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/>
  <bookViews>
    <workbookView xWindow="60" yWindow="75" windowWidth="28065" windowHeight="14010" tabRatio="813"/>
  </bookViews>
  <sheets>
    <sheet name="Deckblatt" sheetId="49" r:id="rId1"/>
    <sheet name="NEA 2018" sheetId="57" r:id="rId2"/>
    <sheet name="NEA 2017" sheetId="55" r:id="rId3"/>
    <sheet name="NEA 2016" sheetId="54" r:id="rId4"/>
    <sheet name="NEA 2015" sheetId="53" r:id="rId5"/>
    <sheet name="NEA 2014" sheetId="52" r:id="rId6"/>
    <sheet name="NEA 2013" sheetId="51" r:id="rId7"/>
    <sheet name="NEA 2012" sheetId="50" r:id="rId8"/>
    <sheet name="NEA 2011" sheetId="48" r:id="rId9"/>
    <sheet name="NEA 2010" sheetId="47" r:id="rId10"/>
    <sheet name="NEA 2009" sheetId="46" r:id="rId11"/>
    <sheet name="NEA 2008" sheetId="43" r:id="rId12"/>
    <sheet name="NEA 2007" sheetId="42" r:id="rId13"/>
    <sheet name="NEA 2006" sheetId="41" r:id="rId14"/>
    <sheet name="NEA 2005" sheetId="40" r:id="rId15"/>
    <sheet name="NEA 2004" sheetId="36" r:id="rId16"/>
    <sheet name="NEA 2003" sheetId="35" r:id="rId17"/>
    <sheet name="NEA 2002" sheetId="34" r:id="rId18"/>
    <sheet name="NEA 2001" sheetId="32" r:id="rId19"/>
    <sheet name="NEA 2000" sheetId="8" r:id="rId20"/>
    <sheet name="NEA 99" sheetId="1" r:id="rId21"/>
    <sheet name="NEA 98" sheetId="2" r:id="rId22"/>
    <sheet name="NEA 97" sheetId="3" r:id="rId23"/>
    <sheet name="NEA 96" sheetId="4" r:id="rId24"/>
    <sheet name="NEA 95" sheetId="5" r:id="rId25"/>
    <sheet name="NEA 94" sheetId="6" r:id="rId26"/>
    <sheet name="NEA 93" sheetId="7" r:id="rId27"/>
    <sheet name="Check" sheetId="56" r:id="rId28"/>
  </sheets>
  <definedNames>
    <definedName name="_xlnm._FilterDatabase" localSheetId="20" hidden="1">'NEA 99'!#REF!</definedName>
  </definedNames>
  <calcPr calcId="145621"/>
</workbook>
</file>

<file path=xl/calcChain.xml><?xml version="1.0" encoding="utf-8"?>
<calcChain xmlns="http://schemas.openxmlformats.org/spreadsheetml/2006/main">
  <c r="B27" i="56" l="1"/>
  <c r="F100" i="57" l="1"/>
  <c r="F96" i="57"/>
  <c r="F92" i="57"/>
  <c r="S570" i="57"/>
  <c r="S442" i="57"/>
  <c r="I442" i="57"/>
  <c r="S415" i="57"/>
  <c r="I339" i="57"/>
  <c r="S337" i="57"/>
  <c r="I337" i="57"/>
  <c r="I311" i="57"/>
  <c r="I233" i="57"/>
  <c r="S208" i="57"/>
  <c r="M53" i="57"/>
  <c r="O53" i="57"/>
  <c r="P46" i="57"/>
  <c r="AB45" i="57"/>
  <c r="P42" i="57"/>
  <c r="AB41" i="57"/>
  <c r="AB37" i="57"/>
  <c r="AB34" i="57"/>
  <c r="F54" i="57"/>
  <c r="F626" i="57"/>
  <c r="AE625" i="57"/>
  <c r="AE624" i="57"/>
  <c r="AE623" i="57"/>
  <c r="AE622" i="57"/>
  <c r="AE621" i="57"/>
  <c r="AE620" i="57"/>
  <c r="AE619" i="57"/>
  <c r="AE618" i="57"/>
  <c r="AE617" i="57"/>
  <c r="AE616" i="57"/>
  <c r="AE615" i="57"/>
  <c r="AE614" i="57"/>
  <c r="AE613" i="57"/>
  <c r="AE612" i="57"/>
  <c r="AE611" i="57"/>
  <c r="AE610" i="57"/>
  <c r="AE609" i="57"/>
  <c r="AE608" i="57"/>
  <c r="AE607" i="57"/>
  <c r="AE606" i="57"/>
  <c r="AE605" i="57"/>
  <c r="P626" i="57"/>
  <c r="F600" i="57"/>
  <c r="R574" i="57"/>
  <c r="Q574" i="57"/>
  <c r="O574" i="57"/>
  <c r="N574" i="57"/>
  <c r="M574" i="57"/>
  <c r="L574" i="57"/>
  <c r="H574" i="57"/>
  <c r="G574" i="57"/>
  <c r="E574" i="57"/>
  <c r="D574" i="57"/>
  <c r="C574" i="57"/>
  <c r="B574" i="57"/>
  <c r="S573" i="57"/>
  <c r="S572" i="57"/>
  <c r="S571" i="57"/>
  <c r="S569" i="57"/>
  <c r="S568" i="57"/>
  <c r="S567" i="57"/>
  <c r="S566" i="57"/>
  <c r="S565" i="57"/>
  <c r="S564" i="57"/>
  <c r="S563" i="57"/>
  <c r="S562" i="57"/>
  <c r="S561" i="57"/>
  <c r="S560" i="57"/>
  <c r="S559" i="57"/>
  <c r="S558" i="57"/>
  <c r="S557" i="57"/>
  <c r="S556" i="57"/>
  <c r="S555" i="57"/>
  <c r="S554" i="57"/>
  <c r="S553" i="57"/>
  <c r="R548" i="57"/>
  <c r="Q548" i="57"/>
  <c r="O548" i="57"/>
  <c r="N548" i="57"/>
  <c r="M548" i="57"/>
  <c r="L548" i="57"/>
  <c r="H548" i="57"/>
  <c r="G548" i="57"/>
  <c r="E548" i="57"/>
  <c r="D548" i="57"/>
  <c r="C548" i="57"/>
  <c r="B548" i="57"/>
  <c r="S547" i="57"/>
  <c r="S546" i="57"/>
  <c r="S545" i="57"/>
  <c r="S544" i="57"/>
  <c r="S543" i="57"/>
  <c r="S542" i="57"/>
  <c r="S541" i="57"/>
  <c r="S540" i="57"/>
  <c r="S539" i="57"/>
  <c r="S538" i="57"/>
  <c r="S537" i="57"/>
  <c r="S536" i="57"/>
  <c r="S535" i="57"/>
  <c r="S534" i="57"/>
  <c r="S533" i="57"/>
  <c r="S532" i="57"/>
  <c r="S531" i="57"/>
  <c r="S530" i="57"/>
  <c r="S529" i="57"/>
  <c r="S528" i="57"/>
  <c r="R522" i="57"/>
  <c r="Q522" i="57"/>
  <c r="O522" i="57"/>
  <c r="N522" i="57"/>
  <c r="M522" i="57"/>
  <c r="L522" i="57"/>
  <c r="H522" i="57"/>
  <c r="G522" i="57"/>
  <c r="E522" i="57"/>
  <c r="D522" i="57"/>
  <c r="C522" i="57"/>
  <c r="B522" i="57"/>
  <c r="S521" i="57"/>
  <c r="S520" i="57"/>
  <c r="S519" i="57"/>
  <c r="S518" i="57"/>
  <c r="S517" i="57"/>
  <c r="S516" i="57"/>
  <c r="S515" i="57"/>
  <c r="S514" i="57"/>
  <c r="S513" i="57"/>
  <c r="S512" i="57"/>
  <c r="S511" i="57"/>
  <c r="S510" i="57"/>
  <c r="S509" i="57"/>
  <c r="S508" i="57"/>
  <c r="S507" i="57"/>
  <c r="S506" i="57"/>
  <c r="S505" i="57"/>
  <c r="S504" i="57"/>
  <c r="S503" i="57"/>
  <c r="S502" i="57"/>
  <c r="S501" i="57"/>
  <c r="R496" i="57"/>
  <c r="Q496" i="57"/>
  <c r="O496" i="57"/>
  <c r="N496" i="57"/>
  <c r="M496" i="57"/>
  <c r="L496" i="57"/>
  <c r="H496" i="57"/>
  <c r="G496" i="57"/>
  <c r="E496" i="57"/>
  <c r="D496" i="57"/>
  <c r="C496" i="57"/>
  <c r="B496" i="57"/>
  <c r="S495" i="57"/>
  <c r="S494" i="57"/>
  <c r="S493" i="57"/>
  <c r="S492" i="57"/>
  <c r="S491" i="57"/>
  <c r="S490" i="57"/>
  <c r="S480" i="57"/>
  <c r="S479" i="57"/>
  <c r="S478" i="57"/>
  <c r="S477" i="57"/>
  <c r="S476" i="57"/>
  <c r="S475" i="57"/>
  <c r="R470" i="57"/>
  <c r="Q470" i="57"/>
  <c r="O470" i="57"/>
  <c r="N470" i="57"/>
  <c r="M470" i="57"/>
  <c r="L470" i="57"/>
  <c r="H470" i="57"/>
  <c r="G470" i="57"/>
  <c r="E470" i="57"/>
  <c r="D470" i="57"/>
  <c r="C470" i="57"/>
  <c r="B470" i="57"/>
  <c r="S469" i="57"/>
  <c r="S468" i="57"/>
  <c r="S467" i="57"/>
  <c r="S466" i="57"/>
  <c r="S465" i="57"/>
  <c r="S464" i="57"/>
  <c r="S463" i="57"/>
  <c r="S462" i="57"/>
  <c r="S461" i="57"/>
  <c r="S460" i="57"/>
  <c r="S459" i="57"/>
  <c r="S458" i="57"/>
  <c r="S457" i="57"/>
  <c r="S456" i="57"/>
  <c r="S455" i="57"/>
  <c r="S454" i="57"/>
  <c r="S453" i="57"/>
  <c r="S452" i="57"/>
  <c r="S451" i="57"/>
  <c r="S450" i="57"/>
  <c r="S449" i="57"/>
  <c r="F444" i="57"/>
  <c r="S443" i="57"/>
  <c r="F418" i="57"/>
  <c r="F392" i="57"/>
  <c r="F366" i="57"/>
  <c r="I365" i="57"/>
  <c r="F340" i="57"/>
  <c r="F314" i="57"/>
  <c r="F288" i="57"/>
  <c r="F262" i="57"/>
  <c r="F236" i="57"/>
  <c r="F210" i="57"/>
  <c r="F184" i="57"/>
  <c r="F158" i="57"/>
  <c r="F132" i="57"/>
  <c r="F105" i="57"/>
  <c r="F104" i="57"/>
  <c r="F103" i="57"/>
  <c r="F102" i="57"/>
  <c r="F101" i="57"/>
  <c r="F98" i="57"/>
  <c r="F97" i="57"/>
  <c r="F95" i="57"/>
  <c r="P94" i="57"/>
  <c r="F94" i="57"/>
  <c r="F93" i="57"/>
  <c r="P92" i="57"/>
  <c r="F90" i="57"/>
  <c r="F89" i="57"/>
  <c r="F87" i="57"/>
  <c r="F86" i="57"/>
  <c r="F85" i="57"/>
  <c r="R80" i="57"/>
  <c r="Q80" i="57"/>
  <c r="O80" i="57"/>
  <c r="N80" i="57"/>
  <c r="M80" i="57"/>
  <c r="L80" i="57"/>
  <c r="H80" i="57"/>
  <c r="G80" i="57"/>
  <c r="E80" i="57"/>
  <c r="D80" i="57"/>
  <c r="C80" i="57"/>
  <c r="B80" i="57"/>
  <c r="P79" i="57"/>
  <c r="S79" i="57" s="1"/>
  <c r="P78" i="57"/>
  <c r="S78" i="57" s="1"/>
  <c r="P77" i="57"/>
  <c r="S77" i="57" s="1"/>
  <c r="P76" i="57"/>
  <c r="S76" i="57" s="1"/>
  <c r="P75" i="57"/>
  <c r="S75" i="57" s="1"/>
  <c r="P74" i="57"/>
  <c r="S74" i="57" s="1"/>
  <c r="P64" i="57"/>
  <c r="S64" i="57" s="1"/>
  <c r="P63" i="57"/>
  <c r="S63" i="57" s="1"/>
  <c r="P62" i="57"/>
  <c r="S62" i="57" s="1"/>
  <c r="S61" i="57"/>
  <c r="P61" i="57"/>
  <c r="P60" i="57"/>
  <c r="S60" i="57" s="1"/>
  <c r="P59" i="57"/>
  <c r="S59" i="57" s="1"/>
  <c r="A27" i="57"/>
  <c r="A26" i="57"/>
  <c r="A25" i="57"/>
  <c r="A24" i="57"/>
  <c r="AB50" i="57" l="1"/>
  <c r="AB46" i="57"/>
  <c r="AB43" i="57"/>
  <c r="AB49" i="57"/>
  <c r="AB51" i="57"/>
  <c r="AB42" i="57"/>
  <c r="AB48" i="57"/>
  <c r="AB52" i="57"/>
  <c r="S287" i="57"/>
  <c r="P34" i="57"/>
  <c r="P38" i="57"/>
  <c r="E53" i="57"/>
  <c r="Q53" i="57"/>
  <c r="AB44" i="57"/>
  <c r="AB38" i="57"/>
  <c r="H53" i="57"/>
  <c r="AB53" i="57"/>
  <c r="AB36" i="57"/>
  <c r="I261" i="57"/>
  <c r="P50" i="57"/>
  <c r="G53" i="57"/>
  <c r="R53" i="57"/>
  <c r="P37" i="57"/>
  <c r="P41" i="57"/>
  <c r="P45" i="57"/>
  <c r="P49" i="57"/>
  <c r="D53" i="57"/>
  <c r="P53" i="57"/>
  <c r="S209" i="57"/>
  <c r="S233" i="57"/>
  <c r="S234" i="57"/>
  <c r="S259" i="57"/>
  <c r="I286" i="57"/>
  <c r="I338" i="57"/>
  <c r="S338" i="57"/>
  <c r="I287" i="57"/>
  <c r="S365" i="57"/>
  <c r="I364" i="57"/>
  <c r="S391" i="57"/>
  <c r="I416" i="57"/>
  <c r="S416" i="57"/>
  <c r="I441" i="57"/>
  <c r="I443" i="57"/>
  <c r="AB35" i="57"/>
  <c r="P36" i="57"/>
  <c r="P44" i="57"/>
  <c r="I128" i="57"/>
  <c r="P43" i="57"/>
  <c r="P51" i="57"/>
  <c r="L53" i="57"/>
  <c r="S235" i="57"/>
  <c r="P48" i="57"/>
  <c r="P52" i="57"/>
  <c r="N53" i="57"/>
  <c r="S131" i="57"/>
  <c r="P35" i="57"/>
  <c r="S207" i="57"/>
  <c r="I259" i="57"/>
  <c r="S260" i="57"/>
  <c r="S261" i="57"/>
  <c r="I285" i="57"/>
  <c r="F88" i="57"/>
  <c r="S522" i="57"/>
  <c r="Q523" i="57" s="1"/>
  <c r="AE626" i="57"/>
  <c r="AE630" i="57" s="1"/>
  <c r="I131" i="57"/>
  <c r="B53" i="57"/>
  <c r="I234" i="57"/>
  <c r="P33" i="57"/>
  <c r="AB33" i="57"/>
  <c r="S181" i="57"/>
  <c r="C53" i="57"/>
  <c r="I181" i="57"/>
  <c r="I208" i="57"/>
  <c r="I313" i="57"/>
  <c r="S364" i="57"/>
  <c r="L523" i="57"/>
  <c r="I157" i="57"/>
  <c r="S157" i="57"/>
  <c r="I183" i="57"/>
  <c r="I182" i="57"/>
  <c r="S183" i="57"/>
  <c r="I260" i="57"/>
  <c r="S286" i="57"/>
  <c r="M626" i="57"/>
  <c r="I235" i="57"/>
  <c r="I207" i="57"/>
  <c r="I209" i="57"/>
  <c r="S312" i="57"/>
  <c r="I129" i="57"/>
  <c r="S182" i="57"/>
  <c r="I312" i="57"/>
  <c r="S339" i="57"/>
  <c r="S311" i="57"/>
  <c r="S313" i="57"/>
  <c r="S470" i="57"/>
  <c r="S285" i="57"/>
  <c r="S363" i="57"/>
  <c r="S574" i="57"/>
  <c r="I363" i="57"/>
  <c r="S417" i="57"/>
  <c r="S441" i="57"/>
  <c r="P470" i="57"/>
  <c r="I391" i="57"/>
  <c r="P548" i="57"/>
  <c r="S527" i="57"/>
  <c r="S548" i="57" s="1"/>
  <c r="AF608" i="57"/>
  <c r="P522" i="57"/>
  <c r="AF613" i="57"/>
  <c r="C626" i="57"/>
  <c r="AF620" i="57"/>
  <c r="I415" i="57"/>
  <c r="I417" i="57"/>
  <c r="P574" i="57"/>
  <c r="P523" i="57" l="1"/>
  <c r="R523" i="57"/>
  <c r="N523" i="57"/>
  <c r="O523" i="57"/>
  <c r="M523" i="57"/>
  <c r="S53" i="57"/>
  <c r="R575" i="57"/>
  <c r="P575" i="57"/>
  <c r="N575" i="57"/>
  <c r="M575" i="57"/>
  <c r="L575" i="57"/>
  <c r="Q575" i="57"/>
  <c r="O575" i="57"/>
  <c r="I53" i="57"/>
  <c r="M471" i="57"/>
  <c r="L471" i="57"/>
  <c r="R471" i="57"/>
  <c r="P471" i="57"/>
  <c r="Q471" i="57"/>
  <c r="O471" i="57"/>
  <c r="N471" i="57"/>
  <c r="Q549" i="57"/>
  <c r="P549" i="57"/>
  <c r="N549" i="57"/>
  <c r="L549" i="57"/>
  <c r="R549" i="57"/>
  <c r="O549" i="57"/>
  <c r="M549" i="57"/>
  <c r="S523" i="57" l="1"/>
  <c r="S549" i="57"/>
  <c r="S471" i="57"/>
  <c r="S575" i="57"/>
  <c r="B22" i="56" l="1"/>
  <c r="B21" i="56"/>
  <c r="B20" i="56"/>
  <c r="B19" i="56"/>
  <c r="B18" i="56"/>
  <c r="B17" i="56"/>
  <c r="B16" i="56"/>
  <c r="B15" i="56"/>
  <c r="B14" i="56"/>
  <c r="F102" i="55" l="1"/>
  <c r="F98" i="55"/>
  <c r="F94" i="55"/>
  <c r="F90" i="55"/>
  <c r="F626" i="55"/>
  <c r="AE625" i="55"/>
  <c r="AE624" i="55"/>
  <c r="AE623" i="55"/>
  <c r="AE622" i="55"/>
  <c r="AE621" i="55"/>
  <c r="AE620" i="55"/>
  <c r="AE619" i="55"/>
  <c r="AE618" i="55"/>
  <c r="AE617" i="55"/>
  <c r="AE616" i="55"/>
  <c r="AE615" i="55"/>
  <c r="AE613" i="55"/>
  <c r="AE612" i="55"/>
  <c r="AE611" i="55"/>
  <c r="AE610" i="55"/>
  <c r="AE609" i="55"/>
  <c r="AE608" i="55"/>
  <c r="AE607" i="55"/>
  <c r="AE606" i="55"/>
  <c r="AE605" i="55"/>
  <c r="F600" i="55"/>
  <c r="P92" i="55"/>
  <c r="R574" i="55"/>
  <c r="Q574" i="55"/>
  <c r="O574" i="55"/>
  <c r="N574" i="55"/>
  <c r="M574" i="55"/>
  <c r="L574" i="55"/>
  <c r="H574" i="55"/>
  <c r="G574" i="55"/>
  <c r="E574" i="55"/>
  <c r="D574" i="55"/>
  <c r="C574" i="55"/>
  <c r="B574" i="55"/>
  <c r="S573" i="55"/>
  <c r="S572" i="55"/>
  <c r="S571" i="55"/>
  <c r="S570" i="55"/>
  <c r="S569" i="55"/>
  <c r="S568" i="55"/>
  <c r="S567" i="55"/>
  <c r="S566" i="55"/>
  <c r="S565" i="55"/>
  <c r="S563" i="55"/>
  <c r="S562" i="55"/>
  <c r="S561" i="55"/>
  <c r="S560" i="55"/>
  <c r="S559" i="55"/>
  <c r="S558" i="55"/>
  <c r="S557" i="55"/>
  <c r="S556" i="55"/>
  <c r="S554" i="55"/>
  <c r="S553" i="55"/>
  <c r="R548" i="55"/>
  <c r="Q548" i="55"/>
  <c r="O548" i="55"/>
  <c r="N548" i="55"/>
  <c r="M548" i="55"/>
  <c r="L548" i="55"/>
  <c r="H548" i="55"/>
  <c r="G548" i="55"/>
  <c r="E548" i="55"/>
  <c r="D548" i="55"/>
  <c r="C548" i="55"/>
  <c r="B548" i="55"/>
  <c r="S547" i="55"/>
  <c r="S546" i="55"/>
  <c r="S545" i="55"/>
  <c r="S544" i="55"/>
  <c r="S543" i="55"/>
  <c r="S542" i="55"/>
  <c r="S541" i="55"/>
  <c r="S540" i="55"/>
  <c r="S539" i="55"/>
  <c r="S538" i="55"/>
  <c r="S537" i="55"/>
  <c r="S536" i="55"/>
  <c r="S535" i="55"/>
  <c r="S534" i="55"/>
  <c r="S533" i="55"/>
  <c r="S532" i="55"/>
  <c r="S531" i="55"/>
  <c r="S530" i="55"/>
  <c r="S529" i="55"/>
  <c r="S528" i="55"/>
  <c r="S527" i="55"/>
  <c r="R522" i="55"/>
  <c r="Q522" i="55"/>
  <c r="O522" i="55"/>
  <c r="N522" i="55"/>
  <c r="M522" i="55"/>
  <c r="L522" i="55"/>
  <c r="H522" i="55"/>
  <c r="G522" i="55"/>
  <c r="E522" i="55"/>
  <c r="D522" i="55"/>
  <c r="C522" i="55"/>
  <c r="B522" i="55"/>
  <c r="S521" i="55"/>
  <c r="S520" i="55"/>
  <c r="S519" i="55"/>
  <c r="S518" i="55"/>
  <c r="S517" i="55"/>
  <c r="S516" i="55"/>
  <c r="S515" i="55"/>
  <c r="S514" i="55"/>
  <c r="S513" i="55"/>
  <c r="S512" i="55"/>
  <c r="S511" i="55"/>
  <c r="S510" i="55"/>
  <c r="S509" i="55"/>
  <c r="S508" i="55"/>
  <c r="S507" i="55"/>
  <c r="S506" i="55"/>
  <c r="S505" i="55"/>
  <c r="S504" i="55"/>
  <c r="S503" i="55"/>
  <c r="S502" i="55"/>
  <c r="R496" i="55"/>
  <c r="Q496" i="55"/>
  <c r="O496" i="55"/>
  <c r="N496" i="55"/>
  <c r="M496" i="55"/>
  <c r="L496" i="55"/>
  <c r="H496" i="55"/>
  <c r="G496" i="55"/>
  <c r="E496" i="55"/>
  <c r="D496" i="55"/>
  <c r="C496" i="55"/>
  <c r="B496" i="55"/>
  <c r="S495" i="55"/>
  <c r="S494" i="55"/>
  <c r="S492" i="55"/>
  <c r="S491" i="55"/>
  <c r="S490" i="55"/>
  <c r="S480" i="55"/>
  <c r="S479" i="55"/>
  <c r="S478" i="55"/>
  <c r="S477" i="55"/>
  <c r="S476" i="55"/>
  <c r="S475" i="55"/>
  <c r="R470" i="55"/>
  <c r="Q470" i="55"/>
  <c r="O470" i="55"/>
  <c r="N470" i="55"/>
  <c r="M470" i="55"/>
  <c r="L470" i="55"/>
  <c r="H470" i="55"/>
  <c r="G470" i="55"/>
  <c r="E470" i="55"/>
  <c r="D470" i="55"/>
  <c r="C470" i="55"/>
  <c r="B470" i="55"/>
  <c r="S469" i="55"/>
  <c r="S468" i="55"/>
  <c r="S467" i="55"/>
  <c r="S466" i="55"/>
  <c r="S465" i="55"/>
  <c r="S464" i="55"/>
  <c r="S463" i="55"/>
  <c r="S462" i="55"/>
  <c r="S461" i="55"/>
  <c r="S460" i="55"/>
  <c r="S459" i="55"/>
  <c r="S458" i="55"/>
  <c r="S457" i="55"/>
  <c r="S454" i="55"/>
  <c r="S453" i="55"/>
  <c r="S452" i="55"/>
  <c r="S451" i="55"/>
  <c r="S450" i="55"/>
  <c r="F444" i="55"/>
  <c r="F418" i="55"/>
  <c r="F392" i="55"/>
  <c r="F366" i="55"/>
  <c r="S363" i="55"/>
  <c r="F340" i="55"/>
  <c r="F314" i="55"/>
  <c r="F288" i="55"/>
  <c r="I287" i="55"/>
  <c r="F262" i="55"/>
  <c r="S261" i="55"/>
  <c r="I260" i="55"/>
  <c r="P51" i="55"/>
  <c r="AB46" i="55"/>
  <c r="F236" i="55"/>
  <c r="Q53" i="55"/>
  <c r="E53" i="55"/>
  <c r="AB38" i="55"/>
  <c r="AB34" i="55"/>
  <c r="F210" i="55"/>
  <c r="N53" i="55"/>
  <c r="AB51" i="55"/>
  <c r="AB50" i="55"/>
  <c r="AB41" i="55"/>
  <c r="P37" i="55"/>
  <c r="F184" i="55"/>
  <c r="F158" i="55"/>
  <c r="S157" i="55"/>
  <c r="P41" i="55"/>
  <c r="P38" i="55"/>
  <c r="F132" i="55"/>
  <c r="P52" i="55"/>
  <c r="AB37" i="55"/>
  <c r="F105" i="55"/>
  <c r="F104" i="55"/>
  <c r="F103" i="55"/>
  <c r="F101" i="55"/>
  <c r="F100" i="55"/>
  <c r="F97" i="55"/>
  <c r="F96" i="55"/>
  <c r="F95" i="55"/>
  <c r="F93" i="55"/>
  <c r="F92" i="55"/>
  <c r="F89" i="55"/>
  <c r="F88" i="55"/>
  <c r="F87" i="55"/>
  <c r="F85" i="55"/>
  <c r="R80" i="55"/>
  <c r="Q80" i="55"/>
  <c r="O80" i="55"/>
  <c r="N80" i="55"/>
  <c r="M80" i="55"/>
  <c r="L80" i="55"/>
  <c r="H80" i="55"/>
  <c r="G80" i="55"/>
  <c r="E80" i="55"/>
  <c r="D80" i="55"/>
  <c r="C80" i="55"/>
  <c r="B80" i="55"/>
  <c r="P79" i="55"/>
  <c r="P76" i="55"/>
  <c r="S76" i="55" s="1"/>
  <c r="P75" i="55"/>
  <c r="S75" i="55" s="1"/>
  <c r="P64" i="55"/>
  <c r="S64" i="55" s="1"/>
  <c r="P63" i="55"/>
  <c r="P59" i="55"/>
  <c r="S59" i="55" s="1"/>
  <c r="F54" i="55"/>
  <c r="A27" i="55"/>
  <c r="A26" i="55"/>
  <c r="A25" i="55"/>
  <c r="A24" i="55"/>
  <c r="P60" i="55" l="1"/>
  <c r="S60" i="55" s="1"/>
  <c r="P50" i="55"/>
  <c r="S456" i="55"/>
  <c r="I313" i="55"/>
  <c r="P62" i="55"/>
  <c r="S62" i="55" s="1"/>
  <c r="P74" i="55"/>
  <c r="S74" i="55" s="1"/>
  <c r="I443" i="55"/>
  <c r="S441" i="55"/>
  <c r="S259" i="55"/>
  <c r="P78" i="55"/>
  <c r="S78" i="55" s="1"/>
  <c r="L53" i="55"/>
  <c r="S234" i="55"/>
  <c r="I259" i="55"/>
  <c r="I234" i="55"/>
  <c r="AE614" i="55"/>
  <c r="P94" i="55"/>
  <c r="F86" i="55"/>
  <c r="S493" i="55"/>
  <c r="P77" i="55"/>
  <c r="S77" i="55" s="1"/>
  <c r="I337" i="55"/>
  <c r="S564" i="55"/>
  <c r="AB48" i="55"/>
  <c r="I129" i="55"/>
  <c r="S455" i="55"/>
  <c r="C53" i="55"/>
  <c r="AB52" i="55"/>
  <c r="O53" i="55"/>
  <c r="P48" i="55"/>
  <c r="S443" i="55"/>
  <c r="S208" i="55"/>
  <c r="G53" i="55"/>
  <c r="S555" i="55"/>
  <c r="P61" i="55"/>
  <c r="S61" i="55" s="1"/>
  <c r="AB49" i="55"/>
  <c r="I182" i="55"/>
  <c r="I157" i="55"/>
  <c r="S286" i="55"/>
  <c r="P53" i="55"/>
  <c r="I208" i="55"/>
  <c r="I416" i="55"/>
  <c r="D53" i="55"/>
  <c r="P34" i="55"/>
  <c r="P49" i="55"/>
  <c r="S337" i="55"/>
  <c r="I363" i="55"/>
  <c r="P470" i="55"/>
  <c r="S449" i="55"/>
  <c r="AB45" i="55"/>
  <c r="I415" i="55"/>
  <c r="S287" i="55"/>
  <c r="S313" i="55"/>
  <c r="S415" i="55"/>
  <c r="P548" i="55"/>
  <c r="P35" i="55"/>
  <c r="I286" i="55"/>
  <c r="C626" i="55"/>
  <c r="S235" i="55"/>
  <c r="S338" i="55"/>
  <c r="S364" i="55"/>
  <c r="P36" i="55"/>
  <c r="I235" i="55"/>
  <c r="I311" i="55"/>
  <c r="S312" i="55"/>
  <c r="I338" i="55"/>
  <c r="I441" i="55"/>
  <c r="I391" i="55"/>
  <c r="S416" i="55"/>
  <c r="P45" i="55"/>
  <c r="I442" i="55"/>
  <c r="AF620" i="55"/>
  <c r="AB36" i="55"/>
  <c r="I128" i="55"/>
  <c r="AB35" i="55"/>
  <c r="I183" i="55"/>
  <c r="H53" i="55"/>
  <c r="R53" i="55"/>
  <c r="S183" i="55"/>
  <c r="AB53" i="55"/>
  <c r="M53" i="55"/>
  <c r="S131" i="55"/>
  <c r="S181" i="55"/>
  <c r="P33" i="55"/>
  <c r="AB33" i="55"/>
  <c r="B53" i="55"/>
  <c r="I131" i="55"/>
  <c r="I181" i="55"/>
  <c r="P46" i="55"/>
  <c r="S79" i="55"/>
  <c r="S63" i="55"/>
  <c r="I209" i="55"/>
  <c r="S182" i="55"/>
  <c r="S209" i="55"/>
  <c r="I285" i="55"/>
  <c r="I233" i="55"/>
  <c r="S260" i="55"/>
  <c r="S285" i="55"/>
  <c r="S207" i="55"/>
  <c r="I339" i="55"/>
  <c r="I312" i="55"/>
  <c r="AF613" i="55"/>
  <c r="I207" i="55"/>
  <c r="S233" i="55"/>
  <c r="I261" i="55"/>
  <c r="S311" i="55"/>
  <c r="S339" i="55"/>
  <c r="P522" i="55"/>
  <c r="S501" i="55"/>
  <c r="S522" i="55" s="1"/>
  <c r="S391" i="55"/>
  <c r="I365" i="55"/>
  <c r="I417" i="55"/>
  <c r="I364" i="55"/>
  <c r="S417" i="55"/>
  <c r="M626" i="55"/>
  <c r="S365" i="55"/>
  <c r="S548" i="55"/>
  <c r="S442" i="55"/>
  <c r="P626" i="55"/>
  <c r="P574" i="55"/>
  <c r="AF608" i="55"/>
  <c r="F105" i="54"/>
  <c r="F103" i="54"/>
  <c r="F102" i="54"/>
  <c r="F101" i="54"/>
  <c r="F100" i="54"/>
  <c r="F98" i="54"/>
  <c r="F96" i="54"/>
  <c r="F95" i="54"/>
  <c r="F94" i="54"/>
  <c r="F92" i="54"/>
  <c r="F90" i="54"/>
  <c r="F89" i="54"/>
  <c r="F88" i="54"/>
  <c r="F87" i="54"/>
  <c r="F86" i="54"/>
  <c r="AE625" i="54"/>
  <c r="AE623" i="54"/>
  <c r="AE622" i="54"/>
  <c r="AE620" i="54"/>
  <c r="AE617" i="54"/>
  <c r="AE615" i="54"/>
  <c r="AE613" i="54"/>
  <c r="AE610" i="54"/>
  <c r="AE609" i="54"/>
  <c r="AE607" i="54"/>
  <c r="AE606" i="54"/>
  <c r="S573" i="54"/>
  <c r="S572" i="54"/>
  <c r="S571" i="54"/>
  <c r="S569" i="54"/>
  <c r="S568" i="54"/>
  <c r="S567" i="54"/>
  <c r="S565" i="54"/>
  <c r="S564" i="54"/>
  <c r="S563" i="54"/>
  <c r="S561" i="54"/>
  <c r="S560" i="54"/>
  <c r="S559" i="54"/>
  <c r="S557" i="54"/>
  <c r="S556" i="54"/>
  <c r="S555" i="54"/>
  <c r="S547" i="54"/>
  <c r="S546" i="54"/>
  <c r="S544" i="54"/>
  <c r="S543" i="54"/>
  <c r="S542" i="54"/>
  <c r="S540" i="54"/>
  <c r="S539" i="54"/>
  <c r="S538" i="54"/>
  <c r="S536" i="54"/>
  <c r="S535" i="54"/>
  <c r="S534" i="54"/>
  <c r="S532" i="54"/>
  <c r="S531" i="54"/>
  <c r="S530" i="54"/>
  <c r="S528" i="54"/>
  <c r="S527" i="54"/>
  <c r="S521" i="54"/>
  <c r="S519" i="54"/>
  <c r="S517" i="54"/>
  <c r="S515" i="54"/>
  <c r="S513" i="54"/>
  <c r="S511" i="54"/>
  <c r="S509" i="54"/>
  <c r="S507" i="54"/>
  <c r="S505" i="54"/>
  <c r="S503" i="54"/>
  <c r="S501" i="54"/>
  <c r="S494" i="54"/>
  <c r="S490" i="54"/>
  <c r="S479" i="54"/>
  <c r="S478" i="54"/>
  <c r="S477" i="54"/>
  <c r="S475" i="54"/>
  <c r="S468" i="54"/>
  <c r="S466" i="54"/>
  <c r="S462" i="54"/>
  <c r="S458" i="54"/>
  <c r="S454" i="54"/>
  <c r="S450" i="54"/>
  <c r="S449" i="54"/>
  <c r="F54" i="54"/>
  <c r="F626" i="54"/>
  <c r="AE618" i="54"/>
  <c r="AE614" i="54"/>
  <c r="F600" i="54"/>
  <c r="R574" i="54"/>
  <c r="Q574" i="54"/>
  <c r="O574" i="54"/>
  <c r="N574" i="54"/>
  <c r="M574" i="54"/>
  <c r="L574" i="54"/>
  <c r="H574" i="54"/>
  <c r="G574" i="54"/>
  <c r="E574" i="54"/>
  <c r="D574" i="54"/>
  <c r="C574" i="54"/>
  <c r="B574" i="54"/>
  <c r="S570" i="54"/>
  <c r="S566" i="54"/>
  <c r="S562" i="54"/>
  <c r="S558" i="54"/>
  <c r="S554" i="54"/>
  <c r="R548" i="54"/>
  <c r="Q548" i="54"/>
  <c r="O548" i="54"/>
  <c r="N548" i="54"/>
  <c r="M548" i="54"/>
  <c r="L548" i="54"/>
  <c r="H548" i="54"/>
  <c r="G548" i="54"/>
  <c r="E548" i="54"/>
  <c r="D548" i="54"/>
  <c r="C548" i="54"/>
  <c r="B548" i="54"/>
  <c r="S545" i="54"/>
  <c r="S541" i="54"/>
  <c r="S537" i="54"/>
  <c r="S533" i="54"/>
  <c r="S529" i="54"/>
  <c r="R522" i="54"/>
  <c r="Q522" i="54"/>
  <c r="O522" i="54"/>
  <c r="N522" i="54"/>
  <c r="M522" i="54"/>
  <c r="L522" i="54"/>
  <c r="H522" i="54"/>
  <c r="G522" i="54"/>
  <c r="E522" i="54"/>
  <c r="D522" i="54"/>
  <c r="C522" i="54"/>
  <c r="B522" i="54"/>
  <c r="S520" i="54"/>
  <c r="S516" i="54"/>
  <c r="S512" i="54"/>
  <c r="S508" i="54"/>
  <c r="S504" i="54"/>
  <c r="R496" i="54"/>
  <c r="Q496" i="54"/>
  <c r="O496" i="54"/>
  <c r="N496" i="54"/>
  <c r="M496" i="54"/>
  <c r="L496" i="54"/>
  <c r="H496" i="54"/>
  <c r="G496" i="54"/>
  <c r="E496" i="54"/>
  <c r="D496" i="54"/>
  <c r="C496" i="54"/>
  <c r="B496" i="54"/>
  <c r="S495" i="54"/>
  <c r="S492" i="54"/>
  <c r="S491" i="54"/>
  <c r="S480" i="54"/>
  <c r="S476" i="54"/>
  <c r="R470" i="54"/>
  <c r="Q470" i="54"/>
  <c r="O470" i="54"/>
  <c r="N470" i="54"/>
  <c r="M470" i="54"/>
  <c r="L470" i="54"/>
  <c r="H470" i="54"/>
  <c r="G470" i="54"/>
  <c r="E470" i="54"/>
  <c r="D470" i="54"/>
  <c r="C470" i="54"/>
  <c r="B470" i="54"/>
  <c r="S467" i="54"/>
  <c r="S463" i="54"/>
  <c r="S459" i="54"/>
  <c r="S455" i="54"/>
  <c r="S451" i="54"/>
  <c r="F444" i="54"/>
  <c r="F418" i="54"/>
  <c r="F392" i="54"/>
  <c r="F366" i="54"/>
  <c r="F340" i="54"/>
  <c r="F314" i="54"/>
  <c r="F288" i="54"/>
  <c r="F262" i="54"/>
  <c r="F236" i="54"/>
  <c r="F210" i="54"/>
  <c r="F184" i="54"/>
  <c r="F158" i="54"/>
  <c r="F132" i="54"/>
  <c r="F97" i="54"/>
  <c r="F93" i="54"/>
  <c r="F85" i="54"/>
  <c r="R80" i="54"/>
  <c r="Q80" i="54"/>
  <c r="O80" i="54"/>
  <c r="N80" i="54"/>
  <c r="M80" i="54"/>
  <c r="L80" i="54"/>
  <c r="H80" i="54"/>
  <c r="G80" i="54"/>
  <c r="E80" i="54"/>
  <c r="D80" i="54"/>
  <c r="C80" i="54"/>
  <c r="B80" i="54"/>
  <c r="A27" i="54"/>
  <c r="A26" i="54"/>
  <c r="A25" i="54"/>
  <c r="A24" i="54"/>
  <c r="AE626" i="55" l="1"/>
  <c r="AE630" i="55" s="1"/>
  <c r="S574" i="55"/>
  <c r="L575" i="55" s="1"/>
  <c r="S470" i="55"/>
  <c r="P471" i="55" s="1"/>
  <c r="M53" i="54"/>
  <c r="I286" i="54"/>
  <c r="AB36" i="54"/>
  <c r="N53" i="54"/>
  <c r="I181" i="54"/>
  <c r="AB51" i="54"/>
  <c r="I415" i="54"/>
  <c r="O53" i="54"/>
  <c r="N523" i="55"/>
  <c r="P523" i="55"/>
  <c r="O523" i="55"/>
  <c r="M523" i="55"/>
  <c r="R523" i="55"/>
  <c r="Q523" i="55"/>
  <c r="L523" i="55"/>
  <c r="S53" i="55"/>
  <c r="M549" i="55"/>
  <c r="R549" i="55"/>
  <c r="N549" i="55"/>
  <c r="L549" i="55"/>
  <c r="P549" i="55"/>
  <c r="O549" i="55"/>
  <c r="Q549" i="55"/>
  <c r="Q575" i="55"/>
  <c r="M575" i="55"/>
  <c r="I53" i="55"/>
  <c r="P35" i="54"/>
  <c r="I182" i="54"/>
  <c r="AB35" i="54"/>
  <c r="I285" i="54"/>
  <c r="S286" i="54"/>
  <c r="S415" i="54"/>
  <c r="S181" i="54"/>
  <c r="G53" i="54"/>
  <c r="I209" i="54"/>
  <c r="I260" i="54"/>
  <c r="P94" i="54"/>
  <c r="AE621" i="54"/>
  <c r="AB38" i="54"/>
  <c r="I312" i="54"/>
  <c r="I365" i="54"/>
  <c r="I443" i="54"/>
  <c r="S443" i="54"/>
  <c r="I157" i="54"/>
  <c r="AB50" i="54"/>
  <c r="H53" i="54"/>
  <c r="P53" i="54"/>
  <c r="AB48" i="54"/>
  <c r="S261" i="54"/>
  <c r="AB52" i="54"/>
  <c r="C53" i="54"/>
  <c r="P51" i="54"/>
  <c r="I261" i="54"/>
  <c r="I338" i="54"/>
  <c r="I233" i="54"/>
  <c r="I234" i="54"/>
  <c r="S235" i="54"/>
  <c r="I363" i="54"/>
  <c r="AB46" i="54"/>
  <c r="AE612" i="54"/>
  <c r="S157" i="54"/>
  <c r="L53" i="54"/>
  <c r="S510" i="54"/>
  <c r="AE616" i="54"/>
  <c r="AB45" i="54"/>
  <c r="Q53" i="54"/>
  <c r="S183" i="54"/>
  <c r="S416" i="54"/>
  <c r="S441" i="54"/>
  <c r="S453" i="54"/>
  <c r="P63" i="54"/>
  <c r="S457" i="54"/>
  <c r="S461" i="54"/>
  <c r="S465" i="54"/>
  <c r="P75" i="54"/>
  <c r="S75" i="54" s="1"/>
  <c r="S469" i="54"/>
  <c r="P79" i="54"/>
  <c r="S553" i="54"/>
  <c r="S574" i="54" s="1"/>
  <c r="P574" i="54"/>
  <c r="P38" i="54"/>
  <c r="P37" i="54"/>
  <c r="F104" i="54"/>
  <c r="S452" i="54"/>
  <c r="P62" i="54"/>
  <c r="S62" i="54" s="1"/>
  <c r="S506" i="54"/>
  <c r="P64" i="54"/>
  <c r="AE608" i="54"/>
  <c r="AE624" i="54"/>
  <c r="S233" i="54"/>
  <c r="P61" i="54"/>
  <c r="P78" i="54"/>
  <c r="S78" i="54" s="1"/>
  <c r="S460" i="54"/>
  <c r="S493" i="54"/>
  <c r="P77" i="54"/>
  <c r="S518" i="54"/>
  <c r="P76" i="54"/>
  <c r="P59" i="54"/>
  <c r="S59" i="54" s="1"/>
  <c r="AB49" i="54"/>
  <c r="S208" i="54"/>
  <c r="S337" i="54"/>
  <c r="S456" i="54"/>
  <c r="S464" i="54"/>
  <c r="P74" i="54"/>
  <c r="S74" i="54" s="1"/>
  <c r="S502" i="54"/>
  <c r="P60" i="54"/>
  <c r="S60" i="54" s="1"/>
  <c r="S514" i="54"/>
  <c r="E53" i="54"/>
  <c r="S287" i="54"/>
  <c r="S391" i="54"/>
  <c r="R53" i="54"/>
  <c r="D53" i="54"/>
  <c r="I183" i="54"/>
  <c r="I208" i="54"/>
  <c r="S209" i="54"/>
  <c r="I287" i="54"/>
  <c r="S313" i="54"/>
  <c r="P50" i="54"/>
  <c r="P34" i="54"/>
  <c r="I129" i="54"/>
  <c r="P33" i="54"/>
  <c r="S338" i="54"/>
  <c r="S363" i="54"/>
  <c r="I391" i="54"/>
  <c r="I441" i="54"/>
  <c r="AB33" i="54"/>
  <c r="P36" i="54"/>
  <c r="P52" i="54"/>
  <c r="S131" i="54"/>
  <c r="I259" i="54"/>
  <c r="S260" i="54"/>
  <c r="AB53" i="54"/>
  <c r="AB34" i="54"/>
  <c r="P49" i="54"/>
  <c r="AB41" i="54"/>
  <c r="I128" i="54"/>
  <c r="I131" i="54"/>
  <c r="I235" i="54"/>
  <c r="B53" i="54"/>
  <c r="I313" i="54"/>
  <c r="AB37" i="54"/>
  <c r="P48" i="54"/>
  <c r="S207" i="54"/>
  <c r="S234" i="54"/>
  <c r="I337" i="54"/>
  <c r="S364" i="54"/>
  <c r="I207" i="54"/>
  <c r="S259" i="54"/>
  <c r="S311" i="54"/>
  <c r="I364" i="54"/>
  <c r="S182" i="54"/>
  <c r="S285" i="54"/>
  <c r="I311" i="54"/>
  <c r="S312" i="54"/>
  <c r="S339" i="54"/>
  <c r="AF613" i="54"/>
  <c r="I339" i="54"/>
  <c r="I416" i="54"/>
  <c r="S417" i="54"/>
  <c r="S365" i="54"/>
  <c r="I417" i="54"/>
  <c r="P470" i="54"/>
  <c r="AE605" i="54"/>
  <c r="S442" i="54"/>
  <c r="S548" i="54"/>
  <c r="I442" i="54"/>
  <c r="P522" i="54"/>
  <c r="P548" i="54"/>
  <c r="AF620" i="54"/>
  <c r="AF608" i="54"/>
  <c r="O471" i="55" l="1"/>
  <c r="Q471" i="55"/>
  <c r="O575" i="55"/>
  <c r="P575" i="55"/>
  <c r="N575" i="55"/>
  <c r="S575" i="55" s="1"/>
  <c r="R575" i="55"/>
  <c r="N471" i="55"/>
  <c r="S470" i="54"/>
  <c r="N471" i="54" s="1"/>
  <c r="S53" i="54"/>
  <c r="L471" i="55"/>
  <c r="M471" i="55"/>
  <c r="R471" i="55"/>
  <c r="S64" i="54"/>
  <c r="S549" i="55"/>
  <c r="S523" i="55"/>
  <c r="AE611" i="54"/>
  <c r="P92" i="54"/>
  <c r="S76" i="54"/>
  <c r="S63" i="54"/>
  <c r="S77" i="54"/>
  <c r="S522" i="54"/>
  <c r="S61" i="54"/>
  <c r="S79" i="54"/>
  <c r="I53" i="54"/>
  <c r="M549" i="54"/>
  <c r="R549" i="54"/>
  <c r="Q549" i="54"/>
  <c r="P549" i="54"/>
  <c r="O549" i="54"/>
  <c r="N549" i="54"/>
  <c r="L549" i="54"/>
  <c r="Q575" i="54"/>
  <c r="N575" i="54"/>
  <c r="M575" i="54"/>
  <c r="L575" i="54"/>
  <c r="R575" i="54"/>
  <c r="P575" i="54"/>
  <c r="O575" i="54"/>
  <c r="M471" i="54"/>
  <c r="R471" i="54"/>
  <c r="S471" i="55" l="1"/>
  <c r="O471" i="54"/>
  <c r="S471" i="54" s="1"/>
  <c r="P471" i="54"/>
  <c r="Q471" i="54"/>
  <c r="L471" i="54"/>
  <c r="AE619" i="54"/>
  <c r="P626" i="54"/>
  <c r="R523" i="54"/>
  <c r="Q523" i="54"/>
  <c r="M523" i="54"/>
  <c r="N523" i="54"/>
  <c r="L523" i="54"/>
  <c r="O523" i="54"/>
  <c r="P523" i="54"/>
  <c r="S575" i="54"/>
  <c r="S549" i="54"/>
  <c r="AE626" i="54" l="1"/>
  <c r="S523" i="54"/>
  <c r="AE630" i="54" l="1"/>
  <c r="P41" i="54" l="1"/>
  <c r="P45" i="54"/>
  <c r="P46" i="54"/>
  <c r="F105" i="7" l="1"/>
  <c r="F104" i="7"/>
  <c r="F103" i="7"/>
  <c r="F102" i="7"/>
  <c r="F101" i="7"/>
  <c r="F100" i="7"/>
  <c r="F98" i="7"/>
  <c r="F97" i="7"/>
  <c r="F96" i="7"/>
  <c r="F95" i="7"/>
  <c r="F94" i="7"/>
  <c r="F93" i="7"/>
  <c r="F90" i="7"/>
  <c r="F89" i="7"/>
  <c r="F88" i="7"/>
  <c r="F87" i="7"/>
  <c r="F85" i="7"/>
  <c r="F102" i="6"/>
  <c r="F102" i="5"/>
  <c r="F102" i="4"/>
  <c r="F626" i="7"/>
  <c r="F600" i="7"/>
  <c r="H574" i="7"/>
  <c r="G574" i="7"/>
  <c r="E574" i="7"/>
  <c r="D574" i="7"/>
  <c r="C574" i="7"/>
  <c r="B574" i="7"/>
  <c r="H548" i="7"/>
  <c r="G548" i="7"/>
  <c r="E548" i="7"/>
  <c r="D548" i="7"/>
  <c r="C548" i="7"/>
  <c r="B548" i="7"/>
  <c r="H522" i="7"/>
  <c r="G522" i="7"/>
  <c r="E522" i="7"/>
  <c r="D522" i="7"/>
  <c r="C522" i="7"/>
  <c r="B522" i="7"/>
  <c r="H496" i="7"/>
  <c r="G496" i="7"/>
  <c r="E496" i="7"/>
  <c r="D496" i="7"/>
  <c r="C496" i="7"/>
  <c r="B496" i="7"/>
  <c r="H470" i="7"/>
  <c r="G470" i="7"/>
  <c r="E470" i="7"/>
  <c r="D470" i="7"/>
  <c r="C470" i="7"/>
  <c r="B470" i="7"/>
  <c r="F444" i="7"/>
  <c r="F418" i="7"/>
  <c r="F392" i="7"/>
  <c r="F366" i="7"/>
  <c r="F340" i="7"/>
  <c r="F314" i="7"/>
  <c r="F288" i="7"/>
  <c r="F262" i="7"/>
  <c r="F236" i="7"/>
  <c r="F210" i="7"/>
  <c r="F184" i="7"/>
  <c r="F158" i="7"/>
  <c r="I156" i="7"/>
  <c r="F132" i="7"/>
  <c r="F99" i="7"/>
  <c r="F91" i="7"/>
  <c r="H80" i="7"/>
  <c r="G80" i="7"/>
  <c r="E80" i="7"/>
  <c r="D80" i="7"/>
  <c r="C80" i="7"/>
  <c r="B80" i="7"/>
  <c r="F54" i="7"/>
  <c r="F626" i="6"/>
  <c r="F600" i="6"/>
  <c r="H574" i="6"/>
  <c r="G574" i="6"/>
  <c r="E574" i="6"/>
  <c r="D574" i="6"/>
  <c r="C574" i="6"/>
  <c r="B574" i="6"/>
  <c r="H548" i="6"/>
  <c r="G548" i="6"/>
  <c r="E548" i="6"/>
  <c r="D548" i="6"/>
  <c r="C548" i="6"/>
  <c r="B548" i="6"/>
  <c r="H522" i="6"/>
  <c r="G522" i="6"/>
  <c r="E522" i="6"/>
  <c r="D522" i="6"/>
  <c r="C522" i="6"/>
  <c r="B522" i="6"/>
  <c r="H496" i="6"/>
  <c r="G496" i="6"/>
  <c r="E496" i="6"/>
  <c r="D496" i="6"/>
  <c r="C496" i="6"/>
  <c r="B496" i="6"/>
  <c r="H470" i="6"/>
  <c r="G470" i="6"/>
  <c r="E470" i="6"/>
  <c r="D470" i="6"/>
  <c r="C470" i="6"/>
  <c r="B470" i="6"/>
  <c r="F444" i="6"/>
  <c r="F418" i="6"/>
  <c r="F392" i="6"/>
  <c r="F366" i="6"/>
  <c r="F340" i="6"/>
  <c r="F314" i="6"/>
  <c r="F288" i="6"/>
  <c r="F262" i="6"/>
  <c r="F236" i="6"/>
  <c r="F210" i="6"/>
  <c r="F184" i="6"/>
  <c r="F158" i="6"/>
  <c r="I156" i="6"/>
  <c r="F132" i="6"/>
  <c r="H80" i="6"/>
  <c r="G80" i="6"/>
  <c r="E80" i="6"/>
  <c r="D80" i="6"/>
  <c r="C80" i="6"/>
  <c r="B80" i="6"/>
  <c r="F54" i="6"/>
  <c r="F626" i="5"/>
  <c r="F600" i="5"/>
  <c r="H574" i="5"/>
  <c r="G574" i="5"/>
  <c r="E574" i="5"/>
  <c r="D574" i="5"/>
  <c r="C574" i="5"/>
  <c r="B574" i="5"/>
  <c r="H548" i="5"/>
  <c r="G548" i="5"/>
  <c r="E548" i="5"/>
  <c r="D548" i="5"/>
  <c r="C548" i="5"/>
  <c r="B548" i="5"/>
  <c r="H522" i="5"/>
  <c r="G522" i="5"/>
  <c r="E522" i="5"/>
  <c r="D522" i="5"/>
  <c r="C522" i="5"/>
  <c r="B522" i="5"/>
  <c r="H496" i="5"/>
  <c r="G496" i="5"/>
  <c r="E496" i="5"/>
  <c r="D496" i="5"/>
  <c r="C496" i="5"/>
  <c r="B496" i="5"/>
  <c r="H470" i="5"/>
  <c r="G470" i="5"/>
  <c r="E470" i="5"/>
  <c r="D470" i="5"/>
  <c r="C470" i="5"/>
  <c r="B470" i="5"/>
  <c r="F444" i="5"/>
  <c r="F418" i="5"/>
  <c r="F392" i="5"/>
  <c r="F366" i="5"/>
  <c r="F340" i="5"/>
  <c r="F314" i="5"/>
  <c r="F288" i="5"/>
  <c r="F262" i="5"/>
  <c r="F236" i="5"/>
  <c r="F210" i="5"/>
  <c r="F184" i="5"/>
  <c r="F158" i="5"/>
  <c r="I156" i="5"/>
  <c r="F132" i="5"/>
  <c r="H80" i="5"/>
  <c r="G80" i="5"/>
  <c r="E80" i="5"/>
  <c r="D80" i="5"/>
  <c r="C80" i="5"/>
  <c r="B80" i="5"/>
  <c r="F54" i="5"/>
  <c r="F626" i="4"/>
  <c r="F600" i="4"/>
  <c r="H574" i="4"/>
  <c r="G574" i="4"/>
  <c r="E574" i="4"/>
  <c r="D574" i="4"/>
  <c r="C574" i="4"/>
  <c r="B574" i="4"/>
  <c r="H548" i="4"/>
  <c r="G548" i="4"/>
  <c r="E548" i="4"/>
  <c r="D548" i="4"/>
  <c r="C548" i="4"/>
  <c r="B548" i="4"/>
  <c r="H522" i="4"/>
  <c r="G522" i="4"/>
  <c r="E522" i="4"/>
  <c r="D522" i="4"/>
  <c r="C522" i="4"/>
  <c r="B522" i="4"/>
  <c r="H496" i="4"/>
  <c r="G496" i="4"/>
  <c r="E496" i="4"/>
  <c r="D496" i="4"/>
  <c r="C496" i="4"/>
  <c r="B496" i="4"/>
  <c r="H470" i="4"/>
  <c r="G470" i="4"/>
  <c r="E470" i="4"/>
  <c r="D470" i="4"/>
  <c r="C470" i="4"/>
  <c r="B470" i="4"/>
  <c r="F444" i="4"/>
  <c r="F418" i="4"/>
  <c r="F392" i="4"/>
  <c r="F366" i="4"/>
  <c r="F340" i="4"/>
  <c r="F314" i="4"/>
  <c r="F288" i="4"/>
  <c r="F262" i="4"/>
  <c r="F236" i="4"/>
  <c r="F210" i="4"/>
  <c r="F184" i="4"/>
  <c r="F158" i="4"/>
  <c r="I156" i="4"/>
  <c r="F132" i="4"/>
  <c r="H80" i="4"/>
  <c r="G80" i="4"/>
  <c r="E80" i="4"/>
  <c r="D80" i="4"/>
  <c r="C80" i="4"/>
  <c r="B80" i="4"/>
  <c r="F54" i="4"/>
  <c r="F626" i="3"/>
  <c r="F600" i="3"/>
  <c r="H574" i="3"/>
  <c r="G574" i="3"/>
  <c r="E574" i="3"/>
  <c r="D574" i="3"/>
  <c r="C574" i="3"/>
  <c r="B574" i="3"/>
  <c r="H548" i="3"/>
  <c r="G548" i="3"/>
  <c r="E548" i="3"/>
  <c r="D548" i="3"/>
  <c r="C548" i="3"/>
  <c r="B548" i="3"/>
  <c r="H522" i="3"/>
  <c r="G522" i="3"/>
  <c r="E522" i="3"/>
  <c r="D522" i="3"/>
  <c r="C522" i="3"/>
  <c r="B522" i="3"/>
  <c r="H496" i="3"/>
  <c r="G496" i="3"/>
  <c r="E496" i="3"/>
  <c r="D496" i="3"/>
  <c r="C496" i="3"/>
  <c r="B496" i="3"/>
  <c r="H470" i="3"/>
  <c r="G470" i="3"/>
  <c r="E470" i="3"/>
  <c r="D470" i="3"/>
  <c r="C470" i="3"/>
  <c r="B470" i="3"/>
  <c r="F444" i="3"/>
  <c r="F418" i="3"/>
  <c r="F392" i="3"/>
  <c r="F366" i="3"/>
  <c r="F340" i="3"/>
  <c r="F314" i="3"/>
  <c r="F288" i="3"/>
  <c r="F262" i="3"/>
  <c r="F236" i="3"/>
  <c r="F210" i="3"/>
  <c r="F184" i="3"/>
  <c r="F158" i="3"/>
  <c r="I156" i="3"/>
  <c r="F132" i="3"/>
  <c r="F102" i="3"/>
  <c r="H80" i="3"/>
  <c r="G80" i="3"/>
  <c r="E80" i="3"/>
  <c r="D80" i="3"/>
  <c r="C80" i="3"/>
  <c r="B80" i="3"/>
  <c r="F54" i="3"/>
  <c r="F626" i="2"/>
  <c r="F600" i="2"/>
  <c r="H574" i="2"/>
  <c r="G574" i="2"/>
  <c r="E574" i="2"/>
  <c r="D574" i="2"/>
  <c r="C574" i="2"/>
  <c r="B574" i="2"/>
  <c r="H548" i="2"/>
  <c r="G548" i="2"/>
  <c r="E548" i="2"/>
  <c r="D548" i="2"/>
  <c r="C548" i="2"/>
  <c r="B548" i="2"/>
  <c r="H522" i="2"/>
  <c r="G522" i="2"/>
  <c r="E522" i="2"/>
  <c r="D522" i="2"/>
  <c r="C522" i="2"/>
  <c r="B522" i="2"/>
  <c r="H496" i="2"/>
  <c r="G496" i="2"/>
  <c r="E496" i="2"/>
  <c r="D496" i="2"/>
  <c r="C496" i="2"/>
  <c r="B496" i="2"/>
  <c r="H470" i="2"/>
  <c r="G470" i="2"/>
  <c r="E470" i="2"/>
  <c r="D470" i="2"/>
  <c r="C470" i="2"/>
  <c r="B470" i="2"/>
  <c r="F444" i="2"/>
  <c r="F418" i="2"/>
  <c r="F392" i="2"/>
  <c r="F366" i="2"/>
  <c r="F340" i="2"/>
  <c r="F314" i="2"/>
  <c r="F288" i="2"/>
  <c r="F262" i="2"/>
  <c r="F236" i="2"/>
  <c r="F210" i="2"/>
  <c r="F184" i="2"/>
  <c r="F158" i="2"/>
  <c r="I156" i="2"/>
  <c r="F132" i="2"/>
  <c r="H80" i="2"/>
  <c r="G80" i="2"/>
  <c r="E80" i="2"/>
  <c r="D80" i="2"/>
  <c r="C80" i="2"/>
  <c r="B80" i="2"/>
  <c r="F54" i="2"/>
  <c r="F99" i="1"/>
  <c r="I573" i="1"/>
  <c r="I547" i="1"/>
  <c r="I521" i="1"/>
  <c r="I495" i="1"/>
  <c r="F105" i="8"/>
  <c r="F104" i="8"/>
  <c r="F103" i="8"/>
  <c r="F102" i="8"/>
  <c r="F101" i="8"/>
  <c r="F100" i="8"/>
  <c r="F99" i="8"/>
  <c r="F98" i="8"/>
  <c r="F97" i="8"/>
  <c r="F95" i="8"/>
  <c r="F94" i="8"/>
  <c r="F93" i="8"/>
  <c r="F92" i="8"/>
  <c r="F90" i="8"/>
  <c r="F89" i="8"/>
  <c r="F88" i="8"/>
  <c r="F87" i="8"/>
  <c r="F86" i="8"/>
  <c r="I573" i="8"/>
  <c r="I547" i="8"/>
  <c r="I521" i="8"/>
  <c r="I495" i="8"/>
  <c r="I494" i="8"/>
  <c r="I493" i="8"/>
  <c r="I491" i="8"/>
  <c r="I490" i="8"/>
  <c r="I485" i="8"/>
  <c r="I479" i="8"/>
  <c r="I478" i="8"/>
  <c r="I477" i="8"/>
  <c r="I475" i="8"/>
  <c r="I469" i="8"/>
  <c r="F105" i="32"/>
  <c r="F104" i="32"/>
  <c r="F102" i="32"/>
  <c r="F101" i="32"/>
  <c r="F99" i="32"/>
  <c r="F98" i="32"/>
  <c r="F97" i="32"/>
  <c r="F96" i="32"/>
  <c r="F95" i="32"/>
  <c r="F94" i="32"/>
  <c r="F93" i="32"/>
  <c r="F92" i="32"/>
  <c r="F90" i="32"/>
  <c r="F89" i="32"/>
  <c r="F88" i="32"/>
  <c r="F87" i="32"/>
  <c r="F86" i="32"/>
  <c r="F85" i="32"/>
  <c r="I573" i="32"/>
  <c r="I547" i="32"/>
  <c r="I521" i="32"/>
  <c r="I495" i="32"/>
  <c r="I494" i="32"/>
  <c r="I493" i="32"/>
  <c r="I492" i="32"/>
  <c r="I491" i="32"/>
  <c r="I490" i="32"/>
  <c r="I485" i="32"/>
  <c r="I483" i="32"/>
  <c r="I480" i="32"/>
  <c r="I479" i="32"/>
  <c r="I477" i="32"/>
  <c r="I476" i="32"/>
  <c r="I475" i="32"/>
  <c r="I469" i="32"/>
  <c r="F105" i="34"/>
  <c r="F104" i="34"/>
  <c r="F103" i="34"/>
  <c r="F102" i="34"/>
  <c r="F101" i="34"/>
  <c r="F100" i="34"/>
  <c r="F99" i="34"/>
  <c r="F98" i="34"/>
  <c r="F97" i="34"/>
  <c r="F96" i="34"/>
  <c r="F95" i="34"/>
  <c r="F94" i="34"/>
  <c r="F93" i="34"/>
  <c r="F92" i="34"/>
  <c r="F90" i="34"/>
  <c r="F89" i="34"/>
  <c r="F87" i="34"/>
  <c r="F86" i="34"/>
  <c r="F85" i="34"/>
  <c r="I573" i="34"/>
  <c r="I547" i="34"/>
  <c r="I521" i="34"/>
  <c r="I495" i="34"/>
  <c r="I494" i="34"/>
  <c r="I493" i="34"/>
  <c r="I492" i="34"/>
  <c r="I491" i="34"/>
  <c r="I485" i="34"/>
  <c r="I483" i="34"/>
  <c r="I480" i="34"/>
  <c r="I479" i="34"/>
  <c r="I478" i="34"/>
  <c r="I477" i="34"/>
  <c r="I475" i="34"/>
  <c r="I469" i="34"/>
  <c r="F105" i="35"/>
  <c r="F103" i="35"/>
  <c r="F102" i="35"/>
  <c r="F101" i="35"/>
  <c r="F100" i="35"/>
  <c r="F99" i="35"/>
  <c r="F98" i="35"/>
  <c r="F97" i="35"/>
  <c r="F96" i="35"/>
  <c r="F95" i="35"/>
  <c r="F94" i="35"/>
  <c r="F93" i="35"/>
  <c r="F92" i="35"/>
  <c r="F90" i="35"/>
  <c r="F89" i="35"/>
  <c r="F88" i="35"/>
  <c r="F87" i="35"/>
  <c r="F86" i="35"/>
  <c r="I573" i="35"/>
  <c r="I547" i="35"/>
  <c r="I521" i="35"/>
  <c r="I495" i="35"/>
  <c r="I494" i="35"/>
  <c r="I491" i="35"/>
  <c r="I490" i="35"/>
  <c r="I483" i="35"/>
  <c r="I480" i="35"/>
  <c r="I479" i="35"/>
  <c r="I478" i="35"/>
  <c r="I475" i="35"/>
  <c r="F626" i="1"/>
  <c r="F600" i="1"/>
  <c r="H574" i="1"/>
  <c r="G574" i="1"/>
  <c r="E574" i="1"/>
  <c r="D574" i="1"/>
  <c r="C574" i="1"/>
  <c r="B574" i="1"/>
  <c r="H548" i="1"/>
  <c r="G548" i="1"/>
  <c r="E548" i="1"/>
  <c r="D548" i="1"/>
  <c r="C548" i="1"/>
  <c r="B548" i="1"/>
  <c r="H522" i="1"/>
  <c r="G522" i="1"/>
  <c r="E522" i="1"/>
  <c r="D522" i="1"/>
  <c r="C522" i="1"/>
  <c r="B522" i="1"/>
  <c r="H496" i="1"/>
  <c r="G496" i="1"/>
  <c r="E496" i="1"/>
  <c r="D496" i="1"/>
  <c r="C496" i="1"/>
  <c r="B496" i="1"/>
  <c r="H470" i="1"/>
  <c r="G470" i="1"/>
  <c r="E470" i="1"/>
  <c r="D470" i="1"/>
  <c r="C470" i="1"/>
  <c r="B470" i="1"/>
  <c r="F444" i="1"/>
  <c r="F418" i="1"/>
  <c r="F392" i="1"/>
  <c r="F366" i="1"/>
  <c r="F340" i="1"/>
  <c r="F314" i="1"/>
  <c r="F288" i="1"/>
  <c r="F262" i="1"/>
  <c r="F236" i="1"/>
  <c r="F210" i="1"/>
  <c r="F184" i="1"/>
  <c r="F158" i="1"/>
  <c r="F132" i="1"/>
  <c r="H80" i="1"/>
  <c r="G80" i="1"/>
  <c r="E80" i="1"/>
  <c r="D80" i="1"/>
  <c r="C80" i="1"/>
  <c r="B80" i="1"/>
  <c r="F54" i="1"/>
  <c r="F626" i="8"/>
  <c r="F600" i="8"/>
  <c r="H574" i="8"/>
  <c r="G574" i="8"/>
  <c r="E574" i="8"/>
  <c r="D574" i="8"/>
  <c r="C574" i="8"/>
  <c r="B574" i="8"/>
  <c r="H548" i="8"/>
  <c r="G548" i="8"/>
  <c r="E548" i="8"/>
  <c r="D548" i="8"/>
  <c r="C548" i="8"/>
  <c r="B548" i="8"/>
  <c r="H522" i="8"/>
  <c r="G522" i="8"/>
  <c r="E522" i="8"/>
  <c r="D522" i="8"/>
  <c r="C522" i="8"/>
  <c r="B522" i="8"/>
  <c r="H496" i="8"/>
  <c r="G496" i="8"/>
  <c r="E496" i="8"/>
  <c r="D496" i="8"/>
  <c r="C496" i="8"/>
  <c r="B496" i="8"/>
  <c r="I480" i="8"/>
  <c r="H470" i="8"/>
  <c r="G470" i="8"/>
  <c r="E470" i="8"/>
  <c r="D470" i="8"/>
  <c r="C470" i="8"/>
  <c r="B470" i="8"/>
  <c r="F444" i="8"/>
  <c r="F418" i="8"/>
  <c r="F392" i="8"/>
  <c r="F366" i="8"/>
  <c r="F340" i="8"/>
  <c r="F314" i="8"/>
  <c r="F288" i="8"/>
  <c r="F262" i="8"/>
  <c r="F236" i="8"/>
  <c r="F210" i="8"/>
  <c r="F184" i="8"/>
  <c r="F158" i="8"/>
  <c r="F132" i="8"/>
  <c r="F96" i="8"/>
  <c r="F85" i="8"/>
  <c r="H80" i="8"/>
  <c r="G80" i="8"/>
  <c r="E80" i="8"/>
  <c r="D80" i="8"/>
  <c r="C80" i="8"/>
  <c r="B80" i="8"/>
  <c r="F54" i="8"/>
  <c r="F626" i="32"/>
  <c r="F600" i="32"/>
  <c r="H574" i="32"/>
  <c r="G574" i="32"/>
  <c r="E574" i="32"/>
  <c r="D574" i="32"/>
  <c r="C574" i="32"/>
  <c r="B574" i="32"/>
  <c r="H548" i="32"/>
  <c r="G548" i="32"/>
  <c r="E548" i="32"/>
  <c r="D548" i="32"/>
  <c r="C548" i="32"/>
  <c r="B548" i="32"/>
  <c r="H522" i="32"/>
  <c r="G522" i="32"/>
  <c r="E522" i="32"/>
  <c r="D522" i="32"/>
  <c r="C522" i="32"/>
  <c r="B522" i="32"/>
  <c r="H496" i="32"/>
  <c r="G496" i="32"/>
  <c r="E496" i="32"/>
  <c r="D496" i="32"/>
  <c r="C496" i="32"/>
  <c r="B496" i="32"/>
  <c r="H470" i="32"/>
  <c r="G470" i="32"/>
  <c r="E470" i="32"/>
  <c r="D470" i="32"/>
  <c r="C470" i="32"/>
  <c r="B470" i="32"/>
  <c r="F444" i="32"/>
  <c r="F418" i="32"/>
  <c r="F392" i="32"/>
  <c r="F366" i="32"/>
  <c r="F340" i="32"/>
  <c r="F314" i="32"/>
  <c r="F288" i="32"/>
  <c r="F262" i="32"/>
  <c r="F236" i="32"/>
  <c r="F210" i="32"/>
  <c r="F184" i="32"/>
  <c r="F158" i="32"/>
  <c r="F132" i="32"/>
  <c r="F103" i="32"/>
  <c r="F100" i="32"/>
  <c r="H80" i="32"/>
  <c r="G80" i="32"/>
  <c r="E80" i="32"/>
  <c r="D80" i="32"/>
  <c r="C80" i="32"/>
  <c r="B80" i="32"/>
  <c r="F54" i="32"/>
  <c r="F626" i="34"/>
  <c r="F600" i="34"/>
  <c r="H574" i="34"/>
  <c r="G574" i="34"/>
  <c r="E574" i="34"/>
  <c r="D574" i="34"/>
  <c r="C574" i="34"/>
  <c r="B574" i="34"/>
  <c r="H548" i="34"/>
  <c r="G548" i="34"/>
  <c r="E548" i="34"/>
  <c r="D548" i="34"/>
  <c r="C548" i="34"/>
  <c r="B548" i="34"/>
  <c r="H522" i="34"/>
  <c r="G522" i="34"/>
  <c r="E522" i="34"/>
  <c r="D522" i="34"/>
  <c r="C522" i="34"/>
  <c r="B522" i="34"/>
  <c r="H496" i="34"/>
  <c r="G496" i="34"/>
  <c r="E496" i="34"/>
  <c r="D496" i="34"/>
  <c r="C496" i="34"/>
  <c r="B496" i="34"/>
  <c r="H470" i="34"/>
  <c r="G470" i="34"/>
  <c r="E470" i="34"/>
  <c r="D470" i="34"/>
  <c r="C470" i="34"/>
  <c r="B470" i="34"/>
  <c r="F444" i="34"/>
  <c r="F418" i="34"/>
  <c r="F392" i="34"/>
  <c r="F366" i="34"/>
  <c r="F340" i="34"/>
  <c r="F314" i="34"/>
  <c r="F288" i="34"/>
  <c r="F262" i="34"/>
  <c r="F236" i="34"/>
  <c r="F210" i="34"/>
  <c r="F184" i="34"/>
  <c r="F158" i="34"/>
  <c r="F132" i="34"/>
  <c r="F88" i="34"/>
  <c r="H80" i="34"/>
  <c r="G80" i="34"/>
  <c r="E80" i="34"/>
  <c r="D80" i="34"/>
  <c r="C80" i="34"/>
  <c r="B80" i="34"/>
  <c r="F54" i="34"/>
  <c r="F626" i="35"/>
  <c r="F600" i="35"/>
  <c r="H574" i="35"/>
  <c r="G574" i="35"/>
  <c r="E574" i="35"/>
  <c r="D574" i="35"/>
  <c r="C574" i="35"/>
  <c r="B574" i="35"/>
  <c r="H548" i="35"/>
  <c r="G548" i="35"/>
  <c r="E548" i="35"/>
  <c r="D548" i="35"/>
  <c r="C548" i="35"/>
  <c r="B548" i="35"/>
  <c r="H522" i="35"/>
  <c r="G522" i="35"/>
  <c r="E522" i="35"/>
  <c r="D522" i="35"/>
  <c r="C522" i="35"/>
  <c r="B522" i="35"/>
  <c r="H496" i="35"/>
  <c r="G496" i="35"/>
  <c r="E496" i="35"/>
  <c r="D496" i="35"/>
  <c r="C496" i="35"/>
  <c r="B496" i="35"/>
  <c r="H470" i="35"/>
  <c r="G470" i="35"/>
  <c r="E470" i="35"/>
  <c r="D470" i="35"/>
  <c r="C470" i="35"/>
  <c r="B470" i="35"/>
  <c r="F444" i="35"/>
  <c r="F418" i="35"/>
  <c r="F392" i="35"/>
  <c r="F366" i="35"/>
  <c r="F340" i="35"/>
  <c r="F314" i="35"/>
  <c r="F288" i="35"/>
  <c r="F262" i="35"/>
  <c r="F236" i="35"/>
  <c r="F210" i="35"/>
  <c r="F184" i="35"/>
  <c r="F158" i="35"/>
  <c r="F132" i="35"/>
  <c r="F104" i="35"/>
  <c r="H80" i="35"/>
  <c r="G80" i="35"/>
  <c r="E80" i="35"/>
  <c r="D80" i="35"/>
  <c r="C80" i="35"/>
  <c r="B80" i="35"/>
  <c r="F54" i="35"/>
  <c r="F626" i="36"/>
  <c r="F85" i="36"/>
  <c r="F86" i="36"/>
  <c r="F87" i="36"/>
  <c r="F88" i="36"/>
  <c r="F89" i="36"/>
  <c r="F90" i="36"/>
  <c r="F92" i="36"/>
  <c r="F93" i="36"/>
  <c r="F94" i="36"/>
  <c r="F95" i="36"/>
  <c r="F96" i="36"/>
  <c r="F97" i="36"/>
  <c r="F98" i="36"/>
  <c r="F99" i="36"/>
  <c r="F100" i="36"/>
  <c r="F101" i="36"/>
  <c r="F102" i="36"/>
  <c r="F103" i="36"/>
  <c r="F104" i="36"/>
  <c r="F600" i="36"/>
  <c r="H574" i="36"/>
  <c r="G574" i="36"/>
  <c r="E574" i="36"/>
  <c r="D574" i="36"/>
  <c r="C574" i="36"/>
  <c r="B574" i="36"/>
  <c r="I573" i="36"/>
  <c r="H548" i="36"/>
  <c r="G548" i="36"/>
  <c r="E548" i="36"/>
  <c r="D548" i="36"/>
  <c r="C548" i="36"/>
  <c r="B548" i="36"/>
  <c r="I547" i="36"/>
  <c r="H522" i="36"/>
  <c r="G522" i="36"/>
  <c r="E522" i="36"/>
  <c r="D522" i="36"/>
  <c r="C522" i="36"/>
  <c r="B522" i="36"/>
  <c r="I521" i="36"/>
  <c r="H496" i="36"/>
  <c r="G496" i="36"/>
  <c r="E496" i="36"/>
  <c r="D496" i="36"/>
  <c r="C496" i="36"/>
  <c r="B496" i="36"/>
  <c r="I475" i="36"/>
  <c r="I476" i="36"/>
  <c r="I477" i="36"/>
  <c r="I478" i="36"/>
  <c r="I480" i="36"/>
  <c r="I483" i="36"/>
  <c r="I490" i="36"/>
  <c r="I491" i="36"/>
  <c r="I492" i="36"/>
  <c r="I493" i="36"/>
  <c r="I494" i="36"/>
  <c r="H470" i="36"/>
  <c r="G470" i="36"/>
  <c r="E470" i="36"/>
  <c r="D470" i="36"/>
  <c r="C470" i="36"/>
  <c r="B470" i="36"/>
  <c r="I469" i="36"/>
  <c r="F444" i="36"/>
  <c r="F418" i="36"/>
  <c r="F392" i="36"/>
  <c r="F366" i="36"/>
  <c r="F340" i="36"/>
  <c r="F314" i="36"/>
  <c r="F288" i="36"/>
  <c r="F262" i="36"/>
  <c r="F236" i="36"/>
  <c r="F210" i="36"/>
  <c r="F184" i="36"/>
  <c r="F158" i="36"/>
  <c r="F132" i="36"/>
  <c r="H80" i="36"/>
  <c r="G80" i="36"/>
  <c r="E80" i="36"/>
  <c r="D80" i="36"/>
  <c r="C80" i="36"/>
  <c r="B80" i="36"/>
  <c r="F54" i="36"/>
  <c r="I492" i="35" l="1"/>
  <c r="I488" i="34"/>
  <c r="I493" i="35"/>
  <c r="I483" i="8"/>
  <c r="I485" i="35"/>
  <c r="F105" i="36"/>
  <c r="I477" i="35"/>
  <c r="F79" i="36"/>
  <c r="I79" i="36" s="1"/>
  <c r="I495" i="36"/>
  <c r="I479" i="36"/>
  <c r="F79" i="34"/>
  <c r="I79" i="34" s="1"/>
  <c r="F79" i="32"/>
  <c r="I79" i="32" s="1"/>
  <c r="F102" i="2"/>
  <c r="F86" i="7"/>
  <c r="F79" i="1"/>
  <c r="I469" i="1"/>
  <c r="F79" i="8"/>
  <c r="I478" i="32"/>
  <c r="F85" i="35"/>
  <c r="I492" i="8"/>
  <c r="I476" i="8"/>
  <c r="I490" i="34"/>
  <c r="I476" i="34"/>
  <c r="I469" i="35"/>
  <c r="F79" i="35"/>
  <c r="I476" i="35"/>
  <c r="F27" i="34" l="1"/>
  <c r="F27" i="32"/>
  <c r="I79" i="1"/>
  <c r="I79" i="8"/>
  <c r="F27" i="8"/>
  <c r="I79" i="35"/>
  <c r="F27" i="35"/>
  <c r="F27" i="36" l="1"/>
  <c r="F102" i="53" l="1"/>
  <c r="F94" i="53"/>
  <c r="F90" i="53"/>
  <c r="F86" i="53"/>
  <c r="F626" i="53"/>
  <c r="AE625" i="53"/>
  <c r="AE624" i="53"/>
  <c r="AE623" i="53"/>
  <c r="AE622" i="53"/>
  <c r="AE620" i="53"/>
  <c r="AF620" i="53" s="1"/>
  <c r="AE619" i="53"/>
  <c r="AE618" i="53"/>
  <c r="AE617" i="53"/>
  <c r="AE616" i="53"/>
  <c r="AE615" i="53"/>
  <c r="AE614" i="53"/>
  <c r="AE613" i="53"/>
  <c r="AE612" i="53"/>
  <c r="AE611" i="53"/>
  <c r="AE610" i="53"/>
  <c r="AE607" i="53"/>
  <c r="AE606" i="53"/>
  <c r="F600" i="53"/>
  <c r="P92" i="53"/>
  <c r="R574" i="53"/>
  <c r="Q574" i="53"/>
  <c r="O574" i="53"/>
  <c r="N574" i="53"/>
  <c r="M574" i="53"/>
  <c r="L574" i="53"/>
  <c r="H574" i="53"/>
  <c r="G574" i="53"/>
  <c r="E574" i="53"/>
  <c r="D574" i="53"/>
  <c r="C574" i="53"/>
  <c r="B574" i="53"/>
  <c r="S573" i="53"/>
  <c r="S572" i="53"/>
  <c r="S571" i="53"/>
  <c r="S570" i="53"/>
  <c r="S569" i="53"/>
  <c r="S568" i="53"/>
  <c r="S567" i="53"/>
  <c r="S566" i="53"/>
  <c r="S564" i="53"/>
  <c r="S563" i="53"/>
  <c r="S562" i="53"/>
  <c r="S561" i="53"/>
  <c r="S560" i="53"/>
  <c r="S559" i="53"/>
  <c r="S558" i="53"/>
  <c r="S557" i="53"/>
  <c r="S556" i="53"/>
  <c r="S554" i="53"/>
  <c r="S553" i="53"/>
  <c r="R548" i="53"/>
  <c r="Q548" i="53"/>
  <c r="O548" i="53"/>
  <c r="N548" i="53"/>
  <c r="M548" i="53"/>
  <c r="L548" i="53"/>
  <c r="H548" i="53"/>
  <c r="G548" i="53"/>
  <c r="E548" i="53"/>
  <c r="D548" i="53"/>
  <c r="C548" i="53"/>
  <c r="B548" i="53"/>
  <c r="S547" i="53"/>
  <c r="S546" i="53"/>
  <c r="S545" i="53"/>
  <c r="S544" i="53"/>
  <c r="S543" i="53"/>
  <c r="S542" i="53"/>
  <c r="S541" i="53"/>
  <c r="S540" i="53"/>
  <c r="S539" i="53"/>
  <c r="S538" i="53"/>
  <c r="S537" i="53"/>
  <c r="S536" i="53"/>
  <c r="S535" i="53"/>
  <c r="S534" i="53"/>
  <c r="S533" i="53"/>
  <c r="S532" i="53"/>
  <c r="S531" i="53"/>
  <c r="S530" i="53"/>
  <c r="S529" i="53"/>
  <c r="S528" i="53"/>
  <c r="S527" i="53"/>
  <c r="P548" i="53"/>
  <c r="R522" i="53"/>
  <c r="Q522" i="53"/>
  <c r="O522" i="53"/>
  <c r="N522" i="53"/>
  <c r="M522" i="53"/>
  <c r="L522" i="53"/>
  <c r="H522" i="53"/>
  <c r="G522" i="53"/>
  <c r="E522" i="53"/>
  <c r="D522" i="53"/>
  <c r="C522" i="53"/>
  <c r="B522" i="53"/>
  <c r="S521" i="53"/>
  <c r="S520" i="53"/>
  <c r="S519" i="53"/>
  <c r="S518" i="53"/>
  <c r="S517" i="53"/>
  <c r="S516" i="53"/>
  <c r="S515" i="53"/>
  <c r="S514" i="53"/>
  <c r="S513" i="53"/>
  <c r="S512" i="53"/>
  <c r="S511" i="53"/>
  <c r="S510" i="53"/>
  <c r="S509" i="53"/>
  <c r="S508" i="53"/>
  <c r="S507" i="53"/>
  <c r="S506" i="53"/>
  <c r="S505" i="53"/>
  <c r="S504" i="53"/>
  <c r="S503" i="53"/>
  <c r="S502" i="53"/>
  <c r="R496" i="53"/>
  <c r="Q496" i="53"/>
  <c r="O496" i="53"/>
  <c r="N496" i="53"/>
  <c r="M496" i="53"/>
  <c r="L496" i="53"/>
  <c r="H496" i="53"/>
  <c r="G496" i="53"/>
  <c r="E496" i="53"/>
  <c r="D496" i="53"/>
  <c r="C496" i="53"/>
  <c r="B496" i="53"/>
  <c r="S495" i="53"/>
  <c r="S494" i="53"/>
  <c r="S493" i="53"/>
  <c r="S492" i="53"/>
  <c r="S491" i="53"/>
  <c r="S490" i="53"/>
  <c r="S480" i="53"/>
  <c r="S479" i="53"/>
  <c r="S478" i="53"/>
  <c r="S477" i="53"/>
  <c r="S476" i="53"/>
  <c r="R470" i="53"/>
  <c r="Q470" i="53"/>
  <c r="O470" i="53"/>
  <c r="N470" i="53"/>
  <c r="M470" i="53"/>
  <c r="L470" i="53"/>
  <c r="H470" i="53"/>
  <c r="G470" i="53"/>
  <c r="E470" i="53"/>
  <c r="D470" i="53"/>
  <c r="C470" i="53"/>
  <c r="B470" i="53"/>
  <c r="S469" i="53"/>
  <c r="S468" i="53"/>
  <c r="S467" i="53"/>
  <c r="S466" i="53"/>
  <c r="S465" i="53"/>
  <c r="S463" i="53"/>
  <c r="S462" i="53"/>
  <c r="S461" i="53"/>
  <c r="S460" i="53"/>
  <c r="S459" i="53"/>
  <c r="S458" i="53"/>
  <c r="S456" i="53"/>
  <c r="S455" i="53"/>
  <c r="S454" i="53"/>
  <c r="S453" i="53"/>
  <c r="S452" i="53"/>
  <c r="S451" i="53"/>
  <c r="S450" i="53"/>
  <c r="F444" i="53"/>
  <c r="I442" i="53"/>
  <c r="I441" i="53"/>
  <c r="AB46" i="53"/>
  <c r="P35" i="53"/>
  <c r="F418" i="53"/>
  <c r="S416" i="53"/>
  <c r="I416" i="53"/>
  <c r="F392" i="53"/>
  <c r="AB49" i="53"/>
  <c r="F366" i="53"/>
  <c r="F340" i="53"/>
  <c r="I338" i="53"/>
  <c r="S337" i="53"/>
  <c r="F314" i="53"/>
  <c r="F288" i="53"/>
  <c r="L53" i="53"/>
  <c r="S286" i="53"/>
  <c r="F262" i="53"/>
  <c r="S261" i="53"/>
  <c r="I260" i="53"/>
  <c r="I259" i="53"/>
  <c r="F236" i="53"/>
  <c r="S234" i="53"/>
  <c r="I234" i="53"/>
  <c r="F210" i="53"/>
  <c r="S209" i="53"/>
  <c r="I209" i="53"/>
  <c r="S208" i="53"/>
  <c r="S207" i="53"/>
  <c r="P48" i="53"/>
  <c r="AB37" i="53"/>
  <c r="F184" i="53"/>
  <c r="P49" i="53"/>
  <c r="F158" i="53"/>
  <c r="AB52" i="53"/>
  <c r="AB48" i="53"/>
  <c r="P41" i="53"/>
  <c r="P33" i="53"/>
  <c r="F132" i="53"/>
  <c r="P36" i="53"/>
  <c r="AB35" i="53"/>
  <c r="P34" i="53"/>
  <c r="F105" i="53"/>
  <c r="F104" i="53"/>
  <c r="F103" i="53"/>
  <c r="F101" i="53"/>
  <c r="F100" i="53"/>
  <c r="F98" i="53"/>
  <c r="F97" i="53"/>
  <c r="F96" i="53"/>
  <c r="F95" i="53"/>
  <c r="F93" i="53"/>
  <c r="F92" i="53"/>
  <c r="F89" i="53"/>
  <c r="F88" i="53"/>
  <c r="F87" i="53"/>
  <c r="F85" i="53"/>
  <c r="R80" i="53"/>
  <c r="Q80" i="53"/>
  <c r="O80" i="53"/>
  <c r="N80" i="53"/>
  <c r="M80" i="53"/>
  <c r="L80" i="53"/>
  <c r="H80" i="53"/>
  <c r="G80" i="53"/>
  <c r="E80" i="53"/>
  <c r="D80" i="53"/>
  <c r="C80" i="53"/>
  <c r="B80" i="53"/>
  <c r="P79" i="53"/>
  <c r="S79" i="53" s="1"/>
  <c r="P78" i="53"/>
  <c r="S78" i="53" s="1"/>
  <c r="P77" i="53"/>
  <c r="P76" i="53"/>
  <c r="S76" i="53" s="1"/>
  <c r="P75" i="53"/>
  <c r="S75" i="53" s="1"/>
  <c r="P64" i="53"/>
  <c r="S64" i="53" s="1"/>
  <c r="P63" i="53"/>
  <c r="S63" i="53" s="1"/>
  <c r="P62" i="53"/>
  <c r="P60" i="53"/>
  <c r="P59" i="53"/>
  <c r="S59" i="53" s="1"/>
  <c r="AB53" i="53"/>
  <c r="Q53" i="53"/>
  <c r="H53" i="53"/>
  <c r="E53" i="53"/>
  <c r="P52" i="53"/>
  <c r="AB51" i="53"/>
  <c r="AB38" i="53"/>
  <c r="P38" i="53"/>
  <c r="F54" i="53"/>
  <c r="A27" i="53"/>
  <c r="A26" i="53"/>
  <c r="A25" i="53"/>
  <c r="A24" i="53"/>
  <c r="AB42" i="53" l="1"/>
  <c r="P42" i="53"/>
  <c r="S565" i="53"/>
  <c r="P94" i="53"/>
  <c r="S555" i="53"/>
  <c r="P61" i="53"/>
  <c r="S61" i="53" s="1"/>
  <c r="S62" i="53"/>
  <c r="AE608" i="53"/>
  <c r="AF608" i="53" s="1"/>
  <c r="P44" i="53"/>
  <c r="AE609" i="53"/>
  <c r="AB44" i="53"/>
  <c r="AB34" i="53"/>
  <c r="S259" i="53"/>
  <c r="AE621" i="53"/>
  <c r="D53" i="53"/>
  <c r="S457" i="53"/>
  <c r="S464" i="53"/>
  <c r="P74" i="53"/>
  <c r="AB41" i="53"/>
  <c r="AB45" i="53"/>
  <c r="I286" i="53"/>
  <c r="S287" i="53"/>
  <c r="P46" i="53"/>
  <c r="AB36" i="53"/>
  <c r="O53" i="53"/>
  <c r="I207" i="53"/>
  <c r="S365" i="53"/>
  <c r="S260" i="53"/>
  <c r="S338" i="53"/>
  <c r="S415" i="53"/>
  <c r="S417" i="53"/>
  <c r="P37" i="53"/>
  <c r="AB43" i="53"/>
  <c r="S156" i="53"/>
  <c r="P43" i="53"/>
  <c r="I313" i="53"/>
  <c r="P51" i="53"/>
  <c r="S391" i="53"/>
  <c r="I415" i="53"/>
  <c r="I417" i="53"/>
  <c r="P50" i="53"/>
  <c r="S285" i="53"/>
  <c r="P45" i="53"/>
  <c r="I183" i="53"/>
  <c r="I285" i="53"/>
  <c r="S441" i="53"/>
  <c r="AF613" i="53"/>
  <c r="I129" i="53"/>
  <c r="P53" i="53"/>
  <c r="I233" i="53"/>
  <c r="AB33" i="53"/>
  <c r="I128" i="53"/>
  <c r="S60" i="53"/>
  <c r="S131" i="53"/>
  <c r="N53" i="53"/>
  <c r="I208" i="53"/>
  <c r="I155" i="53"/>
  <c r="I131" i="53"/>
  <c r="C53" i="53"/>
  <c r="S77" i="53"/>
  <c r="G53" i="53"/>
  <c r="R53" i="53"/>
  <c r="S155" i="53"/>
  <c r="I157" i="53"/>
  <c r="S182" i="53"/>
  <c r="S313" i="53"/>
  <c r="AB50" i="53"/>
  <c r="B53" i="53"/>
  <c r="M53" i="53"/>
  <c r="I287" i="53"/>
  <c r="I311" i="53"/>
  <c r="S312" i="53"/>
  <c r="S233" i="53"/>
  <c r="I235" i="53"/>
  <c r="I156" i="53"/>
  <c r="S157" i="53"/>
  <c r="I182" i="53"/>
  <c r="S183" i="53"/>
  <c r="S364" i="53"/>
  <c r="S181" i="53"/>
  <c r="S235" i="53"/>
  <c r="I261" i="53"/>
  <c r="I337" i="53"/>
  <c r="S442" i="53"/>
  <c r="I312" i="53"/>
  <c r="I181" i="53"/>
  <c r="S311" i="53"/>
  <c r="P522" i="53"/>
  <c r="S501" i="53"/>
  <c r="S522" i="53" s="1"/>
  <c r="I364" i="53"/>
  <c r="S339" i="53"/>
  <c r="I365" i="53"/>
  <c r="I339" i="53"/>
  <c r="S363" i="53"/>
  <c r="I363" i="53"/>
  <c r="S443" i="53"/>
  <c r="I391" i="53"/>
  <c r="P470" i="53"/>
  <c r="S449" i="53"/>
  <c r="I443" i="53"/>
  <c r="S475" i="53"/>
  <c r="S548" i="53"/>
  <c r="AE605" i="53"/>
  <c r="P626" i="53"/>
  <c r="P574" i="53"/>
  <c r="S574" i="53" l="1"/>
  <c r="Q575" i="53" s="1"/>
  <c r="S470" i="53"/>
  <c r="M471" i="53" s="1"/>
  <c r="AE626" i="53"/>
  <c r="AE630" i="53" s="1"/>
  <c r="S74" i="53"/>
  <c r="P471" i="53"/>
  <c r="S53" i="53"/>
  <c r="I53" i="53"/>
  <c r="P523" i="53"/>
  <c r="O523" i="53"/>
  <c r="M523" i="53"/>
  <c r="R523" i="53"/>
  <c r="N523" i="53"/>
  <c r="Q523" i="53"/>
  <c r="L523" i="53"/>
  <c r="L549" i="53"/>
  <c r="N549" i="53"/>
  <c r="M549" i="53"/>
  <c r="P549" i="53"/>
  <c r="O549" i="53"/>
  <c r="R549" i="53"/>
  <c r="Q549" i="53"/>
  <c r="N575" i="53" l="1"/>
  <c r="L575" i="53"/>
  <c r="O575" i="53"/>
  <c r="M575" i="53"/>
  <c r="R575" i="53"/>
  <c r="P575" i="53"/>
  <c r="N471" i="53"/>
  <c r="O471" i="53"/>
  <c r="R471" i="53"/>
  <c r="Q471" i="53"/>
  <c r="L471" i="53"/>
  <c r="S549" i="53"/>
  <c r="S523" i="53"/>
  <c r="S575" i="53" l="1"/>
  <c r="S471" i="53"/>
  <c r="F102" i="52" l="1"/>
  <c r="F98" i="52"/>
  <c r="P94" i="52"/>
  <c r="F94" i="52"/>
  <c r="F90" i="52"/>
  <c r="F626" i="52"/>
  <c r="AE625" i="52"/>
  <c r="AE624" i="52"/>
  <c r="AE622" i="52"/>
  <c r="AE621" i="52"/>
  <c r="AE620" i="52"/>
  <c r="AE618" i="52"/>
  <c r="AE616" i="52"/>
  <c r="AE615" i="52"/>
  <c r="AE613" i="52"/>
  <c r="AE612" i="52"/>
  <c r="AE611" i="52"/>
  <c r="AE610" i="52"/>
  <c r="AE609" i="52"/>
  <c r="AE608" i="52"/>
  <c r="AE607" i="52"/>
  <c r="AE606" i="52"/>
  <c r="F600" i="52"/>
  <c r="R574" i="52"/>
  <c r="Q574" i="52"/>
  <c r="O574" i="52"/>
  <c r="N574" i="52"/>
  <c r="M574" i="52"/>
  <c r="L574" i="52"/>
  <c r="H574" i="52"/>
  <c r="G574" i="52"/>
  <c r="E574" i="52"/>
  <c r="D574" i="52"/>
  <c r="C574" i="52"/>
  <c r="B574" i="52"/>
  <c r="S573" i="52"/>
  <c r="S572" i="52"/>
  <c r="S571" i="52"/>
  <c r="S570" i="52"/>
  <c r="S569" i="52"/>
  <c r="S568" i="52"/>
  <c r="S567" i="52"/>
  <c r="S566" i="52"/>
  <c r="S565" i="52"/>
  <c r="S564" i="52"/>
  <c r="S563" i="52"/>
  <c r="S562" i="52"/>
  <c r="S561" i="52"/>
  <c r="S560" i="52"/>
  <c r="S559" i="52"/>
  <c r="S558" i="52"/>
  <c r="S557" i="52"/>
  <c r="S556" i="52"/>
  <c r="S555" i="52"/>
  <c r="S554" i="52"/>
  <c r="S553" i="52"/>
  <c r="R548" i="52"/>
  <c r="Q548" i="52"/>
  <c r="O548" i="52"/>
  <c r="N548" i="52"/>
  <c r="M548" i="52"/>
  <c r="L548" i="52"/>
  <c r="H548" i="52"/>
  <c r="G548" i="52"/>
  <c r="E548" i="52"/>
  <c r="D548" i="52"/>
  <c r="C548" i="52"/>
  <c r="B548" i="52"/>
  <c r="S547" i="52"/>
  <c r="S546" i="52"/>
  <c r="S545" i="52"/>
  <c r="S544" i="52"/>
  <c r="S543" i="52"/>
  <c r="S542" i="52"/>
  <c r="S541" i="52"/>
  <c r="S540" i="52"/>
  <c r="S539" i="52"/>
  <c r="S538" i="52"/>
  <c r="S537" i="52"/>
  <c r="S536" i="52"/>
  <c r="S535" i="52"/>
  <c r="S534" i="52"/>
  <c r="S532" i="52"/>
  <c r="S531" i="52"/>
  <c r="S529" i="52"/>
  <c r="S528" i="52"/>
  <c r="R522" i="52"/>
  <c r="Q522" i="52"/>
  <c r="O522" i="52"/>
  <c r="N522" i="52"/>
  <c r="M522" i="52"/>
  <c r="L522" i="52"/>
  <c r="H522" i="52"/>
  <c r="G522" i="52"/>
  <c r="E522" i="52"/>
  <c r="D522" i="52"/>
  <c r="C522" i="52"/>
  <c r="B522" i="52"/>
  <c r="S520" i="52"/>
  <c r="S519" i="52"/>
  <c r="S518" i="52"/>
  <c r="S517" i="52"/>
  <c r="S516" i="52"/>
  <c r="S515" i="52"/>
  <c r="S514" i="52"/>
  <c r="S513" i="52"/>
  <c r="S512" i="52"/>
  <c r="S511" i="52"/>
  <c r="S510" i="52"/>
  <c r="S509" i="52"/>
  <c r="S508" i="52"/>
  <c r="S507" i="52"/>
  <c r="S506" i="52"/>
  <c r="S504" i="52"/>
  <c r="S503" i="52"/>
  <c r="S502" i="52"/>
  <c r="R496" i="52"/>
  <c r="Q496" i="52"/>
  <c r="O496" i="52"/>
  <c r="N496" i="52"/>
  <c r="M496" i="52"/>
  <c r="L496" i="52"/>
  <c r="H496" i="52"/>
  <c r="G496" i="52"/>
  <c r="E496" i="52"/>
  <c r="D496" i="52"/>
  <c r="C496" i="52"/>
  <c r="B496" i="52"/>
  <c r="S495" i="52"/>
  <c r="S494" i="52"/>
  <c r="S493" i="52"/>
  <c r="S492" i="52"/>
  <c r="S491" i="52"/>
  <c r="S490" i="52"/>
  <c r="S480" i="52"/>
  <c r="S479" i="52"/>
  <c r="S478" i="52"/>
  <c r="S477" i="52"/>
  <c r="S476" i="52"/>
  <c r="P59" i="52"/>
  <c r="S59" i="52" s="1"/>
  <c r="R470" i="52"/>
  <c r="Q470" i="52"/>
  <c r="O470" i="52"/>
  <c r="N470" i="52"/>
  <c r="M470" i="52"/>
  <c r="L470" i="52"/>
  <c r="H470" i="52"/>
  <c r="G470" i="52"/>
  <c r="E470" i="52"/>
  <c r="D470" i="52"/>
  <c r="C470" i="52"/>
  <c r="B470" i="52"/>
  <c r="S469" i="52"/>
  <c r="S468" i="52"/>
  <c r="S466" i="52"/>
  <c r="S465" i="52"/>
  <c r="S464" i="52"/>
  <c r="S463" i="52"/>
  <c r="S462" i="52"/>
  <c r="S461" i="52"/>
  <c r="S460" i="52"/>
  <c r="S459" i="52"/>
  <c r="S458" i="52"/>
  <c r="S457" i="52"/>
  <c r="S456" i="52"/>
  <c r="S455" i="52"/>
  <c r="S454" i="52"/>
  <c r="S453" i="52"/>
  <c r="S452" i="52"/>
  <c r="S451" i="52"/>
  <c r="S450" i="52"/>
  <c r="F444" i="52"/>
  <c r="S443" i="52"/>
  <c r="I443" i="52"/>
  <c r="F418" i="52"/>
  <c r="S417" i="52"/>
  <c r="I417" i="52"/>
  <c r="AB45" i="52"/>
  <c r="F392" i="52"/>
  <c r="S389" i="52"/>
  <c r="F366" i="52"/>
  <c r="I365" i="52"/>
  <c r="P37" i="52"/>
  <c r="F340" i="52"/>
  <c r="F314" i="52"/>
  <c r="S313" i="52"/>
  <c r="I313" i="52"/>
  <c r="F288" i="52"/>
  <c r="I285" i="52"/>
  <c r="F262" i="52"/>
  <c r="AB51" i="52"/>
  <c r="F236" i="52"/>
  <c r="I233" i="52"/>
  <c r="F210" i="52"/>
  <c r="C53" i="52"/>
  <c r="H51" i="52"/>
  <c r="F184" i="52"/>
  <c r="E53" i="52"/>
  <c r="F158" i="52"/>
  <c r="G53" i="52"/>
  <c r="C51" i="52"/>
  <c r="B51" i="52"/>
  <c r="P50" i="52"/>
  <c r="AB46" i="52"/>
  <c r="F132" i="52"/>
  <c r="I129" i="52"/>
  <c r="P46" i="52"/>
  <c r="AB36" i="52"/>
  <c r="AB35" i="52"/>
  <c r="F105" i="52"/>
  <c r="F104" i="52"/>
  <c r="F103" i="52"/>
  <c r="F101" i="52"/>
  <c r="F100" i="52"/>
  <c r="F97" i="52"/>
  <c r="F96" i="52"/>
  <c r="F95" i="52"/>
  <c r="F93" i="52"/>
  <c r="P92" i="52"/>
  <c r="F92" i="52"/>
  <c r="F89" i="52"/>
  <c r="F88" i="52"/>
  <c r="F87" i="52"/>
  <c r="F85" i="52"/>
  <c r="R80" i="52"/>
  <c r="Q80" i="52"/>
  <c r="O80" i="52"/>
  <c r="N80" i="52"/>
  <c r="M80" i="52"/>
  <c r="L80" i="52"/>
  <c r="H80" i="52"/>
  <c r="G80" i="52"/>
  <c r="E80" i="52"/>
  <c r="D80" i="52"/>
  <c r="C80" i="52"/>
  <c r="B80" i="52"/>
  <c r="P78" i="52"/>
  <c r="P76" i="52"/>
  <c r="S76" i="52" s="1"/>
  <c r="P75" i="52"/>
  <c r="S75" i="52" s="1"/>
  <c r="P74" i="52"/>
  <c r="S74" i="52" s="1"/>
  <c r="P64" i="52"/>
  <c r="S64" i="52" s="1"/>
  <c r="P61" i="52"/>
  <c r="S61" i="52" s="1"/>
  <c r="P60" i="52"/>
  <c r="S60" i="52" s="1"/>
  <c r="N53" i="52"/>
  <c r="M53" i="52"/>
  <c r="B53" i="52"/>
  <c r="D52" i="52"/>
  <c r="D51" i="52"/>
  <c r="P49" i="52"/>
  <c r="P44" i="52"/>
  <c r="AB43" i="52"/>
  <c r="P42" i="52"/>
  <c r="P38" i="52"/>
  <c r="AB33" i="52"/>
  <c r="F54" i="52"/>
  <c r="A27" i="52"/>
  <c r="A26" i="52"/>
  <c r="A25" i="52"/>
  <c r="A24" i="52"/>
  <c r="AE619" i="52" l="1"/>
  <c r="P51" i="52"/>
  <c r="AF620" i="52"/>
  <c r="P34" i="52"/>
  <c r="P41" i="52"/>
  <c r="S467" i="52"/>
  <c r="P77" i="52"/>
  <c r="S77" i="52" s="1"/>
  <c r="E51" i="52"/>
  <c r="AE623" i="52"/>
  <c r="S181" i="52"/>
  <c r="AE617" i="52"/>
  <c r="AB34" i="52"/>
  <c r="I338" i="52"/>
  <c r="S364" i="52"/>
  <c r="I131" i="52"/>
  <c r="I259" i="52"/>
  <c r="I339" i="52"/>
  <c r="AB38" i="52"/>
  <c r="AB49" i="52"/>
  <c r="I181" i="52"/>
  <c r="S207" i="52"/>
  <c r="I260" i="52"/>
  <c r="S338" i="52"/>
  <c r="S339" i="52"/>
  <c r="I416" i="52"/>
  <c r="S441" i="52"/>
  <c r="P43" i="52"/>
  <c r="AB52" i="52"/>
  <c r="I182" i="52"/>
  <c r="I207" i="52"/>
  <c r="I286" i="52"/>
  <c r="P36" i="52"/>
  <c r="I183" i="52"/>
  <c r="I391" i="52"/>
  <c r="I415" i="52"/>
  <c r="AB50" i="52"/>
  <c r="P48" i="52"/>
  <c r="G51" i="52"/>
  <c r="P52" i="52"/>
  <c r="S233" i="52"/>
  <c r="Q53" i="52"/>
  <c r="P35" i="52"/>
  <c r="AB53" i="52"/>
  <c r="S260" i="52"/>
  <c r="S286" i="52"/>
  <c r="S312" i="52"/>
  <c r="P45" i="52"/>
  <c r="I312" i="52"/>
  <c r="I363" i="52"/>
  <c r="I364" i="52"/>
  <c r="AB37" i="52"/>
  <c r="S182" i="52"/>
  <c r="S285" i="52"/>
  <c r="S416" i="52"/>
  <c r="P53" i="52"/>
  <c r="R53" i="52"/>
  <c r="S209" i="52"/>
  <c r="I390" i="52"/>
  <c r="AB48" i="52"/>
  <c r="P33" i="52"/>
  <c r="S157" i="52"/>
  <c r="S530" i="52"/>
  <c r="P62" i="52"/>
  <c r="S533" i="52"/>
  <c r="AB42" i="52"/>
  <c r="AB44" i="52"/>
  <c r="S78" i="52"/>
  <c r="S155" i="52"/>
  <c r="I156" i="52"/>
  <c r="AB41" i="52"/>
  <c r="S156" i="52"/>
  <c r="H53" i="52"/>
  <c r="I209" i="52"/>
  <c r="F86" i="52"/>
  <c r="S521" i="52"/>
  <c r="P79" i="52"/>
  <c r="S261" i="52"/>
  <c r="S131" i="52"/>
  <c r="L53" i="52"/>
  <c r="S183" i="52"/>
  <c r="O53" i="52"/>
  <c r="I155" i="52"/>
  <c r="I208" i="52"/>
  <c r="P63" i="52"/>
  <c r="S505" i="52"/>
  <c r="I128" i="52"/>
  <c r="D53" i="52"/>
  <c r="S234" i="52"/>
  <c r="I157" i="52"/>
  <c r="I234" i="52"/>
  <c r="S391" i="52"/>
  <c r="I235" i="52"/>
  <c r="I261" i="52"/>
  <c r="S287" i="52"/>
  <c r="S208" i="52"/>
  <c r="S259" i="52"/>
  <c r="I287" i="52"/>
  <c r="S363" i="52"/>
  <c r="S235" i="52"/>
  <c r="I311" i="52"/>
  <c r="I389" i="52"/>
  <c r="S415" i="52"/>
  <c r="S527" i="52"/>
  <c r="P548" i="52"/>
  <c r="P626" i="52"/>
  <c r="S337" i="52"/>
  <c r="S311" i="52"/>
  <c r="S574" i="52"/>
  <c r="AE614" i="52"/>
  <c r="I337" i="52"/>
  <c r="S365" i="52"/>
  <c r="S390" i="52"/>
  <c r="P522" i="52"/>
  <c r="S475" i="52"/>
  <c r="S442" i="52"/>
  <c r="I441" i="52"/>
  <c r="P470" i="52"/>
  <c r="P574" i="52"/>
  <c r="I442" i="52"/>
  <c r="S449" i="52"/>
  <c r="S470" i="52" s="1"/>
  <c r="S501" i="52"/>
  <c r="AF613" i="52"/>
  <c r="AF608" i="52"/>
  <c r="AE605" i="52"/>
  <c r="F105" i="51"/>
  <c r="F104" i="51"/>
  <c r="F102" i="51"/>
  <c r="F101" i="51"/>
  <c r="F100" i="51"/>
  <c r="F98" i="51"/>
  <c r="F97" i="51"/>
  <c r="F96" i="51"/>
  <c r="F94" i="51"/>
  <c r="F93" i="51"/>
  <c r="F92" i="51"/>
  <c r="F90" i="51"/>
  <c r="F89" i="51"/>
  <c r="F88" i="51"/>
  <c r="F86" i="51"/>
  <c r="F85" i="51"/>
  <c r="AE625" i="51"/>
  <c r="AE624" i="51"/>
  <c r="AE623" i="51"/>
  <c r="AE621" i="51"/>
  <c r="AE620" i="51"/>
  <c r="AE618" i="51"/>
  <c r="AE617" i="51"/>
  <c r="AE616" i="51"/>
  <c r="AE615" i="51"/>
  <c r="AE614" i="51"/>
  <c r="AE612" i="51"/>
  <c r="AE610" i="51"/>
  <c r="AE609" i="51"/>
  <c r="AE608" i="51"/>
  <c r="AE607" i="51"/>
  <c r="AE606" i="51"/>
  <c r="S573" i="51"/>
  <c r="S572" i="51"/>
  <c r="S571" i="51"/>
  <c r="S570" i="51"/>
  <c r="S569" i="51"/>
  <c r="S568" i="51"/>
  <c r="S567" i="51"/>
  <c r="S566" i="51"/>
  <c r="S565" i="51"/>
  <c r="S564" i="51"/>
  <c r="S563" i="51"/>
  <c r="S562" i="51"/>
  <c r="S561" i="51"/>
  <c r="S560" i="51"/>
  <c r="S559" i="51"/>
  <c r="S558" i="51"/>
  <c r="S557" i="51"/>
  <c r="S556" i="51"/>
  <c r="S555" i="51"/>
  <c r="S554" i="51"/>
  <c r="S547" i="51"/>
  <c r="S546" i="51"/>
  <c r="S545" i="51"/>
  <c r="S543" i="51"/>
  <c r="S542" i="51"/>
  <c r="S541" i="51"/>
  <c r="S539" i="51"/>
  <c r="S538" i="51"/>
  <c r="S537" i="51"/>
  <c r="S535" i="51"/>
  <c r="S534" i="51"/>
  <c r="S533" i="51"/>
  <c r="S531" i="51"/>
  <c r="S530" i="51"/>
  <c r="S529" i="51"/>
  <c r="S521" i="51"/>
  <c r="S520" i="51"/>
  <c r="S519" i="51"/>
  <c r="S518" i="51"/>
  <c r="S517" i="51"/>
  <c r="S516" i="51"/>
  <c r="S515" i="51"/>
  <c r="S514" i="51"/>
  <c r="S513" i="51"/>
  <c r="S512" i="51"/>
  <c r="S511" i="51"/>
  <c r="S510" i="51"/>
  <c r="S509" i="51"/>
  <c r="S508" i="51"/>
  <c r="S507" i="51"/>
  <c r="S506" i="51"/>
  <c r="S505" i="51"/>
  <c r="S504" i="51"/>
  <c r="S502" i="51"/>
  <c r="S495" i="51"/>
  <c r="S493" i="51"/>
  <c r="S492" i="51"/>
  <c r="S491" i="51"/>
  <c r="S480" i="51"/>
  <c r="S479" i="51"/>
  <c r="S477" i="51"/>
  <c r="S476" i="51"/>
  <c r="S475" i="51"/>
  <c r="S468" i="51"/>
  <c r="S467" i="51"/>
  <c r="S466" i="51"/>
  <c r="S465" i="51"/>
  <c r="S464" i="51"/>
  <c r="S463" i="51"/>
  <c r="S462" i="51"/>
  <c r="S460" i="51"/>
  <c r="S459" i="51"/>
  <c r="S458" i="51"/>
  <c r="S456" i="51"/>
  <c r="S455" i="51"/>
  <c r="S454" i="51"/>
  <c r="S452" i="51"/>
  <c r="S451" i="51"/>
  <c r="S450" i="51"/>
  <c r="F54" i="51"/>
  <c r="F626" i="51"/>
  <c r="AE622" i="51"/>
  <c r="F600" i="51"/>
  <c r="R574" i="51"/>
  <c r="Q574" i="51"/>
  <c r="O574" i="51"/>
  <c r="N574" i="51"/>
  <c r="M574" i="51"/>
  <c r="L574" i="51"/>
  <c r="H574" i="51"/>
  <c r="G574" i="51"/>
  <c r="E574" i="51"/>
  <c r="D574" i="51"/>
  <c r="C574" i="51"/>
  <c r="B574" i="51"/>
  <c r="R548" i="51"/>
  <c r="Q548" i="51"/>
  <c r="O548" i="51"/>
  <c r="N548" i="51"/>
  <c r="M548" i="51"/>
  <c r="L548" i="51"/>
  <c r="H548" i="51"/>
  <c r="G548" i="51"/>
  <c r="E548" i="51"/>
  <c r="D548" i="51"/>
  <c r="C548" i="51"/>
  <c r="B548" i="51"/>
  <c r="R522" i="51"/>
  <c r="Q522" i="51"/>
  <c r="O522" i="51"/>
  <c r="N522" i="51"/>
  <c r="M522" i="51"/>
  <c r="L522" i="51"/>
  <c r="H522" i="51"/>
  <c r="G522" i="51"/>
  <c r="E522" i="51"/>
  <c r="D522" i="51"/>
  <c r="C522" i="51"/>
  <c r="B522" i="51"/>
  <c r="R496" i="51"/>
  <c r="Q496" i="51"/>
  <c r="O496" i="51"/>
  <c r="N496" i="51"/>
  <c r="M496" i="51"/>
  <c r="L496" i="51"/>
  <c r="H496" i="51"/>
  <c r="G496" i="51"/>
  <c r="E496" i="51"/>
  <c r="D496" i="51"/>
  <c r="C496" i="51"/>
  <c r="B496" i="51"/>
  <c r="R470" i="51"/>
  <c r="Q470" i="51"/>
  <c r="O470" i="51"/>
  <c r="N470" i="51"/>
  <c r="M470" i="51"/>
  <c r="L470" i="51"/>
  <c r="H470" i="51"/>
  <c r="G470" i="51"/>
  <c r="E470" i="51"/>
  <c r="D470" i="51"/>
  <c r="C470" i="51"/>
  <c r="B470" i="51"/>
  <c r="F444" i="51"/>
  <c r="F418" i="51"/>
  <c r="F392" i="51"/>
  <c r="F366" i="51"/>
  <c r="F340" i="51"/>
  <c r="F314" i="51"/>
  <c r="F288" i="51"/>
  <c r="F262" i="51"/>
  <c r="F236" i="51"/>
  <c r="F210" i="51"/>
  <c r="F184" i="51"/>
  <c r="F158" i="51"/>
  <c r="F132" i="51"/>
  <c r="R80" i="51"/>
  <c r="Q80" i="51"/>
  <c r="O80" i="51"/>
  <c r="N80" i="51"/>
  <c r="M80" i="51"/>
  <c r="L80" i="51"/>
  <c r="H80" i="51"/>
  <c r="G80" i="51"/>
  <c r="E80" i="51"/>
  <c r="D80" i="51"/>
  <c r="C80" i="51"/>
  <c r="B80" i="51"/>
  <c r="A27" i="51"/>
  <c r="A26" i="51"/>
  <c r="A25" i="51"/>
  <c r="A24" i="51"/>
  <c r="P94" i="51" l="1"/>
  <c r="P92" i="51"/>
  <c r="AE613" i="51"/>
  <c r="AF613" i="51" s="1"/>
  <c r="AB41" i="51"/>
  <c r="AB45" i="51"/>
  <c r="AB49" i="51"/>
  <c r="I51" i="52"/>
  <c r="AB37" i="51"/>
  <c r="AB33" i="51"/>
  <c r="I416" i="51"/>
  <c r="AB53" i="51"/>
  <c r="P78" i="51"/>
  <c r="S78" i="51" s="1"/>
  <c r="P574" i="51"/>
  <c r="S548" i="52"/>
  <c r="Q53" i="51"/>
  <c r="P548" i="51"/>
  <c r="S522" i="52"/>
  <c r="N523" i="52" s="1"/>
  <c r="E53" i="51"/>
  <c r="P64" i="51"/>
  <c r="S64" i="51" s="1"/>
  <c r="P76" i="51"/>
  <c r="S76" i="51" s="1"/>
  <c r="S79" i="52"/>
  <c r="O471" i="52"/>
  <c r="Q471" i="52"/>
  <c r="P471" i="52"/>
  <c r="R471" i="52"/>
  <c r="N471" i="52"/>
  <c r="M471" i="52"/>
  <c r="L471" i="52"/>
  <c r="I53" i="52"/>
  <c r="R575" i="52"/>
  <c r="Q575" i="52"/>
  <c r="O575" i="52"/>
  <c r="L575" i="52"/>
  <c r="P575" i="52"/>
  <c r="M575" i="52"/>
  <c r="N575" i="52"/>
  <c r="S53" i="52"/>
  <c r="S62" i="52"/>
  <c r="AE626" i="52"/>
  <c r="S63" i="52"/>
  <c r="I128" i="51"/>
  <c r="I157" i="51"/>
  <c r="I182" i="51"/>
  <c r="S183" i="51"/>
  <c r="I207" i="51"/>
  <c r="S208" i="51"/>
  <c r="I261" i="51"/>
  <c r="I286" i="51"/>
  <c r="S287" i="51"/>
  <c r="I311" i="51"/>
  <c r="S337" i="51"/>
  <c r="I364" i="51"/>
  <c r="I365" i="51"/>
  <c r="I390" i="51"/>
  <c r="S391" i="51"/>
  <c r="I415" i="51"/>
  <c r="S416" i="51"/>
  <c r="S441" i="51"/>
  <c r="S443" i="51"/>
  <c r="AE611" i="51"/>
  <c r="P75" i="51"/>
  <c r="S75" i="51" s="1"/>
  <c r="F103" i="51"/>
  <c r="S449" i="51"/>
  <c r="P59" i="51"/>
  <c r="S59" i="51" s="1"/>
  <c r="S461" i="51"/>
  <c r="P62" i="51"/>
  <c r="S62" i="51" s="1"/>
  <c r="S478" i="51"/>
  <c r="P74" i="51"/>
  <c r="S74" i="51" s="1"/>
  <c r="S490" i="51"/>
  <c r="I155" i="51"/>
  <c r="S155" i="51"/>
  <c r="I156" i="51"/>
  <c r="S156" i="51"/>
  <c r="S157" i="51"/>
  <c r="I181" i="51"/>
  <c r="S181" i="51"/>
  <c r="S182" i="51"/>
  <c r="I183" i="51"/>
  <c r="S207" i="51"/>
  <c r="I208" i="51"/>
  <c r="I209" i="51"/>
  <c r="S209" i="51"/>
  <c r="I233" i="51"/>
  <c r="I234" i="51"/>
  <c r="S234" i="51"/>
  <c r="I235" i="51"/>
  <c r="F95" i="51"/>
  <c r="S453" i="51"/>
  <c r="P63" i="51"/>
  <c r="S63" i="51" s="1"/>
  <c r="AE619" i="51"/>
  <c r="F87" i="51"/>
  <c r="S494" i="51"/>
  <c r="S457" i="51"/>
  <c r="S469" i="51"/>
  <c r="P79" i="51"/>
  <c r="S79" i="51" s="1"/>
  <c r="S503" i="51"/>
  <c r="P522" i="51"/>
  <c r="S235" i="51"/>
  <c r="I259" i="51"/>
  <c r="S259" i="51"/>
  <c r="I260" i="51"/>
  <c r="S260" i="51"/>
  <c r="S261" i="51"/>
  <c r="I285" i="51"/>
  <c r="S285" i="51"/>
  <c r="S286" i="51"/>
  <c r="I287" i="51"/>
  <c r="S311" i="51"/>
  <c r="I312" i="51"/>
  <c r="I313" i="51"/>
  <c r="S313" i="51"/>
  <c r="I338" i="51"/>
  <c r="I337" i="51"/>
  <c r="S363" i="51"/>
  <c r="S364" i="51"/>
  <c r="S390" i="51"/>
  <c r="I391" i="51"/>
  <c r="I417" i="51"/>
  <c r="I441" i="51"/>
  <c r="S442" i="51"/>
  <c r="I443" i="51"/>
  <c r="P36" i="51"/>
  <c r="P52" i="51"/>
  <c r="N53" i="51"/>
  <c r="S131" i="51"/>
  <c r="P48" i="51"/>
  <c r="D52" i="51"/>
  <c r="B53" i="51"/>
  <c r="I131" i="51"/>
  <c r="P44" i="51"/>
  <c r="G51" i="51"/>
  <c r="I129" i="51"/>
  <c r="S338" i="51"/>
  <c r="I339" i="51"/>
  <c r="S339" i="51"/>
  <c r="I363" i="51"/>
  <c r="S365" i="51"/>
  <c r="I389" i="51"/>
  <c r="S389" i="51"/>
  <c r="S415" i="51"/>
  <c r="S417" i="51"/>
  <c r="I442" i="51"/>
  <c r="AF620" i="51"/>
  <c r="S528" i="51"/>
  <c r="S532" i="51"/>
  <c r="S536" i="51"/>
  <c r="S540" i="51"/>
  <c r="S544" i="51"/>
  <c r="AB36" i="51"/>
  <c r="AB44" i="51"/>
  <c r="AB48" i="51"/>
  <c r="H51" i="51"/>
  <c r="AB52" i="51"/>
  <c r="C53" i="51"/>
  <c r="O53" i="51"/>
  <c r="P37" i="51"/>
  <c r="D53" i="51"/>
  <c r="P33" i="51"/>
  <c r="S312" i="51"/>
  <c r="P60" i="51"/>
  <c r="S233" i="51"/>
  <c r="P41" i="51"/>
  <c r="P45" i="51"/>
  <c r="P49" i="51"/>
  <c r="P53" i="51"/>
  <c r="P626" i="51"/>
  <c r="P61" i="51"/>
  <c r="P77" i="51"/>
  <c r="P34" i="51"/>
  <c r="P38" i="51"/>
  <c r="P42" i="51"/>
  <c r="P46" i="51"/>
  <c r="P50" i="51"/>
  <c r="B51" i="51"/>
  <c r="G53" i="51"/>
  <c r="R53" i="51"/>
  <c r="AB34" i="51"/>
  <c r="AB38" i="51"/>
  <c r="AB42" i="51"/>
  <c r="AB46" i="51"/>
  <c r="AB50" i="51"/>
  <c r="C51" i="51"/>
  <c r="H53" i="51"/>
  <c r="P35" i="51"/>
  <c r="P43" i="51"/>
  <c r="D51" i="51"/>
  <c r="P51" i="51"/>
  <c r="L53" i="51"/>
  <c r="AB35" i="51"/>
  <c r="AB43" i="51"/>
  <c r="E51" i="51"/>
  <c r="AB51" i="51"/>
  <c r="M53" i="51"/>
  <c r="P470" i="51"/>
  <c r="S501" i="51"/>
  <c r="S527" i="51"/>
  <c r="S553" i="51"/>
  <c r="S574" i="51" s="1"/>
  <c r="AF608" i="51"/>
  <c r="AE605" i="51"/>
  <c r="F105" i="41"/>
  <c r="F104" i="41"/>
  <c r="F103" i="41"/>
  <c r="F102" i="41"/>
  <c r="F101" i="41"/>
  <c r="F100" i="41"/>
  <c r="F99" i="41"/>
  <c r="F98" i="41"/>
  <c r="F97" i="41"/>
  <c r="F96" i="41"/>
  <c r="F95" i="41"/>
  <c r="F94" i="41"/>
  <c r="F93" i="41"/>
  <c r="F92" i="41"/>
  <c r="F90" i="41"/>
  <c r="F89" i="41"/>
  <c r="F88" i="41"/>
  <c r="F87" i="41"/>
  <c r="F86" i="41"/>
  <c r="F85" i="41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0" i="42"/>
  <c r="F89" i="42"/>
  <c r="F88" i="42"/>
  <c r="F87" i="42"/>
  <c r="F86" i="42"/>
  <c r="F85" i="42"/>
  <c r="F105" i="43"/>
  <c r="F104" i="43"/>
  <c r="F103" i="43"/>
  <c r="F102" i="43"/>
  <c r="F101" i="43"/>
  <c r="F100" i="43"/>
  <c r="F99" i="43"/>
  <c r="F98" i="43"/>
  <c r="F97" i="43"/>
  <c r="F96" i="43"/>
  <c r="F95" i="43"/>
  <c r="F94" i="43"/>
  <c r="F93" i="43"/>
  <c r="F92" i="43"/>
  <c r="F90" i="43"/>
  <c r="F89" i="43"/>
  <c r="F88" i="43"/>
  <c r="F87" i="43"/>
  <c r="F86" i="43"/>
  <c r="F85" i="43"/>
  <c r="F105" i="46"/>
  <c r="F104" i="46"/>
  <c r="F103" i="46"/>
  <c r="F102" i="46"/>
  <c r="F101" i="46"/>
  <c r="F100" i="46"/>
  <c r="F98" i="46"/>
  <c r="F97" i="46"/>
  <c r="F96" i="46"/>
  <c r="F95" i="46"/>
  <c r="F94" i="46"/>
  <c r="F93" i="46"/>
  <c r="F92" i="46"/>
  <c r="F90" i="46"/>
  <c r="F89" i="46"/>
  <c r="F88" i="46"/>
  <c r="F87" i="46"/>
  <c r="F86" i="46"/>
  <c r="F85" i="46"/>
  <c r="F105" i="47"/>
  <c r="F104" i="47"/>
  <c r="F103" i="47"/>
  <c r="F102" i="47"/>
  <c r="F101" i="47"/>
  <c r="F100" i="47"/>
  <c r="F98" i="47"/>
  <c r="F97" i="47"/>
  <c r="F96" i="47"/>
  <c r="F95" i="47"/>
  <c r="F94" i="47"/>
  <c r="F93" i="47"/>
  <c r="F92" i="47"/>
  <c r="F90" i="47"/>
  <c r="F89" i="47"/>
  <c r="F88" i="47"/>
  <c r="F87" i="47"/>
  <c r="F86" i="47"/>
  <c r="F85" i="47"/>
  <c r="F105" i="48"/>
  <c r="F104" i="48"/>
  <c r="F103" i="48"/>
  <c r="F102" i="48"/>
  <c r="F101" i="48"/>
  <c r="F100" i="48"/>
  <c r="F98" i="48"/>
  <c r="F97" i="48"/>
  <c r="F96" i="48"/>
  <c r="F95" i="48"/>
  <c r="F94" i="48"/>
  <c r="F93" i="48"/>
  <c r="F92" i="48"/>
  <c r="F90" i="48"/>
  <c r="F89" i="48"/>
  <c r="F88" i="48"/>
  <c r="F87" i="48"/>
  <c r="F86" i="48"/>
  <c r="F85" i="48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0" i="40"/>
  <c r="F89" i="40"/>
  <c r="F88" i="40"/>
  <c r="F87" i="40"/>
  <c r="F86" i="40"/>
  <c r="F85" i="40"/>
  <c r="F105" i="50"/>
  <c r="F104" i="50"/>
  <c r="F103" i="50"/>
  <c r="F102" i="50"/>
  <c r="F101" i="50"/>
  <c r="F100" i="50"/>
  <c r="F98" i="50"/>
  <c r="F97" i="50"/>
  <c r="F96" i="50"/>
  <c r="F95" i="50"/>
  <c r="F94" i="50"/>
  <c r="F93" i="50"/>
  <c r="F92" i="50"/>
  <c r="F90" i="50"/>
  <c r="F89" i="50"/>
  <c r="F88" i="50"/>
  <c r="F87" i="50"/>
  <c r="F86" i="50"/>
  <c r="F85" i="50"/>
  <c r="O523" i="52" l="1"/>
  <c r="P523" i="52"/>
  <c r="R523" i="52"/>
  <c r="M523" i="52"/>
  <c r="L523" i="52"/>
  <c r="Q523" i="52"/>
  <c r="R549" i="52"/>
  <c r="Q549" i="52"/>
  <c r="P549" i="52"/>
  <c r="N549" i="52"/>
  <c r="L549" i="52"/>
  <c r="M549" i="52"/>
  <c r="O549" i="52"/>
  <c r="S471" i="52"/>
  <c r="S575" i="52"/>
  <c r="AE630" i="52"/>
  <c r="D51" i="48"/>
  <c r="P37" i="48"/>
  <c r="P45" i="48"/>
  <c r="P53" i="48"/>
  <c r="AB36" i="48"/>
  <c r="AB52" i="48"/>
  <c r="P74" i="48"/>
  <c r="C53" i="40"/>
  <c r="P34" i="40"/>
  <c r="P42" i="40"/>
  <c r="E51" i="47"/>
  <c r="P36" i="47"/>
  <c r="P44" i="47"/>
  <c r="P52" i="47"/>
  <c r="Q53" i="47"/>
  <c r="AB33" i="47"/>
  <c r="AB41" i="47"/>
  <c r="AB49" i="47"/>
  <c r="P59" i="47"/>
  <c r="P75" i="47"/>
  <c r="S470" i="51"/>
  <c r="O471" i="51" s="1"/>
  <c r="D53" i="42"/>
  <c r="P33" i="42"/>
  <c r="P41" i="42"/>
  <c r="P49" i="42"/>
  <c r="R51" i="42"/>
  <c r="L53" i="42"/>
  <c r="AB40" i="42"/>
  <c r="AB48" i="42"/>
  <c r="AC51" i="42"/>
  <c r="AA53" i="42"/>
  <c r="P62" i="42"/>
  <c r="P78" i="42"/>
  <c r="S522" i="51"/>
  <c r="M523" i="51" s="1"/>
  <c r="P94" i="42"/>
  <c r="P37" i="40"/>
  <c r="P45" i="40"/>
  <c r="P53" i="40"/>
  <c r="AB36" i="40"/>
  <c r="AB44" i="40"/>
  <c r="AB52" i="40"/>
  <c r="P74" i="40"/>
  <c r="E53" i="42"/>
  <c r="P40" i="42"/>
  <c r="P48" i="42"/>
  <c r="M53" i="42"/>
  <c r="AB37" i="42"/>
  <c r="AB45" i="42"/>
  <c r="V51" i="42"/>
  <c r="AD51" i="42"/>
  <c r="AB53" i="42"/>
  <c r="P43" i="47"/>
  <c r="AB38" i="47"/>
  <c r="P60" i="47"/>
  <c r="G51" i="47"/>
  <c r="P51" i="47"/>
  <c r="AB46" i="47"/>
  <c r="P76" i="47"/>
  <c r="B53" i="47"/>
  <c r="P35" i="47"/>
  <c r="R53" i="47"/>
  <c r="P74" i="50"/>
  <c r="S74" i="50" s="1"/>
  <c r="P36" i="40"/>
  <c r="P44" i="40"/>
  <c r="P92" i="40"/>
  <c r="C51" i="48"/>
  <c r="H53" i="48"/>
  <c r="P38" i="48"/>
  <c r="P46" i="48"/>
  <c r="O53" i="48"/>
  <c r="D53" i="50"/>
  <c r="P33" i="50"/>
  <c r="P41" i="50"/>
  <c r="P49" i="50"/>
  <c r="L53" i="50"/>
  <c r="AB48" i="50"/>
  <c r="H51" i="46"/>
  <c r="C53" i="46"/>
  <c r="P34" i="46"/>
  <c r="P42" i="46"/>
  <c r="P50" i="46"/>
  <c r="AB35" i="46"/>
  <c r="AB43" i="46"/>
  <c r="AB51" i="46"/>
  <c r="P61" i="46"/>
  <c r="P77" i="46"/>
  <c r="E53" i="50"/>
  <c r="P48" i="50"/>
  <c r="M53" i="50"/>
  <c r="AB37" i="50"/>
  <c r="AB45" i="50"/>
  <c r="AB53" i="50"/>
  <c r="P63" i="50"/>
  <c r="S63" i="50" s="1"/>
  <c r="P79" i="50"/>
  <c r="S79" i="50" s="1"/>
  <c r="H51" i="43"/>
  <c r="C53" i="43"/>
  <c r="P34" i="43"/>
  <c r="P42" i="43"/>
  <c r="P50" i="43"/>
  <c r="AB35" i="43"/>
  <c r="AB43" i="43"/>
  <c r="AB51" i="43"/>
  <c r="P61" i="43"/>
  <c r="P77" i="43"/>
  <c r="H53" i="40"/>
  <c r="P38" i="40"/>
  <c r="P46" i="40"/>
  <c r="O53" i="40"/>
  <c r="AB39" i="40"/>
  <c r="AB47" i="40"/>
  <c r="P63" i="42"/>
  <c r="P79" i="42"/>
  <c r="E53" i="41"/>
  <c r="P40" i="41"/>
  <c r="P48" i="41"/>
  <c r="M53" i="41"/>
  <c r="AB37" i="41"/>
  <c r="AB45" i="41"/>
  <c r="AB53" i="41"/>
  <c r="P63" i="41"/>
  <c r="P79" i="41"/>
  <c r="D53" i="46"/>
  <c r="P33" i="46"/>
  <c r="P41" i="46"/>
  <c r="P49" i="46"/>
  <c r="L53" i="46"/>
  <c r="G51" i="43"/>
  <c r="B53" i="43"/>
  <c r="P35" i="43"/>
  <c r="P43" i="43"/>
  <c r="P51" i="43"/>
  <c r="R53" i="43"/>
  <c r="AB38" i="43"/>
  <c r="AB46" i="43"/>
  <c r="P60" i="43"/>
  <c r="P76" i="43"/>
  <c r="G53" i="41"/>
  <c r="P39" i="41"/>
  <c r="P47" i="41"/>
  <c r="N53" i="41"/>
  <c r="AB34" i="41"/>
  <c r="AB42" i="41"/>
  <c r="G51" i="46"/>
  <c r="B53" i="46"/>
  <c r="P35" i="46"/>
  <c r="P43" i="46"/>
  <c r="P51" i="46"/>
  <c r="R53" i="46"/>
  <c r="AB38" i="46"/>
  <c r="AB46" i="46"/>
  <c r="P60" i="46"/>
  <c r="P76" i="46"/>
  <c r="AB50" i="41"/>
  <c r="P64" i="41"/>
  <c r="B51" i="50"/>
  <c r="D52" i="50"/>
  <c r="G53" i="50"/>
  <c r="N53" i="50"/>
  <c r="AB34" i="50"/>
  <c r="AB42" i="50"/>
  <c r="AB50" i="50"/>
  <c r="P64" i="50"/>
  <c r="S64" i="50" s="1"/>
  <c r="B51" i="48"/>
  <c r="D52" i="48"/>
  <c r="G53" i="48"/>
  <c r="N53" i="48"/>
  <c r="AB34" i="48"/>
  <c r="AB50" i="48"/>
  <c r="P64" i="48"/>
  <c r="C51" i="50"/>
  <c r="H53" i="50"/>
  <c r="P38" i="50"/>
  <c r="P46" i="50"/>
  <c r="O53" i="50"/>
  <c r="B53" i="40"/>
  <c r="P35" i="40"/>
  <c r="P94" i="48"/>
  <c r="D51" i="47"/>
  <c r="P37" i="47"/>
  <c r="P45" i="47"/>
  <c r="P53" i="47"/>
  <c r="AB36" i="47"/>
  <c r="AB44" i="47"/>
  <c r="AB52" i="47"/>
  <c r="P74" i="47"/>
  <c r="D51" i="50"/>
  <c r="P37" i="50"/>
  <c r="P45" i="50"/>
  <c r="P53" i="50"/>
  <c r="AB36" i="50"/>
  <c r="AB44" i="50"/>
  <c r="AB52" i="50"/>
  <c r="P92" i="47"/>
  <c r="AE626" i="51"/>
  <c r="P62" i="46"/>
  <c r="P78" i="46"/>
  <c r="E51" i="50"/>
  <c r="P36" i="50"/>
  <c r="P44" i="50"/>
  <c r="P52" i="50"/>
  <c r="Q53" i="50"/>
  <c r="AB33" i="50"/>
  <c r="AB41" i="50"/>
  <c r="AB49" i="50"/>
  <c r="P59" i="50"/>
  <c r="P75" i="50"/>
  <c r="S75" i="50" s="1"/>
  <c r="D53" i="40"/>
  <c r="P33" i="40"/>
  <c r="P41" i="40"/>
  <c r="P49" i="40"/>
  <c r="L53" i="40"/>
  <c r="AB40" i="40"/>
  <c r="AB48" i="40"/>
  <c r="P62" i="40"/>
  <c r="P78" i="40"/>
  <c r="E51" i="42"/>
  <c r="P36" i="42"/>
  <c r="P44" i="42"/>
  <c r="O51" i="42"/>
  <c r="P52" i="42"/>
  <c r="Q53" i="42"/>
  <c r="AB33" i="42"/>
  <c r="AB41" i="42"/>
  <c r="AB49" i="42"/>
  <c r="Z51" i="42"/>
  <c r="AH51" i="42"/>
  <c r="X53" i="42"/>
  <c r="AF53" i="42"/>
  <c r="P59" i="42"/>
  <c r="P75" i="42"/>
  <c r="P92" i="42"/>
  <c r="AB48" i="46"/>
  <c r="G51" i="50"/>
  <c r="B53" i="50"/>
  <c r="P35" i="50"/>
  <c r="P43" i="50"/>
  <c r="P51" i="50"/>
  <c r="R53" i="50"/>
  <c r="AB38" i="50"/>
  <c r="AB46" i="50"/>
  <c r="P60" i="50"/>
  <c r="S60" i="50" s="1"/>
  <c r="P76" i="50"/>
  <c r="S76" i="50" s="1"/>
  <c r="E53" i="40"/>
  <c r="P40" i="40"/>
  <c r="H51" i="50"/>
  <c r="C53" i="50"/>
  <c r="P34" i="50"/>
  <c r="P42" i="50"/>
  <c r="P50" i="50"/>
  <c r="AB35" i="50"/>
  <c r="AB43" i="50"/>
  <c r="AB51" i="50"/>
  <c r="P61" i="50"/>
  <c r="P77" i="50"/>
  <c r="S77" i="50" s="1"/>
  <c r="G53" i="40"/>
  <c r="P39" i="40"/>
  <c r="P47" i="40"/>
  <c r="N53" i="40"/>
  <c r="AB34" i="40"/>
  <c r="AB42" i="40"/>
  <c r="AB50" i="40"/>
  <c r="P64" i="40"/>
  <c r="D53" i="48"/>
  <c r="P33" i="48"/>
  <c r="P41" i="48"/>
  <c r="P49" i="48"/>
  <c r="L53" i="48"/>
  <c r="AB48" i="48"/>
  <c r="P62" i="48"/>
  <c r="P78" i="48"/>
  <c r="H51" i="42"/>
  <c r="C53" i="42"/>
  <c r="P34" i="42"/>
  <c r="P42" i="42"/>
  <c r="P50" i="42"/>
  <c r="Q51" i="42"/>
  <c r="AB35" i="42"/>
  <c r="AB43" i="42"/>
  <c r="AB51" i="42"/>
  <c r="Z53" i="42"/>
  <c r="AH53" i="42"/>
  <c r="P61" i="42"/>
  <c r="P77" i="42"/>
  <c r="P62" i="50"/>
  <c r="S62" i="50" s="1"/>
  <c r="P78" i="50"/>
  <c r="S78" i="50" s="1"/>
  <c r="P94" i="40"/>
  <c r="B51" i="47"/>
  <c r="D52" i="47"/>
  <c r="G53" i="47"/>
  <c r="N53" i="47"/>
  <c r="AB34" i="47"/>
  <c r="AB42" i="47"/>
  <c r="AB50" i="47"/>
  <c r="P64" i="47"/>
  <c r="D51" i="46"/>
  <c r="P37" i="46"/>
  <c r="P45" i="46"/>
  <c r="P53" i="46"/>
  <c r="AB36" i="46"/>
  <c r="AB44" i="46"/>
  <c r="AB52" i="46"/>
  <c r="P74" i="46"/>
  <c r="P48" i="40"/>
  <c r="M53" i="40"/>
  <c r="AB37" i="40"/>
  <c r="AB45" i="40"/>
  <c r="AB53" i="40"/>
  <c r="P63" i="40"/>
  <c r="P79" i="40"/>
  <c r="E53" i="48"/>
  <c r="P48" i="48"/>
  <c r="M53" i="48"/>
  <c r="AB37" i="48"/>
  <c r="AB45" i="48"/>
  <c r="AB53" i="48"/>
  <c r="P63" i="48"/>
  <c r="P79" i="48"/>
  <c r="C51" i="47"/>
  <c r="H53" i="47"/>
  <c r="P38" i="47"/>
  <c r="P46" i="47"/>
  <c r="O53" i="47"/>
  <c r="P94" i="47"/>
  <c r="E51" i="46"/>
  <c r="P36" i="46"/>
  <c r="P44" i="46"/>
  <c r="P52" i="46"/>
  <c r="Q53" i="46"/>
  <c r="AB33" i="46"/>
  <c r="AB41" i="46"/>
  <c r="AB49" i="46"/>
  <c r="P59" i="46"/>
  <c r="P75" i="46"/>
  <c r="P92" i="46"/>
  <c r="E51" i="43"/>
  <c r="P36" i="43"/>
  <c r="P44" i="43"/>
  <c r="P52" i="43"/>
  <c r="Q53" i="43"/>
  <c r="AB33" i="43"/>
  <c r="AB41" i="43"/>
  <c r="AB49" i="43"/>
  <c r="P59" i="43"/>
  <c r="P75" i="43"/>
  <c r="P92" i="43"/>
  <c r="C53" i="41"/>
  <c r="P34" i="41"/>
  <c r="P42" i="41"/>
  <c r="P50" i="41"/>
  <c r="AB35" i="41"/>
  <c r="AB43" i="41"/>
  <c r="AB51" i="41"/>
  <c r="P61" i="41"/>
  <c r="P77" i="41"/>
  <c r="S77" i="51"/>
  <c r="P52" i="40"/>
  <c r="Q53" i="40"/>
  <c r="AB33" i="40"/>
  <c r="AB41" i="40"/>
  <c r="AB49" i="40"/>
  <c r="P59" i="40"/>
  <c r="P75" i="40"/>
  <c r="E51" i="48"/>
  <c r="P36" i="48"/>
  <c r="P52" i="48"/>
  <c r="Q53" i="48"/>
  <c r="AB33" i="48"/>
  <c r="AB41" i="48"/>
  <c r="AB49" i="48"/>
  <c r="P59" i="48"/>
  <c r="P75" i="48"/>
  <c r="H51" i="47"/>
  <c r="C53" i="47"/>
  <c r="P34" i="47"/>
  <c r="P42" i="47"/>
  <c r="P50" i="47"/>
  <c r="AB35" i="47"/>
  <c r="AB43" i="47"/>
  <c r="AB51" i="47"/>
  <c r="P61" i="47"/>
  <c r="P77" i="47"/>
  <c r="E53" i="46"/>
  <c r="P48" i="46"/>
  <c r="M53" i="46"/>
  <c r="AB37" i="46"/>
  <c r="AB45" i="46"/>
  <c r="AB53" i="46"/>
  <c r="P63" i="46"/>
  <c r="P79" i="46"/>
  <c r="H53" i="41"/>
  <c r="P38" i="41"/>
  <c r="P46" i="41"/>
  <c r="O53" i="41"/>
  <c r="AB39" i="41"/>
  <c r="AB47" i="41"/>
  <c r="P43" i="40"/>
  <c r="P51" i="40"/>
  <c r="R53" i="40"/>
  <c r="AB38" i="40"/>
  <c r="AB46" i="40"/>
  <c r="P60" i="40"/>
  <c r="P76" i="40"/>
  <c r="G51" i="48"/>
  <c r="B53" i="48"/>
  <c r="P35" i="48"/>
  <c r="P51" i="48"/>
  <c r="R53" i="48"/>
  <c r="AB38" i="48"/>
  <c r="AB46" i="48"/>
  <c r="P60" i="48"/>
  <c r="P76" i="48"/>
  <c r="D53" i="47"/>
  <c r="P33" i="47"/>
  <c r="P41" i="47"/>
  <c r="P49" i="47"/>
  <c r="L53" i="47"/>
  <c r="AB48" i="47"/>
  <c r="P62" i="47"/>
  <c r="P78" i="47"/>
  <c r="B51" i="46"/>
  <c r="D52" i="46"/>
  <c r="G53" i="46"/>
  <c r="N53" i="46"/>
  <c r="AB34" i="46"/>
  <c r="AB42" i="46"/>
  <c r="AB50" i="46"/>
  <c r="P64" i="46"/>
  <c r="P50" i="40"/>
  <c r="AB35" i="40"/>
  <c r="AB43" i="40"/>
  <c r="AB51" i="40"/>
  <c r="P61" i="40"/>
  <c r="P77" i="40"/>
  <c r="H51" i="48"/>
  <c r="C53" i="48"/>
  <c r="P34" i="48"/>
  <c r="P50" i="48"/>
  <c r="AB35" i="48"/>
  <c r="AB51" i="48"/>
  <c r="P61" i="48"/>
  <c r="P77" i="48"/>
  <c r="E53" i="47"/>
  <c r="P48" i="47"/>
  <c r="M53" i="47"/>
  <c r="AB37" i="47"/>
  <c r="AB45" i="47"/>
  <c r="AB53" i="47"/>
  <c r="P63" i="47"/>
  <c r="P79" i="47"/>
  <c r="C51" i="46"/>
  <c r="H53" i="46"/>
  <c r="P38" i="46"/>
  <c r="P46" i="46"/>
  <c r="O53" i="46"/>
  <c r="P94" i="46"/>
  <c r="C51" i="43"/>
  <c r="H53" i="43"/>
  <c r="P38" i="43"/>
  <c r="P46" i="43"/>
  <c r="O53" i="43"/>
  <c r="AB39" i="43"/>
  <c r="AB47" i="43"/>
  <c r="P94" i="43"/>
  <c r="S53" i="51"/>
  <c r="I51" i="51"/>
  <c r="D51" i="43"/>
  <c r="P37" i="43"/>
  <c r="P45" i="43"/>
  <c r="P53" i="43"/>
  <c r="AB36" i="43"/>
  <c r="AB44" i="43"/>
  <c r="AB52" i="43"/>
  <c r="P74" i="43"/>
  <c r="G51" i="42"/>
  <c r="B53" i="42"/>
  <c r="P35" i="42"/>
  <c r="P43" i="42"/>
  <c r="P51" i="42"/>
  <c r="R53" i="42"/>
  <c r="AB38" i="42"/>
  <c r="AB46" i="42"/>
  <c r="AA51" i="42"/>
  <c r="Y53" i="42"/>
  <c r="AG53" i="42"/>
  <c r="P60" i="42"/>
  <c r="P76" i="42"/>
  <c r="D53" i="41"/>
  <c r="P33" i="41"/>
  <c r="P41" i="41"/>
  <c r="P49" i="41"/>
  <c r="L53" i="41"/>
  <c r="AB40" i="41"/>
  <c r="AB48" i="41"/>
  <c r="P62" i="41"/>
  <c r="P78" i="41"/>
  <c r="D53" i="43"/>
  <c r="P33" i="43"/>
  <c r="P41" i="43"/>
  <c r="P49" i="43"/>
  <c r="L53" i="43"/>
  <c r="AB40" i="43"/>
  <c r="AB48" i="43"/>
  <c r="P62" i="43"/>
  <c r="P78" i="43"/>
  <c r="B51" i="42"/>
  <c r="G53" i="42"/>
  <c r="P39" i="42"/>
  <c r="P47" i="42"/>
  <c r="L51" i="42"/>
  <c r="N53" i="42"/>
  <c r="AB34" i="42"/>
  <c r="AB42" i="42"/>
  <c r="AB50" i="42"/>
  <c r="W51" i="42"/>
  <c r="AE51" i="42"/>
  <c r="AC53" i="42"/>
  <c r="P64" i="42"/>
  <c r="P37" i="41"/>
  <c r="P45" i="41"/>
  <c r="P53" i="41"/>
  <c r="AB36" i="41"/>
  <c r="AB44" i="41"/>
  <c r="AB52" i="41"/>
  <c r="P74" i="41"/>
  <c r="E53" i="43"/>
  <c r="P40" i="43"/>
  <c r="P48" i="43"/>
  <c r="M53" i="43"/>
  <c r="AB37" i="43"/>
  <c r="AB45" i="43"/>
  <c r="AB53" i="43"/>
  <c r="P63" i="43"/>
  <c r="P79" i="43"/>
  <c r="C51" i="42"/>
  <c r="H53" i="42"/>
  <c r="P38" i="42"/>
  <c r="P46" i="42"/>
  <c r="M51" i="42"/>
  <c r="O53" i="42"/>
  <c r="AB39" i="42"/>
  <c r="AB47" i="42"/>
  <c r="X51" i="42"/>
  <c r="AF51" i="42"/>
  <c r="V53" i="42"/>
  <c r="AD53" i="42"/>
  <c r="P36" i="41"/>
  <c r="P44" i="41"/>
  <c r="P52" i="41"/>
  <c r="Q53" i="41"/>
  <c r="AB33" i="41"/>
  <c r="AB41" i="41"/>
  <c r="AB49" i="41"/>
  <c r="P59" i="41"/>
  <c r="P75" i="41"/>
  <c r="S548" i="51"/>
  <c r="S61" i="51"/>
  <c r="S60" i="51"/>
  <c r="I53" i="51"/>
  <c r="B51" i="43"/>
  <c r="D52" i="43"/>
  <c r="G53" i="43"/>
  <c r="P39" i="43"/>
  <c r="P47" i="43"/>
  <c r="N53" i="43"/>
  <c r="AB34" i="43"/>
  <c r="AB42" i="43"/>
  <c r="AB50" i="43"/>
  <c r="P64" i="43"/>
  <c r="D51" i="42"/>
  <c r="P37" i="42"/>
  <c r="P45" i="42"/>
  <c r="N51" i="42"/>
  <c r="P53" i="42"/>
  <c r="AB36" i="42"/>
  <c r="AB44" i="42"/>
  <c r="Y51" i="42"/>
  <c r="AG51" i="42"/>
  <c r="AB52" i="42"/>
  <c r="W53" i="42"/>
  <c r="AE53" i="42"/>
  <c r="P74" i="42"/>
  <c r="B53" i="41"/>
  <c r="P35" i="41"/>
  <c r="P43" i="41"/>
  <c r="P51" i="41"/>
  <c r="R53" i="41"/>
  <c r="AB38" i="41"/>
  <c r="AB46" i="41"/>
  <c r="P60" i="41"/>
  <c r="P76" i="41"/>
  <c r="P99" i="41"/>
  <c r="R575" i="51"/>
  <c r="P575" i="51"/>
  <c r="N575" i="51"/>
  <c r="L575" i="51"/>
  <c r="Q575" i="51"/>
  <c r="O575" i="51"/>
  <c r="M575" i="51"/>
  <c r="P94" i="50"/>
  <c r="P99" i="40"/>
  <c r="P99" i="43"/>
  <c r="P99" i="42"/>
  <c r="P92" i="41"/>
  <c r="P94" i="41"/>
  <c r="F626" i="50"/>
  <c r="AE625" i="50"/>
  <c r="AE624" i="50"/>
  <c r="AE623" i="50"/>
  <c r="AE622" i="50"/>
  <c r="AE621" i="50"/>
  <c r="AE620" i="50"/>
  <c r="AE618" i="50"/>
  <c r="AE617" i="50"/>
  <c r="AE616" i="50"/>
  <c r="AE615" i="50"/>
  <c r="AE614" i="50"/>
  <c r="AE613" i="50"/>
  <c r="AE612" i="50"/>
  <c r="AE611" i="50"/>
  <c r="AE610" i="50"/>
  <c r="AE609" i="50"/>
  <c r="AE608" i="50"/>
  <c r="AE607" i="50"/>
  <c r="AE606" i="50"/>
  <c r="F600" i="50"/>
  <c r="R574" i="50"/>
  <c r="Q574" i="50"/>
  <c r="O574" i="50"/>
  <c r="N574" i="50"/>
  <c r="M574" i="50"/>
  <c r="L574" i="50"/>
  <c r="H574" i="50"/>
  <c r="G574" i="50"/>
  <c r="E574" i="50"/>
  <c r="D574" i="50"/>
  <c r="C574" i="50"/>
  <c r="B574" i="50"/>
  <c r="S573" i="50"/>
  <c r="S572" i="50"/>
  <c r="S571" i="50"/>
  <c r="S570" i="50"/>
  <c r="S569" i="50"/>
  <c r="S568" i="50"/>
  <c r="S567" i="50"/>
  <c r="S566" i="50"/>
  <c r="S565" i="50"/>
  <c r="S564" i="50"/>
  <c r="S563" i="50"/>
  <c r="S562" i="50"/>
  <c r="S561" i="50"/>
  <c r="S560" i="50"/>
  <c r="S559" i="50"/>
  <c r="S558" i="50"/>
  <c r="S557" i="50"/>
  <c r="S556" i="50"/>
  <c r="S555" i="50"/>
  <c r="S554" i="50"/>
  <c r="S553" i="50"/>
  <c r="P574" i="50"/>
  <c r="R548" i="50"/>
  <c r="Q548" i="50"/>
  <c r="O548" i="50"/>
  <c r="N548" i="50"/>
  <c r="M548" i="50"/>
  <c r="L548" i="50"/>
  <c r="H548" i="50"/>
  <c r="G548" i="50"/>
  <c r="E548" i="50"/>
  <c r="D548" i="50"/>
  <c r="C548" i="50"/>
  <c r="B548" i="50"/>
  <c r="S547" i="50"/>
  <c r="S546" i="50"/>
  <c r="S545" i="50"/>
  <c r="S544" i="50"/>
  <c r="S543" i="50"/>
  <c r="S542" i="50"/>
  <c r="S541" i="50"/>
  <c r="S540" i="50"/>
  <c r="S539" i="50"/>
  <c r="S538" i="50"/>
  <c r="S537" i="50"/>
  <c r="S536" i="50"/>
  <c r="S535" i="50"/>
  <c r="S534" i="50"/>
  <c r="S533" i="50"/>
  <c r="S532" i="50"/>
  <c r="S531" i="50"/>
  <c r="S530" i="50"/>
  <c r="S529" i="50"/>
  <c r="S528" i="50"/>
  <c r="S527" i="50"/>
  <c r="R522" i="50"/>
  <c r="Q522" i="50"/>
  <c r="O522" i="50"/>
  <c r="N522" i="50"/>
  <c r="M522" i="50"/>
  <c r="L522" i="50"/>
  <c r="H522" i="50"/>
  <c r="G522" i="50"/>
  <c r="E522" i="50"/>
  <c r="D522" i="50"/>
  <c r="C522" i="50"/>
  <c r="B522" i="50"/>
  <c r="S521" i="50"/>
  <c r="S520" i="50"/>
  <c r="S519" i="50"/>
  <c r="S518" i="50"/>
  <c r="S517" i="50"/>
  <c r="S516" i="50"/>
  <c r="S515" i="50"/>
  <c r="S514" i="50"/>
  <c r="S513" i="50"/>
  <c r="S512" i="50"/>
  <c r="S511" i="50"/>
  <c r="S510" i="50"/>
  <c r="S509" i="50"/>
  <c r="S508" i="50"/>
  <c r="S507" i="50"/>
  <c r="S506" i="50"/>
  <c r="S505" i="50"/>
  <c r="S504" i="50"/>
  <c r="S503" i="50"/>
  <c r="S502" i="50"/>
  <c r="S501" i="50"/>
  <c r="R496" i="50"/>
  <c r="Q496" i="50"/>
  <c r="O496" i="50"/>
  <c r="N496" i="50"/>
  <c r="M496" i="50"/>
  <c r="L496" i="50"/>
  <c r="H496" i="50"/>
  <c r="G496" i="50"/>
  <c r="E496" i="50"/>
  <c r="D496" i="50"/>
  <c r="C496" i="50"/>
  <c r="B496" i="50"/>
  <c r="S495" i="50"/>
  <c r="S494" i="50"/>
  <c r="S493" i="50"/>
  <c r="S492" i="50"/>
  <c r="S491" i="50"/>
  <c r="S490" i="50"/>
  <c r="S480" i="50"/>
  <c r="S479" i="50"/>
  <c r="S478" i="50"/>
  <c r="S477" i="50"/>
  <c r="S476" i="50"/>
  <c r="R470" i="50"/>
  <c r="Q470" i="50"/>
  <c r="O470" i="50"/>
  <c r="N470" i="50"/>
  <c r="M470" i="50"/>
  <c r="L470" i="50"/>
  <c r="H470" i="50"/>
  <c r="G470" i="50"/>
  <c r="E470" i="50"/>
  <c r="D470" i="50"/>
  <c r="C470" i="50"/>
  <c r="B470" i="50"/>
  <c r="S469" i="50"/>
  <c r="S468" i="50"/>
  <c r="S467" i="50"/>
  <c r="S466" i="50"/>
  <c r="S465" i="50"/>
  <c r="S464" i="50"/>
  <c r="S463" i="50"/>
  <c r="S462" i="50"/>
  <c r="S461" i="50"/>
  <c r="S460" i="50"/>
  <c r="S459" i="50"/>
  <c r="S458" i="50"/>
  <c r="S457" i="50"/>
  <c r="S456" i="50"/>
  <c r="S455" i="50"/>
  <c r="S454" i="50"/>
  <c r="S453" i="50"/>
  <c r="S452" i="50"/>
  <c r="S451" i="50"/>
  <c r="S450" i="50"/>
  <c r="P470" i="50"/>
  <c r="F444" i="50"/>
  <c r="S443" i="50"/>
  <c r="I443" i="50"/>
  <c r="S442" i="50"/>
  <c r="I442" i="50"/>
  <c r="S441" i="50"/>
  <c r="I441" i="50"/>
  <c r="F418" i="50"/>
  <c r="S417" i="50"/>
  <c r="I417" i="50"/>
  <c r="S416" i="50"/>
  <c r="I416" i="50"/>
  <c r="S415" i="50"/>
  <c r="I415" i="50"/>
  <c r="F392" i="50"/>
  <c r="S391" i="50"/>
  <c r="I391" i="50"/>
  <c r="S390" i="50"/>
  <c r="I390" i="50"/>
  <c r="S389" i="50"/>
  <c r="I389" i="50"/>
  <c r="F366" i="50"/>
  <c r="S365" i="50"/>
  <c r="I365" i="50"/>
  <c r="S364" i="50"/>
  <c r="I364" i="50"/>
  <c r="S363" i="50"/>
  <c r="I363" i="50"/>
  <c r="F340" i="50"/>
  <c r="S339" i="50"/>
  <c r="I339" i="50"/>
  <c r="S338" i="50"/>
  <c r="I338" i="50"/>
  <c r="S337" i="50"/>
  <c r="I337" i="50"/>
  <c r="F314" i="50"/>
  <c r="S313" i="50"/>
  <c r="I313" i="50"/>
  <c r="S312" i="50"/>
  <c r="I312" i="50"/>
  <c r="S311" i="50"/>
  <c r="I311" i="50"/>
  <c r="F288" i="50"/>
  <c r="S287" i="50"/>
  <c r="I287" i="50"/>
  <c r="S286" i="50"/>
  <c r="I286" i="50"/>
  <c r="S285" i="50"/>
  <c r="I285" i="50"/>
  <c r="F262" i="50"/>
  <c r="S261" i="50"/>
  <c r="I261" i="50"/>
  <c r="S260" i="50"/>
  <c r="I260" i="50"/>
  <c r="S259" i="50"/>
  <c r="I259" i="50"/>
  <c r="F236" i="50"/>
  <c r="S235" i="50"/>
  <c r="I235" i="50"/>
  <c r="S234" i="50"/>
  <c r="I234" i="50"/>
  <c r="S233" i="50"/>
  <c r="I233" i="50"/>
  <c r="F210" i="50"/>
  <c r="S209" i="50"/>
  <c r="I209" i="50"/>
  <c r="S208" i="50"/>
  <c r="I208" i="50"/>
  <c r="S207" i="50"/>
  <c r="I207" i="50"/>
  <c r="F184" i="50"/>
  <c r="S183" i="50"/>
  <c r="I183" i="50"/>
  <c r="S182" i="50"/>
  <c r="I182" i="50"/>
  <c r="S181" i="50"/>
  <c r="I181" i="50"/>
  <c r="F158" i="50"/>
  <c r="S157" i="50"/>
  <c r="I157" i="50"/>
  <c r="S156" i="50"/>
  <c r="I156" i="50"/>
  <c r="S155" i="50"/>
  <c r="I155" i="50"/>
  <c r="F132" i="50"/>
  <c r="S131" i="50"/>
  <c r="I131" i="50"/>
  <c r="I129" i="50"/>
  <c r="I128" i="50"/>
  <c r="R80" i="50"/>
  <c r="Q80" i="50"/>
  <c r="O80" i="50"/>
  <c r="N80" i="50"/>
  <c r="M80" i="50"/>
  <c r="L80" i="50"/>
  <c r="H80" i="50"/>
  <c r="G80" i="50"/>
  <c r="E80" i="50"/>
  <c r="D80" i="50"/>
  <c r="C80" i="50"/>
  <c r="B80" i="50"/>
  <c r="F54" i="50"/>
  <c r="A27" i="50"/>
  <c r="A26" i="50"/>
  <c r="A25" i="50"/>
  <c r="A24" i="50"/>
  <c r="Q523" i="51" l="1"/>
  <c r="S523" i="52"/>
  <c r="N523" i="51"/>
  <c r="S549" i="52"/>
  <c r="L523" i="51"/>
  <c r="O523" i="51"/>
  <c r="Q471" i="51"/>
  <c r="N471" i="51"/>
  <c r="R471" i="51"/>
  <c r="P471" i="51"/>
  <c r="L471" i="51"/>
  <c r="M471" i="51"/>
  <c r="P523" i="51"/>
  <c r="R523" i="51"/>
  <c r="R549" i="51"/>
  <c r="Q549" i="51"/>
  <c r="I51" i="50"/>
  <c r="AE630" i="51"/>
  <c r="S53" i="50"/>
  <c r="M549" i="51"/>
  <c r="I53" i="50"/>
  <c r="S61" i="50"/>
  <c r="O549" i="51"/>
  <c r="L549" i="51"/>
  <c r="P549" i="51"/>
  <c r="S548" i="50"/>
  <c r="N549" i="50" s="1"/>
  <c r="S574" i="50"/>
  <c r="L575" i="50" s="1"/>
  <c r="N549" i="51"/>
  <c r="S575" i="51"/>
  <c r="S522" i="50"/>
  <c r="R523" i="50" s="1"/>
  <c r="S59" i="50"/>
  <c r="S449" i="50"/>
  <c r="S470" i="50" s="1"/>
  <c r="S475" i="50"/>
  <c r="P522" i="50"/>
  <c r="P548" i="50"/>
  <c r="AF608" i="50"/>
  <c r="AF613" i="50"/>
  <c r="AF620" i="50"/>
  <c r="AE605" i="50"/>
  <c r="S53" i="40"/>
  <c r="F626" i="40"/>
  <c r="AE625" i="40"/>
  <c r="AE624" i="40"/>
  <c r="AE623" i="40"/>
  <c r="AE622" i="40"/>
  <c r="AE621" i="40"/>
  <c r="AE620" i="40"/>
  <c r="AE618" i="40"/>
  <c r="AE617" i="40"/>
  <c r="AE616" i="40"/>
  <c r="AE615" i="40"/>
  <c r="AE614" i="40"/>
  <c r="AE613" i="40"/>
  <c r="AE610" i="40"/>
  <c r="AE609" i="40"/>
  <c r="AE608" i="40"/>
  <c r="AE607" i="40"/>
  <c r="AE606" i="40"/>
  <c r="F600" i="40"/>
  <c r="R574" i="40"/>
  <c r="Q574" i="40"/>
  <c r="O574" i="40"/>
  <c r="N574" i="40"/>
  <c r="M574" i="40"/>
  <c r="L574" i="40"/>
  <c r="H574" i="40"/>
  <c r="G574" i="40"/>
  <c r="E574" i="40"/>
  <c r="D574" i="40"/>
  <c r="C574" i="40"/>
  <c r="B574" i="40"/>
  <c r="S573" i="40"/>
  <c r="S572" i="40"/>
  <c r="S571" i="40"/>
  <c r="S570" i="40"/>
  <c r="S569" i="40"/>
  <c r="S568" i="40"/>
  <c r="S567" i="40"/>
  <c r="S566" i="40"/>
  <c r="S565" i="40"/>
  <c r="S564" i="40"/>
  <c r="S563" i="40"/>
  <c r="S562" i="40"/>
  <c r="S561" i="40"/>
  <c r="S560" i="40"/>
  <c r="S559" i="40"/>
  <c r="S558" i="40"/>
  <c r="S557" i="40"/>
  <c r="S556" i="40"/>
  <c r="S555" i="40"/>
  <c r="S554" i="40"/>
  <c r="S553" i="40"/>
  <c r="R548" i="40"/>
  <c r="Q548" i="40"/>
  <c r="O548" i="40"/>
  <c r="N548" i="40"/>
  <c r="M548" i="40"/>
  <c r="L548" i="40"/>
  <c r="H548" i="40"/>
  <c r="G548" i="40"/>
  <c r="E548" i="40"/>
  <c r="D548" i="40"/>
  <c r="C548" i="40"/>
  <c r="B548" i="40"/>
  <c r="S547" i="40"/>
  <c r="S546" i="40"/>
  <c r="S545" i="40"/>
  <c r="S544" i="40"/>
  <c r="S543" i="40"/>
  <c r="S542" i="40"/>
  <c r="S541" i="40"/>
  <c r="S540" i="40"/>
  <c r="S539" i="40"/>
  <c r="S538" i="40"/>
  <c r="S537" i="40"/>
  <c r="S536" i="40"/>
  <c r="S535" i="40"/>
  <c r="S534" i="40"/>
  <c r="S533" i="40"/>
  <c r="S532" i="40"/>
  <c r="S531" i="40"/>
  <c r="S530" i="40"/>
  <c r="S529" i="40"/>
  <c r="S528" i="40"/>
  <c r="R522" i="40"/>
  <c r="Q522" i="40"/>
  <c r="O522" i="40"/>
  <c r="N522" i="40"/>
  <c r="M522" i="40"/>
  <c r="L522" i="40"/>
  <c r="H522" i="40"/>
  <c r="G522" i="40"/>
  <c r="E522" i="40"/>
  <c r="D522" i="40"/>
  <c r="C522" i="40"/>
  <c r="B522" i="40"/>
  <c r="S521" i="40"/>
  <c r="S520" i="40"/>
  <c r="S519" i="40"/>
  <c r="S518" i="40"/>
  <c r="S517" i="40"/>
  <c r="S516" i="40"/>
  <c r="S515" i="40"/>
  <c r="S514" i="40"/>
  <c r="S513" i="40"/>
  <c r="S512" i="40"/>
  <c r="S511" i="40"/>
  <c r="S510" i="40"/>
  <c r="S509" i="40"/>
  <c r="S508" i="40"/>
  <c r="S507" i="40"/>
  <c r="S506" i="40"/>
  <c r="S505" i="40"/>
  <c r="S504" i="40"/>
  <c r="S503" i="40"/>
  <c r="S502" i="40"/>
  <c r="P522" i="40"/>
  <c r="R496" i="40"/>
  <c r="Q496" i="40"/>
  <c r="O496" i="40"/>
  <c r="N496" i="40"/>
  <c r="M496" i="40"/>
  <c r="L496" i="40"/>
  <c r="H496" i="40"/>
  <c r="G496" i="40"/>
  <c r="E496" i="40"/>
  <c r="D496" i="40"/>
  <c r="C496" i="40"/>
  <c r="B496" i="40"/>
  <c r="S495" i="40"/>
  <c r="S494" i="40"/>
  <c r="S493" i="40"/>
  <c r="S492" i="40"/>
  <c r="S491" i="40"/>
  <c r="S490" i="40"/>
  <c r="S480" i="40"/>
  <c r="S479" i="40"/>
  <c r="S478" i="40"/>
  <c r="S477" i="40"/>
  <c r="S476" i="40"/>
  <c r="S475" i="40"/>
  <c r="R470" i="40"/>
  <c r="Q470" i="40"/>
  <c r="O470" i="40"/>
  <c r="N470" i="40"/>
  <c r="M470" i="40"/>
  <c r="L470" i="40"/>
  <c r="H470" i="40"/>
  <c r="G470" i="40"/>
  <c r="E470" i="40"/>
  <c r="D470" i="40"/>
  <c r="C470" i="40"/>
  <c r="B470" i="40"/>
  <c r="S469" i="40"/>
  <c r="S468" i="40"/>
  <c r="S467" i="40"/>
  <c r="S466" i="40"/>
  <c r="S465" i="40"/>
  <c r="S464" i="40"/>
  <c r="S463" i="40"/>
  <c r="S462" i="40"/>
  <c r="S461" i="40"/>
  <c r="S460" i="40"/>
  <c r="S459" i="40"/>
  <c r="S458" i="40"/>
  <c r="S457" i="40"/>
  <c r="S456" i="40"/>
  <c r="S455" i="40"/>
  <c r="S454" i="40"/>
  <c r="S453" i="40"/>
  <c r="S452" i="40"/>
  <c r="S451" i="40"/>
  <c r="S450" i="40"/>
  <c r="S449" i="40"/>
  <c r="F444" i="40"/>
  <c r="S443" i="40"/>
  <c r="I443" i="40"/>
  <c r="S442" i="40"/>
  <c r="I442" i="40"/>
  <c r="S441" i="40"/>
  <c r="I441" i="40"/>
  <c r="F418" i="40"/>
  <c r="S417" i="40"/>
  <c r="I417" i="40"/>
  <c r="S416" i="40"/>
  <c r="I416" i="40"/>
  <c r="S415" i="40"/>
  <c r="I415" i="40"/>
  <c r="F392" i="40"/>
  <c r="S391" i="40"/>
  <c r="I391" i="40"/>
  <c r="S390" i="40"/>
  <c r="I390" i="40"/>
  <c r="S389" i="40"/>
  <c r="I389" i="40"/>
  <c r="F366" i="40"/>
  <c r="S365" i="40"/>
  <c r="I365" i="40"/>
  <c r="S364" i="40"/>
  <c r="I364" i="40"/>
  <c r="S363" i="40"/>
  <c r="I363" i="40"/>
  <c r="F340" i="40"/>
  <c r="S339" i="40"/>
  <c r="I339" i="40"/>
  <c r="S338" i="40"/>
  <c r="I338" i="40"/>
  <c r="S337" i="40"/>
  <c r="I337" i="40"/>
  <c r="F314" i="40"/>
  <c r="S313" i="40"/>
  <c r="I313" i="40"/>
  <c r="S312" i="40"/>
  <c r="I312" i="40"/>
  <c r="S311" i="40"/>
  <c r="I311" i="40"/>
  <c r="F288" i="40"/>
  <c r="S287" i="40"/>
  <c r="I287" i="40"/>
  <c r="S286" i="40"/>
  <c r="I286" i="40"/>
  <c r="S285" i="40"/>
  <c r="I285" i="40"/>
  <c r="F262" i="40"/>
  <c r="S261" i="40"/>
  <c r="I261" i="40"/>
  <c r="S260" i="40"/>
  <c r="I260" i="40"/>
  <c r="S259" i="40"/>
  <c r="I259" i="40"/>
  <c r="F236" i="40"/>
  <c r="S235" i="40"/>
  <c r="I235" i="40"/>
  <c r="S234" i="40"/>
  <c r="I234" i="40"/>
  <c r="S233" i="40"/>
  <c r="I233" i="40"/>
  <c r="F210" i="40"/>
  <c r="S209" i="40"/>
  <c r="I209" i="40"/>
  <c r="S208" i="40"/>
  <c r="I208" i="40"/>
  <c r="S207" i="40"/>
  <c r="I207" i="40"/>
  <c r="F184" i="40"/>
  <c r="S183" i="40"/>
  <c r="I183" i="40"/>
  <c r="S182" i="40"/>
  <c r="I182" i="40"/>
  <c r="S181" i="40"/>
  <c r="I181" i="40"/>
  <c r="F158" i="40"/>
  <c r="S157" i="40"/>
  <c r="I157" i="40"/>
  <c r="S156" i="40"/>
  <c r="I156" i="40"/>
  <c r="S155" i="40"/>
  <c r="I155" i="40"/>
  <c r="F132" i="40"/>
  <c r="S131" i="40"/>
  <c r="I131" i="40"/>
  <c r="R80" i="40"/>
  <c r="Q80" i="40"/>
  <c r="O80" i="40"/>
  <c r="N80" i="40"/>
  <c r="M80" i="40"/>
  <c r="L80" i="40"/>
  <c r="H80" i="40"/>
  <c r="G80" i="40"/>
  <c r="E80" i="40"/>
  <c r="D80" i="40"/>
  <c r="C80" i="40"/>
  <c r="B80" i="40"/>
  <c r="S79" i="40"/>
  <c r="S78" i="40"/>
  <c r="S77" i="40"/>
  <c r="S76" i="40"/>
  <c r="S75" i="40"/>
  <c r="S74" i="40"/>
  <c r="S64" i="40"/>
  <c r="S63" i="40"/>
  <c r="S62" i="40"/>
  <c r="S61" i="40"/>
  <c r="S60" i="40"/>
  <c r="S59" i="40"/>
  <c r="F54" i="40"/>
  <c r="I53" i="40"/>
  <c r="F626" i="41"/>
  <c r="AE625" i="41"/>
  <c r="AE624" i="41"/>
  <c r="AE623" i="41"/>
  <c r="AE622" i="41"/>
  <c r="AE621" i="41"/>
  <c r="AE620" i="41"/>
  <c r="AE618" i="41"/>
  <c r="AE617" i="41"/>
  <c r="AE616" i="41"/>
  <c r="AE615" i="41"/>
  <c r="AE614" i="41"/>
  <c r="AE613" i="41"/>
  <c r="AF613" i="41" s="1"/>
  <c r="AE610" i="41"/>
  <c r="AE609" i="41"/>
  <c r="AE608" i="41"/>
  <c r="AE607" i="41"/>
  <c r="AE606" i="41"/>
  <c r="AE605" i="41"/>
  <c r="F600" i="41"/>
  <c r="R574" i="41"/>
  <c r="Q574" i="41"/>
  <c r="O574" i="41"/>
  <c r="N574" i="41"/>
  <c r="M574" i="41"/>
  <c r="L574" i="41"/>
  <c r="H574" i="41"/>
  <c r="G574" i="41"/>
  <c r="E574" i="41"/>
  <c r="D574" i="41"/>
  <c r="C574" i="41"/>
  <c r="B574" i="41"/>
  <c r="S573" i="41"/>
  <c r="S572" i="41"/>
  <c r="S571" i="41"/>
  <c r="S570" i="41"/>
  <c r="S569" i="41"/>
  <c r="S568" i="41"/>
  <c r="S567" i="41"/>
  <c r="S566" i="41"/>
  <c r="S565" i="41"/>
  <c r="S564" i="41"/>
  <c r="S563" i="41"/>
  <c r="S562" i="41"/>
  <c r="S561" i="41"/>
  <c r="S560" i="41"/>
  <c r="S559" i="41"/>
  <c r="S558" i="41"/>
  <c r="S557" i="41"/>
  <c r="S556" i="41"/>
  <c r="S555" i="41"/>
  <c r="S554" i="41"/>
  <c r="S553" i="41"/>
  <c r="P574" i="41"/>
  <c r="R548" i="41"/>
  <c r="Q548" i="41"/>
  <c r="O548" i="41"/>
  <c r="N548" i="41"/>
  <c r="M548" i="41"/>
  <c r="L548" i="41"/>
  <c r="H548" i="41"/>
  <c r="G548" i="41"/>
  <c r="E548" i="41"/>
  <c r="D548" i="41"/>
  <c r="C548" i="41"/>
  <c r="B548" i="41"/>
  <c r="S547" i="41"/>
  <c r="S546" i="41"/>
  <c r="S545" i="41"/>
  <c r="S544" i="41"/>
  <c r="S543" i="41"/>
  <c r="S542" i="41"/>
  <c r="S541" i="41"/>
  <c r="S540" i="41"/>
  <c r="S539" i="41"/>
  <c r="S538" i="41"/>
  <c r="S537" i="41"/>
  <c r="S536" i="41"/>
  <c r="S535" i="41"/>
  <c r="S534" i="41"/>
  <c r="S533" i="41"/>
  <c r="S532" i="41"/>
  <c r="S531" i="41"/>
  <c r="S530" i="41"/>
  <c r="S529" i="41"/>
  <c r="S528" i="41"/>
  <c r="S527" i="41"/>
  <c r="P548" i="41"/>
  <c r="R522" i="41"/>
  <c r="Q522" i="41"/>
  <c r="O522" i="41"/>
  <c r="N522" i="41"/>
  <c r="M522" i="41"/>
  <c r="L522" i="41"/>
  <c r="H522" i="41"/>
  <c r="G522" i="41"/>
  <c r="E522" i="41"/>
  <c r="D522" i="41"/>
  <c r="C522" i="41"/>
  <c r="B522" i="41"/>
  <c r="S521" i="41"/>
  <c r="S520" i="41"/>
  <c r="S519" i="41"/>
  <c r="S518" i="41"/>
  <c r="S517" i="41"/>
  <c r="S516" i="41"/>
  <c r="S515" i="41"/>
  <c r="S514" i="41"/>
  <c r="S513" i="41"/>
  <c r="S512" i="41"/>
  <c r="S511" i="41"/>
  <c r="S510" i="41"/>
  <c r="S509" i="41"/>
  <c r="S508" i="41"/>
  <c r="S507" i="41"/>
  <c r="S506" i="41"/>
  <c r="S505" i="41"/>
  <c r="S504" i="41"/>
  <c r="S503" i="41"/>
  <c r="S502" i="41"/>
  <c r="S501" i="41"/>
  <c r="P522" i="41"/>
  <c r="R496" i="41"/>
  <c r="Q496" i="41"/>
  <c r="O496" i="41"/>
  <c r="N496" i="41"/>
  <c r="M496" i="41"/>
  <c r="L496" i="41"/>
  <c r="H496" i="41"/>
  <c r="G496" i="41"/>
  <c r="E496" i="41"/>
  <c r="D496" i="41"/>
  <c r="C496" i="41"/>
  <c r="B496" i="41"/>
  <c r="S495" i="41"/>
  <c r="S494" i="41"/>
  <c r="S493" i="41"/>
  <c r="S492" i="41"/>
  <c r="S491" i="41"/>
  <c r="S490" i="41"/>
  <c r="S480" i="41"/>
  <c r="S479" i="41"/>
  <c r="S478" i="41"/>
  <c r="S477" i="41"/>
  <c r="S476" i="41"/>
  <c r="S475" i="41"/>
  <c r="R470" i="41"/>
  <c r="Q470" i="41"/>
  <c r="O470" i="41"/>
  <c r="N470" i="41"/>
  <c r="M470" i="41"/>
  <c r="L470" i="41"/>
  <c r="H470" i="41"/>
  <c r="G470" i="41"/>
  <c r="E470" i="41"/>
  <c r="D470" i="41"/>
  <c r="C470" i="41"/>
  <c r="B470" i="41"/>
  <c r="S469" i="41"/>
  <c r="S468" i="41"/>
  <c r="S467" i="41"/>
  <c r="S466" i="41"/>
  <c r="S465" i="41"/>
  <c r="S464" i="41"/>
  <c r="S463" i="41"/>
  <c r="S462" i="41"/>
  <c r="S461" i="41"/>
  <c r="S460" i="41"/>
  <c r="S459" i="41"/>
  <c r="S458" i="41"/>
  <c r="S457" i="41"/>
  <c r="S456" i="41"/>
  <c r="S455" i="41"/>
  <c r="S454" i="41"/>
  <c r="S453" i="41"/>
  <c r="S452" i="41"/>
  <c r="S451" i="41"/>
  <c r="S450" i="41"/>
  <c r="S449" i="41"/>
  <c r="P470" i="41"/>
  <c r="F444" i="41"/>
  <c r="S443" i="41"/>
  <c r="I443" i="41"/>
  <c r="S442" i="41"/>
  <c r="I442" i="41"/>
  <c r="S441" i="41"/>
  <c r="I441" i="41"/>
  <c r="F418" i="41"/>
  <c r="S417" i="41"/>
  <c r="I417" i="41"/>
  <c r="S416" i="41"/>
  <c r="S415" i="41"/>
  <c r="I415" i="41"/>
  <c r="F392" i="41"/>
  <c r="S391" i="41"/>
  <c r="S390" i="41"/>
  <c r="I390" i="41"/>
  <c r="S389" i="41"/>
  <c r="I389" i="41"/>
  <c r="F366" i="41"/>
  <c r="S365" i="41"/>
  <c r="I365" i="41"/>
  <c r="S364" i="41"/>
  <c r="I364" i="41"/>
  <c r="S363" i="41"/>
  <c r="I363" i="41"/>
  <c r="F340" i="41"/>
  <c r="S339" i="41"/>
  <c r="I339" i="41"/>
  <c r="S338" i="41"/>
  <c r="I338" i="41"/>
  <c r="S337" i="41"/>
  <c r="I337" i="41"/>
  <c r="F314" i="41"/>
  <c r="S313" i="41"/>
  <c r="I313" i="41"/>
  <c r="S312" i="41"/>
  <c r="I312" i="41"/>
  <c r="S311" i="41"/>
  <c r="I311" i="41"/>
  <c r="F288" i="41"/>
  <c r="S287" i="41"/>
  <c r="I287" i="41"/>
  <c r="S286" i="41"/>
  <c r="I286" i="41"/>
  <c r="S285" i="41"/>
  <c r="I285" i="41"/>
  <c r="F262" i="41"/>
  <c r="S261" i="41"/>
  <c r="I261" i="41"/>
  <c r="S260" i="41"/>
  <c r="I260" i="41"/>
  <c r="S259" i="41"/>
  <c r="F236" i="41"/>
  <c r="S235" i="41"/>
  <c r="I235" i="41"/>
  <c r="S234" i="41"/>
  <c r="I234" i="41"/>
  <c r="S233" i="41"/>
  <c r="I233" i="41"/>
  <c r="F210" i="41"/>
  <c r="S209" i="41"/>
  <c r="I209" i="41"/>
  <c r="S208" i="41"/>
  <c r="I208" i="41"/>
  <c r="S207" i="41"/>
  <c r="I207" i="41"/>
  <c r="F184" i="41"/>
  <c r="S183" i="41"/>
  <c r="I183" i="41"/>
  <c r="S182" i="41"/>
  <c r="I182" i="41"/>
  <c r="S181" i="41"/>
  <c r="I181" i="41"/>
  <c r="F158" i="41"/>
  <c r="S157" i="41"/>
  <c r="I157" i="41"/>
  <c r="S156" i="41"/>
  <c r="I156" i="41"/>
  <c r="S155" i="41"/>
  <c r="I155" i="41"/>
  <c r="F132" i="41"/>
  <c r="S131" i="41"/>
  <c r="I131" i="41"/>
  <c r="R80" i="41"/>
  <c r="Q80" i="41"/>
  <c r="O80" i="41"/>
  <c r="N80" i="41"/>
  <c r="M80" i="41"/>
  <c r="L80" i="41"/>
  <c r="H80" i="41"/>
  <c r="G80" i="41"/>
  <c r="E80" i="41"/>
  <c r="D80" i="41"/>
  <c r="C80" i="41"/>
  <c r="B80" i="41"/>
  <c r="S79" i="41"/>
  <c r="S78" i="41"/>
  <c r="S77" i="41"/>
  <c r="S76" i="41"/>
  <c r="S75" i="41"/>
  <c r="S74" i="41"/>
  <c r="S64" i="41"/>
  <c r="S63" i="41"/>
  <c r="S62" i="41"/>
  <c r="S61" i="41"/>
  <c r="S60" i="41"/>
  <c r="F54" i="41"/>
  <c r="S53" i="41"/>
  <c r="I53" i="41"/>
  <c r="F626" i="42"/>
  <c r="AE625" i="42"/>
  <c r="AE624" i="42"/>
  <c r="AE623" i="42"/>
  <c r="AE622" i="42"/>
  <c r="AE621" i="42"/>
  <c r="AE620" i="42"/>
  <c r="AE618" i="42"/>
  <c r="AE617" i="42"/>
  <c r="AE616" i="42"/>
  <c r="AE615" i="42"/>
  <c r="AE614" i="42"/>
  <c r="AE613" i="42"/>
  <c r="AE610" i="42"/>
  <c r="AE609" i="42"/>
  <c r="AE608" i="42"/>
  <c r="AF608" i="42" s="1"/>
  <c r="AE607" i="42"/>
  <c r="AE606" i="42"/>
  <c r="F600" i="42"/>
  <c r="R574" i="42"/>
  <c r="Q574" i="42"/>
  <c r="O574" i="42"/>
  <c r="N574" i="42"/>
  <c r="M574" i="42"/>
  <c r="L574" i="42"/>
  <c r="H574" i="42"/>
  <c r="G574" i="42"/>
  <c r="E574" i="42"/>
  <c r="D574" i="42"/>
  <c r="C574" i="42"/>
  <c r="B574" i="42"/>
  <c r="S573" i="42"/>
  <c r="S572" i="42"/>
  <c r="S571" i="42"/>
  <c r="S570" i="42"/>
  <c r="S569" i="42"/>
  <c r="S568" i="42"/>
  <c r="S567" i="42"/>
  <c r="S566" i="42"/>
  <c r="S565" i="42"/>
  <c r="S564" i="42"/>
  <c r="S563" i="42"/>
  <c r="S562" i="42"/>
  <c r="S561" i="42"/>
  <c r="S560" i="42"/>
  <c r="S559" i="42"/>
  <c r="S558" i="42"/>
  <c r="S557" i="42"/>
  <c r="S556" i="42"/>
  <c r="S555" i="42"/>
  <c r="S554" i="42"/>
  <c r="S553" i="42"/>
  <c r="R548" i="42"/>
  <c r="Q548" i="42"/>
  <c r="O548" i="42"/>
  <c r="N548" i="42"/>
  <c r="M548" i="42"/>
  <c r="L548" i="42"/>
  <c r="H548" i="42"/>
  <c r="G548" i="42"/>
  <c r="E548" i="42"/>
  <c r="D548" i="42"/>
  <c r="C548" i="42"/>
  <c r="B548" i="42"/>
  <c r="S547" i="42"/>
  <c r="S546" i="42"/>
  <c r="S545" i="42"/>
  <c r="S544" i="42"/>
  <c r="S543" i="42"/>
  <c r="S542" i="42"/>
  <c r="S541" i="42"/>
  <c r="S540" i="42"/>
  <c r="S539" i="42"/>
  <c r="S538" i="42"/>
  <c r="S537" i="42"/>
  <c r="S536" i="42"/>
  <c r="S535" i="42"/>
  <c r="S534" i="42"/>
  <c r="S533" i="42"/>
  <c r="S532" i="42"/>
  <c r="S531" i="42"/>
  <c r="S530" i="42"/>
  <c r="S529" i="42"/>
  <c r="S528" i="42"/>
  <c r="S527" i="42"/>
  <c r="R522" i="42"/>
  <c r="Q522" i="42"/>
  <c r="O522" i="42"/>
  <c r="N522" i="42"/>
  <c r="M522" i="42"/>
  <c r="L522" i="42"/>
  <c r="H522" i="42"/>
  <c r="G522" i="42"/>
  <c r="E522" i="42"/>
  <c r="D522" i="42"/>
  <c r="C522" i="42"/>
  <c r="B522" i="42"/>
  <c r="S521" i="42"/>
  <c r="S520" i="42"/>
  <c r="S519" i="42"/>
  <c r="S518" i="42"/>
  <c r="S517" i="42"/>
  <c r="S516" i="42"/>
  <c r="S515" i="42"/>
  <c r="S514" i="42"/>
  <c r="S513" i="42"/>
  <c r="S512" i="42"/>
  <c r="S511" i="42"/>
  <c r="S510" i="42"/>
  <c r="S509" i="42"/>
  <c r="S508" i="42"/>
  <c r="S507" i="42"/>
  <c r="S506" i="42"/>
  <c r="S505" i="42"/>
  <c r="S504" i="42"/>
  <c r="S503" i="42"/>
  <c r="S502" i="42"/>
  <c r="P522" i="42"/>
  <c r="R496" i="42"/>
  <c r="Q496" i="42"/>
  <c r="O496" i="42"/>
  <c r="N496" i="42"/>
  <c r="M496" i="42"/>
  <c r="L496" i="42"/>
  <c r="H496" i="42"/>
  <c r="G496" i="42"/>
  <c r="E496" i="42"/>
  <c r="D496" i="42"/>
  <c r="C496" i="42"/>
  <c r="B496" i="42"/>
  <c r="S495" i="42"/>
  <c r="S494" i="42"/>
  <c r="S493" i="42"/>
  <c r="S492" i="42"/>
  <c r="S491" i="42"/>
  <c r="S490" i="42"/>
  <c r="S480" i="42"/>
  <c r="S479" i="42"/>
  <c r="S478" i="42"/>
  <c r="S477" i="42"/>
  <c r="S476" i="42"/>
  <c r="R470" i="42"/>
  <c r="Q470" i="42"/>
  <c r="O470" i="42"/>
  <c r="N470" i="42"/>
  <c r="M470" i="42"/>
  <c r="L470" i="42"/>
  <c r="H470" i="42"/>
  <c r="G470" i="42"/>
  <c r="E470" i="42"/>
  <c r="D470" i="42"/>
  <c r="C470" i="42"/>
  <c r="B470" i="42"/>
  <c r="S469" i="42"/>
  <c r="S468" i="42"/>
  <c r="S467" i="42"/>
  <c r="S466" i="42"/>
  <c r="S465" i="42"/>
  <c r="S464" i="42"/>
  <c r="S463" i="42"/>
  <c r="S462" i="42"/>
  <c r="S461" i="42"/>
  <c r="S460" i="42"/>
  <c r="S459" i="42"/>
  <c r="S458" i="42"/>
  <c r="S457" i="42"/>
  <c r="S456" i="42"/>
  <c r="S455" i="42"/>
  <c r="S454" i="42"/>
  <c r="S453" i="42"/>
  <c r="S452" i="42"/>
  <c r="S451" i="42"/>
  <c r="S450" i="42"/>
  <c r="P470" i="42"/>
  <c r="F444" i="42"/>
  <c r="AI443" i="42"/>
  <c r="S443" i="42"/>
  <c r="I443" i="42"/>
  <c r="AI442" i="42"/>
  <c r="S442" i="42"/>
  <c r="I442" i="42"/>
  <c r="AI441" i="42"/>
  <c r="S441" i="42"/>
  <c r="I441" i="42"/>
  <c r="F418" i="42"/>
  <c r="AI417" i="42"/>
  <c r="S417" i="42"/>
  <c r="I417" i="42"/>
  <c r="AI416" i="42"/>
  <c r="S416" i="42"/>
  <c r="I416" i="42"/>
  <c r="AI415" i="42"/>
  <c r="S415" i="42"/>
  <c r="I415" i="42"/>
  <c r="F392" i="42"/>
  <c r="AI391" i="42"/>
  <c r="S391" i="42"/>
  <c r="I391" i="42"/>
  <c r="AI390" i="42"/>
  <c r="S390" i="42"/>
  <c r="I390" i="42"/>
  <c r="AI389" i="42"/>
  <c r="S389" i="42"/>
  <c r="I389" i="42"/>
  <c r="F366" i="42"/>
  <c r="AI365" i="42"/>
  <c r="S365" i="42"/>
  <c r="I365" i="42"/>
  <c r="AI364" i="42"/>
  <c r="S364" i="42"/>
  <c r="I364" i="42"/>
  <c r="AI363" i="42"/>
  <c r="S363" i="42"/>
  <c r="I363" i="42"/>
  <c r="F340" i="42"/>
  <c r="AI339" i="42"/>
  <c r="S339" i="42"/>
  <c r="I339" i="42"/>
  <c r="AI338" i="42"/>
  <c r="S338" i="42"/>
  <c r="I338" i="42"/>
  <c r="AI337" i="42"/>
  <c r="S337" i="42"/>
  <c r="I337" i="42"/>
  <c r="F314" i="42"/>
  <c r="AI313" i="42"/>
  <c r="S313" i="42"/>
  <c r="I313" i="42"/>
  <c r="AI312" i="42"/>
  <c r="S312" i="42"/>
  <c r="I312" i="42"/>
  <c r="AI311" i="42"/>
  <c r="S311" i="42"/>
  <c r="I311" i="42"/>
  <c r="F288" i="42"/>
  <c r="AI287" i="42"/>
  <c r="S287" i="42"/>
  <c r="I287" i="42"/>
  <c r="AI286" i="42"/>
  <c r="S286" i="42"/>
  <c r="I286" i="42"/>
  <c r="AI285" i="42"/>
  <c r="S285" i="42"/>
  <c r="I285" i="42"/>
  <c r="F262" i="42"/>
  <c r="AI261" i="42"/>
  <c r="S261" i="42"/>
  <c r="I261" i="42"/>
  <c r="AI260" i="42"/>
  <c r="S260" i="42"/>
  <c r="I260" i="42"/>
  <c r="AI259" i="42"/>
  <c r="S259" i="42"/>
  <c r="I259" i="42"/>
  <c r="F236" i="42"/>
  <c r="AI235" i="42"/>
  <c r="S235" i="42"/>
  <c r="I235" i="42"/>
  <c r="AI234" i="42"/>
  <c r="S234" i="42"/>
  <c r="I234" i="42"/>
  <c r="AI233" i="42"/>
  <c r="S233" i="42"/>
  <c r="I233" i="42"/>
  <c r="F210" i="42"/>
  <c r="AI209" i="42"/>
  <c r="S209" i="42"/>
  <c r="I209" i="42"/>
  <c r="AI208" i="42"/>
  <c r="S208" i="42"/>
  <c r="I208" i="42"/>
  <c r="AI207" i="42"/>
  <c r="S207" i="42"/>
  <c r="I207" i="42"/>
  <c r="F184" i="42"/>
  <c r="AI183" i="42"/>
  <c r="S183" i="42"/>
  <c r="I183" i="42"/>
  <c r="AI182" i="42"/>
  <c r="S182" i="42"/>
  <c r="I182" i="42"/>
  <c r="AI181" i="42"/>
  <c r="S181" i="42"/>
  <c r="I181" i="42"/>
  <c r="F158" i="42"/>
  <c r="AI157" i="42"/>
  <c r="S157" i="42"/>
  <c r="I157" i="42"/>
  <c r="AI156" i="42"/>
  <c r="S156" i="42"/>
  <c r="I156" i="42"/>
  <c r="AI155" i="42"/>
  <c r="S155" i="42"/>
  <c r="I155" i="42"/>
  <c r="F132" i="42"/>
  <c r="AI131" i="42"/>
  <c r="S131" i="42"/>
  <c r="I131" i="42"/>
  <c r="AI129" i="42"/>
  <c r="S129" i="42"/>
  <c r="I129" i="42"/>
  <c r="AI128" i="42"/>
  <c r="S128" i="42"/>
  <c r="I128" i="42"/>
  <c r="R80" i="42"/>
  <c r="Q80" i="42"/>
  <c r="O80" i="42"/>
  <c r="N80" i="42"/>
  <c r="M80" i="42"/>
  <c r="L80" i="42"/>
  <c r="H80" i="42"/>
  <c r="G80" i="42"/>
  <c r="E80" i="42"/>
  <c r="D80" i="42"/>
  <c r="C80" i="42"/>
  <c r="B80" i="42"/>
  <c r="S79" i="42"/>
  <c r="S78" i="42"/>
  <c r="S77" i="42"/>
  <c r="S76" i="42"/>
  <c r="S75" i="42"/>
  <c r="S74" i="42"/>
  <c r="S64" i="42"/>
  <c r="S63" i="42"/>
  <c r="S62" i="42"/>
  <c r="S61" i="42"/>
  <c r="S60" i="42"/>
  <c r="F54" i="42"/>
  <c r="AI53" i="42"/>
  <c r="S53" i="42"/>
  <c r="I53" i="42"/>
  <c r="AI51" i="42"/>
  <c r="S51" i="42"/>
  <c r="I51" i="42"/>
  <c r="F626" i="43"/>
  <c r="AE625" i="43"/>
  <c r="AE624" i="43"/>
  <c r="AE623" i="43"/>
  <c r="AE622" i="43"/>
  <c r="AE621" i="43"/>
  <c r="AE620" i="43"/>
  <c r="AE618" i="43"/>
  <c r="AE617" i="43"/>
  <c r="AE616" i="43"/>
  <c r="AE615" i="43"/>
  <c r="AE614" i="43"/>
  <c r="AE613" i="43"/>
  <c r="AE610" i="43"/>
  <c r="AE609" i="43"/>
  <c r="AE608" i="43"/>
  <c r="AE607" i="43"/>
  <c r="AE606" i="43"/>
  <c r="F600" i="43"/>
  <c r="R574" i="43"/>
  <c r="Q574" i="43"/>
  <c r="O574" i="43"/>
  <c r="N574" i="43"/>
  <c r="M574" i="43"/>
  <c r="L574" i="43"/>
  <c r="H574" i="43"/>
  <c r="G574" i="43"/>
  <c r="E574" i="43"/>
  <c r="D574" i="43"/>
  <c r="C574" i="43"/>
  <c r="B574" i="43"/>
  <c r="S573" i="43"/>
  <c r="S572" i="43"/>
  <c r="S571" i="43"/>
  <c r="S570" i="43"/>
  <c r="S569" i="43"/>
  <c r="S568" i="43"/>
  <c r="S567" i="43"/>
  <c r="S566" i="43"/>
  <c r="S565" i="43"/>
  <c r="S564" i="43"/>
  <c r="S563" i="43"/>
  <c r="S562" i="43"/>
  <c r="S561" i="43"/>
  <c r="S560" i="43"/>
  <c r="S559" i="43"/>
  <c r="S558" i="43"/>
  <c r="S557" i="43"/>
  <c r="S556" i="43"/>
  <c r="S555" i="43"/>
  <c r="S554" i="43"/>
  <c r="S553" i="43"/>
  <c r="R548" i="43"/>
  <c r="Q548" i="43"/>
  <c r="O548" i="43"/>
  <c r="N548" i="43"/>
  <c r="M548" i="43"/>
  <c r="L548" i="43"/>
  <c r="H548" i="43"/>
  <c r="G548" i="43"/>
  <c r="E548" i="43"/>
  <c r="D548" i="43"/>
  <c r="C548" i="43"/>
  <c r="B548" i="43"/>
  <c r="S547" i="43"/>
  <c r="S546" i="43"/>
  <c r="S545" i="43"/>
  <c r="S544" i="43"/>
  <c r="S543" i="43"/>
  <c r="S542" i="43"/>
  <c r="S541" i="43"/>
  <c r="S540" i="43"/>
  <c r="S539" i="43"/>
  <c r="S538" i="43"/>
  <c r="S537" i="43"/>
  <c r="S536" i="43"/>
  <c r="S535" i="43"/>
  <c r="S534" i="43"/>
  <c r="S533" i="43"/>
  <c r="S532" i="43"/>
  <c r="S531" i="43"/>
  <c r="S530" i="43"/>
  <c r="S529" i="43"/>
  <c r="S528" i="43"/>
  <c r="S527" i="43"/>
  <c r="R522" i="43"/>
  <c r="Q522" i="43"/>
  <c r="O522" i="43"/>
  <c r="N522" i="43"/>
  <c r="M522" i="43"/>
  <c r="L522" i="43"/>
  <c r="H522" i="43"/>
  <c r="G522" i="43"/>
  <c r="E522" i="43"/>
  <c r="D522" i="43"/>
  <c r="C522" i="43"/>
  <c r="B522" i="43"/>
  <c r="S521" i="43"/>
  <c r="S520" i="43"/>
  <c r="S519" i="43"/>
  <c r="S518" i="43"/>
  <c r="S517" i="43"/>
  <c r="S516" i="43"/>
  <c r="S515" i="43"/>
  <c r="S514" i="43"/>
  <c r="S513" i="43"/>
  <c r="S512" i="43"/>
  <c r="S511" i="43"/>
  <c r="S510" i="43"/>
  <c r="S509" i="43"/>
  <c r="S508" i="43"/>
  <c r="S507" i="43"/>
  <c r="S506" i="43"/>
  <c r="S505" i="43"/>
  <c r="S504" i="43"/>
  <c r="S503" i="43"/>
  <c r="S502" i="43"/>
  <c r="P522" i="43"/>
  <c r="R496" i="43"/>
  <c r="Q496" i="43"/>
  <c r="O496" i="43"/>
  <c r="N496" i="43"/>
  <c r="M496" i="43"/>
  <c r="L496" i="43"/>
  <c r="H496" i="43"/>
  <c r="G496" i="43"/>
  <c r="E496" i="43"/>
  <c r="D496" i="43"/>
  <c r="C496" i="43"/>
  <c r="B496" i="43"/>
  <c r="S495" i="43"/>
  <c r="S494" i="43"/>
  <c r="S493" i="43"/>
  <c r="S492" i="43"/>
  <c r="S491" i="43"/>
  <c r="S490" i="43"/>
  <c r="S480" i="43"/>
  <c r="S479" i="43"/>
  <c r="S478" i="43"/>
  <c r="S477" i="43"/>
  <c r="S476" i="43"/>
  <c r="S475" i="43"/>
  <c r="R470" i="43"/>
  <c r="Q470" i="43"/>
  <c r="O470" i="43"/>
  <c r="N470" i="43"/>
  <c r="M470" i="43"/>
  <c r="L470" i="43"/>
  <c r="H470" i="43"/>
  <c r="G470" i="43"/>
  <c r="E470" i="43"/>
  <c r="D470" i="43"/>
  <c r="C470" i="43"/>
  <c r="B470" i="43"/>
  <c r="S469" i="43"/>
  <c r="S468" i="43"/>
  <c r="S467" i="43"/>
  <c r="S466" i="43"/>
  <c r="S465" i="43"/>
  <c r="S464" i="43"/>
  <c r="S463" i="43"/>
  <c r="S462" i="43"/>
  <c r="S461" i="43"/>
  <c r="S460" i="43"/>
  <c r="S459" i="43"/>
  <c r="S458" i="43"/>
  <c r="S457" i="43"/>
  <c r="S456" i="43"/>
  <c r="S455" i="43"/>
  <c r="S454" i="43"/>
  <c r="S453" i="43"/>
  <c r="S452" i="43"/>
  <c r="S451" i="43"/>
  <c r="S450" i="43"/>
  <c r="S449" i="43"/>
  <c r="F444" i="43"/>
  <c r="S443" i="43"/>
  <c r="I443" i="43"/>
  <c r="S442" i="43"/>
  <c r="I442" i="43"/>
  <c r="S441" i="43"/>
  <c r="I441" i="43"/>
  <c r="F418" i="43"/>
  <c r="S417" i="43"/>
  <c r="I417" i="43"/>
  <c r="S416" i="43"/>
  <c r="I416" i="43"/>
  <c r="S415" i="43"/>
  <c r="I415" i="43"/>
  <c r="F392" i="43"/>
  <c r="S391" i="43"/>
  <c r="I391" i="43"/>
  <c r="S390" i="43"/>
  <c r="I390" i="43"/>
  <c r="S389" i="43"/>
  <c r="I389" i="43"/>
  <c r="F366" i="43"/>
  <c r="S365" i="43"/>
  <c r="I365" i="43"/>
  <c r="S364" i="43"/>
  <c r="I364" i="43"/>
  <c r="S363" i="43"/>
  <c r="I363" i="43"/>
  <c r="F340" i="43"/>
  <c r="S339" i="43"/>
  <c r="I339" i="43"/>
  <c r="S338" i="43"/>
  <c r="I338" i="43"/>
  <c r="S337" i="43"/>
  <c r="I337" i="43"/>
  <c r="F314" i="43"/>
  <c r="S313" i="43"/>
  <c r="I313" i="43"/>
  <c r="S312" i="43"/>
  <c r="I312" i="43"/>
  <c r="S311" i="43"/>
  <c r="I311" i="43"/>
  <c r="F288" i="43"/>
  <c r="S287" i="43"/>
  <c r="I287" i="43"/>
  <c r="S286" i="43"/>
  <c r="I286" i="43"/>
  <c r="S285" i="43"/>
  <c r="I285" i="43"/>
  <c r="F262" i="43"/>
  <c r="S261" i="43"/>
  <c r="I261" i="43"/>
  <c r="S260" i="43"/>
  <c r="I260" i="43"/>
  <c r="S259" i="43"/>
  <c r="I259" i="43"/>
  <c r="F236" i="43"/>
  <c r="S235" i="43"/>
  <c r="I235" i="43"/>
  <c r="S234" i="43"/>
  <c r="I234" i="43"/>
  <c r="S233" i="43"/>
  <c r="I233" i="43"/>
  <c r="F210" i="43"/>
  <c r="S209" i="43"/>
  <c r="I209" i="43"/>
  <c r="S208" i="43"/>
  <c r="I208" i="43"/>
  <c r="S207" i="43"/>
  <c r="I207" i="43"/>
  <c r="F184" i="43"/>
  <c r="S183" i="43"/>
  <c r="I183" i="43"/>
  <c r="S182" i="43"/>
  <c r="I182" i="43"/>
  <c r="S181" i="43"/>
  <c r="I181" i="43"/>
  <c r="F158" i="43"/>
  <c r="S157" i="43"/>
  <c r="I157" i="43"/>
  <c r="S156" i="43"/>
  <c r="I156" i="43"/>
  <c r="S155" i="43"/>
  <c r="I155" i="43"/>
  <c r="F132" i="43"/>
  <c r="S131" i="43"/>
  <c r="I131" i="43"/>
  <c r="I129" i="43"/>
  <c r="I128" i="43"/>
  <c r="R80" i="43"/>
  <c r="Q80" i="43"/>
  <c r="O80" i="43"/>
  <c r="N80" i="43"/>
  <c r="M80" i="43"/>
  <c r="L80" i="43"/>
  <c r="H80" i="43"/>
  <c r="G80" i="43"/>
  <c r="E80" i="43"/>
  <c r="D80" i="43"/>
  <c r="C80" i="43"/>
  <c r="B80" i="43"/>
  <c r="S79" i="43"/>
  <c r="S78" i="43"/>
  <c r="S77" i="43"/>
  <c r="S76" i="43"/>
  <c r="S75" i="43"/>
  <c r="S74" i="43"/>
  <c r="S64" i="43"/>
  <c r="S63" i="43"/>
  <c r="S62" i="43"/>
  <c r="S61" i="43"/>
  <c r="S60" i="43"/>
  <c r="F54" i="43"/>
  <c r="S53" i="43"/>
  <c r="I53" i="43"/>
  <c r="I51" i="43"/>
  <c r="S523" i="51" l="1"/>
  <c r="S471" i="51"/>
  <c r="M575" i="50"/>
  <c r="P549" i="50"/>
  <c r="M549" i="50"/>
  <c r="O549" i="50"/>
  <c r="Q549" i="50"/>
  <c r="S549" i="51"/>
  <c r="R575" i="50"/>
  <c r="N575" i="50"/>
  <c r="P575" i="50"/>
  <c r="R549" i="50"/>
  <c r="Q575" i="50"/>
  <c r="L549" i="50"/>
  <c r="O575" i="50"/>
  <c r="AJ53" i="42"/>
  <c r="M523" i="50"/>
  <c r="S548" i="43"/>
  <c r="M549" i="43" s="1"/>
  <c r="S470" i="41"/>
  <c r="Q471" i="41" s="1"/>
  <c r="O523" i="50"/>
  <c r="S522" i="41"/>
  <c r="Q523" i="41" s="1"/>
  <c r="S548" i="41"/>
  <c r="Q549" i="41" s="1"/>
  <c r="S574" i="41"/>
  <c r="Q575" i="41" s="1"/>
  <c r="Q523" i="50"/>
  <c r="S470" i="43"/>
  <c r="L471" i="43" s="1"/>
  <c r="N523" i="50"/>
  <c r="S574" i="42"/>
  <c r="N575" i="42" s="1"/>
  <c r="L523" i="50"/>
  <c r="S548" i="42"/>
  <c r="L549" i="42" s="1"/>
  <c r="S470" i="40"/>
  <c r="Q471" i="40" s="1"/>
  <c r="S574" i="40"/>
  <c r="M575" i="40" s="1"/>
  <c r="P523" i="50"/>
  <c r="S574" i="43"/>
  <c r="N575" i="43" s="1"/>
  <c r="AJ51" i="42"/>
  <c r="R471" i="50"/>
  <c r="P471" i="50"/>
  <c r="N471" i="50"/>
  <c r="L471" i="50"/>
  <c r="Q471" i="50"/>
  <c r="O471" i="50"/>
  <c r="M471" i="50"/>
  <c r="P470" i="40"/>
  <c r="S527" i="40"/>
  <c r="S548" i="40" s="1"/>
  <c r="P548" i="40"/>
  <c r="S501" i="40"/>
  <c r="S522" i="40" s="1"/>
  <c r="AF608" i="40"/>
  <c r="AF613" i="40"/>
  <c r="AF620" i="40"/>
  <c r="P574" i="40"/>
  <c r="AE605" i="40"/>
  <c r="S59" i="41"/>
  <c r="I259" i="41"/>
  <c r="P549" i="41"/>
  <c r="O549" i="41"/>
  <c r="I391" i="41"/>
  <c r="I416" i="41"/>
  <c r="AF608" i="41"/>
  <c r="AF620" i="41"/>
  <c r="S59" i="42"/>
  <c r="S449" i="42"/>
  <c r="S470" i="42" s="1"/>
  <c r="S475" i="42"/>
  <c r="S501" i="42"/>
  <c r="S522" i="42" s="1"/>
  <c r="AF613" i="42"/>
  <c r="AF620" i="42"/>
  <c r="P548" i="42"/>
  <c r="P574" i="42"/>
  <c r="AE605" i="42"/>
  <c r="S59" i="43"/>
  <c r="P470" i="43"/>
  <c r="S501" i="43"/>
  <c r="S522" i="43" s="1"/>
  <c r="AF608" i="43"/>
  <c r="AF613" i="43"/>
  <c r="AF620" i="43"/>
  <c r="P548" i="43"/>
  <c r="P574" i="43"/>
  <c r="AE605" i="43"/>
  <c r="N471" i="40" l="1"/>
  <c r="M471" i="41"/>
  <c r="O471" i="40"/>
  <c r="O471" i="41"/>
  <c r="N471" i="41"/>
  <c r="R471" i="41"/>
  <c r="L549" i="43"/>
  <c r="N575" i="41"/>
  <c r="O549" i="43"/>
  <c r="O549" i="42"/>
  <c r="R575" i="41"/>
  <c r="L523" i="41"/>
  <c r="O575" i="40"/>
  <c r="R471" i="43"/>
  <c r="Q471" i="43"/>
  <c r="M575" i="41"/>
  <c r="Q575" i="40"/>
  <c r="R523" i="41"/>
  <c r="R549" i="42"/>
  <c r="M523" i="41"/>
  <c r="O523" i="41"/>
  <c r="N549" i="42"/>
  <c r="N523" i="41"/>
  <c r="P549" i="42"/>
  <c r="P523" i="41"/>
  <c r="S549" i="50"/>
  <c r="R471" i="40"/>
  <c r="S575" i="50"/>
  <c r="L471" i="41"/>
  <c r="P471" i="41"/>
  <c r="L549" i="41"/>
  <c r="L471" i="40"/>
  <c r="P471" i="40"/>
  <c r="M471" i="40"/>
  <c r="P575" i="43"/>
  <c r="M471" i="43"/>
  <c r="L575" i="42"/>
  <c r="P575" i="41"/>
  <c r="N575" i="40"/>
  <c r="N471" i="43"/>
  <c r="O575" i="41"/>
  <c r="P471" i="43"/>
  <c r="L575" i="41"/>
  <c r="Q549" i="43"/>
  <c r="N549" i="43"/>
  <c r="P549" i="43"/>
  <c r="R549" i="43"/>
  <c r="P575" i="42"/>
  <c r="O575" i="43"/>
  <c r="O471" i="43"/>
  <c r="R575" i="42"/>
  <c r="M549" i="42"/>
  <c r="N549" i="41"/>
  <c r="L575" i="40"/>
  <c r="M575" i="42"/>
  <c r="O575" i="42"/>
  <c r="Q549" i="42"/>
  <c r="R549" i="41"/>
  <c r="P575" i="40"/>
  <c r="M575" i="43"/>
  <c r="Q575" i="43"/>
  <c r="L575" i="43"/>
  <c r="Q575" i="42"/>
  <c r="R575" i="40"/>
  <c r="R575" i="43"/>
  <c r="M549" i="41"/>
  <c r="S523" i="50"/>
  <c r="S471" i="50"/>
  <c r="Q523" i="40"/>
  <c r="O523" i="40"/>
  <c r="M523" i="40"/>
  <c r="R523" i="40"/>
  <c r="N523" i="40"/>
  <c r="P523" i="40"/>
  <c r="L523" i="40"/>
  <c r="Q549" i="40"/>
  <c r="O549" i="40"/>
  <c r="M549" i="40"/>
  <c r="R549" i="40"/>
  <c r="P549" i="40"/>
  <c r="N549" i="40"/>
  <c r="L549" i="40"/>
  <c r="Q523" i="42"/>
  <c r="O523" i="42"/>
  <c r="M523" i="42"/>
  <c r="R523" i="42"/>
  <c r="P523" i="42"/>
  <c r="N523" i="42"/>
  <c r="L523" i="42"/>
  <c r="R471" i="42"/>
  <c r="P471" i="42"/>
  <c r="N471" i="42"/>
  <c r="L471" i="42"/>
  <c r="Q471" i="42"/>
  <c r="O471" i="42"/>
  <c r="M471" i="42"/>
  <c r="Q523" i="43"/>
  <c r="O523" i="43"/>
  <c r="M523" i="43"/>
  <c r="R523" i="43"/>
  <c r="P523" i="43"/>
  <c r="N523" i="43"/>
  <c r="L523" i="43"/>
  <c r="S471" i="41" l="1"/>
  <c r="S575" i="41"/>
  <c r="S523" i="41"/>
  <c r="S549" i="42"/>
  <c r="S471" i="40"/>
  <c r="S549" i="41"/>
  <c r="S575" i="42"/>
  <c r="S549" i="43"/>
  <c r="S471" i="43"/>
  <c r="S575" i="40"/>
  <c r="S575" i="43"/>
  <c r="S523" i="42"/>
  <c r="S549" i="40"/>
  <c r="S523" i="40"/>
  <c r="S471" i="42"/>
  <c r="S523" i="43"/>
  <c r="I157" i="48" l="1"/>
  <c r="S156" i="48"/>
  <c r="I155" i="48"/>
  <c r="S131" i="48"/>
  <c r="I128" i="48"/>
  <c r="S157" i="47"/>
  <c r="I156" i="47"/>
  <c r="S155" i="47"/>
  <c r="I131" i="47"/>
  <c r="I129" i="47"/>
  <c r="S53" i="47"/>
  <c r="AE618" i="46"/>
  <c r="AE616" i="46"/>
  <c r="AE614" i="46"/>
  <c r="AE608" i="46"/>
  <c r="AE606" i="46"/>
  <c r="S573" i="46"/>
  <c r="S572" i="46"/>
  <c r="S571" i="46"/>
  <c r="S570" i="46"/>
  <c r="S569" i="46"/>
  <c r="S568" i="46"/>
  <c r="S567" i="46"/>
  <c r="S566" i="46"/>
  <c r="S565" i="46"/>
  <c r="S564" i="46"/>
  <c r="S563" i="46"/>
  <c r="S562" i="46"/>
  <c r="S561" i="46"/>
  <c r="S560" i="46"/>
  <c r="S559" i="46"/>
  <c r="S558" i="46"/>
  <c r="S557" i="46"/>
  <c r="S556" i="46"/>
  <c r="S555" i="46"/>
  <c r="S554" i="46"/>
  <c r="S553" i="46"/>
  <c r="S547" i="46"/>
  <c r="S546" i="46"/>
  <c r="S545" i="46"/>
  <c r="S544" i="46"/>
  <c r="S543" i="46"/>
  <c r="S542" i="46"/>
  <c r="S541" i="46"/>
  <c r="S540" i="46"/>
  <c r="S539" i="46"/>
  <c r="S538" i="46"/>
  <c r="S537" i="46"/>
  <c r="S536" i="46"/>
  <c r="S535" i="46"/>
  <c r="S534" i="46"/>
  <c r="S533" i="46"/>
  <c r="S532" i="46"/>
  <c r="S531" i="46"/>
  <c r="S530" i="46"/>
  <c r="I391" i="46"/>
  <c r="S390" i="46"/>
  <c r="I389" i="46"/>
  <c r="S365" i="46"/>
  <c r="I364" i="46"/>
  <c r="S363" i="46"/>
  <c r="I339" i="46"/>
  <c r="S338" i="46"/>
  <c r="I337" i="46"/>
  <c r="S313" i="46"/>
  <c r="I312" i="46"/>
  <c r="S311" i="46"/>
  <c r="I287" i="46"/>
  <c r="S286" i="46"/>
  <c r="I285" i="46"/>
  <c r="S261" i="46"/>
  <c r="I261" i="46"/>
  <c r="I260" i="46"/>
  <c r="S259" i="46"/>
  <c r="S235" i="46"/>
  <c r="I235" i="46"/>
  <c r="S234" i="46"/>
  <c r="I234" i="46"/>
  <c r="I233" i="46"/>
  <c r="S209" i="46"/>
  <c r="I209" i="46"/>
  <c r="I208" i="46"/>
  <c r="S207" i="46"/>
  <c r="S183" i="46"/>
  <c r="I183" i="46"/>
  <c r="I182" i="46"/>
  <c r="S181" i="46"/>
  <c r="S157" i="46"/>
  <c r="I157" i="46"/>
  <c r="S155" i="46"/>
  <c r="I155" i="46"/>
  <c r="I131" i="46"/>
  <c r="I129" i="46"/>
  <c r="I53" i="46"/>
  <c r="I51" i="46"/>
  <c r="F626" i="48"/>
  <c r="AE625" i="48"/>
  <c r="AE624" i="48"/>
  <c r="AE623" i="48"/>
  <c r="AE622" i="48"/>
  <c r="AE621" i="48"/>
  <c r="AE620" i="48"/>
  <c r="AE618" i="48"/>
  <c r="AE617" i="48"/>
  <c r="AE616" i="48"/>
  <c r="AE615" i="48"/>
  <c r="AE614" i="48"/>
  <c r="AE613" i="48"/>
  <c r="AE610" i="48"/>
  <c r="AE609" i="48"/>
  <c r="AE608" i="48"/>
  <c r="AE607" i="48"/>
  <c r="AE606" i="48"/>
  <c r="F600" i="48"/>
  <c r="R574" i="48"/>
  <c r="Q574" i="48"/>
  <c r="O574" i="48"/>
  <c r="N574" i="48"/>
  <c r="M574" i="48"/>
  <c r="L574" i="48"/>
  <c r="H574" i="48"/>
  <c r="G574" i="48"/>
  <c r="E574" i="48"/>
  <c r="D574" i="48"/>
  <c r="C574" i="48"/>
  <c r="B574" i="48"/>
  <c r="S573" i="48"/>
  <c r="S572" i="48"/>
  <c r="S571" i="48"/>
  <c r="S570" i="48"/>
  <c r="S569" i="48"/>
  <c r="S568" i="48"/>
  <c r="S567" i="48"/>
  <c r="S566" i="48"/>
  <c r="S565" i="48"/>
  <c r="S564" i="48"/>
  <c r="S563" i="48"/>
  <c r="S562" i="48"/>
  <c r="S561" i="48"/>
  <c r="S560" i="48"/>
  <c r="S559" i="48"/>
  <c r="S558" i="48"/>
  <c r="S557" i="48"/>
  <c r="S556" i="48"/>
  <c r="S555" i="48"/>
  <c r="S554" i="48"/>
  <c r="S553" i="48"/>
  <c r="R548" i="48"/>
  <c r="Q548" i="48"/>
  <c r="O548" i="48"/>
  <c r="N548" i="48"/>
  <c r="M548" i="48"/>
  <c r="L548" i="48"/>
  <c r="H548" i="48"/>
  <c r="G548" i="48"/>
  <c r="E548" i="48"/>
  <c r="D548" i="48"/>
  <c r="C548" i="48"/>
  <c r="B548" i="48"/>
  <c r="S547" i="48"/>
  <c r="S546" i="48"/>
  <c r="S545" i="48"/>
  <c r="S544" i="48"/>
  <c r="S543" i="48"/>
  <c r="S542" i="48"/>
  <c r="S541" i="48"/>
  <c r="S540" i="48"/>
  <c r="S539" i="48"/>
  <c r="S538" i="48"/>
  <c r="S537" i="48"/>
  <c r="S536" i="48"/>
  <c r="S535" i="48"/>
  <c r="S534" i="48"/>
  <c r="S533" i="48"/>
  <c r="S532" i="48"/>
  <c r="S531" i="48"/>
  <c r="S530" i="48"/>
  <c r="S529" i="48"/>
  <c r="S528" i="48"/>
  <c r="S527" i="48"/>
  <c r="R522" i="48"/>
  <c r="Q522" i="48"/>
  <c r="O522" i="48"/>
  <c r="N522" i="48"/>
  <c r="M522" i="48"/>
  <c r="L522" i="48"/>
  <c r="H522" i="48"/>
  <c r="G522" i="48"/>
  <c r="E522" i="48"/>
  <c r="D522" i="48"/>
  <c r="C522" i="48"/>
  <c r="B522" i="48"/>
  <c r="S521" i="48"/>
  <c r="S520" i="48"/>
  <c r="S519" i="48"/>
  <c r="S518" i="48"/>
  <c r="S517" i="48"/>
  <c r="S516" i="48"/>
  <c r="S515" i="48"/>
  <c r="S514" i="48"/>
  <c r="S513" i="48"/>
  <c r="S512" i="48"/>
  <c r="S511" i="48"/>
  <c r="S510" i="48"/>
  <c r="S509" i="48"/>
  <c r="S508" i="48"/>
  <c r="S507" i="48"/>
  <c r="S506" i="48"/>
  <c r="S505" i="48"/>
  <c r="S504" i="48"/>
  <c r="S503" i="48"/>
  <c r="S502" i="48"/>
  <c r="P522" i="48"/>
  <c r="R496" i="48"/>
  <c r="Q496" i="48"/>
  <c r="O496" i="48"/>
  <c r="N496" i="48"/>
  <c r="M496" i="48"/>
  <c r="L496" i="48"/>
  <c r="H496" i="48"/>
  <c r="G496" i="48"/>
  <c r="E496" i="48"/>
  <c r="D496" i="48"/>
  <c r="C496" i="48"/>
  <c r="B496" i="48"/>
  <c r="S495" i="48"/>
  <c r="S494" i="48"/>
  <c r="S493" i="48"/>
  <c r="S492" i="48"/>
  <c r="S491" i="48"/>
  <c r="S490" i="48"/>
  <c r="S480" i="48"/>
  <c r="S479" i="48"/>
  <c r="S478" i="48"/>
  <c r="S477" i="48"/>
  <c r="S476" i="48"/>
  <c r="S475" i="48"/>
  <c r="R470" i="48"/>
  <c r="Q470" i="48"/>
  <c r="O470" i="48"/>
  <c r="N470" i="48"/>
  <c r="M470" i="48"/>
  <c r="L470" i="48"/>
  <c r="H470" i="48"/>
  <c r="G470" i="48"/>
  <c r="E470" i="48"/>
  <c r="D470" i="48"/>
  <c r="C470" i="48"/>
  <c r="B470" i="48"/>
  <c r="S469" i="48"/>
  <c r="S468" i="48"/>
  <c r="S467" i="48"/>
  <c r="S466" i="48"/>
  <c r="S465" i="48"/>
  <c r="S464" i="48"/>
  <c r="S463" i="48"/>
  <c r="S462" i="48"/>
  <c r="S461" i="48"/>
  <c r="S460" i="48"/>
  <c r="S459" i="48"/>
  <c r="S458" i="48"/>
  <c r="S457" i="48"/>
  <c r="S456" i="48"/>
  <c r="S455" i="48"/>
  <c r="S454" i="48"/>
  <c r="S453" i="48"/>
  <c r="S452" i="48"/>
  <c r="S451" i="48"/>
  <c r="S450" i="48"/>
  <c r="S449" i="48"/>
  <c r="F444" i="48"/>
  <c r="S443" i="48"/>
  <c r="I443" i="48"/>
  <c r="S442" i="48"/>
  <c r="I442" i="48"/>
  <c r="S441" i="48"/>
  <c r="I441" i="48"/>
  <c r="F418" i="48"/>
  <c r="S417" i="48"/>
  <c r="I417" i="48"/>
  <c r="S416" i="48"/>
  <c r="I416" i="48"/>
  <c r="S415" i="48"/>
  <c r="I415" i="48"/>
  <c r="F392" i="48"/>
  <c r="S391" i="48"/>
  <c r="I391" i="48"/>
  <c r="S390" i="48"/>
  <c r="I390" i="48"/>
  <c r="S389" i="48"/>
  <c r="I389" i="48"/>
  <c r="F366" i="48"/>
  <c r="S365" i="48"/>
  <c r="I365" i="48"/>
  <c r="S364" i="48"/>
  <c r="I364" i="48"/>
  <c r="S363" i="48"/>
  <c r="I363" i="48"/>
  <c r="F340" i="48"/>
  <c r="S339" i="48"/>
  <c r="I339" i="48"/>
  <c r="S338" i="48"/>
  <c r="I338" i="48"/>
  <c r="S337" i="48"/>
  <c r="I337" i="48"/>
  <c r="F314" i="48"/>
  <c r="S313" i="48"/>
  <c r="I313" i="48"/>
  <c r="S312" i="48"/>
  <c r="I312" i="48"/>
  <c r="S311" i="48"/>
  <c r="I311" i="48"/>
  <c r="F288" i="48"/>
  <c r="S287" i="48"/>
  <c r="I287" i="48"/>
  <c r="S286" i="48"/>
  <c r="I286" i="48"/>
  <c r="S285" i="48"/>
  <c r="I285" i="48"/>
  <c r="F262" i="48"/>
  <c r="S261" i="48"/>
  <c r="I261" i="48"/>
  <c r="S260" i="48"/>
  <c r="I260" i="48"/>
  <c r="S259" i="48"/>
  <c r="I259" i="48"/>
  <c r="F236" i="48"/>
  <c r="S235" i="48"/>
  <c r="I235" i="48"/>
  <c r="S234" i="48"/>
  <c r="I234" i="48"/>
  <c r="S233" i="48"/>
  <c r="I233" i="48"/>
  <c r="F210" i="48"/>
  <c r="S209" i="48"/>
  <c r="I209" i="48"/>
  <c r="S208" i="48"/>
  <c r="I208" i="48"/>
  <c r="S207" i="48"/>
  <c r="I207" i="48"/>
  <c r="F184" i="48"/>
  <c r="S183" i="48"/>
  <c r="I183" i="48"/>
  <c r="S182" i="48"/>
  <c r="I182" i="48"/>
  <c r="S181" i="48"/>
  <c r="I181" i="48"/>
  <c r="F158" i="48"/>
  <c r="S157" i="48"/>
  <c r="I156" i="48"/>
  <c r="S155" i="48"/>
  <c r="F132" i="48"/>
  <c r="I131" i="48"/>
  <c r="I129" i="48"/>
  <c r="R80" i="48"/>
  <c r="Q80" i="48"/>
  <c r="O80" i="48"/>
  <c r="N80" i="48"/>
  <c r="M80" i="48"/>
  <c r="L80" i="48"/>
  <c r="H80" i="48"/>
  <c r="G80" i="48"/>
  <c r="E80" i="48"/>
  <c r="D80" i="48"/>
  <c r="C80" i="48"/>
  <c r="B80" i="48"/>
  <c r="S79" i="48"/>
  <c r="S78" i="48"/>
  <c r="S77" i="48"/>
  <c r="S76" i="48"/>
  <c r="S75" i="48"/>
  <c r="S74" i="48"/>
  <c r="S64" i="48"/>
  <c r="S63" i="48"/>
  <c r="S62" i="48"/>
  <c r="S61" i="48"/>
  <c r="S60" i="48"/>
  <c r="S53" i="48"/>
  <c r="I53" i="48"/>
  <c r="I51" i="48"/>
  <c r="F54" i="48"/>
  <c r="A27" i="48"/>
  <c r="A26" i="48"/>
  <c r="A25" i="48"/>
  <c r="A24" i="48"/>
  <c r="F626" i="47"/>
  <c r="AE625" i="47"/>
  <c r="AE624" i="47"/>
  <c r="AE623" i="47"/>
  <c r="AE622" i="47"/>
  <c r="AE621" i="47"/>
  <c r="AE620" i="47"/>
  <c r="AE618" i="47"/>
  <c r="AE617" i="47"/>
  <c r="AE616" i="47"/>
  <c r="AE615" i="47"/>
  <c r="AE614" i="47"/>
  <c r="AE613" i="47"/>
  <c r="AE610" i="47"/>
  <c r="AE609" i="47"/>
  <c r="AE608" i="47"/>
  <c r="AE607" i="47"/>
  <c r="AE606" i="47"/>
  <c r="F600" i="47"/>
  <c r="R574" i="47"/>
  <c r="Q574" i="47"/>
  <c r="O574" i="47"/>
  <c r="N574" i="47"/>
  <c r="M574" i="47"/>
  <c r="L574" i="47"/>
  <c r="H574" i="47"/>
  <c r="G574" i="47"/>
  <c r="E574" i="47"/>
  <c r="D574" i="47"/>
  <c r="C574" i="47"/>
  <c r="B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R548" i="47"/>
  <c r="Q548" i="47"/>
  <c r="O548" i="47"/>
  <c r="N548" i="47"/>
  <c r="M548" i="47"/>
  <c r="L548" i="47"/>
  <c r="H548" i="47"/>
  <c r="G548" i="47"/>
  <c r="E548" i="47"/>
  <c r="D548" i="47"/>
  <c r="C548" i="47"/>
  <c r="B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R522" i="47"/>
  <c r="Q522" i="47"/>
  <c r="O522" i="47"/>
  <c r="N522" i="47"/>
  <c r="M522" i="47"/>
  <c r="L522" i="47"/>
  <c r="H522" i="47"/>
  <c r="G522" i="47"/>
  <c r="E522" i="47"/>
  <c r="D522" i="47"/>
  <c r="C522" i="47"/>
  <c r="B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P522" i="47"/>
  <c r="R496" i="47"/>
  <c r="Q496" i="47"/>
  <c r="O496" i="47"/>
  <c r="N496" i="47"/>
  <c r="M496" i="47"/>
  <c r="L496" i="47"/>
  <c r="H496" i="47"/>
  <c r="G496" i="47"/>
  <c r="E496" i="47"/>
  <c r="D496" i="47"/>
  <c r="C496" i="47"/>
  <c r="B496" i="47"/>
  <c r="S495" i="47"/>
  <c r="S494" i="47"/>
  <c r="S493" i="47"/>
  <c r="S492" i="47"/>
  <c r="S491" i="47"/>
  <c r="S490" i="47"/>
  <c r="S480" i="47"/>
  <c r="S479" i="47"/>
  <c r="S478" i="47"/>
  <c r="S477" i="47"/>
  <c r="S476" i="47"/>
  <c r="S475" i="47"/>
  <c r="R470" i="47"/>
  <c r="Q470" i="47"/>
  <c r="O470" i="47"/>
  <c r="N470" i="47"/>
  <c r="M470" i="47"/>
  <c r="L470" i="47"/>
  <c r="H470" i="47"/>
  <c r="G470" i="47"/>
  <c r="E470" i="47"/>
  <c r="D470" i="47"/>
  <c r="C470" i="47"/>
  <c r="B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F444" i="47"/>
  <c r="S443" i="47"/>
  <c r="I443" i="47"/>
  <c r="S442" i="47"/>
  <c r="I442" i="47"/>
  <c r="S441" i="47"/>
  <c r="I441" i="47"/>
  <c r="F418" i="47"/>
  <c r="S417" i="47"/>
  <c r="I417" i="47"/>
  <c r="S416" i="47"/>
  <c r="I416" i="47"/>
  <c r="S415" i="47"/>
  <c r="I415" i="47"/>
  <c r="F392" i="47"/>
  <c r="S391" i="47"/>
  <c r="I391" i="47"/>
  <c r="S390" i="47"/>
  <c r="I390" i="47"/>
  <c r="S389" i="47"/>
  <c r="I389" i="47"/>
  <c r="F366" i="47"/>
  <c r="S365" i="47"/>
  <c r="I365" i="47"/>
  <c r="S364" i="47"/>
  <c r="I364" i="47"/>
  <c r="S363" i="47"/>
  <c r="I363" i="47"/>
  <c r="F340" i="47"/>
  <c r="S339" i="47"/>
  <c r="I339" i="47"/>
  <c r="S338" i="47"/>
  <c r="I338" i="47"/>
  <c r="S337" i="47"/>
  <c r="I337" i="47"/>
  <c r="F314" i="47"/>
  <c r="S313" i="47"/>
  <c r="I313" i="47"/>
  <c r="S312" i="47"/>
  <c r="I312" i="47"/>
  <c r="S311" i="47"/>
  <c r="I311" i="47"/>
  <c r="F288" i="47"/>
  <c r="S287" i="47"/>
  <c r="I287" i="47"/>
  <c r="S286" i="47"/>
  <c r="I286" i="47"/>
  <c r="S285" i="47"/>
  <c r="I285" i="47"/>
  <c r="F262" i="47"/>
  <c r="S261" i="47"/>
  <c r="I261" i="47"/>
  <c r="S260" i="47"/>
  <c r="I260" i="47"/>
  <c r="S259" i="47"/>
  <c r="I259" i="47"/>
  <c r="F236" i="47"/>
  <c r="S235" i="47"/>
  <c r="I235" i="47"/>
  <c r="S234" i="47"/>
  <c r="I234" i="47"/>
  <c r="S233" i="47"/>
  <c r="I233" i="47"/>
  <c r="F210" i="47"/>
  <c r="S209" i="47"/>
  <c r="S208" i="47"/>
  <c r="I208" i="47"/>
  <c r="S207" i="47"/>
  <c r="I207" i="47"/>
  <c r="F184" i="47"/>
  <c r="S183" i="47"/>
  <c r="I183" i="47"/>
  <c r="S182" i="47"/>
  <c r="I182" i="47"/>
  <c r="S181" i="47"/>
  <c r="I181" i="47"/>
  <c r="F158" i="47"/>
  <c r="I157" i="47"/>
  <c r="S156" i="47"/>
  <c r="I155" i="47"/>
  <c r="F132" i="47"/>
  <c r="S131" i="47"/>
  <c r="I128" i="47"/>
  <c r="R80" i="47"/>
  <c r="Q80" i="47"/>
  <c r="O80" i="47"/>
  <c r="N80" i="47"/>
  <c r="M80" i="47"/>
  <c r="L80" i="47"/>
  <c r="H80" i="47"/>
  <c r="G80" i="47"/>
  <c r="E80" i="47"/>
  <c r="D80" i="47"/>
  <c r="C80" i="47"/>
  <c r="B80" i="47"/>
  <c r="S79" i="47"/>
  <c r="S78" i="47"/>
  <c r="S77" i="47"/>
  <c r="S76" i="47"/>
  <c r="S75" i="47"/>
  <c r="S74" i="47"/>
  <c r="S64" i="47"/>
  <c r="S63" i="47"/>
  <c r="S62" i="47"/>
  <c r="S61" i="47"/>
  <c r="S60" i="47"/>
  <c r="S59" i="47"/>
  <c r="F54" i="47"/>
  <c r="I53" i="47"/>
  <c r="I51" i="47"/>
  <c r="A27" i="47"/>
  <c r="A26" i="47"/>
  <c r="A25" i="47"/>
  <c r="A24" i="47"/>
  <c r="F626" i="46"/>
  <c r="AE625" i="46"/>
  <c r="AE624" i="46"/>
  <c r="AE623" i="46"/>
  <c r="AE622" i="46"/>
  <c r="AE621" i="46"/>
  <c r="AE620" i="46"/>
  <c r="AE617" i="46"/>
  <c r="AE615" i="46"/>
  <c r="AE613" i="46"/>
  <c r="AE610" i="46"/>
  <c r="AE609" i="46"/>
  <c r="AE607" i="46"/>
  <c r="F600" i="46"/>
  <c r="R574" i="46"/>
  <c r="Q574" i="46"/>
  <c r="O574" i="46"/>
  <c r="N574" i="46"/>
  <c r="M574" i="46"/>
  <c r="L574" i="46"/>
  <c r="H574" i="46"/>
  <c r="G574" i="46"/>
  <c r="E574" i="46"/>
  <c r="D574" i="46"/>
  <c r="C574" i="46"/>
  <c r="B574" i="46"/>
  <c r="R548" i="46"/>
  <c r="Q548" i="46"/>
  <c r="O548" i="46"/>
  <c r="N548" i="46"/>
  <c r="M548" i="46"/>
  <c r="L548" i="46"/>
  <c r="H548" i="46"/>
  <c r="G548" i="46"/>
  <c r="E548" i="46"/>
  <c r="D548" i="46"/>
  <c r="C548" i="46"/>
  <c r="B548" i="46"/>
  <c r="S529" i="46"/>
  <c r="S528" i="46"/>
  <c r="S527" i="46"/>
  <c r="R522" i="46"/>
  <c r="Q522" i="46"/>
  <c r="O522" i="46"/>
  <c r="N522" i="46"/>
  <c r="M522" i="46"/>
  <c r="L522" i="46"/>
  <c r="H522" i="46"/>
  <c r="G522" i="46"/>
  <c r="E522" i="46"/>
  <c r="D522" i="46"/>
  <c r="C522" i="46"/>
  <c r="B522" i="46"/>
  <c r="S521" i="46"/>
  <c r="S520" i="46"/>
  <c r="S519" i="46"/>
  <c r="S518" i="46"/>
  <c r="S517" i="46"/>
  <c r="S516" i="46"/>
  <c r="S515" i="46"/>
  <c r="S514" i="46"/>
  <c r="S513" i="46"/>
  <c r="S512" i="46"/>
  <c r="S511" i="46"/>
  <c r="S510" i="46"/>
  <c r="S509" i="46"/>
  <c r="S508" i="46"/>
  <c r="S507" i="46"/>
  <c r="S506" i="46"/>
  <c r="S505" i="46"/>
  <c r="S504" i="46"/>
  <c r="S503" i="46"/>
  <c r="S502" i="46"/>
  <c r="P522" i="46"/>
  <c r="R496" i="46"/>
  <c r="Q496" i="46"/>
  <c r="O496" i="46"/>
  <c r="N496" i="46"/>
  <c r="M496" i="46"/>
  <c r="L496" i="46"/>
  <c r="H496" i="46"/>
  <c r="G496" i="46"/>
  <c r="E496" i="46"/>
  <c r="D496" i="46"/>
  <c r="C496" i="46"/>
  <c r="B496" i="46"/>
  <c r="S495" i="46"/>
  <c r="S494" i="46"/>
  <c r="S493" i="46"/>
  <c r="S492" i="46"/>
  <c r="S491" i="46"/>
  <c r="S490" i="46"/>
  <c r="S480" i="46"/>
  <c r="S479" i="46"/>
  <c r="S478" i="46"/>
  <c r="S477" i="46"/>
  <c r="S476" i="46"/>
  <c r="S475" i="46"/>
  <c r="R470" i="46"/>
  <c r="Q470" i="46"/>
  <c r="O470" i="46"/>
  <c r="N470" i="46"/>
  <c r="M470" i="46"/>
  <c r="L470" i="46"/>
  <c r="H470" i="46"/>
  <c r="G470" i="46"/>
  <c r="E470" i="46"/>
  <c r="D470" i="46"/>
  <c r="C470" i="46"/>
  <c r="B470" i="46"/>
  <c r="S469" i="46"/>
  <c r="S468" i="46"/>
  <c r="S467" i="46"/>
  <c r="S466" i="46"/>
  <c r="S465" i="46"/>
  <c r="S464" i="46"/>
  <c r="S463" i="46"/>
  <c r="S462" i="46"/>
  <c r="S461" i="46"/>
  <c r="S460" i="46"/>
  <c r="S459" i="46"/>
  <c r="S458" i="46"/>
  <c r="S457" i="46"/>
  <c r="S456" i="46"/>
  <c r="S455" i="46"/>
  <c r="S454" i="46"/>
  <c r="S453" i="46"/>
  <c r="S452" i="46"/>
  <c r="S451" i="46"/>
  <c r="S450" i="46"/>
  <c r="S449" i="46"/>
  <c r="F444" i="46"/>
  <c r="S443" i="46"/>
  <c r="I443" i="46"/>
  <c r="S442" i="46"/>
  <c r="I442" i="46"/>
  <c r="S441" i="46"/>
  <c r="I441" i="46"/>
  <c r="F418" i="46"/>
  <c r="S417" i="46"/>
  <c r="I417" i="46"/>
  <c r="S416" i="46"/>
  <c r="I416" i="46"/>
  <c r="S415" i="46"/>
  <c r="I415" i="46"/>
  <c r="F392" i="46"/>
  <c r="S391" i="46"/>
  <c r="I390" i="46"/>
  <c r="S389" i="46"/>
  <c r="F366" i="46"/>
  <c r="I365" i="46"/>
  <c r="S364" i="46"/>
  <c r="I363" i="46"/>
  <c r="F340" i="46"/>
  <c r="S339" i="46"/>
  <c r="I338" i="46"/>
  <c r="S337" i="46"/>
  <c r="F314" i="46"/>
  <c r="I313" i="46"/>
  <c r="S312" i="46"/>
  <c r="I311" i="46"/>
  <c r="F288" i="46"/>
  <c r="S287" i="46"/>
  <c r="I286" i="46"/>
  <c r="S285" i="46"/>
  <c r="F262" i="46"/>
  <c r="S260" i="46"/>
  <c r="I259" i="46"/>
  <c r="F236" i="46"/>
  <c r="S233" i="46"/>
  <c r="F210" i="46"/>
  <c r="S208" i="46"/>
  <c r="I207" i="46"/>
  <c r="F184" i="46"/>
  <c r="S182" i="46"/>
  <c r="I181" i="46"/>
  <c r="F158" i="46"/>
  <c r="S156" i="46"/>
  <c r="F132" i="46"/>
  <c r="S131" i="46"/>
  <c r="I128" i="46"/>
  <c r="R80" i="46"/>
  <c r="Q80" i="46"/>
  <c r="O80" i="46"/>
  <c r="N80" i="46"/>
  <c r="M80" i="46"/>
  <c r="L80" i="46"/>
  <c r="H80" i="46"/>
  <c r="G80" i="46"/>
  <c r="E80" i="46"/>
  <c r="D80" i="46"/>
  <c r="C80" i="46"/>
  <c r="B80" i="46"/>
  <c r="S79" i="46"/>
  <c r="S78" i="46"/>
  <c r="S77" i="46"/>
  <c r="S76" i="46"/>
  <c r="S75" i="46"/>
  <c r="S74" i="46"/>
  <c r="S64" i="46"/>
  <c r="S63" i="46"/>
  <c r="S62" i="46"/>
  <c r="S61" i="46"/>
  <c r="S60" i="46"/>
  <c r="F54" i="46"/>
  <c r="S53" i="46"/>
  <c r="S548" i="47" l="1"/>
  <c r="N549" i="47" s="1"/>
  <c r="S470" i="46"/>
  <c r="O471" i="46" s="1"/>
  <c r="S470" i="48"/>
  <c r="L471" i="48" s="1"/>
  <c r="S574" i="48"/>
  <c r="N575" i="48" s="1"/>
  <c r="S574" i="46"/>
  <c r="R575" i="46" s="1"/>
  <c r="S548" i="46"/>
  <c r="O549" i="46" s="1"/>
  <c r="S574" i="47"/>
  <c r="Q575" i="47" s="1"/>
  <c r="S548" i="48"/>
  <c r="R549" i="48" s="1"/>
  <c r="S470" i="47"/>
  <c r="Q471" i="47" s="1"/>
  <c r="S59" i="48"/>
  <c r="R471" i="48"/>
  <c r="P470" i="48"/>
  <c r="S501" i="48"/>
  <c r="S522" i="48" s="1"/>
  <c r="AF608" i="48"/>
  <c r="AF613" i="48"/>
  <c r="AF620" i="48"/>
  <c r="P548" i="48"/>
  <c r="P574" i="48"/>
  <c r="AE605" i="48"/>
  <c r="I209" i="47"/>
  <c r="P470" i="47"/>
  <c r="S501" i="47"/>
  <c r="S522" i="47" s="1"/>
  <c r="AF608" i="47"/>
  <c r="AF613" i="47"/>
  <c r="AF620" i="47"/>
  <c r="P548" i="47"/>
  <c r="P574" i="47"/>
  <c r="AE605" i="47"/>
  <c r="S59" i="46"/>
  <c r="I156" i="46"/>
  <c r="P470" i="46"/>
  <c r="S501" i="46"/>
  <c r="S522" i="46" s="1"/>
  <c r="AF608" i="46"/>
  <c r="AF613" i="46"/>
  <c r="AF620" i="46"/>
  <c r="P548" i="46"/>
  <c r="P574" i="46"/>
  <c r="AE605" i="46"/>
  <c r="R575" i="47" l="1"/>
  <c r="P549" i="47"/>
  <c r="R549" i="47"/>
  <c r="Q549" i="48"/>
  <c r="N471" i="48"/>
  <c r="M549" i="47"/>
  <c r="L471" i="47"/>
  <c r="N471" i="47"/>
  <c r="Q549" i="47"/>
  <c r="O549" i="47"/>
  <c r="L549" i="47"/>
  <c r="P471" i="46"/>
  <c r="Q471" i="46"/>
  <c r="N575" i="47"/>
  <c r="O575" i="48"/>
  <c r="P575" i="47"/>
  <c r="M575" i="46"/>
  <c r="M575" i="48"/>
  <c r="P575" i="48"/>
  <c r="L575" i="47"/>
  <c r="R575" i="48"/>
  <c r="M575" i="47"/>
  <c r="O575" i="46"/>
  <c r="Q575" i="46"/>
  <c r="O575" i="47"/>
  <c r="L575" i="48"/>
  <c r="Q575" i="48"/>
  <c r="M471" i="46"/>
  <c r="P471" i="48"/>
  <c r="O471" i="48"/>
  <c r="L549" i="46"/>
  <c r="N549" i="46"/>
  <c r="N575" i="46"/>
  <c r="P549" i="46"/>
  <c r="L549" i="48"/>
  <c r="L575" i="46"/>
  <c r="P575" i="46"/>
  <c r="M549" i="46"/>
  <c r="L471" i="46"/>
  <c r="M549" i="48"/>
  <c r="Q549" i="46"/>
  <c r="N471" i="46"/>
  <c r="O549" i="48"/>
  <c r="R549" i="46"/>
  <c r="R471" i="46"/>
  <c r="R471" i="47"/>
  <c r="M471" i="48"/>
  <c r="P471" i="47"/>
  <c r="M471" i="47"/>
  <c r="O471" i="47"/>
  <c r="N549" i="48"/>
  <c r="Q471" i="48"/>
  <c r="P549" i="48"/>
  <c r="Q523" i="48"/>
  <c r="O523" i="48"/>
  <c r="M523" i="48"/>
  <c r="R523" i="48"/>
  <c r="P523" i="48"/>
  <c r="N523" i="48"/>
  <c r="L523" i="48"/>
  <c r="Q523" i="47"/>
  <c r="O523" i="47"/>
  <c r="M523" i="47"/>
  <c r="R523" i="47"/>
  <c r="P523" i="47"/>
  <c r="N523" i="47"/>
  <c r="L523" i="47"/>
  <c r="Q523" i="46"/>
  <c r="O523" i="46"/>
  <c r="M523" i="46"/>
  <c r="R523" i="46"/>
  <c r="P523" i="46"/>
  <c r="N523" i="46"/>
  <c r="L523" i="46"/>
  <c r="S549" i="47" l="1"/>
  <c r="S575" i="48"/>
  <c r="S575" i="46"/>
  <c r="S575" i="47"/>
  <c r="S471" i="46"/>
  <c r="S471" i="47"/>
  <c r="S549" i="48"/>
  <c r="S471" i="48"/>
  <c r="S549" i="46"/>
  <c r="S523" i="48"/>
  <c r="S523" i="46"/>
  <c r="S523" i="47"/>
  <c r="AB288" i="41" l="1"/>
  <c r="AB392" i="41"/>
  <c r="AB132" i="41"/>
  <c r="AB184" i="41"/>
  <c r="AB366" i="41"/>
  <c r="AB314" i="41"/>
  <c r="AB210" i="41"/>
  <c r="AB158" i="41"/>
  <c r="AB236" i="41"/>
  <c r="AB444" i="41"/>
  <c r="AB262" i="41"/>
  <c r="AB418" i="41"/>
  <c r="AB340" i="41"/>
  <c r="P314" i="41" l="1"/>
  <c r="P392" i="41"/>
  <c r="P210" i="41"/>
  <c r="P262" i="41"/>
  <c r="AB54" i="41"/>
  <c r="P184" i="41"/>
  <c r="P340" i="41"/>
  <c r="P366" i="41"/>
  <c r="P444" i="41"/>
  <c r="P236" i="41"/>
  <c r="P158" i="41"/>
  <c r="P418" i="41"/>
  <c r="P132" i="41"/>
  <c r="P288" i="41"/>
  <c r="P54" i="41" l="1"/>
  <c r="AB418" i="43" l="1"/>
  <c r="AB340" i="43"/>
  <c r="AB262" i="43"/>
  <c r="AB210" i="43"/>
  <c r="AB444" i="43"/>
  <c r="AB314" i="43"/>
  <c r="AB132" i="43"/>
  <c r="AB366" i="43"/>
  <c r="AB288" i="43"/>
  <c r="AB236" i="43"/>
  <c r="AB158" i="43"/>
  <c r="AB392" i="43"/>
  <c r="AB184" i="43"/>
  <c r="P392" i="43" l="1"/>
  <c r="P288" i="43"/>
  <c r="P158" i="43"/>
  <c r="P210" i="43"/>
  <c r="P262" i="43"/>
  <c r="P366" i="43"/>
  <c r="P132" i="43"/>
  <c r="AB54" i="43"/>
  <c r="P184" i="43"/>
  <c r="P444" i="43"/>
  <c r="P236" i="43"/>
  <c r="P340" i="43"/>
  <c r="P314" i="43"/>
  <c r="P418" i="43"/>
  <c r="P54" i="43" l="1"/>
  <c r="AB158" i="42" l="1"/>
  <c r="AB236" i="42"/>
  <c r="AB132" i="42"/>
  <c r="AB340" i="42"/>
  <c r="AB366" i="42"/>
  <c r="AB288" i="42"/>
  <c r="AB392" i="42"/>
  <c r="AB444" i="42"/>
  <c r="AB262" i="42"/>
  <c r="P444" i="42" l="1"/>
  <c r="AB54" i="42"/>
  <c r="P288" i="42"/>
  <c r="AB418" i="42"/>
  <c r="AB210" i="42"/>
  <c r="AB184" i="42"/>
  <c r="P392" i="42"/>
  <c r="P262" i="42"/>
  <c r="P236" i="42"/>
  <c r="P340" i="42"/>
  <c r="P132" i="42"/>
  <c r="P158" i="42"/>
  <c r="P366" i="42"/>
  <c r="AB314" i="42"/>
  <c r="P314" i="42" l="1"/>
  <c r="P184" i="42"/>
  <c r="P210" i="42"/>
  <c r="P418" i="42"/>
  <c r="P54" i="42" l="1"/>
  <c r="AE612" i="41" l="1"/>
  <c r="AE612" i="43"/>
  <c r="AE611" i="41" l="1"/>
  <c r="AE612" i="40"/>
  <c r="AE611" i="40"/>
  <c r="AE619" i="40"/>
  <c r="AE619" i="41"/>
  <c r="AE626" i="40" l="1"/>
  <c r="AE626" i="41"/>
  <c r="P626" i="40"/>
  <c r="P626" i="41"/>
  <c r="AE630" i="41" l="1"/>
  <c r="AE630" i="40"/>
  <c r="AE611" i="43"/>
  <c r="AE612" i="42"/>
  <c r="AE611" i="42"/>
  <c r="AE626" i="42" s="1"/>
  <c r="AE619" i="42"/>
  <c r="P626" i="42" l="1"/>
  <c r="AE630" i="42" s="1"/>
  <c r="AE619" i="43" l="1"/>
  <c r="AE626" i="43" s="1"/>
  <c r="P626" i="43"/>
  <c r="AE630" i="43" l="1"/>
  <c r="AB132" i="40" l="1"/>
  <c r="AB444" i="40"/>
  <c r="AB418" i="40"/>
  <c r="AB392" i="40"/>
  <c r="AB366" i="40"/>
  <c r="AB340" i="40"/>
  <c r="AB314" i="40"/>
  <c r="AB288" i="40"/>
  <c r="AB262" i="40"/>
  <c r="AB236" i="40"/>
  <c r="AB210" i="40"/>
  <c r="AB184" i="40"/>
  <c r="AB158" i="40"/>
  <c r="P418" i="40" l="1"/>
  <c r="P132" i="40"/>
  <c r="AB54" i="40"/>
  <c r="P158" i="40"/>
  <c r="P210" i="40"/>
  <c r="P236" i="40"/>
  <c r="P288" i="40"/>
  <c r="P340" i="40"/>
  <c r="P366" i="40"/>
  <c r="P392" i="40"/>
  <c r="P444" i="40"/>
  <c r="P184" i="40"/>
  <c r="P262" i="40"/>
  <c r="P314" i="40"/>
  <c r="P54" i="40" l="1"/>
  <c r="AE611" i="46" l="1"/>
  <c r="AE612" i="46" l="1"/>
  <c r="AE619" i="46" l="1"/>
  <c r="AE626" i="46" s="1"/>
  <c r="P626" i="46"/>
  <c r="AE630" i="46" l="1"/>
  <c r="AE611" i="47" l="1"/>
  <c r="AE612" i="47" l="1"/>
  <c r="AE619" i="47" l="1"/>
  <c r="AE626" i="47" s="1"/>
  <c r="P626" i="47"/>
  <c r="AE630" i="47" l="1"/>
  <c r="P92" i="50" l="1"/>
  <c r="P626" i="50" l="1"/>
  <c r="AE619" i="50"/>
  <c r="AE626" i="50" l="1"/>
  <c r="AE630" i="50" l="1"/>
  <c r="AB42" i="48" l="1"/>
  <c r="AB44" i="48"/>
  <c r="AB43" i="48" l="1"/>
  <c r="P42" i="48"/>
  <c r="P44" i="48"/>
  <c r="P43" i="48" l="1"/>
  <c r="AE612" i="48" l="1"/>
  <c r="AE611" i="48" l="1"/>
  <c r="AE619" i="48" l="1"/>
  <c r="P626" i="48"/>
  <c r="AE626" i="48" l="1"/>
  <c r="AE630" i="48" l="1"/>
  <c r="P92" i="48" l="1"/>
  <c r="AB42" i="55" l="1"/>
  <c r="AB42" i="54"/>
  <c r="P42" i="54" l="1"/>
  <c r="P42" i="55"/>
  <c r="AB44" i="54" l="1"/>
  <c r="AB44" i="55"/>
  <c r="P44" i="54" l="1"/>
  <c r="P44" i="55"/>
  <c r="AB43" i="54" l="1"/>
  <c r="AB43" i="55"/>
  <c r="P43" i="55" l="1"/>
  <c r="P43" i="54"/>
  <c r="I533" i="57" l="1"/>
  <c r="I513" i="57"/>
  <c r="I494" i="57"/>
  <c r="I485" i="57"/>
  <c r="I484" i="57"/>
  <c r="I483" i="57"/>
  <c r="I478" i="57"/>
  <c r="I560" i="57"/>
  <c r="I452" i="57" l="1"/>
  <c r="I460" i="57"/>
  <c r="I482" i="57"/>
  <c r="I490" i="57"/>
  <c r="I504" i="57"/>
  <c r="I512" i="57"/>
  <c r="I521" i="57"/>
  <c r="I534" i="57"/>
  <c r="I542" i="57"/>
  <c r="I556" i="57"/>
  <c r="I564" i="57"/>
  <c r="I573" i="57"/>
  <c r="I464" i="57"/>
  <c r="AI131" i="57"/>
  <c r="AJ131" i="57" s="1"/>
  <c r="I479" i="57"/>
  <c r="I450" i="57"/>
  <c r="I467" i="57"/>
  <c r="I480" i="57"/>
  <c r="I488" i="57"/>
  <c r="I502" i="57"/>
  <c r="I510" i="57"/>
  <c r="I519" i="57"/>
  <c r="I532" i="57"/>
  <c r="I540" i="57"/>
  <c r="I554" i="57"/>
  <c r="I562" i="57"/>
  <c r="I571" i="57"/>
  <c r="I568" i="57"/>
  <c r="I495" i="57"/>
  <c r="I508" i="57"/>
  <c r="I547" i="57"/>
  <c r="I459" i="57"/>
  <c r="F69" i="57"/>
  <c r="I481" i="57"/>
  <c r="I489" i="57"/>
  <c r="I503" i="57"/>
  <c r="I511" i="57"/>
  <c r="I520" i="57"/>
  <c r="I541" i="57"/>
  <c r="I555" i="57"/>
  <c r="I563" i="57"/>
  <c r="I572" i="57"/>
  <c r="I530" i="57"/>
  <c r="I537" i="57"/>
  <c r="I487" i="57"/>
  <c r="I477" i="57"/>
  <c r="I507" i="57"/>
  <c r="I515" i="57"/>
  <c r="I529" i="57"/>
  <c r="I546" i="57"/>
  <c r="I559" i="57"/>
  <c r="I567" i="57"/>
  <c r="I516" i="57"/>
  <c r="I453" i="57"/>
  <c r="I475" i="57"/>
  <c r="I492" i="57"/>
  <c r="I505" i="57"/>
  <c r="I527" i="57"/>
  <c r="I535" i="57"/>
  <c r="I544" i="57"/>
  <c r="I557" i="57"/>
  <c r="I565" i="57"/>
  <c r="I486" i="57"/>
  <c r="I454" i="57"/>
  <c r="I462" i="57"/>
  <c r="I476" i="57"/>
  <c r="I493" i="57"/>
  <c r="I506" i="57"/>
  <c r="I514" i="57"/>
  <c r="I528" i="57"/>
  <c r="I536" i="57"/>
  <c r="I558" i="57"/>
  <c r="I566" i="57"/>
  <c r="I538" i="57"/>
  <c r="I461" i="57"/>
  <c r="I561" i="57"/>
  <c r="I457" i="57"/>
  <c r="I509" i="57"/>
  <c r="I531" i="57"/>
  <c r="I539" i="57"/>
  <c r="P93" i="57"/>
  <c r="I570" i="57"/>
  <c r="AD41" i="57" l="1"/>
  <c r="AI259" i="57"/>
  <c r="AJ259" i="57" s="1"/>
  <c r="V36" i="57"/>
  <c r="X53" i="57"/>
  <c r="AG53" i="57"/>
  <c r="AG47" i="57"/>
  <c r="AC35" i="57"/>
  <c r="AH51" i="57"/>
  <c r="AH46" i="57"/>
  <c r="AG48" i="57"/>
  <c r="AC51" i="57"/>
  <c r="AI286" i="57"/>
  <c r="AJ286" i="57" s="1"/>
  <c r="AI339" i="57"/>
  <c r="AJ339" i="57" s="1"/>
  <c r="AE53" i="57"/>
  <c r="AI258" i="57"/>
  <c r="AC38" i="57"/>
  <c r="Y53" i="57"/>
  <c r="W53" i="57"/>
  <c r="AC48" i="57"/>
  <c r="AC45" i="57"/>
  <c r="AE43" i="57"/>
  <c r="AA53" i="57"/>
  <c r="AI442" i="57"/>
  <c r="AJ442" i="57" s="1"/>
  <c r="AC53" i="57"/>
  <c r="F60" i="57"/>
  <c r="W37" i="57"/>
  <c r="AE37" i="57"/>
  <c r="P104" i="57"/>
  <c r="P26" i="57" s="1"/>
  <c r="P98" i="57"/>
  <c r="AI374" i="57"/>
  <c r="AI354" i="57"/>
  <c r="AH36" i="57"/>
  <c r="AI111" i="57"/>
  <c r="AE44" i="57"/>
  <c r="AF623" i="57"/>
  <c r="AD38" i="57"/>
  <c r="AI267" i="57"/>
  <c r="W34" i="57"/>
  <c r="AI128" i="57"/>
  <c r="AC50" i="57"/>
  <c r="AA43" i="57"/>
  <c r="AI206" i="57"/>
  <c r="AH50" i="57"/>
  <c r="AI345" i="57"/>
  <c r="AA45" i="57"/>
  <c r="W46" i="57"/>
  <c r="AI411" i="57"/>
  <c r="AI323" i="57"/>
  <c r="AI284" i="57"/>
  <c r="V39" i="57"/>
  <c r="Z50" i="57"/>
  <c r="AA41" i="57"/>
  <c r="W47" i="57"/>
  <c r="V35" i="57"/>
  <c r="AI113" i="57"/>
  <c r="AC41" i="57"/>
  <c r="AD36" i="57"/>
  <c r="AE33" i="57"/>
  <c r="AD39" i="57"/>
  <c r="V41" i="57"/>
  <c r="AI119" i="57"/>
  <c r="AI415" i="57"/>
  <c r="AJ415" i="57" s="1"/>
  <c r="AI298" i="57"/>
  <c r="AI201" i="57"/>
  <c r="AE35" i="57"/>
  <c r="AI202" i="57"/>
  <c r="AI181" i="57"/>
  <c r="AJ181" i="57" s="1"/>
  <c r="AI141" i="57"/>
  <c r="AI389" i="57"/>
  <c r="AI301" i="57"/>
  <c r="AH35" i="57"/>
  <c r="W39" i="57"/>
  <c r="AI220" i="57"/>
  <c r="Y52" i="57"/>
  <c r="F67" i="57"/>
  <c r="AI386" i="57"/>
  <c r="F64" i="57"/>
  <c r="W40" i="57"/>
  <c r="F17" i="57"/>
  <c r="I69" i="57"/>
  <c r="F8" i="57"/>
  <c r="I60" i="57"/>
  <c r="F74" i="57"/>
  <c r="P105" i="57"/>
  <c r="P27" i="57" s="1"/>
  <c r="P89" i="57"/>
  <c r="P11" i="57" s="1"/>
  <c r="AI433" i="57"/>
  <c r="AI402" i="57"/>
  <c r="AI441" i="57"/>
  <c r="AJ441" i="57" s="1"/>
  <c r="AI391" i="57"/>
  <c r="AJ391" i="57" s="1"/>
  <c r="V33" i="57"/>
  <c r="AI163" i="57"/>
  <c r="AG46" i="57"/>
  <c r="AH38" i="57"/>
  <c r="Z52" i="57"/>
  <c r="AD53" i="57"/>
  <c r="Z45" i="57"/>
  <c r="AA34" i="57"/>
  <c r="AI192" i="57"/>
  <c r="AI157" i="57"/>
  <c r="AJ157" i="57" s="1"/>
  <c r="AA52" i="57"/>
  <c r="V42" i="57"/>
  <c r="AI120" i="57"/>
  <c r="AI216" i="57"/>
  <c r="AI173" i="57"/>
  <c r="AD35" i="57"/>
  <c r="AI443" i="57"/>
  <c r="AJ443" i="57" s="1"/>
  <c r="AI409" i="57"/>
  <c r="AI327" i="57"/>
  <c r="AI139" i="57"/>
  <c r="AA51" i="57"/>
  <c r="AD42" i="57"/>
  <c r="AI208" i="57"/>
  <c r="AJ208" i="57" s="1"/>
  <c r="AD50" i="57"/>
  <c r="AD51" i="57"/>
  <c r="AG34" i="57"/>
  <c r="AE47" i="57"/>
  <c r="AI417" i="57"/>
  <c r="AJ417" i="57" s="1"/>
  <c r="I455" i="57"/>
  <c r="F65" i="57"/>
  <c r="I469" i="57"/>
  <c r="F79" i="57"/>
  <c r="AI155" i="57"/>
  <c r="AH52" i="57"/>
  <c r="AI256" i="57"/>
  <c r="AG38" i="57"/>
  <c r="Z47" i="57"/>
  <c r="I491" i="57"/>
  <c r="I496" i="57" s="1"/>
  <c r="AI254" i="57"/>
  <c r="I451" i="57"/>
  <c r="F61" i="57"/>
  <c r="AI426" i="57"/>
  <c r="AI385" i="57"/>
  <c r="AI285" i="57"/>
  <c r="AJ285" i="57" s="1"/>
  <c r="AI268" i="57"/>
  <c r="AI149" i="57"/>
  <c r="Z51" i="57"/>
  <c r="V444" i="57"/>
  <c r="AE50" i="57"/>
  <c r="AA50" i="57"/>
  <c r="AE38" i="57"/>
  <c r="I553" i="57"/>
  <c r="P100" i="57"/>
  <c r="P22" i="57" s="1"/>
  <c r="AI362" i="57"/>
  <c r="AI427" i="57"/>
  <c r="Z43" i="57"/>
  <c r="AI384" i="57"/>
  <c r="AI313" i="57"/>
  <c r="AJ313" i="57" s="1"/>
  <c r="AG50" i="57"/>
  <c r="AI333" i="57"/>
  <c r="AI249" i="57"/>
  <c r="AI219" i="57"/>
  <c r="AI183" i="57"/>
  <c r="AJ183" i="57" s="1"/>
  <c r="AH53" i="57"/>
  <c r="V48" i="57"/>
  <c r="Y41" i="57"/>
  <c r="W52" i="57"/>
  <c r="V40" i="57"/>
  <c r="W41" i="57"/>
  <c r="AI152" i="57"/>
  <c r="V44" i="57"/>
  <c r="AG35" i="57"/>
  <c r="AC37" i="57"/>
  <c r="AC52" i="57"/>
  <c r="AH34" i="57"/>
  <c r="AI353" i="57"/>
  <c r="AI207" i="57"/>
  <c r="AJ207" i="57" s="1"/>
  <c r="AI260" i="57"/>
  <c r="AJ260" i="57" s="1"/>
  <c r="AI423" i="57"/>
  <c r="AI440" i="57"/>
  <c r="AI156" i="57"/>
  <c r="AI414" i="57"/>
  <c r="W50" i="57"/>
  <c r="AI276" i="57"/>
  <c r="AI232" i="57"/>
  <c r="AI397" i="57"/>
  <c r="AD45" i="57"/>
  <c r="AE51" i="57"/>
  <c r="AC46" i="57"/>
  <c r="AI124" i="57"/>
  <c r="V46" i="57"/>
  <c r="AI154" i="57"/>
  <c r="Z53" i="57"/>
  <c r="V53" i="57"/>
  <c r="AI53" i="57" s="1"/>
  <c r="AJ53" i="57" s="1"/>
  <c r="F62" i="57"/>
  <c r="Z37" i="57"/>
  <c r="AI399" i="57"/>
  <c r="AI359" i="57"/>
  <c r="AI401" i="57"/>
  <c r="AF53" i="57"/>
  <c r="AI150" i="57"/>
  <c r="W42" i="57"/>
  <c r="Z41" i="57"/>
  <c r="AI293" i="57"/>
  <c r="P90" i="57"/>
  <c r="P12" i="57" s="1"/>
  <c r="AI312" i="57"/>
  <c r="AJ312" i="57" s="1"/>
  <c r="AI311" i="57"/>
  <c r="AJ311" i="57" s="1"/>
  <c r="AH48" i="57"/>
  <c r="AI167" i="57"/>
  <c r="AG42" i="57"/>
  <c r="W33" i="57"/>
  <c r="AA42" i="57"/>
  <c r="P96" i="57"/>
  <c r="AA47" i="57"/>
  <c r="AA44" i="57"/>
  <c r="AI324" i="57"/>
  <c r="F70" i="57"/>
  <c r="AI363" i="57"/>
  <c r="AJ363" i="57" s="1"/>
  <c r="AG40" i="57"/>
  <c r="AG39" i="57"/>
  <c r="AI194" i="57"/>
  <c r="AI233" i="57"/>
  <c r="AJ233" i="57" s="1"/>
  <c r="AI306" i="57"/>
  <c r="AI166" i="57"/>
  <c r="W38" i="57"/>
  <c r="AH41" i="57"/>
  <c r="AI125" i="57"/>
  <c r="V47" i="57"/>
  <c r="AI227" i="57"/>
  <c r="AG52" i="57"/>
  <c r="AD40" i="57"/>
  <c r="AI193" i="57"/>
  <c r="AD37" i="57"/>
  <c r="AI176" i="57"/>
  <c r="AA36" i="57"/>
  <c r="AC33" i="57"/>
  <c r="AD44" i="57"/>
  <c r="AD47" i="57"/>
  <c r="AI168" i="57"/>
  <c r="AD33" i="57"/>
  <c r="AI338" i="57"/>
  <c r="AJ338" i="57" s="1"/>
  <c r="V50" i="57"/>
  <c r="AI245" i="57"/>
  <c r="V34" i="57"/>
  <c r="AD52" i="57"/>
  <c r="AI271" i="57"/>
  <c r="AH33" i="57"/>
  <c r="AA37" i="57"/>
  <c r="W43" i="57"/>
  <c r="AI171" i="57"/>
  <c r="AI242" i="57"/>
  <c r="AE39" i="57"/>
  <c r="I466" i="57"/>
  <c r="AC36" i="57"/>
  <c r="F71" i="57"/>
  <c r="AI114" i="57"/>
  <c r="F548" i="57"/>
  <c r="F63" i="57"/>
  <c r="I463" i="57"/>
  <c r="F73" i="57"/>
  <c r="F59" i="57"/>
  <c r="I449" i="57"/>
  <c r="AE48" i="57"/>
  <c r="AI355" i="57"/>
  <c r="AI280" i="57"/>
  <c r="AI204" i="57"/>
  <c r="AE40" i="57"/>
  <c r="P88" i="57"/>
  <c r="P10" i="57" s="1"/>
  <c r="I543" i="57"/>
  <c r="I548" i="57" s="1"/>
  <c r="AI244" i="57"/>
  <c r="AE45" i="57"/>
  <c r="AA46" i="57"/>
  <c r="AI209" i="57"/>
  <c r="AJ209" i="57" s="1"/>
  <c r="AI145" i="57"/>
  <c r="AD34" i="57"/>
  <c r="AI180" i="57"/>
  <c r="V52" i="57"/>
  <c r="AI130" i="57"/>
  <c r="AA33" i="57"/>
  <c r="P95" i="57"/>
  <c r="AI388" i="57"/>
  <c r="W35" i="57"/>
  <c r="AI277" i="57"/>
  <c r="AG51" i="57"/>
  <c r="V51" i="57"/>
  <c r="F66" i="57"/>
  <c r="I456" i="57"/>
  <c r="P86" i="57"/>
  <c r="P8" i="57" s="1"/>
  <c r="AI400" i="57"/>
  <c r="AI379" i="57"/>
  <c r="AI376" i="57"/>
  <c r="AD43" i="57"/>
  <c r="I545" i="57"/>
  <c r="AI321" i="57"/>
  <c r="AI261" i="57"/>
  <c r="AJ261" i="57" s="1"/>
  <c r="AI371" i="57"/>
  <c r="V38" i="57"/>
  <c r="AE52" i="57"/>
  <c r="AI305" i="57"/>
  <c r="AI197" i="57"/>
  <c r="AA39" i="57"/>
  <c r="I501" i="57"/>
  <c r="AA40" i="57"/>
  <c r="F496" i="57"/>
  <c r="I569" i="57"/>
  <c r="AI424" i="57"/>
  <c r="AI407" i="57"/>
  <c r="P87" i="57"/>
  <c r="P9" i="57" s="1"/>
  <c r="AI383" i="57"/>
  <c r="AF52" i="57"/>
  <c r="AI412" i="57"/>
  <c r="AI336" i="57"/>
  <c r="AG45" i="57"/>
  <c r="AI253" i="57"/>
  <c r="P97" i="57"/>
  <c r="AI416" i="57"/>
  <c r="AJ416" i="57" s="1"/>
  <c r="AI349" i="57"/>
  <c r="AI334" i="57"/>
  <c r="Z48" i="57"/>
  <c r="AI329" i="57"/>
  <c r="W45" i="57"/>
  <c r="AI287" i="57"/>
  <c r="AJ287" i="57" s="1"/>
  <c r="AI405" i="57"/>
  <c r="AI365" i="57"/>
  <c r="AJ365" i="57" s="1"/>
  <c r="AI348" i="57"/>
  <c r="Z35" i="57"/>
  <c r="AH37" i="57"/>
  <c r="AI364" i="57"/>
  <c r="AJ364" i="57" s="1"/>
  <c r="AI147" i="57"/>
  <c r="AI234" i="57"/>
  <c r="AJ234" i="57" s="1"/>
  <c r="AH45" i="57"/>
  <c r="AC34" i="57"/>
  <c r="AI235" i="57"/>
  <c r="AJ235" i="57" s="1"/>
  <c r="AA35" i="57"/>
  <c r="W51" i="57"/>
  <c r="Z42" i="57"/>
  <c r="AI140" i="57"/>
  <c r="AD46" i="57"/>
  <c r="AI215" i="57"/>
  <c r="AI255" i="57"/>
  <c r="AI337" i="57"/>
  <c r="AJ337" i="57" s="1"/>
  <c r="AE34" i="57"/>
  <c r="AI123" i="57"/>
  <c r="Z33" i="57"/>
  <c r="AI137" i="57"/>
  <c r="AE42" i="57"/>
  <c r="I517" i="57"/>
  <c r="AE46" i="57"/>
  <c r="Z46" i="57"/>
  <c r="AA38" i="57"/>
  <c r="AI165" i="57"/>
  <c r="AI182" i="57"/>
  <c r="AJ182" i="57" s="1"/>
  <c r="F72" i="57"/>
  <c r="AA48" i="57"/>
  <c r="F78" i="57"/>
  <c r="I468" i="57"/>
  <c r="AI282" i="57"/>
  <c r="I458" i="57"/>
  <c r="F68" i="57"/>
  <c r="W48" i="57"/>
  <c r="F470" i="57"/>
  <c r="W262" i="57"/>
  <c r="S440" i="57"/>
  <c r="AA444" i="57"/>
  <c r="W210" i="57"/>
  <c r="AE444" i="57"/>
  <c r="AI251" i="57"/>
  <c r="AB626" i="57"/>
  <c r="Z158" i="57"/>
  <c r="AA314" i="57"/>
  <c r="AA366" i="57"/>
  <c r="AA418" i="57"/>
  <c r="V418" i="57"/>
  <c r="AF615" i="57"/>
  <c r="Y626" i="57"/>
  <c r="AA392" i="57"/>
  <c r="AA262" i="57"/>
  <c r="W132" i="57"/>
  <c r="AE132" i="57"/>
  <c r="AD132" i="57"/>
  <c r="AI121" i="57"/>
  <c r="AC626" i="57"/>
  <c r="V340" i="57"/>
  <c r="Y44" i="57" l="1"/>
  <c r="AF617" i="57"/>
  <c r="V37" i="57"/>
  <c r="Z392" i="57"/>
  <c r="AI295" i="57"/>
  <c r="AI438" i="57"/>
  <c r="AA626" i="57"/>
  <c r="AI164" i="57"/>
  <c r="AI425" i="57"/>
  <c r="AI224" i="57"/>
  <c r="AD48" i="57"/>
  <c r="AI390" i="57"/>
  <c r="AI172" i="57"/>
  <c r="AF35" i="57"/>
  <c r="AF619" i="57"/>
  <c r="X45" i="57"/>
  <c r="AI243" i="57"/>
  <c r="AI435" i="57"/>
  <c r="AG37" i="57"/>
  <c r="AI195" i="57"/>
  <c r="AI178" i="57"/>
  <c r="AI436" i="57"/>
  <c r="AI190" i="57"/>
  <c r="AI410" i="57"/>
  <c r="AI223" i="57"/>
  <c r="AB47" i="57"/>
  <c r="Q50" i="57"/>
  <c r="AF610" i="57"/>
  <c r="I522" i="57"/>
  <c r="F77" i="57"/>
  <c r="AI372" i="57"/>
  <c r="X34" i="57"/>
  <c r="AI34" i="57" s="1"/>
  <c r="AI431" i="57"/>
  <c r="AI347" i="57"/>
  <c r="AF43" i="57"/>
  <c r="Y39" i="57"/>
  <c r="AI270" i="57"/>
  <c r="AH132" i="57"/>
  <c r="AF50" i="57"/>
  <c r="AI151" i="57"/>
  <c r="Z44" i="57"/>
  <c r="Y47" i="57"/>
  <c r="AI358" i="57"/>
  <c r="AF47" i="57"/>
  <c r="AI428" i="57"/>
  <c r="AI350" i="57"/>
  <c r="AI175" i="57"/>
  <c r="AA132" i="57"/>
  <c r="X418" i="57"/>
  <c r="P102" i="57"/>
  <c r="P24" i="57" s="1"/>
  <c r="AF607" i="57"/>
  <c r="AI226" i="57"/>
  <c r="Z444" i="57"/>
  <c r="AD444" i="57"/>
  <c r="S423" i="57"/>
  <c r="Y33" i="57"/>
  <c r="X42" i="57"/>
  <c r="H497" i="57"/>
  <c r="D497" i="57"/>
  <c r="C497" i="57"/>
  <c r="F497" i="57"/>
  <c r="G497" i="57"/>
  <c r="E497" i="57"/>
  <c r="B497" i="57"/>
  <c r="AI403" i="57"/>
  <c r="AI138" i="57"/>
  <c r="AB262" i="57"/>
  <c r="AI330" i="57"/>
  <c r="Y288" i="57"/>
  <c r="V314" i="57"/>
  <c r="AI439" i="57"/>
  <c r="I68" i="57"/>
  <c r="F16" i="57"/>
  <c r="I66" i="57"/>
  <c r="F14" i="57"/>
  <c r="H549" i="57"/>
  <c r="C549" i="57"/>
  <c r="G549" i="57"/>
  <c r="F549" i="57"/>
  <c r="D549" i="57"/>
  <c r="B549" i="57"/>
  <c r="E549" i="57"/>
  <c r="Z236" i="57"/>
  <c r="AI294" i="57"/>
  <c r="X314" i="57"/>
  <c r="Y40" i="57"/>
  <c r="X41" i="57"/>
  <c r="AF40" i="57"/>
  <c r="F574" i="57"/>
  <c r="X52" i="57"/>
  <c r="AI332" i="57"/>
  <c r="X35" i="57"/>
  <c r="AF45" i="57"/>
  <c r="L48" i="57"/>
  <c r="AI174" i="57"/>
  <c r="AI272" i="57"/>
  <c r="X38" i="57"/>
  <c r="AI116" i="57"/>
  <c r="AI228" i="57"/>
  <c r="AF34" i="57"/>
  <c r="Y37" i="57"/>
  <c r="AI52" i="57"/>
  <c r="I71" i="57"/>
  <c r="F19" i="57"/>
  <c r="M33" i="57"/>
  <c r="AI222" i="57"/>
  <c r="I62" i="57"/>
  <c r="F10" i="57"/>
  <c r="Z36" i="57"/>
  <c r="AI322" i="57"/>
  <c r="Z39" i="57"/>
  <c r="S426" i="57"/>
  <c r="AJ426" i="57" s="1"/>
  <c r="S384" i="57"/>
  <c r="AJ384" i="57" s="1"/>
  <c r="AE366" i="57"/>
  <c r="AE236" i="57"/>
  <c r="AI269" i="57"/>
  <c r="Z132" i="57"/>
  <c r="W184" i="57"/>
  <c r="AE184" i="57"/>
  <c r="AI281" i="57"/>
  <c r="AF614" i="57"/>
  <c r="AA210" i="57"/>
  <c r="AI326" i="57"/>
  <c r="AG236" i="57"/>
  <c r="AG43" i="57"/>
  <c r="Y392" i="57"/>
  <c r="Y132" i="57"/>
  <c r="AF42" i="57"/>
  <c r="X43" i="57"/>
  <c r="Y36" i="57"/>
  <c r="AI247" i="57"/>
  <c r="X44" i="57"/>
  <c r="AG36" i="57"/>
  <c r="AG262" i="57"/>
  <c r="AI375" i="57"/>
  <c r="AF48" i="57"/>
  <c r="AD236" i="57"/>
  <c r="AF288" i="57"/>
  <c r="AH340" i="57"/>
  <c r="AG392" i="57"/>
  <c r="AG33" i="57"/>
  <c r="W158" i="57"/>
  <c r="N132" i="57"/>
  <c r="AG418" i="57"/>
  <c r="AI381" i="57"/>
  <c r="AE262" i="57"/>
  <c r="V392" i="57"/>
  <c r="Y236" i="57"/>
  <c r="AE288" i="57"/>
  <c r="AF314" i="57"/>
  <c r="S252" i="57"/>
  <c r="AJ252" i="57" s="1"/>
  <c r="Z340" i="57"/>
  <c r="Z34" i="57"/>
  <c r="X40" i="57"/>
  <c r="AI430" i="57"/>
  <c r="AI320" i="57"/>
  <c r="S280" i="57"/>
  <c r="AJ280" i="57" s="1"/>
  <c r="S218" i="57"/>
  <c r="AJ218" i="57" s="1"/>
  <c r="AF612" i="57"/>
  <c r="AI198" i="57"/>
  <c r="AC43" i="57"/>
  <c r="AF624" i="57"/>
  <c r="AF132" i="57"/>
  <c r="AA158" i="57"/>
  <c r="Z418" i="57"/>
  <c r="S125" i="57"/>
  <c r="AJ125" i="57" s="1"/>
  <c r="AH418" i="57"/>
  <c r="O38" i="57"/>
  <c r="AG444" i="57"/>
  <c r="S141" i="57"/>
  <c r="AJ141" i="57" s="1"/>
  <c r="O33" i="57"/>
  <c r="AD158" i="57"/>
  <c r="AJ440" i="57"/>
  <c r="AI248" i="57"/>
  <c r="AI307" i="57"/>
  <c r="Y35" i="57"/>
  <c r="AI35" i="57" s="1"/>
  <c r="AI310" i="57"/>
  <c r="Y50" i="57"/>
  <c r="AG340" i="57"/>
  <c r="I518" i="57"/>
  <c r="F76" i="57"/>
  <c r="AG158" i="57"/>
  <c r="I65" i="57"/>
  <c r="AG210" i="57"/>
  <c r="AG41" i="57"/>
  <c r="X48" i="57"/>
  <c r="AI126" i="57"/>
  <c r="AI230" i="57"/>
  <c r="AI191" i="57"/>
  <c r="S300" i="57"/>
  <c r="AI300" i="57"/>
  <c r="Y366" i="57"/>
  <c r="AI129" i="57"/>
  <c r="X51" i="57"/>
  <c r="Z40" i="57"/>
  <c r="S486" i="57"/>
  <c r="P70" i="57"/>
  <c r="AB340" i="57"/>
  <c r="S124" i="57"/>
  <c r="AJ124" i="57" s="1"/>
  <c r="S379" i="57"/>
  <c r="AJ379" i="57" s="1"/>
  <c r="Z210" i="57"/>
  <c r="S428" i="57"/>
  <c r="AJ428" i="57" s="1"/>
  <c r="W444" i="57"/>
  <c r="AF262" i="57"/>
  <c r="AI274" i="57"/>
  <c r="I72" i="57"/>
  <c r="F20" i="57"/>
  <c r="AI279" i="57"/>
  <c r="B523" i="57"/>
  <c r="F523" i="57"/>
  <c r="H523" i="57"/>
  <c r="D523" i="57"/>
  <c r="E523" i="57"/>
  <c r="C523" i="57"/>
  <c r="G523" i="57"/>
  <c r="AI241" i="57"/>
  <c r="X33" i="57"/>
  <c r="AI33" i="57" s="1"/>
  <c r="AI297" i="57"/>
  <c r="AF37" i="57"/>
  <c r="AE210" i="57"/>
  <c r="AH366" i="57"/>
  <c r="S122" i="57"/>
  <c r="L44" i="57"/>
  <c r="AI382" i="57"/>
  <c r="AF392" i="57"/>
  <c r="AF444" i="57"/>
  <c r="AB210" i="57"/>
  <c r="S488" i="57"/>
  <c r="P72" i="57"/>
  <c r="AI278" i="57"/>
  <c r="Y262" i="57"/>
  <c r="AI229" i="57"/>
  <c r="AI308" i="57"/>
  <c r="F18" i="57"/>
  <c r="I70" i="57"/>
  <c r="AI115" i="57"/>
  <c r="AG44" i="57"/>
  <c r="Y42" i="57"/>
  <c r="F25" i="57"/>
  <c r="I77" i="57"/>
  <c r="AI296" i="57"/>
  <c r="S436" i="57"/>
  <c r="AJ436" i="57" s="1"/>
  <c r="Y38" i="57"/>
  <c r="AI331" i="57"/>
  <c r="X444" i="57"/>
  <c r="I64" i="57"/>
  <c r="F12" i="57"/>
  <c r="X47" i="57"/>
  <c r="AH43" i="57"/>
  <c r="AA236" i="57"/>
  <c r="AA288" i="57"/>
  <c r="X288" i="57"/>
  <c r="Z184" i="57"/>
  <c r="S111" i="57"/>
  <c r="S345" i="57"/>
  <c r="AJ345" i="57" s="1"/>
  <c r="AI437" i="57"/>
  <c r="S113" i="57"/>
  <c r="AJ113" i="57" s="1"/>
  <c r="W418" i="57"/>
  <c r="X366" i="57"/>
  <c r="X236" i="57"/>
  <c r="AI203" i="57"/>
  <c r="AD288" i="57"/>
  <c r="AG288" i="57"/>
  <c r="AG314" i="57"/>
  <c r="S120" i="57"/>
  <c r="AJ120" i="57" s="1"/>
  <c r="AA184" i="57"/>
  <c r="AF618" i="57"/>
  <c r="X340" i="57"/>
  <c r="AD262" i="57"/>
  <c r="S138" i="57"/>
  <c r="AJ138" i="57" s="1"/>
  <c r="S194" i="57"/>
  <c r="AJ194" i="57" s="1"/>
  <c r="S137" i="57"/>
  <c r="R50" i="57"/>
  <c r="Q51" i="57"/>
  <c r="AI51" i="57"/>
  <c r="X37" i="57"/>
  <c r="AI218" i="57"/>
  <c r="X39" i="57"/>
  <c r="AE158" i="57"/>
  <c r="S225" i="57"/>
  <c r="I348" i="57"/>
  <c r="L37" i="57"/>
  <c r="AF39" i="57"/>
  <c r="I79" i="57"/>
  <c r="F27" i="57"/>
  <c r="P85" i="57"/>
  <c r="AI373" i="57"/>
  <c r="W36" i="57"/>
  <c r="X36" i="57"/>
  <c r="Y43" i="57"/>
  <c r="S398" i="57"/>
  <c r="AJ398" i="57" s="1"/>
  <c r="S201" i="57"/>
  <c r="AJ201" i="57" s="1"/>
  <c r="V132" i="57"/>
  <c r="P68" i="57"/>
  <c r="S484" i="57"/>
  <c r="S241" i="57"/>
  <c r="AD418" i="57"/>
  <c r="AD366" i="57"/>
  <c r="Y184" i="57"/>
  <c r="AI122" i="57"/>
  <c r="AI356" i="57"/>
  <c r="L39" i="57"/>
  <c r="L41" i="57"/>
  <c r="S119" i="57"/>
  <c r="AJ119" i="57" s="1"/>
  <c r="AI250" i="57"/>
  <c r="AI304" i="57"/>
  <c r="AE418" i="57"/>
  <c r="AF418" i="57"/>
  <c r="AF622" i="57"/>
  <c r="Z366" i="57"/>
  <c r="AG366" i="57"/>
  <c r="W236" i="57"/>
  <c r="AI380" i="57"/>
  <c r="AE314" i="57"/>
  <c r="Q33" i="57"/>
  <c r="AH184" i="57"/>
  <c r="AF605" i="57"/>
  <c r="X262" i="57"/>
  <c r="AE340" i="57"/>
  <c r="AI200" i="57"/>
  <c r="AI432" i="57"/>
  <c r="AE392" i="57"/>
  <c r="L52" i="57"/>
  <c r="Z626" i="57"/>
  <c r="S128" i="57"/>
  <c r="AJ128" i="57" s="1"/>
  <c r="AB314" i="57"/>
  <c r="I465" i="57"/>
  <c r="I470" i="57" s="1"/>
  <c r="F75" i="57"/>
  <c r="S223" i="57"/>
  <c r="AJ223" i="57" s="1"/>
  <c r="AE36" i="57"/>
  <c r="AI346" i="57"/>
  <c r="AF51" i="57"/>
  <c r="P103" i="57"/>
  <c r="P25" i="57" s="1"/>
  <c r="F7" i="57"/>
  <c r="I59" i="57"/>
  <c r="Y210" i="57"/>
  <c r="AI246" i="57"/>
  <c r="AI377" i="57"/>
  <c r="AF44" i="57"/>
  <c r="Y314" i="57"/>
  <c r="X46" i="57"/>
  <c r="P47" i="57"/>
  <c r="AI41" i="57"/>
  <c r="S282" i="57"/>
  <c r="AJ282" i="57" s="1"/>
  <c r="F9" i="57"/>
  <c r="I61" i="57"/>
  <c r="AI189" i="57"/>
  <c r="I74" i="57"/>
  <c r="F22" i="57"/>
  <c r="AE41" i="57"/>
  <c r="X50" i="57"/>
  <c r="AI50" i="57" s="1"/>
  <c r="S306" i="57"/>
  <c r="AJ306" i="57" s="1"/>
  <c r="S374" i="57"/>
  <c r="AJ374" i="57" s="1"/>
  <c r="AI319" i="57"/>
  <c r="Y340" i="57"/>
  <c r="AF606" i="57"/>
  <c r="S348" i="57"/>
  <c r="AJ348" i="57" s="1"/>
  <c r="AH210" i="57"/>
  <c r="AI434" i="57"/>
  <c r="X132" i="57"/>
  <c r="AI406" i="57"/>
  <c r="O50" i="57"/>
  <c r="W366" i="57"/>
  <c r="AF236" i="57"/>
  <c r="Z314" i="57"/>
  <c r="AI328" i="57"/>
  <c r="Y158" i="57"/>
  <c r="AG184" i="57"/>
  <c r="P101" i="57"/>
  <c r="P23" i="57" s="1"/>
  <c r="W340" i="57"/>
  <c r="X210" i="57"/>
  <c r="Y444" i="57"/>
  <c r="I276" i="57"/>
  <c r="AD340" i="57"/>
  <c r="AD392" i="57"/>
  <c r="AA340" i="57"/>
  <c r="AI118" i="57"/>
  <c r="W392" i="57"/>
  <c r="S171" i="57"/>
  <c r="AJ171" i="57" s="1"/>
  <c r="X158" i="57"/>
  <c r="AC236" i="57"/>
  <c r="Z262" i="57"/>
  <c r="S424" i="57"/>
  <c r="AJ424" i="57" s="1"/>
  <c r="O51" i="57"/>
  <c r="W44" i="57"/>
  <c r="S376" i="57"/>
  <c r="AJ376" i="57" s="1"/>
  <c r="I73" i="57"/>
  <c r="AI112" i="57"/>
  <c r="AI142" i="57"/>
  <c r="S166" i="57"/>
  <c r="AJ166" i="57" s="1"/>
  <c r="AI217" i="57"/>
  <c r="Y34" i="57"/>
  <c r="AI275" i="57"/>
  <c r="AI398" i="57"/>
  <c r="AF33" i="57"/>
  <c r="AC49" i="57"/>
  <c r="X392" i="57"/>
  <c r="S410" i="57"/>
  <c r="AJ410" i="57" s="1"/>
  <c r="S371" i="57"/>
  <c r="Y418" i="57"/>
  <c r="AF366" i="57"/>
  <c r="AD314" i="57"/>
  <c r="W314" i="57"/>
  <c r="AH288" i="57"/>
  <c r="S176" i="57"/>
  <c r="AJ176" i="57" s="1"/>
  <c r="AF184" i="57"/>
  <c r="AD184" i="57"/>
  <c r="AI408" i="57"/>
  <c r="AF611" i="57"/>
  <c r="S255" i="57"/>
  <c r="AJ255" i="57" s="1"/>
  <c r="AI252" i="57"/>
  <c r="AF210" i="57"/>
  <c r="L444" i="57"/>
  <c r="AF340" i="57"/>
  <c r="AI170" i="57"/>
  <c r="F26" i="57"/>
  <c r="I78" i="57"/>
  <c r="Y46" i="57"/>
  <c r="Y45" i="57"/>
  <c r="F522" i="57"/>
  <c r="AF158" i="57"/>
  <c r="N51" i="57"/>
  <c r="R51" i="57"/>
  <c r="M50" i="57"/>
  <c r="AI352" i="57"/>
  <c r="I63" i="57"/>
  <c r="F11" i="57"/>
  <c r="Y51" i="57"/>
  <c r="S297" i="57"/>
  <c r="AJ297" i="57" s="1"/>
  <c r="S196" i="57"/>
  <c r="S425" i="57"/>
  <c r="AJ425" i="57" s="1"/>
  <c r="S295" i="57"/>
  <c r="AJ295" i="57" s="1"/>
  <c r="S310" i="57"/>
  <c r="S386" i="57"/>
  <c r="AJ386" i="57" s="1"/>
  <c r="I574" i="57"/>
  <c r="R44" i="57"/>
  <c r="AI360" i="57"/>
  <c r="AF41" i="57"/>
  <c r="S244" i="57"/>
  <c r="AJ244" i="57" s="1"/>
  <c r="Y48" i="57"/>
  <c r="AI48" i="57" s="1"/>
  <c r="AF38" i="57"/>
  <c r="F15" i="57"/>
  <c r="I67" i="57"/>
  <c r="I301" i="57"/>
  <c r="R43" i="57"/>
  <c r="AF36" i="57"/>
  <c r="AF46" i="57"/>
  <c r="AI225" i="57"/>
  <c r="I623" i="57"/>
  <c r="I611" i="57"/>
  <c r="I615" i="57"/>
  <c r="G626" i="57"/>
  <c r="I617" i="57"/>
  <c r="I619" i="57"/>
  <c r="I618" i="57"/>
  <c r="I624" i="57"/>
  <c r="I614" i="57"/>
  <c r="I625" i="57"/>
  <c r="I612" i="57"/>
  <c r="I610" i="57"/>
  <c r="I608" i="57"/>
  <c r="I606" i="57"/>
  <c r="I622" i="57"/>
  <c r="S190" i="57" l="1"/>
  <c r="AJ190" i="57" s="1"/>
  <c r="R40" i="57"/>
  <c r="N45" i="57"/>
  <c r="O37" i="57"/>
  <c r="S378" i="57"/>
  <c r="S407" i="57"/>
  <c r="AJ407" i="57" s="1"/>
  <c r="S347" i="57"/>
  <c r="AJ347" i="57" s="1"/>
  <c r="AI283" i="57"/>
  <c r="I435" i="57"/>
  <c r="S307" i="57"/>
  <c r="AJ307" i="57" s="1"/>
  <c r="AI325" i="57"/>
  <c r="S245" i="57"/>
  <c r="AJ245" i="57" s="1"/>
  <c r="S253" i="57"/>
  <c r="AJ253" i="57" s="1"/>
  <c r="N33" i="57"/>
  <c r="AI299" i="57"/>
  <c r="S623" i="57"/>
  <c r="AG623" i="57" s="1"/>
  <c r="I170" i="57"/>
  <c r="S372" i="57"/>
  <c r="AJ372" i="57" s="1"/>
  <c r="S228" i="57"/>
  <c r="AJ228" i="57" s="1"/>
  <c r="I378" i="57"/>
  <c r="I407" i="57"/>
  <c r="I347" i="57"/>
  <c r="S178" i="57"/>
  <c r="AJ178" i="57" s="1"/>
  <c r="S200" i="57"/>
  <c r="AJ200" i="57" s="1"/>
  <c r="S373" i="57"/>
  <c r="AJ373" i="57" s="1"/>
  <c r="M41" i="57"/>
  <c r="R38" i="57"/>
  <c r="AI46" i="57"/>
  <c r="S302" i="57"/>
  <c r="AH47" i="57"/>
  <c r="Q41" i="57"/>
  <c r="S152" i="57"/>
  <c r="AJ152" i="57" s="1"/>
  <c r="S375" i="57"/>
  <c r="AJ375" i="57" s="1"/>
  <c r="Q34" i="57"/>
  <c r="N50" i="57"/>
  <c r="S401" i="57"/>
  <c r="AJ401" i="57" s="1"/>
  <c r="S402" i="57"/>
  <c r="AJ402" i="57" s="1"/>
  <c r="S330" i="57"/>
  <c r="AJ330" i="57" s="1"/>
  <c r="O52" i="57"/>
  <c r="Q52" i="57"/>
  <c r="S249" i="57"/>
  <c r="AJ249" i="57" s="1"/>
  <c r="S193" i="57"/>
  <c r="AJ193" i="57" s="1"/>
  <c r="M40" i="57"/>
  <c r="O46" i="57"/>
  <c r="P392" i="57"/>
  <c r="S319" i="57"/>
  <c r="AJ319" i="57" s="1"/>
  <c r="I218" i="57"/>
  <c r="M36" i="57"/>
  <c r="S334" i="57"/>
  <c r="AJ334" i="57" s="1"/>
  <c r="S385" i="57"/>
  <c r="AJ385" i="57" s="1"/>
  <c r="I169" i="57"/>
  <c r="S220" i="57"/>
  <c r="AJ220" i="57" s="1"/>
  <c r="AC47" i="57"/>
  <c r="AI47" i="57" s="1"/>
  <c r="Q48" i="57"/>
  <c r="S322" i="57"/>
  <c r="AJ322" i="57" s="1"/>
  <c r="M35" i="57"/>
  <c r="S321" i="57"/>
  <c r="AJ321" i="57" s="1"/>
  <c r="Q45" i="57"/>
  <c r="S411" i="57"/>
  <c r="AJ411" i="57" s="1"/>
  <c r="R41" i="57"/>
  <c r="M52" i="57"/>
  <c r="AB158" i="57"/>
  <c r="N47" i="57"/>
  <c r="S293" i="57"/>
  <c r="M43" i="57"/>
  <c r="S389" i="57"/>
  <c r="AJ389" i="57" s="1"/>
  <c r="S170" i="57"/>
  <c r="AJ170" i="57" s="1"/>
  <c r="S409" i="57"/>
  <c r="AJ409" i="57" s="1"/>
  <c r="S149" i="57"/>
  <c r="AJ149" i="57" s="1"/>
  <c r="S349" i="57"/>
  <c r="AJ349" i="57" s="1"/>
  <c r="N36" i="57"/>
  <c r="S219" i="57"/>
  <c r="AJ219" i="57" s="1"/>
  <c r="S192" i="57"/>
  <c r="AJ192" i="57" s="1"/>
  <c r="S254" i="57"/>
  <c r="AJ254" i="57" s="1"/>
  <c r="Q40" i="57"/>
  <c r="S269" i="57"/>
  <c r="AJ269" i="57" s="1"/>
  <c r="S268" i="57"/>
  <c r="AJ268" i="57" s="1"/>
  <c r="AJ225" i="57"/>
  <c r="S156" i="57"/>
  <c r="AJ156" i="57" s="1"/>
  <c r="N40" i="57"/>
  <c r="S270" i="57"/>
  <c r="AJ270" i="57" s="1"/>
  <c r="S123" i="57"/>
  <c r="AJ123" i="57" s="1"/>
  <c r="I305" i="57"/>
  <c r="L35" i="57"/>
  <c r="N48" i="57"/>
  <c r="S383" i="57"/>
  <c r="AJ383" i="57" s="1"/>
  <c r="AJ300" i="57"/>
  <c r="G314" i="57"/>
  <c r="I613" i="57"/>
  <c r="S246" i="57"/>
  <c r="AJ246" i="57" s="1"/>
  <c r="S172" i="57"/>
  <c r="AJ172" i="57" s="1"/>
  <c r="S147" i="57"/>
  <c r="AJ147" i="57" s="1"/>
  <c r="S277" i="57"/>
  <c r="AJ277" i="57" s="1"/>
  <c r="R35" i="57"/>
  <c r="S155" i="57"/>
  <c r="AJ155" i="57" s="1"/>
  <c r="N262" i="57"/>
  <c r="S359" i="57"/>
  <c r="AJ359" i="57" s="1"/>
  <c r="S216" i="57"/>
  <c r="AJ216" i="57" s="1"/>
  <c r="R47" i="57"/>
  <c r="S296" i="57"/>
  <c r="AJ296" i="57" s="1"/>
  <c r="Q46" i="57"/>
  <c r="S151" i="57"/>
  <c r="AJ151" i="57" s="1"/>
  <c r="S174" i="57"/>
  <c r="I549" i="57"/>
  <c r="S148" i="57"/>
  <c r="S434" i="57"/>
  <c r="S167" i="57"/>
  <c r="AJ167" i="57" s="1"/>
  <c r="S360" i="57"/>
  <c r="AJ360" i="57" s="1"/>
  <c r="S256" i="57"/>
  <c r="AJ256" i="57" s="1"/>
  <c r="I620" i="57"/>
  <c r="I621" i="57"/>
  <c r="S333" i="57"/>
  <c r="AJ333" i="57" s="1"/>
  <c r="AJ310" i="57"/>
  <c r="S438" i="57"/>
  <c r="AJ438" i="57" s="1"/>
  <c r="S116" i="57"/>
  <c r="AJ116" i="57" s="1"/>
  <c r="O48" i="57"/>
  <c r="AH40" i="57"/>
  <c r="S278" i="57"/>
  <c r="AJ278" i="57" s="1"/>
  <c r="S197" i="57"/>
  <c r="AJ197" i="57" s="1"/>
  <c r="R42" i="57"/>
  <c r="I331" i="57"/>
  <c r="S276" i="57"/>
  <c r="AJ276" i="57" s="1"/>
  <c r="O132" i="57"/>
  <c r="S279" i="57"/>
  <c r="AJ279" i="57" s="1"/>
  <c r="S243" i="57"/>
  <c r="AJ243" i="57" s="1"/>
  <c r="S405" i="57"/>
  <c r="AJ405" i="57" s="1"/>
  <c r="W49" i="57"/>
  <c r="W54" i="57" s="1"/>
  <c r="S355" i="57"/>
  <c r="AJ355" i="57" s="1"/>
  <c r="S168" i="57"/>
  <c r="AJ168" i="57" s="1"/>
  <c r="AI37" i="57"/>
  <c r="S217" i="57"/>
  <c r="AJ217" i="57" s="1"/>
  <c r="AC288" i="57"/>
  <c r="N42" i="57"/>
  <c r="S227" i="57"/>
  <c r="AJ227" i="57" s="1"/>
  <c r="S251" i="57"/>
  <c r="AJ251" i="57" s="1"/>
  <c r="AJ293" i="57"/>
  <c r="S35" i="57"/>
  <c r="AJ35" i="57" s="1"/>
  <c r="AJ174" i="57"/>
  <c r="AI38" i="57"/>
  <c r="AJ137" i="57"/>
  <c r="I168" i="57"/>
  <c r="I295" i="57"/>
  <c r="I174" i="57"/>
  <c r="I386" i="57"/>
  <c r="I275" i="57"/>
  <c r="I196" i="57"/>
  <c r="I298" i="57"/>
  <c r="S432" i="57"/>
  <c r="AJ432" i="57" s="1"/>
  <c r="AB444" i="57"/>
  <c r="AI429" i="57"/>
  <c r="H43" i="57"/>
  <c r="I326" i="57"/>
  <c r="N418" i="57"/>
  <c r="I177" i="57"/>
  <c r="I274" i="57"/>
  <c r="L288" i="57"/>
  <c r="I148" i="57"/>
  <c r="I359" i="57"/>
  <c r="I398" i="57"/>
  <c r="I141" i="57"/>
  <c r="I302" i="57"/>
  <c r="P210" i="57"/>
  <c r="I334" i="57"/>
  <c r="I192" i="57"/>
  <c r="I411" i="57"/>
  <c r="I193" i="57"/>
  <c r="I355" i="57"/>
  <c r="I246" i="57"/>
  <c r="I195" i="57"/>
  <c r="G48" i="57"/>
  <c r="I384" i="57"/>
  <c r="I373" i="57"/>
  <c r="I431" i="57"/>
  <c r="I320" i="57"/>
  <c r="I322" i="57"/>
  <c r="G41" i="57"/>
  <c r="S352" i="57"/>
  <c r="AJ352" i="57" s="1"/>
  <c r="R37" i="57"/>
  <c r="I175" i="57"/>
  <c r="I215" i="57"/>
  <c r="O210" i="57"/>
  <c r="Q39" i="57"/>
  <c r="R39" i="57"/>
  <c r="I390" i="57"/>
  <c r="AH42" i="57"/>
  <c r="AH158" i="57"/>
  <c r="R418" i="57"/>
  <c r="S437" i="57"/>
  <c r="AJ437" i="57" s="1"/>
  <c r="N35" i="57"/>
  <c r="H42" i="57"/>
  <c r="P7" i="57"/>
  <c r="M38" i="57"/>
  <c r="G51" i="57"/>
  <c r="S377" i="57"/>
  <c r="AJ377" i="57" s="1"/>
  <c r="L184" i="57"/>
  <c r="L158" i="57"/>
  <c r="O34" i="57"/>
  <c r="S327" i="57"/>
  <c r="AJ327" i="57" s="1"/>
  <c r="S332" i="57"/>
  <c r="AJ332" i="57" s="1"/>
  <c r="S177" i="57"/>
  <c r="I225" i="57"/>
  <c r="AC340" i="57"/>
  <c r="C43" i="57"/>
  <c r="N41" i="57"/>
  <c r="V288" i="57"/>
  <c r="F24" i="57"/>
  <c r="I76" i="57"/>
  <c r="L34" i="57"/>
  <c r="S112" i="57"/>
  <c r="AJ112" i="57" s="1"/>
  <c r="N44" i="57"/>
  <c r="I165" i="57"/>
  <c r="M46" i="57"/>
  <c r="S430" i="57"/>
  <c r="AJ430" i="57" s="1"/>
  <c r="I412" i="57"/>
  <c r="H46" i="57"/>
  <c r="I399" i="57"/>
  <c r="AC418" i="57"/>
  <c r="X49" i="57"/>
  <c r="N37" i="57"/>
  <c r="S324" i="57"/>
  <c r="AJ324" i="57" s="1"/>
  <c r="I497" i="57"/>
  <c r="AI143" i="57"/>
  <c r="AI303" i="57"/>
  <c r="W626" i="57"/>
  <c r="H39" i="57"/>
  <c r="I189" i="57"/>
  <c r="C46" i="57"/>
  <c r="H41" i="57"/>
  <c r="I117" i="57"/>
  <c r="I388" i="57"/>
  <c r="I254" i="57"/>
  <c r="I202" i="57"/>
  <c r="D35" i="57"/>
  <c r="I372" i="57"/>
  <c r="I434" i="57"/>
  <c r="I427" i="57"/>
  <c r="I229" i="57"/>
  <c r="I349" i="57"/>
  <c r="I244" i="57"/>
  <c r="I410" i="57"/>
  <c r="I241" i="57"/>
  <c r="H36" i="57"/>
  <c r="I221" i="57"/>
  <c r="E36" i="57"/>
  <c r="D46" i="57"/>
  <c r="I428" i="57"/>
  <c r="H38" i="57"/>
  <c r="D48" i="57"/>
  <c r="N392" i="57"/>
  <c r="P158" i="57"/>
  <c r="N210" i="57"/>
  <c r="L262" i="57"/>
  <c r="S272" i="57"/>
  <c r="AJ272" i="57" s="1"/>
  <c r="S301" i="57"/>
  <c r="AJ301" i="57" s="1"/>
  <c r="S358" i="57"/>
  <c r="AJ358" i="57" s="1"/>
  <c r="R210" i="57"/>
  <c r="M418" i="57"/>
  <c r="O36" i="57"/>
  <c r="H37" i="57"/>
  <c r="M39" i="57"/>
  <c r="S298" i="57"/>
  <c r="AJ298" i="57" s="1"/>
  <c r="S139" i="57"/>
  <c r="AJ139" i="57" s="1"/>
  <c r="R236" i="57"/>
  <c r="AJ423" i="57"/>
  <c r="Q314" i="57"/>
  <c r="S229" i="57"/>
  <c r="AJ229" i="57" s="1"/>
  <c r="I145" i="57"/>
  <c r="D34" i="57"/>
  <c r="E158" i="57"/>
  <c r="O158" i="57"/>
  <c r="S142" i="57"/>
  <c r="AJ142" i="57" s="1"/>
  <c r="M42" i="57"/>
  <c r="Q35" i="57"/>
  <c r="AC184" i="57"/>
  <c r="Q340" i="57"/>
  <c r="S382" i="57"/>
  <c r="AJ382" i="57" s="1"/>
  <c r="S163" i="57"/>
  <c r="S144" i="57"/>
  <c r="L366" i="57"/>
  <c r="S275" i="57"/>
  <c r="AJ275" i="57" s="1"/>
  <c r="Q262" i="57"/>
  <c r="X184" i="57"/>
  <c r="I327" i="57"/>
  <c r="E38" i="57"/>
  <c r="I332" i="57"/>
  <c r="AC444" i="57"/>
  <c r="R33" i="57"/>
  <c r="M48" i="57"/>
  <c r="AC44" i="57"/>
  <c r="AI44" i="57" s="1"/>
  <c r="AI148" i="57"/>
  <c r="AJ148" i="57" s="1"/>
  <c r="C39" i="57"/>
  <c r="R158" i="57"/>
  <c r="O45" i="57"/>
  <c r="C45" i="57"/>
  <c r="S305" i="57"/>
  <c r="AJ305" i="57" s="1"/>
  <c r="I217" i="57"/>
  <c r="Q184" i="57"/>
  <c r="I308" i="57"/>
  <c r="I324" i="57"/>
  <c r="AC262" i="57"/>
  <c r="AC40" i="57"/>
  <c r="I350" i="57"/>
  <c r="I273" i="57"/>
  <c r="I176" i="57"/>
  <c r="I323" i="57"/>
  <c r="AH236" i="57"/>
  <c r="AH44" i="57"/>
  <c r="M210" i="57"/>
  <c r="AI257" i="57"/>
  <c r="V262" i="57"/>
  <c r="AE49" i="57"/>
  <c r="AE54" i="57" s="1"/>
  <c r="S308" i="57"/>
  <c r="AJ308" i="57" s="1"/>
  <c r="E48" i="57"/>
  <c r="I360" i="57"/>
  <c r="I379" i="57"/>
  <c r="I605" i="57"/>
  <c r="B51" i="57"/>
  <c r="S121" i="57"/>
  <c r="AJ121" i="57" s="1"/>
  <c r="AI309" i="57"/>
  <c r="S273" i="57"/>
  <c r="M314" i="57"/>
  <c r="Q444" i="57"/>
  <c r="I171" i="57"/>
  <c r="P314" i="57"/>
  <c r="I438" i="57"/>
  <c r="I383" i="57"/>
  <c r="I325" i="57"/>
  <c r="I306" i="57"/>
  <c r="I150" i="57"/>
  <c r="I402" i="57"/>
  <c r="I356" i="57"/>
  <c r="E34" i="57"/>
  <c r="I376" i="57"/>
  <c r="D626" i="57"/>
  <c r="I222" i="57"/>
  <c r="E45" i="57"/>
  <c r="I223" i="57"/>
  <c r="I164" i="57"/>
  <c r="I272" i="57"/>
  <c r="B575" i="57"/>
  <c r="C575" i="57"/>
  <c r="G575" i="57"/>
  <c r="F575" i="57"/>
  <c r="D575" i="57"/>
  <c r="E575" i="57"/>
  <c r="H575" i="57"/>
  <c r="S388" i="57"/>
  <c r="AJ371" i="57"/>
  <c r="E51" i="57"/>
  <c r="S400" i="57"/>
  <c r="AJ400" i="57" s="1"/>
  <c r="I377" i="57"/>
  <c r="I397" i="57"/>
  <c r="N52" i="57"/>
  <c r="S294" i="57"/>
  <c r="AJ294" i="57" s="1"/>
  <c r="Q36" i="57"/>
  <c r="L43" i="57"/>
  <c r="AJ241" i="57"/>
  <c r="I220" i="57"/>
  <c r="S115" i="57"/>
  <c r="AJ115" i="57" s="1"/>
  <c r="I251" i="57"/>
  <c r="Q236" i="57"/>
  <c r="Y49" i="57"/>
  <c r="Y54" i="57" s="1"/>
  <c r="S354" i="57"/>
  <c r="AJ354" i="57" s="1"/>
  <c r="AI199" i="57"/>
  <c r="V210" i="57"/>
  <c r="V43" i="57"/>
  <c r="S224" i="57"/>
  <c r="AJ224" i="57" s="1"/>
  <c r="S431" i="57"/>
  <c r="AJ431" i="57" s="1"/>
  <c r="N366" i="57"/>
  <c r="N314" i="57"/>
  <c r="AI205" i="57"/>
  <c r="O41" i="57"/>
  <c r="AC158" i="57"/>
  <c r="AC42" i="57"/>
  <c r="AI42" i="57" s="1"/>
  <c r="AI146" i="57"/>
  <c r="AC210" i="57"/>
  <c r="H158" i="57"/>
  <c r="M34" i="57"/>
  <c r="S150" i="57"/>
  <c r="AJ150" i="57" s="1"/>
  <c r="I204" i="57"/>
  <c r="S202" i="57"/>
  <c r="AJ202" i="57" s="1"/>
  <c r="S230" i="57"/>
  <c r="R46" i="57"/>
  <c r="Z38" i="57"/>
  <c r="Z288" i="57"/>
  <c r="P69" i="57"/>
  <c r="S485" i="57"/>
  <c r="N46" i="57"/>
  <c r="X626" i="57"/>
  <c r="I144" i="57"/>
  <c r="I330" i="57"/>
  <c r="H47" i="57"/>
  <c r="I190" i="57"/>
  <c r="N184" i="57"/>
  <c r="I247" i="57"/>
  <c r="AJ111" i="57"/>
  <c r="S41" i="57"/>
  <c r="AJ41" i="57" s="1"/>
  <c r="S164" i="57"/>
  <c r="AJ164" i="57" s="1"/>
  <c r="M262" i="57"/>
  <c r="R444" i="57"/>
  <c r="L47" i="57"/>
  <c r="S304" i="57"/>
  <c r="AJ304" i="57" s="1"/>
  <c r="M236" i="57"/>
  <c r="Z49" i="57"/>
  <c r="H44" i="57"/>
  <c r="I199" i="57"/>
  <c r="E33" i="57"/>
  <c r="I354" i="57"/>
  <c r="N340" i="57"/>
  <c r="R340" i="57"/>
  <c r="I405" i="57"/>
  <c r="Q43" i="57"/>
  <c r="S435" i="57"/>
  <c r="AJ435" i="57" s="1"/>
  <c r="S356" i="57"/>
  <c r="AJ356" i="57" s="1"/>
  <c r="L38" i="57"/>
  <c r="AJ434" i="57"/>
  <c r="R36" i="57"/>
  <c r="G39" i="57"/>
  <c r="Q37" i="57"/>
  <c r="F23" i="57"/>
  <c r="I75" i="57"/>
  <c r="I80" i="57" s="1"/>
  <c r="I294" i="57"/>
  <c r="S146" i="57"/>
  <c r="L42" i="57"/>
  <c r="AC366" i="57"/>
  <c r="I381" i="57"/>
  <c r="O392" i="57"/>
  <c r="I437" i="57"/>
  <c r="S199" i="57"/>
  <c r="I224" i="57"/>
  <c r="AJ230" i="57"/>
  <c r="S129" i="57"/>
  <c r="AJ129" i="57" s="1"/>
  <c r="M51" i="57"/>
  <c r="M340" i="57"/>
  <c r="N39" i="57"/>
  <c r="I303" i="57"/>
  <c r="S303" i="57"/>
  <c r="AJ303" i="57" s="1"/>
  <c r="I400" i="57"/>
  <c r="R288" i="57"/>
  <c r="AI144" i="57"/>
  <c r="S204" i="57"/>
  <c r="AJ204" i="57" s="1"/>
  <c r="I230" i="57"/>
  <c r="Q44" i="57"/>
  <c r="S191" i="57"/>
  <c r="AJ191" i="57" s="1"/>
  <c r="AH49" i="57"/>
  <c r="I142" i="57"/>
  <c r="I172" i="57"/>
  <c r="C41" i="57"/>
  <c r="G45" i="57"/>
  <c r="I307" i="57"/>
  <c r="I333" i="57"/>
  <c r="Q158" i="57"/>
  <c r="Q210" i="57"/>
  <c r="M44" i="57"/>
  <c r="S267" i="57"/>
  <c r="R45" i="57"/>
  <c r="AC39" i="57"/>
  <c r="AC132" i="57"/>
  <c r="AD49" i="57"/>
  <c r="AD54" i="57" s="1"/>
  <c r="AD210" i="57"/>
  <c r="M45" i="57"/>
  <c r="D38" i="57"/>
  <c r="I280" i="57"/>
  <c r="I216" i="57"/>
  <c r="E46" i="57"/>
  <c r="G44" i="57"/>
  <c r="I123" i="57"/>
  <c r="I249" i="57"/>
  <c r="E41" i="57"/>
  <c r="AC392" i="57"/>
  <c r="I255" i="57"/>
  <c r="L418" i="57"/>
  <c r="S397" i="57"/>
  <c r="S226" i="57"/>
  <c r="AJ226" i="57" s="1"/>
  <c r="I432" i="57"/>
  <c r="E35" i="57"/>
  <c r="I296" i="57"/>
  <c r="S130" i="57"/>
  <c r="AJ130" i="57" s="1"/>
  <c r="I404" i="57"/>
  <c r="O418" i="57"/>
  <c r="L40" i="57"/>
  <c r="I321" i="57"/>
  <c r="C34" i="57"/>
  <c r="AC314" i="57"/>
  <c r="AI314" i="57" s="1"/>
  <c r="AI302" i="57"/>
  <c r="AJ302" i="57" s="1"/>
  <c r="AH392" i="57"/>
  <c r="AI361" i="57"/>
  <c r="Q42" i="57"/>
  <c r="AI179" i="57"/>
  <c r="V184" i="57"/>
  <c r="E47" i="57"/>
  <c r="G158" i="57"/>
  <c r="G35" i="57"/>
  <c r="I293" i="57"/>
  <c r="I385" i="57"/>
  <c r="D41" i="57"/>
  <c r="I151" i="57"/>
  <c r="I149" i="57"/>
  <c r="I436" i="57"/>
  <c r="I147" i="57"/>
  <c r="C47" i="57"/>
  <c r="I277" i="57"/>
  <c r="I197" i="57"/>
  <c r="I166" i="57"/>
  <c r="I268" i="57"/>
  <c r="H40" i="57"/>
  <c r="I228" i="57"/>
  <c r="H45" i="57"/>
  <c r="P340" i="57"/>
  <c r="H48" i="57"/>
  <c r="I178" i="57"/>
  <c r="S357" i="57"/>
  <c r="H51" i="57"/>
  <c r="I270" i="57"/>
  <c r="D51" i="57"/>
  <c r="I278" i="57"/>
  <c r="I167" i="57"/>
  <c r="I252" i="57"/>
  <c r="I256" i="57"/>
  <c r="C44" i="57"/>
  <c r="I352" i="57"/>
  <c r="G42" i="57"/>
  <c r="I139" i="57"/>
  <c r="G34" i="57"/>
  <c r="O184" i="57"/>
  <c r="I358" i="57"/>
  <c r="C36" i="57"/>
  <c r="I297" i="57"/>
  <c r="P236" i="57"/>
  <c r="N236" i="57"/>
  <c r="I279" i="57"/>
  <c r="G38" i="57"/>
  <c r="L36" i="57"/>
  <c r="S114" i="57"/>
  <c r="AJ114" i="57" s="1"/>
  <c r="S433" i="57"/>
  <c r="AJ433" i="57" s="1"/>
  <c r="AF49" i="57"/>
  <c r="AF54" i="57" s="1"/>
  <c r="Q392" i="57"/>
  <c r="E40" i="57"/>
  <c r="S439" i="57"/>
  <c r="AJ439" i="57" s="1"/>
  <c r="S153" i="57"/>
  <c r="AJ153" i="57" s="1"/>
  <c r="AI231" i="57"/>
  <c r="V236" i="57"/>
  <c r="S154" i="57"/>
  <c r="AJ154" i="57" s="1"/>
  <c r="E37" i="57"/>
  <c r="I374" i="57"/>
  <c r="I282" i="57"/>
  <c r="F80" i="57"/>
  <c r="S271" i="57"/>
  <c r="AJ271" i="57" s="1"/>
  <c r="AH314" i="57"/>
  <c r="S320" i="57"/>
  <c r="AJ320" i="57" s="1"/>
  <c r="S173" i="57"/>
  <c r="AJ173" i="57" s="1"/>
  <c r="S140" i="57"/>
  <c r="AJ140" i="57" s="1"/>
  <c r="S179" i="57"/>
  <c r="AJ179" i="57" s="1"/>
  <c r="AI36" i="57"/>
  <c r="I137" i="57"/>
  <c r="C158" i="57"/>
  <c r="N43" i="57"/>
  <c r="AH444" i="57"/>
  <c r="Q366" i="57"/>
  <c r="AI413" i="57"/>
  <c r="AB366" i="57"/>
  <c r="AI351" i="57"/>
  <c r="AI335" i="57"/>
  <c r="M37" i="57"/>
  <c r="S323" i="57"/>
  <c r="AJ323" i="57" s="1"/>
  <c r="S72" i="57"/>
  <c r="P20" i="57"/>
  <c r="S145" i="57"/>
  <c r="AJ145" i="57" s="1"/>
  <c r="S281" i="57"/>
  <c r="AJ281" i="57" s="1"/>
  <c r="AJ122" i="57"/>
  <c r="AG49" i="57"/>
  <c r="AG54" i="57" s="1"/>
  <c r="AG132" i="57"/>
  <c r="L46" i="57"/>
  <c r="AI153" i="57"/>
  <c r="V158" i="57"/>
  <c r="S70" i="57"/>
  <c r="P18" i="57"/>
  <c r="I426" i="57"/>
  <c r="S380" i="57"/>
  <c r="AJ380" i="57" s="1"/>
  <c r="AA49" i="57"/>
  <c r="AA54" i="57" s="1"/>
  <c r="S189" i="57"/>
  <c r="L51" i="57"/>
  <c r="S427" i="57"/>
  <c r="AJ427" i="57" s="1"/>
  <c r="AI196" i="57"/>
  <c r="AJ196" i="57" s="1"/>
  <c r="S353" i="57"/>
  <c r="AJ353" i="57" s="1"/>
  <c r="R314" i="57"/>
  <c r="I271" i="57"/>
  <c r="S487" i="57"/>
  <c r="P71" i="57"/>
  <c r="S326" i="57"/>
  <c r="AJ326" i="57" s="1"/>
  <c r="S331" i="57"/>
  <c r="AJ331" i="57" s="1"/>
  <c r="I191" i="57"/>
  <c r="M288" i="57"/>
  <c r="O35" i="57"/>
  <c r="I375" i="57"/>
  <c r="C38" i="57"/>
  <c r="M132" i="57"/>
  <c r="I401" i="57"/>
  <c r="S350" i="57"/>
  <c r="AJ350" i="57" s="1"/>
  <c r="S250" i="57"/>
  <c r="AJ250" i="57" s="1"/>
  <c r="M366" i="57"/>
  <c r="Q418" i="57"/>
  <c r="G46" i="57"/>
  <c r="I409" i="57"/>
  <c r="I200" i="57"/>
  <c r="I269" i="57"/>
  <c r="G40" i="57"/>
  <c r="I423" i="57"/>
  <c r="L392" i="57"/>
  <c r="C35" i="57"/>
  <c r="L33" i="57"/>
  <c r="N38" i="57"/>
  <c r="W288" i="57"/>
  <c r="X54" i="57"/>
  <c r="B39" i="57"/>
  <c r="I300" i="57"/>
  <c r="I201" i="57"/>
  <c r="D158" i="57"/>
  <c r="I351" i="57"/>
  <c r="I219" i="57"/>
  <c r="D42" i="57"/>
  <c r="G36" i="57"/>
  <c r="D40" i="57"/>
  <c r="D33" i="57"/>
  <c r="I194" i="57"/>
  <c r="B33" i="57"/>
  <c r="I111" i="57"/>
  <c r="I425" i="57"/>
  <c r="D47" i="57"/>
  <c r="I154" i="57"/>
  <c r="I403" i="57"/>
  <c r="S309" i="57"/>
  <c r="D44" i="57"/>
  <c r="R132" i="57"/>
  <c r="I116" i="57"/>
  <c r="I140" i="57"/>
  <c r="I424" i="57"/>
  <c r="G47" i="57"/>
  <c r="N444" i="57"/>
  <c r="S242" i="57"/>
  <c r="AJ242" i="57" s="1"/>
  <c r="I433" i="57"/>
  <c r="R184" i="57"/>
  <c r="R366" i="57"/>
  <c r="S346" i="57"/>
  <c r="AJ346" i="57" s="1"/>
  <c r="I607" i="57"/>
  <c r="AH39" i="57"/>
  <c r="AH262" i="57"/>
  <c r="S175" i="57"/>
  <c r="AJ175" i="57" s="1"/>
  <c r="S215" i="57"/>
  <c r="L236" i="57"/>
  <c r="G43" i="57"/>
  <c r="M392" i="57"/>
  <c r="AI127" i="57"/>
  <c r="V49" i="57"/>
  <c r="Q38" i="57"/>
  <c r="S408" i="57"/>
  <c r="AJ408" i="57" s="1"/>
  <c r="I299" i="57"/>
  <c r="S299" i="57"/>
  <c r="AJ299" i="57" s="1"/>
  <c r="S390" i="57"/>
  <c r="AJ390" i="57" s="1"/>
  <c r="AI357" i="57"/>
  <c r="V45" i="57"/>
  <c r="AI45" i="57" s="1"/>
  <c r="V366" i="57"/>
  <c r="L45" i="57"/>
  <c r="S68" i="57"/>
  <c r="P16" i="57"/>
  <c r="P600" i="57"/>
  <c r="C471" i="57"/>
  <c r="B471" i="57"/>
  <c r="H471" i="57"/>
  <c r="E471" i="57"/>
  <c r="G471" i="57"/>
  <c r="D471" i="57"/>
  <c r="F471" i="57"/>
  <c r="D43" i="57"/>
  <c r="S222" i="57"/>
  <c r="AJ222" i="57" s="1"/>
  <c r="Q288" i="57"/>
  <c r="R48" i="57"/>
  <c r="C51" i="57"/>
  <c r="C37" i="57"/>
  <c r="Q47" i="57"/>
  <c r="R392" i="57"/>
  <c r="S126" i="57"/>
  <c r="AJ126" i="57" s="1"/>
  <c r="I523" i="57"/>
  <c r="R262" i="57"/>
  <c r="I430" i="57"/>
  <c r="M47" i="57"/>
  <c r="L210" i="57"/>
  <c r="S198" i="57"/>
  <c r="AJ198" i="57" s="1"/>
  <c r="S165" i="57"/>
  <c r="AJ165" i="57" s="1"/>
  <c r="S406" i="57"/>
  <c r="AJ406" i="57" s="1"/>
  <c r="AI387" i="57"/>
  <c r="I353" i="57"/>
  <c r="C42" i="57"/>
  <c r="D45" i="57"/>
  <c r="S399" i="57"/>
  <c r="AJ399" i="57" s="1"/>
  <c r="S412" i="57"/>
  <c r="AJ412" i="57" s="1"/>
  <c r="N34" i="57"/>
  <c r="R52" i="57"/>
  <c r="S329" i="57"/>
  <c r="AJ329" i="57" s="1"/>
  <c r="R34" i="57"/>
  <c r="AI177" i="57"/>
  <c r="S206" i="57"/>
  <c r="AJ206" i="57" s="1"/>
  <c r="S622" i="57"/>
  <c r="AG622" i="57" s="1"/>
  <c r="C314" i="57"/>
  <c r="S624" i="57"/>
  <c r="AG624" i="57" s="1"/>
  <c r="S618" i="57"/>
  <c r="AG618" i="57" s="1"/>
  <c r="S617" i="57"/>
  <c r="AG617" i="57" s="1"/>
  <c r="S414" i="57"/>
  <c r="AJ414" i="57" s="1"/>
  <c r="S608" i="57"/>
  <c r="AG608" i="57" s="1"/>
  <c r="S610" i="57"/>
  <c r="AG610" i="57" s="1"/>
  <c r="S607" i="57"/>
  <c r="AG607" i="57" s="1"/>
  <c r="S362" i="57"/>
  <c r="AJ362" i="57" s="1"/>
  <c r="D314" i="57"/>
  <c r="S619" i="57"/>
  <c r="AG619" i="57" s="1"/>
  <c r="S611" i="57"/>
  <c r="AG611" i="57" s="1"/>
  <c r="S620" i="57"/>
  <c r="AG620" i="57" s="1"/>
  <c r="B132" i="57"/>
  <c r="S614" i="57"/>
  <c r="AG614" i="57" s="1"/>
  <c r="S232" i="57"/>
  <c r="AJ232" i="57" s="1"/>
  <c r="S284" i="57"/>
  <c r="AJ284" i="57" s="1"/>
  <c r="S625" i="57"/>
  <c r="S613" i="57"/>
  <c r="AG613" i="57" s="1"/>
  <c r="Q626" i="57"/>
  <c r="AB630" i="57" s="1"/>
  <c r="S615" i="57"/>
  <c r="AG615" i="57" s="1"/>
  <c r="S612" i="57"/>
  <c r="AG612" i="57" s="1"/>
  <c r="B314" i="57"/>
  <c r="P288" i="57"/>
  <c r="S336" i="57"/>
  <c r="AJ336" i="57" s="1"/>
  <c r="AG315" i="57" l="1"/>
  <c r="AB315" i="57"/>
  <c r="X315" i="57"/>
  <c r="Y315" i="57"/>
  <c r="V315" i="57"/>
  <c r="Z315" i="57"/>
  <c r="AE315" i="57"/>
  <c r="I345" i="57"/>
  <c r="S274" i="57"/>
  <c r="AJ274" i="57" s="1"/>
  <c r="L314" i="57"/>
  <c r="S52" i="57"/>
  <c r="AJ52" i="57" s="1"/>
  <c r="B42" i="57"/>
  <c r="O340" i="57"/>
  <c r="D37" i="57"/>
  <c r="I389" i="57"/>
  <c r="H33" i="57"/>
  <c r="D36" i="57"/>
  <c r="N54" i="57"/>
  <c r="AI49" i="57"/>
  <c r="N49" i="57"/>
  <c r="AC54" i="57"/>
  <c r="S48" i="57"/>
  <c r="AJ48" i="57" s="1"/>
  <c r="I173" i="57"/>
  <c r="S37" i="57"/>
  <c r="AJ37" i="57" s="1"/>
  <c r="C48" i="57"/>
  <c r="O236" i="57"/>
  <c r="AJ199" i="57"/>
  <c r="I227" i="57"/>
  <c r="B35" i="57"/>
  <c r="I118" i="57"/>
  <c r="S33" i="57"/>
  <c r="AJ33" i="57" s="1"/>
  <c r="I408" i="57"/>
  <c r="I163" i="57"/>
  <c r="N158" i="57"/>
  <c r="AB40" i="57"/>
  <c r="AI40" i="57" s="1"/>
  <c r="D392" i="57"/>
  <c r="D81" i="57"/>
  <c r="C81" i="57"/>
  <c r="G81" i="57"/>
  <c r="H81" i="57"/>
  <c r="F81" i="57"/>
  <c r="B81" i="57"/>
  <c r="E81" i="57"/>
  <c r="H340" i="57"/>
  <c r="I125" i="57"/>
  <c r="G340" i="57"/>
  <c r="H262" i="57"/>
  <c r="S51" i="57"/>
  <c r="AJ51" i="57" s="1"/>
  <c r="H35" i="57"/>
  <c r="I35" i="57" s="1"/>
  <c r="I346" i="57"/>
  <c r="H288" i="57"/>
  <c r="AJ146" i="57"/>
  <c r="C236" i="57"/>
  <c r="C418" i="57"/>
  <c r="D39" i="57"/>
  <c r="AI43" i="57"/>
  <c r="V54" i="57"/>
  <c r="S413" i="57"/>
  <c r="AJ413" i="57" s="1"/>
  <c r="O43" i="57"/>
  <c r="AH315" i="57"/>
  <c r="AA315" i="57"/>
  <c r="D210" i="57"/>
  <c r="I152" i="57"/>
  <c r="I304" i="57"/>
  <c r="D418" i="57"/>
  <c r="M184" i="57"/>
  <c r="S325" i="57"/>
  <c r="AJ325" i="57" s="1"/>
  <c r="O44" i="57"/>
  <c r="S69" i="57"/>
  <c r="P17" i="57"/>
  <c r="P444" i="57"/>
  <c r="AI262" i="57"/>
  <c r="AH263" i="57" s="1"/>
  <c r="S404" i="57"/>
  <c r="E288" i="57"/>
  <c r="Q49" i="57"/>
  <c r="Q132" i="57"/>
  <c r="M444" i="57"/>
  <c r="B262" i="57"/>
  <c r="AI366" i="57"/>
  <c r="V367" i="57" s="1"/>
  <c r="B38" i="57"/>
  <c r="AJ357" i="57"/>
  <c r="I143" i="57"/>
  <c r="D132" i="57"/>
  <c r="N626" i="57"/>
  <c r="W630" i="57" s="1"/>
  <c r="S605" i="57"/>
  <c r="M158" i="57"/>
  <c r="AJ215" i="57"/>
  <c r="S127" i="57"/>
  <c r="AJ127" i="57" s="1"/>
  <c r="L49" i="57"/>
  <c r="AJ189" i="57"/>
  <c r="AI158" i="57"/>
  <c r="V159" i="57" s="1"/>
  <c r="G33" i="57"/>
  <c r="I429" i="57"/>
  <c r="AF609" i="57"/>
  <c r="V626" i="57"/>
  <c r="I281" i="57"/>
  <c r="B46" i="57"/>
  <c r="AJ361" i="57"/>
  <c r="H34" i="57"/>
  <c r="I248" i="57"/>
  <c r="I267" i="57"/>
  <c r="Z54" i="57"/>
  <c r="AI210" i="57"/>
  <c r="V211" i="57" s="1"/>
  <c r="G236" i="57"/>
  <c r="I245" i="57"/>
  <c r="S231" i="57"/>
  <c r="AJ231" i="57" s="1"/>
  <c r="AJ144" i="57"/>
  <c r="G262" i="57"/>
  <c r="AJ177" i="57"/>
  <c r="AF621" i="57"/>
  <c r="O288" i="57"/>
  <c r="W315" i="57"/>
  <c r="O40" i="57"/>
  <c r="S606" i="57"/>
  <c r="AG606" i="57" s="1"/>
  <c r="S429" i="57"/>
  <c r="AJ429" i="57" s="1"/>
  <c r="D444" i="57"/>
  <c r="R49" i="57"/>
  <c r="G392" i="57"/>
  <c r="D52" i="57"/>
  <c r="I156" i="57"/>
  <c r="AI378" i="57"/>
  <c r="AJ378" i="57" s="1"/>
  <c r="AB392" i="57"/>
  <c r="I243" i="57"/>
  <c r="AJ163" i="57"/>
  <c r="I120" i="57"/>
  <c r="H366" i="57"/>
  <c r="AD626" i="57"/>
  <c r="AF616" i="57"/>
  <c r="S621" i="57"/>
  <c r="E132" i="57"/>
  <c r="S45" i="57"/>
  <c r="AJ45" i="57" s="1"/>
  <c r="I203" i="57"/>
  <c r="C288" i="57"/>
  <c r="S46" i="57"/>
  <c r="AJ46" i="57" s="1"/>
  <c r="M49" i="57"/>
  <c r="C392" i="57"/>
  <c r="S387" i="57"/>
  <c r="AJ387" i="57" s="1"/>
  <c r="E236" i="57"/>
  <c r="AJ397" i="57"/>
  <c r="S247" i="57"/>
  <c r="AJ247" i="57" s="1"/>
  <c r="I126" i="57"/>
  <c r="AF315" i="57"/>
  <c r="I575" i="57"/>
  <c r="B43" i="57"/>
  <c r="C210" i="57"/>
  <c r="I380" i="57"/>
  <c r="S205" i="57"/>
  <c r="AJ205" i="57" s="1"/>
  <c r="I226" i="57"/>
  <c r="O39" i="57"/>
  <c r="AD315" i="57"/>
  <c r="O444" i="57"/>
  <c r="S143" i="57"/>
  <c r="S158" i="57" s="1"/>
  <c r="S381" i="57"/>
  <c r="AJ381" i="57" s="1"/>
  <c r="G418" i="57"/>
  <c r="S283" i="57"/>
  <c r="AJ283" i="57" s="1"/>
  <c r="I124" i="57"/>
  <c r="S361" i="57"/>
  <c r="H132" i="57"/>
  <c r="I329" i="57"/>
  <c r="I471" i="57"/>
  <c r="B37" i="57"/>
  <c r="AH54" i="57"/>
  <c r="B36" i="57"/>
  <c r="D366" i="57"/>
  <c r="B210" i="57"/>
  <c r="L54" i="57"/>
  <c r="E314" i="57"/>
  <c r="S71" i="57"/>
  <c r="P19" i="57"/>
  <c r="G366" i="57"/>
  <c r="C184" i="57"/>
  <c r="AB236" i="57"/>
  <c r="AI236" i="57" s="1"/>
  <c r="V237" i="57" s="1"/>
  <c r="AI221" i="57"/>
  <c r="AC315" i="57"/>
  <c r="Q54" i="57"/>
  <c r="O314" i="57"/>
  <c r="AC367" i="57"/>
  <c r="D340" i="57"/>
  <c r="B48" i="57"/>
  <c r="I253" i="57"/>
  <c r="AC159" i="57"/>
  <c r="AB288" i="57"/>
  <c r="AI288" i="57" s="1"/>
  <c r="AI273" i="57"/>
  <c r="S43" i="57"/>
  <c r="AJ43" i="57" s="1"/>
  <c r="D288" i="57"/>
  <c r="I319" i="57"/>
  <c r="I51" i="57"/>
  <c r="I122" i="57"/>
  <c r="G184" i="57"/>
  <c r="I382" i="57"/>
  <c r="D262" i="57"/>
  <c r="C40" i="57"/>
  <c r="AJ143" i="57"/>
  <c r="S328" i="57"/>
  <c r="AJ328" i="57" s="1"/>
  <c r="E262" i="57"/>
  <c r="B34" i="57"/>
  <c r="I138" i="57"/>
  <c r="S403" i="57"/>
  <c r="AJ403" i="57" s="1"/>
  <c r="P39" i="57"/>
  <c r="P132" i="57"/>
  <c r="S117" i="57"/>
  <c r="S132" i="57" s="1"/>
  <c r="AI340" i="57"/>
  <c r="AC341" i="57" s="1"/>
  <c r="S118" i="57"/>
  <c r="AJ118" i="57" s="1"/>
  <c r="I387" i="57"/>
  <c r="D236" i="57"/>
  <c r="S180" i="57"/>
  <c r="AJ180" i="57" s="1"/>
  <c r="I153" i="57"/>
  <c r="S258" i="57"/>
  <c r="AJ258" i="57" s="1"/>
  <c r="I114" i="57"/>
  <c r="AB132" i="57"/>
  <c r="AI132" i="57" s="1"/>
  <c r="AI117" i="57"/>
  <c r="C366" i="57"/>
  <c r="O47" i="57"/>
  <c r="S47" i="57" s="1"/>
  <c r="AJ47" i="57" s="1"/>
  <c r="E184" i="57"/>
  <c r="I250" i="57"/>
  <c r="I119" i="57"/>
  <c r="AJ267" i="57"/>
  <c r="C340" i="57"/>
  <c r="S38" i="57"/>
  <c r="AJ38" i="57" s="1"/>
  <c r="B40" i="57"/>
  <c r="H444" i="57"/>
  <c r="D184" i="57"/>
  <c r="B340" i="57"/>
  <c r="I155" i="57"/>
  <c r="B44" i="57"/>
  <c r="I112" i="57"/>
  <c r="S257" i="57"/>
  <c r="AJ257" i="57" s="1"/>
  <c r="C33" i="57"/>
  <c r="E39" i="57"/>
  <c r="S34" i="57"/>
  <c r="AJ34" i="57" s="1"/>
  <c r="H418" i="57"/>
  <c r="I242" i="57"/>
  <c r="O49" i="57"/>
  <c r="I371" i="57"/>
  <c r="N288" i="57"/>
  <c r="S221" i="57"/>
  <c r="AJ221" i="57" s="1"/>
  <c r="I357" i="57"/>
  <c r="H184" i="57"/>
  <c r="I146" i="57"/>
  <c r="B288" i="57"/>
  <c r="P366" i="57"/>
  <c r="O262" i="57"/>
  <c r="AJ309" i="57"/>
  <c r="B444" i="57"/>
  <c r="G37" i="57"/>
  <c r="I115" i="57"/>
  <c r="S36" i="57"/>
  <c r="AJ36" i="57" s="1"/>
  <c r="E444" i="57"/>
  <c r="S335" i="57"/>
  <c r="AJ335" i="57" s="1"/>
  <c r="E366" i="57"/>
  <c r="B41" i="57"/>
  <c r="AD211" i="57"/>
  <c r="AB39" i="57"/>
  <c r="AB184" i="57"/>
  <c r="AI184" i="57" s="1"/>
  <c r="V185" i="57" s="1"/>
  <c r="AI169" i="57"/>
  <c r="G210" i="57"/>
  <c r="H314" i="57"/>
  <c r="B47" i="57"/>
  <c r="P67" i="57"/>
  <c r="S483" i="57"/>
  <c r="H392" i="57"/>
  <c r="G444" i="57"/>
  <c r="AJ273" i="57"/>
  <c r="AI404" i="57"/>
  <c r="AB418" i="57"/>
  <c r="L132" i="57"/>
  <c r="O42" i="57"/>
  <c r="H236" i="57"/>
  <c r="C132" i="57"/>
  <c r="L340" i="57"/>
  <c r="AI444" i="57"/>
  <c r="AH445" i="57" s="1"/>
  <c r="AH159" i="57"/>
  <c r="I113" i="57"/>
  <c r="B392" i="57"/>
  <c r="S195" i="57"/>
  <c r="AJ195" i="57" s="1"/>
  <c r="S203" i="57"/>
  <c r="AJ203" i="57" s="1"/>
  <c r="O366" i="57"/>
  <c r="S314" i="57"/>
  <c r="S418" i="57" l="1"/>
  <c r="L419" i="57" s="1"/>
  <c r="B366" i="57"/>
  <c r="AC263" i="57"/>
  <c r="P40" i="57"/>
  <c r="P54" i="57" s="1"/>
  <c r="I283" i="57"/>
  <c r="I288" i="57" s="1"/>
  <c r="I361" i="57"/>
  <c r="I366" i="57" s="1"/>
  <c r="D367" i="57" s="1"/>
  <c r="V263" i="57"/>
  <c r="E44" i="57"/>
  <c r="S340" i="57"/>
  <c r="AI315" i="57"/>
  <c r="AB445" i="57"/>
  <c r="O54" i="57"/>
  <c r="I158" i="57"/>
  <c r="I440" i="57"/>
  <c r="AB367" i="57"/>
  <c r="AC211" i="57"/>
  <c r="I392" i="57"/>
  <c r="I127" i="57"/>
  <c r="S444" i="57"/>
  <c r="P445" i="57" s="1"/>
  <c r="I413" i="57"/>
  <c r="D159" i="57"/>
  <c r="F159" i="57"/>
  <c r="C159" i="57"/>
  <c r="E159" i="57"/>
  <c r="H159" i="57"/>
  <c r="G159" i="57"/>
  <c r="F367" i="57"/>
  <c r="B367" i="57"/>
  <c r="I310" i="57"/>
  <c r="AI418" i="57"/>
  <c r="H49" i="57"/>
  <c r="H210" i="57"/>
  <c r="L133" i="57"/>
  <c r="AJ132" i="57"/>
  <c r="O133" i="57"/>
  <c r="N133" i="57"/>
  <c r="Q133" i="57"/>
  <c r="P133" i="57"/>
  <c r="M133" i="57"/>
  <c r="T132" i="57"/>
  <c r="R133" i="57"/>
  <c r="B49" i="57"/>
  <c r="AA289" i="57"/>
  <c r="AF289" i="57"/>
  <c r="AG289" i="57"/>
  <c r="X289" i="57"/>
  <c r="Y289" i="57"/>
  <c r="AH289" i="57"/>
  <c r="AD289" i="57"/>
  <c r="AE289" i="57"/>
  <c r="AC289" i="57"/>
  <c r="S609" i="57"/>
  <c r="AG609" i="57" s="1"/>
  <c r="I258" i="57"/>
  <c r="B418" i="57"/>
  <c r="D50" i="57"/>
  <c r="V341" i="57"/>
  <c r="AE341" i="57"/>
  <c r="W341" i="57"/>
  <c r="Y341" i="57"/>
  <c r="Z341" i="57"/>
  <c r="AI341" i="57" s="1"/>
  <c r="AF341" i="57"/>
  <c r="AB341" i="57"/>
  <c r="AA341" i="57"/>
  <c r="X341" i="57"/>
  <c r="AD341" i="57"/>
  <c r="AG341" i="57"/>
  <c r="AH341" i="57"/>
  <c r="I205" i="57"/>
  <c r="P341" i="57"/>
  <c r="AJ340" i="57"/>
  <c r="Q341" i="57"/>
  <c r="M341" i="57"/>
  <c r="R341" i="57"/>
  <c r="N341" i="57"/>
  <c r="O341" i="57"/>
  <c r="L341" i="57"/>
  <c r="S341" i="57" s="1"/>
  <c r="AJ341" i="57" s="1"/>
  <c r="T340" i="57"/>
  <c r="I439" i="57"/>
  <c r="I444" i="57" s="1"/>
  <c r="C444" i="57"/>
  <c r="W289" i="57"/>
  <c r="AI392" i="57"/>
  <c r="S210" i="57"/>
  <c r="AJ404" i="57"/>
  <c r="I328" i="57"/>
  <c r="I340" i="57" s="1"/>
  <c r="E340" i="57"/>
  <c r="I206" i="57"/>
  <c r="S392" i="57"/>
  <c r="S288" i="57"/>
  <c r="E50" i="57"/>
  <c r="L50" i="57"/>
  <c r="AJ117" i="57"/>
  <c r="G50" i="57"/>
  <c r="I48" i="57"/>
  <c r="I37" i="57"/>
  <c r="AD627" i="57"/>
  <c r="G49" i="57"/>
  <c r="G54" i="57" s="1"/>
  <c r="I335" i="57"/>
  <c r="Z289" i="57"/>
  <c r="G132" i="57"/>
  <c r="I414" i="57"/>
  <c r="H50" i="57"/>
  <c r="I43" i="57"/>
  <c r="AG185" i="57"/>
  <c r="AF185" i="57"/>
  <c r="Z185" i="57"/>
  <c r="W185" i="57"/>
  <c r="AH185" i="57"/>
  <c r="AE185" i="57"/>
  <c r="AA185" i="57"/>
  <c r="Y185" i="57"/>
  <c r="AD185" i="57"/>
  <c r="X185" i="57"/>
  <c r="I47" i="57"/>
  <c r="I309" i="57"/>
  <c r="I314" i="57" s="1"/>
  <c r="E42" i="57"/>
  <c r="I198" i="57"/>
  <c r="E210" i="57"/>
  <c r="AC445" i="57"/>
  <c r="I231" i="57"/>
  <c r="I236" i="57" s="1"/>
  <c r="E626" i="57"/>
  <c r="B158" i="57"/>
  <c r="B159" i="57" s="1"/>
  <c r="E43" i="57"/>
  <c r="I121" i="57"/>
  <c r="S236" i="57"/>
  <c r="W263" i="57"/>
  <c r="AA263" i="57"/>
  <c r="Y263" i="57"/>
  <c r="AE263" i="57"/>
  <c r="AB263" i="57"/>
  <c r="Z263" i="57"/>
  <c r="AG263" i="57"/>
  <c r="AD263" i="57"/>
  <c r="X263" i="57"/>
  <c r="AF263" i="57"/>
  <c r="E392" i="57"/>
  <c r="I41" i="57"/>
  <c r="I34" i="57"/>
  <c r="D49" i="57"/>
  <c r="S67" i="57"/>
  <c r="P15" i="57"/>
  <c r="AG605" i="57"/>
  <c r="I362" i="57"/>
  <c r="G52" i="57"/>
  <c r="S42" i="57"/>
  <c r="AJ42" i="57" s="1"/>
  <c r="I40" i="57"/>
  <c r="E49" i="57"/>
  <c r="P262" i="57"/>
  <c r="P184" i="57"/>
  <c r="S169" i="57"/>
  <c r="S248" i="57"/>
  <c r="Y211" i="57"/>
  <c r="W211" i="57"/>
  <c r="AH211" i="57"/>
  <c r="AE211" i="57"/>
  <c r="AG211" i="57"/>
  <c r="AB211" i="57"/>
  <c r="AA211" i="57"/>
  <c r="X211" i="57"/>
  <c r="AF211" i="57"/>
  <c r="Z211" i="57"/>
  <c r="S49" i="57"/>
  <c r="AJ49" i="57" s="1"/>
  <c r="P418" i="57"/>
  <c r="I81" i="57"/>
  <c r="B52" i="57"/>
  <c r="O419" i="57"/>
  <c r="N419" i="57"/>
  <c r="AJ418" i="57"/>
  <c r="M419" i="57"/>
  <c r="T418" i="57"/>
  <c r="R419" i="57"/>
  <c r="P419" i="57"/>
  <c r="Q419" i="57"/>
  <c r="R315" i="57"/>
  <c r="N315" i="57"/>
  <c r="M315" i="57"/>
  <c r="Q315" i="57"/>
  <c r="P315" i="57"/>
  <c r="L315" i="57"/>
  <c r="O315" i="57"/>
  <c r="AJ314" i="57"/>
  <c r="T314" i="57"/>
  <c r="I46" i="57"/>
  <c r="I38" i="57"/>
  <c r="I336" i="57"/>
  <c r="O626" i="57"/>
  <c r="Y630" i="57" s="1"/>
  <c r="AD445" i="57"/>
  <c r="V445" i="57"/>
  <c r="AA445" i="57"/>
  <c r="AE445" i="57"/>
  <c r="W445" i="57"/>
  <c r="Z445" i="57"/>
  <c r="AF445" i="57"/>
  <c r="AG445" i="57"/>
  <c r="Y445" i="57"/>
  <c r="X445" i="57"/>
  <c r="AB185" i="57"/>
  <c r="F393" i="57"/>
  <c r="G393" i="57"/>
  <c r="C393" i="57"/>
  <c r="D393" i="57"/>
  <c r="B393" i="57"/>
  <c r="H393" i="57"/>
  <c r="E393" i="57"/>
  <c r="I33" i="57"/>
  <c r="I44" i="57"/>
  <c r="R54" i="57"/>
  <c r="AB289" i="57"/>
  <c r="I179" i="57"/>
  <c r="I184" i="57" s="1"/>
  <c r="B236" i="57"/>
  <c r="T444" i="57"/>
  <c r="O445" i="57"/>
  <c r="M445" i="57"/>
  <c r="AJ444" i="57"/>
  <c r="N445" i="57"/>
  <c r="L445" i="57"/>
  <c r="R445" i="57"/>
  <c r="S39" i="57"/>
  <c r="V627" i="57"/>
  <c r="I609" i="57"/>
  <c r="B626" i="57"/>
  <c r="M54" i="57"/>
  <c r="S44" i="57"/>
  <c r="AJ44" i="57" s="1"/>
  <c r="I39" i="57"/>
  <c r="I36" i="57"/>
  <c r="I284" i="57"/>
  <c r="H52" i="57"/>
  <c r="AH237" i="57"/>
  <c r="W237" i="57"/>
  <c r="AE237" i="57"/>
  <c r="Y237" i="57"/>
  <c r="Z237" i="57"/>
  <c r="AC237" i="57"/>
  <c r="AF237" i="57"/>
  <c r="X237" i="57"/>
  <c r="AG237" i="57"/>
  <c r="AD237" i="57"/>
  <c r="AA237" i="57"/>
  <c r="I406" i="57"/>
  <c r="I418" i="57" s="1"/>
  <c r="E418" i="57"/>
  <c r="C49" i="57"/>
  <c r="C54" i="57" s="1"/>
  <c r="C52" i="57"/>
  <c r="I232" i="57"/>
  <c r="E52" i="57"/>
  <c r="P159" i="57"/>
  <c r="O159" i="57"/>
  <c r="AJ158" i="57"/>
  <c r="T158" i="57"/>
  <c r="Q159" i="57"/>
  <c r="N159" i="57"/>
  <c r="L159" i="57"/>
  <c r="M159" i="57"/>
  <c r="R159" i="57"/>
  <c r="AB54" i="57"/>
  <c r="AI39" i="57"/>
  <c r="AB237" i="57"/>
  <c r="B184" i="57"/>
  <c r="AG621" i="57"/>
  <c r="E54" i="57"/>
  <c r="AF626" i="57"/>
  <c r="Z159" i="57"/>
  <c r="AF159" i="57"/>
  <c r="W159" i="57"/>
  <c r="X159" i="57"/>
  <c r="AD159" i="57"/>
  <c r="AA159" i="57"/>
  <c r="Y159" i="57"/>
  <c r="AB159" i="57"/>
  <c r="AE159" i="57"/>
  <c r="AG159" i="57"/>
  <c r="G288" i="57"/>
  <c r="AA367" i="57"/>
  <c r="AF367" i="57"/>
  <c r="AG367" i="57"/>
  <c r="AD367" i="57"/>
  <c r="AH367" i="57"/>
  <c r="Z367" i="57"/>
  <c r="W367" i="57"/>
  <c r="X367" i="57"/>
  <c r="AE367" i="57"/>
  <c r="Y367" i="57"/>
  <c r="V289" i="57"/>
  <c r="AC185" i="57"/>
  <c r="S351" i="57"/>
  <c r="I257" i="57"/>
  <c r="I262" i="57" s="1"/>
  <c r="C262" i="57"/>
  <c r="B45" i="57"/>
  <c r="AC626" i="55"/>
  <c r="I556" i="55"/>
  <c r="I538" i="55"/>
  <c r="E289" i="57" l="1"/>
  <c r="D289" i="57"/>
  <c r="C289" i="57"/>
  <c r="F289" i="57"/>
  <c r="H289" i="57"/>
  <c r="B289" i="57"/>
  <c r="I289" i="57" s="1"/>
  <c r="S445" i="57"/>
  <c r="AI211" i="57"/>
  <c r="AI185" i="57"/>
  <c r="AI289" i="57"/>
  <c r="E367" i="57"/>
  <c r="S315" i="57"/>
  <c r="AJ315" i="57" s="1"/>
  <c r="G289" i="57"/>
  <c r="AI159" i="57"/>
  <c r="AI237" i="57"/>
  <c r="G367" i="57"/>
  <c r="S40" i="57"/>
  <c r="AJ40" i="57" s="1"/>
  <c r="AI367" i="57"/>
  <c r="I132" i="57"/>
  <c r="C50" i="57"/>
  <c r="H367" i="57"/>
  <c r="AJ39" i="57"/>
  <c r="Q445" i="57"/>
  <c r="C367" i="57"/>
  <c r="I367" i="57" s="1"/>
  <c r="I159" i="57"/>
  <c r="G237" i="57"/>
  <c r="F237" i="57"/>
  <c r="D237" i="57"/>
  <c r="C237" i="57"/>
  <c r="B237" i="57"/>
  <c r="H237" i="57"/>
  <c r="E237" i="57"/>
  <c r="H133" i="57"/>
  <c r="G133" i="57"/>
  <c r="F133" i="57"/>
  <c r="C133" i="57"/>
  <c r="D133" i="57"/>
  <c r="B133" i="57"/>
  <c r="E133" i="57"/>
  <c r="G341" i="57"/>
  <c r="B341" i="57"/>
  <c r="H341" i="57"/>
  <c r="D341" i="57"/>
  <c r="C341" i="57"/>
  <c r="F341" i="57"/>
  <c r="E341" i="57"/>
  <c r="D263" i="57"/>
  <c r="H263" i="57"/>
  <c r="F263" i="57"/>
  <c r="B263" i="57"/>
  <c r="C263" i="57"/>
  <c r="G263" i="57"/>
  <c r="E263" i="57"/>
  <c r="I457" i="55"/>
  <c r="I539" i="55"/>
  <c r="I464" i="55"/>
  <c r="I482" i="55"/>
  <c r="I490" i="55"/>
  <c r="I495" i="55"/>
  <c r="I530" i="55"/>
  <c r="I534" i="55"/>
  <c r="I542" i="55"/>
  <c r="I547" i="55"/>
  <c r="I570" i="55"/>
  <c r="AI54" i="57"/>
  <c r="I210" i="57"/>
  <c r="C445" i="57"/>
  <c r="D445" i="57"/>
  <c r="H445" i="57"/>
  <c r="B445" i="57"/>
  <c r="F445" i="57"/>
  <c r="E445" i="57"/>
  <c r="G445" i="57"/>
  <c r="I453" i="55"/>
  <c r="S482" i="57"/>
  <c r="P66" i="57"/>
  <c r="F315" i="57"/>
  <c r="E315" i="57"/>
  <c r="C315" i="57"/>
  <c r="B315" i="57"/>
  <c r="H315" i="57"/>
  <c r="G315" i="57"/>
  <c r="D315" i="57"/>
  <c r="I485" i="55"/>
  <c r="I512" i="55"/>
  <c r="I563" i="55"/>
  <c r="I469" i="55"/>
  <c r="I478" i="55"/>
  <c r="I483" i="55"/>
  <c r="I503" i="55"/>
  <c r="I507" i="55"/>
  <c r="I511" i="55"/>
  <c r="I515" i="55"/>
  <c r="I520" i="55"/>
  <c r="I554" i="55"/>
  <c r="I558" i="55"/>
  <c r="I562" i="55"/>
  <c r="I566" i="55"/>
  <c r="I42" i="57"/>
  <c r="I54" i="57" s="1"/>
  <c r="M211" i="57"/>
  <c r="AJ210" i="57"/>
  <c r="R211" i="57"/>
  <c r="P211" i="57"/>
  <c r="N211" i="57"/>
  <c r="O211" i="57"/>
  <c r="L211" i="57"/>
  <c r="T210" i="57"/>
  <c r="Q211" i="57"/>
  <c r="I527" i="55"/>
  <c r="I475" i="55"/>
  <c r="I516" i="55"/>
  <c r="I52" i="57"/>
  <c r="I450" i="55"/>
  <c r="I454" i="55"/>
  <c r="I462" i="55"/>
  <c r="I486" i="55"/>
  <c r="I493" i="55"/>
  <c r="I528" i="55"/>
  <c r="I532" i="55"/>
  <c r="I536" i="55"/>
  <c r="I540" i="55"/>
  <c r="I572" i="55"/>
  <c r="H419" i="57"/>
  <c r="F419" i="57"/>
  <c r="G419" i="57"/>
  <c r="D419" i="57"/>
  <c r="E419" i="57"/>
  <c r="C419" i="57"/>
  <c r="B419" i="57"/>
  <c r="I393" i="57"/>
  <c r="I130" i="57"/>
  <c r="AJ169" i="57"/>
  <c r="S184" i="57"/>
  <c r="AI263" i="57"/>
  <c r="B50" i="57"/>
  <c r="AE393" i="57"/>
  <c r="AA393" i="57"/>
  <c r="Z393" i="57"/>
  <c r="AF393" i="57"/>
  <c r="AG393" i="57"/>
  <c r="V393" i="57"/>
  <c r="Y393" i="57"/>
  <c r="X393" i="57"/>
  <c r="AD393" i="57"/>
  <c r="W393" i="57"/>
  <c r="AH393" i="57"/>
  <c r="AC393" i="57"/>
  <c r="AC419" i="57"/>
  <c r="V419" i="57"/>
  <c r="AA419" i="57"/>
  <c r="AE419" i="57"/>
  <c r="Z419" i="57"/>
  <c r="AH419" i="57"/>
  <c r="AD419" i="57"/>
  <c r="AF419" i="57"/>
  <c r="AG419" i="57"/>
  <c r="X419" i="57"/>
  <c r="W419" i="57"/>
  <c r="Y419" i="57"/>
  <c r="I449" i="55"/>
  <c r="I484" i="55"/>
  <c r="I531" i="55"/>
  <c r="AJ445" i="57"/>
  <c r="I504" i="55"/>
  <c r="I555" i="55"/>
  <c r="I476" i="55"/>
  <c r="I480" i="55"/>
  <c r="I487" i="55"/>
  <c r="I501" i="55"/>
  <c r="I505" i="55"/>
  <c r="I509" i="55"/>
  <c r="I513" i="55"/>
  <c r="I545" i="55"/>
  <c r="I560" i="55"/>
  <c r="I564" i="55"/>
  <c r="I568" i="55"/>
  <c r="AJ351" i="57"/>
  <c r="S366" i="57"/>
  <c r="S419" i="57"/>
  <c r="P237" i="57"/>
  <c r="N237" i="57"/>
  <c r="L237" i="57"/>
  <c r="M237" i="57"/>
  <c r="Q237" i="57"/>
  <c r="AJ236" i="57"/>
  <c r="R237" i="57"/>
  <c r="O237" i="57"/>
  <c r="T236" i="57"/>
  <c r="L626" i="57"/>
  <c r="V630" i="57" s="1"/>
  <c r="T288" i="57"/>
  <c r="O289" i="57"/>
  <c r="AJ288" i="57"/>
  <c r="L289" i="57"/>
  <c r="R289" i="57"/>
  <c r="M289" i="57"/>
  <c r="Q289" i="57"/>
  <c r="P289" i="57"/>
  <c r="N289" i="57"/>
  <c r="I180" i="57"/>
  <c r="AB393" i="57"/>
  <c r="AB419" i="57"/>
  <c r="I461" i="55"/>
  <c r="I571" i="55"/>
  <c r="B185" i="57"/>
  <c r="G185" i="57"/>
  <c r="H185" i="57"/>
  <c r="E185" i="57"/>
  <c r="F185" i="57"/>
  <c r="D185" i="57"/>
  <c r="C185" i="57"/>
  <c r="I479" i="55"/>
  <c r="I521" i="55"/>
  <c r="I544" i="55"/>
  <c r="I559" i="55"/>
  <c r="I567" i="55"/>
  <c r="S159" i="57"/>
  <c r="AJ159" i="57" s="1"/>
  <c r="AI445" i="57"/>
  <c r="I459" i="55"/>
  <c r="I488" i="55"/>
  <c r="I494" i="55"/>
  <c r="I529" i="55"/>
  <c r="I533" i="55"/>
  <c r="I537" i="55"/>
  <c r="I541" i="55"/>
  <c r="I573" i="55"/>
  <c r="W627" i="57"/>
  <c r="AE627" i="57"/>
  <c r="AF627" i="57"/>
  <c r="Y627" i="57"/>
  <c r="AC627" i="57"/>
  <c r="AA627" i="57"/>
  <c r="AB627" i="57"/>
  <c r="Z627" i="57"/>
  <c r="X627" i="57"/>
  <c r="D54" i="57"/>
  <c r="AJ392" i="57"/>
  <c r="Q393" i="57"/>
  <c r="L393" i="57"/>
  <c r="M393" i="57"/>
  <c r="O393" i="57"/>
  <c r="P393" i="57"/>
  <c r="T392" i="57"/>
  <c r="N393" i="57"/>
  <c r="R393" i="57"/>
  <c r="I49" i="57"/>
  <c r="I535" i="55"/>
  <c r="I45" i="57"/>
  <c r="S50" i="57"/>
  <c r="AJ50" i="57" s="1"/>
  <c r="AI219" i="55"/>
  <c r="I508" i="55"/>
  <c r="B54" i="57"/>
  <c r="AJ248" i="57"/>
  <c r="S262" i="57"/>
  <c r="I477" i="55"/>
  <c r="I481" i="55"/>
  <c r="I489" i="55"/>
  <c r="I502" i="55"/>
  <c r="I506" i="55"/>
  <c r="I510" i="55"/>
  <c r="I514" i="55"/>
  <c r="I519" i="55"/>
  <c r="I557" i="55"/>
  <c r="I561" i="55"/>
  <c r="I565" i="55"/>
  <c r="S133" i="57"/>
  <c r="AJ133" i="57" s="1"/>
  <c r="H54" i="57"/>
  <c r="I546" i="55"/>
  <c r="AI285" i="55"/>
  <c r="AJ285" i="55" s="1"/>
  <c r="W42" i="55"/>
  <c r="AH37" i="55"/>
  <c r="AH46" i="55"/>
  <c r="Z52" i="55"/>
  <c r="AI163" i="55"/>
  <c r="AI154" i="55"/>
  <c r="AI233" i="55"/>
  <c r="AJ233" i="55" s="1"/>
  <c r="AI337" i="55"/>
  <c r="AJ337" i="55" s="1"/>
  <c r="I492" i="55"/>
  <c r="AC38" i="55" l="1"/>
  <c r="AE52" i="55"/>
  <c r="AI338" i="55"/>
  <c r="AJ338" i="55" s="1"/>
  <c r="AA52" i="55"/>
  <c r="AA37" i="55"/>
  <c r="AD48" i="55"/>
  <c r="AD35" i="55"/>
  <c r="AE45" i="55"/>
  <c r="AF607" i="55"/>
  <c r="AI416" i="55"/>
  <c r="AJ416" i="55" s="1"/>
  <c r="AE314" i="55"/>
  <c r="AI209" i="55"/>
  <c r="AJ209" i="55" s="1"/>
  <c r="AC52" i="55"/>
  <c r="AI157" i="55"/>
  <c r="AJ157" i="55" s="1"/>
  <c r="AD45" i="55"/>
  <c r="AI207" i="55"/>
  <c r="AJ207" i="55" s="1"/>
  <c r="AC36" i="55"/>
  <c r="AI286" i="55"/>
  <c r="AJ286" i="55" s="1"/>
  <c r="F69" i="55"/>
  <c r="I133" i="57"/>
  <c r="I237" i="57"/>
  <c r="AH45" i="55"/>
  <c r="AI293" i="55"/>
  <c r="AI224" i="55"/>
  <c r="AD52" i="55"/>
  <c r="AC48" i="55"/>
  <c r="AA51" i="55"/>
  <c r="AD44" i="55"/>
  <c r="AA50" i="55"/>
  <c r="AE39" i="55"/>
  <c r="F74" i="55"/>
  <c r="AI442" i="55"/>
  <c r="AJ442" i="55" s="1"/>
  <c r="AI232" i="55"/>
  <c r="AI261" i="55"/>
  <c r="AJ261" i="55" s="1"/>
  <c r="AE50" i="55"/>
  <c r="AF53" i="55"/>
  <c r="AI287" i="55"/>
  <c r="AJ287" i="55" s="1"/>
  <c r="AG38" i="55"/>
  <c r="AA39" i="55"/>
  <c r="AI284" i="55"/>
  <c r="AG53" i="55"/>
  <c r="AI412" i="55"/>
  <c r="F64" i="55"/>
  <c r="I64" i="55" s="1"/>
  <c r="S54" i="57"/>
  <c r="E55" i="57"/>
  <c r="F55" i="57"/>
  <c r="G55" i="57"/>
  <c r="D55" i="57"/>
  <c r="H55" i="57"/>
  <c r="C55" i="57"/>
  <c r="B55" i="57"/>
  <c r="AG48" i="55"/>
  <c r="I491" i="55"/>
  <c r="I496" i="55" s="1"/>
  <c r="AG36" i="55"/>
  <c r="AD314" i="55"/>
  <c r="AI268" i="55"/>
  <c r="I543" i="55"/>
  <c r="T184" i="57"/>
  <c r="R185" i="57"/>
  <c r="P185" i="57"/>
  <c r="Q185" i="57"/>
  <c r="AJ184" i="57"/>
  <c r="N185" i="57"/>
  <c r="O185" i="57"/>
  <c r="M185" i="57"/>
  <c r="L185" i="57"/>
  <c r="AI336" i="55"/>
  <c r="I74" i="55"/>
  <c r="F22" i="55"/>
  <c r="F67" i="55"/>
  <c r="AI409" i="55"/>
  <c r="P86" i="55"/>
  <c r="P8" i="55" s="1"/>
  <c r="AI364" i="55"/>
  <c r="AJ364" i="55" s="1"/>
  <c r="AF47" i="55"/>
  <c r="W52" i="55"/>
  <c r="AA36" i="55"/>
  <c r="AD50" i="55"/>
  <c r="AE44" i="55"/>
  <c r="AI260" i="55"/>
  <c r="AJ260" i="55" s="1"/>
  <c r="AD46" i="55"/>
  <c r="AA38" i="55"/>
  <c r="AD47" i="55"/>
  <c r="Z53" i="55"/>
  <c r="V42" i="55"/>
  <c r="AI120" i="55"/>
  <c r="V132" i="55"/>
  <c r="AD41" i="55"/>
  <c r="AI113" i="55"/>
  <c r="V35" i="55"/>
  <c r="AE36" i="55"/>
  <c r="Z51" i="55"/>
  <c r="AD51" i="55"/>
  <c r="Z132" i="55"/>
  <c r="AI183" i="55"/>
  <c r="AJ183" i="55" s="1"/>
  <c r="W50" i="55"/>
  <c r="AD37" i="55"/>
  <c r="AG50" i="55"/>
  <c r="S237" i="57"/>
  <c r="AJ237" i="57" s="1"/>
  <c r="AI419" i="57"/>
  <c r="F548" i="55"/>
  <c r="F79" i="55"/>
  <c r="V53" i="55"/>
  <c r="P89" i="55"/>
  <c r="P11" i="55" s="1"/>
  <c r="W48" i="55"/>
  <c r="AI280" i="55"/>
  <c r="AH50" i="55"/>
  <c r="AI431" i="55"/>
  <c r="AC46" i="55"/>
  <c r="AE34" i="55"/>
  <c r="AI191" i="55"/>
  <c r="P93" i="55"/>
  <c r="AI371" i="55"/>
  <c r="AI279" i="55"/>
  <c r="AI176" i="55"/>
  <c r="AI254" i="55"/>
  <c r="AI156" i="55"/>
  <c r="AD38" i="55"/>
  <c r="AE42" i="55"/>
  <c r="W34" i="55"/>
  <c r="AI356" i="55"/>
  <c r="AI244" i="55"/>
  <c r="AA45" i="55"/>
  <c r="F12" i="55"/>
  <c r="I518" i="55"/>
  <c r="AI411" i="55"/>
  <c r="AI415" i="55"/>
  <c r="AJ415" i="55" s="1"/>
  <c r="AG45" i="55"/>
  <c r="AI443" i="55"/>
  <c r="AJ443" i="55" s="1"/>
  <c r="AI362" i="55"/>
  <c r="AH41" i="55"/>
  <c r="I613" i="55"/>
  <c r="I517" i="55"/>
  <c r="I522" i="55" s="1"/>
  <c r="P87" i="55"/>
  <c r="P9" i="55" s="1"/>
  <c r="P105" i="55"/>
  <c r="P27" i="55" s="1"/>
  <c r="P97" i="55"/>
  <c r="AI348" i="55"/>
  <c r="AI296" i="55"/>
  <c r="Z38" i="55"/>
  <c r="AG51" i="55"/>
  <c r="AD39" i="55"/>
  <c r="W47" i="55"/>
  <c r="AI127" i="55"/>
  <c r="AD42" i="55"/>
  <c r="AC35" i="55"/>
  <c r="AE33" i="55"/>
  <c r="Y51" i="55"/>
  <c r="AE46" i="55"/>
  <c r="AI401" i="55"/>
  <c r="AA53" i="55"/>
  <c r="AH48" i="55"/>
  <c r="AC50" i="55"/>
  <c r="AD36" i="55"/>
  <c r="AI438" i="55"/>
  <c r="AA33" i="55"/>
  <c r="AA47" i="55"/>
  <c r="W37" i="55"/>
  <c r="AE43" i="55"/>
  <c r="I463" i="55"/>
  <c r="F73" i="55"/>
  <c r="I185" i="57"/>
  <c r="F68" i="55"/>
  <c r="I458" i="55"/>
  <c r="I315" i="57"/>
  <c r="G211" i="57"/>
  <c r="F211" i="57"/>
  <c r="E211" i="57"/>
  <c r="B211" i="57"/>
  <c r="C211" i="57"/>
  <c r="H211" i="57"/>
  <c r="D211" i="57"/>
  <c r="I452" i="55"/>
  <c r="F62" i="55"/>
  <c r="AI349" i="55"/>
  <c r="AI346" i="55"/>
  <c r="AI193" i="55"/>
  <c r="AI345" i="55"/>
  <c r="AI150" i="55"/>
  <c r="F77" i="55"/>
  <c r="I467" i="55"/>
  <c r="AI137" i="55"/>
  <c r="P98" i="55"/>
  <c r="AI359" i="55"/>
  <c r="AI182" i="55"/>
  <c r="AJ182" i="55" s="1"/>
  <c r="AI146" i="55"/>
  <c r="Z41" i="55"/>
  <c r="F522" i="55"/>
  <c r="P103" i="55"/>
  <c r="P25" i="55" s="1"/>
  <c r="AI433" i="55"/>
  <c r="AI417" i="55"/>
  <c r="AJ417" i="55" s="1"/>
  <c r="AI441" i="55"/>
  <c r="AJ441" i="55" s="1"/>
  <c r="V50" i="55"/>
  <c r="Z314" i="55"/>
  <c r="AI259" i="55"/>
  <c r="AJ259" i="55" s="1"/>
  <c r="AG52" i="55"/>
  <c r="AI243" i="55"/>
  <c r="AD53" i="55"/>
  <c r="V48" i="55"/>
  <c r="W36" i="55"/>
  <c r="AI138" i="55"/>
  <c r="V38" i="55"/>
  <c r="V52" i="55"/>
  <c r="V40" i="55"/>
  <c r="X33" i="55"/>
  <c r="V41" i="55"/>
  <c r="AI119" i="55"/>
  <c r="AA41" i="55"/>
  <c r="AI324" i="55"/>
  <c r="AI311" i="55"/>
  <c r="AJ311" i="55" s="1"/>
  <c r="Z50" i="55"/>
  <c r="W39" i="55"/>
  <c r="AI339" i="55"/>
  <c r="AJ339" i="55" s="1"/>
  <c r="AC53" i="55"/>
  <c r="AG34" i="55"/>
  <c r="AI145" i="55"/>
  <c r="AF51" i="55"/>
  <c r="F71" i="55"/>
  <c r="AJ419" i="57"/>
  <c r="W51" i="55"/>
  <c r="AI164" i="55"/>
  <c r="AA43" i="55"/>
  <c r="AG47" i="55"/>
  <c r="AI275" i="55"/>
  <c r="W33" i="55"/>
  <c r="V55" i="57"/>
  <c r="W55" i="57"/>
  <c r="AF55" i="57"/>
  <c r="AG55" i="57"/>
  <c r="AD55" i="57"/>
  <c r="X55" i="57"/>
  <c r="Y55" i="57"/>
  <c r="AE55" i="57"/>
  <c r="AA55" i="57"/>
  <c r="AC55" i="57"/>
  <c r="Z55" i="57"/>
  <c r="AH55" i="57"/>
  <c r="AI397" i="55"/>
  <c r="AI223" i="55"/>
  <c r="AI306" i="55"/>
  <c r="AI216" i="55"/>
  <c r="AE51" i="55"/>
  <c r="Y53" i="55"/>
  <c r="AI252" i="55"/>
  <c r="AC45" i="55"/>
  <c r="AI327" i="55"/>
  <c r="AI241" i="55"/>
  <c r="AI129" i="55"/>
  <c r="V51" i="55"/>
  <c r="AE38" i="55"/>
  <c r="Z47" i="55"/>
  <c r="V44" i="55"/>
  <c r="AI234" i="55"/>
  <c r="AJ234" i="55" s="1"/>
  <c r="AD40" i="55"/>
  <c r="AA42" i="55"/>
  <c r="AG33" i="55"/>
  <c r="AC41" i="55"/>
  <c r="AI294" i="55"/>
  <c r="AA35" i="55"/>
  <c r="AI312" i="55"/>
  <c r="AJ312" i="55" s="1"/>
  <c r="AG46" i="55"/>
  <c r="AI295" i="55"/>
  <c r="AI168" i="55"/>
  <c r="AI227" i="55"/>
  <c r="AI235" i="55"/>
  <c r="AJ235" i="55" s="1"/>
  <c r="AI208" i="55"/>
  <c r="AJ208" i="55" s="1"/>
  <c r="AG42" i="55"/>
  <c r="X53" i="55"/>
  <c r="Z33" i="55"/>
  <c r="W43" i="55"/>
  <c r="Z45" i="55"/>
  <c r="AG35" i="55"/>
  <c r="AI126" i="55"/>
  <c r="I553" i="55"/>
  <c r="F574" i="55"/>
  <c r="I455" i="55"/>
  <c r="F65" i="55"/>
  <c r="S289" i="57"/>
  <c r="AJ289" i="57" s="1"/>
  <c r="O367" i="57"/>
  <c r="L367" i="57"/>
  <c r="T366" i="57"/>
  <c r="AJ366" i="57"/>
  <c r="R367" i="57"/>
  <c r="Q367" i="57"/>
  <c r="N367" i="57"/>
  <c r="P367" i="57"/>
  <c r="M367" i="57"/>
  <c r="V36" i="55"/>
  <c r="F60" i="55"/>
  <c r="S211" i="57"/>
  <c r="AJ211" i="57" s="1"/>
  <c r="S66" i="57"/>
  <c r="P14" i="57"/>
  <c r="I445" i="57"/>
  <c r="AB55" i="57"/>
  <c r="I460" i="55"/>
  <c r="F70" i="55"/>
  <c r="AI432" i="55"/>
  <c r="AE47" i="55"/>
  <c r="AI353" i="55"/>
  <c r="AI246" i="55"/>
  <c r="AI112" i="55"/>
  <c r="V34" i="55"/>
  <c r="V314" i="55"/>
  <c r="AI373" i="55"/>
  <c r="AI302" i="55"/>
  <c r="AI250" i="55"/>
  <c r="AI141" i="55"/>
  <c r="AI358" i="55"/>
  <c r="AH51" i="55"/>
  <c r="I69" i="55"/>
  <c r="F17" i="55"/>
  <c r="I569" i="55"/>
  <c r="AI425" i="55"/>
  <c r="P90" i="55"/>
  <c r="P12" i="55" s="1"/>
  <c r="AI385" i="55"/>
  <c r="AI365" i="55"/>
  <c r="AJ365" i="55" s="1"/>
  <c r="P95" i="55"/>
  <c r="AI328" i="55"/>
  <c r="AI355" i="55"/>
  <c r="AI386" i="55"/>
  <c r="AI375" i="55"/>
  <c r="AI276" i="55"/>
  <c r="W314" i="55"/>
  <c r="W46" i="55"/>
  <c r="AI427" i="55"/>
  <c r="AI435" i="55"/>
  <c r="AI388" i="55"/>
  <c r="AI376" i="55"/>
  <c r="AI282" i="55"/>
  <c r="AI277" i="55"/>
  <c r="AI308" i="55"/>
  <c r="AI220" i="55"/>
  <c r="AI267" i="55"/>
  <c r="AI272" i="55"/>
  <c r="AI197" i="55"/>
  <c r="AI166" i="55"/>
  <c r="AH35" i="55"/>
  <c r="AI181" i="55"/>
  <c r="AJ181" i="55" s="1"/>
  <c r="Z43" i="55"/>
  <c r="AH53" i="55"/>
  <c r="AI173" i="55"/>
  <c r="AA44" i="55"/>
  <c r="AI178" i="55"/>
  <c r="W38" i="55"/>
  <c r="Y42" i="55"/>
  <c r="V46" i="55"/>
  <c r="AI124" i="55"/>
  <c r="W40" i="55"/>
  <c r="AC33" i="55"/>
  <c r="AE41" i="55"/>
  <c r="AI206" i="55"/>
  <c r="AI363" i="55"/>
  <c r="AJ363" i="55" s="1"/>
  <c r="AH33" i="55"/>
  <c r="AI303" i="55"/>
  <c r="X51" i="55"/>
  <c r="AH38" i="55"/>
  <c r="AE37" i="55"/>
  <c r="AG40" i="55"/>
  <c r="AG39" i="55"/>
  <c r="AC51" i="55"/>
  <c r="AI269" i="55"/>
  <c r="AI322" i="55"/>
  <c r="X35" i="55"/>
  <c r="AI111" i="55"/>
  <c r="AI393" i="57"/>
  <c r="I50" i="57"/>
  <c r="I419" i="57"/>
  <c r="V37" i="55"/>
  <c r="I466" i="55"/>
  <c r="F76" i="55"/>
  <c r="I263" i="57"/>
  <c r="AH34" i="55"/>
  <c r="AF44" i="55"/>
  <c r="V39" i="55"/>
  <c r="AI383" i="55"/>
  <c r="AI313" i="55"/>
  <c r="AJ313" i="55" s="1"/>
  <c r="AE48" i="55"/>
  <c r="AF42" i="55"/>
  <c r="AI332" i="55"/>
  <c r="AI271" i="55"/>
  <c r="AI307" i="55"/>
  <c r="AI331" i="55"/>
  <c r="AI228" i="55"/>
  <c r="AI142" i="55"/>
  <c r="P85" i="55"/>
  <c r="AI410" i="55"/>
  <c r="AI428" i="55"/>
  <c r="P88" i="55"/>
  <c r="P10" i="55" s="1"/>
  <c r="AI399" i="55"/>
  <c r="AI391" i="55"/>
  <c r="AJ391" i="55" s="1"/>
  <c r="AI414" i="55"/>
  <c r="P100" i="55"/>
  <c r="P22" i="55" s="1"/>
  <c r="AI389" i="55"/>
  <c r="AI305" i="55"/>
  <c r="AA40" i="55"/>
  <c r="AA34" i="55"/>
  <c r="AF41" i="55"/>
  <c r="AI218" i="55"/>
  <c r="AI180" i="55"/>
  <c r="AH52" i="55"/>
  <c r="AI350" i="55"/>
  <c r="Z39" i="55"/>
  <c r="AD43" i="55"/>
  <c r="W44" i="55"/>
  <c r="AD34" i="55"/>
  <c r="AI125" i="55"/>
  <c r="V47" i="55"/>
  <c r="W41" i="55"/>
  <c r="AE40" i="55"/>
  <c r="Z37" i="55"/>
  <c r="AC37" i="55"/>
  <c r="AD33" i="55"/>
  <c r="AD132" i="55"/>
  <c r="F470" i="55"/>
  <c r="AI354" i="55"/>
  <c r="AI440" i="55"/>
  <c r="AI374" i="55"/>
  <c r="AI333" i="55"/>
  <c r="AI242" i="55"/>
  <c r="AI204" i="55"/>
  <c r="AE53" i="55"/>
  <c r="AH36" i="55"/>
  <c r="AI405" i="55"/>
  <c r="AC34" i="55"/>
  <c r="AI175" i="55"/>
  <c r="AI258" i="55"/>
  <c r="X50" i="55"/>
  <c r="W53" i="55"/>
  <c r="AI225" i="55"/>
  <c r="W132" i="55"/>
  <c r="I468" i="55"/>
  <c r="F78" i="55"/>
  <c r="M263" i="57"/>
  <c r="R263" i="57"/>
  <c r="T262" i="57"/>
  <c r="Q263" i="57"/>
  <c r="P263" i="57"/>
  <c r="AJ262" i="57"/>
  <c r="O263" i="57"/>
  <c r="L263" i="57"/>
  <c r="N263" i="57"/>
  <c r="S393" i="57"/>
  <c r="I451" i="55"/>
  <c r="F61" i="55"/>
  <c r="F59" i="55"/>
  <c r="F72" i="55"/>
  <c r="I548" i="55"/>
  <c r="F63" i="55"/>
  <c r="I456" i="55"/>
  <c r="F66" i="55"/>
  <c r="AI131" i="55"/>
  <c r="AJ131" i="55" s="1"/>
  <c r="I341" i="57"/>
  <c r="AB392" i="55"/>
  <c r="AB626" i="55"/>
  <c r="AA288" i="55"/>
  <c r="AI148" i="55"/>
  <c r="AF614" i="55"/>
  <c r="AA392" i="55"/>
  <c r="AI406" i="55"/>
  <c r="AC392" i="55"/>
  <c r="AA236" i="55"/>
  <c r="AF624" i="55"/>
  <c r="AI200" i="55"/>
  <c r="AI408" i="55"/>
  <c r="AH184" i="55"/>
  <c r="V184" i="55"/>
  <c r="AA262" i="55"/>
  <c r="AI174" i="55"/>
  <c r="AI245" i="55" l="1"/>
  <c r="AH340" i="55"/>
  <c r="AI384" i="55"/>
  <c r="AI172" i="55"/>
  <c r="AI434" i="55"/>
  <c r="X52" i="55"/>
  <c r="Y626" i="55"/>
  <c r="AI382" i="55"/>
  <c r="AF619" i="55"/>
  <c r="Y37" i="55"/>
  <c r="X42" i="55"/>
  <c r="AF40" i="55"/>
  <c r="AI320" i="55"/>
  <c r="Z46" i="55"/>
  <c r="I574" i="55"/>
  <c r="D575" i="55" s="1"/>
  <c r="AF52" i="55"/>
  <c r="AI381" i="55"/>
  <c r="AI301" i="55"/>
  <c r="Y47" i="55"/>
  <c r="AI360" i="55"/>
  <c r="AI139" i="55"/>
  <c r="AF45" i="55"/>
  <c r="AI201" i="55"/>
  <c r="Y50" i="55"/>
  <c r="R55" i="57"/>
  <c r="Q55" i="57"/>
  <c r="P55" i="57"/>
  <c r="AJ54" i="57"/>
  <c r="L55" i="57"/>
  <c r="O55" i="57"/>
  <c r="N55" i="57"/>
  <c r="M55" i="57"/>
  <c r="AH132" i="55"/>
  <c r="AF617" i="55"/>
  <c r="S263" i="57"/>
  <c r="AJ263" i="57" s="1"/>
  <c r="AF36" i="55"/>
  <c r="X43" i="55"/>
  <c r="Z184" i="55"/>
  <c r="AI390" i="55"/>
  <c r="Y41" i="55"/>
  <c r="AI41" i="55" s="1"/>
  <c r="AI372" i="55"/>
  <c r="AI304" i="55"/>
  <c r="Y46" i="55"/>
  <c r="AI46" i="55" s="1"/>
  <c r="AF37" i="55"/>
  <c r="AI198" i="55"/>
  <c r="Z40" i="55"/>
  <c r="AI297" i="55"/>
  <c r="AI407" i="55"/>
  <c r="AI402" i="55"/>
  <c r="AG184" i="55"/>
  <c r="AI321" i="55"/>
  <c r="AF606" i="55"/>
  <c r="S613" i="55"/>
  <c r="AG613" i="55" s="1"/>
  <c r="AC132" i="55"/>
  <c r="AF38" i="55"/>
  <c r="AI202" i="55"/>
  <c r="AI347" i="55"/>
  <c r="AI251" i="55"/>
  <c r="AI256" i="55"/>
  <c r="AI167" i="55"/>
  <c r="X40" i="55"/>
  <c r="AG314" i="55"/>
  <c r="Y40" i="55"/>
  <c r="AG41" i="55"/>
  <c r="AI379" i="55"/>
  <c r="AG43" i="55"/>
  <c r="Y44" i="55"/>
  <c r="AI255" i="55"/>
  <c r="AI298" i="55"/>
  <c r="AI323" i="55"/>
  <c r="AF35" i="55"/>
  <c r="Y38" i="55"/>
  <c r="AI329" i="55"/>
  <c r="X45" i="55"/>
  <c r="AI334" i="55"/>
  <c r="AI147" i="55"/>
  <c r="AF314" i="55"/>
  <c r="AI400" i="55"/>
  <c r="AI151" i="55"/>
  <c r="AI426" i="55"/>
  <c r="AI253" i="55"/>
  <c r="X158" i="55"/>
  <c r="T54" i="57"/>
  <c r="AI249" i="55"/>
  <c r="X626" i="55"/>
  <c r="Z366" i="55"/>
  <c r="AI226" i="55"/>
  <c r="AF43" i="55"/>
  <c r="AG37" i="55"/>
  <c r="AI378" i="55"/>
  <c r="AI192" i="55"/>
  <c r="X41" i="55"/>
  <c r="Z340" i="55"/>
  <c r="AI330" i="55"/>
  <c r="AA132" i="55"/>
  <c r="X44" i="55"/>
  <c r="AI194" i="55"/>
  <c r="AH262" i="55"/>
  <c r="AG262" i="55"/>
  <c r="B523" i="55"/>
  <c r="H523" i="55"/>
  <c r="F523" i="55"/>
  <c r="C523" i="55"/>
  <c r="D523" i="55"/>
  <c r="G523" i="55"/>
  <c r="E523" i="55"/>
  <c r="Y262" i="55"/>
  <c r="S124" i="55"/>
  <c r="AJ124" i="55" s="1"/>
  <c r="AH418" i="55"/>
  <c r="AH49" i="55"/>
  <c r="S125" i="55"/>
  <c r="AJ125" i="55" s="1"/>
  <c r="AF262" i="55"/>
  <c r="AE444" i="55"/>
  <c r="AI222" i="55"/>
  <c r="I61" i="55"/>
  <c r="F9" i="55"/>
  <c r="I142" i="55"/>
  <c r="I77" i="55"/>
  <c r="F25" i="55"/>
  <c r="S230" i="55"/>
  <c r="AJ230" i="55" s="1"/>
  <c r="I211" i="57"/>
  <c r="AF418" i="55"/>
  <c r="Z44" i="55"/>
  <c r="S129" i="55"/>
  <c r="AJ129" i="55" s="1"/>
  <c r="X184" i="55"/>
  <c r="AC43" i="55"/>
  <c r="S430" i="55"/>
  <c r="AG392" i="55"/>
  <c r="AD418" i="55"/>
  <c r="S296" i="55"/>
  <c r="AJ296" i="55" s="1"/>
  <c r="AG236" i="55"/>
  <c r="S241" i="55"/>
  <c r="AJ241" i="55" s="1"/>
  <c r="AC42" i="55"/>
  <c r="L51" i="55"/>
  <c r="S334" i="55"/>
  <c r="AJ334" i="55" s="1"/>
  <c r="X444" i="55"/>
  <c r="Z444" i="55"/>
  <c r="AF623" i="55"/>
  <c r="AH44" i="55"/>
  <c r="D38" i="55"/>
  <c r="X288" i="55"/>
  <c r="AI281" i="55"/>
  <c r="S424" i="55"/>
  <c r="AJ424" i="55" s="1"/>
  <c r="X46" i="55"/>
  <c r="AI190" i="55"/>
  <c r="S381" i="55"/>
  <c r="AJ381" i="55" s="1"/>
  <c r="AI270" i="55"/>
  <c r="Y132" i="55"/>
  <c r="Y33" i="55"/>
  <c r="Y39" i="55"/>
  <c r="S403" i="55"/>
  <c r="S123" i="55"/>
  <c r="AJ123" i="55" s="1"/>
  <c r="S407" i="55"/>
  <c r="AH210" i="55"/>
  <c r="S431" i="55"/>
  <c r="AJ431" i="55" s="1"/>
  <c r="AF392" i="55"/>
  <c r="Y418" i="55"/>
  <c r="S116" i="55"/>
  <c r="S139" i="55"/>
  <c r="AJ139" i="55" s="1"/>
  <c r="W262" i="55"/>
  <c r="AC262" i="55"/>
  <c r="AI326" i="55"/>
  <c r="L42" i="55"/>
  <c r="I63" i="55"/>
  <c r="F11" i="55"/>
  <c r="Q51" i="55"/>
  <c r="AI380" i="55"/>
  <c r="AI398" i="55"/>
  <c r="AF33" i="55"/>
  <c r="AF132" i="55"/>
  <c r="AE35" i="55"/>
  <c r="Y48" i="55"/>
  <c r="AI217" i="55"/>
  <c r="S306" i="55"/>
  <c r="AJ306" i="55" s="1"/>
  <c r="AI140" i="55"/>
  <c r="Z158" i="55"/>
  <c r="X392" i="55"/>
  <c r="S111" i="55"/>
  <c r="AI179" i="55"/>
  <c r="AD210" i="55"/>
  <c r="W210" i="55"/>
  <c r="S220" i="55"/>
  <c r="AJ220" i="55" s="1"/>
  <c r="AG366" i="55"/>
  <c r="AE366" i="55"/>
  <c r="S113" i="55"/>
  <c r="AJ113" i="55" s="1"/>
  <c r="X236" i="55"/>
  <c r="S371" i="55"/>
  <c r="Y444" i="55"/>
  <c r="AA444" i="55"/>
  <c r="W288" i="55"/>
  <c r="AD262" i="55"/>
  <c r="I253" i="55"/>
  <c r="AD340" i="55"/>
  <c r="AH288" i="55"/>
  <c r="AI170" i="55"/>
  <c r="AF609" i="55"/>
  <c r="X37" i="55"/>
  <c r="AI37" i="55" s="1"/>
  <c r="AJ393" i="57"/>
  <c r="W45" i="55"/>
  <c r="AI123" i="55"/>
  <c r="AC158" i="55"/>
  <c r="AI177" i="55"/>
  <c r="AF34" i="55"/>
  <c r="AI436" i="55"/>
  <c r="I60" i="55"/>
  <c r="F8" i="55"/>
  <c r="AF444" i="55"/>
  <c r="AG132" i="55"/>
  <c r="S250" i="55"/>
  <c r="AJ250" i="55" s="1"/>
  <c r="Y43" i="55"/>
  <c r="Y314" i="55"/>
  <c r="Z34" i="55"/>
  <c r="S190" i="55"/>
  <c r="AJ190" i="55" s="1"/>
  <c r="AG44" i="55"/>
  <c r="AI310" i="55"/>
  <c r="I62" i="55"/>
  <c r="F10" i="55"/>
  <c r="S177" i="55"/>
  <c r="AJ177" i="55" s="1"/>
  <c r="AI423" i="55"/>
  <c r="AI278" i="55"/>
  <c r="S389" i="55"/>
  <c r="AJ389" i="55" s="1"/>
  <c r="AI424" i="55"/>
  <c r="AI230" i="55"/>
  <c r="AI53" i="55"/>
  <c r="AJ53" i="55" s="1"/>
  <c r="M38" i="55"/>
  <c r="AI121" i="55"/>
  <c r="S372" i="55"/>
  <c r="AJ372" i="55" s="1"/>
  <c r="AA314" i="55"/>
  <c r="W184" i="55"/>
  <c r="S127" i="55"/>
  <c r="AJ127" i="55" s="1"/>
  <c r="Z288" i="55"/>
  <c r="AG340" i="55"/>
  <c r="W392" i="55"/>
  <c r="AI377" i="55"/>
  <c r="AA48" i="55"/>
  <c r="S128" i="55"/>
  <c r="S397" i="55"/>
  <c r="AJ397" i="55" s="1"/>
  <c r="AF611" i="55"/>
  <c r="AF184" i="55"/>
  <c r="AC44" i="55"/>
  <c r="AA210" i="55"/>
  <c r="X210" i="55"/>
  <c r="AA366" i="55"/>
  <c r="AF366" i="55"/>
  <c r="AE418" i="55"/>
  <c r="AF605" i="55"/>
  <c r="AE236" i="55"/>
  <c r="Z392" i="55"/>
  <c r="L39" i="55"/>
  <c r="AD444" i="55"/>
  <c r="AC184" i="55"/>
  <c r="AG158" i="55"/>
  <c r="X262" i="55"/>
  <c r="AE288" i="55"/>
  <c r="AE262" i="55"/>
  <c r="P104" i="55"/>
  <c r="P26" i="55" s="1"/>
  <c r="S406" i="55"/>
  <c r="AJ406" i="55" s="1"/>
  <c r="D51" i="55"/>
  <c r="AF340" i="55"/>
  <c r="W340" i="55"/>
  <c r="AI437" i="55"/>
  <c r="S143" i="55"/>
  <c r="I66" i="55"/>
  <c r="F14" i="55"/>
  <c r="F20" i="55"/>
  <c r="I72" i="55"/>
  <c r="S217" i="55"/>
  <c r="AJ217" i="55" s="1"/>
  <c r="AF210" i="55"/>
  <c r="S226" i="55"/>
  <c r="AJ226" i="55" s="1"/>
  <c r="W35" i="55"/>
  <c r="AI35" i="55" s="1"/>
  <c r="I65" i="55"/>
  <c r="Z48" i="55"/>
  <c r="X38" i="55"/>
  <c r="AI38" i="55" s="1"/>
  <c r="AI155" i="55"/>
  <c r="AI189" i="55"/>
  <c r="R51" i="55"/>
  <c r="S412" i="55"/>
  <c r="AJ412" i="55" s="1"/>
  <c r="AF46" i="55"/>
  <c r="AA46" i="55"/>
  <c r="Y45" i="55"/>
  <c r="S297" i="55"/>
  <c r="AJ297" i="55" s="1"/>
  <c r="AE132" i="55"/>
  <c r="I79" i="55"/>
  <c r="F27" i="55"/>
  <c r="AI128" i="55"/>
  <c r="V33" i="55"/>
  <c r="Y34" i="55"/>
  <c r="S185" i="57"/>
  <c r="AJ185" i="57" s="1"/>
  <c r="S141" i="55"/>
  <c r="AJ141" i="55" s="1"/>
  <c r="Y184" i="55"/>
  <c r="Y210" i="55"/>
  <c r="AF616" i="55"/>
  <c r="AF618" i="55"/>
  <c r="L44" i="55"/>
  <c r="S326" i="55"/>
  <c r="AJ326" i="55" s="1"/>
  <c r="R52" i="55"/>
  <c r="AI50" i="55"/>
  <c r="AA184" i="55"/>
  <c r="AG210" i="55"/>
  <c r="W366" i="55"/>
  <c r="AD366" i="55"/>
  <c r="S163" i="55"/>
  <c r="X418" i="55"/>
  <c r="Z418" i="55"/>
  <c r="L52" i="55"/>
  <c r="AD236" i="55"/>
  <c r="S119" i="55"/>
  <c r="AJ119" i="55" s="1"/>
  <c r="N50" i="55"/>
  <c r="AG288" i="55"/>
  <c r="L41" i="55"/>
  <c r="AF612" i="55"/>
  <c r="AA626" i="55"/>
  <c r="I243" i="55"/>
  <c r="AI430" i="55"/>
  <c r="AI143" i="55"/>
  <c r="S332" i="55"/>
  <c r="AJ332" i="55" s="1"/>
  <c r="Y340" i="55"/>
  <c r="AA340" i="55"/>
  <c r="AE392" i="55"/>
  <c r="E549" i="55"/>
  <c r="G549" i="55"/>
  <c r="D549" i="55"/>
  <c r="C549" i="55"/>
  <c r="B549" i="55"/>
  <c r="F549" i="55"/>
  <c r="H549" i="55"/>
  <c r="I59" i="55"/>
  <c r="F80" i="55"/>
  <c r="F7" i="55"/>
  <c r="X39" i="55"/>
  <c r="S242" i="55"/>
  <c r="AJ242" i="55" s="1"/>
  <c r="Z35" i="55"/>
  <c r="AI152" i="55"/>
  <c r="S359" i="55"/>
  <c r="AJ359" i="55" s="1"/>
  <c r="AB47" i="55"/>
  <c r="X314" i="55"/>
  <c r="X36" i="55"/>
  <c r="C575" i="55"/>
  <c r="X48" i="55"/>
  <c r="S352" i="55"/>
  <c r="AF158" i="55"/>
  <c r="AI171" i="55"/>
  <c r="AI55" i="57"/>
  <c r="AI114" i="55"/>
  <c r="X132" i="55"/>
  <c r="AI116" i="55"/>
  <c r="N39" i="55"/>
  <c r="AI215" i="55"/>
  <c r="F496" i="55"/>
  <c r="F497" i="55" s="1"/>
  <c r="Y36" i="55"/>
  <c r="S308" i="55"/>
  <c r="AJ308" i="55" s="1"/>
  <c r="Y288" i="55"/>
  <c r="AF288" i="55"/>
  <c r="AH444" i="55"/>
  <c r="S120" i="55"/>
  <c r="AJ120" i="55" s="1"/>
  <c r="W444" i="55"/>
  <c r="S617" i="55"/>
  <c r="I617" i="55"/>
  <c r="AC340" i="55"/>
  <c r="AC366" i="55"/>
  <c r="S414" i="55"/>
  <c r="AJ414" i="55" s="1"/>
  <c r="R36" i="55"/>
  <c r="S426" i="55"/>
  <c r="AJ426" i="55" s="1"/>
  <c r="Q314" i="55"/>
  <c r="S399" i="55"/>
  <c r="AJ399" i="55" s="1"/>
  <c r="P71" i="55"/>
  <c r="S487" i="55"/>
  <c r="AD184" i="55"/>
  <c r="Z210" i="55"/>
  <c r="X366" i="55"/>
  <c r="S354" i="55"/>
  <c r="AJ354" i="55" s="1"/>
  <c r="S203" i="55"/>
  <c r="W418" i="55"/>
  <c r="AA418" i="55"/>
  <c r="I610" i="55"/>
  <c r="S137" i="55"/>
  <c r="W236" i="55"/>
  <c r="Y236" i="55"/>
  <c r="S345" i="55"/>
  <c r="P101" i="55"/>
  <c r="P23" i="55" s="1"/>
  <c r="L36" i="55"/>
  <c r="AG444" i="55"/>
  <c r="AF615" i="55"/>
  <c r="L40" i="55"/>
  <c r="S196" i="55"/>
  <c r="AJ196" i="55" s="1"/>
  <c r="I612" i="55"/>
  <c r="Z626" i="55"/>
  <c r="Z262" i="55"/>
  <c r="F26" i="55"/>
  <c r="I78" i="55"/>
  <c r="Q50" i="55"/>
  <c r="S175" i="55"/>
  <c r="AJ175" i="55" s="1"/>
  <c r="Y52" i="55"/>
  <c r="AI52" i="55" s="1"/>
  <c r="P47" i="55"/>
  <c r="AF48" i="55"/>
  <c r="Z42" i="55"/>
  <c r="AI42" i="55" s="1"/>
  <c r="X34" i="55"/>
  <c r="X47" i="55"/>
  <c r="AI34" i="55"/>
  <c r="I70" i="55"/>
  <c r="F18" i="55"/>
  <c r="AI115" i="55"/>
  <c r="AI51" i="55"/>
  <c r="S327" i="55"/>
  <c r="AJ327" i="55" s="1"/>
  <c r="S219" i="55"/>
  <c r="AJ219" i="55" s="1"/>
  <c r="S333" i="55"/>
  <c r="AJ333" i="55" s="1"/>
  <c r="I71" i="55"/>
  <c r="F19" i="55"/>
  <c r="S373" i="55"/>
  <c r="AJ373" i="55" s="1"/>
  <c r="M44" i="55"/>
  <c r="M33" i="55"/>
  <c r="S215" i="55"/>
  <c r="AF50" i="55"/>
  <c r="S401" i="55"/>
  <c r="AJ401" i="55" s="1"/>
  <c r="S197" i="55"/>
  <c r="AJ197" i="55" s="1"/>
  <c r="AF39" i="55"/>
  <c r="Q45" i="55"/>
  <c r="Q33" i="55"/>
  <c r="P102" i="55"/>
  <c r="P24" i="55" s="1"/>
  <c r="AI309" i="55"/>
  <c r="I465" i="55"/>
  <c r="I470" i="55" s="1"/>
  <c r="F75" i="55"/>
  <c r="S245" i="55"/>
  <c r="AJ245" i="55" s="1"/>
  <c r="I68" i="55"/>
  <c r="F16" i="55"/>
  <c r="C497" i="55"/>
  <c r="D497" i="55"/>
  <c r="E497" i="55"/>
  <c r="G497" i="55"/>
  <c r="B497" i="55"/>
  <c r="H497" i="55"/>
  <c r="S350" i="55"/>
  <c r="AJ350" i="55" s="1"/>
  <c r="S385" i="55"/>
  <c r="AJ385" i="55" s="1"/>
  <c r="S425" i="55"/>
  <c r="AJ425" i="55" s="1"/>
  <c r="I607" i="55"/>
  <c r="AE184" i="55"/>
  <c r="AE210" i="55"/>
  <c r="AC418" i="55"/>
  <c r="Y366" i="55"/>
  <c r="AG418" i="55"/>
  <c r="AF622" i="55"/>
  <c r="Y392" i="55"/>
  <c r="S349" i="55"/>
  <c r="AJ349" i="55" s="1"/>
  <c r="AF610" i="55"/>
  <c r="N52" i="55"/>
  <c r="S130" i="55"/>
  <c r="AI229" i="55"/>
  <c r="O37" i="55"/>
  <c r="AD288" i="55"/>
  <c r="AD392" i="55"/>
  <c r="X340" i="55"/>
  <c r="AI196" i="55"/>
  <c r="AE340" i="55"/>
  <c r="AI144" i="55"/>
  <c r="AI300" i="55"/>
  <c r="AI352" i="55"/>
  <c r="AH43" i="55"/>
  <c r="I295" i="55"/>
  <c r="L43" i="55"/>
  <c r="S440" i="55"/>
  <c r="AJ440" i="55" s="1"/>
  <c r="O50" i="55"/>
  <c r="AF236" i="55"/>
  <c r="S355" i="55"/>
  <c r="AJ355" i="55" s="1"/>
  <c r="P7" i="55"/>
  <c r="I76" i="55"/>
  <c r="F24" i="55"/>
  <c r="O35" i="55"/>
  <c r="S437" i="55"/>
  <c r="AJ437" i="55" s="1"/>
  <c r="S367" i="57"/>
  <c r="AJ367" i="57" s="1"/>
  <c r="Z236" i="55"/>
  <c r="AI122" i="55"/>
  <c r="Y35" i="55"/>
  <c r="M288" i="55"/>
  <c r="S300" i="55"/>
  <c r="N40" i="55"/>
  <c r="AI130" i="55"/>
  <c r="Q47" i="55"/>
  <c r="AI319" i="55"/>
  <c r="S400" i="55"/>
  <c r="I73" i="55"/>
  <c r="S154" i="55"/>
  <c r="AJ154" i="55" s="1"/>
  <c r="AI165" i="55"/>
  <c r="S428" i="55"/>
  <c r="AJ428" i="55" s="1"/>
  <c r="AI149" i="55"/>
  <c r="S382" i="55"/>
  <c r="AJ382" i="55" s="1"/>
  <c r="Z36" i="55"/>
  <c r="R44" i="55"/>
  <c r="I67" i="55"/>
  <c r="F15" i="55"/>
  <c r="I55" i="57"/>
  <c r="E626" i="55"/>
  <c r="I608" i="55"/>
  <c r="I619" i="55"/>
  <c r="I625" i="55"/>
  <c r="S121" i="55"/>
  <c r="AJ121" i="55" s="1"/>
  <c r="I623" i="55"/>
  <c r="I622" i="55"/>
  <c r="I618" i="55"/>
  <c r="G626" i="55"/>
  <c r="P184" i="55"/>
  <c r="S610" i="55"/>
  <c r="AG610" i="55" s="1"/>
  <c r="I614" i="55"/>
  <c r="S607" i="55"/>
  <c r="AG607" i="55" s="1"/>
  <c r="S122" i="55"/>
  <c r="AJ122" i="55" s="1"/>
  <c r="I615" i="55"/>
  <c r="I620" i="55"/>
  <c r="AD626" i="55"/>
  <c r="I606" i="55"/>
  <c r="I621" i="55"/>
  <c r="AJ352" i="55" l="1"/>
  <c r="N45" i="55"/>
  <c r="R35" i="55"/>
  <c r="S380" i="55"/>
  <c r="AJ380" i="55" s="1"/>
  <c r="S252" i="55"/>
  <c r="AJ252" i="55" s="1"/>
  <c r="Q48" i="55"/>
  <c r="AI47" i="55"/>
  <c r="N46" i="55"/>
  <c r="N44" i="55"/>
  <c r="O34" i="55"/>
  <c r="I347" i="55"/>
  <c r="Q46" i="55"/>
  <c r="C35" i="55"/>
  <c r="O48" i="55"/>
  <c r="S156" i="55"/>
  <c r="AJ156" i="55" s="1"/>
  <c r="Q40" i="55"/>
  <c r="E45" i="55"/>
  <c r="S329" i="55"/>
  <c r="AJ329" i="55" s="1"/>
  <c r="Q37" i="55"/>
  <c r="S55" i="57"/>
  <c r="AJ55" i="57" s="1"/>
  <c r="I624" i="55"/>
  <c r="S348" i="55"/>
  <c r="AJ348" i="55" s="1"/>
  <c r="O46" i="55"/>
  <c r="S228" i="55"/>
  <c r="AJ228" i="55" s="1"/>
  <c r="S176" i="55"/>
  <c r="AJ176" i="55" s="1"/>
  <c r="R41" i="55"/>
  <c r="S276" i="55"/>
  <c r="AJ276" i="55" s="1"/>
  <c r="N314" i="55"/>
  <c r="S321" i="55"/>
  <c r="AJ321" i="55" s="1"/>
  <c r="S280" i="55"/>
  <c r="AJ280" i="55" s="1"/>
  <c r="M43" i="55"/>
  <c r="M34" i="55"/>
  <c r="Q43" i="55"/>
  <c r="S388" i="55"/>
  <c r="S383" i="55"/>
  <c r="AJ383" i="55" s="1"/>
  <c r="S322" i="55"/>
  <c r="AJ322" i="55" s="1"/>
  <c r="M40" i="55"/>
  <c r="F575" i="55"/>
  <c r="S374" i="55"/>
  <c r="AJ374" i="55" s="1"/>
  <c r="S167" i="55"/>
  <c r="AJ167" i="55" s="1"/>
  <c r="AC236" i="55"/>
  <c r="S243" i="55"/>
  <c r="AJ243" i="55" s="1"/>
  <c r="S438" i="55"/>
  <c r="AJ438" i="55" s="1"/>
  <c r="S379" i="55"/>
  <c r="AJ379" i="55" s="1"/>
  <c r="L38" i="55"/>
  <c r="R47" i="55"/>
  <c r="N51" i="55"/>
  <c r="S279" i="55"/>
  <c r="AJ279" i="55" s="1"/>
  <c r="S353" i="55"/>
  <c r="AJ353" i="55" s="1"/>
  <c r="S251" i="55"/>
  <c r="Q34" i="55"/>
  <c r="S384" i="55"/>
  <c r="AJ384" i="55" s="1"/>
  <c r="AC314" i="55"/>
  <c r="N41" i="55"/>
  <c r="S172" i="55"/>
  <c r="AJ172" i="55" s="1"/>
  <c r="M52" i="55"/>
  <c r="O262" i="55"/>
  <c r="S171" i="55"/>
  <c r="AJ171" i="55" s="1"/>
  <c r="AJ130" i="55"/>
  <c r="S151" i="55"/>
  <c r="AJ151" i="55" s="1"/>
  <c r="S140" i="55"/>
  <c r="AJ140" i="55" s="1"/>
  <c r="I409" i="55"/>
  <c r="S249" i="55"/>
  <c r="AJ249" i="55" s="1"/>
  <c r="AG617" i="55"/>
  <c r="S323" i="55"/>
  <c r="AJ323" i="55" s="1"/>
  <c r="S436" i="55"/>
  <c r="AJ436" i="55" s="1"/>
  <c r="S244" i="55"/>
  <c r="AJ244" i="55" s="1"/>
  <c r="G575" i="55"/>
  <c r="S376" i="55"/>
  <c r="AJ376" i="55" s="1"/>
  <c r="AC288" i="55"/>
  <c r="AC47" i="55"/>
  <c r="S358" i="55"/>
  <c r="AJ358" i="55" s="1"/>
  <c r="M37" i="55"/>
  <c r="M50" i="55"/>
  <c r="I171" i="55"/>
  <c r="O36" i="55"/>
  <c r="S408" i="55"/>
  <c r="AJ408" i="55" s="1"/>
  <c r="S405" i="55"/>
  <c r="AJ405" i="55" s="1"/>
  <c r="S275" i="55"/>
  <c r="AJ275" i="55" s="1"/>
  <c r="AJ400" i="55"/>
  <c r="S304" i="55"/>
  <c r="AJ304" i="55" s="1"/>
  <c r="Q42" i="55"/>
  <c r="Q35" i="55"/>
  <c r="S145" i="55"/>
  <c r="AJ145" i="55" s="1"/>
  <c r="S254" i="55"/>
  <c r="AJ254" i="55" s="1"/>
  <c r="S320" i="55"/>
  <c r="AJ320" i="55" s="1"/>
  <c r="R42" i="55"/>
  <c r="S302" i="55"/>
  <c r="AJ302" i="55" s="1"/>
  <c r="M46" i="55"/>
  <c r="AI48" i="55"/>
  <c r="H575" i="55"/>
  <c r="S435" i="55"/>
  <c r="AJ435" i="55" s="1"/>
  <c r="Q44" i="55"/>
  <c r="S281" i="55"/>
  <c r="AJ281" i="55" s="1"/>
  <c r="S278" i="55"/>
  <c r="AJ278" i="55" s="1"/>
  <c r="O38" i="55"/>
  <c r="S152" i="55"/>
  <c r="AJ152" i="55" s="1"/>
  <c r="R40" i="55"/>
  <c r="AI44" i="55"/>
  <c r="S218" i="55"/>
  <c r="AJ218" i="55" s="1"/>
  <c r="S224" i="55"/>
  <c r="AJ224" i="55" s="1"/>
  <c r="S216" i="55"/>
  <c r="AJ216" i="55" s="1"/>
  <c r="E575" i="55"/>
  <c r="S433" i="55"/>
  <c r="AJ433" i="55" s="1"/>
  <c r="M39" i="55"/>
  <c r="R314" i="55"/>
  <c r="N35" i="55"/>
  <c r="S295" i="55"/>
  <c r="AJ295" i="55" s="1"/>
  <c r="S298" i="55"/>
  <c r="AJ298" i="55" s="1"/>
  <c r="AH314" i="55"/>
  <c r="R43" i="55"/>
  <c r="R38" i="55"/>
  <c r="O51" i="55"/>
  <c r="S166" i="55"/>
  <c r="AJ166" i="55" s="1"/>
  <c r="O41" i="55"/>
  <c r="S390" i="55"/>
  <c r="AJ390" i="55" s="1"/>
  <c r="S346" i="55"/>
  <c r="AJ346" i="55" s="1"/>
  <c r="B575" i="55"/>
  <c r="S427" i="55"/>
  <c r="AJ427" i="55" s="1"/>
  <c r="S270" i="55"/>
  <c r="AJ270" i="55" s="1"/>
  <c r="S194" i="55"/>
  <c r="AJ194" i="55" s="1"/>
  <c r="S201" i="55"/>
  <c r="AJ201" i="55" s="1"/>
  <c r="Q41" i="55"/>
  <c r="S328" i="55"/>
  <c r="AJ328" i="55" s="1"/>
  <c r="S331" i="55"/>
  <c r="AJ331" i="55" s="1"/>
  <c r="AC210" i="55"/>
  <c r="S193" i="55"/>
  <c r="AJ193" i="55" s="1"/>
  <c r="Q39" i="55"/>
  <c r="S375" i="55"/>
  <c r="AJ375" i="55" s="1"/>
  <c r="I436" i="55"/>
  <c r="Y49" i="55"/>
  <c r="Y54" i="55" s="1"/>
  <c r="S277" i="55"/>
  <c r="AJ277" i="55" s="1"/>
  <c r="I320" i="55"/>
  <c r="S173" i="55"/>
  <c r="AJ173" i="55" s="1"/>
  <c r="S386" i="55"/>
  <c r="AJ386" i="55" s="1"/>
  <c r="M42" i="55"/>
  <c r="O45" i="55"/>
  <c r="S178" i="55"/>
  <c r="AJ178" i="55" s="1"/>
  <c r="S222" i="55"/>
  <c r="AJ222" i="55" s="1"/>
  <c r="S223" i="55"/>
  <c r="AJ223" i="55" s="1"/>
  <c r="S147" i="55"/>
  <c r="AJ147" i="55" s="1"/>
  <c r="I169" i="55"/>
  <c r="V626" i="55"/>
  <c r="S227" i="55"/>
  <c r="AJ227" i="55" s="1"/>
  <c r="M314" i="55"/>
  <c r="S202" i="55"/>
  <c r="AJ202" i="55" s="1"/>
  <c r="S309" i="55"/>
  <c r="Q38" i="55"/>
  <c r="I523" i="55"/>
  <c r="X49" i="55"/>
  <c r="X54" i="55" s="1"/>
  <c r="G158" i="55"/>
  <c r="AA54" i="55"/>
  <c r="AJ309" i="55"/>
  <c r="AJ300" i="55"/>
  <c r="AJ407" i="55"/>
  <c r="AJ251" i="55"/>
  <c r="C44" i="55"/>
  <c r="I267" i="55"/>
  <c r="I247" i="55"/>
  <c r="I191" i="55"/>
  <c r="AJ371" i="55"/>
  <c r="G41" i="55"/>
  <c r="D44" i="55"/>
  <c r="I437" i="55"/>
  <c r="I197" i="55"/>
  <c r="I268" i="55"/>
  <c r="N262" i="55"/>
  <c r="I275" i="55"/>
  <c r="I611" i="55"/>
  <c r="H43" i="55"/>
  <c r="I388" i="55"/>
  <c r="I372" i="55"/>
  <c r="I140" i="55"/>
  <c r="I251" i="55"/>
  <c r="I326" i="55"/>
  <c r="C42" i="55"/>
  <c r="B33" i="55"/>
  <c r="B132" i="55"/>
  <c r="I111" i="55"/>
  <c r="N37" i="55"/>
  <c r="AI357" i="55"/>
  <c r="V45" i="55"/>
  <c r="AI45" i="55" s="1"/>
  <c r="V366" i="55"/>
  <c r="S324" i="55"/>
  <c r="AJ324" i="55" s="1"/>
  <c r="AI283" i="55"/>
  <c r="V288" i="55"/>
  <c r="N47" i="55"/>
  <c r="AJ203" i="55"/>
  <c r="H471" i="55"/>
  <c r="E471" i="55"/>
  <c r="C471" i="55"/>
  <c r="D471" i="55"/>
  <c r="G471" i="55"/>
  <c r="F471" i="55"/>
  <c r="B471" i="55"/>
  <c r="AH40" i="55"/>
  <c r="AH392" i="55"/>
  <c r="Q36" i="55"/>
  <c r="N210" i="55"/>
  <c r="I170" i="55"/>
  <c r="M47" i="55"/>
  <c r="D48" i="55"/>
  <c r="I301" i="55"/>
  <c r="S269" i="55"/>
  <c r="AJ269" i="55" s="1"/>
  <c r="R444" i="55"/>
  <c r="AJ163" i="55"/>
  <c r="S112" i="55"/>
  <c r="AJ112" i="55" s="1"/>
  <c r="L34" i="55"/>
  <c r="S434" i="55"/>
  <c r="AJ434" i="55" s="1"/>
  <c r="S268" i="55"/>
  <c r="AJ268" i="55" s="1"/>
  <c r="N43" i="55"/>
  <c r="Q210" i="55"/>
  <c r="C39" i="55"/>
  <c r="S189" i="55"/>
  <c r="AI36" i="55"/>
  <c r="AI413" i="55"/>
  <c r="V418" i="55"/>
  <c r="AI118" i="55"/>
  <c r="S271" i="55"/>
  <c r="AJ271" i="55" s="1"/>
  <c r="AC444" i="55"/>
  <c r="S307" i="55"/>
  <c r="AJ307" i="55" s="1"/>
  <c r="AE49" i="55"/>
  <c r="AE54" i="55" s="1"/>
  <c r="AE158" i="55"/>
  <c r="L314" i="55"/>
  <c r="I346" i="55"/>
  <c r="G47" i="55"/>
  <c r="I222" i="55"/>
  <c r="I280" i="55"/>
  <c r="C46" i="55"/>
  <c r="I274" i="55"/>
  <c r="C40" i="55"/>
  <c r="C51" i="55"/>
  <c r="R340" i="55"/>
  <c r="I428" i="55"/>
  <c r="N184" i="55"/>
  <c r="E36" i="55"/>
  <c r="G44" i="55"/>
  <c r="I245" i="55"/>
  <c r="M158" i="55"/>
  <c r="S155" i="55"/>
  <c r="AJ155" i="55" s="1"/>
  <c r="AI153" i="55"/>
  <c r="V158" i="55"/>
  <c r="V49" i="55"/>
  <c r="M444" i="55"/>
  <c r="AJ111" i="55"/>
  <c r="G45" i="55"/>
  <c r="E34" i="55"/>
  <c r="I145" i="55"/>
  <c r="I403" i="55"/>
  <c r="I331" i="55"/>
  <c r="I412" i="55"/>
  <c r="I327" i="55"/>
  <c r="P210" i="55"/>
  <c r="I279" i="55"/>
  <c r="I227" i="55"/>
  <c r="H45" i="55"/>
  <c r="I325" i="55"/>
  <c r="I223" i="55"/>
  <c r="E35" i="55"/>
  <c r="I249" i="55"/>
  <c r="P444" i="55"/>
  <c r="AB132" i="55"/>
  <c r="AI132" i="55" s="1"/>
  <c r="AI117" i="55"/>
  <c r="I304" i="55"/>
  <c r="I173" i="55"/>
  <c r="I138" i="55"/>
  <c r="I427" i="55"/>
  <c r="I294" i="55"/>
  <c r="S335" i="55"/>
  <c r="I199" i="55"/>
  <c r="I352" i="55"/>
  <c r="I355" i="55"/>
  <c r="I298" i="55"/>
  <c r="I203" i="55"/>
  <c r="H36" i="55"/>
  <c r="I176" i="55"/>
  <c r="I329" i="55"/>
  <c r="E46" i="55"/>
  <c r="D43" i="55"/>
  <c r="I379" i="55"/>
  <c r="N444" i="55"/>
  <c r="I374" i="55"/>
  <c r="D47" i="55"/>
  <c r="D35" i="55"/>
  <c r="I353" i="55"/>
  <c r="I175" i="55"/>
  <c r="AF621" i="55"/>
  <c r="AF626" i="55" s="1"/>
  <c r="N418" i="55"/>
  <c r="I328" i="55"/>
  <c r="I383" i="55"/>
  <c r="I324" i="55"/>
  <c r="Q340" i="55"/>
  <c r="AI439" i="55"/>
  <c r="M366" i="55"/>
  <c r="S192" i="55"/>
  <c r="AJ192" i="55" s="1"/>
  <c r="G36" i="55"/>
  <c r="Z49" i="55"/>
  <c r="Z54" i="55" s="1"/>
  <c r="S409" i="55"/>
  <c r="AJ409" i="55" s="1"/>
  <c r="I230" i="55"/>
  <c r="AC39" i="55"/>
  <c r="D52" i="55"/>
  <c r="O52" i="55"/>
  <c r="S191" i="55"/>
  <c r="AJ191" i="55" s="1"/>
  <c r="S347" i="55"/>
  <c r="AJ347" i="55" s="1"/>
  <c r="H46" i="55"/>
  <c r="AI33" i="55"/>
  <c r="AJ128" i="55"/>
  <c r="M132" i="55"/>
  <c r="S253" i="55"/>
  <c r="AJ253" i="55" s="1"/>
  <c r="G38" i="55"/>
  <c r="Q236" i="55"/>
  <c r="I271" i="55"/>
  <c r="S267" i="55"/>
  <c r="R288" i="55"/>
  <c r="AB444" i="55"/>
  <c r="M51" i="55"/>
  <c r="I307" i="55"/>
  <c r="L46" i="55"/>
  <c r="AI203" i="55"/>
  <c r="S488" i="55"/>
  <c r="P72" i="55"/>
  <c r="N288" i="55"/>
  <c r="S150" i="55"/>
  <c r="AJ150" i="55" s="1"/>
  <c r="S225" i="55"/>
  <c r="AJ225" i="55" s="1"/>
  <c r="S148" i="55"/>
  <c r="AJ148" i="55" s="1"/>
  <c r="I149" i="55"/>
  <c r="I375" i="55"/>
  <c r="I354" i="55"/>
  <c r="M36" i="55"/>
  <c r="R34" i="55"/>
  <c r="I350" i="55"/>
  <c r="I164" i="55"/>
  <c r="I166" i="55"/>
  <c r="I359" i="55"/>
  <c r="C34" i="55"/>
  <c r="I300" i="55"/>
  <c r="I193" i="55"/>
  <c r="I381" i="55"/>
  <c r="I252" i="55"/>
  <c r="G46" i="55"/>
  <c r="D41" i="55"/>
  <c r="I332" i="55"/>
  <c r="H47" i="55"/>
  <c r="G43" i="55"/>
  <c r="I400" i="55"/>
  <c r="I296" i="55"/>
  <c r="I217" i="55"/>
  <c r="I321" i="55"/>
  <c r="I382" i="55"/>
  <c r="I429" i="55"/>
  <c r="I425" i="55"/>
  <c r="R48" i="55"/>
  <c r="S282" i="55"/>
  <c r="AJ282" i="55" s="1"/>
  <c r="S410" i="55"/>
  <c r="AJ410" i="55" s="1"/>
  <c r="M392" i="55"/>
  <c r="B51" i="55"/>
  <c r="I155" i="55"/>
  <c r="I399" i="55"/>
  <c r="AI335" i="55"/>
  <c r="V340" i="55"/>
  <c r="C45" i="55"/>
  <c r="AA49" i="55"/>
  <c r="AA158" i="55"/>
  <c r="R46" i="55"/>
  <c r="R210" i="55"/>
  <c r="AB158" i="55"/>
  <c r="I174" i="55"/>
  <c r="I246" i="55"/>
  <c r="M210" i="55"/>
  <c r="S398" i="55"/>
  <c r="AJ398" i="55" s="1"/>
  <c r="S138" i="55"/>
  <c r="AJ138" i="55" s="1"/>
  <c r="AB210" i="55"/>
  <c r="AH42" i="55"/>
  <c r="AH158" i="55"/>
  <c r="L132" i="55"/>
  <c r="S165" i="55"/>
  <c r="AJ165" i="55" s="1"/>
  <c r="I224" i="55"/>
  <c r="H34" i="55"/>
  <c r="S255" i="55"/>
  <c r="AJ255" i="55" s="1"/>
  <c r="AI257" i="55"/>
  <c r="V262" i="55"/>
  <c r="S204" i="55"/>
  <c r="AJ204" i="55" s="1"/>
  <c r="S294" i="55"/>
  <c r="AJ294" i="55" s="1"/>
  <c r="Q184" i="55"/>
  <c r="N42" i="55"/>
  <c r="C314" i="55"/>
  <c r="AI195" i="55"/>
  <c r="I407" i="55"/>
  <c r="AH39" i="55"/>
  <c r="S319" i="55"/>
  <c r="L340" i="55"/>
  <c r="C47" i="55"/>
  <c r="I242" i="55"/>
  <c r="L418" i="55"/>
  <c r="I384" i="55"/>
  <c r="S174" i="55"/>
  <c r="AJ174" i="55" s="1"/>
  <c r="AJ143" i="55"/>
  <c r="R392" i="55"/>
  <c r="I431" i="55"/>
  <c r="I172" i="55"/>
  <c r="I154" i="55"/>
  <c r="D392" i="55"/>
  <c r="N392" i="55"/>
  <c r="I358" i="55"/>
  <c r="H44" i="55"/>
  <c r="H38" i="55"/>
  <c r="I144" i="55"/>
  <c r="I194" i="55"/>
  <c r="I276" i="55"/>
  <c r="I148" i="55"/>
  <c r="I282" i="55"/>
  <c r="I410" i="55"/>
  <c r="Q52" i="55"/>
  <c r="S52" i="55" s="1"/>
  <c r="AJ52" i="55" s="1"/>
  <c r="AI404" i="55"/>
  <c r="S114" i="55"/>
  <c r="AJ114" i="55" s="1"/>
  <c r="S126" i="55"/>
  <c r="AJ126" i="55" s="1"/>
  <c r="S168" i="55"/>
  <c r="AJ168" i="55" s="1"/>
  <c r="M45" i="55"/>
  <c r="I575" i="55"/>
  <c r="AI274" i="55"/>
  <c r="P158" i="55"/>
  <c r="L37" i="55"/>
  <c r="S115" i="55"/>
  <c r="AJ115" i="55" s="1"/>
  <c r="AI387" i="55"/>
  <c r="V392" i="55"/>
  <c r="M41" i="55"/>
  <c r="I398" i="55"/>
  <c r="Q262" i="55"/>
  <c r="S310" i="55"/>
  <c r="AJ310" i="55" s="1"/>
  <c r="H37" i="55"/>
  <c r="S356" i="55"/>
  <c r="AJ356" i="55" s="1"/>
  <c r="I356" i="55"/>
  <c r="S146" i="55"/>
  <c r="L33" i="55"/>
  <c r="R37" i="55"/>
  <c r="AH236" i="55"/>
  <c r="AH47" i="55"/>
  <c r="S432" i="55"/>
  <c r="AJ432" i="55" s="1"/>
  <c r="AJ116" i="55"/>
  <c r="N34" i="55"/>
  <c r="S149" i="55"/>
  <c r="AJ149" i="55" s="1"/>
  <c r="R418" i="55"/>
  <c r="R33" i="55"/>
  <c r="I255" i="55"/>
  <c r="Q288" i="55"/>
  <c r="I204" i="55"/>
  <c r="N132" i="55"/>
  <c r="N36" i="55"/>
  <c r="I351" i="55"/>
  <c r="L210" i="55"/>
  <c r="C43" i="55"/>
  <c r="Q366" i="55"/>
  <c r="R45" i="55"/>
  <c r="R262" i="55"/>
  <c r="H51" i="55"/>
  <c r="I373" i="55"/>
  <c r="I605" i="55"/>
  <c r="P236" i="55"/>
  <c r="N340" i="55"/>
  <c r="S303" i="55"/>
  <c r="AJ303" i="55" s="1"/>
  <c r="E51" i="55"/>
  <c r="M236" i="55"/>
  <c r="AG49" i="55"/>
  <c r="AG54" i="55" s="1"/>
  <c r="N38" i="55"/>
  <c r="S38" i="55" s="1"/>
  <c r="AJ38" i="55" s="1"/>
  <c r="O184" i="55"/>
  <c r="I225" i="55"/>
  <c r="M418" i="55"/>
  <c r="AJ430" i="55"/>
  <c r="M35" i="55"/>
  <c r="C48" i="55"/>
  <c r="S142" i="55"/>
  <c r="AJ142" i="55" s="1"/>
  <c r="D40" i="55"/>
  <c r="I189" i="55"/>
  <c r="D33" i="55"/>
  <c r="I377" i="55"/>
  <c r="I250" i="55"/>
  <c r="I349" i="55"/>
  <c r="I302" i="55"/>
  <c r="G34" i="55"/>
  <c r="D626" i="55"/>
  <c r="I270" i="55"/>
  <c r="I277" i="55"/>
  <c r="I281" i="55"/>
  <c r="I220" i="55"/>
  <c r="H48" i="55"/>
  <c r="I308" i="55"/>
  <c r="I426" i="55"/>
  <c r="I156" i="55"/>
  <c r="I151" i="55"/>
  <c r="I178" i="55"/>
  <c r="I306" i="55"/>
  <c r="I376" i="55"/>
  <c r="G42" i="55"/>
  <c r="I244" i="55"/>
  <c r="I322" i="55"/>
  <c r="I248" i="55"/>
  <c r="G40" i="55"/>
  <c r="I190" i="55"/>
  <c r="P340" i="55"/>
  <c r="I168" i="55"/>
  <c r="D37" i="55"/>
  <c r="I323" i="55"/>
  <c r="I150" i="55"/>
  <c r="D42" i="55"/>
  <c r="G48" i="55"/>
  <c r="I386" i="55"/>
  <c r="I218" i="55"/>
  <c r="I241" i="55"/>
  <c r="I333" i="55"/>
  <c r="I202" i="55"/>
  <c r="I397" i="55"/>
  <c r="I254" i="55"/>
  <c r="S330" i="55"/>
  <c r="AJ330" i="55" s="1"/>
  <c r="R39" i="55"/>
  <c r="AI199" i="55"/>
  <c r="V210" i="55"/>
  <c r="V43" i="55"/>
  <c r="AI43" i="55" s="1"/>
  <c r="S378" i="55"/>
  <c r="AJ378" i="55" s="1"/>
  <c r="R236" i="55"/>
  <c r="I497" i="55"/>
  <c r="Q132" i="55"/>
  <c r="S272" i="55"/>
  <c r="AJ272" i="55" s="1"/>
  <c r="AD49" i="55"/>
  <c r="AD54" i="55" s="1"/>
  <c r="AD158" i="55"/>
  <c r="AJ345" i="55"/>
  <c r="L48" i="55"/>
  <c r="S402" i="55"/>
  <c r="AJ402" i="55" s="1"/>
  <c r="S256" i="55"/>
  <c r="AJ256" i="55" s="1"/>
  <c r="S169" i="55"/>
  <c r="I115" i="55"/>
  <c r="I165" i="55"/>
  <c r="S164" i="55"/>
  <c r="AJ164" i="55" s="1"/>
  <c r="L444" i="55"/>
  <c r="C288" i="55"/>
  <c r="M184" i="55"/>
  <c r="AC40" i="55"/>
  <c r="S483" i="55"/>
  <c r="P67" i="55"/>
  <c r="Q418" i="55"/>
  <c r="V444" i="55"/>
  <c r="W158" i="55"/>
  <c r="W49" i="55"/>
  <c r="W54" i="55" s="1"/>
  <c r="S305" i="55"/>
  <c r="AJ305" i="55" s="1"/>
  <c r="O47" i="55"/>
  <c r="O132" i="55"/>
  <c r="S144" i="55"/>
  <c r="AJ144" i="55" s="1"/>
  <c r="R132" i="55"/>
  <c r="S360" i="55"/>
  <c r="AJ360" i="55" s="1"/>
  <c r="S411" i="55"/>
  <c r="AJ411" i="55" s="1"/>
  <c r="AF49" i="55"/>
  <c r="AF54" i="55" s="1"/>
  <c r="N33" i="55"/>
  <c r="D36" i="55"/>
  <c r="G37" i="55"/>
  <c r="L47" i="55"/>
  <c r="Y158" i="55"/>
  <c r="AI429" i="55"/>
  <c r="AI273" i="55"/>
  <c r="AC49" i="55"/>
  <c r="I433" i="55"/>
  <c r="I430" i="55"/>
  <c r="I139" i="55"/>
  <c r="I192" i="55"/>
  <c r="I297" i="55"/>
  <c r="AJ215" i="55"/>
  <c r="Q392" i="55"/>
  <c r="R366" i="55"/>
  <c r="I406" i="55"/>
  <c r="I345" i="55"/>
  <c r="I408" i="55"/>
  <c r="I228" i="55"/>
  <c r="S246" i="55"/>
  <c r="AJ246" i="55" s="1"/>
  <c r="M48" i="55"/>
  <c r="L262" i="55"/>
  <c r="I226" i="55"/>
  <c r="I330" i="55"/>
  <c r="I334" i="55"/>
  <c r="D45" i="55"/>
  <c r="C41" i="55"/>
  <c r="E33" i="55"/>
  <c r="D39" i="55"/>
  <c r="I196" i="55"/>
  <c r="G35" i="55"/>
  <c r="H41" i="55"/>
  <c r="I438" i="55"/>
  <c r="D34" i="55"/>
  <c r="I201" i="55"/>
  <c r="E41" i="55"/>
  <c r="H42" i="55"/>
  <c r="I401" i="55"/>
  <c r="I127" i="55"/>
  <c r="I143" i="55"/>
  <c r="I177" i="55"/>
  <c r="I348" i="55"/>
  <c r="I385" i="55"/>
  <c r="I405" i="55"/>
  <c r="H40" i="55"/>
  <c r="I221" i="55"/>
  <c r="D46" i="55"/>
  <c r="I389" i="55"/>
  <c r="E48" i="55"/>
  <c r="C392" i="55"/>
  <c r="I269" i="55"/>
  <c r="I380" i="55"/>
  <c r="I435" i="55"/>
  <c r="I116" i="55"/>
  <c r="S612" i="55"/>
  <c r="AG612" i="55" s="1"/>
  <c r="N366" i="55"/>
  <c r="N236" i="55"/>
  <c r="R50" i="55"/>
  <c r="S199" i="55"/>
  <c r="F23" i="55"/>
  <c r="I75" i="55"/>
  <c r="I80" i="55" s="1"/>
  <c r="AI361" i="55"/>
  <c r="S170" i="55"/>
  <c r="AJ170" i="55" s="1"/>
  <c r="C36" i="55"/>
  <c r="I423" i="55"/>
  <c r="AJ137" i="55"/>
  <c r="S71" i="55"/>
  <c r="P19" i="55"/>
  <c r="N48" i="55"/>
  <c r="I549" i="55"/>
  <c r="I402" i="55"/>
  <c r="I256" i="55"/>
  <c r="S301" i="55"/>
  <c r="AJ301" i="55" s="1"/>
  <c r="S423" i="55"/>
  <c r="AI248" i="55"/>
  <c r="H39" i="55"/>
  <c r="S198" i="55"/>
  <c r="AJ198" i="55" s="1"/>
  <c r="I200" i="55"/>
  <c r="O44" i="55"/>
  <c r="G39" i="55"/>
  <c r="R184" i="55"/>
  <c r="M340" i="55"/>
  <c r="L35" i="55"/>
  <c r="AH366" i="55"/>
  <c r="I305" i="55"/>
  <c r="M262" i="55"/>
  <c r="O33" i="55"/>
  <c r="AI205" i="55"/>
  <c r="I360" i="55"/>
  <c r="I299" i="55"/>
  <c r="I411" i="55"/>
  <c r="S293" i="55"/>
  <c r="AI231" i="55"/>
  <c r="V236" i="55"/>
  <c r="AI403" i="55"/>
  <c r="AJ403" i="55" s="1"/>
  <c r="S619" i="55"/>
  <c r="AG619" i="55" s="1"/>
  <c r="S608" i="55"/>
  <c r="AG608" i="55" s="1"/>
  <c r="S611" i="55"/>
  <c r="AG611" i="55" s="1"/>
  <c r="S615" i="55"/>
  <c r="AG615" i="55" s="1"/>
  <c r="S336" i="55"/>
  <c r="AJ336" i="55" s="1"/>
  <c r="I278" i="55"/>
  <c r="S618" i="55"/>
  <c r="AG618" i="55" s="1"/>
  <c r="S623" i="55"/>
  <c r="AG623" i="55" s="1"/>
  <c r="S624" i="55"/>
  <c r="AG624" i="55" s="1"/>
  <c r="S206" i="55"/>
  <c r="AJ206" i="55" s="1"/>
  <c r="S606" i="55"/>
  <c r="AG606" i="55" s="1"/>
  <c r="S620" i="55"/>
  <c r="AG620" i="55" s="1"/>
  <c r="I122" i="55"/>
  <c r="O626" i="55"/>
  <c r="Y630" i="55" s="1"/>
  <c r="S362" i="55"/>
  <c r="AJ362" i="55" s="1"/>
  <c r="S622" i="55"/>
  <c r="AG622" i="55" s="1"/>
  <c r="S614" i="55"/>
  <c r="AG614" i="55" s="1"/>
  <c r="S232" i="55"/>
  <c r="AJ232" i="55" s="1"/>
  <c r="H418" i="55"/>
  <c r="N626" i="55"/>
  <c r="Q626" i="55"/>
  <c r="AB630" i="55" s="1"/>
  <c r="S625" i="55"/>
  <c r="D158" i="55" l="1"/>
  <c r="AJ335" i="55"/>
  <c r="I404" i="55"/>
  <c r="I309" i="55"/>
  <c r="H33" i="55"/>
  <c r="S200" i="55"/>
  <c r="AJ200" i="55" s="1"/>
  <c r="O40" i="55"/>
  <c r="H392" i="55"/>
  <c r="E158" i="55"/>
  <c r="S439" i="55"/>
  <c r="AJ439" i="55" s="1"/>
  <c r="I471" i="55"/>
  <c r="I141" i="55"/>
  <c r="N49" i="55"/>
  <c r="O39" i="55"/>
  <c r="E42" i="55"/>
  <c r="S361" i="55"/>
  <c r="AJ361" i="55" s="1"/>
  <c r="I434" i="55"/>
  <c r="B39" i="55"/>
  <c r="I195" i="55"/>
  <c r="S36" i="55"/>
  <c r="AJ36" i="55" s="1"/>
  <c r="S273" i="55"/>
  <c r="AJ273" i="55" s="1"/>
  <c r="B47" i="55"/>
  <c r="G392" i="55"/>
  <c r="I114" i="55"/>
  <c r="S229" i="55"/>
  <c r="AJ229" i="55" s="1"/>
  <c r="I167" i="55"/>
  <c r="S621" i="55"/>
  <c r="O236" i="55"/>
  <c r="AB39" i="55"/>
  <c r="AI39" i="55" s="1"/>
  <c r="I293" i="55"/>
  <c r="AJ146" i="55"/>
  <c r="V627" i="55"/>
  <c r="AF627" i="55"/>
  <c r="AE627" i="55"/>
  <c r="AC627" i="55"/>
  <c r="Y627" i="55"/>
  <c r="X627" i="55"/>
  <c r="AB627" i="55"/>
  <c r="AD627" i="55"/>
  <c r="AA627" i="55"/>
  <c r="Z627" i="55"/>
  <c r="C81" i="55"/>
  <c r="D81" i="55"/>
  <c r="B81" i="55"/>
  <c r="F81" i="55"/>
  <c r="G81" i="55"/>
  <c r="E81" i="55"/>
  <c r="H81" i="55"/>
  <c r="S44" i="55"/>
  <c r="AJ44" i="55" s="1"/>
  <c r="S72" i="55"/>
  <c r="P20" i="55"/>
  <c r="G210" i="55"/>
  <c r="H236" i="55"/>
  <c r="S247" i="55"/>
  <c r="S274" i="55"/>
  <c r="AJ274" i="55" s="1"/>
  <c r="V54" i="55"/>
  <c r="H444" i="55"/>
  <c r="G52" i="55"/>
  <c r="E366" i="55"/>
  <c r="S67" i="55"/>
  <c r="P15" i="55"/>
  <c r="B48" i="55"/>
  <c r="G340" i="55"/>
  <c r="D314" i="55"/>
  <c r="E184" i="55"/>
  <c r="G314" i="55"/>
  <c r="P392" i="55"/>
  <c r="S377" i="55"/>
  <c r="H158" i="55"/>
  <c r="I120" i="55"/>
  <c r="O444" i="55"/>
  <c r="C158" i="55"/>
  <c r="C33" i="55"/>
  <c r="O340" i="55"/>
  <c r="I387" i="55"/>
  <c r="S258" i="55"/>
  <c r="AJ258" i="55" s="1"/>
  <c r="D366" i="55"/>
  <c r="S48" i="55"/>
  <c r="AJ48" i="55" s="1"/>
  <c r="C418" i="55"/>
  <c r="AJ319" i="55"/>
  <c r="C366" i="55"/>
  <c r="D418" i="55"/>
  <c r="H210" i="55"/>
  <c r="B158" i="55"/>
  <c r="E52" i="55"/>
  <c r="O49" i="55"/>
  <c r="G33" i="55"/>
  <c r="B43" i="55"/>
  <c r="B52" i="55"/>
  <c r="I310" i="55"/>
  <c r="S609" i="55"/>
  <c r="AG609" i="55" s="1"/>
  <c r="AJ423" i="55"/>
  <c r="I272" i="55"/>
  <c r="W626" i="55"/>
  <c r="S605" i="55"/>
  <c r="L626" i="55"/>
  <c r="V630" i="55" s="1"/>
  <c r="S35" i="55"/>
  <c r="AJ35" i="55" s="1"/>
  <c r="E210" i="55"/>
  <c r="S47" i="55"/>
  <c r="AJ47" i="55" s="1"/>
  <c r="I123" i="55"/>
  <c r="S257" i="55"/>
  <c r="AJ257" i="55" s="1"/>
  <c r="B262" i="55"/>
  <c r="I424" i="55"/>
  <c r="S153" i="55"/>
  <c r="AJ153" i="55" s="1"/>
  <c r="L158" i="55"/>
  <c r="L49" i="55"/>
  <c r="G51" i="55"/>
  <c r="I51" i="55" s="1"/>
  <c r="C340" i="55"/>
  <c r="I118" i="55"/>
  <c r="I125" i="55"/>
  <c r="E37" i="55"/>
  <c r="I219" i="55"/>
  <c r="E288" i="55"/>
  <c r="E47" i="55"/>
  <c r="I47" i="55" s="1"/>
  <c r="C444" i="55"/>
  <c r="AB236" i="55"/>
  <c r="AI236" i="55" s="1"/>
  <c r="AI221" i="55"/>
  <c r="B42" i="55"/>
  <c r="I137" i="55"/>
  <c r="D262" i="55"/>
  <c r="S221" i="55"/>
  <c r="I371" i="55"/>
  <c r="S118" i="55"/>
  <c r="AJ118" i="55" s="1"/>
  <c r="B418" i="55"/>
  <c r="O210" i="55"/>
  <c r="B444" i="55"/>
  <c r="S283" i="55"/>
  <c r="AJ283" i="55" s="1"/>
  <c r="L288" i="55"/>
  <c r="C184" i="55"/>
  <c r="B37" i="55"/>
  <c r="P418" i="55"/>
  <c r="G132" i="55"/>
  <c r="S231" i="55"/>
  <c r="AJ231" i="55" s="1"/>
  <c r="B314" i="55"/>
  <c r="G288" i="55"/>
  <c r="S33" i="55"/>
  <c r="I147" i="55"/>
  <c r="AH54" i="55"/>
  <c r="AB418" i="55"/>
  <c r="AI418" i="55" s="1"/>
  <c r="C37" i="55"/>
  <c r="AB366" i="55"/>
  <c r="AI366" i="55" s="1"/>
  <c r="AI351" i="55"/>
  <c r="H314" i="55"/>
  <c r="B44" i="55"/>
  <c r="H35" i="55"/>
  <c r="H132" i="55"/>
  <c r="I146" i="55"/>
  <c r="O418" i="55"/>
  <c r="S195" i="55"/>
  <c r="AJ195" i="55" s="1"/>
  <c r="S429" i="55"/>
  <c r="AJ429" i="55" s="1"/>
  <c r="AI392" i="55"/>
  <c r="AH393" i="55" s="1"/>
  <c r="V393" i="55"/>
  <c r="B40" i="55"/>
  <c r="D132" i="55"/>
  <c r="E444" i="55"/>
  <c r="B36" i="55"/>
  <c r="S34" i="55"/>
  <c r="AJ34" i="55" s="1"/>
  <c r="E418" i="55"/>
  <c r="Q444" i="55"/>
  <c r="C52" i="55"/>
  <c r="I119" i="55"/>
  <c r="B184" i="55"/>
  <c r="C236" i="55"/>
  <c r="D340" i="55"/>
  <c r="S205" i="55"/>
  <c r="AJ205" i="55" s="1"/>
  <c r="S387" i="55"/>
  <c r="AJ387" i="55" s="1"/>
  <c r="L392" i="55"/>
  <c r="E340" i="55"/>
  <c r="E38" i="55"/>
  <c r="I152" i="55"/>
  <c r="P366" i="55"/>
  <c r="D288" i="55"/>
  <c r="S46" i="55"/>
  <c r="AJ46" i="55" s="1"/>
  <c r="H288" i="55"/>
  <c r="G236" i="55"/>
  <c r="G262" i="55"/>
  <c r="I198" i="55"/>
  <c r="M49" i="55"/>
  <c r="I216" i="55"/>
  <c r="B236" i="55"/>
  <c r="L236" i="55"/>
  <c r="H52" i="55"/>
  <c r="O314" i="55"/>
  <c r="D210" i="55"/>
  <c r="S413" i="55"/>
  <c r="AJ413" i="55" s="1"/>
  <c r="AG621" i="55"/>
  <c r="P314" i="55"/>
  <c r="AJ293" i="55"/>
  <c r="I258" i="55"/>
  <c r="E44" i="55"/>
  <c r="E262" i="55"/>
  <c r="R158" i="55"/>
  <c r="R49" i="55"/>
  <c r="C262" i="55"/>
  <c r="AB340" i="55"/>
  <c r="AI325" i="55"/>
  <c r="AJ199" i="55"/>
  <c r="B41" i="55"/>
  <c r="B340" i="55"/>
  <c r="S357" i="55"/>
  <c r="AJ357" i="55" s="1"/>
  <c r="L366" i="55"/>
  <c r="L45" i="55"/>
  <c r="L54" i="55" s="1"/>
  <c r="H366" i="55"/>
  <c r="N54" i="55"/>
  <c r="AB184" i="55"/>
  <c r="AI184" i="55" s="1"/>
  <c r="AI169" i="55"/>
  <c r="AJ169" i="55" s="1"/>
  <c r="AI210" i="55"/>
  <c r="V211" i="55" s="1"/>
  <c r="S179" i="55"/>
  <c r="AJ179" i="55" s="1"/>
  <c r="B38" i="55"/>
  <c r="I163" i="55"/>
  <c r="E236" i="55"/>
  <c r="I215" i="55"/>
  <c r="I257" i="55"/>
  <c r="I262" i="55" s="1"/>
  <c r="O42" i="55"/>
  <c r="O54" i="55" s="1"/>
  <c r="S37" i="55"/>
  <c r="AJ37" i="55" s="1"/>
  <c r="O43" i="55"/>
  <c r="C210" i="55"/>
  <c r="AI340" i="55"/>
  <c r="V341" i="55" s="1"/>
  <c r="B46" i="55"/>
  <c r="I273" i="55"/>
  <c r="I112" i="55"/>
  <c r="AC54" i="55"/>
  <c r="Q49" i="55"/>
  <c r="AI49" i="55"/>
  <c r="I113" i="55"/>
  <c r="AE159" i="55"/>
  <c r="AB288" i="55"/>
  <c r="AI288" i="55" s="1"/>
  <c r="S41" i="55"/>
  <c r="AJ41" i="55" s="1"/>
  <c r="Q158" i="55"/>
  <c r="N158" i="55"/>
  <c r="O158" i="55"/>
  <c r="H340" i="55"/>
  <c r="AB40" i="55"/>
  <c r="AI40" i="55" s="1"/>
  <c r="I303" i="55"/>
  <c r="I314" i="55" s="1"/>
  <c r="AA159" i="55"/>
  <c r="G444" i="55"/>
  <c r="S180" i="55"/>
  <c r="AJ180" i="55" s="1"/>
  <c r="L50" i="55"/>
  <c r="S284" i="55"/>
  <c r="AJ284" i="55" s="1"/>
  <c r="S248" i="55"/>
  <c r="AJ248" i="55" s="1"/>
  <c r="D236" i="55"/>
  <c r="C38" i="55"/>
  <c r="C132" i="55"/>
  <c r="I319" i="55"/>
  <c r="B45" i="55"/>
  <c r="Y159" i="55"/>
  <c r="AI444" i="55"/>
  <c r="V445" i="55"/>
  <c r="AB314" i="55"/>
  <c r="AI299" i="55"/>
  <c r="I126" i="55"/>
  <c r="S51" i="55"/>
  <c r="AJ51" i="55" s="1"/>
  <c r="G366" i="55"/>
  <c r="I390" i="55"/>
  <c r="I229" i="55"/>
  <c r="AB262" i="55"/>
  <c r="AI262" i="55" s="1"/>
  <c r="AI247" i="55"/>
  <c r="AH159" i="55"/>
  <c r="I432" i="55"/>
  <c r="I124" i="55"/>
  <c r="AJ267" i="55"/>
  <c r="B34" i="55"/>
  <c r="L184" i="55"/>
  <c r="E40" i="55"/>
  <c r="D444" i="55"/>
  <c r="AI158" i="55"/>
  <c r="W159" i="55" s="1"/>
  <c r="V159" i="55"/>
  <c r="I179" i="55"/>
  <c r="B35" i="55"/>
  <c r="AJ189" i="55"/>
  <c r="S210" i="55"/>
  <c r="G418" i="55"/>
  <c r="O288" i="55"/>
  <c r="O366" i="55"/>
  <c r="O392" i="55"/>
  <c r="S325" i="55"/>
  <c r="AJ325" i="55" s="1"/>
  <c r="E314" i="55" l="1"/>
  <c r="I283" i="55"/>
  <c r="I288" i="55" s="1"/>
  <c r="H49" i="55"/>
  <c r="H54" i="55" s="1"/>
  <c r="S42" i="55"/>
  <c r="AJ42" i="55" s="1"/>
  <c r="P40" i="55"/>
  <c r="S40" i="55" s="1"/>
  <c r="AJ40" i="55" s="1"/>
  <c r="E43" i="55"/>
  <c r="I43" i="55" s="1"/>
  <c r="I335" i="55"/>
  <c r="S444" i="55"/>
  <c r="I33" i="55"/>
  <c r="I205" i="55"/>
  <c r="I210" i="55" s="1"/>
  <c r="S288" i="55"/>
  <c r="L289" i="55" s="1"/>
  <c r="H184" i="55"/>
  <c r="AB263" i="55"/>
  <c r="AA263" i="55"/>
  <c r="AD263" i="55"/>
  <c r="X263" i="55"/>
  <c r="W263" i="55"/>
  <c r="Z263" i="55"/>
  <c r="AH263" i="55"/>
  <c r="AE263" i="55"/>
  <c r="AG263" i="55"/>
  <c r="AC263" i="55"/>
  <c r="AF263" i="55"/>
  <c r="Y263" i="55"/>
  <c r="V263" i="55"/>
  <c r="AB237" i="55"/>
  <c r="AA237" i="55"/>
  <c r="Y237" i="55"/>
  <c r="W237" i="55"/>
  <c r="X237" i="55"/>
  <c r="AC237" i="55"/>
  <c r="AF237" i="55"/>
  <c r="AG237" i="55"/>
  <c r="AE237" i="55"/>
  <c r="Z237" i="55"/>
  <c r="AD237" i="55"/>
  <c r="AH237" i="55"/>
  <c r="V237" i="55"/>
  <c r="AA419" i="55"/>
  <c r="AC419" i="55"/>
  <c r="AE419" i="55"/>
  <c r="Z419" i="55"/>
  <c r="X419" i="55"/>
  <c r="AH419" i="55"/>
  <c r="AF419" i="55"/>
  <c r="Y419" i="55"/>
  <c r="AG419" i="55"/>
  <c r="AD419" i="55"/>
  <c r="W419" i="55"/>
  <c r="V419" i="55"/>
  <c r="G315" i="55"/>
  <c r="D315" i="55"/>
  <c r="H315" i="55"/>
  <c r="E315" i="55"/>
  <c r="B315" i="55"/>
  <c r="C315" i="55"/>
  <c r="F315" i="55"/>
  <c r="I45" i="55"/>
  <c r="AB289" i="55"/>
  <c r="AA289" i="55"/>
  <c r="Z289" i="55"/>
  <c r="AC289" i="55"/>
  <c r="X289" i="55"/>
  <c r="AH289" i="55"/>
  <c r="AG289" i="55"/>
  <c r="AF289" i="55"/>
  <c r="AE289" i="55"/>
  <c r="Y289" i="55"/>
  <c r="W289" i="55"/>
  <c r="AD289" i="55"/>
  <c r="V289" i="55"/>
  <c r="G289" i="55"/>
  <c r="F289" i="55"/>
  <c r="E289" i="55"/>
  <c r="D289" i="55"/>
  <c r="C289" i="55"/>
  <c r="H289" i="55"/>
  <c r="D263" i="55"/>
  <c r="G263" i="55"/>
  <c r="F263" i="55"/>
  <c r="C263" i="55"/>
  <c r="E263" i="55"/>
  <c r="B263" i="55"/>
  <c r="I444" i="55"/>
  <c r="AB367" i="55"/>
  <c r="Z367" i="55"/>
  <c r="AA367" i="55"/>
  <c r="AC367" i="55"/>
  <c r="AD367" i="55"/>
  <c r="AE367" i="55"/>
  <c r="AF367" i="55"/>
  <c r="AG367" i="55"/>
  <c r="Y367" i="55"/>
  <c r="W367" i="55"/>
  <c r="X367" i="55"/>
  <c r="AH367" i="55"/>
  <c r="V367" i="55"/>
  <c r="I362" i="55"/>
  <c r="I336" i="55"/>
  <c r="I414" i="55"/>
  <c r="I46" i="55"/>
  <c r="I41" i="55"/>
  <c r="I44" i="55"/>
  <c r="C50" i="55"/>
  <c r="I130" i="55"/>
  <c r="AB159" i="55"/>
  <c r="X159" i="55"/>
  <c r="AC159" i="55"/>
  <c r="AF159" i="55"/>
  <c r="Z159" i="55"/>
  <c r="AG159" i="55"/>
  <c r="I34" i="55"/>
  <c r="AB445" i="55"/>
  <c r="AA445" i="55"/>
  <c r="AG445" i="55"/>
  <c r="Z445" i="55"/>
  <c r="Y445" i="55"/>
  <c r="AE445" i="55"/>
  <c r="AF445" i="55"/>
  <c r="X445" i="55"/>
  <c r="AH445" i="55"/>
  <c r="AD445" i="55"/>
  <c r="W445" i="55"/>
  <c r="Q54" i="55"/>
  <c r="S43" i="55"/>
  <c r="AJ43" i="55" s="1"/>
  <c r="E39" i="55"/>
  <c r="I117" i="55"/>
  <c r="I132" i="55" s="1"/>
  <c r="I40" i="55"/>
  <c r="S262" i="55"/>
  <c r="S184" i="55"/>
  <c r="H262" i="55"/>
  <c r="H263" i="55" s="1"/>
  <c r="AJ33" i="55"/>
  <c r="I439" i="55"/>
  <c r="AC445" i="55"/>
  <c r="S299" i="55"/>
  <c r="AB211" i="55"/>
  <c r="AE211" i="55"/>
  <c r="AA211" i="55"/>
  <c r="AG211" i="55"/>
  <c r="AC211" i="55"/>
  <c r="AD211" i="55"/>
  <c r="X211" i="55"/>
  <c r="W211" i="55"/>
  <c r="AF211" i="55"/>
  <c r="AH211" i="55"/>
  <c r="Y211" i="55"/>
  <c r="Z211" i="55"/>
  <c r="B288" i="55"/>
  <c r="B289" i="55" s="1"/>
  <c r="S340" i="55"/>
  <c r="E49" i="55"/>
  <c r="R54" i="55"/>
  <c r="AB185" i="55"/>
  <c r="V185" i="55"/>
  <c r="AG185" i="55"/>
  <c r="Z185" i="55"/>
  <c r="AH185" i="55"/>
  <c r="AE185" i="55"/>
  <c r="AD185" i="55"/>
  <c r="X185" i="55"/>
  <c r="W185" i="55"/>
  <c r="Y185" i="55"/>
  <c r="AA185" i="55"/>
  <c r="AC185" i="55"/>
  <c r="AF185" i="55"/>
  <c r="I121" i="55"/>
  <c r="S49" i="55"/>
  <c r="AJ49" i="55" s="1"/>
  <c r="I413" i="55"/>
  <c r="I418" i="55" s="1"/>
  <c r="P288" i="55"/>
  <c r="S158" i="55"/>
  <c r="N289" i="55"/>
  <c r="AG605" i="55"/>
  <c r="S45" i="55"/>
  <c r="AJ45" i="55" s="1"/>
  <c r="I48" i="55"/>
  <c r="P66" i="55"/>
  <c r="S482" i="55"/>
  <c r="I35" i="55"/>
  <c r="I340" i="55"/>
  <c r="S50" i="55"/>
  <c r="AJ50" i="55" s="1"/>
  <c r="I153" i="55"/>
  <c r="B49" i="55"/>
  <c r="B392" i="55"/>
  <c r="I361" i="55"/>
  <c r="G49" i="55"/>
  <c r="I36" i="55"/>
  <c r="S404" i="55"/>
  <c r="AJ247" i="55"/>
  <c r="M54" i="55"/>
  <c r="R211" i="55"/>
  <c r="L211" i="55"/>
  <c r="M211" i="55"/>
  <c r="Q211" i="55"/>
  <c r="N211" i="55"/>
  <c r="O211" i="55"/>
  <c r="T210" i="55"/>
  <c r="P211" i="55"/>
  <c r="AJ210" i="55"/>
  <c r="M445" i="55"/>
  <c r="Q445" i="55"/>
  <c r="N445" i="55"/>
  <c r="L445" i="55"/>
  <c r="R445" i="55"/>
  <c r="AJ444" i="55"/>
  <c r="P445" i="55"/>
  <c r="O445" i="55"/>
  <c r="T444" i="55"/>
  <c r="AB341" i="55"/>
  <c r="Z341" i="55"/>
  <c r="AH341" i="55"/>
  <c r="AG341" i="55"/>
  <c r="AE341" i="55"/>
  <c r="X341" i="55"/>
  <c r="AA341" i="55"/>
  <c r="AI341" i="55" s="1"/>
  <c r="W341" i="55"/>
  <c r="AF341" i="55"/>
  <c r="AC341" i="55"/>
  <c r="Y341" i="55"/>
  <c r="AD341" i="55"/>
  <c r="AB419" i="55"/>
  <c r="E50" i="55"/>
  <c r="D184" i="55"/>
  <c r="D49" i="55"/>
  <c r="I184" i="55"/>
  <c r="G50" i="55"/>
  <c r="I37" i="55"/>
  <c r="W630" i="55"/>
  <c r="W627" i="55"/>
  <c r="I609" i="55"/>
  <c r="B626" i="55"/>
  <c r="B210" i="55"/>
  <c r="AJ377" i="55"/>
  <c r="S392" i="55"/>
  <c r="I231" i="55"/>
  <c r="P262" i="55"/>
  <c r="I236" i="55"/>
  <c r="I158" i="55"/>
  <c r="G54" i="55"/>
  <c r="I357" i="55"/>
  <c r="B366" i="55"/>
  <c r="AB393" i="55"/>
  <c r="AA393" i="55"/>
  <c r="AC393" i="55"/>
  <c r="AE393" i="55"/>
  <c r="AF393" i="55"/>
  <c r="AG393" i="55"/>
  <c r="Y393" i="55"/>
  <c r="AD393" i="55"/>
  <c r="X393" i="55"/>
  <c r="Z393" i="55"/>
  <c r="W393" i="55"/>
  <c r="I440" i="55"/>
  <c r="I206" i="55"/>
  <c r="H50" i="55"/>
  <c r="I232" i="55"/>
  <c r="I284" i="55"/>
  <c r="D50" i="55"/>
  <c r="I378" i="55"/>
  <c r="I392" i="55" s="1"/>
  <c r="E392" i="55"/>
  <c r="AI314" i="55"/>
  <c r="I38" i="55"/>
  <c r="G184" i="55"/>
  <c r="P39" i="55"/>
  <c r="P132" i="55"/>
  <c r="S117" i="55"/>
  <c r="S351" i="55"/>
  <c r="C49" i="55"/>
  <c r="AJ221" i="55"/>
  <c r="S236" i="55"/>
  <c r="I42" i="55"/>
  <c r="AD159" i="55"/>
  <c r="E132" i="55"/>
  <c r="I52" i="55"/>
  <c r="AB54" i="55"/>
  <c r="AI54" i="55" s="1"/>
  <c r="I81" i="55"/>
  <c r="C211" i="55" l="1"/>
  <c r="D211" i="55"/>
  <c r="H211" i="55"/>
  <c r="E211" i="55"/>
  <c r="F211" i="55"/>
  <c r="G211" i="55"/>
  <c r="I366" i="55"/>
  <c r="H367" i="55" s="1"/>
  <c r="B211" i="55"/>
  <c r="I211" i="55" s="1"/>
  <c r="T288" i="55"/>
  <c r="R289" i="55"/>
  <c r="AJ288" i="55"/>
  <c r="AI211" i="55"/>
  <c r="M289" i="55"/>
  <c r="AI393" i="55"/>
  <c r="O289" i="55"/>
  <c r="S289" i="55" s="1"/>
  <c r="AJ289" i="55" s="1"/>
  <c r="P289" i="55"/>
  <c r="I180" i="55"/>
  <c r="Q289" i="55"/>
  <c r="AI445" i="55"/>
  <c r="AI159" i="55"/>
  <c r="AI289" i="55"/>
  <c r="AB55" i="55"/>
  <c r="X55" i="55"/>
  <c r="Y55" i="55"/>
  <c r="AD55" i="55"/>
  <c r="AF55" i="55"/>
  <c r="AG55" i="55"/>
  <c r="AE55" i="55"/>
  <c r="AA55" i="55"/>
  <c r="W55" i="55"/>
  <c r="Z55" i="55"/>
  <c r="AH55" i="55"/>
  <c r="AC55" i="55"/>
  <c r="V55" i="55"/>
  <c r="AE315" i="55"/>
  <c r="Z315" i="55"/>
  <c r="AF315" i="55"/>
  <c r="W315" i="55"/>
  <c r="V315" i="55"/>
  <c r="AG315" i="55"/>
  <c r="AD315" i="55"/>
  <c r="AC315" i="55"/>
  <c r="AA315" i="55"/>
  <c r="X315" i="55"/>
  <c r="AH315" i="55"/>
  <c r="Y315" i="55"/>
  <c r="G367" i="55"/>
  <c r="B367" i="55"/>
  <c r="L393" i="55"/>
  <c r="O393" i="55"/>
  <c r="AJ392" i="55"/>
  <c r="T392" i="55"/>
  <c r="P393" i="55"/>
  <c r="N393" i="55"/>
  <c r="R393" i="55"/>
  <c r="M393" i="55"/>
  <c r="Q393" i="55"/>
  <c r="S211" i="55"/>
  <c r="AJ211" i="55" s="1"/>
  <c r="I49" i="55"/>
  <c r="B393" i="55"/>
  <c r="G393" i="55"/>
  <c r="F393" i="55"/>
  <c r="E393" i="55"/>
  <c r="C393" i="55"/>
  <c r="H393" i="55"/>
  <c r="D393" i="55"/>
  <c r="I289" i="55"/>
  <c r="AI419" i="55"/>
  <c r="B50" i="55"/>
  <c r="AJ404" i="55"/>
  <c r="S418" i="55"/>
  <c r="S66" i="55"/>
  <c r="P14" i="55"/>
  <c r="AJ299" i="55"/>
  <c r="S314" i="55"/>
  <c r="AJ117" i="55"/>
  <c r="S132" i="55"/>
  <c r="S445" i="55"/>
  <c r="AJ445" i="55" s="1"/>
  <c r="D341" i="55"/>
  <c r="F341" i="55"/>
  <c r="C341" i="55"/>
  <c r="G341" i="55"/>
  <c r="E341" i="55"/>
  <c r="H341" i="55"/>
  <c r="B341" i="55"/>
  <c r="I315" i="55"/>
  <c r="G419" i="55"/>
  <c r="D419" i="55"/>
  <c r="F419" i="55"/>
  <c r="B419" i="55"/>
  <c r="H419" i="55"/>
  <c r="C419" i="55"/>
  <c r="E419" i="55"/>
  <c r="G237" i="55"/>
  <c r="E237" i="55"/>
  <c r="F237" i="55"/>
  <c r="C237" i="55"/>
  <c r="H237" i="55"/>
  <c r="B237" i="55"/>
  <c r="D237" i="55"/>
  <c r="G185" i="55"/>
  <c r="C185" i="55"/>
  <c r="B185" i="55"/>
  <c r="F185" i="55"/>
  <c r="E185" i="55"/>
  <c r="D185" i="55"/>
  <c r="H185" i="55"/>
  <c r="P341" i="55"/>
  <c r="AJ340" i="55"/>
  <c r="L341" i="55"/>
  <c r="O341" i="55"/>
  <c r="M341" i="55"/>
  <c r="T340" i="55"/>
  <c r="N341" i="55"/>
  <c r="Q341" i="55"/>
  <c r="R341" i="55"/>
  <c r="L185" i="55"/>
  <c r="M185" i="55"/>
  <c r="P185" i="55"/>
  <c r="AJ184" i="55"/>
  <c r="N185" i="55"/>
  <c r="T184" i="55"/>
  <c r="O185" i="55"/>
  <c r="Q185" i="55"/>
  <c r="R185" i="55"/>
  <c r="I263" i="55"/>
  <c r="AB315" i="55"/>
  <c r="G159" i="55"/>
  <c r="H159" i="55"/>
  <c r="B159" i="55"/>
  <c r="D159" i="55"/>
  <c r="F159" i="55"/>
  <c r="E159" i="55"/>
  <c r="C159" i="55"/>
  <c r="H445" i="55"/>
  <c r="D445" i="55"/>
  <c r="C445" i="55"/>
  <c r="E445" i="55"/>
  <c r="B445" i="55"/>
  <c r="F445" i="55"/>
  <c r="G445" i="55"/>
  <c r="AI263" i="55"/>
  <c r="C54" i="55"/>
  <c r="R263" i="55"/>
  <c r="O263" i="55"/>
  <c r="N263" i="55"/>
  <c r="L263" i="55"/>
  <c r="M263" i="55"/>
  <c r="Q263" i="55"/>
  <c r="P263" i="55"/>
  <c r="T262" i="55"/>
  <c r="AJ262" i="55"/>
  <c r="AI367" i="55"/>
  <c r="AI237" i="55"/>
  <c r="F133" i="55"/>
  <c r="H133" i="55"/>
  <c r="G133" i="55"/>
  <c r="C133" i="55"/>
  <c r="E133" i="55"/>
  <c r="D133" i="55"/>
  <c r="B133" i="55"/>
  <c r="AJ351" i="55"/>
  <c r="S366" i="55"/>
  <c r="AI185" i="55"/>
  <c r="I39" i="55"/>
  <c r="E54" i="55"/>
  <c r="L237" i="55"/>
  <c r="M237" i="55"/>
  <c r="N237" i="55"/>
  <c r="T236" i="55"/>
  <c r="P237" i="55"/>
  <c r="R237" i="55"/>
  <c r="O237" i="55"/>
  <c r="AJ236" i="55"/>
  <c r="Q237" i="55"/>
  <c r="P54" i="55"/>
  <c r="S39" i="55"/>
  <c r="D54" i="55"/>
  <c r="T158" i="55"/>
  <c r="O159" i="55"/>
  <c r="P159" i="55"/>
  <c r="Q159" i="55"/>
  <c r="AJ158" i="55"/>
  <c r="M159" i="55"/>
  <c r="N159" i="55"/>
  <c r="L159" i="55"/>
  <c r="R159" i="55"/>
  <c r="B54" i="55"/>
  <c r="I54" i="55" l="1"/>
  <c r="B55" i="55" s="1"/>
  <c r="F367" i="55"/>
  <c r="D367" i="55"/>
  <c r="S159" i="55"/>
  <c r="AJ159" i="55" s="1"/>
  <c r="C367" i="55"/>
  <c r="I367" i="55" s="1"/>
  <c r="E367" i="55"/>
  <c r="C55" i="55"/>
  <c r="I50" i="55"/>
  <c r="R367" i="55"/>
  <c r="O367" i="55"/>
  <c r="Q367" i="55"/>
  <c r="L367" i="55"/>
  <c r="M367" i="55"/>
  <c r="N367" i="55"/>
  <c r="P367" i="55"/>
  <c r="T366" i="55"/>
  <c r="AJ366" i="55"/>
  <c r="S263" i="55"/>
  <c r="AJ263" i="55" s="1"/>
  <c r="I393" i="55"/>
  <c r="AJ39" i="55"/>
  <c r="S54" i="55"/>
  <c r="I445" i="55"/>
  <c r="AI55" i="55"/>
  <c r="T314" i="55"/>
  <c r="Q315" i="55"/>
  <c r="L315" i="55"/>
  <c r="N315" i="55"/>
  <c r="M315" i="55"/>
  <c r="AJ314" i="55"/>
  <c r="P315" i="55"/>
  <c r="R315" i="55"/>
  <c r="O315" i="55"/>
  <c r="S237" i="55"/>
  <c r="AJ237" i="55" s="1"/>
  <c r="S185" i="55"/>
  <c r="AJ185" i="55" s="1"/>
  <c r="I133" i="55"/>
  <c r="I159" i="55"/>
  <c r="I419" i="55"/>
  <c r="I341" i="55"/>
  <c r="L419" i="55"/>
  <c r="R419" i="55"/>
  <c r="Q419" i="55"/>
  <c r="T418" i="55"/>
  <c r="O419" i="55"/>
  <c r="N419" i="55"/>
  <c r="M419" i="55"/>
  <c r="AJ418" i="55"/>
  <c r="P419" i="55"/>
  <c r="S393" i="55"/>
  <c r="AJ393" i="55" s="1"/>
  <c r="AI315" i="55"/>
  <c r="I237" i="55"/>
  <c r="P133" i="55"/>
  <c r="R133" i="55"/>
  <c r="AJ132" i="55"/>
  <c r="O133" i="55"/>
  <c r="L133" i="55"/>
  <c r="T132" i="55"/>
  <c r="M133" i="55"/>
  <c r="N133" i="55"/>
  <c r="Q133" i="55"/>
  <c r="S341" i="55"/>
  <c r="AJ341" i="55" s="1"/>
  <c r="I185" i="55"/>
  <c r="E55" i="55" l="1"/>
  <c r="I55" i="55" s="1"/>
  <c r="G55" i="55"/>
  <c r="D55" i="55"/>
  <c r="F55" i="55"/>
  <c r="H55" i="55"/>
  <c r="O55" i="55"/>
  <c r="P55" i="55"/>
  <c r="M55" i="55"/>
  <c r="AJ54" i="55"/>
  <c r="T54" i="55"/>
  <c r="R55" i="55"/>
  <c r="Q55" i="55"/>
  <c r="L55" i="55"/>
  <c r="N55" i="55"/>
  <c r="S315" i="55"/>
  <c r="AJ315" i="55" s="1"/>
  <c r="S367" i="55"/>
  <c r="AJ367" i="55" s="1"/>
  <c r="S133" i="55"/>
  <c r="AJ133" i="55" s="1"/>
  <c r="S419" i="55"/>
  <c r="AJ419" i="55" s="1"/>
  <c r="S55" i="55" l="1"/>
  <c r="AJ55" i="55" s="1"/>
  <c r="I514" i="54" l="1"/>
  <c r="I564" i="54"/>
  <c r="I555" i="54"/>
  <c r="I542" i="54"/>
  <c r="I508" i="54"/>
  <c r="I506" i="54"/>
  <c r="I477" i="54" l="1"/>
  <c r="I481" i="54"/>
  <c r="I530" i="54"/>
  <c r="I534" i="54"/>
  <c r="I538" i="54"/>
  <c r="I567" i="54"/>
  <c r="I462" i="54"/>
  <c r="I490" i="54"/>
  <c r="I493" i="54"/>
  <c r="I449" i="54"/>
  <c r="I453" i="54"/>
  <c r="I457" i="54"/>
  <c r="I461" i="54"/>
  <c r="I482" i="54"/>
  <c r="I505" i="54"/>
  <c r="I509" i="54"/>
  <c r="I513" i="54"/>
  <c r="I559" i="54"/>
  <c r="I563" i="54"/>
  <c r="I568" i="54"/>
  <c r="I519" i="54"/>
  <c r="I468" i="54"/>
  <c r="I494" i="54"/>
  <c r="I450" i="54"/>
  <c r="I454" i="54"/>
  <c r="I484" i="54"/>
  <c r="I502" i="54"/>
  <c r="I510" i="54"/>
  <c r="I521" i="54"/>
  <c r="I556" i="54"/>
  <c r="I560" i="54"/>
  <c r="I463" i="54"/>
  <c r="I520" i="54"/>
  <c r="I469" i="54"/>
  <c r="I478" i="54"/>
  <c r="I531" i="54"/>
  <c r="I479" i="54"/>
  <c r="I485" i="54"/>
  <c r="I528" i="54"/>
  <c r="I532" i="54"/>
  <c r="I536" i="54"/>
  <c r="I540" i="54"/>
  <c r="I546" i="54"/>
  <c r="I570" i="54"/>
  <c r="I489" i="54"/>
  <c r="I495" i="54"/>
  <c r="I535" i="54"/>
  <c r="I545" i="54"/>
  <c r="I459" i="54"/>
  <c r="I486" i="54"/>
  <c r="I503" i="54"/>
  <c r="I507" i="54"/>
  <c r="I511" i="54"/>
  <c r="I516" i="54"/>
  <c r="I557" i="54"/>
  <c r="I561" i="54"/>
  <c r="I565" i="54"/>
  <c r="I515" i="54"/>
  <c r="I573" i="54"/>
  <c r="I483" i="54"/>
  <c r="I539" i="54"/>
  <c r="I476" i="54"/>
  <c r="I480" i="54"/>
  <c r="I487" i="54"/>
  <c r="I529" i="54"/>
  <c r="I533" i="54"/>
  <c r="I537" i="54"/>
  <c r="I547" i="54"/>
  <c r="I541" i="54"/>
  <c r="I527" i="54"/>
  <c r="I566" i="54"/>
  <c r="I460" i="54"/>
  <c r="I466" i="54"/>
  <c r="I488" i="54"/>
  <c r="I504" i="54"/>
  <c r="I512" i="54"/>
  <c r="I554" i="54"/>
  <c r="I558" i="54"/>
  <c r="I562" i="54"/>
  <c r="I572" i="54"/>
  <c r="AI120" i="54"/>
  <c r="AI304" i="54"/>
  <c r="AI346" i="54"/>
  <c r="AI408" i="54"/>
  <c r="AI426" i="54"/>
  <c r="AC53" i="54"/>
  <c r="W34" i="54"/>
  <c r="AI358" i="54"/>
  <c r="AA41" i="54"/>
  <c r="AA39" i="54"/>
  <c r="AI124" i="54"/>
  <c r="AE35" i="54"/>
  <c r="AD47" i="54"/>
  <c r="Y44" i="54"/>
  <c r="AD42" i="54"/>
  <c r="AI146" i="54"/>
  <c r="AE48" i="54"/>
  <c r="AA36" i="54"/>
  <c r="AI139" i="54"/>
  <c r="AI168" i="54"/>
  <c r="AI174" i="54"/>
  <c r="AI177" i="54"/>
  <c r="AI207" i="54"/>
  <c r="AJ207" i="54" s="1"/>
  <c r="AI226" i="54"/>
  <c r="AI322" i="54"/>
  <c r="AI233" i="54"/>
  <c r="AJ233" i="54" s="1"/>
  <c r="AI271" i="54"/>
  <c r="AI229" i="54"/>
  <c r="AI313" i="54"/>
  <c r="AJ313" i="54" s="1"/>
  <c r="AD33" i="54"/>
  <c r="AI331" i="54"/>
  <c r="AI338" i="54"/>
  <c r="AJ338" i="54" s="1"/>
  <c r="AI364" i="54"/>
  <c r="AJ364" i="54" s="1"/>
  <c r="AI362" i="54"/>
  <c r="AI379" i="54"/>
  <c r="P86" i="54"/>
  <c r="P8" i="54" s="1"/>
  <c r="AI382" i="54"/>
  <c r="AI401" i="54"/>
  <c r="AI399" i="54"/>
  <c r="AI386" i="54"/>
  <c r="AI415" i="54"/>
  <c r="AJ415" i="54" s="1"/>
  <c r="I492" i="54"/>
  <c r="AI307" i="54" l="1"/>
  <c r="AI260" i="54"/>
  <c r="AJ260" i="54" s="1"/>
  <c r="AI268" i="54"/>
  <c r="Y33" i="54"/>
  <c r="AG33" i="54"/>
  <c r="AG34" i="54"/>
  <c r="AE46" i="54"/>
  <c r="AF42" i="54"/>
  <c r="AI201" i="54"/>
  <c r="AG45" i="54"/>
  <c r="AG38" i="54"/>
  <c r="AF34" i="54"/>
  <c r="F73" i="54"/>
  <c r="AI324" i="54"/>
  <c r="AC37" i="54"/>
  <c r="W46" i="54"/>
  <c r="Z47" i="54"/>
  <c r="AI409" i="54"/>
  <c r="AI306" i="54"/>
  <c r="X40" i="54"/>
  <c r="AC51" i="54"/>
  <c r="Z42" i="54"/>
  <c r="AI154" i="54"/>
  <c r="AI339" i="54"/>
  <c r="AJ339" i="54" s="1"/>
  <c r="Y35" i="54"/>
  <c r="AI216" i="54"/>
  <c r="Y41" i="54"/>
  <c r="AI372" i="54"/>
  <c r="AH47" i="54"/>
  <c r="AI332" i="54"/>
  <c r="AF33" i="54"/>
  <c r="AD51" i="54"/>
  <c r="AI356" i="54"/>
  <c r="F470" i="54"/>
  <c r="AF46" i="54"/>
  <c r="AF39" i="54"/>
  <c r="Y418" i="54"/>
  <c r="AI278" i="54"/>
  <c r="AI333" i="54"/>
  <c r="AI303" i="54"/>
  <c r="X42" i="54"/>
  <c r="AG44" i="54"/>
  <c r="AI433" i="54"/>
  <c r="AA45" i="54"/>
  <c r="AI412" i="54"/>
  <c r="AI380" i="54"/>
  <c r="AI381" i="54"/>
  <c r="AD38" i="54"/>
  <c r="AI330" i="54"/>
  <c r="AI327" i="54"/>
  <c r="X44" i="54"/>
  <c r="AC33" i="54"/>
  <c r="AI230" i="54"/>
  <c r="AI302" i="54"/>
  <c r="AI256" i="54"/>
  <c r="AI251" i="54"/>
  <c r="AH33" i="54"/>
  <c r="AE38" i="54"/>
  <c r="AI112" i="54"/>
  <c r="AI193" i="54"/>
  <c r="AI172" i="54"/>
  <c r="V46" i="54"/>
  <c r="AI199" i="54"/>
  <c r="Z34" i="54"/>
  <c r="AA48" i="54"/>
  <c r="AG35" i="54"/>
  <c r="AI125" i="54"/>
  <c r="AC36" i="54"/>
  <c r="AE50" i="54"/>
  <c r="AD48" i="54"/>
  <c r="AC52" i="54"/>
  <c r="AC46" i="54"/>
  <c r="AA44" i="54"/>
  <c r="AA34" i="54"/>
  <c r="AI280" i="54"/>
  <c r="W38" i="54"/>
  <c r="AI347" i="54"/>
  <c r="AI383" i="54"/>
  <c r="AI328" i="54"/>
  <c r="W51" i="54"/>
  <c r="X184" i="54"/>
  <c r="AE33" i="54"/>
  <c r="AG40" i="54"/>
  <c r="X43" i="54"/>
  <c r="Z35" i="54"/>
  <c r="AI137" i="54"/>
  <c r="AI119" i="54"/>
  <c r="V41" i="54"/>
  <c r="AD39" i="54"/>
  <c r="I73" i="54"/>
  <c r="AI434" i="54"/>
  <c r="P105" i="54"/>
  <c r="P27" i="54" s="1"/>
  <c r="AI363" i="54"/>
  <c r="AJ363" i="54" s="1"/>
  <c r="AD52" i="54"/>
  <c r="AI298" i="54"/>
  <c r="AI348" i="54"/>
  <c r="AG48" i="54"/>
  <c r="AI261" i="54"/>
  <c r="AJ261" i="54" s="1"/>
  <c r="AI329" i="54"/>
  <c r="AI156" i="54"/>
  <c r="AI258" i="54"/>
  <c r="AI215" i="54"/>
  <c r="V236" i="54"/>
  <c r="AI138" i="54"/>
  <c r="AI111" i="54"/>
  <c r="V33" i="54"/>
  <c r="AI228" i="54"/>
  <c r="Z40" i="54"/>
  <c r="AC47" i="54"/>
  <c r="AH39" i="54"/>
  <c r="AH37" i="54"/>
  <c r="AE53" i="54"/>
  <c r="AF43" i="54"/>
  <c r="AA51" i="54"/>
  <c r="AD35" i="54"/>
  <c r="W44" i="54"/>
  <c r="AG41" i="54"/>
  <c r="AA53" i="54"/>
  <c r="AE41" i="54"/>
  <c r="AI197" i="54"/>
  <c r="Z52" i="54"/>
  <c r="V47" i="54"/>
  <c r="AI437" i="54"/>
  <c r="AI305" i="54"/>
  <c r="AI245" i="54"/>
  <c r="AH40" i="54"/>
  <c r="AI220" i="54"/>
  <c r="Z38" i="54"/>
  <c r="AF38" i="54"/>
  <c r="AC40" i="54"/>
  <c r="AI373" i="54"/>
  <c r="W36" i="54"/>
  <c r="AI277" i="54"/>
  <c r="AI145" i="54"/>
  <c r="X51" i="54"/>
  <c r="AI116" i="54"/>
  <c r="V38" i="54"/>
  <c r="AI350" i="54"/>
  <c r="AI276" i="54"/>
  <c r="I467" i="54"/>
  <c r="F62" i="54"/>
  <c r="I452" i="54"/>
  <c r="I455" i="54"/>
  <c r="F65" i="54"/>
  <c r="I65" i="54" s="1"/>
  <c r="I475" i="54"/>
  <c r="F64" i="54"/>
  <c r="F59" i="54"/>
  <c r="I544" i="54"/>
  <c r="AA46" i="54"/>
  <c r="P93" i="54"/>
  <c r="AE45" i="54"/>
  <c r="AA38" i="54"/>
  <c r="AI371" i="54"/>
  <c r="W33" i="54"/>
  <c r="AI365" i="54"/>
  <c r="AJ365" i="54" s="1"/>
  <c r="AI254" i="54"/>
  <c r="AI244" i="54"/>
  <c r="AI281" i="54"/>
  <c r="AI194" i="54"/>
  <c r="AI204" i="54"/>
  <c r="AI182" i="54"/>
  <c r="AJ182" i="54" s="1"/>
  <c r="AF51" i="54"/>
  <c r="AI164" i="54"/>
  <c r="AI175" i="54"/>
  <c r="Y48" i="54"/>
  <c r="AE34" i="54"/>
  <c r="AI191" i="54"/>
  <c r="AC45" i="54"/>
  <c r="AI190" i="54"/>
  <c r="AI176" i="54"/>
  <c r="W43" i="54"/>
  <c r="AC39" i="54"/>
  <c r="Z37" i="54"/>
  <c r="Y53" i="54"/>
  <c r="Y43" i="54"/>
  <c r="V51" i="54"/>
  <c r="W47" i="54"/>
  <c r="AI113" i="54"/>
  <c r="AI227" i="54"/>
  <c r="AC50" i="54"/>
  <c r="AE44" i="54"/>
  <c r="AA52" i="54"/>
  <c r="AI414" i="54"/>
  <c r="Z340" i="54"/>
  <c r="Z50" i="54"/>
  <c r="I571" i="54"/>
  <c r="AD43" i="54"/>
  <c r="AI249" i="54"/>
  <c r="AI192" i="54"/>
  <c r="AI296" i="54"/>
  <c r="AI235" i="54"/>
  <c r="AJ235" i="54" s="1"/>
  <c r="AG36" i="54"/>
  <c r="AI241" i="54"/>
  <c r="AA35" i="54"/>
  <c r="AE40" i="54"/>
  <c r="AF40" i="54"/>
  <c r="AI267" i="54"/>
  <c r="V36" i="54"/>
  <c r="AI114" i="54"/>
  <c r="AI123" i="54"/>
  <c r="W262" i="54"/>
  <c r="AI259" i="54"/>
  <c r="AJ259" i="54" s="1"/>
  <c r="Y158" i="54"/>
  <c r="F79" i="54"/>
  <c r="AI131" i="54"/>
  <c r="AJ131" i="54" s="1"/>
  <c r="V53" i="54"/>
  <c r="AI183" i="54"/>
  <c r="AJ183" i="54" s="1"/>
  <c r="P88" i="54"/>
  <c r="P10" i="54" s="1"/>
  <c r="AI218" i="54"/>
  <c r="AH38" i="54"/>
  <c r="X41" i="54"/>
  <c r="V39" i="54"/>
  <c r="AE47" i="54"/>
  <c r="Z46" i="54"/>
  <c r="AF48" i="54"/>
  <c r="AI126" i="54"/>
  <c r="V48" i="54"/>
  <c r="AA47" i="54"/>
  <c r="AI431" i="54"/>
  <c r="AI282" i="54"/>
  <c r="AG47" i="54"/>
  <c r="I464" i="54"/>
  <c r="F74" i="54"/>
  <c r="F71" i="54"/>
  <c r="I465" i="54"/>
  <c r="AI411" i="54"/>
  <c r="AI428" i="54"/>
  <c r="P97" i="54"/>
  <c r="AI390" i="54"/>
  <c r="AI375" i="54"/>
  <c r="AI360" i="54"/>
  <c r="AI406" i="54"/>
  <c r="AI349" i="54"/>
  <c r="AI279" i="54"/>
  <c r="AI297" i="54"/>
  <c r="AI294" i="54"/>
  <c r="AI301" i="54"/>
  <c r="AI275" i="54"/>
  <c r="AI181" i="54"/>
  <c r="AJ181" i="54" s="1"/>
  <c r="AH45" i="54"/>
  <c r="AI209" i="54"/>
  <c r="AJ209" i="54" s="1"/>
  <c r="AC48" i="54"/>
  <c r="AF45" i="54"/>
  <c r="AI173" i="54"/>
  <c r="Y38" i="54"/>
  <c r="AA40" i="54"/>
  <c r="AI219" i="54"/>
  <c r="V43" i="54"/>
  <c r="AI121" i="54"/>
  <c r="AD53" i="54"/>
  <c r="Z51" i="54"/>
  <c r="W40" i="54"/>
  <c r="AI142" i="54"/>
  <c r="AD46" i="54"/>
  <c r="AH44" i="54"/>
  <c r="W37" i="54"/>
  <c r="AI149" i="54"/>
  <c r="AA43" i="54"/>
  <c r="W41" i="54"/>
  <c r="AE52" i="54"/>
  <c r="W48" i="54"/>
  <c r="AI180" i="54"/>
  <c r="AI234" i="54"/>
  <c r="AJ234" i="54" s="1"/>
  <c r="AI246" i="54"/>
  <c r="X36" i="54"/>
  <c r="Y45" i="54"/>
  <c r="AI321" i="54"/>
  <c r="AH46" i="54"/>
  <c r="X45" i="54"/>
  <c r="AD34" i="54"/>
  <c r="AI274" i="54"/>
  <c r="V42" i="54"/>
  <c r="Z39" i="54"/>
  <c r="X39" i="54"/>
  <c r="AI141" i="54"/>
  <c r="I543" i="54"/>
  <c r="I548" i="54" s="1"/>
  <c r="P104" i="54"/>
  <c r="P26" i="54" s="1"/>
  <c r="AI270" i="54"/>
  <c r="AI163" i="54"/>
  <c r="Z44" i="54"/>
  <c r="AC41" i="54"/>
  <c r="I569" i="54"/>
  <c r="AI405" i="54"/>
  <c r="AI443" i="54"/>
  <c r="AJ443" i="54" s="1"/>
  <c r="AD50" i="54"/>
  <c r="AH35" i="54"/>
  <c r="F548" i="54"/>
  <c r="I553" i="54"/>
  <c r="P95" i="54"/>
  <c r="AI436" i="54"/>
  <c r="AI402" i="54"/>
  <c r="AI425" i="54"/>
  <c r="P87" i="54"/>
  <c r="P9" i="54" s="1"/>
  <c r="AI397" i="54"/>
  <c r="AI427" i="54"/>
  <c r="P90" i="54"/>
  <c r="P12" i="54" s="1"/>
  <c r="Y52" i="54"/>
  <c r="P98" i="54"/>
  <c r="AI345" i="54"/>
  <c r="AI323" i="54"/>
  <c r="AG43" i="54"/>
  <c r="AI203" i="54"/>
  <c r="AI285" i="54"/>
  <c r="AJ285" i="54" s="1"/>
  <c r="AG39" i="54"/>
  <c r="AI242" i="54"/>
  <c r="AI151" i="54"/>
  <c r="AI225" i="54"/>
  <c r="AI200" i="54"/>
  <c r="X48" i="54"/>
  <c r="AI150" i="54"/>
  <c r="W45" i="54"/>
  <c r="AH34" i="54"/>
  <c r="V40" i="54"/>
  <c r="AF37" i="54"/>
  <c r="AI167" i="54"/>
  <c r="AA37" i="54"/>
  <c r="AF53" i="54"/>
  <c r="Z43" i="54"/>
  <c r="AH51" i="54"/>
  <c r="X47" i="54"/>
  <c r="AC35" i="54"/>
  <c r="AH50" i="54"/>
  <c r="X46" i="54"/>
  <c r="AC44" i="54"/>
  <c r="Z33" i="54"/>
  <c r="AI178" i="54"/>
  <c r="AF41" i="54"/>
  <c r="W52" i="54"/>
  <c r="AI312" i="54"/>
  <c r="AJ312" i="54" s="1"/>
  <c r="AI287" i="54"/>
  <c r="AJ287" i="54" s="1"/>
  <c r="Z48" i="54"/>
  <c r="AG37" i="54"/>
  <c r="AI171" i="54"/>
  <c r="AF50" i="54"/>
  <c r="X33" i="54"/>
  <c r="AI417" i="54"/>
  <c r="AJ417" i="54" s="1"/>
  <c r="AI224" i="54"/>
  <c r="Z45" i="54"/>
  <c r="AF44" i="54"/>
  <c r="AI255" i="54"/>
  <c r="F70" i="54"/>
  <c r="F67" i="54"/>
  <c r="F72" i="54"/>
  <c r="X50" i="54"/>
  <c r="Y42" i="54"/>
  <c r="AI189" i="54"/>
  <c r="Y37" i="54"/>
  <c r="AI293" i="54"/>
  <c r="AI407" i="54"/>
  <c r="AF52" i="54"/>
  <c r="AI385" i="54"/>
  <c r="AI410" i="54"/>
  <c r="AI286" i="54"/>
  <c r="AJ286" i="54" s="1"/>
  <c r="AH48" i="54"/>
  <c r="AH53" i="54"/>
  <c r="AI155" i="54"/>
  <c r="AE36" i="54"/>
  <c r="Y36" i="54"/>
  <c r="AF36" i="54"/>
  <c r="AI400" i="54"/>
  <c r="AI206" i="54"/>
  <c r="AI438" i="54"/>
  <c r="I451" i="54"/>
  <c r="F61" i="54"/>
  <c r="I491" i="54"/>
  <c r="AI398" i="54"/>
  <c r="P89" i="54"/>
  <c r="P11" i="54" s="1"/>
  <c r="AE43" i="54"/>
  <c r="AI389" i="54"/>
  <c r="AI384" i="54"/>
  <c r="AI295" i="54"/>
  <c r="AH42" i="54"/>
  <c r="AI310" i="54"/>
  <c r="AI272" i="54"/>
  <c r="AI319" i="54"/>
  <c r="AI308" i="54"/>
  <c r="AI217" i="54"/>
  <c r="AI202" i="54"/>
  <c r="AI140" i="54"/>
  <c r="AI152" i="54"/>
  <c r="AC38" i="54"/>
  <c r="Y34" i="54"/>
  <c r="AD40" i="54"/>
  <c r="AG53" i="54"/>
  <c r="AD37" i="54"/>
  <c r="W39" i="54"/>
  <c r="AI115" i="54"/>
  <c r="V37" i="54"/>
  <c r="W53" i="54"/>
  <c r="AH43" i="54"/>
  <c r="Y51" i="54"/>
  <c r="AF47" i="54"/>
  <c r="W35" i="54"/>
  <c r="AH41" i="54"/>
  <c r="AA50" i="54"/>
  <c r="AG46" i="54"/>
  <c r="V44" i="54"/>
  <c r="AI122" i="54"/>
  <c r="Z41" i="54"/>
  <c r="AI232" i="54"/>
  <c r="AH52" i="54"/>
  <c r="P100" i="54"/>
  <c r="P22" i="54" s="1"/>
  <c r="I517" i="54"/>
  <c r="AI269" i="54"/>
  <c r="AH36" i="54"/>
  <c r="AD36" i="54"/>
  <c r="AD45" i="54"/>
  <c r="AI416" i="54"/>
  <c r="AJ416" i="54" s="1"/>
  <c r="V35" i="54"/>
  <c r="AI243" i="54"/>
  <c r="AG42" i="54"/>
  <c r="X35" i="54"/>
  <c r="Y340" i="54"/>
  <c r="AI336" i="54"/>
  <c r="AI253" i="54"/>
  <c r="AA42" i="54"/>
  <c r="AI284" i="54"/>
  <c r="AI252" i="54"/>
  <c r="Y47" i="54"/>
  <c r="F78" i="54"/>
  <c r="X34" i="54"/>
  <c r="AI148" i="54"/>
  <c r="AI432" i="54"/>
  <c r="AI423" i="54"/>
  <c r="AI359" i="54"/>
  <c r="AI334" i="54"/>
  <c r="AE51" i="54"/>
  <c r="AI130" i="54"/>
  <c r="V52" i="54"/>
  <c r="AI320" i="54"/>
  <c r="F60" i="54"/>
  <c r="AI442" i="54"/>
  <c r="AJ442" i="54" s="1"/>
  <c r="AI441" i="54"/>
  <c r="AJ441" i="54" s="1"/>
  <c r="AI391" i="54"/>
  <c r="AJ391" i="54" s="1"/>
  <c r="AI424" i="54"/>
  <c r="AI376" i="54"/>
  <c r="AI357" i="54"/>
  <c r="AI374" i="54"/>
  <c r="AI353" i="54"/>
  <c r="W42" i="54"/>
  <c r="AI355" i="54"/>
  <c r="AI223" i="54"/>
  <c r="X158" i="54"/>
  <c r="AI325" i="54"/>
  <c r="AI250" i="54"/>
  <c r="AC184" i="54"/>
  <c r="X38" i="54"/>
  <c r="AC34" i="54"/>
  <c r="AA33" i="54"/>
  <c r="Y40" i="54"/>
  <c r="AI208" i="54"/>
  <c r="AJ208" i="54" s="1"/>
  <c r="AE39" i="54"/>
  <c r="AE37" i="54"/>
  <c r="X53" i="54"/>
  <c r="AC43" i="54"/>
  <c r="AF35" i="54"/>
  <c r="X37" i="54"/>
  <c r="AI166" i="54"/>
  <c r="V50" i="54"/>
  <c r="AI128" i="54"/>
  <c r="Y46" i="54"/>
  <c r="AD44" i="54"/>
  <c r="AI147" i="54"/>
  <c r="AD41" i="54"/>
  <c r="AG52" i="54"/>
  <c r="AG51" i="54"/>
  <c r="AI388" i="54"/>
  <c r="Z36" i="54"/>
  <c r="V45" i="54"/>
  <c r="AI435" i="54"/>
  <c r="AC42" i="54"/>
  <c r="AI337" i="54"/>
  <c r="AJ337" i="54" s="1"/>
  <c r="AI165" i="54"/>
  <c r="Y39" i="54"/>
  <c r="AE42" i="54"/>
  <c r="AI198" i="54"/>
  <c r="AI354" i="54"/>
  <c r="Z158" i="54"/>
  <c r="Z53" i="54"/>
  <c r="AB47" i="54"/>
  <c r="AI311" i="54"/>
  <c r="AJ311" i="54" s="1"/>
  <c r="I456" i="54"/>
  <c r="I470" i="54" s="1"/>
  <c r="F66" i="54"/>
  <c r="F69" i="54"/>
  <c r="V34" i="54"/>
  <c r="I458" i="54"/>
  <c r="F68" i="54"/>
  <c r="I501" i="54"/>
  <c r="F63" i="54"/>
  <c r="AF262" i="54"/>
  <c r="AH392" i="54"/>
  <c r="AG392" i="54"/>
  <c r="AH262" i="54"/>
  <c r="AD262" i="54"/>
  <c r="AC158" i="54"/>
  <c r="AG158" i="54"/>
  <c r="AA392" i="54"/>
  <c r="X262" i="54"/>
  <c r="AH158" i="54"/>
  <c r="AA158" i="54"/>
  <c r="AG262" i="54"/>
  <c r="W158" i="54"/>
  <c r="AA262" i="54"/>
  <c r="AE158" i="54"/>
  <c r="V392" i="54"/>
  <c r="Y392" i="54"/>
  <c r="AD392" i="54"/>
  <c r="Y262" i="54"/>
  <c r="AC262" i="54"/>
  <c r="AF158" i="54"/>
  <c r="AC392" i="54"/>
  <c r="W392" i="54"/>
  <c r="AE262" i="54"/>
  <c r="AD158" i="54"/>
  <c r="AE392" i="54"/>
  <c r="X392" i="54"/>
  <c r="V262" i="54"/>
  <c r="AF392" i="54"/>
  <c r="Z262" i="54"/>
  <c r="Z392" i="54"/>
  <c r="AC340" i="54"/>
  <c r="X626" i="54"/>
  <c r="AI352" i="54"/>
  <c r="AI300" i="54"/>
  <c r="AI196" i="54"/>
  <c r="AI430" i="54"/>
  <c r="AI144" i="54"/>
  <c r="AI222" i="54"/>
  <c r="AB314" i="54"/>
  <c r="AI248" i="54"/>
  <c r="AI170" i="54"/>
  <c r="S346" i="54"/>
  <c r="AJ346" i="54" s="1"/>
  <c r="AI378" i="54"/>
  <c r="S372" i="54"/>
  <c r="AJ372" i="54" s="1"/>
  <c r="AI404" i="54"/>
  <c r="N34" i="54"/>
  <c r="M340" i="54"/>
  <c r="AI326" i="54"/>
  <c r="S230" i="54"/>
  <c r="AJ230" i="54" s="1"/>
  <c r="Q36" i="54"/>
  <c r="AB288" i="54"/>
  <c r="AI118" i="54"/>
  <c r="S353" i="54"/>
  <c r="AJ353" i="54" s="1"/>
  <c r="AB418" i="54"/>
  <c r="AB158" i="54"/>
  <c r="S224" i="54"/>
  <c r="AJ224" i="54" s="1"/>
  <c r="S192" i="54"/>
  <c r="AJ192" i="54" s="1"/>
  <c r="S271" i="54"/>
  <c r="AJ271" i="54" s="1"/>
  <c r="AF609" i="54"/>
  <c r="AF418" i="54"/>
  <c r="W184" i="54"/>
  <c r="Z184" i="54"/>
  <c r="AF184" i="54"/>
  <c r="Z418" i="54"/>
  <c r="AC418" i="54"/>
  <c r="AA418" i="54"/>
  <c r="W418" i="54"/>
  <c r="AD184" i="54"/>
  <c r="AH418" i="54"/>
  <c r="AG184" i="54"/>
  <c r="AG418" i="54"/>
  <c r="AD418" i="54"/>
  <c r="AA184" i="54"/>
  <c r="AF610" i="54"/>
  <c r="S279" i="54"/>
  <c r="AJ279" i="54" s="1"/>
  <c r="AC626" i="54"/>
  <c r="S398" i="54"/>
  <c r="AJ398" i="54" s="1"/>
  <c r="S204" i="54"/>
  <c r="AJ204" i="54" s="1"/>
  <c r="S139" i="54"/>
  <c r="AJ139" i="54" s="1"/>
  <c r="S168" i="54"/>
  <c r="AJ168" i="54" s="1"/>
  <c r="N43" i="54"/>
  <c r="S386" i="54"/>
  <c r="AJ386" i="54" s="1"/>
  <c r="S434" i="54"/>
  <c r="AJ434" i="54" s="1"/>
  <c r="AE366" i="54"/>
  <c r="V366" i="54"/>
  <c r="AD366" i="54"/>
  <c r="AC366" i="54"/>
  <c r="Y366" i="54"/>
  <c r="X366" i="54"/>
  <c r="AH366" i="54"/>
  <c r="Z366" i="54"/>
  <c r="W366" i="54"/>
  <c r="AG366" i="54"/>
  <c r="AA366" i="54"/>
  <c r="AF366" i="54"/>
  <c r="S281" i="54"/>
  <c r="AJ281" i="54" s="1"/>
  <c r="AF210" i="54"/>
  <c r="W210" i="54"/>
  <c r="AC210" i="54"/>
  <c r="AH210" i="54"/>
  <c r="AG210" i="54"/>
  <c r="X210" i="54"/>
  <c r="AA210" i="54"/>
  <c r="Z210" i="54"/>
  <c r="AD210" i="54"/>
  <c r="AE210" i="54"/>
  <c r="Y210" i="54"/>
  <c r="AA236" i="54"/>
  <c r="Z236" i="54"/>
  <c r="AF236" i="54"/>
  <c r="W236" i="54"/>
  <c r="Y236" i="54"/>
  <c r="X236" i="54"/>
  <c r="AC236" i="54"/>
  <c r="AG236" i="54"/>
  <c r="AH236" i="54"/>
  <c r="AE236" i="54"/>
  <c r="AD236" i="54"/>
  <c r="AF612" i="54"/>
  <c r="AF444" i="54"/>
  <c r="W444" i="54"/>
  <c r="AE444" i="54"/>
  <c r="AD444" i="54"/>
  <c r="AC444" i="54"/>
  <c r="Z444" i="54"/>
  <c r="Y444" i="54"/>
  <c r="X444" i="54"/>
  <c r="AH444" i="54"/>
  <c r="AG444" i="54"/>
  <c r="AA444" i="54"/>
  <c r="S400" i="54"/>
  <c r="AJ400" i="54" s="1"/>
  <c r="AE288" i="54"/>
  <c r="AD288" i="54"/>
  <c r="AA288" i="54"/>
  <c r="Y288" i="54"/>
  <c r="X288" i="54"/>
  <c r="AG288" i="54"/>
  <c r="W288" i="54"/>
  <c r="AH288" i="54"/>
  <c r="Z288" i="54"/>
  <c r="AC288" i="54"/>
  <c r="AF288" i="54"/>
  <c r="S173" i="54"/>
  <c r="AJ173" i="54" s="1"/>
  <c r="S164" i="54"/>
  <c r="AF607" i="54"/>
  <c r="S357" i="54"/>
  <c r="AJ357" i="54" s="1"/>
  <c r="S140" i="54"/>
  <c r="AJ140" i="54" s="1"/>
  <c r="S167" i="54"/>
  <c r="AJ167" i="54" s="1"/>
  <c r="Y626" i="54"/>
  <c r="AF619" i="54"/>
  <c r="R43" i="54"/>
  <c r="AE132" i="54"/>
  <c r="V132" i="54"/>
  <c r="AA132" i="54"/>
  <c r="AC132" i="54"/>
  <c r="AH132" i="54"/>
  <c r="S295" i="54"/>
  <c r="AB626" i="54"/>
  <c r="AC314" i="54"/>
  <c r="AA314" i="54"/>
  <c r="Z314" i="54"/>
  <c r="AG314" i="54"/>
  <c r="X314" i="54"/>
  <c r="W314" i="54"/>
  <c r="AF314" i="54"/>
  <c r="Y314" i="54"/>
  <c r="AD314" i="54"/>
  <c r="AH314" i="54"/>
  <c r="AE314" i="54"/>
  <c r="S227" i="54" l="1"/>
  <c r="AJ227" i="54" s="1"/>
  <c r="R42" i="54"/>
  <c r="M418" i="54"/>
  <c r="R34" i="54"/>
  <c r="Q184" i="54"/>
  <c r="M48" i="54"/>
  <c r="N44" i="54"/>
  <c r="S254" i="54"/>
  <c r="AJ254" i="54" s="1"/>
  <c r="S425" i="54"/>
  <c r="AJ425" i="54" s="1"/>
  <c r="AB444" i="54"/>
  <c r="R46" i="54"/>
  <c r="S297" i="54"/>
  <c r="AJ297" i="54" s="1"/>
  <c r="S223" i="54"/>
  <c r="AJ223" i="54" s="1"/>
  <c r="S408" i="54"/>
  <c r="AJ408" i="54" s="1"/>
  <c r="AB210" i="54"/>
  <c r="R39" i="54"/>
  <c r="S120" i="54"/>
  <c r="AJ120" i="54" s="1"/>
  <c r="M47" i="54"/>
  <c r="AI44" i="54"/>
  <c r="AI46" i="54"/>
  <c r="S178" i="54"/>
  <c r="AJ178" i="54" s="1"/>
  <c r="S381" i="54"/>
  <c r="AJ381" i="54" s="1"/>
  <c r="M46" i="54"/>
  <c r="S407" i="54"/>
  <c r="AJ407" i="54" s="1"/>
  <c r="S249" i="54"/>
  <c r="AJ249" i="54" s="1"/>
  <c r="Q44" i="54"/>
  <c r="AI153" i="54"/>
  <c r="AI45" i="54"/>
  <c r="AI33" i="54"/>
  <c r="S177" i="54"/>
  <c r="AJ177" i="54" s="1"/>
  <c r="Q43" i="54"/>
  <c r="M37" i="54"/>
  <c r="M44" i="54"/>
  <c r="M41" i="54"/>
  <c r="F77" i="54"/>
  <c r="S411" i="54"/>
  <c r="AJ411" i="54" s="1"/>
  <c r="S384" i="54"/>
  <c r="AJ384" i="54" s="1"/>
  <c r="AF618" i="54"/>
  <c r="S401" i="54"/>
  <c r="AJ401" i="54" s="1"/>
  <c r="O46" i="54"/>
  <c r="M38" i="54"/>
  <c r="AF615" i="54"/>
  <c r="AF624" i="54"/>
  <c r="S197" i="54"/>
  <c r="AJ197" i="54" s="1"/>
  <c r="M40" i="54"/>
  <c r="Q38" i="54"/>
  <c r="S334" i="54"/>
  <c r="AJ334" i="54" s="1"/>
  <c r="M35" i="54"/>
  <c r="AB366" i="54"/>
  <c r="AI351" i="54"/>
  <c r="AJ164" i="54"/>
  <c r="O37" i="54"/>
  <c r="S406" i="54"/>
  <c r="AJ406" i="54" s="1"/>
  <c r="S298" i="54"/>
  <c r="AJ298" i="54" s="1"/>
  <c r="S166" i="54"/>
  <c r="AJ166" i="54" s="1"/>
  <c r="S193" i="54"/>
  <c r="AJ193" i="54" s="1"/>
  <c r="S330" i="54"/>
  <c r="AJ330" i="54" s="1"/>
  <c r="Q42" i="54"/>
  <c r="Q40" i="54"/>
  <c r="S203" i="54"/>
  <c r="AJ203" i="54" s="1"/>
  <c r="AG50" i="54"/>
  <c r="X52" i="54"/>
  <c r="D549" i="54"/>
  <c r="G549" i="54"/>
  <c r="E549" i="54"/>
  <c r="F549" i="54"/>
  <c r="C549" i="54"/>
  <c r="H549" i="54"/>
  <c r="B549" i="54"/>
  <c r="AI366" i="54"/>
  <c r="AG367" i="54" s="1"/>
  <c r="S300" i="54"/>
  <c r="AJ300" i="54" s="1"/>
  <c r="H471" i="54"/>
  <c r="D471" i="54"/>
  <c r="F471" i="54"/>
  <c r="G471" i="54"/>
  <c r="E471" i="54"/>
  <c r="C471" i="54"/>
  <c r="B471" i="54"/>
  <c r="V444" i="54"/>
  <c r="AI439" i="54"/>
  <c r="N41" i="54"/>
  <c r="S228" i="54"/>
  <c r="AJ228" i="54" s="1"/>
  <c r="S242" i="54"/>
  <c r="AJ242" i="54" s="1"/>
  <c r="V184" i="54"/>
  <c r="S358" i="54"/>
  <c r="AJ358" i="54" s="1"/>
  <c r="S307" i="54"/>
  <c r="AJ307" i="54" s="1"/>
  <c r="S302" i="54"/>
  <c r="AJ302" i="54" s="1"/>
  <c r="S123" i="54"/>
  <c r="AJ123" i="54" s="1"/>
  <c r="Q45" i="54"/>
  <c r="AB262" i="54"/>
  <c r="AI262" i="54" s="1"/>
  <c r="O44" i="54"/>
  <c r="S172" i="54"/>
  <c r="AJ172" i="54" s="1"/>
  <c r="N40" i="54"/>
  <c r="AD340" i="54"/>
  <c r="S310" i="54"/>
  <c r="AJ310" i="54" s="1"/>
  <c r="I522" i="54"/>
  <c r="F14" i="54"/>
  <c r="I66" i="54"/>
  <c r="I518" i="54"/>
  <c r="F76" i="54"/>
  <c r="I61" i="54"/>
  <c r="F9" i="54"/>
  <c r="AI247" i="54"/>
  <c r="V314" i="54"/>
  <c r="S440" i="54"/>
  <c r="AI42" i="54"/>
  <c r="P85" i="54"/>
  <c r="S156" i="54"/>
  <c r="AJ156" i="54" s="1"/>
  <c r="S375" i="54"/>
  <c r="AJ375" i="54" s="1"/>
  <c r="S436" i="54"/>
  <c r="AJ436" i="54" s="1"/>
  <c r="X132" i="54"/>
  <c r="N236" i="54"/>
  <c r="N33" i="54"/>
  <c r="S269" i="54"/>
  <c r="AJ269" i="54" s="1"/>
  <c r="S345" i="54"/>
  <c r="S412" i="54"/>
  <c r="AJ412" i="54" s="1"/>
  <c r="S256" i="54"/>
  <c r="AJ256" i="54" s="1"/>
  <c r="AF367" i="54"/>
  <c r="AC367" i="54"/>
  <c r="Q47" i="54"/>
  <c r="S151" i="54"/>
  <c r="AJ151" i="54" s="1"/>
  <c r="S244" i="54"/>
  <c r="AJ244" i="54" s="1"/>
  <c r="O45" i="54"/>
  <c r="Q48" i="54"/>
  <c r="S217" i="54"/>
  <c r="AJ217" i="54" s="1"/>
  <c r="S371" i="54"/>
  <c r="R45" i="54"/>
  <c r="S275" i="54"/>
  <c r="AJ275" i="54" s="1"/>
  <c r="S147" i="54"/>
  <c r="AJ147" i="54" s="1"/>
  <c r="Y184" i="54"/>
  <c r="S114" i="54"/>
  <c r="AJ114" i="54" s="1"/>
  <c r="L36" i="54"/>
  <c r="S282" i="54"/>
  <c r="AJ282" i="54" s="1"/>
  <c r="S253" i="54"/>
  <c r="AJ253" i="54" s="1"/>
  <c r="S148" i="54"/>
  <c r="AJ148" i="54" s="1"/>
  <c r="M45" i="54"/>
  <c r="L47" i="54"/>
  <c r="S437" i="54"/>
  <c r="AJ437" i="54" s="1"/>
  <c r="AB367" i="54"/>
  <c r="S383" i="54"/>
  <c r="AJ383" i="54" s="1"/>
  <c r="AB340" i="54"/>
  <c r="AB39" i="54"/>
  <c r="AB54" i="54" s="1"/>
  <c r="AB132" i="54"/>
  <c r="S194" i="54"/>
  <c r="AJ194" i="54" s="1"/>
  <c r="S433" i="54"/>
  <c r="AJ433" i="54" s="1"/>
  <c r="S267" i="54"/>
  <c r="AE340" i="54"/>
  <c r="AG340" i="54"/>
  <c r="I68" i="54"/>
  <c r="F16" i="54"/>
  <c r="F574" i="54"/>
  <c r="F75" i="54"/>
  <c r="F80" i="54" s="1"/>
  <c r="AI51" i="54"/>
  <c r="F496" i="54"/>
  <c r="AI38" i="54"/>
  <c r="Y367" i="54"/>
  <c r="Y132" i="54"/>
  <c r="Y49" i="54"/>
  <c r="Y54" i="54" s="1"/>
  <c r="N37" i="54"/>
  <c r="AI283" i="54"/>
  <c r="S113" i="54"/>
  <c r="AJ113" i="54" s="1"/>
  <c r="L35" i="54"/>
  <c r="S138" i="54"/>
  <c r="AJ138" i="54" s="1"/>
  <c r="AI205" i="54"/>
  <c r="AA367" i="54"/>
  <c r="AD367" i="54"/>
  <c r="S432" i="54"/>
  <c r="AJ432" i="54" s="1"/>
  <c r="P101" i="54"/>
  <c r="P23" i="54" s="1"/>
  <c r="L44" i="54"/>
  <c r="S122" i="54"/>
  <c r="AJ122" i="54" s="1"/>
  <c r="R37" i="54"/>
  <c r="S294" i="54"/>
  <c r="AJ294" i="54" s="1"/>
  <c r="S141" i="54"/>
  <c r="AJ141" i="54" s="1"/>
  <c r="S350" i="54"/>
  <c r="AJ350" i="54" s="1"/>
  <c r="O42" i="54"/>
  <c r="O39" i="54"/>
  <c r="Q33" i="54"/>
  <c r="S243" i="54"/>
  <c r="AJ243" i="54" s="1"/>
  <c r="S163" i="54"/>
  <c r="S435" i="54"/>
  <c r="AJ435" i="54" s="1"/>
  <c r="AB184" i="54"/>
  <c r="M39" i="54"/>
  <c r="N38" i="54"/>
  <c r="AH340" i="54"/>
  <c r="I60" i="54"/>
  <c r="F8" i="54"/>
  <c r="V210" i="54"/>
  <c r="F20" i="54"/>
  <c r="I72" i="54"/>
  <c r="AI169" i="54"/>
  <c r="I574" i="54"/>
  <c r="AI129" i="54"/>
  <c r="I496" i="54"/>
  <c r="F10" i="54"/>
  <c r="I62" i="54"/>
  <c r="AI429" i="54"/>
  <c r="AG132" i="54"/>
  <c r="S189" i="54"/>
  <c r="S438" i="54"/>
  <c r="AJ438" i="54" s="1"/>
  <c r="Q39" i="54"/>
  <c r="Q50" i="54"/>
  <c r="M50" i="54"/>
  <c r="I67" i="54"/>
  <c r="F15" i="54"/>
  <c r="M51" i="54"/>
  <c r="S427" i="54"/>
  <c r="AJ427" i="54" s="1"/>
  <c r="S374" i="54"/>
  <c r="AJ374" i="54" s="1"/>
  <c r="AF606" i="54"/>
  <c r="Q37" i="54"/>
  <c r="S251" i="54"/>
  <c r="AJ251" i="54" s="1"/>
  <c r="S272" i="54"/>
  <c r="AJ272" i="54" s="1"/>
  <c r="AI231" i="54"/>
  <c r="S176" i="54"/>
  <c r="AJ176" i="54" s="1"/>
  <c r="W367" i="54"/>
  <c r="AE367" i="54"/>
  <c r="AF611" i="54"/>
  <c r="N48" i="54"/>
  <c r="S306" i="54"/>
  <c r="AJ306" i="54" s="1"/>
  <c r="S175" i="54"/>
  <c r="AJ175" i="54" s="1"/>
  <c r="S380" i="54"/>
  <c r="AJ380" i="54" s="1"/>
  <c r="S125" i="54"/>
  <c r="AJ125" i="54" s="1"/>
  <c r="S303" i="54"/>
  <c r="AJ303" i="54" s="1"/>
  <c r="S245" i="54"/>
  <c r="AJ245" i="54" s="1"/>
  <c r="S409" i="54"/>
  <c r="AJ409" i="54" s="1"/>
  <c r="S218" i="54"/>
  <c r="AJ218" i="54" s="1"/>
  <c r="L39" i="54"/>
  <c r="O48" i="54"/>
  <c r="S333" i="54"/>
  <c r="AJ333" i="54" s="1"/>
  <c r="S124" i="54"/>
  <c r="AJ124" i="54" s="1"/>
  <c r="L46" i="54"/>
  <c r="M36" i="54"/>
  <c r="S347" i="54"/>
  <c r="AJ347" i="54" s="1"/>
  <c r="S198" i="54"/>
  <c r="AJ198" i="54" s="1"/>
  <c r="S201" i="54"/>
  <c r="AJ201" i="54" s="1"/>
  <c r="AI314" i="54"/>
  <c r="AH315" i="54" s="1"/>
  <c r="S277" i="54"/>
  <c r="AJ277" i="54" s="1"/>
  <c r="S328" i="54"/>
  <c r="AJ328" i="54" s="1"/>
  <c r="S426" i="54"/>
  <c r="AJ426" i="54" s="1"/>
  <c r="S487" i="54"/>
  <c r="P71" i="54"/>
  <c r="I156" i="54"/>
  <c r="AB392" i="54"/>
  <c r="AI392" i="54" s="1"/>
  <c r="AI34" i="54"/>
  <c r="AI52" i="54"/>
  <c r="AI403" i="54"/>
  <c r="F18" i="54"/>
  <c r="I70" i="54"/>
  <c r="AI157" i="54"/>
  <c r="AJ157" i="54" s="1"/>
  <c r="AI36" i="54"/>
  <c r="S305" i="54"/>
  <c r="AJ305" i="54" s="1"/>
  <c r="S222" i="54"/>
  <c r="AJ222" i="54" s="1"/>
  <c r="S128" i="54"/>
  <c r="AJ128" i="54" s="1"/>
  <c r="S119" i="54"/>
  <c r="AJ119" i="54" s="1"/>
  <c r="L41" i="54"/>
  <c r="S142" i="54"/>
  <c r="AJ142" i="54" s="1"/>
  <c r="S349" i="54"/>
  <c r="AJ349" i="54" s="1"/>
  <c r="S216" i="54"/>
  <c r="AJ216" i="54" s="1"/>
  <c r="S246" i="54"/>
  <c r="AJ246" i="54" s="1"/>
  <c r="Z367" i="54"/>
  <c r="S137" i="54"/>
  <c r="L158" i="54"/>
  <c r="S115" i="54"/>
  <c r="AJ115" i="54" s="1"/>
  <c r="L37" i="54"/>
  <c r="S150" i="54"/>
  <c r="AJ150" i="54" s="1"/>
  <c r="S225" i="54"/>
  <c r="AJ225" i="54" s="1"/>
  <c r="S348" i="54"/>
  <c r="AJ348" i="54" s="1"/>
  <c r="X418" i="54"/>
  <c r="AF623" i="54"/>
  <c r="S229" i="54"/>
  <c r="AJ229" i="54" s="1"/>
  <c r="S324" i="54"/>
  <c r="AJ324" i="54" s="1"/>
  <c r="R36" i="54"/>
  <c r="S431" i="54"/>
  <c r="AJ431" i="54" s="1"/>
  <c r="R33" i="54"/>
  <c r="S379" i="54"/>
  <c r="AJ379" i="54" s="1"/>
  <c r="S405" i="54"/>
  <c r="AJ405" i="54" s="1"/>
  <c r="S293" i="54"/>
  <c r="L314" i="54"/>
  <c r="O43" i="54"/>
  <c r="L40" i="54"/>
  <c r="AE184" i="54"/>
  <c r="R50" i="54"/>
  <c r="AI387" i="54"/>
  <c r="Q340" i="54"/>
  <c r="X340" i="54"/>
  <c r="F26" i="54"/>
  <c r="I78" i="54"/>
  <c r="AI35" i="54"/>
  <c r="AI143" i="54"/>
  <c r="S354" i="54"/>
  <c r="AJ354" i="54" s="1"/>
  <c r="AI195" i="54"/>
  <c r="F19" i="54"/>
  <c r="I71" i="54"/>
  <c r="Y50" i="54"/>
  <c r="F7" i="54"/>
  <c r="I59" i="54"/>
  <c r="AI41" i="54"/>
  <c r="AF132" i="54"/>
  <c r="AD315" i="54"/>
  <c r="S397" i="54"/>
  <c r="W132" i="54"/>
  <c r="S410" i="54"/>
  <c r="AJ410" i="54" s="1"/>
  <c r="AI361" i="54"/>
  <c r="L52" i="54"/>
  <c r="AH184" i="54"/>
  <c r="S220" i="54"/>
  <c r="AJ220" i="54" s="1"/>
  <c r="E51" i="54"/>
  <c r="L42" i="54"/>
  <c r="I77" i="54"/>
  <c r="F25" i="54"/>
  <c r="AJ295" i="54"/>
  <c r="AD132" i="54"/>
  <c r="AF605" i="54"/>
  <c r="S200" i="54"/>
  <c r="AJ200" i="54" s="1"/>
  <c r="AF315" i="54"/>
  <c r="Z132" i="54"/>
  <c r="Z49" i="54"/>
  <c r="Z54" i="54" s="1"/>
  <c r="S270" i="54"/>
  <c r="AJ270" i="54" s="1"/>
  <c r="Q46" i="54"/>
  <c r="S199" i="54"/>
  <c r="AJ199" i="54" s="1"/>
  <c r="S149" i="54"/>
  <c r="AJ149" i="54" s="1"/>
  <c r="S191" i="54"/>
  <c r="AJ191" i="54" s="1"/>
  <c r="S385" i="54"/>
  <c r="AJ385" i="54" s="1"/>
  <c r="R47" i="54"/>
  <c r="R41" i="54"/>
  <c r="S146" i="54"/>
  <c r="AJ146" i="54" s="1"/>
  <c r="S322" i="54"/>
  <c r="AJ322" i="54" s="1"/>
  <c r="V418" i="54"/>
  <c r="AI309" i="54"/>
  <c r="AC49" i="54"/>
  <c r="AC54" i="54" s="1"/>
  <c r="V49" i="54"/>
  <c r="AI127" i="54"/>
  <c r="M43" i="54"/>
  <c r="S215" i="54"/>
  <c r="O47" i="54"/>
  <c r="Q34" i="54"/>
  <c r="S308" i="54"/>
  <c r="AJ308" i="54" s="1"/>
  <c r="S424" i="54"/>
  <c r="AJ424" i="54" s="1"/>
  <c r="AF622" i="54"/>
  <c r="Q52" i="54"/>
  <c r="L43" i="54"/>
  <c r="S121" i="54"/>
  <c r="AJ121" i="54" s="1"/>
  <c r="S268" i="54"/>
  <c r="AJ268" i="54" s="1"/>
  <c r="S226" i="54"/>
  <c r="AJ226" i="54" s="1"/>
  <c r="AH367" i="54"/>
  <c r="AF614" i="54"/>
  <c r="S327" i="54"/>
  <c r="AJ327" i="54" s="1"/>
  <c r="S219" i="54"/>
  <c r="AJ219" i="54" s="1"/>
  <c r="S250" i="54"/>
  <c r="AJ250" i="54" s="1"/>
  <c r="S321" i="54"/>
  <c r="AJ321" i="54" s="1"/>
  <c r="S404" i="54"/>
  <c r="AJ404" i="54" s="1"/>
  <c r="S278" i="54"/>
  <c r="AJ278" i="54" s="1"/>
  <c r="S280" i="54"/>
  <c r="AJ280" i="54" s="1"/>
  <c r="S174" i="54"/>
  <c r="AJ174" i="54" s="1"/>
  <c r="S320" i="54"/>
  <c r="AJ320" i="54" s="1"/>
  <c r="S376" i="54"/>
  <c r="AJ376" i="54" s="1"/>
  <c r="S255" i="54"/>
  <c r="AJ255" i="54" s="1"/>
  <c r="AB40" i="54"/>
  <c r="AI40" i="54" s="1"/>
  <c r="R40" i="54"/>
  <c r="R44" i="54"/>
  <c r="S126" i="54"/>
  <c r="AJ126" i="54" s="1"/>
  <c r="R48" i="54"/>
  <c r="O34" i="54"/>
  <c r="O36" i="54"/>
  <c r="AI257" i="54"/>
  <c r="W340" i="54"/>
  <c r="I63" i="54"/>
  <c r="F11" i="54"/>
  <c r="C51" i="54"/>
  <c r="AI37" i="54"/>
  <c r="AI273" i="54"/>
  <c r="I74" i="54"/>
  <c r="F22" i="54"/>
  <c r="AI117" i="54"/>
  <c r="F27" i="54"/>
  <c r="I79" i="54"/>
  <c r="M33" i="54"/>
  <c r="Q51" i="54"/>
  <c r="I64" i="54"/>
  <c r="F12" i="54"/>
  <c r="R38" i="54"/>
  <c r="AI47" i="54"/>
  <c r="S152" i="54"/>
  <c r="AJ152" i="54" s="1"/>
  <c r="O33" i="54"/>
  <c r="S301" i="54"/>
  <c r="AJ301" i="54" s="1"/>
  <c r="R340" i="54"/>
  <c r="AF340" i="54"/>
  <c r="N52" i="54"/>
  <c r="O50" i="54"/>
  <c r="R35" i="54"/>
  <c r="W315" i="54"/>
  <c r="S402" i="54"/>
  <c r="AJ402" i="54" s="1"/>
  <c r="AA626" i="54"/>
  <c r="S323" i="54"/>
  <c r="AJ323" i="54" s="1"/>
  <c r="S423" i="54"/>
  <c r="S319" i="54"/>
  <c r="Q41" i="54"/>
  <c r="S329" i="54"/>
  <c r="AJ329" i="54" s="1"/>
  <c r="N46" i="54"/>
  <c r="S360" i="54"/>
  <c r="AJ360" i="54" s="1"/>
  <c r="M52" i="54"/>
  <c r="S355" i="54"/>
  <c r="AJ355" i="54" s="1"/>
  <c r="S111" i="54"/>
  <c r="L33" i="54"/>
  <c r="S359" i="54"/>
  <c r="AJ359" i="54" s="1"/>
  <c r="X367" i="54"/>
  <c r="S428" i="54"/>
  <c r="AJ428" i="54" s="1"/>
  <c r="O52" i="54"/>
  <c r="P47" i="54"/>
  <c r="S190" i="54"/>
  <c r="AJ190" i="54" s="1"/>
  <c r="S202" i="54"/>
  <c r="AJ202" i="54" s="1"/>
  <c r="S326" i="54"/>
  <c r="AJ326" i="54" s="1"/>
  <c r="S382" i="54"/>
  <c r="AJ382" i="54" s="1"/>
  <c r="M34" i="54"/>
  <c r="AF617" i="54"/>
  <c r="P102" i="54"/>
  <c r="P24" i="54" s="1"/>
  <c r="L48" i="54"/>
  <c r="S332" i="54"/>
  <c r="AJ332" i="54" s="1"/>
  <c r="S145" i="54"/>
  <c r="AJ145" i="54" s="1"/>
  <c r="O35" i="54"/>
  <c r="N47" i="54"/>
  <c r="S252" i="54"/>
  <c r="AJ252" i="54" s="1"/>
  <c r="N45" i="54"/>
  <c r="S276" i="54"/>
  <c r="AJ276" i="54" s="1"/>
  <c r="S304" i="54"/>
  <c r="AJ304" i="54" s="1"/>
  <c r="N42" i="54"/>
  <c r="S356" i="54"/>
  <c r="AJ356" i="54" s="1"/>
  <c r="S112" i="54"/>
  <c r="AJ112" i="54" s="1"/>
  <c r="L34" i="54"/>
  <c r="S399" i="54"/>
  <c r="AJ399" i="54" s="1"/>
  <c r="S171" i="54"/>
  <c r="AJ171" i="54" s="1"/>
  <c r="Q35" i="54"/>
  <c r="S165" i="54"/>
  <c r="AJ165" i="54" s="1"/>
  <c r="O40" i="54"/>
  <c r="AE418" i="54"/>
  <c r="AA340" i="54"/>
  <c r="P103" i="54"/>
  <c r="P25" i="54" s="1"/>
  <c r="F522" i="54"/>
  <c r="I69" i="54"/>
  <c r="F17" i="54"/>
  <c r="N51" i="54"/>
  <c r="AI440" i="54"/>
  <c r="AI43" i="54"/>
  <c r="AI48" i="54"/>
  <c r="AI53" i="54"/>
  <c r="AJ53" i="54" s="1"/>
  <c r="V288" i="54"/>
  <c r="AI299" i="54"/>
  <c r="S331" i="54"/>
  <c r="AJ331" i="54" s="1"/>
  <c r="W50" i="54"/>
  <c r="AI50" i="54" s="1"/>
  <c r="V158" i="54"/>
  <c r="AI377" i="54"/>
  <c r="O340" i="54"/>
  <c r="S352" i="54"/>
  <c r="AJ352" i="54" s="1"/>
  <c r="S170" i="54"/>
  <c r="AJ170" i="54" s="1"/>
  <c r="S378" i="54"/>
  <c r="AJ378" i="54" s="1"/>
  <c r="S274" i="54"/>
  <c r="AJ274" i="54" s="1"/>
  <c r="I201" i="54"/>
  <c r="S430" i="54"/>
  <c r="AJ430" i="54" s="1"/>
  <c r="R314" i="54"/>
  <c r="R236" i="54"/>
  <c r="I332" i="54"/>
  <c r="R288" i="54"/>
  <c r="I248" i="54"/>
  <c r="M210" i="54"/>
  <c r="Q262" i="54"/>
  <c r="I224" i="54"/>
  <c r="N210" i="54"/>
  <c r="I230" i="54"/>
  <c r="I177" i="54"/>
  <c r="I353" i="54"/>
  <c r="I203" i="54"/>
  <c r="O418" i="54"/>
  <c r="N366" i="54"/>
  <c r="N418" i="54"/>
  <c r="L418" i="54"/>
  <c r="O444" i="54"/>
  <c r="P418" i="54"/>
  <c r="N314" i="54"/>
  <c r="L392" i="54"/>
  <c r="N288" i="54"/>
  <c r="L236" i="54"/>
  <c r="L366" i="54"/>
  <c r="L210" i="54"/>
  <c r="M314" i="54"/>
  <c r="O158" i="54"/>
  <c r="I406" i="54"/>
  <c r="O132" i="54"/>
  <c r="P314" i="54"/>
  <c r="P262" i="54"/>
  <c r="I386" i="54"/>
  <c r="P184" i="54"/>
  <c r="M132" i="54"/>
  <c r="I152" i="54"/>
  <c r="O288" i="54"/>
  <c r="N444" i="54"/>
  <c r="O210" i="54"/>
  <c r="I178" i="54"/>
  <c r="P288" i="54"/>
  <c r="S118" i="54"/>
  <c r="AJ118" i="54" s="1"/>
  <c r="N132" i="54"/>
  <c r="S117" i="54"/>
  <c r="AJ117" i="54" s="1"/>
  <c r="I164" i="54"/>
  <c r="I359" i="54"/>
  <c r="P236" i="54"/>
  <c r="I227" i="54"/>
  <c r="O262" i="54"/>
  <c r="O366" i="54"/>
  <c r="AD626" i="54"/>
  <c r="I327" i="54"/>
  <c r="P444" i="54"/>
  <c r="P366" i="54"/>
  <c r="AB263" i="54" l="1"/>
  <c r="AE263" i="54"/>
  <c r="AG263" i="54"/>
  <c r="X263" i="54"/>
  <c r="C41" i="54"/>
  <c r="I223" i="54"/>
  <c r="I272" i="54"/>
  <c r="I357" i="54"/>
  <c r="I352" i="54"/>
  <c r="I382" i="54"/>
  <c r="I140" i="54"/>
  <c r="C40" i="54"/>
  <c r="I427" i="54"/>
  <c r="I190" i="54"/>
  <c r="H41" i="54"/>
  <c r="I256" i="54"/>
  <c r="I142" i="54"/>
  <c r="G34" i="54"/>
  <c r="C42" i="54"/>
  <c r="C35" i="54"/>
  <c r="I356" i="54"/>
  <c r="I437" i="54"/>
  <c r="I300" i="54"/>
  <c r="I271" i="54"/>
  <c r="S169" i="54"/>
  <c r="AJ169" i="54" s="1"/>
  <c r="S130" i="54"/>
  <c r="AJ130" i="54" s="1"/>
  <c r="I471" i="54"/>
  <c r="M42" i="54"/>
  <c r="S42" i="54" s="1"/>
  <c r="AJ42" i="54" s="1"/>
  <c r="I273" i="54"/>
  <c r="I297" i="54"/>
  <c r="I346" i="54"/>
  <c r="S155" i="54"/>
  <c r="AJ155" i="54" s="1"/>
  <c r="I168" i="54"/>
  <c r="I349" i="54"/>
  <c r="I306" i="54"/>
  <c r="G40" i="54"/>
  <c r="I305" i="54"/>
  <c r="AI413" i="54"/>
  <c r="I279" i="54"/>
  <c r="I429" i="54"/>
  <c r="I220" i="54"/>
  <c r="H47" i="54"/>
  <c r="I411" i="54"/>
  <c r="C37" i="54"/>
  <c r="I204" i="54"/>
  <c r="I372" i="54"/>
  <c r="M184" i="54"/>
  <c r="G44" i="54"/>
  <c r="AD49" i="54"/>
  <c r="AD54" i="54" s="1"/>
  <c r="O51" i="54"/>
  <c r="AE315" i="54"/>
  <c r="AA315" i="54"/>
  <c r="I175" i="54"/>
  <c r="I228" i="54"/>
  <c r="I251" i="54"/>
  <c r="I295" i="54"/>
  <c r="I143" i="54"/>
  <c r="W626" i="54"/>
  <c r="G340" i="54"/>
  <c r="I408" i="54"/>
  <c r="S389" i="54"/>
  <c r="AJ389" i="54" s="1"/>
  <c r="AE49" i="54"/>
  <c r="AE54" i="54" s="1"/>
  <c r="O41" i="54"/>
  <c r="AH49" i="54"/>
  <c r="AH54" i="54" s="1"/>
  <c r="S390" i="54"/>
  <c r="AJ390" i="54" s="1"/>
  <c r="H38" i="54"/>
  <c r="I281" i="54"/>
  <c r="H39" i="54"/>
  <c r="C47" i="54"/>
  <c r="D34" i="54"/>
  <c r="I150" i="54"/>
  <c r="I360" i="54"/>
  <c r="I301" i="54"/>
  <c r="I229" i="54"/>
  <c r="I376" i="54"/>
  <c r="H33" i="54"/>
  <c r="AB393" i="54"/>
  <c r="W393" i="54"/>
  <c r="Z393" i="54"/>
  <c r="AD393" i="54"/>
  <c r="AH393" i="54"/>
  <c r="Y393" i="54"/>
  <c r="AG393" i="54"/>
  <c r="AA393" i="54"/>
  <c r="AC393" i="54"/>
  <c r="AF393" i="54"/>
  <c r="V393" i="54"/>
  <c r="X393" i="54"/>
  <c r="AE393" i="54"/>
  <c r="R444" i="54"/>
  <c r="I320" i="54"/>
  <c r="G51" i="54"/>
  <c r="I308" i="54"/>
  <c r="I412" i="54"/>
  <c r="Q132" i="54"/>
  <c r="I115" i="54"/>
  <c r="B37" i="54"/>
  <c r="I407" i="54"/>
  <c r="I145" i="54"/>
  <c r="I331" i="54"/>
  <c r="I245" i="54"/>
  <c r="I351" i="54"/>
  <c r="G42" i="54"/>
  <c r="I249" i="54"/>
  <c r="E43" i="54"/>
  <c r="I218" i="54"/>
  <c r="E41" i="54"/>
  <c r="I253" i="54"/>
  <c r="I255" i="54"/>
  <c r="E44" i="54"/>
  <c r="S48" i="54"/>
  <c r="AJ48" i="54" s="1"/>
  <c r="I388" i="54"/>
  <c r="I174" i="54"/>
  <c r="N35" i="54"/>
  <c r="S35" i="54" s="1"/>
  <c r="AJ35" i="54" s="1"/>
  <c r="V54" i="54"/>
  <c r="W49" i="54"/>
  <c r="W54" i="54" s="1"/>
  <c r="AI39" i="54"/>
  <c r="AI335" i="54"/>
  <c r="V340" i="54"/>
  <c r="I144" i="54"/>
  <c r="E575" i="54"/>
  <c r="H575" i="54"/>
  <c r="F575" i="54"/>
  <c r="G575" i="54"/>
  <c r="D575" i="54"/>
  <c r="C575" i="54"/>
  <c r="B575" i="54"/>
  <c r="I373" i="54"/>
  <c r="N39" i="54"/>
  <c r="I75" i="54"/>
  <c r="I80" i="54" s="1"/>
  <c r="F23" i="54"/>
  <c r="S296" i="54"/>
  <c r="AJ296" i="54" s="1"/>
  <c r="N36" i="54"/>
  <c r="S36" i="54" s="1"/>
  <c r="AJ36" i="54" s="1"/>
  <c r="S248" i="54"/>
  <c r="AJ248" i="54" s="1"/>
  <c r="AI444" i="54"/>
  <c r="V445" i="54" s="1"/>
  <c r="I549" i="54"/>
  <c r="B47" i="54"/>
  <c r="I125" i="54"/>
  <c r="M236" i="54"/>
  <c r="R418" i="54"/>
  <c r="S34" i="54"/>
  <c r="AJ34" i="54" s="1"/>
  <c r="AJ345" i="54"/>
  <c r="I371" i="54"/>
  <c r="S127" i="54"/>
  <c r="AJ127" i="54" s="1"/>
  <c r="C38" i="54"/>
  <c r="Z626" i="54"/>
  <c r="C418" i="54"/>
  <c r="AJ397" i="54"/>
  <c r="I250" i="54"/>
  <c r="I254" i="54"/>
  <c r="P132" i="54"/>
  <c r="H43" i="54"/>
  <c r="I244" i="54"/>
  <c r="D37" i="54"/>
  <c r="I121" i="54"/>
  <c r="B43" i="54"/>
  <c r="C34" i="54"/>
  <c r="I196" i="54"/>
  <c r="S257" i="54"/>
  <c r="AJ257" i="54" s="1"/>
  <c r="I302" i="54"/>
  <c r="I299" i="54"/>
  <c r="I139" i="54"/>
  <c r="I189" i="54"/>
  <c r="I400" i="54"/>
  <c r="G184" i="54"/>
  <c r="I217" i="54"/>
  <c r="I149" i="54"/>
  <c r="I398" i="54"/>
  <c r="G37" i="54"/>
  <c r="H35" i="54"/>
  <c r="G48" i="54"/>
  <c r="I138" i="54"/>
  <c r="I199" i="54"/>
  <c r="I122" i="54"/>
  <c r="B44" i="54"/>
  <c r="I375" i="54"/>
  <c r="I322" i="54"/>
  <c r="I268" i="54"/>
  <c r="C46" i="54"/>
  <c r="I334" i="54"/>
  <c r="O236" i="54"/>
  <c r="I167" i="54"/>
  <c r="I423" i="54"/>
  <c r="D43" i="54"/>
  <c r="I146" i="54"/>
  <c r="I355" i="54"/>
  <c r="I410" i="54"/>
  <c r="O184" i="54"/>
  <c r="G39" i="54"/>
  <c r="R210" i="54"/>
  <c r="I148" i="54"/>
  <c r="C340" i="54"/>
  <c r="I282" i="54"/>
  <c r="H36" i="54"/>
  <c r="Q236" i="54"/>
  <c r="C39" i="54"/>
  <c r="I426" i="54"/>
  <c r="I278" i="54"/>
  <c r="Q288" i="54"/>
  <c r="I172" i="54"/>
  <c r="I377" i="54"/>
  <c r="I347" i="54"/>
  <c r="I333" i="54"/>
  <c r="G33" i="54"/>
  <c r="I124" i="54"/>
  <c r="B46" i="54"/>
  <c r="I192" i="54"/>
  <c r="AI288" i="54"/>
  <c r="V289" i="54"/>
  <c r="AA49" i="54"/>
  <c r="AA54" i="54" s="1"/>
  <c r="D52" i="54"/>
  <c r="AC263" i="54"/>
  <c r="S403" i="54"/>
  <c r="AJ403" i="54" s="1"/>
  <c r="C33" i="54"/>
  <c r="V626" i="54"/>
  <c r="Z263" i="54"/>
  <c r="AA263" i="54"/>
  <c r="AF616" i="54"/>
  <c r="R52" i="54"/>
  <c r="S52" i="54" s="1"/>
  <c r="AJ52" i="54" s="1"/>
  <c r="AI132" i="54"/>
  <c r="S47" i="54"/>
  <c r="AJ47" i="54" s="1"/>
  <c r="AJ371" i="54"/>
  <c r="AG315" i="54"/>
  <c r="F523" i="54"/>
  <c r="G523" i="54"/>
  <c r="D523" i="54"/>
  <c r="C523" i="54"/>
  <c r="E523" i="54"/>
  <c r="H523" i="54"/>
  <c r="B523" i="54"/>
  <c r="S143" i="54"/>
  <c r="AJ143" i="54" s="1"/>
  <c r="AI179" i="54"/>
  <c r="V263" i="54"/>
  <c r="E33" i="54"/>
  <c r="I165" i="54"/>
  <c r="Q210" i="54"/>
  <c r="P7" i="54"/>
  <c r="M444" i="54"/>
  <c r="Q418" i="54"/>
  <c r="R158" i="54"/>
  <c r="H45" i="54"/>
  <c r="C43" i="54"/>
  <c r="G36" i="54"/>
  <c r="I374" i="54"/>
  <c r="I173" i="54"/>
  <c r="I380" i="54"/>
  <c r="I381" i="54"/>
  <c r="E38" i="54"/>
  <c r="D39" i="54"/>
  <c r="I246" i="54"/>
  <c r="I385" i="54"/>
  <c r="E37" i="54"/>
  <c r="I111" i="54"/>
  <c r="B33" i="54"/>
  <c r="R132" i="54"/>
  <c r="E40" i="54"/>
  <c r="D41" i="54"/>
  <c r="I304" i="54"/>
  <c r="D47" i="54"/>
  <c r="M392" i="54"/>
  <c r="R184" i="54"/>
  <c r="R392" i="54"/>
  <c r="I141" i="54"/>
  <c r="Q392" i="54"/>
  <c r="Q158" i="54"/>
  <c r="I379" i="54"/>
  <c r="I405" i="54"/>
  <c r="E48" i="54"/>
  <c r="C45" i="54"/>
  <c r="I171" i="54"/>
  <c r="Y263" i="54"/>
  <c r="S195" i="54"/>
  <c r="AJ195" i="54" s="1"/>
  <c r="AJ319" i="54"/>
  <c r="S154" i="54"/>
  <c r="AJ154" i="54" s="1"/>
  <c r="S483" i="54"/>
  <c r="P67" i="54"/>
  <c r="AJ215" i="54"/>
  <c r="AJ293" i="54"/>
  <c r="AB315" i="54"/>
  <c r="AJ189" i="54"/>
  <c r="AI210" i="54"/>
  <c r="V211" i="54" s="1"/>
  <c r="S377" i="54"/>
  <c r="AJ377" i="54" s="1"/>
  <c r="X49" i="54"/>
  <c r="X54" i="54" s="1"/>
  <c r="AJ440" i="54"/>
  <c r="AB236" i="54"/>
  <c r="AI236" i="54" s="1"/>
  <c r="AI221" i="54"/>
  <c r="S429" i="54"/>
  <c r="AJ429" i="54" s="1"/>
  <c r="V367" i="54"/>
  <c r="AI367" i="54" s="1"/>
  <c r="Y315" i="54"/>
  <c r="I163" i="54"/>
  <c r="I191" i="54"/>
  <c r="M158" i="54"/>
  <c r="I112" i="54"/>
  <c r="B34" i="54"/>
  <c r="S196" i="54"/>
  <c r="AJ196" i="54" s="1"/>
  <c r="AJ137" i="54"/>
  <c r="S46" i="54"/>
  <c r="AJ46" i="54" s="1"/>
  <c r="I378" i="54"/>
  <c r="I137" i="54"/>
  <c r="H37" i="54"/>
  <c r="E45" i="54"/>
  <c r="G43" i="54"/>
  <c r="I294" i="54"/>
  <c r="I216" i="54"/>
  <c r="I399" i="54"/>
  <c r="H40" i="54"/>
  <c r="N184" i="54"/>
  <c r="M366" i="54"/>
  <c r="B48" i="54"/>
  <c r="I126" i="54"/>
  <c r="E42" i="54"/>
  <c r="R262" i="54"/>
  <c r="H48" i="54"/>
  <c r="I296" i="54"/>
  <c r="I277" i="54"/>
  <c r="C36" i="54"/>
  <c r="I276" i="54"/>
  <c r="D36" i="54"/>
  <c r="E36" i="54"/>
  <c r="S144" i="54"/>
  <c r="AJ144" i="54" s="1"/>
  <c r="D38" i="54"/>
  <c r="AI158" i="54"/>
  <c r="V159" i="54"/>
  <c r="L132" i="54"/>
  <c r="L444" i="54"/>
  <c r="I154" i="54"/>
  <c r="E34" i="54"/>
  <c r="S43" i="54"/>
  <c r="AJ43" i="54" s="1"/>
  <c r="N50" i="54"/>
  <c r="S41" i="54"/>
  <c r="AJ41" i="54" s="1"/>
  <c r="S273" i="54"/>
  <c r="AJ273" i="54" s="1"/>
  <c r="AJ163" i="54"/>
  <c r="AG49" i="54"/>
  <c r="AG54" i="54" s="1"/>
  <c r="D497" i="54"/>
  <c r="F497" i="54"/>
  <c r="G497" i="54"/>
  <c r="H497" i="54"/>
  <c r="C497" i="54"/>
  <c r="E497" i="54"/>
  <c r="B497" i="54"/>
  <c r="S488" i="54"/>
  <c r="P72" i="54"/>
  <c r="I435" i="54"/>
  <c r="S221" i="54"/>
  <c r="AH263" i="54"/>
  <c r="V315" i="54"/>
  <c r="F24" i="54"/>
  <c r="I76" i="54"/>
  <c r="S247" i="54"/>
  <c r="AJ247" i="54" s="1"/>
  <c r="N49" i="54"/>
  <c r="I303" i="54"/>
  <c r="I274" i="54"/>
  <c r="I194" i="54"/>
  <c r="I280" i="54"/>
  <c r="AI184" i="54"/>
  <c r="AE185" i="54" s="1"/>
  <c r="V185" i="54"/>
  <c r="P392" i="54"/>
  <c r="H46" i="54"/>
  <c r="B41" i="54"/>
  <c r="I119" i="54"/>
  <c r="Q444" i="54"/>
  <c r="D45" i="54"/>
  <c r="I219" i="54"/>
  <c r="D44" i="54"/>
  <c r="I432" i="54"/>
  <c r="I195" i="54"/>
  <c r="H44" i="54"/>
  <c r="E39" i="54"/>
  <c r="I202" i="54"/>
  <c r="I215" i="54"/>
  <c r="P40" i="54"/>
  <c r="S40" i="54" s="1"/>
  <c r="AJ40" i="54" s="1"/>
  <c r="G38" i="54"/>
  <c r="I321" i="54"/>
  <c r="I329" i="54"/>
  <c r="I169" i="54"/>
  <c r="I147" i="54"/>
  <c r="I348" i="54"/>
  <c r="I430" i="54"/>
  <c r="G46" i="54"/>
  <c r="I345" i="54"/>
  <c r="I298" i="54"/>
  <c r="I200" i="54"/>
  <c r="D40" i="54"/>
  <c r="D33" i="54"/>
  <c r="I428" i="54"/>
  <c r="O392" i="54"/>
  <c r="B340" i="54"/>
  <c r="I319" i="54"/>
  <c r="I197" i="54"/>
  <c r="I425" i="54"/>
  <c r="I401" i="54"/>
  <c r="I221" i="54"/>
  <c r="I151" i="54"/>
  <c r="I226" i="54"/>
  <c r="I323" i="54"/>
  <c r="I326" i="54"/>
  <c r="I176" i="54"/>
  <c r="C44" i="54"/>
  <c r="I397" i="54"/>
  <c r="I275" i="54"/>
  <c r="I404" i="54"/>
  <c r="I225" i="54"/>
  <c r="I222" i="54"/>
  <c r="I424" i="54"/>
  <c r="N262" i="54"/>
  <c r="I243" i="54"/>
  <c r="I252" i="54"/>
  <c r="I293" i="54"/>
  <c r="N158" i="54"/>
  <c r="I350" i="54"/>
  <c r="I433" i="54"/>
  <c r="E35" i="54"/>
  <c r="M288" i="54"/>
  <c r="I403" i="54"/>
  <c r="I328" i="54"/>
  <c r="I307" i="54"/>
  <c r="S33" i="54"/>
  <c r="AJ423" i="54"/>
  <c r="AI418" i="54"/>
  <c r="X419" i="54" s="1"/>
  <c r="V419" i="54"/>
  <c r="AC315" i="54"/>
  <c r="B42" i="54"/>
  <c r="L45" i="54"/>
  <c r="H51" i="54"/>
  <c r="S241" i="54"/>
  <c r="L262" i="54"/>
  <c r="D51" i="54"/>
  <c r="S71" i="54"/>
  <c r="P19" i="54"/>
  <c r="Z315" i="54"/>
  <c r="AJ267" i="54"/>
  <c r="I383" i="54"/>
  <c r="S129" i="54"/>
  <c r="AJ129" i="54" s="1"/>
  <c r="AD263" i="54"/>
  <c r="S116" i="54"/>
  <c r="AJ116" i="54" s="1"/>
  <c r="L38" i="54"/>
  <c r="I358" i="54"/>
  <c r="S179" i="54"/>
  <c r="AJ179" i="54" s="1"/>
  <c r="I438" i="54"/>
  <c r="S44" i="54"/>
  <c r="AJ44" i="54" s="1"/>
  <c r="M262" i="54"/>
  <c r="I267" i="54"/>
  <c r="B288" i="54"/>
  <c r="B51" i="54"/>
  <c r="I409" i="54"/>
  <c r="I330" i="54"/>
  <c r="I269" i="54"/>
  <c r="E47" i="54"/>
  <c r="C48" i="54"/>
  <c r="B40" i="54"/>
  <c r="I118" i="54"/>
  <c r="I242" i="54"/>
  <c r="I434" i="54"/>
  <c r="I117" i="54"/>
  <c r="B39" i="54"/>
  <c r="I402" i="54"/>
  <c r="I325" i="54"/>
  <c r="D48" i="54"/>
  <c r="I354" i="54"/>
  <c r="I193" i="54"/>
  <c r="G47" i="54"/>
  <c r="D46" i="54"/>
  <c r="I270" i="54"/>
  <c r="I123" i="54"/>
  <c r="B45" i="54"/>
  <c r="B35" i="54"/>
  <c r="I113" i="54"/>
  <c r="H34" i="54"/>
  <c r="E46" i="54"/>
  <c r="D35" i="54"/>
  <c r="L288" i="54"/>
  <c r="G41" i="54"/>
  <c r="I436" i="54"/>
  <c r="I170" i="54"/>
  <c r="I384" i="54"/>
  <c r="I166" i="54"/>
  <c r="H42" i="54"/>
  <c r="O314" i="54"/>
  <c r="N392" i="54"/>
  <c r="G45" i="54"/>
  <c r="G35" i="54"/>
  <c r="I114" i="54"/>
  <c r="B36" i="54"/>
  <c r="R366" i="54"/>
  <c r="H340" i="54"/>
  <c r="I324" i="54"/>
  <c r="Q366" i="54"/>
  <c r="Q314" i="54"/>
  <c r="D42" i="54"/>
  <c r="I198" i="54"/>
  <c r="I431" i="54"/>
  <c r="I247" i="54"/>
  <c r="I390" i="54"/>
  <c r="D340" i="54"/>
  <c r="N340" i="54"/>
  <c r="AE419" i="54"/>
  <c r="AJ111" i="54"/>
  <c r="S388" i="54"/>
  <c r="S299" i="54"/>
  <c r="AJ299" i="54" s="1"/>
  <c r="O38" i="54"/>
  <c r="I120" i="54"/>
  <c r="S37" i="54"/>
  <c r="AJ37" i="54" s="1"/>
  <c r="AF49" i="54"/>
  <c r="AF54" i="54" s="1"/>
  <c r="I241" i="54"/>
  <c r="AF263" i="54"/>
  <c r="S351" i="54"/>
  <c r="AJ351" i="54" s="1"/>
  <c r="X315" i="54"/>
  <c r="S373" i="54"/>
  <c r="AJ373" i="54" s="1"/>
  <c r="R51" i="54"/>
  <c r="W263" i="54"/>
  <c r="L51" i="54"/>
  <c r="I116" i="54"/>
  <c r="B38" i="54"/>
  <c r="C184" i="54"/>
  <c r="E184" i="54"/>
  <c r="H418" i="54"/>
  <c r="G236" i="54"/>
  <c r="G314" i="54"/>
  <c r="H444" i="54"/>
  <c r="D210" i="54"/>
  <c r="E210" i="54"/>
  <c r="C262" i="54"/>
  <c r="D158" i="54"/>
  <c r="H184" i="54"/>
  <c r="C392" i="54"/>
  <c r="D444" i="54"/>
  <c r="S414" i="54"/>
  <c r="AJ414" i="54" s="1"/>
  <c r="B132" i="54"/>
  <c r="S232" i="54"/>
  <c r="AJ232" i="54" s="1"/>
  <c r="G132" i="54"/>
  <c r="E132" i="54"/>
  <c r="S362" i="54"/>
  <c r="AJ362" i="54" s="1"/>
  <c r="B444" i="54"/>
  <c r="C314" i="54"/>
  <c r="S206" i="54"/>
  <c r="AJ206" i="54" s="1"/>
  <c r="B210" i="54"/>
  <c r="S284" i="54"/>
  <c r="AJ284" i="54" s="1"/>
  <c r="S258" i="54"/>
  <c r="AJ258" i="54" s="1"/>
  <c r="S231" i="54" l="1"/>
  <c r="AJ231" i="54" s="1"/>
  <c r="I523" i="54"/>
  <c r="S413" i="54"/>
  <c r="AJ413" i="54" s="1"/>
  <c r="S361" i="54"/>
  <c r="AJ361" i="54" s="1"/>
  <c r="P210" i="54"/>
  <c r="E81" i="54"/>
  <c r="B81" i="54"/>
  <c r="H81" i="54"/>
  <c r="D81" i="54"/>
  <c r="G81" i="54"/>
  <c r="C81" i="54"/>
  <c r="F81" i="54"/>
  <c r="B262" i="54"/>
  <c r="C158" i="54"/>
  <c r="H366" i="54"/>
  <c r="I35" i="54"/>
  <c r="I40" i="54"/>
  <c r="S387" i="54"/>
  <c r="AJ387" i="54" s="1"/>
  <c r="M49" i="54"/>
  <c r="AB237" i="54"/>
  <c r="Z237" i="54"/>
  <c r="AH237" i="54"/>
  <c r="AA237" i="54"/>
  <c r="AG237" i="54"/>
  <c r="V237" i="54"/>
  <c r="AD237" i="54"/>
  <c r="AE237" i="54"/>
  <c r="W237" i="54"/>
  <c r="AF237" i="54"/>
  <c r="Y237" i="54"/>
  <c r="AC237" i="54"/>
  <c r="X237" i="54"/>
  <c r="S236" i="54"/>
  <c r="I575" i="54"/>
  <c r="Q49" i="54"/>
  <c r="G366" i="54"/>
  <c r="S283" i="54"/>
  <c r="I45" i="54"/>
  <c r="AJ221" i="54"/>
  <c r="P340" i="54"/>
  <c r="S325" i="54"/>
  <c r="I48" i="54"/>
  <c r="P158" i="54"/>
  <c r="L49" i="54"/>
  <c r="L54" i="54" s="1"/>
  <c r="D236" i="54"/>
  <c r="I38" i="54"/>
  <c r="I36" i="54"/>
  <c r="S45" i="54"/>
  <c r="AJ45" i="54" s="1"/>
  <c r="L184" i="54"/>
  <c r="S67" i="54"/>
  <c r="P15" i="54"/>
  <c r="I33" i="54"/>
  <c r="S418" i="54"/>
  <c r="B392" i="54"/>
  <c r="G392" i="54"/>
  <c r="E314" i="54"/>
  <c r="G418" i="54"/>
  <c r="E392" i="54"/>
  <c r="S180" i="54"/>
  <c r="AJ180" i="54" s="1"/>
  <c r="C132" i="54"/>
  <c r="D262" i="54"/>
  <c r="E444" i="54"/>
  <c r="G158" i="54"/>
  <c r="C366" i="54"/>
  <c r="E158" i="54"/>
  <c r="H236" i="54"/>
  <c r="D392" i="54"/>
  <c r="D626" i="54"/>
  <c r="S51" i="54"/>
  <c r="AJ51" i="54" s="1"/>
  <c r="B366" i="54"/>
  <c r="B236" i="54"/>
  <c r="AB185" i="54"/>
  <c r="AA185" i="54"/>
  <c r="Z185" i="54"/>
  <c r="AC185" i="54"/>
  <c r="X185" i="54"/>
  <c r="AI185" i="54" s="1"/>
  <c r="AG185" i="54"/>
  <c r="AD185" i="54"/>
  <c r="AF185" i="54"/>
  <c r="W185" i="54"/>
  <c r="S205" i="54"/>
  <c r="L626" i="54"/>
  <c r="V630" i="54" s="1"/>
  <c r="AG289" i="54"/>
  <c r="AB289" i="54"/>
  <c r="AH289" i="54"/>
  <c r="AE289" i="54"/>
  <c r="X289" i="54"/>
  <c r="AA289" i="54"/>
  <c r="W289" i="54"/>
  <c r="AC289" i="54"/>
  <c r="AD289" i="54"/>
  <c r="AF289" i="54"/>
  <c r="Z289" i="54"/>
  <c r="Y289" i="54"/>
  <c r="AI289" i="54" s="1"/>
  <c r="O49" i="54"/>
  <c r="AI393" i="54"/>
  <c r="E288" i="54"/>
  <c r="C288" i="54"/>
  <c r="I39" i="54"/>
  <c r="I336" i="54"/>
  <c r="D366" i="54"/>
  <c r="E418" i="54"/>
  <c r="S38" i="54"/>
  <c r="AJ38" i="54" s="1"/>
  <c r="AJ241" i="54"/>
  <c r="S262" i="54"/>
  <c r="AI419" i="54"/>
  <c r="AJ33" i="54"/>
  <c r="I497" i="54"/>
  <c r="S184" i="54"/>
  <c r="Y185" i="54"/>
  <c r="I43" i="54"/>
  <c r="E366" i="54"/>
  <c r="H158" i="54"/>
  <c r="G262" i="54"/>
  <c r="S336" i="54"/>
  <c r="AJ336" i="54" s="1"/>
  <c r="G444" i="54"/>
  <c r="H288" i="54"/>
  <c r="E236" i="54"/>
  <c r="D418" i="54"/>
  <c r="G210" i="54"/>
  <c r="C444" i="54"/>
  <c r="G288" i="54"/>
  <c r="N54" i="54"/>
  <c r="S309" i="54"/>
  <c r="AJ309" i="54" s="1"/>
  <c r="I47" i="54"/>
  <c r="C210" i="54"/>
  <c r="E262" i="54"/>
  <c r="H262" i="54"/>
  <c r="D288" i="54"/>
  <c r="H314" i="54"/>
  <c r="D184" i="54"/>
  <c r="D314" i="54"/>
  <c r="E340" i="54"/>
  <c r="S132" i="54"/>
  <c r="I155" i="54"/>
  <c r="AB419" i="54"/>
  <c r="Y419" i="54"/>
  <c r="AD419" i="54"/>
  <c r="W419" i="54"/>
  <c r="AA419" i="54"/>
  <c r="AH419" i="54"/>
  <c r="Z419" i="54"/>
  <c r="AC419" i="54"/>
  <c r="AG419" i="54"/>
  <c r="AF419" i="54"/>
  <c r="I389" i="54"/>
  <c r="B418" i="54"/>
  <c r="AI340" i="54"/>
  <c r="I41" i="54"/>
  <c r="AB159" i="54"/>
  <c r="W159" i="54"/>
  <c r="X159" i="54"/>
  <c r="Y159" i="54"/>
  <c r="AH159" i="54"/>
  <c r="AA159" i="54"/>
  <c r="AD159" i="54"/>
  <c r="AF159" i="54"/>
  <c r="AC159" i="54"/>
  <c r="AG159" i="54"/>
  <c r="Z159" i="54"/>
  <c r="AE159" i="54"/>
  <c r="B158" i="54"/>
  <c r="S439" i="54"/>
  <c r="AH185" i="54"/>
  <c r="R49" i="54"/>
  <c r="S153" i="54"/>
  <c r="P39" i="54"/>
  <c r="AI49" i="54"/>
  <c r="I37" i="54"/>
  <c r="AF621" i="54"/>
  <c r="AF626" i="54" s="1"/>
  <c r="V627" i="54" s="1"/>
  <c r="I127" i="54"/>
  <c r="I132" i="54" s="1"/>
  <c r="B49" i="54"/>
  <c r="H132" i="54"/>
  <c r="I42" i="54"/>
  <c r="S72" i="54"/>
  <c r="P20" i="54"/>
  <c r="B626" i="54"/>
  <c r="S392" i="54"/>
  <c r="B314" i="54"/>
  <c r="H210" i="54"/>
  <c r="C236" i="54"/>
  <c r="H392" i="54"/>
  <c r="I51" i="54"/>
  <c r="D132" i="54"/>
  <c r="AI315" i="54"/>
  <c r="S335" i="54"/>
  <c r="AJ335" i="54" s="1"/>
  <c r="L340" i="54"/>
  <c r="I34" i="54"/>
  <c r="AB211" i="54"/>
  <c r="AA211" i="54"/>
  <c r="Z211" i="54"/>
  <c r="X211" i="54"/>
  <c r="AD211" i="54"/>
  <c r="AG211" i="54"/>
  <c r="AC211" i="54"/>
  <c r="W211" i="54"/>
  <c r="AH211" i="54"/>
  <c r="Y211" i="54"/>
  <c r="AE211" i="54"/>
  <c r="AF211" i="54"/>
  <c r="AI263" i="54"/>
  <c r="I46" i="54"/>
  <c r="I44" i="54"/>
  <c r="AB445" i="54"/>
  <c r="W445" i="54"/>
  <c r="AG445" i="54"/>
  <c r="AE445" i="54"/>
  <c r="AH445" i="54"/>
  <c r="Z445" i="54"/>
  <c r="AA445" i="54"/>
  <c r="X445" i="54"/>
  <c r="AF445" i="54"/>
  <c r="AC445" i="54"/>
  <c r="AD445" i="54"/>
  <c r="Y445" i="54"/>
  <c r="AI54" i="54"/>
  <c r="AF55" i="54" s="1"/>
  <c r="H52" i="54"/>
  <c r="E52" i="54"/>
  <c r="G52" i="54"/>
  <c r="C52" i="54"/>
  <c r="AI211" i="54" l="1"/>
  <c r="AI159" i="54"/>
  <c r="S366" i="54"/>
  <c r="V55" i="54"/>
  <c r="AI445" i="54"/>
  <c r="S314" i="54"/>
  <c r="AJ314" i="54" s="1"/>
  <c r="G50" i="54"/>
  <c r="I309" i="54"/>
  <c r="I314" i="54" s="1"/>
  <c r="I361" i="54"/>
  <c r="I366" i="54" s="1"/>
  <c r="G49" i="54"/>
  <c r="H315" i="54"/>
  <c r="F315" i="54"/>
  <c r="E315" i="54"/>
  <c r="G315" i="54"/>
  <c r="C315" i="54"/>
  <c r="D315" i="54"/>
  <c r="B315" i="54"/>
  <c r="G54" i="54"/>
  <c r="I180" i="54"/>
  <c r="B50" i="54"/>
  <c r="AE55" i="54"/>
  <c r="Z55" i="54"/>
  <c r="AB55" i="54"/>
  <c r="Y55" i="54"/>
  <c r="AC55" i="54"/>
  <c r="AH55" i="54"/>
  <c r="AD55" i="54"/>
  <c r="AJ439" i="54"/>
  <c r="S444" i="54"/>
  <c r="AC341" i="54"/>
  <c r="Y341" i="54"/>
  <c r="Z341" i="54"/>
  <c r="AG341" i="54"/>
  <c r="X341" i="54"/>
  <c r="AB341" i="54"/>
  <c r="AA341" i="54"/>
  <c r="AE341" i="54"/>
  <c r="W341" i="54"/>
  <c r="AD341" i="54"/>
  <c r="AH341" i="54"/>
  <c r="AF341" i="54"/>
  <c r="I413" i="54"/>
  <c r="I418" i="54" s="1"/>
  <c r="Q263" i="54"/>
  <c r="P263" i="54"/>
  <c r="M263" i="54"/>
  <c r="O263" i="54"/>
  <c r="AJ262" i="54"/>
  <c r="L263" i="54"/>
  <c r="N263" i="54"/>
  <c r="T262" i="54"/>
  <c r="R263" i="54"/>
  <c r="L50" i="54"/>
  <c r="I387" i="54"/>
  <c r="I392" i="54" s="1"/>
  <c r="I310" i="54"/>
  <c r="I414" i="54"/>
  <c r="H49" i="54"/>
  <c r="I179" i="54"/>
  <c r="I184" i="54" s="1"/>
  <c r="B184" i="54"/>
  <c r="X55" i="54"/>
  <c r="AA55" i="54"/>
  <c r="I205" i="54"/>
  <c r="I210" i="54" s="1"/>
  <c r="E50" i="54"/>
  <c r="AJ392" i="54"/>
  <c r="M393" i="54"/>
  <c r="N393" i="54"/>
  <c r="Q393" i="54"/>
  <c r="R393" i="54"/>
  <c r="O393" i="54"/>
  <c r="P393" i="54"/>
  <c r="T392" i="54"/>
  <c r="L393" i="54"/>
  <c r="L315" i="54"/>
  <c r="M315" i="54"/>
  <c r="O315" i="54"/>
  <c r="T314" i="54"/>
  <c r="N315" i="54"/>
  <c r="P315" i="54"/>
  <c r="D367" i="54"/>
  <c r="F367" i="54"/>
  <c r="C367" i="54"/>
  <c r="H367" i="54"/>
  <c r="G367" i="54"/>
  <c r="B367" i="54"/>
  <c r="E367" i="54"/>
  <c r="Q54" i="54"/>
  <c r="I257" i="54"/>
  <c r="I262" i="54" s="1"/>
  <c r="I81" i="54"/>
  <c r="I362" i="54"/>
  <c r="I206" i="54"/>
  <c r="D50" i="54"/>
  <c r="B54" i="54"/>
  <c r="P54" i="54"/>
  <c r="S39" i="54"/>
  <c r="AJ39" i="54" s="1"/>
  <c r="I283" i="54"/>
  <c r="I288" i="54" s="1"/>
  <c r="E49" i="54"/>
  <c r="W55" i="54"/>
  <c r="N185" i="54"/>
  <c r="Q185" i="54"/>
  <c r="M185" i="54"/>
  <c r="L185" i="54"/>
  <c r="T184" i="54"/>
  <c r="AJ184" i="54"/>
  <c r="P185" i="54"/>
  <c r="R185" i="54"/>
  <c r="O185" i="54"/>
  <c r="D49" i="54"/>
  <c r="AJ283" i="54"/>
  <c r="S288" i="54"/>
  <c r="F133" i="54"/>
  <c r="D133" i="54"/>
  <c r="C133" i="54"/>
  <c r="G133" i="54"/>
  <c r="H133" i="54"/>
  <c r="B133" i="54"/>
  <c r="E133" i="54"/>
  <c r="AJ153" i="54"/>
  <c r="S158" i="54"/>
  <c r="I439" i="54"/>
  <c r="I444" i="54" s="1"/>
  <c r="T366" i="54"/>
  <c r="R367" i="54"/>
  <c r="L367" i="54"/>
  <c r="M367" i="54"/>
  <c r="N367" i="54"/>
  <c r="O367" i="54"/>
  <c r="Q367" i="54"/>
  <c r="AJ366" i="54"/>
  <c r="P367" i="54"/>
  <c r="O54" i="54"/>
  <c r="AJ205" i="54"/>
  <c r="S210" i="54"/>
  <c r="C49" i="54"/>
  <c r="V341" i="54"/>
  <c r="I335" i="54"/>
  <c r="I340" i="54" s="1"/>
  <c r="I231" i="54"/>
  <c r="I236" i="54" s="1"/>
  <c r="I284" i="54"/>
  <c r="S482" i="54"/>
  <c r="P66" i="54"/>
  <c r="B52" i="54"/>
  <c r="I130" i="54"/>
  <c r="C50" i="54"/>
  <c r="AE627" i="54"/>
  <c r="AF627" i="54"/>
  <c r="X627" i="54"/>
  <c r="AC627" i="54"/>
  <c r="AB627" i="54"/>
  <c r="Y627" i="54"/>
  <c r="AD627" i="54"/>
  <c r="AA627" i="54"/>
  <c r="W627" i="54"/>
  <c r="Z627" i="54"/>
  <c r="AG55" i="54"/>
  <c r="AJ325" i="54"/>
  <c r="S340" i="54"/>
  <c r="M54" i="54"/>
  <c r="N626" i="54"/>
  <c r="W630" i="54" s="1"/>
  <c r="I440" i="54"/>
  <c r="I232" i="54"/>
  <c r="I258" i="54"/>
  <c r="H50" i="54"/>
  <c r="R54" i="54"/>
  <c r="M133" i="54"/>
  <c r="O133" i="54"/>
  <c r="Q133" i="54"/>
  <c r="T132" i="54"/>
  <c r="L133" i="54"/>
  <c r="N133" i="54"/>
  <c r="AJ132" i="54"/>
  <c r="R133" i="54"/>
  <c r="P133" i="54"/>
  <c r="I153" i="54"/>
  <c r="I158" i="54" s="1"/>
  <c r="Q419" i="54"/>
  <c r="T418" i="54"/>
  <c r="M419" i="54"/>
  <c r="N419" i="54"/>
  <c r="P419" i="54"/>
  <c r="AJ418" i="54"/>
  <c r="L419" i="54"/>
  <c r="R419" i="54"/>
  <c r="O419" i="54"/>
  <c r="S49" i="54"/>
  <c r="AJ49" i="54" s="1"/>
  <c r="L237" i="54"/>
  <c r="Q237" i="54"/>
  <c r="AJ236" i="54"/>
  <c r="R237" i="54"/>
  <c r="T236" i="54"/>
  <c r="M237" i="54"/>
  <c r="O237" i="54"/>
  <c r="P237" i="54"/>
  <c r="N237" i="54"/>
  <c r="AI237" i="54"/>
  <c r="S419" i="54" l="1"/>
  <c r="AJ419" i="54" s="1"/>
  <c r="I133" i="54"/>
  <c r="I49" i="54"/>
  <c r="I54" i="54" s="1"/>
  <c r="R315" i="54"/>
  <c r="Q315" i="54"/>
  <c r="AI55" i="54"/>
  <c r="B55" i="54"/>
  <c r="F55" i="54"/>
  <c r="H55" i="54"/>
  <c r="G55" i="54"/>
  <c r="S367" i="54"/>
  <c r="AJ367" i="54" s="1"/>
  <c r="H54" i="54"/>
  <c r="S263" i="54"/>
  <c r="AJ263" i="54" s="1"/>
  <c r="I315" i="54"/>
  <c r="S393" i="54"/>
  <c r="AJ393" i="54" s="1"/>
  <c r="S66" i="54"/>
  <c r="P14" i="54"/>
  <c r="S237" i="54"/>
  <c r="AJ237" i="54" s="1"/>
  <c r="S133" i="54"/>
  <c r="AJ133" i="54" s="1"/>
  <c r="N341" i="54"/>
  <c r="L341" i="54"/>
  <c r="T340" i="54"/>
  <c r="R341" i="54"/>
  <c r="O341" i="54"/>
  <c r="AJ340" i="54"/>
  <c r="Q341" i="54"/>
  <c r="P341" i="54"/>
  <c r="M341" i="54"/>
  <c r="F341" i="54"/>
  <c r="H341" i="54"/>
  <c r="B341" i="54"/>
  <c r="C341" i="54"/>
  <c r="E341" i="54"/>
  <c r="D341" i="54"/>
  <c r="G341" i="54"/>
  <c r="F445" i="54"/>
  <c r="D445" i="54"/>
  <c r="B445" i="54"/>
  <c r="G445" i="54"/>
  <c r="C445" i="54"/>
  <c r="H445" i="54"/>
  <c r="E445" i="54"/>
  <c r="H289" i="54"/>
  <c r="C289" i="54"/>
  <c r="B289" i="54"/>
  <c r="F289" i="54"/>
  <c r="E289" i="54"/>
  <c r="G289" i="54"/>
  <c r="D289" i="54"/>
  <c r="F211" i="54"/>
  <c r="H211" i="54"/>
  <c r="E211" i="54"/>
  <c r="C211" i="54"/>
  <c r="B211" i="54"/>
  <c r="D211" i="54"/>
  <c r="G211" i="54"/>
  <c r="E393" i="54"/>
  <c r="D393" i="54"/>
  <c r="F393" i="54"/>
  <c r="C393" i="54"/>
  <c r="H393" i="54"/>
  <c r="B393" i="54"/>
  <c r="G393" i="54"/>
  <c r="R445" i="54"/>
  <c r="L445" i="54"/>
  <c r="N445" i="54"/>
  <c r="P445" i="54"/>
  <c r="Q445" i="54"/>
  <c r="M445" i="54"/>
  <c r="AJ444" i="54"/>
  <c r="O445" i="54"/>
  <c r="T444" i="54"/>
  <c r="E54" i="54"/>
  <c r="E55" i="54" s="1"/>
  <c r="AI341" i="54"/>
  <c r="N159" i="54"/>
  <c r="R159" i="54"/>
  <c r="O159" i="54"/>
  <c r="T158" i="54"/>
  <c r="P159" i="54"/>
  <c r="M159" i="54"/>
  <c r="L159" i="54"/>
  <c r="AJ158" i="54"/>
  <c r="Q159" i="54"/>
  <c r="S50" i="54"/>
  <c r="AJ50" i="54" s="1"/>
  <c r="I50" i="54"/>
  <c r="H185" i="54"/>
  <c r="G185" i="54"/>
  <c r="D185" i="54"/>
  <c r="B185" i="54"/>
  <c r="C185" i="54"/>
  <c r="E185" i="54"/>
  <c r="F185" i="54"/>
  <c r="C54" i="54"/>
  <c r="C55" i="54" s="1"/>
  <c r="Q289" i="54"/>
  <c r="AJ288" i="54"/>
  <c r="R289" i="54"/>
  <c r="M289" i="54"/>
  <c r="P289" i="54"/>
  <c r="N289" i="54"/>
  <c r="L289" i="54"/>
  <c r="T288" i="54"/>
  <c r="O289" i="54"/>
  <c r="S185" i="54"/>
  <c r="AJ185" i="54" s="1"/>
  <c r="D54" i="54"/>
  <c r="D55" i="54" s="1"/>
  <c r="F237" i="54"/>
  <c r="B237" i="54"/>
  <c r="I237" i="54" s="1"/>
  <c r="E237" i="54"/>
  <c r="C237" i="54"/>
  <c r="H237" i="54"/>
  <c r="D237" i="54"/>
  <c r="G237" i="54"/>
  <c r="I367" i="54"/>
  <c r="F159" i="54"/>
  <c r="E159" i="54"/>
  <c r="G159" i="54"/>
  <c r="D159" i="54"/>
  <c r="B159" i="54"/>
  <c r="H159" i="54"/>
  <c r="C159" i="54"/>
  <c r="S54" i="54"/>
  <c r="I52" i="54"/>
  <c r="AJ210" i="54"/>
  <c r="T210" i="54"/>
  <c r="Q211" i="54"/>
  <c r="M211" i="54"/>
  <c r="R211" i="54"/>
  <c r="N211" i="54"/>
  <c r="L211" i="54"/>
  <c r="O211" i="54"/>
  <c r="P211" i="54"/>
  <c r="C263" i="54"/>
  <c r="F263" i="54"/>
  <c r="H263" i="54"/>
  <c r="B263" i="54"/>
  <c r="G263" i="54"/>
  <c r="E263" i="54"/>
  <c r="D263" i="54"/>
  <c r="S315" i="54"/>
  <c r="AJ315" i="54" s="1"/>
  <c r="C419" i="54"/>
  <c r="G419" i="54"/>
  <c r="B419" i="54"/>
  <c r="E419" i="54"/>
  <c r="H419" i="54"/>
  <c r="F419" i="54"/>
  <c r="D419" i="54"/>
  <c r="S159" i="54" l="1"/>
  <c r="AJ159" i="54" s="1"/>
  <c r="I159" i="54"/>
  <c r="S445" i="54"/>
  <c r="AJ445" i="54" s="1"/>
  <c r="S289" i="54"/>
  <c r="AJ289" i="54" s="1"/>
  <c r="S211" i="54"/>
  <c r="AJ211" i="54" s="1"/>
  <c r="I393" i="54"/>
  <c r="I211" i="54"/>
  <c r="I445" i="54"/>
  <c r="AJ54" i="54"/>
  <c r="R55" i="54"/>
  <c r="M55" i="54"/>
  <c r="T54" i="54"/>
  <c r="N55" i="54"/>
  <c r="O55" i="54"/>
  <c r="L55" i="54"/>
  <c r="P55" i="54"/>
  <c r="Q55" i="54"/>
  <c r="I289" i="54"/>
  <c r="S341" i="54"/>
  <c r="AJ341" i="54" s="1"/>
  <c r="I263" i="54"/>
  <c r="I185" i="54"/>
  <c r="I55" i="54"/>
  <c r="I341" i="54"/>
  <c r="I419" i="54"/>
  <c r="I573" i="53"/>
  <c r="I572" i="53"/>
  <c r="I571" i="53"/>
  <c r="I568" i="53"/>
  <c r="I567" i="53"/>
  <c r="I566" i="53"/>
  <c r="I565" i="53"/>
  <c r="I564" i="53"/>
  <c r="I563" i="53"/>
  <c r="I562" i="53"/>
  <c r="I561" i="53"/>
  <c r="I560" i="53"/>
  <c r="I559" i="53"/>
  <c r="I558" i="53"/>
  <c r="I557" i="53"/>
  <c r="I556" i="53"/>
  <c r="I555" i="53"/>
  <c r="I554" i="53"/>
  <c r="I547" i="53"/>
  <c r="I546" i="53"/>
  <c r="I544" i="53"/>
  <c r="I542" i="53"/>
  <c r="I541" i="53"/>
  <c r="I540" i="53"/>
  <c r="I539" i="53"/>
  <c r="I538" i="53"/>
  <c r="I537" i="53"/>
  <c r="I536" i="53"/>
  <c r="I535" i="53"/>
  <c r="I534" i="53"/>
  <c r="I533" i="53"/>
  <c r="I532" i="53"/>
  <c r="I531" i="53"/>
  <c r="I530" i="53"/>
  <c r="I529" i="53"/>
  <c r="I528" i="53"/>
  <c r="I521" i="53"/>
  <c r="I520" i="53"/>
  <c r="I519" i="53"/>
  <c r="I516" i="53"/>
  <c r="I515" i="53"/>
  <c r="I514" i="53"/>
  <c r="I513" i="53"/>
  <c r="I512" i="53"/>
  <c r="I511" i="53"/>
  <c r="I510" i="53"/>
  <c r="I509" i="53"/>
  <c r="I508" i="53"/>
  <c r="I507" i="53"/>
  <c r="I506" i="53"/>
  <c r="I505" i="53"/>
  <c r="I504" i="53"/>
  <c r="I503" i="53"/>
  <c r="I502" i="53"/>
  <c r="I495" i="53"/>
  <c r="I494" i="53"/>
  <c r="I493" i="53"/>
  <c r="I492" i="53"/>
  <c r="I490" i="53"/>
  <c r="I489" i="53"/>
  <c r="I488" i="53"/>
  <c r="I487" i="53"/>
  <c r="I486" i="53"/>
  <c r="I485" i="53"/>
  <c r="I484" i="53"/>
  <c r="I483" i="53"/>
  <c r="I482" i="53"/>
  <c r="I481" i="53"/>
  <c r="I480" i="53"/>
  <c r="I479" i="53"/>
  <c r="I478" i="53"/>
  <c r="I477" i="53"/>
  <c r="I476" i="53"/>
  <c r="I466" i="53" l="1"/>
  <c r="I450" i="53"/>
  <c r="F60" i="53"/>
  <c r="I454" i="53"/>
  <c r="F64" i="53"/>
  <c r="I458" i="53"/>
  <c r="F68" i="53"/>
  <c r="I462" i="53"/>
  <c r="F72" i="53"/>
  <c r="I467" i="53"/>
  <c r="I501" i="53"/>
  <c r="S55" i="54"/>
  <c r="AJ55" i="54" s="1"/>
  <c r="I455" i="53"/>
  <c r="F65" i="53"/>
  <c r="I553" i="53"/>
  <c r="I451" i="53"/>
  <c r="F61" i="53"/>
  <c r="I459" i="53"/>
  <c r="F69" i="53"/>
  <c r="I452" i="53"/>
  <c r="F62" i="53"/>
  <c r="I456" i="53"/>
  <c r="F66" i="53"/>
  <c r="I460" i="53"/>
  <c r="F70" i="53"/>
  <c r="I464" i="53"/>
  <c r="F74" i="53"/>
  <c r="I469" i="53"/>
  <c r="F79" i="53"/>
  <c r="I463" i="53"/>
  <c r="F73" i="53"/>
  <c r="I449" i="53"/>
  <c r="F59" i="53"/>
  <c r="I453" i="53"/>
  <c r="F63" i="53"/>
  <c r="I457" i="53"/>
  <c r="F67" i="53"/>
  <c r="I461" i="53"/>
  <c r="F71" i="53"/>
  <c r="I475" i="53"/>
  <c r="I527" i="53"/>
  <c r="I491" i="53"/>
  <c r="I543" i="53"/>
  <c r="I548" i="53" s="1"/>
  <c r="P105" i="53"/>
  <c r="P27" i="53" s="1"/>
  <c r="AI256" i="53"/>
  <c r="AI137" i="53"/>
  <c r="AC40" i="53"/>
  <c r="AI200" i="53"/>
  <c r="AI208" i="53"/>
  <c r="AJ208" i="53" s="1"/>
  <c r="X35" i="53"/>
  <c r="AI157" i="53"/>
  <c r="AJ157" i="53" s="1"/>
  <c r="AI148" i="53"/>
  <c r="AI294" i="53"/>
  <c r="AI245" i="53"/>
  <c r="P87" i="53"/>
  <c r="P9" i="53" s="1"/>
  <c r="P90" i="53"/>
  <c r="P12" i="53" s="1"/>
  <c r="P97" i="53"/>
  <c r="AI438" i="53"/>
  <c r="AI365" i="53"/>
  <c r="AJ365" i="53" s="1"/>
  <c r="I545" i="53"/>
  <c r="I569" i="53"/>
  <c r="I570" i="53"/>
  <c r="AI412" i="53"/>
  <c r="P93" i="53"/>
  <c r="P89" i="53"/>
  <c r="P11" i="53" s="1"/>
  <c r="P98" i="53"/>
  <c r="I517" i="53"/>
  <c r="I518" i="53"/>
  <c r="P100" i="53"/>
  <c r="P22" i="53" s="1"/>
  <c r="P86" i="53"/>
  <c r="P8" i="53" s="1"/>
  <c r="P88" i="53"/>
  <c r="P10" i="53" s="1"/>
  <c r="P95" i="53"/>
  <c r="AI442" i="53" l="1"/>
  <c r="AJ442" i="53" s="1"/>
  <c r="AI250" i="53"/>
  <c r="AI270" i="53"/>
  <c r="Y45" i="53"/>
  <c r="AH36" i="53"/>
  <c r="Y42" i="53"/>
  <c r="AH50" i="53"/>
  <c r="AI287" i="53"/>
  <c r="AJ287" i="53" s="1"/>
  <c r="X36" i="53"/>
  <c r="W37" i="53"/>
  <c r="X45" i="53"/>
  <c r="AI362" i="53"/>
  <c r="AI357" i="53"/>
  <c r="AI348" i="53"/>
  <c r="AD39" i="53"/>
  <c r="AI209" i="53"/>
  <c r="AJ209" i="53" s="1"/>
  <c r="X48" i="53"/>
  <c r="AD34" i="53"/>
  <c r="AI181" i="53"/>
  <c r="AJ181" i="53" s="1"/>
  <c r="AI258" i="53"/>
  <c r="AI346" i="53"/>
  <c r="AH40" i="53"/>
  <c r="AI166" i="53"/>
  <c r="AI324" i="53"/>
  <c r="AI298" i="53"/>
  <c r="AI279" i="53"/>
  <c r="AI193" i="53"/>
  <c r="Y34" i="53"/>
  <c r="X46" i="53"/>
  <c r="AI382" i="53"/>
  <c r="AD38" i="53"/>
  <c r="AG37" i="53"/>
  <c r="AI202" i="53"/>
  <c r="AI272" i="53"/>
  <c r="AF38" i="53"/>
  <c r="AI426" i="53"/>
  <c r="AC43" i="53"/>
  <c r="AI399" i="53"/>
  <c r="AI355" i="53"/>
  <c r="AI425" i="53"/>
  <c r="AI302" i="53"/>
  <c r="AI337" i="53"/>
  <c r="AJ337" i="53" s="1"/>
  <c r="W51" i="53"/>
  <c r="AH43" i="53"/>
  <c r="AD37" i="53"/>
  <c r="W35" i="53"/>
  <c r="W48" i="53"/>
  <c r="AI436" i="53"/>
  <c r="AI358" i="53"/>
  <c r="AI201" i="53"/>
  <c r="AI167" i="53"/>
  <c r="AI360" i="53"/>
  <c r="AF36" i="53"/>
  <c r="AG53" i="53"/>
  <c r="AI372" i="53"/>
  <c r="AF48" i="53"/>
  <c r="AC39" i="53"/>
  <c r="AI428" i="53"/>
  <c r="AD36" i="53"/>
  <c r="AI180" i="53"/>
  <c r="AC46" i="53"/>
  <c r="X52" i="53"/>
  <c r="AF34" i="53"/>
  <c r="AI164" i="53"/>
  <c r="AI363" i="53"/>
  <c r="AJ363" i="53" s="1"/>
  <c r="Y392" i="53"/>
  <c r="C549" i="53"/>
  <c r="D549" i="53"/>
  <c r="E549" i="53"/>
  <c r="B549" i="53"/>
  <c r="H549" i="53"/>
  <c r="G549" i="53"/>
  <c r="AG50" i="53"/>
  <c r="Z40" i="53"/>
  <c r="AE34" i="53"/>
  <c r="Z43" i="53"/>
  <c r="AI130" i="53"/>
  <c r="V52" i="53"/>
  <c r="AI330" i="53"/>
  <c r="AI435" i="53"/>
  <c r="I468" i="53"/>
  <c r="F78" i="53"/>
  <c r="AI424" i="53"/>
  <c r="AI390" i="53"/>
  <c r="AI384" i="53"/>
  <c r="AI319" i="53"/>
  <c r="AI276" i="53"/>
  <c r="AI204" i="53"/>
  <c r="AE38" i="53"/>
  <c r="AE47" i="53"/>
  <c r="AD50" i="53"/>
  <c r="AE39" i="53"/>
  <c r="X53" i="53"/>
  <c r="AF43" i="53"/>
  <c r="V36" i="53"/>
  <c r="AI114" i="53"/>
  <c r="AE41" i="53"/>
  <c r="AD44" i="53"/>
  <c r="AC52" i="53"/>
  <c r="AE46" i="53"/>
  <c r="AH46" i="53"/>
  <c r="Z37" i="53"/>
  <c r="AG44" i="53"/>
  <c r="AI416" i="53"/>
  <c r="AJ416" i="53" s="1"/>
  <c r="AI223" i="53"/>
  <c r="AI322" i="53"/>
  <c r="AI206" i="53"/>
  <c r="V38" i="53"/>
  <c r="AI116" i="53"/>
  <c r="AI329" i="53"/>
  <c r="AI310" i="53"/>
  <c r="AH42" i="53"/>
  <c r="AI388" i="53"/>
  <c r="AH51" i="53"/>
  <c r="Z52" i="53"/>
  <c r="AI182" i="53"/>
  <c r="AJ182" i="53" s="1"/>
  <c r="AG36" i="53"/>
  <c r="AI406" i="53"/>
  <c r="AI282" i="53"/>
  <c r="AC50" i="53"/>
  <c r="Y44" i="53"/>
  <c r="AI353" i="53"/>
  <c r="I71" i="53"/>
  <c r="F19" i="53"/>
  <c r="AC34" i="53"/>
  <c r="F77" i="53"/>
  <c r="F12" i="53"/>
  <c r="I64" i="53"/>
  <c r="AI320" i="53"/>
  <c r="Y53" i="53"/>
  <c r="AF42" i="53"/>
  <c r="AI323" i="53"/>
  <c r="AI175" i="53"/>
  <c r="AC47" i="53"/>
  <c r="AI443" i="53"/>
  <c r="AJ443" i="53" s="1"/>
  <c r="I465" i="53"/>
  <c r="I470" i="53" s="1"/>
  <c r="F75" i="53"/>
  <c r="F80" i="53" s="1"/>
  <c r="AI398" i="53"/>
  <c r="AA444" i="53"/>
  <c r="AI383" i="53"/>
  <c r="AI380" i="53"/>
  <c r="AI347" i="53"/>
  <c r="AI293" i="53"/>
  <c r="AI261" i="53"/>
  <c r="AJ261" i="53" s="1"/>
  <c r="AI230" i="53"/>
  <c r="AI332" i="53"/>
  <c r="AI267" i="53"/>
  <c r="AI178" i="53"/>
  <c r="AI286" i="53"/>
  <c r="AJ286" i="53" s="1"/>
  <c r="AI146" i="53"/>
  <c r="AI218" i="53"/>
  <c r="AI192" i="53"/>
  <c r="AI183" i="53"/>
  <c r="AJ183" i="53" s="1"/>
  <c r="AI285" i="53"/>
  <c r="AJ285" i="53" s="1"/>
  <c r="AI174" i="53"/>
  <c r="AE45" i="53"/>
  <c r="X38" i="53"/>
  <c r="AE40" i="53"/>
  <c r="AI397" i="53"/>
  <c r="Y50" i="53"/>
  <c r="V39" i="53"/>
  <c r="Z45" i="53"/>
  <c r="AD53" i="53"/>
  <c r="X43" i="53"/>
  <c r="V33" i="53"/>
  <c r="AI111" i="53"/>
  <c r="V132" i="53"/>
  <c r="W41" i="53"/>
  <c r="AI142" i="53"/>
  <c r="AE52" i="53"/>
  <c r="AI124" i="53"/>
  <c r="V46" i="53"/>
  <c r="AF41" i="53"/>
  <c r="W33" i="53"/>
  <c r="V37" i="53"/>
  <c r="AI115" i="53"/>
  <c r="Z42" i="53"/>
  <c r="AI235" i="53"/>
  <c r="AJ235" i="53" s="1"/>
  <c r="V43" i="53"/>
  <c r="AI121" i="53"/>
  <c r="AI198" i="53"/>
  <c r="W52" i="53"/>
  <c r="AF50" i="53"/>
  <c r="AC36" i="53"/>
  <c r="AE50" i="53"/>
  <c r="AI155" i="53"/>
  <c r="AJ155" i="53" s="1"/>
  <c r="Z35" i="53"/>
  <c r="AI149" i="53"/>
  <c r="I79" i="53"/>
  <c r="F27" i="53"/>
  <c r="I62" i="53"/>
  <c r="F10" i="53"/>
  <c r="AA38" i="53"/>
  <c r="AG41" i="53"/>
  <c r="AD33" i="53"/>
  <c r="I67" i="53"/>
  <c r="F15" i="53"/>
  <c r="AI423" i="53"/>
  <c r="AI277" i="53"/>
  <c r="AC51" i="53"/>
  <c r="AI190" i="53"/>
  <c r="X37" i="53"/>
  <c r="AC48" i="53"/>
  <c r="AI410" i="53"/>
  <c r="AI386" i="53"/>
  <c r="AI381" i="53"/>
  <c r="AI313" i="53"/>
  <c r="AJ313" i="53" s="1"/>
  <c r="AI284" i="53"/>
  <c r="AI253" i="53"/>
  <c r="AI431" i="53"/>
  <c r="AI241" i="53"/>
  <c r="AI345" i="53"/>
  <c r="AI228" i="53"/>
  <c r="AI189" i="53"/>
  <c r="AI139" i="53"/>
  <c r="AI216" i="53"/>
  <c r="AI242" i="53"/>
  <c r="AI234" i="53"/>
  <c r="AJ234" i="53" s="1"/>
  <c r="AI232" i="53"/>
  <c r="AI225" i="53"/>
  <c r="AI328" i="53"/>
  <c r="AF40" i="53"/>
  <c r="X34" i="53"/>
  <c r="AG47" i="53"/>
  <c r="W39" i="53"/>
  <c r="AI138" i="53"/>
  <c r="Z51" i="53"/>
  <c r="V35" i="53"/>
  <c r="AI113" i="53"/>
  <c r="W53" i="53"/>
  <c r="AA53" i="53"/>
  <c r="AA43" i="53"/>
  <c r="AI154" i="53"/>
  <c r="AH41" i="53"/>
  <c r="Z44" i="53"/>
  <c r="AI254" i="53"/>
  <c r="AH52" i="53"/>
  <c r="AA46" i="53"/>
  <c r="AH37" i="53"/>
  <c r="AI147" i="53"/>
  <c r="Y33" i="53"/>
  <c r="AI339" i="53"/>
  <c r="AJ339" i="53" s="1"/>
  <c r="AI375" i="53"/>
  <c r="AI311" i="53"/>
  <c r="AJ311" i="53" s="1"/>
  <c r="AI432" i="53"/>
  <c r="W36" i="53"/>
  <c r="AI338" i="53"/>
  <c r="AJ338" i="53" s="1"/>
  <c r="AI260" i="53"/>
  <c r="AJ260" i="53" s="1"/>
  <c r="AH48" i="53"/>
  <c r="AE33" i="53"/>
  <c r="Y48" i="53"/>
  <c r="AA47" i="53"/>
  <c r="AI191" i="53"/>
  <c r="AF46" i="53"/>
  <c r="AE42" i="53"/>
  <c r="AI271" i="53"/>
  <c r="AI207" i="53"/>
  <c r="AJ207" i="53" s="1"/>
  <c r="X42" i="53"/>
  <c r="AC35" i="53"/>
  <c r="AA39" i="53"/>
  <c r="Z48" i="53"/>
  <c r="V53" i="53"/>
  <c r="AI131" i="53"/>
  <c r="AJ131" i="53" s="1"/>
  <c r="AA41" i="53"/>
  <c r="AI150" i="53"/>
  <c r="AC45" i="53"/>
  <c r="AI173" i="53"/>
  <c r="AH39" i="53"/>
  <c r="Y35" i="53"/>
  <c r="AH38" i="53"/>
  <c r="F548" i="53"/>
  <c r="F549" i="53" s="1"/>
  <c r="I63" i="53"/>
  <c r="F11" i="53"/>
  <c r="I73" i="53"/>
  <c r="I69" i="53"/>
  <c r="F17" i="53"/>
  <c r="F574" i="53"/>
  <c r="I72" i="53"/>
  <c r="F20" i="53"/>
  <c r="AG45" i="53"/>
  <c r="AG52" i="53"/>
  <c r="X33" i="53"/>
  <c r="I60" i="53"/>
  <c r="F8" i="53"/>
  <c r="AF262" i="53"/>
  <c r="AI145" i="53"/>
  <c r="AI233" i="53"/>
  <c r="AJ233" i="53" s="1"/>
  <c r="X41" i="53"/>
  <c r="AI244" i="53"/>
  <c r="AI112" i="53"/>
  <c r="V34" i="53"/>
  <c r="AD42" i="53"/>
  <c r="Y39" i="53"/>
  <c r="Z34" i="53"/>
  <c r="I74" i="53"/>
  <c r="F22" i="53"/>
  <c r="AI374" i="53"/>
  <c r="AI251" i="53"/>
  <c r="AI269" i="53"/>
  <c r="AI275" i="53"/>
  <c r="AI252" i="53"/>
  <c r="W40" i="53"/>
  <c r="AG34" i="53"/>
  <c r="V47" i="53"/>
  <c r="X51" i="53"/>
  <c r="AD40" i="53"/>
  <c r="AE35" i="53"/>
  <c r="Z53" i="53"/>
  <c r="AE44" i="53"/>
  <c r="Y43" i="53"/>
  <c r="Y41" i="53"/>
  <c r="AA44" i="53"/>
  <c r="AI194" i="53"/>
  <c r="AF52" i="53"/>
  <c r="W46" i="53"/>
  <c r="Y37" i="53"/>
  <c r="AA33" i="53"/>
  <c r="AI371" i="53"/>
  <c r="AI243" i="53"/>
  <c r="AI278" i="53"/>
  <c r="W34" i="53"/>
  <c r="AI176" i="53"/>
  <c r="AE48" i="53"/>
  <c r="AI409" i="53"/>
  <c r="AH45" i="53"/>
  <c r="AA51" i="53"/>
  <c r="AA42" i="53"/>
  <c r="AI120" i="53"/>
  <c r="V42" i="53"/>
  <c r="Y36" i="53"/>
  <c r="AF622" i="53"/>
  <c r="X47" i="53"/>
  <c r="AC38" i="53"/>
  <c r="W45" i="53"/>
  <c r="AI295" i="53"/>
  <c r="AI305" i="53"/>
  <c r="AI197" i="53"/>
  <c r="AF53" i="53"/>
  <c r="AC41" i="53"/>
  <c r="AF45" i="53"/>
  <c r="Z38" i="53"/>
  <c r="AF44" i="53"/>
  <c r="Z39" i="53"/>
  <c r="AI141" i="53"/>
  <c r="Y47" i="53"/>
  <c r="F18" i="53"/>
  <c r="I70" i="53"/>
  <c r="I574" i="53"/>
  <c r="AF33" i="53"/>
  <c r="AI215" i="53"/>
  <c r="AI163" i="53"/>
  <c r="AI129" i="53"/>
  <c r="V51" i="53"/>
  <c r="AA48" i="53"/>
  <c r="AA35" i="53"/>
  <c r="AD184" i="53"/>
  <c r="AF39" i="53"/>
  <c r="AF35" i="53"/>
  <c r="AH33" i="53"/>
  <c r="AI219" i="53"/>
  <c r="AE36" i="53"/>
  <c r="AD46" i="53"/>
  <c r="AC42" i="53"/>
  <c r="V48" i="53"/>
  <c r="AI126" i="53"/>
  <c r="Q52" i="53"/>
  <c r="AI440" i="53"/>
  <c r="AI414" i="53"/>
  <c r="AI350" i="53"/>
  <c r="P85" i="53"/>
  <c r="AI417" i="53"/>
  <c r="AJ417" i="53" s="1"/>
  <c r="AI408" i="53"/>
  <c r="Z50" i="53"/>
  <c r="AI391" i="53"/>
  <c r="AJ391" i="53" s="1"/>
  <c r="AI433" i="53"/>
  <c r="AI379" i="53"/>
  <c r="AI303" i="53"/>
  <c r="AI306" i="53"/>
  <c r="AI297" i="53"/>
  <c r="AI321" i="53"/>
  <c r="AI220" i="53"/>
  <c r="AI349" i="53"/>
  <c r="AI199" i="53"/>
  <c r="AI152" i="53"/>
  <c r="AG39" i="53"/>
  <c r="AI327" i="53"/>
  <c r="AI172" i="53"/>
  <c r="Z47" i="53"/>
  <c r="AG51" i="53"/>
  <c r="Y40" i="53"/>
  <c r="AA34" i="53"/>
  <c r="AC53" i="53"/>
  <c r="AD43" i="53"/>
  <c r="AG43" i="53"/>
  <c r="Z41" i="53"/>
  <c r="AI259" i="53"/>
  <c r="AJ259" i="53" s="1"/>
  <c r="AC44" i="53"/>
  <c r="AI280" i="53"/>
  <c r="AD52" i="53"/>
  <c r="AG46" i="53"/>
  <c r="AA37" i="53"/>
  <c r="AC33" i="53"/>
  <c r="AI336" i="53"/>
  <c r="AI402" i="53"/>
  <c r="AI376" i="53"/>
  <c r="AI296" i="53"/>
  <c r="AI123" i="53"/>
  <c r="V45" i="53"/>
  <c r="AG48" i="53"/>
  <c r="AD35" i="53"/>
  <c r="AD51" i="53"/>
  <c r="AG42" i="53"/>
  <c r="AF47" i="53"/>
  <c r="AI156" i="53"/>
  <c r="AJ156" i="53" s="1"/>
  <c r="Z36" i="53"/>
  <c r="AI441" i="53"/>
  <c r="AJ441" i="53" s="1"/>
  <c r="AE43" i="53"/>
  <c r="AE37" i="53"/>
  <c r="AI226" i="53"/>
  <c r="AD41" i="53"/>
  <c r="AD45" i="53"/>
  <c r="AF51" i="53"/>
  <c r="W38" i="53"/>
  <c r="X44" i="53"/>
  <c r="Y38" i="53"/>
  <c r="F496" i="53"/>
  <c r="F470" i="53"/>
  <c r="I61" i="53"/>
  <c r="F9" i="53"/>
  <c r="I65" i="53"/>
  <c r="F522" i="53"/>
  <c r="I68" i="53"/>
  <c r="F16" i="53"/>
  <c r="AI301" i="53"/>
  <c r="AG38" i="53"/>
  <c r="V40" i="53"/>
  <c r="AH47" i="53"/>
  <c r="AI268" i="53"/>
  <c r="AA45" i="53"/>
  <c r="W50" i="53"/>
  <c r="AH53" i="53"/>
  <c r="Z46" i="53"/>
  <c r="AI312" i="53"/>
  <c r="AJ312" i="53" s="1"/>
  <c r="AG35" i="53"/>
  <c r="AI165" i="53"/>
  <c r="AG33" i="53"/>
  <c r="AI427" i="53"/>
  <c r="AI401" i="53"/>
  <c r="AI434" i="53"/>
  <c r="AI356" i="53"/>
  <c r="AI415" i="53"/>
  <c r="AJ415" i="53" s="1"/>
  <c r="AI407" i="53"/>
  <c r="AE444" i="53"/>
  <c r="AI373" i="53"/>
  <c r="AI400" i="53"/>
  <c r="AI334" i="53"/>
  <c r="AI364" i="53"/>
  <c r="AJ364" i="53" s="1"/>
  <c r="AI405" i="53"/>
  <c r="AG340" i="53"/>
  <c r="AI304" i="53"/>
  <c r="AE262" i="53"/>
  <c r="AI171" i="53"/>
  <c r="AI354" i="53"/>
  <c r="AI140" i="53"/>
  <c r="Y51" i="53"/>
  <c r="X39" i="53"/>
  <c r="W47" i="53"/>
  <c r="AI128" i="53"/>
  <c r="V50" i="53"/>
  <c r="AG40" i="53"/>
  <c r="AI224" i="53"/>
  <c r="AE53" i="53"/>
  <c r="W43" i="53"/>
  <c r="AF37" i="53"/>
  <c r="V41" i="53"/>
  <c r="AI119" i="53"/>
  <c r="AI122" i="53"/>
  <c r="V44" i="53"/>
  <c r="AA52" i="53"/>
  <c r="Y46" i="53"/>
  <c r="AC37" i="53"/>
  <c r="AI246" i="53"/>
  <c r="Z33" i="53"/>
  <c r="AI331" i="53"/>
  <c r="AI308" i="53"/>
  <c r="AI168" i="53"/>
  <c r="W44" i="53"/>
  <c r="AD48" i="53"/>
  <c r="AI249" i="53"/>
  <c r="AH34" i="53"/>
  <c r="AE51" i="53"/>
  <c r="Y52" i="53"/>
  <c r="W42" i="53"/>
  <c r="AD47" i="53"/>
  <c r="AA36" i="53"/>
  <c r="AI227" i="53"/>
  <c r="X40" i="53"/>
  <c r="AA50" i="53"/>
  <c r="AH44" i="53"/>
  <c r="AI217" i="53"/>
  <c r="AH35" i="53"/>
  <c r="AA40" i="53"/>
  <c r="I496" i="53"/>
  <c r="F7" i="53"/>
  <c r="I59" i="53"/>
  <c r="I66" i="53"/>
  <c r="F14" i="53"/>
  <c r="I522" i="53"/>
  <c r="F76" i="53"/>
  <c r="AE340" i="53"/>
  <c r="AC158" i="53"/>
  <c r="X158" i="53"/>
  <c r="AH392" i="53"/>
  <c r="Z262" i="53"/>
  <c r="AF340" i="53"/>
  <c r="AG262" i="53"/>
  <c r="Y158" i="53"/>
  <c r="W392" i="53"/>
  <c r="W340" i="53"/>
  <c r="AC340" i="53"/>
  <c r="AE158" i="53"/>
  <c r="AA262" i="53"/>
  <c r="AA392" i="53"/>
  <c r="W262" i="53"/>
  <c r="Y262" i="53"/>
  <c r="AD392" i="53"/>
  <c r="AD262" i="53"/>
  <c r="Z158" i="53"/>
  <c r="AF158" i="53"/>
  <c r="AF392" i="53"/>
  <c r="X262" i="53"/>
  <c r="W158" i="53"/>
  <c r="AH340" i="53"/>
  <c r="AH262" i="53"/>
  <c r="AG158" i="53"/>
  <c r="V340" i="53"/>
  <c r="Z340" i="53"/>
  <c r="AE392" i="53"/>
  <c r="X340" i="53"/>
  <c r="AC392" i="53"/>
  <c r="AC262" i="53"/>
  <c r="AH158" i="53"/>
  <c r="AD158" i="53"/>
  <c r="X392" i="53"/>
  <c r="AD340" i="53"/>
  <c r="Z392" i="53"/>
  <c r="AG392" i="53"/>
  <c r="AA158" i="53"/>
  <c r="Y340" i="53"/>
  <c r="Z184" i="53"/>
  <c r="AA184" i="53"/>
  <c r="Y184" i="53"/>
  <c r="AF612" i="53"/>
  <c r="Z626" i="53"/>
  <c r="V184" i="53"/>
  <c r="AF623" i="53"/>
  <c r="AF184" i="53"/>
  <c r="AE184" i="53"/>
  <c r="AC184" i="53"/>
  <c r="W184" i="53"/>
  <c r="AG184" i="53"/>
  <c r="X184" i="53"/>
  <c r="AH184" i="53"/>
  <c r="AG444" i="53"/>
  <c r="X444" i="53"/>
  <c r="AH444" i="53"/>
  <c r="W444" i="53"/>
  <c r="AF444" i="53"/>
  <c r="V444" i="53"/>
  <c r="Z444" i="53"/>
  <c r="Y444" i="53"/>
  <c r="AD444" i="53"/>
  <c r="AC444" i="53"/>
  <c r="Q41" i="53"/>
  <c r="Z366" i="53"/>
  <c r="AE366" i="53"/>
  <c r="AD366" i="53"/>
  <c r="AC366" i="53"/>
  <c r="AG366" i="53"/>
  <c r="W366" i="53"/>
  <c r="X366" i="53"/>
  <c r="V366" i="53"/>
  <c r="AA366" i="53"/>
  <c r="AF366" i="53"/>
  <c r="Y366" i="53"/>
  <c r="AH366" i="53"/>
  <c r="AC626" i="53"/>
  <c r="AF610" i="53"/>
  <c r="AF418" i="53"/>
  <c r="W418" i="53"/>
  <c r="AH418" i="53"/>
  <c r="X418" i="53"/>
  <c r="AG418" i="53"/>
  <c r="V418" i="53"/>
  <c r="AE418" i="53"/>
  <c r="Z418" i="53"/>
  <c r="AA418" i="53"/>
  <c r="Y418" i="53"/>
  <c r="AD418" i="53"/>
  <c r="AC418" i="53"/>
  <c r="P102" i="53"/>
  <c r="P24" i="53" s="1"/>
  <c r="P103" i="53"/>
  <c r="P25" i="53" s="1"/>
  <c r="S171" i="53"/>
  <c r="AJ171" i="53" s="1"/>
  <c r="P104" i="53"/>
  <c r="P26" i="53" s="1"/>
  <c r="P101" i="53"/>
  <c r="P23" i="53" s="1"/>
  <c r="S216" i="53"/>
  <c r="AJ216" i="53" s="1"/>
  <c r="R52" i="53"/>
  <c r="AG132" i="53"/>
  <c r="X132" i="53"/>
  <c r="Z132" i="53"/>
  <c r="W132" i="53"/>
  <c r="AC132" i="53"/>
  <c r="AH132" i="53"/>
  <c r="AF132" i="53"/>
  <c r="AF619" i="53"/>
  <c r="S269" i="53"/>
  <c r="AJ269" i="53" s="1"/>
  <c r="AE210" i="53"/>
  <c r="AD210" i="53"/>
  <c r="AG210" i="53"/>
  <c r="X210" i="53"/>
  <c r="AC210" i="53"/>
  <c r="AA210" i="53"/>
  <c r="Z210" i="53"/>
  <c r="AH210" i="53"/>
  <c r="Y210" i="53"/>
  <c r="AF210" i="53"/>
  <c r="W210" i="53"/>
  <c r="S190" i="53"/>
  <c r="AJ190" i="53" s="1"/>
  <c r="M46" i="53"/>
  <c r="AF614" i="53"/>
  <c r="AH314" i="53"/>
  <c r="Y314" i="53"/>
  <c r="AA314" i="53"/>
  <c r="AF314" i="53"/>
  <c r="AE314" i="53"/>
  <c r="AD314" i="53"/>
  <c r="W314" i="53"/>
  <c r="AG314" i="53"/>
  <c r="AC314" i="53"/>
  <c r="Z314" i="53"/>
  <c r="X314" i="53"/>
  <c r="AF618" i="53"/>
  <c r="AH288" i="53"/>
  <c r="Y288" i="53"/>
  <c r="AC288" i="53"/>
  <c r="AE288" i="53"/>
  <c r="W288" i="53"/>
  <c r="AG288" i="53"/>
  <c r="Z288" i="53"/>
  <c r="X288" i="53"/>
  <c r="AF288" i="53"/>
  <c r="AD288" i="53"/>
  <c r="AA288" i="53"/>
  <c r="S427" i="53"/>
  <c r="S425" i="53"/>
  <c r="AJ425" i="53" s="1"/>
  <c r="S270" i="53"/>
  <c r="AJ270" i="53" s="1"/>
  <c r="AA236" i="53"/>
  <c r="AG236" i="53"/>
  <c r="W236" i="53"/>
  <c r="AF236" i="53"/>
  <c r="AE236" i="53"/>
  <c r="Y236" i="53"/>
  <c r="AH236" i="53"/>
  <c r="AD236" i="53"/>
  <c r="AC236" i="53"/>
  <c r="Z236" i="53"/>
  <c r="X236" i="53"/>
  <c r="S175" i="53"/>
  <c r="AJ175" i="53" s="1"/>
  <c r="S228" i="53" l="1"/>
  <c r="AJ228" i="53" s="1"/>
  <c r="R36" i="53"/>
  <c r="AI36" i="53"/>
  <c r="S410" i="53"/>
  <c r="AJ410" i="53" s="1"/>
  <c r="M41" i="53"/>
  <c r="S301" i="53"/>
  <c r="AJ301" i="53" s="1"/>
  <c r="S194" i="53"/>
  <c r="AJ194" i="53" s="1"/>
  <c r="N37" i="53"/>
  <c r="N38" i="53"/>
  <c r="Y49" i="53"/>
  <c r="R41" i="53"/>
  <c r="R37" i="53"/>
  <c r="S147" i="53"/>
  <c r="AJ147" i="53" s="1"/>
  <c r="S280" i="53"/>
  <c r="AJ280" i="53" s="1"/>
  <c r="R39" i="53"/>
  <c r="S328" i="53"/>
  <c r="AJ328" i="53" s="1"/>
  <c r="O37" i="53"/>
  <c r="S201" i="53"/>
  <c r="AJ201" i="53" s="1"/>
  <c r="N45" i="53"/>
  <c r="S398" i="53"/>
  <c r="AJ398" i="53" s="1"/>
  <c r="S349" i="53"/>
  <c r="AJ349" i="53" s="1"/>
  <c r="S297" i="53"/>
  <c r="AJ297" i="53" s="1"/>
  <c r="S383" i="53"/>
  <c r="AJ383" i="53" s="1"/>
  <c r="S376" i="53"/>
  <c r="AJ376" i="53" s="1"/>
  <c r="S331" i="53"/>
  <c r="AJ331" i="53" s="1"/>
  <c r="AA626" i="53"/>
  <c r="M42" i="53"/>
  <c r="Q35" i="53"/>
  <c r="Q36" i="53"/>
  <c r="S304" i="53"/>
  <c r="AJ304" i="53" s="1"/>
  <c r="S276" i="53"/>
  <c r="AJ276" i="53" s="1"/>
  <c r="N40" i="53"/>
  <c r="AB626" i="53"/>
  <c r="Q39" i="53"/>
  <c r="S245" i="53"/>
  <c r="AJ245" i="53" s="1"/>
  <c r="S334" i="53"/>
  <c r="AJ334" i="53" s="1"/>
  <c r="S400" i="53"/>
  <c r="AJ400" i="53" s="1"/>
  <c r="S412" i="53"/>
  <c r="AJ412" i="53" s="1"/>
  <c r="Y626" i="53"/>
  <c r="S296" i="53"/>
  <c r="AJ296" i="53" s="1"/>
  <c r="AF611" i="53"/>
  <c r="S346" i="53"/>
  <c r="AJ346" i="53" s="1"/>
  <c r="S353" i="53"/>
  <c r="AJ353" i="53" s="1"/>
  <c r="S358" i="53"/>
  <c r="AJ358" i="53" s="1"/>
  <c r="R46" i="53"/>
  <c r="Q45" i="53"/>
  <c r="M34" i="53"/>
  <c r="AI45" i="53"/>
  <c r="O47" i="53"/>
  <c r="R43" i="53"/>
  <c r="S294" i="53"/>
  <c r="AJ294" i="53" s="1"/>
  <c r="S405" i="53"/>
  <c r="AJ405" i="53" s="1"/>
  <c r="S146" i="53"/>
  <c r="AJ146" i="53" s="1"/>
  <c r="S152" i="53"/>
  <c r="AJ152" i="53" s="1"/>
  <c r="S432" i="53"/>
  <c r="AI34" i="53"/>
  <c r="AJ427" i="53"/>
  <c r="S140" i="53"/>
  <c r="AJ140" i="53" s="1"/>
  <c r="M40" i="53"/>
  <c r="S218" i="53"/>
  <c r="AJ218" i="53" s="1"/>
  <c r="S253" i="53"/>
  <c r="AJ253" i="53" s="1"/>
  <c r="X626" i="53"/>
  <c r="S137" i="53"/>
  <c r="Q43" i="53"/>
  <c r="S374" i="53"/>
  <c r="AJ374" i="53" s="1"/>
  <c r="S148" i="53"/>
  <c r="AJ148" i="53" s="1"/>
  <c r="O40" i="53"/>
  <c r="S142" i="53"/>
  <c r="AF609" i="53"/>
  <c r="S348" i="53"/>
  <c r="AJ348" i="53" s="1"/>
  <c r="S320" i="53"/>
  <c r="AJ320" i="53" s="1"/>
  <c r="S323" i="53"/>
  <c r="AJ323" i="53" s="1"/>
  <c r="S191" i="53"/>
  <c r="AJ191" i="53" s="1"/>
  <c r="S141" i="53"/>
  <c r="AJ141" i="53" s="1"/>
  <c r="R48" i="53"/>
  <c r="R38" i="53"/>
  <c r="M45" i="53"/>
  <c r="AI389" i="53"/>
  <c r="AJ137" i="53"/>
  <c r="N44" i="53"/>
  <c r="S329" i="53"/>
  <c r="AJ329" i="53" s="1"/>
  <c r="S402" i="53"/>
  <c r="AJ402" i="53" s="1"/>
  <c r="S165" i="53"/>
  <c r="AJ165" i="53" s="1"/>
  <c r="S176" i="53"/>
  <c r="AJ176" i="53" s="1"/>
  <c r="R47" i="53"/>
  <c r="Q42" i="53"/>
  <c r="R45" i="53"/>
  <c r="S215" i="53"/>
  <c r="N52" i="53"/>
  <c r="AA340" i="53"/>
  <c r="F497" i="53"/>
  <c r="G497" i="53"/>
  <c r="H497" i="53"/>
  <c r="E497" i="53"/>
  <c r="D497" i="53"/>
  <c r="B497" i="53"/>
  <c r="C497" i="53"/>
  <c r="AI37" i="53"/>
  <c r="I549" i="53"/>
  <c r="L47" i="53"/>
  <c r="AI283" i="53"/>
  <c r="S254" i="53"/>
  <c r="AJ254" i="53" s="1"/>
  <c r="R35" i="53"/>
  <c r="S119" i="53"/>
  <c r="AJ119" i="53" s="1"/>
  <c r="L41" i="53"/>
  <c r="N43" i="53"/>
  <c r="S324" i="53"/>
  <c r="AJ324" i="53" s="1"/>
  <c r="AF624" i="53"/>
  <c r="S129" i="53"/>
  <c r="AJ129" i="53" s="1"/>
  <c r="S322" i="53"/>
  <c r="AJ322" i="53" s="1"/>
  <c r="S434" i="53"/>
  <c r="AJ434" i="53" s="1"/>
  <c r="S386" i="53"/>
  <c r="AJ386" i="53" s="1"/>
  <c r="S224" i="53"/>
  <c r="AJ224" i="53" s="1"/>
  <c r="Q34" i="53"/>
  <c r="AF606" i="53"/>
  <c r="S199" i="53"/>
  <c r="AJ199" i="53" s="1"/>
  <c r="N46" i="53"/>
  <c r="S189" i="53"/>
  <c r="S123" i="53"/>
  <c r="AJ123" i="53" s="1"/>
  <c r="L45" i="53"/>
  <c r="S375" i="53"/>
  <c r="AJ375" i="53" s="1"/>
  <c r="S227" i="53"/>
  <c r="AJ227" i="53" s="1"/>
  <c r="S409" i="53"/>
  <c r="AJ409" i="53" s="1"/>
  <c r="S126" i="53"/>
  <c r="AJ126" i="53" s="1"/>
  <c r="L48" i="53"/>
  <c r="S438" i="53"/>
  <c r="AJ438" i="53" s="1"/>
  <c r="AI257" i="53"/>
  <c r="L52" i="53"/>
  <c r="S310" i="53"/>
  <c r="AJ310" i="53" s="1"/>
  <c r="I76" i="53"/>
  <c r="F24" i="53"/>
  <c r="Q48" i="53"/>
  <c r="R51" i="53"/>
  <c r="AI53" i="53"/>
  <c r="AJ53" i="53" s="1"/>
  <c r="R366" i="53"/>
  <c r="O45" i="53"/>
  <c r="AI205" i="53"/>
  <c r="AC49" i="53"/>
  <c r="AC54" i="53" s="1"/>
  <c r="S113" i="53"/>
  <c r="AJ113" i="53" s="1"/>
  <c r="S298" i="53"/>
  <c r="AJ298" i="53" s="1"/>
  <c r="S167" i="53"/>
  <c r="AJ167" i="53" s="1"/>
  <c r="S174" i="53"/>
  <c r="AJ174" i="53" s="1"/>
  <c r="S408" i="53"/>
  <c r="AJ408" i="53" s="1"/>
  <c r="S220" i="53"/>
  <c r="AJ220" i="53" s="1"/>
  <c r="S435" i="53"/>
  <c r="AJ435" i="53" s="1"/>
  <c r="O44" i="53"/>
  <c r="S401" i="53"/>
  <c r="AJ401" i="53" s="1"/>
  <c r="S406" i="53"/>
  <c r="AJ406" i="53" s="1"/>
  <c r="S164" i="53"/>
  <c r="AJ164" i="53" s="1"/>
  <c r="R40" i="53"/>
  <c r="S230" i="53"/>
  <c r="AJ230" i="53" s="1"/>
  <c r="S306" i="53"/>
  <c r="AJ306" i="53" s="1"/>
  <c r="S373" i="53"/>
  <c r="AJ373" i="53" s="1"/>
  <c r="S202" i="53"/>
  <c r="AJ202" i="53" s="1"/>
  <c r="S372" i="53"/>
  <c r="AJ372" i="53" s="1"/>
  <c r="S278" i="53"/>
  <c r="AJ278" i="53" s="1"/>
  <c r="S197" i="53"/>
  <c r="AJ197" i="53" s="1"/>
  <c r="N48" i="53"/>
  <c r="L37" i="53"/>
  <c r="S115" i="53"/>
  <c r="AJ115" i="53" s="1"/>
  <c r="S271" i="53"/>
  <c r="AJ271" i="53" s="1"/>
  <c r="S428" i="53"/>
  <c r="AJ428" i="53" s="1"/>
  <c r="M35" i="53"/>
  <c r="AI387" i="53"/>
  <c r="O51" i="53"/>
  <c r="AI153" i="53"/>
  <c r="E523" i="53"/>
  <c r="G523" i="53"/>
  <c r="H523" i="53"/>
  <c r="C523" i="53"/>
  <c r="B523" i="53"/>
  <c r="F523" i="53"/>
  <c r="D523" i="53"/>
  <c r="AI44" i="53"/>
  <c r="AI51" i="53"/>
  <c r="AI42" i="53"/>
  <c r="V392" i="53"/>
  <c r="Y132" i="53"/>
  <c r="AI35" i="53"/>
  <c r="F25" i="53"/>
  <c r="I77" i="53"/>
  <c r="M52" i="53"/>
  <c r="AI52" i="53"/>
  <c r="O46" i="53"/>
  <c r="AI231" i="53"/>
  <c r="AE49" i="53"/>
  <c r="N34" i="53"/>
  <c r="N41" i="53"/>
  <c r="Q38" i="53"/>
  <c r="S277" i="53"/>
  <c r="AJ277" i="53" s="1"/>
  <c r="S242" i="53"/>
  <c r="AJ242" i="53" s="1"/>
  <c r="S130" i="53"/>
  <c r="AJ130" i="53" s="1"/>
  <c r="Q37" i="53"/>
  <c r="S145" i="53"/>
  <c r="AJ145" i="53" s="1"/>
  <c r="S321" i="53"/>
  <c r="AJ321" i="53" s="1"/>
  <c r="M43" i="53"/>
  <c r="S275" i="53"/>
  <c r="AJ275" i="53" s="1"/>
  <c r="S193" i="53"/>
  <c r="AJ193" i="53" s="1"/>
  <c r="S252" i="53"/>
  <c r="AJ252" i="53" s="1"/>
  <c r="S166" i="53"/>
  <c r="AJ166" i="53" s="1"/>
  <c r="L42" i="53"/>
  <c r="S120" i="53"/>
  <c r="AJ120" i="53" s="1"/>
  <c r="S360" i="53"/>
  <c r="AJ360" i="53" s="1"/>
  <c r="AJ432" i="53"/>
  <c r="S226" i="53"/>
  <c r="AJ226" i="53" s="1"/>
  <c r="S305" i="53"/>
  <c r="AJ305" i="53" s="1"/>
  <c r="S243" i="53"/>
  <c r="AJ243" i="53" s="1"/>
  <c r="O35" i="53"/>
  <c r="M39" i="53"/>
  <c r="Q33" i="53"/>
  <c r="Q40" i="53"/>
  <c r="M48" i="53"/>
  <c r="R50" i="53"/>
  <c r="L51" i="53"/>
  <c r="S414" i="53"/>
  <c r="AJ414" i="53" s="1"/>
  <c r="AI50" i="53"/>
  <c r="X50" i="53"/>
  <c r="R34" i="53"/>
  <c r="R33" i="53"/>
  <c r="V158" i="53"/>
  <c r="AA132" i="53"/>
  <c r="V262" i="53"/>
  <c r="AI43" i="53"/>
  <c r="F471" i="53"/>
  <c r="H471" i="53"/>
  <c r="D471" i="53"/>
  <c r="G471" i="53"/>
  <c r="B471" i="53"/>
  <c r="E471" i="53"/>
  <c r="C471" i="53"/>
  <c r="AI38" i="53"/>
  <c r="AF605" i="53"/>
  <c r="AD49" i="53"/>
  <c r="AD54" i="53" s="1"/>
  <c r="S204" i="53"/>
  <c r="AJ204" i="53" s="1"/>
  <c r="S198" i="53"/>
  <c r="AJ198" i="53" s="1"/>
  <c r="M47" i="53"/>
  <c r="S250" i="53"/>
  <c r="AJ250" i="53" s="1"/>
  <c r="S303" i="53"/>
  <c r="AJ303" i="53" s="1"/>
  <c r="S219" i="53"/>
  <c r="AJ219" i="53" s="1"/>
  <c r="S268" i="53"/>
  <c r="AJ268" i="53" s="1"/>
  <c r="S380" i="53"/>
  <c r="AJ380" i="53" s="1"/>
  <c r="AF49" i="53"/>
  <c r="AF54" i="53" s="1"/>
  <c r="Z49" i="53"/>
  <c r="O33" i="53"/>
  <c r="S436" i="53"/>
  <c r="AJ436" i="53" s="1"/>
  <c r="N33" i="53"/>
  <c r="L40" i="53"/>
  <c r="S379" i="53"/>
  <c r="AJ379" i="53" s="1"/>
  <c r="S407" i="53"/>
  <c r="AJ407" i="53" s="1"/>
  <c r="M33" i="53"/>
  <c r="S200" i="53"/>
  <c r="AJ200" i="53" s="1"/>
  <c r="AF607" i="53"/>
  <c r="S350" i="53"/>
  <c r="AJ350" i="53" s="1"/>
  <c r="S272" i="53"/>
  <c r="AJ272" i="53" s="1"/>
  <c r="S354" i="53"/>
  <c r="AJ354" i="53" s="1"/>
  <c r="AF617" i="53"/>
  <c r="S256" i="53"/>
  <c r="AJ256" i="53" s="1"/>
  <c r="AF615" i="53"/>
  <c r="R42" i="53"/>
  <c r="M38" i="53"/>
  <c r="R44" i="53"/>
  <c r="S440" i="53"/>
  <c r="AJ440" i="53" s="1"/>
  <c r="AI41" i="53"/>
  <c r="AE132" i="53"/>
  <c r="AD132" i="53"/>
  <c r="AI46" i="53"/>
  <c r="AI33" i="53"/>
  <c r="I78" i="53"/>
  <c r="F26" i="53"/>
  <c r="S124" i="53"/>
  <c r="AJ124" i="53" s="1"/>
  <c r="L46" i="53"/>
  <c r="AI361" i="53"/>
  <c r="S267" i="53"/>
  <c r="AJ267" i="53" s="1"/>
  <c r="S399" i="53"/>
  <c r="AJ399" i="53" s="1"/>
  <c r="Q47" i="53"/>
  <c r="Y54" i="53"/>
  <c r="W49" i="53"/>
  <c r="W54" i="53" s="1"/>
  <c r="S128" i="53"/>
  <c r="AJ128" i="53" s="1"/>
  <c r="N39" i="53"/>
  <c r="S347" i="53"/>
  <c r="AJ347" i="53" s="1"/>
  <c r="AI309" i="53"/>
  <c r="S111" i="53"/>
  <c r="L33" i="53"/>
  <c r="X49" i="53"/>
  <c r="X54" i="53" s="1"/>
  <c r="S149" i="53"/>
  <c r="AJ149" i="53" s="1"/>
  <c r="S397" i="53"/>
  <c r="AI413" i="53"/>
  <c r="S319" i="53"/>
  <c r="S355" i="53"/>
  <c r="AJ355" i="53" s="1"/>
  <c r="S217" i="53"/>
  <c r="AJ217" i="53" s="1"/>
  <c r="S382" i="53"/>
  <c r="AJ382" i="53" s="1"/>
  <c r="S371" i="53"/>
  <c r="L392" i="53"/>
  <c r="N36" i="53"/>
  <c r="S282" i="53"/>
  <c r="AJ282" i="53" s="1"/>
  <c r="N35" i="53"/>
  <c r="S244" i="53"/>
  <c r="AJ244" i="53" s="1"/>
  <c r="O41" i="53"/>
  <c r="O42" i="53"/>
  <c r="S488" i="53"/>
  <c r="P72" i="53"/>
  <c r="O48" i="53"/>
  <c r="S112" i="53"/>
  <c r="AJ112" i="53" s="1"/>
  <c r="L34" i="53"/>
  <c r="O39" i="53"/>
  <c r="S308" i="53"/>
  <c r="AJ308" i="53" s="1"/>
  <c r="M44" i="53"/>
  <c r="Q44" i="53"/>
  <c r="M36" i="53"/>
  <c r="O52" i="53"/>
  <c r="N50" i="53"/>
  <c r="N51" i="53"/>
  <c r="P7" i="53"/>
  <c r="AE54" i="53"/>
  <c r="V210" i="53"/>
  <c r="V314" i="53"/>
  <c r="I75" i="53"/>
  <c r="I80" i="53" s="1"/>
  <c r="F23" i="53"/>
  <c r="Q50" i="53"/>
  <c r="S138" i="53"/>
  <c r="AJ138" i="53" s="1"/>
  <c r="N42" i="53"/>
  <c r="O36" i="53"/>
  <c r="Z54" i="53"/>
  <c r="M51" i="53"/>
  <c r="H575" i="53"/>
  <c r="E575" i="53"/>
  <c r="B575" i="53"/>
  <c r="D575" i="53"/>
  <c r="F575" i="53"/>
  <c r="G575" i="53"/>
  <c r="C575" i="53"/>
  <c r="Q51" i="53"/>
  <c r="S122" i="53"/>
  <c r="AJ122" i="53" s="1"/>
  <c r="L44" i="53"/>
  <c r="O34" i="53"/>
  <c r="S251" i="53"/>
  <c r="AJ251" i="53" s="1"/>
  <c r="S327" i="53"/>
  <c r="AJ327" i="53" s="1"/>
  <c r="S302" i="53"/>
  <c r="AJ302" i="53" s="1"/>
  <c r="L39" i="53"/>
  <c r="S178" i="53"/>
  <c r="AJ178" i="53" s="1"/>
  <c r="S384" i="53"/>
  <c r="AJ384" i="53" s="1"/>
  <c r="S192" i="53"/>
  <c r="AJ192" i="53" s="1"/>
  <c r="AJ142" i="53"/>
  <c r="AI127" i="53"/>
  <c r="V49" i="53"/>
  <c r="V54" i="53" s="1"/>
  <c r="S356" i="53"/>
  <c r="AJ356" i="53" s="1"/>
  <c r="O43" i="53"/>
  <c r="S150" i="53"/>
  <c r="AJ150" i="53" s="1"/>
  <c r="S163" i="53"/>
  <c r="L184" i="53"/>
  <c r="S431" i="53"/>
  <c r="AJ431" i="53" s="1"/>
  <c r="M37" i="53"/>
  <c r="S381" i="53"/>
  <c r="AJ381" i="53" s="1"/>
  <c r="S424" i="53"/>
  <c r="AJ424" i="53" s="1"/>
  <c r="AH49" i="53"/>
  <c r="AH54" i="53" s="1"/>
  <c r="AG49" i="53"/>
  <c r="AG54" i="53" s="1"/>
  <c r="S345" i="53"/>
  <c r="L366" i="53"/>
  <c r="S114" i="53"/>
  <c r="AJ114" i="53" s="1"/>
  <c r="L36" i="53"/>
  <c r="S241" i="53"/>
  <c r="S357" i="53"/>
  <c r="AJ357" i="53" s="1"/>
  <c r="O38" i="53"/>
  <c r="S225" i="53"/>
  <c r="AJ225" i="53" s="1"/>
  <c r="Q46" i="53"/>
  <c r="M50" i="53"/>
  <c r="S279" i="53"/>
  <c r="AJ279" i="53" s="1"/>
  <c r="S423" i="53"/>
  <c r="S246" i="53"/>
  <c r="AJ246" i="53" s="1"/>
  <c r="N47" i="53"/>
  <c r="S332" i="53"/>
  <c r="AJ332" i="53" s="1"/>
  <c r="S433" i="53"/>
  <c r="AJ433" i="53" s="1"/>
  <c r="S121" i="53"/>
  <c r="AJ121" i="53" s="1"/>
  <c r="L43" i="53"/>
  <c r="S172" i="53"/>
  <c r="AJ172" i="53" s="1"/>
  <c r="S139" i="53"/>
  <c r="AJ139" i="53" s="1"/>
  <c r="AI439" i="53"/>
  <c r="S223" i="53"/>
  <c r="AJ223" i="53" s="1"/>
  <c r="S173" i="53"/>
  <c r="AJ173" i="53" s="1"/>
  <c r="AI179" i="53"/>
  <c r="S330" i="53"/>
  <c r="AJ330" i="53" s="1"/>
  <c r="S249" i="53"/>
  <c r="AJ249" i="53" s="1"/>
  <c r="S295" i="53"/>
  <c r="AJ295" i="53" s="1"/>
  <c r="S168" i="53"/>
  <c r="AJ168" i="53" s="1"/>
  <c r="S116" i="53"/>
  <c r="AJ116" i="53" s="1"/>
  <c r="L38" i="53"/>
  <c r="S426" i="53"/>
  <c r="AJ426" i="53" s="1"/>
  <c r="V236" i="53"/>
  <c r="AI48" i="53"/>
  <c r="V288" i="53"/>
  <c r="R340" i="53"/>
  <c r="Q418" i="53"/>
  <c r="I137" i="53"/>
  <c r="R288" i="53"/>
  <c r="R236" i="53"/>
  <c r="M340" i="53"/>
  <c r="Q340" i="53"/>
  <c r="I359" i="53"/>
  <c r="M184" i="53"/>
  <c r="N340" i="53"/>
  <c r="L340" i="53"/>
  <c r="N418" i="53"/>
  <c r="O340" i="53"/>
  <c r="O236" i="53"/>
  <c r="N288" i="53"/>
  <c r="O184" i="53"/>
  <c r="O314" i="53"/>
  <c r="N184" i="53"/>
  <c r="O418" i="53"/>
  <c r="N236" i="53"/>
  <c r="N210" i="53"/>
  <c r="I269" i="53"/>
  <c r="W626" i="53"/>
  <c r="L262" i="53"/>
  <c r="R314" i="53"/>
  <c r="Q392" i="53"/>
  <c r="M210" i="53"/>
  <c r="I174" i="53"/>
  <c r="O210" i="53"/>
  <c r="I379" i="53"/>
  <c r="Q158" i="53"/>
  <c r="I200" i="53"/>
  <c r="O366" i="53"/>
  <c r="N366" i="53"/>
  <c r="M158" i="53"/>
  <c r="O392" i="53"/>
  <c r="R392" i="53"/>
  <c r="R158" i="53"/>
  <c r="N314" i="53"/>
  <c r="R418" i="53"/>
  <c r="R132" i="53"/>
  <c r="N158" i="53"/>
  <c r="Q288" i="53"/>
  <c r="Q366" i="53"/>
  <c r="N262" i="53"/>
  <c r="I327" i="53"/>
  <c r="O262" i="53"/>
  <c r="I431" i="53"/>
  <c r="I298" i="53"/>
  <c r="I294" i="53"/>
  <c r="AF616" i="53"/>
  <c r="O158" i="53"/>
  <c r="I354" i="53"/>
  <c r="O444" i="53"/>
  <c r="N392" i="53"/>
  <c r="I252" i="53"/>
  <c r="N444" i="53"/>
  <c r="I410" i="53"/>
  <c r="O288" i="53"/>
  <c r="I357" i="53"/>
  <c r="I411" i="53"/>
  <c r="L444" i="53"/>
  <c r="I274" i="53" l="1"/>
  <c r="I197" i="53"/>
  <c r="I202" i="53"/>
  <c r="G40" i="53"/>
  <c r="E36" i="53"/>
  <c r="I176" i="53"/>
  <c r="I225" i="53"/>
  <c r="I302" i="53"/>
  <c r="I385" i="53"/>
  <c r="C42" i="53"/>
  <c r="I229" i="53"/>
  <c r="H34" i="53"/>
  <c r="M132" i="53"/>
  <c r="C45" i="53"/>
  <c r="I347" i="53"/>
  <c r="E38" i="53"/>
  <c r="I270" i="53"/>
  <c r="H48" i="53"/>
  <c r="O50" i="53"/>
  <c r="G36" i="53"/>
  <c r="G48" i="53"/>
  <c r="I296" i="53"/>
  <c r="I349" i="53"/>
  <c r="I405" i="53"/>
  <c r="I192" i="53"/>
  <c r="I224" i="53"/>
  <c r="I246" i="53"/>
  <c r="I408" i="53"/>
  <c r="C46" i="53"/>
  <c r="I251" i="53"/>
  <c r="I281" i="53"/>
  <c r="I228" i="53"/>
  <c r="I148" i="53"/>
  <c r="H36" i="53"/>
  <c r="G35" i="53"/>
  <c r="I271" i="53"/>
  <c r="I403" i="53"/>
  <c r="H38" i="53"/>
  <c r="C34" i="53"/>
  <c r="S293" i="53"/>
  <c r="Q132" i="53"/>
  <c r="G45" i="53"/>
  <c r="H39" i="53"/>
  <c r="I322" i="53"/>
  <c r="I384" i="53"/>
  <c r="I433" i="53"/>
  <c r="I435" i="53"/>
  <c r="I355" i="53"/>
  <c r="I178" i="53"/>
  <c r="I381" i="53"/>
  <c r="I167" i="53"/>
  <c r="I222" i="53"/>
  <c r="I216" i="53"/>
  <c r="I190" i="53"/>
  <c r="I306" i="53"/>
  <c r="I301" i="53"/>
  <c r="AF621" i="53"/>
  <c r="I332" i="53"/>
  <c r="I139" i="53"/>
  <c r="I253" i="53"/>
  <c r="D44" i="53"/>
  <c r="I437" i="53"/>
  <c r="I220" i="53"/>
  <c r="I436" i="53"/>
  <c r="E34" i="53"/>
  <c r="I425" i="53"/>
  <c r="D34" i="53"/>
  <c r="I280" i="53"/>
  <c r="I150" i="53"/>
  <c r="I173" i="53"/>
  <c r="C81" i="53"/>
  <c r="G81" i="53"/>
  <c r="D81" i="53"/>
  <c r="H81" i="53"/>
  <c r="B81" i="53"/>
  <c r="E81" i="53"/>
  <c r="F81" i="53"/>
  <c r="I118" i="53"/>
  <c r="B40" i="53"/>
  <c r="I117" i="53"/>
  <c r="B39" i="53"/>
  <c r="I400" i="53"/>
  <c r="H43" i="53"/>
  <c r="I397" i="53"/>
  <c r="I249" i="53"/>
  <c r="D42" i="53"/>
  <c r="I330" i="53"/>
  <c r="H46" i="53"/>
  <c r="E35" i="53"/>
  <c r="R444" i="53"/>
  <c r="M288" i="53"/>
  <c r="C47" i="53"/>
  <c r="E51" i="53"/>
  <c r="I373" i="53"/>
  <c r="I143" i="53"/>
  <c r="O49" i="53"/>
  <c r="I199" i="53"/>
  <c r="I196" i="53"/>
  <c r="I377" i="53"/>
  <c r="C40" i="53"/>
  <c r="D40" i="53"/>
  <c r="I138" i="53"/>
  <c r="I230" i="53"/>
  <c r="I201" i="53"/>
  <c r="E45" i="53"/>
  <c r="N49" i="53"/>
  <c r="N54" i="53" s="1"/>
  <c r="I171" i="53"/>
  <c r="I125" i="53"/>
  <c r="B47" i="53"/>
  <c r="I382" i="53"/>
  <c r="I360" i="53"/>
  <c r="S335" i="53"/>
  <c r="I226" i="53"/>
  <c r="I112" i="53"/>
  <c r="B34" i="53"/>
  <c r="C36" i="53"/>
  <c r="I217" i="53"/>
  <c r="Q236" i="53"/>
  <c r="D35" i="53"/>
  <c r="I195" i="53"/>
  <c r="H42" i="53"/>
  <c r="AJ423" i="53"/>
  <c r="AJ345" i="53"/>
  <c r="C51" i="53"/>
  <c r="S72" i="53"/>
  <c r="P20" i="53"/>
  <c r="AD626" i="53"/>
  <c r="S46" i="53"/>
  <c r="AJ46" i="53" s="1"/>
  <c r="AF626" i="53"/>
  <c r="I471" i="53"/>
  <c r="S389" i="53"/>
  <c r="AJ389" i="53" s="1"/>
  <c r="S42" i="53"/>
  <c r="AJ42" i="53" s="1"/>
  <c r="I523" i="53"/>
  <c r="AA49" i="53"/>
  <c r="AA54" i="53" s="1"/>
  <c r="I497" i="53"/>
  <c r="B46" i="53"/>
  <c r="I124" i="53"/>
  <c r="I241" i="53"/>
  <c r="I293" i="53"/>
  <c r="D43" i="53"/>
  <c r="I319" i="53"/>
  <c r="I164" i="53"/>
  <c r="I321" i="53"/>
  <c r="S127" i="53"/>
  <c r="AJ127" i="53" s="1"/>
  <c r="L49" i="53"/>
  <c r="I122" i="53"/>
  <c r="B44" i="53"/>
  <c r="B626" i="53"/>
  <c r="I371" i="53"/>
  <c r="I308" i="53"/>
  <c r="E39" i="53"/>
  <c r="E41" i="53"/>
  <c r="I141" i="53"/>
  <c r="M236" i="53"/>
  <c r="M392" i="53"/>
  <c r="G44" i="53"/>
  <c r="I204" i="53"/>
  <c r="G37" i="53"/>
  <c r="C41" i="53"/>
  <c r="I189" i="53"/>
  <c r="D45" i="53"/>
  <c r="I147" i="53"/>
  <c r="I175" i="53"/>
  <c r="I121" i="53"/>
  <c r="B43" i="53"/>
  <c r="I398" i="53"/>
  <c r="I352" i="53"/>
  <c r="I427" i="53"/>
  <c r="I272" i="53"/>
  <c r="I194" i="53"/>
  <c r="I218" i="53"/>
  <c r="I307" i="53"/>
  <c r="E47" i="53"/>
  <c r="I279" i="53"/>
  <c r="S153" i="53"/>
  <c r="AJ153" i="53" s="1"/>
  <c r="I151" i="53"/>
  <c r="I328" i="53"/>
  <c r="H35" i="53"/>
  <c r="I146" i="53"/>
  <c r="G42" i="53"/>
  <c r="I116" i="53"/>
  <c r="B38" i="53"/>
  <c r="C35" i="53"/>
  <c r="C44" i="53"/>
  <c r="I300" i="53"/>
  <c r="I244" i="53"/>
  <c r="I166" i="53"/>
  <c r="I295" i="53"/>
  <c r="I402" i="53"/>
  <c r="C38" i="53"/>
  <c r="I144" i="53"/>
  <c r="I191" i="53"/>
  <c r="I215" i="53"/>
  <c r="S487" i="53"/>
  <c r="P71" i="53"/>
  <c r="S43" i="53"/>
  <c r="AJ43" i="53" s="1"/>
  <c r="D51" i="53"/>
  <c r="AJ319" i="53"/>
  <c r="L132" i="53"/>
  <c r="V626" i="53"/>
  <c r="B51" i="53"/>
  <c r="L35" i="53"/>
  <c r="L54" i="53" s="1"/>
  <c r="S390" i="53"/>
  <c r="AJ390" i="53" s="1"/>
  <c r="S48" i="53"/>
  <c r="AJ48" i="53" s="1"/>
  <c r="S45" i="53"/>
  <c r="AJ45" i="53" s="1"/>
  <c r="Q184" i="53"/>
  <c r="S37" i="53"/>
  <c r="AJ37" i="53" s="1"/>
  <c r="I245" i="53"/>
  <c r="I324" i="53"/>
  <c r="I193" i="53"/>
  <c r="I276" i="53"/>
  <c r="I268" i="53"/>
  <c r="I145" i="53"/>
  <c r="I242" i="53"/>
  <c r="G33" i="53"/>
  <c r="I325" i="53"/>
  <c r="I380" i="53"/>
  <c r="I248" i="53"/>
  <c r="I114" i="53"/>
  <c r="B36" i="53"/>
  <c r="I424" i="53"/>
  <c r="D47" i="53"/>
  <c r="D39" i="53"/>
  <c r="I250" i="53"/>
  <c r="G43" i="53"/>
  <c r="I267" i="53"/>
  <c r="I223" i="53"/>
  <c r="I177" i="53"/>
  <c r="I426" i="53"/>
  <c r="I438" i="53"/>
  <c r="E42" i="53"/>
  <c r="R210" i="53"/>
  <c r="C262" i="53"/>
  <c r="M444" i="53"/>
  <c r="D48" i="53"/>
  <c r="M418" i="53"/>
  <c r="I353" i="53"/>
  <c r="I305" i="53"/>
  <c r="I329" i="53"/>
  <c r="AJ163" i="53"/>
  <c r="AJ371" i="53"/>
  <c r="AJ111" i="53"/>
  <c r="N132" i="53"/>
  <c r="Q314" i="53"/>
  <c r="H51" i="53"/>
  <c r="C33" i="53"/>
  <c r="AJ241" i="53"/>
  <c r="G47" i="53"/>
  <c r="I172" i="53"/>
  <c r="G39" i="53"/>
  <c r="I374" i="53"/>
  <c r="I254" i="53"/>
  <c r="I323" i="53"/>
  <c r="I423" i="53"/>
  <c r="H37" i="53"/>
  <c r="I219" i="53"/>
  <c r="I247" i="53"/>
  <c r="D46" i="53"/>
  <c r="I407" i="53"/>
  <c r="I401" i="53"/>
  <c r="I333" i="53"/>
  <c r="I170" i="53"/>
  <c r="I303" i="53"/>
  <c r="H40" i="53"/>
  <c r="I140" i="53"/>
  <c r="I275" i="53"/>
  <c r="I149" i="53"/>
  <c r="I152" i="53"/>
  <c r="D626" i="53"/>
  <c r="B41" i="53"/>
  <c r="I119" i="53"/>
  <c r="E44" i="53"/>
  <c r="E33" i="53"/>
  <c r="I406" i="53"/>
  <c r="E48" i="53"/>
  <c r="I227" i="53"/>
  <c r="R184" i="53"/>
  <c r="M366" i="53"/>
  <c r="H45" i="53"/>
  <c r="I198" i="53"/>
  <c r="M262" i="53"/>
  <c r="B45" i="53"/>
  <c r="I123" i="53"/>
  <c r="I409" i="53"/>
  <c r="I331" i="53"/>
  <c r="Q262" i="53"/>
  <c r="I165" i="53"/>
  <c r="S38" i="53"/>
  <c r="AJ38" i="53" s="1"/>
  <c r="S36" i="53"/>
  <c r="AJ36" i="53" s="1"/>
  <c r="I575" i="53"/>
  <c r="S34" i="53"/>
  <c r="AJ34" i="53" s="1"/>
  <c r="I399" i="53"/>
  <c r="AI335" i="53"/>
  <c r="S388" i="53"/>
  <c r="L210" i="53"/>
  <c r="I111" i="53"/>
  <c r="B33" i="53"/>
  <c r="I115" i="53"/>
  <c r="B37" i="53"/>
  <c r="Q444" i="53"/>
  <c r="B48" i="53"/>
  <c r="I126" i="53"/>
  <c r="S33" i="53"/>
  <c r="I434" i="53"/>
  <c r="H41" i="53"/>
  <c r="C37" i="53"/>
  <c r="I350" i="53"/>
  <c r="E40" i="53"/>
  <c r="I299" i="53"/>
  <c r="I356" i="53"/>
  <c r="B35" i="53"/>
  <c r="I113" i="53"/>
  <c r="I320" i="53"/>
  <c r="I326" i="53"/>
  <c r="I429" i="53"/>
  <c r="G46" i="53"/>
  <c r="E46" i="53"/>
  <c r="I304" i="53"/>
  <c r="I348" i="53"/>
  <c r="D33" i="53"/>
  <c r="I412" i="53"/>
  <c r="H47" i="53"/>
  <c r="I282" i="53"/>
  <c r="H44" i="53"/>
  <c r="R262" i="53"/>
  <c r="I255" i="53"/>
  <c r="I375" i="53"/>
  <c r="I428" i="53"/>
  <c r="I358" i="53"/>
  <c r="I278" i="53"/>
  <c r="M314" i="53"/>
  <c r="I372" i="53"/>
  <c r="I378" i="53"/>
  <c r="C48" i="53"/>
  <c r="S44" i="53"/>
  <c r="AJ44" i="53" s="1"/>
  <c r="G51" i="53"/>
  <c r="AJ397" i="53"/>
  <c r="AJ293" i="53"/>
  <c r="O54" i="53"/>
  <c r="S52" i="53"/>
  <c r="AJ52" i="53" s="1"/>
  <c r="I388" i="53"/>
  <c r="AJ189" i="53"/>
  <c r="L236" i="53"/>
  <c r="I168" i="53"/>
  <c r="I430" i="53"/>
  <c r="B158" i="53"/>
  <c r="S51" i="53"/>
  <c r="AJ51" i="53" s="1"/>
  <c r="D52" i="53"/>
  <c r="C43" i="53"/>
  <c r="G41" i="53"/>
  <c r="I277" i="53"/>
  <c r="D41" i="53"/>
  <c r="I386" i="53"/>
  <c r="E43" i="53"/>
  <c r="E37" i="53"/>
  <c r="D37" i="53"/>
  <c r="I383" i="53"/>
  <c r="I334" i="53"/>
  <c r="I273" i="53"/>
  <c r="I142" i="53"/>
  <c r="G38" i="53"/>
  <c r="D38" i="53"/>
  <c r="I297" i="53"/>
  <c r="G34" i="53"/>
  <c r="I203" i="53"/>
  <c r="I221" i="53"/>
  <c r="I163" i="53"/>
  <c r="I345" i="53"/>
  <c r="I404" i="53"/>
  <c r="I120" i="53"/>
  <c r="B42" i="53"/>
  <c r="D36" i="53"/>
  <c r="I169" i="53"/>
  <c r="I376" i="53"/>
  <c r="Q210" i="53"/>
  <c r="I346" i="53"/>
  <c r="I243" i="53"/>
  <c r="I432" i="53"/>
  <c r="C39" i="53"/>
  <c r="I256" i="53"/>
  <c r="I351" i="53"/>
  <c r="L418" i="53"/>
  <c r="L288" i="53"/>
  <c r="L314" i="53"/>
  <c r="O132" i="53"/>
  <c r="H33" i="53"/>
  <c r="S41" i="53"/>
  <c r="AJ41" i="53" s="1"/>
  <c r="AJ215" i="53"/>
  <c r="L158" i="53"/>
  <c r="C184" i="53"/>
  <c r="E366" i="53"/>
  <c r="B340" i="53"/>
  <c r="C340" i="53"/>
  <c r="D288" i="53"/>
  <c r="H366" i="53"/>
  <c r="E288" i="53"/>
  <c r="D210" i="53"/>
  <c r="G210" i="53"/>
  <c r="C418" i="53"/>
  <c r="E184" i="53"/>
  <c r="E314" i="53"/>
  <c r="C288" i="53"/>
  <c r="H418" i="53"/>
  <c r="G236" i="53"/>
  <c r="H236" i="53"/>
  <c r="D340" i="53"/>
  <c r="D366" i="53"/>
  <c r="D236" i="53"/>
  <c r="C236" i="53"/>
  <c r="S336" i="53"/>
  <c r="AJ336" i="53" s="1"/>
  <c r="B184" i="53"/>
  <c r="S180" i="53"/>
  <c r="AJ180" i="53" s="1"/>
  <c r="G132" i="53"/>
  <c r="C158" i="53"/>
  <c r="S206" i="53"/>
  <c r="AJ206" i="53" s="1"/>
  <c r="B210" i="53"/>
  <c r="B392" i="53"/>
  <c r="G288" i="53"/>
  <c r="H392" i="53"/>
  <c r="G158" i="53"/>
  <c r="S284" i="53"/>
  <c r="AJ284" i="53" s="1"/>
  <c r="B288" i="53"/>
  <c r="S232" i="53"/>
  <c r="AJ232" i="53" s="1"/>
  <c r="G314" i="53"/>
  <c r="C132" i="53"/>
  <c r="B418" i="53"/>
  <c r="D132" i="53"/>
  <c r="S362" i="53"/>
  <c r="AJ362" i="53" s="1"/>
  <c r="H158" i="53"/>
  <c r="G392" i="53"/>
  <c r="S258" i="53"/>
  <c r="AJ258" i="53" s="1"/>
  <c r="B262" i="53"/>
  <c r="S283" i="53" l="1"/>
  <c r="AJ283" i="53" s="1"/>
  <c r="I389" i="53"/>
  <c r="S231" i="53"/>
  <c r="AJ231" i="53" s="1"/>
  <c r="H210" i="53"/>
  <c r="H262" i="53"/>
  <c r="I48" i="53"/>
  <c r="S35" i="53"/>
  <c r="AJ35" i="53" s="1"/>
  <c r="I34" i="53"/>
  <c r="E418" i="53"/>
  <c r="G184" i="53"/>
  <c r="G418" i="53"/>
  <c r="H288" i="53"/>
  <c r="S257" i="53"/>
  <c r="AJ257" i="53" s="1"/>
  <c r="H444" i="53"/>
  <c r="G262" i="53"/>
  <c r="E392" i="53"/>
  <c r="C444" i="53"/>
  <c r="S179" i="53"/>
  <c r="AJ179" i="53" s="1"/>
  <c r="I44" i="53"/>
  <c r="X627" i="53"/>
  <c r="AE627" i="53"/>
  <c r="AF627" i="53"/>
  <c r="Z627" i="53"/>
  <c r="AC627" i="53"/>
  <c r="AA627" i="53"/>
  <c r="AB627" i="53"/>
  <c r="Y627" i="53"/>
  <c r="I47" i="53"/>
  <c r="B49" i="53"/>
  <c r="I127" i="53"/>
  <c r="D392" i="53"/>
  <c r="D444" i="53"/>
  <c r="G340" i="53"/>
  <c r="D314" i="53"/>
  <c r="AJ33" i="53"/>
  <c r="S205" i="53"/>
  <c r="AJ205" i="53" s="1"/>
  <c r="I51" i="53"/>
  <c r="Q49" i="53"/>
  <c r="H184" i="53"/>
  <c r="E236" i="53"/>
  <c r="C392" i="53"/>
  <c r="R49" i="53"/>
  <c r="S483" i="53"/>
  <c r="P67" i="53"/>
  <c r="AI49" i="53"/>
  <c r="I38" i="53"/>
  <c r="S361" i="53"/>
  <c r="AJ361" i="53" s="1"/>
  <c r="I46" i="53"/>
  <c r="AJ335" i="53"/>
  <c r="S413" i="53"/>
  <c r="AJ413" i="53" s="1"/>
  <c r="I42" i="53"/>
  <c r="I37" i="53"/>
  <c r="I36" i="53"/>
  <c r="I43" i="53"/>
  <c r="N626" i="53"/>
  <c r="W630" i="53" s="1"/>
  <c r="I283" i="53"/>
  <c r="I288" i="53" s="1"/>
  <c r="D262" i="53"/>
  <c r="C314" i="53"/>
  <c r="E444" i="53"/>
  <c r="I35" i="53"/>
  <c r="B132" i="53"/>
  <c r="B444" i="53"/>
  <c r="I390" i="53"/>
  <c r="S439" i="53"/>
  <c r="AJ439" i="53" s="1"/>
  <c r="S71" i="53"/>
  <c r="P19" i="53"/>
  <c r="I40" i="53"/>
  <c r="C210" i="53"/>
  <c r="E262" i="53"/>
  <c r="E210" i="53"/>
  <c r="H314" i="53"/>
  <c r="D184" i="53"/>
  <c r="D158" i="53"/>
  <c r="H340" i="53"/>
  <c r="S387" i="53"/>
  <c r="AJ387" i="53" s="1"/>
  <c r="B54" i="53"/>
  <c r="I33" i="53"/>
  <c r="I41" i="53"/>
  <c r="M49" i="53"/>
  <c r="S49" i="53" s="1"/>
  <c r="AJ49" i="53" s="1"/>
  <c r="V627" i="53"/>
  <c r="AD627" i="53"/>
  <c r="S154" i="53"/>
  <c r="AJ154" i="53" s="1"/>
  <c r="L50" i="53"/>
  <c r="L626" i="53"/>
  <c r="V630" i="53" s="1"/>
  <c r="D418" i="53"/>
  <c r="E158" i="53"/>
  <c r="G444" i="53"/>
  <c r="G366" i="53"/>
  <c r="C366" i="53"/>
  <c r="E340" i="53"/>
  <c r="B366" i="53"/>
  <c r="H132" i="53"/>
  <c r="I132" i="53"/>
  <c r="I45" i="53"/>
  <c r="E132" i="53"/>
  <c r="B236" i="53"/>
  <c r="B314" i="53"/>
  <c r="S309" i="53"/>
  <c r="AJ309" i="53" s="1"/>
  <c r="I39" i="53"/>
  <c r="I81" i="53"/>
  <c r="W627" i="53"/>
  <c r="C52" i="53"/>
  <c r="H52" i="53"/>
  <c r="E52" i="53"/>
  <c r="G52" i="53"/>
  <c r="I232" i="53"/>
  <c r="I572" i="52"/>
  <c r="I571" i="52"/>
  <c r="I570" i="52"/>
  <c r="I568" i="52"/>
  <c r="I567" i="52"/>
  <c r="I566" i="52"/>
  <c r="I565" i="52"/>
  <c r="I564" i="52"/>
  <c r="I563" i="52"/>
  <c r="I562" i="52"/>
  <c r="I561" i="52"/>
  <c r="I560" i="52"/>
  <c r="I559" i="52"/>
  <c r="I558" i="52"/>
  <c r="I557" i="52"/>
  <c r="I556" i="52"/>
  <c r="I555" i="52"/>
  <c r="I554" i="52"/>
  <c r="I547" i="52"/>
  <c r="I546" i="52"/>
  <c r="I544" i="52"/>
  <c r="I542" i="52"/>
  <c r="I541" i="52"/>
  <c r="I540" i="52"/>
  <c r="I539" i="52"/>
  <c r="I538" i="52"/>
  <c r="I537" i="52"/>
  <c r="I536" i="52"/>
  <c r="I535" i="52"/>
  <c r="I534" i="52"/>
  <c r="I533" i="52"/>
  <c r="I532" i="52"/>
  <c r="I531" i="52"/>
  <c r="I530" i="52"/>
  <c r="I529" i="52"/>
  <c r="I528" i="52"/>
  <c r="I521" i="52"/>
  <c r="I520" i="52"/>
  <c r="I519" i="52"/>
  <c r="I518" i="52"/>
  <c r="I516" i="52"/>
  <c r="I515" i="52"/>
  <c r="I514" i="52"/>
  <c r="I513" i="52"/>
  <c r="I512" i="52"/>
  <c r="I511" i="52"/>
  <c r="I510" i="52"/>
  <c r="I509" i="52"/>
  <c r="I508" i="52"/>
  <c r="I507" i="52"/>
  <c r="I506" i="52"/>
  <c r="I505" i="52"/>
  <c r="I504" i="52"/>
  <c r="I503" i="52"/>
  <c r="I502" i="52"/>
  <c r="I495" i="52"/>
  <c r="I494" i="52"/>
  <c r="I492" i="52"/>
  <c r="I490" i="52"/>
  <c r="I489" i="52"/>
  <c r="I488" i="52"/>
  <c r="I487" i="52"/>
  <c r="I486" i="52"/>
  <c r="I485" i="52"/>
  <c r="I484" i="52"/>
  <c r="I483" i="52"/>
  <c r="I482" i="52"/>
  <c r="I481" i="52"/>
  <c r="I480" i="52"/>
  <c r="I479" i="52"/>
  <c r="I478" i="52"/>
  <c r="I477" i="52"/>
  <c r="I476" i="52"/>
  <c r="H50" i="53" l="1"/>
  <c r="I414" i="53"/>
  <c r="H289" i="53"/>
  <c r="G289" i="53"/>
  <c r="D289" i="53"/>
  <c r="B289" i="53"/>
  <c r="F289" i="53"/>
  <c r="C289" i="53"/>
  <c r="E289" i="53"/>
  <c r="I449" i="52"/>
  <c r="F59" i="52"/>
  <c r="F67" i="52"/>
  <c r="I457" i="52"/>
  <c r="I361" i="53"/>
  <c r="I366" i="53" s="1"/>
  <c r="I284" i="53"/>
  <c r="B133" i="53"/>
  <c r="E133" i="53"/>
  <c r="F133" i="53"/>
  <c r="D133" i="53"/>
  <c r="C133" i="53"/>
  <c r="G133" i="53"/>
  <c r="H133" i="53"/>
  <c r="I153" i="53"/>
  <c r="I158" i="53" s="1"/>
  <c r="Q54" i="53"/>
  <c r="I257" i="53"/>
  <c r="I262" i="53" s="1"/>
  <c r="I387" i="53"/>
  <c r="I392" i="53" s="1"/>
  <c r="I453" i="52"/>
  <c r="F63" i="52"/>
  <c r="I461" i="52"/>
  <c r="F71" i="52"/>
  <c r="I475" i="52"/>
  <c r="I527" i="52"/>
  <c r="H49" i="53"/>
  <c r="I450" i="52"/>
  <c r="F60" i="52"/>
  <c r="I454" i="52"/>
  <c r="F64" i="52"/>
  <c r="I458" i="52"/>
  <c r="F68" i="52"/>
  <c r="I462" i="52"/>
  <c r="F72" i="52"/>
  <c r="I467" i="52"/>
  <c r="I501" i="52"/>
  <c r="B50" i="53"/>
  <c r="I154" i="53"/>
  <c r="I310" i="53"/>
  <c r="I336" i="53"/>
  <c r="M54" i="53"/>
  <c r="I439" i="53"/>
  <c r="I444" i="53" s="1"/>
  <c r="F61" i="52"/>
  <c r="I451" i="52"/>
  <c r="I455" i="52"/>
  <c r="F65" i="52"/>
  <c r="I459" i="52"/>
  <c r="F69" i="52"/>
  <c r="I463" i="52"/>
  <c r="F73" i="52"/>
  <c r="I468" i="52"/>
  <c r="F78" i="52"/>
  <c r="I258" i="53"/>
  <c r="I180" i="53"/>
  <c r="E49" i="53"/>
  <c r="G49" i="53"/>
  <c r="I205" i="53"/>
  <c r="I210" i="53" s="1"/>
  <c r="D50" i="53"/>
  <c r="D49" i="53"/>
  <c r="I553" i="52"/>
  <c r="I362" i="53"/>
  <c r="I130" i="53"/>
  <c r="B52" i="53"/>
  <c r="S50" i="53"/>
  <c r="AJ50" i="53" s="1"/>
  <c r="I231" i="53"/>
  <c r="I236" i="53" s="1"/>
  <c r="S67" i="53"/>
  <c r="P15" i="53"/>
  <c r="R54" i="53"/>
  <c r="I309" i="53"/>
  <c r="I314" i="53" s="1"/>
  <c r="E50" i="53"/>
  <c r="I413" i="53"/>
  <c r="I418" i="53" s="1"/>
  <c r="I335" i="53"/>
  <c r="I340" i="53" s="1"/>
  <c r="I452" i="52"/>
  <c r="F62" i="52"/>
  <c r="I456" i="52"/>
  <c r="F66" i="52"/>
  <c r="I460" i="52"/>
  <c r="F70" i="52"/>
  <c r="I464" i="52"/>
  <c r="F74" i="52"/>
  <c r="I469" i="52"/>
  <c r="I206" i="53"/>
  <c r="C50" i="53"/>
  <c r="I179" i="53"/>
  <c r="I184" i="53" s="1"/>
  <c r="I440" i="53"/>
  <c r="G50" i="53"/>
  <c r="C49" i="53"/>
  <c r="P89" i="52"/>
  <c r="P11" i="52" s="1"/>
  <c r="AI197" i="52"/>
  <c r="AC43" i="52"/>
  <c r="P95" i="52"/>
  <c r="P98" i="52"/>
  <c r="P104" i="52"/>
  <c r="P26" i="52" s="1"/>
  <c r="R51" i="52"/>
  <c r="AI256" i="52"/>
  <c r="AI148" i="52"/>
  <c r="AI156" i="52"/>
  <c r="AJ156" i="52" s="1"/>
  <c r="AI206" i="52"/>
  <c r="V41" i="52"/>
  <c r="F470" i="52"/>
  <c r="AI348" i="52"/>
  <c r="P86" i="52"/>
  <c r="P87" i="52"/>
  <c r="P9" i="52" s="1"/>
  <c r="AI320" i="52"/>
  <c r="AI334" i="52"/>
  <c r="P90" i="52"/>
  <c r="P12" i="52" s="1"/>
  <c r="I493" i="52"/>
  <c r="I491" i="52"/>
  <c r="I545" i="52"/>
  <c r="I543" i="52"/>
  <c r="P93" i="52"/>
  <c r="P100" i="52"/>
  <c r="P22" i="52" s="1"/>
  <c r="I573" i="52"/>
  <c r="I569" i="52"/>
  <c r="I574" i="52" s="1"/>
  <c r="P97" i="52"/>
  <c r="P88" i="52"/>
  <c r="P10" i="52" s="1"/>
  <c r="I517" i="52"/>
  <c r="AC41" i="52" l="1"/>
  <c r="AC38" i="52"/>
  <c r="X46" i="52"/>
  <c r="X33" i="52"/>
  <c r="AE39" i="52"/>
  <c r="AI295" i="52"/>
  <c r="AE51" i="52"/>
  <c r="AI139" i="52"/>
  <c r="AI433" i="52"/>
  <c r="AI409" i="52"/>
  <c r="AI355" i="52"/>
  <c r="AI412" i="52"/>
  <c r="AI411" i="52"/>
  <c r="AI324" i="52"/>
  <c r="AI358" i="52"/>
  <c r="AI272" i="52"/>
  <c r="AI271" i="52"/>
  <c r="AI191" i="52"/>
  <c r="AI142" i="52"/>
  <c r="AC47" i="52"/>
  <c r="AI174" i="52"/>
  <c r="W210" i="52"/>
  <c r="AI152" i="52"/>
  <c r="AH50" i="52"/>
  <c r="AF45" i="52"/>
  <c r="AG35" i="52"/>
  <c r="AH44" i="52"/>
  <c r="AI155" i="52"/>
  <c r="AJ155" i="52" s="1"/>
  <c r="Z51" i="52"/>
  <c r="X39" i="52"/>
  <c r="AI204" i="52"/>
  <c r="AI250" i="52"/>
  <c r="AI406" i="52"/>
  <c r="AD41" i="52"/>
  <c r="AG38" i="52"/>
  <c r="AA41" i="52"/>
  <c r="AI275" i="52"/>
  <c r="I49" i="53"/>
  <c r="I54" i="53" s="1"/>
  <c r="C55" i="53" s="1"/>
  <c r="AC52" i="52"/>
  <c r="AI282" i="52"/>
  <c r="AC210" i="52"/>
  <c r="AI251" i="52"/>
  <c r="AI408" i="52"/>
  <c r="AI390" i="52"/>
  <c r="AJ390" i="52" s="1"/>
  <c r="AI333" i="52"/>
  <c r="AI259" i="52"/>
  <c r="AJ259" i="52" s="1"/>
  <c r="X38" i="52"/>
  <c r="AI234" i="52"/>
  <c r="AJ234" i="52" s="1"/>
  <c r="AI223" i="52"/>
  <c r="Z210" i="52"/>
  <c r="Z36" i="52"/>
  <c r="AI424" i="52"/>
  <c r="AI353" i="52"/>
  <c r="Z34" i="52"/>
  <c r="W43" i="52"/>
  <c r="AI388" i="52"/>
  <c r="AI321" i="52"/>
  <c r="AF37" i="52"/>
  <c r="AI200" i="52"/>
  <c r="AA48" i="52"/>
  <c r="AA46" i="52"/>
  <c r="AI180" i="52"/>
  <c r="AI145" i="52"/>
  <c r="AH43" i="52"/>
  <c r="AC35" i="52"/>
  <c r="Y36" i="52"/>
  <c r="AD50" i="52"/>
  <c r="AG210" i="52"/>
  <c r="AG41" i="52"/>
  <c r="Z38" i="52"/>
  <c r="AI176" i="52"/>
  <c r="AI224" i="52"/>
  <c r="AI146" i="52"/>
  <c r="AI346" i="52"/>
  <c r="AI294" i="52"/>
  <c r="AI384" i="52"/>
  <c r="AC44" i="52"/>
  <c r="AI157" i="52"/>
  <c r="AJ157" i="52" s="1"/>
  <c r="Z52" i="52"/>
  <c r="X43" i="52"/>
  <c r="AH36" i="52"/>
  <c r="AI218" i="52"/>
  <c r="Y46" i="52"/>
  <c r="AI298" i="52"/>
  <c r="V46" i="52"/>
  <c r="W46" i="52"/>
  <c r="AI306" i="52"/>
  <c r="AD53" i="52"/>
  <c r="AI437" i="52"/>
  <c r="AI372" i="52"/>
  <c r="AI399" i="52"/>
  <c r="AI173" i="52"/>
  <c r="AI308" i="52"/>
  <c r="AD52" i="52"/>
  <c r="AI215" i="52"/>
  <c r="Z53" i="52"/>
  <c r="AA38" i="52"/>
  <c r="AI140" i="52"/>
  <c r="AI232" i="52"/>
  <c r="AH45" i="52"/>
  <c r="AE33" i="52"/>
  <c r="Z39" i="52"/>
  <c r="AI252" i="52"/>
  <c r="AD44" i="52"/>
  <c r="AE40" i="52"/>
  <c r="AD43" i="52"/>
  <c r="AF38" i="52"/>
  <c r="AI357" i="52"/>
  <c r="AI427" i="52"/>
  <c r="AF51" i="52"/>
  <c r="AI376" i="52"/>
  <c r="AI401" i="52"/>
  <c r="AI354" i="52"/>
  <c r="AI258" i="52"/>
  <c r="AI277" i="52"/>
  <c r="AI278" i="52"/>
  <c r="AI202" i="52"/>
  <c r="W33" i="52"/>
  <c r="AA53" i="52"/>
  <c r="AH51" i="52"/>
  <c r="AI400" i="52"/>
  <c r="AI374" i="52"/>
  <c r="AE46" i="52"/>
  <c r="W40" i="52"/>
  <c r="AI46" i="52"/>
  <c r="AI364" i="52"/>
  <c r="AJ364" i="52" s="1"/>
  <c r="AI221" i="52"/>
  <c r="AI163" i="52"/>
  <c r="AI284" i="52"/>
  <c r="AA51" i="52"/>
  <c r="W52" i="52"/>
  <c r="V39" i="52"/>
  <c r="AI115" i="52"/>
  <c r="V37" i="52"/>
  <c r="AG36" i="52"/>
  <c r="W41" i="52"/>
  <c r="X53" i="52"/>
  <c r="AD37" i="52"/>
  <c r="Y34" i="52"/>
  <c r="AA44" i="52"/>
  <c r="AG158" i="52"/>
  <c r="AI297" i="52"/>
  <c r="AI225" i="52"/>
  <c r="AD40" i="52"/>
  <c r="AG48" i="52"/>
  <c r="AI242" i="52"/>
  <c r="AG47" i="52"/>
  <c r="AH35" i="52"/>
  <c r="AD42" i="52"/>
  <c r="AG43" i="52"/>
  <c r="AD45" i="52"/>
  <c r="AE43" i="52"/>
  <c r="AA36" i="52"/>
  <c r="AG51" i="52"/>
  <c r="Z37" i="52"/>
  <c r="AI337" i="52"/>
  <c r="AJ337" i="52" s="1"/>
  <c r="Y37" i="52"/>
  <c r="AI311" i="52"/>
  <c r="AJ311" i="52" s="1"/>
  <c r="G237" i="53"/>
  <c r="E237" i="53"/>
  <c r="H237" i="53"/>
  <c r="B237" i="53"/>
  <c r="C237" i="53"/>
  <c r="D237" i="53"/>
  <c r="F237" i="53"/>
  <c r="I65" i="52"/>
  <c r="F77" i="52"/>
  <c r="I60" i="52"/>
  <c r="F8" i="52"/>
  <c r="I548" i="52"/>
  <c r="I67" i="52"/>
  <c r="F15" i="52"/>
  <c r="AI436" i="52"/>
  <c r="AI327" i="52"/>
  <c r="AI241" i="52"/>
  <c r="AI194" i="52"/>
  <c r="AI349" i="52"/>
  <c r="AI138" i="52"/>
  <c r="AI302" i="52"/>
  <c r="AI192" i="52"/>
  <c r="AC51" i="52"/>
  <c r="Z50" i="52"/>
  <c r="AI243" i="52"/>
  <c r="AF52" i="52"/>
  <c r="AD39" i="52"/>
  <c r="AE37" i="52"/>
  <c r="AF210" i="52"/>
  <c r="AF41" i="52"/>
  <c r="AI147" i="52"/>
  <c r="AG53" i="52"/>
  <c r="AF36" i="52"/>
  <c r="AD34" i="52"/>
  <c r="AH34" i="52"/>
  <c r="W44" i="52"/>
  <c r="AI113" i="52"/>
  <c r="V35" i="52"/>
  <c r="AI205" i="52"/>
  <c r="AC48" i="52"/>
  <c r="Z40" i="52"/>
  <c r="AI177" i="52"/>
  <c r="AH48" i="52"/>
  <c r="AI111" i="52"/>
  <c r="V33" i="52"/>
  <c r="AI151" i="52"/>
  <c r="Z47" i="52"/>
  <c r="Y35" i="52"/>
  <c r="AI201" i="52"/>
  <c r="V40" i="52"/>
  <c r="W42" i="52"/>
  <c r="AI391" i="52"/>
  <c r="AJ391" i="52" s="1"/>
  <c r="AI434" i="52"/>
  <c r="AI172" i="52"/>
  <c r="AI121" i="52"/>
  <c r="V43" i="52"/>
  <c r="AI245" i="52"/>
  <c r="AF43" i="52"/>
  <c r="AI166" i="52"/>
  <c r="AE41" i="52"/>
  <c r="W50" i="52"/>
  <c r="AA34" i="52"/>
  <c r="AI124" i="52"/>
  <c r="F79" i="52"/>
  <c r="I62" i="52"/>
  <c r="F10" i="52"/>
  <c r="B211" i="53"/>
  <c r="C211" i="53"/>
  <c r="F211" i="53"/>
  <c r="D211" i="53"/>
  <c r="E211" i="53"/>
  <c r="H211" i="53"/>
  <c r="G211" i="53"/>
  <c r="F496" i="52"/>
  <c r="AI435" i="52"/>
  <c r="AI398" i="52"/>
  <c r="AI397" i="52"/>
  <c r="AI363" i="52"/>
  <c r="AJ363" i="52" s="1"/>
  <c r="AI281" i="52"/>
  <c r="AI336" i="52"/>
  <c r="AI332" i="52"/>
  <c r="AI293" i="52"/>
  <c r="AI329" i="52"/>
  <c r="AI227" i="52"/>
  <c r="AI129" i="52"/>
  <c r="V51" i="52"/>
  <c r="AI190" i="52"/>
  <c r="AA50" i="52"/>
  <c r="Z46" i="52"/>
  <c r="AI319" i="52"/>
  <c r="X52" i="52"/>
  <c r="Y39" i="52"/>
  <c r="AI181" i="52"/>
  <c r="AJ181" i="52" s="1"/>
  <c r="AI229" i="52"/>
  <c r="X210" i="52"/>
  <c r="X41" i="52"/>
  <c r="AI220" i="52"/>
  <c r="Y53" i="52"/>
  <c r="AE34" i="52"/>
  <c r="AE44" i="52"/>
  <c r="W38" i="52"/>
  <c r="AH40" i="52"/>
  <c r="AD48" i="52"/>
  <c r="AH47" i="52"/>
  <c r="Z35" i="52"/>
  <c r="AE42" i="52"/>
  <c r="AI253" i="52"/>
  <c r="AI270" i="52"/>
  <c r="AI428" i="52"/>
  <c r="AF612" i="52"/>
  <c r="AI312" i="52"/>
  <c r="AJ312" i="52" s="1"/>
  <c r="AI268" i="52"/>
  <c r="AI338" i="52"/>
  <c r="AJ338" i="52" s="1"/>
  <c r="AF40" i="52"/>
  <c r="X40" i="52"/>
  <c r="AI405" i="52"/>
  <c r="AI305" i="52"/>
  <c r="AC53" i="52"/>
  <c r="AE38" i="52"/>
  <c r="W47" i="52"/>
  <c r="Y33" i="52"/>
  <c r="X45" i="52"/>
  <c r="AI119" i="52"/>
  <c r="AI128" i="52"/>
  <c r="G54" i="53"/>
  <c r="I78" i="52"/>
  <c r="F26" i="52"/>
  <c r="AA39" i="52"/>
  <c r="I72" i="52"/>
  <c r="F20" i="52"/>
  <c r="I496" i="52"/>
  <c r="I59" i="52"/>
  <c r="F7" i="52"/>
  <c r="AI432" i="52"/>
  <c r="I465" i="52"/>
  <c r="F75" i="52"/>
  <c r="F80" i="52" s="1"/>
  <c r="V34" i="52"/>
  <c r="AI112" i="52"/>
  <c r="V48" i="52"/>
  <c r="AI126" i="52"/>
  <c r="AE47" i="52"/>
  <c r="Z48" i="52"/>
  <c r="AI442" i="52"/>
  <c r="AJ442" i="52" s="1"/>
  <c r="AI207" i="52"/>
  <c r="AJ207" i="52" s="1"/>
  <c r="AI389" i="52"/>
  <c r="AJ389" i="52" s="1"/>
  <c r="V50" i="52"/>
  <c r="I71" i="52"/>
  <c r="F19" i="52"/>
  <c r="Z33" i="52"/>
  <c r="AI331" i="52"/>
  <c r="AI246" i="52"/>
  <c r="F76" i="52"/>
  <c r="I466" i="52"/>
  <c r="AI249" i="52"/>
  <c r="AI279" i="52"/>
  <c r="AD51" i="52"/>
  <c r="AA43" i="52"/>
  <c r="Z43" i="52"/>
  <c r="AA52" i="52"/>
  <c r="Y52" i="52"/>
  <c r="AI303" i="52"/>
  <c r="AH210" i="52"/>
  <c r="AH41" i="52"/>
  <c r="AI131" i="52"/>
  <c r="AJ131" i="52" s="1"/>
  <c r="V53" i="52"/>
  <c r="AF34" i="52"/>
  <c r="AF44" i="52"/>
  <c r="AI304" i="52"/>
  <c r="AE210" i="52"/>
  <c r="AH42" i="52"/>
  <c r="AE35" i="52"/>
  <c r="AE48" i="52"/>
  <c r="V47" i="52"/>
  <c r="AI125" i="52"/>
  <c r="AG42" i="52"/>
  <c r="W35" i="52"/>
  <c r="Z42" i="52"/>
  <c r="AF42" i="52"/>
  <c r="AI417" i="52"/>
  <c r="AJ417" i="52" s="1"/>
  <c r="AI235" i="52"/>
  <c r="AJ235" i="52" s="1"/>
  <c r="AI330" i="52"/>
  <c r="Y51" i="52"/>
  <c r="W262" i="52"/>
  <c r="X51" i="52"/>
  <c r="Y45" i="52"/>
  <c r="AA210" i="52"/>
  <c r="AE50" i="52"/>
  <c r="AC34" i="52"/>
  <c r="AI209" i="52"/>
  <c r="AJ209" i="52" s="1"/>
  <c r="AI226" i="52"/>
  <c r="Y43" i="52"/>
  <c r="I52" i="53"/>
  <c r="AD33" i="52"/>
  <c r="I73" i="52"/>
  <c r="AI116" i="52"/>
  <c r="I50" i="53"/>
  <c r="I68" i="52"/>
  <c r="F16" i="52"/>
  <c r="F263" i="53"/>
  <c r="E263" i="53"/>
  <c r="D263" i="53"/>
  <c r="B263" i="53"/>
  <c r="C263" i="53"/>
  <c r="G263" i="53"/>
  <c r="H263" i="53"/>
  <c r="F367" i="53"/>
  <c r="B367" i="53"/>
  <c r="H367" i="53"/>
  <c r="G367" i="53"/>
  <c r="C367" i="53"/>
  <c r="E367" i="53"/>
  <c r="D367" i="53"/>
  <c r="I289" i="53"/>
  <c r="P85" i="52"/>
  <c r="AG52" i="52"/>
  <c r="X44" i="52"/>
  <c r="AI137" i="52"/>
  <c r="AA35" i="52"/>
  <c r="AF33" i="52"/>
  <c r="I61" i="52"/>
  <c r="F9" i="52"/>
  <c r="I470" i="52"/>
  <c r="AI301" i="52"/>
  <c r="AI379" i="52"/>
  <c r="AI360" i="52"/>
  <c r="AI322" i="52"/>
  <c r="AI269" i="52"/>
  <c r="AI359" i="52"/>
  <c r="AI216" i="52"/>
  <c r="AI230" i="52"/>
  <c r="AI167" i="52"/>
  <c r="AC50" i="52"/>
  <c r="AE184" i="52"/>
  <c r="AI244" i="52"/>
  <c r="AH38" i="52"/>
  <c r="AI130" i="52"/>
  <c r="V52" i="52"/>
  <c r="AH52" i="52"/>
  <c r="AH37" i="52"/>
  <c r="AI233" i="52"/>
  <c r="AJ233" i="52" s="1"/>
  <c r="W36" i="52"/>
  <c r="AI189" i="52"/>
  <c r="V210" i="52"/>
  <c r="Z41" i="52"/>
  <c r="AI228" i="52"/>
  <c r="AI175" i="52"/>
  <c r="AI165" i="52"/>
  <c r="AE53" i="52"/>
  <c r="AI149" i="52"/>
  <c r="W34" i="52"/>
  <c r="Y44" i="52"/>
  <c r="AG40" i="52"/>
  <c r="W48" i="52"/>
  <c r="X47" i="52"/>
  <c r="AF35" i="52"/>
  <c r="AA42" i="52"/>
  <c r="AI347" i="52"/>
  <c r="V366" i="52"/>
  <c r="AI345" i="52"/>
  <c r="AG50" i="52"/>
  <c r="AI203" i="52"/>
  <c r="AF50" i="52"/>
  <c r="AI350" i="52"/>
  <c r="AC37" i="52"/>
  <c r="AI182" i="52"/>
  <c r="AJ182" i="52" s="1"/>
  <c r="AD47" i="52"/>
  <c r="AH33" i="52"/>
  <c r="AF46" i="52"/>
  <c r="AI154" i="52"/>
  <c r="AF39" i="52"/>
  <c r="AI198" i="52"/>
  <c r="I70" i="52"/>
  <c r="F18" i="52"/>
  <c r="H341" i="53"/>
  <c r="G341" i="53"/>
  <c r="C341" i="53"/>
  <c r="D341" i="53"/>
  <c r="F341" i="53"/>
  <c r="E341" i="53"/>
  <c r="B341" i="53"/>
  <c r="H54" i="53"/>
  <c r="I63" i="52"/>
  <c r="F11" i="52"/>
  <c r="AI425" i="52"/>
  <c r="AI285" i="52"/>
  <c r="AJ285" i="52" s="1"/>
  <c r="AI255" i="52"/>
  <c r="Y42" i="52"/>
  <c r="AI296" i="52"/>
  <c r="AI280" i="52"/>
  <c r="W51" i="52"/>
  <c r="G575" i="52"/>
  <c r="E575" i="52"/>
  <c r="D575" i="52"/>
  <c r="B575" i="52"/>
  <c r="C575" i="52"/>
  <c r="H575" i="52"/>
  <c r="F185" i="53"/>
  <c r="E185" i="53"/>
  <c r="C185" i="53"/>
  <c r="D185" i="53"/>
  <c r="B185" i="53"/>
  <c r="H185" i="53"/>
  <c r="G185" i="53"/>
  <c r="E315" i="53"/>
  <c r="B315" i="53"/>
  <c r="G315" i="53"/>
  <c r="F315" i="53"/>
  <c r="H315" i="53"/>
  <c r="C315" i="53"/>
  <c r="D315" i="53"/>
  <c r="F393" i="53"/>
  <c r="G393" i="53"/>
  <c r="E393" i="53"/>
  <c r="D393" i="53"/>
  <c r="H393" i="53"/>
  <c r="B393" i="53"/>
  <c r="C393" i="53"/>
  <c r="AI373" i="52"/>
  <c r="AI287" i="52"/>
  <c r="AJ287" i="52" s="1"/>
  <c r="AI339" i="52"/>
  <c r="AJ339" i="52" s="1"/>
  <c r="AI371" i="52"/>
  <c r="AI441" i="52"/>
  <c r="AJ441" i="52" s="1"/>
  <c r="AI407" i="52"/>
  <c r="AI410" i="52"/>
  <c r="AI300" i="52"/>
  <c r="AI286" i="52"/>
  <c r="AJ286" i="52" s="1"/>
  <c r="AI307" i="52"/>
  <c r="AI375" i="52"/>
  <c r="AI254" i="52"/>
  <c r="AI261" i="52"/>
  <c r="AJ261" i="52" s="1"/>
  <c r="AI171" i="52"/>
  <c r="AC46" i="52"/>
  <c r="Y38" i="52"/>
  <c r="AI150" i="52"/>
  <c r="AE52" i="52"/>
  <c r="AH39" i="52"/>
  <c r="W37" i="52"/>
  <c r="AI219" i="52"/>
  <c r="AI217" i="52"/>
  <c r="AD36" i="52"/>
  <c r="Y210" i="52"/>
  <c r="AI164" i="52"/>
  <c r="AD46" i="52"/>
  <c r="V36" i="52"/>
  <c r="AI114" i="52"/>
  <c r="AI193" i="52"/>
  <c r="AI168" i="52"/>
  <c r="W53" i="52"/>
  <c r="AI123" i="52"/>
  <c r="V45" i="52"/>
  <c r="AC45" i="52"/>
  <c r="AG34" i="52"/>
  <c r="Y48" i="52"/>
  <c r="AG44" i="52"/>
  <c r="Y40" i="52"/>
  <c r="AF48" i="52"/>
  <c r="AI183" i="52"/>
  <c r="AJ183" i="52" s="1"/>
  <c r="AF47" i="52"/>
  <c r="AD35" i="52"/>
  <c r="AC42" i="52"/>
  <c r="AI431" i="52"/>
  <c r="AI380" i="52"/>
  <c r="AI365" i="52"/>
  <c r="AJ365" i="52" s="1"/>
  <c r="AG444" i="52"/>
  <c r="AE45" i="52"/>
  <c r="AI323" i="52"/>
  <c r="AH46" i="52"/>
  <c r="AG46" i="52"/>
  <c r="Z45" i="52"/>
  <c r="X366" i="52"/>
  <c r="AI208" i="52"/>
  <c r="AJ208" i="52" s="1"/>
  <c r="AD38" i="52"/>
  <c r="AB47" i="52"/>
  <c r="C54" i="53"/>
  <c r="F419" i="53"/>
  <c r="H419" i="53"/>
  <c r="B419" i="53"/>
  <c r="D419" i="53"/>
  <c r="C419" i="53"/>
  <c r="E419" i="53"/>
  <c r="G419" i="53"/>
  <c r="D54" i="53"/>
  <c r="F17" i="52"/>
  <c r="I69" i="52"/>
  <c r="AC33" i="52"/>
  <c r="G445" i="53"/>
  <c r="C445" i="53"/>
  <c r="B445" i="53"/>
  <c r="E445" i="53"/>
  <c r="F445" i="53"/>
  <c r="D445" i="53"/>
  <c r="H445" i="53"/>
  <c r="F522" i="52"/>
  <c r="I64" i="52"/>
  <c r="F12" i="52"/>
  <c r="I133" i="53"/>
  <c r="AG39" i="52"/>
  <c r="AH53" i="52"/>
  <c r="AC40" i="52"/>
  <c r="AA47" i="52"/>
  <c r="X42" i="52"/>
  <c r="AE36" i="52"/>
  <c r="I74" i="52"/>
  <c r="F22" i="52"/>
  <c r="E54" i="53"/>
  <c r="V38" i="52"/>
  <c r="AA33" i="52"/>
  <c r="AI440" i="52"/>
  <c r="AI383" i="52"/>
  <c r="AI443" i="52"/>
  <c r="AJ443" i="52" s="1"/>
  <c r="AI382" i="52"/>
  <c r="AI356" i="52"/>
  <c r="AI416" i="52"/>
  <c r="AJ416" i="52" s="1"/>
  <c r="AI386" i="52"/>
  <c r="AI415" i="52"/>
  <c r="AJ415" i="52" s="1"/>
  <c r="AI276" i="52"/>
  <c r="AI328" i="52"/>
  <c r="P8" i="52"/>
  <c r="AI267" i="52"/>
  <c r="AI260" i="52"/>
  <c r="AJ260" i="52" s="1"/>
  <c r="AI426" i="52"/>
  <c r="AI402" i="52"/>
  <c r="AI199" i="52"/>
  <c r="W39" i="52"/>
  <c r="AA37" i="52"/>
  <c r="M50" i="52"/>
  <c r="Y50" i="52"/>
  <c r="Q50" i="52"/>
  <c r="X50" i="52"/>
  <c r="AI141" i="52"/>
  <c r="X36" i="52"/>
  <c r="AI313" i="52"/>
  <c r="AJ313" i="52" s="1"/>
  <c r="AD210" i="52"/>
  <c r="Y41" i="52"/>
  <c r="AF53" i="52"/>
  <c r="AC39" i="52"/>
  <c r="X34" i="52"/>
  <c r="AI122" i="52"/>
  <c r="V44" i="52"/>
  <c r="Z44" i="52"/>
  <c r="AA40" i="52"/>
  <c r="X48" i="52"/>
  <c r="Y47" i="52"/>
  <c r="X35" i="52"/>
  <c r="AI120" i="52"/>
  <c r="V42" i="52"/>
  <c r="AI438" i="52"/>
  <c r="AI381" i="52"/>
  <c r="AI423" i="52"/>
  <c r="AI178" i="52"/>
  <c r="W45" i="52"/>
  <c r="AG45" i="52"/>
  <c r="AA45" i="52"/>
  <c r="AC36" i="52"/>
  <c r="AI310" i="52"/>
  <c r="X37" i="52"/>
  <c r="AG37" i="52"/>
  <c r="AI385" i="52"/>
  <c r="I66" i="52"/>
  <c r="F14" i="52"/>
  <c r="F574" i="52"/>
  <c r="F575" i="52" s="1"/>
  <c r="AG33" i="52"/>
  <c r="I522" i="52"/>
  <c r="F548" i="52"/>
  <c r="C159" i="53"/>
  <c r="E159" i="53"/>
  <c r="F159" i="53"/>
  <c r="D159" i="53"/>
  <c r="B159" i="53"/>
  <c r="G159" i="53"/>
  <c r="H159" i="53"/>
  <c r="P105" i="52"/>
  <c r="P27" i="52" s="1"/>
  <c r="N51" i="52"/>
  <c r="S427" i="52"/>
  <c r="AJ427" i="52" s="1"/>
  <c r="S200" i="52"/>
  <c r="AJ200" i="52" s="1"/>
  <c r="S139" i="52"/>
  <c r="AJ139" i="52" s="1"/>
  <c r="M51" i="52"/>
  <c r="Q51" i="52"/>
  <c r="AI248" i="52"/>
  <c r="AI195" i="52"/>
  <c r="AI352" i="52"/>
  <c r="AB418" i="52"/>
  <c r="AI430" i="52"/>
  <c r="AI351" i="52"/>
  <c r="AI273" i="52"/>
  <c r="AI404" i="52"/>
  <c r="AB340" i="52"/>
  <c r="AI378" i="52"/>
  <c r="AI196" i="52"/>
  <c r="AI143" i="52"/>
  <c r="AI274" i="52"/>
  <c r="AI144" i="52"/>
  <c r="AI118" i="52"/>
  <c r="AI170" i="52"/>
  <c r="AI326" i="52"/>
  <c r="AI169" i="52"/>
  <c r="AG262" i="52"/>
  <c r="Z262" i="52"/>
  <c r="Y262" i="52"/>
  <c r="AD262" i="52"/>
  <c r="S226" i="52"/>
  <c r="AJ226" i="52" s="1"/>
  <c r="X262" i="52"/>
  <c r="S350" i="52"/>
  <c r="AJ350" i="52" s="1"/>
  <c r="AC262" i="52"/>
  <c r="AA262" i="52"/>
  <c r="AE262" i="52"/>
  <c r="AH262" i="52"/>
  <c r="AF262" i="52"/>
  <c r="Z444" i="52"/>
  <c r="W444" i="52"/>
  <c r="S166" i="52"/>
  <c r="AJ166" i="52" s="1"/>
  <c r="AH444" i="52"/>
  <c r="X444" i="52"/>
  <c r="AF444" i="52"/>
  <c r="Y444" i="52"/>
  <c r="S380" i="52"/>
  <c r="AJ380" i="52" s="1"/>
  <c r="AC444" i="52"/>
  <c r="AD444" i="52"/>
  <c r="V444" i="52"/>
  <c r="AA444" i="52"/>
  <c r="AE444" i="52"/>
  <c r="AG340" i="52"/>
  <c r="X340" i="52"/>
  <c r="Y340" i="52"/>
  <c r="AH340" i="52"/>
  <c r="W340" i="52"/>
  <c r="AF340" i="52"/>
  <c r="V340" i="52"/>
  <c r="AE340" i="52"/>
  <c r="AD340" i="52"/>
  <c r="AC340" i="52"/>
  <c r="AA340" i="52"/>
  <c r="Z340" i="52"/>
  <c r="S409" i="52"/>
  <c r="AJ409" i="52" s="1"/>
  <c r="AH288" i="52"/>
  <c r="Y288" i="52"/>
  <c r="AG288" i="52"/>
  <c r="W288" i="52"/>
  <c r="AF288" i="52"/>
  <c r="V288" i="52"/>
  <c r="AE288" i="52"/>
  <c r="AD288" i="52"/>
  <c r="AC288" i="52"/>
  <c r="AA288" i="52"/>
  <c r="Z288" i="52"/>
  <c r="X288" i="52"/>
  <c r="AD184" i="52"/>
  <c r="Z184" i="52"/>
  <c r="Y184" i="52"/>
  <c r="X184" i="52"/>
  <c r="AH184" i="52"/>
  <c r="W184" i="52"/>
  <c r="AG184" i="52"/>
  <c r="V184" i="52"/>
  <c r="AF184" i="52"/>
  <c r="AC184" i="52"/>
  <c r="AA184" i="52"/>
  <c r="S165" i="52"/>
  <c r="AJ165" i="52" s="1"/>
  <c r="S355" i="52"/>
  <c r="AJ355" i="52" s="1"/>
  <c r="AF619" i="52"/>
  <c r="AF610" i="52"/>
  <c r="AF606" i="52"/>
  <c r="S327" i="52"/>
  <c r="AJ327" i="52" s="1"/>
  <c r="P101" i="52"/>
  <c r="P23" i="52" s="1"/>
  <c r="M35" i="52"/>
  <c r="V132" i="52"/>
  <c r="AD49" i="52"/>
  <c r="AC132" i="52"/>
  <c r="AH132" i="52"/>
  <c r="AG132" i="52"/>
  <c r="Y132" i="52"/>
  <c r="S376" i="52"/>
  <c r="AJ376" i="52" s="1"/>
  <c r="S410" i="52"/>
  <c r="AJ410" i="52" s="1"/>
  <c r="S246" i="52"/>
  <c r="AJ246" i="52" s="1"/>
  <c r="S223" i="52"/>
  <c r="AJ223" i="52" s="1"/>
  <c r="S150" i="52"/>
  <c r="AJ150" i="52" s="1"/>
  <c r="N39" i="52"/>
  <c r="AG366" i="52"/>
  <c r="AE366" i="52"/>
  <c r="AD366" i="52"/>
  <c r="AC366" i="52"/>
  <c r="AA366" i="52"/>
  <c r="AH366" i="52"/>
  <c r="AF366" i="52"/>
  <c r="Z366" i="52"/>
  <c r="Y366" i="52"/>
  <c r="AF611" i="52"/>
  <c r="AF623" i="52"/>
  <c r="AG418" i="52"/>
  <c r="X418" i="52"/>
  <c r="AE418" i="52"/>
  <c r="AD418" i="52"/>
  <c r="AC418" i="52"/>
  <c r="AA418" i="52"/>
  <c r="V418" i="52"/>
  <c r="AH418" i="52"/>
  <c r="W418" i="52"/>
  <c r="Z418" i="52"/>
  <c r="Y418" i="52"/>
  <c r="AF418" i="52"/>
  <c r="S140" i="52"/>
  <c r="AJ140" i="52" s="1"/>
  <c r="AE392" i="52"/>
  <c r="AD392" i="52"/>
  <c r="AC392" i="52"/>
  <c r="AA392" i="52"/>
  <c r="X392" i="52"/>
  <c r="W392" i="52"/>
  <c r="AH392" i="52"/>
  <c r="AF392" i="52"/>
  <c r="Z392" i="52"/>
  <c r="Y392" i="52"/>
  <c r="AG392" i="52"/>
  <c r="S360" i="52"/>
  <c r="AJ360" i="52" s="1"/>
  <c r="S269" i="52"/>
  <c r="P102" i="52"/>
  <c r="P24" i="52" s="1"/>
  <c r="R52" i="52"/>
  <c r="AC236" i="52"/>
  <c r="AF236" i="52"/>
  <c r="V236" i="52"/>
  <c r="AE236" i="52"/>
  <c r="AD236" i="52"/>
  <c r="AA236" i="52"/>
  <c r="Y236" i="52"/>
  <c r="X236" i="52"/>
  <c r="W236" i="52"/>
  <c r="AH236" i="52"/>
  <c r="AG236" i="52"/>
  <c r="Z236" i="52"/>
  <c r="AF622" i="52"/>
  <c r="O51" i="52"/>
  <c r="Q52" i="52"/>
  <c r="S199" i="52"/>
  <c r="AJ199" i="52" s="1"/>
  <c r="AF617" i="52"/>
  <c r="AF615" i="52"/>
  <c r="P103" i="52"/>
  <c r="P25" i="52" s="1"/>
  <c r="S356" i="52"/>
  <c r="AJ356" i="52" s="1"/>
  <c r="N50" i="52"/>
  <c r="N52" i="52"/>
  <c r="AE314" i="52"/>
  <c r="AD314" i="52"/>
  <c r="AA314" i="52"/>
  <c r="Z314" i="52"/>
  <c r="W314" i="52"/>
  <c r="AH314" i="52"/>
  <c r="AG314" i="52"/>
  <c r="AC314" i="52"/>
  <c r="Y314" i="52"/>
  <c r="X314" i="52"/>
  <c r="AF314" i="52"/>
  <c r="M41" i="52"/>
  <c r="S279" i="52"/>
  <c r="AJ279" i="52" s="1"/>
  <c r="O52" i="52"/>
  <c r="M52" i="52"/>
  <c r="S346" i="52"/>
  <c r="AJ346" i="52" s="1"/>
  <c r="M44" i="52"/>
  <c r="S250" i="52"/>
  <c r="AJ250" i="52" s="1"/>
  <c r="O44" i="52"/>
  <c r="AA158" i="52"/>
  <c r="Y158" i="52"/>
  <c r="AH158" i="52"/>
  <c r="X158" i="52"/>
  <c r="W158" i="52"/>
  <c r="AF158" i="52"/>
  <c r="AE158" i="52"/>
  <c r="AD158" i="52"/>
  <c r="AC158" i="52"/>
  <c r="Z158" i="52"/>
  <c r="AI387" i="52" l="1"/>
  <c r="S191" i="52"/>
  <c r="AJ191" i="52" s="1"/>
  <c r="S278" i="52"/>
  <c r="AJ278" i="52" s="1"/>
  <c r="I341" i="53"/>
  <c r="F55" i="53"/>
  <c r="S202" i="52"/>
  <c r="AJ202" i="52" s="1"/>
  <c r="S171" i="52"/>
  <c r="AJ171" i="52" s="1"/>
  <c r="S358" i="52"/>
  <c r="AJ358" i="52" s="1"/>
  <c r="S374" i="52"/>
  <c r="AJ374" i="52" s="1"/>
  <c r="AI414" i="52"/>
  <c r="AI403" i="52"/>
  <c r="D55" i="53"/>
  <c r="Q38" i="52"/>
  <c r="N48" i="52"/>
  <c r="N43" i="52"/>
  <c r="S272" i="52"/>
  <c r="AJ272" i="52" s="1"/>
  <c r="S275" i="52"/>
  <c r="AJ275" i="52" s="1"/>
  <c r="S428" i="52"/>
  <c r="S400" i="52"/>
  <c r="AJ400" i="52" s="1"/>
  <c r="Q43" i="52"/>
  <c r="AI38" i="52"/>
  <c r="AI52" i="52"/>
  <c r="S349" i="52"/>
  <c r="AJ349" i="52" s="1"/>
  <c r="Q34" i="52"/>
  <c r="S192" i="52"/>
  <c r="AJ192" i="52" s="1"/>
  <c r="AI361" i="52"/>
  <c r="Q39" i="52"/>
  <c r="S282" i="52"/>
  <c r="AJ282" i="52" s="1"/>
  <c r="S354" i="52"/>
  <c r="AJ354" i="52" s="1"/>
  <c r="S178" i="52"/>
  <c r="AJ178" i="52" s="1"/>
  <c r="E55" i="53"/>
  <c r="Q46" i="52"/>
  <c r="O50" i="52"/>
  <c r="S379" i="52"/>
  <c r="AJ379" i="52" s="1"/>
  <c r="S407" i="52"/>
  <c r="AJ407" i="52" s="1"/>
  <c r="S268" i="52"/>
  <c r="AJ268" i="52" s="1"/>
  <c r="N38" i="52"/>
  <c r="R38" i="52"/>
  <c r="V392" i="52"/>
  <c r="V393" i="52" s="1"/>
  <c r="G55" i="53"/>
  <c r="B55" i="53"/>
  <c r="R37" i="52"/>
  <c r="S330" i="52"/>
  <c r="R41" i="52"/>
  <c r="S297" i="52"/>
  <c r="AJ297" i="52" s="1"/>
  <c r="S301" i="52"/>
  <c r="AJ301" i="52" s="1"/>
  <c r="R47" i="52"/>
  <c r="S249" i="52"/>
  <c r="AJ249" i="52" s="1"/>
  <c r="S435" i="52"/>
  <c r="AJ435" i="52" s="1"/>
  <c r="S412" i="52"/>
  <c r="AJ412" i="52" s="1"/>
  <c r="Q41" i="52"/>
  <c r="S276" i="52"/>
  <c r="AJ276" i="52" s="1"/>
  <c r="S164" i="52"/>
  <c r="AJ164" i="52" s="1"/>
  <c r="R50" i="52"/>
  <c r="AI44" i="52"/>
  <c r="AB392" i="52"/>
  <c r="H55" i="53"/>
  <c r="AI41" i="52"/>
  <c r="AF341" i="52"/>
  <c r="W341" i="52"/>
  <c r="AG419" i="52"/>
  <c r="AI392" i="52"/>
  <c r="AC393" i="52" s="1"/>
  <c r="AI418" i="52"/>
  <c r="AC419" i="52" s="1"/>
  <c r="AD341" i="52"/>
  <c r="AG341" i="52"/>
  <c r="Y393" i="52"/>
  <c r="S305" i="52"/>
  <c r="AJ305" i="52" s="1"/>
  <c r="S423" i="52"/>
  <c r="O36" i="52"/>
  <c r="AI257" i="52"/>
  <c r="AB444" i="52"/>
  <c r="P71" i="52"/>
  <c r="S487" i="52"/>
  <c r="Q40" i="52"/>
  <c r="S414" i="52"/>
  <c r="AJ414" i="52" s="1"/>
  <c r="AI53" i="52"/>
  <c r="AJ53" i="52" s="1"/>
  <c r="AI34" i="52"/>
  <c r="AI35" i="52"/>
  <c r="AA341" i="52"/>
  <c r="L47" i="52"/>
  <c r="M40" i="52"/>
  <c r="N42" i="52"/>
  <c r="R35" i="52"/>
  <c r="S228" i="52"/>
  <c r="AJ228" i="52" s="1"/>
  <c r="S175" i="52"/>
  <c r="AJ175" i="52" s="1"/>
  <c r="S216" i="52"/>
  <c r="AJ216" i="52" s="1"/>
  <c r="L33" i="52"/>
  <c r="S111" i="52"/>
  <c r="S114" i="52"/>
  <c r="AJ114" i="52" s="1"/>
  <c r="S190" i="52"/>
  <c r="AJ190" i="52" s="1"/>
  <c r="S254" i="52"/>
  <c r="AJ254" i="52" s="1"/>
  <c r="O41" i="52"/>
  <c r="L42" i="52"/>
  <c r="S120" i="52"/>
  <c r="AJ120" i="52" s="1"/>
  <c r="O37" i="52"/>
  <c r="AF614" i="52"/>
  <c r="S375" i="52"/>
  <c r="AJ375" i="52" s="1"/>
  <c r="S319" i="52"/>
  <c r="S322" i="52"/>
  <c r="AJ322" i="52" s="1"/>
  <c r="W49" i="52"/>
  <c r="W54" i="52" s="1"/>
  <c r="AI127" i="52"/>
  <c r="V49" i="52"/>
  <c r="V54" i="52" s="1"/>
  <c r="S398" i="52"/>
  <c r="AJ398" i="52" s="1"/>
  <c r="S332" i="52"/>
  <c r="AJ332" i="52" s="1"/>
  <c r="S334" i="52"/>
  <c r="AJ334" i="52" s="1"/>
  <c r="AI335" i="52"/>
  <c r="S323" i="52"/>
  <c r="AJ323" i="52" s="1"/>
  <c r="AJ330" i="52"/>
  <c r="S298" i="52"/>
  <c r="AJ298" i="52" s="1"/>
  <c r="AB262" i="52"/>
  <c r="S321" i="52"/>
  <c r="AJ321" i="52" s="1"/>
  <c r="S399" i="52"/>
  <c r="AJ399" i="52" s="1"/>
  <c r="S152" i="52"/>
  <c r="AJ152" i="52" s="1"/>
  <c r="M37" i="52"/>
  <c r="S197" i="52"/>
  <c r="AJ197" i="52" s="1"/>
  <c r="Q45" i="52"/>
  <c r="S424" i="52"/>
  <c r="AJ424" i="52" s="1"/>
  <c r="S218" i="52"/>
  <c r="AJ218" i="52" s="1"/>
  <c r="S438" i="52"/>
  <c r="AJ438" i="52" s="1"/>
  <c r="S431" i="52"/>
  <c r="AJ431" i="52" s="1"/>
  <c r="R39" i="52"/>
  <c r="AI42" i="52"/>
  <c r="AI247" i="52"/>
  <c r="AI45" i="52"/>
  <c r="I315" i="53"/>
  <c r="AI362" i="52"/>
  <c r="AI51" i="52"/>
  <c r="AI37" i="52"/>
  <c r="Z49" i="52"/>
  <c r="Z54" i="52" s="1"/>
  <c r="S253" i="52"/>
  <c r="AJ253" i="52" s="1"/>
  <c r="S124" i="52"/>
  <c r="AJ124" i="52" s="1"/>
  <c r="L46" i="52"/>
  <c r="L37" i="52"/>
  <c r="S115" i="52"/>
  <c r="AJ115" i="52" s="1"/>
  <c r="S142" i="52"/>
  <c r="AJ142" i="52" s="1"/>
  <c r="S331" i="52"/>
  <c r="AJ331" i="52" s="1"/>
  <c r="S205" i="52"/>
  <c r="AJ205" i="52" s="1"/>
  <c r="S372" i="52"/>
  <c r="AJ372" i="52" s="1"/>
  <c r="S304" i="52"/>
  <c r="AJ304" i="52" s="1"/>
  <c r="S194" i="52"/>
  <c r="AJ194" i="52" s="1"/>
  <c r="S303" i="52"/>
  <c r="AJ303" i="52" s="1"/>
  <c r="X49" i="52"/>
  <c r="X54" i="52" s="1"/>
  <c r="AE49" i="52"/>
  <c r="AE54" i="52" s="1"/>
  <c r="S271" i="52"/>
  <c r="AJ271" i="52" s="1"/>
  <c r="S176" i="52"/>
  <c r="AJ176" i="52" s="1"/>
  <c r="S436" i="52"/>
  <c r="AJ436" i="52" s="1"/>
  <c r="S217" i="52"/>
  <c r="AJ217" i="52" s="1"/>
  <c r="N36" i="52"/>
  <c r="S382" i="52"/>
  <c r="AJ382" i="52" s="1"/>
  <c r="S347" i="52"/>
  <c r="AJ347" i="52" s="1"/>
  <c r="S434" i="52"/>
  <c r="AJ434" i="52" s="1"/>
  <c r="S198" i="52"/>
  <c r="AJ198" i="52" s="1"/>
  <c r="AJ428" i="52"/>
  <c r="AB132" i="52"/>
  <c r="AB39" i="52"/>
  <c r="AI39" i="52" s="1"/>
  <c r="AB341" i="52"/>
  <c r="S163" i="52"/>
  <c r="M46" i="52"/>
  <c r="R43" i="52"/>
  <c r="S348" i="52"/>
  <c r="AJ348" i="52" s="1"/>
  <c r="Q37" i="52"/>
  <c r="S362" i="52"/>
  <c r="AJ362" i="52" s="1"/>
  <c r="H523" i="52"/>
  <c r="C523" i="52"/>
  <c r="G523" i="52"/>
  <c r="B523" i="52"/>
  <c r="D523" i="52"/>
  <c r="E523" i="52"/>
  <c r="F523" i="52"/>
  <c r="I419" i="53"/>
  <c r="R45" i="52"/>
  <c r="AI377" i="52"/>
  <c r="AD132" i="52"/>
  <c r="W132" i="52"/>
  <c r="I263" i="53"/>
  <c r="I76" i="52"/>
  <c r="F24" i="52"/>
  <c r="I79" i="52"/>
  <c r="F27" i="52"/>
  <c r="V262" i="52"/>
  <c r="X132" i="52"/>
  <c r="L52" i="52"/>
  <c r="S130" i="52"/>
  <c r="AJ130" i="52" s="1"/>
  <c r="AF49" i="52"/>
  <c r="AF54" i="52" s="1"/>
  <c r="W366" i="52"/>
  <c r="Z132" i="52"/>
  <c r="AI340" i="52"/>
  <c r="Z341" i="52" s="1"/>
  <c r="D549" i="52"/>
  <c r="F549" i="52"/>
  <c r="C549" i="52"/>
  <c r="H549" i="52"/>
  <c r="B549" i="52"/>
  <c r="E549" i="52"/>
  <c r="G549" i="52"/>
  <c r="N35" i="52"/>
  <c r="L45" i="52"/>
  <c r="S123" i="52"/>
  <c r="AJ123" i="52" s="1"/>
  <c r="S129" i="52"/>
  <c r="AJ129" i="52" s="1"/>
  <c r="L51" i="52"/>
  <c r="S302" i="52"/>
  <c r="AJ302" i="52" s="1"/>
  <c r="S174" i="52"/>
  <c r="AJ174" i="52" s="1"/>
  <c r="S371" i="52"/>
  <c r="O39" i="52"/>
  <c r="Q36" i="52"/>
  <c r="N47" i="52"/>
  <c r="S241" i="52"/>
  <c r="L48" i="52"/>
  <c r="S48" i="52" s="1"/>
  <c r="AJ48" i="52" s="1"/>
  <c r="S126" i="52"/>
  <c r="AJ126" i="52" s="1"/>
  <c r="AG49" i="52"/>
  <c r="AG54" i="52" s="1"/>
  <c r="S168" i="52"/>
  <c r="AJ168" i="52" s="1"/>
  <c r="S397" i="52"/>
  <c r="S296" i="52"/>
  <c r="AJ296" i="52" s="1"/>
  <c r="L40" i="52"/>
  <c r="O46" i="52"/>
  <c r="S384" i="52"/>
  <c r="AJ384" i="52" s="1"/>
  <c r="S308" i="52"/>
  <c r="AJ308" i="52" s="1"/>
  <c r="I159" i="53"/>
  <c r="Q33" i="52"/>
  <c r="I575" i="52"/>
  <c r="F497" i="52"/>
  <c r="C497" i="52"/>
  <c r="G497" i="52"/>
  <c r="H497" i="52"/>
  <c r="B497" i="52"/>
  <c r="D497" i="52"/>
  <c r="E497" i="52"/>
  <c r="AI117" i="52"/>
  <c r="AF132" i="52"/>
  <c r="S373" i="52"/>
  <c r="AJ373" i="52" s="1"/>
  <c r="O48" i="52"/>
  <c r="P72" i="52"/>
  <c r="S488" i="52"/>
  <c r="AI50" i="52"/>
  <c r="S146" i="52"/>
  <c r="AJ146" i="52" s="1"/>
  <c r="N40" i="52"/>
  <c r="S138" i="52"/>
  <c r="AJ138" i="52" s="1"/>
  <c r="N41" i="52"/>
  <c r="O34" i="52"/>
  <c r="O47" i="52"/>
  <c r="Q210" i="52"/>
  <c r="AJ269" i="52"/>
  <c r="S227" i="52"/>
  <c r="AJ227" i="52" s="1"/>
  <c r="R44" i="52"/>
  <c r="M210" i="52"/>
  <c r="R48" i="52"/>
  <c r="N46" i="52"/>
  <c r="AH49" i="52"/>
  <c r="AH54" i="52" s="1"/>
  <c r="S433" i="52"/>
  <c r="AJ433" i="52" s="1"/>
  <c r="S277" i="52"/>
  <c r="AJ277" i="52" s="1"/>
  <c r="S149" i="52"/>
  <c r="AJ149" i="52" s="1"/>
  <c r="S386" i="52"/>
  <c r="AJ386" i="52" s="1"/>
  <c r="S245" i="52"/>
  <c r="AJ245" i="52" s="1"/>
  <c r="O444" i="52"/>
  <c r="O45" i="52"/>
  <c r="S252" i="52"/>
  <c r="AJ252" i="52" s="1"/>
  <c r="S148" i="52"/>
  <c r="AJ148" i="52" s="1"/>
  <c r="S215" i="52"/>
  <c r="N37" i="52"/>
  <c r="AB236" i="52"/>
  <c r="S222" i="52"/>
  <c r="AI222" i="52"/>
  <c r="I185" i="53"/>
  <c r="I367" i="53"/>
  <c r="AI48" i="52"/>
  <c r="I237" i="53"/>
  <c r="I55" i="53"/>
  <c r="S402" i="52"/>
  <c r="AJ402" i="52" s="1"/>
  <c r="O35" i="52"/>
  <c r="S357" i="52"/>
  <c r="AJ357" i="52" s="1"/>
  <c r="S122" i="52"/>
  <c r="AJ122" i="52" s="1"/>
  <c r="L44" i="52"/>
  <c r="S405" i="52"/>
  <c r="AJ405" i="52" s="1"/>
  <c r="N45" i="52"/>
  <c r="S116" i="52"/>
  <c r="AJ116" i="52" s="1"/>
  <c r="L38" i="52"/>
  <c r="O42" i="52"/>
  <c r="L34" i="52"/>
  <c r="S112" i="52"/>
  <c r="AJ112" i="52" s="1"/>
  <c r="Q42" i="52"/>
  <c r="M39" i="52"/>
  <c r="S193" i="52"/>
  <c r="AJ193" i="52" s="1"/>
  <c r="R210" i="52"/>
  <c r="S225" i="52"/>
  <c r="AJ225" i="52" s="1"/>
  <c r="N210" i="52"/>
  <c r="N44" i="52"/>
  <c r="M34" i="52"/>
  <c r="R34" i="52"/>
  <c r="R36" i="52"/>
  <c r="S220" i="52"/>
  <c r="AJ220" i="52" s="1"/>
  <c r="AI309" i="52"/>
  <c r="S426" i="52"/>
  <c r="AJ426" i="52" s="1"/>
  <c r="S408" i="52"/>
  <c r="AJ408" i="52" s="1"/>
  <c r="L39" i="52"/>
  <c r="S244" i="52"/>
  <c r="AJ244" i="52" s="1"/>
  <c r="Q47" i="52"/>
  <c r="S230" i="52"/>
  <c r="AJ230" i="52" s="1"/>
  <c r="AF624" i="52"/>
  <c r="S242" i="52"/>
  <c r="AJ242" i="52" s="1"/>
  <c r="S270" i="52"/>
  <c r="AJ270" i="52" s="1"/>
  <c r="AI153" i="52"/>
  <c r="R42" i="52"/>
  <c r="S224" i="52"/>
  <c r="AJ224" i="52" s="1"/>
  <c r="AF618" i="52"/>
  <c r="M47" i="52"/>
  <c r="O340" i="52"/>
  <c r="S167" i="52"/>
  <c r="AJ167" i="52" s="1"/>
  <c r="S267" i="52"/>
  <c r="S201" i="52"/>
  <c r="AJ201" i="52" s="1"/>
  <c r="S432" i="52"/>
  <c r="AJ432" i="52" s="1"/>
  <c r="AI231" i="52"/>
  <c r="S204" i="52"/>
  <c r="AJ204" i="52" s="1"/>
  <c r="S425" i="52"/>
  <c r="AJ425" i="52" s="1"/>
  <c r="S326" i="52"/>
  <c r="AJ326" i="52" s="1"/>
  <c r="AI413" i="52"/>
  <c r="O43" i="52"/>
  <c r="S306" i="52"/>
  <c r="AJ306" i="52" s="1"/>
  <c r="AA49" i="52"/>
  <c r="AA54" i="52" s="1"/>
  <c r="S320" i="52"/>
  <c r="AJ320" i="52" s="1"/>
  <c r="AF609" i="52"/>
  <c r="O40" i="52"/>
  <c r="AI283" i="52"/>
  <c r="M48" i="52"/>
  <c r="S401" i="52"/>
  <c r="AJ401" i="52" s="1"/>
  <c r="S406" i="52"/>
  <c r="AJ406" i="52" s="1"/>
  <c r="S172" i="52"/>
  <c r="AJ172" i="52" s="1"/>
  <c r="O38" i="52"/>
  <c r="O210" i="52"/>
  <c r="S381" i="52"/>
  <c r="AJ381" i="52" s="1"/>
  <c r="S251" i="52"/>
  <c r="AJ251" i="52" s="1"/>
  <c r="AB184" i="52"/>
  <c r="AB314" i="52"/>
  <c r="AB288" i="52"/>
  <c r="AI288" i="52" s="1"/>
  <c r="AB210" i="52"/>
  <c r="M43" i="52"/>
  <c r="S128" i="52"/>
  <c r="AJ128" i="52" s="1"/>
  <c r="S295" i="52"/>
  <c r="AJ295" i="52" s="1"/>
  <c r="S256" i="52"/>
  <c r="AJ256" i="52" s="1"/>
  <c r="R46" i="52"/>
  <c r="I445" i="53"/>
  <c r="I393" i="53"/>
  <c r="V158" i="52"/>
  <c r="P7" i="52"/>
  <c r="AA132" i="52"/>
  <c r="AD54" i="52"/>
  <c r="AI47" i="52"/>
  <c r="AE132" i="52"/>
  <c r="V314" i="52"/>
  <c r="AI429" i="52"/>
  <c r="AF605" i="52"/>
  <c r="AI33" i="52"/>
  <c r="F25" i="52"/>
  <c r="I77" i="52"/>
  <c r="N34" i="52"/>
  <c r="M33" i="52"/>
  <c r="Y341" i="52"/>
  <c r="I75" i="52"/>
  <c r="I80" i="52" s="1"/>
  <c r="F23" i="52"/>
  <c r="Q35" i="52"/>
  <c r="L35" i="52"/>
  <c r="S113" i="52"/>
  <c r="AJ113" i="52" s="1"/>
  <c r="M42" i="52"/>
  <c r="Q48" i="52"/>
  <c r="S137" i="52"/>
  <c r="S141" i="52"/>
  <c r="AJ141" i="52" s="1"/>
  <c r="S147" i="52"/>
  <c r="AJ147" i="52" s="1"/>
  <c r="S219" i="52"/>
  <c r="AJ219" i="52" s="1"/>
  <c r="S383" i="52"/>
  <c r="AJ383" i="52" s="1"/>
  <c r="M38" i="52"/>
  <c r="S293" i="52"/>
  <c r="M36" i="52"/>
  <c r="S329" i="52"/>
  <c r="AJ329" i="52" s="1"/>
  <c r="S328" i="52"/>
  <c r="AJ328" i="52" s="1"/>
  <c r="AF607" i="52"/>
  <c r="Y49" i="52"/>
  <c r="Y54" i="52" s="1"/>
  <c r="AC49" i="52"/>
  <c r="AC54" i="52" s="1"/>
  <c r="S243" i="52"/>
  <c r="AJ243" i="52" s="1"/>
  <c r="Q44" i="52"/>
  <c r="S345" i="52"/>
  <c r="S173" i="52"/>
  <c r="AJ173" i="52" s="1"/>
  <c r="L210" i="52"/>
  <c r="S189" i="52"/>
  <c r="AI179" i="52"/>
  <c r="S324" i="52"/>
  <c r="AJ324" i="52" s="1"/>
  <c r="L41" i="52"/>
  <c r="S119" i="52"/>
  <c r="AJ119" i="52" s="1"/>
  <c r="AI439" i="52"/>
  <c r="S280" i="52"/>
  <c r="AJ280" i="52" s="1"/>
  <c r="S145" i="52"/>
  <c r="AJ145" i="52" s="1"/>
  <c r="S294" i="52"/>
  <c r="AJ294" i="52" s="1"/>
  <c r="AB158" i="52"/>
  <c r="AB366" i="52"/>
  <c r="M45" i="52"/>
  <c r="R40" i="52"/>
  <c r="S353" i="52"/>
  <c r="AJ353" i="52" s="1"/>
  <c r="O33" i="52"/>
  <c r="R33" i="52"/>
  <c r="AI36" i="52"/>
  <c r="AI325" i="52"/>
  <c r="H471" i="52"/>
  <c r="G471" i="52"/>
  <c r="B471" i="52"/>
  <c r="E471" i="52"/>
  <c r="F471" i="52"/>
  <c r="D471" i="52"/>
  <c r="C471" i="52"/>
  <c r="N33" i="52"/>
  <c r="AI299" i="52"/>
  <c r="I211" i="53"/>
  <c r="AI43" i="52"/>
  <c r="I427" i="52"/>
  <c r="S170" i="52"/>
  <c r="AJ170" i="52" s="1"/>
  <c r="S196" i="52"/>
  <c r="AJ196" i="52" s="1"/>
  <c r="S248" i="52"/>
  <c r="AJ248" i="52" s="1"/>
  <c r="I200" i="52"/>
  <c r="M314" i="52"/>
  <c r="I191" i="52"/>
  <c r="S430" i="52"/>
  <c r="AJ430" i="52" s="1"/>
  <c r="S144" i="52"/>
  <c r="AJ144" i="52" s="1"/>
  <c r="M418" i="52"/>
  <c r="R184" i="52"/>
  <c r="I428" i="52"/>
  <c r="S274" i="52"/>
  <c r="AJ274" i="52" s="1"/>
  <c r="S300" i="52"/>
  <c r="AJ300" i="52" s="1"/>
  <c r="S352" i="52"/>
  <c r="AJ352" i="52" s="1"/>
  <c r="M288" i="52"/>
  <c r="I169" i="52"/>
  <c r="S378" i="52"/>
  <c r="AJ378" i="52" s="1"/>
  <c r="Q418" i="52"/>
  <c r="S404" i="52"/>
  <c r="AJ404" i="52" s="1"/>
  <c r="G43" i="52"/>
  <c r="N262" i="52"/>
  <c r="N366" i="52"/>
  <c r="N444" i="52"/>
  <c r="N418" i="52"/>
  <c r="I166" i="52"/>
  <c r="N236" i="52"/>
  <c r="O262" i="52"/>
  <c r="N340" i="52"/>
  <c r="O288" i="52"/>
  <c r="N392" i="52"/>
  <c r="N288" i="52"/>
  <c r="O314" i="52"/>
  <c r="I178" i="52"/>
  <c r="I172" i="52"/>
  <c r="I138" i="52"/>
  <c r="L184" i="52"/>
  <c r="L288" i="52"/>
  <c r="I426" i="52"/>
  <c r="I435" i="52"/>
  <c r="AF621" i="52"/>
  <c r="O236" i="52"/>
  <c r="I248" i="52"/>
  <c r="O418" i="52"/>
  <c r="O366" i="52"/>
  <c r="I346" i="52"/>
  <c r="L314" i="52"/>
  <c r="O132" i="52"/>
  <c r="I144" i="52"/>
  <c r="I352" i="52"/>
  <c r="M132" i="52"/>
  <c r="N158" i="52"/>
  <c r="I385" i="52"/>
  <c r="O184" i="52"/>
  <c r="I224" i="52"/>
  <c r="I173" i="52"/>
  <c r="L340" i="52"/>
  <c r="I254" i="52"/>
  <c r="I228" i="52"/>
  <c r="N132" i="52"/>
  <c r="I167" i="52"/>
  <c r="O392" i="52"/>
  <c r="D46" i="52"/>
  <c r="Q132" i="52"/>
  <c r="I320" i="52"/>
  <c r="N184" i="52"/>
  <c r="I195" i="52"/>
  <c r="I142" i="52"/>
  <c r="I429" i="52"/>
  <c r="I331" i="52"/>
  <c r="I404" i="52"/>
  <c r="I433" i="52"/>
  <c r="Q184" i="52"/>
  <c r="O158" i="52"/>
  <c r="I250" i="52"/>
  <c r="N314" i="52"/>
  <c r="S206" i="52"/>
  <c r="AJ206" i="52" s="1"/>
  <c r="R132" i="52"/>
  <c r="S118" i="52"/>
  <c r="AJ118" i="52" s="1"/>
  <c r="H45" i="52" l="1"/>
  <c r="I300" i="52"/>
  <c r="I296" i="52"/>
  <c r="I355" i="52"/>
  <c r="C35" i="52"/>
  <c r="I357" i="52"/>
  <c r="I151" i="52"/>
  <c r="H37" i="52"/>
  <c r="G46" i="52"/>
  <c r="C39" i="52"/>
  <c r="G35" i="52"/>
  <c r="E34" i="52"/>
  <c r="I147" i="52"/>
  <c r="H36" i="52"/>
  <c r="I430" i="52"/>
  <c r="I437" i="52"/>
  <c r="I176" i="52"/>
  <c r="I270" i="52"/>
  <c r="I194" i="52"/>
  <c r="I375" i="52"/>
  <c r="I425" i="52"/>
  <c r="I351" i="52"/>
  <c r="I222" i="52"/>
  <c r="I354" i="52"/>
  <c r="I201" i="52"/>
  <c r="I247" i="52"/>
  <c r="C47" i="52"/>
  <c r="I150" i="52"/>
  <c r="E35" i="52"/>
  <c r="D210" i="52"/>
  <c r="D42" i="52"/>
  <c r="I405" i="52"/>
  <c r="I434" i="52"/>
  <c r="I273" i="52"/>
  <c r="H46" i="52"/>
  <c r="C43" i="52"/>
  <c r="I381" i="52"/>
  <c r="I251" i="52"/>
  <c r="I308" i="52"/>
  <c r="AI366" i="52"/>
  <c r="X367" i="52" s="1"/>
  <c r="AB393" i="52"/>
  <c r="AJ222" i="52"/>
  <c r="G39" i="52"/>
  <c r="I269" i="52"/>
  <c r="I255" i="52"/>
  <c r="I277" i="52"/>
  <c r="D38" i="52"/>
  <c r="AA393" i="52"/>
  <c r="AE419" i="52"/>
  <c r="G38" i="52"/>
  <c r="H38" i="52"/>
  <c r="I374" i="52"/>
  <c r="AI132" i="52"/>
  <c r="I334" i="52"/>
  <c r="D48" i="52"/>
  <c r="I244" i="52"/>
  <c r="I407" i="52"/>
  <c r="I205" i="52"/>
  <c r="I322" i="52"/>
  <c r="I219" i="52"/>
  <c r="G47" i="52"/>
  <c r="I272" i="52"/>
  <c r="I349" i="52"/>
  <c r="E40" i="52"/>
  <c r="I332" i="52"/>
  <c r="I196" i="52"/>
  <c r="I229" i="52"/>
  <c r="I225" i="52"/>
  <c r="C41" i="52"/>
  <c r="I146" i="52"/>
  <c r="I436" i="52"/>
  <c r="I202" i="52"/>
  <c r="E37" i="52"/>
  <c r="H40" i="52"/>
  <c r="H43" i="52"/>
  <c r="AE393" i="52"/>
  <c r="AG393" i="52"/>
  <c r="I383" i="52"/>
  <c r="E41" i="52"/>
  <c r="G33" i="52"/>
  <c r="I249" i="52"/>
  <c r="I139" i="52"/>
  <c r="AE341" i="52"/>
  <c r="AE289" i="52"/>
  <c r="AD289" i="52"/>
  <c r="AF289" i="52"/>
  <c r="AC289" i="52"/>
  <c r="V289" i="52"/>
  <c r="AI289" i="52" s="1"/>
  <c r="AH289" i="52"/>
  <c r="X289" i="52"/>
  <c r="W289" i="52"/>
  <c r="Y289" i="52"/>
  <c r="Z289" i="52"/>
  <c r="AG289" i="52"/>
  <c r="AA289" i="52"/>
  <c r="F81" i="52"/>
  <c r="G81" i="52"/>
  <c r="E81" i="52"/>
  <c r="H81" i="52"/>
  <c r="D81" i="52"/>
  <c r="B81" i="52"/>
  <c r="C81" i="52"/>
  <c r="AC367" i="52"/>
  <c r="Y367" i="52"/>
  <c r="I118" i="52"/>
  <c r="B40" i="52"/>
  <c r="I189" i="52"/>
  <c r="B210" i="52"/>
  <c r="G37" i="52"/>
  <c r="I145" i="52"/>
  <c r="I215" i="52"/>
  <c r="E48" i="52"/>
  <c r="R418" i="52"/>
  <c r="Q236" i="52"/>
  <c r="I298" i="52"/>
  <c r="I431" i="52"/>
  <c r="I203" i="52"/>
  <c r="S38" i="52"/>
  <c r="AJ38" i="52" s="1"/>
  <c r="AI49" i="52"/>
  <c r="AJ163" i="52"/>
  <c r="S33" i="52"/>
  <c r="S71" i="52"/>
  <c r="P19" i="52"/>
  <c r="I305" i="52"/>
  <c r="I376" i="52"/>
  <c r="I279" i="52"/>
  <c r="I401" i="52"/>
  <c r="I170" i="52"/>
  <c r="I307" i="52"/>
  <c r="B44" i="52"/>
  <c r="I122" i="52"/>
  <c r="C34" i="52"/>
  <c r="H42" i="52"/>
  <c r="I267" i="52"/>
  <c r="D34" i="52"/>
  <c r="I412" i="52"/>
  <c r="I274" i="52"/>
  <c r="I168" i="52"/>
  <c r="E39" i="52"/>
  <c r="I278" i="52"/>
  <c r="D44" i="52"/>
  <c r="H210" i="52"/>
  <c r="I220" i="52"/>
  <c r="D40" i="52"/>
  <c r="I143" i="52"/>
  <c r="I378" i="52"/>
  <c r="I327" i="52"/>
  <c r="I409" i="52"/>
  <c r="I406" i="52"/>
  <c r="D37" i="52"/>
  <c r="M392" i="52"/>
  <c r="R314" i="52"/>
  <c r="R262" i="52"/>
  <c r="Q392" i="52"/>
  <c r="C46" i="52"/>
  <c r="I148" i="52"/>
  <c r="M340" i="52"/>
  <c r="R444" i="52"/>
  <c r="I295" i="52"/>
  <c r="AJ267" i="52"/>
  <c r="S34" i="52"/>
  <c r="AJ34" i="52" s="1"/>
  <c r="I497" i="52"/>
  <c r="AB40" i="52"/>
  <c r="AI40" i="52" s="1"/>
  <c r="AB445" i="52"/>
  <c r="AH419" i="52"/>
  <c r="AI444" i="52"/>
  <c r="I124" i="52"/>
  <c r="B46" i="52"/>
  <c r="I112" i="52"/>
  <c r="B34" i="52"/>
  <c r="B42" i="52"/>
  <c r="I120" i="52"/>
  <c r="B36" i="52"/>
  <c r="I114" i="52"/>
  <c r="I242" i="52"/>
  <c r="I119" i="52"/>
  <c r="B41" i="52"/>
  <c r="I276" i="52"/>
  <c r="G42" i="52"/>
  <c r="I397" i="52"/>
  <c r="E42" i="52"/>
  <c r="O49" i="52"/>
  <c r="I293" i="52"/>
  <c r="Q314" i="52"/>
  <c r="I347" i="52"/>
  <c r="M236" i="52"/>
  <c r="Q340" i="52"/>
  <c r="H39" i="52"/>
  <c r="M444" i="52"/>
  <c r="I275" i="52"/>
  <c r="I218" i="52"/>
  <c r="C33" i="52"/>
  <c r="I471" i="52"/>
  <c r="AJ189" i="52"/>
  <c r="AJ293" i="52"/>
  <c r="S35" i="52"/>
  <c r="AJ35" i="52" s="1"/>
  <c r="AJ371" i="52"/>
  <c r="S45" i="52"/>
  <c r="AJ45" i="52" s="1"/>
  <c r="L43" i="52"/>
  <c r="S121" i="52"/>
  <c r="AJ121" i="52" s="1"/>
  <c r="AI262" i="52"/>
  <c r="V263" i="52" s="1"/>
  <c r="AB419" i="52"/>
  <c r="I123" i="52"/>
  <c r="B45" i="52"/>
  <c r="I345" i="52"/>
  <c r="Q262" i="52"/>
  <c r="R236" i="52"/>
  <c r="Q366" i="52"/>
  <c r="B43" i="52"/>
  <c r="I121" i="52"/>
  <c r="I190" i="52"/>
  <c r="I221" i="52"/>
  <c r="I411" i="52"/>
  <c r="I204" i="52"/>
  <c r="C210" i="52"/>
  <c r="I371" i="52"/>
  <c r="I199" i="52"/>
  <c r="I177" i="52"/>
  <c r="C38" i="52"/>
  <c r="I299" i="52"/>
  <c r="I271" i="52"/>
  <c r="I333" i="52"/>
  <c r="C40" i="52"/>
  <c r="I432" i="52"/>
  <c r="I164" i="52"/>
  <c r="I356" i="52"/>
  <c r="I329" i="52"/>
  <c r="D39" i="52"/>
  <c r="I358" i="52"/>
  <c r="I377" i="52"/>
  <c r="C45" i="52"/>
  <c r="I294" i="52"/>
  <c r="I423" i="52"/>
  <c r="I245" i="52"/>
  <c r="B38" i="52"/>
  <c r="I116" i="52"/>
  <c r="I330" i="52"/>
  <c r="I399" i="52"/>
  <c r="I268" i="52"/>
  <c r="G40" i="52"/>
  <c r="R340" i="52"/>
  <c r="M366" i="52"/>
  <c r="I350" i="52"/>
  <c r="C37" i="52"/>
  <c r="S483" i="52"/>
  <c r="P67" i="52"/>
  <c r="S72" i="52"/>
  <c r="P20" i="52"/>
  <c r="L262" i="52"/>
  <c r="V341" i="52"/>
  <c r="AB54" i="52"/>
  <c r="AC341" i="52"/>
  <c r="L444" i="52"/>
  <c r="AD419" i="52"/>
  <c r="X341" i="52"/>
  <c r="W419" i="52"/>
  <c r="X419" i="52"/>
  <c r="Y419" i="52"/>
  <c r="I241" i="52"/>
  <c r="I111" i="52"/>
  <c r="B33" i="52"/>
  <c r="L392" i="52"/>
  <c r="I171" i="52"/>
  <c r="I223" i="52"/>
  <c r="C48" i="52"/>
  <c r="I230" i="52"/>
  <c r="G44" i="52"/>
  <c r="I360" i="52"/>
  <c r="H47" i="52"/>
  <c r="I193" i="52"/>
  <c r="I281" i="52"/>
  <c r="C36" i="52"/>
  <c r="I197" i="52"/>
  <c r="I321" i="52"/>
  <c r="M262" i="52"/>
  <c r="M184" i="52"/>
  <c r="I353" i="52"/>
  <c r="L158" i="52"/>
  <c r="AJ215" i="52"/>
  <c r="AJ241" i="52"/>
  <c r="S42" i="52"/>
  <c r="AJ42" i="52" s="1"/>
  <c r="L36" i="52"/>
  <c r="AJ423" i="52"/>
  <c r="H33" i="52"/>
  <c r="AF419" i="52"/>
  <c r="AI184" i="52"/>
  <c r="AH341" i="52"/>
  <c r="X393" i="52"/>
  <c r="Z419" i="52"/>
  <c r="AH393" i="52"/>
  <c r="R158" i="52"/>
  <c r="E210" i="52"/>
  <c r="I226" i="52"/>
  <c r="I348" i="52"/>
  <c r="I379" i="52"/>
  <c r="I113" i="52"/>
  <c r="B35" i="52"/>
  <c r="I243" i="52"/>
  <c r="I301" i="52"/>
  <c r="G34" i="52"/>
  <c r="G36" i="52"/>
  <c r="I306" i="52"/>
  <c r="I402" i="52"/>
  <c r="I386" i="52"/>
  <c r="E44" i="52"/>
  <c r="I174" i="52"/>
  <c r="I324" i="52"/>
  <c r="I115" i="52"/>
  <c r="B37" i="52"/>
  <c r="I410" i="52"/>
  <c r="E36" i="52"/>
  <c r="E45" i="52"/>
  <c r="I384" i="52"/>
  <c r="R366" i="52"/>
  <c r="E38" i="52"/>
  <c r="R288" i="52"/>
  <c r="I252" i="52"/>
  <c r="I438" i="52"/>
  <c r="D45" i="52"/>
  <c r="I256" i="52"/>
  <c r="I152" i="52"/>
  <c r="M158" i="52"/>
  <c r="R392" i="52"/>
  <c r="E33" i="52"/>
  <c r="S41" i="52"/>
  <c r="AJ41" i="52" s="1"/>
  <c r="AJ345" i="52"/>
  <c r="AJ137" i="52"/>
  <c r="AI158" i="52"/>
  <c r="AB159" i="52" s="1"/>
  <c r="S44" i="52"/>
  <c r="AJ44" i="52" s="1"/>
  <c r="L236" i="52"/>
  <c r="AJ397" i="52"/>
  <c r="S52" i="52"/>
  <c r="AJ52" i="52" s="1"/>
  <c r="S37" i="52"/>
  <c r="AJ37" i="52" s="1"/>
  <c r="AJ319" i="52"/>
  <c r="AJ111" i="52"/>
  <c r="AI236" i="52"/>
  <c r="AA419" i="52"/>
  <c r="W393" i="52"/>
  <c r="I125" i="52"/>
  <c r="B47" i="52"/>
  <c r="I424" i="52"/>
  <c r="Q288" i="52"/>
  <c r="I280" i="52"/>
  <c r="AB289" i="52"/>
  <c r="I282" i="52"/>
  <c r="I227" i="52"/>
  <c r="D47" i="52"/>
  <c r="I325" i="52"/>
  <c r="I137" i="52"/>
  <c r="H41" i="52"/>
  <c r="I359" i="52"/>
  <c r="I175" i="52"/>
  <c r="N49" i="52"/>
  <c r="G41" i="52"/>
  <c r="I382" i="52"/>
  <c r="I326" i="52"/>
  <c r="I216" i="52"/>
  <c r="E46" i="52"/>
  <c r="H34" i="52"/>
  <c r="P40" i="52"/>
  <c r="S40" i="52" s="1"/>
  <c r="AJ40" i="52" s="1"/>
  <c r="B39" i="52"/>
  <c r="I117" i="52"/>
  <c r="D43" i="52"/>
  <c r="G210" i="52"/>
  <c r="I328" i="52"/>
  <c r="I303" i="52"/>
  <c r="S413" i="52"/>
  <c r="AJ413" i="52" s="1"/>
  <c r="C42" i="52"/>
  <c r="I246" i="52"/>
  <c r="B48" i="52"/>
  <c r="I126" i="52"/>
  <c r="I192" i="52"/>
  <c r="D35" i="52"/>
  <c r="H35" i="52"/>
  <c r="I302" i="52"/>
  <c r="I165" i="52"/>
  <c r="I319" i="52"/>
  <c r="I373" i="52"/>
  <c r="I398" i="52"/>
  <c r="I372" i="52"/>
  <c r="E47" i="52"/>
  <c r="I140" i="52"/>
  <c r="I408" i="52"/>
  <c r="I403" i="52"/>
  <c r="I217" i="52"/>
  <c r="L49" i="52"/>
  <c r="S127" i="52"/>
  <c r="AJ127" i="52" s="1"/>
  <c r="H44" i="52"/>
  <c r="I163" i="52"/>
  <c r="G48" i="52"/>
  <c r="E43" i="52"/>
  <c r="I149" i="52"/>
  <c r="I253" i="52"/>
  <c r="D41" i="52"/>
  <c r="S309" i="52"/>
  <c r="AJ309" i="52" s="1"/>
  <c r="C44" i="52"/>
  <c r="I297" i="52"/>
  <c r="H48" i="52"/>
  <c r="I304" i="52"/>
  <c r="I141" i="52"/>
  <c r="D36" i="52"/>
  <c r="I380" i="52"/>
  <c r="Q158" i="52"/>
  <c r="G45" i="52"/>
  <c r="Q444" i="52"/>
  <c r="I323" i="52"/>
  <c r="I198" i="52"/>
  <c r="I400" i="52"/>
  <c r="L366" i="52"/>
  <c r="AI314" i="52"/>
  <c r="AB315" i="52" s="1"/>
  <c r="AI210" i="52"/>
  <c r="AB211" i="52" s="1"/>
  <c r="L418" i="52"/>
  <c r="S51" i="52"/>
  <c r="AJ51" i="52" s="1"/>
  <c r="I549" i="52"/>
  <c r="I523" i="52"/>
  <c r="S46" i="52"/>
  <c r="AJ46" i="52" s="1"/>
  <c r="D33" i="52"/>
  <c r="L132" i="52"/>
  <c r="AF393" i="52"/>
  <c r="Z393" i="52"/>
  <c r="AD393" i="52"/>
  <c r="V419" i="52"/>
  <c r="D288" i="52"/>
  <c r="H314" i="52"/>
  <c r="C366" i="52"/>
  <c r="E288" i="52"/>
  <c r="D418" i="52"/>
  <c r="S258" i="52"/>
  <c r="AJ258" i="52" s="1"/>
  <c r="G158" i="52"/>
  <c r="C392" i="52"/>
  <c r="G444" i="52"/>
  <c r="E366" i="52"/>
  <c r="E314" i="52"/>
  <c r="S440" i="52"/>
  <c r="AJ440" i="52" s="1"/>
  <c r="G262" i="52"/>
  <c r="H288" i="52"/>
  <c r="E236" i="52"/>
  <c r="C236" i="52"/>
  <c r="C288" i="52"/>
  <c r="E262" i="52"/>
  <c r="H236" i="52"/>
  <c r="B392" i="52"/>
  <c r="S388" i="52"/>
  <c r="S180" i="52"/>
  <c r="AJ180" i="52" s="1"/>
  <c r="E132" i="52"/>
  <c r="D132" i="52"/>
  <c r="S310" i="52"/>
  <c r="AJ310" i="52" s="1"/>
  <c r="G132" i="52"/>
  <c r="S232" i="52"/>
  <c r="AJ232" i="52" s="1"/>
  <c r="B236" i="52"/>
  <c r="S284" i="52"/>
  <c r="AJ284" i="52" s="1"/>
  <c r="B418" i="52"/>
  <c r="B340" i="52"/>
  <c r="S336" i="52"/>
  <c r="AJ336" i="52" s="1"/>
  <c r="C132" i="52"/>
  <c r="AE367" i="52" l="1"/>
  <c r="AH367" i="52"/>
  <c r="AB367" i="52"/>
  <c r="AD367" i="52"/>
  <c r="AG367" i="52"/>
  <c r="V367" i="52"/>
  <c r="L54" i="52"/>
  <c r="S257" i="52"/>
  <c r="AJ257" i="52" s="1"/>
  <c r="AA367" i="52"/>
  <c r="W367" i="52"/>
  <c r="AI393" i="52"/>
  <c r="AF367" i="52"/>
  <c r="Z367" i="52"/>
  <c r="AI367" i="52" s="1"/>
  <c r="B49" i="52"/>
  <c r="B54" i="52" s="1"/>
  <c r="E184" i="52"/>
  <c r="M49" i="52"/>
  <c r="S43" i="52"/>
  <c r="AJ43" i="52" s="1"/>
  <c r="I81" i="52"/>
  <c r="H444" i="52"/>
  <c r="D340" i="52"/>
  <c r="H158" i="52"/>
  <c r="I35" i="52"/>
  <c r="W185" i="52"/>
  <c r="AA185" i="52"/>
  <c r="AF185" i="52"/>
  <c r="Z185" i="52"/>
  <c r="X185" i="52"/>
  <c r="AG185" i="52"/>
  <c r="V185" i="52"/>
  <c r="AD185" i="52"/>
  <c r="AH185" i="52"/>
  <c r="AC185" i="52"/>
  <c r="AE185" i="52"/>
  <c r="Y185" i="52"/>
  <c r="S387" i="52"/>
  <c r="AJ387" i="52" s="1"/>
  <c r="I46" i="52"/>
  <c r="AB263" i="52"/>
  <c r="I210" i="52"/>
  <c r="S154" i="52"/>
  <c r="AJ154" i="52" s="1"/>
  <c r="L50" i="52"/>
  <c r="C262" i="52"/>
  <c r="C158" i="52"/>
  <c r="S179" i="52"/>
  <c r="AJ179" i="52" s="1"/>
  <c r="S67" i="52"/>
  <c r="P15" i="52"/>
  <c r="R49" i="52"/>
  <c r="I206" i="52"/>
  <c r="G288" i="52"/>
  <c r="E418" i="52"/>
  <c r="D158" i="52"/>
  <c r="D262" i="52"/>
  <c r="C314" i="52"/>
  <c r="G340" i="52"/>
  <c r="H418" i="52"/>
  <c r="G314" i="52"/>
  <c r="S335" i="52"/>
  <c r="AJ335" i="52" s="1"/>
  <c r="V159" i="52"/>
  <c r="I37" i="52"/>
  <c r="AB185" i="52"/>
  <c r="I36" i="52"/>
  <c r="I43" i="52"/>
  <c r="I283" i="52"/>
  <c r="I288" i="52" s="1"/>
  <c r="H262" i="52"/>
  <c r="E340" i="52"/>
  <c r="H366" i="52"/>
  <c r="B184" i="52"/>
  <c r="I48" i="52"/>
  <c r="S439" i="52"/>
  <c r="AJ439" i="52" s="1"/>
  <c r="I44" i="52"/>
  <c r="D236" i="52"/>
  <c r="I45" i="52"/>
  <c r="AJ33" i="52"/>
  <c r="D184" i="52"/>
  <c r="G418" i="52"/>
  <c r="C340" i="52"/>
  <c r="B158" i="52"/>
  <c r="I47" i="52"/>
  <c r="AA237" i="52"/>
  <c r="Y237" i="52"/>
  <c r="AD237" i="52"/>
  <c r="V237" i="52"/>
  <c r="AH237" i="52"/>
  <c r="AG237" i="52"/>
  <c r="Z237" i="52"/>
  <c r="AE237" i="52"/>
  <c r="W237" i="52"/>
  <c r="AF237" i="52"/>
  <c r="AC237" i="52"/>
  <c r="X237" i="52"/>
  <c r="I38" i="52"/>
  <c r="AB237" i="52"/>
  <c r="S153" i="52"/>
  <c r="AJ153" i="52" s="1"/>
  <c r="I40" i="52"/>
  <c r="G236" i="52"/>
  <c r="V315" i="52"/>
  <c r="Z315" i="52"/>
  <c r="AD315" i="52"/>
  <c r="AE315" i="52"/>
  <c r="Y315" i="52"/>
  <c r="AG315" i="52"/>
  <c r="AC315" i="52"/>
  <c r="AH315" i="52"/>
  <c r="AF315" i="52"/>
  <c r="W315" i="52"/>
  <c r="AA315" i="52"/>
  <c r="X315" i="52"/>
  <c r="AH159" i="52"/>
  <c r="W159" i="52"/>
  <c r="AF159" i="52"/>
  <c r="X159" i="52"/>
  <c r="AC159" i="52"/>
  <c r="AE159" i="52"/>
  <c r="Z159" i="52"/>
  <c r="AD159" i="52"/>
  <c r="AA159" i="52"/>
  <c r="Y159" i="52"/>
  <c r="AG159" i="52"/>
  <c r="E444" i="52"/>
  <c r="G392" i="52"/>
  <c r="C444" i="52"/>
  <c r="D392" i="52"/>
  <c r="G184" i="52"/>
  <c r="D444" i="52"/>
  <c r="D314" i="52"/>
  <c r="C418" i="52"/>
  <c r="AI419" i="52"/>
  <c r="AC211" i="52"/>
  <c r="W211" i="52"/>
  <c r="AG211" i="52"/>
  <c r="Z211" i="52"/>
  <c r="AH211" i="52"/>
  <c r="V211" i="52"/>
  <c r="AA211" i="52"/>
  <c r="X211" i="52"/>
  <c r="AD211" i="52"/>
  <c r="AF211" i="52"/>
  <c r="Y211" i="52"/>
  <c r="AE211" i="52"/>
  <c r="I39" i="52"/>
  <c r="S36" i="52"/>
  <c r="AJ36" i="52" s="1"/>
  <c r="N54" i="52"/>
  <c r="I33" i="52"/>
  <c r="AI341" i="52"/>
  <c r="S283" i="52"/>
  <c r="AJ283" i="52" s="1"/>
  <c r="AD263" i="52"/>
  <c r="Z263" i="52"/>
  <c r="AC263" i="52"/>
  <c r="AF263" i="52"/>
  <c r="Y263" i="52"/>
  <c r="AE263" i="52"/>
  <c r="AA263" i="52"/>
  <c r="X263" i="52"/>
  <c r="AG263" i="52"/>
  <c r="W263" i="52"/>
  <c r="AH263" i="52"/>
  <c r="B314" i="52"/>
  <c r="I41" i="52"/>
  <c r="I42" i="52"/>
  <c r="AE445" i="52"/>
  <c r="Y445" i="52"/>
  <c r="AH445" i="52"/>
  <c r="AF445" i="52"/>
  <c r="X445" i="52"/>
  <c r="AC445" i="52"/>
  <c r="AA445" i="52"/>
  <c r="AG445" i="52"/>
  <c r="W445" i="52"/>
  <c r="AD445" i="52"/>
  <c r="Z445" i="52"/>
  <c r="V445" i="52"/>
  <c r="D366" i="52"/>
  <c r="I127" i="52"/>
  <c r="I132" i="52" s="1"/>
  <c r="G366" i="52"/>
  <c r="C184" i="52"/>
  <c r="E158" i="52"/>
  <c r="H392" i="52"/>
  <c r="H340" i="52"/>
  <c r="E392" i="52"/>
  <c r="H184" i="52"/>
  <c r="S361" i="52"/>
  <c r="AJ361" i="52" s="1"/>
  <c r="B132" i="52"/>
  <c r="B444" i="52"/>
  <c r="S231" i="52"/>
  <c r="AJ231" i="52" s="1"/>
  <c r="AI54" i="52"/>
  <c r="B366" i="52"/>
  <c r="Q49" i="52"/>
  <c r="S49" i="52" s="1"/>
  <c r="AJ49" i="52" s="1"/>
  <c r="I34" i="52"/>
  <c r="B288" i="52"/>
  <c r="O54" i="52"/>
  <c r="H132" i="52"/>
  <c r="C52" i="52"/>
  <c r="H52" i="52"/>
  <c r="I310" i="52"/>
  <c r="G52" i="52"/>
  <c r="E52" i="52"/>
  <c r="I180" i="52"/>
  <c r="I284" i="52" l="1"/>
  <c r="I258" i="52"/>
  <c r="AI263" i="52"/>
  <c r="I153" i="52"/>
  <c r="I158" i="52" s="1"/>
  <c r="H159" i="52" s="1"/>
  <c r="I361" i="52"/>
  <c r="I366" i="52" s="1"/>
  <c r="D367" i="52" s="1"/>
  <c r="F133" i="52"/>
  <c r="E133" i="52"/>
  <c r="H133" i="52"/>
  <c r="B133" i="52"/>
  <c r="D133" i="52"/>
  <c r="C133" i="52"/>
  <c r="G133" i="52"/>
  <c r="F289" i="52"/>
  <c r="E289" i="52"/>
  <c r="B289" i="52"/>
  <c r="H289" i="52"/>
  <c r="D289" i="52"/>
  <c r="C289" i="52"/>
  <c r="G289" i="52"/>
  <c r="B367" i="52"/>
  <c r="I154" i="52"/>
  <c r="B50" i="52"/>
  <c r="D50" i="52"/>
  <c r="G50" i="52"/>
  <c r="AI445" i="52"/>
  <c r="I335" i="52"/>
  <c r="I340" i="52" s="1"/>
  <c r="F159" i="52"/>
  <c r="C159" i="52"/>
  <c r="D159" i="52"/>
  <c r="E159" i="52"/>
  <c r="B159" i="52"/>
  <c r="E50" i="52"/>
  <c r="I179" i="52"/>
  <c r="I184" i="52" s="1"/>
  <c r="Z55" i="52"/>
  <c r="AC55" i="52"/>
  <c r="W55" i="52"/>
  <c r="AA55" i="52"/>
  <c r="V55" i="52"/>
  <c r="AH55" i="52"/>
  <c r="AF55" i="52"/>
  <c r="AE55" i="52"/>
  <c r="Y55" i="52"/>
  <c r="X55" i="52"/>
  <c r="AD55" i="52"/>
  <c r="AG55" i="52"/>
  <c r="AI237" i="52"/>
  <c r="I309" i="52"/>
  <c r="I314" i="52" s="1"/>
  <c r="I439" i="52"/>
  <c r="I444" i="52" s="1"/>
  <c r="I257" i="52"/>
  <c r="I262" i="52" s="1"/>
  <c r="B262" i="52"/>
  <c r="AI211" i="52"/>
  <c r="C50" i="52"/>
  <c r="AI315" i="52"/>
  <c r="D49" i="52"/>
  <c r="I231" i="52"/>
  <c r="I236" i="52" s="1"/>
  <c r="M54" i="52"/>
  <c r="C49" i="52"/>
  <c r="I388" i="52"/>
  <c r="I336" i="52"/>
  <c r="I440" i="52"/>
  <c r="G49" i="52"/>
  <c r="S50" i="52"/>
  <c r="AJ50" i="52" s="1"/>
  <c r="AI159" i="52"/>
  <c r="I362" i="52"/>
  <c r="H49" i="52"/>
  <c r="B52" i="52"/>
  <c r="I130" i="52"/>
  <c r="H50" i="52"/>
  <c r="I414" i="52"/>
  <c r="I232" i="52"/>
  <c r="Q54" i="52"/>
  <c r="E49" i="52"/>
  <c r="I413" i="52"/>
  <c r="I418" i="52" s="1"/>
  <c r="AB55" i="52"/>
  <c r="I387" i="52"/>
  <c r="I392" i="52" s="1"/>
  <c r="R54" i="52"/>
  <c r="F211" i="52"/>
  <c r="D211" i="52"/>
  <c r="G211" i="52"/>
  <c r="B211" i="52"/>
  <c r="C211" i="52"/>
  <c r="H211" i="52"/>
  <c r="E211" i="52"/>
  <c r="AI185" i="52"/>
  <c r="E367" i="52" l="1"/>
  <c r="F367" i="52"/>
  <c r="G367" i="52"/>
  <c r="C367" i="52"/>
  <c r="G159" i="52"/>
  <c r="I159" i="52" s="1"/>
  <c r="H367" i="52"/>
  <c r="G54" i="52"/>
  <c r="I544" i="36"/>
  <c r="I463" i="36"/>
  <c r="I211" i="52"/>
  <c r="E419" i="52"/>
  <c r="B419" i="52"/>
  <c r="C419" i="52"/>
  <c r="G419" i="52"/>
  <c r="F419" i="52"/>
  <c r="D419" i="52"/>
  <c r="H419" i="52"/>
  <c r="I52" i="52"/>
  <c r="C185" i="52"/>
  <c r="E185" i="52"/>
  <c r="H185" i="52"/>
  <c r="G185" i="52"/>
  <c r="F185" i="52"/>
  <c r="B185" i="52"/>
  <c r="D185" i="52"/>
  <c r="I50" i="52"/>
  <c r="D54" i="52"/>
  <c r="C315" i="52"/>
  <c r="B315" i="52"/>
  <c r="E315" i="52"/>
  <c r="H315" i="52"/>
  <c r="G315" i="52"/>
  <c r="F315" i="52"/>
  <c r="D315" i="52"/>
  <c r="E54" i="52"/>
  <c r="H54" i="52"/>
  <c r="H341" i="52"/>
  <c r="D341" i="52"/>
  <c r="G341" i="52"/>
  <c r="F341" i="52"/>
  <c r="E341" i="52"/>
  <c r="C341" i="52"/>
  <c r="B341" i="52"/>
  <c r="C54" i="52"/>
  <c r="I49" i="52"/>
  <c r="I54" i="52" s="1"/>
  <c r="AI55" i="52"/>
  <c r="I133" i="52"/>
  <c r="I461" i="36"/>
  <c r="I367" i="52"/>
  <c r="I562" i="36"/>
  <c r="E263" i="52"/>
  <c r="H263" i="52"/>
  <c r="C263" i="52"/>
  <c r="G263" i="52"/>
  <c r="B263" i="52"/>
  <c r="D263" i="52"/>
  <c r="F263" i="52"/>
  <c r="I289" i="52"/>
  <c r="F393" i="52"/>
  <c r="B393" i="52"/>
  <c r="E393" i="52"/>
  <c r="C393" i="52"/>
  <c r="H393" i="52"/>
  <c r="G393" i="52"/>
  <c r="D393" i="52"/>
  <c r="G237" i="52"/>
  <c r="E237" i="52"/>
  <c r="C237" i="52"/>
  <c r="H237" i="52"/>
  <c r="F237" i="52"/>
  <c r="D237" i="52"/>
  <c r="B237" i="52"/>
  <c r="D445" i="52"/>
  <c r="G445" i="52"/>
  <c r="F445" i="52"/>
  <c r="H445" i="52"/>
  <c r="B445" i="52"/>
  <c r="E445" i="52"/>
  <c r="C445" i="52"/>
  <c r="I263" i="52" l="1"/>
  <c r="I445" i="52"/>
  <c r="I510" i="36"/>
  <c r="I553" i="36"/>
  <c r="I503" i="36"/>
  <c r="I542" i="36"/>
  <c r="I566" i="36"/>
  <c r="I515" i="36"/>
  <c r="I506" i="36"/>
  <c r="I556" i="36"/>
  <c r="I393" i="52"/>
  <c r="I341" i="52"/>
  <c r="I185" i="52"/>
  <c r="I541" i="36"/>
  <c r="I516" i="36"/>
  <c r="I504" i="36"/>
  <c r="I466" i="36"/>
  <c r="I514" i="36"/>
  <c r="I572" i="36"/>
  <c r="I509" i="36"/>
  <c r="I571" i="36"/>
  <c r="I505" i="36"/>
  <c r="I530" i="36"/>
  <c r="I555" i="36"/>
  <c r="I532" i="36"/>
  <c r="I512" i="36"/>
  <c r="I237" i="52"/>
  <c r="I546" i="36"/>
  <c r="I507" i="36"/>
  <c r="I520" i="36"/>
  <c r="I508" i="36"/>
  <c r="I534" i="36"/>
  <c r="I460" i="36"/>
  <c r="I315" i="52"/>
  <c r="I468" i="36"/>
  <c r="I558" i="36"/>
  <c r="I533" i="36"/>
  <c r="H55" i="52"/>
  <c r="G55" i="52"/>
  <c r="E55" i="52"/>
  <c r="B55" i="52"/>
  <c r="D55" i="52"/>
  <c r="C55" i="52"/>
  <c r="F55" i="52"/>
  <c r="I419" i="52"/>
  <c r="I535" i="36"/>
  <c r="I452" i="36" l="1"/>
  <c r="F62" i="36"/>
  <c r="I559" i="36"/>
  <c r="I538" i="36"/>
  <c r="I561" i="36"/>
  <c r="I568" i="36"/>
  <c r="I55" i="52"/>
  <c r="I537" i="36"/>
  <c r="I543" i="36"/>
  <c r="I529" i="36"/>
  <c r="I457" i="36"/>
  <c r="I464" i="36"/>
  <c r="I565" i="36"/>
  <c r="I560" i="36"/>
  <c r="I517" i="36"/>
  <c r="I557" i="36"/>
  <c r="I458" i="36"/>
  <c r="I459" i="36"/>
  <c r="I455" i="36"/>
  <c r="I456" i="36"/>
  <c r="I545" i="36"/>
  <c r="F78" i="36"/>
  <c r="I519" i="36"/>
  <c r="I511" i="36"/>
  <c r="I501" i="36"/>
  <c r="I451" i="36"/>
  <c r="I536" i="36"/>
  <c r="I531" i="36"/>
  <c r="I528" i="36"/>
  <c r="I563" i="36"/>
  <c r="I570" i="36"/>
  <c r="I527" i="36"/>
  <c r="I513" i="36"/>
  <c r="I540" i="36"/>
  <c r="I453" i="36"/>
  <c r="I450" i="36"/>
  <c r="I569" i="36"/>
  <c r="I465" i="36"/>
  <c r="I567" i="36"/>
  <c r="I467" i="36"/>
  <c r="I539" i="36"/>
  <c r="F74" i="36" l="1"/>
  <c r="I78" i="36"/>
  <c r="F26" i="36"/>
  <c r="F77" i="36"/>
  <c r="F548" i="36"/>
  <c r="F549" i="36" s="1"/>
  <c r="I554" i="36"/>
  <c r="I454" i="36"/>
  <c r="F64" i="36"/>
  <c r="I462" i="36"/>
  <c r="I548" i="36"/>
  <c r="I449" i="36"/>
  <c r="I470" i="36" s="1"/>
  <c r="F470" i="36"/>
  <c r="F59" i="36"/>
  <c r="F63" i="36"/>
  <c r="I74" i="36"/>
  <c r="F22" i="36"/>
  <c r="F75" i="36"/>
  <c r="F61" i="36"/>
  <c r="F67" i="36"/>
  <c r="I518" i="36"/>
  <c r="F76" i="36"/>
  <c r="I62" i="36"/>
  <c r="F10" i="36"/>
  <c r="I564" i="36"/>
  <c r="F471" i="36" l="1"/>
  <c r="I574" i="36"/>
  <c r="C575" i="36" s="1"/>
  <c r="I61" i="36"/>
  <c r="F9" i="36"/>
  <c r="D471" i="36"/>
  <c r="H471" i="36"/>
  <c r="G471" i="36"/>
  <c r="E471" i="36"/>
  <c r="C471" i="36"/>
  <c r="I471" i="36"/>
  <c r="B471" i="36"/>
  <c r="I75" i="36"/>
  <c r="F23" i="36"/>
  <c r="C549" i="36"/>
  <c r="I549" i="36"/>
  <c r="H549" i="36"/>
  <c r="D549" i="36"/>
  <c r="E549" i="36"/>
  <c r="B549" i="36"/>
  <c r="G549" i="36"/>
  <c r="I77" i="36"/>
  <c r="F25" i="36"/>
  <c r="H575" i="36"/>
  <c r="B575" i="36"/>
  <c r="I64" i="36"/>
  <c r="F12" i="36"/>
  <c r="I67" i="36"/>
  <c r="F15" i="36"/>
  <c r="I76" i="36"/>
  <c r="F24" i="36"/>
  <c r="I63" i="36"/>
  <c r="F11" i="36"/>
  <c r="I502" i="36"/>
  <c r="I522" i="36" s="1"/>
  <c r="F60" i="36"/>
  <c r="F522" i="36"/>
  <c r="I59" i="36"/>
  <c r="F7" i="36"/>
  <c r="F574" i="36"/>
  <c r="D575" i="36" l="1"/>
  <c r="G575" i="36"/>
  <c r="I575" i="36"/>
  <c r="F575" i="36"/>
  <c r="E575" i="36"/>
  <c r="I60" i="36"/>
  <c r="F8" i="36"/>
  <c r="I573" i="51" l="1"/>
  <c r="I570" i="51"/>
  <c r="I568" i="51"/>
  <c r="I567" i="51"/>
  <c r="I566" i="51"/>
  <c r="I565" i="51"/>
  <c r="I564" i="51"/>
  <c r="I563" i="51"/>
  <c r="I560" i="51"/>
  <c r="I559" i="51"/>
  <c r="I558" i="51"/>
  <c r="I557" i="51"/>
  <c r="I556" i="51"/>
  <c r="I555" i="51"/>
  <c r="I547" i="51"/>
  <c r="I546" i="51"/>
  <c r="I545" i="51"/>
  <c r="I544" i="51"/>
  <c r="I542" i="51"/>
  <c r="I541" i="51"/>
  <c r="I539" i="51"/>
  <c r="I538" i="51"/>
  <c r="I537" i="51"/>
  <c r="I536" i="51"/>
  <c r="I535" i="51"/>
  <c r="I534" i="51"/>
  <c r="I533" i="51"/>
  <c r="I530" i="51"/>
  <c r="I529" i="51"/>
  <c r="I528" i="51"/>
  <c r="I521" i="51"/>
  <c r="I520" i="51"/>
  <c r="I518" i="51"/>
  <c r="I516" i="51"/>
  <c r="I514" i="51"/>
  <c r="I512" i="51"/>
  <c r="I511" i="51"/>
  <c r="I509" i="51"/>
  <c r="I508" i="51"/>
  <c r="I507" i="51"/>
  <c r="I506" i="51"/>
  <c r="I505" i="51"/>
  <c r="I504" i="51"/>
  <c r="I503" i="51"/>
  <c r="I495" i="51"/>
  <c r="I493" i="51"/>
  <c r="I492" i="51"/>
  <c r="I490" i="51"/>
  <c r="I489" i="51"/>
  <c r="I487" i="51"/>
  <c r="I486" i="51"/>
  <c r="I485" i="51"/>
  <c r="I484" i="51"/>
  <c r="I483" i="51"/>
  <c r="I482" i="51"/>
  <c r="I481" i="51"/>
  <c r="I478" i="51"/>
  <c r="I477" i="51"/>
  <c r="I476" i="51"/>
  <c r="I572" i="51"/>
  <c r="I571" i="51"/>
  <c r="I562" i="51"/>
  <c r="I561" i="51"/>
  <c r="I554" i="51"/>
  <c r="I540" i="51"/>
  <c r="I532" i="51"/>
  <c r="I531" i="51"/>
  <c r="I519" i="51"/>
  <c r="I515" i="51"/>
  <c r="I513" i="51"/>
  <c r="I510" i="51"/>
  <c r="I502" i="51"/>
  <c r="I494" i="51"/>
  <c r="I488" i="51"/>
  <c r="I480" i="51"/>
  <c r="I479" i="51"/>
  <c r="F71" i="51" l="1"/>
  <c r="I461" i="51"/>
  <c r="F59" i="51"/>
  <c r="I449" i="51"/>
  <c r="F470" i="51"/>
  <c r="I459" i="51"/>
  <c r="F69" i="51"/>
  <c r="I475" i="51"/>
  <c r="I501" i="51"/>
  <c r="I553" i="51"/>
  <c r="I451" i="51"/>
  <c r="F61" i="51"/>
  <c r="I460" i="51"/>
  <c r="F70" i="51"/>
  <c r="I452" i="51"/>
  <c r="F62" i="51"/>
  <c r="I450" i="51"/>
  <c r="F60" i="51"/>
  <c r="I453" i="51"/>
  <c r="F63" i="51"/>
  <c r="I458" i="51"/>
  <c r="F68" i="51"/>
  <c r="I454" i="51"/>
  <c r="F64" i="51"/>
  <c r="I464" i="51"/>
  <c r="F74" i="51"/>
  <c r="I455" i="51"/>
  <c r="F65" i="51"/>
  <c r="I466" i="51"/>
  <c r="F76" i="51"/>
  <c r="I456" i="51"/>
  <c r="F66" i="51"/>
  <c r="I468" i="51"/>
  <c r="F78" i="51"/>
  <c r="I462" i="51"/>
  <c r="F72" i="51"/>
  <c r="I463" i="51"/>
  <c r="F73" i="51"/>
  <c r="I467" i="51"/>
  <c r="F77" i="51"/>
  <c r="I457" i="51"/>
  <c r="F67" i="51"/>
  <c r="I469" i="51"/>
  <c r="F79" i="51"/>
  <c r="I527" i="51"/>
  <c r="P93" i="51"/>
  <c r="P95" i="51"/>
  <c r="P104" i="51"/>
  <c r="P26" i="51" s="1"/>
  <c r="P87" i="51"/>
  <c r="P9" i="51" s="1"/>
  <c r="P105" i="51"/>
  <c r="P27" i="51" s="1"/>
  <c r="P89" i="51"/>
  <c r="P11" i="51" s="1"/>
  <c r="P97" i="51"/>
  <c r="I569" i="51"/>
  <c r="I517" i="51"/>
  <c r="P103" i="51"/>
  <c r="P25" i="51" s="1"/>
  <c r="I491" i="51"/>
  <c r="I543" i="51"/>
  <c r="P86" i="51"/>
  <c r="P8" i="51" s="1"/>
  <c r="P88" i="51"/>
  <c r="P10" i="51" s="1"/>
  <c r="P90" i="51"/>
  <c r="P12" i="51" s="1"/>
  <c r="P98" i="51"/>
  <c r="P100" i="51"/>
  <c r="P22" i="51" s="1"/>
  <c r="P102" i="51"/>
  <c r="P24" i="51" s="1"/>
  <c r="AI280" i="51" l="1"/>
  <c r="AI253" i="51"/>
  <c r="AI201" i="51"/>
  <c r="AI271" i="51"/>
  <c r="AI249" i="51"/>
  <c r="AI227" i="51"/>
  <c r="AI171" i="51"/>
  <c r="AI149" i="51"/>
  <c r="Z47" i="51"/>
  <c r="Y44" i="51"/>
  <c r="AD34" i="51"/>
  <c r="AG50" i="51"/>
  <c r="AI441" i="51"/>
  <c r="AJ441" i="51" s="1"/>
  <c r="AH38" i="51"/>
  <c r="AG52" i="51"/>
  <c r="AD418" i="51"/>
  <c r="W44" i="51"/>
  <c r="AH51" i="51"/>
  <c r="F548" i="51"/>
  <c r="AI346" i="51"/>
  <c r="AI294" i="51"/>
  <c r="AI223" i="51"/>
  <c r="AI410" i="51"/>
  <c r="AI416" i="51"/>
  <c r="AJ416" i="51" s="1"/>
  <c r="AI336" i="51"/>
  <c r="AG53" i="51"/>
  <c r="AI424" i="51"/>
  <c r="AI399" i="51"/>
  <c r="AI329" i="51"/>
  <c r="AI398" i="51"/>
  <c r="AI349" i="51"/>
  <c r="AI296" i="51"/>
  <c r="Y36" i="51"/>
  <c r="Z44" i="51"/>
  <c r="AE37" i="51"/>
  <c r="F22" i="51"/>
  <c r="I74" i="51"/>
  <c r="AI386" i="51"/>
  <c r="AI320" i="51"/>
  <c r="AF48" i="51"/>
  <c r="W36" i="51"/>
  <c r="X44" i="51"/>
  <c r="AG34" i="51"/>
  <c r="AI432" i="51"/>
  <c r="AF50" i="51"/>
  <c r="AI327" i="51"/>
  <c r="AI319" i="51"/>
  <c r="V366" i="51"/>
  <c r="AI345" i="51"/>
  <c r="AI277" i="51"/>
  <c r="Z288" i="51"/>
  <c r="AI217" i="51"/>
  <c r="AI287" i="51"/>
  <c r="AJ287" i="51" s="1"/>
  <c r="AI282" i="51"/>
  <c r="AI278" i="51"/>
  <c r="AI270" i="51"/>
  <c r="AI261" i="51"/>
  <c r="AJ261" i="51" s="1"/>
  <c r="AI256" i="51"/>
  <c r="AI252" i="51"/>
  <c r="AI244" i="51"/>
  <c r="Z262" i="51"/>
  <c r="AI204" i="51"/>
  <c r="AI165" i="51"/>
  <c r="AC53" i="51"/>
  <c r="AI130" i="51"/>
  <c r="V52" i="51"/>
  <c r="Z50" i="51"/>
  <c r="AF47" i="51"/>
  <c r="X46" i="51"/>
  <c r="AC44" i="51"/>
  <c r="V43" i="51"/>
  <c r="AI121" i="51"/>
  <c r="AA41" i="51"/>
  <c r="AF39" i="51"/>
  <c r="Y38" i="51"/>
  <c r="AD36" i="51"/>
  <c r="W35" i="51"/>
  <c r="AA33" i="51"/>
  <c r="AI146" i="51"/>
  <c r="AI142" i="51"/>
  <c r="AI138" i="51"/>
  <c r="AF53" i="51"/>
  <c r="AA52" i="51"/>
  <c r="AI129" i="51"/>
  <c r="V51" i="51"/>
  <c r="AE48" i="51"/>
  <c r="AA47" i="51"/>
  <c r="W46" i="51"/>
  <c r="AF44" i="51"/>
  <c r="AA43" i="51"/>
  <c r="V42" i="51"/>
  <c r="AI120" i="51"/>
  <c r="AE40" i="51"/>
  <c r="AA39" i="51"/>
  <c r="V38" i="51"/>
  <c r="AI116" i="51"/>
  <c r="AE36" i="51"/>
  <c r="Z35" i="51"/>
  <c r="AI112" i="51"/>
  <c r="V34" i="51"/>
  <c r="AH39" i="51"/>
  <c r="I78" i="51"/>
  <c r="F26" i="51"/>
  <c r="I63" i="51"/>
  <c r="F11" i="51"/>
  <c r="F9" i="51"/>
  <c r="I61" i="51"/>
  <c r="I69" i="51"/>
  <c r="F17" i="51"/>
  <c r="AI353" i="51"/>
  <c r="AI215" i="51"/>
  <c r="AI163" i="51"/>
  <c r="W41" i="51"/>
  <c r="AI139" i="51"/>
  <c r="W52" i="51"/>
  <c r="AF45" i="51"/>
  <c r="AE41" i="51"/>
  <c r="Z36" i="51"/>
  <c r="AI389" i="51"/>
  <c r="AJ389" i="51" s="1"/>
  <c r="I60" i="51"/>
  <c r="F8" i="51"/>
  <c r="AI358" i="51"/>
  <c r="AI218" i="51"/>
  <c r="AI198" i="51"/>
  <c r="AI174" i="51"/>
  <c r="X39" i="51"/>
  <c r="AD50" i="51"/>
  <c r="AD45" i="51"/>
  <c r="Y40" i="51"/>
  <c r="X36" i="51"/>
  <c r="AG44" i="51"/>
  <c r="AI312" i="51"/>
  <c r="AJ312" i="51" s="1"/>
  <c r="AI431" i="51"/>
  <c r="AI360" i="51"/>
  <c r="AI406" i="51"/>
  <c r="AI402" i="51"/>
  <c r="AC392" i="51"/>
  <c r="AI442" i="51"/>
  <c r="AJ442" i="51" s="1"/>
  <c r="AI438" i="51"/>
  <c r="AI435" i="51"/>
  <c r="AI412" i="51"/>
  <c r="X50" i="51"/>
  <c r="AI407" i="51"/>
  <c r="AI364" i="51"/>
  <c r="AJ364" i="51" s="1"/>
  <c r="AI374" i="51"/>
  <c r="AI355" i="51"/>
  <c r="AI330" i="51"/>
  <c r="AI322" i="51"/>
  <c r="AI308" i="51"/>
  <c r="AI286" i="51"/>
  <c r="AJ286" i="51" s="1"/>
  <c r="AI259" i="51"/>
  <c r="AJ259" i="51" s="1"/>
  <c r="AI220" i="51"/>
  <c r="AI207" i="51"/>
  <c r="AJ207" i="51" s="1"/>
  <c r="AI168" i="51"/>
  <c r="X184" i="51"/>
  <c r="AI155" i="51"/>
  <c r="AJ155" i="51" s="1"/>
  <c r="Z53" i="51"/>
  <c r="AF51" i="51"/>
  <c r="AD47" i="51"/>
  <c r="AI124" i="51"/>
  <c r="V46" i="51"/>
  <c r="AA44" i="51"/>
  <c r="AE42" i="51"/>
  <c r="Y41" i="51"/>
  <c r="AD39" i="51"/>
  <c r="W38" i="51"/>
  <c r="AA36" i="51"/>
  <c r="AF34" i="51"/>
  <c r="Y33" i="51"/>
  <c r="AI193" i="51"/>
  <c r="AI189" i="51"/>
  <c r="AI175" i="51"/>
  <c r="AD53" i="51"/>
  <c r="Y52" i="51"/>
  <c r="AH50" i="51"/>
  <c r="AC48" i="51"/>
  <c r="Y47" i="51"/>
  <c r="AH45" i="51"/>
  <c r="AD44" i="51"/>
  <c r="Y43" i="51"/>
  <c r="AG41" i="51"/>
  <c r="AC40" i="51"/>
  <c r="Y39" i="51"/>
  <c r="AG37" i="51"/>
  <c r="AC36" i="51"/>
  <c r="X35" i="51"/>
  <c r="AG33" i="51"/>
  <c r="AI427" i="51"/>
  <c r="X53" i="51"/>
  <c r="W43" i="51"/>
  <c r="V35" i="51"/>
  <c r="AI113" i="51"/>
  <c r="I574" i="51"/>
  <c r="AI383" i="51"/>
  <c r="AI328" i="51"/>
  <c r="AI235" i="51"/>
  <c r="AJ235" i="51" s="1"/>
  <c r="AI166" i="51"/>
  <c r="X47" i="51"/>
  <c r="AD37" i="51"/>
  <c r="X48" i="51"/>
  <c r="AC37" i="51"/>
  <c r="AI182" i="51"/>
  <c r="AJ182" i="51" s="1"/>
  <c r="AH47" i="51"/>
  <c r="AI415" i="51"/>
  <c r="AJ415" i="51" s="1"/>
  <c r="AI365" i="51"/>
  <c r="AJ365" i="51" s="1"/>
  <c r="AI408" i="51"/>
  <c r="AI400" i="51"/>
  <c r="Z418" i="51"/>
  <c r="AI391" i="51"/>
  <c r="AJ391" i="51" s="1"/>
  <c r="AI357" i="51"/>
  <c r="AI323" i="51"/>
  <c r="AI354" i="51"/>
  <c r="AI347" i="51"/>
  <c r="AI331" i="51"/>
  <c r="AI304" i="51"/>
  <c r="AI260" i="51"/>
  <c r="AJ260" i="51" s="1"/>
  <c r="AI251" i="51"/>
  <c r="AI199" i="51"/>
  <c r="AI276" i="51"/>
  <c r="AI272" i="51"/>
  <c r="AI250" i="51"/>
  <c r="AI246" i="51"/>
  <c r="AI242" i="51"/>
  <c r="AI233" i="51"/>
  <c r="AJ233" i="51" s="1"/>
  <c r="AI228" i="51"/>
  <c r="AA210" i="51"/>
  <c r="AI156" i="51"/>
  <c r="AJ156" i="51" s="1"/>
  <c r="AI147" i="51"/>
  <c r="AE52" i="51"/>
  <c r="Y51" i="51"/>
  <c r="AD48" i="51"/>
  <c r="V47" i="51"/>
  <c r="Z45" i="51"/>
  <c r="AF43" i="51"/>
  <c r="Y42" i="51"/>
  <c r="AD40" i="51"/>
  <c r="V39" i="51"/>
  <c r="AA37" i="51"/>
  <c r="AF35" i="51"/>
  <c r="Y34" i="51"/>
  <c r="AI157" i="51"/>
  <c r="AJ157" i="51" s="1"/>
  <c r="AI152" i="51"/>
  <c r="AI148" i="51"/>
  <c r="AI140" i="51"/>
  <c r="W53" i="51"/>
  <c r="AE51" i="51"/>
  <c r="AA50" i="51"/>
  <c r="AI126" i="51"/>
  <c r="V48" i="51"/>
  <c r="AF46" i="51"/>
  <c r="AA45" i="51"/>
  <c r="V44" i="51"/>
  <c r="AI122" i="51"/>
  <c r="AF42" i="51"/>
  <c r="Z41" i="51"/>
  <c r="W40" i="51"/>
  <c r="AE38" i="51"/>
  <c r="Z37" i="51"/>
  <c r="AI114" i="51"/>
  <c r="V36" i="51"/>
  <c r="AE34" i="51"/>
  <c r="Z33" i="51"/>
  <c r="AH36" i="51"/>
  <c r="AI337" i="51"/>
  <c r="AJ337" i="51" s="1"/>
  <c r="AI208" i="51"/>
  <c r="AJ208" i="51" s="1"/>
  <c r="AG46" i="51"/>
  <c r="I548" i="51"/>
  <c r="I73" i="51"/>
  <c r="I64" i="51"/>
  <c r="F12" i="51"/>
  <c r="I62" i="51"/>
  <c r="F10" i="51"/>
  <c r="F522" i="51"/>
  <c r="I59" i="51"/>
  <c r="F7" i="51"/>
  <c r="AI350" i="51"/>
  <c r="AI128" i="51"/>
  <c r="V50" i="51"/>
  <c r="Z39" i="51"/>
  <c r="Z48" i="51"/>
  <c r="AA40" i="51"/>
  <c r="F14" i="51"/>
  <c r="I66" i="51"/>
  <c r="AI433" i="51"/>
  <c r="Y50" i="51"/>
  <c r="AI371" i="51"/>
  <c r="AI301" i="51"/>
  <c r="AI226" i="51"/>
  <c r="AI183" i="51"/>
  <c r="AJ183" i="51" s="1"/>
  <c r="AC45" i="51"/>
  <c r="AA34" i="51"/>
  <c r="AI176" i="51"/>
  <c r="Y53" i="51"/>
  <c r="AC41" i="51"/>
  <c r="F574" i="51"/>
  <c r="AI381" i="51"/>
  <c r="AI376" i="51"/>
  <c r="AI334" i="51"/>
  <c r="AI313" i="51"/>
  <c r="AJ313" i="51" s="1"/>
  <c r="AI310" i="51"/>
  <c r="AI295" i="51"/>
  <c r="AI268" i="51"/>
  <c r="AI254" i="51"/>
  <c r="AI224" i="51"/>
  <c r="AI216" i="51"/>
  <c r="AI202" i="51"/>
  <c r="AH314" i="51"/>
  <c r="AI200" i="51"/>
  <c r="AI172" i="51"/>
  <c r="AI164" i="51"/>
  <c r="AI150" i="51"/>
  <c r="AC52" i="51"/>
  <c r="W51" i="51"/>
  <c r="AA48" i="51"/>
  <c r="AE46" i="51"/>
  <c r="X45" i="51"/>
  <c r="AD43" i="51"/>
  <c r="W42" i="51"/>
  <c r="Z40" i="51"/>
  <c r="AF38" i="51"/>
  <c r="Y37" i="51"/>
  <c r="AD35" i="51"/>
  <c r="W34" i="51"/>
  <c r="AI197" i="51"/>
  <c r="AI191" i="51"/>
  <c r="X158" i="51"/>
  <c r="AH52" i="51"/>
  <c r="AC51" i="51"/>
  <c r="AG47" i="51"/>
  <c r="AD46" i="51"/>
  <c r="Y45" i="51"/>
  <c r="AG43" i="51"/>
  <c r="AD42" i="51"/>
  <c r="X41" i="51"/>
  <c r="AG39" i="51"/>
  <c r="AC38" i="51"/>
  <c r="X37" i="51"/>
  <c r="AG35" i="51"/>
  <c r="AC34" i="51"/>
  <c r="X33" i="51"/>
  <c r="I465" i="51"/>
  <c r="I470" i="51" s="1"/>
  <c r="F75" i="51"/>
  <c r="AG42" i="51"/>
  <c r="AH35" i="51"/>
  <c r="AG45" i="51"/>
  <c r="I79" i="51"/>
  <c r="F27" i="51"/>
  <c r="F24" i="51"/>
  <c r="I76" i="51"/>
  <c r="I522" i="51"/>
  <c r="AI440" i="51"/>
  <c r="AI423" i="51"/>
  <c r="AI267" i="51"/>
  <c r="AI245" i="51"/>
  <c r="AI241" i="51"/>
  <c r="AD51" i="51"/>
  <c r="AC42" i="51"/>
  <c r="W33" i="51"/>
  <c r="AA53" i="51"/>
  <c r="AI436" i="51"/>
  <c r="AI382" i="51"/>
  <c r="AI284" i="51"/>
  <c r="AA51" i="51"/>
  <c r="AA42" i="51"/>
  <c r="AI194" i="51"/>
  <c r="AH46" i="51"/>
  <c r="AG38" i="51"/>
  <c r="AH37" i="51"/>
  <c r="AI443" i="51"/>
  <c r="AJ443" i="51" s="1"/>
  <c r="AI428" i="51"/>
  <c r="AI417" i="51"/>
  <c r="AJ417" i="51" s="1"/>
  <c r="AG444" i="51"/>
  <c r="AI390" i="51"/>
  <c r="AJ390" i="51" s="1"/>
  <c r="AI388" i="51"/>
  <c r="AI379" i="51"/>
  <c r="AI372" i="51"/>
  <c r="AI338" i="51"/>
  <c r="AJ338" i="51" s="1"/>
  <c r="AI434" i="51"/>
  <c r="AI425" i="51"/>
  <c r="AI384" i="51"/>
  <c r="AI405" i="51"/>
  <c r="AI401" i="51"/>
  <c r="AI397" i="51"/>
  <c r="AG392" i="51"/>
  <c r="AI321" i="51"/>
  <c r="AI356" i="51"/>
  <c r="AI348" i="51"/>
  <c r="AI339" i="51"/>
  <c r="AJ339" i="51" s="1"/>
  <c r="AI332" i="51"/>
  <c r="AI305" i="51"/>
  <c r="AI302" i="51"/>
  <c r="AI298" i="51"/>
  <c r="AI285" i="51"/>
  <c r="AJ285" i="51" s="1"/>
  <c r="AI258" i="51"/>
  <c r="AI219" i="51"/>
  <c r="AE236" i="51"/>
  <c r="AI206" i="51"/>
  <c r="AI303" i="51"/>
  <c r="AI269" i="51"/>
  <c r="AI243" i="51"/>
  <c r="AI234" i="51"/>
  <c r="AJ234" i="51" s="1"/>
  <c r="AI225" i="51"/>
  <c r="AI167" i="51"/>
  <c r="AI154" i="51"/>
  <c r="Z52" i="51"/>
  <c r="AE50" i="51"/>
  <c r="Y48" i="51"/>
  <c r="AC46" i="51"/>
  <c r="AI123" i="51"/>
  <c r="V45" i="51"/>
  <c r="Z43" i="51"/>
  <c r="AF41" i="51"/>
  <c r="X40" i="51"/>
  <c r="AD38" i="51"/>
  <c r="W37" i="51"/>
  <c r="AA35" i="51"/>
  <c r="AF33" i="51"/>
  <c r="AI145" i="51"/>
  <c r="AI141" i="51"/>
  <c r="AI137" i="51"/>
  <c r="AF52" i="51"/>
  <c r="Z51" i="51"/>
  <c r="W50" i="51"/>
  <c r="AE47" i="51"/>
  <c r="AA46" i="51"/>
  <c r="W45" i="51"/>
  <c r="AE43" i="51"/>
  <c r="Z42" i="51"/>
  <c r="AI119" i="51"/>
  <c r="V41" i="51"/>
  <c r="AE39" i="51"/>
  <c r="Z38" i="51"/>
  <c r="AI115" i="51"/>
  <c r="V37" i="51"/>
  <c r="AI37" i="51" s="1"/>
  <c r="AE35" i="51"/>
  <c r="Z34" i="51"/>
  <c r="AI111" i="51"/>
  <c r="V33" i="51"/>
  <c r="AH210" i="51"/>
  <c r="AH48" i="51"/>
  <c r="AH34" i="51"/>
  <c r="AH43" i="51"/>
  <c r="F20" i="51"/>
  <c r="I72" i="51"/>
  <c r="I68" i="51"/>
  <c r="F16" i="51"/>
  <c r="F18" i="51"/>
  <c r="I70" i="51"/>
  <c r="F496" i="51"/>
  <c r="P85" i="51"/>
  <c r="AI275" i="51"/>
  <c r="AI232" i="51"/>
  <c r="AE45" i="51"/>
  <c r="AF37" i="51"/>
  <c r="W47" i="51"/>
  <c r="W39" i="51"/>
  <c r="AE132" i="51"/>
  <c r="AE33" i="51"/>
  <c r="I77" i="51"/>
  <c r="F25" i="51"/>
  <c r="W418" i="51"/>
  <c r="AI375" i="51"/>
  <c r="AI297" i="51"/>
  <c r="V53" i="51"/>
  <c r="AI131" i="51"/>
  <c r="AJ131" i="51" s="1"/>
  <c r="AF40" i="51"/>
  <c r="AI190" i="51"/>
  <c r="AG51" i="51"/>
  <c r="AH42" i="51"/>
  <c r="AC33" i="51"/>
  <c r="AI426" i="51"/>
  <c r="AI409" i="51"/>
  <c r="AI380" i="51"/>
  <c r="AI373" i="51"/>
  <c r="AI362" i="51"/>
  <c r="AI324" i="51"/>
  <c r="AI311" i="51"/>
  <c r="AJ311" i="51" s="1"/>
  <c r="AI306" i="51"/>
  <c r="AI293" i="51"/>
  <c r="AI279" i="51"/>
  <c r="AI230" i="51"/>
  <c r="AI209" i="51"/>
  <c r="AJ209" i="51" s="1"/>
  <c r="AD314" i="51"/>
  <c r="AI178" i="51"/>
  <c r="AE53" i="51"/>
  <c r="X52" i="51"/>
  <c r="AC50" i="51"/>
  <c r="W48" i="51"/>
  <c r="Z46" i="51"/>
  <c r="AE44" i="51"/>
  <c r="X43" i="51"/>
  <c r="AD41" i="51"/>
  <c r="V40" i="51"/>
  <c r="AA38" i="51"/>
  <c r="AF36" i="51"/>
  <c r="Y35" i="51"/>
  <c r="AD33" i="51"/>
  <c r="AI192" i="51"/>
  <c r="AI180" i="51"/>
  <c r="AI173" i="51"/>
  <c r="AH53" i="51"/>
  <c r="AD52" i="51"/>
  <c r="X51" i="51"/>
  <c r="AG48" i="51"/>
  <c r="AC47" i="51"/>
  <c r="Y46" i="51"/>
  <c r="AH44" i="51"/>
  <c r="AC43" i="51"/>
  <c r="X42" i="51"/>
  <c r="AG40" i="51"/>
  <c r="AC39" i="51"/>
  <c r="X38" i="51"/>
  <c r="AG36" i="51"/>
  <c r="AC35" i="51"/>
  <c r="X34" i="51"/>
  <c r="AI363" i="51"/>
  <c r="AJ363" i="51" s="1"/>
  <c r="AG340" i="51"/>
  <c r="AH41" i="51"/>
  <c r="AH33" i="51"/>
  <c r="AH132" i="51"/>
  <c r="AI181" i="51"/>
  <c r="AJ181" i="51" s="1"/>
  <c r="AH40" i="51"/>
  <c r="I67" i="51"/>
  <c r="F15" i="51"/>
  <c r="I65" i="51"/>
  <c r="I496" i="51"/>
  <c r="F19" i="51"/>
  <c r="I71" i="51"/>
  <c r="X418" i="51"/>
  <c r="AC418" i="51"/>
  <c r="AH418" i="51"/>
  <c r="AF418" i="51"/>
  <c r="AG418" i="51"/>
  <c r="AA418" i="51"/>
  <c r="Y418" i="51"/>
  <c r="AE418" i="51"/>
  <c r="AD262" i="51"/>
  <c r="AC444" i="51"/>
  <c r="Z444" i="51"/>
  <c r="AA444" i="51"/>
  <c r="X444" i="51"/>
  <c r="AC314" i="51"/>
  <c r="AE444" i="51"/>
  <c r="V262" i="51"/>
  <c r="AG314" i="51"/>
  <c r="AH392" i="51"/>
  <c r="W366" i="51"/>
  <c r="AF262" i="51"/>
  <c r="AC236" i="51"/>
  <c r="AF210" i="51"/>
  <c r="AG184" i="51"/>
  <c r="W158" i="51"/>
  <c r="Z132" i="51"/>
  <c r="AA158" i="51"/>
  <c r="V158" i="51"/>
  <c r="Y158" i="51"/>
  <c r="AC158" i="51"/>
  <c r="AH366" i="51"/>
  <c r="AG158" i="51"/>
  <c r="AE158" i="51"/>
  <c r="AF158" i="51"/>
  <c r="Z158" i="51"/>
  <c r="AD158" i="51"/>
  <c r="AD392" i="51"/>
  <c r="AG132" i="51"/>
  <c r="Z314" i="51"/>
  <c r="AH236" i="51"/>
  <c r="AA132" i="51"/>
  <c r="V132" i="51"/>
  <c r="AF132" i="51"/>
  <c r="X314" i="51"/>
  <c r="AF236" i="51"/>
  <c r="Y132" i="51"/>
  <c r="W132" i="51"/>
  <c r="X262" i="51"/>
  <c r="X210" i="51"/>
  <c r="AA262" i="51"/>
  <c r="Z236" i="51"/>
  <c r="AD210" i="51"/>
  <c r="AG262" i="51"/>
  <c r="AD236" i="51"/>
  <c r="AA314" i="51"/>
  <c r="Y262" i="51"/>
  <c r="X236" i="51"/>
  <c r="AE262" i="51"/>
  <c r="AE210" i="51"/>
  <c r="Y314" i="51"/>
  <c r="W262" i="51"/>
  <c r="Y210" i="51"/>
  <c r="AC262" i="51"/>
  <c r="AC210" i="51"/>
  <c r="AH262" i="51"/>
  <c r="W314" i="51"/>
  <c r="Z210" i="51"/>
  <c r="AE366" i="51"/>
  <c r="AF366" i="51"/>
  <c r="AD366" i="51"/>
  <c r="AE392" i="51"/>
  <c r="AC366" i="51"/>
  <c r="AA392" i="51"/>
  <c r="W210" i="51"/>
  <c r="AA236" i="51"/>
  <c r="AD132" i="51"/>
  <c r="Y366" i="51"/>
  <c r="AA366" i="51"/>
  <c r="Z392" i="51"/>
  <c r="Z366" i="51"/>
  <c r="W392" i="51"/>
  <c r="Y236" i="51"/>
  <c r="X288" i="51"/>
  <c r="X392" i="51"/>
  <c r="X366" i="51"/>
  <c r="AF314" i="51"/>
  <c r="W236" i="51"/>
  <c r="AG236" i="51"/>
  <c r="AG366" i="51"/>
  <c r="AF288" i="51"/>
  <c r="AE314" i="51"/>
  <c r="AG210" i="51"/>
  <c r="AD288" i="51"/>
  <c r="V288" i="51"/>
  <c r="AF184" i="51"/>
  <c r="Y392" i="51"/>
  <c r="AA288" i="51"/>
  <c r="AH288" i="51"/>
  <c r="Y288" i="51"/>
  <c r="W288" i="51"/>
  <c r="AG288" i="51"/>
  <c r="AE184" i="51"/>
  <c r="AA184" i="51"/>
  <c r="AH184" i="51"/>
  <c r="AE288" i="51"/>
  <c r="AC184" i="51"/>
  <c r="Y184" i="51"/>
  <c r="AD184" i="51"/>
  <c r="AC288" i="51"/>
  <c r="Z184" i="51"/>
  <c r="W184" i="51"/>
  <c r="AF392" i="51"/>
  <c r="W444" i="51"/>
  <c r="AD444" i="51"/>
  <c r="Y444" i="51"/>
  <c r="AH444" i="51"/>
  <c r="P101" i="51"/>
  <c r="P23" i="51" s="1"/>
  <c r="AF444" i="51"/>
  <c r="AF622" i="51"/>
  <c r="AE340" i="51"/>
  <c r="AC340" i="51"/>
  <c r="Z340" i="51"/>
  <c r="X340" i="51"/>
  <c r="AH340" i="51"/>
  <c r="AF340" i="51"/>
  <c r="AD340" i="51"/>
  <c r="AA340" i="51"/>
  <c r="Y340" i="51"/>
  <c r="W340" i="51"/>
  <c r="N52" i="51"/>
  <c r="M51" i="51"/>
  <c r="N50" i="51"/>
  <c r="R52" i="51"/>
  <c r="O52" i="51"/>
  <c r="N51" i="51"/>
  <c r="O50" i="51"/>
  <c r="AF617" i="51"/>
  <c r="S330" i="51"/>
  <c r="AJ330" i="51" s="1"/>
  <c r="S305" i="51"/>
  <c r="AJ305" i="51" s="1"/>
  <c r="Q52" i="51"/>
  <c r="R51" i="51"/>
  <c r="O51" i="51"/>
  <c r="Q50" i="51"/>
  <c r="M52" i="51"/>
  <c r="Q51" i="51"/>
  <c r="AF612" i="51" l="1"/>
  <c r="S426" i="51"/>
  <c r="AJ426" i="51" s="1"/>
  <c r="S142" i="51"/>
  <c r="AJ142" i="51" s="1"/>
  <c r="S173" i="51"/>
  <c r="AJ173" i="51" s="1"/>
  <c r="R36" i="51"/>
  <c r="R38" i="51"/>
  <c r="S165" i="51"/>
  <c r="AJ165" i="51" s="1"/>
  <c r="S295" i="51"/>
  <c r="AJ295" i="51" s="1"/>
  <c r="S324" i="51"/>
  <c r="AJ324" i="51" s="1"/>
  <c r="S400" i="51"/>
  <c r="AJ400" i="51" s="1"/>
  <c r="S412" i="51"/>
  <c r="AJ412" i="51" s="1"/>
  <c r="S432" i="51"/>
  <c r="AJ432" i="51" s="1"/>
  <c r="S150" i="51"/>
  <c r="AJ150" i="51" s="1"/>
  <c r="S168" i="51"/>
  <c r="AJ168" i="51" s="1"/>
  <c r="S228" i="51"/>
  <c r="AJ228" i="51" s="1"/>
  <c r="S269" i="51"/>
  <c r="AJ269" i="51" s="1"/>
  <c r="S276" i="51"/>
  <c r="S304" i="51"/>
  <c r="AJ304" i="51" s="1"/>
  <c r="S348" i="51"/>
  <c r="AJ348" i="51" s="1"/>
  <c r="S425" i="51"/>
  <c r="AJ425" i="51" s="1"/>
  <c r="AF618" i="51"/>
  <c r="AF607" i="51"/>
  <c r="AH49" i="51"/>
  <c r="S244" i="51"/>
  <c r="AJ244" i="51" s="1"/>
  <c r="S254" i="51"/>
  <c r="AJ254" i="51" s="1"/>
  <c r="S329" i="51"/>
  <c r="AJ329" i="51" s="1"/>
  <c r="S328" i="51"/>
  <c r="AJ328" i="51" s="1"/>
  <c r="S408" i="51"/>
  <c r="AJ408" i="51" s="1"/>
  <c r="S384" i="51"/>
  <c r="AJ384" i="51" s="1"/>
  <c r="S438" i="51"/>
  <c r="AJ438" i="51" s="1"/>
  <c r="N34" i="51"/>
  <c r="N38" i="51"/>
  <c r="O40" i="51"/>
  <c r="O43" i="51"/>
  <c r="R50" i="51"/>
  <c r="R35" i="51"/>
  <c r="R37" i="51"/>
  <c r="N43" i="51"/>
  <c r="R48" i="51"/>
  <c r="S172" i="51"/>
  <c r="AJ172" i="51" s="1"/>
  <c r="S200" i="51"/>
  <c r="AJ200" i="51" s="1"/>
  <c r="S270" i="51"/>
  <c r="AJ270" i="51" s="1"/>
  <c r="S223" i="51"/>
  <c r="AJ223" i="51" s="1"/>
  <c r="S253" i="51"/>
  <c r="AJ253" i="51" s="1"/>
  <c r="S277" i="51"/>
  <c r="AJ277" i="51" s="1"/>
  <c r="S349" i="51"/>
  <c r="AJ349" i="51" s="1"/>
  <c r="S354" i="51"/>
  <c r="AJ354" i="51" s="1"/>
  <c r="S372" i="51"/>
  <c r="AJ372" i="51" s="1"/>
  <c r="S433" i="51"/>
  <c r="AJ433" i="51" s="1"/>
  <c r="AI387" i="51"/>
  <c r="AI205" i="51"/>
  <c r="AI413" i="51"/>
  <c r="AI36" i="51"/>
  <c r="AI44" i="51"/>
  <c r="S256" i="51"/>
  <c r="AJ256" i="51" s="1"/>
  <c r="S152" i="51"/>
  <c r="AJ152" i="51" s="1"/>
  <c r="S424" i="51"/>
  <c r="AJ424" i="51" s="1"/>
  <c r="S192" i="51"/>
  <c r="AJ192" i="51" s="1"/>
  <c r="S427" i="51"/>
  <c r="AJ427" i="51" s="1"/>
  <c r="AF610" i="51"/>
  <c r="M41" i="51"/>
  <c r="S249" i="51"/>
  <c r="AJ249" i="51" s="1"/>
  <c r="S145" i="51"/>
  <c r="AJ145" i="51" s="1"/>
  <c r="S146" i="51"/>
  <c r="AJ146" i="51" s="1"/>
  <c r="S171" i="51"/>
  <c r="AJ171" i="51" s="1"/>
  <c r="S230" i="51"/>
  <c r="AJ230" i="51" s="1"/>
  <c r="S334" i="51"/>
  <c r="AJ334" i="51" s="1"/>
  <c r="Q48" i="51"/>
  <c r="AI414" i="51"/>
  <c r="S224" i="51"/>
  <c r="AJ224" i="51" s="1"/>
  <c r="S176" i="51"/>
  <c r="AJ176" i="51" s="1"/>
  <c r="Q35" i="51"/>
  <c r="M50" i="51"/>
  <c r="S141" i="51"/>
  <c r="AJ141" i="51" s="1"/>
  <c r="S252" i="51"/>
  <c r="AJ252" i="51" s="1"/>
  <c r="S399" i="51"/>
  <c r="AJ399" i="51" s="1"/>
  <c r="S199" i="51"/>
  <c r="AJ199" i="51" s="1"/>
  <c r="AF615" i="51"/>
  <c r="B471" i="51"/>
  <c r="H471" i="51"/>
  <c r="F471" i="51"/>
  <c r="C471" i="51"/>
  <c r="E471" i="51"/>
  <c r="D471" i="51"/>
  <c r="G471" i="51"/>
  <c r="L37" i="51"/>
  <c r="S115" i="51"/>
  <c r="AJ115" i="51" s="1"/>
  <c r="S189" i="51"/>
  <c r="AF605" i="51"/>
  <c r="R34" i="51"/>
  <c r="S405" i="51"/>
  <c r="AJ405" i="51" s="1"/>
  <c r="N44" i="51"/>
  <c r="O48" i="51"/>
  <c r="S219" i="51"/>
  <c r="AJ219" i="51" s="1"/>
  <c r="AC49" i="51"/>
  <c r="G497" i="51"/>
  <c r="H497" i="51"/>
  <c r="E497" i="51"/>
  <c r="D497" i="51"/>
  <c r="B497" i="51"/>
  <c r="C497" i="51"/>
  <c r="F497" i="51"/>
  <c r="AI50" i="51"/>
  <c r="R40" i="51"/>
  <c r="Q45" i="51"/>
  <c r="S147" i="51"/>
  <c r="AJ147" i="51" s="1"/>
  <c r="S243" i="51"/>
  <c r="AJ243" i="51" s="1"/>
  <c r="S202" i="51"/>
  <c r="AJ202" i="51" s="1"/>
  <c r="S397" i="51"/>
  <c r="L418" i="51"/>
  <c r="S406" i="51"/>
  <c r="AJ406" i="51" s="1"/>
  <c r="S434" i="51"/>
  <c r="AJ434" i="51" s="1"/>
  <c r="L34" i="51"/>
  <c r="S112" i="51"/>
  <c r="AJ112" i="51" s="1"/>
  <c r="N35" i="51"/>
  <c r="S116" i="51"/>
  <c r="AJ116" i="51" s="1"/>
  <c r="L38" i="51"/>
  <c r="N41" i="51"/>
  <c r="S191" i="51"/>
  <c r="AJ191" i="51" s="1"/>
  <c r="O33" i="51"/>
  <c r="O35" i="51"/>
  <c r="O37" i="51"/>
  <c r="L43" i="51"/>
  <c r="S121" i="51"/>
  <c r="AJ121" i="51" s="1"/>
  <c r="S272" i="51"/>
  <c r="AJ272" i="51" s="1"/>
  <c r="S353" i="51"/>
  <c r="AJ353" i="51" s="1"/>
  <c r="AI335" i="51"/>
  <c r="S374" i="51"/>
  <c r="AJ374" i="51" s="1"/>
  <c r="S360" i="51"/>
  <c r="AJ360" i="51" s="1"/>
  <c r="S428" i="51"/>
  <c r="AJ428" i="51" s="1"/>
  <c r="AF623" i="51"/>
  <c r="AD49" i="51"/>
  <c r="AD54" i="51" s="1"/>
  <c r="AI231" i="51"/>
  <c r="X49" i="51"/>
  <c r="X54" i="51" s="1"/>
  <c r="AI153" i="51"/>
  <c r="AI439" i="51"/>
  <c r="AI33" i="51"/>
  <c r="AI41" i="51"/>
  <c r="AI45" i="51"/>
  <c r="C523" i="51"/>
  <c r="H523" i="51"/>
  <c r="D523" i="51"/>
  <c r="G523" i="51"/>
  <c r="F523" i="51"/>
  <c r="B523" i="51"/>
  <c r="E523" i="51"/>
  <c r="AI35" i="51"/>
  <c r="AI46" i="51"/>
  <c r="AI51" i="51"/>
  <c r="AI43" i="51"/>
  <c r="S241" i="51"/>
  <c r="L33" i="51"/>
  <c r="S111" i="51"/>
  <c r="S126" i="51"/>
  <c r="AJ126" i="51" s="1"/>
  <c r="L48" i="51"/>
  <c r="S138" i="51"/>
  <c r="AJ138" i="51" s="1"/>
  <c r="S220" i="51"/>
  <c r="AJ220" i="51" s="1"/>
  <c r="R42" i="51"/>
  <c r="L39" i="51"/>
  <c r="Q46" i="51"/>
  <c r="AJ276" i="51"/>
  <c r="S294" i="51"/>
  <c r="AJ294" i="51" s="1"/>
  <c r="S371" i="51"/>
  <c r="S382" i="51"/>
  <c r="AJ382" i="51" s="1"/>
  <c r="S431" i="51"/>
  <c r="AJ431" i="51" s="1"/>
  <c r="AI309" i="51"/>
  <c r="AC54" i="51"/>
  <c r="AI361" i="51"/>
  <c r="Q34" i="51"/>
  <c r="Q36" i="51"/>
  <c r="Q38" i="51"/>
  <c r="M40" i="51"/>
  <c r="Q42" i="51"/>
  <c r="Q44" i="51"/>
  <c r="M46" i="51"/>
  <c r="S139" i="51"/>
  <c r="AJ139" i="51" s="1"/>
  <c r="S175" i="51"/>
  <c r="AJ175" i="51" s="1"/>
  <c r="M33" i="51"/>
  <c r="M35" i="51"/>
  <c r="M37" i="51"/>
  <c r="Q39" i="51"/>
  <c r="Q43" i="51"/>
  <c r="Q47" i="51"/>
  <c r="S149" i="51"/>
  <c r="AJ149" i="51" s="1"/>
  <c r="S167" i="51"/>
  <c r="AJ167" i="51" s="1"/>
  <c r="S279" i="51"/>
  <c r="AJ279" i="51" s="1"/>
  <c r="S297" i="51"/>
  <c r="AJ297" i="51" s="1"/>
  <c r="S355" i="51"/>
  <c r="AJ355" i="51" s="1"/>
  <c r="S401" i="51"/>
  <c r="AJ401" i="51" s="1"/>
  <c r="S410" i="51"/>
  <c r="AJ410" i="51" s="1"/>
  <c r="R44" i="51"/>
  <c r="O46" i="51"/>
  <c r="Q158" i="51"/>
  <c r="S194" i="51"/>
  <c r="AJ194" i="51" s="1"/>
  <c r="N39" i="51"/>
  <c r="O41" i="51"/>
  <c r="S123" i="51"/>
  <c r="AJ123" i="51" s="1"/>
  <c r="L45" i="51"/>
  <c r="Q184" i="51"/>
  <c r="S198" i="51"/>
  <c r="AJ198" i="51" s="1"/>
  <c r="S225" i="51"/>
  <c r="AJ225" i="51" s="1"/>
  <c r="S278" i="51"/>
  <c r="AJ278" i="51" s="1"/>
  <c r="S215" i="51"/>
  <c r="S251" i="51"/>
  <c r="AJ251" i="51" s="1"/>
  <c r="S296" i="51"/>
  <c r="AJ296" i="51" s="1"/>
  <c r="S306" i="51"/>
  <c r="AJ306" i="51" s="1"/>
  <c r="S346" i="51"/>
  <c r="AJ346" i="51" s="1"/>
  <c r="S321" i="51"/>
  <c r="AJ321" i="51" s="1"/>
  <c r="AF609" i="51"/>
  <c r="Y49" i="51"/>
  <c r="Y54" i="51" s="1"/>
  <c r="AG49" i="51"/>
  <c r="AG54" i="51" s="1"/>
  <c r="V314" i="51"/>
  <c r="P7" i="51"/>
  <c r="AI34" i="51"/>
  <c r="L46" i="51"/>
  <c r="S124" i="51"/>
  <c r="AJ124" i="51" s="1"/>
  <c r="R47" i="51"/>
  <c r="S204" i="51"/>
  <c r="AJ204" i="51" s="1"/>
  <c r="S250" i="51"/>
  <c r="AJ250" i="51" s="1"/>
  <c r="S216" i="51"/>
  <c r="AJ216" i="51" s="1"/>
  <c r="S226" i="51"/>
  <c r="AJ226" i="51" s="1"/>
  <c r="S301" i="51"/>
  <c r="AJ301" i="51" s="1"/>
  <c r="S320" i="51"/>
  <c r="AJ320" i="51" s="1"/>
  <c r="S358" i="51"/>
  <c r="AJ358" i="51" s="1"/>
  <c r="S398" i="51"/>
  <c r="AJ398" i="51" s="1"/>
  <c r="S402" i="51"/>
  <c r="AJ402" i="51" s="1"/>
  <c r="L42" i="51"/>
  <c r="S120" i="51"/>
  <c r="AJ120" i="51" s="1"/>
  <c r="R46" i="51"/>
  <c r="R39" i="51"/>
  <c r="R41" i="51"/>
  <c r="S164" i="51"/>
  <c r="AJ164" i="51" s="1"/>
  <c r="S174" i="51"/>
  <c r="AJ174" i="51" s="1"/>
  <c r="S303" i="51"/>
  <c r="AJ303" i="51" s="1"/>
  <c r="S298" i="51"/>
  <c r="AJ298" i="51" s="1"/>
  <c r="S356" i="51"/>
  <c r="AJ356" i="51" s="1"/>
  <c r="S323" i="51"/>
  <c r="AJ323" i="51" s="1"/>
  <c r="S375" i="51"/>
  <c r="AJ375" i="51" s="1"/>
  <c r="S379" i="51"/>
  <c r="AJ379" i="51" s="1"/>
  <c r="S423" i="51"/>
  <c r="S435" i="51"/>
  <c r="AJ435" i="51" s="1"/>
  <c r="AF624" i="51"/>
  <c r="Z49" i="51"/>
  <c r="Z54" i="51" s="1"/>
  <c r="AH54" i="51"/>
  <c r="I75" i="51"/>
  <c r="F23" i="51"/>
  <c r="L47" i="51"/>
  <c r="S414" i="51"/>
  <c r="AJ414" i="51" s="1"/>
  <c r="S140" i="51"/>
  <c r="AJ140" i="51" s="1"/>
  <c r="S137" i="51"/>
  <c r="L40" i="51"/>
  <c r="M48" i="51"/>
  <c r="S163" i="51"/>
  <c r="S245" i="51"/>
  <c r="AJ245" i="51" s="1"/>
  <c r="S293" i="51"/>
  <c r="S331" i="51"/>
  <c r="AJ331" i="51" s="1"/>
  <c r="N33" i="51"/>
  <c r="L36" i="51"/>
  <c r="S114" i="51"/>
  <c r="AJ114" i="51" s="1"/>
  <c r="N37" i="51"/>
  <c r="O45" i="51"/>
  <c r="N48" i="51"/>
  <c r="M34" i="51"/>
  <c r="M36" i="51"/>
  <c r="M38" i="51"/>
  <c r="R43" i="51"/>
  <c r="N45" i="51"/>
  <c r="N47" i="51"/>
  <c r="S128" i="51"/>
  <c r="AJ128" i="51" s="1"/>
  <c r="S130" i="51"/>
  <c r="AJ130" i="51" s="1"/>
  <c r="L52" i="51"/>
  <c r="S178" i="51"/>
  <c r="AJ178" i="51" s="1"/>
  <c r="S227" i="51"/>
  <c r="AJ227" i="51" s="1"/>
  <c r="S280" i="51"/>
  <c r="AJ280" i="51" s="1"/>
  <c r="S347" i="51"/>
  <c r="AJ347" i="51" s="1"/>
  <c r="S308" i="51"/>
  <c r="AJ308" i="51" s="1"/>
  <c r="S386" i="51"/>
  <c r="AJ386" i="51" s="1"/>
  <c r="AE49" i="51"/>
  <c r="AE54" i="51" s="1"/>
  <c r="AF49" i="51"/>
  <c r="AF54" i="51" s="1"/>
  <c r="V210" i="51"/>
  <c r="V236" i="51"/>
  <c r="V418" i="51"/>
  <c r="AI42" i="51"/>
  <c r="Q33" i="51"/>
  <c r="Q37" i="51"/>
  <c r="M39" i="51"/>
  <c r="Q41" i="51"/>
  <c r="M43" i="51"/>
  <c r="M45" i="51"/>
  <c r="M47" i="51"/>
  <c r="O34" i="51"/>
  <c r="O36" i="51"/>
  <c r="O38" i="51"/>
  <c r="O44" i="51"/>
  <c r="S218" i="51"/>
  <c r="AJ218" i="51" s="1"/>
  <c r="S268" i="51"/>
  <c r="AJ268" i="51" s="1"/>
  <c r="S322" i="51"/>
  <c r="AJ322" i="51" s="1"/>
  <c r="N42" i="51"/>
  <c r="L44" i="51"/>
  <c r="S122" i="51"/>
  <c r="AJ122" i="51" s="1"/>
  <c r="L51" i="51"/>
  <c r="S129" i="51"/>
  <c r="AJ129" i="51" s="1"/>
  <c r="S190" i="51"/>
  <c r="AJ190" i="51" s="1"/>
  <c r="S197" i="51"/>
  <c r="AJ197" i="51" s="1"/>
  <c r="Q40" i="51"/>
  <c r="M42" i="51"/>
  <c r="S166" i="51"/>
  <c r="AJ166" i="51" s="1"/>
  <c r="S271" i="51"/>
  <c r="AJ271" i="51" s="1"/>
  <c r="S275" i="51"/>
  <c r="AJ275" i="51" s="1"/>
  <c r="S217" i="51"/>
  <c r="AJ217" i="51" s="1"/>
  <c r="S267" i="51"/>
  <c r="S302" i="51"/>
  <c r="AJ302" i="51" s="1"/>
  <c r="S345" i="51"/>
  <c r="S350" i="51"/>
  <c r="AJ350" i="51" s="1"/>
  <c r="S357" i="51"/>
  <c r="AJ357" i="51" s="1"/>
  <c r="S373" i="51"/>
  <c r="AJ373" i="51" s="1"/>
  <c r="S380" i="51"/>
  <c r="AJ380" i="51" s="1"/>
  <c r="S381" i="51"/>
  <c r="AJ381" i="51" s="1"/>
  <c r="S407" i="51"/>
  <c r="AJ407" i="51" s="1"/>
  <c r="AF614" i="51"/>
  <c r="AF606" i="51"/>
  <c r="AF619" i="51"/>
  <c r="AI127" i="51"/>
  <c r="V49" i="51"/>
  <c r="AI53" i="51"/>
  <c r="AJ53" i="51" s="1"/>
  <c r="AH158" i="51"/>
  <c r="V444" i="51"/>
  <c r="X132" i="51"/>
  <c r="V392" i="51"/>
  <c r="F80" i="51"/>
  <c r="AI48" i="51"/>
  <c r="G575" i="51"/>
  <c r="E575" i="51"/>
  <c r="C575" i="51"/>
  <c r="H575" i="51"/>
  <c r="D575" i="51"/>
  <c r="B575" i="51"/>
  <c r="F575" i="51"/>
  <c r="AI52" i="51"/>
  <c r="V340" i="51"/>
  <c r="AI179" i="51"/>
  <c r="V184" i="51"/>
  <c r="S148" i="51"/>
  <c r="AJ148" i="51" s="1"/>
  <c r="N40" i="51"/>
  <c r="O42" i="51"/>
  <c r="N46" i="51"/>
  <c r="S242" i="51"/>
  <c r="AJ242" i="51" s="1"/>
  <c r="S246" i="51"/>
  <c r="AJ246" i="51" s="1"/>
  <c r="S332" i="51"/>
  <c r="AJ332" i="51" s="1"/>
  <c r="S113" i="51"/>
  <c r="AJ113" i="51" s="1"/>
  <c r="L35" i="51"/>
  <c r="N36" i="51"/>
  <c r="O39" i="51"/>
  <c r="L41" i="51"/>
  <c r="S119" i="51"/>
  <c r="AJ119" i="51" s="1"/>
  <c r="R45" i="51"/>
  <c r="O47" i="51"/>
  <c r="S193" i="51"/>
  <c r="AJ193" i="51" s="1"/>
  <c r="M44" i="51"/>
  <c r="S282" i="51"/>
  <c r="AJ282" i="51" s="1"/>
  <c r="S201" i="51"/>
  <c r="AJ201" i="51" s="1"/>
  <c r="S327" i="51"/>
  <c r="AJ327" i="51" s="1"/>
  <c r="S376" i="51"/>
  <c r="AJ376" i="51" s="1"/>
  <c r="S383" i="51"/>
  <c r="AJ383" i="51" s="1"/>
  <c r="S409" i="51"/>
  <c r="AJ409" i="51" s="1"/>
  <c r="S436" i="51"/>
  <c r="AJ436" i="51" s="1"/>
  <c r="AF611" i="51"/>
  <c r="AI283" i="51"/>
  <c r="W49" i="51"/>
  <c r="W54" i="51" s="1"/>
  <c r="AA49" i="51"/>
  <c r="AA54" i="51" s="1"/>
  <c r="AI257" i="51"/>
  <c r="AC132" i="51"/>
  <c r="I80" i="51"/>
  <c r="E549" i="51"/>
  <c r="C549" i="51"/>
  <c r="F549" i="51"/>
  <c r="B549" i="51"/>
  <c r="H549" i="51"/>
  <c r="G549" i="51"/>
  <c r="D549" i="51"/>
  <c r="AI38" i="51"/>
  <c r="R288" i="51"/>
  <c r="R184" i="51"/>
  <c r="M314" i="51"/>
  <c r="R392" i="51"/>
  <c r="R262" i="51"/>
  <c r="Q444" i="51"/>
  <c r="N418" i="51"/>
  <c r="L262" i="51"/>
  <c r="N132" i="51"/>
  <c r="N314" i="51"/>
  <c r="O418" i="51"/>
  <c r="N184" i="51"/>
  <c r="L158" i="51"/>
  <c r="O444" i="51"/>
  <c r="O158" i="51"/>
  <c r="N158" i="51"/>
  <c r="O236" i="51"/>
  <c r="N366" i="51"/>
  <c r="R132" i="51"/>
  <c r="O210" i="51"/>
  <c r="O366" i="51"/>
  <c r="L236" i="51"/>
  <c r="O392" i="51"/>
  <c r="O262" i="51"/>
  <c r="N236" i="51"/>
  <c r="O184" i="51"/>
  <c r="L366" i="51"/>
  <c r="N210" i="51"/>
  <c r="O314" i="51"/>
  <c r="O288" i="51"/>
  <c r="L392" i="51"/>
  <c r="O340" i="51"/>
  <c r="N340" i="51"/>
  <c r="I222" i="51"/>
  <c r="I325" i="51"/>
  <c r="I324" i="51"/>
  <c r="I358" i="51"/>
  <c r="I378" i="51"/>
  <c r="D48" i="51"/>
  <c r="I197" i="51"/>
  <c r="I166" i="51"/>
  <c r="I306" i="51"/>
  <c r="L340" i="51"/>
  <c r="I333" i="51"/>
  <c r="I330" i="51"/>
  <c r="I384" i="51"/>
  <c r="I172" i="51"/>
  <c r="I174" i="51"/>
  <c r="I427" i="51"/>
  <c r="C46" i="51" l="1"/>
  <c r="I140" i="51"/>
  <c r="I360" i="51"/>
  <c r="I199" i="51"/>
  <c r="I269" i="51"/>
  <c r="C34" i="51"/>
  <c r="H36" i="51"/>
  <c r="I165" i="51"/>
  <c r="I252" i="51"/>
  <c r="I177" i="51"/>
  <c r="I327" i="51"/>
  <c r="I303" i="51"/>
  <c r="I164" i="51"/>
  <c r="I399" i="51"/>
  <c r="I320" i="51"/>
  <c r="I305" i="51"/>
  <c r="G45" i="51"/>
  <c r="I142" i="51"/>
  <c r="I380" i="51"/>
  <c r="I352" i="51"/>
  <c r="I193" i="51"/>
  <c r="I216" i="51"/>
  <c r="I253" i="51"/>
  <c r="I406" i="51"/>
  <c r="I304" i="51"/>
  <c r="I308" i="51"/>
  <c r="G184" i="51"/>
  <c r="I431" i="51"/>
  <c r="I329" i="51"/>
  <c r="I372" i="51"/>
  <c r="I194" i="51"/>
  <c r="I379" i="51"/>
  <c r="I302" i="51"/>
  <c r="I334" i="51"/>
  <c r="I170" i="51"/>
  <c r="I270" i="51"/>
  <c r="I150" i="51"/>
  <c r="I374" i="51"/>
  <c r="I437" i="51"/>
  <c r="I357" i="51"/>
  <c r="E48" i="51"/>
  <c r="I435" i="51"/>
  <c r="I251" i="51"/>
  <c r="I412" i="51"/>
  <c r="I433" i="51"/>
  <c r="I354" i="51"/>
  <c r="I298" i="51"/>
  <c r="I273" i="51"/>
  <c r="I201" i="51"/>
  <c r="I271" i="51"/>
  <c r="D43" i="51"/>
  <c r="G40" i="51"/>
  <c r="H37" i="51"/>
  <c r="E35" i="51"/>
  <c r="I191" i="51"/>
  <c r="I404" i="51"/>
  <c r="I202" i="51"/>
  <c r="I246" i="51"/>
  <c r="I242" i="51"/>
  <c r="I149" i="51"/>
  <c r="G43" i="51"/>
  <c r="C37" i="51"/>
  <c r="H34" i="51"/>
  <c r="I146" i="51"/>
  <c r="I383" i="51"/>
  <c r="I382" i="51"/>
  <c r="I192" i="51"/>
  <c r="H45" i="51"/>
  <c r="D42" i="51"/>
  <c r="E40" i="51"/>
  <c r="D36" i="51"/>
  <c r="I429" i="51"/>
  <c r="I332" i="51"/>
  <c r="I297" i="51"/>
  <c r="I230" i="51"/>
  <c r="I167" i="51"/>
  <c r="C48" i="51"/>
  <c r="I152" i="51"/>
  <c r="I345" i="51"/>
  <c r="B39" i="51"/>
  <c r="I117" i="51"/>
  <c r="I215" i="51"/>
  <c r="I432" i="51"/>
  <c r="G44" i="51"/>
  <c r="C40" i="51"/>
  <c r="I346" i="51"/>
  <c r="I189" i="51"/>
  <c r="I254" i="51"/>
  <c r="I169" i="51"/>
  <c r="I138" i="51"/>
  <c r="R366" i="51"/>
  <c r="Q418" i="51"/>
  <c r="I549" i="51"/>
  <c r="S35" i="51"/>
  <c r="AJ35" i="51" s="1"/>
  <c r="S43" i="51"/>
  <c r="AJ43" i="51" s="1"/>
  <c r="I407" i="51"/>
  <c r="I347" i="51"/>
  <c r="I280" i="51"/>
  <c r="I275" i="51"/>
  <c r="I227" i="51"/>
  <c r="H43" i="51"/>
  <c r="E41" i="51"/>
  <c r="C38" i="51"/>
  <c r="H35" i="51"/>
  <c r="I359" i="51"/>
  <c r="I249" i="51"/>
  <c r="I243" i="51"/>
  <c r="E44" i="51"/>
  <c r="E38" i="51"/>
  <c r="C35" i="51"/>
  <c r="I173" i="51"/>
  <c r="I423" i="51"/>
  <c r="I277" i="51"/>
  <c r="I300" i="51"/>
  <c r="I195" i="51"/>
  <c r="I121" i="51"/>
  <c r="B43" i="51"/>
  <c r="E47" i="51"/>
  <c r="H42" i="51"/>
  <c r="D35" i="51"/>
  <c r="I351" i="51"/>
  <c r="I301" i="51"/>
  <c r="I281" i="51"/>
  <c r="I204" i="51"/>
  <c r="Q314" i="51"/>
  <c r="R236" i="51"/>
  <c r="M236" i="51"/>
  <c r="M392" i="51"/>
  <c r="M288" i="51"/>
  <c r="S487" i="51"/>
  <c r="P71" i="51"/>
  <c r="S319" i="51"/>
  <c r="I575" i="51"/>
  <c r="S44" i="51"/>
  <c r="AJ44" i="51" s="1"/>
  <c r="S36" i="51"/>
  <c r="AJ36" i="51" s="1"/>
  <c r="AJ241" i="51"/>
  <c r="AJ397" i="51"/>
  <c r="D44" i="51"/>
  <c r="G48" i="51"/>
  <c r="G36" i="51"/>
  <c r="I272" i="51"/>
  <c r="I198" i="51"/>
  <c r="B41" i="51"/>
  <c r="I119" i="51"/>
  <c r="I115" i="51"/>
  <c r="B37" i="51"/>
  <c r="I430" i="51"/>
  <c r="I405" i="51"/>
  <c r="I355" i="51"/>
  <c r="D40" i="51"/>
  <c r="Q340" i="51"/>
  <c r="R444" i="51"/>
  <c r="M210" i="51"/>
  <c r="M158" i="51"/>
  <c r="S488" i="51"/>
  <c r="P72" i="51"/>
  <c r="AJ345" i="51"/>
  <c r="AJ293" i="51"/>
  <c r="AJ163" i="51"/>
  <c r="R33" i="51"/>
  <c r="S33" i="51" s="1"/>
  <c r="S38" i="51"/>
  <c r="AJ38" i="51" s="1"/>
  <c r="I403" i="51"/>
  <c r="I323" i="51"/>
  <c r="I356" i="51"/>
  <c r="I247" i="51"/>
  <c r="I203" i="51"/>
  <c r="I225" i="51"/>
  <c r="I144" i="51"/>
  <c r="B47" i="51"/>
  <c r="I125" i="51"/>
  <c r="H46" i="51"/>
  <c r="E43" i="51"/>
  <c r="I326" i="51"/>
  <c r="I151" i="51"/>
  <c r="H47" i="51"/>
  <c r="C47" i="51"/>
  <c r="C43" i="51"/>
  <c r="C39" i="51"/>
  <c r="G35" i="51"/>
  <c r="I385" i="51"/>
  <c r="I386" i="51"/>
  <c r="D47" i="51"/>
  <c r="I116" i="51"/>
  <c r="B38" i="51"/>
  <c r="I112" i="51"/>
  <c r="B34" i="51"/>
  <c r="I410" i="51"/>
  <c r="I402" i="51"/>
  <c r="I398" i="51"/>
  <c r="I279" i="51"/>
  <c r="I250" i="51"/>
  <c r="I196" i="51"/>
  <c r="E42" i="51"/>
  <c r="B40" i="51"/>
  <c r="I118" i="51"/>
  <c r="I141" i="51"/>
  <c r="O49" i="51"/>
  <c r="S483" i="51"/>
  <c r="P67" i="51"/>
  <c r="AI49" i="51"/>
  <c r="Q132" i="51"/>
  <c r="S48" i="51"/>
  <c r="AJ48" i="51" s="1"/>
  <c r="I523" i="51"/>
  <c r="I497" i="51"/>
  <c r="M444" i="51"/>
  <c r="S52" i="51"/>
  <c r="AJ52" i="51" s="1"/>
  <c r="I428" i="51"/>
  <c r="I375" i="51"/>
  <c r="I321" i="51"/>
  <c r="I267" i="51"/>
  <c r="I219" i="51"/>
  <c r="I178" i="51"/>
  <c r="D45" i="51"/>
  <c r="E46" i="51"/>
  <c r="I120" i="51"/>
  <c r="B42" i="51"/>
  <c r="I248" i="51"/>
  <c r="I221" i="51"/>
  <c r="G47" i="51"/>
  <c r="G42" i="51"/>
  <c r="G38" i="51"/>
  <c r="G34" i="51"/>
  <c r="I436" i="51"/>
  <c r="I371" i="51"/>
  <c r="I350" i="51"/>
  <c r="I307" i="51"/>
  <c r="I223" i="51"/>
  <c r="I229" i="51"/>
  <c r="I168" i="51"/>
  <c r="G46" i="51"/>
  <c r="I113" i="51"/>
  <c r="B35" i="51"/>
  <c r="I424" i="51"/>
  <c r="I401" i="51"/>
  <c r="I274" i="51"/>
  <c r="C41" i="51"/>
  <c r="I148" i="51"/>
  <c r="M366" i="51"/>
  <c r="M262" i="51"/>
  <c r="N392" i="51"/>
  <c r="M340" i="51"/>
  <c r="M418" i="51"/>
  <c r="M184" i="51"/>
  <c r="R210" i="51"/>
  <c r="C81" i="51"/>
  <c r="F81" i="51"/>
  <c r="D81" i="51"/>
  <c r="H81" i="51"/>
  <c r="B81" i="51"/>
  <c r="E81" i="51"/>
  <c r="G81" i="51"/>
  <c r="L288" i="51"/>
  <c r="O132" i="51"/>
  <c r="S34" i="51"/>
  <c r="AJ34" i="51" s="1"/>
  <c r="L210" i="51"/>
  <c r="L49" i="51"/>
  <c r="L54" i="51" s="1"/>
  <c r="S127" i="51"/>
  <c r="AJ127" i="51" s="1"/>
  <c r="Q262" i="51"/>
  <c r="O54" i="51"/>
  <c r="AF621" i="51"/>
  <c r="I425" i="51"/>
  <c r="I353" i="51"/>
  <c r="I296" i="51"/>
  <c r="C42" i="51"/>
  <c r="H39" i="51"/>
  <c r="E37" i="51"/>
  <c r="G158" i="51"/>
  <c r="I328" i="51"/>
  <c r="I220" i="51"/>
  <c r="I245" i="51"/>
  <c r="I147" i="51"/>
  <c r="G39" i="51"/>
  <c r="E34" i="51"/>
  <c r="I381" i="51"/>
  <c r="I376" i="51"/>
  <c r="I282" i="51"/>
  <c r="H33" i="51"/>
  <c r="I190" i="51"/>
  <c r="E45" i="51"/>
  <c r="D41" i="51"/>
  <c r="E39" i="51"/>
  <c r="D37" i="51"/>
  <c r="D33" i="51"/>
  <c r="I397" i="51"/>
  <c r="I331" i="51"/>
  <c r="I295" i="51"/>
  <c r="I268" i="51"/>
  <c r="I226" i="51"/>
  <c r="I241" i="51"/>
  <c r="D46" i="51"/>
  <c r="I176" i="51"/>
  <c r="R418" i="51"/>
  <c r="Q392" i="51"/>
  <c r="N444" i="51"/>
  <c r="R314" i="51"/>
  <c r="N262" i="51"/>
  <c r="R158" i="51"/>
  <c r="S41" i="51"/>
  <c r="AJ41" i="51" s="1"/>
  <c r="S42" i="51"/>
  <c r="AJ42" i="51" s="1"/>
  <c r="AJ371" i="51"/>
  <c r="AJ111" i="51"/>
  <c r="V54" i="51"/>
  <c r="Q288" i="51"/>
  <c r="I426" i="51"/>
  <c r="I411" i="51"/>
  <c r="I373" i="51"/>
  <c r="I319" i="51"/>
  <c r="I255" i="51"/>
  <c r="I217" i="51"/>
  <c r="I299" i="51"/>
  <c r="H44" i="51"/>
  <c r="B33" i="51"/>
  <c r="I111" i="51"/>
  <c r="I438" i="51"/>
  <c r="I256" i="51"/>
  <c r="I143" i="51"/>
  <c r="B46" i="51"/>
  <c r="I124" i="51"/>
  <c r="I137" i="51"/>
  <c r="C45" i="51"/>
  <c r="G41" i="51"/>
  <c r="G37" i="51"/>
  <c r="G33" i="51"/>
  <c r="I377" i="51"/>
  <c r="I348" i="51"/>
  <c r="I278" i="51"/>
  <c r="I228" i="51"/>
  <c r="I123" i="51"/>
  <c r="B45" i="51"/>
  <c r="I126" i="51"/>
  <c r="B48" i="51"/>
  <c r="B36" i="51"/>
  <c r="I114" i="51"/>
  <c r="I408" i="51"/>
  <c r="I400" i="51"/>
  <c r="I322" i="51"/>
  <c r="I224" i="51"/>
  <c r="H40" i="51"/>
  <c r="I145" i="51"/>
  <c r="I139" i="51"/>
  <c r="S179" i="51"/>
  <c r="AJ179" i="51" s="1"/>
  <c r="Q236" i="51"/>
  <c r="L444" i="51"/>
  <c r="S46" i="51"/>
  <c r="AJ46" i="51" s="1"/>
  <c r="S37" i="51"/>
  <c r="AJ37" i="51" s="1"/>
  <c r="I471" i="51"/>
  <c r="Q210" i="51"/>
  <c r="Q366" i="51"/>
  <c r="AJ267" i="51"/>
  <c r="AJ189" i="51"/>
  <c r="I409" i="51"/>
  <c r="I349" i="51"/>
  <c r="I294" i="51"/>
  <c r="I276" i="51"/>
  <c r="C44" i="51"/>
  <c r="H41" i="51"/>
  <c r="D39" i="51"/>
  <c r="C36" i="51"/>
  <c r="E33" i="51"/>
  <c r="I434" i="51"/>
  <c r="I218" i="51"/>
  <c r="I244" i="51"/>
  <c r="I171" i="51"/>
  <c r="H38" i="51"/>
  <c r="E36" i="51"/>
  <c r="C33" i="51"/>
  <c r="I200" i="51"/>
  <c r="H48" i="51"/>
  <c r="B44" i="51"/>
  <c r="I122" i="51"/>
  <c r="D38" i="51"/>
  <c r="D34" i="51"/>
  <c r="I293" i="51"/>
  <c r="I163" i="51"/>
  <c r="I175" i="51"/>
  <c r="S231" i="51"/>
  <c r="AJ231" i="51" s="1"/>
  <c r="N288" i="51"/>
  <c r="S51" i="51"/>
  <c r="AJ51" i="51" s="1"/>
  <c r="L314" i="51"/>
  <c r="L184" i="51"/>
  <c r="AJ137" i="51"/>
  <c r="AJ423" i="51"/>
  <c r="AJ215" i="51"/>
  <c r="S45" i="51"/>
  <c r="AJ45" i="51" s="1"/>
  <c r="M132" i="51"/>
  <c r="L132" i="51"/>
  <c r="S180" i="51"/>
  <c r="AJ180" i="51" s="1"/>
  <c r="E288" i="51"/>
  <c r="E262" i="51"/>
  <c r="E366" i="51"/>
  <c r="B132" i="51"/>
  <c r="G366" i="51"/>
  <c r="B392" i="51"/>
  <c r="E314" i="51"/>
  <c r="H392" i="51"/>
  <c r="D340" i="51"/>
  <c r="E210" i="51"/>
  <c r="D158" i="51"/>
  <c r="C340" i="51"/>
  <c r="D236" i="51"/>
  <c r="G288" i="51"/>
  <c r="H132" i="51"/>
  <c r="E158" i="51"/>
  <c r="C366" i="51"/>
  <c r="B210" i="51"/>
  <c r="C314" i="51"/>
  <c r="G236" i="51"/>
  <c r="G262" i="51"/>
  <c r="G132" i="51"/>
  <c r="S440" i="51"/>
  <c r="AJ440" i="51" s="1"/>
  <c r="H418" i="51"/>
  <c r="H340" i="51"/>
  <c r="C236" i="51"/>
  <c r="C392" i="51"/>
  <c r="C288" i="51"/>
  <c r="H158" i="51"/>
  <c r="B262" i="51"/>
  <c r="S258" i="51"/>
  <c r="AJ258" i="51" s="1"/>
  <c r="E132" i="51"/>
  <c r="B444" i="51"/>
  <c r="B236" i="51"/>
  <c r="S232" i="51"/>
  <c r="AJ232" i="51" s="1"/>
  <c r="S206" i="51"/>
  <c r="AJ206" i="51" s="1"/>
  <c r="S362" i="51"/>
  <c r="AJ362" i="51" s="1"/>
  <c r="S284" i="51"/>
  <c r="AJ284" i="51" s="1"/>
  <c r="S310" i="51"/>
  <c r="AJ310" i="51" s="1"/>
  <c r="S388" i="51"/>
  <c r="S336" i="51"/>
  <c r="AJ336" i="51" s="1"/>
  <c r="B340" i="51"/>
  <c r="I81" i="51" l="1"/>
  <c r="S361" i="51"/>
  <c r="AJ361" i="51" s="1"/>
  <c r="S335" i="51"/>
  <c r="AJ335" i="51" s="1"/>
  <c r="AJ33" i="51"/>
  <c r="E340" i="51"/>
  <c r="G418" i="51"/>
  <c r="H444" i="51"/>
  <c r="H288" i="51"/>
  <c r="I45" i="51"/>
  <c r="S283" i="51"/>
  <c r="AJ283" i="51" s="1"/>
  <c r="S71" i="51"/>
  <c r="P19" i="51"/>
  <c r="C52" i="51"/>
  <c r="D444" i="51"/>
  <c r="D366" i="51"/>
  <c r="C184" i="51"/>
  <c r="H366" i="51"/>
  <c r="D288" i="51"/>
  <c r="R49" i="51"/>
  <c r="I46" i="51"/>
  <c r="S153" i="51"/>
  <c r="AJ153" i="51" s="1"/>
  <c r="I40" i="51"/>
  <c r="I47" i="51"/>
  <c r="I37" i="51"/>
  <c r="E418" i="51"/>
  <c r="C158" i="51"/>
  <c r="G210" i="51"/>
  <c r="H262" i="51"/>
  <c r="G444" i="51"/>
  <c r="I33" i="51"/>
  <c r="S67" i="51"/>
  <c r="P15" i="51"/>
  <c r="I43" i="51"/>
  <c r="S154" i="51"/>
  <c r="AJ154" i="51" s="1"/>
  <c r="L50" i="51"/>
  <c r="D262" i="51"/>
  <c r="H236" i="51"/>
  <c r="E444" i="51"/>
  <c r="D184" i="51"/>
  <c r="I153" i="51"/>
  <c r="I158" i="51" s="1"/>
  <c r="H184" i="51"/>
  <c r="I36" i="51"/>
  <c r="I42" i="51"/>
  <c r="Q49" i="51"/>
  <c r="I41" i="51"/>
  <c r="D314" i="51"/>
  <c r="H314" i="51"/>
  <c r="G392" i="51"/>
  <c r="D392" i="51"/>
  <c r="E184" i="51"/>
  <c r="E236" i="51"/>
  <c r="I44" i="51"/>
  <c r="I48" i="51"/>
  <c r="I38" i="51"/>
  <c r="S205" i="51"/>
  <c r="AJ205" i="51" s="1"/>
  <c r="R340" i="51"/>
  <c r="S309" i="51"/>
  <c r="AJ309" i="51" s="1"/>
  <c r="I39" i="51"/>
  <c r="G340" i="51"/>
  <c r="D132" i="51"/>
  <c r="G314" i="51"/>
  <c r="C210" i="51"/>
  <c r="I127" i="51"/>
  <c r="I132" i="51" s="1"/>
  <c r="N49" i="51"/>
  <c r="M49" i="51"/>
  <c r="S413" i="51"/>
  <c r="AJ413" i="51" s="1"/>
  <c r="D418" i="51"/>
  <c r="C418" i="51"/>
  <c r="B184" i="51"/>
  <c r="I34" i="51"/>
  <c r="E392" i="51"/>
  <c r="H210" i="51"/>
  <c r="C262" i="51"/>
  <c r="C444" i="51"/>
  <c r="D210" i="51"/>
  <c r="B314" i="51"/>
  <c r="B158" i="51"/>
  <c r="S439" i="51"/>
  <c r="AJ439" i="51" s="1"/>
  <c r="S387" i="51"/>
  <c r="AJ387" i="51" s="1"/>
  <c r="S257" i="51"/>
  <c r="AJ257" i="51" s="1"/>
  <c r="I35" i="51"/>
  <c r="S72" i="51"/>
  <c r="P20" i="51"/>
  <c r="AJ319" i="51"/>
  <c r="B366" i="51"/>
  <c r="I206" i="51"/>
  <c r="E52" i="51"/>
  <c r="I231" i="51" l="1"/>
  <c r="I236" i="51" s="1"/>
  <c r="I258" i="51"/>
  <c r="I309" i="51"/>
  <c r="I314" i="51" s="1"/>
  <c r="G50" i="51"/>
  <c r="I361" i="51"/>
  <c r="I366" i="51" s="1"/>
  <c r="C367" i="51" s="1"/>
  <c r="I179" i="51"/>
  <c r="I184" i="51" s="1"/>
  <c r="B185" i="51" s="1"/>
  <c r="F237" i="51"/>
  <c r="G237" i="51"/>
  <c r="B237" i="51"/>
  <c r="H237" i="51"/>
  <c r="C237" i="51"/>
  <c r="E237" i="51"/>
  <c r="D237" i="51"/>
  <c r="H367" i="51"/>
  <c r="E367" i="51"/>
  <c r="H133" i="51"/>
  <c r="G133" i="51"/>
  <c r="D133" i="51"/>
  <c r="B133" i="51"/>
  <c r="E133" i="51"/>
  <c r="F133" i="51"/>
  <c r="B315" i="51"/>
  <c r="C315" i="51"/>
  <c r="D315" i="51"/>
  <c r="G315" i="51"/>
  <c r="F315" i="51"/>
  <c r="E315" i="51"/>
  <c r="H315" i="51"/>
  <c r="D185" i="51"/>
  <c r="C185" i="51"/>
  <c r="H185" i="51"/>
  <c r="F185" i="51"/>
  <c r="G159" i="51"/>
  <c r="F159" i="51"/>
  <c r="H159" i="51"/>
  <c r="D159" i="51"/>
  <c r="C159" i="51"/>
  <c r="E159" i="51"/>
  <c r="B159" i="51"/>
  <c r="N54" i="51"/>
  <c r="I336" i="51"/>
  <c r="I362" i="51"/>
  <c r="D50" i="51"/>
  <c r="E50" i="51"/>
  <c r="I283" i="51"/>
  <c r="I288" i="51" s="1"/>
  <c r="B288" i="51"/>
  <c r="I154" i="51"/>
  <c r="B50" i="51"/>
  <c r="I232" i="51"/>
  <c r="I388" i="51"/>
  <c r="H50" i="51"/>
  <c r="I284" i="51"/>
  <c r="C50" i="51"/>
  <c r="I310" i="51"/>
  <c r="G52" i="51"/>
  <c r="S49" i="51"/>
  <c r="AJ49" i="51" s="1"/>
  <c r="G49" i="51"/>
  <c r="S50" i="51"/>
  <c r="AJ50" i="51" s="1"/>
  <c r="I439" i="51"/>
  <c r="I444" i="51" s="1"/>
  <c r="B52" i="51"/>
  <c r="H52" i="51"/>
  <c r="I414" i="51"/>
  <c r="I413" i="51"/>
  <c r="I418" i="51" s="1"/>
  <c r="B418" i="51"/>
  <c r="H49" i="51"/>
  <c r="I205" i="51"/>
  <c r="I210" i="51" s="1"/>
  <c r="E49" i="51"/>
  <c r="B49" i="51"/>
  <c r="I387" i="51"/>
  <c r="I392" i="51" s="1"/>
  <c r="R54" i="51"/>
  <c r="I180" i="51"/>
  <c r="I440" i="51"/>
  <c r="I335" i="51"/>
  <c r="I340" i="51" s="1"/>
  <c r="M54" i="51"/>
  <c r="D49" i="51"/>
  <c r="Q54" i="51"/>
  <c r="I257" i="51"/>
  <c r="I262" i="51" s="1"/>
  <c r="C49" i="51"/>
  <c r="C132" i="51"/>
  <c r="C133" i="51" s="1"/>
  <c r="B367" i="51" l="1"/>
  <c r="I130" i="51"/>
  <c r="E185" i="51"/>
  <c r="G367" i="51"/>
  <c r="G185" i="51"/>
  <c r="I185" i="51" s="1"/>
  <c r="D367" i="51"/>
  <c r="I367" i="51" s="1"/>
  <c r="F367" i="51"/>
  <c r="I52" i="51"/>
  <c r="B341" i="51"/>
  <c r="H341" i="51"/>
  <c r="D341" i="51"/>
  <c r="F341" i="51"/>
  <c r="G341" i="51"/>
  <c r="C341" i="51"/>
  <c r="E341" i="51"/>
  <c r="H211" i="51"/>
  <c r="F211" i="51"/>
  <c r="D211" i="51"/>
  <c r="C211" i="51"/>
  <c r="G211" i="51"/>
  <c r="B211" i="51"/>
  <c r="E211" i="51"/>
  <c r="I50" i="51"/>
  <c r="I315" i="51"/>
  <c r="C54" i="51"/>
  <c r="G263" i="51"/>
  <c r="D263" i="51"/>
  <c r="B263" i="51"/>
  <c r="F263" i="51"/>
  <c r="H263" i="51"/>
  <c r="E263" i="51"/>
  <c r="C263" i="51"/>
  <c r="H54" i="51"/>
  <c r="F419" i="51"/>
  <c r="D419" i="51"/>
  <c r="C419" i="51"/>
  <c r="H419" i="51"/>
  <c r="G419" i="51"/>
  <c r="E419" i="51"/>
  <c r="B419" i="51"/>
  <c r="E289" i="51"/>
  <c r="F289" i="51"/>
  <c r="G289" i="51"/>
  <c r="B289" i="51"/>
  <c r="H289" i="51"/>
  <c r="C289" i="51"/>
  <c r="D289" i="51"/>
  <c r="I237" i="51"/>
  <c r="B393" i="51"/>
  <c r="F393" i="51"/>
  <c r="G393" i="51"/>
  <c r="C393" i="51"/>
  <c r="H393" i="51"/>
  <c r="E393" i="51"/>
  <c r="D393" i="51"/>
  <c r="G54" i="51"/>
  <c r="I159" i="51"/>
  <c r="I133" i="51"/>
  <c r="D54" i="51"/>
  <c r="I49" i="51"/>
  <c r="I54" i="51" s="1"/>
  <c r="B54" i="51"/>
  <c r="H445" i="51"/>
  <c r="G445" i="51"/>
  <c r="E445" i="51"/>
  <c r="B445" i="51"/>
  <c r="F445" i="51"/>
  <c r="D445" i="51"/>
  <c r="C445" i="51"/>
  <c r="E54" i="51"/>
  <c r="I263" i="51" l="1"/>
  <c r="I393" i="51"/>
  <c r="I445" i="51"/>
  <c r="I211" i="51"/>
  <c r="C55" i="51"/>
  <c r="E55" i="51"/>
  <c r="H55" i="51"/>
  <c r="B55" i="51"/>
  <c r="D55" i="51"/>
  <c r="G55" i="51"/>
  <c r="F55" i="51"/>
  <c r="I341" i="51"/>
  <c r="I419" i="51"/>
  <c r="I289" i="51"/>
  <c r="I55" i="51" l="1"/>
  <c r="I569" i="50" l="1"/>
  <c r="I573" i="50"/>
  <c r="I572" i="50"/>
  <c r="I571" i="50"/>
  <c r="I570" i="50"/>
  <c r="I568" i="50"/>
  <c r="I567" i="50"/>
  <c r="I566" i="50"/>
  <c r="I565" i="50"/>
  <c r="I564" i="50"/>
  <c r="I563" i="50"/>
  <c r="I562" i="50"/>
  <c r="I561" i="50"/>
  <c r="I560" i="50"/>
  <c r="I559" i="50"/>
  <c r="I558" i="50"/>
  <c r="I557" i="50"/>
  <c r="I556" i="50"/>
  <c r="I555" i="50"/>
  <c r="I554" i="50"/>
  <c r="I547" i="50"/>
  <c r="I546" i="50"/>
  <c r="I545" i="50"/>
  <c r="I544" i="50"/>
  <c r="I542" i="50"/>
  <c r="I541" i="50"/>
  <c r="I540" i="50"/>
  <c r="I539" i="50"/>
  <c r="I538" i="50"/>
  <c r="I537" i="50"/>
  <c r="I536" i="50"/>
  <c r="I535" i="50"/>
  <c r="I534" i="50"/>
  <c r="I533" i="50"/>
  <c r="I532" i="50"/>
  <c r="I531" i="50"/>
  <c r="I530" i="50"/>
  <c r="I529" i="50"/>
  <c r="I528" i="50"/>
  <c r="I521" i="50"/>
  <c r="I520" i="50"/>
  <c r="I519" i="50"/>
  <c r="I518" i="50"/>
  <c r="I516" i="50"/>
  <c r="I515" i="50"/>
  <c r="I514" i="50"/>
  <c r="I513" i="50"/>
  <c r="I512" i="50"/>
  <c r="I511" i="50"/>
  <c r="I510" i="50"/>
  <c r="I509" i="50"/>
  <c r="I508" i="50"/>
  <c r="I507" i="50"/>
  <c r="I506" i="50"/>
  <c r="I505" i="50"/>
  <c r="I504" i="50"/>
  <c r="I503" i="50"/>
  <c r="I502" i="50"/>
  <c r="I495" i="50"/>
  <c r="I494" i="50"/>
  <c r="I493" i="50"/>
  <c r="I492" i="50"/>
  <c r="I490" i="50"/>
  <c r="I489" i="50"/>
  <c r="I488" i="50"/>
  <c r="I487" i="50"/>
  <c r="I486" i="50"/>
  <c r="I485" i="50"/>
  <c r="I484" i="50"/>
  <c r="I483" i="50"/>
  <c r="I482" i="50"/>
  <c r="I481" i="50"/>
  <c r="I480" i="50"/>
  <c r="I479" i="50"/>
  <c r="I478" i="50"/>
  <c r="I477" i="50"/>
  <c r="I476" i="50"/>
  <c r="F59" i="50" l="1"/>
  <c r="I449" i="50"/>
  <c r="F63" i="50"/>
  <c r="I453" i="50"/>
  <c r="F71" i="50"/>
  <c r="I461" i="50"/>
  <c r="F76" i="50"/>
  <c r="I466" i="50"/>
  <c r="I475" i="50"/>
  <c r="F67" i="50"/>
  <c r="I457" i="50"/>
  <c r="I553" i="50"/>
  <c r="I574" i="50" s="1"/>
  <c r="F574" i="50"/>
  <c r="F60" i="50"/>
  <c r="I450" i="50"/>
  <c r="I454" i="50"/>
  <c r="F64" i="50"/>
  <c r="F68" i="50"/>
  <c r="I458" i="50"/>
  <c r="F72" i="50"/>
  <c r="I462" i="50"/>
  <c r="I527" i="50"/>
  <c r="I467" i="50"/>
  <c r="F77" i="50"/>
  <c r="I451" i="50"/>
  <c r="F61" i="50"/>
  <c r="I455" i="50"/>
  <c r="F65" i="50"/>
  <c r="I459" i="50"/>
  <c r="F69" i="50"/>
  <c r="I463" i="50"/>
  <c r="F73" i="50"/>
  <c r="I501" i="50"/>
  <c r="I468" i="50"/>
  <c r="F78" i="50"/>
  <c r="F62" i="50"/>
  <c r="I452" i="50"/>
  <c r="F66" i="50"/>
  <c r="I456" i="50"/>
  <c r="F70" i="50"/>
  <c r="I460" i="50"/>
  <c r="F74" i="50"/>
  <c r="I464" i="50"/>
  <c r="AH184" i="50"/>
  <c r="F79" i="50"/>
  <c r="I469" i="50"/>
  <c r="AI311" i="50"/>
  <c r="AJ311" i="50" s="1"/>
  <c r="P95" i="50"/>
  <c r="P93" i="50"/>
  <c r="P105" i="50"/>
  <c r="P27" i="50" s="1"/>
  <c r="P104" i="50"/>
  <c r="P26" i="50" s="1"/>
  <c r="I491" i="50"/>
  <c r="I517" i="50"/>
  <c r="P87" i="50"/>
  <c r="P9" i="50" s="1"/>
  <c r="P103" i="50"/>
  <c r="P25" i="50" s="1"/>
  <c r="I543" i="50"/>
  <c r="P97" i="50"/>
  <c r="P89" i="50"/>
  <c r="P11" i="50" s="1"/>
  <c r="AG132" i="50"/>
  <c r="AH46" i="50"/>
  <c r="AH52" i="50"/>
  <c r="AG34" i="50"/>
  <c r="AG38" i="50"/>
  <c r="AH236" i="50"/>
  <c r="AG51" i="50"/>
  <c r="AI312" i="50"/>
  <c r="AJ312" i="50" s="1"/>
  <c r="AH444" i="50"/>
  <c r="P86" i="50"/>
  <c r="P8" i="50" s="1"/>
  <c r="P88" i="50"/>
  <c r="P10" i="50" s="1"/>
  <c r="P90" i="50"/>
  <c r="P12" i="50" s="1"/>
  <c r="P98" i="50"/>
  <c r="P100" i="50"/>
  <c r="P22" i="50" s="1"/>
  <c r="P102" i="50"/>
  <c r="P24" i="50" s="1"/>
  <c r="I569" i="48"/>
  <c r="I571" i="48"/>
  <c r="I566" i="48"/>
  <c r="I564" i="48"/>
  <c r="I562" i="48"/>
  <c r="I558" i="48"/>
  <c r="I556" i="48"/>
  <c r="I554" i="48"/>
  <c r="I543" i="48"/>
  <c r="I544" i="48"/>
  <c r="I540" i="48"/>
  <c r="I536" i="48"/>
  <c r="I534" i="48"/>
  <c r="I532" i="48"/>
  <c r="I528" i="48"/>
  <c r="I514" i="48"/>
  <c r="I512" i="48"/>
  <c r="I510" i="48"/>
  <c r="I506" i="48"/>
  <c r="I504" i="48"/>
  <c r="I502" i="48"/>
  <c r="I493" i="48"/>
  <c r="I488" i="48"/>
  <c r="I484" i="48"/>
  <c r="I482" i="48"/>
  <c r="I480" i="48"/>
  <c r="I476" i="48"/>
  <c r="I572" i="48"/>
  <c r="I570" i="48"/>
  <c r="I568" i="48"/>
  <c r="I567" i="48"/>
  <c r="I565" i="48"/>
  <c r="I563" i="48"/>
  <c r="I561" i="48"/>
  <c r="I560" i="48"/>
  <c r="I559" i="48"/>
  <c r="I557" i="48"/>
  <c r="I555" i="48"/>
  <c r="I547" i="48"/>
  <c r="I546" i="48"/>
  <c r="I542" i="48"/>
  <c r="I541" i="48"/>
  <c r="I539" i="48"/>
  <c r="I538" i="48"/>
  <c r="I537" i="48"/>
  <c r="I535" i="48"/>
  <c r="I533" i="48"/>
  <c r="I531" i="48"/>
  <c r="I530" i="48"/>
  <c r="I529" i="48"/>
  <c r="I521" i="48"/>
  <c r="I520" i="48"/>
  <c r="I519" i="48"/>
  <c r="I518" i="48"/>
  <c r="I517" i="48"/>
  <c r="I516" i="48"/>
  <c r="I515" i="48"/>
  <c r="I513" i="48"/>
  <c r="I511" i="48"/>
  <c r="I509" i="48"/>
  <c r="I508" i="48"/>
  <c r="I507" i="48"/>
  <c r="I505" i="48"/>
  <c r="I503" i="48"/>
  <c r="I495" i="48"/>
  <c r="I494" i="48"/>
  <c r="I492" i="48"/>
  <c r="I490" i="48"/>
  <c r="I489" i="48"/>
  <c r="I487" i="48"/>
  <c r="I486" i="48"/>
  <c r="I485" i="48"/>
  <c r="I483" i="48"/>
  <c r="I481" i="48"/>
  <c r="I479" i="48"/>
  <c r="I478" i="48"/>
  <c r="I477" i="48"/>
  <c r="I484" i="43"/>
  <c r="AI438" i="50" l="1"/>
  <c r="AI443" i="50"/>
  <c r="AJ443" i="50" s="1"/>
  <c r="AI435" i="50"/>
  <c r="AI391" i="50"/>
  <c r="AJ391" i="50" s="1"/>
  <c r="AI364" i="50"/>
  <c r="AJ364" i="50" s="1"/>
  <c r="AI408" i="50"/>
  <c r="AI400" i="50"/>
  <c r="AI384" i="50"/>
  <c r="AI363" i="50"/>
  <c r="AJ363" i="50" s="1"/>
  <c r="AI350" i="50"/>
  <c r="AI346" i="50"/>
  <c r="AI334" i="50"/>
  <c r="AI287" i="50"/>
  <c r="AJ287" i="50" s="1"/>
  <c r="AI271" i="50"/>
  <c r="AF288" i="50"/>
  <c r="AI258" i="50"/>
  <c r="AI227" i="50"/>
  <c r="AI206" i="50"/>
  <c r="AG39" i="50"/>
  <c r="AI208" i="50"/>
  <c r="AJ208" i="50" s="1"/>
  <c r="AI198" i="50"/>
  <c r="Z42" i="50"/>
  <c r="Y39" i="50"/>
  <c r="AC37" i="50"/>
  <c r="Z34" i="50"/>
  <c r="AI174" i="50"/>
  <c r="AI166" i="50"/>
  <c r="AG48" i="50"/>
  <c r="AH44" i="50"/>
  <c r="AG40" i="50"/>
  <c r="AG36" i="50"/>
  <c r="AC52" i="50"/>
  <c r="AG45" i="50"/>
  <c r="AH37" i="50"/>
  <c r="AD36" i="50"/>
  <c r="AG314" i="50"/>
  <c r="AG37" i="50"/>
  <c r="AI390" i="50"/>
  <c r="AJ390" i="50" s="1"/>
  <c r="AH210" i="50"/>
  <c r="AH158" i="50"/>
  <c r="AG41" i="50"/>
  <c r="AG392" i="50"/>
  <c r="AH53" i="50"/>
  <c r="AH50" i="50"/>
  <c r="AH288" i="50"/>
  <c r="AI285" i="50"/>
  <c r="AJ285" i="50" s="1"/>
  <c r="AI426" i="50"/>
  <c r="AI415" i="50"/>
  <c r="AJ415" i="50" s="1"/>
  <c r="AI388" i="50"/>
  <c r="AI379" i="50"/>
  <c r="AH45" i="50"/>
  <c r="AI332" i="50"/>
  <c r="AI349" i="50"/>
  <c r="AI321" i="50"/>
  <c r="AI305" i="50"/>
  <c r="AI260" i="50"/>
  <c r="AJ260" i="50" s="1"/>
  <c r="AI199" i="50"/>
  <c r="AH262" i="50"/>
  <c r="AI220" i="50"/>
  <c r="AI200" i="50"/>
  <c r="AI165" i="50"/>
  <c r="AG47" i="50"/>
  <c r="AG43" i="50"/>
  <c r="AG35" i="50"/>
  <c r="AH40" i="50"/>
  <c r="AH36" i="50"/>
  <c r="F60" i="48"/>
  <c r="I450" i="48"/>
  <c r="F74" i="48"/>
  <c r="I464" i="48"/>
  <c r="I469" i="48"/>
  <c r="I527" i="48"/>
  <c r="I548" i="48" s="1"/>
  <c r="F548" i="48"/>
  <c r="F64" i="48"/>
  <c r="I454" i="48"/>
  <c r="AI442" i="50"/>
  <c r="AJ442" i="50" s="1"/>
  <c r="AI427" i="50"/>
  <c r="AI371" i="50"/>
  <c r="AI399" i="50"/>
  <c r="AE418" i="50"/>
  <c r="AI383" i="50"/>
  <c r="AI362" i="50"/>
  <c r="AI358" i="50"/>
  <c r="AI355" i="50"/>
  <c r="AA366" i="50"/>
  <c r="Y340" i="50"/>
  <c r="AI353" i="50"/>
  <c r="AI345" i="50"/>
  <c r="V366" i="50"/>
  <c r="AE340" i="50"/>
  <c r="AI302" i="50"/>
  <c r="AI294" i="50"/>
  <c r="W314" i="50"/>
  <c r="AG288" i="50"/>
  <c r="AC262" i="50"/>
  <c r="AI224" i="50"/>
  <c r="AI216" i="50"/>
  <c r="Y210" i="50"/>
  <c r="AI181" i="50"/>
  <c r="AJ181" i="50" s="1"/>
  <c r="W158" i="50"/>
  <c r="AA52" i="50"/>
  <c r="AF50" i="50"/>
  <c r="AC47" i="50"/>
  <c r="W46" i="50"/>
  <c r="Z44" i="50"/>
  <c r="AF42" i="50"/>
  <c r="X41" i="50"/>
  <c r="AC39" i="50"/>
  <c r="V38" i="50"/>
  <c r="AI116" i="50"/>
  <c r="Z36" i="50"/>
  <c r="AE34" i="50"/>
  <c r="X33" i="50"/>
  <c r="X132" i="50"/>
  <c r="X210" i="50"/>
  <c r="X158" i="50"/>
  <c r="AG52" i="50"/>
  <c r="AD51" i="50"/>
  <c r="X50" i="50"/>
  <c r="AH48" i="50"/>
  <c r="AD47" i="50"/>
  <c r="X46" i="50"/>
  <c r="AG44" i="50"/>
  <c r="AD43" i="50"/>
  <c r="Y42" i="50"/>
  <c r="AD39" i="50"/>
  <c r="Y38" i="50"/>
  <c r="AD35" i="50"/>
  <c r="Y34" i="50"/>
  <c r="AI286" i="50"/>
  <c r="AJ286" i="50" s="1"/>
  <c r="F14" i="50"/>
  <c r="I66" i="50"/>
  <c r="F26" i="50"/>
  <c r="I78" i="50"/>
  <c r="F25" i="50"/>
  <c r="I77" i="50"/>
  <c r="F66" i="48"/>
  <c r="I456" i="48"/>
  <c r="F70" i="48"/>
  <c r="I460" i="48"/>
  <c r="F72" i="48"/>
  <c r="I462" i="48"/>
  <c r="AI433" i="50"/>
  <c r="W444" i="50"/>
  <c r="AI430" i="50"/>
  <c r="AI409" i="50"/>
  <c r="AI382" i="50"/>
  <c r="AI374" i="50"/>
  <c r="AI361" i="50"/>
  <c r="AC418" i="50"/>
  <c r="Y366" i="50"/>
  <c r="AI337" i="50"/>
  <c r="AJ337" i="50" s="1"/>
  <c r="AI309" i="50"/>
  <c r="AI306" i="50"/>
  <c r="AI297" i="50"/>
  <c r="AE314" i="50"/>
  <c r="AI276" i="50"/>
  <c r="AI234" i="50"/>
  <c r="AJ234" i="50" s="1"/>
  <c r="AI279" i="50"/>
  <c r="AE288" i="50"/>
  <c r="AI252" i="50"/>
  <c r="AI244" i="50"/>
  <c r="Z262" i="50"/>
  <c r="AI235" i="50"/>
  <c r="AJ235" i="50" s="1"/>
  <c r="W210" i="50"/>
  <c r="AI156" i="50"/>
  <c r="AJ156" i="50" s="1"/>
  <c r="AF53" i="50"/>
  <c r="Y52" i="50"/>
  <c r="AD50" i="50"/>
  <c r="AI127" i="50"/>
  <c r="AA47" i="50"/>
  <c r="AF45" i="50"/>
  <c r="X44" i="50"/>
  <c r="AD42" i="50"/>
  <c r="V41" i="50"/>
  <c r="AI119" i="50"/>
  <c r="AA39" i="50"/>
  <c r="AE37" i="50"/>
  <c r="X36" i="50"/>
  <c r="AC34" i="50"/>
  <c r="AI111" i="50"/>
  <c r="V33" i="50"/>
  <c r="V132" i="50"/>
  <c r="AI193" i="50"/>
  <c r="V210" i="50"/>
  <c r="AI189" i="50"/>
  <c r="AC184" i="50"/>
  <c r="AI153" i="50"/>
  <c r="AI145" i="50"/>
  <c r="AI141" i="50"/>
  <c r="V158" i="50"/>
  <c r="AI137" i="50"/>
  <c r="AE52" i="50"/>
  <c r="AA51" i="50"/>
  <c r="V50" i="50"/>
  <c r="AI128" i="50"/>
  <c r="AF48" i="50"/>
  <c r="Z47" i="50"/>
  <c r="V46" i="50"/>
  <c r="AI124" i="50"/>
  <c r="AE44" i="50"/>
  <c r="Z43" i="50"/>
  <c r="W42" i="50"/>
  <c r="AF40" i="50"/>
  <c r="Z39" i="50"/>
  <c r="W38" i="50"/>
  <c r="AF36" i="50"/>
  <c r="AA35" i="50"/>
  <c r="W34" i="50"/>
  <c r="F522" i="50"/>
  <c r="F9" i="50"/>
  <c r="I61" i="50"/>
  <c r="F16" i="50"/>
  <c r="I68" i="50"/>
  <c r="AH42" i="50"/>
  <c r="I467" i="48"/>
  <c r="AG444" i="50"/>
  <c r="W366" i="50"/>
  <c r="AI354" i="50"/>
  <c r="Z340" i="50"/>
  <c r="AC288" i="50"/>
  <c r="X262" i="50"/>
  <c r="AA50" i="50"/>
  <c r="V44" i="50"/>
  <c r="AI122" i="50"/>
  <c r="AE40" i="50"/>
  <c r="AI114" i="50"/>
  <c r="V36" i="50"/>
  <c r="F12" i="50"/>
  <c r="I64" i="50"/>
  <c r="F71" i="48"/>
  <c r="I461" i="48"/>
  <c r="I465" i="48"/>
  <c r="AI431" i="50"/>
  <c r="AI416" i="50"/>
  <c r="AJ416" i="50" s="1"/>
  <c r="AI372" i="50"/>
  <c r="AD288" i="50"/>
  <c r="AH314" i="50"/>
  <c r="AI261" i="50"/>
  <c r="AJ261" i="50" s="1"/>
  <c r="AI249" i="50"/>
  <c r="AI154" i="50"/>
  <c r="AE51" i="50"/>
  <c r="AE43" i="50"/>
  <c r="Z37" i="50"/>
  <c r="AI194" i="50"/>
  <c r="AI138" i="50"/>
  <c r="AA48" i="50"/>
  <c r="W35" i="50"/>
  <c r="AI440" i="50"/>
  <c r="P85" i="50"/>
  <c r="AC444" i="50"/>
  <c r="AI410" i="50"/>
  <c r="AI375" i="50"/>
  <c r="AE392" i="50"/>
  <c r="AI405" i="50"/>
  <c r="AI401" i="50"/>
  <c r="AI397" i="50"/>
  <c r="AI357" i="50"/>
  <c r="AI347" i="50"/>
  <c r="AE366" i="50"/>
  <c r="AI338" i="50"/>
  <c r="AJ338" i="50" s="1"/>
  <c r="AI327" i="50"/>
  <c r="AI323" i="50"/>
  <c r="V340" i="50"/>
  <c r="AI319" i="50"/>
  <c r="AI298" i="50"/>
  <c r="X314" i="50"/>
  <c r="AI269" i="50"/>
  <c r="AA288" i="50"/>
  <c r="AD262" i="50"/>
  <c r="AI225" i="50"/>
  <c r="AA236" i="50"/>
  <c r="AI303" i="50"/>
  <c r="AF314" i="50"/>
  <c r="X288" i="50"/>
  <c r="AI230" i="50"/>
  <c r="AI226" i="50"/>
  <c r="AI218" i="50"/>
  <c r="AI205" i="50"/>
  <c r="AD184" i="50"/>
  <c r="AI149" i="50"/>
  <c r="AF158" i="50"/>
  <c r="Y53" i="50"/>
  <c r="AC51" i="50"/>
  <c r="W50" i="50"/>
  <c r="Z48" i="50"/>
  <c r="AF46" i="50"/>
  <c r="Y45" i="50"/>
  <c r="AC43" i="50"/>
  <c r="AI120" i="50"/>
  <c r="V42" i="50"/>
  <c r="AA40" i="50"/>
  <c r="AE38" i="50"/>
  <c r="X37" i="50"/>
  <c r="AC35" i="50"/>
  <c r="AI112" i="50"/>
  <c r="V34" i="50"/>
  <c r="AG210" i="50"/>
  <c r="AI178" i="50"/>
  <c r="AI171" i="50"/>
  <c r="AI167" i="50"/>
  <c r="AI163" i="50"/>
  <c r="V184" i="50"/>
  <c r="AG158" i="50"/>
  <c r="AC53" i="50"/>
  <c r="X52" i="50"/>
  <c r="AG50" i="50"/>
  <c r="Y48" i="50"/>
  <c r="AG46" i="50"/>
  <c r="AC45" i="50"/>
  <c r="Y44" i="50"/>
  <c r="AG42" i="50"/>
  <c r="AD41" i="50"/>
  <c r="X40" i="50"/>
  <c r="AH38" i="50"/>
  <c r="AD37" i="50"/>
  <c r="Y36" i="50"/>
  <c r="AH34" i="50"/>
  <c r="AD33" i="50"/>
  <c r="AD132" i="50"/>
  <c r="F22" i="50"/>
  <c r="I74" i="50"/>
  <c r="F548" i="50"/>
  <c r="E575" i="50"/>
  <c r="G575" i="50"/>
  <c r="H575" i="50"/>
  <c r="D575" i="50"/>
  <c r="C575" i="50"/>
  <c r="F575" i="50"/>
  <c r="B575" i="50"/>
  <c r="F496" i="50"/>
  <c r="F11" i="50"/>
  <c r="I63" i="50"/>
  <c r="W52" i="50"/>
  <c r="Y47" i="50"/>
  <c r="AI157" i="50"/>
  <c r="AJ157" i="50" s="1"/>
  <c r="AH41" i="50"/>
  <c r="Y35" i="50"/>
  <c r="I522" i="50"/>
  <c r="F76" i="48"/>
  <c r="I466" i="48"/>
  <c r="AI424" i="50"/>
  <c r="AA418" i="50"/>
  <c r="AI380" i="50"/>
  <c r="AI295" i="50"/>
  <c r="AF262" i="50"/>
  <c r="AD236" i="50"/>
  <c r="AI201" i="50"/>
  <c r="AI284" i="50"/>
  <c r="AI277" i="50"/>
  <c r="AC236" i="50"/>
  <c r="AI175" i="50"/>
  <c r="AC48" i="50"/>
  <c r="X42" i="50"/>
  <c r="X34" i="50"/>
  <c r="AI190" i="50"/>
  <c r="X184" i="50"/>
  <c r="W51" i="50"/>
  <c r="V47" i="50"/>
  <c r="AF41" i="50"/>
  <c r="AF37" i="50"/>
  <c r="F75" i="50"/>
  <c r="F80" i="50" s="1"/>
  <c r="I465" i="50"/>
  <c r="I470" i="50" s="1"/>
  <c r="AH366" i="50"/>
  <c r="AI286" i="48"/>
  <c r="AJ286" i="48" s="1"/>
  <c r="F68" i="48"/>
  <c r="I458" i="48"/>
  <c r="AI436" i="50"/>
  <c r="AI428" i="50"/>
  <c r="AF444" i="50"/>
  <c r="AI414" i="50"/>
  <c r="Z444" i="50"/>
  <c r="AI417" i="50"/>
  <c r="AJ417" i="50" s="1"/>
  <c r="W418" i="50"/>
  <c r="AI386" i="50"/>
  <c r="AC392" i="50"/>
  <c r="AI365" i="50"/>
  <c r="AJ365" i="50" s="1"/>
  <c r="AD392" i="50"/>
  <c r="AI331" i="50"/>
  <c r="AC366" i="50"/>
  <c r="AI310" i="50"/>
  <c r="AI301" i="50"/>
  <c r="V314" i="50"/>
  <c r="AI293" i="50"/>
  <c r="AI272" i="50"/>
  <c r="Y288" i="50"/>
  <c r="AI259" i="50"/>
  <c r="AJ259" i="50" s="1"/>
  <c r="AI251" i="50"/>
  <c r="AA262" i="50"/>
  <c r="AI228" i="50"/>
  <c r="Y236" i="50"/>
  <c r="AI207" i="50"/>
  <c r="AJ207" i="50" s="1"/>
  <c r="AD314" i="50"/>
  <c r="AI267" i="50"/>
  <c r="V288" i="50"/>
  <c r="AI257" i="50"/>
  <c r="AI250" i="50"/>
  <c r="AI246" i="50"/>
  <c r="AI242" i="50"/>
  <c r="X236" i="50"/>
  <c r="AF210" i="50"/>
  <c r="AI180" i="50"/>
  <c r="AI173" i="50"/>
  <c r="AD158" i="50"/>
  <c r="W53" i="50"/>
  <c r="Z51" i="50"/>
  <c r="X48" i="50"/>
  <c r="AD46" i="50"/>
  <c r="W45" i="50"/>
  <c r="AA43" i="50"/>
  <c r="AE41" i="50"/>
  <c r="Y40" i="50"/>
  <c r="AC38" i="50"/>
  <c r="V37" i="50"/>
  <c r="AI115" i="50"/>
  <c r="Z35" i="50"/>
  <c r="AE33" i="50"/>
  <c r="AE132" i="50"/>
  <c r="AI197" i="50"/>
  <c r="AI191" i="50"/>
  <c r="AE210" i="50"/>
  <c r="AI139" i="50"/>
  <c r="Z53" i="50"/>
  <c r="AI130" i="50"/>
  <c r="V52" i="50"/>
  <c r="AE50" i="50"/>
  <c r="W48" i="50"/>
  <c r="AE46" i="50"/>
  <c r="Z45" i="50"/>
  <c r="W44" i="50"/>
  <c r="AE42" i="50"/>
  <c r="AA41" i="50"/>
  <c r="V40" i="50"/>
  <c r="AF38" i="50"/>
  <c r="AA37" i="50"/>
  <c r="W36" i="50"/>
  <c r="AF34" i="50"/>
  <c r="AA132" i="50"/>
  <c r="AA33" i="50"/>
  <c r="F17" i="50"/>
  <c r="I69" i="50"/>
  <c r="I548" i="50"/>
  <c r="I60" i="50"/>
  <c r="F8" i="50"/>
  <c r="AI330" i="50"/>
  <c r="AI217" i="50"/>
  <c r="AI204" i="50"/>
  <c r="AD45" i="50"/>
  <c r="X47" i="50"/>
  <c r="X43" i="50"/>
  <c r="X39" i="50"/>
  <c r="AH33" i="50"/>
  <c r="AH132" i="50"/>
  <c r="F10" i="50"/>
  <c r="I62" i="50"/>
  <c r="AG33" i="50"/>
  <c r="AI434" i="50"/>
  <c r="AE444" i="50"/>
  <c r="AI389" i="50"/>
  <c r="AJ389" i="50" s="1"/>
  <c r="AI282" i="50"/>
  <c r="AI182" i="50"/>
  <c r="AJ182" i="50" s="1"/>
  <c r="AF184" i="50"/>
  <c r="Y50" i="50"/>
  <c r="AA45" i="50"/>
  <c r="W39" i="50"/>
  <c r="Z52" i="50"/>
  <c r="AE45" i="50"/>
  <c r="V43" i="50"/>
  <c r="AI121" i="50"/>
  <c r="V39" i="50"/>
  <c r="AF33" i="50"/>
  <c r="AF132" i="50"/>
  <c r="F59" i="48"/>
  <c r="I449" i="48"/>
  <c r="F470" i="48"/>
  <c r="F73" i="48"/>
  <c r="I463" i="48"/>
  <c r="F78" i="48"/>
  <c r="I468" i="48"/>
  <c r="F62" i="48"/>
  <c r="I452" i="48"/>
  <c r="AD444" i="50"/>
  <c r="X444" i="50"/>
  <c r="AI373" i="50"/>
  <c r="Z392" i="50"/>
  <c r="AI360" i="50"/>
  <c r="AI406" i="50"/>
  <c r="AI402" i="50"/>
  <c r="AI398" i="50"/>
  <c r="AI381" i="50"/>
  <c r="AF366" i="50"/>
  <c r="AI336" i="50"/>
  <c r="AD340" i="50"/>
  <c r="AI313" i="50"/>
  <c r="AJ313" i="50" s="1"/>
  <c r="AI308" i="50"/>
  <c r="AI356" i="50"/>
  <c r="AI348" i="50"/>
  <c r="Z366" i="50"/>
  <c r="AI328" i="50"/>
  <c r="AI324" i="50"/>
  <c r="AI320" i="50"/>
  <c r="AI304" i="50"/>
  <c r="AI296" i="50"/>
  <c r="AI283" i="50"/>
  <c r="AI275" i="50"/>
  <c r="W288" i="50"/>
  <c r="AI254" i="50"/>
  <c r="Y262" i="50"/>
  <c r="AI233" i="50"/>
  <c r="AJ233" i="50" s="1"/>
  <c r="AI202" i="50"/>
  <c r="AA314" i="50"/>
  <c r="AG262" i="50"/>
  <c r="AI223" i="50"/>
  <c r="AI219" i="50"/>
  <c r="AI215" i="50"/>
  <c r="V236" i="50"/>
  <c r="AD210" i="50"/>
  <c r="AI176" i="50"/>
  <c r="AI155" i="50"/>
  <c r="AJ155" i="50" s="1"/>
  <c r="AI147" i="50"/>
  <c r="AA158" i="50"/>
  <c r="AF52" i="50"/>
  <c r="X51" i="50"/>
  <c r="AI126" i="50"/>
  <c r="V48" i="50"/>
  <c r="AA46" i="50"/>
  <c r="AF44" i="50"/>
  <c r="Y43" i="50"/>
  <c r="AC41" i="50"/>
  <c r="W40" i="50"/>
  <c r="Z38" i="50"/>
  <c r="AE36" i="50"/>
  <c r="X35" i="50"/>
  <c r="AC132" i="50"/>
  <c r="AC33" i="50"/>
  <c r="AC210" i="50"/>
  <c r="AI172" i="50"/>
  <c r="AI168" i="50"/>
  <c r="AI164" i="50"/>
  <c r="AC158" i="50"/>
  <c r="X53" i="50"/>
  <c r="AH51" i="50"/>
  <c r="AC50" i="50"/>
  <c r="AH47" i="50"/>
  <c r="AC46" i="50"/>
  <c r="X45" i="50"/>
  <c r="AH43" i="50"/>
  <c r="AC42" i="50"/>
  <c r="Y41" i="50"/>
  <c r="AH39" i="50"/>
  <c r="AD38" i="50"/>
  <c r="Y37" i="50"/>
  <c r="AH35" i="50"/>
  <c r="AD34" i="50"/>
  <c r="Y132" i="50"/>
  <c r="Y33" i="50"/>
  <c r="F18" i="50"/>
  <c r="I70" i="50"/>
  <c r="F15" i="50"/>
  <c r="I67" i="50"/>
  <c r="F24" i="50"/>
  <c r="I76" i="50"/>
  <c r="F470" i="50"/>
  <c r="F61" i="48"/>
  <c r="I451" i="48"/>
  <c r="I475" i="48"/>
  <c r="Z418" i="50"/>
  <c r="AI322" i="50"/>
  <c r="AC314" i="50"/>
  <c r="AD53" i="50"/>
  <c r="AE48" i="50"/>
  <c r="AG53" i="50"/>
  <c r="Y51" i="50"/>
  <c r="AD48" i="50"/>
  <c r="AC44" i="50"/>
  <c r="AD40" i="50"/>
  <c r="F19" i="50"/>
  <c r="I71" i="50"/>
  <c r="F67" i="48"/>
  <c r="I457" i="48"/>
  <c r="AI407" i="50"/>
  <c r="AG366" i="50"/>
  <c r="X340" i="50"/>
  <c r="Z314" i="50"/>
  <c r="AI253" i="50"/>
  <c r="AI232" i="50"/>
  <c r="AI209" i="50"/>
  <c r="AJ209" i="50" s="1"/>
  <c r="AI280" i="50"/>
  <c r="Z288" i="50"/>
  <c r="AI256" i="50"/>
  <c r="AI245" i="50"/>
  <c r="V262" i="50"/>
  <c r="AI241" i="50"/>
  <c r="AA53" i="50"/>
  <c r="W47" i="50"/>
  <c r="AC40" i="50"/>
  <c r="AE35" i="50"/>
  <c r="AI146" i="50"/>
  <c r="AI142" i="50"/>
  <c r="AE53" i="50"/>
  <c r="AA44" i="50"/>
  <c r="Z40" i="50"/>
  <c r="AA36" i="50"/>
  <c r="F27" i="50"/>
  <c r="I79" i="50"/>
  <c r="I73" i="50"/>
  <c r="I496" i="50"/>
  <c r="F65" i="48"/>
  <c r="I455" i="48"/>
  <c r="F69" i="48"/>
  <c r="I459" i="48"/>
  <c r="F522" i="48"/>
  <c r="I501" i="48"/>
  <c r="I522" i="48" s="1"/>
  <c r="I553" i="48"/>
  <c r="I574" i="48" s="1"/>
  <c r="F574" i="48"/>
  <c r="F63" i="48"/>
  <c r="I453" i="48"/>
  <c r="AI441" i="50"/>
  <c r="AJ441" i="50" s="1"/>
  <c r="AI432" i="50"/>
  <c r="AA444" i="50"/>
  <c r="AI425" i="50"/>
  <c r="V444" i="50"/>
  <c r="AI423" i="50"/>
  <c r="AI412" i="50"/>
  <c r="AI376" i="50"/>
  <c r="AD366" i="50"/>
  <c r="AI339" i="50"/>
  <c r="AJ339" i="50" s="1"/>
  <c r="AI329" i="50"/>
  <c r="AA340" i="50"/>
  <c r="X366" i="50"/>
  <c r="AI278" i="50"/>
  <c r="AI270" i="50"/>
  <c r="W262" i="50"/>
  <c r="Y314" i="50"/>
  <c r="AI268" i="50"/>
  <c r="AI243" i="50"/>
  <c r="AE262" i="50"/>
  <c r="AA210" i="50"/>
  <c r="AI150" i="50"/>
  <c r="Y158" i="50"/>
  <c r="AD52" i="50"/>
  <c r="AI129" i="50"/>
  <c r="V51" i="50"/>
  <c r="AE47" i="50"/>
  <c r="Y46" i="50"/>
  <c r="AD44" i="50"/>
  <c r="W43" i="50"/>
  <c r="Z41" i="50"/>
  <c r="AE39" i="50"/>
  <c r="X38" i="50"/>
  <c r="AC36" i="50"/>
  <c r="V35" i="50"/>
  <c r="AI113" i="50"/>
  <c r="Z132" i="50"/>
  <c r="Z33" i="50"/>
  <c r="AI192" i="50"/>
  <c r="Z210" i="50"/>
  <c r="AI183" i="50"/>
  <c r="AJ183" i="50" s="1"/>
  <c r="AI152" i="50"/>
  <c r="AI148" i="50"/>
  <c r="AI140" i="50"/>
  <c r="Z158" i="50"/>
  <c r="V53" i="50"/>
  <c r="AI53" i="50" s="1"/>
  <c r="AJ53" i="50" s="1"/>
  <c r="AI131" i="50"/>
  <c r="AJ131" i="50" s="1"/>
  <c r="AF51" i="50"/>
  <c r="Z50" i="50"/>
  <c r="AF47" i="50"/>
  <c r="Z46" i="50"/>
  <c r="AI123" i="50"/>
  <c r="V45" i="50"/>
  <c r="AF43" i="50"/>
  <c r="AA42" i="50"/>
  <c r="W41" i="50"/>
  <c r="AF39" i="50"/>
  <c r="AA38" i="50"/>
  <c r="W37" i="50"/>
  <c r="AF35" i="50"/>
  <c r="AA34" i="50"/>
  <c r="W33" i="50"/>
  <c r="W132" i="50"/>
  <c r="I65" i="50"/>
  <c r="F20" i="50"/>
  <c r="I72" i="50"/>
  <c r="F7" i="50"/>
  <c r="I59" i="50"/>
  <c r="AF236" i="50"/>
  <c r="Z236" i="50"/>
  <c r="Z184" i="50"/>
  <c r="W236" i="50"/>
  <c r="AA184" i="50"/>
  <c r="AG236" i="50"/>
  <c r="Y49" i="50"/>
  <c r="AG184" i="50"/>
  <c r="P104" i="48"/>
  <c r="P26" i="48" s="1"/>
  <c r="AE236" i="50"/>
  <c r="AE184" i="50"/>
  <c r="I545" i="48"/>
  <c r="P89" i="48"/>
  <c r="P11" i="48" s="1"/>
  <c r="I491" i="48"/>
  <c r="AH418" i="50"/>
  <c r="AD418" i="50"/>
  <c r="V418" i="50"/>
  <c r="AF418" i="50"/>
  <c r="X418" i="50"/>
  <c r="AG418" i="50"/>
  <c r="Y418" i="50"/>
  <c r="AH392" i="50"/>
  <c r="V392" i="50"/>
  <c r="W392" i="50"/>
  <c r="AF392" i="50"/>
  <c r="P101" i="50"/>
  <c r="P23" i="50" s="1"/>
  <c r="P97" i="48"/>
  <c r="I573" i="48"/>
  <c r="AH340" i="50"/>
  <c r="AG340" i="50"/>
  <c r="AC340" i="50"/>
  <c r="AF340" i="50"/>
  <c r="AA392" i="50"/>
  <c r="Y392" i="50"/>
  <c r="P93" i="48"/>
  <c r="AE158" i="50"/>
  <c r="Y444" i="50"/>
  <c r="P87" i="48"/>
  <c r="P9" i="48" s="1"/>
  <c r="P95" i="48"/>
  <c r="AF612" i="50"/>
  <c r="S436" i="50"/>
  <c r="AJ436" i="50" s="1"/>
  <c r="S424" i="50"/>
  <c r="AJ424" i="50" s="1"/>
  <c r="S405" i="50"/>
  <c r="S381" i="50"/>
  <c r="S330" i="50"/>
  <c r="AJ330" i="50" s="1"/>
  <c r="S306" i="50"/>
  <c r="AJ306" i="50" s="1"/>
  <c r="S296" i="50"/>
  <c r="AJ296" i="50" s="1"/>
  <c r="S275" i="50"/>
  <c r="S269" i="50"/>
  <c r="AJ269" i="50" s="1"/>
  <c r="S199" i="50"/>
  <c r="AJ199" i="50" s="1"/>
  <c r="S268" i="50"/>
  <c r="AJ268" i="50" s="1"/>
  <c r="S218" i="50"/>
  <c r="AJ218" i="50" s="1"/>
  <c r="S217" i="50"/>
  <c r="AJ217" i="50" s="1"/>
  <c r="S150" i="50"/>
  <c r="AJ150" i="50" s="1"/>
  <c r="M52" i="50"/>
  <c r="N51" i="50"/>
  <c r="M50" i="50"/>
  <c r="Q42" i="50"/>
  <c r="Q38" i="50"/>
  <c r="S174" i="50"/>
  <c r="AJ174" i="50" s="1"/>
  <c r="Q52" i="50"/>
  <c r="M51" i="50"/>
  <c r="Q50" i="50"/>
  <c r="M48" i="50"/>
  <c r="R43" i="50"/>
  <c r="R37" i="50"/>
  <c r="AF614" i="50"/>
  <c r="S426" i="50"/>
  <c r="AJ426" i="50" s="1"/>
  <c r="S409" i="50"/>
  <c r="AJ409" i="50" s="1"/>
  <c r="S407" i="50"/>
  <c r="S329" i="50"/>
  <c r="AJ329" i="50" s="1"/>
  <c r="S356" i="50"/>
  <c r="AJ356" i="50" s="1"/>
  <c r="S297" i="50"/>
  <c r="AJ297" i="50" s="1"/>
  <c r="S251" i="50"/>
  <c r="AJ251" i="50" s="1"/>
  <c r="S257" i="50"/>
  <c r="AJ257" i="50" s="1"/>
  <c r="S249" i="50"/>
  <c r="AJ249" i="50" s="1"/>
  <c r="S246" i="50"/>
  <c r="AJ246" i="50" s="1"/>
  <c r="S245" i="50"/>
  <c r="AJ245" i="50" s="1"/>
  <c r="S173" i="50"/>
  <c r="AJ173" i="50" s="1"/>
  <c r="S149" i="50"/>
  <c r="AJ149" i="50" s="1"/>
  <c r="S147" i="50"/>
  <c r="AJ147" i="50" s="1"/>
  <c r="R52" i="50"/>
  <c r="O52" i="50"/>
  <c r="Q51" i="50"/>
  <c r="R50" i="50"/>
  <c r="O50" i="50"/>
  <c r="N48" i="50"/>
  <c r="R46" i="50"/>
  <c r="R44" i="50"/>
  <c r="Q41" i="50"/>
  <c r="Q37" i="50"/>
  <c r="S139" i="50"/>
  <c r="AJ139" i="50" s="1"/>
  <c r="N52" i="50"/>
  <c r="R51" i="50"/>
  <c r="O51" i="50"/>
  <c r="N50" i="50"/>
  <c r="O48" i="50"/>
  <c r="P101" i="48"/>
  <c r="P23" i="48" s="1"/>
  <c r="AH35" i="48"/>
  <c r="Y37" i="48"/>
  <c r="AH39" i="48"/>
  <c r="AH43" i="48"/>
  <c r="X45" i="48"/>
  <c r="AH47" i="48"/>
  <c r="AC50" i="48"/>
  <c r="AG38" i="48"/>
  <c r="AH46" i="48"/>
  <c r="AG47" i="48"/>
  <c r="AG35" i="48"/>
  <c r="AI204" i="48"/>
  <c r="AH53" i="48"/>
  <c r="AI217" i="48"/>
  <c r="AC37" i="48"/>
  <c r="AE40" i="48"/>
  <c r="AD45" i="48"/>
  <c r="AA50" i="48"/>
  <c r="AF53" i="48"/>
  <c r="AI149" i="48"/>
  <c r="W53" i="48"/>
  <c r="AI202" i="48"/>
  <c r="AI230" i="48"/>
  <c r="AI242" i="48"/>
  <c r="AG288" i="48"/>
  <c r="AI280" i="48"/>
  <c r="AI251" i="48"/>
  <c r="AI260" i="48"/>
  <c r="AJ260" i="48" s="1"/>
  <c r="AI294" i="48"/>
  <c r="AI302" i="48"/>
  <c r="AI376" i="48"/>
  <c r="AI309" i="48"/>
  <c r="AI336" i="48"/>
  <c r="AI384" i="48"/>
  <c r="AI401" i="48"/>
  <c r="AI412" i="48"/>
  <c r="AI410" i="48"/>
  <c r="AI414" i="48"/>
  <c r="P86" i="48"/>
  <c r="P8" i="48" s="1"/>
  <c r="P88" i="48"/>
  <c r="P10" i="48" s="1"/>
  <c r="P90" i="48"/>
  <c r="P12" i="48" s="1"/>
  <c r="P98" i="48"/>
  <c r="P100" i="48"/>
  <c r="P22" i="48" s="1"/>
  <c r="P102" i="48"/>
  <c r="P24" i="48" s="1"/>
  <c r="AG33" i="48" l="1"/>
  <c r="AH366" i="48"/>
  <c r="AI182" i="48"/>
  <c r="AJ182" i="48" s="1"/>
  <c r="S175" i="50"/>
  <c r="AJ175" i="50" s="1"/>
  <c r="S272" i="50"/>
  <c r="AJ272" i="50" s="1"/>
  <c r="R40" i="50"/>
  <c r="S166" i="50"/>
  <c r="AJ166" i="50" s="1"/>
  <c r="S205" i="50"/>
  <c r="AJ205" i="50" s="1"/>
  <c r="AJ381" i="50"/>
  <c r="S431" i="50"/>
  <c r="AJ431" i="50" s="1"/>
  <c r="AI335" i="50"/>
  <c r="W49" i="50"/>
  <c r="AI45" i="50"/>
  <c r="AI390" i="48"/>
  <c r="AJ390" i="48" s="1"/>
  <c r="AH444" i="48"/>
  <c r="AI312" i="48"/>
  <c r="AJ312" i="48" s="1"/>
  <c r="AG43" i="48"/>
  <c r="AG39" i="48"/>
  <c r="S140" i="50"/>
  <c r="AJ140" i="50" s="1"/>
  <c r="S428" i="50"/>
  <c r="AJ428" i="50" s="1"/>
  <c r="AF622" i="50"/>
  <c r="AF314" i="48"/>
  <c r="AH314" i="48"/>
  <c r="AG132" i="48"/>
  <c r="AH158" i="48"/>
  <c r="AI285" i="48"/>
  <c r="AJ285" i="48" s="1"/>
  <c r="AH52" i="48"/>
  <c r="AG48" i="48"/>
  <c r="AH44" i="48"/>
  <c r="AG36" i="48"/>
  <c r="S224" i="50"/>
  <c r="AJ224" i="50" s="1"/>
  <c r="AD314" i="48"/>
  <c r="Y314" i="48"/>
  <c r="X49" i="50"/>
  <c r="AG392" i="48"/>
  <c r="AI48" i="50"/>
  <c r="AI50" i="50"/>
  <c r="Y184" i="50"/>
  <c r="W314" i="48"/>
  <c r="AG41" i="48"/>
  <c r="AH50" i="48"/>
  <c r="AA314" i="48"/>
  <c r="AI440" i="48"/>
  <c r="AI424" i="48"/>
  <c r="AI391" i="48"/>
  <c r="AJ391" i="48" s="1"/>
  <c r="AG444" i="48"/>
  <c r="AI362" i="48"/>
  <c r="AI365" i="48"/>
  <c r="AJ365" i="48" s="1"/>
  <c r="AI337" i="48"/>
  <c r="AJ337" i="48" s="1"/>
  <c r="AI296" i="48"/>
  <c r="AI275" i="48"/>
  <c r="AI232" i="48"/>
  <c r="AH210" i="48"/>
  <c r="AH45" i="48"/>
  <c r="AG37" i="48"/>
  <c r="AG50" i="48"/>
  <c r="AH34" i="48"/>
  <c r="S225" i="50"/>
  <c r="AJ225" i="50" s="1"/>
  <c r="S295" i="50"/>
  <c r="AJ295" i="50" s="1"/>
  <c r="S347" i="50"/>
  <c r="S354" i="50"/>
  <c r="AJ354" i="50" s="1"/>
  <c r="S165" i="50"/>
  <c r="AJ165" i="50" s="1"/>
  <c r="S172" i="50"/>
  <c r="AJ172" i="50" s="1"/>
  <c r="S303" i="50"/>
  <c r="AJ303" i="50" s="1"/>
  <c r="S304" i="50"/>
  <c r="AJ304" i="50" s="1"/>
  <c r="Q366" i="50"/>
  <c r="AG314" i="48"/>
  <c r="AH262" i="48"/>
  <c r="AD49" i="50"/>
  <c r="AD54" i="50" s="1"/>
  <c r="AE49" i="50"/>
  <c r="S323" i="50"/>
  <c r="AJ323" i="50" s="1"/>
  <c r="AH288" i="48"/>
  <c r="AG49" i="50"/>
  <c r="AI439" i="50"/>
  <c r="E471" i="50"/>
  <c r="C471" i="50"/>
  <c r="H471" i="50"/>
  <c r="F471" i="50"/>
  <c r="B471" i="50"/>
  <c r="G471" i="50"/>
  <c r="D471" i="50"/>
  <c r="AA392" i="48"/>
  <c r="Y418" i="48"/>
  <c r="AH51" i="48"/>
  <c r="AC42" i="48"/>
  <c r="Y33" i="48"/>
  <c r="Y132" i="48"/>
  <c r="AI426" i="48"/>
  <c r="AI408" i="48"/>
  <c r="AI400" i="48"/>
  <c r="W366" i="48"/>
  <c r="AI329" i="48"/>
  <c r="AI304" i="48"/>
  <c r="AI283" i="48"/>
  <c r="W288" i="48"/>
  <c r="AI253" i="48"/>
  <c r="AI279" i="48"/>
  <c r="AI256" i="48"/>
  <c r="AI245" i="48"/>
  <c r="AI241" i="48"/>
  <c r="AI225" i="48"/>
  <c r="AD210" i="48"/>
  <c r="Y158" i="48"/>
  <c r="AA52" i="48"/>
  <c r="AF50" i="48"/>
  <c r="AC47" i="48"/>
  <c r="W46" i="48"/>
  <c r="Z44" i="48"/>
  <c r="AF42" i="48"/>
  <c r="X41" i="48"/>
  <c r="AC39" i="48"/>
  <c r="V38" i="48"/>
  <c r="AI116" i="48"/>
  <c r="Z36" i="48"/>
  <c r="AE34" i="48"/>
  <c r="X33" i="48"/>
  <c r="X132" i="48"/>
  <c r="AI224" i="48"/>
  <c r="AI220" i="48"/>
  <c r="AI216" i="48"/>
  <c r="AC210" i="48"/>
  <c r="AG158" i="48"/>
  <c r="AC53" i="48"/>
  <c r="X52" i="48"/>
  <c r="Y48" i="48"/>
  <c r="AG46" i="48"/>
  <c r="AC45" i="48"/>
  <c r="Y44" i="48"/>
  <c r="AG42" i="48"/>
  <c r="AD41" i="48"/>
  <c r="X40" i="48"/>
  <c r="AH38" i="48"/>
  <c r="AD37" i="48"/>
  <c r="Y36" i="48"/>
  <c r="AD33" i="48"/>
  <c r="AD132" i="48"/>
  <c r="S128" i="50"/>
  <c r="AJ128" i="50" s="1"/>
  <c r="S138" i="50"/>
  <c r="AJ138" i="50" s="1"/>
  <c r="S142" i="50"/>
  <c r="AJ142" i="50" s="1"/>
  <c r="N38" i="50"/>
  <c r="N44" i="50"/>
  <c r="O46" i="50"/>
  <c r="S256" i="50"/>
  <c r="AJ256" i="50" s="1"/>
  <c r="S282" i="50"/>
  <c r="AJ282" i="50" s="1"/>
  <c r="AJ347" i="50"/>
  <c r="Q444" i="50"/>
  <c r="R35" i="50"/>
  <c r="O37" i="50"/>
  <c r="R41" i="50"/>
  <c r="N43" i="50"/>
  <c r="Q34" i="50"/>
  <c r="Q48" i="50"/>
  <c r="L51" i="50"/>
  <c r="S129" i="50"/>
  <c r="AJ129" i="50" s="1"/>
  <c r="S226" i="50"/>
  <c r="AJ226" i="50" s="1"/>
  <c r="S280" i="50"/>
  <c r="AJ280" i="50" s="1"/>
  <c r="S294" i="50"/>
  <c r="AJ294" i="50" s="1"/>
  <c r="S328" i="50"/>
  <c r="AJ328" i="50" s="1"/>
  <c r="S412" i="50"/>
  <c r="AJ412" i="50" s="1"/>
  <c r="S425" i="50"/>
  <c r="AJ425" i="50" s="1"/>
  <c r="R444" i="50"/>
  <c r="S434" i="50"/>
  <c r="AJ434" i="50" s="1"/>
  <c r="AF617" i="50"/>
  <c r="Z49" i="50"/>
  <c r="E575" i="48"/>
  <c r="G575" i="48"/>
  <c r="H575" i="48"/>
  <c r="B575" i="48"/>
  <c r="D575" i="48"/>
  <c r="F575" i="48"/>
  <c r="C575" i="48"/>
  <c r="F9" i="48"/>
  <c r="I61" i="48"/>
  <c r="AI43" i="50"/>
  <c r="F16" i="48"/>
  <c r="I68" i="48"/>
  <c r="F18" i="48"/>
  <c r="I70" i="48"/>
  <c r="F22" i="48"/>
  <c r="I74" i="48"/>
  <c r="AI433" i="48"/>
  <c r="P85" i="48"/>
  <c r="AI407" i="48"/>
  <c r="AI389" i="48"/>
  <c r="AJ389" i="48" s="1"/>
  <c r="AE444" i="48"/>
  <c r="AI416" i="48"/>
  <c r="AJ416" i="48" s="1"/>
  <c r="AI358" i="48"/>
  <c r="AI332" i="48"/>
  <c r="AI382" i="48"/>
  <c r="AI379" i="48"/>
  <c r="AI373" i="48"/>
  <c r="Z392" i="48"/>
  <c r="AI354" i="48"/>
  <c r="AI350" i="48"/>
  <c r="AI346" i="48"/>
  <c r="AI328" i="48"/>
  <c r="AI324" i="48"/>
  <c r="AI320" i="48"/>
  <c r="AI278" i="48"/>
  <c r="AI270" i="48"/>
  <c r="AD262" i="48"/>
  <c r="AI268" i="48"/>
  <c r="AI207" i="48"/>
  <c r="AJ207" i="48" s="1"/>
  <c r="AI199" i="48"/>
  <c r="AA210" i="48"/>
  <c r="AI175" i="48"/>
  <c r="AF184" i="48"/>
  <c r="AI154" i="48"/>
  <c r="W158" i="48"/>
  <c r="Y52" i="48"/>
  <c r="AD50" i="48"/>
  <c r="AI127" i="48"/>
  <c r="AA47" i="48"/>
  <c r="AF45" i="48"/>
  <c r="X44" i="48"/>
  <c r="AD42" i="48"/>
  <c r="V41" i="48"/>
  <c r="AI119" i="48"/>
  <c r="AA39" i="48"/>
  <c r="AE37" i="48"/>
  <c r="X36" i="48"/>
  <c r="AC34" i="48"/>
  <c r="V33" i="48"/>
  <c r="AI111" i="48"/>
  <c r="V132" i="48"/>
  <c r="AI200" i="48"/>
  <c r="AI192" i="48"/>
  <c r="Z210" i="48"/>
  <c r="AI183" i="48"/>
  <c r="AJ183" i="48" s="1"/>
  <c r="AI172" i="48"/>
  <c r="AI168" i="48"/>
  <c r="AI164" i="48"/>
  <c r="AI139" i="48"/>
  <c r="AE158" i="48"/>
  <c r="Z53" i="48"/>
  <c r="V52" i="48"/>
  <c r="AI130" i="48"/>
  <c r="AE50" i="48"/>
  <c r="W48" i="48"/>
  <c r="AE46" i="48"/>
  <c r="Z45" i="48"/>
  <c r="W44" i="48"/>
  <c r="AE42" i="48"/>
  <c r="AA41" i="48"/>
  <c r="V40" i="48"/>
  <c r="AF38" i="48"/>
  <c r="AA37" i="48"/>
  <c r="W36" i="48"/>
  <c r="AF34" i="48"/>
  <c r="AA33" i="48"/>
  <c r="AA132" i="48"/>
  <c r="M34" i="50"/>
  <c r="M36" i="50"/>
  <c r="M38" i="50"/>
  <c r="Q40" i="50"/>
  <c r="M42" i="50"/>
  <c r="M44" i="50"/>
  <c r="Q46" i="50"/>
  <c r="S190" i="50"/>
  <c r="AJ190" i="50" s="1"/>
  <c r="S194" i="50"/>
  <c r="AJ194" i="50" s="1"/>
  <c r="Q35" i="50"/>
  <c r="R42" i="50"/>
  <c r="R210" i="50"/>
  <c r="S242" i="50"/>
  <c r="AJ242" i="50" s="1"/>
  <c r="S201" i="50"/>
  <c r="AJ201" i="50" s="1"/>
  <c r="S227" i="50"/>
  <c r="AJ227" i="50" s="1"/>
  <c r="S270" i="50"/>
  <c r="AJ270" i="50" s="1"/>
  <c r="S305" i="50"/>
  <c r="AJ305" i="50" s="1"/>
  <c r="N366" i="50"/>
  <c r="S350" i="50"/>
  <c r="AJ350" i="50" s="1"/>
  <c r="R366" i="50"/>
  <c r="S361" i="50"/>
  <c r="AJ361" i="50" s="1"/>
  <c r="S376" i="50"/>
  <c r="AJ376" i="50" s="1"/>
  <c r="O34" i="50"/>
  <c r="L39" i="50"/>
  <c r="N40" i="50"/>
  <c r="L45" i="50"/>
  <c r="S123" i="50"/>
  <c r="AJ123" i="50" s="1"/>
  <c r="N46" i="50"/>
  <c r="S163" i="50"/>
  <c r="S168" i="50"/>
  <c r="AJ168" i="50" s="1"/>
  <c r="Q36" i="50"/>
  <c r="M40" i="50"/>
  <c r="Q44" i="50"/>
  <c r="M46" i="50"/>
  <c r="S176" i="50"/>
  <c r="AJ176" i="50" s="1"/>
  <c r="S204" i="50"/>
  <c r="AJ204" i="50" s="1"/>
  <c r="S216" i="50"/>
  <c r="AJ216" i="50" s="1"/>
  <c r="S220" i="50"/>
  <c r="AJ220" i="50" s="1"/>
  <c r="R288" i="50"/>
  <c r="S399" i="50"/>
  <c r="AJ399" i="50" s="1"/>
  <c r="S360" i="50"/>
  <c r="AJ360" i="50" s="1"/>
  <c r="S375" i="50"/>
  <c r="AJ375" i="50" s="1"/>
  <c r="S430" i="50"/>
  <c r="AJ430" i="50" s="1"/>
  <c r="AF610" i="50"/>
  <c r="AI363" i="48"/>
  <c r="AJ363" i="48" s="1"/>
  <c r="AI181" i="48"/>
  <c r="AJ181" i="48" s="1"/>
  <c r="AF609" i="50"/>
  <c r="AI51" i="50"/>
  <c r="X392" i="50"/>
  <c r="D523" i="48"/>
  <c r="G523" i="48"/>
  <c r="E523" i="48"/>
  <c r="C523" i="48"/>
  <c r="H523" i="48"/>
  <c r="F523" i="48"/>
  <c r="B523" i="48"/>
  <c r="Y54" i="50"/>
  <c r="AI231" i="50"/>
  <c r="F26" i="48"/>
  <c r="I78" i="48"/>
  <c r="F23" i="50"/>
  <c r="I75" i="50"/>
  <c r="I80" i="50" s="1"/>
  <c r="F24" i="48"/>
  <c r="I76" i="48"/>
  <c r="P7" i="50"/>
  <c r="F19" i="48"/>
  <c r="I71" i="48"/>
  <c r="AI44" i="50"/>
  <c r="AI430" i="48"/>
  <c r="AI397" i="48"/>
  <c r="AE48" i="48"/>
  <c r="V44" i="48"/>
  <c r="AI122" i="48"/>
  <c r="V36" i="48"/>
  <c r="AI114" i="48"/>
  <c r="X210" i="48"/>
  <c r="AC158" i="48"/>
  <c r="AD38" i="48"/>
  <c r="L418" i="50"/>
  <c r="S397" i="50"/>
  <c r="L444" i="50"/>
  <c r="S423" i="50"/>
  <c r="G549" i="50"/>
  <c r="H549" i="50"/>
  <c r="F549" i="50"/>
  <c r="B549" i="50"/>
  <c r="E549" i="50"/>
  <c r="C549" i="50"/>
  <c r="D549" i="50"/>
  <c r="F14" i="48"/>
  <c r="I66" i="48"/>
  <c r="AI434" i="48"/>
  <c r="AI417" i="48"/>
  <c r="AJ417" i="48" s="1"/>
  <c r="AI347" i="48"/>
  <c r="AE340" i="48"/>
  <c r="AE314" i="48"/>
  <c r="W210" i="48"/>
  <c r="W47" i="48"/>
  <c r="W39" i="48"/>
  <c r="AI148" i="48"/>
  <c r="Z50" i="48"/>
  <c r="V45" i="48"/>
  <c r="AI123" i="48"/>
  <c r="AF39" i="48"/>
  <c r="S191" i="50"/>
  <c r="AJ191" i="50" s="1"/>
  <c r="M43" i="50"/>
  <c r="N45" i="50"/>
  <c r="L35" i="50"/>
  <c r="S113" i="50"/>
  <c r="AJ113" i="50" s="1"/>
  <c r="S254" i="50"/>
  <c r="AJ254" i="50" s="1"/>
  <c r="S488" i="50"/>
  <c r="P72" i="50"/>
  <c r="I73" i="48"/>
  <c r="AI442" i="48"/>
  <c r="AJ442" i="48" s="1"/>
  <c r="AI431" i="48"/>
  <c r="AI405" i="48"/>
  <c r="AI402" i="48"/>
  <c r="AI398" i="48"/>
  <c r="AI386" i="48"/>
  <c r="AI381" i="48"/>
  <c r="AF366" i="48"/>
  <c r="AI380" i="48"/>
  <c r="AI374" i="48"/>
  <c r="AC366" i="48"/>
  <c r="AC314" i="48"/>
  <c r="AI287" i="48"/>
  <c r="AJ287" i="48" s="1"/>
  <c r="AI271" i="48"/>
  <c r="AF288" i="48"/>
  <c r="AI258" i="48"/>
  <c r="AI227" i="48"/>
  <c r="AI303" i="48"/>
  <c r="AC288" i="48"/>
  <c r="AI250" i="48"/>
  <c r="AI243" i="48"/>
  <c r="AE262" i="48"/>
  <c r="AI176" i="48"/>
  <c r="AI155" i="48"/>
  <c r="AJ155" i="48" s="1"/>
  <c r="AI147" i="48"/>
  <c r="AA53" i="48"/>
  <c r="AC51" i="48"/>
  <c r="W50" i="48"/>
  <c r="Z48" i="48"/>
  <c r="AF46" i="48"/>
  <c r="Y45" i="48"/>
  <c r="AC43" i="48"/>
  <c r="V42" i="48"/>
  <c r="AI120" i="48"/>
  <c r="AA40" i="48"/>
  <c r="AE38" i="48"/>
  <c r="X37" i="48"/>
  <c r="AC35" i="48"/>
  <c r="V34" i="48"/>
  <c r="AI112" i="48"/>
  <c r="AI218" i="48"/>
  <c r="AI205" i="48"/>
  <c r="X158" i="48"/>
  <c r="AG52" i="48"/>
  <c r="AD51" i="48"/>
  <c r="X50" i="48"/>
  <c r="AH48" i="48"/>
  <c r="AD47" i="48"/>
  <c r="X46" i="48"/>
  <c r="AG44" i="48"/>
  <c r="AD43" i="48"/>
  <c r="Y42" i="48"/>
  <c r="AH40" i="48"/>
  <c r="AD39" i="48"/>
  <c r="Y38" i="48"/>
  <c r="AH36" i="48"/>
  <c r="AD35" i="48"/>
  <c r="Y34" i="48"/>
  <c r="R48" i="50"/>
  <c r="S145" i="50"/>
  <c r="AJ145" i="50" s="1"/>
  <c r="S152" i="50"/>
  <c r="AJ152" i="50" s="1"/>
  <c r="L36" i="50"/>
  <c r="S114" i="50"/>
  <c r="AJ114" i="50" s="1"/>
  <c r="M45" i="50"/>
  <c r="M47" i="50"/>
  <c r="S243" i="50"/>
  <c r="AJ243" i="50" s="1"/>
  <c r="S250" i="50"/>
  <c r="AJ250" i="50" s="1"/>
  <c r="Q340" i="50"/>
  <c r="S308" i="50"/>
  <c r="AJ308" i="50" s="1"/>
  <c r="S355" i="50"/>
  <c r="AJ355" i="50" s="1"/>
  <c r="S380" i="50"/>
  <c r="AJ380" i="50" s="1"/>
  <c r="L47" i="50"/>
  <c r="S115" i="50"/>
  <c r="AJ115" i="50" s="1"/>
  <c r="L37" i="50"/>
  <c r="L41" i="50"/>
  <c r="S119" i="50"/>
  <c r="AJ119" i="50" s="1"/>
  <c r="M158" i="50"/>
  <c r="S271" i="50"/>
  <c r="AJ271" i="50" s="1"/>
  <c r="S298" i="50"/>
  <c r="AJ298" i="50" s="1"/>
  <c r="S406" i="50"/>
  <c r="AJ406" i="50" s="1"/>
  <c r="S379" i="50"/>
  <c r="AJ379" i="50" s="1"/>
  <c r="S410" i="50"/>
  <c r="AJ410" i="50" s="1"/>
  <c r="N444" i="50"/>
  <c r="AG34" i="48"/>
  <c r="Z54" i="50"/>
  <c r="F17" i="48"/>
  <c r="I69" i="48"/>
  <c r="F497" i="50"/>
  <c r="D497" i="50"/>
  <c r="B497" i="50"/>
  <c r="G497" i="50"/>
  <c r="C497" i="50"/>
  <c r="H497" i="50"/>
  <c r="E497" i="50"/>
  <c r="AF49" i="50"/>
  <c r="AF54" i="50" s="1"/>
  <c r="AC49" i="50"/>
  <c r="AC54" i="50" s="1"/>
  <c r="AA49" i="50"/>
  <c r="V49" i="50"/>
  <c r="D549" i="48"/>
  <c r="H549" i="48"/>
  <c r="F549" i="48"/>
  <c r="B549" i="48"/>
  <c r="G549" i="48"/>
  <c r="E549" i="48"/>
  <c r="C549" i="48"/>
  <c r="AI246" i="48"/>
  <c r="Y210" i="48"/>
  <c r="Y39" i="48"/>
  <c r="F8" i="48"/>
  <c r="I60" i="48"/>
  <c r="AI425" i="48"/>
  <c r="AI297" i="48"/>
  <c r="Y50" i="48"/>
  <c r="X42" i="48"/>
  <c r="X34" i="48"/>
  <c r="AI193" i="48"/>
  <c r="AE184" i="48"/>
  <c r="AI152" i="48"/>
  <c r="AI140" i="48"/>
  <c r="V53" i="48"/>
  <c r="AI131" i="48"/>
  <c r="AJ131" i="48" s="1"/>
  <c r="AF47" i="48"/>
  <c r="W41" i="48"/>
  <c r="AF35" i="48"/>
  <c r="L210" i="50"/>
  <c r="S189" i="50"/>
  <c r="S348" i="50"/>
  <c r="AJ348" i="50" s="1"/>
  <c r="R34" i="50"/>
  <c r="N39" i="50"/>
  <c r="S277" i="50"/>
  <c r="AJ277" i="50" s="1"/>
  <c r="S320" i="50"/>
  <c r="AJ320" i="50" s="1"/>
  <c r="AJ405" i="50"/>
  <c r="AG51" i="48"/>
  <c r="AF611" i="48"/>
  <c r="AG418" i="48"/>
  <c r="AI339" i="48"/>
  <c r="AJ339" i="48" s="1"/>
  <c r="AI360" i="48"/>
  <c r="AI356" i="48"/>
  <c r="AI348" i="48"/>
  <c r="Z366" i="48"/>
  <c r="AI334" i="48"/>
  <c r="AI330" i="48"/>
  <c r="AI322" i="48"/>
  <c r="AI295" i="48"/>
  <c r="Z314" i="48"/>
  <c r="AI282" i="48"/>
  <c r="AD288" i="48"/>
  <c r="AI306" i="48"/>
  <c r="Z288" i="48"/>
  <c r="AI261" i="48"/>
  <c r="AJ261" i="48" s="1"/>
  <c r="W184" i="48"/>
  <c r="AI150" i="48"/>
  <c r="AF158" i="48"/>
  <c r="Y53" i="48"/>
  <c r="Z51" i="48"/>
  <c r="X48" i="48"/>
  <c r="AD46" i="48"/>
  <c r="W45" i="48"/>
  <c r="AA43" i="48"/>
  <c r="AE41" i="48"/>
  <c r="Y40" i="48"/>
  <c r="AC38" i="48"/>
  <c r="V37" i="48"/>
  <c r="AI115" i="48"/>
  <c r="Z35" i="48"/>
  <c r="AE33" i="48"/>
  <c r="AE132" i="48"/>
  <c r="X236" i="48"/>
  <c r="AI198" i="48"/>
  <c r="AI194" i="48"/>
  <c r="AI190" i="48"/>
  <c r="AI178" i="48"/>
  <c r="AI174" i="48"/>
  <c r="AI166" i="48"/>
  <c r="Z184" i="48"/>
  <c r="AI157" i="48"/>
  <c r="AJ157" i="48" s="1"/>
  <c r="AI153" i="48"/>
  <c r="AI145" i="48"/>
  <c r="AI141" i="48"/>
  <c r="V158" i="48"/>
  <c r="AI137" i="48"/>
  <c r="AE52" i="48"/>
  <c r="AA51" i="48"/>
  <c r="V50" i="48"/>
  <c r="AI128" i="48"/>
  <c r="AF48" i="48"/>
  <c r="Z47" i="48"/>
  <c r="V46" i="48"/>
  <c r="AI124" i="48"/>
  <c r="AE44" i="48"/>
  <c r="Z43" i="48"/>
  <c r="W42" i="48"/>
  <c r="AF40" i="48"/>
  <c r="Z39" i="48"/>
  <c r="W38" i="48"/>
  <c r="AF36" i="48"/>
  <c r="AA35" i="48"/>
  <c r="W34" i="48"/>
  <c r="M35" i="50"/>
  <c r="M37" i="50"/>
  <c r="Q39" i="50"/>
  <c r="M41" i="50"/>
  <c r="Q43" i="50"/>
  <c r="Q45" i="50"/>
  <c r="Q47" i="50"/>
  <c r="N158" i="50"/>
  <c r="S146" i="50"/>
  <c r="AJ146" i="50" s="1"/>
  <c r="N210" i="50"/>
  <c r="S192" i="50"/>
  <c r="AJ192" i="50" s="1"/>
  <c r="L38" i="50"/>
  <c r="S116" i="50"/>
  <c r="AJ116" i="50" s="1"/>
  <c r="L42" i="50"/>
  <c r="S120" i="50"/>
  <c r="AJ120" i="50" s="1"/>
  <c r="N262" i="50"/>
  <c r="Q288" i="50"/>
  <c r="M314" i="50"/>
  <c r="O262" i="50"/>
  <c r="N314" i="50"/>
  <c r="S301" i="50"/>
  <c r="AJ301" i="50" s="1"/>
  <c r="S346" i="50"/>
  <c r="AJ346" i="50" s="1"/>
  <c r="S357" i="50"/>
  <c r="AJ357" i="50" s="1"/>
  <c r="S372" i="50"/>
  <c r="AJ372" i="50" s="1"/>
  <c r="S382" i="50"/>
  <c r="AJ382" i="50" s="1"/>
  <c r="AJ407" i="50"/>
  <c r="S427" i="50"/>
  <c r="AJ427" i="50" s="1"/>
  <c r="AF624" i="50"/>
  <c r="R132" i="50"/>
  <c r="R33" i="50"/>
  <c r="R36" i="50"/>
  <c r="O38" i="50"/>
  <c r="R39" i="50"/>
  <c r="O44" i="50"/>
  <c r="Q158" i="50"/>
  <c r="S164" i="50"/>
  <c r="AJ164" i="50" s="1"/>
  <c r="S178" i="50"/>
  <c r="AJ178" i="50" s="1"/>
  <c r="S200" i="50"/>
  <c r="AJ200" i="50" s="1"/>
  <c r="O45" i="50"/>
  <c r="O47" i="50"/>
  <c r="S215" i="50"/>
  <c r="S223" i="50"/>
  <c r="AJ223" i="50" s="1"/>
  <c r="S230" i="50"/>
  <c r="AJ230" i="50" s="1"/>
  <c r="L288" i="50"/>
  <c r="S267" i="50"/>
  <c r="R314" i="50"/>
  <c r="M236" i="50"/>
  <c r="M262" i="50"/>
  <c r="Q314" i="50"/>
  <c r="S319" i="50"/>
  <c r="S321" i="50"/>
  <c r="AJ321" i="50" s="1"/>
  <c r="S309" i="50"/>
  <c r="AJ309" i="50" s="1"/>
  <c r="S332" i="50"/>
  <c r="AJ332" i="50" s="1"/>
  <c r="S383" i="50"/>
  <c r="AJ383" i="50" s="1"/>
  <c r="S401" i="50"/>
  <c r="AJ401" i="50" s="1"/>
  <c r="N392" i="50"/>
  <c r="AF615" i="50"/>
  <c r="AH340" i="48"/>
  <c r="AG40" i="48"/>
  <c r="AI413" i="50"/>
  <c r="F15" i="48"/>
  <c r="I67" i="48"/>
  <c r="F496" i="48"/>
  <c r="I470" i="48"/>
  <c r="AH49" i="50"/>
  <c r="I575" i="50"/>
  <c r="AI42" i="50"/>
  <c r="AI36" i="50"/>
  <c r="F77" i="48"/>
  <c r="F20" i="48"/>
  <c r="I72" i="48"/>
  <c r="AF444" i="48"/>
  <c r="AI249" i="48"/>
  <c r="W52" i="48"/>
  <c r="AI208" i="48"/>
  <c r="AJ208" i="48" s="1"/>
  <c r="AG184" i="48"/>
  <c r="X53" i="48"/>
  <c r="AC46" i="48"/>
  <c r="S127" i="50"/>
  <c r="AJ127" i="50" s="1"/>
  <c r="AI37" i="50"/>
  <c r="Z444" i="48"/>
  <c r="AI371" i="48"/>
  <c r="AE366" i="48"/>
  <c r="AI310" i="48"/>
  <c r="AI254" i="48"/>
  <c r="AE288" i="48"/>
  <c r="AI173" i="48"/>
  <c r="AE51" i="48"/>
  <c r="AA45" i="48"/>
  <c r="Z37" i="48"/>
  <c r="V210" i="48"/>
  <c r="AI189" i="48"/>
  <c r="Z158" i="48"/>
  <c r="AF43" i="48"/>
  <c r="W37" i="48"/>
  <c r="L158" i="50"/>
  <c r="S137" i="50"/>
  <c r="S197" i="50"/>
  <c r="AJ197" i="50" s="1"/>
  <c r="M39" i="50"/>
  <c r="Q392" i="50"/>
  <c r="AF605" i="50"/>
  <c r="O36" i="50"/>
  <c r="O42" i="50"/>
  <c r="S228" i="50"/>
  <c r="AJ228" i="50" s="1"/>
  <c r="S371" i="50"/>
  <c r="AF619" i="50"/>
  <c r="X54" i="50"/>
  <c r="AI427" i="48"/>
  <c r="AI428" i="48"/>
  <c r="AI415" i="48"/>
  <c r="AJ415" i="48" s="1"/>
  <c r="AD366" i="48"/>
  <c r="AI355" i="48"/>
  <c r="AI372" i="48"/>
  <c r="X366" i="48"/>
  <c r="AI269" i="48"/>
  <c r="AI305" i="48"/>
  <c r="X288" i="48"/>
  <c r="AI252" i="48"/>
  <c r="AI244" i="48"/>
  <c r="AI235" i="48"/>
  <c r="AJ235" i="48" s="1"/>
  <c r="AI206" i="48"/>
  <c r="AD158" i="48"/>
  <c r="AF52" i="48"/>
  <c r="X51" i="48"/>
  <c r="V48" i="48"/>
  <c r="AI126" i="48"/>
  <c r="AA46" i="48"/>
  <c r="AF44" i="48"/>
  <c r="Y43" i="48"/>
  <c r="AC41" i="48"/>
  <c r="W40" i="48"/>
  <c r="Z38" i="48"/>
  <c r="AE36" i="48"/>
  <c r="X35" i="48"/>
  <c r="AC33" i="48"/>
  <c r="AC132" i="48"/>
  <c r="AI223" i="48"/>
  <c r="AI219" i="48"/>
  <c r="AI215" i="48"/>
  <c r="V236" i="48"/>
  <c r="AG210" i="48"/>
  <c r="X184" i="48"/>
  <c r="AG53" i="48"/>
  <c r="AC52" i="48"/>
  <c r="Y51" i="48"/>
  <c r="AD48" i="48"/>
  <c r="X47" i="48"/>
  <c r="AG45" i="48"/>
  <c r="AC44" i="48"/>
  <c r="X43" i="48"/>
  <c r="AH41" i="48"/>
  <c r="AD40" i="48"/>
  <c r="X39" i="48"/>
  <c r="AH37" i="48"/>
  <c r="AD36" i="48"/>
  <c r="Y35" i="48"/>
  <c r="AH33" i="48"/>
  <c r="AH132" i="48"/>
  <c r="AI226" i="48"/>
  <c r="S141" i="50"/>
  <c r="AJ141" i="50" s="1"/>
  <c r="Q132" i="50"/>
  <c r="Q33" i="50"/>
  <c r="N34" i="50"/>
  <c r="L44" i="50"/>
  <c r="S122" i="50"/>
  <c r="AJ122" i="50" s="1"/>
  <c r="S198" i="50"/>
  <c r="AJ198" i="50" s="1"/>
  <c r="S252" i="50"/>
  <c r="AJ252" i="50" s="1"/>
  <c r="M288" i="50"/>
  <c r="S276" i="50"/>
  <c r="AJ276" i="50" s="1"/>
  <c r="S349" i="50"/>
  <c r="AJ349" i="50" s="1"/>
  <c r="S353" i="50"/>
  <c r="AJ353" i="50" s="1"/>
  <c r="S386" i="50"/>
  <c r="AJ386" i="50" s="1"/>
  <c r="S435" i="50"/>
  <c r="AJ435" i="50" s="1"/>
  <c r="O35" i="50"/>
  <c r="O41" i="50"/>
  <c r="S121" i="50"/>
  <c r="AJ121" i="50" s="1"/>
  <c r="L43" i="50"/>
  <c r="N47" i="50"/>
  <c r="S167" i="50"/>
  <c r="AJ167" i="50" s="1"/>
  <c r="S171" i="50"/>
  <c r="AJ171" i="50" s="1"/>
  <c r="N35" i="50"/>
  <c r="O43" i="50"/>
  <c r="Q262" i="50"/>
  <c r="S279" i="50"/>
  <c r="AJ279" i="50" s="1"/>
  <c r="O288" i="50"/>
  <c r="S358" i="50"/>
  <c r="AJ358" i="50" s="1"/>
  <c r="S408" i="50"/>
  <c r="AJ408" i="50" s="1"/>
  <c r="O444" i="50"/>
  <c r="S432" i="50"/>
  <c r="AJ432" i="50" s="1"/>
  <c r="AF611" i="50"/>
  <c r="AF618" i="50"/>
  <c r="AF623" i="50"/>
  <c r="AF607" i="50"/>
  <c r="W184" i="50"/>
  <c r="F11" i="48"/>
  <c r="I63" i="48"/>
  <c r="I65" i="48"/>
  <c r="I496" i="48"/>
  <c r="AI179" i="50"/>
  <c r="F7" i="48"/>
  <c r="F80" i="48"/>
  <c r="I59" i="48"/>
  <c r="AG54" i="50"/>
  <c r="AA54" i="50"/>
  <c r="AI52" i="50"/>
  <c r="AI46" i="50"/>
  <c r="AI41" i="50"/>
  <c r="W340" i="50"/>
  <c r="F79" i="48"/>
  <c r="X392" i="48"/>
  <c r="AG366" i="48"/>
  <c r="Y47" i="48"/>
  <c r="Z42" i="48"/>
  <c r="Z34" i="48"/>
  <c r="AE236" i="48"/>
  <c r="Y41" i="48"/>
  <c r="AD34" i="48"/>
  <c r="L314" i="50"/>
  <c r="S293" i="50"/>
  <c r="AF606" i="50"/>
  <c r="AF624" i="48"/>
  <c r="W54" i="50"/>
  <c r="AH54" i="50"/>
  <c r="D523" i="50"/>
  <c r="G523" i="50"/>
  <c r="F523" i="50"/>
  <c r="E523" i="50"/>
  <c r="B523" i="50"/>
  <c r="C523" i="50"/>
  <c r="H523" i="50"/>
  <c r="F12" i="48"/>
  <c r="I64" i="48"/>
  <c r="AI441" i="48"/>
  <c r="AJ441" i="48" s="1"/>
  <c r="AD444" i="48"/>
  <c r="W418" i="48"/>
  <c r="AI338" i="48"/>
  <c r="AJ338" i="48" s="1"/>
  <c r="AI321" i="48"/>
  <c r="AI276" i="48"/>
  <c r="AI233" i="48"/>
  <c r="AJ233" i="48" s="1"/>
  <c r="AG262" i="48"/>
  <c r="AI180" i="48"/>
  <c r="AD53" i="48"/>
  <c r="AC48" i="48"/>
  <c r="AE43" i="48"/>
  <c r="AC40" i="48"/>
  <c r="AE35" i="48"/>
  <c r="AI197" i="48"/>
  <c r="AI165" i="48"/>
  <c r="AF51" i="48"/>
  <c r="Z46" i="48"/>
  <c r="AA42" i="48"/>
  <c r="AA38" i="48"/>
  <c r="AA34" i="48"/>
  <c r="W33" i="48"/>
  <c r="W132" i="48"/>
  <c r="M33" i="50"/>
  <c r="M132" i="50"/>
  <c r="L52" i="50"/>
  <c r="S130" i="50"/>
  <c r="AJ130" i="50" s="1"/>
  <c r="L34" i="50"/>
  <c r="S112" i="50"/>
  <c r="AJ112" i="50" s="1"/>
  <c r="L262" i="50"/>
  <c r="S241" i="50"/>
  <c r="S253" i="50"/>
  <c r="AJ253" i="50" s="1"/>
  <c r="S331" i="50"/>
  <c r="AJ331" i="50" s="1"/>
  <c r="O132" i="50"/>
  <c r="O33" i="50"/>
  <c r="N184" i="50"/>
  <c r="N132" i="50"/>
  <c r="N33" i="50"/>
  <c r="M210" i="50"/>
  <c r="O314" i="50"/>
  <c r="S202" i="50"/>
  <c r="AJ202" i="50" s="1"/>
  <c r="S283" i="50"/>
  <c r="AJ283" i="50" s="1"/>
  <c r="S324" i="50"/>
  <c r="AJ324" i="50" s="1"/>
  <c r="S400" i="50"/>
  <c r="AJ400" i="50" s="1"/>
  <c r="AF612" i="48"/>
  <c r="AI435" i="48"/>
  <c r="Y444" i="48"/>
  <c r="AI423" i="48"/>
  <c r="AI438" i="48"/>
  <c r="AI443" i="48"/>
  <c r="AJ443" i="48" s="1"/>
  <c r="AI436" i="48"/>
  <c r="AI388" i="48"/>
  <c r="AI406" i="48"/>
  <c r="AI399" i="48"/>
  <c r="AI357" i="48"/>
  <c r="AA366" i="48"/>
  <c r="AI331" i="48"/>
  <c r="AI364" i="48"/>
  <c r="AJ364" i="48" s="1"/>
  <c r="AI311" i="48"/>
  <c r="AJ311" i="48" s="1"/>
  <c r="AI298" i="48"/>
  <c r="X314" i="48"/>
  <c r="AA288" i="48"/>
  <c r="AI234" i="48"/>
  <c r="AJ234" i="48" s="1"/>
  <c r="AI284" i="48"/>
  <c r="AI277" i="48"/>
  <c r="AF623" i="48"/>
  <c r="AI432" i="48"/>
  <c r="AI409" i="48"/>
  <c r="AI383" i="48"/>
  <c r="Y366" i="48"/>
  <c r="AI313" i="48"/>
  <c r="AJ313" i="48" s="1"/>
  <c r="AI308" i="48"/>
  <c r="AI375" i="48"/>
  <c r="AI361" i="48"/>
  <c r="AI353" i="48"/>
  <c r="AI349" i="48"/>
  <c r="V366" i="48"/>
  <c r="AI345" i="48"/>
  <c r="AI327" i="48"/>
  <c r="AI323" i="48"/>
  <c r="AI319" i="48"/>
  <c r="AI301" i="48"/>
  <c r="V314" i="48"/>
  <c r="AI293" i="48"/>
  <c r="AI272" i="48"/>
  <c r="Y288" i="48"/>
  <c r="AI259" i="48"/>
  <c r="AJ259" i="48" s="1"/>
  <c r="AI228" i="48"/>
  <c r="AI267" i="48"/>
  <c r="V288" i="48"/>
  <c r="AI209" i="48"/>
  <c r="AJ209" i="48" s="1"/>
  <c r="AI201" i="48"/>
  <c r="AF210" i="48"/>
  <c r="AI156" i="48"/>
  <c r="AJ156" i="48" s="1"/>
  <c r="AA158" i="48"/>
  <c r="AD52" i="48"/>
  <c r="V51" i="48"/>
  <c r="AI51" i="48" s="1"/>
  <c r="AI129" i="48"/>
  <c r="AE47" i="48"/>
  <c r="Y46" i="48"/>
  <c r="AD44" i="48"/>
  <c r="W43" i="48"/>
  <c r="Z41" i="48"/>
  <c r="AE39" i="48"/>
  <c r="X38" i="48"/>
  <c r="AC36" i="48"/>
  <c r="V35" i="48"/>
  <c r="AI113" i="48"/>
  <c r="Z33" i="48"/>
  <c r="Z132" i="48"/>
  <c r="AI191" i="48"/>
  <c r="AE210" i="48"/>
  <c r="AI171" i="48"/>
  <c r="AI167" i="48"/>
  <c r="AI163" i="48"/>
  <c r="V184" i="48"/>
  <c r="AI146" i="48"/>
  <c r="AI142" i="48"/>
  <c r="AI138" i="48"/>
  <c r="AE53" i="48"/>
  <c r="Z52" i="48"/>
  <c r="W51" i="48"/>
  <c r="AA48" i="48"/>
  <c r="V47" i="48"/>
  <c r="AE45" i="48"/>
  <c r="AA44" i="48"/>
  <c r="V43" i="48"/>
  <c r="AI121" i="48"/>
  <c r="AF41" i="48"/>
  <c r="Z40" i="48"/>
  <c r="V39" i="48"/>
  <c r="AF37" i="48"/>
  <c r="AA36" i="48"/>
  <c r="W35" i="48"/>
  <c r="AF33" i="48"/>
  <c r="AF132" i="48"/>
  <c r="R47" i="50"/>
  <c r="S148" i="50"/>
  <c r="AJ148" i="50" s="1"/>
  <c r="Q184" i="50"/>
  <c r="S193" i="50"/>
  <c r="AJ193" i="50" s="1"/>
  <c r="N36" i="50"/>
  <c r="O40" i="50"/>
  <c r="N42" i="50"/>
  <c r="L48" i="50"/>
  <c r="S126" i="50"/>
  <c r="AJ126" i="50" s="1"/>
  <c r="R158" i="50"/>
  <c r="R184" i="50"/>
  <c r="O210" i="50"/>
  <c r="Q236" i="50"/>
  <c r="S244" i="50"/>
  <c r="AJ244" i="50" s="1"/>
  <c r="R262" i="50"/>
  <c r="S278" i="50"/>
  <c r="AJ278" i="50" s="1"/>
  <c r="L366" i="50"/>
  <c r="S345" i="50"/>
  <c r="O366" i="50"/>
  <c r="S374" i="50"/>
  <c r="AJ374" i="50" s="1"/>
  <c r="R38" i="50"/>
  <c r="L40" i="50"/>
  <c r="L46" i="50"/>
  <c r="S124" i="50"/>
  <c r="AJ124" i="50" s="1"/>
  <c r="Q210" i="50"/>
  <c r="L132" i="50"/>
  <c r="L33" i="50"/>
  <c r="S111" i="50"/>
  <c r="N37" i="50"/>
  <c r="N41" i="50"/>
  <c r="R45" i="50"/>
  <c r="S219" i="50"/>
  <c r="AJ219" i="50" s="1"/>
  <c r="N288" i="50"/>
  <c r="AJ275" i="50"/>
  <c r="S302" i="50"/>
  <c r="AJ302" i="50" s="1"/>
  <c r="S322" i="50"/>
  <c r="AJ322" i="50" s="1"/>
  <c r="S327" i="50"/>
  <c r="AJ327" i="50" s="1"/>
  <c r="S334" i="50"/>
  <c r="AJ334" i="50" s="1"/>
  <c r="M340" i="50"/>
  <c r="M366" i="50"/>
  <c r="S384" i="50"/>
  <c r="AJ384" i="50" s="1"/>
  <c r="S398" i="50"/>
  <c r="AJ398" i="50" s="1"/>
  <c r="S402" i="50"/>
  <c r="AJ402" i="50" s="1"/>
  <c r="S373" i="50"/>
  <c r="AJ373" i="50" s="1"/>
  <c r="S433" i="50"/>
  <c r="AJ433" i="50" s="1"/>
  <c r="S438" i="50"/>
  <c r="AJ438" i="50" s="1"/>
  <c r="AH392" i="48"/>
  <c r="AH42" i="48"/>
  <c r="AI387" i="50"/>
  <c r="P71" i="50"/>
  <c r="S487" i="50"/>
  <c r="AI35" i="50"/>
  <c r="F10" i="48"/>
  <c r="I62" i="48"/>
  <c r="AE54" i="50"/>
  <c r="AI34" i="50"/>
  <c r="F75" i="48"/>
  <c r="AI33" i="50"/>
  <c r="V54" i="50"/>
  <c r="AI38" i="50"/>
  <c r="M392" i="50"/>
  <c r="R418" i="50"/>
  <c r="M418" i="50"/>
  <c r="N236" i="50"/>
  <c r="P105" i="48"/>
  <c r="P27" i="48" s="1"/>
  <c r="P103" i="48"/>
  <c r="P25" i="48" s="1"/>
  <c r="O184" i="50"/>
  <c r="W392" i="48"/>
  <c r="AE392" i="48"/>
  <c r="AI231" i="48"/>
  <c r="AC236" i="48"/>
  <c r="AC392" i="48"/>
  <c r="O340" i="50"/>
  <c r="AF262" i="48"/>
  <c r="AD236" i="48"/>
  <c r="Z262" i="48"/>
  <c r="AC340" i="48"/>
  <c r="AG236" i="48"/>
  <c r="AA184" i="48"/>
  <c r="AH236" i="48"/>
  <c r="AH49" i="48"/>
  <c r="AF392" i="48"/>
  <c r="V392" i="48"/>
  <c r="AD392" i="48"/>
  <c r="AA236" i="48"/>
  <c r="Y392" i="48"/>
  <c r="Z340" i="48"/>
  <c r="Y262" i="48"/>
  <c r="Y236" i="48"/>
  <c r="Y184" i="48"/>
  <c r="L392" i="50"/>
  <c r="AC444" i="48"/>
  <c r="Z418" i="48"/>
  <c r="AD340" i="48"/>
  <c r="AA262" i="48"/>
  <c r="AC262" i="48"/>
  <c r="AE418" i="48"/>
  <c r="AF418" i="48"/>
  <c r="X444" i="48"/>
  <c r="AD418" i="48"/>
  <c r="Y340" i="48"/>
  <c r="W262" i="48"/>
  <c r="W444" i="48"/>
  <c r="X418" i="48"/>
  <c r="AH418" i="48"/>
  <c r="AA444" i="48"/>
  <c r="W340" i="48"/>
  <c r="AG340" i="48"/>
  <c r="AC418" i="48"/>
  <c r="AF340" i="48"/>
  <c r="X340" i="48"/>
  <c r="AA340" i="48"/>
  <c r="AA418" i="48"/>
  <c r="I196" i="50"/>
  <c r="I201" i="50"/>
  <c r="I255" i="50"/>
  <c r="I305" i="50"/>
  <c r="I353" i="50"/>
  <c r="H366" i="50"/>
  <c r="S362" i="50"/>
  <c r="AJ362" i="50" s="1"/>
  <c r="I380" i="50"/>
  <c r="S440" i="50"/>
  <c r="AJ440" i="50" s="1"/>
  <c r="C40" i="50"/>
  <c r="I294" i="50"/>
  <c r="G366" i="50"/>
  <c r="I412" i="50"/>
  <c r="S154" i="50"/>
  <c r="AJ154" i="50" s="1"/>
  <c r="I195" i="50"/>
  <c r="I242" i="50"/>
  <c r="S258" i="50"/>
  <c r="AJ258" i="50" s="1"/>
  <c r="I350" i="50"/>
  <c r="I331" i="50"/>
  <c r="I409" i="50"/>
  <c r="D35" i="50"/>
  <c r="I176" i="50"/>
  <c r="I205" i="50"/>
  <c r="S206" i="50"/>
  <c r="AJ206" i="50" s="1"/>
  <c r="I275" i="50"/>
  <c r="S284" i="50"/>
  <c r="AJ284" i="50" s="1"/>
  <c r="I283" i="50"/>
  <c r="S310" i="50"/>
  <c r="AJ310" i="50" s="1"/>
  <c r="I399" i="50"/>
  <c r="I405" i="50"/>
  <c r="I373" i="50"/>
  <c r="I404" i="50"/>
  <c r="I432" i="50"/>
  <c r="I437" i="50"/>
  <c r="AI378" i="48"/>
  <c r="AI352" i="48"/>
  <c r="AI248" i="48"/>
  <c r="AI222" i="48"/>
  <c r="AI170" i="48"/>
  <c r="AI404" i="48"/>
  <c r="AI326" i="48"/>
  <c r="AI300" i="48"/>
  <c r="AI274" i="48"/>
  <c r="AI196" i="48"/>
  <c r="AI144" i="48"/>
  <c r="AI118" i="48"/>
  <c r="S410" i="48"/>
  <c r="AJ410" i="48" s="1"/>
  <c r="S426" i="48"/>
  <c r="AJ426" i="48" s="1"/>
  <c r="S357" i="48"/>
  <c r="AJ357" i="48" s="1"/>
  <c r="S382" i="48"/>
  <c r="AJ382" i="48" s="1"/>
  <c r="S301" i="48"/>
  <c r="S282" i="48"/>
  <c r="AJ282" i="48" s="1"/>
  <c r="S270" i="48"/>
  <c r="AJ270" i="48" s="1"/>
  <c r="S253" i="48"/>
  <c r="AJ253" i="48" s="1"/>
  <c r="S242" i="48"/>
  <c r="AJ242" i="48" s="1"/>
  <c r="M52" i="48"/>
  <c r="N51" i="48"/>
  <c r="M50" i="48"/>
  <c r="Q52" i="48"/>
  <c r="M51" i="48"/>
  <c r="Q50" i="48"/>
  <c r="N47" i="48"/>
  <c r="S436" i="48"/>
  <c r="S406" i="48"/>
  <c r="AJ406" i="48" s="1"/>
  <c r="S386" i="48"/>
  <c r="AJ386" i="48" s="1"/>
  <c r="S361" i="48"/>
  <c r="S353" i="48"/>
  <c r="AJ353" i="48" s="1"/>
  <c r="S269" i="48"/>
  <c r="R52" i="48"/>
  <c r="O52" i="48"/>
  <c r="Q51" i="48"/>
  <c r="R50" i="48"/>
  <c r="O50" i="48"/>
  <c r="S140" i="48"/>
  <c r="N52" i="48"/>
  <c r="R51" i="48"/>
  <c r="O51" i="48"/>
  <c r="N50" i="48"/>
  <c r="M35" i="48"/>
  <c r="S303" i="48" l="1"/>
  <c r="AJ303" i="48" s="1"/>
  <c r="I400" i="50"/>
  <c r="H39" i="50"/>
  <c r="I296" i="50"/>
  <c r="Q43" i="48"/>
  <c r="S216" i="48"/>
  <c r="AJ216" i="48" s="1"/>
  <c r="S405" i="48"/>
  <c r="AJ405" i="48" s="1"/>
  <c r="S251" i="48"/>
  <c r="AJ251" i="48" s="1"/>
  <c r="S272" i="48"/>
  <c r="AJ272" i="48" s="1"/>
  <c r="S379" i="48"/>
  <c r="AJ379" i="48" s="1"/>
  <c r="I216" i="50"/>
  <c r="I174" i="50"/>
  <c r="I252" i="50"/>
  <c r="D44" i="50"/>
  <c r="I326" i="50"/>
  <c r="I192" i="50"/>
  <c r="AD49" i="48"/>
  <c r="AJ361" i="48"/>
  <c r="AJ140" i="48"/>
  <c r="M45" i="48"/>
  <c r="R210" i="48"/>
  <c r="O314" i="48"/>
  <c r="R38" i="48"/>
  <c r="R43" i="48"/>
  <c r="S178" i="48"/>
  <c r="AJ178" i="48" s="1"/>
  <c r="S246" i="48"/>
  <c r="AJ246" i="48" s="1"/>
  <c r="N314" i="48"/>
  <c r="N392" i="48"/>
  <c r="G48" i="50"/>
  <c r="E35" i="50"/>
  <c r="I270" i="50"/>
  <c r="I142" i="50"/>
  <c r="I254" i="50"/>
  <c r="G43" i="50"/>
  <c r="AI439" i="48"/>
  <c r="I434" i="50"/>
  <c r="I303" i="50"/>
  <c r="I385" i="50"/>
  <c r="I165" i="50"/>
  <c r="I151" i="50"/>
  <c r="Z49" i="48"/>
  <c r="AG49" i="48"/>
  <c r="AH184" i="48"/>
  <c r="S198" i="48"/>
  <c r="AJ198" i="48" s="1"/>
  <c r="Q41" i="48"/>
  <c r="S305" i="48"/>
  <c r="AJ305" i="48" s="1"/>
  <c r="N35" i="48"/>
  <c r="I306" i="50"/>
  <c r="E36" i="50"/>
  <c r="G47" i="50"/>
  <c r="S295" i="48"/>
  <c r="AJ295" i="48" s="1"/>
  <c r="I141" i="50"/>
  <c r="X49" i="48"/>
  <c r="AE49" i="48"/>
  <c r="M314" i="48"/>
  <c r="AG54" i="48"/>
  <c r="Y49" i="48"/>
  <c r="O41" i="48"/>
  <c r="AJ301" i="48"/>
  <c r="S148" i="48"/>
  <c r="AJ148" i="48" s="1"/>
  <c r="S347" i="48"/>
  <c r="AJ347" i="48" s="1"/>
  <c r="S309" i="48"/>
  <c r="AJ309" i="48" s="1"/>
  <c r="AJ436" i="48"/>
  <c r="R36" i="48"/>
  <c r="S328" i="48"/>
  <c r="AJ328" i="48" s="1"/>
  <c r="I280" i="50"/>
  <c r="D39" i="50"/>
  <c r="I138" i="50"/>
  <c r="I299" i="50"/>
  <c r="I200" i="50"/>
  <c r="D45" i="50"/>
  <c r="C35" i="50"/>
  <c r="S217" i="48"/>
  <c r="AJ217" i="48" s="1"/>
  <c r="S275" i="48"/>
  <c r="AJ275" i="48" s="1"/>
  <c r="S400" i="48"/>
  <c r="AJ400" i="48" s="1"/>
  <c r="S372" i="48"/>
  <c r="AJ372" i="48" s="1"/>
  <c r="S218" i="48"/>
  <c r="AJ218" i="48" s="1"/>
  <c r="N36" i="48"/>
  <c r="S175" i="48"/>
  <c r="AJ175" i="48" s="1"/>
  <c r="S199" i="48"/>
  <c r="AJ199" i="48" s="1"/>
  <c r="S228" i="48"/>
  <c r="AJ228" i="48" s="1"/>
  <c r="S283" i="48"/>
  <c r="AJ283" i="48" s="1"/>
  <c r="S298" i="48"/>
  <c r="AJ298" i="48" s="1"/>
  <c r="S401" i="48"/>
  <c r="AJ401" i="48" s="1"/>
  <c r="S412" i="48"/>
  <c r="AJ412" i="48" s="1"/>
  <c r="R444" i="48"/>
  <c r="S226" i="48"/>
  <c r="AJ226" i="48" s="1"/>
  <c r="R35" i="48"/>
  <c r="R37" i="48"/>
  <c r="Q36" i="48"/>
  <c r="Q48" i="48"/>
  <c r="M210" i="48"/>
  <c r="S230" i="48"/>
  <c r="AJ230" i="48" s="1"/>
  <c r="S250" i="48"/>
  <c r="AJ250" i="48" s="1"/>
  <c r="S277" i="48"/>
  <c r="AJ277" i="48" s="1"/>
  <c r="M288" i="48"/>
  <c r="S323" i="48"/>
  <c r="AJ323" i="48" s="1"/>
  <c r="S373" i="48"/>
  <c r="AJ373" i="48" s="1"/>
  <c r="S432" i="48"/>
  <c r="AJ432" i="48" s="1"/>
  <c r="I324" i="50"/>
  <c r="I320" i="50"/>
  <c r="G314" i="50"/>
  <c r="H314" i="50"/>
  <c r="I277" i="50"/>
  <c r="I226" i="50"/>
  <c r="I218" i="50"/>
  <c r="I144" i="50"/>
  <c r="G38" i="50"/>
  <c r="G34" i="50"/>
  <c r="I166" i="50"/>
  <c r="I426" i="50"/>
  <c r="I403" i="50"/>
  <c r="I372" i="50"/>
  <c r="I325" i="50"/>
  <c r="I227" i="50"/>
  <c r="G288" i="50"/>
  <c r="I244" i="50"/>
  <c r="C45" i="50"/>
  <c r="H42" i="50"/>
  <c r="I152" i="50"/>
  <c r="I307" i="50"/>
  <c r="I268" i="50"/>
  <c r="E47" i="50"/>
  <c r="I172" i="50"/>
  <c r="I295" i="50"/>
  <c r="I276" i="50"/>
  <c r="I245" i="50"/>
  <c r="I190" i="50"/>
  <c r="AF49" i="48"/>
  <c r="R314" i="48"/>
  <c r="S145" i="48"/>
  <c r="AJ145" i="48" s="1"/>
  <c r="S407" i="48"/>
  <c r="AJ407" i="48" s="1"/>
  <c r="O34" i="48"/>
  <c r="M43" i="48"/>
  <c r="R34" i="48"/>
  <c r="H444" i="50"/>
  <c r="C340" i="50"/>
  <c r="E42" i="50"/>
  <c r="I406" i="50"/>
  <c r="D47" i="50"/>
  <c r="I282" i="50"/>
  <c r="G39" i="50"/>
  <c r="AI413" i="48"/>
  <c r="AI335" i="48"/>
  <c r="Q45" i="48"/>
  <c r="S193" i="48"/>
  <c r="AJ193" i="48" s="1"/>
  <c r="S268" i="48"/>
  <c r="AJ268" i="48" s="1"/>
  <c r="S374" i="48"/>
  <c r="AJ374" i="48" s="1"/>
  <c r="I360" i="50"/>
  <c r="I248" i="50"/>
  <c r="AC49" i="48"/>
  <c r="X262" i="48"/>
  <c r="O392" i="50"/>
  <c r="B81" i="50"/>
  <c r="C81" i="50"/>
  <c r="F81" i="50"/>
  <c r="G81" i="50"/>
  <c r="H81" i="50"/>
  <c r="D81" i="50"/>
  <c r="E81" i="50"/>
  <c r="L36" i="48"/>
  <c r="S114" i="48"/>
  <c r="AJ114" i="48" s="1"/>
  <c r="L48" i="48"/>
  <c r="S126" i="48"/>
  <c r="AJ126" i="48" s="1"/>
  <c r="I117" i="50"/>
  <c r="B39" i="50"/>
  <c r="E471" i="48"/>
  <c r="F471" i="48"/>
  <c r="G471" i="48"/>
  <c r="D471" i="48"/>
  <c r="H471" i="48"/>
  <c r="C471" i="48"/>
  <c r="B471" i="48"/>
  <c r="AJ423" i="50"/>
  <c r="Y54" i="48"/>
  <c r="S200" i="48"/>
  <c r="AJ200" i="48" s="1"/>
  <c r="S223" i="48"/>
  <c r="AJ223" i="48" s="1"/>
  <c r="O288" i="48"/>
  <c r="S296" i="48"/>
  <c r="AJ296" i="48" s="1"/>
  <c r="S358" i="48"/>
  <c r="AJ358" i="48" s="1"/>
  <c r="S408" i="48"/>
  <c r="AJ408" i="48" s="1"/>
  <c r="Q44" i="48"/>
  <c r="S176" i="48"/>
  <c r="AJ176" i="48" s="1"/>
  <c r="S322" i="48"/>
  <c r="AJ322" i="48" s="1"/>
  <c r="S308" i="48"/>
  <c r="AJ308" i="48" s="1"/>
  <c r="S428" i="48"/>
  <c r="AJ428" i="48" s="1"/>
  <c r="I383" i="50"/>
  <c r="I327" i="50"/>
  <c r="I321" i="50"/>
  <c r="I304" i="50"/>
  <c r="I219" i="50"/>
  <c r="E39" i="50"/>
  <c r="I168" i="50"/>
  <c r="I374" i="50"/>
  <c r="I274" i="50"/>
  <c r="I246" i="50"/>
  <c r="E46" i="50"/>
  <c r="C43" i="50"/>
  <c r="D38" i="50"/>
  <c r="D34" i="50"/>
  <c r="I425" i="50"/>
  <c r="I410" i="50"/>
  <c r="I281" i="50"/>
  <c r="I170" i="50"/>
  <c r="E45" i="50"/>
  <c r="G210" i="50"/>
  <c r="E33" i="50"/>
  <c r="E132" i="50"/>
  <c r="I427" i="50"/>
  <c r="I297" i="50"/>
  <c r="I251" i="50"/>
  <c r="I249" i="50"/>
  <c r="I177" i="50"/>
  <c r="D36" i="50"/>
  <c r="I197" i="50"/>
  <c r="I191" i="50"/>
  <c r="I146" i="50"/>
  <c r="R392" i="50"/>
  <c r="Q418" i="50"/>
  <c r="S46" i="50"/>
  <c r="AJ46" i="50" s="1"/>
  <c r="I523" i="50"/>
  <c r="S44" i="50"/>
  <c r="AJ44" i="50" s="1"/>
  <c r="AJ371" i="50"/>
  <c r="AJ215" i="50"/>
  <c r="AI46" i="48"/>
  <c r="I497" i="50"/>
  <c r="W236" i="48"/>
  <c r="I523" i="48"/>
  <c r="AI41" i="48"/>
  <c r="L210" i="48"/>
  <c r="S189" i="48"/>
  <c r="L40" i="48"/>
  <c r="I163" i="50"/>
  <c r="B366" i="50"/>
  <c r="I345" i="50"/>
  <c r="I121" i="50"/>
  <c r="B43" i="50"/>
  <c r="B42" i="50"/>
  <c r="I120" i="50"/>
  <c r="N418" i="50"/>
  <c r="AJ345" i="50"/>
  <c r="V444" i="48"/>
  <c r="AJ241" i="50"/>
  <c r="G497" i="48"/>
  <c r="D497" i="48"/>
  <c r="E497" i="48"/>
  <c r="F497" i="48"/>
  <c r="H497" i="48"/>
  <c r="B497" i="48"/>
  <c r="C497" i="48"/>
  <c r="W49" i="48"/>
  <c r="W54" i="48" s="1"/>
  <c r="S38" i="50"/>
  <c r="AJ38" i="50" s="1"/>
  <c r="AJ189" i="50"/>
  <c r="N158" i="48"/>
  <c r="S192" i="48"/>
  <c r="AJ192" i="48" s="1"/>
  <c r="L34" i="48"/>
  <c r="S112" i="48"/>
  <c r="AJ112" i="48" s="1"/>
  <c r="O46" i="48"/>
  <c r="N288" i="48"/>
  <c r="L366" i="48"/>
  <c r="S345" i="48"/>
  <c r="S354" i="48"/>
  <c r="AJ354" i="48" s="1"/>
  <c r="S425" i="48"/>
  <c r="AJ425" i="48" s="1"/>
  <c r="O33" i="48"/>
  <c r="O132" i="48"/>
  <c r="Q210" i="48"/>
  <c r="O47" i="48"/>
  <c r="L51" i="48"/>
  <c r="S129" i="48"/>
  <c r="AJ129" i="48" s="1"/>
  <c r="S227" i="48"/>
  <c r="AJ227" i="48" s="1"/>
  <c r="S276" i="48"/>
  <c r="AJ276" i="48" s="1"/>
  <c r="S330" i="48"/>
  <c r="AJ330" i="48" s="1"/>
  <c r="S438" i="48"/>
  <c r="AJ438" i="48" s="1"/>
  <c r="M36" i="48"/>
  <c r="Q40" i="48"/>
  <c r="M44" i="48"/>
  <c r="R47" i="48"/>
  <c r="S128" i="48"/>
  <c r="AJ128" i="48" s="1"/>
  <c r="S141" i="48"/>
  <c r="AJ141" i="48" s="1"/>
  <c r="S152" i="48"/>
  <c r="AJ152" i="48" s="1"/>
  <c r="N210" i="48"/>
  <c r="S224" i="48"/>
  <c r="AJ224" i="48" s="1"/>
  <c r="N38" i="48"/>
  <c r="L42" i="48"/>
  <c r="S120" i="48"/>
  <c r="AJ120" i="48" s="1"/>
  <c r="L44" i="48"/>
  <c r="S122" i="48"/>
  <c r="AJ122" i="48" s="1"/>
  <c r="S147" i="48"/>
  <c r="AJ147" i="48" s="1"/>
  <c r="S173" i="48"/>
  <c r="AJ173" i="48" s="1"/>
  <c r="S225" i="48"/>
  <c r="AJ225" i="48" s="1"/>
  <c r="S306" i="48"/>
  <c r="AJ306" i="48" s="1"/>
  <c r="S348" i="48"/>
  <c r="AJ348" i="48" s="1"/>
  <c r="S356" i="48"/>
  <c r="AJ356" i="48" s="1"/>
  <c r="S397" i="48"/>
  <c r="R132" i="48"/>
  <c r="O35" i="48"/>
  <c r="O37" i="48"/>
  <c r="L39" i="48"/>
  <c r="N40" i="48"/>
  <c r="O42" i="48"/>
  <c r="O44" i="48"/>
  <c r="L46" i="48"/>
  <c r="S124" i="48"/>
  <c r="AJ124" i="48" s="1"/>
  <c r="M48" i="48"/>
  <c r="Q158" i="48"/>
  <c r="S164" i="48"/>
  <c r="AJ164" i="48" s="1"/>
  <c r="S168" i="48"/>
  <c r="AJ168" i="48" s="1"/>
  <c r="L33" i="48"/>
  <c r="L132" i="48"/>
  <c r="S111" i="48"/>
  <c r="Q38" i="48"/>
  <c r="N41" i="48"/>
  <c r="R158" i="48"/>
  <c r="S243" i="48"/>
  <c r="AJ243" i="48" s="1"/>
  <c r="S249" i="48"/>
  <c r="AJ249" i="48" s="1"/>
  <c r="S278" i="48"/>
  <c r="AJ278" i="48" s="1"/>
  <c r="S319" i="48"/>
  <c r="O366" i="48"/>
  <c r="M418" i="48"/>
  <c r="S427" i="48"/>
  <c r="AJ427" i="48" s="1"/>
  <c r="I433" i="50"/>
  <c r="E444" i="50"/>
  <c r="I371" i="50"/>
  <c r="I402" i="50"/>
  <c r="I398" i="50"/>
  <c r="I309" i="50"/>
  <c r="I302" i="50"/>
  <c r="H288" i="50"/>
  <c r="I300" i="50"/>
  <c r="I279" i="50"/>
  <c r="I230" i="50"/>
  <c r="I215" i="50"/>
  <c r="E43" i="50"/>
  <c r="I125" i="50"/>
  <c r="B47" i="50"/>
  <c r="H40" i="50"/>
  <c r="H37" i="50"/>
  <c r="I429" i="50"/>
  <c r="I407" i="50"/>
  <c r="I329" i="50"/>
  <c r="I348" i="50"/>
  <c r="I301" i="50"/>
  <c r="I229" i="50"/>
  <c r="B262" i="50"/>
  <c r="I241" i="50"/>
  <c r="D48" i="50"/>
  <c r="D158" i="50"/>
  <c r="D444" i="50"/>
  <c r="I381" i="50"/>
  <c r="I328" i="50"/>
  <c r="I271" i="50"/>
  <c r="C262" i="50"/>
  <c r="I150" i="50"/>
  <c r="D37" i="50"/>
  <c r="G158" i="50"/>
  <c r="D46" i="50"/>
  <c r="H41" i="50"/>
  <c r="H38" i="50"/>
  <c r="H34" i="50"/>
  <c r="I386" i="50"/>
  <c r="I378" i="50"/>
  <c r="E366" i="50"/>
  <c r="I349" i="50"/>
  <c r="I278" i="50"/>
  <c r="I247" i="50"/>
  <c r="C314" i="50"/>
  <c r="I175" i="50"/>
  <c r="I149" i="50"/>
  <c r="E40" i="50"/>
  <c r="G46" i="50"/>
  <c r="C42" i="50"/>
  <c r="C38" i="50"/>
  <c r="C34" i="50"/>
  <c r="R340" i="50"/>
  <c r="N340" i="50"/>
  <c r="F23" i="48"/>
  <c r="I75" i="48"/>
  <c r="AJ111" i="50"/>
  <c r="O39" i="50"/>
  <c r="AC54" i="48"/>
  <c r="AF236" i="48"/>
  <c r="F25" i="48"/>
  <c r="I77" i="48"/>
  <c r="L236" i="50"/>
  <c r="AI37" i="48"/>
  <c r="AC184" i="48"/>
  <c r="S35" i="50"/>
  <c r="AJ35" i="50" s="1"/>
  <c r="AI45" i="48"/>
  <c r="AJ397" i="50"/>
  <c r="AJ163" i="50"/>
  <c r="AA49" i="48"/>
  <c r="AA54" i="48" s="1"/>
  <c r="O158" i="48"/>
  <c r="S215" i="48"/>
  <c r="N48" i="48"/>
  <c r="N366" i="48"/>
  <c r="O45" i="48"/>
  <c r="G44" i="50"/>
  <c r="I123" i="50"/>
  <c r="B45" i="50"/>
  <c r="P67" i="48"/>
  <c r="S483" i="48"/>
  <c r="S483" i="50"/>
  <c r="P67" i="50"/>
  <c r="S33" i="50"/>
  <c r="S48" i="50"/>
  <c r="AJ48" i="50" s="1"/>
  <c r="Z54" i="48"/>
  <c r="S34" i="50"/>
  <c r="AJ34" i="50" s="1"/>
  <c r="AH54" i="48"/>
  <c r="I549" i="48"/>
  <c r="S41" i="50"/>
  <c r="AJ41" i="50" s="1"/>
  <c r="I549" i="50"/>
  <c r="V418" i="48"/>
  <c r="AI33" i="48"/>
  <c r="I575" i="48"/>
  <c r="AD54" i="48"/>
  <c r="AI38" i="48"/>
  <c r="M37" i="48"/>
  <c r="M41" i="48"/>
  <c r="O48" i="48"/>
  <c r="S138" i="48"/>
  <c r="AJ138" i="48" s="1"/>
  <c r="S142" i="48"/>
  <c r="AJ142" i="48" s="1"/>
  <c r="S153" i="48"/>
  <c r="AJ153" i="48" s="1"/>
  <c r="Q33" i="48"/>
  <c r="Q132" i="48"/>
  <c r="N34" i="48"/>
  <c r="M39" i="48"/>
  <c r="N42" i="48"/>
  <c r="N44" i="48"/>
  <c r="R46" i="48"/>
  <c r="S201" i="48"/>
  <c r="AJ201" i="48" s="1"/>
  <c r="R288" i="48"/>
  <c r="S349" i="48"/>
  <c r="AJ349" i="48" s="1"/>
  <c r="S360" i="48"/>
  <c r="AJ360" i="48" s="1"/>
  <c r="S332" i="48"/>
  <c r="AJ332" i="48" s="1"/>
  <c r="S381" i="48"/>
  <c r="AJ381" i="48" s="1"/>
  <c r="R418" i="48"/>
  <c r="N39" i="48"/>
  <c r="R40" i="48"/>
  <c r="L43" i="48"/>
  <c r="S121" i="48"/>
  <c r="AJ121" i="48" s="1"/>
  <c r="N46" i="48"/>
  <c r="S165" i="48"/>
  <c r="AJ165" i="48" s="1"/>
  <c r="S171" i="48"/>
  <c r="AJ171" i="48" s="1"/>
  <c r="S204" i="48"/>
  <c r="AJ204" i="48" s="1"/>
  <c r="Q34" i="48"/>
  <c r="L37" i="48"/>
  <c r="S115" i="48"/>
  <c r="AJ115" i="48" s="1"/>
  <c r="S127" i="48"/>
  <c r="AJ127" i="48" s="1"/>
  <c r="S244" i="48"/>
  <c r="AJ244" i="48" s="1"/>
  <c r="S252" i="48"/>
  <c r="AJ252" i="48" s="1"/>
  <c r="S297" i="48"/>
  <c r="AJ297" i="48" s="1"/>
  <c r="Q366" i="48"/>
  <c r="R366" i="48"/>
  <c r="S383" i="48"/>
  <c r="AJ383" i="48" s="1"/>
  <c r="S430" i="48"/>
  <c r="AJ430" i="48" s="1"/>
  <c r="S433" i="48"/>
  <c r="AJ433" i="48" s="1"/>
  <c r="AB40" i="48"/>
  <c r="AI40" i="48" s="1"/>
  <c r="I428" i="50"/>
  <c r="I430" i="50"/>
  <c r="I401" i="50"/>
  <c r="I358" i="50"/>
  <c r="D288" i="50"/>
  <c r="G42" i="50"/>
  <c r="H43" i="50"/>
  <c r="D40" i="50"/>
  <c r="E37" i="50"/>
  <c r="I346" i="50"/>
  <c r="D314" i="50"/>
  <c r="G37" i="50"/>
  <c r="G132" i="50"/>
  <c r="G33" i="50"/>
  <c r="I148" i="50"/>
  <c r="I140" i="50"/>
  <c r="H48" i="50"/>
  <c r="I436" i="50"/>
  <c r="I379" i="50"/>
  <c r="I359" i="50"/>
  <c r="I298" i="50"/>
  <c r="I269" i="50"/>
  <c r="I222" i="50"/>
  <c r="G262" i="50"/>
  <c r="C158" i="50"/>
  <c r="E41" i="50"/>
  <c r="E38" i="50"/>
  <c r="E34" i="50"/>
  <c r="I382" i="50"/>
  <c r="I357" i="50"/>
  <c r="I308" i="50"/>
  <c r="I347" i="50"/>
  <c r="C288" i="50"/>
  <c r="I273" i="50"/>
  <c r="I173" i="50"/>
  <c r="I147" i="50"/>
  <c r="C39" i="50"/>
  <c r="G35" i="50"/>
  <c r="D210" i="50"/>
  <c r="G45" i="50"/>
  <c r="C41" i="50"/>
  <c r="C37" i="50"/>
  <c r="C33" i="50"/>
  <c r="C132" i="50"/>
  <c r="B184" i="50"/>
  <c r="O418" i="50"/>
  <c r="O236" i="50"/>
  <c r="AJ293" i="50"/>
  <c r="I80" i="48"/>
  <c r="AI48" i="48"/>
  <c r="AJ137" i="50"/>
  <c r="S37" i="50"/>
  <c r="AJ37" i="50" s="1"/>
  <c r="Z236" i="48"/>
  <c r="AI36" i="48"/>
  <c r="P7" i="48"/>
  <c r="S167" i="48"/>
  <c r="AJ167" i="48" s="1"/>
  <c r="I194" i="50"/>
  <c r="Q184" i="48"/>
  <c r="S190" i="48"/>
  <c r="AJ190" i="48" s="1"/>
  <c r="S194" i="48"/>
  <c r="AJ194" i="48" s="1"/>
  <c r="S219" i="48"/>
  <c r="AJ219" i="48" s="1"/>
  <c r="Q37" i="48"/>
  <c r="O40" i="48"/>
  <c r="AJ269" i="48"/>
  <c r="Q314" i="48"/>
  <c r="S302" i="48"/>
  <c r="AJ302" i="48" s="1"/>
  <c r="S384" i="48"/>
  <c r="AJ384" i="48" s="1"/>
  <c r="S398" i="48"/>
  <c r="AJ398" i="48" s="1"/>
  <c r="S402" i="48"/>
  <c r="AJ402" i="48" s="1"/>
  <c r="S423" i="48"/>
  <c r="S424" i="48"/>
  <c r="AJ424" i="48" s="1"/>
  <c r="L45" i="48"/>
  <c r="S123" i="48"/>
  <c r="AJ123" i="48" s="1"/>
  <c r="S163" i="48"/>
  <c r="S172" i="48"/>
  <c r="AJ172" i="48" s="1"/>
  <c r="L35" i="48"/>
  <c r="S113" i="48"/>
  <c r="AJ113" i="48" s="1"/>
  <c r="M40" i="48"/>
  <c r="Q42" i="48"/>
  <c r="R45" i="48"/>
  <c r="S150" i="48"/>
  <c r="AJ150" i="48" s="1"/>
  <c r="S241" i="48"/>
  <c r="S279" i="48"/>
  <c r="AJ279" i="48" s="1"/>
  <c r="L314" i="48"/>
  <c r="S293" i="48"/>
  <c r="S320" i="48"/>
  <c r="AJ320" i="48" s="1"/>
  <c r="S324" i="48"/>
  <c r="AJ324" i="48" s="1"/>
  <c r="S375" i="48"/>
  <c r="AJ375" i="48" s="1"/>
  <c r="S434" i="48"/>
  <c r="AJ434" i="48" s="1"/>
  <c r="I397" i="50"/>
  <c r="I352" i="50"/>
  <c r="I323" i="50"/>
  <c r="I228" i="50"/>
  <c r="E314" i="50"/>
  <c r="I223" i="50"/>
  <c r="I217" i="50"/>
  <c r="I127" i="50"/>
  <c r="I115" i="50"/>
  <c r="B37" i="50"/>
  <c r="I164" i="50"/>
  <c r="D366" i="50"/>
  <c r="I225" i="50"/>
  <c r="H210" i="50"/>
  <c r="C47" i="50"/>
  <c r="H44" i="50"/>
  <c r="D42" i="50"/>
  <c r="B158" i="50"/>
  <c r="I137" i="50"/>
  <c r="I411" i="50"/>
  <c r="B444" i="50"/>
  <c r="I423" i="50"/>
  <c r="C366" i="50"/>
  <c r="I202" i="50"/>
  <c r="C46" i="50"/>
  <c r="D41" i="50"/>
  <c r="G36" i="50"/>
  <c r="I171" i="50"/>
  <c r="I124" i="50"/>
  <c r="B46" i="50"/>
  <c r="G340" i="50"/>
  <c r="B314" i="50"/>
  <c r="I293" i="50"/>
  <c r="E262" i="50"/>
  <c r="I243" i="50"/>
  <c r="I169" i="50"/>
  <c r="I143" i="50"/>
  <c r="I193" i="50"/>
  <c r="AI257" i="48"/>
  <c r="S387" i="50"/>
  <c r="AJ387" i="50" s="1"/>
  <c r="S71" i="50"/>
  <c r="P19" i="50"/>
  <c r="AF54" i="48"/>
  <c r="AI35" i="48"/>
  <c r="V340" i="48"/>
  <c r="S52" i="50"/>
  <c r="AJ52" i="50" s="1"/>
  <c r="F27" i="48"/>
  <c r="I79" i="48"/>
  <c r="AJ267" i="50"/>
  <c r="AI50" i="48"/>
  <c r="AI42" i="48"/>
  <c r="AI52" i="48"/>
  <c r="V262" i="48"/>
  <c r="L52" i="48"/>
  <c r="S130" i="48"/>
  <c r="AJ130" i="48" s="1"/>
  <c r="S334" i="48"/>
  <c r="AJ334" i="48" s="1"/>
  <c r="I198" i="50"/>
  <c r="M34" i="48"/>
  <c r="M38" i="48"/>
  <c r="M42" i="48"/>
  <c r="Q46" i="48"/>
  <c r="R48" i="48"/>
  <c r="S139" i="48"/>
  <c r="AJ139" i="48" s="1"/>
  <c r="Q35" i="48"/>
  <c r="R42" i="48"/>
  <c r="R44" i="48"/>
  <c r="M47" i="48"/>
  <c r="O210" i="48"/>
  <c r="S304" i="48"/>
  <c r="AJ304" i="48" s="1"/>
  <c r="S346" i="48"/>
  <c r="AJ346" i="48" s="1"/>
  <c r="S350" i="48"/>
  <c r="AJ350" i="48" s="1"/>
  <c r="S376" i="48"/>
  <c r="AJ376" i="48" s="1"/>
  <c r="M366" i="48"/>
  <c r="N444" i="48"/>
  <c r="O36" i="48"/>
  <c r="O38" i="48"/>
  <c r="R39" i="48"/>
  <c r="N43" i="48"/>
  <c r="L47" i="48"/>
  <c r="S166" i="48"/>
  <c r="AJ166" i="48" s="1"/>
  <c r="S174" i="48"/>
  <c r="AJ174" i="48" s="1"/>
  <c r="S205" i="48"/>
  <c r="AJ205" i="48" s="1"/>
  <c r="N33" i="48"/>
  <c r="N132" i="48"/>
  <c r="M46" i="48"/>
  <c r="S202" i="48"/>
  <c r="AJ202" i="48" s="1"/>
  <c r="S245" i="48"/>
  <c r="AJ245" i="48" s="1"/>
  <c r="S256" i="48"/>
  <c r="AJ256" i="48" s="1"/>
  <c r="S329" i="48"/>
  <c r="AJ329" i="48" s="1"/>
  <c r="S435" i="48"/>
  <c r="AJ435" i="48" s="1"/>
  <c r="I438" i="50"/>
  <c r="I424" i="50"/>
  <c r="I375" i="50"/>
  <c r="I408" i="50"/>
  <c r="I332" i="50"/>
  <c r="I334" i="50"/>
  <c r="I319" i="50"/>
  <c r="B41" i="50"/>
  <c r="I119" i="50"/>
  <c r="I178" i="50"/>
  <c r="D43" i="50"/>
  <c r="H35" i="50"/>
  <c r="G444" i="50"/>
  <c r="I377" i="50"/>
  <c r="I356" i="50"/>
  <c r="I272" i="50"/>
  <c r="I221" i="50"/>
  <c r="I257" i="50"/>
  <c r="B36" i="50"/>
  <c r="I114" i="50"/>
  <c r="G184" i="50"/>
  <c r="I145" i="50"/>
  <c r="I139" i="50"/>
  <c r="E48" i="50"/>
  <c r="D392" i="50"/>
  <c r="E288" i="50"/>
  <c r="I224" i="50"/>
  <c r="B132" i="50"/>
  <c r="B33" i="50"/>
  <c r="I111" i="50"/>
  <c r="C48" i="50"/>
  <c r="E44" i="50"/>
  <c r="I118" i="50"/>
  <c r="B40" i="50"/>
  <c r="H36" i="50"/>
  <c r="H33" i="50"/>
  <c r="H132" i="50"/>
  <c r="I435" i="50"/>
  <c r="I355" i="50"/>
  <c r="I354" i="50"/>
  <c r="I256" i="50"/>
  <c r="G236" i="50"/>
  <c r="H184" i="50"/>
  <c r="H158" i="50"/>
  <c r="I122" i="50"/>
  <c r="B44" i="50"/>
  <c r="I116" i="50"/>
  <c r="B38" i="50"/>
  <c r="I112" i="50"/>
  <c r="B34" i="50"/>
  <c r="H47" i="50"/>
  <c r="C44" i="50"/>
  <c r="G40" i="50"/>
  <c r="C36" i="50"/>
  <c r="AI43" i="48"/>
  <c r="AD184" i="48"/>
  <c r="AJ319" i="50"/>
  <c r="S42" i="50"/>
  <c r="AJ42" i="50" s="1"/>
  <c r="AI53" i="48"/>
  <c r="AJ53" i="48" s="1"/>
  <c r="S36" i="50"/>
  <c r="AJ36" i="50" s="1"/>
  <c r="S72" i="50"/>
  <c r="P20" i="50"/>
  <c r="AI44" i="48"/>
  <c r="S45" i="50"/>
  <c r="AJ45" i="50" s="1"/>
  <c r="I471" i="50"/>
  <c r="M33" i="48"/>
  <c r="M132" i="48"/>
  <c r="S149" i="48"/>
  <c r="AJ149" i="48" s="1"/>
  <c r="D132" i="50"/>
  <c r="D33" i="50"/>
  <c r="H262" i="50"/>
  <c r="B48" i="50"/>
  <c r="I126" i="50"/>
  <c r="Q39" i="48"/>
  <c r="Q47" i="48"/>
  <c r="L158" i="48"/>
  <c r="S137" i="48"/>
  <c r="S146" i="48"/>
  <c r="AJ146" i="48" s="1"/>
  <c r="S191" i="48"/>
  <c r="AJ191" i="48" s="1"/>
  <c r="S197" i="48"/>
  <c r="AJ197" i="48" s="1"/>
  <c r="S220" i="48"/>
  <c r="AJ220" i="48" s="1"/>
  <c r="L38" i="48"/>
  <c r="S116" i="48"/>
  <c r="AJ116" i="48" s="1"/>
  <c r="M158" i="48"/>
  <c r="R184" i="48"/>
  <c r="L288" i="48"/>
  <c r="S267" i="48"/>
  <c r="S254" i="48"/>
  <c r="AJ254" i="48" s="1"/>
  <c r="S271" i="48"/>
  <c r="AJ271" i="48" s="1"/>
  <c r="S294" i="48"/>
  <c r="AJ294" i="48" s="1"/>
  <c r="Q392" i="48"/>
  <c r="S380" i="48"/>
  <c r="AJ380" i="48" s="1"/>
  <c r="S399" i="48"/>
  <c r="AJ399" i="48" s="1"/>
  <c r="S409" i="48"/>
  <c r="AJ409" i="48" s="1"/>
  <c r="R41" i="48"/>
  <c r="N45" i="48"/>
  <c r="N184" i="48"/>
  <c r="Q236" i="48"/>
  <c r="N37" i="48"/>
  <c r="L41" i="48"/>
  <c r="S119" i="48"/>
  <c r="AJ119" i="48" s="1"/>
  <c r="O43" i="48"/>
  <c r="Q288" i="48"/>
  <c r="S280" i="48"/>
  <c r="AJ280" i="48" s="1"/>
  <c r="S321" i="48"/>
  <c r="AJ321" i="48" s="1"/>
  <c r="S327" i="48"/>
  <c r="AJ327" i="48" s="1"/>
  <c r="S331" i="48"/>
  <c r="AJ331" i="48" s="1"/>
  <c r="S355" i="48"/>
  <c r="AJ355" i="48" s="1"/>
  <c r="M444" i="48"/>
  <c r="S431" i="48"/>
  <c r="AJ431" i="48" s="1"/>
  <c r="I384" i="50"/>
  <c r="I330" i="50"/>
  <c r="I322" i="50"/>
  <c r="C236" i="50"/>
  <c r="B288" i="50"/>
  <c r="I267" i="50"/>
  <c r="I220" i="50"/>
  <c r="I204" i="50"/>
  <c r="I376" i="50"/>
  <c r="I333" i="50"/>
  <c r="D262" i="50"/>
  <c r="E210" i="50"/>
  <c r="H46" i="50"/>
  <c r="G41" i="50"/>
  <c r="I431" i="50"/>
  <c r="I199" i="50"/>
  <c r="C210" i="50"/>
  <c r="H45" i="50"/>
  <c r="B35" i="50"/>
  <c r="I113" i="50"/>
  <c r="I167" i="50"/>
  <c r="AF621" i="50"/>
  <c r="I361" i="50"/>
  <c r="I351" i="50"/>
  <c r="I253" i="50"/>
  <c r="I203" i="50"/>
  <c r="I250" i="50"/>
  <c r="B210" i="50"/>
  <c r="I189" i="50"/>
  <c r="AI387" i="48"/>
  <c r="P72" i="48"/>
  <c r="S488" i="48"/>
  <c r="S371" i="48"/>
  <c r="AI179" i="48"/>
  <c r="S43" i="50"/>
  <c r="AJ43" i="50" s="1"/>
  <c r="L340" i="50"/>
  <c r="AE54" i="48"/>
  <c r="AI49" i="50"/>
  <c r="AI34" i="48"/>
  <c r="V49" i="48"/>
  <c r="S51" i="50"/>
  <c r="AJ51" i="50" s="1"/>
  <c r="X54" i="48"/>
  <c r="C392" i="50"/>
  <c r="S300" i="48"/>
  <c r="AJ300" i="48" s="1"/>
  <c r="S222" i="48"/>
  <c r="AJ222" i="48" s="1"/>
  <c r="S326" i="48"/>
  <c r="AJ326" i="48" s="1"/>
  <c r="L184" i="48"/>
  <c r="E418" i="50"/>
  <c r="D236" i="50"/>
  <c r="S196" i="48"/>
  <c r="AJ196" i="48" s="1"/>
  <c r="B236" i="50"/>
  <c r="H418" i="50"/>
  <c r="G418" i="50"/>
  <c r="S248" i="48"/>
  <c r="AJ248" i="48" s="1"/>
  <c r="Q340" i="48"/>
  <c r="S336" i="50"/>
  <c r="AJ336" i="50" s="1"/>
  <c r="E236" i="50"/>
  <c r="B340" i="50"/>
  <c r="S232" i="50"/>
  <c r="AJ232" i="50" s="1"/>
  <c r="L418" i="48"/>
  <c r="O236" i="48"/>
  <c r="L262" i="48"/>
  <c r="N340" i="48"/>
  <c r="O184" i="48"/>
  <c r="N262" i="48"/>
  <c r="L392" i="48"/>
  <c r="S414" i="50"/>
  <c r="AJ414" i="50" s="1"/>
  <c r="N236" i="48"/>
  <c r="O418" i="48"/>
  <c r="S388" i="50"/>
  <c r="O262" i="48"/>
  <c r="Q418" i="48"/>
  <c r="C52" i="50"/>
  <c r="G52" i="50"/>
  <c r="H52" i="50"/>
  <c r="E52" i="50"/>
  <c r="S404" i="48"/>
  <c r="AJ404" i="48" s="1"/>
  <c r="S144" i="48"/>
  <c r="AJ144" i="48" s="1"/>
  <c r="S274" i="48"/>
  <c r="AJ274" i="48" s="1"/>
  <c r="S170" i="48"/>
  <c r="AJ170" i="48" s="1"/>
  <c r="I146" i="48"/>
  <c r="I224" i="48"/>
  <c r="S284" i="48"/>
  <c r="AJ284" i="48" s="1"/>
  <c r="S362" i="48"/>
  <c r="AJ362" i="48" s="1"/>
  <c r="I167" i="48"/>
  <c r="S206" i="48"/>
  <c r="AJ206" i="48" s="1"/>
  <c r="I274" i="48"/>
  <c r="I253" i="48"/>
  <c r="I330" i="48"/>
  <c r="I375" i="48"/>
  <c r="C44" i="48"/>
  <c r="S154" i="48"/>
  <c r="AJ154" i="48" s="1"/>
  <c r="I220" i="48"/>
  <c r="C45" i="48"/>
  <c r="S310" i="48"/>
  <c r="AJ310" i="48" s="1"/>
  <c r="I377" i="48"/>
  <c r="I403" i="48"/>
  <c r="S118" i="48"/>
  <c r="AJ118" i="48" s="1"/>
  <c r="I174" i="48"/>
  <c r="I196" i="48"/>
  <c r="I245" i="48"/>
  <c r="I321" i="48"/>
  <c r="I382" i="48"/>
  <c r="I351" i="48"/>
  <c r="I379" i="48" l="1"/>
  <c r="I310" i="50"/>
  <c r="I424" i="48"/>
  <c r="I248" i="48"/>
  <c r="I255" i="48"/>
  <c r="I202" i="48"/>
  <c r="I271" i="48"/>
  <c r="I148" i="48"/>
  <c r="I497" i="48"/>
  <c r="I229" i="48"/>
  <c r="I329" i="48"/>
  <c r="H314" i="48"/>
  <c r="C314" i="48"/>
  <c r="R33" i="48"/>
  <c r="I412" i="48"/>
  <c r="I191" i="48"/>
  <c r="AI49" i="48"/>
  <c r="S335" i="50"/>
  <c r="AJ335" i="50" s="1"/>
  <c r="I273" i="48"/>
  <c r="I169" i="48"/>
  <c r="E46" i="48"/>
  <c r="I399" i="48"/>
  <c r="I178" i="48"/>
  <c r="I378" i="48"/>
  <c r="H158" i="48"/>
  <c r="C48" i="48"/>
  <c r="D444" i="48"/>
  <c r="I380" i="48"/>
  <c r="I303" i="48"/>
  <c r="I149" i="48"/>
  <c r="H44" i="48"/>
  <c r="D34" i="48"/>
  <c r="I216" i="48"/>
  <c r="I142" i="48"/>
  <c r="I138" i="48"/>
  <c r="I434" i="48"/>
  <c r="I427" i="48"/>
  <c r="I383" i="48"/>
  <c r="G366" i="48"/>
  <c r="I270" i="48"/>
  <c r="I247" i="48"/>
  <c r="I150" i="48"/>
  <c r="E47" i="48"/>
  <c r="E43" i="48"/>
  <c r="C40" i="48"/>
  <c r="H43" i="48"/>
  <c r="H36" i="48"/>
  <c r="E34" i="48"/>
  <c r="I436" i="48"/>
  <c r="I352" i="48"/>
  <c r="I374" i="48"/>
  <c r="E288" i="48"/>
  <c r="I299" i="48"/>
  <c r="C43" i="48"/>
  <c r="I331" i="48"/>
  <c r="I425" i="48"/>
  <c r="C38" i="48"/>
  <c r="I437" i="48"/>
  <c r="I204" i="48"/>
  <c r="G314" i="48"/>
  <c r="I192" i="48"/>
  <c r="I307" i="48"/>
  <c r="E366" i="48"/>
  <c r="I280" i="48"/>
  <c r="E314" i="48"/>
  <c r="I175" i="48"/>
  <c r="I308" i="48"/>
  <c r="I322" i="48"/>
  <c r="I246" i="48"/>
  <c r="I411" i="48"/>
  <c r="I402" i="48"/>
  <c r="I200" i="48"/>
  <c r="I404" i="48"/>
  <c r="I230" i="48"/>
  <c r="I171" i="48"/>
  <c r="I190" i="48"/>
  <c r="AJ371" i="48"/>
  <c r="B38" i="48"/>
  <c r="I116" i="48"/>
  <c r="I320" i="48"/>
  <c r="I244" i="48"/>
  <c r="G38" i="48"/>
  <c r="H39" i="48"/>
  <c r="I384" i="48"/>
  <c r="C34" i="48"/>
  <c r="I276" i="48"/>
  <c r="B41" i="48"/>
  <c r="I119" i="48"/>
  <c r="I349" i="48"/>
  <c r="D36" i="48"/>
  <c r="H392" i="50"/>
  <c r="O444" i="48"/>
  <c r="O49" i="48"/>
  <c r="C81" i="48"/>
  <c r="F81" i="48"/>
  <c r="H81" i="48"/>
  <c r="B81" i="48"/>
  <c r="G81" i="48"/>
  <c r="D81" i="48"/>
  <c r="E81" i="48"/>
  <c r="S37" i="48"/>
  <c r="AJ37" i="48" s="1"/>
  <c r="I471" i="48"/>
  <c r="I410" i="48"/>
  <c r="H366" i="48"/>
  <c r="I325" i="48"/>
  <c r="G210" i="48"/>
  <c r="H40" i="48"/>
  <c r="H444" i="48"/>
  <c r="D366" i="48"/>
  <c r="I228" i="48"/>
  <c r="I203" i="48"/>
  <c r="B48" i="48"/>
  <c r="I126" i="48"/>
  <c r="G35" i="48"/>
  <c r="I223" i="48"/>
  <c r="I217" i="48"/>
  <c r="I145" i="48"/>
  <c r="I139" i="48"/>
  <c r="C33" i="48"/>
  <c r="C132" i="48"/>
  <c r="I435" i="48"/>
  <c r="I431" i="48"/>
  <c r="I319" i="48"/>
  <c r="I272" i="48"/>
  <c r="I281" i="48"/>
  <c r="I170" i="48"/>
  <c r="B35" i="48"/>
  <c r="I113" i="48"/>
  <c r="E44" i="48"/>
  <c r="B40" i="48"/>
  <c r="I118" i="48"/>
  <c r="E37" i="48"/>
  <c r="H34" i="48"/>
  <c r="I376" i="48"/>
  <c r="I302" i="48"/>
  <c r="I269" i="48"/>
  <c r="B44" i="48"/>
  <c r="I122" i="48"/>
  <c r="I362" i="50"/>
  <c r="I130" i="50"/>
  <c r="B52" i="50"/>
  <c r="O340" i="48"/>
  <c r="M392" i="48"/>
  <c r="H340" i="50"/>
  <c r="S352" i="48"/>
  <c r="AJ352" i="48" s="1"/>
  <c r="P71" i="48"/>
  <c r="S487" i="48"/>
  <c r="O49" i="50"/>
  <c r="S153" i="50"/>
  <c r="AJ153" i="50" s="1"/>
  <c r="O158" i="50"/>
  <c r="I34" i="50"/>
  <c r="I36" i="50"/>
  <c r="B49" i="50"/>
  <c r="B418" i="50"/>
  <c r="S45" i="48"/>
  <c r="AJ45" i="48" s="1"/>
  <c r="S67" i="50"/>
  <c r="P15" i="50"/>
  <c r="C184" i="50"/>
  <c r="S33" i="48"/>
  <c r="S42" i="48"/>
  <c r="AJ42" i="48" s="1"/>
  <c r="I42" i="50"/>
  <c r="I366" i="50"/>
  <c r="S413" i="50"/>
  <c r="AJ413" i="50" s="1"/>
  <c r="B39" i="48"/>
  <c r="I117" i="48"/>
  <c r="N418" i="48"/>
  <c r="I324" i="48"/>
  <c r="D314" i="48"/>
  <c r="I256" i="48"/>
  <c r="I176" i="48"/>
  <c r="I163" i="48"/>
  <c r="E41" i="48"/>
  <c r="I400" i="48"/>
  <c r="I309" i="48"/>
  <c r="E210" i="48"/>
  <c r="G41" i="48"/>
  <c r="H48" i="48"/>
  <c r="I406" i="48"/>
  <c r="I361" i="48"/>
  <c r="I304" i="48"/>
  <c r="I215" i="48"/>
  <c r="G39" i="48"/>
  <c r="E392" i="50"/>
  <c r="D340" i="50"/>
  <c r="R262" i="48"/>
  <c r="P20" i="48"/>
  <c r="S72" i="48"/>
  <c r="S38" i="48"/>
  <c r="AJ38" i="48" s="1"/>
  <c r="S48" i="48"/>
  <c r="AJ48" i="48" s="1"/>
  <c r="I371" i="48"/>
  <c r="I323" i="48"/>
  <c r="I301" i="48"/>
  <c r="I249" i="48"/>
  <c r="I243" i="48"/>
  <c r="I144" i="48"/>
  <c r="C46" i="48"/>
  <c r="B37" i="48"/>
  <c r="I115" i="48"/>
  <c r="D33" i="48"/>
  <c r="D132" i="48"/>
  <c r="B45" i="48"/>
  <c r="I123" i="48"/>
  <c r="D39" i="48"/>
  <c r="I226" i="48"/>
  <c r="I385" i="48"/>
  <c r="I405" i="48"/>
  <c r="I381" i="48"/>
  <c r="B288" i="48"/>
  <c r="I267" i="48"/>
  <c r="I201" i="48"/>
  <c r="I177" i="48"/>
  <c r="I151" i="48"/>
  <c r="C39" i="48"/>
  <c r="B210" i="48"/>
  <c r="I189" i="48"/>
  <c r="E48" i="48"/>
  <c r="C37" i="48"/>
  <c r="I373" i="48"/>
  <c r="B314" i="48"/>
  <c r="I293" i="48"/>
  <c r="I251" i="48"/>
  <c r="I277" i="48"/>
  <c r="I241" i="48"/>
  <c r="G48" i="48"/>
  <c r="G44" i="48"/>
  <c r="I166" i="48"/>
  <c r="B47" i="48"/>
  <c r="I125" i="48"/>
  <c r="I386" i="48"/>
  <c r="I360" i="48"/>
  <c r="I348" i="48"/>
  <c r="I298" i="48"/>
  <c r="I283" i="48"/>
  <c r="I305" i="48"/>
  <c r="E40" i="48"/>
  <c r="B34" i="48"/>
  <c r="I112" i="48"/>
  <c r="I197" i="48"/>
  <c r="D158" i="48"/>
  <c r="G47" i="48"/>
  <c r="I258" i="50"/>
  <c r="I206" i="50"/>
  <c r="M236" i="48"/>
  <c r="AJ267" i="48"/>
  <c r="M184" i="50"/>
  <c r="M49" i="50"/>
  <c r="I40" i="50"/>
  <c r="N49" i="48"/>
  <c r="N54" i="48" s="1"/>
  <c r="I314" i="50"/>
  <c r="M444" i="50"/>
  <c r="S439" i="50"/>
  <c r="AJ439" i="50" s="1"/>
  <c r="AJ189" i="48"/>
  <c r="S36" i="48"/>
  <c r="AJ36" i="48" s="1"/>
  <c r="S41" i="48"/>
  <c r="AJ41" i="48" s="1"/>
  <c r="AJ397" i="48"/>
  <c r="I334" i="48"/>
  <c r="I297" i="48"/>
  <c r="D41" i="48"/>
  <c r="B43" i="48"/>
  <c r="I121" i="48"/>
  <c r="H37" i="48"/>
  <c r="I398" i="48"/>
  <c r="I358" i="48"/>
  <c r="G392" i="48"/>
  <c r="B366" i="48"/>
  <c r="I345" i="48"/>
  <c r="I300" i="48"/>
  <c r="I199" i="48"/>
  <c r="C47" i="48"/>
  <c r="D44" i="48"/>
  <c r="D38" i="48"/>
  <c r="H47" i="48"/>
  <c r="C41" i="48"/>
  <c r="C36" i="48"/>
  <c r="I433" i="48"/>
  <c r="I165" i="48"/>
  <c r="D46" i="48"/>
  <c r="I353" i="48"/>
  <c r="I347" i="48"/>
  <c r="I296" i="48"/>
  <c r="I194" i="48"/>
  <c r="G45" i="48"/>
  <c r="I231" i="50"/>
  <c r="I236" i="50" s="1"/>
  <c r="D418" i="50"/>
  <c r="O392" i="48"/>
  <c r="AJ423" i="48"/>
  <c r="V54" i="48"/>
  <c r="AJ33" i="50"/>
  <c r="I262" i="50"/>
  <c r="S51" i="48"/>
  <c r="AJ51" i="48" s="1"/>
  <c r="I43" i="50"/>
  <c r="I81" i="50"/>
  <c r="N49" i="50"/>
  <c r="AJ241" i="48"/>
  <c r="I359" i="48"/>
  <c r="I242" i="48"/>
  <c r="I172" i="48"/>
  <c r="D40" i="48"/>
  <c r="I357" i="48"/>
  <c r="I333" i="48"/>
  <c r="I279" i="48"/>
  <c r="E158" i="48"/>
  <c r="E39" i="48"/>
  <c r="D35" i="48"/>
  <c r="B33" i="48"/>
  <c r="B132" i="48"/>
  <c r="I111" i="48"/>
  <c r="D47" i="48"/>
  <c r="I409" i="48"/>
  <c r="H288" i="48"/>
  <c r="I225" i="48"/>
  <c r="I195" i="48"/>
  <c r="I173" i="48"/>
  <c r="I147" i="48"/>
  <c r="I219" i="48"/>
  <c r="I198" i="48"/>
  <c r="I153" i="48"/>
  <c r="I141" i="48"/>
  <c r="I432" i="48"/>
  <c r="C418" i="48"/>
  <c r="I282" i="48"/>
  <c r="C288" i="48"/>
  <c r="G288" i="48"/>
  <c r="I222" i="48"/>
  <c r="D37" i="48"/>
  <c r="D43" i="48"/>
  <c r="H38" i="48"/>
  <c r="E36" i="48"/>
  <c r="H33" i="48"/>
  <c r="H132" i="48"/>
  <c r="I372" i="48"/>
  <c r="I275" i="48"/>
  <c r="I254" i="48"/>
  <c r="D48" i="48"/>
  <c r="G184" i="48"/>
  <c r="B158" i="48"/>
  <c r="I137" i="48"/>
  <c r="I284" i="50"/>
  <c r="C418" i="50"/>
  <c r="S378" i="48"/>
  <c r="AJ378" i="48" s="1"/>
  <c r="R392" i="48"/>
  <c r="I210" i="50"/>
  <c r="AJ137" i="48"/>
  <c r="I44" i="50"/>
  <c r="AJ163" i="48"/>
  <c r="L444" i="48"/>
  <c r="L49" i="48"/>
  <c r="L54" i="48" s="1"/>
  <c r="P15" i="48"/>
  <c r="S67" i="48"/>
  <c r="AJ215" i="48"/>
  <c r="S231" i="50"/>
  <c r="AJ231" i="50" s="1"/>
  <c r="AJ319" i="48"/>
  <c r="AJ345" i="48"/>
  <c r="S335" i="48"/>
  <c r="AJ335" i="48" s="1"/>
  <c r="R340" i="48"/>
  <c r="I327" i="48"/>
  <c r="C210" i="48"/>
  <c r="E42" i="48"/>
  <c r="P40" i="48"/>
  <c r="S40" i="48" s="1"/>
  <c r="AJ40" i="48" s="1"/>
  <c r="I429" i="48"/>
  <c r="I423" i="48"/>
  <c r="I401" i="48"/>
  <c r="I326" i="48"/>
  <c r="I356" i="48"/>
  <c r="I268" i="48"/>
  <c r="I221" i="48"/>
  <c r="H210" i="48"/>
  <c r="I143" i="48"/>
  <c r="H46" i="48"/>
  <c r="B42" i="48"/>
  <c r="I120" i="48"/>
  <c r="B36" i="48"/>
  <c r="I114" i="48"/>
  <c r="G33" i="48"/>
  <c r="G132" i="48"/>
  <c r="G46" i="48"/>
  <c r="G40" i="48"/>
  <c r="C35" i="48"/>
  <c r="I438" i="48"/>
  <c r="I428" i="48"/>
  <c r="I328" i="48"/>
  <c r="I252" i="48"/>
  <c r="H45" i="48"/>
  <c r="G42" i="48"/>
  <c r="I205" i="48"/>
  <c r="I168" i="48"/>
  <c r="I164" i="48"/>
  <c r="I332" i="48"/>
  <c r="I350" i="48"/>
  <c r="I346" i="48"/>
  <c r="I294" i="48"/>
  <c r="H42" i="48"/>
  <c r="G37" i="48"/>
  <c r="I193" i="48"/>
  <c r="G43" i="48"/>
  <c r="E184" i="50"/>
  <c r="I288" i="50"/>
  <c r="I48" i="50"/>
  <c r="I132" i="50"/>
  <c r="R236" i="50"/>
  <c r="R49" i="50"/>
  <c r="I37" i="50"/>
  <c r="S179" i="50"/>
  <c r="AJ179" i="50" s="1"/>
  <c r="L49" i="50"/>
  <c r="L184" i="50"/>
  <c r="O39" i="48"/>
  <c r="I45" i="50"/>
  <c r="L236" i="48"/>
  <c r="I47" i="50"/>
  <c r="B392" i="50"/>
  <c r="L340" i="48"/>
  <c r="Q49" i="50"/>
  <c r="I38" i="50"/>
  <c r="S35" i="48"/>
  <c r="AJ35" i="48" s="1"/>
  <c r="S34" i="48"/>
  <c r="AJ34" i="48" s="1"/>
  <c r="I430" i="48"/>
  <c r="I295" i="48"/>
  <c r="D184" i="48"/>
  <c r="H35" i="48"/>
  <c r="C444" i="48"/>
  <c r="I355" i="48"/>
  <c r="D392" i="48"/>
  <c r="I127" i="48"/>
  <c r="G34" i="48"/>
  <c r="G236" i="48"/>
  <c r="D45" i="48"/>
  <c r="E33" i="48"/>
  <c r="E132" i="48"/>
  <c r="I407" i="48"/>
  <c r="I397" i="48"/>
  <c r="D288" i="48"/>
  <c r="H184" i="48"/>
  <c r="C158" i="48"/>
  <c r="I218" i="48"/>
  <c r="D210" i="48"/>
  <c r="I152" i="48"/>
  <c r="I140" i="48"/>
  <c r="I426" i="48"/>
  <c r="I278" i="48"/>
  <c r="I227" i="48"/>
  <c r="I250" i="48"/>
  <c r="E45" i="48"/>
  <c r="G36" i="48"/>
  <c r="G158" i="48"/>
  <c r="B46" i="48"/>
  <c r="I124" i="48"/>
  <c r="H41" i="48"/>
  <c r="E38" i="48"/>
  <c r="E35" i="48"/>
  <c r="I408" i="48"/>
  <c r="I306" i="48"/>
  <c r="D42" i="48"/>
  <c r="M262" i="48"/>
  <c r="E340" i="50"/>
  <c r="S179" i="48"/>
  <c r="AJ179" i="48" s="1"/>
  <c r="M340" i="48"/>
  <c r="Q444" i="48"/>
  <c r="I35" i="50"/>
  <c r="B54" i="50"/>
  <c r="I33" i="50"/>
  <c r="I41" i="50"/>
  <c r="S52" i="48"/>
  <c r="AJ52" i="48" s="1"/>
  <c r="I46" i="50"/>
  <c r="AJ293" i="48"/>
  <c r="I179" i="50"/>
  <c r="I184" i="50" s="1"/>
  <c r="S43" i="48"/>
  <c r="AJ43" i="48" s="1"/>
  <c r="AJ111" i="48"/>
  <c r="S46" i="48"/>
  <c r="AJ46" i="48" s="1"/>
  <c r="S44" i="48"/>
  <c r="AJ44" i="48" s="1"/>
  <c r="I39" i="50"/>
  <c r="S180" i="48"/>
  <c r="AJ180" i="48" s="1"/>
  <c r="B184" i="48"/>
  <c r="G262" i="48"/>
  <c r="H392" i="48"/>
  <c r="H340" i="48"/>
  <c r="H236" i="48"/>
  <c r="G50" i="50"/>
  <c r="E340" i="48"/>
  <c r="I440" i="50"/>
  <c r="C392" i="48"/>
  <c r="D50" i="50"/>
  <c r="S414" i="48"/>
  <c r="AJ414" i="48" s="1"/>
  <c r="S258" i="48"/>
  <c r="AJ258" i="48" s="1"/>
  <c r="S388" i="48"/>
  <c r="B392" i="48"/>
  <c r="S440" i="48"/>
  <c r="AJ440" i="48" s="1"/>
  <c r="B444" i="48"/>
  <c r="S232" i="48"/>
  <c r="AJ232" i="48" s="1"/>
  <c r="S336" i="48"/>
  <c r="AJ336" i="48" s="1"/>
  <c r="C52" i="48"/>
  <c r="E52" i="48"/>
  <c r="G52" i="48"/>
  <c r="H52" i="48"/>
  <c r="S387" i="48" l="1"/>
  <c r="AJ387" i="48" s="1"/>
  <c r="I314" i="48"/>
  <c r="B49" i="48"/>
  <c r="I414" i="50"/>
  <c r="C50" i="50"/>
  <c r="H50" i="50"/>
  <c r="C237" i="50"/>
  <c r="F237" i="50"/>
  <c r="D237" i="50"/>
  <c r="G237" i="50"/>
  <c r="B237" i="50"/>
  <c r="E237" i="50"/>
  <c r="E185" i="50"/>
  <c r="C185" i="50"/>
  <c r="H185" i="50"/>
  <c r="F185" i="50"/>
  <c r="G185" i="50"/>
  <c r="B185" i="50"/>
  <c r="D211" i="50"/>
  <c r="B211" i="50"/>
  <c r="F211" i="50"/>
  <c r="G211" i="50"/>
  <c r="E211" i="50"/>
  <c r="H211" i="50"/>
  <c r="C211" i="50"/>
  <c r="I388" i="50"/>
  <c r="E444" i="48"/>
  <c r="E236" i="48"/>
  <c r="B418" i="48"/>
  <c r="C133" i="50"/>
  <c r="F133" i="50"/>
  <c r="E133" i="50"/>
  <c r="H133" i="50"/>
  <c r="D133" i="50"/>
  <c r="G133" i="50"/>
  <c r="B133" i="50"/>
  <c r="I439" i="50"/>
  <c r="I444" i="50" s="1"/>
  <c r="C444" i="50"/>
  <c r="D184" i="50"/>
  <c r="D185" i="50" s="1"/>
  <c r="D49" i="50"/>
  <c r="I34" i="48"/>
  <c r="I39" i="48"/>
  <c r="S180" i="50"/>
  <c r="AJ180" i="50" s="1"/>
  <c r="L50" i="50"/>
  <c r="I41" i="48"/>
  <c r="I336" i="50"/>
  <c r="E392" i="48"/>
  <c r="I180" i="50"/>
  <c r="I158" i="48"/>
  <c r="I132" i="48"/>
  <c r="I47" i="48"/>
  <c r="I210" i="48"/>
  <c r="O54" i="48"/>
  <c r="S439" i="48"/>
  <c r="AJ439" i="48" s="1"/>
  <c r="I35" i="48"/>
  <c r="I52" i="50"/>
  <c r="I284" i="48"/>
  <c r="I439" i="48"/>
  <c r="I444" i="48" s="1"/>
  <c r="H418" i="48"/>
  <c r="R54" i="50"/>
  <c r="I81" i="48"/>
  <c r="D340" i="48"/>
  <c r="C236" i="48"/>
  <c r="G444" i="48"/>
  <c r="I232" i="50"/>
  <c r="I46" i="48"/>
  <c r="E289" i="50"/>
  <c r="H289" i="50"/>
  <c r="C289" i="50"/>
  <c r="F289" i="50"/>
  <c r="G289" i="50"/>
  <c r="D289" i="50"/>
  <c r="B289" i="50"/>
  <c r="I36" i="48"/>
  <c r="I43" i="48"/>
  <c r="E315" i="50"/>
  <c r="C315" i="50"/>
  <c r="H315" i="50"/>
  <c r="F315" i="50"/>
  <c r="B315" i="50"/>
  <c r="G315" i="50"/>
  <c r="D315" i="50"/>
  <c r="H49" i="50"/>
  <c r="H236" i="50"/>
  <c r="H237" i="50" s="1"/>
  <c r="C262" i="48"/>
  <c r="E262" i="48"/>
  <c r="B50" i="50"/>
  <c r="F315" i="48"/>
  <c r="D315" i="48"/>
  <c r="B315" i="48"/>
  <c r="E315" i="48"/>
  <c r="C315" i="48"/>
  <c r="H315" i="48"/>
  <c r="G315" i="48"/>
  <c r="B54" i="48"/>
  <c r="I33" i="48"/>
  <c r="I154" i="48"/>
  <c r="Q54" i="50"/>
  <c r="I387" i="50"/>
  <c r="I392" i="50" s="1"/>
  <c r="S413" i="48"/>
  <c r="AJ413" i="48" s="1"/>
  <c r="B263" i="50"/>
  <c r="E263" i="50"/>
  <c r="G263" i="50"/>
  <c r="C263" i="50"/>
  <c r="H263" i="50"/>
  <c r="F263" i="50"/>
  <c r="D263" i="50"/>
  <c r="M54" i="50"/>
  <c r="H367" i="50"/>
  <c r="D367" i="50"/>
  <c r="F367" i="50"/>
  <c r="C367" i="50"/>
  <c r="B367" i="50"/>
  <c r="G367" i="50"/>
  <c r="E367" i="50"/>
  <c r="I38" i="48"/>
  <c r="C49" i="50"/>
  <c r="D418" i="48"/>
  <c r="G49" i="50"/>
  <c r="G392" i="50"/>
  <c r="P19" i="48"/>
  <c r="S71" i="48"/>
  <c r="I310" i="48"/>
  <c r="I179" i="48"/>
  <c r="I184" i="48" s="1"/>
  <c r="D262" i="48"/>
  <c r="I335" i="50"/>
  <c r="I340" i="50" s="1"/>
  <c r="S49" i="50"/>
  <c r="AJ49" i="50" s="1"/>
  <c r="L54" i="50"/>
  <c r="B236" i="48"/>
  <c r="S231" i="48"/>
  <c r="AJ231" i="48" s="1"/>
  <c r="O54" i="50"/>
  <c r="I413" i="50"/>
  <c r="I418" i="50" s="1"/>
  <c r="I40" i="48"/>
  <c r="B340" i="48"/>
  <c r="I153" i="50"/>
  <c r="I158" i="50" s="1"/>
  <c r="E158" i="50"/>
  <c r="E49" i="50"/>
  <c r="R49" i="48"/>
  <c r="R236" i="48"/>
  <c r="L50" i="48"/>
  <c r="C340" i="48"/>
  <c r="N54" i="50"/>
  <c r="I37" i="48"/>
  <c r="I48" i="48"/>
  <c r="I362" i="48"/>
  <c r="I206" i="48"/>
  <c r="B52" i="48"/>
  <c r="I130" i="48"/>
  <c r="E418" i="48"/>
  <c r="G418" i="48"/>
  <c r="S257" i="48"/>
  <c r="AJ257" i="48" s="1"/>
  <c r="Q49" i="48"/>
  <c r="Q262" i="48"/>
  <c r="B262" i="48"/>
  <c r="I288" i="48"/>
  <c r="I45" i="48"/>
  <c r="AJ33" i="48"/>
  <c r="M184" i="48"/>
  <c r="M49" i="48"/>
  <c r="I44" i="48"/>
  <c r="I232" i="48"/>
  <c r="G50" i="48"/>
  <c r="I440" i="48"/>
  <c r="I414" i="48" l="1"/>
  <c r="H50" i="48"/>
  <c r="D50" i="48"/>
  <c r="I211" i="50"/>
  <c r="E50" i="48"/>
  <c r="C50" i="48"/>
  <c r="D185" i="48"/>
  <c r="H185" i="48"/>
  <c r="B185" i="48"/>
  <c r="G185" i="48"/>
  <c r="F185" i="48"/>
  <c r="C445" i="48"/>
  <c r="H445" i="48"/>
  <c r="F445" i="48"/>
  <c r="B445" i="48"/>
  <c r="G445" i="48"/>
  <c r="E445" i="48"/>
  <c r="D445" i="48"/>
  <c r="R54" i="48"/>
  <c r="D49" i="48"/>
  <c r="D236" i="48"/>
  <c r="I335" i="48"/>
  <c r="I340" i="48" s="1"/>
  <c r="I180" i="48"/>
  <c r="M54" i="48"/>
  <c r="E184" i="48"/>
  <c r="E185" i="48" s="1"/>
  <c r="E49" i="48"/>
  <c r="C54" i="50"/>
  <c r="I263" i="50"/>
  <c r="B393" i="50"/>
  <c r="G393" i="50"/>
  <c r="C393" i="50"/>
  <c r="E393" i="50"/>
  <c r="D393" i="50"/>
  <c r="H393" i="50"/>
  <c r="F393" i="50"/>
  <c r="I289" i="50"/>
  <c r="E54" i="50"/>
  <c r="I388" i="48"/>
  <c r="E50" i="50"/>
  <c r="I154" i="50"/>
  <c r="B159" i="50"/>
  <c r="E159" i="50"/>
  <c r="G159" i="50"/>
  <c r="D159" i="50"/>
  <c r="C159" i="50"/>
  <c r="H159" i="50"/>
  <c r="F159" i="50"/>
  <c r="I231" i="48"/>
  <c r="I236" i="48" s="1"/>
  <c r="H54" i="50"/>
  <c r="I315" i="50"/>
  <c r="D133" i="48"/>
  <c r="F133" i="48"/>
  <c r="G133" i="48"/>
  <c r="E133" i="48"/>
  <c r="C133" i="48"/>
  <c r="H133" i="48"/>
  <c r="B133" i="48"/>
  <c r="G340" i="48"/>
  <c r="G49" i="48"/>
  <c r="I133" i="50"/>
  <c r="I185" i="50"/>
  <c r="I237" i="50"/>
  <c r="I52" i="48"/>
  <c r="C49" i="48"/>
  <c r="C184" i="48"/>
  <c r="C185" i="48" s="1"/>
  <c r="S49" i="48"/>
  <c r="AJ49" i="48" s="1"/>
  <c r="I50" i="50"/>
  <c r="I257" i="48"/>
  <c r="I262" i="48" s="1"/>
  <c r="I49" i="50"/>
  <c r="I54" i="50" s="1"/>
  <c r="I336" i="48"/>
  <c r="I387" i="48"/>
  <c r="I392" i="48" s="1"/>
  <c r="S50" i="48"/>
  <c r="AJ50" i="48" s="1"/>
  <c r="G54" i="50"/>
  <c r="D54" i="50"/>
  <c r="Q54" i="48"/>
  <c r="G419" i="50"/>
  <c r="H419" i="50"/>
  <c r="E419" i="50"/>
  <c r="C419" i="50"/>
  <c r="F419" i="50"/>
  <c r="D419" i="50"/>
  <c r="B419" i="50"/>
  <c r="B50" i="48"/>
  <c r="B445" i="50"/>
  <c r="E445" i="50"/>
  <c r="G445" i="50"/>
  <c r="C445" i="50"/>
  <c r="H445" i="50"/>
  <c r="F445" i="50"/>
  <c r="D445" i="50"/>
  <c r="I258" i="48"/>
  <c r="D289" i="48"/>
  <c r="B289" i="48"/>
  <c r="E289" i="48"/>
  <c r="G289" i="48"/>
  <c r="C289" i="48"/>
  <c r="H289" i="48"/>
  <c r="F289" i="48"/>
  <c r="I413" i="48"/>
  <c r="I418" i="48" s="1"/>
  <c r="F341" i="50"/>
  <c r="D341" i="50"/>
  <c r="B341" i="50"/>
  <c r="H341" i="50"/>
  <c r="G341" i="50"/>
  <c r="C341" i="50"/>
  <c r="E341" i="50"/>
  <c r="I367" i="50"/>
  <c r="H49" i="48"/>
  <c r="H262" i="48"/>
  <c r="I315" i="48"/>
  <c r="C211" i="48"/>
  <c r="H211" i="48"/>
  <c r="E211" i="48"/>
  <c r="F211" i="48"/>
  <c r="D211" i="48"/>
  <c r="B211" i="48"/>
  <c r="G211" i="48"/>
  <c r="G159" i="48"/>
  <c r="E159" i="48"/>
  <c r="H159" i="48"/>
  <c r="C159" i="48"/>
  <c r="D159" i="48"/>
  <c r="B159" i="48"/>
  <c r="F159" i="48"/>
  <c r="S50" i="50"/>
  <c r="AJ50" i="50" s="1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47" i="47"/>
  <c r="I546" i="47"/>
  <c r="I545" i="47"/>
  <c r="I544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I445" i="48" l="1"/>
  <c r="I289" i="48"/>
  <c r="I159" i="48"/>
  <c r="I553" i="47"/>
  <c r="I574" i="47" s="1"/>
  <c r="F574" i="47"/>
  <c r="D263" i="48"/>
  <c r="B263" i="48"/>
  <c r="G263" i="48"/>
  <c r="C263" i="48"/>
  <c r="H263" i="48"/>
  <c r="E263" i="48"/>
  <c r="F263" i="48"/>
  <c r="B237" i="48"/>
  <c r="G237" i="48"/>
  <c r="C237" i="48"/>
  <c r="E237" i="48"/>
  <c r="H237" i="48"/>
  <c r="F237" i="48"/>
  <c r="D237" i="48"/>
  <c r="F341" i="48"/>
  <c r="E341" i="48"/>
  <c r="D341" i="48"/>
  <c r="G341" i="48"/>
  <c r="B341" i="48"/>
  <c r="C341" i="48"/>
  <c r="H341" i="48"/>
  <c r="F61" i="47"/>
  <c r="I451" i="47"/>
  <c r="F65" i="47"/>
  <c r="I455" i="47"/>
  <c r="F69" i="47"/>
  <c r="I459" i="47"/>
  <c r="F73" i="47"/>
  <c r="I463" i="47"/>
  <c r="F77" i="47"/>
  <c r="I467" i="47"/>
  <c r="I211" i="48"/>
  <c r="H54" i="48"/>
  <c r="I527" i="47"/>
  <c r="G419" i="48"/>
  <c r="C419" i="48"/>
  <c r="E419" i="48"/>
  <c r="H419" i="48"/>
  <c r="F419" i="48"/>
  <c r="D419" i="48"/>
  <c r="B419" i="48"/>
  <c r="F62" i="47"/>
  <c r="I452" i="47"/>
  <c r="F66" i="47"/>
  <c r="I456" i="47"/>
  <c r="F70" i="47"/>
  <c r="I460" i="47"/>
  <c r="F74" i="47"/>
  <c r="I464" i="47"/>
  <c r="F78" i="47"/>
  <c r="I468" i="47"/>
  <c r="F522" i="47"/>
  <c r="I501" i="47"/>
  <c r="I522" i="47" s="1"/>
  <c r="I445" i="50"/>
  <c r="I185" i="48"/>
  <c r="I50" i="48"/>
  <c r="H393" i="48"/>
  <c r="F393" i="48"/>
  <c r="D393" i="48"/>
  <c r="E393" i="48"/>
  <c r="C393" i="48"/>
  <c r="G393" i="48"/>
  <c r="B393" i="48"/>
  <c r="G54" i="48"/>
  <c r="D54" i="48"/>
  <c r="AF53" i="47"/>
  <c r="F59" i="47"/>
  <c r="I449" i="47"/>
  <c r="F470" i="47"/>
  <c r="F63" i="47"/>
  <c r="I453" i="47"/>
  <c r="F67" i="47"/>
  <c r="I457" i="47"/>
  <c r="F71" i="47"/>
  <c r="I461" i="47"/>
  <c r="I465" i="47"/>
  <c r="F79" i="47"/>
  <c r="I469" i="47"/>
  <c r="I419" i="50"/>
  <c r="I49" i="48"/>
  <c r="I133" i="48"/>
  <c r="I393" i="50"/>
  <c r="E54" i="48"/>
  <c r="F60" i="47"/>
  <c r="I450" i="47"/>
  <c r="F64" i="47"/>
  <c r="I454" i="47"/>
  <c r="F68" i="47"/>
  <c r="I458" i="47"/>
  <c r="F72" i="47"/>
  <c r="I462" i="47"/>
  <c r="F76" i="47"/>
  <c r="I466" i="47"/>
  <c r="I475" i="47"/>
  <c r="I496" i="47" s="1"/>
  <c r="F496" i="47"/>
  <c r="I341" i="50"/>
  <c r="B55" i="50"/>
  <c r="E55" i="50"/>
  <c r="F55" i="50"/>
  <c r="G55" i="50"/>
  <c r="H55" i="50"/>
  <c r="C55" i="50"/>
  <c r="D55" i="50"/>
  <c r="I159" i="50"/>
  <c r="P93" i="47"/>
  <c r="P97" i="47"/>
  <c r="P95" i="47"/>
  <c r="P103" i="47"/>
  <c r="P25" i="47" s="1"/>
  <c r="P89" i="47"/>
  <c r="P11" i="47" s="1"/>
  <c r="P88" i="47"/>
  <c r="P10" i="47" s="1"/>
  <c r="P100" i="47"/>
  <c r="P22" i="47" s="1"/>
  <c r="P86" i="47"/>
  <c r="P8" i="47" s="1"/>
  <c r="P90" i="47"/>
  <c r="P12" i="47" s="1"/>
  <c r="P98" i="47"/>
  <c r="P102" i="47"/>
  <c r="P24" i="47" s="1"/>
  <c r="P105" i="47"/>
  <c r="P27" i="47" s="1"/>
  <c r="P87" i="47"/>
  <c r="P9" i="47" s="1"/>
  <c r="P104" i="47"/>
  <c r="P26" i="47" s="1"/>
  <c r="AG158" i="47"/>
  <c r="I543" i="47"/>
  <c r="AH51" i="47"/>
  <c r="AH34" i="47"/>
  <c r="AH37" i="47"/>
  <c r="AC44" i="47"/>
  <c r="AG184" i="47"/>
  <c r="AG53" i="47"/>
  <c r="AD37" i="47"/>
  <c r="Y42" i="47" l="1"/>
  <c r="AD36" i="47"/>
  <c r="AH44" i="47"/>
  <c r="AH42" i="47"/>
  <c r="AH40" i="47"/>
  <c r="W48" i="47"/>
  <c r="AG44" i="47"/>
  <c r="W42" i="47"/>
  <c r="AF37" i="47"/>
  <c r="AA36" i="47"/>
  <c r="W35" i="47"/>
  <c r="X392" i="47"/>
  <c r="I548" i="47"/>
  <c r="B549" i="47" s="1"/>
  <c r="AH262" i="47"/>
  <c r="AG38" i="47"/>
  <c r="AG50" i="47"/>
  <c r="AG45" i="47"/>
  <c r="AE44" i="47"/>
  <c r="AH41" i="47"/>
  <c r="AH38" i="47"/>
  <c r="Y36" i="47"/>
  <c r="AG418" i="47"/>
  <c r="I419" i="48"/>
  <c r="AH288" i="47"/>
  <c r="Y48" i="47"/>
  <c r="Y35" i="47"/>
  <c r="AG444" i="47"/>
  <c r="AA53" i="47"/>
  <c r="W36" i="47"/>
  <c r="AI353" i="47"/>
  <c r="AG288" i="47"/>
  <c r="AG35" i="47"/>
  <c r="AG46" i="47"/>
  <c r="AG210" i="47"/>
  <c r="AI173" i="47"/>
  <c r="AH48" i="47"/>
  <c r="AD41" i="47"/>
  <c r="AD38" i="47"/>
  <c r="Y37" i="47"/>
  <c r="AD34" i="47"/>
  <c r="AG392" i="47"/>
  <c r="AA37" i="47"/>
  <c r="AI431" i="47"/>
  <c r="AI312" i="47"/>
  <c r="AJ312" i="47" s="1"/>
  <c r="AI272" i="47"/>
  <c r="W53" i="47"/>
  <c r="AI280" i="47"/>
  <c r="AI277" i="47"/>
  <c r="AI148" i="47"/>
  <c r="AI183" i="47"/>
  <c r="AJ183" i="47" s="1"/>
  <c r="AI157" i="47"/>
  <c r="AJ157" i="47" s="1"/>
  <c r="AF48" i="47"/>
  <c r="Y44" i="47"/>
  <c r="AE42" i="47"/>
  <c r="AA41" i="47"/>
  <c r="AA38" i="47"/>
  <c r="W37" i="47"/>
  <c r="AA34" i="47"/>
  <c r="AG51" i="47"/>
  <c r="AF38" i="47"/>
  <c r="AG314" i="47"/>
  <c r="AG36" i="47"/>
  <c r="AH43" i="47"/>
  <c r="AC42" i="47"/>
  <c r="Y41" i="47"/>
  <c r="Y38" i="47"/>
  <c r="AH36" i="47"/>
  <c r="Y34" i="47"/>
  <c r="AF624" i="47"/>
  <c r="I393" i="48"/>
  <c r="AI440" i="47"/>
  <c r="AD35" i="47"/>
  <c r="W52" i="47"/>
  <c r="Y418" i="47"/>
  <c r="AI357" i="47"/>
  <c r="AI338" i="47"/>
  <c r="AJ338" i="47" s="1"/>
  <c r="AF41" i="47"/>
  <c r="AF340" i="47"/>
  <c r="AI310" i="47"/>
  <c r="AI302" i="47"/>
  <c r="AI294" i="47"/>
  <c r="AG37" i="47"/>
  <c r="AH340" i="47"/>
  <c r="AH47" i="47"/>
  <c r="W392" i="47"/>
  <c r="AI282" i="47"/>
  <c r="AI270" i="47"/>
  <c r="AI228" i="47"/>
  <c r="AA44" i="47"/>
  <c r="AG48" i="47"/>
  <c r="AI246" i="47"/>
  <c r="AI242" i="47"/>
  <c r="AI230" i="47"/>
  <c r="AG41" i="47"/>
  <c r="AI216" i="47"/>
  <c r="AI206" i="47"/>
  <c r="AI172" i="47"/>
  <c r="AI165" i="47"/>
  <c r="Z184" i="47"/>
  <c r="AI145" i="47"/>
  <c r="X43" i="47"/>
  <c r="AF35" i="47"/>
  <c r="AD48" i="47"/>
  <c r="W44" i="47"/>
  <c r="AH39" i="47"/>
  <c r="AH35" i="47"/>
  <c r="AA48" i="47"/>
  <c r="AA42" i="47"/>
  <c r="W38" i="47"/>
  <c r="AF36" i="47"/>
  <c r="AA35" i="47"/>
  <c r="W34" i="47"/>
  <c r="AC50" i="47"/>
  <c r="AA47" i="47"/>
  <c r="AG52" i="47"/>
  <c r="AI156" i="47"/>
  <c r="AJ156" i="47" s="1"/>
  <c r="AH52" i="47"/>
  <c r="AC392" i="47"/>
  <c r="AI363" i="47"/>
  <c r="AJ363" i="47" s="1"/>
  <c r="I55" i="50"/>
  <c r="AI287" i="47"/>
  <c r="AJ287" i="47" s="1"/>
  <c r="Y236" i="47"/>
  <c r="AE45" i="47"/>
  <c r="AC53" i="47"/>
  <c r="AC41" i="47"/>
  <c r="H523" i="47"/>
  <c r="F523" i="47"/>
  <c r="B523" i="47"/>
  <c r="D523" i="47"/>
  <c r="G523" i="47"/>
  <c r="E523" i="47"/>
  <c r="C523" i="47"/>
  <c r="AE314" i="47"/>
  <c r="AE366" i="47"/>
  <c r="AI330" i="47"/>
  <c r="AI140" i="47"/>
  <c r="V43" i="47"/>
  <c r="AI121" i="47"/>
  <c r="W43" i="47"/>
  <c r="V34" i="47"/>
  <c r="AI112" i="47"/>
  <c r="F9" i="47"/>
  <c r="I61" i="47"/>
  <c r="AF612" i="47"/>
  <c r="AI405" i="47"/>
  <c r="AI304" i="47"/>
  <c r="AI296" i="47"/>
  <c r="AG340" i="47"/>
  <c r="AI303" i="47"/>
  <c r="AF314" i="47"/>
  <c r="AI284" i="47"/>
  <c r="Y288" i="47"/>
  <c r="AI251" i="47"/>
  <c r="AA262" i="47"/>
  <c r="AD236" i="47"/>
  <c r="AE288" i="47"/>
  <c r="AI260" i="47"/>
  <c r="AJ260" i="47" s="1"/>
  <c r="AI249" i="47"/>
  <c r="AI245" i="47"/>
  <c r="AI241" i="47"/>
  <c r="V262" i="47"/>
  <c r="AI219" i="47"/>
  <c r="V236" i="47"/>
  <c r="AI215" i="47"/>
  <c r="AI205" i="47"/>
  <c r="AI197" i="47"/>
  <c r="V210" i="47"/>
  <c r="AI189" i="47"/>
  <c r="AI178" i="47"/>
  <c r="AI167" i="47"/>
  <c r="AE184" i="47"/>
  <c r="AI139" i="47"/>
  <c r="Z158" i="47"/>
  <c r="AF47" i="47"/>
  <c r="X46" i="47"/>
  <c r="AD43" i="47"/>
  <c r="V40" i="47"/>
  <c r="AD33" i="47"/>
  <c r="AA210" i="47"/>
  <c r="AD184" i="47"/>
  <c r="W158" i="47"/>
  <c r="Z52" i="47"/>
  <c r="W51" i="47"/>
  <c r="X49" i="47"/>
  <c r="AE47" i="47"/>
  <c r="AA46" i="47"/>
  <c r="W45" i="47"/>
  <c r="AC43" i="47"/>
  <c r="V42" i="47"/>
  <c r="AI120" i="47"/>
  <c r="AC40" i="47"/>
  <c r="Y39" i="47"/>
  <c r="AC37" i="47"/>
  <c r="V36" i="47"/>
  <c r="AI114" i="47"/>
  <c r="AC34" i="47"/>
  <c r="X33" i="47"/>
  <c r="X132" i="47"/>
  <c r="AI389" i="47"/>
  <c r="AJ389" i="47" s="1"/>
  <c r="AD53" i="47"/>
  <c r="AA50" i="47"/>
  <c r="F24" i="47"/>
  <c r="I76" i="47"/>
  <c r="F8" i="47"/>
  <c r="I60" i="47"/>
  <c r="AH236" i="47"/>
  <c r="I341" i="48"/>
  <c r="Z288" i="47"/>
  <c r="AI137" i="47"/>
  <c r="V158" i="47"/>
  <c r="AI201" i="47"/>
  <c r="W210" i="47"/>
  <c r="AD44" i="47"/>
  <c r="Y40" i="47"/>
  <c r="AI331" i="47"/>
  <c r="AI347" i="47"/>
  <c r="AI202" i="47"/>
  <c r="X288" i="47"/>
  <c r="AG262" i="47"/>
  <c r="X47" i="47"/>
  <c r="W33" i="47"/>
  <c r="W184" i="47"/>
  <c r="AH158" i="47"/>
  <c r="AC48" i="47"/>
  <c r="Z41" i="47"/>
  <c r="Z35" i="47"/>
  <c r="AI234" i="47"/>
  <c r="AJ234" i="47" s="1"/>
  <c r="F11" i="47"/>
  <c r="I63" i="47"/>
  <c r="AF611" i="47"/>
  <c r="AI423" i="47"/>
  <c r="V444" i="47"/>
  <c r="AI426" i="47"/>
  <c r="Y444" i="47"/>
  <c r="V418" i="47"/>
  <c r="AI397" i="47"/>
  <c r="AI379" i="47"/>
  <c r="AD418" i="47"/>
  <c r="AI365" i="47"/>
  <c r="AJ365" i="47" s="1"/>
  <c r="AI432" i="47"/>
  <c r="W444" i="47"/>
  <c r="AI412" i="47"/>
  <c r="AI400" i="47"/>
  <c r="AI386" i="47"/>
  <c r="AI410" i="47"/>
  <c r="AI407" i="47"/>
  <c r="AA418" i="47"/>
  <c r="AI384" i="47"/>
  <c r="AI381" i="47"/>
  <c r="AI355" i="47"/>
  <c r="AI286" i="47"/>
  <c r="AJ286" i="47" s="1"/>
  <c r="AI372" i="47"/>
  <c r="AI362" i="47"/>
  <c r="AI354" i="47"/>
  <c r="AI350" i="47"/>
  <c r="AI346" i="47"/>
  <c r="AI337" i="47"/>
  <c r="AJ337" i="47" s="1"/>
  <c r="AI321" i="47"/>
  <c r="AE340" i="47"/>
  <c r="AD314" i="47"/>
  <c r="AI275" i="47"/>
  <c r="W288" i="47"/>
  <c r="AI254" i="47"/>
  <c r="Y262" i="47"/>
  <c r="AI225" i="47"/>
  <c r="AA236" i="47"/>
  <c r="AC288" i="47"/>
  <c r="AI226" i="47"/>
  <c r="AI224" i="47"/>
  <c r="AI200" i="47"/>
  <c r="AI192" i="47"/>
  <c r="AC184" i="47"/>
  <c r="AI154" i="47"/>
  <c r="AI142" i="47"/>
  <c r="X158" i="47"/>
  <c r="AD47" i="47"/>
  <c r="V46" i="47"/>
  <c r="AI124" i="47"/>
  <c r="Z43" i="47"/>
  <c r="AF39" i="47"/>
  <c r="AA33" i="47"/>
  <c r="AA132" i="47"/>
  <c r="Y210" i="47"/>
  <c r="AA184" i="47"/>
  <c r="AE53" i="47"/>
  <c r="X52" i="47"/>
  <c r="AE50" i="47"/>
  <c r="AC47" i="47"/>
  <c r="Y46" i="47"/>
  <c r="AF44" i="47"/>
  <c r="AA43" i="47"/>
  <c r="AE41" i="47"/>
  <c r="AA40" i="47"/>
  <c r="W39" i="47"/>
  <c r="Z37" i="47"/>
  <c r="AE35" i="47"/>
  <c r="Z34" i="47"/>
  <c r="V33" i="47"/>
  <c r="V132" i="47"/>
  <c r="AI111" i="47"/>
  <c r="Y53" i="47"/>
  <c r="P85" i="47"/>
  <c r="W50" i="47"/>
  <c r="F15" i="47"/>
  <c r="I67" i="47"/>
  <c r="F18" i="47"/>
  <c r="I70" i="47"/>
  <c r="AH33" i="47"/>
  <c r="F548" i="47"/>
  <c r="I65" i="47"/>
  <c r="I263" i="48"/>
  <c r="Z47" i="47"/>
  <c r="W46" i="47"/>
  <c r="AC35" i="47"/>
  <c r="AE444" i="47"/>
  <c r="AI428" i="47"/>
  <c r="AI380" i="47"/>
  <c r="AI297" i="47"/>
  <c r="X184" i="47"/>
  <c r="Z39" i="47"/>
  <c r="AH45" i="47"/>
  <c r="V37" i="47"/>
  <c r="AI115" i="47"/>
  <c r="F14" i="47"/>
  <c r="I66" i="47"/>
  <c r="I237" i="48"/>
  <c r="AC444" i="47"/>
  <c r="AI434" i="47"/>
  <c r="AH444" i="47"/>
  <c r="AI413" i="47"/>
  <c r="AI401" i="47"/>
  <c r="AE418" i="47"/>
  <c r="AI387" i="47"/>
  <c r="AI375" i="47"/>
  <c r="AI329" i="47"/>
  <c r="AA340" i="47"/>
  <c r="AI308" i="47"/>
  <c r="AC314" i="47"/>
  <c r="AI371" i="47"/>
  <c r="V392" i="47"/>
  <c r="X340" i="47"/>
  <c r="AI305" i="47"/>
  <c r="W314" i="47"/>
  <c r="AA392" i="47"/>
  <c r="AI276" i="47"/>
  <c r="V288" i="47"/>
  <c r="AI267" i="47"/>
  <c r="AI258" i="47"/>
  <c r="AI243" i="47"/>
  <c r="AE262" i="47"/>
  <c r="AI231" i="47"/>
  <c r="AI217" i="47"/>
  <c r="AE236" i="47"/>
  <c r="AI193" i="47"/>
  <c r="AE210" i="47"/>
  <c r="V184" i="47"/>
  <c r="AI163" i="47"/>
  <c r="AC51" i="47"/>
  <c r="V47" i="47"/>
  <c r="Z45" i="47"/>
  <c r="AF40" i="47"/>
  <c r="X39" i="47"/>
  <c r="AI175" i="47"/>
  <c r="AF158" i="47"/>
  <c r="X53" i="47"/>
  <c r="AF51" i="47"/>
  <c r="X50" i="47"/>
  <c r="Z48" i="47"/>
  <c r="W47" i="47"/>
  <c r="AF45" i="47"/>
  <c r="X44" i="47"/>
  <c r="AF42" i="47"/>
  <c r="X41" i="47"/>
  <c r="AG39" i="47"/>
  <c r="Z38" i="47"/>
  <c r="AE36" i="47"/>
  <c r="X35" i="47"/>
  <c r="AG33" i="47"/>
  <c r="AG132" i="47"/>
  <c r="Y52" i="47"/>
  <c r="AI441" i="47"/>
  <c r="AJ441" i="47" s="1"/>
  <c r="W41" i="47"/>
  <c r="F16" i="47"/>
  <c r="I68" i="47"/>
  <c r="AI433" i="47"/>
  <c r="AE392" i="47"/>
  <c r="AI220" i="47"/>
  <c r="Y33" i="47"/>
  <c r="V52" i="47"/>
  <c r="AI130" i="47"/>
  <c r="X37" i="47"/>
  <c r="W418" i="47"/>
  <c r="AI374" i="47"/>
  <c r="AI334" i="47"/>
  <c r="Z340" i="47"/>
  <c r="Y314" i="47"/>
  <c r="AI179" i="47"/>
  <c r="AI152" i="47"/>
  <c r="Z50" i="47"/>
  <c r="Z44" i="47"/>
  <c r="AI155" i="47"/>
  <c r="AJ155" i="47" s="1"/>
  <c r="AI430" i="47"/>
  <c r="AI425" i="47"/>
  <c r="AI391" i="47"/>
  <c r="AJ391" i="47" s="1"/>
  <c r="AI358" i="47"/>
  <c r="Y340" i="47"/>
  <c r="AI295" i="47"/>
  <c r="Z314" i="47"/>
  <c r="AI360" i="47"/>
  <c r="AI356" i="47"/>
  <c r="AI348" i="47"/>
  <c r="AI339" i="47"/>
  <c r="AJ339" i="47" s="1"/>
  <c r="AI335" i="47"/>
  <c r="AI327" i="47"/>
  <c r="AI323" i="47"/>
  <c r="V340" i="47"/>
  <c r="AI319" i="47"/>
  <c r="AI306" i="47"/>
  <c r="AD392" i="47"/>
  <c r="AI283" i="47"/>
  <c r="AI271" i="47"/>
  <c r="AF288" i="47"/>
  <c r="AI208" i="47"/>
  <c r="AJ208" i="47" s="1"/>
  <c r="AI279" i="47"/>
  <c r="AC262" i="47"/>
  <c r="AC236" i="47"/>
  <c r="AC210" i="47"/>
  <c r="AI174" i="47"/>
  <c r="AI166" i="47"/>
  <c r="AI146" i="47"/>
  <c r="AI138" i="47"/>
  <c r="Z51" i="47"/>
  <c r="AE46" i="47"/>
  <c r="X45" i="47"/>
  <c r="AD40" i="47"/>
  <c r="V39" i="47"/>
  <c r="AH210" i="47"/>
  <c r="AD158" i="47"/>
  <c r="V53" i="47"/>
  <c r="AI131" i="47"/>
  <c r="AJ131" i="47" s="1"/>
  <c r="AD51" i="47"/>
  <c r="V50" i="47"/>
  <c r="AI128" i="47"/>
  <c r="X48" i="47"/>
  <c r="AH46" i="47"/>
  <c r="AD45" i="47"/>
  <c r="V44" i="47"/>
  <c r="AI122" i="47"/>
  <c r="AD42" i="47"/>
  <c r="V41" i="47"/>
  <c r="AI119" i="47"/>
  <c r="AE39" i="47"/>
  <c r="X38" i="47"/>
  <c r="AC36" i="47"/>
  <c r="V35" i="47"/>
  <c r="AI113" i="47"/>
  <c r="AE33" i="47"/>
  <c r="AE132" i="47"/>
  <c r="AH50" i="47"/>
  <c r="AF52" i="47"/>
  <c r="F75" i="47"/>
  <c r="F80" i="47" s="1"/>
  <c r="I470" i="47"/>
  <c r="F26" i="47"/>
  <c r="I78" i="47"/>
  <c r="F10" i="47"/>
  <c r="I62" i="47"/>
  <c r="I73" i="47"/>
  <c r="B575" i="47"/>
  <c r="G575" i="47"/>
  <c r="F575" i="47"/>
  <c r="E575" i="47"/>
  <c r="D575" i="47"/>
  <c r="H575" i="47"/>
  <c r="C575" i="47"/>
  <c r="AC340" i="47"/>
  <c r="AA314" i="47"/>
  <c r="W262" i="47"/>
  <c r="Y184" i="47"/>
  <c r="Y43" i="47"/>
  <c r="X34" i="47"/>
  <c r="AI207" i="47"/>
  <c r="AJ207" i="47" s="1"/>
  <c r="D549" i="47"/>
  <c r="C549" i="47"/>
  <c r="AF623" i="47"/>
  <c r="AI424" i="47"/>
  <c r="AI406" i="47"/>
  <c r="Z392" i="47"/>
  <c r="AI322" i="47"/>
  <c r="W236" i="47"/>
  <c r="AG236" i="47"/>
  <c r="AI198" i="47"/>
  <c r="AI190" i="47"/>
  <c r="AC45" i="47"/>
  <c r="AI149" i="47"/>
  <c r="Y47" i="47"/>
  <c r="AC38" i="47"/>
  <c r="AI257" i="47"/>
  <c r="F27" i="47"/>
  <c r="I79" i="47"/>
  <c r="AI442" i="47"/>
  <c r="AJ442" i="47" s="1"/>
  <c r="Z444" i="47"/>
  <c r="AF444" i="47"/>
  <c r="AI416" i="47"/>
  <c r="AJ416" i="47" s="1"/>
  <c r="AC418" i="47"/>
  <c r="AI436" i="47"/>
  <c r="X444" i="47"/>
  <c r="AI415" i="47"/>
  <c r="AJ415" i="47" s="1"/>
  <c r="AI443" i="47"/>
  <c r="AJ443" i="47" s="1"/>
  <c r="AI435" i="47"/>
  <c r="AD444" i="47"/>
  <c r="AI408" i="47"/>
  <c r="AI399" i="47"/>
  <c r="Z418" i="47"/>
  <c r="AI382" i="47"/>
  <c r="AI409" i="47"/>
  <c r="AH418" i="47"/>
  <c r="AI383" i="47"/>
  <c r="AI332" i="47"/>
  <c r="W340" i="47"/>
  <c r="AI298" i="47"/>
  <c r="X314" i="47"/>
  <c r="AI285" i="47"/>
  <c r="AJ285" i="47" s="1"/>
  <c r="AI373" i="47"/>
  <c r="X366" i="47"/>
  <c r="AF392" i="47"/>
  <c r="AD288" i="47"/>
  <c r="AI261" i="47"/>
  <c r="AJ261" i="47" s="1"/>
  <c r="AI253" i="47"/>
  <c r="AF262" i="47"/>
  <c r="AI268" i="47"/>
  <c r="AI259" i="47"/>
  <c r="AJ259" i="47" s="1"/>
  <c r="AI252" i="47"/>
  <c r="AI244" i="47"/>
  <c r="Z262" i="47"/>
  <c r="AI232" i="47"/>
  <c r="AI218" i="47"/>
  <c r="Z236" i="47"/>
  <c r="AI209" i="47"/>
  <c r="AJ209" i="47" s="1"/>
  <c r="AI204" i="47"/>
  <c r="AI191" i="47"/>
  <c r="Z210" i="47"/>
  <c r="AI180" i="47"/>
  <c r="AI153" i="47"/>
  <c r="AI141" i="47"/>
  <c r="AE158" i="47"/>
  <c r="X51" i="47"/>
  <c r="AC46" i="47"/>
  <c r="V45" i="47"/>
  <c r="AI123" i="47"/>
  <c r="Z40" i="47"/>
  <c r="AF34" i="47"/>
  <c r="AI199" i="47"/>
  <c r="AF210" i="47"/>
  <c r="AH184" i="47"/>
  <c r="AI150" i="47"/>
  <c r="AI147" i="47"/>
  <c r="AA158" i="47"/>
  <c r="AE52" i="47"/>
  <c r="AA51" i="47"/>
  <c r="AE49" i="47"/>
  <c r="V48" i="47"/>
  <c r="AI48" i="47" s="1"/>
  <c r="AI126" i="47"/>
  <c r="AF46" i="47"/>
  <c r="AA45" i="47"/>
  <c r="AG43" i="47"/>
  <c r="Z42" i="47"/>
  <c r="AG40" i="47"/>
  <c r="AC39" i="47"/>
  <c r="V38" i="47"/>
  <c r="AI38" i="47" s="1"/>
  <c r="AI116" i="47"/>
  <c r="Z36" i="47"/>
  <c r="AG34" i="47"/>
  <c r="AC33" i="47"/>
  <c r="AC132" i="47"/>
  <c r="AD50" i="47"/>
  <c r="AA52" i="47"/>
  <c r="H497" i="47"/>
  <c r="G497" i="47"/>
  <c r="B497" i="47"/>
  <c r="E497" i="47"/>
  <c r="D497" i="47"/>
  <c r="F497" i="47"/>
  <c r="C497" i="47"/>
  <c r="F12" i="47"/>
  <c r="I64" i="47"/>
  <c r="F7" i="47"/>
  <c r="I59" i="47"/>
  <c r="AI250" i="47"/>
  <c r="AD39" i="47"/>
  <c r="AE48" i="47"/>
  <c r="AE38" i="47"/>
  <c r="F20" i="47"/>
  <c r="I72" i="47"/>
  <c r="AI427" i="47"/>
  <c r="AI438" i="47"/>
  <c r="AI398" i="47"/>
  <c r="AD340" i="47"/>
  <c r="AI313" i="47"/>
  <c r="AJ313" i="47" s="1"/>
  <c r="Y392" i="47"/>
  <c r="AI168" i="47"/>
  <c r="AE51" i="47"/>
  <c r="Z53" i="47"/>
  <c r="W40" i="47"/>
  <c r="AD52" i="47"/>
  <c r="AG42" i="47"/>
  <c r="F25" i="47"/>
  <c r="I77" i="47"/>
  <c r="AI439" i="47"/>
  <c r="AA444" i="47"/>
  <c r="AI417" i="47"/>
  <c r="AJ417" i="47" s="1"/>
  <c r="AI414" i="47"/>
  <c r="AI402" i="47"/>
  <c r="X418" i="47"/>
  <c r="AI388" i="47"/>
  <c r="AI376" i="47"/>
  <c r="AF418" i="47"/>
  <c r="AI390" i="47"/>
  <c r="AJ390" i="47" s="1"/>
  <c r="Y366" i="47"/>
  <c r="AI309" i="47"/>
  <c r="AI301" i="47"/>
  <c r="AI293" i="47"/>
  <c r="V314" i="47"/>
  <c r="AI364" i="47"/>
  <c r="AJ364" i="47" s="1"/>
  <c r="AI349" i="47"/>
  <c r="AI345" i="47"/>
  <c r="AI336" i="47"/>
  <c r="AI328" i="47"/>
  <c r="AI324" i="47"/>
  <c r="AI320" i="47"/>
  <c r="AI311" i="47"/>
  <c r="AJ311" i="47" s="1"/>
  <c r="AH314" i="47"/>
  <c r="AH392" i="47"/>
  <c r="AI278" i="47"/>
  <c r="AI269" i="47"/>
  <c r="AA288" i="47"/>
  <c r="AD262" i="47"/>
  <c r="AI235" i="47"/>
  <c r="AJ235" i="47" s="1"/>
  <c r="AI227" i="47"/>
  <c r="AF236" i="47"/>
  <c r="AI256" i="47"/>
  <c r="X262" i="47"/>
  <c r="AI223" i="47"/>
  <c r="X236" i="47"/>
  <c r="AI194" i="47"/>
  <c r="X210" i="47"/>
  <c r="AI171" i="47"/>
  <c r="AI164" i="47"/>
  <c r="AC158" i="47"/>
  <c r="V51" i="47"/>
  <c r="AI51" i="47" s="1"/>
  <c r="AI129" i="47"/>
  <c r="Z46" i="47"/>
  <c r="AF43" i="47"/>
  <c r="X40" i="47"/>
  <c r="AF33" i="47"/>
  <c r="AD210" i="47"/>
  <c r="AI176" i="47"/>
  <c r="AF184" i="47"/>
  <c r="Y158" i="47"/>
  <c r="AC52" i="47"/>
  <c r="Y51" i="47"/>
  <c r="AG47" i="47"/>
  <c r="AD46" i="47"/>
  <c r="Y45" i="47"/>
  <c r="AE43" i="47"/>
  <c r="X42" i="47"/>
  <c r="AE40" i="47"/>
  <c r="AA39" i="47"/>
  <c r="AE37" i="47"/>
  <c r="X36" i="47"/>
  <c r="AE34" i="47"/>
  <c r="Z33" i="47"/>
  <c r="AI233" i="47"/>
  <c r="AJ233" i="47" s="1"/>
  <c r="AI181" i="47"/>
  <c r="AJ181" i="47" s="1"/>
  <c r="AH53" i="47"/>
  <c r="Y50" i="47"/>
  <c r="AI182" i="47"/>
  <c r="AJ182" i="47" s="1"/>
  <c r="AF50" i="47"/>
  <c r="F19" i="47"/>
  <c r="I71" i="47"/>
  <c r="F22" i="47"/>
  <c r="I74" i="47"/>
  <c r="F17" i="47"/>
  <c r="I69" i="47"/>
  <c r="R52" i="47"/>
  <c r="R37" i="47"/>
  <c r="M50" i="47"/>
  <c r="R50" i="47"/>
  <c r="M41" i="47"/>
  <c r="M52" i="47"/>
  <c r="R35" i="47"/>
  <c r="O50" i="47"/>
  <c r="AF366" i="47"/>
  <c r="V366" i="47"/>
  <c r="AD366" i="47"/>
  <c r="AG49" i="47"/>
  <c r="Y49" i="47"/>
  <c r="Z366" i="47"/>
  <c r="AH366" i="47"/>
  <c r="W366" i="47"/>
  <c r="AC366" i="47"/>
  <c r="W132" i="47"/>
  <c r="AH49" i="47"/>
  <c r="P101" i="47"/>
  <c r="P23" i="47" s="1"/>
  <c r="AF132" i="47"/>
  <c r="S231" i="47"/>
  <c r="AJ231" i="47" s="1"/>
  <c r="Q51" i="47"/>
  <c r="N52" i="47"/>
  <c r="R51" i="47"/>
  <c r="O51" i="47"/>
  <c r="Q50" i="47"/>
  <c r="S407" i="47"/>
  <c r="AJ407" i="47" s="1"/>
  <c r="S227" i="47"/>
  <c r="S280" i="47"/>
  <c r="S256" i="47"/>
  <c r="S171" i="47"/>
  <c r="AJ171" i="47" s="1"/>
  <c r="N51" i="47"/>
  <c r="Q52" i="47"/>
  <c r="M51" i="47"/>
  <c r="N50" i="47"/>
  <c r="O52" i="47"/>
  <c r="F549" i="47" l="1"/>
  <c r="S295" i="47"/>
  <c r="AJ295" i="47" s="1"/>
  <c r="M44" i="47"/>
  <c r="E549" i="47"/>
  <c r="I575" i="47"/>
  <c r="S199" i="47"/>
  <c r="AJ199" i="47" s="1"/>
  <c r="S383" i="47"/>
  <c r="AJ383" i="47" s="1"/>
  <c r="M36" i="47"/>
  <c r="S166" i="47"/>
  <c r="AJ166" i="47" s="1"/>
  <c r="S277" i="47"/>
  <c r="AJ277" i="47" s="1"/>
  <c r="S373" i="47"/>
  <c r="AJ373" i="47" s="1"/>
  <c r="S249" i="47"/>
  <c r="AC49" i="47"/>
  <c r="H549" i="47"/>
  <c r="I549" i="47" s="1"/>
  <c r="S432" i="47"/>
  <c r="AJ432" i="47" s="1"/>
  <c r="S148" i="47"/>
  <c r="AJ148" i="47" s="1"/>
  <c r="R41" i="47"/>
  <c r="S179" i="47"/>
  <c r="AJ179" i="47" s="1"/>
  <c r="AI34" i="47"/>
  <c r="O44" i="47"/>
  <c r="S225" i="47"/>
  <c r="AJ225" i="47" s="1"/>
  <c r="S149" i="47"/>
  <c r="AJ149" i="47" s="1"/>
  <c r="Q158" i="47"/>
  <c r="S168" i="47"/>
  <c r="AJ168" i="47" s="1"/>
  <c r="S200" i="47"/>
  <c r="AJ200" i="47" s="1"/>
  <c r="N288" i="47"/>
  <c r="AJ280" i="47"/>
  <c r="AJ227" i="47"/>
  <c r="S251" i="47"/>
  <c r="AJ251" i="47" s="1"/>
  <c r="S272" i="47"/>
  <c r="AJ272" i="47" s="1"/>
  <c r="Q366" i="47"/>
  <c r="S301" i="47"/>
  <c r="AJ301" i="47" s="1"/>
  <c r="S413" i="47"/>
  <c r="AJ413" i="47" s="1"/>
  <c r="S431" i="47"/>
  <c r="AJ431" i="47" s="1"/>
  <c r="O34" i="47"/>
  <c r="N41" i="47"/>
  <c r="N44" i="47"/>
  <c r="M47" i="47"/>
  <c r="R158" i="47"/>
  <c r="R184" i="47"/>
  <c r="S204" i="47"/>
  <c r="AJ204" i="47" s="1"/>
  <c r="S244" i="47"/>
  <c r="AJ244" i="47" s="1"/>
  <c r="M236" i="47"/>
  <c r="S254" i="47"/>
  <c r="AJ254" i="47" s="1"/>
  <c r="S271" i="47"/>
  <c r="AJ271" i="47" s="1"/>
  <c r="S320" i="47"/>
  <c r="AJ320" i="47" s="1"/>
  <c r="S324" i="47"/>
  <c r="AJ324" i="47" s="1"/>
  <c r="S335" i="47"/>
  <c r="AJ335" i="47" s="1"/>
  <c r="S356" i="47"/>
  <c r="AJ356" i="47" s="1"/>
  <c r="S374" i="47"/>
  <c r="AJ374" i="47" s="1"/>
  <c r="S355" i="47"/>
  <c r="AJ355" i="47" s="1"/>
  <c r="S436" i="47"/>
  <c r="AJ436" i="47" s="1"/>
  <c r="AD49" i="47"/>
  <c r="R38" i="47"/>
  <c r="R48" i="47"/>
  <c r="M42" i="47"/>
  <c r="M35" i="47"/>
  <c r="R36" i="47"/>
  <c r="G549" i="47"/>
  <c r="AI43" i="47"/>
  <c r="S224" i="47"/>
  <c r="AJ224" i="47" s="1"/>
  <c r="M34" i="47"/>
  <c r="N40" i="47"/>
  <c r="S138" i="47"/>
  <c r="AJ138" i="47" s="1"/>
  <c r="S190" i="47"/>
  <c r="AJ190" i="47" s="1"/>
  <c r="S382" i="47"/>
  <c r="S426" i="47"/>
  <c r="AJ426" i="47" s="1"/>
  <c r="O42" i="47"/>
  <c r="Q48" i="47"/>
  <c r="S141" i="47"/>
  <c r="AJ141" i="47" s="1"/>
  <c r="S216" i="47"/>
  <c r="AJ216" i="47" s="1"/>
  <c r="S305" i="47"/>
  <c r="AJ305" i="47" s="1"/>
  <c r="S348" i="47"/>
  <c r="Q314" i="47"/>
  <c r="S406" i="47"/>
  <c r="AJ406" i="47" s="1"/>
  <c r="S435" i="47"/>
  <c r="AJ435" i="47" s="1"/>
  <c r="M37" i="47"/>
  <c r="Q392" i="47"/>
  <c r="M48" i="47"/>
  <c r="M38" i="47"/>
  <c r="AI35" i="47"/>
  <c r="AI44" i="47"/>
  <c r="AI53" i="47"/>
  <c r="AJ53" i="47" s="1"/>
  <c r="L33" i="47"/>
  <c r="S111" i="47"/>
  <c r="Q236" i="47"/>
  <c r="O39" i="47"/>
  <c r="Q43" i="47"/>
  <c r="S270" i="47"/>
  <c r="AJ270" i="47" s="1"/>
  <c r="Q340" i="47"/>
  <c r="S176" i="47"/>
  <c r="AJ176" i="47" s="1"/>
  <c r="Q45" i="47"/>
  <c r="S202" i="47"/>
  <c r="AJ202" i="47" s="1"/>
  <c r="S353" i="47"/>
  <c r="AJ353" i="47" s="1"/>
  <c r="M418" i="47"/>
  <c r="S433" i="47"/>
  <c r="AJ433" i="47" s="1"/>
  <c r="P67" i="47"/>
  <c r="S483" i="47"/>
  <c r="AE54" i="47"/>
  <c r="V49" i="47"/>
  <c r="V54" i="47" s="1"/>
  <c r="X54" i="47"/>
  <c r="AI42" i="47"/>
  <c r="L45" i="47"/>
  <c r="S123" i="47"/>
  <c r="AJ123" i="47" s="1"/>
  <c r="S152" i="47"/>
  <c r="AJ152" i="47" s="1"/>
  <c r="L184" i="47"/>
  <c r="S163" i="47"/>
  <c r="Q41" i="47"/>
  <c r="R210" i="47"/>
  <c r="S253" i="47"/>
  <c r="AJ253" i="47" s="1"/>
  <c r="S381" i="47"/>
  <c r="AJ381" i="47" s="1"/>
  <c r="N444" i="47"/>
  <c r="N34" i="47"/>
  <c r="Q42" i="47"/>
  <c r="P72" i="47"/>
  <c r="S488" i="47"/>
  <c r="O35" i="47"/>
  <c r="Q33" i="47"/>
  <c r="Q132" i="47"/>
  <c r="Q37" i="47"/>
  <c r="Q39" i="47"/>
  <c r="S226" i="47"/>
  <c r="AJ226" i="47" s="1"/>
  <c r="L288" i="47"/>
  <c r="S267" i="47"/>
  <c r="S297" i="47"/>
  <c r="AJ297" i="47" s="1"/>
  <c r="L444" i="47"/>
  <c r="S423" i="47"/>
  <c r="N35" i="47"/>
  <c r="Q38" i="47"/>
  <c r="L41" i="47"/>
  <c r="S119" i="47"/>
  <c r="AJ119" i="47" s="1"/>
  <c r="L44" i="47"/>
  <c r="S122" i="47"/>
  <c r="AJ122" i="47" s="1"/>
  <c r="M46" i="47"/>
  <c r="O158" i="47"/>
  <c r="O184" i="47"/>
  <c r="R33" i="47"/>
  <c r="Q40" i="47"/>
  <c r="S153" i="47"/>
  <c r="AJ153" i="47" s="1"/>
  <c r="N236" i="47"/>
  <c r="S243" i="47"/>
  <c r="AJ243" i="47" s="1"/>
  <c r="AJ249" i="47"/>
  <c r="S269" i="47"/>
  <c r="AJ269" i="47" s="1"/>
  <c r="S323" i="47"/>
  <c r="AJ323" i="47" s="1"/>
  <c r="S334" i="47"/>
  <c r="AJ334" i="47" s="1"/>
  <c r="S372" i="47"/>
  <c r="AJ372" i="47" s="1"/>
  <c r="S380" i="47"/>
  <c r="AJ380" i="47" s="1"/>
  <c r="O392" i="47"/>
  <c r="Q35" i="47"/>
  <c r="M40" i="47"/>
  <c r="R42" i="47"/>
  <c r="R45" i="47"/>
  <c r="O210" i="47"/>
  <c r="S201" i="47"/>
  <c r="AJ201" i="47" s="1"/>
  <c r="L40" i="47"/>
  <c r="L47" i="47"/>
  <c r="S146" i="47"/>
  <c r="AJ146" i="47" s="1"/>
  <c r="Q210" i="47"/>
  <c r="S198" i="47"/>
  <c r="AJ198" i="47" s="1"/>
  <c r="Q262" i="47"/>
  <c r="L314" i="47"/>
  <c r="S293" i="47"/>
  <c r="S331" i="47"/>
  <c r="AJ331" i="47" s="1"/>
  <c r="R418" i="47"/>
  <c r="S379" i="47"/>
  <c r="AJ379" i="47" s="1"/>
  <c r="N418" i="47"/>
  <c r="S408" i="47"/>
  <c r="AJ408" i="47" s="1"/>
  <c r="S424" i="47"/>
  <c r="AJ424" i="47" s="1"/>
  <c r="L34" i="47"/>
  <c r="S112" i="47"/>
  <c r="AJ112" i="47" s="1"/>
  <c r="Q36" i="47"/>
  <c r="M210" i="47"/>
  <c r="L46" i="47"/>
  <c r="S124" i="47"/>
  <c r="AJ124" i="47" s="1"/>
  <c r="R47" i="47"/>
  <c r="S139" i="47"/>
  <c r="AJ139" i="47" s="1"/>
  <c r="S167" i="47"/>
  <c r="AJ167" i="47" s="1"/>
  <c r="N210" i="47"/>
  <c r="S219" i="47"/>
  <c r="AJ219" i="47" s="1"/>
  <c r="L262" i="47"/>
  <c r="S241" i="47"/>
  <c r="S250" i="47"/>
  <c r="AJ250" i="47" s="1"/>
  <c r="M392" i="47"/>
  <c r="S303" i="47"/>
  <c r="AJ303" i="47" s="1"/>
  <c r="S347" i="47"/>
  <c r="AJ347" i="47" s="1"/>
  <c r="S354" i="47"/>
  <c r="AJ354" i="47" s="1"/>
  <c r="S298" i="47"/>
  <c r="AJ298" i="47" s="1"/>
  <c r="R340" i="47"/>
  <c r="S386" i="47"/>
  <c r="AJ386" i="47" s="1"/>
  <c r="S402" i="47"/>
  <c r="AJ402" i="47" s="1"/>
  <c r="S434" i="47"/>
  <c r="AJ434" i="47" s="1"/>
  <c r="S430" i="47"/>
  <c r="AJ430" i="47" s="1"/>
  <c r="O38" i="47"/>
  <c r="B471" i="47"/>
  <c r="C471" i="47"/>
  <c r="D471" i="47"/>
  <c r="F471" i="47"/>
  <c r="E471" i="47"/>
  <c r="H471" i="47"/>
  <c r="G471" i="47"/>
  <c r="AG366" i="47"/>
  <c r="L48" i="47"/>
  <c r="S126" i="47"/>
  <c r="AJ126" i="47" s="1"/>
  <c r="M43" i="47"/>
  <c r="S399" i="47"/>
  <c r="AJ399" i="47" s="1"/>
  <c r="S220" i="47"/>
  <c r="AJ220" i="47" s="1"/>
  <c r="AI36" i="47"/>
  <c r="N48" i="47"/>
  <c r="AJ256" i="47"/>
  <c r="S276" i="47"/>
  <c r="AJ276" i="47" s="1"/>
  <c r="S309" i="47"/>
  <c r="AJ309" i="47" s="1"/>
  <c r="S387" i="47"/>
  <c r="AJ387" i="47" s="1"/>
  <c r="S439" i="47"/>
  <c r="AJ439" i="47" s="1"/>
  <c r="N33" i="47"/>
  <c r="R44" i="47"/>
  <c r="O33" i="47"/>
  <c r="N39" i="47"/>
  <c r="N43" i="47"/>
  <c r="N46" i="47"/>
  <c r="L158" i="47"/>
  <c r="S137" i="47"/>
  <c r="S178" i="47"/>
  <c r="AJ178" i="47" s="1"/>
  <c r="S205" i="47"/>
  <c r="AJ205" i="47" s="1"/>
  <c r="S245" i="47"/>
  <c r="AJ245" i="47" s="1"/>
  <c r="O288" i="47"/>
  <c r="S275" i="47"/>
  <c r="AJ275" i="47" s="1"/>
  <c r="O314" i="47"/>
  <c r="S321" i="47"/>
  <c r="AJ321" i="47" s="1"/>
  <c r="S327" i="47"/>
  <c r="AJ327" i="47" s="1"/>
  <c r="S345" i="47"/>
  <c r="S360" i="47"/>
  <c r="AJ360" i="47" s="1"/>
  <c r="S304" i="47"/>
  <c r="AJ304" i="47" s="1"/>
  <c r="S329" i="47"/>
  <c r="AJ329" i="47" s="1"/>
  <c r="S409" i="47"/>
  <c r="AJ409" i="47" s="1"/>
  <c r="S412" i="47"/>
  <c r="AJ412" i="47" s="1"/>
  <c r="O48" i="47"/>
  <c r="O36" i="47"/>
  <c r="I497" i="47"/>
  <c r="AC54" i="47"/>
  <c r="AI52" i="47"/>
  <c r="AG54" i="47"/>
  <c r="AI33" i="47"/>
  <c r="AD132" i="47"/>
  <c r="I523" i="47"/>
  <c r="L39" i="47"/>
  <c r="F23" i="47"/>
  <c r="I75" i="47"/>
  <c r="I80" i="47" s="1"/>
  <c r="O37" i="47"/>
  <c r="N47" i="47"/>
  <c r="S172" i="47"/>
  <c r="AJ172" i="47" s="1"/>
  <c r="O236" i="47"/>
  <c r="M314" i="47"/>
  <c r="L42" i="47"/>
  <c r="S120" i="47"/>
  <c r="AJ120" i="47" s="1"/>
  <c r="R40" i="47"/>
  <c r="Q184" i="47"/>
  <c r="S268" i="47"/>
  <c r="AJ268" i="47" s="1"/>
  <c r="L392" i="47"/>
  <c r="S371" i="47"/>
  <c r="S384" i="47"/>
  <c r="AJ384" i="47" s="1"/>
  <c r="S428" i="47"/>
  <c r="AJ428" i="47" s="1"/>
  <c r="L37" i="47"/>
  <c r="S115" i="47"/>
  <c r="AJ115" i="47" s="1"/>
  <c r="L52" i="47"/>
  <c r="S130" i="47"/>
  <c r="AJ130" i="47" s="1"/>
  <c r="S145" i="47"/>
  <c r="AJ145" i="47" s="1"/>
  <c r="N184" i="47"/>
  <c r="S193" i="47"/>
  <c r="AJ193" i="47" s="1"/>
  <c r="S217" i="47"/>
  <c r="AJ217" i="47" s="1"/>
  <c r="S230" i="47"/>
  <c r="AJ230" i="47" s="1"/>
  <c r="S228" i="47"/>
  <c r="AJ228" i="47" s="1"/>
  <c r="R314" i="47"/>
  <c r="L340" i="47"/>
  <c r="S319" i="47"/>
  <c r="S328" i="47"/>
  <c r="AJ328" i="47" s="1"/>
  <c r="S349" i="47"/>
  <c r="AJ349" i="47" s="1"/>
  <c r="N392" i="47"/>
  <c r="S294" i="47"/>
  <c r="AJ294" i="47" s="1"/>
  <c r="S308" i="47"/>
  <c r="AJ308" i="47" s="1"/>
  <c r="S332" i="47"/>
  <c r="AJ332" i="47" s="1"/>
  <c r="S398" i="47"/>
  <c r="AJ398" i="47" s="1"/>
  <c r="W49" i="47"/>
  <c r="Y132" i="47"/>
  <c r="AI46" i="47"/>
  <c r="AD54" i="47"/>
  <c r="L38" i="47"/>
  <c r="S116" i="47"/>
  <c r="AJ116" i="47" s="1"/>
  <c r="AJ382" i="47"/>
  <c r="S191" i="47"/>
  <c r="AJ191" i="47" s="1"/>
  <c r="Q288" i="47"/>
  <c r="S302" i="47"/>
  <c r="AJ302" i="47" s="1"/>
  <c r="Q418" i="47"/>
  <c r="AI37" i="47"/>
  <c r="W54" i="47"/>
  <c r="L36" i="47"/>
  <c r="S114" i="47"/>
  <c r="AJ114" i="47" s="1"/>
  <c r="Q44" i="47"/>
  <c r="R46" i="47"/>
  <c r="M184" i="47"/>
  <c r="N314" i="47"/>
  <c r="N38" i="47"/>
  <c r="N45" i="47"/>
  <c r="L51" i="47"/>
  <c r="S129" i="47"/>
  <c r="AJ129" i="47" s="1"/>
  <c r="S140" i="47"/>
  <c r="AJ140" i="47" s="1"/>
  <c r="S192" i="47"/>
  <c r="AJ192" i="47" s="1"/>
  <c r="O262" i="47"/>
  <c r="S282" i="47"/>
  <c r="AJ282" i="47" s="1"/>
  <c r="S401" i="47"/>
  <c r="AJ401" i="47" s="1"/>
  <c r="O444" i="47"/>
  <c r="S425" i="47"/>
  <c r="AJ425" i="47" s="1"/>
  <c r="O40" i="47"/>
  <c r="S147" i="47"/>
  <c r="AJ147" i="47" s="1"/>
  <c r="O41" i="47"/>
  <c r="Q34" i="47"/>
  <c r="N36" i="47"/>
  <c r="Q49" i="47"/>
  <c r="M158" i="47"/>
  <c r="R34" i="47"/>
  <c r="S164" i="47"/>
  <c r="AJ164" i="47" s="1"/>
  <c r="S174" i="47"/>
  <c r="AJ174" i="47" s="1"/>
  <c r="S223" i="47"/>
  <c r="AJ223" i="47" s="1"/>
  <c r="S257" i="47"/>
  <c r="AJ257" i="47" s="1"/>
  <c r="R236" i="47"/>
  <c r="M288" i="47"/>
  <c r="S306" i="47"/>
  <c r="AJ306" i="47" s="1"/>
  <c r="M340" i="47"/>
  <c r="S410" i="47"/>
  <c r="AJ410" i="47" s="1"/>
  <c r="L418" i="47"/>
  <c r="S397" i="47"/>
  <c r="R444" i="47"/>
  <c r="L35" i="47"/>
  <c r="S113" i="47"/>
  <c r="AJ113" i="47" s="1"/>
  <c r="O43" i="47"/>
  <c r="M45" i="47"/>
  <c r="S173" i="47"/>
  <c r="AJ173" i="47" s="1"/>
  <c r="R39" i="47"/>
  <c r="R43" i="47"/>
  <c r="L210" i="47"/>
  <c r="S189" i="47"/>
  <c r="L236" i="47"/>
  <c r="S215" i="47"/>
  <c r="S242" i="47"/>
  <c r="AJ242" i="47" s="1"/>
  <c r="S246" i="47"/>
  <c r="AJ246" i="47" s="1"/>
  <c r="S279" i="47"/>
  <c r="AJ279" i="47" s="1"/>
  <c r="R288" i="47"/>
  <c r="S278" i="47"/>
  <c r="AJ278" i="47" s="1"/>
  <c r="S322" i="47"/>
  <c r="AJ322" i="47" s="1"/>
  <c r="S330" i="47"/>
  <c r="AJ330" i="47" s="1"/>
  <c r="S376" i="47"/>
  <c r="AJ376" i="47" s="1"/>
  <c r="S438" i="47"/>
  <c r="AJ438" i="47" s="1"/>
  <c r="AI45" i="47"/>
  <c r="Y54" i="47"/>
  <c r="P7" i="47"/>
  <c r="AH132" i="47"/>
  <c r="M33" i="47"/>
  <c r="L43" i="47"/>
  <c r="S121" i="47"/>
  <c r="AJ121" i="47" s="1"/>
  <c r="S252" i="47"/>
  <c r="AJ252" i="47" s="1"/>
  <c r="O46" i="47"/>
  <c r="N262" i="47"/>
  <c r="AJ348" i="47"/>
  <c r="S358" i="47"/>
  <c r="AJ358" i="47" s="1"/>
  <c r="M39" i="47"/>
  <c r="N42" i="47"/>
  <c r="O45" i="47"/>
  <c r="O47" i="47"/>
  <c r="S128" i="47"/>
  <c r="AJ128" i="47" s="1"/>
  <c r="S175" i="47"/>
  <c r="AJ175" i="47" s="1"/>
  <c r="Q46" i="47"/>
  <c r="S142" i="47"/>
  <c r="AJ142" i="47" s="1"/>
  <c r="S194" i="47"/>
  <c r="AJ194" i="47" s="1"/>
  <c r="R262" i="47"/>
  <c r="R392" i="47"/>
  <c r="S357" i="47"/>
  <c r="AJ357" i="47" s="1"/>
  <c r="O418" i="47"/>
  <c r="S375" i="47"/>
  <c r="AJ375" i="47" s="1"/>
  <c r="S405" i="47"/>
  <c r="AJ405" i="47" s="1"/>
  <c r="S427" i="47"/>
  <c r="AJ427" i="47" s="1"/>
  <c r="N37" i="47"/>
  <c r="S150" i="47"/>
  <c r="AJ150" i="47" s="1"/>
  <c r="Q47" i="47"/>
  <c r="N158" i="47"/>
  <c r="S165" i="47"/>
  <c r="AJ165" i="47" s="1"/>
  <c r="S197" i="47"/>
  <c r="AJ197" i="47" s="1"/>
  <c r="S218" i="47"/>
  <c r="AJ218" i="47" s="1"/>
  <c r="M262" i="47"/>
  <c r="S283" i="47"/>
  <c r="AJ283" i="47" s="1"/>
  <c r="N340" i="47"/>
  <c r="S346" i="47"/>
  <c r="AJ346" i="47" s="1"/>
  <c r="S350" i="47"/>
  <c r="AJ350" i="47" s="1"/>
  <c r="S296" i="47"/>
  <c r="AJ296" i="47" s="1"/>
  <c r="O340" i="47"/>
  <c r="M366" i="47"/>
  <c r="S400" i="47"/>
  <c r="AJ400" i="47" s="1"/>
  <c r="M444" i="47"/>
  <c r="Q444" i="47"/>
  <c r="AF49" i="47"/>
  <c r="AF54" i="47" s="1"/>
  <c r="Z49" i="47"/>
  <c r="Z54" i="47" s="1"/>
  <c r="AI361" i="47"/>
  <c r="Z132" i="47"/>
  <c r="AI41" i="47"/>
  <c r="AI50" i="47"/>
  <c r="AH54" i="47"/>
  <c r="AI127" i="47"/>
  <c r="C37" i="47"/>
  <c r="O366" i="47"/>
  <c r="O132" i="47"/>
  <c r="L132" i="47"/>
  <c r="N366" i="47"/>
  <c r="L366" i="47"/>
  <c r="I149" i="47"/>
  <c r="I147" i="47"/>
  <c r="S206" i="47"/>
  <c r="AJ206" i="47" s="1"/>
  <c r="S336" i="47"/>
  <c r="AJ336" i="47" s="1"/>
  <c r="I138" i="47"/>
  <c r="S180" i="47"/>
  <c r="AJ180" i="47" s="1"/>
  <c r="I192" i="47"/>
  <c r="I273" i="47"/>
  <c r="I401" i="47"/>
  <c r="S414" i="47"/>
  <c r="AJ414" i="47" s="1"/>
  <c r="S258" i="47"/>
  <c r="AJ258" i="47" s="1"/>
  <c r="I227" i="47"/>
  <c r="S310" i="47"/>
  <c r="AJ310" i="47" s="1"/>
  <c r="I309" i="47"/>
  <c r="I377" i="47"/>
  <c r="S388" i="47"/>
  <c r="I427" i="47"/>
  <c r="S440" i="47"/>
  <c r="AJ440" i="47" s="1"/>
  <c r="I439" i="47"/>
  <c r="E39" i="47"/>
  <c r="I150" i="47"/>
  <c r="S154" i="47"/>
  <c r="AJ154" i="47" s="1"/>
  <c r="S232" i="47"/>
  <c r="AJ232" i="47" s="1"/>
  <c r="I202" i="47"/>
  <c r="S284" i="47"/>
  <c r="AJ284" i="47" s="1"/>
  <c r="I349" i="47"/>
  <c r="I407" i="47" l="1"/>
  <c r="I307" i="47"/>
  <c r="I409" i="47"/>
  <c r="I348" i="47"/>
  <c r="D340" i="47"/>
  <c r="H314" i="47"/>
  <c r="I281" i="47"/>
  <c r="I220" i="47"/>
  <c r="I216" i="47"/>
  <c r="I145" i="47"/>
  <c r="H44" i="47"/>
  <c r="I424" i="47"/>
  <c r="H418" i="47"/>
  <c r="I357" i="47"/>
  <c r="I301" i="47"/>
  <c r="I270" i="47"/>
  <c r="I247" i="47"/>
  <c r="I225" i="47"/>
  <c r="I274" i="47"/>
  <c r="H40" i="47"/>
  <c r="H210" i="47"/>
  <c r="I144" i="47"/>
  <c r="I434" i="47"/>
  <c r="I376" i="47"/>
  <c r="I355" i="47"/>
  <c r="H340" i="47"/>
  <c r="D35" i="47"/>
  <c r="I413" i="47"/>
  <c r="I399" i="47"/>
  <c r="I199" i="47"/>
  <c r="E44" i="47"/>
  <c r="I334" i="47"/>
  <c r="I322" i="47"/>
  <c r="I246" i="47"/>
  <c r="I242" i="47"/>
  <c r="I172" i="47"/>
  <c r="D43" i="47"/>
  <c r="E34" i="47"/>
  <c r="C314" i="47"/>
  <c r="H45" i="47"/>
  <c r="D42" i="47"/>
  <c r="H37" i="47"/>
  <c r="H36" i="47"/>
  <c r="C34" i="47"/>
  <c r="I243" i="47"/>
  <c r="I398" i="47"/>
  <c r="I351" i="47"/>
  <c r="D41" i="47"/>
  <c r="I200" i="47"/>
  <c r="I294" i="47"/>
  <c r="I167" i="47"/>
  <c r="G34" i="47"/>
  <c r="G392" i="47"/>
  <c r="E48" i="47"/>
  <c r="E42" i="47"/>
  <c r="C41" i="47"/>
  <c r="H48" i="47"/>
  <c r="I272" i="47"/>
  <c r="C44" i="47"/>
  <c r="I353" i="47"/>
  <c r="H35" i="47"/>
  <c r="I299" i="47"/>
  <c r="I230" i="47"/>
  <c r="I358" i="47"/>
  <c r="I331" i="47"/>
  <c r="I360" i="47"/>
  <c r="I271" i="47"/>
  <c r="I433" i="47"/>
  <c r="I378" i="47"/>
  <c r="I431" i="47"/>
  <c r="H38" i="47"/>
  <c r="C48" i="47"/>
  <c r="C36" i="47"/>
  <c r="I224" i="47"/>
  <c r="I249" i="47"/>
  <c r="I175" i="47"/>
  <c r="C35" i="47"/>
  <c r="C38" i="47"/>
  <c r="C418" i="47"/>
  <c r="I197" i="47"/>
  <c r="I382" i="47"/>
  <c r="C236" i="47"/>
  <c r="I375" i="47"/>
  <c r="H41" i="47"/>
  <c r="I328" i="47"/>
  <c r="I278" i="47"/>
  <c r="D262" i="47"/>
  <c r="I217" i="47"/>
  <c r="D158" i="47"/>
  <c r="C45" i="47"/>
  <c r="E40" i="47"/>
  <c r="I426" i="47"/>
  <c r="I387" i="47"/>
  <c r="D314" i="47"/>
  <c r="I203" i="47"/>
  <c r="I201" i="47"/>
  <c r="C184" i="47"/>
  <c r="D48" i="47"/>
  <c r="E37" i="47"/>
  <c r="I329" i="47"/>
  <c r="I304" i="47"/>
  <c r="H158" i="47"/>
  <c r="G38" i="47"/>
  <c r="I174" i="47"/>
  <c r="I323" i="47"/>
  <c r="I248" i="47"/>
  <c r="I178" i="47"/>
  <c r="E184" i="47"/>
  <c r="E46" i="47"/>
  <c r="H42" i="47"/>
  <c r="S38" i="47"/>
  <c r="AJ38" i="47" s="1"/>
  <c r="I372" i="47"/>
  <c r="I275" i="47"/>
  <c r="E288" i="47"/>
  <c r="D210" i="47"/>
  <c r="I148" i="47"/>
  <c r="B43" i="47"/>
  <c r="I121" i="47"/>
  <c r="G36" i="47"/>
  <c r="I425" i="47"/>
  <c r="I403" i="47"/>
  <c r="I359" i="47"/>
  <c r="E392" i="47"/>
  <c r="I251" i="47"/>
  <c r="I277" i="47"/>
  <c r="I257" i="47"/>
  <c r="G158" i="47"/>
  <c r="I195" i="47"/>
  <c r="I151" i="47"/>
  <c r="B42" i="47"/>
  <c r="I120" i="47"/>
  <c r="D38" i="47"/>
  <c r="I437" i="47"/>
  <c r="I400" i="47"/>
  <c r="I380" i="47"/>
  <c r="I325" i="47"/>
  <c r="I302" i="47"/>
  <c r="B39" i="47"/>
  <c r="I117" i="47"/>
  <c r="E43" i="47"/>
  <c r="H444" i="47"/>
  <c r="I384" i="47"/>
  <c r="G236" i="47"/>
  <c r="I190" i="47"/>
  <c r="I171" i="47"/>
  <c r="I152" i="47"/>
  <c r="C33" i="47"/>
  <c r="I296" i="47"/>
  <c r="I356" i="47"/>
  <c r="C262" i="47"/>
  <c r="I205" i="47"/>
  <c r="B158" i="47"/>
  <c r="I137" i="47"/>
  <c r="H43" i="47"/>
  <c r="I306" i="47"/>
  <c r="B36" i="47"/>
  <c r="I114" i="47"/>
  <c r="L49" i="47"/>
  <c r="L54" i="47" s="1"/>
  <c r="E36" i="47"/>
  <c r="AJ397" i="47"/>
  <c r="AJ319" i="47"/>
  <c r="S42" i="47"/>
  <c r="AJ42" i="47" s="1"/>
  <c r="S44" i="47"/>
  <c r="AJ44" i="47" s="1"/>
  <c r="P15" i="47"/>
  <c r="S67" i="47"/>
  <c r="B314" i="47"/>
  <c r="I293" i="47"/>
  <c r="P71" i="47"/>
  <c r="S487" i="47"/>
  <c r="AA366" i="47"/>
  <c r="AA49" i="47"/>
  <c r="AA54" i="47" s="1"/>
  <c r="AJ267" i="47"/>
  <c r="AJ111" i="47"/>
  <c r="C392" i="47"/>
  <c r="C210" i="47"/>
  <c r="D34" i="47"/>
  <c r="I373" i="47"/>
  <c r="B48" i="47"/>
  <c r="I126" i="47"/>
  <c r="E158" i="47"/>
  <c r="I146" i="47"/>
  <c r="AJ293" i="47"/>
  <c r="I219" i="47"/>
  <c r="C47" i="47"/>
  <c r="D44" i="47"/>
  <c r="D37" i="47"/>
  <c r="I379" i="47"/>
  <c r="E418" i="47"/>
  <c r="I326" i="47"/>
  <c r="I297" i="47"/>
  <c r="G366" i="47"/>
  <c r="C288" i="47"/>
  <c r="H236" i="47"/>
  <c r="I256" i="47"/>
  <c r="D40" i="47"/>
  <c r="E210" i="47"/>
  <c r="B38" i="47"/>
  <c r="I116" i="47"/>
  <c r="I436" i="47"/>
  <c r="I412" i="47"/>
  <c r="I411" i="47"/>
  <c r="E340" i="47"/>
  <c r="H33" i="47"/>
  <c r="D418" i="47"/>
  <c r="I268" i="47"/>
  <c r="I198" i="47"/>
  <c r="I142" i="47"/>
  <c r="E41" i="47"/>
  <c r="I327" i="47"/>
  <c r="I321" i="47"/>
  <c r="I245" i="47"/>
  <c r="D236" i="47"/>
  <c r="I204" i="47"/>
  <c r="I169" i="47"/>
  <c r="I352" i="47"/>
  <c r="C158" i="47"/>
  <c r="E45" i="47"/>
  <c r="G37" i="47"/>
  <c r="O49" i="47"/>
  <c r="C49" i="47"/>
  <c r="S43" i="47"/>
  <c r="AJ43" i="47" s="1"/>
  <c r="S51" i="47"/>
  <c r="AJ51" i="47" s="1"/>
  <c r="S52" i="47"/>
  <c r="AJ52" i="47" s="1"/>
  <c r="S33" i="47"/>
  <c r="E33" i="47"/>
  <c r="AJ371" i="47"/>
  <c r="B262" i="47"/>
  <c r="I241" i="47"/>
  <c r="E444" i="47"/>
  <c r="D288" i="47"/>
  <c r="B444" i="47"/>
  <c r="I423" i="47"/>
  <c r="G210" i="47"/>
  <c r="S41" i="47"/>
  <c r="AJ41" i="47" s="1"/>
  <c r="I141" i="47"/>
  <c r="I222" i="47"/>
  <c r="I193" i="47"/>
  <c r="I173" i="47"/>
  <c r="E262" i="47"/>
  <c r="C40" i="47"/>
  <c r="G418" i="47"/>
  <c r="I404" i="47"/>
  <c r="G48" i="47"/>
  <c r="B35" i="47"/>
  <c r="I113" i="47"/>
  <c r="I408" i="47"/>
  <c r="G262" i="47"/>
  <c r="I194" i="47"/>
  <c r="I179" i="47"/>
  <c r="I166" i="47"/>
  <c r="D47" i="47"/>
  <c r="G39" i="47"/>
  <c r="G314" i="47"/>
  <c r="I345" i="47"/>
  <c r="B210" i="47"/>
  <c r="I189" i="47"/>
  <c r="I165" i="47"/>
  <c r="D46" i="47"/>
  <c r="H184" i="47"/>
  <c r="I280" i="47"/>
  <c r="G33" i="47"/>
  <c r="G132" i="47"/>
  <c r="AJ189" i="47"/>
  <c r="S35" i="47"/>
  <c r="AJ35" i="47" s="1"/>
  <c r="C81" i="47"/>
  <c r="H81" i="47"/>
  <c r="E81" i="47"/>
  <c r="G81" i="47"/>
  <c r="B81" i="47"/>
  <c r="F81" i="47"/>
  <c r="D81" i="47"/>
  <c r="AJ137" i="47"/>
  <c r="S48" i="47"/>
  <c r="AJ48" i="47" s="1"/>
  <c r="I254" i="47"/>
  <c r="H47" i="47"/>
  <c r="D444" i="47"/>
  <c r="H262" i="47"/>
  <c r="AJ215" i="47"/>
  <c r="I471" i="47"/>
  <c r="S45" i="47"/>
  <c r="AJ45" i="47" s="1"/>
  <c r="I283" i="47"/>
  <c r="I231" i="47"/>
  <c r="G47" i="47"/>
  <c r="I350" i="47"/>
  <c r="C46" i="47"/>
  <c r="B34" i="47"/>
  <c r="I112" i="47"/>
  <c r="I255" i="47"/>
  <c r="I223" i="47"/>
  <c r="G49" i="47"/>
  <c r="I430" i="47"/>
  <c r="I332" i="47"/>
  <c r="I405" i="47"/>
  <c r="I279" i="47"/>
  <c r="I196" i="47"/>
  <c r="E47" i="47"/>
  <c r="C43" i="47"/>
  <c r="D36" i="47"/>
  <c r="N49" i="47"/>
  <c r="E38" i="47"/>
  <c r="AJ241" i="47"/>
  <c r="S46" i="47"/>
  <c r="AJ46" i="47" s="1"/>
  <c r="AJ423" i="47"/>
  <c r="AJ163" i="47"/>
  <c r="AJ345" i="47"/>
  <c r="S34" i="47"/>
  <c r="AJ34" i="47" s="1"/>
  <c r="Q54" i="47"/>
  <c r="G288" i="47"/>
  <c r="B184" i="47"/>
  <c r="I163" i="47"/>
  <c r="G40" i="47"/>
  <c r="H392" i="47"/>
  <c r="I221" i="47"/>
  <c r="B47" i="47"/>
  <c r="I125" i="47"/>
  <c r="G41" i="47"/>
  <c r="I168" i="47"/>
  <c r="G43" i="47"/>
  <c r="I228" i="47"/>
  <c r="R366" i="47"/>
  <c r="O54" i="47"/>
  <c r="AI49" i="47"/>
  <c r="I438" i="47"/>
  <c r="I347" i="47"/>
  <c r="B340" i="47"/>
  <c r="I319" i="47"/>
  <c r="I269" i="47"/>
  <c r="I252" i="47"/>
  <c r="B418" i="47"/>
  <c r="I397" i="47"/>
  <c r="C340" i="47"/>
  <c r="I282" i="47"/>
  <c r="G46" i="47"/>
  <c r="H46" i="47"/>
  <c r="I435" i="47"/>
  <c r="I346" i="47"/>
  <c r="I250" i="47"/>
  <c r="I218" i="47"/>
  <c r="I153" i="47"/>
  <c r="I139" i="47"/>
  <c r="H39" i="47"/>
  <c r="I170" i="47"/>
  <c r="G42" i="47"/>
  <c r="I428" i="47"/>
  <c r="I385" i="47"/>
  <c r="I295" i="47"/>
  <c r="G340" i="47"/>
  <c r="E236" i="47"/>
  <c r="B288" i="47"/>
  <c r="I267" i="47"/>
  <c r="B40" i="47"/>
  <c r="I118" i="47"/>
  <c r="I177" i="47"/>
  <c r="G35" i="47"/>
  <c r="I406" i="47"/>
  <c r="I308" i="47"/>
  <c r="I300" i="47"/>
  <c r="I176" i="47"/>
  <c r="B41" i="47"/>
  <c r="I119" i="47"/>
  <c r="D33" i="47"/>
  <c r="I432" i="47"/>
  <c r="I140" i="47"/>
  <c r="E35" i="47"/>
  <c r="I324" i="47"/>
  <c r="I320" i="47"/>
  <c r="I244" i="47"/>
  <c r="B392" i="47"/>
  <c r="I371" i="47"/>
  <c r="C444" i="47"/>
  <c r="I374" i="47"/>
  <c r="I330" i="47"/>
  <c r="I305" i="47"/>
  <c r="H288" i="47"/>
  <c r="I191" i="47"/>
  <c r="B46" i="47"/>
  <c r="I124" i="47"/>
  <c r="D39" i="47"/>
  <c r="B37" i="47"/>
  <c r="I115" i="47"/>
  <c r="B33" i="47"/>
  <c r="I111" i="47"/>
  <c r="I381" i="47"/>
  <c r="I276" i="47"/>
  <c r="I253" i="47"/>
  <c r="I229" i="47"/>
  <c r="G184" i="47"/>
  <c r="D45" i="47"/>
  <c r="G44" i="47"/>
  <c r="C39" i="47"/>
  <c r="G444" i="47"/>
  <c r="I402" i="47"/>
  <c r="I386" i="47"/>
  <c r="I383" i="47"/>
  <c r="E314" i="47"/>
  <c r="I143" i="47"/>
  <c r="B44" i="47"/>
  <c r="I122" i="47"/>
  <c r="I429" i="47"/>
  <c r="I410" i="47"/>
  <c r="I226" i="47"/>
  <c r="I164" i="47"/>
  <c r="B45" i="47"/>
  <c r="I123" i="47"/>
  <c r="H34" i="47"/>
  <c r="I298" i="47"/>
  <c r="D392" i="47"/>
  <c r="I335" i="47"/>
  <c r="I303" i="47"/>
  <c r="B236" i="47"/>
  <c r="I215" i="47"/>
  <c r="D184" i="47"/>
  <c r="G45" i="47"/>
  <c r="I333" i="47"/>
  <c r="S361" i="47"/>
  <c r="AJ361" i="47" s="1"/>
  <c r="S36" i="47"/>
  <c r="AJ36" i="47" s="1"/>
  <c r="S37" i="47"/>
  <c r="AJ37" i="47" s="1"/>
  <c r="N132" i="47"/>
  <c r="P20" i="47"/>
  <c r="S72" i="47"/>
  <c r="D132" i="47"/>
  <c r="C52" i="47"/>
  <c r="S362" i="47"/>
  <c r="AJ362" i="47" s="1"/>
  <c r="B366" i="47"/>
  <c r="I232" i="47"/>
  <c r="I258" i="47"/>
  <c r="G52" i="47"/>
  <c r="I336" i="47" l="1"/>
  <c r="I388" i="47"/>
  <c r="I392" i="47"/>
  <c r="I206" i="47"/>
  <c r="I210" i="47"/>
  <c r="G211" i="47" s="1"/>
  <c r="I45" i="47"/>
  <c r="I35" i="47"/>
  <c r="D366" i="47"/>
  <c r="C50" i="47"/>
  <c r="I37" i="47"/>
  <c r="R49" i="47"/>
  <c r="R132" i="47"/>
  <c r="P19" i="47"/>
  <c r="S71" i="47"/>
  <c r="I36" i="47"/>
  <c r="H211" i="47"/>
  <c r="B211" i="47"/>
  <c r="I236" i="47"/>
  <c r="H366" i="47"/>
  <c r="L50" i="47"/>
  <c r="I34" i="47"/>
  <c r="I314" i="47"/>
  <c r="C132" i="47"/>
  <c r="I43" i="47"/>
  <c r="E366" i="47"/>
  <c r="I180" i="47"/>
  <c r="I46" i="47"/>
  <c r="E132" i="47"/>
  <c r="M49" i="47"/>
  <c r="M132" i="47"/>
  <c r="I48" i="47"/>
  <c r="I158" i="47"/>
  <c r="I39" i="47"/>
  <c r="I418" i="47"/>
  <c r="I284" i="47"/>
  <c r="I440" i="47"/>
  <c r="G50" i="47"/>
  <c r="G54" i="47"/>
  <c r="F393" i="47"/>
  <c r="G393" i="47"/>
  <c r="B393" i="47"/>
  <c r="C393" i="47"/>
  <c r="H393" i="47"/>
  <c r="D393" i="47"/>
  <c r="E393" i="47"/>
  <c r="I310" i="47"/>
  <c r="I154" i="47"/>
  <c r="I44" i="47"/>
  <c r="I41" i="47"/>
  <c r="I40" i="47"/>
  <c r="I444" i="47"/>
  <c r="AJ33" i="47"/>
  <c r="I38" i="47"/>
  <c r="S127" i="47"/>
  <c r="AJ127" i="47" s="1"/>
  <c r="N54" i="47"/>
  <c r="I361" i="47"/>
  <c r="I47" i="47"/>
  <c r="I262" i="47"/>
  <c r="I414" i="47"/>
  <c r="D49" i="47"/>
  <c r="I33" i="47"/>
  <c r="I288" i="47"/>
  <c r="I340" i="47"/>
  <c r="I184" i="47"/>
  <c r="I81" i="47"/>
  <c r="S49" i="47"/>
  <c r="AJ49" i="47" s="1"/>
  <c r="H52" i="47"/>
  <c r="H50" i="47"/>
  <c r="D50" i="47"/>
  <c r="E50" i="47"/>
  <c r="E52" i="47"/>
  <c r="B50" i="47"/>
  <c r="C211" i="47" l="1"/>
  <c r="D211" i="47"/>
  <c r="E49" i="47"/>
  <c r="F211" i="47"/>
  <c r="E211" i="47"/>
  <c r="G445" i="47"/>
  <c r="E445" i="47"/>
  <c r="H445" i="47"/>
  <c r="C445" i="47"/>
  <c r="F445" i="47"/>
  <c r="D445" i="47"/>
  <c r="B445" i="47"/>
  <c r="I50" i="47"/>
  <c r="H49" i="47"/>
  <c r="H132" i="47"/>
  <c r="D419" i="47"/>
  <c r="E419" i="47"/>
  <c r="B419" i="47"/>
  <c r="C419" i="47"/>
  <c r="H419" i="47"/>
  <c r="F419" i="47"/>
  <c r="G419" i="47"/>
  <c r="C341" i="47"/>
  <c r="H341" i="47"/>
  <c r="B341" i="47"/>
  <c r="F341" i="47"/>
  <c r="G341" i="47"/>
  <c r="E341" i="47"/>
  <c r="D341" i="47"/>
  <c r="M54" i="47"/>
  <c r="F237" i="47"/>
  <c r="B237" i="47"/>
  <c r="E237" i="47"/>
  <c r="C237" i="47"/>
  <c r="G237" i="47"/>
  <c r="H237" i="47"/>
  <c r="D237" i="47"/>
  <c r="S50" i="47"/>
  <c r="AJ50" i="47" s="1"/>
  <c r="I362" i="47"/>
  <c r="E159" i="47"/>
  <c r="C159" i="47"/>
  <c r="H159" i="47"/>
  <c r="F159" i="47"/>
  <c r="D159" i="47"/>
  <c r="B159" i="47"/>
  <c r="G159" i="47"/>
  <c r="D54" i="47"/>
  <c r="I211" i="47"/>
  <c r="H289" i="47"/>
  <c r="F289" i="47"/>
  <c r="B289" i="47"/>
  <c r="D289" i="47"/>
  <c r="G289" i="47"/>
  <c r="E289" i="47"/>
  <c r="C289" i="47"/>
  <c r="B49" i="47"/>
  <c r="I127" i="47"/>
  <c r="I132" i="47" s="1"/>
  <c r="B132" i="47"/>
  <c r="H263" i="47"/>
  <c r="F263" i="47"/>
  <c r="G263" i="47"/>
  <c r="D263" i="47"/>
  <c r="B263" i="47"/>
  <c r="E263" i="47"/>
  <c r="C263" i="47"/>
  <c r="B185" i="47"/>
  <c r="C185" i="47"/>
  <c r="G185" i="47"/>
  <c r="H185" i="47"/>
  <c r="F185" i="47"/>
  <c r="D185" i="47"/>
  <c r="E185" i="47"/>
  <c r="I393" i="47"/>
  <c r="E54" i="47"/>
  <c r="D315" i="47"/>
  <c r="F315" i="47"/>
  <c r="G315" i="47"/>
  <c r="E315" i="47"/>
  <c r="B315" i="47"/>
  <c r="C315" i="47"/>
  <c r="H315" i="47"/>
  <c r="B52" i="47"/>
  <c r="I130" i="47"/>
  <c r="R54" i="47"/>
  <c r="I49" i="47" l="1"/>
  <c r="B54" i="47"/>
  <c r="I315" i="47"/>
  <c r="I263" i="47"/>
  <c r="H54" i="47"/>
  <c r="I237" i="47"/>
  <c r="I341" i="47"/>
  <c r="I159" i="47"/>
  <c r="I445" i="47"/>
  <c r="I52" i="47"/>
  <c r="I185" i="47"/>
  <c r="I289" i="47"/>
  <c r="I419" i="47"/>
  <c r="E133" i="47"/>
  <c r="C133" i="47"/>
  <c r="F133" i="47"/>
  <c r="D133" i="47"/>
  <c r="H133" i="47"/>
  <c r="B133" i="47"/>
  <c r="G133" i="47"/>
  <c r="I133" i="47" l="1"/>
  <c r="I573" i="46" l="1"/>
  <c r="I572" i="46"/>
  <c r="I571" i="46"/>
  <c r="I570" i="46"/>
  <c r="I569" i="46"/>
  <c r="I568" i="46"/>
  <c r="I567" i="46"/>
  <c r="I566" i="46"/>
  <c r="I565" i="46"/>
  <c r="I564" i="46"/>
  <c r="I563" i="46"/>
  <c r="I562" i="46"/>
  <c r="I561" i="46"/>
  <c r="I560" i="46"/>
  <c r="I559" i="46"/>
  <c r="I558" i="46"/>
  <c r="I557" i="46"/>
  <c r="I556" i="46"/>
  <c r="I555" i="46"/>
  <c r="I554" i="46"/>
  <c r="I547" i="46"/>
  <c r="I546" i="46"/>
  <c r="I545" i="46"/>
  <c r="I544" i="46"/>
  <c r="I543" i="46"/>
  <c r="I542" i="46"/>
  <c r="I541" i="46"/>
  <c r="I540" i="46"/>
  <c r="I539" i="46"/>
  <c r="I538" i="46"/>
  <c r="I537" i="46"/>
  <c r="I536" i="46"/>
  <c r="I535" i="46"/>
  <c r="I534" i="46"/>
  <c r="I533" i="46"/>
  <c r="I532" i="46"/>
  <c r="I531" i="46"/>
  <c r="I530" i="46"/>
  <c r="I529" i="46"/>
  <c r="I528" i="46"/>
  <c r="I521" i="46"/>
  <c r="I520" i="46"/>
  <c r="I519" i="46"/>
  <c r="I518" i="46"/>
  <c r="I517" i="46"/>
  <c r="I516" i="46"/>
  <c r="I515" i="46"/>
  <c r="I514" i="46"/>
  <c r="I513" i="46"/>
  <c r="I512" i="46"/>
  <c r="I511" i="46"/>
  <c r="I510" i="46"/>
  <c r="I509" i="46"/>
  <c r="I508" i="46"/>
  <c r="I507" i="46"/>
  <c r="I506" i="46"/>
  <c r="I505" i="46"/>
  <c r="I504" i="46"/>
  <c r="I503" i="46"/>
  <c r="I502" i="46"/>
  <c r="I495" i="46"/>
  <c r="I494" i="46"/>
  <c r="I493" i="46"/>
  <c r="I492" i="46"/>
  <c r="I491" i="46"/>
  <c r="I490" i="46"/>
  <c r="I489" i="46"/>
  <c r="I488" i="46"/>
  <c r="I487" i="46"/>
  <c r="I486" i="46"/>
  <c r="I485" i="46"/>
  <c r="I484" i="46"/>
  <c r="I483" i="46"/>
  <c r="I482" i="46"/>
  <c r="I481" i="46"/>
  <c r="I480" i="46"/>
  <c r="I479" i="46"/>
  <c r="I478" i="46"/>
  <c r="I477" i="46"/>
  <c r="I476" i="46"/>
  <c r="F62" i="46" l="1"/>
  <c r="I452" i="46"/>
  <c r="F66" i="46"/>
  <c r="I456" i="46"/>
  <c r="F70" i="46"/>
  <c r="I460" i="46"/>
  <c r="F74" i="46"/>
  <c r="I464" i="46"/>
  <c r="F78" i="46"/>
  <c r="I468" i="46"/>
  <c r="F522" i="46"/>
  <c r="I501" i="46"/>
  <c r="I522" i="46" s="1"/>
  <c r="F71" i="46"/>
  <c r="I461" i="46"/>
  <c r="F60" i="46"/>
  <c r="I450" i="46"/>
  <c r="F64" i="46"/>
  <c r="I454" i="46"/>
  <c r="F68" i="46"/>
  <c r="I458" i="46"/>
  <c r="F72" i="46"/>
  <c r="I462" i="46"/>
  <c r="F76" i="46"/>
  <c r="I466" i="46"/>
  <c r="I475" i="46"/>
  <c r="I496" i="46" s="1"/>
  <c r="F496" i="46"/>
  <c r="F79" i="46"/>
  <c r="I469" i="46"/>
  <c r="F67" i="46"/>
  <c r="I457" i="46"/>
  <c r="F61" i="46"/>
  <c r="I451" i="46"/>
  <c r="F65" i="46"/>
  <c r="I455" i="46"/>
  <c r="F69" i="46"/>
  <c r="I459" i="46"/>
  <c r="F73" i="46"/>
  <c r="I463" i="46"/>
  <c r="F77" i="46"/>
  <c r="I467" i="46"/>
  <c r="I553" i="46"/>
  <c r="I574" i="46" s="1"/>
  <c r="F574" i="46"/>
  <c r="F59" i="46"/>
  <c r="I449" i="46"/>
  <c r="F470" i="46"/>
  <c r="F63" i="46"/>
  <c r="I453" i="46"/>
  <c r="F75" i="46"/>
  <c r="I465" i="46"/>
  <c r="AH39" i="46"/>
  <c r="I527" i="46"/>
  <c r="I548" i="46" s="1"/>
  <c r="F548" i="46"/>
  <c r="P89" i="46"/>
  <c r="P11" i="46" s="1"/>
  <c r="P93" i="46"/>
  <c r="P97" i="46"/>
  <c r="P86" i="46"/>
  <c r="P8" i="46" s="1"/>
  <c r="P90" i="46"/>
  <c r="P12" i="46" s="1"/>
  <c r="P98" i="46"/>
  <c r="P102" i="46"/>
  <c r="P24" i="46" s="1"/>
  <c r="P105" i="46"/>
  <c r="P27" i="46" s="1"/>
  <c r="P87" i="46"/>
  <c r="P9" i="46" s="1"/>
  <c r="P95" i="46"/>
  <c r="P104" i="46"/>
  <c r="P26" i="46" s="1"/>
  <c r="P103" i="46"/>
  <c r="P25" i="46" s="1"/>
  <c r="P88" i="46"/>
  <c r="P10" i="46" s="1"/>
  <c r="P100" i="46"/>
  <c r="P22" i="46" s="1"/>
  <c r="P101" i="46"/>
  <c r="P23" i="46" s="1"/>
  <c r="AH46" i="46"/>
  <c r="AG50" i="46"/>
  <c r="AG210" i="46"/>
  <c r="AH43" i="46"/>
  <c r="AI261" i="46"/>
  <c r="AI232" i="46"/>
  <c r="AI235" i="46"/>
  <c r="AI365" i="46"/>
  <c r="AE392" i="46"/>
  <c r="AH444" i="46"/>
  <c r="X366" i="46" l="1"/>
  <c r="AE210" i="46"/>
  <c r="AI430" i="46"/>
  <c r="AI381" i="46"/>
  <c r="AH392" i="46"/>
  <c r="AI310" i="46"/>
  <c r="X314" i="46"/>
  <c r="AI354" i="46"/>
  <c r="AI347" i="46"/>
  <c r="AH314" i="46"/>
  <c r="AI277" i="46"/>
  <c r="AI269" i="46"/>
  <c r="AG236" i="46"/>
  <c r="AC210" i="46"/>
  <c r="AH210" i="46"/>
  <c r="AG45" i="46"/>
  <c r="AH41" i="46"/>
  <c r="AH37" i="46"/>
  <c r="AG44" i="46"/>
  <c r="Y42" i="46"/>
  <c r="AH36" i="46"/>
  <c r="AC392" i="46"/>
  <c r="AI157" i="46"/>
  <c r="AG51" i="46"/>
  <c r="AI382" i="46"/>
  <c r="AI374" i="46"/>
  <c r="Z392" i="46"/>
  <c r="AI400" i="46"/>
  <c r="AI391" i="46"/>
  <c r="AI387" i="46"/>
  <c r="AG392" i="46"/>
  <c r="AI358" i="46"/>
  <c r="AI329" i="46"/>
  <c r="Z314" i="46"/>
  <c r="AI287" i="46"/>
  <c r="AG366" i="46"/>
  <c r="AI336" i="46"/>
  <c r="AG314" i="46"/>
  <c r="AI278" i="46"/>
  <c r="AI270" i="46"/>
  <c r="AI260" i="46"/>
  <c r="AI252" i="46"/>
  <c r="AI244" i="46"/>
  <c r="AI231" i="46"/>
  <c r="AI223" i="46"/>
  <c r="Z210" i="46"/>
  <c r="AI194" i="46"/>
  <c r="AI254" i="46"/>
  <c r="AI225" i="46"/>
  <c r="AI190" i="46"/>
  <c r="AI151" i="46"/>
  <c r="AH47" i="46"/>
  <c r="AI174" i="46"/>
  <c r="AI166" i="46"/>
  <c r="AI150" i="46"/>
  <c r="AE41" i="46"/>
  <c r="AH262" i="46"/>
  <c r="AB47" i="46"/>
  <c r="AH42" i="46"/>
  <c r="X392" i="46"/>
  <c r="AE366" i="46"/>
  <c r="AH53" i="46"/>
  <c r="AH35" i="46"/>
  <c r="AG38" i="46"/>
  <c r="AI154" i="46"/>
  <c r="AE314" i="46"/>
  <c r="AI353" i="46"/>
  <c r="AH366" i="46"/>
  <c r="AI349" i="46"/>
  <c r="AC366" i="46"/>
  <c r="AI345" i="46"/>
  <c r="AG52" i="46"/>
  <c r="AG48" i="46"/>
  <c r="AG288" i="46"/>
  <c r="AG418" i="46"/>
  <c r="AI284" i="46"/>
  <c r="X210" i="46"/>
  <c r="AG184" i="46"/>
  <c r="AI413" i="46"/>
  <c r="AI439" i="46"/>
  <c r="AI330" i="46"/>
  <c r="AC314" i="46"/>
  <c r="Z366" i="46"/>
  <c r="AH340" i="46"/>
  <c r="AI176" i="46"/>
  <c r="AH44" i="46"/>
  <c r="AG40" i="46"/>
  <c r="AG36" i="46"/>
  <c r="AI152" i="46"/>
  <c r="AH158" i="46"/>
  <c r="AD314" i="46"/>
  <c r="AA366" i="46"/>
  <c r="AI332" i="46"/>
  <c r="AI282" i="46"/>
  <c r="AI425" i="46"/>
  <c r="AI328" i="46"/>
  <c r="AI350" i="46"/>
  <c r="X340" i="46"/>
  <c r="AI306" i="46"/>
  <c r="AI297" i="46"/>
  <c r="Z288" i="46"/>
  <c r="AC236" i="46"/>
  <c r="AD288" i="46"/>
  <c r="W210" i="46"/>
  <c r="AI163" i="46"/>
  <c r="V184" i="46"/>
  <c r="Y158" i="46"/>
  <c r="V51" i="46"/>
  <c r="AI129" i="46"/>
  <c r="AA49" i="46"/>
  <c r="Y46" i="46"/>
  <c r="V43" i="46"/>
  <c r="AI121" i="46"/>
  <c r="AF39" i="46"/>
  <c r="AC36" i="46"/>
  <c r="AI193" i="46"/>
  <c r="AH184" i="46"/>
  <c r="AD51" i="46"/>
  <c r="Y50" i="46"/>
  <c r="AC47" i="46"/>
  <c r="AC43" i="46"/>
  <c r="AH40" i="46"/>
  <c r="AC35" i="46"/>
  <c r="F25" i="46"/>
  <c r="I77" i="46"/>
  <c r="F20" i="46"/>
  <c r="I72" i="46"/>
  <c r="AH33" i="46"/>
  <c r="AI440" i="46"/>
  <c r="Y444" i="46"/>
  <c r="AI415" i="46"/>
  <c r="AC444" i="46"/>
  <c r="AI405" i="46"/>
  <c r="V418" i="46"/>
  <c r="AI397" i="46"/>
  <c r="AI376" i="46"/>
  <c r="Y392" i="46"/>
  <c r="AI363" i="46"/>
  <c r="AI403" i="46"/>
  <c r="AF418" i="46"/>
  <c r="AI390" i="46"/>
  <c r="AI331" i="46"/>
  <c r="AF340" i="46"/>
  <c r="AI302" i="46"/>
  <c r="AI294" i="46"/>
  <c r="AF366" i="46"/>
  <c r="AI338" i="46"/>
  <c r="AI335" i="46"/>
  <c r="AI327" i="46"/>
  <c r="AI323" i="46"/>
  <c r="V340" i="46"/>
  <c r="AI319" i="46"/>
  <c r="AI301" i="46"/>
  <c r="AI281" i="46"/>
  <c r="AI272" i="46"/>
  <c r="X288" i="46"/>
  <c r="AI246" i="46"/>
  <c r="Y262" i="46"/>
  <c r="AI233" i="46"/>
  <c r="AI217" i="46"/>
  <c r="Z236" i="46"/>
  <c r="AI204" i="46"/>
  <c r="AA288" i="46"/>
  <c r="AI257" i="46"/>
  <c r="AI249" i="46"/>
  <c r="AI245" i="46"/>
  <c r="V262" i="46"/>
  <c r="AI241" i="46"/>
  <c r="AI224" i="46"/>
  <c r="AI220" i="46"/>
  <c r="AI216" i="46"/>
  <c r="AI207" i="46"/>
  <c r="AI192" i="46"/>
  <c r="AI179" i="46"/>
  <c r="W158" i="46"/>
  <c r="Z52" i="46"/>
  <c r="AE50" i="46"/>
  <c r="Y49" i="46"/>
  <c r="AD47" i="46"/>
  <c r="W46" i="46"/>
  <c r="Z44" i="46"/>
  <c r="AF42" i="46"/>
  <c r="Y41" i="46"/>
  <c r="AD39" i="46"/>
  <c r="V38" i="46"/>
  <c r="AI116" i="46"/>
  <c r="Z36" i="46"/>
  <c r="AE34" i="46"/>
  <c r="Y33" i="46"/>
  <c r="Y132" i="46"/>
  <c r="AI173" i="46"/>
  <c r="AF184" i="46"/>
  <c r="AI145" i="46"/>
  <c r="AI141" i="46"/>
  <c r="V158" i="46"/>
  <c r="AI137" i="46"/>
  <c r="AF52" i="46"/>
  <c r="AA51" i="46"/>
  <c r="W50" i="46"/>
  <c r="AF48" i="46"/>
  <c r="AA47" i="46"/>
  <c r="V46" i="46"/>
  <c r="AI124" i="46"/>
  <c r="AE44" i="46"/>
  <c r="AA43" i="46"/>
  <c r="W42" i="46"/>
  <c r="AF40" i="46"/>
  <c r="AA39" i="46"/>
  <c r="W38" i="46"/>
  <c r="AF36" i="46"/>
  <c r="Z35" i="46"/>
  <c r="W34" i="46"/>
  <c r="AF624" i="46"/>
  <c r="AI311" i="46"/>
  <c r="H549" i="46"/>
  <c r="G549" i="46"/>
  <c r="D549" i="46"/>
  <c r="E549" i="46"/>
  <c r="B549" i="46"/>
  <c r="C549" i="46"/>
  <c r="F549" i="46"/>
  <c r="I470" i="46"/>
  <c r="AG34" i="46"/>
  <c r="F27" i="46"/>
  <c r="I79" i="46"/>
  <c r="F19" i="46"/>
  <c r="I71" i="46"/>
  <c r="F523" i="46"/>
  <c r="D523" i="46"/>
  <c r="B523" i="46"/>
  <c r="G523" i="46"/>
  <c r="E523" i="46"/>
  <c r="C523" i="46"/>
  <c r="H523" i="46"/>
  <c r="AA418" i="46"/>
  <c r="AA444" i="46"/>
  <c r="AI441" i="46"/>
  <c r="AI434" i="46"/>
  <c r="AE444" i="46"/>
  <c r="AI412" i="46"/>
  <c r="AI408" i="46"/>
  <c r="X418" i="46"/>
  <c r="AA392" i="46"/>
  <c r="AH418" i="46"/>
  <c r="AI320" i="46"/>
  <c r="AI346" i="46"/>
  <c r="AI251" i="46"/>
  <c r="AA262" i="46"/>
  <c r="AI201" i="46"/>
  <c r="X262" i="46"/>
  <c r="AI171" i="46"/>
  <c r="AI142" i="46"/>
  <c r="AC52" i="46"/>
  <c r="AF47" i="46"/>
  <c r="AD44" i="46"/>
  <c r="AA41" i="46"/>
  <c r="X38" i="46"/>
  <c r="W35" i="46"/>
  <c r="AA33" i="46"/>
  <c r="AA132" i="46"/>
  <c r="AI177" i="46"/>
  <c r="AI153" i="46"/>
  <c r="X158" i="46"/>
  <c r="AH52" i="46"/>
  <c r="AH48" i="46"/>
  <c r="X46" i="46"/>
  <c r="AC39" i="46"/>
  <c r="Y38" i="46"/>
  <c r="Y34" i="46"/>
  <c r="F9" i="46"/>
  <c r="I61" i="46"/>
  <c r="F18" i="46"/>
  <c r="I70" i="46"/>
  <c r="AI443" i="46"/>
  <c r="AI437" i="46"/>
  <c r="W444" i="46"/>
  <c r="AI410" i="46"/>
  <c r="AI442" i="46"/>
  <c r="AI431" i="46"/>
  <c r="AI426" i="46"/>
  <c r="Z444" i="46"/>
  <c r="AI417" i="46"/>
  <c r="AI409" i="46"/>
  <c r="W392" i="46"/>
  <c r="AD418" i="46"/>
  <c r="AI334" i="46"/>
  <c r="AD340" i="46"/>
  <c r="AI313" i="46"/>
  <c r="AI308" i="46"/>
  <c r="AI305" i="46"/>
  <c r="AF314" i="46"/>
  <c r="AI359" i="46"/>
  <c r="AI355" i="46"/>
  <c r="AD366" i="46"/>
  <c r="V288" i="46"/>
  <c r="AI267" i="46"/>
  <c r="W262" i="46"/>
  <c r="AI228" i="46"/>
  <c r="X236" i="46"/>
  <c r="AI199" i="46"/>
  <c r="Y288" i="46"/>
  <c r="AH236" i="46"/>
  <c r="AI148" i="46"/>
  <c r="AI140" i="46"/>
  <c r="AF53" i="46"/>
  <c r="X52" i="46"/>
  <c r="AC50" i="46"/>
  <c r="W49" i="46"/>
  <c r="Z47" i="46"/>
  <c r="AE45" i="46"/>
  <c r="X44" i="46"/>
  <c r="AD42" i="46"/>
  <c r="W41" i="46"/>
  <c r="Z39" i="46"/>
  <c r="AF37" i="46"/>
  <c r="X36" i="46"/>
  <c r="AC34" i="46"/>
  <c r="W33" i="46"/>
  <c r="W132" i="46"/>
  <c r="AI182" i="46"/>
  <c r="AI178" i="46"/>
  <c r="AD184" i="46"/>
  <c r="AG53" i="46"/>
  <c r="AD52" i="46"/>
  <c r="Y51" i="46"/>
  <c r="AG49" i="46"/>
  <c r="AD48" i="46"/>
  <c r="Y47" i="46"/>
  <c r="AH45" i="46"/>
  <c r="AC44" i="46"/>
  <c r="Y43" i="46"/>
  <c r="AG41" i="46"/>
  <c r="AD40" i="46"/>
  <c r="Y39" i="46"/>
  <c r="AG37" i="46"/>
  <c r="AD36" i="46"/>
  <c r="X35" i="46"/>
  <c r="AG33" i="46"/>
  <c r="AG132" i="46"/>
  <c r="F7" i="46"/>
  <c r="F80" i="46"/>
  <c r="I59" i="46"/>
  <c r="I73" i="46"/>
  <c r="F16" i="46"/>
  <c r="I68" i="46"/>
  <c r="F14" i="46"/>
  <c r="I66" i="46"/>
  <c r="V236" i="46"/>
  <c r="AI215" i="46"/>
  <c r="V52" i="46"/>
  <c r="AI130" i="46"/>
  <c r="AC45" i="46"/>
  <c r="AE40" i="46"/>
  <c r="V36" i="46"/>
  <c r="AI114" i="46"/>
  <c r="AE49" i="46"/>
  <c r="W43" i="46"/>
  <c r="AA36" i="46"/>
  <c r="P85" i="46"/>
  <c r="AI435" i="46"/>
  <c r="AI416" i="46"/>
  <c r="AI432" i="46"/>
  <c r="AI427" i="46"/>
  <c r="V444" i="46"/>
  <c r="AI423" i="46"/>
  <c r="AI414" i="46"/>
  <c r="AI406" i="46"/>
  <c r="AI385" i="46"/>
  <c r="AI364" i="46"/>
  <c r="Y418" i="46"/>
  <c r="V392" i="46"/>
  <c r="AI371" i="46"/>
  <c r="AI361" i="46"/>
  <c r="AI324" i="46"/>
  <c r="Y340" i="46"/>
  <c r="AI303" i="46"/>
  <c r="AA314" i="46"/>
  <c r="AI360" i="46"/>
  <c r="AI356" i="46"/>
  <c r="AI348" i="46"/>
  <c r="Y366" i="46"/>
  <c r="AI339" i="46"/>
  <c r="AG340" i="46"/>
  <c r="AI255" i="46"/>
  <c r="AG262" i="46"/>
  <c r="AD236" i="46"/>
  <c r="AI197" i="46"/>
  <c r="AF210" i="46"/>
  <c r="AI167" i="46"/>
  <c r="AE184" i="46"/>
  <c r="AI146" i="46"/>
  <c r="AI138" i="46"/>
  <c r="AA53" i="46"/>
  <c r="AE51" i="46"/>
  <c r="X50" i="46"/>
  <c r="AC48" i="46"/>
  <c r="V47" i="46"/>
  <c r="AI125" i="46"/>
  <c r="Z45" i="46"/>
  <c r="AF43" i="46"/>
  <c r="X42" i="46"/>
  <c r="AC40" i="46"/>
  <c r="V39" i="46"/>
  <c r="AA37" i="46"/>
  <c r="AF35" i="46"/>
  <c r="X34" i="46"/>
  <c r="AI183" i="46"/>
  <c r="Y184" i="46"/>
  <c r="AG158" i="46"/>
  <c r="AC53" i="46"/>
  <c r="Y52" i="46"/>
  <c r="AH50" i="46"/>
  <c r="AC49" i="46"/>
  <c r="Y48" i="46"/>
  <c r="AG46" i="46"/>
  <c r="AD45" i="46"/>
  <c r="Y44" i="46"/>
  <c r="AG42" i="46"/>
  <c r="AC41" i="46"/>
  <c r="X40" i="46"/>
  <c r="AH38" i="46"/>
  <c r="AC37" i="46"/>
  <c r="Y36" i="46"/>
  <c r="AH34" i="46"/>
  <c r="AC33" i="46"/>
  <c r="AC132" i="46"/>
  <c r="AF623" i="46"/>
  <c r="AF611" i="46"/>
  <c r="F17" i="46"/>
  <c r="I69" i="46"/>
  <c r="D497" i="46"/>
  <c r="G497" i="46"/>
  <c r="H497" i="46"/>
  <c r="B497" i="46"/>
  <c r="E497" i="46"/>
  <c r="C497" i="46"/>
  <c r="F497" i="46"/>
  <c r="F12" i="46"/>
  <c r="I64" i="46"/>
  <c r="F26" i="46"/>
  <c r="I78" i="46"/>
  <c r="F10" i="46"/>
  <c r="I62" i="46"/>
  <c r="X444" i="46"/>
  <c r="AI208" i="46"/>
  <c r="Z50" i="46"/>
  <c r="Z42" i="46"/>
  <c r="Z34" i="46"/>
  <c r="W51" i="46"/>
  <c r="AE37" i="46"/>
  <c r="F15" i="46"/>
  <c r="I67" i="46"/>
  <c r="AI401" i="46"/>
  <c r="AE418" i="46"/>
  <c r="AI388" i="46"/>
  <c r="AI380" i="46"/>
  <c r="AI372" i="46"/>
  <c r="W418" i="46"/>
  <c r="AI373" i="46"/>
  <c r="W340" i="46"/>
  <c r="AI298" i="46"/>
  <c r="Y314" i="46"/>
  <c r="AI285" i="46"/>
  <c r="W366" i="46"/>
  <c r="AI321" i="46"/>
  <c r="AE340" i="46"/>
  <c r="AI279" i="46"/>
  <c r="AI276" i="46"/>
  <c r="AI258" i="46"/>
  <c r="AI250" i="46"/>
  <c r="AI242" i="46"/>
  <c r="AI200" i="46"/>
  <c r="AI268" i="46"/>
  <c r="AI259" i="46"/>
  <c r="AI243" i="46"/>
  <c r="AE262" i="46"/>
  <c r="AI230" i="46"/>
  <c r="AI226" i="46"/>
  <c r="AI218" i="46"/>
  <c r="AA236" i="46"/>
  <c r="AI209" i="46"/>
  <c r="AI205" i="46"/>
  <c r="AD210" i="46"/>
  <c r="AC184" i="46"/>
  <c r="AI156" i="46"/>
  <c r="AI149" i="46"/>
  <c r="AF158" i="46"/>
  <c r="Y53" i="46"/>
  <c r="AC51" i="46"/>
  <c r="V50" i="46"/>
  <c r="AI128" i="46"/>
  <c r="Z48" i="46"/>
  <c r="AF46" i="46"/>
  <c r="X45" i="46"/>
  <c r="AD43" i="46"/>
  <c r="V42" i="46"/>
  <c r="AI120" i="46"/>
  <c r="AA40" i="46"/>
  <c r="AE38" i="46"/>
  <c r="Y37" i="46"/>
  <c r="AD35" i="46"/>
  <c r="V34" i="46"/>
  <c r="AI112" i="46"/>
  <c r="AI175" i="46"/>
  <c r="W184" i="46"/>
  <c r="AI155" i="46"/>
  <c r="AI139" i="46"/>
  <c r="AE158" i="46"/>
  <c r="Z53" i="46"/>
  <c r="W52" i="46"/>
  <c r="AF50" i="46"/>
  <c r="Z49" i="46"/>
  <c r="W48" i="46"/>
  <c r="AE46" i="46"/>
  <c r="AA45" i="46"/>
  <c r="W44" i="46"/>
  <c r="AE42" i="46"/>
  <c r="Z41" i="46"/>
  <c r="V40" i="46"/>
  <c r="AF38" i="46"/>
  <c r="Z37" i="46"/>
  <c r="W36" i="46"/>
  <c r="AF34" i="46"/>
  <c r="Z33" i="46"/>
  <c r="Z132" i="46"/>
  <c r="AF612" i="46"/>
  <c r="F23" i="46"/>
  <c r="I75" i="46"/>
  <c r="V366" i="46"/>
  <c r="AF236" i="46"/>
  <c r="AD53" i="46"/>
  <c r="X47" i="46"/>
  <c r="X39" i="46"/>
  <c r="AA52" i="46"/>
  <c r="W47" i="46"/>
  <c r="AA44" i="46"/>
  <c r="Z40" i="46"/>
  <c r="V35" i="46"/>
  <c r="AI113" i="46"/>
  <c r="AI438" i="46"/>
  <c r="AI428" i="46"/>
  <c r="AI424" i="46"/>
  <c r="AI411" i="46"/>
  <c r="AI407" i="46"/>
  <c r="AC418" i="46"/>
  <c r="AI383" i="46"/>
  <c r="AF392" i="46"/>
  <c r="AI384" i="46"/>
  <c r="AI375" i="46"/>
  <c r="AI362" i="46"/>
  <c r="AI322" i="46"/>
  <c r="W314" i="46"/>
  <c r="AI280" i="46"/>
  <c r="AI357" i="46"/>
  <c r="AI337" i="46"/>
  <c r="AC340" i="46"/>
  <c r="V314" i="46"/>
  <c r="AI293" i="46"/>
  <c r="AI286" i="46"/>
  <c r="AE288" i="46"/>
  <c r="AI253" i="46"/>
  <c r="AF262" i="46"/>
  <c r="AI203" i="46"/>
  <c r="AI275" i="46"/>
  <c r="AI271" i="46"/>
  <c r="AH288" i="46"/>
  <c r="AC262" i="46"/>
  <c r="Y236" i="46"/>
  <c r="AI202" i="46"/>
  <c r="AA210" i="46"/>
  <c r="AI165" i="46"/>
  <c r="Z184" i="46"/>
  <c r="AD158" i="46"/>
  <c r="W53" i="46"/>
  <c r="Z51" i="46"/>
  <c r="AF49" i="46"/>
  <c r="X48" i="46"/>
  <c r="AD46" i="46"/>
  <c r="V45" i="46"/>
  <c r="AI123" i="46"/>
  <c r="Z43" i="46"/>
  <c r="AF41" i="46"/>
  <c r="Y40" i="46"/>
  <c r="AC38" i="46"/>
  <c r="W37" i="46"/>
  <c r="AA35" i="46"/>
  <c r="AF33" i="46"/>
  <c r="AF132" i="46"/>
  <c r="V210" i="46"/>
  <c r="AI189" i="46"/>
  <c r="AI180" i="46"/>
  <c r="AC158" i="46"/>
  <c r="X53" i="46"/>
  <c r="AH51" i="46"/>
  <c r="AD50" i="46"/>
  <c r="X49" i="46"/>
  <c r="AG47" i="46"/>
  <c r="AC46" i="46"/>
  <c r="Y45" i="46"/>
  <c r="AG43" i="46"/>
  <c r="AC42" i="46"/>
  <c r="X41" i="46"/>
  <c r="AG39" i="46"/>
  <c r="AD38" i="46"/>
  <c r="X37" i="46"/>
  <c r="AG35" i="46"/>
  <c r="AD34" i="46"/>
  <c r="X33" i="46"/>
  <c r="X132" i="46"/>
  <c r="AH49" i="46"/>
  <c r="G575" i="46"/>
  <c r="B575" i="46"/>
  <c r="C575" i="46"/>
  <c r="H575" i="46"/>
  <c r="D575" i="46"/>
  <c r="E575" i="46"/>
  <c r="F575" i="46"/>
  <c r="I65" i="46"/>
  <c r="F24" i="46"/>
  <c r="I76" i="46"/>
  <c r="F8" i="46"/>
  <c r="I60" i="46"/>
  <c r="F22" i="46"/>
  <c r="I74" i="46"/>
  <c r="AA340" i="46"/>
  <c r="W288" i="46"/>
  <c r="AI229" i="46"/>
  <c r="AE48" i="46"/>
  <c r="V44" i="46"/>
  <c r="AI122" i="46"/>
  <c r="AD37" i="46"/>
  <c r="AA184" i="46"/>
  <c r="AE53" i="46"/>
  <c r="AA48" i="46"/>
  <c r="AF45" i="46"/>
  <c r="W39" i="46"/>
  <c r="AE33" i="46"/>
  <c r="AE132" i="46"/>
  <c r="AI433" i="46"/>
  <c r="AF444" i="46"/>
  <c r="AI436" i="46"/>
  <c r="AD444" i="46"/>
  <c r="AG444" i="46"/>
  <c r="AI399" i="46"/>
  <c r="Z418" i="46"/>
  <c r="AI386" i="46"/>
  <c r="AD392" i="46"/>
  <c r="AI402" i="46"/>
  <c r="AI398" i="46"/>
  <c r="AI389" i="46"/>
  <c r="AI379" i="46"/>
  <c r="AI333" i="46"/>
  <c r="AI312" i="46"/>
  <c r="AI307" i="46"/>
  <c r="AI304" i="46"/>
  <c r="AI296" i="46"/>
  <c r="AI283" i="46"/>
  <c r="Z340" i="46"/>
  <c r="AI309" i="46"/>
  <c r="AI295" i="46"/>
  <c r="AC288" i="46"/>
  <c r="AI256" i="46"/>
  <c r="AD262" i="46"/>
  <c r="AI219" i="46"/>
  <c r="AE236" i="46"/>
  <c r="AI206" i="46"/>
  <c r="AI198" i="46"/>
  <c r="AF288" i="46"/>
  <c r="Z262" i="46"/>
  <c r="AI234" i="46"/>
  <c r="AI227" i="46"/>
  <c r="W236" i="46"/>
  <c r="Y210" i="46"/>
  <c r="AI181" i="46"/>
  <c r="X184" i="46"/>
  <c r="AI147" i="46"/>
  <c r="AA158" i="46"/>
  <c r="AE52" i="46"/>
  <c r="X51" i="46"/>
  <c r="AD49" i="46"/>
  <c r="V48" i="46"/>
  <c r="AI126" i="46"/>
  <c r="AA46" i="46"/>
  <c r="AF44" i="46"/>
  <c r="X43" i="46"/>
  <c r="AD41" i="46"/>
  <c r="W40" i="46"/>
  <c r="Z38" i="46"/>
  <c r="AE36" i="46"/>
  <c r="Y35" i="46"/>
  <c r="AD33" i="46"/>
  <c r="AD132" i="46"/>
  <c r="AI191" i="46"/>
  <c r="AI172" i="46"/>
  <c r="AI168" i="46"/>
  <c r="AI164" i="46"/>
  <c r="Z158" i="46"/>
  <c r="V53" i="46"/>
  <c r="AI131" i="46"/>
  <c r="AF51" i="46"/>
  <c r="AA50" i="46"/>
  <c r="V49" i="46"/>
  <c r="AI127" i="46"/>
  <c r="AE47" i="46"/>
  <c r="Z46" i="46"/>
  <c r="W45" i="46"/>
  <c r="AE43" i="46"/>
  <c r="AA42" i="46"/>
  <c r="V41" i="46"/>
  <c r="AI119" i="46"/>
  <c r="AE39" i="46"/>
  <c r="AA38" i="46"/>
  <c r="V37" i="46"/>
  <c r="AI115" i="46"/>
  <c r="AE35" i="46"/>
  <c r="AA34" i="46"/>
  <c r="V33" i="46"/>
  <c r="V132" i="46"/>
  <c r="AI111" i="46"/>
  <c r="F11" i="46"/>
  <c r="I63" i="46"/>
  <c r="AH132" i="46"/>
  <c r="AI352" i="46"/>
  <c r="AB444" i="46"/>
  <c r="AI300" i="46"/>
  <c r="AI274" i="46"/>
  <c r="AI326" i="46"/>
  <c r="AI248" i="46"/>
  <c r="AI144" i="46"/>
  <c r="AI378" i="46"/>
  <c r="AI299" i="46"/>
  <c r="AI222" i="46"/>
  <c r="AI325" i="46"/>
  <c r="AI404" i="46"/>
  <c r="AB236" i="46"/>
  <c r="AI196" i="46"/>
  <c r="AI170" i="46"/>
  <c r="Q366" i="46"/>
  <c r="S380" i="46"/>
  <c r="S301" i="46"/>
  <c r="Q52" i="46"/>
  <c r="N51" i="46"/>
  <c r="Q50" i="46"/>
  <c r="S173" i="46"/>
  <c r="S172" i="46"/>
  <c r="R52" i="46"/>
  <c r="O52" i="46"/>
  <c r="R51" i="46"/>
  <c r="O51" i="46"/>
  <c r="R50" i="46"/>
  <c r="O50" i="46"/>
  <c r="S349" i="46"/>
  <c r="S297" i="46"/>
  <c r="S216" i="46"/>
  <c r="N52" i="46"/>
  <c r="Q51" i="46"/>
  <c r="N50" i="46"/>
  <c r="M52" i="46"/>
  <c r="M51" i="46"/>
  <c r="M50" i="46"/>
  <c r="M47" i="46"/>
  <c r="S145" i="46" l="1"/>
  <c r="S147" i="46"/>
  <c r="S201" i="46"/>
  <c r="AB262" i="46"/>
  <c r="Q210" i="46"/>
  <c r="S320" i="46"/>
  <c r="N392" i="46"/>
  <c r="N210" i="46"/>
  <c r="AI247" i="46"/>
  <c r="AI429" i="46"/>
  <c r="AI50" i="46"/>
  <c r="S167" i="46"/>
  <c r="R314" i="46"/>
  <c r="Q392" i="46"/>
  <c r="S348" i="46"/>
  <c r="S220" i="46"/>
  <c r="S275" i="46"/>
  <c r="Q314" i="46"/>
  <c r="AB158" i="46"/>
  <c r="R43" i="46"/>
  <c r="S402" i="46"/>
  <c r="M45" i="46"/>
  <c r="Q158" i="46"/>
  <c r="Q38" i="46"/>
  <c r="Q262" i="46"/>
  <c r="S251" i="46"/>
  <c r="Q340" i="46"/>
  <c r="S350" i="46"/>
  <c r="S303" i="46"/>
  <c r="S408" i="46"/>
  <c r="S434" i="46"/>
  <c r="S139" i="46"/>
  <c r="M35" i="46"/>
  <c r="R42" i="46"/>
  <c r="R44" i="46"/>
  <c r="Q47" i="46"/>
  <c r="R49" i="46"/>
  <c r="S142" i="46"/>
  <c r="S223" i="46"/>
  <c r="S244" i="46"/>
  <c r="S270" i="46"/>
  <c r="S304" i="46"/>
  <c r="M418" i="46"/>
  <c r="N418" i="46"/>
  <c r="S412" i="46"/>
  <c r="N314" i="46"/>
  <c r="S227" i="46"/>
  <c r="S361" i="46"/>
  <c r="S252" i="46"/>
  <c r="S298" i="46"/>
  <c r="S279" i="46"/>
  <c r="Q37" i="46"/>
  <c r="S379" i="46"/>
  <c r="S353" i="46"/>
  <c r="N366" i="46"/>
  <c r="L37" i="46"/>
  <c r="S115" i="46"/>
  <c r="Q35" i="46"/>
  <c r="N39" i="46"/>
  <c r="S205" i="46"/>
  <c r="S200" i="46"/>
  <c r="S278" i="46"/>
  <c r="S381" i="46"/>
  <c r="Q444" i="46"/>
  <c r="O38" i="46"/>
  <c r="N36" i="46"/>
  <c r="R46" i="46"/>
  <c r="S230" i="46"/>
  <c r="M262" i="46"/>
  <c r="S282" i="46"/>
  <c r="O366" i="46"/>
  <c r="S334" i="46"/>
  <c r="S372" i="46"/>
  <c r="S427" i="46"/>
  <c r="AD54" i="46"/>
  <c r="Z54" i="46"/>
  <c r="P7" i="46"/>
  <c r="AE445" i="46"/>
  <c r="O392" i="46"/>
  <c r="Q42" i="46"/>
  <c r="Q44" i="46"/>
  <c r="M46" i="46"/>
  <c r="O158" i="46"/>
  <c r="Q236" i="46"/>
  <c r="L288" i="46"/>
  <c r="S267" i="46"/>
  <c r="S306" i="46"/>
  <c r="S357" i="46"/>
  <c r="S383" i="46"/>
  <c r="S406" i="46"/>
  <c r="S345" i="46"/>
  <c r="R34" i="46"/>
  <c r="R36" i="46"/>
  <c r="R40" i="46"/>
  <c r="O42" i="46"/>
  <c r="R45" i="46"/>
  <c r="N49" i="46"/>
  <c r="N158" i="46"/>
  <c r="S174" i="46"/>
  <c r="M33" i="46"/>
  <c r="M132" i="46"/>
  <c r="N34" i="46"/>
  <c r="Q39" i="46"/>
  <c r="N42" i="46"/>
  <c r="N44" i="46"/>
  <c r="O49" i="46"/>
  <c r="S140" i="46"/>
  <c r="S245" i="46"/>
  <c r="S219" i="46"/>
  <c r="S242" i="46"/>
  <c r="Q288" i="46"/>
  <c r="R340" i="46"/>
  <c r="S384" i="46"/>
  <c r="S405" i="46"/>
  <c r="S152" i="46"/>
  <c r="AB184" i="46"/>
  <c r="AI184" i="46" s="1"/>
  <c r="AB39" i="46"/>
  <c r="AB132" i="46"/>
  <c r="AI132" i="46" s="1"/>
  <c r="AI37" i="46"/>
  <c r="X54" i="46"/>
  <c r="AG54" i="46"/>
  <c r="I523" i="46"/>
  <c r="E471" i="46"/>
  <c r="B471" i="46"/>
  <c r="G471" i="46"/>
  <c r="C471" i="46"/>
  <c r="D471" i="46"/>
  <c r="F471" i="46"/>
  <c r="H471" i="46"/>
  <c r="AI38" i="46"/>
  <c r="L35" i="46"/>
  <c r="S113" i="46"/>
  <c r="N340" i="46"/>
  <c r="Q33" i="46"/>
  <c r="Q132" i="46"/>
  <c r="O37" i="46"/>
  <c r="R41" i="46"/>
  <c r="S218" i="46"/>
  <c r="R262" i="46"/>
  <c r="S356" i="46"/>
  <c r="O418" i="46"/>
  <c r="O444" i="46"/>
  <c r="S164" i="46"/>
  <c r="S192" i="46"/>
  <c r="S257" i="46"/>
  <c r="S204" i="46"/>
  <c r="L340" i="46"/>
  <c r="S319" i="46"/>
  <c r="S283" i="46"/>
  <c r="O340" i="46"/>
  <c r="S397" i="46"/>
  <c r="L418" i="46"/>
  <c r="N444" i="46"/>
  <c r="M444" i="46"/>
  <c r="AI53" i="46"/>
  <c r="AJ53" i="46" s="1"/>
  <c r="M36" i="46"/>
  <c r="Q40" i="46"/>
  <c r="M44" i="46"/>
  <c r="M48" i="46"/>
  <c r="L210" i="46"/>
  <c r="S189" i="46"/>
  <c r="O33" i="46"/>
  <c r="O132" i="46"/>
  <c r="O35" i="46"/>
  <c r="R37" i="46"/>
  <c r="R39" i="46"/>
  <c r="N48" i="46"/>
  <c r="R158" i="46"/>
  <c r="L184" i="46"/>
  <c r="S163" i="46"/>
  <c r="S171" i="46"/>
  <c r="O236" i="46"/>
  <c r="S322" i="46"/>
  <c r="S373" i="46"/>
  <c r="R418" i="46"/>
  <c r="S407" i="46"/>
  <c r="S432" i="46"/>
  <c r="R444" i="46"/>
  <c r="S347" i="46"/>
  <c r="N33" i="46"/>
  <c r="N132" i="46"/>
  <c r="R38" i="46"/>
  <c r="O43" i="46"/>
  <c r="L46" i="46"/>
  <c r="S124" i="46"/>
  <c r="O48" i="46"/>
  <c r="S150" i="46"/>
  <c r="S166" i="46"/>
  <c r="S175" i="46"/>
  <c r="M37" i="46"/>
  <c r="S179" i="46"/>
  <c r="S197" i="46"/>
  <c r="L262" i="46"/>
  <c r="S241" i="46"/>
  <c r="O288" i="46"/>
  <c r="S295" i="46"/>
  <c r="S327" i="46"/>
  <c r="R366" i="46"/>
  <c r="M314" i="46"/>
  <c r="S302" i="46"/>
  <c r="S358" i="46"/>
  <c r="S374" i="46"/>
  <c r="S424" i="46"/>
  <c r="S428" i="46"/>
  <c r="S436" i="46"/>
  <c r="AI48" i="46"/>
  <c r="AE54" i="46"/>
  <c r="AI44" i="46"/>
  <c r="AI35" i="46"/>
  <c r="AI444" i="46"/>
  <c r="AG445" i="46" s="1"/>
  <c r="V445" i="46"/>
  <c r="AI52" i="46"/>
  <c r="AI169" i="46"/>
  <c r="L236" i="46"/>
  <c r="S215" i="46"/>
  <c r="AA54" i="46"/>
  <c r="AI340" i="46"/>
  <c r="AA341" i="46" s="1"/>
  <c r="Q41" i="46"/>
  <c r="Q49" i="46"/>
  <c r="R35" i="46"/>
  <c r="M40" i="46"/>
  <c r="L43" i="46"/>
  <c r="S121" i="46"/>
  <c r="L45" i="46"/>
  <c r="S123" i="46"/>
  <c r="M49" i="46"/>
  <c r="L52" i="46"/>
  <c r="S130" i="46"/>
  <c r="O210" i="46"/>
  <c r="S228" i="46"/>
  <c r="S253" i="46"/>
  <c r="N288" i="46"/>
  <c r="L314" i="46"/>
  <c r="S293" i="46"/>
  <c r="S280" i="46"/>
  <c r="S305" i="46"/>
  <c r="S324" i="46"/>
  <c r="S398" i="46"/>
  <c r="S386" i="46"/>
  <c r="S409" i="46"/>
  <c r="S438" i="46"/>
  <c r="S433" i="46"/>
  <c r="L41" i="46"/>
  <c r="S119" i="46"/>
  <c r="R48" i="46"/>
  <c r="O184" i="46"/>
  <c r="S168" i="46"/>
  <c r="S178" i="46"/>
  <c r="L38" i="46"/>
  <c r="S116" i="46"/>
  <c r="M210" i="46"/>
  <c r="S202" i="46"/>
  <c r="S249" i="46"/>
  <c r="R288" i="46"/>
  <c r="S199" i="46"/>
  <c r="S332" i="46"/>
  <c r="S360" i="46"/>
  <c r="S294" i="46"/>
  <c r="S329" i="46"/>
  <c r="S371" i="46"/>
  <c r="L392" i="46"/>
  <c r="S376" i="46"/>
  <c r="S425" i="46"/>
  <c r="S431" i="46"/>
  <c r="AB418" i="46"/>
  <c r="AB288" i="46"/>
  <c r="AI288" i="46" s="1"/>
  <c r="AB366" i="46"/>
  <c r="AI49" i="46"/>
  <c r="AI143" i="46"/>
  <c r="AI47" i="46"/>
  <c r="AI236" i="46"/>
  <c r="AD237" i="46" s="1"/>
  <c r="X263" i="46"/>
  <c r="I549" i="46"/>
  <c r="L47" i="46"/>
  <c r="O40" i="46"/>
  <c r="S153" i="46"/>
  <c r="S193" i="46"/>
  <c r="R33" i="46"/>
  <c r="R132" i="46"/>
  <c r="Q36" i="46"/>
  <c r="N47" i="46"/>
  <c r="N184" i="46"/>
  <c r="R236" i="46"/>
  <c r="S224" i="46"/>
  <c r="M288" i="46"/>
  <c r="S194" i="46"/>
  <c r="M366" i="46"/>
  <c r="R392" i="46"/>
  <c r="S435" i="46"/>
  <c r="S269" i="46"/>
  <c r="L40" i="46"/>
  <c r="O44" i="46"/>
  <c r="N46" i="46"/>
  <c r="S141" i="46"/>
  <c r="L36" i="46"/>
  <c r="S114" i="46"/>
  <c r="M41" i="46"/>
  <c r="Q43" i="46"/>
  <c r="Q45" i="46"/>
  <c r="R47" i="46"/>
  <c r="S146" i="46"/>
  <c r="N262" i="46"/>
  <c r="S231" i="46"/>
  <c r="S246" i="46"/>
  <c r="S272" i="46"/>
  <c r="S321" i="46"/>
  <c r="S308" i="46"/>
  <c r="S331" i="46"/>
  <c r="S399" i="46"/>
  <c r="S423" i="46"/>
  <c r="L444" i="46"/>
  <c r="N35" i="46"/>
  <c r="S430" i="46"/>
  <c r="AB40" i="46"/>
  <c r="AI40" i="46" s="1"/>
  <c r="AB340" i="46"/>
  <c r="AB392" i="46"/>
  <c r="AI392" i="46" s="1"/>
  <c r="V54" i="46"/>
  <c r="AI33" i="46"/>
  <c r="AI41" i="46"/>
  <c r="I575" i="46"/>
  <c r="AI118" i="46"/>
  <c r="AI42" i="46"/>
  <c r="I497" i="46"/>
  <c r="AI117" i="46"/>
  <c r="AI273" i="46"/>
  <c r="AI377" i="46"/>
  <c r="W54" i="46"/>
  <c r="X419" i="46"/>
  <c r="Y54" i="46"/>
  <c r="AI418" i="46"/>
  <c r="AG419" i="46" s="1"/>
  <c r="V419" i="46"/>
  <c r="I80" i="46"/>
  <c r="AH54" i="46"/>
  <c r="M34" i="46"/>
  <c r="M38" i="46"/>
  <c r="M42" i="46"/>
  <c r="Q46" i="46"/>
  <c r="L39" i="46"/>
  <c r="O41" i="46"/>
  <c r="N43" i="46"/>
  <c r="S128" i="46"/>
  <c r="S149" i="46"/>
  <c r="S165" i="46"/>
  <c r="R210" i="46"/>
  <c r="S225" i="46"/>
  <c r="S354" i="46"/>
  <c r="O314" i="46"/>
  <c r="S328" i="46"/>
  <c r="S387" i="46"/>
  <c r="S400" i="46"/>
  <c r="Q418" i="46"/>
  <c r="S410" i="46"/>
  <c r="L33" i="46"/>
  <c r="S111" i="46"/>
  <c r="L132" i="46"/>
  <c r="N37" i="46"/>
  <c r="O45" i="46"/>
  <c r="L49" i="46"/>
  <c r="S127" i="46"/>
  <c r="L158" i="46"/>
  <c r="S137" i="46"/>
  <c r="S191" i="46"/>
  <c r="L34" i="46"/>
  <c r="S112" i="46"/>
  <c r="Q48" i="46"/>
  <c r="M158" i="46"/>
  <c r="S148" i="46"/>
  <c r="S190" i="46"/>
  <c r="M236" i="46"/>
  <c r="S254" i="46"/>
  <c r="S268" i="46"/>
  <c r="N236" i="46"/>
  <c r="S309" i="46"/>
  <c r="S335" i="46"/>
  <c r="S296" i="46"/>
  <c r="S426" i="46"/>
  <c r="S413" i="46"/>
  <c r="AB210" i="46"/>
  <c r="AF54" i="46"/>
  <c r="AI45" i="46"/>
  <c r="AI39" i="46"/>
  <c r="AI36" i="46"/>
  <c r="AI351" i="46"/>
  <c r="AI158" i="46"/>
  <c r="AG159" i="46" s="1"/>
  <c r="V159" i="46"/>
  <c r="AI221" i="46"/>
  <c r="AI366" i="46"/>
  <c r="AH419" i="46"/>
  <c r="AI262" i="46"/>
  <c r="AG263" i="46" s="1"/>
  <c r="AI43" i="46"/>
  <c r="M39" i="46"/>
  <c r="M43" i="46"/>
  <c r="M184" i="46"/>
  <c r="Q34" i="46"/>
  <c r="N45" i="46"/>
  <c r="L48" i="46"/>
  <c r="S126" i="46"/>
  <c r="S226" i="46"/>
  <c r="S271" i="46"/>
  <c r="S198" i="46"/>
  <c r="O262" i="46"/>
  <c r="S256" i="46"/>
  <c r="S277" i="46"/>
  <c r="S346" i="46"/>
  <c r="S355" i="46"/>
  <c r="M340" i="46"/>
  <c r="S330" i="46"/>
  <c r="O34" i="46"/>
  <c r="O36" i="46"/>
  <c r="N40" i="46"/>
  <c r="N41" i="46"/>
  <c r="O47" i="46"/>
  <c r="R184" i="46"/>
  <c r="N38" i="46"/>
  <c r="L42" i="46"/>
  <c r="S120" i="46"/>
  <c r="L44" i="46"/>
  <c r="S122" i="46"/>
  <c r="O46" i="46"/>
  <c r="L51" i="46"/>
  <c r="S129" i="46"/>
  <c r="S138" i="46"/>
  <c r="Q184" i="46"/>
  <c r="S243" i="46"/>
  <c r="S217" i="46"/>
  <c r="S250" i="46"/>
  <c r="S276" i="46"/>
  <c r="S323" i="46"/>
  <c r="S375" i="46"/>
  <c r="M392" i="46"/>
  <c r="S382" i="46"/>
  <c r="S401" i="46"/>
  <c r="S176" i="46"/>
  <c r="S439" i="46"/>
  <c r="AB314" i="46"/>
  <c r="AI314" i="46" s="1"/>
  <c r="AI195" i="46"/>
  <c r="AI34" i="46"/>
  <c r="AC54" i="46"/>
  <c r="AI46" i="46"/>
  <c r="AF419" i="46"/>
  <c r="AI51" i="46"/>
  <c r="S440" i="46"/>
  <c r="G36" i="46"/>
  <c r="I194" i="46"/>
  <c r="I432" i="46"/>
  <c r="I435" i="46"/>
  <c r="S232" i="46"/>
  <c r="I301" i="46"/>
  <c r="S310" i="46"/>
  <c r="S336" i="46"/>
  <c r="S284" i="46"/>
  <c r="I358" i="46"/>
  <c r="S154" i="46"/>
  <c r="S206" i="46"/>
  <c r="I226" i="46"/>
  <c r="I297" i="46"/>
  <c r="S362" i="46"/>
  <c r="S388" i="46"/>
  <c r="I166" i="46"/>
  <c r="D42" i="46"/>
  <c r="I148" i="46"/>
  <c r="S180" i="46"/>
  <c r="S258" i="46"/>
  <c r="I304" i="46"/>
  <c r="S414" i="46"/>
  <c r="AE185" i="46" l="1"/>
  <c r="V185" i="46"/>
  <c r="AD185" i="46"/>
  <c r="AA185" i="46"/>
  <c r="H288" i="46"/>
  <c r="I402" i="46"/>
  <c r="I165" i="46"/>
  <c r="I382" i="46"/>
  <c r="I270" i="46"/>
  <c r="I242" i="46"/>
  <c r="H49" i="46"/>
  <c r="I406" i="46"/>
  <c r="I328" i="46"/>
  <c r="I251" i="46"/>
  <c r="I275" i="46"/>
  <c r="Z341" i="46"/>
  <c r="AF159" i="46"/>
  <c r="AE341" i="46"/>
  <c r="I350" i="46"/>
  <c r="I380" i="46"/>
  <c r="I217" i="46"/>
  <c r="I378" i="46"/>
  <c r="I434" i="46"/>
  <c r="D314" i="46"/>
  <c r="AC445" i="46"/>
  <c r="AH237" i="46"/>
  <c r="Z445" i="46"/>
  <c r="W445" i="46"/>
  <c r="G210" i="46"/>
  <c r="I252" i="46"/>
  <c r="I433" i="46"/>
  <c r="I398" i="46"/>
  <c r="I177" i="46"/>
  <c r="I140" i="46"/>
  <c r="I377" i="46"/>
  <c r="AA263" i="46"/>
  <c r="V263" i="46"/>
  <c r="AD341" i="46"/>
  <c r="Z263" i="46"/>
  <c r="AD445" i="46"/>
  <c r="O39" i="46"/>
  <c r="AF263" i="46"/>
  <c r="G314" i="46"/>
  <c r="D392" i="46"/>
  <c r="G392" i="46"/>
  <c r="X159" i="46"/>
  <c r="AF445" i="46"/>
  <c r="AA159" i="46"/>
  <c r="AE237" i="46"/>
  <c r="Y419" i="46"/>
  <c r="AC419" i="46"/>
  <c r="AC159" i="46"/>
  <c r="I145" i="46"/>
  <c r="I426" i="46"/>
  <c r="I324" i="46"/>
  <c r="I325" i="46"/>
  <c r="I218" i="46"/>
  <c r="I143" i="46"/>
  <c r="I196" i="46"/>
  <c r="I408" i="46"/>
  <c r="D366" i="46"/>
  <c r="AC263" i="46"/>
  <c r="I353" i="46"/>
  <c r="AA445" i="46"/>
  <c r="I326" i="46"/>
  <c r="I323" i="46"/>
  <c r="I431" i="46"/>
  <c r="I425" i="46"/>
  <c r="E340" i="46"/>
  <c r="I321" i="46"/>
  <c r="I254" i="46"/>
  <c r="I192" i="46"/>
  <c r="I170" i="46"/>
  <c r="H42" i="46"/>
  <c r="I173" i="46"/>
  <c r="E45" i="46"/>
  <c r="G418" i="46"/>
  <c r="I403" i="46"/>
  <c r="I373" i="46"/>
  <c r="I322" i="46"/>
  <c r="E314" i="46"/>
  <c r="I354" i="46"/>
  <c r="C366" i="46"/>
  <c r="I273" i="46"/>
  <c r="I271" i="46"/>
  <c r="H210" i="46"/>
  <c r="E158" i="46"/>
  <c r="H43" i="46"/>
  <c r="I153" i="46"/>
  <c r="C39" i="46"/>
  <c r="I327" i="46"/>
  <c r="I219" i="46"/>
  <c r="I195" i="46"/>
  <c r="D44" i="46"/>
  <c r="C35" i="46"/>
  <c r="H45" i="46"/>
  <c r="I438" i="46"/>
  <c r="I407" i="46"/>
  <c r="I330" i="46"/>
  <c r="I255" i="46"/>
  <c r="I149" i="46"/>
  <c r="D45" i="46"/>
  <c r="G38" i="46"/>
  <c r="C48" i="46"/>
  <c r="C36" i="46"/>
  <c r="D210" i="46"/>
  <c r="I429" i="46"/>
  <c r="G366" i="46"/>
  <c r="W419" i="46"/>
  <c r="AA419" i="46"/>
  <c r="AB315" i="46"/>
  <c r="Z315" i="46"/>
  <c r="AE315" i="46"/>
  <c r="AC315" i="46"/>
  <c r="X315" i="46"/>
  <c r="AG315" i="46"/>
  <c r="AH315" i="46"/>
  <c r="W315" i="46"/>
  <c r="Y315" i="46"/>
  <c r="AD315" i="46"/>
  <c r="V315" i="46"/>
  <c r="AA315" i="46"/>
  <c r="AF315" i="46"/>
  <c r="AB393" i="46"/>
  <c r="AE393" i="46"/>
  <c r="AC393" i="46"/>
  <c r="AH393" i="46"/>
  <c r="Z393" i="46"/>
  <c r="AG393" i="46"/>
  <c r="X393" i="46"/>
  <c r="AA393" i="46"/>
  <c r="AF393" i="46"/>
  <c r="Y393" i="46"/>
  <c r="V393" i="46"/>
  <c r="AI393" i="46" s="1"/>
  <c r="W393" i="46"/>
  <c r="AD393" i="46"/>
  <c r="AB289" i="46"/>
  <c r="AG289" i="46"/>
  <c r="AC289" i="46"/>
  <c r="X289" i="46"/>
  <c r="AH289" i="46"/>
  <c r="AA289" i="46"/>
  <c r="V289" i="46"/>
  <c r="AD289" i="46"/>
  <c r="Z289" i="46"/>
  <c r="AF289" i="46"/>
  <c r="Y289" i="46"/>
  <c r="AE289" i="46"/>
  <c r="W289" i="46"/>
  <c r="B37" i="46"/>
  <c r="I115" i="46"/>
  <c r="S44" i="46"/>
  <c r="AJ44" i="46" s="1"/>
  <c r="C236" i="46"/>
  <c r="I172" i="46"/>
  <c r="E418" i="46"/>
  <c r="I308" i="46"/>
  <c r="B44" i="46"/>
  <c r="I122" i="46"/>
  <c r="S48" i="46"/>
  <c r="AJ48" i="46" s="1"/>
  <c r="I372" i="46"/>
  <c r="I201" i="46"/>
  <c r="D36" i="46"/>
  <c r="I349" i="46"/>
  <c r="I379" i="46"/>
  <c r="I346" i="46"/>
  <c r="I198" i="46"/>
  <c r="I147" i="46"/>
  <c r="C184" i="46"/>
  <c r="I399" i="46"/>
  <c r="I332" i="46"/>
  <c r="I203" i="46"/>
  <c r="I144" i="46"/>
  <c r="I347" i="46"/>
  <c r="D288" i="46"/>
  <c r="D48" i="46"/>
  <c r="P72" i="46"/>
  <c r="S488" i="46"/>
  <c r="AB367" i="46"/>
  <c r="X367" i="46"/>
  <c r="AE367" i="46"/>
  <c r="AG367" i="46"/>
  <c r="Z367" i="46"/>
  <c r="AH367" i="46"/>
  <c r="AC367" i="46"/>
  <c r="I352" i="46"/>
  <c r="AB237" i="46"/>
  <c r="AG237" i="46"/>
  <c r="S38" i="46"/>
  <c r="AJ38" i="46" s="1"/>
  <c r="AB341" i="46"/>
  <c r="AH341" i="46"/>
  <c r="AF237" i="46"/>
  <c r="Y185" i="46"/>
  <c r="AA367" i="46"/>
  <c r="X185" i="46"/>
  <c r="B34" i="46"/>
  <c r="I112" i="46"/>
  <c r="S52" i="46"/>
  <c r="AJ52" i="46" s="1"/>
  <c r="Q54" i="46"/>
  <c r="S37" i="46"/>
  <c r="AJ37" i="46" s="1"/>
  <c r="E184" i="46"/>
  <c r="E366" i="46"/>
  <c r="E44" i="46"/>
  <c r="I329" i="46"/>
  <c r="I250" i="46"/>
  <c r="H46" i="46"/>
  <c r="B46" i="46"/>
  <c r="I124" i="46"/>
  <c r="D37" i="46"/>
  <c r="G444" i="46"/>
  <c r="I356" i="46"/>
  <c r="I229" i="46"/>
  <c r="H35" i="46"/>
  <c r="C45" i="46"/>
  <c r="I223" i="46"/>
  <c r="D262" i="46"/>
  <c r="G45" i="46"/>
  <c r="E47" i="46"/>
  <c r="B40" i="46"/>
  <c r="I118" i="46"/>
  <c r="E392" i="46"/>
  <c r="B314" i="46"/>
  <c r="I293" i="46"/>
  <c r="G236" i="46"/>
  <c r="D39" i="46"/>
  <c r="C38" i="46"/>
  <c r="I413" i="46"/>
  <c r="I397" i="46"/>
  <c r="B418" i="46"/>
  <c r="C418" i="46"/>
  <c r="C262" i="46"/>
  <c r="I268" i="46"/>
  <c r="I230" i="46"/>
  <c r="I179" i="46"/>
  <c r="G43" i="46"/>
  <c r="I174" i="46"/>
  <c r="I164" i="46"/>
  <c r="B158" i="46"/>
  <c r="I137" i="46"/>
  <c r="B35" i="46"/>
  <c r="I113" i="46"/>
  <c r="H392" i="46"/>
  <c r="H418" i="46"/>
  <c r="I355" i="46"/>
  <c r="I253" i="46"/>
  <c r="I274" i="46"/>
  <c r="I227" i="46"/>
  <c r="I167" i="46"/>
  <c r="B45" i="46"/>
  <c r="I123" i="46"/>
  <c r="E35" i="46"/>
  <c r="C43" i="46"/>
  <c r="I412" i="46"/>
  <c r="D418" i="46"/>
  <c r="H340" i="46"/>
  <c r="I294" i="46"/>
  <c r="H366" i="46"/>
  <c r="I272" i="46"/>
  <c r="I244" i="46"/>
  <c r="I199" i="46"/>
  <c r="I138" i="46"/>
  <c r="H44" i="46"/>
  <c r="B36" i="46"/>
  <c r="I114" i="46"/>
  <c r="I141" i="46"/>
  <c r="D46" i="46"/>
  <c r="E39" i="46"/>
  <c r="B33" i="46"/>
  <c r="I111" i="46"/>
  <c r="B132" i="46"/>
  <c r="I410" i="46"/>
  <c r="C46" i="46"/>
  <c r="B39" i="46"/>
  <c r="I117" i="46"/>
  <c r="G49" i="46"/>
  <c r="G37" i="46"/>
  <c r="I152" i="46"/>
  <c r="AB159" i="46"/>
  <c r="AH159" i="46"/>
  <c r="AA237" i="46"/>
  <c r="AD263" i="46"/>
  <c r="L54" i="46"/>
  <c r="S33" i="46"/>
  <c r="L50" i="46"/>
  <c r="AD367" i="46"/>
  <c r="R54" i="46"/>
  <c r="W159" i="46"/>
  <c r="W263" i="46"/>
  <c r="S46" i="46"/>
  <c r="AJ46" i="46" s="1"/>
  <c r="X341" i="46"/>
  <c r="Y237" i="46"/>
  <c r="X237" i="46"/>
  <c r="E43" i="46"/>
  <c r="I351" i="46"/>
  <c r="G184" i="46"/>
  <c r="I281" i="46"/>
  <c r="G35" i="46"/>
  <c r="I376" i="46"/>
  <c r="I146" i="46"/>
  <c r="G340" i="46"/>
  <c r="E210" i="46"/>
  <c r="B210" i="46"/>
  <c r="I189" i="46"/>
  <c r="I405" i="46"/>
  <c r="B340" i="46"/>
  <c r="I319" i="46"/>
  <c r="I295" i="46"/>
  <c r="G288" i="46"/>
  <c r="I245" i="46"/>
  <c r="E49" i="46"/>
  <c r="C41" i="46"/>
  <c r="C33" i="46"/>
  <c r="C132" i="46"/>
  <c r="E42" i="46"/>
  <c r="H36" i="46"/>
  <c r="H444" i="46"/>
  <c r="I404" i="46"/>
  <c r="C340" i="46"/>
  <c r="I279" i="46"/>
  <c r="I247" i="46"/>
  <c r="H158" i="46"/>
  <c r="H41" i="46"/>
  <c r="G34" i="46"/>
  <c r="C44" i="46"/>
  <c r="C34" i="46"/>
  <c r="S42" i="46"/>
  <c r="AJ42" i="46" s="1"/>
  <c r="AI263" i="46"/>
  <c r="S49" i="46"/>
  <c r="AJ49" i="46" s="1"/>
  <c r="AC237" i="46"/>
  <c r="W185" i="46"/>
  <c r="AB445" i="46"/>
  <c r="AH445" i="46"/>
  <c r="Y445" i="46"/>
  <c r="AE419" i="46"/>
  <c r="Z159" i="46"/>
  <c r="M54" i="46"/>
  <c r="B366" i="46"/>
  <c r="I345" i="46"/>
  <c r="D236" i="46"/>
  <c r="I191" i="46"/>
  <c r="H262" i="46"/>
  <c r="D43" i="46"/>
  <c r="D34" i="46"/>
  <c r="G46" i="46"/>
  <c r="I436" i="46"/>
  <c r="I307" i="46"/>
  <c r="E34" i="46"/>
  <c r="I280" i="46"/>
  <c r="B288" i="46"/>
  <c r="I267" i="46"/>
  <c r="I225" i="46"/>
  <c r="B43" i="46"/>
  <c r="I121" i="46"/>
  <c r="C158" i="46"/>
  <c r="I168" i="46"/>
  <c r="I387" i="46"/>
  <c r="I228" i="46"/>
  <c r="E236" i="46"/>
  <c r="B48" i="46"/>
  <c r="I126" i="46"/>
  <c r="I334" i="46"/>
  <c r="I335" i="46"/>
  <c r="H47" i="46"/>
  <c r="D41" i="46"/>
  <c r="I385" i="46"/>
  <c r="E262" i="46"/>
  <c r="E41" i="46"/>
  <c r="H33" i="46"/>
  <c r="H132" i="46"/>
  <c r="C42" i="46"/>
  <c r="W367" i="46"/>
  <c r="AB263" i="46"/>
  <c r="AH263" i="46"/>
  <c r="S34" i="46"/>
  <c r="AJ34" i="46" s="1"/>
  <c r="D81" i="46"/>
  <c r="B81" i="46"/>
  <c r="E81" i="46"/>
  <c r="G81" i="46"/>
  <c r="H81" i="46"/>
  <c r="F81" i="46"/>
  <c r="C81" i="46"/>
  <c r="AD159" i="46"/>
  <c r="S45" i="46"/>
  <c r="AJ45" i="46" s="1"/>
  <c r="N54" i="46"/>
  <c r="O54" i="46"/>
  <c r="AF367" i="46"/>
  <c r="Z237" i="46"/>
  <c r="I471" i="46"/>
  <c r="E33" i="46"/>
  <c r="E132" i="46"/>
  <c r="I384" i="46"/>
  <c r="I216" i="46"/>
  <c r="C314" i="46"/>
  <c r="I248" i="46"/>
  <c r="I139" i="46"/>
  <c r="S36" i="46"/>
  <c r="AJ36" i="46" s="1"/>
  <c r="AB185" i="46"/>
  <c r="AG185" i="46"/>
  <c r="I428" i="46"/>
  <c r="I424" i="46"/>
  <c r="D340" i="46"/>
  <c r="I249" i="46"/>
  <c r="I190" i="46"/>
  <c r="B42" i="46"/>
  <c r="I120" i="46"/>
  <c r="I169" i="46"/>
  <c r="B49" i="46"/>
  <c r="I127" i="46"/>
  <c r="B41" i="46"/>
  <c r="I119" i="46"/>
  <c r="I269" i="46"/>
  <c r="I320" i="46"/>
  <c r="C288" i="46"/>
  <c r="I375" i="46"/>
  <c r="E288" i="46"/>
  <c r="I202" i="46"/>
  <c r="C210" i="46"/>
  <c r="I178" i="46"/>
  <c r="I150" i="46"/>
  <c r="I386" i="46"/>
  <c r="I400" i="46"/>
  <c r="I361" i="46"/>
  <c r="I359" i="46"/>
  <c r="I224" i="46"/>
  <c r="B184" i="46"/>
  <c r="I163" i="46"/>
  <c r="G42" i="46"/>
  <c r="G158" i="46"/>
  <c r="C392" i="46"/>
  <c r="I298" i="46"/>
  <c r="I142" i="46"/>
  <c r="E40" i="46"/>
  <c r="D158" i="46"/>
  <c r="E36" i="46"/>
  <c r="H236" i="46"/>
  <c r="C444" i="46"/>
  <c r="I427" i="46"/>
  <c r="D444" i="46"/>
  <c r="I374" i="46"/>
  <c r="I302" i="46"/>
  <c r="I276" i="46"/>
  <c r="I204" i="46"/>
  <c r="B262" i="46"/>
  <c r="I241" i="46"/>
  <c r="B38" i="46"/>
  <c r="I116" i="46"/>
  <c r="H48" i="46"/>
  <c r="H38" i="46"/>
  <c r="I437" i="46"/>
  <c r="I305" i="46"/>
  <c r="I357" i="46"/>
  <c r="I348" i="46"/>
  <c r="I306" i="46"/>
  <c r="I222" i="46"/>
  <c r="G262" i="46"/>
  <c r="I221" i="46"/>
  <c r="D47" i="46"/>
  <c r="H37" i="46"/>
  <c r="I423" i="46"/>
  <c r="B444" i="46"/>
  <c r="I401" i="46"/>
  <c r="I283" i="46"/>
  <c r="I282" i="46"/>
  <c r="I231" i="46"/>
  <c r="B236" i="46"/>
  <c r="I215" i="46"/>
  <c r="I243" i="46"/>
  <c r="G47" i="46"/>
  <c r="G39" i="46"/>
  <c r="H184" i="46"/>
  <c r="H40" i="46"/>
  <c r="D35" i="46"/>
  <c r="I411" i="46"/>
  <c r="I381" i="46"/>
  <c r="I303" i="46"/>
  <c r="I278" i="46"/>
  <c r="C40" i="46"/>
  <c r="G41" i="46"/>
  <c r="G33" i="46"/>
  <c r="G132" i="46"/>
  <c r="I439" i="46"/>
  <c r="I430" i="46"/>
  <c r="P71" i="46"/>
  <c r="S487" i="46"/>
  <c r="AH185" i="46"/>
  <c r="Y341" i="46"/>
  <c r="X445" i="46"/>
  <c r="AI445" i="46" s="1"/>
  <c r="Z185" i="46"/>
  <c r="W341" i="46"/>
  <c r="AF341" i="46"/>
  <c r="AB419" i="46"/>
  <c r="S41" i="46"/>
  <c r="AJ41" i="46" s="1"/>
  <c r="Z419" i="46"/>
  <c r="AD419" i="46"/>
  <c r="AC185" i="46"/>
  <c r="H34" i="46"/>
  <c r="G44" i="46"/>
  <c r="I333" i="46"/>
  <c r="I257" i="46"/>
  <c r="I197" i="46"/>
  <c r="G48" i="46"/>
  <c r="C37" i="46"/>
  <c r="I175" i="46"/>
  <c r="E48" i="46"/>
  <c r="E38" i="46"/>
  <c r="I383" i="46"/>
  <c r="H314" i="46"/>
  <c r="I256" i="46"/>
  <c r="I200" i="46"/>
  <c r="I220" i="46"/>
  <c r="I205" i="46"/>
  <c r="I171" i="46"/>
  <c r="I151" i="46"/>
  <c r="B47" i="46"/>
  <c r="I125" i="46"/>
  <c r="E37" i="46"/>
  <c r="C47" i="46"/>
  <c r="I371" i="46"/>
  <c r="B392" i="46"/>
  <c r="I331" i="46"/>
  <c r="I296" i="46"/>
  <c r="I360" i="46"/>
  <c r="I309" i="46"/>
  <c r="I246" i="46"/>
  <c r="E46" i="46"/>
  <c r="D38" i="46"/>
  <c r="D49" i="46"/>
  <c r="D40" i="46"/>
  <c r="D33" i="46"/>
  <c r="D132" i="46"/>
  <c r="E444" i="46"/>
  <c r="I409" i="46"/>
  <c r="I299" i="46"/>
  <c r="I277" i="46"/>
  <c r="D184" i="46"/>
  <c r="C49" i="46"/>
  <c r="H39" i="46"/>
  <c r="I193" i="46"/>
  <c r="G40" i="46"/>
  <c r="I300" i="46"/>
  <c r="I176" i="46"/>
  <c r="AC341" i="46"/>
  <c r="S51" i="46"/>
  <c r="AJ51" i="46" s="1"/>
  <c r="V367" i="46"/>
  <c r="AG341" i="46"/>
  <c r="Y263" i="46"/>
  <c r="V237" i="46"/>
  <c r="AI210" i="46"/>
  <c r="S43" i="46"/>
  <c r="AJ43" i="46" s="1"/>
  <c r="V341" i="46"/>
  <c r="W237" i="46"/>
  <c r="AE263" i="46"/>
  <c r="Y367" i="46"/>
  <c r="S35" i="46"/>
  <c r="AJ35" i="46" s="1"/>
  <c r="AF185" i="46"/>
  <c r="AE159" i="46"/>
  <c r="AB54" i="46"/>
  <c r="AI54" i="46" s="1"/>
  <c r="L366" i="46"/>
  <c r="Y159" i="46"/>
  <c r="H52" i="46"/>
  <c r="E52" i="46"/>
  <c r="C52" i="46"/>
  <c r="G52" i="46"/>
  <c r="AI341" i="46" l="1"/>
  <c r="AI419" i="46"/>
  <c r="I336" i="46"/>
  <c r="I262" i="46"/>
  <c r="AI159" i="46"/>
  <c r="I388" i="46"/>
  <c r="I440" i="46"/>
  <c r="AI185" i="46"/>
  <c r="AB55" i="46"/>
  <c r="AD55" i="46"/>
  <c r="AA55" i="46"/>
  <c r="AC55" i="46"/>
  <c r="W55" i="46"/>
  <c r="AH55" i="46"/>
  <c r="AF55" i="46"/>
  <c r="AG55" i="46"/>
  <c r="AE55" i="46"/>
  <c r="Y55" i="46"/>
  <c r="Z55" i="46"/>
  <c r="X55" i="46"/>
  <c r="V55" i="46"/>
  <c r="AI55" i="46" s="1"/>
  <c r="D54" i="46"/>
  <c r="I284" i="46"/>
  <c r="H50" i="46"/>
  <c r="I340" i="46"/>
  <c r="I39" i="46"/>
  <c r="I45" i="46"/>
  <c r="P67" i="46"/>
  <c r="S483" i="46"/>
  <c r="I38" i="46"/>
  <c r="H54" i="46"/>
  <c r="I43" i="46"/>
  <c r="I366" i="46"/>
  <c r="I35" i="46"/>
  <c r="I180" i="46"/>
  <c r="I42" i="46"/>
  <c r="I36" i="46"/>
  <c r="I206" i="46"/>
  <c r="G50" i="46"/>
  <c r="AI237" i="46"/>
  <c r="P19" i="46"/>
  <c r="S71" i="46"/>
  <c r="I444" i="46"/>
  <c r="I81" i="46"/>
  <c r="I288" i="46"/>
  <c r="I210" i="46"/>
  <c r="AJ33" i="46"/>
  <c r="I44" i="46"/>
  <c r="I49" i="46"/>
  <c r="S50" i="46"/>
  <c r="AJ50" i="46" s="1"/>
  <c r="I158" i="46"/>
  <c r="I46" i="46"/>
  <c r="E50" i="46"/>
  <c r="I236" i="46"/>
  <c r="I184" i="46"/>
  <c r="I132" i="46"/>
  <c r="AI315" i="46"/>
  <c r="G54" i="46"/>
  <c r="I392" i="46"/>
  <c r="I48" i="46"/>
  <c r="C54" i="46"/>
  <c r="I314" i="46"/>
  <c r="I258" i="46"/>
  <c r="B50" i="46"/>
  <c r="I154" i="46"/>
  <c r="B52" i="46"/>
  <c r="I130" i="46"/>
  <c r="I232" i="46"/>
  <c r="I362" i="46"/>
  <c r="I310" i="46"/>
  <c r="C50" i="46"/>
  <c r="AI367" i="46"/>
  <c r="I41" i="46"/>
  <c r="E54" i="46"/>
  <c r="B54" i="46"/>
  <c r="I33" i="46"/>
  <c r="I418" i="46"/>
  <c r="AE211" i="46"/>
  <c r="Z211" i="46"/>
  <c r="X211" i="46"/>
  <c r="AG211" i="46"/>
  <c r="AC211" i="46"/>
  <c r="AH211" i="46"/>
  <c r="Y211" i="46"/>
  <c r="AF211" i="46"/>
  <c r="W211" i="46"/>
  <c r="V211" i="46"/>
  <c r="AD211" i="46"/>
  <c r="AA211" i="46"/>
  <c r="H263" i="46"/>
  <c r="F263" i="46"/>
  <c r="B263" i="46"/>
  <c r="D263" i="46"/>
  <c r="G263" i="46"/>
  <c r="E263" i="46"/>
  <c r="C263" i="46"/>
  <c r="I414" i="46"/>
  <c r="D50" i="46"/>
  <c r="I47" i="46"/>
  <c r="AB211" i="46"/>
  <c r="I40" i="46"/>
  <c r="I34" i="46"/>
  <c r="P20" i="46"/>
  <c r="S72" i="46"/>
  <c r="I37" i="46"/>
  <c r="AI289" i="46"/>
  <c r="H393" i="46" l="1"/>
  <c r="E393" i="46"/>
  <c r="B393" i="46"/>
  <c r="G393" i="46"/>
  <c r="F393" i="46"/>
  <c r="D393" i="46"/>
  <c r="C393" i="46"/>
  <c r="H419" i="46"/>
  <c r="B419" i="46"/>
  <c r="G419" i="46"/>
  <c r="F419" i="46"/>
  <c r="C419" i="46"/>
  <c r="D419" i="46"/>
  <c r="E419" i="46"/>
  <c r="I50" i="46"/>
  <c r="G237" i="46"/>
  <c r="C237" i="46"/>
  <c r="H237" i="46"/>
  <c r="E237" i="46"/>
  <c r="F237" i="46"/>
  <c r="D237" i="46"/>
  <c r="B237" i="46"/>
  <c r="I54" i="46"/>
  <c r="C315" i="46"/>
  <c r="B315" i="46"/>
  <c r="F315" i="46"/>
  <c r="G315" i="46"/>
  <c r="E315" i="46"/>
  <c r="H315" i="46"/>
  <c r="D315" i="46"/>
  <c r="F445" i="46"/>
  <c r="E445" i="46"/>
  <c r="H445" i="46"/>
  <c r="G445" i="46"/>
  <c r="C445" i="46"/>
  <c r="B445" i="46"/>
  <c r="D445" i="46"/>
  <c r="P15" i="46"/>
  <c r="S67" i="46"/>
  <c r="AI211" i="46"/>
  <c r="E185" i="46"/>
  <c r="D185" i="46"/>
  <c r="H185" i="46"/>
  <c r="B185" i="46"/>
  <c r="G185" i="46"/>
  <c r="C185" i="46"/>
  <c r="F185" i="46"/>
  <c r="G211" i="46"/>
  <c r="E211" i="46"/>
  <c r="H211" i="46"/>
  <c r="C211" i="46"/>
  <c r="D211" i="46"/>
  <c r="B211" i="46"/>
  <c r="F211" i="46"/>
  <c r="D341" i="46"/>
  <c r="G341" i="46"/>
  <c r="E341" i="46"/>
  <c r="C341" i="46"/>
  <c r="H341" i="46"/>
  <c r="F341" i="46"/>
  <c r="B341" i="46"/>
  <c r="F133" i="46"/>
  <c r="B133" i="46"/>
  <c r="E133" i="46"/>
  <c r="C133" i="46"/>
  <c r="D133" i="46"/>
  <c r="H133" i="46"/>
  <c r="G133" i="46"/>
  <c r="I263" i="46"/>
  <c r="I52" i="46"/>
  <c r="C159" i="46"/>
  <c r="H159" i="46"/>
  <c r="F159" i="46"/>
  <c r="D159" i="46"/>
  <c r="B159" i="46"/>
  <c r="G159" i="46"/>
  <c r="E159" i="46"/>
  <c r="B289" i="46"/>
  <c r="G289" i="46"/>
  <c r="H289" i="46"/>
  <c r="F289" i="46"/>
  <c r="C289" i="46"/>
  <c r="D289" i="46"/>
  <c r="E289" i="46"/>
  <c r="F367" i="46"/>
  <c r="D367" i="46"/>
  <c r="G367" i="46"/>
  <c r="E367" i="46"/>
  <c r="B367" i="46"/>
  <c r="C367" i="46"/>
  <c r="H367" i="46"/>
  <c r="I367" i="46" l="1"/>
  <c r="I185" i="46"/>
  <c r="I445" i="46"/>
  <c r="I133" i="46"/>
  <c r="I315" i="46"/>
  <c r="I393" i="46"/>
  <c r="I289" i="46"/>
  <c r="I419" i="46"/>
  <c r="F55" i="46"/>
  <c r="B55" i="46"/>
  <c r="E55" i="46"/>
  <c r="C55" i="46"/>
  <c r="G55" i="46"/>
  <c r="H55" i="46"/>
  <c r="D55" i="46"/>
  <c r="I159" i="46"/>
  <c r="I341" i="46"/>
  <c r="I211" i="46"/>
  <c r="I237" i="46"/>
  <c r="I55" i="46" l="1"/>
  <c r="AF623" i="43"/>
  <c r="AF624" i="43"/>
  <c r="AF611" i="41"/>
  <c r="AF612" i="43" l="1"/>
  <c r="AF624" i="41"/>
  <c r="AF623" i="41"/>
  <c r="AF611" i="40"/>
  <c r="AF624" i="42"/>
  <c r="AF623" i="42"/>
  <c r="AF611" i="43"/>
  <c r="AF612" i="40"/>
  <c r="AF612" i="41"/>
  <c r="AF611" i="42"/>
  <c r="AF612" i="42"/>
  <c r="AF624" i="40"/>
  <c r="AF623" i="40"/>
  <c r="AF625" i="41" l="1"/>
  <c r="AF625" i="57"/>
  <c r="AG625" i="57" s="1"/>
  <c r="AF625" i="43"/>
  <c r="AF625" i="51"/>
  <c r="AF625" i="54"/>
  <c r="AF625" i="53"/>
  <c r="AF625" i="55"/>
  <c r="AG625" i="55" s="1"/>
  <c r="AF625" i="47"/>
  <c r="AF625" i="42"/>
  <c r="AF625" i="52"/>
  <c r="AF625" i="46"/>
  <c r="AF625" i="50"/>
  <c r="AF625" i="40"/>
  <c r="AF625" i="48"/>
  <c r="I573" i="40" l="1"/>
  <c r="I547" i="40"/>
  <c r="I521" i="40"/>
  <c r="I495" i="40"/>
  <c r="F79" i="40" l="1"/>
  <c r="I469" i="40"/>
  <c r="AH53" i="40"/>
  <c r="P105" i="40"/>
  <c r="P27" i="40" s="1"/>
  <c r="I570" i="2"/>
  <c r="I541" i="2"/>
  <c r="I539" i="2"/>
  <c r="I535" i="2"/>
  <c r="I529" i="2"/>
  <c r="I511" i="2"/>
  <c r="I495" i="2"/>
  <c r="I494" i="2"/>
  <c r="I491" i="2"/>
  <c r="I478" i="2"/>
  <c r="Y53" i="40" l="1"/>
  <c r="AF53" i="40"/>
  <c r="AD53" i="40"/>
  <c r="I484" i="2"/>
  <c r="I517" i="2"/>
  <c r="I557" i="2"/>
  <c r="AC53" i="40"/>
  <c r="I356" i="2"/>
  <c r="I375" i="2"/>
  <c r="I462" i="2"/>
  <c r="I475" i="2"/>
  <c r="I485" i="2"/>
  <c r="I493" i="2"/>
  <c r="I510" i="2"/>
  <c r="I518" i="2"/>
  <c r="I543" i="2"/>
  <c r="I559" i="2"/>
  <c r="I568" i="2"/>
  <c r="AI209" i="40"/>
  <c r="AI183" i="40"/>
  <c r="Z53" i="40"/>
  <c r="I453" i="2"/>
  <c r="I476" i="2"/>
  <c r="I486" i="2"/>
  <c r="I519" i="2"/>
  <c r="I536" i="2"/>
  <c r="I544" i="2"/>
  <c r="I561" i="2"/>
  <c r="I569" i="2"/>
  <c r="AI287" i="40"/>
  <c r="X53" i="40"/>
  <c r="AA53" i="40"/>
  <c r="I477" i="2"/>
  <c r="I223" i="2"/>
  <c r="I269" i="2"/>
  <c r="I347" i="2"/>
  <c r="I349" i="2"/>
  <c r="I352" i="2"/>
  <c r="I488" i="2"/>
  <c r="I503" i="2"/>
  <c r="I513" i="2"/>
  <c r="I528" i="2"/>
  <c r="I538" i="2"/>
  <c r="I546" i="2"/>
  <c r="I563" i="2"/>
  <c r="I571" i="2"/>
  <c r="AI313" i="40"/>
  <c r="AI157" i="40"/>
  <c r="AG53" i="40"/>
  <c r="I377" i="2"/>
  <c r="I542" i="2"/>
  <c r="I455" i="2"/>
  <c r="I487" i="2"/>
  <c r="I520" i="2"/>
  <c r="I545" i="2"/>
  <c r="I458" i="2"/>
  <c r="I479" i="2"/>
  <c r="I489" i="2"/>
  <c r="I504" i="2"/>
  <c r="I514" i="2"/>
  <c r="I521" i="2"/>
  <c r="I554" i="2"/>
  <c r="I564" i="2"/>
  <c r="I572" i="2"/>
  <c r="AI417" i="40"/>
  <c r="F27" i="40"/>
  <c r="I79" i="40"/>
  <c r="I200" i="2"/>
  <c r="I509" i="2"/>
  <c r="I567" i="2"/>
  <c r="I118" i="2"/>
  <c r="I464" i="2"/>
  <c r="I502" i="2"/>
  <c r="I537" i="2"/>
  <c r="H626" i="2"/>
  <c r="AI391" i="40"/>
  <c r="V53" i="40"/>
  <c r="AI131" i="40"/>
  <c r="I232" i="2"/>
  <c r="I467" i="2"/>
  <c r="I481" i="2"/>
  <c r="I490" i="2"/>
  <c r="I505" i="2"/>
  <c r="I515" i="2"/>
  <c r="I530" i="2"/>
  <c r="I540" i="2"/>
  <c r="I547" i="2"/>
  <c r="I555" i="2"/>
  <c r="I565" i="2"/>
  <c r="AI339" i="40"/>
  <c r="I492" i="2"/>
  <c r="I533" i="2"/>
  <c r="I270" i="2"/>
  <c r="I153" i="2"/>
  <c r="I282" i="2"/>
  <c r="I512" i="2"/>
  <c r="I562" i="2"/>
  <c r="AI443" i="40"/>
  <c r="W53" i="40"/>
  <c r="I203" i="2"/>
  <c r="I219" i="2"/>
  <c r="I231" i="2"/>
  <c r="I363" i="2"/>
  <c r="I382" i="2"/>
  <c r="I450" i="2"/>
  <c r="I460" i="2"/>
  <c r="I483" i="2"/>
  <c r="I507" i="2"/>
  <c r="I516" i="2"/>
  <c r="I531" i="2"/>
  <c r="I556" i="2"/>
  <c r="I566" i="2"/>
  <c r="I573" i="2"/>
  <c r="I616" i="2"/>
  <c r="AI365" i="40"/>
  <c r="AI261" i="40"/>
  <c r="AI235" i="40"/>
  <c r="AE53" i="40"/>
  <c r="I616" i="54"/>
  <c r="F99" i="2"/>
  <c r="I390" i="2"/>
  <c r="I378" i="2"/>
  <c r="I613" i="2"/>
  <c r="I224" i="2"/>
  <c r="I217" i="2"/>
  <c r="I221" i="2"/>
  <c r="I379" i="2"/>
  <c r="F91" i="2"/>
  <c r="I606" i="2"/>
  <c r="I371" i="2"/>
  <c r="C626" i="2"/>
  <c r="I385" i="2" l="1"/>
  <c r="I285" i="2"/>
  <c r="I280" i="2"/>
  <c r="I180" i="2"/>
  <c r="I127" i="2"/>
  <c r="I346" i="2"/>
  <c r="I284" i="2"/>
  <c r="I271" i="2"/>
  <c r="I348" i="2"/>
  <c r="I167" i="2"/>
  <c r="I283" i="2"/>
  <c r="I278" i="2"/>
  <c r="I176" i="2"/>
  <c r="I359" i="2"/>
  <c r="I358" i="2"/>
  <c r="I194" i="2"/>
  <c r="I618" i="51"/>
  <c r="I202" i="2"/>
  <c r="I193" i="2"/>
  <c r="B37" i="2"/>
  <c r="I388" i="2"/>
  <c r="I174" i="2"/>
  <c r="I351" i="2"/>
  <c r="I608" i="51"/>
  <c r="I299" i="2"/>
  <c r="I389" i="2"/>
  <c r="I207" i="2"/>
  <c r="I281" i="2"/>
  <c r="I268" i="2"/>
  <c r="I164" i="2"/>
  <c r="I111" i="2"/>
  <c r="I619" i="51"/>
  <c r="I115" i="2"/>
  <c r="I384" i="2"/>
  <c r="I233" i="2"/>
  <c r="I302" i="2"/>
  <c r="H42" i="2"/>
  <c r="I624" i="51"/>
  <c r="F74" i="2"/>
  <c r="I177" i="2"/>
  <c r="I452" i="2"/>
  <c r="F62" i="2"/>
  <c r="F93" i="2"/>
  <c r="I618" i="2"/>
  <c r="I609" i="2"/>
  <c r="I625" i="51"/>
  <c r="I620" i="51"/>
  <c r="I624" i="52"/>
  <c r="I607" i="52"/>
  <c r="I612" i="52"/>
  <c r="I610" i="52"/>
  <c r="I613" i="52"/>
  <c r="I611" i="52"/>
  <c r="I615" i="52"/>
  <c r="I623" i="52"/>
  <c r="I620" i="52"/>
  <c r="I609" i="54"/>
  <c r="I165" i="2"/>
  <c r="I173" i="2"/>
  <c r="F65" i="2"/>
  <c r="H288" i="2"/>
  <c r="F63" i="2"/>
  <c r="I350" i="2"/>
  <c r="I309" i="2"/>
  <c r="I166" i="2"/>
  <c r="I613" i="54"/>
  <c r="H626" i="57"/>
  <c r="I616" i="57"/>
  <c r="I626" i="57" s="1"/>
  <c r="I229" i="2"/>
  <c r="I168" i="2"/>
  <c r="I142" i="2"/>
  <c r="I624" i="48"/>
  <c r="I622" i="51"/>
  <c r="I614" i="51"/>
  <c r="I625" i="54"/>
  <c r="I112" i="2"/>
  <c r="F68" i="2"/>
  <c r="C236" i="2"/>
  <c r="I181" i="2"/>
  <c r="I155" i="2"/>
  <c r="I126" i="2"/>
  <c r="I527" i="2"/>
  <c r="G39" i="2"/>
  <c r="I611" i="51"/>
  <c r="I607" i="51"/>
  <c r="I468" i="2"/>
  <c r="F78" i="2"/>
  <c r="I307" i="2"/>
  <c r="F89" i="2"/>
  <c r="I216" i="2"/>
  <c r="I411" i="2"/>
  <c r="I610" i="2"/>
  <c r="I410" i="2"/>
  <c r="G51" i="2"/>
  <c r="H46" i="2"/>
  <c r="G47" i="2"/>
  <c r="I612" i="48"/>
  <c r="I609" i="51"/>
  <c r="I618" i="54"/>
  <c r="I607" i="54"/>
  <c r="F77" i="2"/>
  <c r="I138" i="2"/>
  <c r="E39" i="2"/>
  <c r="H132" i="2"/>
  <c r="I298" i="2"/>
  <c r="I139" i="2"/>
  <c r="I122" i="2"/>
  <c r="I469" i="2"/>
  <c r="F79" i="2"/>
  <c r="I295" i="2"/>
  <c r="I619" i="2"/>
  <c r="I615" i="51"/>
  <c r="I178" i="2"/>
  <c r="H49" i="2"/>
  <c r="I605" i="51"/>
  <c r="I623" i="51"/>
  <c r="I612" i="51"/>
  <c r="I618" i="52"/>
  <c r="I615" i="54"/>
  <c r="F70" i="2"/>
  <c r="I151" i="2"/>
  <c r="G366" i="2"/>
  <c r="I150" i="2"/>
  <c r="I226" i="2"/>
  <c r="I169" i="2"/>
  <c r="I465" i="2"/>
  <c r="F75" i="2"/>
  <c r="G392" i="2"/>
  <c r="I345" i="2"/>
  <c r="I306" i="2"/>
  <c r="I140" i="2"/>
  <c r="I461" i="2"/>
  <c r="F71" i="2"/>
  <c r="H38" i="2"/>
  <c r="C39" i="2"/>
  <c r="I611" i="2"/>
  <c r="I403" i="2"/>
  <c r="I622" i="54"/>
  <c r="I179" i="2"/>
  <c r="F97" i="2"/>
  <c r="I296" i="2"/>
  <c r="G48" i="2"/>
  <c r="I332" i="2"/>
  <c r="G50" i="2"/>
  <c r="G52" i="2"/>
  <c r="I241" i="2"/>
  <c r="I610" i="51"/>
  <c r="I611" i="54"/>
  <c r="H36" i="2"/>
  <c r="I459" i="2"/>
  <c r="F69" i="2"/>
  <c r="B38" i="2"/>
  <c r="I612" i="2"/>
  <c r="F72" i="2"/>
  <c r="I152" i="2"/>
  <c r="D37" i="2"/>
  <c r="G43" i="2"/>
  <c r="F101" i="2"/>
  <c r="E34" i="2"/>
  <c r="I245" i="2"/>
  <c r="H44" i="2"/>
  <c r="G184" i="2"/>
  <c r="I613" i="51"/>
  <c r="I608" i="52"/>
  <c r="H392" i="2"/>
  <c r="I170" i="2"/>
  <c r="E51" i="2"/>
  <c r="I163" i="2"/>
  <c r="F87" i="2"/>
  <c r="F95" i="2"/>
  <c r="I294" i="2"/>
  <c r="I172" i="2"/>
  <c r="C37" i="2"/>
  <c r="H40" i="2"/>
  <c r="H50" i="2"/>
  <c r="I437" i="2"/>
  <c r="G40" i="2"/>
  <c r="I625" i="52"/>
  <c r="I614" i="52"/>
  <c r="I609" i="52"/>
  <c r="I619" i="52"/>
  <c r="I622" i="52"/>
  <c r="G37" i="2"/>
  <c r="I623" i="54"/>
  <c r="I612" i="54"/>
  <c r="I608" i="54"/>
  <c r="I614" i="54"/>
  <c r="F60" i="2"/>
  <c r="I451" i="2"/>
  <c r="F61" i="2"/>
  <c r="I116" i="2"/>
  <c r="AI53" i="40"/>
  <c r="AJ53" i="40" s="1"/>
  <c r="I466" i="2"/>
  <c r="F76" i="2"/>
  <c r="I147" i="2"/>
  <c r="I113" i="2"/>
  <c r="I457" i="2"/>
  <c r="F67" i="2"/>
  <c r="I117" i="2"/>
  <c r="I129" i="2"/>
  <c r="I463" i="2"/>
  <c r="F73" i="2"/>
  <c r="I304" i="2"/>
  <c r="I297" i="2"/>
  <c r="I218" i="2"/>
  <c r="S608" i="54"/>
  <c r="AG608" i="54" s="1"/>
  <c r="S607" i="54"/>
  <c r="AG607" i="54" s="1"/>
  <c r="S616" i="54"/>
  <c r="AG616" i="54" s="1"/>
  <c r="S612" i="54"/>
  <c r="AG612" i="54" s="1"/>
  <c r="S625" i="54"/>
  <c r="AG625" i="54" s="1"/>
  <c r="I618" i="53"/>
  <c r="I608" i="53"/>
  <c r="I609" i="53"/>
  <c r="I619" i="53"/>
  <c r="I612" i="53"/>
  <c r="I614" i="53"/>
  <c r="I616" i="53"/>
  <c r="I622" i="53"/>
  <c r="H626" i="52"/>
  <c r="I607" i="53"/>
  <c r="I610" i="53"/>
  <c r="I613" i="53"/>
  <c r="I611" i="53"/>
  <c r="I615" i="53"/>
  <c r="I623" i="53"/>
  <c r="I624" i="53"/>
  <c r="I620" i="53"/>
  <c r="I625" i="53"/>
  <c r="S613" i="52"/>
  <c r="AG613" i="52" s="1"/>
  <c r="S610" i="52"/>
  <c r="AG610" i="52" s="1"/>
  <c r="S625" i="52"/>
  <c r="AG625" i="52" s="1"/>
  <c r="S619" i="52"/>
  <c r="AG619" i="52" s="1"/>
  <c r="S608" i="52"/>
  <c r="AG608" i="52" s="1"/>
  <c r="S612" i="52"/>
  <c r="AG612" i="52" s="1"/>
  <c r="I164" i="36"/>
  <c r="H626" i="51"/>
  <c r="I178" i="36"/>
  <c r="I608" i="2"/>
  <c r="S622" i="51"/>
  <c r="AG622" i="51" s="1"/>
  <c r="S624" i="51"/>
  <c r="AG624" i="51" s="1"/>
  <c r="G236" i="2"/>
  <c r="I621" i="2"/>
  <c r="I614" i="2"/>
  <c r="G288" i="2"/>
  <c r="G210" i="2"/>
  <c r="C43" i="2"/>
  <c r="I301" i="2"/>
  <c r="I611" i="40"/>
  <c r="I608" i="40"/>
  <c r="I608" i="48"/>
  <c r="I613" i="48"/>
  <c r="I611" i="48"/>
  <c r="I625" i="48"/>
  <c r="I620" i="48"/>
  <c r="H626" i="40"/>
  <c r="I623" i="48"/>
  <c r="I624" i="50"/>
  <c r="I609" i="50"/>
  <c r="I625" i="50"/>
  <c r="I619" i="50"/>
  <c r="I615" i="50"/>
  <c r="H626" i="48"/>
  <c r="I611" i="50"/>
  <c r="I620" i="50"/>
  <c r="I608" i="50"/>
  <c r="I618" i="50"/>
  <c r="I612" i="50"/>
  <c r="I610" i="50"/>
  <c r="I607" i="50"/>
  <c r="I623" i="50"/>
  <c r="I614" i="50"/>
  <c r="I613" i="50"/>
  <c r="I624" i="47"/>
  <c r="I608" i="47"/>
  <c r="I613" i="47"/>
  <c r="I612" i="47"/>
  <c r="I625" i="47"/>
  <c r="I620" i="47"/>
  <c r="I611" i="47"/>
  <c r="I310" i="2"/>
  <c r="I620" i="2"/>
  <c r="I157" i="2"/>
  <c r="I192" i="2"/>
  <c r="I197" i="2"/>
  <c r="I234" i="2"/>
  <c r="I208" i="2"/>
  <c r="I195" i="2"/>
  <c r="I386" i="2"/>
  <c r="I380" i="2"/>
  <c r="I372" i="2"/>
  <c r="I182" i="2"/>
  <c r="I154" i="2"/>
  <c r="I381" i="2"/>
  <c r="E366" i="2"/>
  <c r="I279" i="2"/>
  <c r="I277" i="2"/>
  <c r="C288" i="2"/>
  <c r="I374" i="2"/>
  <c r="D366" i="2"/>
  <c r="I286" i="2"/>
  <c r="I276" i="2"/>
  <c r="I387" i="2"/>
  <c r="I373" i="2"/>
  <c r="I355" i="2"/>
  <c r="I624" i="2"/>
  <c r="I617" i="2"/>
  <c r="I615" i="2"/>
  <c r="I308" i="2"/>
  <c r="H210" i="2"/>
  <c r="I611" i="46"/>
  <c r="I608" i="46"/>
  <c r="E86" i="2"/>
  <c r="I607" i="2"/>
  <c r="H366" i="2"/>
  <c r="H184" i="2"/>
  <c r="H236" i="2"/>
  <c r="H93" i="2"/>
  <c r="I637" i="2"/>
  <c r="I407" i="2"/>
  <c r="I620" i="40"/>
  <c r="I624" i="40"/>
  <c r="I612" i="40"/>
  <c r="S618" i="51" l="1"/>
  <c r="AG618" i="51" s="1"/>
  <c r="I300" i="36"/>
  <c r="S609" i="52"/>
  <c r="AG609" i="52" s="1"/>
  <c r="E8" i="2"/>
  <c r="I425" i="2"/>
  <c r="H43" i="2"/>
  <c r="I252" i="2"/>
  <c r="I619" i="54"/>
  <c r="G46" i="2"/>
  <c r="I398" i="2"/>
  <c r="I613" i="40"/>
  <c r="S624" i="48"/>
  <c r="AG624" i="48" s="1"/>
  <c r="I227" i="2"/>
  <c r="S615" i="54"/>
  <c r="AG615" i="54" s="1"/>
  <c r="I408" i="2"/>
  <c r="H39" i="2"/>
  <c r="I428" i="2"/>
  <c r="I620" i="54"/>
  <c r="G45" i="2"/>
  <c r="I434" i="2"/>
  <c r="G36" i="2"/>
  <c r="S615" i="52"/>
  <c r="AG615" i="52" s="1"/>
  <c r="H33" i="2"/>
  <c r="D34" i="2"/>
  <c r="I320" i="2"/>
  <c r="H626" i="46"/>
  <c r="I171" i="2"/>
  <c r="I206" i="2"/>
  <c r="I321" i="2"/>
  <c r="I225" i="2"/>
  <c r="S622" i="52"/>
  <c r="AG622" i="52" s="1"/>
  <c r="S622" i="54"/>
  <c r="AG622" i="54" s="1"/>
  <c r="S609" i="54"/>
  <c r="AG609" i="54" s="1"/>
  <c r="S614" i="54"/>
  <c r="AG614" i="54" s="1"/>
  <c r="E50" i="2"/>
  <c r="I436" i="2"/>
  <c r="I610" i="54"/>
  <c r="G41" i="2"/>
  <c r="G38" i="2"/>
  <c r="G35" i="2"/>
  <c r="E36" i="2"/>
  <c r="I441" i="2"/>
  <c r="I141" i="2"/>
  <c r="H35" i="2"/>
  <c r="S610" i="51"/>
  <c r="AG610" i="51" s="1"/>
  <c r="I412" i="2"/>
  <c r="I230" i="2"/>
  <c r="S612" i="51"/>
  <c r="AG612" i="51" s="1"/>
  <c r="S608" i="51"/>
  <c r="AG608" i="51" s="1"/>
  <c r="S611" i="52"/>
  <c r="AG611" i="52" s="1"/>
  <c r="E49" i="2"/>
  <c r="I399" i="2"/>
  <c r="E48" i="2"/>
  <c r="I400" i="2"/>
  <c r="G49" i="2"/>
  <c r="H45" i="2"/>
  <c r="H48" i="2"/>
  <c r="G42" i="2"/>
  <c r="C36" i="2"/>
  <c r="E37" i="2"/>
  <c r="I37" i="2" s="1"/>
  <c r="I645" i="2"/>
  <c r="I201" i="2"/>
  <c r="H52" i="2"/>
  <c r="D184" i="2"/>
  <c r="D35" i="2"/>
  <c r="C44" i="2"/>
  <c r="I209" i="2"/>
  <c r="I235" i="36"/>
  <c r="S618" i="54"/>
  <c r="AG618" i="54" s="1"/>
  <c r="R626" i="57"/>
  <c r="I424" i="2"/>
  <c r="I337" i="2"/>
  <c r="H37" i="2"/>
  <c r="E47" i="2"/>
  <c r="C34" i="2"/>
  <c r="I254" i="2"/>
  <c r="I365" i="2"/>
  <c r="S625" i="51"/>
  <c r="AG625" i="51" s="1"/>
  <c r="I623" i="40"/>
  <c r="S613" i="51"/>
  <c r="AG613" i="51" s="1"/>
  <c r="I255" i="2"/>
  <c r="H34" i="2"/>
  <c r="H47" i="2"/>
  <c r="I429" i="2"/>
  <c r="I426" i="2"/>
  <c r="S612" i="48"/>
  <c r="AG612" i="48" s="1"/>
  <c r="S611" i="51"/>
  <c r="AG611" i="51" s="1"/>
  <c r="H288" i="36"/>
  <c r="I156" i="36"/>
  <c r="I172" i="36"/>
  <c r="E42" i="2"/>
  <c r="I401" i="2"/>
  <c r="H51" i="2"/>
  <c r="C35" i="2"/>
  <c r="I333" i="2"/>
  <c r="I427" i="2"/>
  <c r="D236" i="2"/>
  <c r="D38" i="2"/>
  <c r="G44" i="2"/>
  <c r="G34" i="2"/>
  <c r="H41" i="2"/>
  <c r="H15" i="2" s="1"/>
  <c r="C10" i="2"/>
  <c r="G53" i="36"/>
  <c r="C47" i="2"/>
  <c r="I125" i="2"/>
  <c r="I621" i="50"/>
  <c r="I120" i="2"/>
  <c r="I621" i="52"/>
  <c r="H626" i="55"/>
  <c r="I616" i="55"/>
  <c r="I626" i="55" s="1"/>
  <c r="I77" i="2"/>
  <c r="I244" i="2"/>
  <c r="I205" i="2"/>
  <c r="D36" i="2"/>
  <c r="I114" i="2"/>
  <c r="C46" i="2"/>
  <c r="H627" i="57"/>
  <c r="F627" i="57"/>
  <c r="G627" i="57"/>
  <c r="D627" i="57"/>
  <c r="C627" i="57"/>
  <c r="B627" i="57"/>
  <c r="E627" i="57"/>
  <c r="AF631" i="57"/>
  <c r="I215" i="2"/>
  <c r="B236" i="2"/>
  <c r="I415" i="2"/>
  <c r="I313" i="2"/>
  <c r="I635" i="2"/>
  <c r="I643" i="2"/>
  <c r="E100" i="2"/>
  <c r="F100" i="2"/>
  <c r="I625" i="46"/>
  <c r="I198" i="2"/>
  <c r="G98" i="2"/>
  <c r="G20" i="2" s="1"/>
  <c r="I196" i="36"/>
  <c r="S620" i="52"/>
  <c r="AG620" i="52" s="1"/>
  <c r="S619" i="54"/>
  <c r="AG619" i="54" s="1"/>
  <c r="S610" i="54"/>
  <c r="AG610" i="54" s="1"/>
  <c r="I605" i="52"/>
  <c r="I303" i="2"/>
  <c r="I605" i="54"/>
  <c r="D44" i="2"/>
  <c r="I70" i="2"/>
  <c r="I243" i="2"/>
  <c r="I79" i="2"/>
  <c r="G158" i="2"/>
  <c r="I501" i="2"/>
  <c r="G41" i="36"/>
  <c r="I68" i="2"/>
  <c r="B33" i="2"/>
  <c r="H158" i="2"/>
  <c r="B288" i="2"/>
  <c r="F88" i="2"/>
  <c r="I646" i="2"/>
  <c r="I60" i="2"/>
  <c r="E35" i="2"/>
  <c r="C210" i="2"/>
  <c r="I148" i="2"/>
  <c r="B44" i="2"/>
  <c r="H418" i="2"/>
  <c r="H101" i="2"/>
  <c r="H23" i="2" s="1"/>
  <c r="I146" i="2"/>
  <c r="F105" i="2"/>
  <c r="F27" i="2" s="1"/>
  <c r="C392" i="2"/>
  <c r="I376" i="2"/>
  <c r="E392" i="2"/>
  <c r="I287" i="2"/>
  <c r="F98" i="2"/>
  <c r="S607" i="51"/>
  <c r="AG607" i="51" s="1"/>
  <c r="S609" i="51"/>
  <c r="AG609" i="51" s="1"/>
  <c r="S619" i="51"/>
  <c r="AG619" i="51" s="1"/>
  <c r="H132" i="36"/>
  <c r="I621" i="51"/>
  <c r="S623" i="52"/>
  <c r="AG623" i="52" s="1"/>
  <c r="I621" i="53"/>
  <c r="O626" i="54"/>
  <c r="Y630" i="54" s="1"/>
  <c r="I553" i="2"/>
  <c r="I191" i="2"/>
  <c r="B35" i="2"/>
  <c r="G132" i="2"/>
  <c r="I242" i="2"/>
  <c r="I75" i="2"/>
  <c r="F23" i="2"/>
  <c r="I181" i="36"/>
  <c r="I293" i="2"/>
  <c r="H340" i="2"/>
  <c r="I189" i="2"/>
  <c r="H262" i="2"/>
  <c r="G444" i="2"/>
  <c r="I397" i="2"/>
  <c r="I353" i="2"/>
  <c r="I366" i="2" s="1"/>
  <c r="F367" i="2" s="1"/>
  <c r="B366" i="2"/>
  <c r="I605" i="53"/>
  <c r="G51" i="36"/>
  <c r="B43" i="2"/>
  <c r="I121" i="2"/>
  <c r="B132" i="2"/>
  <c r="I123" i="2"/>
  <c r="I130" i="2"/>
  <c r="C366" i="2"/>
  <c r="I354" i="2"/>
  <c r="I605" i="50"/>
  <c r="F94" i="2"/>
  <c r="F16" i="2" s="1"/>
  <c r="S614" i="51"/>
  <c r="AG614" i="51" s="1"/>
  <c r="I176" i="36"/>
  <c r="I218" i="36"/>
  <c r="I312" i="36"/>
  <c r="I182" i="36"/>
  <c r="S607" i="52"/>
  <c r="AG607" i="52" s="1"/>
  <c r="H626" i="53"/>
  <c r="I606" i="53"/>
  <c r="H314" i="2"/>
  <c r="D210" i="2"/>
  <c r="I275" i="2"/>
  <c r="E52" i="36"/>
  <c r="I71" i="2"/>
  <c r="F19" i="2"/>
  <c r="G40" i="36"/>
  <c r="I165" i="36"/>
  <c r="G314" i="2"/>
  <c r="I323" i="2"/>
  <c r="F10" i="2"/>
  <c r="I62" i="2"/>
  <c r="G97" i="2"/>
  <c r="G19" i="2" s="1"/>
  <c r="F104" i="2"/>
  <c r="F26" i="2" s="1"/>
  <c r="G48" i="36"/>
  <c r="F11" i="2"/>
  <c r="I63" i="2"/>
  <c r="I605" i="2"/>
  <c r="I131" i="2"/>
  <c r="I391" i="2"/>
  <c r="I357" i="2"/>
  <c r="H626" i="47"/>
  <c r="I414" i="2"/>
  <c r="C184" i="2"/>
  <c r="S605" i="51"/>
  <c r="I155" i="36"/>
  <c r="I209" i="36"/>
  <c r="S623" i="54"/>
  <c r="AG623" i="54" s="1"/>
  <c r="S605" i="54"/>
  <c r="E626" i="54"/>
  <c r="I67" i="2"/>
  <c r="F15" i="2"/>
  <c r="H47" i="36"/>
  <c r="G46" i="36"/>
  <c r="I69" i="2"/>
  <c r="F17" i="2"/>
  <c r="I267" i="2"/>
  <c r="I228" i="2"/>
  <c r="B46" i="2"/>
  <c r="G36" i="36"/>
  <c r="I128" i="2"/>
  <c r="I204" i="2"/>
  <c r="I190" i="2"/>
  <c r="B34" i="2"/>
  <c r="H52" i="36"/>
  <c r="F13" i="2"/>
  <c r="I65" i="2"/>
  <c r="H35" i="36"/>
  <c r="I143" i="2"/>
  <c r="B39" i="2"/>
  <c r="B36" i="2"/>
  <c r="I364" i="2"/>
  <c r="I651" i="2"/>
  <c r="C38" i="2"/>
  <c r="E46" i="2"/>
  <c r="E20" i="2" s="1"/>
  <c r="E33" i="2"/>
  <c r="I639" i="2"/>
  <c r="B89" i="2"/>
  <c r="D288" i="2"/>
  <c r="I273" i="2"/>
  <c r="I183" i="2"/>
  <c r="E87" i="2"/>
  <c r="E96" i="2"/>
  <c r="I647" i="2"/>
  <c r="I361" i="2"/>
  <c r="I360" i="2"/>
  <c r="I235" i="2"/>
  <c r="F86" i="2"/>
  <c r="F8" i="2" s="1"/>
  <c r="I631" i="2"/>
  <c r="I623" i="47"/>
  <c r="I606" i="50"/>
  <c r="H626" i="50"/>
  <c r="F96" i="2"/>
  <c r="F18" i="2" s="1"/>
  <c r="D46" i="2"/>
  <c r="S615" i="51"/>
  <c r="AG615" i="51" s="1"/>
  <c r="S620" i="51"/>
  <c r="AG620" i="51" s="1"/>
  <c r="S623" i="51"/>
  <c r="AG623" i="51" s="1"/>
  <c r="G52" i="36"/>
  <c r="I311" i="36"/>
  <c r="I296" i="36"/>
  <c r="S624" i="52"/>
  <c r="AG624" i="52" s="1"/>
  <c r="S618" i="52"/>
  <c r="AG618" i="52" s="1"/>
  <c r="S614" i="52"/>
  <c r="AG614" i="52" s="1"/>
  <c r="I606" i="52"/>
  <c r="Q626" i="54"/>
  <c r="AB630" i="54" s="1"/>
  <c r="G626" i="54"/>
  <c r="F24" i="2"/>
  <c r="I76" i="2"/>
  <c r="I61" i="2"/>
  <c r="F9" i="2"/>
  <c r="D47" i="2"/>
  <c r="D392" i="2"/>
  <c r="B184" i="2"/>
  <c r="B392" i="2"/>
  <c r="G39" i="36"/>
  <c r="I78" i="2"/>
  <c r="G43" i="36"/>
  <c r="I138" i="36"/>
  <c r="H45" i="36"/>
  <c r="H43" i="36"/>
  <c r="I325" i="2"/>
  <c r="G94" i="2"/>
  <c r="G16" i="2" s="1"/>
  <c r="D43" i="2"/>
  <c r="S624" i="54"/>
  <c r="AG624" i="54" s="1"/>
  <c r="I624" i="54"/>
  <c r="B210" i="2"/>
  <c r="G35" i="36"/>
  <c r="F22" i="2"/>
  <c r="I74" i="2"/>
  <c r="I322" i="2"/>
  <c r="I413" i="2"/>
  <c r="I633" i="2"/>
  <c r="I641" i="2"/>
  <c r="I362" i="2"/>
  <c r="I622" i="50"/>
  <c r="I305" i="2"/>
  <c r="I313" i="36"/>
  <c r="I611" i="36"/>
  <c r="I624" i="36"/>
  <c r="G38" i="36"/>
  <c r="I606" i="51"/>
  <c r="G626" i="53"/>
  <c r="E626" i="53"/>
  <c r="S620" i="54"/>
  <c r="AG620" i="54" s="1"/>
  <c r="S613" i="54"/>
  <c r="AG613" i="54" s="1"/>
  <c r="S611" i="54"/>
  <c r="AG611" i="54" s="1"/>
  <c r="R626" i="54"/>
  <c r="F21" i="2"/>
  <c r="I73" i="2"/>
  <c r="I72" i="2"/>
  <c r="F20" i="2"/>
  <c r="I449" i="2"/>
  <c r="F59" i="2"/>
  <c r="I383" i="2"/>
  <c r="G45" i="36"/>
  <c r="B47" i="2"/>
  <c r="E184" i="2"/>
  <c r="B40" i="2"/>
  <c r="E132" i="2"/>
  <c r="I137" i="2"/>
  <c r="I199" i="2"/>
  <c r="S612" i="53"/>
  <c r="AG612" i="53" s="1"/>
  <c r="R626" i="40"/>
  <c r="S611" i="40"/>
  <c r="AG611" i="40" s="1"/>
  <c r="R626" i="48"/>
  <c r="S620" i="48"/>
  <c r="AG620" i="48" s="1"/>
  <c r="R626" i="51"/>
  <c r="S615" i="53"/>
  <c r="AG615" i="53" s="1"/>
  <c r="S608" i="53"/>
  <c r="AG608" i="53" s="1"/>
  <c r="S605" i="52"/>
  <c r="S620" i="53"/>
  <c r="AG620" i="53" s="1"/>
  <c r="S616" i="53"/>
  <c r="AG616" i="53" s="1"/>
  <c r="S611" i="53"/>
  <c r="AG611" i="53" s="1"/>
  <c r="S607" i="53"/>
  <c r="AG607" i="53" s="1"/>
  <c r="S625" i="53"/>
  <c r="AG625" i="53" s="1"/>
  <c r="S614" i="53"/>
  <c r="AG614" i="53" s="1"/>
  <c r="S619" i="53"/>
  <c r="AG619" i="53" s="1"/>
  <c r="I617" i="53"/>
  <c r="S613" i="53"/>
  <c r="AG613" i="53" s="1"/>
  <c r="S610" i="53"/>
  <c r="AG610" i="53" s="1"/>
  <c r="S624" i="53"/>
  <c r="AG624" i="53" s="1"/>
  <c r="S622" i="53"/>
  <c r="AG622" i="53" s="1"/>
  <c r="S609" i="53"/>
  <c r="AG609" i="53" s="1"/>
  <c r="S618" i="53"/>
  <c r="AG618" i="53" s="1"/>
  <c r="I617" i="51"/>
  <c r="I177" i="36"/>
  <c r="I208" i="36"/>
  <c r="I150" i="36"/>
  <c r="C88" i="2"/>
  <c r="D96" i="2"/>
  <c r="G88" i="2"/>
  <c r="G10" i="2" s="1"/>
  <c r="G96" i="2"/>
  <c r="I231" i="36"/>
  <c r="I294" i="36"/>
  <c r="I306" i="36"/>
  <c r="I145" i="36"/>
  <c r="I154" i="36"/>
  <c r="I229" i="36"/>
  <c r="I234" i="36"/>
  <c r="I233" i="36"/>
  <c r="I282" i="36"/>
  <c r="I228" i="36"/>
  <c r="C101" i="2"/>
  <c r="E91" i="2"/>
  <c r="E13" i="2" s="1"/>
  <c r="H96" i="2"/>
  <c r="H18" i="2" s="1"/>
  <c r="C91" i="2"/>
  <c r="C13" i="2" s="1"/>
  <c r="G100" i="2"/>
  <c r="G22" i="2" s="1"/>
  <c r="C105" i="2"/>
  <c r="H99" i="2"/>
  <c r="H21" i="2" s="1"/>
  <c r="H94" i="2"/>
  <c r="H16" i="2" s="1"/>
  <c r="G418" i="2"/>
  <c r="I253" i="2"/>
  <c r="S611" i="48"/>
  <c r="AG611" i="48" s="1"/>
  <c r="G87" i="2"/>
  <c r="G9" i="2" s="1"/>
  <c r="H97" i="2"/>
  <c r="H19" i="2" s="1"/>
  <c r="E44" i="2"/>
  <c r="E18" i="2" s="1"/>
  <c r="E104" i="2"/>
  <c r="H104" i="2"/>
  <c r="H26" i="2" s="1"/>
  <c r="C104" i="2"/>
  <c r="S608" i="40"/>
  <c r="AG608" i="40" s="1"/>
  <c r="S613" i="48"/>
  <c r="AG613" i="48" s="1"/>
  <c r="H89" i="2"/>
  <c r="H11" i="2" s="1"/>
  <c r="D98" i="2"/>
  <c r="G104" i="2"/>
  <c r="G26" i="2" s="1"/>
  <c r="H87" i="2"/>
  <c r="H9" i="2" s="1"/>
  <c r="H98" i="2"/>
  <c r="H20" i="2" s="1"/>
  <c r="C89" i="2"/>
  <c r="C11" i="2" s="1"/>
  <c r="E89" i="2"/>
  <c r="H86" i="2"/>
  <c r="H8" i="2" s="1"/>
  <c r="C86" i="2"/>
  <c r="C8" i="2" s="1"/>
  <c r="E98" i="2"/>
  <c r="D104" i="2"/>
  <c r="C87" i="2"/>
  <c r="C9" i="2" s="1"/>
  <c r="C95" i="2"/>
  <c r="C17" i="2" s="1"/>
  <c r="C98" i="2"/>
  <c r="G89" i="2"/>
  <c r="G11" i="2" s="1"/>
  <c r="D95" i="2"/>
  <c r="G99" i="2"/>
  <c r="G21" i="2" s="1"/>
  <c r="C626" i="48"/>
  <c r="S623" i="48"/>
  <c r="AG623" i="48" s="1"/>
  <c r="S607" i="50"/>
  <c r="AG607" i="50" s="1"/>
  <c r="S620" i="50"/>
  <c r="AG620" i="50" s="1"/>
  <c r="S613" i="50"/>
  <c r="AG613" i="50" s="1"/>
  <c r="S606" i="50"/>
  <c r="AG606" i="50" s="1"/>
  <c r="S610" i="50"/>
  <c r="AG610" i="50" s="1"/>
  <c r="S619" i="50"/>
  <c r="AG619" i="50" s="1"/>
  <c r="S624" i="50"/>
  <c r="AG624" i="50" s="1"/>
  <c r="S614" i="50"/>
  <c r="AG614" i="50" s="1"/>
  <c r="S611" i="50"/>
  <c r="AG611" i="50" s="1"/>
  <c r="I617" i="50"/>
  <c r="S621" i="50"/>
  <c r="AG621" i="50" s="1"/>
  <c r="S618" i="50"/>
  <c r="AG618" i="50" s="1"/>
  <c r="S625" i="50"/>
  <c r="AG625" i="50" s="1"/>
  <c r="S609" i="50"/>
  <c r="AG609" i="50" s="1"/>
  <c r="S615" i="50"/>
  <c r="AG615" i="50" s="1"/>
  <c r="S612" i="50"/>
  <c r="AG612" i="50" s="1"/>
  <c r="S608" i="50"/>
  <c r="AG608" i="50" s="1"/>
  <c r="D53" i="2"/>
  <c r="S620" i="47"/>
  <c r="AG620" i="47" s="1"/>
  <c r="C626" i="47"/>
  <c r="S625" i="47"/>
  <c r="AG625" i="47" s="1"/>
  <c r="S612" i="47"/>
  <c r="AG612" i="47" s="1"/>
  <c r="S613" i="47"/>
  <c r="AG613" i="47" s="1"/>
  <c r="S608" i="47"/>
  <c r="AG608" i="47" s="1"/>
  <c r="S624" i="47"/>
  <c r="AG624" i="47" s="1"/>
  <c r="S611" i="47"/>
  <c r="AG611" i="47" s="1"/>
  <c r="C626" i="46"/>
  <c r="B50" i="2"/>
  <c r="I258" i="2"/>
  <c r="I435" i="2"/>
  <c r="I256" i="2"/>
  <c r="I442" i="2"/>
  <c r="I250" i="2"/>
  <c r="I439" i="2"/>
  <c r="I247" i="2"/>
  <c r="D33" i="2"/>
  <c r="B53" i="2"/>
  <c r="I327" i="2"/>
  <c r="S608" i="46"/>
  <c r="AG608" i="46" s="1"/>
  <c r="I612" i="46"/>
  <c r="I624" i="46"/>
  <c r="I613" i="46"/>
  <c r="I623" i="46"/>
  <c r="I620" i="46"/>
  <c r="H444" i="2"/>
  <c r="H100" i="2"/>
  <c r="H22" i="2" s="1"/>
  <c r="E93" i="2"/>
  <c r="G95" i="2"/>
  <c r="G17" i="2" s="1"/>
  <c r="H95" i="2"/>
  <c r="H17" i="2" s="1"/>
  <c r="C99" i="2"/>
  <c r="D99" i="2"/>
  <c r="C93" i="2"/>
  <c r="G93" i="2"/>
  <c r="E95" i="2"/>
  <c r="I433" i="2"/>
  <c r="E43" i="2"/>
  <c r="E17" i="2" s="1"/>
  <c r="I329" i="2"/>
  <c r="G262" i="2"/>
  <c r="S612" i="40"/>
  <c r="AG612" i="40" s="1"/>
  <c r="C626" i="40"/>
  <c r="G18" i="2" l="1"/>
  <c r="G102" i="2"/>
  <c r="G24" i="2" s="1"/>
  <c r="I189" i="36"/>
  <c r="H41" i="36"/>
  <c r="G50" i="36"/>
  <c r="H38" i="36"/>
  <c r="B42" i="2"/>
  <c r="E22" i="2"/>
  <c r="H34" i="36"/>
  <c r="H102" i="2"/>
  <c r="H24" i="2" s="1"/>
  <c r="S616" i="57"/>
  <c r="H42" i="36"/>
  <c r="H36" i="36"/>
  <c r="I392" i="2"/>
  <c r="I640" i="2"/>
  <c r="I417" i="2"/>
  <c r="D17" i="2"/>
  <c r="G53" i="2"/>
  <c r="I249" i="2"/>
  <c r="I625" i="36"/>
  <c r="I608" i="36"/>
  <c r="H51" i="36"/>
  <c r="E53" i="36"/>
  <c r="E50" i="36"/>
  <c r="G34" i="36"/>
  <c r="H40" i="36"/>
  <c r="H46" i="36"/>
  <c r="H48" i="36"/>
  <c r="G47" i="36"/>
  <c r="H53" i="36"/>
  <c r="I406" i="2"/>
  <c r="I613" i="36"/>
  <c r="H39" i="36"/>
  <c r="E53" i="2"/>
  <c r="S625" i="46"/>
  <c r="AG625" i="46" s="1"/>
  <c r="S613" i="40"/>
  <c r="AG613" i="40" s="1"/>
  <c r="H53" i="2"/>
  <c r="G15" i="2"/>
  <c r="C53" i="2"/>
  <c r="C27" i="2" s="1"/>
  <c r="I257" i="2"/>
  <c r="I339" i="2"/>
  <c r="R626" i="50"/>
  <c r="G42" i="36"/>
  <c r="H50" i="36"/>
  <c r="G37" i="36"/>
  <c r="S623" i="40"/>
  <c r="AG623" i="40" s="1"/>
  <c r="C42" i="2"/>
  <c r="C16" i="2" s="1"/>
  <c r="I251" i="2"/>
  <c r="D42" i="2"/>
  <c r="I42" i="2" s="1"/>
  <c r="E11" i="2"/>
  <c r="I219" i="36"/>
  <c r="H37" i="36"/>
  <c r="D36" i="36"/>
  <c r="AG605" i="52"/>
  <c r="F393" i="2"/>
  <c r="G393" i="2"/>
  <c r="H393" i="2"/>
  <c r="H54" i="2"/>
  <c r="I35" i="2"/>
  <c r="S622" i="50"/>
  <c r="AG622" i="50" s="1"/>
  <c r="E102" i="2"/>
  <c r="E24" i="2" s="1"/>
  <c r="S605" i="53"/>
  <c r="D50" i="2"/>
  <c r="R626" i="46"/>
  <c r="C96" i="2"/>
  <c r="C18" i="2" s="1"/>
  <c r="B88" i="2"/>
  <c r="I124" i="36"/>
  <c r="I215" i="36"/>
  <c r="I287" i="36"/>
  <c r="I438" i="2"/>
  <c r="B48" i="2"/>
  <c r="I363" i="36"/>
  <c r="S621" i="54"/>
  <c r="AG621" i="54" s="1"/>
  <c r="I175" i="2"/>
  <c r="I184" i="2" s="1"/>
  <c r="C185" i="2" s="1"/>
  <c r="E9" i="2"/>
  <c r="D18" i="2"/>
  <c r="E100" i="40"/>
  <c r="I598" i="2"/>
  <c r="B104" i="2"/>
  <c r="I104" i="2" s="1"/>
  <c r="H88" i="2"/>
  <c r="H10" i="2" s="1"/>
  <c r="I119" i="2"/>
  <c r="C132" i="2"/>
  <c r="C21" i="2"/>
  <c r="I409" i="2"/>
  <c r="R626" i="53"/>
  <c r="I330" i="2"/>
  <c r="B10" i="2"/>
  <c r="I36" i="2"/>
  <c r="H392" i="36"/>
  <c r="E99" i="2"/>
  <c r="E21" i="2" s="1"/>
  <c r="D444" i="2"/>
  <c r="I423" i="2"/>
  <c r="I331" i="2"/>
  <c r="S623" i="47"/>
  <c r="AG623" i="47" s="1"/>
  <c r="I338" i="2"/>
  <c r="D48" i="2"/>
  <c r="B95" i="2"/>
  <c r="I95" i="2" s="1"/>
  <c r="I589" i="2"/>
  <c r="I405" i="2"/>
  <c r="I432" i="2"/>
  <c r="R626" i="47"/>
  <c r="D88" i="2"/>
  <c r="D10" i="2" s="1"/>
  <c r="H91" i="2"/>
  <c r="H13" i="2" s="1"/>
  <c r="C102" i="2"/>
  <c r="I152" i="36"/>
  <c r="I622" i="36"/>
  <c r="I347" i="36"/>
  <c r="I112" i="36"/>
  <c r="I180" i="36"/>
  <c r="S621" i="51"/>
  <c r="AG621" i="51" s="1"/>
  <c r="S621" i="52"/>
  <c r="AG621" i="52" s="1"/>
  <c r="I617" i="54"/>
  <c r="G367" i="2"/>
  <c r="I261" i="2"/>
  <c r="I34" i="2"/>
  <c r="D132" i="2"/>
  <c r="C626" i="50"/>
  <c r="I650" i="2"/>
  <c r="I319" i="2"/>
  <c r="I44" i="2"/>
  <c r="C48" i="2"/>
  <c r="C22" i="2" s="1"/>
  <c r="E627" i="55"/>
  <c r="F627" i="55"/>
  <c r="B627" i="55"/>
  <c r="H627" i="55"/>
  <c r="C627" i="55"/>
  <c r="D627" i="55"/>
  <c r="G627" i="55"/>
  <c r="AF631" i="55"/>
  <c r="G340" i="2"/>
  <c r="G33" i="2"/>
  <c r="B367" i="2"/>
  <c r="S620" i="40"/>
  <c r="AG620" i="40" s="1"/>
  <c r="E100" i="52"/>
  <c r="E22" i="52" s="1"/>
  <c r="AG605" i="54"/>
  <c r="E367" i="2"/>
  <c r="S611" i="46"/>
  <c r="AG611" i="46" s="1"/>
  <c r="G95" i="50"/>
  <c r="G17" i="50" s="1"/>
  <c r="C100" i="2"/>
  <c r="I364" i="36"/>
  <c r="Q626" i="53"/>
  <c r="AB630" i="53" s="1"/>
  <c r="E185" i="2"/>
  <c r="B185" i="2"/>
  <c r="D20" i="2"/>
  <c r="B11" i="2"/>
  <c r="I46" i="2"/>
  <c r="I632" i="2"/>
  <c r="D39" i="2"/>
  <c r="C367" i="2"/>
  <c r="I431" i="2"/>
  <c r="B444" i="2"/>
  <c r="I335" i="2"/>
  <c r="S623" i="50"/>
  <c r="AG623" i="50" s="1"/>
  <c r="D89" i="2"/>
  <c r="D11" i="2" s="1"/>
  <c r="G101" i="2"/>
  <c r="G23" i="2" s="1"/>
  <c r="I612" i="36"/>
  <c r="R626" i="52"/>
  <c r="S606" i="52"/>
  <c r="AG606" i="52" s="1"/>
  <c r="I59" i="2"/>
  <c r="D393" i="2"/>
  <c r="I583" i="2"/>
  <c r="E393" i="2"/>
  <c r="I644" i="2"/>
  <c r="I124" i="2"/>
  <c r="I132" i="2" s="1"/>
  <c r="I137" i="36"/>
  <c r="D367" i="2"/>
  <c r="G86" i="2"/>
  <c r="G8" i="2" s="1"/>
  <c r="I295" i="36"/>
  <c r="AG616" i="57"/>
  <c r="S626" i="57"/>
  <c r="B393" i="2"/>
  <c r="B49" i="2"/>
  <c r="C49" i="2"/>
  <c r="C23" i="2" s="1"/>
  <c r="C444" i="2"/>
  <c r="H90" i="51"/>
  <c r="H12" i="51" s="1"/>
  <c r="E88" i="2"/>
  <c r="E10" i="2" s="1"/>
  <c r="C626" i="36"/>
  <c r="I365" i="36"/>
  <c r="I281" i="36"/>
  <c r="G91" i="2"/>
  <c r="G13" i="2" s="1"/>
  <c r="O626" i="53"/>
  <c r="Y630" i="53" s="1"/>
  <c r="S623" i="53"/>
  <c r="AG623" i="53" s="1"/>
  <c r="S621" i="53"/>
  <c r="AG621" i="53" s="1"/>
  <c r="S606" i="53"/>
  <c r="AG606" i="53" s="1"/>
  <c r="S606" i="51"/>
  <c r="AG606" i="51" s="1"/>
  <c r="I163" i="36"/>
  <c r="D21" i="2"/>
  <c r="I642" i="2"/>
  <c r="F85" i="2"/>
  <c r="F7" i="2" s="1"/>
  <c r="AG605" i="51"/>
  <c r="I606" i="54"/>
  <c r="I626" i="54" s="1"/>
  <c r="C626" i="54"/>
  <c r="I626" i="53"/>
  <c r="C33" i="2"/>
  <c r="I328" i="2"/>
  <c r="C20" i="2"/>
  <c r="C626" i="51"/>
  <c r="H367" i="2"/>
  <c r="S605" i="50"/>
  <c r="S625" i="48"/>
  <c r="AG625" i="48" s="1"/>
  <c r="S624" i="40"/>
  <c r="AG624" i="40" s="1"/>
  <c r="C50" i="2"/>
  <c r="C24" i="2" s="1"/>
  <c r="B99" i="2"/>
  <c r="B21" i="2" s="1"/>
  <c r="I443" i="2"/>
  <c r="I440" i="2"/>
  <c r="D91" i="2"/>
  <c r="E101" i="2"/>
  <c r="E23" i="2" s="1"/>
  <c r="I205" i="36"/>
  <c r="I207" i="36"/>
  <c r="H98" i="53"/>
  <c r="H20" i="53" s="1"/>
  <c r="I617" i="52"/>
  <c r="C626" i="52"/>
  <c r="I47" i="2"/>
  <c r="H626" i="54"/>
  <c r="I621" i="54"/>
  <c r="I39" i="2"/>
  <c r="S606" i="54"/>
  <c r="AG606" i="54" s="1"/>
  <c r="I43" i="2"/>
  <c r="C626" i="53"/>
  <c r="B340" i="2"/>
  <c r="C393" i="2"/>
  <c r="I33" i="2"/>
  <c r="I634" i="2"/>
  <c r="I260" i="2"/>
  <c r="I627" i="57"/>
  <c r="G95" i="57"/>
  <c r="G17" i="57" s="1"/>
  <c r="H98" i="57"/>
  <c r="H20" i="57" s="1"/>
  <c r="E100" i="57"/>
  <c r="E22" i="57" s="1"/>
  <c r="G89" i="57"/>
  <c r="G11" i="57" s="1"/>
  <c r="E88" i="57"/>
  <c r="E10" i="57" s="1"/>
  <c r="H94" i="54"/>
  <c r="H16" i="54" s="1"/>
  <c r="G89" i="54"/>
  <c r="G11" i="54" s="1"/>
  <c r="E90" i="54"/>
  <c r="E12" i="54" s="1"/>
  <c r="H90" i="54"/>
  <c r="H12" i="54" s="1"/>
  <c r="C87" i="54"/>
  <c r="C9" i="54" s="1"/>
  <c r="H98" i="54"/>
  <c r="H20" i="54" s="1"/>
  <c r="C104" i="54"/>
  <c r="C26" i="54" s="1"/>
  <c r="G97" i="53"/>
  <c r="G19" i="53" s="1"/>
  <c r="S617" i="51"/>
  <c r="AG617" i="51" s="1"/>
  <c r="E88" i="53"/>
  <c r="E10" i="53" s="1"/>
  <c r="H87" i="53"/>
  <c r="H9" i="53" s="1"/>
  <c r="E98" i="52"/>
  <c r="E20" i="52" s="1"/>
  <c r="G98" i="53"/>
  <c r="G20" i="53" s="1"/>
  <c r="G95" i="53"/>
  <c r="G17" i="53" s="1"/>
  <c r="E100" i="53"/>
  <c r="E22" i="53" s="1"/>
  <c r="E104" i="52"/>
  <c r="E26" i="52" s="1"/>
  <c r="G89" i="53"/>
  <c r="G11" i="53" s="1"/>
  <c r="H93" i="53"/>
  <c r="H15" i="53" s="1"/>
  <c r="H90" i="53"/>
  <c r="H12" i="53" s="1"/>
  <c r="S617" i="53"/>
  <c r="AG617" i="53" s="1"/>
  <c r="H105" i="2"/>
  <c r="H27" i="2" s="1"/>
  <c r="D101" i="2"/>
  <c r="H98" i="52"/>
  <c r="H20" i="52" s="1"/>
  <c r="H88" i="48"/>
  <c r="H10" i="48" s="1"/>
  <c r="G89" i="52"/>
  <c r="G11" i="52" s="1"/>
  <c r="H104" i="52"/>
  <c r="H26" i="52" s="1"/>
  <c r="H90" i="52"/>
  <c r="H12" i="52" s="1"/>
  <c r="E105" i="52"/>
  <c r="E27" i="52" s="1"/>
  <c r="E88" i="52"/>
  <c r="E10" i="52" s="1"/>
  <c r="D104" i="52"/>
  <c r="D26" i="52" s="1"/>
  <c r="C98" i="52"/>
  <c r="C20" i="52" s="1"/>
  <c r="G95" i="52"/>
  <c r="G105" i="52"/>
  <c r="G27" i="52" s="1"/>
  <c r="H105" i="52"/>
  <c r="H27" i="52" s="1"/>
  <c r="H97" i="52"/>
  <c r="H19" i="52" s="1"/>
  <c r="D88" i="40"/>
  <c r="E97" i="52"/>
  <c r="E19" i="52" s="1"/>
  <c r="D97" i="52"/>
  <c r="D19" i="52" s="1"/>
  <c r="C93" i="52"/>
  <c r="C15" i="52" s="1"/>
  <c r="G87" i="48"/>
  <c r="G9" i="48" s="1"/>
  <c r="D88" i="48"/>
  <c r="D10" i="48" s="1"/>
  <c r="E99" i="40"/>
  <c r="E88" i="46"/>
  <c r="E10" i="46" s="1"/>
  <c r="G88" i="48"/>
  <c r="G10" i="48" s="1"/>
  <c r="G88" i="46"/>
  <c r="G10" i="46" s="1"/>
  <c r="C87" i="50"/>
  <c r="C9" i="50" s="1"/>
  <c r="I374" i="36"/>
  <c r="I268" i="36"/>
  <c r="I153" i="36"/>
  <c r="I190" i="36"/>
  <c r="D94" i="2"/>
  <c r="D16" i="2" s="1"/>
  <c r="I390" i="36"/>
  <c r="I389" i="36"/>
  <c r="I339" i="36"/>
  <c r="I391" i="36"/>
  <c r="I183" i="36"/>
  <c r="I284" i="36"/>
  <c r="I223" i="36"/>
  <c r="I348" i="36"/>
  <c r="I144" i="36"/>
  <c r="I417" i="36"/>
  <c r="I399" i="36"/>
  <c r="I415" i="36"/>
  <c r="D53" i="36"/>
  <c r="I400" i="36"/>
  <c r="I157" i="36"/>
  <c r="I416" i="36"/>
  <c r="D100" i="2"/>
  <c r="I192" i="36"/>
  <c r="I270" i="36"/>
  <c r="I179" i="36"/>
  <c r="I217" i="36"/>
  <c r="I170" i="36"/>
  <c r="I285" i="36"/>
  <c r="I338" i="36"/>
  <c r="I405" i="36"/>
  <c r="I398" i="36"/>
  <c r="I171" i="36"/>
  <c r="I286" i="36"/>
  <c r="I301" i="36"/>
  <c r="I283" i="36"/>
  <c r="I244" i="36"/>
  <c r="I337" i="36"/>
  <c r="D97" i="2"/>
  <c r="C94" i="2"/>
  <c r="E88" i="40"/>
  <c r="E97" i="2"/>
  <c r="D105" i="2"/>
  <c r="D27" i="2" s="1"/>
  <c r="C97" i="2"/>
  <c r="G95" i="51"/>
  <c r="G17" i="51" s="1"/>
  <c r="E97" i="51"/>
  <c r="E19" i="51" s="1"/>
  <c r="G89" i="51"/>
  <c r="G11" i="51" s="1"/>
  <c r="E100" i="51"/>
  <c r="E22" i="51" s="1"/>
  <c r="G90" i="51"/>
  <c r="G12" i="51" s="1"/>
  <c r="H100" i="51"/>
  <c r="H22" i="51" s="1"/>
  <c r="H98" i="51"/>
  <c r="H20" i="51" s="1"/>
  <c r="D97" i="51"/>
  <c r="D19" i="51" s="1"/>
  <c r="I599" i="50"/>
  <c r="H105" i="51"/>
  <c r="H27" i="51" s="1"/>
  <c r="E88" i="51"/>
  <c r="E10" i="51" s="1"/>
  <c r="H95" i="51"/>
  <c r="H17" i="51" s="1"/>
  <c r="G89" i="48"/>
  <c r="G11" i="48" s="1"/>
  <c r="E94" i="2"/>
  <c r="E16" i="2" s="1"/>
  <c r="D86" i="2"/>
  <c r="D8" i="2" s="1"/>
  <c r="G89" i="46"/>
  <c r="G11" i="46" s="1"/>
  <c r="G89" i="47"/>
  <c r="G11" i="47" s="1"/>
  <c r="G89" i="50"/>
  <c r="G11" i="50" s="1"/>
  <c r="D87" i="2"/>
  <c r="D9" i="2" s="1"/>
  <c r="E97" i="47"/>
  <c r="E19" i="47" s="1"/>
  <c r="E88" i="50"/>
  <c r="E10" i="50" s="1"/>
  <c r="G103" i="46"/>
  <c r="G25" i="46" s="1"/>
  <c r="E88" i="47"/>
  <c r="E10" i="47" s="1"/>
  <c r="E88" i="48"/>
  <c r="E10" i="48" s="1"/>
  <c r="C103" i="46"/>
  <c r="C25" i="46" s="1"/>
  <c r="G103" i="48"/>
  <c r="G25" i="48" s="1"/>
  <c r="G97" i="50"/>
  <c r="G19" i="50" s="1"/>
  <c r="H103" i="47"/>
  <c r="H25" i="47" s="1"/>
  <c r="H98" i="50"/>
  <c r="H20" i="50" s="1"/>
  <c r="H98" i="46"/>
  <c r="H20" i="46" s="1"/>
  <c r="H98" i="47"/>
  <c r="H20" i="47" s="1"/>
  <c r="H98" i="48"/>
  <c r="H20" i="48" s="1"/>
  <c r="D104" i="40"/>
  <c r="E100" i="50"/>
  <c r="E22" i="50" s="1"/>
  <c r="S617" i="50"/>
  <c r="AG617" i="50" s="1"/>
  <c r="H90" i="50"/>
  <c r="H12" i="50" s="1"/>
  <c r="M626" i="46"/>
  <c r="E100" i="48"/>
  <c r="E22" i="48" s="1"/>
  <c r="C96" i="48"/>
  <c r="C18" i="48" s="1"/>
  <c r="G95" i="48"/>
  <c r="G17" i="48" s="1"/>
  <c r="H90" i="48"/>
  <c r="H12" i="48" s="1"/>
  <c r="G94" i="48"/>
  <c r="G16" i="48" s="1"/>
  <c r="M626" i="47"/>
  <c r="E100" i="47"/>
  <c r="E22" i="47" s="1"/>
  <c r="G95" i="47"/>
  <c r="G17" i="47" s="1"/>
  <c r="H90" i="47"/>
  <c r="H12" i="47" s="1"/>
  <c r="E90" i="47"/>
  <c r="E12" i="47" s="1"/>
  <c r="H94" i="46"/>
  <c r="H16" i="46" s="1"/>
  <c r="S620" i="46"/>
  <c r="AG620" i="46" s="1"/>
  <c r="G95" i="46"/>
  <c r="G17" i="46" s="1"/>
  <c r="H90" i="46"/>
  <c r="H12" i="46" s="1"/>
  <c r="E100" i="46"/>
  <c r="E22" i="46" s="1"/>
  <c r="G90" i="46"/>
  <c r="G12" i="46" s="1"/>
  <c r="D104" i="46"/>
  <c r="D26" i="46" s="1"/>
  <c r="G94" i="46"/>
  <c r="G16" i="46" s="1"/>
  <c r="S623" i="46"/>
  <c r="AG623" i="46" s="1"/>
  <c r="S613" i="46"/>
  <c r="AG613" i="46" s="1"/>
  <c r="S624" i="46"/>
  <c r="AG624" i="46" s="1"/>
  <c r="S612" i="46"/>
  <c r="AG612" i="46" s="1"/>
  <c r="D93" i="2"/>
  <c r="E104" i="40"/>
  <c r="I625" i="40"/>
  <c r="M626" i="40"/>
  <c r="B133" i="2" l="1"/>
  <c r="G133" i="2"/>
  <c r="I426" i="36"/>
  <c r="G100" i="52"/>
  <c r="G22" i="52" s="1"/>
  <c r="C96" i="54"/>
  <c r="C18" i="54" s="1"/>
  <c r="G103" i="40"/>
  <c r="C103" i="40"/>
  <c r="E103" i="48"/>
  <c r="E25" i="48" s="1"/>
  <c r="H89" i="48"/>
  <c r="H11" i="48" s="1"/>
  <c r="C105" i="51"/>
  <c r="C27" i="51" s="1"/>
  <c r="C104" i="51"/>
  <c r="C26" i="51" s="1"/>
  <c r="D103" i="50"/>
  <c r="D25" i="50" s="1"/>
  <c r="H104" i="54"/>
  <c r="H26" i="54" s="1"/>
  <c r="H100" i="54"/>
  <c r="H22" i="54" s="1"/>
  <c r="D88" i="46"/>
  <c r="D10" i="46" s="1"/>
  <c r="C100" i="53"/>
  <c r="C22" i="53" s="1"/>
  <c r="G90" i="47"/>
  <c r="G12" i="47" s="1"/>
  <c r="E90" i="50"/>
  <c r="E12" i="50" s="1"/>
  <c r="G104" i="46"/>
  <c r="G26" i="46" s="1"/>
  <c r="E105" i="40"/>
  <c r="E27" i="40" s="1"/>
  <c r="E97" i="50"/>
  <c r="E19" i="50" s="1"/>
  <c r="D105" i="48"/>
  <c r="D27" i="48" s="1"/>
  <c r="I633" i="47"/>
  <c r="H89" i="47"/>
  <c r="H11" i="47" s="1"/>
  <c r="G97" i="48"/>
  <c r="G19" i="48" s="1"/>
  <c r="H103" i="50"/>
  <c r="H25" i="50" s="1"/>
  <c r="C88" i="48"/>
  <c r="C10" i="48" s="1"/>
  <c r="H93" i="40"/>
  <c r="G98" i="46"/>
  <c r="G20" i="46" s="1"/>
  <c r="C98" i="48"/>
  <c r="C20" i="48" s="1"/>
  <c r="I335" i="36"/>
  <c r="H105" i="53"/>
  <c r="H27" i="53" s="1"/>
  <c r="C98" i="54"/>
  <c r="C20" i="54" s="1"/>
  <c r="O98" i="57"/>
  <c r="O20" i="57" s="1"/>
  <c r="I53" i="2"/>
  <c r="D340" i="2"/>
  <c r="C96" i="47"/>
  <c r="C18" i="47" s="1"/>
  <c r="H94" i="48"/>
  <c r="H16" i="48" s="1"/>
  <c r="D88" i="50"/>
  <c r="D10" i="50" s="1"/>
  <c r="G94" i="52"/>
  <c r="G16" i="52" s="1"/>
  <c r="C88" i="52"/>
  <c r="C10" i="52" s="1"/>
  <c r="E87" i="52"/>
  <c r="E9" i="52" s="1"/>
  <c r="G103" i="53"/>
  <c r="G25" i="53" s="1"/>
  <c r="D93" i="52"/>
  <c r="D15" i="52" s="1"/>
  <c r="E100" i="54"/>
  <c r="E22" i="54" s="1"/>
  <c r="H97" i="54"/>
  <c r="H19" i="54" s="1"/>
  <c r="E88" i="54"/>
  <c r="E10" i="54" s="1"/>
  <c r="G94" i="54"/>
  <c r="G16" i="54" s="1"/>
  <c r="B17" i="2"/>
  <c r="I17" i="2" s="1"/>
  <c r="H90" i="55"/>
  <c r="H12" i="55" s="1"/>
  <c r="I21" i="2"/>
  <c r="E49" i="36"/>
  <c r="I623" i="36"/>
  <c r="D49" i="2"/>
  <c r="G87" i="46"/>
  <c r="G9" i="46" s="1"/>
  <c r="H100" i="46"/>
  <c r="H22" i="46" s="1"/>
  <c r="H94" i="47"/>
  <c r="H16" i="47" s="1"/>
  <c r="G104" i="48"/>
  <c r="G26" i="48" s="1"/>
  <c r="H105" i="48"/>
  <c r="H27" i="48" s="1"/>
  <c r="G105" i="40"/>
  <c r="G27" i="40" s="1"/>
  <c r="C96" i="51"/>
  <c r="C18" i="51" s="1"/>
  <c r="D104" i="50"/>
  <c r="D26" i="50" s="1"/>
  <c r="C88" i="50"/>
  <c r="C10" i="50" s="1"/>
  <c r="I146" i="36"/>
  <c r="E87" i="51"/>
  <c r="E9" i="51" s="1"/>
  <c r="G87" i="47"/>
  <c r="G9" i="47" s="1"/>
  <c r="C105" i="52"/>
  <c r="C27" i="52" s="1"/>
  <c r="G88" i="52"/>
  <c r="G10" i="52" s="1"/>
  <c r="C87" i="52"/>
  <c r="C9" i="52" s="1"/>
  <c r="D105" i="53"/>
  <c r="D27" i="53" s="1"/>
  <c r="G93" i="51"/>
  <c r="G15" i="51" s="1"/>
  <c r="G100" i="54"/>
  <c r="G22" i="54" s="1"/>
  <c r="I648" i="2"/>
  <c r="H49" i="36"/>
  <c r="H626" i="36"/>
  <c r="C133" i="2"/>
  <c r="I334" i="2"/>
  <c r="D133" i="2"/>
  <c r="G93" i="47"/>
  <c r="G15" i="47" s="1"/>
  <c r="H100" i="40"/>
  <c r="C104" i="47"/>
  <c r="C26" i="47" s="1"/>
  <c r="D104" i="48"/>
  <c r="D26" i="48" s="1"/>
  <c r="E104" i="48"/>
  <c r="E26" i="48" s="1"/>
  <c r="H105" i="47"/>
  <c r="H27" i="47" s="1"/>
  <c r="H103" i="48"/>
  <c r="H25" i="48" s="1"/>
  <c r="H95" i="47"/>
  <c r="H17" i="47" s="1"/>
  <c r="D105" i="46"/>
  <c r="D27" i="46" s="1"/>
  <c r="D105" i="47"/>
  <c r="D27" i="47" s="1"/>
  <c r="H97" i="46"/>
  <c r="H19" i="46" s="1"/>
  <c r="E103" i="40"/>
  <c r="H104" i="40"/>
  <c r="G90" i="50"/>
  <c r="G12" i="50" s="1"/>
  <c r="C96" i="50"/>
  <c r="C18" i="50" s="1"/>
  <c r="D105" i="51"/>
  <c r="D27" i="51" s="1"/>
  <c r="G100" i="47"/>
  <c r="G22" i="47" s="1"/>
  <c r="D87" i="50"/>
  <c r="D9" i="50" s="1"/>
  <c r="E87" i="48"/>
  <c r="E9" i="48" s="1"/>
  <c r="C100" i="50"/>
  <c r="C22" i="50" s="1"/>
  <c r="C93" i="47"/>
  <c r="C15" i="47" s="1"/>
  <c r="D87" i="51"/>
  <c r="D9" i="51" s="1"/>
  <c r="H95" i="52"/>
  <c r="H17" i="52" s="1"/>
  <c r="I621" i="36"/>
  <c r="E51" i="36"/>
  <c r="G17" i="52"/>
  <c r="B93" i="57"/>
  <c r="C85" i="2"/>
  <c r="C600" i="2"/>
  <c r="E87" i="46"/>
  <c r="E9" i="46" s="1"/>
  <c r="I376" i="36"/>
  <c r="B101" i="2"/>
  <c r="I101" i="2" s="1"/>
  <c r="I595" i="2"/>
  <c r="I599" i="52"/>
  <c r="O100" i="53"/>
  <c r="O22" i="53" s="1"/>
  <c r="H94" i="53"/>
  <c r="H16" i="53" s="1"/>
  <c r="E104" i="54"/>
  <c r="E26" i="54" s="1"/>
  <c r="C100" i="55"/>
  <c r="C22" i="55" s="1"/>
  <c r="D104" i="57"/>
  <c r="D26" i="57" s="1"/>
  <c r="M100" i="57"/>
  <c r="M22" i="57" s="1"/>
  <c r="B103" i="57"/>
  <c r="C87" i="57"/>
  <c r="C9" i="57" s="1"/>
  <c r="R626" i="55"/>
  <c r="S616" i="55"/>
  <c r="C627" i="54"/>
  <c r="D627" i="54"/>
  <c r="G627" i="54"/>
  <c r="H627" i="54"/>
  <c r="E627" i="54"/>
  <c r="F627" i="54"/>
  <c r="B627" i="54"/>
  <c r="AF631" i="54"/>
  <c r="I10" i="2"/>
  <c r="I599" i="46"/>
  <c r="Q103" i="46"/>
  <c r="Q25" i="46" s="1"/>
  <c r="E90" i="46"/>
  <c r="E12" i="46" s="1"/>
  <c r="G94" i="47"/>
  <c r="G16" i="47" s="1"/>
  <c r="E90" i="48"/>
  <c r="E12" i="48" s="1"/>
  <c r="I643" i="46"/>
  <c r="H105" i="40"/>
  <c r="H27" i="40" s="1"/>
  <c r="H105" i="46"/>
  <c r="H27" i="46" s="1"/>
  <c r="H95" i="46"/>
  <c r="H17" i="46" s="1"/>
  <c r="I633" i="46"/>
  <c r="G105" i="46"/>
  <c r="G27" i="46" s="1"/>
  <c r="I644" i="50"/>
  <c r="H100" i="50"/>
  <c r="H22" i="50" s="1"/>
  <c r="I639" i="40"/>
  <c r="I599" i="51"/>
  <c r="E105" i="51"/>
  <c r="E27" i="51" s="1"/>
  <c r="G105" i="51"/>
  <c r="G27" i="51" s="1"/>
  <c r="D104" i="51"/>
  <c r="D26" i="51" s="1"/>
  <c r="G100" i="50"/>
  <c r="G22" i="50" s="1"/>
  <c r="C88" i="40"/>
  <c r="I582" i="50"/>
  <c r="B88" i="50"/>
  <c r="E98" i="50"/>
  <c r="E20" i="50" s="1"/>
  <c r="H88" i="50"/>
  <c r="H10" i="50" s="1"/>
  <c r="G100" i="46"/>
  <c r="G22" i="46" s="1"/>
  <c r="C93" i="48"/>
  <c r="C15" i="48" s="1"/>
  <c r="H87" i="46"/>
  <c r="H9" i="46" s="1"/>
  <c r="H93" i="51"/>
  <c r="H15" i="51" s="1"/>
  <c r="I119" i="36"/>
  <c r="I361" i="36"/>
  <c r="G88" i="47"/>
  <c r="G10" i="47" s="1"/>
  <c r="I206" i="36"/>
  <c r="H87" i="52"/>
  <c r="H9" i="52" s="1"/>
  <c r="C100" i="52"/>
  <c r="C22" i="52" s="1"/>
  <c r="C88" i="53"/>
  <c r="C10" i="53" s="1"/>
  <c r="E87" i="53"/>
  <c r="E9" i="53" s="1"/>
  <c r="D93" i="53"/>
  <c r="D15" i="53" s="1"/>
  <c r="E97" i="54"/>
  <c r="E19" i="54" s="1"/>
  <c r="H88" i="53"/>
  <c r="H10" i="53" s="1"/>
  <c r="G88" i="54"/>
  <c r="G10" i="54" s="1"/>
  <c r="C93" i="53"/>
  <c r="C15" i="53" s="1"/>
  <c r="G90" i="53"/>
  <c r="G12" i="53" s="1"/>
  <c r="O88" i="55"/>
  <c r="O10" i="55" s="1"/>
  <c r="E88" i="55"/>
  <c r="E10" i="55" s="1"/>
  <c r="D87" i="54"/>
  <c r="D9" i="54" s="1"/>
  <c r="Q90" i="55"/>
  <c r="Q12" i="55" s="1"/>
  <c r="G90" i="57"/>
  <c r="G12" i="57" s="1"/>
  <c r="N87" i="57"/>
  <c r="N9" i="57" s="1"/>
  <c r="I336" i="2"/>
  <c r="C7" i="2"/>
  <c r="I590" i="2"/>
  <c r="B96" i="2"/>
  <c r="F185" i="2"/>
  <c r="D185" i="2"/>
  <c r="H185" i="2"/>
  <c r="G185" i="2"/>
  <c r="I582" i="2"/>
  <c r="I50" i="2"/>
  <c r="I599" i="40"/>
  <c r="I587" i="46"/>
  <c r="I118" i="36"/>
  <c r="G33" i="36"/>
  <c r="H600" i="2"/>
  <c r="H85" i="2"/>
  <c r="I579" i="2"/>
  <c r="B85" i="2"/>
  <c r="I599" i="48"/>
  <c r="I580" i="2"/>
  <c r="B86" i="2"/>
  <c r="I642" i="46"/>
  <c r="G105" i="47"/>
  <c r="G27" i="47" s="1"/>
  <c r="I581" i="2"/>
  <c r="B87" i="2"/>
  <c r="D103" i="46"/>
  <c r="D25" i="46" s="1"/>
  <c r="I588" i="2"/>
  <c r="B94" i="2"/>
  <c r="I635" i="46"/>
  <c r="B103" i="50"/>
  <c r="G104" i="50"/>
  <c r="G26" i="50" s="1"/>
  <c r="E90" i="51"/>
  <c r="E12" i="51" s="1"/>
  <c r="E105" i="47"/>
  <c r="E27" i="47" s="1"/>
  <c r="G105" i="50"/>
  <c r="G27" i="50" s="1"/>
  <c r="I599" i="2"/>
  <c r="B105" i="2"/>
  <c r="I582" i="40"/>
  <c r="D93" i="50"/>
  <c r="D15" i="50" s="1"/>
  <c r="E98" i="48"/>
  <c r="E20" i="48" s="1"/>
  <c r="C100" i="48"/>
  <c r="C22" i="48" s="1"/>
  <c r="I139" i="36"/>
  <c r="I413" i="36"/>
  <c r="I280" i="36"/>
  <c r="C98" i="51"/>
  <c r="C20" i="51" s="1"/>
  <c r="C87" i="51"/>
  <c r="C9" i="51" s="1"/>
  <c r="H87" i="48"/>
  <c r="H9" i="48" s="1"/>
  <c r="I387" i="36"/>
  <c r="E86" i="50"/>
  <c r="E8" i="50" s="1"/>
  <c r="C98" i="46"/>
  <c r="C20" i="46" s="1"/>
  <c r="G87" i="50"/>
  <c r="G9" i="50" s="1"/>
  <c r="G93" i="50"/>
  <c r="G15" i="50" s="1"/>
  <c r="D88" i="47"/>
  <c r="D10" i="47" s="1"/>
  <c r="H100" i="52"/>
  <c r="H22" i="52" s="1"/>
  <c r="C100" i="47"/>
  <c r="C22" i="47" s="1"/>
  <c r="G93" i="53"/>
  <c r="G15" i="53" s="1"/>
  <c r="E97" i="53"/>
  <c r="E19" i="53" s="1"/>
  <c r="E105" i="53"/>
  <c r="E27" i="53" s="1"/>
  <c r="C104" i="53"/>
  <c r="C26" i="53" s="1"/>
  <c r="H104" i="53"/>
  <c r="H26" i="53" s="1"/>
  <c r="C98" i="53"/>
  <c r="C20" i="53" s="1"/>
  <c r="H100" i="53"/>
  <c r="H22" i="53" s="1"/>
  <c r="I582" i="54"/>
  <c r="O100" i="55"/>
  <c r="O22" i="55" s="1"/>
  <c r="E100" i="55"/>
  <c r="E22" i="55" s="1"/>
  <c r="G104" i="55"/>
  <c r="G26" i="55" s="1"/>
  <c r="H104" i="57"/>
  <c r="H26" i="57" s="1"/>
  <c r="H90" i="57"/>
  <c r="H12" i="57" s="1"/>
  <c r="E97" i="57"/>
  <c r="E19" i="57" s="1"/>
  <c r="G87" i="57"/>
  <c r="G9" i="57" s="1"/>
  <c r="M626" i="51"/>
  <c r="H87" i="57"/>
  <c r="H9" i="57" s="1"/>
  <c r="I88" i="2"/>
  <c r="G103" i="47"/>
  <c r="G25" i="47" s="1"/>
  <c r="E105" i="48"/>
  <c r="E27" i="48" s="1"/>
  <c r="C88" i="51"/>
  <c r="C10" i="51" s="1"/>
  <c r="G88" i="40"/>
  <c r="G93" i="55"/>
  <c r="G15" i="55" s="1"/>
  <c r="I582" i="57"/>
  <c r="H100" i="57"/>
  <c r="H22" i="57" s="1"/>
  <c r="G97" i="57"/>
  <c r="G19" i="57" s="1"/>
  <c r="AG605" i="50"/>
  <c r="I49" i="2"/>
  <c r="D85" i="2"/>
  <c r="E85" i="2"/>
  <c r="C94" i="46"/>
  <c r="C16" i="46" s="1"/>
  <c r="C104" i="40"/>
  <c r="E104" i="46"/>
  <c r="E26" i="46" s="1"/>
  <c r="D104" i="47"/>
  <c r="D26" i="47" s="1"/>
  <c r="I644" i="46"/>
  <c r="D103" i="48"/>
  <c r="D25" i="48" s="1"/>
  <c r="E105" i="50"/>
  <c r="E27" i="50" s="1"/>
  <c r="B103" i="48"/>
  <c r="I597" i="48"/>
  <c r="I649" i="50"/>
  <c r="H95" i="48"/>
  <c r="H17" i="48" s="1"/>
  <c r="G104" i="47"/>
  <c r="G26" i="47" s="1"/>
  <c r="G105" i="48"/>
  <c r="G27" i="48" s="1"/>
  <c r="C105" i="40"/>
  <c r="C27" i="40" s="1"/>
  <c r="I635" i="48"/>
  <c r="H104" i="47"/>
  <c r="H26" i="47" s="1"/>
  <c r="H105" i="50"/>
  <c r="H27" i="50" s="1"/>
  <c r="G94" i="51"/>
  <c r="G16" i="51" s="1"/>
  <c r="H104" i="51"/>
  <c r="H26" i="51" s="1"/>
  <c r="D105" i="50"/>
  <c r="D27" i="50" s="1"/>
  <c r="E103" i="50"/>
  <c r="E25" i="50" s="1"/>
  <c r="H93" i="48"/>
  <c r="H15" i="48" s="1"/>
  <c r="H93" i="47"/>
  <c r="H15" i="47" s="1"/>
  <c r="I634" i="47"/>
  <c r="G98" i="50"/>
  <c r="G20" i="50" s="1"/>
  <c r="G98" i="48"/>
  <c r="G20" i="48" s="1"/>
  <c r="G98" i="51"/>
  <c r="G20" i="51" s="1"/>
  <c r="D93" i="46"/>
  <c r="D15" i="46" s="1"/>
  <c r="C100" i="46"/>
  <c r="C22" i="46" s="1"/>
  <c r="H88" i="46"/>
  <c r="H10" i="46" s="1"/>
  <c r="H88" i="47"/>
  <c r="H10" i="47" s="1"/>
  <c r="C100" i="40"/>
  <c r="C93" i="40"/>
  <c r="G100" i="51"/>
  <c r="G22" i="51" s="1"/>
  <c r="D93" i="51"/>
  <c r="D15" i="51" s="1"/>
  <c r="I346" i="36"/>
  <c r="I114" i="36"/>
  <c r="H87" i="50"/>
  <c r="H9" i="50" s="1"/>
  <c r="G93" i="40"/>
  <c r="G93" i="48"/>
  <c r="G15" i="48" s="1"/>
  <c r="C93" i="50"/>
  <c r="C15" i="50" s="1"/>
  <c r="G93" i="52"/>
  <c r="G15" i="52" s="1"/>
  <c r="G90" i="52"/>
  <c r="G12" i="52" s="1"/>
  <c r="C98" i="47"/>
  <c r="C20" i="47" s="1"/>
  <c r="C87" i="48"/>
  <c r="C9" i="48" s="1"/>
  <c r="D88" i="52"/>
  <c r="D10" i="52" s="1"/>
  <c r="H93" i="52"/>
  <c r="H15" i="52" s="1"/>
  <c r="D105" i="52"/>
  <c r="D27" i="52" s="1"/>
  <c r="H97" i="53"/>
  <c r="H19" i="53" s="1"/>
  <c r="C93" i="54"/>
  <c r="C15" i="54" s="1"/>
  <c r="G95" i="54"/>
  <c r="G17" i="54" s="1"/>
  <c r="H88" i="54"/>
  <c r="H10" i="54" s="1"/>
  <c r="H89" i="53"/>
  <c r="H11" i="53" s="1"/>
  <c r="G94" i="53"/>
  <c r="G16" i="53" s="1"/>
  <c r="D88" i="53"/>
  <c r="D10" i="53" s="1"/>
  <c r="G87" i="53"/>
  <c r="G9" i="53" s="1"/>
  <c r="Q95" i="55"/>
  <c r="Q17" i="55" s="1"/>
  <c r="G95" i="55"/>
  <c r="G17" i="55" s="1"/>
  <c r="E87" i="54"/>
  <c r="E9" i="54" s="1"/>
  <c r="D87" i="55"/>
  <c r="D9" i="55" s="1"/>
  <c r="H98" i="55"/>
  <c r="H20" i="55" s="1"/>
  <c r="H88" i="57"/>
  <c r="H10" i="57" s="1"/>
  <c r="N105" i="57"/>
  <c r="N27" i="57" s="1"/>
  <c r="Q88" i="55"/>
  <c r="Q10" i="55" s="1"/>
  <c r="G88" i="55"/>
  <c r="G10" i="55" s="1"/>
  <c r="H97" i="57"/>
  <c r="H19" i="57" s="1"/>
  <c r="C104" i="55"/>
  <c r="C26" i="55" s="1"/>
  <c r="E98" i="57"/>
  <c r="M626" i="50"/>
  <c r="I11" i="2"/>
  <c r="I367" i="2"/>
  <c r="I592" i="2"/>
  <c r="B98" i="2"/>
  <c r="H340" i="36"/>
  <c r="S626" i="53"/>
  <c r="AG605" i="53"/>
  <c r="B88" i="47"/>
  <c r="I582" i="47"/>
  <c r="B103" i="46"/>
  <c r="I597" i="46"/>
  <c r="G88" i="57"/>
  <c r="G10" i="57" s="1"/>
  <c r="I126" i="36"/>
  <c r="D23" i="2"/>
  <c r="G103" i="50"/>
  <c r="G25" i="50" s="1"/>
  <c r="E105" i="46"/>
  <c r="E27" i="46" s="1"/>
  <c r="B103" i="47"/>
  <c r="I597" i="47"/>
  <c r="B103" i="40"/>
  <c r="I649" i="40"/>
  <c r="E97" i="46"/>
  <c r="E19" i="46" s="1"/>
  <c r="E93" i="46"/>
  <c r="E15" i="46" s="1"/>
  <c r="I633" i="50"/>
  <c r="C105" i="47"/>
  <c r="C27" i="47" s="1"/>
  <c r="I635" i="47"/>
  <c r="G94" i="50"/>
  <c r="G16" i="50" s="1"/>
  <c r="H104" i="50"/>
  <c r="H26" i="50" s="1"/>
  <c r="C88" i="46"/>
  <c r="C10" i="46" s="1"/>
  <c r="I634" i="50"/>
  <c r="E87" i="50"/>
  <c r="E9" i="50" s="1"/>
  <c r="I582" i="46"/>
  <c r="E98" i="47"/>
  <c r="E20" i="47" s="1"/>
  <c r="G100" i="48"/>
  <c r="G22" i="48" s="1"/>
  <c r="D93" i="40"/>
  <c r="C100" i="51"/>
  <c r="C22" i="51" s="1"/>
  <c r="E98" i="51"/>
  <c r="E20" i="51" s="1"/>
  <c r="C93" i="51"/>
  <c r="C15" i="51" s="1"/>
  <c r="I111" i="36"/>
  <c r="I131" i="36"/>
  <c r="I582" i="48"/>
  <c r="I232" i="36"/>
  <c r="D88" i="51"/>
  <c r="D10" i="51" s="1"/>
  <c r="G88" i="50"/>
  <c r="G10" i="50" s="1"/>
  <c r="D87" i="53"/>
  <c r="D9" i="53" s="1"/>
  <c r="G98" i="52"/>
  <c r="G20" i="52" s="1"/>
  <c r="G97" i="54"/>
  <c r="G19" i="54" s="1"/>
  <c r="D97" i="54"/>
  <c r="D19" i="54" s="1"/>
  <c r="G87" i="54"/>
  <c r="G9" i="54" s="1"/>
  <c r="H95" i="54"/>
  <c r="H17" i="54" s="1"/>
  <c r="D88" i="54"/>
  <c r="D10" i="54" s="1"/>
  <c r="H89" i="54"/>
  <c r="H11" i="54" s="1"/>
  <c r="Q89" i="51"/>
  <c r="Q11" i="51" s="1"/>
  <c r="E98" i="54"/>
  <c r="E20" i="54" s="1"/>
  <c r="H87" i="55"/>
  <c r="H9" i="55" s="1"/>
  <c r="Q100" i="55"/>
  <c r="Q22" i="55" s="1"/>
  <c r="R97" i="55"/>
  <c r="R19" i="55" s="1"/>
  <c r="D97" i="57"/>
  <c r="D19" i="57" s="1"/>
  <c r="H89" i="57"/>
  <c r="H11" i="57" s="1"/>
  <c r="G93" i="57"/>
  <c r="G15" i="57" s="1"/>
  <c r="S608" i="48"/>
  <c r="AG608" i="48" s="1"/>
  <c r="M626" i="48"/>
  <c r="I593" i="2"/>
  <c r="I393" i="2"/>
  <c r="F133" i="2"/>
  <c r="H133" i="2"/>
  <c r="I89" i="2"/>
  <c r="C100" i="57"/>
  <c r="C22" i="57" s="1"/>
  <c r="E133" i="2"/>
  <c r="I133" i="2" s="1"/>
  <c r="G49" i="36"/>
  <c r="M626" i="53"/>
  <c r="I644" i="47"/>
  <c r="I649" i="46"/>
  <c r="R98" i="53"/>
  <c r="R20" i="53" s="1"/>
  <c r="G93" i="54"/>
  <c r="G15" i="54" s="1"/>
  <c r="G98" i="57"/>
  <c r="G20" i="57" s="1"/>
  <c r="H100" i="55"/>
  <c r="H22" i="55" s="1"/>
  <c r="G85" i="2"/>
  <c r="G600" i="2"/>
  <c r="H100" i="48"/>
  <c r="H22" i="48" s="1"/>
  <c r="I650" i="40"/>
  <c r="H103" i="40"/>
  <c r="I649" i="48"/>
  <c r="D105" i="40"/>
  <c r="D27" i="40" s="1"/>
  <c r="H97" i="47"/>
  <c r="H19" i="47" s="1"/>
  <c r="C105" i="48"/>
  <c r="C27" i="48" s="1"/>
  <c r="D97" i="50"/>
  <c r="D19" i="50" s="1"/>
  <c r="C105" i="46"/>
  <c r="C27" i="46" s="1"/>
  <c r="E103" i="47"/>
  <c r="E25" i="47" s="1"/>
  <c r="H89" i="46"/>
  <c r="H11" i="46" s="1"/>
  <c r="H104" i="48"/>
  <c r="H26" i="48" s="1"/>
  <c r="H89" i="51"/>
  <c r="H11" i="51" s="1"/>
  <c r="E97" i="48"/>
  <c r="E19" i="48" s="1"/>
  <c r="C88" i="47"/>
  <c r="C10" i="47" s="1"/>
  <c r="G98" i="47"/>
  <c r="G20" i="47" s="1"/>
  <c r="D93" i="48"/>
  <c r="D15" i="48" s="1"/>
  <c r="B93" i="40"/>
  <c r="C98" i="50"/>
  <c r="C20" i="50" s="1"/>
  <c r="H88" i="40"/>
  <c r="C93" i="46"/>
  <c r="C15" i="46" s="1"/>
  <c r="I166" i="36"/>
  <c r="H87" i="47"/>
  <c r="H9" i="47" s="1"/>
  <c r="G87" i="51"/>
  <c r="G9" i="51" s="1"/>
  <c r="E104" i="51"/>
  <c r="E26" i="51" s="1"/>
  <c r="I441" i="36"/>
  <c r="C87" i="47"/>
  <c r="C9" i="47" s="1"/>
  <c r="C104" i="52"/>
  <c r="C26" i="52" s="1"/>
  <c r="D87" i="52"/>
  <c r="D9" i="52" s="1"/>
  <c r="H87" i="51"/>
  <c r="H9" i="51" s="1"/>
  <c r="D104" i="53"/>
  <c r="D26" i="53" s="1"/>
  <c r="I598" i="53"/>
  <c r="G105" i="53"/>
  <c r="G27" i="53" s="1"/>
  <c r="D97" i="53"/>
  <c r="D19" i="53" s="1"/>
  <c r="C87" i="53"/>
  <c r="C9" i="53" s="1"/>
  <c r="C100" i="54"/>
  <c r="C22" i="54" s="1"/>
  <c r="D93" i="55"/>
  <c r="D15" i="55" s="1"/>
  <c r="Q89" i="55"/>
  <c r="Q11" i="55" s="1"/>
  <c r="G89" i="55"/>
  <c r="G11" i="55" s="1"/>
  <c r="C88" i="55"/>
  <c r="C10" i="55" s="1"/>
  <c r="H93" i="55"/>
  <c r="H15" i="55" s="1"/>
  <c r="Q97" i="55"/>
  <c r="Q19" i="55" s="1"/>
  <c r="G97" i="55"/>
  <c r="G19" i="55" s="1"/>
  <c r="G94" i="57"/>
  <c r="G16" i="57" s="1"/>
  <c r="E105" i="57"/>
  <c r="E27" i="57" s="1"/>
  <c r="C104" i="57"/>
  <c r="R104" i="55"/>
  <c r="R26" i="55" s="1"/>
  <c r="C105" i="57"/>
  <c r="C27" i="57" s="1"/>
  <c r="R90" i="57"/>
  <c r="R12" i="57" s="1"/>
  <c r="H94" i="57"/>
  <c r="H16" i="57" s="1"/>
  <c r="D93" i="57"/>
  <c r="D15" i="57" s="1"/>
  <c r="I99" i="2"/>
  <c r="AG626" i="57"/>
  <c r="Q627" i="57"/>
  <c r="M627" i="57"/>
  <c r="L627" i="57"/>
  <c r="P627" i="57"/>
  <c r="O627" i="57"/>
  <c r="N627" i="57"/>
  <c r="R627" i="57"/>
  <c r="AF630" i="57"/>
  <c r="D105" i="57"/>
  <c r="D27" i="57" s="1"/>
  <c r="D13" i="2"/>
  <c r="G54" i="2"/>
  <c r="G7" i="2"/>
  <c r="I48" i="2"/>
  <c r="I587" i="2"/>
  <c r="B93" i="2"/>
  <c r="I93" i="2" s="1"/>
  <c r="H94" i="50"/>
  <c r="H16" i="50" s="1"/>
  <c r="I643" i="50"/>
  <c r="G104" i="40"/>
  <c r="I635" i="50"/>
  <c r="I582" i="51"/>
  <c r="H94" i="52"/>
  <c r="H16" i="52" s="1"/>
  <c r="G98" i="54"/>
  <c r="G20" i="54" s="1"/>
  <c r="H87" i="54"/>
  <c r="H9" i="54" s="1"/>
  <c r="C93" i="57"/>
  <c r="C15" i="57" s="1"/>
  <c r="N93" i="57"/>
  <c r="N15" i="57" s="1"/>
  <c r="C96" i="46"/>
  <c r="C18" i="46" s="1"/>
  <c r="H100" i="47"/>
  <c r="H22" i="47" s="1"/>
  <c r="G90" i="48"/>
  <c r="G12" i="48" s="1"/>
  <c r="I599" i="47"/>
  <c r="G97" i="46"/>
  <c r="G19" i="46" s="1"/>
  <c r="G97" i="47"/>
  <c r="G19" i="47" s="1"/>
  <c r="C103" i="47"/>
  <c r="C25" i="47" s="1"/>
  <c r="C103" i="48"/>
  <c r="C25" i="48" s="1"/>
  <c r="H97" i="48"/>
  <c r="H19" i="48" s="1"/>
  <c r="H97" i="50"/>
  <c r="H19" i="50" s="1"/>
  <c r="I633" i="48"/>
  <c r="H103" i="46"/>
  <c r="H25" i="46" s="1"/>
  <c r="E103" i="46"/>
  <c r="E25" i="46" s="1"/>
  <c r="H104" i="46"/>
  <c r="H26" i="46" s="1"/>
  <c r="H95" i="50"/>
  <c r="H17" i="50" s="1"/>
  <c r="H97" i="51"/>
  <c r="H19" i="51" s="1"/>
  <c r="G97" i="51"/>
  <c r="G19" i="51" s="1"/>
  <c r="C105" i="50"/>
  <c r="C27" i="50" s="1"/>
  <c r="C104" i="50"/>
  <c r="C26" i="50" s="1"/>
  <c r="H89" i="50"/>
  <c r="H11" i="50" s="1"/>
  <c r="H94" i="51"/>
  <c r="H16" i="51" s="1"/>
  <c r="H93" i="50"/>
  <c r="H15" i="50" s="1"/>
  <c r="H93" i="46"/>
  <c r="H15" i="46" s="1"/>
  <c r="E87" i="47"/>
  <c r="E9" i="47" s="1"/>
  <c r="D93" i="47"/>
  <c r="D15" i="47" s="1"/>
  <c r="E98" i="46"/>
  <c r="E20" i="46" s="1"/>
  <c r="H88" i="51"/>
  <c r="H10" i="51" s="1"/>
  <c r="B100" i="2"/>
  <c r="I100" i="2" s="1"/>
  <c r="I594" i="2"/>
  <c r="I113" i="36"/>
  <c r="G88" i="51"/>
  <c r="G10" i="51" s="1"/>
  <c r="B97" i="2"/>
  <c r="I97" i="2" s="1"/>
  <c r="I591" i="2"/>
  <c r="C87" i="46"/>
  <c r="C9" i="46" s="1"/>
  <c r="G93" i="46"/>
  <c r="G15" i="46" s="1"/>
  <c r="G87" i="52"/>
  <c r="G9" i="52" s="1"/>
  <c r="G100" i="40"/>
  <c r="C96" i="52"/>
  <c r="C18" i="52" s="1"/>
  <c r="E90" i="52"/>
  <c r="E12" i="52" s="1"/>
  <c r="G97" i="52"/>
  <c r="G19" i="52" s="1"/>
  <c r="H89" i="52"/>
  <c r="H11" i="52" s="1"/>
  <c r="H88" i="52"/>
  <c r="H10" i="52" s="1"/>
  <c r="E104" i="53"/>
  <c r="E26" i="53" s="1"/>
  <c r="I582" i="52"/>
  <c r="E98" i="53"/>
  <c r="E20" i="53" s="1"/>
  <c r="G104" i="53"/>
  <c r="G26" i="53" s="1"/>
  <c r="D104" i="54"/>
  <c r="D26" i="54" s="1"/>
  <c r="G88" i="53"/>
  <c r="G10" i="53" s="1"/>
  <c r="H95" i="53"/>
  <c r="H17" i="53" s="1"/>
  <c r="G90" i="54"/>
  <c r="G12" i="54" s="1"/>
  <c r="E90" i="53"/>
  <c r="E12" i="53" s="1"/>
  <c r="C96" i="53"/>
  <c r="C18" i="53" s="1"/>
  <c r="Q94" i="55"/>
  <c r="Q16" i="55" s="1"/>
  <c r="D93" i="54"/>
  <c r="D15" i="54" s="1"/>
  <c r="E104" i="55"/>
  <c r="E26" i="55" s="1"/>
  <c r="D105" i="55"/>
  <c r="D27" i="55" s="1"/>
  <c r="H93" i="54"/>
  <c r="H15" i="54" s="1"/>
  <c r="E87" i="55"/>
  <c r="E9" i="55" s="1"/>
  <c r="G98" i="55"/>
  <c r="G20" i="55" s="1"/>
  <c r="D88" i="57"/>
  <c r="D10" i="57" s="1"/>
  <c r="C88" i="57"/>
  <c r="C10" i="57" s="1"/>
  <c r="E90" i="55"/>
  <c r="E12" i="55" s="1"/>
  <c r="G94" i="55"/>
  <c r="G16" i="55" s="1"/>
  <c r="G105" i="57"/>
  <c r="G27" i="57" s="1"/>
  <c r="O104" i="57"/>
  <c r="O26" i="57" s="1"/>
  <c r="E104" i="57"/>
  <c r="E26" i="57" s="1"/>
  <c r="E90" i="57"/>
  <c r="E12" i="57" s="1"/>
  <c r="C96" i="57"/>
  <c r="R105" i="55"/>
  <c r="R27" i="55" s="1"/>
  <c r="H105" i="55"/>
  <c r="H27" i="55" s="1"/>
  <c r="O87" i="57"/>
  <c r="O9" i="57" s="1"/>
  <c r="E87" i="57"/>
  <c r="E9" i="57" s="1"/>
  <c r="C98" i="57"/>
  <c r="C20" i="57" s="1"/>
  <c r="H95" i="57"/>
  <c r="H17" i="57" s="1"/>
  <c r="B91" i="2"/>
  <c r="I585" i="2"/>
  <c r="H627" i="53"/>
  <c r="E627" i="53"/>
  <c r="G627" i="53"/>
  <c r="B627" i="53"/>
  <c r="C627" i="53"/>
  <c r="F627" i="53"/>
  <c r="D627" i="53"/>
  <c r="AF631" i="53"/>
  <c r="I117" i="36"/>
  <c r="S626" i="54"/>
  <c r="I627" i="55"/>
  <c r="S617" i="54"/>
  <c r="AG617" i="54" s="1"/>
  <c r="M626" i="54"/>
  <c r="D22" i="2"/>
  <c r="I357" i="36"/>
  <c r="C97" i="57"/>
  <c r="C19" i="57" s="1"/>
  <c r="R95" i="57"/>
  <c r="R17" i="57" s="1"/>
  <c r="B105" i="57"/>
  <c r="G104" i="57"/>
  <c r="G26" i="57" s="1"/>
  <c r="H93" i="57"/>
  <c r="H15" i="57" s="1"/>
  <c r="D94" i="57"/>
  <c r="D16" i="57" s="1"/>
  <c r="E86" i="57"/>
  <c r="E8" i="57" s="1"/>
  <c r="H105" i="57"/>
  <c r="H27" i="57" s="1"/>
  <c r="G103" i="57"/>
  <c r="G25" i="57" s="1"/>
  <c r="C94" i="55"/>
  <c r="C16" i="55" s="1"/>
  <c r="D94" i="55"/>
  <c r="D16" i="55" s="1"/>
  <c r="D94" i="54"/>
  <c r="D16" i="54" s="1"/>
  <c r="R90" i="54"/>
  <c r="R12" i="54" s="1"/>
  <c r="R93" i="54"/>
  <c r="R15" i="54" s="1"/>
  <c r="O98" i="54"/>
  <c r="O20" i="54" s="1"/>
  <c r="M88" i="54"/>
  <c r="M10" i="54" s="1"/>
  <c r="Q95" i="54"/>
  <c r="Q17" i="54" s="1"/>
  <c r="M100" i="50"/>
  <c r="M22" i="50" s="1"/>
  <c r="I639" i="54"/>
  <c r="E85" i="54"/>
  <c r="O99" i="40"/>
  <c r="R90" i="52"/>
  <c r="R12" i="52" s="1"/>
  <c r="Q95" i="53"/>
  <c r="Q17" i="53" s="1"/>
  <c r="R105" i="53"/>
  <c r="R27" i="53" s="1"/>
  <c r="Q87" i="46"/>
  <c r="Q9" i="46" s="1"/>
  <c r="H86" i="54"/>
  <c r="H8" i="54" s="1"/>
  <c r="O100" i="50"/>
  <c r="O22" i="50" s="1"/>
  <c r="O88" i="48"/>
  <c r="O10" i="48" s="1"/>
  <c r="R97" i="47"/>
  <c r="R19" i="47" s="1"/>
  <c r="M98" i="50"/>
  <c r="M20" i="50" s="1"/>
  <c r="O87" i="51"/>
  <c r="O9" i="51" s="1"/>
  <c r="N88" i="48"/>
  <c r="N10" i="48" s="1"/>
  <c r="N104" i="53"/>
  <c r="N26" i="53" s="1"/>
  <c r="Q89" i="54"/>
  <c r="Q11" i="54" s="1"/>
  <c r="O90" i="54"/>
  <c r="O12" i="54" s="1"/>
  <c r="C94" i="54"/>
  <c r="C16" i="54" s="1"/>
  <c r="Q94" i="54"/>
  <c r="Q16" i="54" s="1"/>
  <c r="Q87" i="54"/>
  <c r="Q9" i="54" s="1"/>
  <c r="O88" i="47"/>
  <c r="O10" i="47" s="1"/>
  <c r="R90" i="51"/>
  <c r="R12" i="51" s="1"/>
  <c r="Q90" i="50"/>
  <c r="Q12" i="50" s="1"/>
  <c r="I633" i="54"/>
  <c r="S599" i="50"/>
  <c r="R89" i="50"/>
  <c r="R11" i="50" s="1"/>
  <c r="O104" i="51"/>
  <c r="O26" i="51" s="1"/>
  <c r="O88" i="46"/>
  <c r="O10" i="46" s="1"/>
  <c r="Q93" i="50"/>
  <c r="Q15" i="50" s="1"/>
  <c r="N87" i="52"/>
  <c r="N9" i="52" s="1"/>
  <c r="O88" i="53"/>
  <c r="O10" i="53" s="1"/>
  <c r="I636" i="54"/>
  <c r="I641" i="54"/>
  <c r="M93" i="54"/>
  <c r="M15" i="54" s="1"/>
  <c r="I635" i="54"/>
  <c r="I640" i="54"/>
  <c r="Q94" i="50"/>
  <c r="Q16" i="50" s="1"/>
  <c r="Q87" i="48"/>
  <c r="Q9" i="48" s="1"/>
  <c r="O88" i="54"/>
  <c r="O10" i="54" s="1"/>
  <c r="R98" i="48"/>
  <c r="R20" i="48" s="1"/>
  <c r="R94" i="50"/>
  <c r="R16" i="50" s="1"/>
  <c r="O88" i="40"/>
  <c r="Q87" i="47"/>
  <c r="Q9" i="47" s="1"/>
  <c r="O87" i="52"/>
  <c r="O9" i="52" s="1"/>
  <c r="N93" i="52"/>
  <c r="N15" i="52" s="1"/>
  <c r="R95" i="54"/>
  <c r="R17" i="54" s="1"/>
  <c r="I642" i="54"/>
  <c r="I634" i="54"/>
  <c r="M96" i="54"/>
  <c r="M18" i="54" s="1"/>
  <c r="N88" i="51"/>
  <c r="N10" i="51" s="1"/>
  <c r="R89" i="54"/>
  <c r="R11" i="54" s="1"/>
  <c r="Q89" i="50"/>
  <c r="Q11" i="50" s="1"/>
  <c r="O98" i="47"/>
  <c r="O20" i="47" s="1"/>
  <c r="M87" i="50"/>
  <c r="M9" i="50" s="1"/>
  <c r="Q95" i="50"/>
  <c r="Q17" i="50" s="1"/>
  <c r="R98" i="46"/>
  <c r="R20" i="46" s="1"/>
  <c r="R98" i="50"/>
  <c r="R20" i="50" s="1"/>
  <c r="O88" i="50"/>
  <c r="O10" i="50" s="1"/>
  <c r="R100" i="50"/>
  <c r="R22" i="50" s="1"/>
  <c r="O98" i="50"/>
  <c r="O20" i="50" s="1"/>
  <c r="M98" i="47"/>
  <c r="M20" i="47" s="1"/>
  <c r="Q105" i="53"/>
  <c r="Q27" i="53" s="1"/>
  <c r="R88" i="54"/>
  <c r="R10" i="54" s="1"/>
  <c r="E94" i="54"/>
  <c r="E16" i="54" s="1"/>
  <c r="R94" i="54"/>
  <c r="R16" i="54" s="1"/>
  <c r="I650" i="54"/>
  <c r="I646" i="54"/>
  <c r="R98" i="54"/>
  <c r="R20" i="54" s="1"/>
  <c r="D105" i="54"/>
  <c r="D27" i="54" s="1"/>
  <c r="I643" i="54"/>
  <c r="O97" i="54"/>
  <c r="O19" i="54" s="1"/>
  <c r="M104" i="54"/>
  <c r="M26" i="54" s="1"/>
  <c r="G103" i="54"/>
  <c r="G25" i="54" s="1"/>
  <c r="R104" i="54"/>
  <c r="R26" i="54" s="1"/>
  <c r="M98" i="54"/>
  <c r="M20" i="54" s="1"/>
  <c r="Q100" i="54"/>
  <c r="Q22" i="54" s="1"/>
  <c r="G104" i="54"/>
  <c r="G26" i="54" s="1"/>
  <c r="H105" i="54"/>
  <c r="H27" i="54" s="1"/>
  <c r="O100" i="54"/>
  <c r="O22" i="54" s="1"/>
  <c r="I644" i="54"/>
  <c r="H99" i="54"/>
  <c r="H21" i="54" s="1"/>
  <c r="C97" i="54"/>
  <c r="C19" i="54" s="1"/>
  <c r="E94" i="53"/>
  <c r="E16" i="53" s="1"/>
  <c r="C97" i="53"/>
  <c r="C19" i="53" s="1"/>
  <c r="I639" i="53"/>
  <c r="M100" i="53"/>
  <c r="M22" i="53" s="1"/>
  <c r="M88" i="53"/>
  <c r="M10" i="53" s="1"/>
  <c r="G99" i="53"/>
  <c r="G21" i="53" s="1"/>
  <c r="I636" i="53"/>
  <c r="I635" i="53"/>
  <c r="C103" i="53"/>
  <c r="C25" i="53" s="1"/>
  <c r="I641" i="53"/>
  <c r="I643" i="53"/>
  <c r="I646" i="53"/>
  <c r="R87" i="53"/>
  <c r="R9" i="53" s="1"/>
  <c r="H103" i="53"/>
  <c r="H25" i="53" s="1"/>
  <c r="I634" i="53"/>
  <c r="I640" i="53"/>
  <c r="E103" i="53"/>
  <c r="E25" i="53" s="1"/>
  <c r="O87" i="53"/>
  <c r="O9" i="53" s="1"/>
  <c r="O104" i="53"/>
  <c r="O26" i="53" s="1"/>
  <c r="D94" i="53"/>
  <c r="D16" i="53" s="1"/>
  <c r="C94" i="53"/>
  <c r="C16" i="53" s="1"/>
  <c r="I633" i="53"/>
  <c r="I644" i="53"/>
  <c r="R90" i="53"/>
  <c r="R12" i="53" s="1"/>
  <c r="Q98" i="53"/>
  <c r="Q20" i="53" s="1"/>
  <c r="I650" i="53"/>
  <c r="E86" i="53"/>
  <c r="E8" i="53" s="1"/>
  <c r="E93" i="53"/>
  <c r="E15" i="53" s="1"/>
  <c r="I642" i="53"/>
  <c r="D103" i="53"/>
  <c r="D25" i="53" s="1"/>
  <c r="M93" i="52"/>
  <c r="M15" i="52" s="1"/>
  <c r="R97" i="52"/>
  <c r="R19" i="52" s="1"/>
  <c r="O88" i="52"/>
  <c r="O10" i="52" s="1"/>
  <c r="I640" i="52"/>
  <c r="O97" i="52"/>
  <c r="O19" i="52" s="1"/>
  <c r="C97" i="52"/>
  <c r="C19" i="52" s="1"/>
  <c r="I634" i="52"/>
  <c r="O90" i="52"/>
  <c r="O12" i="52" s="1"/>
  <c r="I644" i="52"/>
  <c r="Q105" i="52"/>
  <c r="Q27" i="52" s="1"/>
  <c r="I646" i="52"/>
  <c r="I641" i="52"/>
  <c r="R98" i="52"/>
  <c r="R20" i="52" s="1"/>
  <c r="E86" i="52"/>
  <c r="E8" i="52" s="1"/>
  <c r="I643" i="52"/>
  <c r="I636" i="52"/>
  <c r="Q89" i="52"/>
  <c r="Q11" i="52" s="1"/>
  <c r="R100" i="52"/>
  <c r="R22" i="52" s="1"/>
  <c r="M96" i="52"/>
  <c r="M18" i="52" s="1"/>
  <c r="G103" i="52"/>
  <c r="G25" i="52" s="1"/>
  <c r="I633" i="52"/>
  <c r="Q93" i="52"/>
  <c r="Q15" i="52" s="1"/>
  <c r="B103" i="52"/>
  <c r="Q97" i="52"/>
  <c r="Q19" i="52" s="1"/>
  <c r="M87" i="52"/>
  <c r="M9" i="52" s="1"/>
  <c r="N88" i="52"/>
  <c r="N10" i="52" s="1"/>
  <c r="Q95" i="52"/>
  <c r="Q17" i="52" s="1"/>
  <c r="C94" i="52"/>
  <c r="C16" i="52" s="1"/>
  <c r="O105" i="52"/>
  <c r="O27" i="52" s="1"/>
  <c r="I635" i="52"/>
  <c r="I651" i="52"/>
  <c r="I650" i="52"/>
  <c r="E94" i="52"/>
  <c r="E16" i="52" s="1"/>
  <c r="E93" i="52"/>
  <c r="E15" i="52" s="1"/>
  <c r="R87" i="52"/>
  <c r="I642" i="52"/>
  <c r="O100" i="52"/>
  <c r="O22" i="52" s="1"/>
  <c r="H99" i="52"/>
  <c r="H21" i="52" s="1"/>
  <c r="G99" i="52"/>
  <c r="G21" i="52" s="1"/>
  <c r="D94" i="52"/>
  <c r="D16" i="52" s="1"/>
  <c r="M98" i="52"/>
  <c r="M20" i="52" s="1"/>
  <c r="G104" i="52"/>
  <c r="G26" i="52" s="1"/>
  <c r="I639" i="52"/>
  <c r="G236" i="36"/>
  <c r="Q88" i="46"/>
  <c r="Q10" i="46" s="1"/>
  <c r="E86" i="51"/>
  <c r="E8" i="51" s="1"/>
  <c r="D100" i="48"/>
  <c r="D22" i="48" s="1"/>
  <c r="I607" i="36"/>
  <c r="I424" i="36"/>
  <c r="C236" i="36"/>
  <c r="H366" i="36"/>
  <c r="I272" i="36"/>
  <c r="I411" i="36"/>
  <c r="I615" i="36"/>
  <c r="I308" i="36"/>
  <c r="I610" i="36"/>
  <c r="I443" i="36"/>
  <c r="D52" i="36"/>
  <c r="I191" i="36"/>
  <c r="I410" i="36"/>
  <c r="I201" i="36"/>
  <c r="G392" i="36"/>
  <c r="H210" i="36"/>
  <c r="I260" i="36"/>
  <c r="I356" i="36"/>
  <c r="I385" i="36"/>
  <c r="I321" i="36"/>
  <c r="G366" i="36"/>
  <c r="I175" i="36"/>
  <c r="I336" i="36"/>
  <c r="I151" i="36"/>
  <c r="I230" i="36"/>
  <c r="I197" i="36"/>
  <c r="G158" i="36"/>
  <c r="I269" i="36"/>
  <c r="I430" i="36"/>
  <c r="I412" i="36"/>
  <c r="I620" i="36"/>
  <c r="I277" i="36"/>
  <c r="I362" i="36"/>
  <c r="I379" i="36"/>
  <c r="I307" i="36"/>
  <c r="C184" i="36"/>
  <c r="I279" i="36"/>
  <c r="I383" i="36"/>
  <c r="I353" i="36"/>
  <c r="I442" i="36"/>
  <c r="I320" i="36"/>
  <c r="E41" i="36"/>
  <c r="I173" i="36"/>
  <c r="C53" i="36"/>
  <c r="I327" i="36"/>
  <c r="I406" i="36"/>
  <c r="I388" i="36"/>
  <c r="I261" i="36"/>
  <c r="C86" i="51"/>
  <c r="C8" i="51" s="1"/>
  <c r="Q89" i="46"/>
  <c r="Q11" i="46" s="1"/>
  <c r="M88" i="50"/>
  <c r="M10" i="50" s="1"/>
  <c r="Q89" i="48"/>
  <c r="Q11" i="48" s="1"/>
  <c r="E86" i="46"/>
  <c r="E8" i="46" s="1"/>
  <c r="G86" i="46"/>
  <c r="G8" i="46" s="1"/>
  <c r="G86" i="51"/>
  <c r="G8" i="51" s="1"/>
  <c r="G99" i="51"/>
  <c r="G21" i="51" s="1"/>
  <c r="Q97" i="51"/>
  <c r="Q19" i="51" s="1"/>
  <c r="M105" i="51"/>
  <c r="M27" i="51" s="1"/>
  <c r="H86" i="51"/>
  <c r="H8" i="51" s="1"/>
  <c r="N97" i="51"/>
  <c r="N19" i="51" s="1"/>
  <c r="C94" i="51"/>
  <c r="C16" i="51" s="1"/>
  <c r="I644" i="51"/>
  <c r="I646" i="51"/>
  <c r="O100" i="51"/>
  <c r="O22" i="51" s="1"/>
  <c r="I640" i="51"/>
  <c r="I635" i="51"/>
  <c r="O97" i="51"/>
  <c r="O19" i="51" s="1"/>
  <c r="C97" i="51"/>
  <c r="C19" i="51" s="1"/>
  <c r="I643" i="51"/>
  <c r="I651" i="51"/>
  <c r="I641" i="51"/>
  <c r="O88" i="51"/>
  <c r="O10" i="51" s="1"/>
  <c r="I634" i="51"/>
  <c r="G103" i="51"/>
  <c r="G25" i="51" s="1"/>
  <c r="G104" i="51"/>
  <c r="G26" i="51" s="1"/>
  <c r="R98" i="51"/>
  <c r="R20" i="51" s="1"/>
  <c r="I650" i="51"/>
  <c r="O90" i="51"/>
  <c r="O12" i="51" s="1"/>
  <c r="Q94" i="51"/>
  <c r="Q16" i="51" s="1"/>
  <c r="M104" i="51"/>
  <c r="M26" i="51" s="1"/>
  <c r="E94" i="51"/>
  <c r="E16" i="51" s="1"/>
  <c r="I639" i="51"/>
  <c r="D103" i="51"/>
  <c r="D25" i="51" s="1"/>
  <c r="H103" i="51"/>
  <c r="H25" i="51" s="1"/>
  <c r="C103" i="51"/>
  <c r="C25" i="51" s="1"/>
  <c r="Q105" i="51"/>
  <c r="Q27" i="51" s="1"/>
  <c r="D94" i="51"/>
  <c r="D16" i="51" s="1"/>
  <c r="I633" i="51"/>
  <c r="I642" i="51"/>
  <c r="R94" i="51"/>
  <c r="R16" i="51" s="1"/>
  <c r="I636" i="51"/>
  <c r="Q95" i="51"/>
  <c r="Q17" i="51" s="1"/>
  <c r="E93" i="50"/>
  <c r="E15" i="50" s="1"/>
  <c r="E93" i="48"/>
  <c r="E15" i="48" s="1"/>
  <c r="R97" i="50"/>
  <c r="R19" i="50" s="1"/>
  <c r="Q89" i="47"/>
  <c r="Q11" i="47" s="1"/>
  <c r="I634" i="46"/>
  <c r="E93" i="47"/>
  <c r="E15" i="47" s="1"/>
  <c r="I634" i="48"/>
  <c r="I634" i="40"/>
  <c r="E86" i="48"/>
  <c r="E8" i="48" s="1"/>
  <c r="I649" i="47"/>
  <c r="C103" i="50"/>
  <c r="C25" i="50" s="1"/>
  <c r="D103" i="40"/>
  <c r="D94" i="50"/>
  <c r="D16" i="50" s="1"/>
  <c r="Q97" i="47"/>
  <c r="Q19" i="47" s="1"/>
  <c r="I651" i="40"/>
  <c r="I646" i="40"/>
  <c r="I632" i="46"/>
  <c r="I643" i="47"/>
  <c r="I642" i="48"/>
  <c r="I643" i="48"/>
  <c r="I644" i="48"/>
  <c r="I642" i="47"/>
  <c r="E94" i="50"/>
  <c r="E16" i="50" s="1"/>
  <c r="M96" i="47"/>
  <c r="M18" i="47" s="1"/>
  <c r="I642" i="50"/>
  <c r="E86" i="47"/>
  <c r="E8" i="47" s="1"/>
  <c r="R98" i="47"/>
  <c r="R20" i="47" s="1"/>
  <c r="G99" i="50"/>
  <c r="G21" i="50" s="1"/>
  <c r="I646" i="50"/>
  <c r="I636" i="50"/>
  <c r="E104" i="50"/>
  <c r="E26" i="50" s="1"/>
  <c r="C97" i="50"/>
  <c r="C19" i="50" s="1"/>
  <c r="I641" i="50"/>
  <c r="C94" i="50"/>
  <c r="C16" i="50" s="1"/>
  <c r="R90" i="50"/>
  <c r="R12" i="50" s="1"/>
  <c r="I640" i="50"/>
  <c r="Q103" i="50"/>
  <c r="Q25" i="50" s="1"/>
  <c r="O90" i="50"/>
  <c r="O12" i="50" s="1"/>
  <c r="I650" i="50"/>
  <c r="I639" i="50"/>
  <c r="R90" i="46"/>
  <c r="R12" i="46" s="1"/>
  <c r="Q95" i="47"/>
  <c r="Q17" i="47" s="1"/>
  <c r="O100" i="47"/>
  <c r="O22" i="47" s="1"/>
  <c r="Q103" i="48"/>
  <c r="Q25" i="48" s="1"/>
  <c r="R90" i="48"/>
  <c r="R12" i="48" s="1"/>
  <c r="O100" i="40"/>
  <c r="I651" i="48"/>
  <c r="Q95" i="48"/>
  <c r="Q17" i="48" s="1"/>
  <c r="S633" i="48"/>
  <c r="I650" i="48"/>
  <c r="I639" i="48"/>
  <c r="C97" i="48"/>
  <c r="C19" i="48" s="1"/>
  <c r="C94" i="48"/>
  <c r="C104" i="48"/>
  <c r="C26" i="48" s="1"/>
  <c r="I636" i="48"/>
  <c r="I641" i="48"/>
  <c r="R94" i="48"/>
  <c r="R16" i="48" s="1"/>
  <c r="I646" i="48"/>
  <c r="O100" i="48"/>
  <c r="O22" i="48" s="1"/>
  <c r="I640" i="48"/>
  <c r="E94" i="48"/>
  <c r="E16" i="48" s="1"/>
  <c r="R103" i="47"/>
  <c r="R25" i="47" s="1"/>
  <c r="I650" i="47"/>
  <c r="E104" i="47"/>
  <c r="E26" i="47" s="1"/>
  <c r="I651" i="47"/>
  <c r="I636" i="47"/>
  <c r="R90" i="47"/>
  <c r="R12" i="47" s="1"/>
  <c r="I641" i="47"/>
  <c r="I646" i="47"/>
  <c r="I639" i="47"/>
  <c r="I640" i="47"/>
  <c r="C94" i="47"/>
  <c r="E94" i="47"/>
  <c r="E16" i="47" s="1"/>
  <c r="C97" i="47"/>
  <c r="C19" i="47" s="1"/>
  <c r="G99" i="47"/>
  <c r="G21" i="47" s="1"/>
  <c r="C97" i="46"/>
  <c r="C19" i="46" s="1"/>
  <c r="M94" i="46"/>
  <c r="M16" i="46" s="1"/>
  <c r="Q94" i="46"/>
  <c r="Q16" i="46" s="1"/>
  <c r="Q90" i="46"/>
  <c r="Q12" i="46" s="1"/>
  <c r="I646" i="46"/>
  <c r="O100" i="46"/>
  <c r="O22" i="46" s="1"/>
  <c r="I651" i="46"/>
  <c r="I636" i="46"/>
  <c r="I641" i="46"/>
  <c r="S633" i="46"/>
  <c r="I639" i="46"/>
  <c r="M96" i="46"/>
  <c r="M18" i="46" s="1"/>
  <c r="E94" i="46"/>
  <c r="E16" i="46" s="1"/>
  <c r="G99" i="46"/>
  <c r="G21" i="46" s="1"/>
  <c r="Q95" i="46"/>
  <c r="Q17" i="46" s="1"/>
  <c r="I650" i="46"/>
  <c r="C104" i="46"/>
  <c r="C26" i="46" s="1"/>
  <c r="I640" i="46"/>
  <c r="S625" i="40"/>
  <c r="AG625" i="40" s="1"/>
  <c r="M103" i="40"/>
  <c r="R103" i="40"/>
  <c r="Q103" i="40"/>
  <c r="Q94" i="48" l="1"/>
  <c r="Q16" i="48" s="1"/>
  <c r="H86" i="47"/>
  <c r="H8" i="47" s="1"/>
  <c r="M96" i="51"/>
  <c r="M18" i="51" s="1"/>
  <c r="I350" i="36"/>
  <c r="M98" i="46"/>
  <c r="M20" i="46" s="1"/>
  <c r="R87" i="51"/>
  <c r="R9" i="51" s="1"/>
  <c r="O97" i="55"/>
  <c r="O19" i="55" s="1"/>
  <c r="I355" i="36"/>
  <c r="N104" i="52"/>
  <c r="N26" i="52" s="1"/>
  <c r="D103" i="52"/>
  <c r="D25" i="52" s="1"/>
  <c r="O97" i="46"/>
  <c r="O19" i="46" s="1"/>
  <c r="Q88" i="54"/>
  <c r="Q10" i="54" s="1"/>
  <c r="I640" i="55"/>
  <c r="B104" i="57"/>
  <c r="B26" i="57" s="1"/>
  <c r="M88" i="57"/>
  <c r="M10" i="57" s="1"/>
  <c r="H104" i="55"/>
  <c r="H26" i="55" s="1"/>
  <c r="M87" i="55"/>
  <c r="M9" i="55" s="1"/>
  <c r="M104" i="55"/>
  <c r="M26" i="55" s="1"/>
  <c r="S649" i="48"/>
  <c r="S633" i="50"/>
  <c r="Q90" i="54"/>
  <c r="Q12" i="54" s="1"/>
  <c r="M105" i="55"/>
  <c r="M27" i="55" s="1"/>
  <c r="R100" i="51"/>
  <c r="R22" i="51" s="1"/>
  <c r="R105" i="51"/>
  <c r="R27" i="51" s="1"/>
  <c r="R95" i="51"/>
  <c r="R17" i="51" s="1"/>
  <c r="I386" i="36"/>
  <c r="I354" i="36"/>
  <c r="C103" i="52"/>
  <c r="C25" i="52" s="1"/>
  <c r="R105" i="52"/>
  <c r="R27" i="52" s="1"/>
  <c r="Q88" i="52"/>
  <c r="Q10" i="52" s="1"/>
  <c r="N97" i="52"/>
  <c r="N19" i="52" s="1"/>
  <c r="R88" i="52"/>
  <c r="R10" i="52" s="1"/>
  <c r="E103" i="52"/>
  <c r="E25" i="52" s="1"/>
  <c r="N93" i="53"/>
  <c r="N15" i="53" s="1"/>
  <c r="Q93" i="53"/>
  <c r="Q15" i="53" s="1"/>
  <c r="Q97" i="54"/>
  <c r="Q19" i="54" s="1"/>
  <c r="M100" i="52"/>
  <c r="M22" i="52" s="1"/>
  <c r="M100" i="48"/>
  <c r="M22" i="48" s="1"/>
  <c r="N88" i="54"/>
  <c r="N10" i="54" s="1"/>
  <c r="R89" i="47"/>
  <c r="R11" i="47" s="1"/>
  <c r="N104" i="40"/>
  <c r="N88" i="40"/>
  <c r="R105" i="47"/>
  <c r="R27" i="47" s="1"/>
  <c r="R105" i="48"/>
  <c r="R27" i="48" s="1"/>
  <c r="O97" i="53"/>
  <c r="O19" i="53" s="1"/>
  <c r="O98" i="46"/>
  <c r="O20" i="46" s="1"/>
  <c r="M104" i="50"/>
  <c r="M26" i="50" s="1"/>
  <c r="R104" i="46"/>
  <c r="R26" i="46" s="1"/>
  <c r="R97" i="48"/>
  <c r="R19" i="48" s="1"/>
  <c r="M88" i="52"/>
  <c r="M10" i="52" s="1"/>
  <c r="N97" i="53"/>
  <c r="N19" i="53" s="1"/>
  <c r="M93" i="51"/>
  <c r="M15" i="51" s="1"/>
  <c r="M105" i="46"/>
  <c r="M27" i="46" s="1"/>
  <c r="Q98" i="52"/>
  <c r="Q20" i="52" s="1"/>
  <c r="Q100" i="40"/>
  <c r="R93" i="51"/>
  <c r="R15" i="51" s="1"/>
  <c r="R88" i="47"/>
  <c r="R10" i="47" s="1"/>
  <c r="Q104" i="47"/>
  <c r="Q26" i="47" s="1"/>
  <c r="G105" i="55"/>
  <c r="G27" i="55" s="1"/>
  <c r="B93" i="46"/>
  <c r="I93" i="46" s="1"/>
  <c r="R89" i="51"/>
  <c r="R11" i="51" s="1"/>
  <c r="I199" i="36"/>
  <c r="O98" i="53"/>
  <c r="O20" i="53" s="1"/>
  <c r="C105" i="54"/>
  <c r="C27" i="54" s="1"/>
  <c r="R95" i="46"/>
  <c r="R17" i="46" s="1"/>
  <c r="N104" i="50"/>
  <c r="N26" i="50" s="1"/>
  <c r="Q88" i="51"/>
  <c r="Q10" i="51" s="1"/>
  <c r="Q97" i="50"/>
  <c r="Q19" i="50" s="1"/>
  <c r="O105" i="46"/>
  <c r="O27" i="46" s="1"/>
  <c r="N93" i="47"/>
  <c r="N15" i="47" s="1"/>
  <c r="Q88" i="47"/>
  <c r="Q10" i="47" s="1"/>
  <c r="R87" i="47"/>
  <c r="R9" i="47" s="1"/>
  <c r="N93" i="48"/>
  <c r="N15" i="48" s="1"/>
  <c r="R89" i="48"/>
  <c r="R11" i="48" s="1"/>
  <c r="M88" i="51"/>
  <c r="M10" i="51" s="1"/>
  <c r="R88" i="46"/>
  <c r="R10" i="46" s="1"/>
  <c r="M100" i="54"/>
  <c r="M22" i="54" s="1"/>
  <c r="R87" i="54"/>
  <c r="R9" i="54" s="1"/>
  <c r="Q94" i="53"/>
  <c r="Q16" i="53" s="1"/>
  <c r="I635" i="55"/>
  <c r="E94" i="55"/>
  <c r="E16" i="55" s="1"/>
  <c r="D103" i="57"/>
  <c r="D25" i="57" s="1"/>
  <c r="I639" i="57"/>
  <c r="B53" i="36"/>
  <c r="E105" i="55"/>
  <c r="E27" i="55" s="1"/>
  <c r="O104" i="46"/>
  <c r="O26" i="46" s="1"/>
  <c r="I599" i="54"/>
  <c r="I641" i="57"/>
  <c r="O103" i="40"/>
  <c r="S644" i="50"/>
  <c r="R104" i="51"/>
  <c r="R26" i="51" s="1"/>
  <c r="C86" i="46"/>
  <c r="C8" i="46" s="1"/>
  <c r="I609" i="36"/>
  <c r="I220" i="36"/>
  <c r="I384" i="36"/>
  <c r="R104" i="52"/>
  <c r="R26" i="52" s="1"/>
  <c r="N104" i="54"/>
  <c r="N26" i="54" s="1"/>
  <c r="M88" i="40"/>
  <c r="O97" i="47"/>
  <c r="O19" i="47" s="1"/>
  <c r="C86" i="54"/>
  <c r="C8" i="54" s="1"/>
  <c r="N88" i="50"/>
  <c r="N10" i="50" s="1"/>
  <c r="C97" i="55"/>
  <c r="C19" i="55" s="1"/>
  <c r="I642" i="57"/>
  <c r="I635" i="57"/>
  <c r="R87" i="57"/>
  <c r="R9" i="57" s="1"/>
  <c r="H94" i="55"/>
  <c r="H16" i="55" s="1"/>
  <c r="B105" i="48"/>
  <c r="I105" i="48" s="1"/>
  <c r="O103" i="48"/>
  <c r="O25" i="48" s="1"/>
  <c r="I599" i="57"/>
  <c r="S642" i="46"/>
  <c r="O90" i="47"/>
  <c r="O12" i="47" s="1"/>
  <c r="S633" i="47"/>
  <c r="R89" i="52"/>
  <c r="R11" i="52" s="1"/>
  <c r="R94" i="52"/>
  <c r="R16" i="52" s="1"/>
  <c r="Q100" i="52"/>
  <c r="Q22" i="52" s="1"/>
  <c r="N105" i="53"/>
  <c r="N27" i="53" s="1"/>
  <c r="I597" i="54"/>
  <c r="Q100" i="50"/>
  <c r="Q22" i="50" s="1"/>
  <c r="O87" i="54"/>
  <c r="O9" i="54" s="1"/>
  <c r="N87" i="54"/>
  <c r="N9" i="54" s="1"/>
  <c r="I643" i="57"/>
  <c r="C94" i="57"/>
  <c r="C16" i="57" s="1"/>
  <c r="I598" i="50"/>
  <c r="O105" i="53"/>
  <c r="O27" i="53" s="1"/>
  <c r="I185" i="2"/>
  <c r="E97" i="55"/>
  <c r="E19" i="55" s="1"/>
  <c r="N88" i="55"/>
  <c r="N10" i="55" s="1"/>
  <c r="G100" i="53"/>
  <c r="G22" i="53" s="1"/>
  <c r="I104" i="57"/>
  <c r="C26" i="57"/>
  <c r="B25" i="52"/>
  <c r="S599" i="52"/>
  <c r="I651" i="53"/>
  <c r="B105" i="53"/>
  <c r="L103" i="47"/>
  <c r="S597" i="47"/>
  <c r="I631" i="46"/>
  <c r="I631" i="47"/>
  <c r="S635" i="48"/>
  <c r="I116" i="36"/>
  <c r="R93" i="40"/>
  <c r="G85" i="53"/>
  <c r="I633" i="55"/>
  <c r="O100" i="57"/>
  <c r="O22" i="57" s="1"/>
  <c r="Q97" i="57"/>
  <c r="Q19" i="57" s="1"/>
  <c r="S650" i="40"/>
  <c r="G85" i="47"/>
  <c r="C86" i="47"/>
  <c r="C8" i="47" s="1"/>
  <c r="I581" i="46"/>
  <c r="O105" i="51"/>
  <c r="O27" i="51" s="1"/>
  <c r="H85" i="50"/>
  <c r="I631" i="51"/>
  <c r="H86" i="50"/>
  <c r="H8" i="50" s="1"/>
  <c r="I227" i="36"/>
  <c r="E44" i="36"/>
  <c r="I123" i="36"/>
  <c r="R9" i="52"/>
  <c r="I632" i="52"/>
  <c r="H86" i="52"/>
  <c r="H8" i="52" s="1"/>
  <c r="R93" i="53"/>
  <c r="R15" i="53" s="1"/>
  <c r="Q93" i="48"/>
  <c r="Q15" i="48" s="1"/>
  <c r="M93" i="48"/>
  <c r="M15" i="48" s="1"/>
  <c r="Q94" i="47"/>
  <c r="Q16" i="47" s="1"/>
  <c r="O93" i="46"/>
  <c r="O15" i="46" s="1"/>
  <c r="M96" i="50"/>
  <c r="M18" i="50" s="1"/>
  <c r="R88" i="53"/>
  <c r="R10" i="53" s="1"/>
  <c r="Q98" i="46"/>
  <c r="Q20" i="46" s="1"/>
  <c r="Q97" i="48"/>
  <c r="Q19" i="48" s="1"/>
  <c r="Q93" i="51"/>
  <c r="Q15" i="51" s="1"/>
  <c r="N93" i="40"/>
  <c r="Q88" i="50"/>
  <c r="Q10" i="50" s="1"/>
  <c r="R94" i="47"/>
  <c r="R16" i="47" s="1"/>
  <c r="R88" i="51"/>
  <c r="R10" i="51" s="1"/>
  <c r="R93" i="46"/>
  <c r="R15" i="46" s="1"/>
  <c r="R95" i="50"/>
  <c r="R17" i="50" s="1"/>
  <c r="S599" i="47"/>
  <c r="R103" i="48"/>
  <c r="R25" i="48" s="1"/>
  <c r="Q104" i="50"/>
  <c r="Q26" i="50" s="1"/>
  <c r="M93" i="46"/>
  <c r="M15" i="46" s="1"/>
  <c r="O97" i="48"/>
  <c r="O19" i="48" s="1"/>
  <c r="R104" i="48"/>
  <c r="R26" i="48" s="1"/>
  <c r="M103" i="46"/>
  <c r="M25" i="46" s="1"/>
  <c r="Q104" i="48"/>
  <c r="Q26" i="48" s="1"/>
  <c r="Q98" i="51"/>
  <c r="Q20" i="51" s="1"/>
  <c r="R87" i="48"/>
  <c r="R9" i="48" s="1"/>
  <c r="N93" i="54"/>
  <c r="N15" i="54" s="1"/>
  <c r="Q98" i="54"/>
  <c r="Q20" i="54" s="1"/>
  <c r="R100" i="53"/>
  <c r="R22" i="53" s="1"/>
  <c r="O104" i="54"/>
  <c r="O26" i="54" s="1"/>
  <c r="I587" i="55"/>
  <c r="B93" i="55"/>
  <c r="H99" i="55"/>
  <c r="H21" i="55" s="1"/>
  <c r="N93" i="55"/>
  <c r="N15" i="55" s="1"/>
  <c r="E98" i="55"/>
  <c r="E20" i="55" s="1"/>
  <c r="M103" i="55"/>
  <c r="M25" i="55" s="1"/>
  <c r="C103" i="55"/>
  <c r="C25" i="55" s="1"/>
  <c r="Q93" i="55"/>
  <c r="Q15" i="55" s="1"/>
  <c r="I639" i="55"/>
  <c r="N105" i="55"/>
  <c r="N27" i="55" s="1"/>
  <c r="E94" i="57"/>
  <c r="E16" i="57" s="1"/>
  <c r="M104" i="57"/>
  <c r="M26" i="57" s="1"/>
  <c r="R100" i="57"/>
  <c r="R22" i="57" s="1"/>
  <c r="O105" i="57"/>
  <c r="O27" i="57" s="1"/>
  <c r="O88" i="57"/>
  <c r="O10" i="57" s="1"/>
  <c r="R104" i="57"/>
  <c r="R26" i="57" s="1"/>
  <c r="Q88" i="57"/>
  <c r="Q10" i="57" s="1"/>
  <c r="Q93" i="57"/>
  <c r="Q15" i="57" s="1"/>
  <c r="I597" i="52"/>
  <c r="B93" i="50"/>
  <c r="B25" i="47"/>
  <c r="Q105" i="55"/>
  <c r="Q27" i="55" s="1"/>
  <c r="C105" i="53"/>
  <c r="C27" i="53" s="1"/>
  <c r="I599" i="53"/>
  <c r="B93" i="52"/>
  <c r="R98" i="55"/>
  <c r="R20" i="55" s="1"/>
  <c r="R104" i="53"/>
  <c r="R26" i="53" s="1"/>
  <c r="B27" i="2"/>
  <c r="R88" i="55"/>
  <c r="R10" i="55" s="1"/>
  <c r="B93" i="51"/>
  <c r="AG616" i="55"/>
  <c r="S626" i="55"/>
  <c r="C96" i="55"/>
  <c r="C18" i="55" s="1"/>
  <c r="S599" i="55"/>
  <c r="B94" i="52"/>
  <c r="I588" i="52"/>
  <c r="G85" i="54"/>
  <c r="E7" i="54"/>
  <c r="H86" i="53"/>
  <c r="H8" i="53" s="1"/>
  <c r="C86" i="53"/>
  <c r="C8" i="53" s="1"/>
  <c r="Q98" i="55"/>
  <c r="Q20" i="55" s="1"/>
  <c r="M88" i="55"/>
  <c r="M10" i="55" s="1"/>
  <c r="G103" i="55"/>
  <c r="G25" i="55" s="1"/>
  <c r="H7" i="2"/>
  <c r="Q89" i="53"/>
  <c r="Q11" i="53" s="1"/>
  <c r="O98" i="51"/>
  <c r="O20" i="51" s="1"/>
  <c r="E85" i="53"/>
  <c r="M98" i="57"/>
  <c r="M20" i="57" s="1"/>
  <c r="C18" i="57"/>
  <c r="B51" i="36"/>
  <c r="I293" i="36"/>
  <c r="I105" i="57"/>
  <c r="B27" i="57"/>
  <c r="I27" i="57" s="1"/>
  <c r="S644" i="46"/>
  <c r="C99" i="47"/>
  <c r="C21" i="47" s="1"/>
  <c r="I632" i="47"/>
  <c r="S644" i="47"/>
  <c r="C99" i="50"/>
  <c r="C21" i="50" s="1"/>
  <c r="S639" i="40"/>
  <c r="R94" i="46"/>
  <c r="R16" i="46" s="1"/>
  <c r="S643" i="46"/>
  <c r="N103" i="46"/>
  <c r="N25" i="46" s="1"/>
  <c r="M103" i="47"/>
  <c r="M25" i="47" s="1"/>
  <c r="S635" i="47"/>
  <c r="N103" i="48"/>
  <c r="N25" i="48" s="1"/>
  <c r="G99" i="48"/>
  <c r="G21" i="48" s="1"/>
  <c r="I631" i="48"/>
  <c r="S643" i="50"/>
  <c r="S635" i="50"/>
  <c r="B94" i="50"/>
  <c r="I588" i="50"/>
  <c r="R97" i="51"/>
  <c r="R19" i="51" s="1"/>
  <c r="B104" i="51"/>
  <c r="I598" i="51"/>
  <c r="I128" i="36"/>
  <c r="H105" i="36"/>
  <c r="H27" i="36" s="1"/>
  <c r="I259" i="36"/>
  <c r="C86" i="48"/>
  <c r="C8" i="48" s="1"/>
  <c r="I115" i="36"/>
  <c r="Q90" i="52"/>
  <c r="Q12" i="52" s="1"/>
  <c r="M104" i="52"/>
  <c r="M26" i="52" s="1"/>
  <c r="Q87" i="52"/>
  <c r="Q9" i="52" s="1"/>
  <c r="M105" i="52"/>
  <c r="M27" i="52" s="1"/>
  <c r="I631" i="52"/>
  <c r="Q103" i="53"/>
  <c r="Q25" i="53" s="1"/>
  <c r="B93" i="53"/>
  <c r="I587" i="53"/>
  <c r="B105" i="54"/>
  <c r="I651" i="54"/>
  <c r="I598" i="54"/>
  <c r="B104" i="54"/>
  <c r="E105" i="54"/>
  <c r="E27" i="54" s="1"/>
  <c r="M87" i="48"/>
  <c r="M9" i="48" s="1"/>
  <c r="Q93" i="40"/>
  <c r="Q105" i="46"/>
  <c r="Q27" i="46" s="1"/>
  <c r="O90" i="46"/>
  <c r="O12" i="46" s="1"/>
  <c r="N93" i="51"/>
  <c r="N15" i="51" s="1"/>
  <c r="E86" i="54"/>
  <c r="E8" i="54" s="1"/>
  <c r="O87" i="46"/>
  <c r="O9" i="46" s="1"/>
  <c r="Q90" i="47"/>
  <c r="Q12" i="47" s="1"/>
  <c r="O104" i="40"/>
  <c r="Q100" i="48"/>
  <c r="Q22" i="48" s="1"/>
  <c r="Q104" i="40"/>
  <c r="O104" i="52"/>
  <c r="O26" i="52" s="1"/>
  <c r="R88" i="40"/>
  <c r="R89" i="46"/>
  <c r="R11" i="46" s="1"/>
  <c r="R104" i="40"/>
  <c r="Q97" i="53"/>
  <c r="Q19" i="53" s="1"/>
  <c r="Q98" i="48"/>
  <c r="Q20" i="48" s="1"/>
  <c r="O103" i="50"/>
  <c r="O25" i="50" s="1"/>
  <c r="Q105" i="48"/>
  <c r="Q27" i="48" s="1"/>
  <c r="O105" i="50"/>
  <c r="O27" i="50" s="1"/>
  <c r="S582" i="54"/>
  <c r="M87" i="51"/>
  <c r="M9" i="51" s="1"/>
  <c r="O98" i="48"/>
  <c r="O20" i="48" s="1"/>
  <c r="G86" i="53"/>
  <c r="G8" i="53" s="1"/>
  <c r="Q90" i="53"/>
  <c r="Q12" i="53" s="1"/>
  <c r="N103" i="55"/>
  <c r="N25" i="55" s="1"/>
  <c r="D103" i="55"/>
  <c r="D25" i="55" s="1"/>
  <c r="O87" i="55"/>
  <c r="O9" i="55" s="1"/>
  <c r="R90" i="55"/>
  <c r="R12" i="55" s="1"/>
  <c r="I644" i="57"/>
  <c r="I650" i="57"/>
  <c r="M105" i="57"/>
  <c r="M27" i="57" s="1"/>
  <c r="H103" i="57"/>
  <c r="H25" i="57" s="1"/>
  <c r="Q95" i="57"/>
  <c r="Q17" i="57" s="1"/>
  <c r="M87" i="57"/>
  <c r="M9" i="57" s="1"/>
  <c r="G86" i="57"/>
  <c r="G8" i="57" s="1"/>
  <c r="C99" i="57"/>
  <c r="C21" i="57" s="1"/>
  <c r="O97" i="57"/>
  <c r="O19" i="57" s="1"/>
  <c r="I640" i="57"/>
  <c r="C105" i="55"/>
  <c r="C27" i="55" s="1"/>
  <c r="I599" i="55"/>
  <c r="O90" i="55"/>
  <c r="O12" i="55" s="1"/>
  <c r="B22" i="2"/>
  <c r="I22" i="2" s="1"/>
  <c r="R100" i="55"/>
  <c r="R22" i="55" s="1"/>
  <c r="M105" i="53"/>
  <c r="M27" i="53" s="1"/>
  <c r="E7" i="2"/>
  <c r="I94" i="2"/>
  <c r="B16" i="2"/>
  <c r="I16" i="2" s="1"/>
  <c r="I85" i="2"/>
  <c r="B7" i="2"/>
  <c r="B105" i="40"/>
  <c r="I88" i="50"/>
  <c r="B10" i="50"/>
  <c r="I10" i="50" s="1"/>
  <c r="B105" i="51"/>
  <c r="D103" i="47"/>
  <c r="D25" i="47" s="1"/>
  <c r="I627" i="54"/>
  <c r="M96" i="55"/>
  <c r="M18" i="55" s="1"/>
  <c r="D88" i="55"/>
  <c r="D10" i="55" s="1"/>
  <c r="C85" i="50"/>
  <c r="H418" i="36"/>
  <c r="H33" i="36"/>
  <c r="Q89" i="57"/>
  <c r="Q11" i="57" s="1"/>
  <c r="N88" i="57"/>
  <c r="N10" i="57" s="1"/>
  <c r="I216" i="36"/>
  <c r="R104" i="50"/>
  <c r="R26" i="50" s="1"/>
  <c r="O104" i="48"/>
  <c r="O26" i="48" s="1"/>
  <c r="I633" i="57"/>
  <c r="Q87" i="57"/>
  <c r="Q9" i="57" s="1"/>
  <c r="I53" i="36"/>
  <c r="I597" i="40"/>
  <c r="L103" i="46"/>
  <c r="S597" i="46"/>
  <c r="S582" i="46"/>
  <c r="I632" i="48"/>
  <c r="H85" i="47"/>
  <c r="S634" i="50"/>
  <c r="B104" i="47"/>
  <c r="I598" i="47"/>
  <c r="G86" i="47"/>
  <c r="G8" i="47" s="1"/>
  <c r="S599" i="51"/>
  <c r="I597" i="51"/>
  <c r="B103" i="51"/>
  <c r="E85" i="50"/>
  <c r="I345" i="36"/>
  <c r="I127" i="36"/>
  <c r="I141" i="36"/>
  <c r="G105" i="36"/>
  <c r="G27" i="36" s="1"/>
  <c r="Q94" i="52"/>
  <c r="Q16" i="52" s="1"/>
  <c r="S582" i="52"/>
  <c r="I632" i="53"/>
  <c r="G86" i="52"/>
  <c r="G8" i="52" s="1"/>
  <c r="C103" i="54"/>
  <c r="C25" i="54" s="1"/>
  <c r="E103" i="54"/>
  <c r="E25" i="54" s="1"/>
  <c r="B103" i="54"/>
  <c r="I649" i="54"/>
  <c r="R99" i="54"/>
  <c r="R21" i="54" s="1"/>
  <c r="D103" i="54"/>
  <c r="D25" i="54" s="1"/>
  <c r="H103" i="54"/>
  <c r="H25" i="54" s="1"/>
  <c r="Q100" i="46"/>
  <c r="Q22" i="46" s="1"/>
  <c r="M100" i="51"/>
  <c r="M22" i="51" s="1"/>
  <c r="L103" i="40"/>
  <c r="C85" i="54"/>
  <c r="R93" i="52"/>
  <c r="R15" i="52" s="1"/>
  <c r="R97" i="46"/>
  <c r="R19" i="46" s="1"/>
  <c r="Q105" i="47"/>
  <c r="Q27" i="47" s="1"/>
  <c r="M100" i="47"/>
  <c r="M22" i="47" s="1"/>
  <c r="N88" i="47"/>
  <c r="N10" i="47" s="1"/>
  <c r="R93" i="50"/>
  <c r="R15" i="50" s="1"/>
  <c r="O87" i="48"/>
  <c r="O9" i="48" s="1"/>
  <c r="N93" i="50"/>
  <c r="N15" i="50" s="1"/>
  <c r="N87" i="51"/>
  <c r="N9" i="51" s="1"/>
  <c r="M88" i="47"/>
  <c r="M10" i="47" s="1"/>
  <c r="O103" i="47"/>
  <c r="O25" i="47" s="1"/>
  <c r="N97" i="50"/>
  <c r="N19" i="50" s="1"/>
  <c r="H85" i="54"/>
  <c r="M93" i="40"/>
  <c r="Q98" i="50"/>
  <c r="Q20" i="50" s="1"/>
  <c r="N105" i="50"/>
  <c r="N27" i="50" s="1"/>
  <c r="R104" i="47"/>
  <c r="R26" i="47" s="1"/>
  <c r="N104" i="47"/>
  <c r="N26" i="47" s="1"/>
  <c r="M93" i="47"/>
  <c r="M15" i="47" s="1"/>
  <c r="M104" i="47"/>
  <c r="M26" i="47" s="1"/>
  <c r="N88" i="53"/>
  <c r="N10" i="53" s="1"/>
  <c r="M87" i="53"/>
  <c r="M9" i="53" s="1"/>
  <c r="G99" i="55"/>
  <c r="G21" i="55" s="1"/>
  <c r="B103" i="55"/>
  <c r="B25" i="55" s="1"/>
  <c r="I597" i="55"/>
  <c r="I646" i="55"/>
  <c r="E93" i="55"/>
  <c r="E15" i="55" s="1"/>
  <c r="I641" i="55"/>
  <c r="M86" i="55"/>
  <c r="M8" i="55" s="1"/>
  <c r="C86" i="55"/>
  <c r="C8" i="55" s="1"/>
  <c r="R94" i="57"/>
  <c r="R16" i="57" s="1"/>
  <c r="Q94" i="57"/>
  <c r="Q16" i="57" s="1"/>
  <c r="Q100" i="57"/>
  <c r="Q22" i="57" s="1"/>
  <c r="G100" i="57"/>
  <c r="G22" i="57" s="1"/>
  <c r="I631" i="57"/>
  <c r="N104" i="57"/>
  <c r="N26" i="57" s="1"/>
  <c r="M96" i="57"/>
  <c r="M18" i="57" s="1"/>
  <c r="B105" i="47"/>
  <c r="D97" i="55"/>
  <c r="B104" i="53"/>
  <c r="I587" i="47"/>
  <c r="G100" i="55"/>
  <c r="G22" i="55" s="1"/>
  <c r="B88" i="48"/>
  <c r="L627" i="53"/>
  <c r="S627" i="53" s="1"/>
  <c r="M627" i="53"/>
  <c r="O627" i="53"/>
  <c r="AG626" i="53"/>
  <c r="R627" i="53"/>
  <c r="N627" i="53"/>
  <c r="Q627" i="53"/>
  <c r="P627" i="53"/>
  <c r="AF630" i="53"/>
  <c r="C98" i="55"/>
  <c r="C20" i="55" s="1"/>
  <c r="I587" i="48"/>
  <c r="B25" i="48"/>
  <c r="I25" i="48" s="1"/>
  <c r="I103" i="48"/>
  <c r="D104" i="55"/>
  <c r="D26" i="55" s="1"/>
  <c r="C88" i="54"/>
  <c r="C10" i="54" s="1"/>
  <c r="M104" i="53"/>
  <c r="M26" i="53" s="1"/>
  <c r="I598" i="55"/>
  <c r="Q104" i="55"/>
  <c r="Q26" i="55" s="1"/>
  <c r="B88" i="54"/>
  <c r="E105" i="36"/>
  <c r="E27" i="36" s="1"/>
  <c r="I319" i="36"/>
  <c r="B52" i="36"/>
  <c r="I371" i="36"/>
  <c r="Q104" i="46"/>
  <c r="Q26" i="46" s="1"/>
  <c r="E103" i="57"/>
  <c r="E25" i="57" s="1"/>
  <c r="I86" i="2"/>
  <c r="B8" i="2"/>
  <c r="I8" i="2" s="1"/>
  <c r="B25" i="57"/>
  <c r="S649" i="46"/>
  <c r="Q103" i="55"/>
  <c r="Q25" i="55" s="1"/>
  <c r="I87" i="2"/>
  <c r="B9" i="2"/>
  <c r="I9" i="2" s="1"/>
  <c r="Q103" i="47"/>
  <c r="Q25" i="47" s="1"/>
  <c r="Q90" i="48"/>
  <c r="Q12" i="48" s="1"/>
  <c r="L103" i="48"/>
  <c r="S597" i="48"/>
  <c r="N104" i="46"/>
  <c r="N26" i="46" s="1"/>
  <c r="S599" i="48"/>
  <c r="S649" i="40"/>
  <c r="R100" i="46"/>
  <c r="R22" i="46" s="1"/>
  <c r="S599" i="46"/>
  <c r="C99" i="46"/>
  <c r="C21" i="46" s="1"/>
  <c r="N104" i="48"/>
  <c r="N26" i="48" s="1"/>
  <c r="S582" i="48"/>
  <c r="E85" i="47"/>
  <c r="S649" i="50"/>
  <c r="B104" i="40"/>
  <c r="I104" i="40" s="1"/>
  <c r="I598" i="40"/>
  <c r="C86" i="50"/>
  <c r="C8" i="50" s="1"/>
  <c r="H86" i="48"/>
  <c r="H8" i="48" s="1"/>
  <c r="I632" i="51"/>
  <c r="I591" i="51"/>
  <c r="B97" i="51"/>
  <c r="G86" i="48"/>
  <c r="G8" i="48" s="1"/>
  <c r="G86" i="50"/>
  <c r="G8" i="50" s="1"/>
  <c r="D184" i="36"/>
  <c r="I167" i="36"/>
  <c r="I193" i="36"/>
  <c r="R95" i="52"/>
  <c r="R17" i="52" s="1"/>
  <c r="C99" i="52"/>
  <c r="C21" i="52" s="1"/>
  <c r="H103" i="52"/>
  <c r="H25" i="52" s="1"/>
  <c r="B104" i="52"/>
  <c r="I598" i="52"/>
  <c r="C99" i="53"/>
  <c r="C21" i="53" s="1"/>
  <c r="R97" i="54"/>
  <c r="R19" i="54" s="1"/>
  <c r="C99" i="54"/>
  <c r="C21" i="54" s="1"/>
  <c r="G105" i="54"/>
  <c r="G27" i="54" s="1"/>
  <c r="R100" i="54"/>
  <c r="R22" i="54" s="1"/>
  <c r="R89" i="53"/>
  <c r="R11" i="53" s="1"/>
  <c r="R88" i="50"/>
  <c r="R10" i="50" s="1"/>
  <c r="M98" i="51"/>
  <c r="M20" i="51" s="1"/>
  <c r="Q88" i="40"/>
  <c r="O105" i="40"/>
  <c r="O27" i="40" s="1"/>
  <c r="C85" i="53"/>
  <c r="M88" i="46"/>
  <c r="M10" i="46" s="1"/>
  <c r="N105" i="46"/>
  <c r="N27" i="46" s="1"/>
  <c r="R99" i="46"/>
  <c r="R21" i="46" s="1"/>
  <c r="R87" i="50"/>
  <c r="R9" i="50" s="1"/>
  <c r="R103" i="46"/>
  <c r="R25" i="46" s="1"/>
  <c r="O98" i="52"/>
  <c r="O20" i="52" s="1"/>
  <c r="L93" i="40"/>
  <c r="M105" i="48"/>
  <c r="M27" i="48" s="1"/>
  <c r="N105" i="47"/>
  <c r="N27" i="47" s="1"/>
  <c r="H85" i="53"/>
  <c r="Q99" i="51"/>
  <c r="Q21" i="51" s="1"/>
  <c r="M100" i="40"/>
  <c r="R93" i="47"/>
  <c r="R15" i="47" s="1"/>
  <c r="M105" i="40"/>
  <c r="M27" i="40" s="1"/>
  <c r="M104" i="40"/>
  <c r="Q104" i="53"/>
  <c r="Q26" i="53" s="1"/>
  <c r="O90" i="53"/>
  <c r="O12" i="53" s="1"/>
  <c r="I636" i="55"/>
  <c r="B88" i="55"/>
  <c r="I582" i="55"/>
  <c r="I651" i="55"/>
  <c r="B105" i="55"/>
  <c r="O103" i="55"/>
  <c r="O25" i="55" s="1"/>
  <c r="I643" i="55"/>
  <c r="R98" i="57"/>
  <c r="R20" i="57" s="1"/>
  <c r="O90" i="57"/>
  <c r="O12" i="57" s="1"/>
  <c r="I636" i="57"/>
  <c r="M93" i="57"/>
  <c r="M15" i="57" s="1"/>
  <c r="I91" i="2"/>
  <c r="B13" i="2"/>
  <c r="I13" i="2" s="1"/>
  <c r="R95" i="53"/>
  <c r="N97" i="55"/>
  <c r="N19" i="55" s="1"/>
  <c r="B93" i="47"/>
  <c r="I598" i="57"/>
  <c r="I88" i="47"/>
  <c r="B10" i="47"/>
  <c r="I10" i="47" s="1"/>
  <c r="C87" i="55"/>
  <c r="C9" i="55" s="1"/>
  <c r="M98" i="55"/>
  <c r="M20" i="55" s="1"/>
  <c r="B93" i="48"/>
  <c r="D7" i="2"/>
  <c r="N104" i="55"/>
  <c r="N26" i="55" s="1"/>
  <c r="Q93" i="54"/>
  <c r="Q15" i="54" s="1"/>
  <c r="G90" i="55"/>
  <c r="G12" i="55" s="1"/>
  <c r="M93" i="53"/>
  <c r="M15" i="53" s="1"/>
  <c r="I597" i="57"/>
  <c r="B104" i="46"/>
  <c r="I598" i="46"/>
  <c r="G99" i="54"/>
  <c r="G21" i="54" s="1"/>
  <c r="R93" i="48"/>
  <c r="R15" i="48" s="1"/>
  <c r="L103" i="50"/>
  <c r="O93" i="57"/>
  <c r="O15" i="57" s="1"/>
  <c r="C132" i="36"/>
  <c r="S582" i="51"/>
  <c r="L88" i="50"/>
  <c r="S582" i="50"/>
  <c r="Q87" i="51"/>
  <c r="Q9" i="51" s="1"/>
  <c r="I631" i="54"/>
  <c r="E103" i="55"/>
  <c r="H86" i="57"/>
  <c r="H8" i="57" s="1"/>
  <c r="Q105" i="57"/>
  <c r="Q27" i="57" s="1"/>
  <c r="B88" i="51"/>
  <c r="B15" i="57"/>
  <c r="H99" i="46"/>
  <c r="H21" i="46" s="1"/>
  <c r="C99" i="48"/>
  <c r="C21" i="48" s="1"/>
  <c r="I631" i="50"/>
  <c r="R103" i="50"/>
  <c r="R25" i="50" s="1"/>
  <c r="H99" i="50"/>
  <c r="H21" i="50" s="1"/>
  <c r="R100" i="40"/>
  <c r="E103" i="51"/>
  <c r="E25" i="51" s="1"/>
  <c r="N105" i="51"/>
  <c r="N27" i="51" s="1"/>
  <c r="I649" i="51"/>
  <c r="G85" i="50"/>
  <c r="C99" i="51"/>
  <c r="C21" i="51" s="1"/>
  <c r="H86" i="46"/>
  <c r="H8" i="46" s="1"/>
  <c r="D42" i="36"/>
  <c r="I617" i="36"/>
  <c r="I302" i="36"/>
  <c r="I203" i="36"/>
  <c r="I397" i="36"/>
  <c r="D41" i="36"/>
  <c r="I649" i="52"/>
  <c r="C86" i="52"/>
  <c r="C8" i="52" s="1"/>
  <c r="E132" i="36"/>
  <c r="S598" i="53"/>
  <c r="I649" i="53"/>
  <c r="H99" i="53"/>
  <c r="H21" i="53" s="1"/>
  <c r="R105" i="46"/>
  <c r="R27" i="46" s="1"/>
  <c r="M88" i="48"/>
  <c r="M10" i="48" s="1"/>
  <c r="S599" i="40"/>
  <c r="Q93" i="47"/>
  <c r="Q15" i="47" s="1"/>
  <c r="Q105" i="50"/>
  <c r="Q27" i="50" s="1"/>
  <c r="O87" i="47"/>
  <c r="O9" i="47" s="1"/>
  <c r="M103" i="48"/>
  <c r="M25" i="48" s="1"/>
  <c r="O105" i="47"/>
  <c r="O27" i="47" s="1"/>
  <c r="R97" i="53"/>
  <c r="R19" i="53" s="1"/>
  <c r="N105" i="40"/>
  <c r="N27" i="40" s="1"/>
  <c r="N105" i="52"/>
  <c r="N27" i="52" s="1"/>
  <c r="Q93" i="46"/>
  <c r="Q15" i="46" s="1"/>
  <c r="M100" i="46"/>
  <c r="M22" i="46" s="1"/>
  <c r="R105" i="50"/>
  <c r="R27" i="50" s="1"/>
  <c r="R95" i="48"/>
  <c r="R17" i="48" s="1"/>
  <c r="L88" i="47"/>
  <c r="S582" i="47"/>
  <c r="Q87" i="53"/>
  <c r="Q9" i="53" s="1"/>
  <c r="O104" i="55"/>
  <c r="O26" i="55" s="1"/>
  <c r="I642" i="55"/>
  <c r="R87" i="55"/>
  <c r="R9" i="55" s="1"/>
  <c r="I634" i="55"/>
  <c r="I631" i="55"/>
  <c r="R88" i="57"/>
  <c r="R10" i="57" s="1"/>
  <c r="E85" i="55"/>
  <c r="C103" i="57"/>
  <c r="Q86" i="57"/>
  <c r="Q8" i="57" s="1"/>
  <c r="I651" i="57"/>
  <c r="H86" i="55"/>
  <c r="H8" i="55" s="1"/>
  <c r="N627" i="54"/>
  <c r="P627" i="54"/>
  <c r="Q627" i="54"/>
  <c r="R627" i="54"/>
  <c r="O627" i="54"/>
  <c r="AG626" i="54"/>
  <c r="M627" i="54"/>
  <c r="L627" i="54"/>
  <c r="AF630" i="54"/>
  <c r="I627" i="53"/>
  <c r="M96" i="53"/>
  <c r="M18" i="53" s="1"/>
  <c r="Q88" i="53"/>
  <c r="Q10" i="53" s="1"/>
  <c r="B88" i="52"/>
  <c r="S627" i="57"/>
  <c r="S617" i="52"/>
  <c r="AG617" i="52" s="1"/>
  <c r="M626" i="52"/>
  <c r="S599" i="53"/>
  <c r="H95" i="55"/>
  <c r="H17" i="55" s="1"/>
  <c r="I103" i="40"/>
  <c r="I98" i="2"/>
  <c r="B20" i="2"/>
  <c r="I20" i="2" s="1"/>
  <c r="C93" i="55"/>
  <c r="C15" i="55" s="1"/>
  <c r="B23" i="2"/>
  <c r="I23" i="2" s="1"/>
  <c r="R94" i="55"/>
  <c r="R16" i="55" s="1"/>
  <c r="O105" i="55"/>
  <c r="O27" i="55" s="1"/>
  <c r="M98" i="53"/>
  <c r="M20" i="53" s="1"/>
  <c r="B88" i="40"/>
  <c r="I88" i="40" s="1"/>
  <c r="I597" i="50"/>
  <c r="G87" i="55"/>
  <c r="G9" i="55" s="1"/>
  <c r="H89" i="55"/>
  <c r="H11" i="55" s="1"/>
  <c r="B105" i="52"/>
  <c r="Q88" i="48"/>
  <c r="Q10" i="48" s="1"/>
  <c r="E20" i="57"/>
  <c r="B27" i="48"/>
  <c r="I27" i="48" s="1"/>
  <c r="S587" i="46"/>
  <c r="B88" i="53"/>
  <c r="I582" i="53"/>
  <c r="N105" i="48"/>
  <c r="N27" i="48" s="1"/>
  <c r="R93" i="55"/>
  <c r="R15" i="55" s="1"/>
  <c r="N87" i="55"/>
  <c r="N9" i="55" s="1"/>
  <c r="E86" i="55"/>
  <c r="E8" i="55" s="1"/>
  <c r="B104" i="50"/>
  <c r="C85" i="47"/>
  <c r="O103" i="46"/>
  <c r="O25" i="46" s="1"/>
  <c r="S635" i="46"/>
  <c r="H99" i="47"/>
  <c r="H21" i="47" s="1"/>
  <c r="S634" i="47"/>
  <c r="M96" i="48"/>
  <c r="M18" i="48" s="1"/>
  <c r="B104" i="48"/>
  <c r="I598" i="48"/>
  <c r="R100" i="48"/>
  <c r="R22" i="48" s="1"/>
  <c r="H99" i="48"/>
  <c r="H21" i="48" s="1"/>
  <c r="I632" i="50"/>
  <c r="I651" i="50"/>
  <c r="B105" i="50"/>
  <c r="N104" i="51"/>
  <c r="N26" i="51" s="1"/>
  <c r="Q90" i="51"/>
  <c r="Q12" i="51" s="1"/>
  <c r="H99" i="51"/>
  <c r="H21" i="51" s="1"/>
  <c r="I120" i="36"/>
  <c r="I605" i="36"/>
  <c r="I614" i="36"/>
  <c r="I267" i="36"/>
  <c r="C105" i="36"/>
  <c r="C27" i="36" s="1"/>
  <c r="N87" i="53"/>
  <c r="N9" i="53" s="1"/>
  <c r="B103" i="53"/>
  <c r="I597" i="53"/>
  <c r="I631" i="53"/>
  <c r="N97" i="54"/>
  <c r="N19" i="54" s="1"/>
  <c r="M93" i="50"/>
  <c r="M15" i="50" s="1"/>
  <c r="R87" i="46"/>
  <c r="R9" i="46" s="1"/>
  <c r="R105" i="40"/>
  <c r="R27" i="40" s="1"/>
  <c r="O90" i="48"/>
  <c r="O12" i="48" s="1"/>
  <c r="N88" i="46"/>
  <c r="N10" i="46" s="1"/>
  <c r="M105" i="47"/>
  <c r="M27" i="47" s="1"/>
  <c r="Q100" i="47"/>
  <c r="Q22" i="47" s="1"/>
  <c r="Q105" i="40"/>
  <c r="Q27" i="40" s="1"/>
  <c r="M98" i="48"/>
  <c r="M20" i="48" s="1"/>
  <c r="O97" i="50"/>
  <c r="O19" i="50" s="1"/>
  <c r="Q87" i="50"/>
  <c r="Q9" i="50" s="1"/>
  <c r="M105" i="50"/>
  <c r="M27" i="50" s="1"/>
  <c r="Q97" i="46"/>
  <c r="Q19" i="46" s="1"/>
  <c r="R100" i="47"/>
  <c r="R22" i="47" s="1"/>
  <c r="R88" i="48"/>
  <c r="R10" i="48" s="1"/>
  <c r="R95" i="47"/>
  <c r="R17" i="47" s="1"/>
  <c r="Q98" i="47"/>
  <c r="Q20" i="47" s="1"/>
  <c r="N103" i="50"/>
  <c r="N25" i="50" s="1"/>
  <c r="O87" i="50"/>
  <c r="O9" i="50" s="1"/>
  <c r="M87" i="46"/>
  <c r="M9" i="46" s="1"/>
  <c r="Q100" i="51"/>
  <c r="Q22" i="51" s="1"/>
  <c r="N93" i="46"/>
  <c r="N15" i="46" s="1"/>
  <c r="M87" i="54"/>
  <c r="M9" i="54" s="1"/>
  <c r="M87" i="47"/>
  <c r="M9" i="47" s="1"/>
  <c r="N87" i="50"/>
  <c r="N9" i="50" s="1"/>
  <c r="O105" i="48"/>
  <c r="O27" i="48" s="1"/>
  <c r="I632" i="54"/>
  <c r="M100" i="55"/>
  <c r="M22" i="55" s="1"/>
  <c r="O98" i="55"/>
  <c r="O20" i="55" s="1"/>
  <c r="S644" i="55"/>
  <c r="R103" i="55"/>
  <c r="R25" i="55" s="1"/>
  <c r="H103" i="55"/>
  <c r="H25" i="55" s="1"/>
  <c r="H85" i="55"/>
  <c r="L93" i="57"/>
  <c r="S587" i="57"/>
  <c r="I26" i="57"/>
  <c r="C85" i="55"/>
  <c r="R97" i="57"/>
  <c r="R19" i="57" s="1"/>
  <c r="R89" i="57"/>
  <c r="R11" i="57" s="1"/>
  <c r="R103" i="57"/>
  <c r="R25" i="57" s="1"/>
  <c r="Q86" i="55"/>
  <c r="Q8" i="55" s="1"/>
  <c r="G86" i="55"/>
  <c r="G8" i="55" s="1"/>
  <c r="D35" i="36"/>
  <c r="E33" i="36"/>
  <c r="D87" i="57"/>
  <c r="D9" i="57" s="1"/>
  <c r="R95" i="55"/>
  <c r="R17" i="55" s="1"/>
  <c r="I587" i="50"/>
  <c r="H97" i="55"/>
  <c r="H19" i="55" s="1"/>
  <c r="B88" i="46"/>
  <c r="B25" i="46"/>
  <c r="I25" i="46" s="1"/>
  <c r="I103" i="46"/>
  <c r="M93" i="55"/>
  <c r="M15" i="55" s="1"/>
  <c r="I587" i="52"/>
  <c r="Q98" i="57"/>
  <c r="Q20" i="57" s="1"/>
  <c r="I103" i="50"/>
  <c r="B25" i="50"/>
  <c r="I25" i="50" s="1"/>
  <c r="I96" i="2"/>
  <c r="B18" i="2"/>
  <c r="I18" i="2" s="1"/>
  <c r="H88" i="55"/>
  <c r="H10" i="55" s="1"/>
  <c r="Q87" i="55"/>
  <c r="Q9" i="55" s="1"/>
  <c r="B93" i="54"/>
  <c r="B105" i="46"/>
  <c r="R89" i="55"/>
  <c r="R11" i="55" s="1"/>
  <c r="R94" i="53"/>
  <c r="R16" i="53" s="1"/>
  <c r="B96" i="57"/>
  <c r="B18" i="57" s="1"/>
  <c r="D95" i="57"/>
  <c r="D17" i="57" s="1"/>
  <c r="D90" i="57"/>
  <c r="D12" i="57" s="1"/>
  <c r="S650" i="57"/>
  <c r="D98" i="57"/>
  <c r="D20" i="57" s="1"/>
  <c r="G96" i="57"/>
  <c r="G18" i="57" s="1"/>
  <c r="D89" i="57"/>
  <c r="D11" i="57" s="1"/>
  <c r="E96" i="57"/>
  <c r="E18" i="57" s="1"/>
  <c r="C90" i="57"/>
  <c r="C12" i="57" s="1"/>
  <c r="C89" i="57"/>
  <c r="C11" i="57" s="1"/>
  <c r="D100" i="57"/>
  <c r="D22" i="57" s="1"/>
  <c r="D96" i="57"/>
  <c r="D18" i="57" s="1"/>
  <c r="D100" i="55"/>
  <c r="D22" i="55" s="1"/>
  <c r="E96" i="55"/>
  <c r="E18" i="55" s="1"/>
  <c r="D95" i="55"/>
  <c r="D17" i="55" s="1"/>
  <c r="E95" i="55"/>
  <c r="E17" i="55" s="1"/>
  <c r="D98" i="55"/>
  <c r="D20" i="55" s="1"/>
  <c r="D96" i="55"/>
  <c r="D18" i="55" s="1"/>
  <c r="D89" i="55"/>
  <c r="D11" i="55" s="1"/>
  <c r="E89" i="55"/>
  <c r="E11" i="55" s="1"/>
  <c r="D90" i="55"/>
  <c r="D12" i="55" s="1"/>
  <c r="N94" i="54"/>
  <c r="N16" i="54" s="1"/>
  <c r="D89" i="54"/>
  <c r="D11" i="54" s="1"/>
  <c r="C89" i="54"/>
  <c r="C11" i="54" s="1"/>
  <c r="E89" i="54"/>
  <c r="E11" i="54" s="1"/>
  <c r="N105" i="54"/>
  <c r="N27" i="54" s="1"/>
  <c r="O86" i="51"/>
  <c r="O8" i="51" s="1"/>
  <c r="S635" i="54"/>
  <c r="C90" i="54"/>
  <c r="C12" i="54" s="1"/>
  <c r="M103" i="50"/>
  <c r="M25" i="50" s="1"/>
  <c r="N100" i="48"/>
  <c r="N22" i="48" s="1"/>
  <c r="O94" i="54"/>
  <c r="O16" i="54" s="1"/>
  <c r="M94" i="54"/>
  <c r="M16" i="54" s="1"/>
  <c r="S642" i="54"/>
  <c r="M99" i="53"/>
  <c r="M21" i="53" s="1"/>
  <c r="Q86" i="51"/>
  <c r="Q8" i="51" s="1"/>
  <c r="S634" i="54"/>
  <c r="C95" i="54"/>
  <c r="C17" i="54" s="1"/>
  <c r="D90" i="54"/>
  <c r="D12" i="54" s="1"/>
  <c r="E96" i="54"/>
  <c r="E18" i="54" s="1"/>
  <c r="N103" i="47"/>
  <c r="N25" i="47" s="1"/>
  <c r="Q86" i="50"/>
  <c r="Q8" i="50" s="1"/>
  <c r="S642" i="48"/>
  <c r="O86" i="48"/>
  <c r="O8" i="48" s="1"/>
  <c r="M97" i="53"/>
  <c r="M19" i="53" s="1"/>
  <c r="O86" i="54"/>
  <c r="O8" i="54" s="1"/>
  <c r="O86" i="50"/>
  <c r="O8" i="50" s="1"/>
  <c r="M86" i="46"/>
  <c r="M8" i="46" s="1"/>
  <c r="Q99" i="52"/>
  <c r="Q21" i="52" s="1"/>
  <c r="S641" i="54"/>
  <c r="M86" i="54"/>
  <c r="M8" i="54" s="1"/>
  <c r="E93" i="54"/>
  <c r="E15" i="54" s="1"/>
  <c r="O86" i="47"/>
  <c r="O8" i="47" s="1"/>
  <c r="S646" i="40"/>
  <c r="N94" i="50"/>
  <c r="N16" i="50" s="1"/>
  <c r="N103" i="40"/>
  <c r="R99" i="52"/>
  <c r="R21" i="52" s="1"/>
  <c r="D95" i="54"/>
  <c r="D17" i="54" s="1"/>
  <c r="S640" i="54"/>
  <c r="S636" i="54"/>
  <c r="S633" i="54"/>
  <c r="S643" i="48"/>
  <c r="M86" i="52"/>
  <c r="M8" i="52" s="1"/>
  <c r="O103" i="53"/>
  <c r="O25" i="53" s="1"/>
  <c r="R103" i="53"/>
  <c r="R25" i="53" s="1"/>
  <c r="D96" i="54"/>
  <c r="D18" i="54" s="1"/>
  <c r="E95" i="54"/>
  <c r="E17" i="54" s="1"/>
  <c r="S651" i="54"/>
  <c r="M97" i="54"/>
  <c r="M19" i="54" s="1"/>
  <c r="Q104" i="54"/>
  <c r="Q26" i="54" s="1"/>
  <c r="L103" i="54"/>
  <c r="S644" i="54"/>
  <c r="S650" i="54"/>
  <c r="D98" i="54"/>
  <c r="D20" i="54" s="1"/>
  <c r="S643" i="54"/>
  <c r="S646" i="54"/>
  <c r="M103" i="54"/>
  <c r="M25" i="54" s="1"/>
  <c r="Q105" i="54"/>
  <c r="Q27" i="54" s="1"/>
  <c r="O103" i="54"/>
  <c r="O25" i="54" s="1"/>
  <c r="Q103" i="54"/>
  <c r="Q25" i="54" s="1"/>
  <c r="H96" i="53"/>
  <c r="H18" i="53" s="1"/>
  <c r="C95" i="53"/>
  <c r="C17" i="53" s="1"/>
  <c r="O94" i="53"/>
  <c r="O16" i="53" s="1"/>
  <c r="E95" i="53"/>
  <c r="E17" i="53" s="1"/>
  <c r="E89" i="53"/>
  <c r="E11" i="53" s="1"/>
  <c r="M94" i="53"/>
  <c r="M16" i="53" s="1"/>
  <c r="S641" i="53"/>
  <c r="S642" i="53"/>
  <c r="S633" i="53"/>
  <c r="S639" i="53"/>
  <c r="D89" i="53"/>
  <c r="D11" i="53" s="1"/>
  <c r="D96" i="53"/>
  <c r="D18" i="53" s="1"/>
  <c r="O86" i="53"/>
  <c r="O8" i="53" s="1"/>
  <c r="S650" i="53"/>
  <c r="S634" i="53"/>
  <c r="Q100" i="53"/>
  <c r="Q22" i="53" s="1"/>
  <c r="S635" i="53"/>
  <c r="N94" i="53"/>
  <c r="N16" i="53" s="1"/>
  <c r="D95" i="53"/>
  <c r="D17" i="53" s="1"/>
  <c r="O93" i="53"/>
  <c r="O15" i="53" s="1"/>
  <c r="D98" i="53"/>
  <c r="D20" i="53" s="1"/>
  <c r="Q99" i="53"/>
  <c r="Q21" i="53" s="1"/>
  <c r="C89" i="53"/>
  <c r="C11" i="53" s="1"/>
  <c r="D90" i="52"/>
  <c r="D12" i="52" s="1"/>
  <c r="E96" i="53"/>
  <c r="E18" i="53" s="1"/>
  <c r="S640" i="53"/>
  <c r="S643" i="53"/>
  <c r="R99" i="53"/>
  <c r="R21" i="53" s="1"/>
  <c r="S636" i="53"/>
  <c r="D90" i="53"/>
  <c r="D12" i="53" s="1"/>
  <c r="S644" i="53"/>
  <c r="D100" i="53"/>
  <c r="D22" i="53" s="1"/>
  <c r="D100" i="52"/>
  <c r="D22" i="52" s="1"/>
  <c r="O94" i="52"/>
  <c r="O16" i="52" s="1"/>
  <c r="Q104" i="52"/>
  <c r="Q26" i="52" s="1"/>
  <c r="R103" i="52"/>
  <c r="R25" i="52" s="1"/>
  <c r="S633" i="52"/>
  <c r="C95" i="52"/>
  <c r="C17" i="52" s="1"/>
  <c r="D98" i="51"/>
  <c r="D20" i="51" s="1"/>
  <c r="D98" i="52"/>
  <c r="D20" i="52" s="1"/>
  <c r="S640" i="52"/>
  <c r="D98" i="50"/>
  <c r="D20" i="50" s="1"/>
  <c r="D95" i="52"/>
  <c r="D17" i="52" s="1"/>
  <c r="S650" i="52"/>
  <c r="M97" i="52"/>
  <c r="M19" i="52" s="1"/>
  <c r="O103" i="52"/>
  <c r="O25" i="52" s="1"/>
  <c r="N94" i="52"/>
  <c r="N16" i="52" s="1"/>
  <c r="S651" i="52"/>
  <c r="N103" i="52"/>
  <c r="N25" i="52" s="1"/>
  <c r="C90" i="52"/>
  <c r="C12" i="52" s="1"/>
  <c r="C89" i="52"/>
  <c r="C11" i="52" s="1"/>
  <c r="M94" i="52"/>
  <c r="M16" i="52" s="1"/>
  <c r="S643" i="52"/>
  <c r="S641" i="52"/>
  <c r="S646" i="52"/>
  <c r="S639" i="52"/>
  <c r="M103" i="52"/>
  <c r="M25" i="52" s="1"/>
  <c r="S635" i="52"/>
  <c r="D89" i="52"/>
  <c r="D11" i="52" s="1"/>
  <c r="Q103" i="52"/>
  <c r="Q25" i="52" s="1"/>
  <c r="S636" i="52"/>
  <c r="E95" i="52"/>
  <c r="E17" i="52" s="1"/>
  <c r="H96" i="52"/>
  <c r="H18" i="52" s="1"/>
  <c r="L103" i="52"/>
  <c r="C89" i="47"/>
  <c r="C11" i="47" s="1"/>
  <c r="S642" i="52"/>
  <c r="O93" i="52"/>
  <c r="O15" i="52" s="1"/>
  <c r="O86" i="52"/>
  <c r="O8" i="52" s="1"/>
  <c r="S644" i="52"/>
  <c r="E89" i="52"/>
  <c r="E11" i="52" s="1"/>
  <c r="E95" i="51"/>
  <c r="E17" i="51" s="1"/>
  <c r="D86" i="50"/>
  <c r="D8" i="50" s="1"/>
  <c r="D100" i="47"/>
  <c r="D22" i="47" s="1"/>
  <c r="D100" i="51"/>
  <c r="D22" i="51" s="1"/>
  <c r="C95" i="47"/>
  <c r="C17" i="47" s="1"/>
  <c r="E89" i="48"/>
  <c r="E11" i="48" s="1"/>
  <c r="C95" i="50"/>
  <c r="C17" i="50" s="1"/>
  <c r="I324" i="36"/>
  <c r="C95" i="48"/>
  <c r="C17" i="48" s="1"/>
  <c r="E95" i="50"/>
  <c r="E17" i="50" s="1"/>
  <c r="G262" i="36"/>
  <c r="D100" i="50"/>
  <c r="D22" i="50" s="1"/>
  <c r="E95" i="47"/>
  <c r="E17" i="47" s="1"/>
  <c r="E95" i="46"/>
  <c r="E17" i="46" s="1"/>
  <c r="C95" i="46"/>
  <c r="C17" i="46" s="1"/>
  <c r="E95" i="48"/>
  <c r="E17" i="48" s="1"/>
  <c r="D95" i="50"/>
  <c r="D17" i="50" s="1"/>
  <c r="H96" i="48"/>
  <c r="H18" i="48" s="1"/>
  <c r="D100" i="46"/>
  <c r="D22" i="46" s="1"/>
  <c r="D48" i="36"/>
  <c r="I333" i="36"/>
  <c r="I618" i="36"/>
  <c r="I380" i="36"/>
  <c r="C34" i="36"/>
  <c r="I328" i="36"/>
  <c r="I334" i="36"/>
  <c r="G184" i="36"/>
  <c r="I382" i="36"/>
  <c r="D34" i="36"/>
  <c r="I428" i="36"/>
  <c r="D51" i="36"/>
  <c r="I425" i="36"/>
  <c r="D105" i="36"/>
  <c r="D27" i="36" s="1"/>
  <c r="H184" i="36"/>
  <c r="G314" i="36"/>
  <c r="I275" i="36"/>
  <c r="H96" i="46"/>
  <c r="H18" i="46" s="1"/>
  <c r="I276" i="36"/>
  <c r="E34" i="36"/>
  <c r="G340" i="36"/>
  <c r="I414" i="36"/>
  <c r="I331" i="36"/>
  <c r="E46" i="36"/>
  <c r="I373" i="36"/>
  <c r="D236" i="36"/>
  <c r="I332" i="36"/>
  <c r="I303" i="36"/>
  <c r="I381" i="36"/>
  <c r="I375" i="36"/>
  <c r="D95" i="51"/>
  <c r="D17" i="51" s="1"/>
  <c r="E35" i="36"/>
  <c r="I242" i="36"/>
  <c r="H90" i="36"/>
  <c r="H12" i="36" s="1"/>
  <c r="I194" i="36"/>
  <c r="I271" i="36"/>
  <c r="E37" i="36"/>
  <c r="I435" i="36"/>
  <c r="I431" i="36"/>
  <c r="I427" i="36"/>
  <c r="C35" i="36"/>
  <c r="I436" i="36"/>
  <c r="I255" i="36"/>
  <c r="I298" i="36"/>
  <c r="H314" i="36"/>
  <c r="C89" i="46"/>
  <c r="C11" i="46" s="1"/>
  <c r="O93" i="47"/>
  <c r="O15" i="47" s="1"/>
  <c r="C95" i="51"/>
  <c r="C17" i="51" s="1"/>
  <c r="I407" i="36"/>
  <c r="D89" i="50"/>
  <c r="D11" i="50" s="1"/>
  <c r="H96" i="50"/>
  <c r="H18" i="50" s="1"/>
  <c r="E89" i="46"/>
  <c r="E11" i="46" s="1"/>
  <c r="H96" i="47"/>
  <c r="H18" i="47" s="1"/>
  <c r="C89" i="50"/>
  <c r="C11" i="50" s="1"/>
  <c r="C89" i="48"/>
  <c r="C11" i="48" s="1"/>
  <c r="O94" i="50"/>
  <c r="O16" i="50" s="1"/>
  <c r="Q86" i="46"/>
  <c r="Q8" i="46" s="1"/>
  <c r="E89" i="47"/>
  <c r="E11" i="47" s="1"/>
  <c r="H96" i="51"/>
  <c r="H18" i="51" s="1"/>
  <c r="O86" i="46"/>
  <c r="O8" i="46" s="1"/>
  <c r="O93" i="48"/>
  <c r="O15" i="48" s="1"/>
  <c r="D90" i="50"/>
  <c r="D12" i="50" s="1"/>
  <c r="C90" i="51"/>
  <c r="C12" i="51" s="1"/>
  <c r="C89" i="51"/>
  <c r="C11" i="51" s="1"/>
  <c r="D89" i="51"/>
  <c r="D11" i="51" s="1"/>
  <c r="S636" i="51"/>
  <c r="S642" i="51"/>
  <c r="S633" i="51"/>
  <c r="N94" i="51"/>
  <c r="N16" i="51" s="1"/>
  <c r="M103" i="51"/>
  <c r="M25" i="51" s="1"/>
  <c r="O103" i="51"/>
  <c r="O25" i="51" s="1"/>
  <c r="O94" i="51"/>
  <c r="O16" i="51" s="1"/>
  <c r="S643" i="51"/>
  <c r="M97" i="51"/>
  <c r="M19" i="51" s="1"/>
  <c r="S635" i="51"/>
  <c r="R86" i="51"/>
  <c r="R8" i="51" s="1"/>
  <c r="E89" i="51"/>
  <c r="E11" i="51" s="1"/>
  <c r="S639" i="51"/>
  <c r="S650" i="51"/>
  <c r="Q104" i="51"/>
  <c r="Q26" i="51" s="1"/>
  <c r="Q103" i="51"/>
  <c r="Q25" i="51" s="1"/>
  <c r="S634" i="51"/>
  <c r="D90" i="51"/>
  <c r="D12" i="51" s="1"/>
  <c r="S641" i="51"/>
  <c r="S651" i="51"/>
  <c r="S640" i="51"/>
  <c r="S646" i="51"/>
  <c r="S644" i="51"/>
  <c r="M94" i="51"/>
  <c r="M16" i="51" s="1"/>
  <c r="R99" i="51"/>
  <c r="R21" i="51" s="1"/>
  <c r="S634" i="48"/>
  <c r="S642" i="50"/>
  <c r="S642" i="47"/>
  <c r="S651" i="40"/>
  <c r="M97" i="50"/>
  <c r="M19" i="50" s="1"/>
  <c r="O104" i="50"/>
  <c r="O26" i="50" s="1"/>
  <c r="S636" i="50"/>
  <c r="S646" i="50"/>
  <c r="S650" i="50"/>
  <c r="S641" i="50"/>
  <c r="Q99" i="50"/>
  <c r="Q21" i="50" s="1"/>
  <c r="S640" i="50"/>
  <c r="M99" i="50"/>
  <c r="M21" i="50" s="1"/>
  <c r="M94" i="50"/>
  <c r="M16" i="50" s="1"/>
  <c r="S639" i="50"/>
  <c r="M97" i="46"/>
  <c r="M19" i="46" s="1"/>
  <c r="C90" i="48"/>
  <c r="C12" i="48" s="1"/>
  <c r="O94" i="48"/>
  <c r="O16" i="48" s="1"/>
  <c r="S646" i="48"/>
  <c r="R99" i="48"/>
  <c r="R21" i="48" s="1"/>
  <c r="Q99" i="48"/>
  <c r="Q21" i="48" s="1"/>
  <c r="S639" i="48"/>
  <c r="S650" i="48"/>
  <c r="S640" i="48"/>
  <c r="S641" i="48"/>
  <c r="S636" i="48"/>
  <c r="M104" i="48"/>
  <c r="M26" i="48" s="1"/>
  <c r="M99" i="48"/>
  <c r="M21" i="48" s="1"/>
  <c r="M94" i="48"/>
  <c r="M16" i="48" s="1"/>
  <c r="M97" i="48"/>
  <c r="M19" i="48" s="1"/>
  <c r="S651" i="48"/>
  <c r="Q99" i="47"/>
  <c r="Q21" i="47" s="1"/>
  <c r="M97" i="47"/>
  <c r="M19" i="47" s="1"/>
  <c r="O94" i="47"/>
  <c r="O16" i="47" s="1"/>
  <c r="M94" i="47"/>
  <c r="M16" i="47" s="1"/>
  <c r="O104" i="47"/>
  <c r="O26" i="47" s="1"/>
  <c r="M99" i="47"/>
  <c r="M21" i="47" s="1"/>
  <c r="S640" i="47"/>
  <c r="S639" i="47"/>
  <c r="S646" i="47"/>
  <c r="S641" i="47"/>
  <c r="S636" i="47"/>
  <c r="S651" i="47"/>
  <c r="S650" i="47"/>
  <c r="S640" i="46"/>
  <c r="M104" i="46"/>
  <c r="M26" i="46" s="1"/>
  <c r="S650" i="46"/>
  <c r="Q99" i="46"/>
  <c r="Q21" i="46" s="1"/>
  <c r="O94" i="46"/>
  <c r="O16" i="46" s="1"/>
  <c r="S636" i="46"/>
  <c r="S646" i="46"/>
  <c r="C90" i="46"/>
  <c r="C12" i="46" s="1"/>
  <c r="S639" i="46"/>
  <c r="S641" i="46"/>
  <c r="S651" i="46"/>
  <c r="R99" i="50" l="1"/>
  <c r="R21" i="50" s="1"/>
  <c r="M99" i="51"/>
  <c r="M21" i="51" s="1"/>
  <c r="M99" i="52"/>
  <c r="M21" i="52" s="1"/>
  <c r="O105" i="54"/>
  <c r="O27" i="54" s="1"/>
  <c r="C600" i="54"/>
  <c r="I103" i="47"/>
  <c r="I246" i="36"/>
  <c r="I304" i="36"/>
  <c r="N103" i="54"/>
  <c r="N25" i="54" s="1"/>
  <c r="L105" i="40"/>
  <c r="S597" i="50"/>
  <c r="S587" i="47"/>
  <c r="C46" i="36"/>
  <c r="I251" i="36"/>
  <c r="I433" i="36"/>
  <c r="S587" i="48"/>
  <c r="S646" i="57"/>
  <c r="N103" i="51"/>
  <c r="N25" i="51" s="1"/>
  <c r="S649" i="51"/>
  <c r="B132" i="36"/>
  <c r="Q86" i="52"/>
  <c r="Q8" i="52" s="1"/>
  <c r="R86" i="54"/>
  <c r="R8" i="54" s="1"/>
  <c r="L93" i="46"/>
  <c r="S93" i="46" s="1"/>
  <c r="S598" i="50"/>
  <c r="B15" i="46"/>
  <c r="I15" i="46" s="1"/>
  <c r="D44" i="36"/>
  <c r="I103" i="52"/>
  <c r="M86" i="48"/>
  <c r="M8" i="48" s="1"/>
  <c r="Q86" i="47"/>
  <c r="Q8" i="47" s="1"/>
  <c r="S649" i="55"/>
  <c r="S646" i="53"/>
  <c r="L104" i="50"/>
  <c r="C25" i="57"/>
  <c r="I103" i="57"/>
  <c r="D16" i="36"/>
  <c r="S103" i="52"/>
  <c r="L25" i="52"/>
  <c r="S25" i="52" s="1"/>
  <c r="H85" i="46"/>
  <c r="H600" i="46"/>
  <c r="I588" i="46"/>
  <c r="S651" i="50"/>
  <c r="L105" i="50"/>
  <c r="I591" i="48"/>
  <c r="E93" i="51"/>
  <c r="E15" i="51" s="1"/>
  <c r="I587" i="51"/>
  <c r="I590" i="46"/>
  <c r="I168" i="36"/>
  <c r="B184" i="36"/>
  <c r="I589" i="48"/>
  <c r="I592" i="48"/>
  <c r="B97" i="53"/>
  <c r="I591" i="53"/>
  <c r="B94" i="55"/>
  <c r="I588" i="55"/>
  <c r="R86" i="55"/>
  <c r="R8" i="55" s="1"/>
  <c r="S636" i="57"/>
  <c r="B90" i="57"/>
  <c r="I584" i="57"/>
  <c r="L25" i="54"/>
  <c r="Q90" i="57"/>
  <c r="Q12" i="57" s="1"/>
  <c r="H99" i="57"/>
  <c r="H21" i="57" s="1"/>
  <c r="H7" i="47"/>
  <c r="I94" i="50"/>
  <c r="B16" i="50"/>
  <c r="I16" i="50" s="1"/>
  <c r="E93" i="57"/>
  <c r="I587" i="57"/>
  <c r="H7" i="50"/>
  <c r="G7" i="47"/>
  <c r="O85" i="47"/>
  <c r="M85" i="50"/>
  <c r="C93" i="36"/>
  <c r="H89" i="36"/>
  <c r="H11" i="36" s="1"/>
  <c r="E97" i="36"/>
  <c r="B98" i="52"/>
  <c r="I592" i="52"/>
  <c r="B98" i="51"/>
  <c r="I592" i="51"/>
  <c r="I592" i="46"/>
  <c r="C600" i="52"/>
  <c r="C85" i="52"/>
  <c r="B89" i="52"/>
  <c r="I583" i="52"/>
  <c r="R103" i="54"/>
  <c r="R25" i="54" s="1"/>
  <c r="L104" i="54"/>
  <c r="S598" i="54"/>
  <c r="D85" i="54"/>
  <c r="S632" i="53"/>
  <c r="M97" i="55"/>
  <c r="M19" i="55" s="1"/>
  <c r="I588" i="57"/>
  <c r="B94" i="57"/>
  <c r="M94" i="57"/>
  <c r="G85" i="57"/>
  <c r="G600" i="57"/>
  <c r="S644" i="57"/>
  <c r="O94" i="57"/>
  <c r="O16" i="57" s="1"/>
  <c r="I93" i="54"/>
  <c r="B15" i="54"/>
  <c r="I15" i="54" s="1"/>
  <c r="S597" i="54"/>
  <c r="I103" i="55"/>
  <c r="E25" i="55"/>
  <c r="I25" i="55" s="1"/>
  <c r="I97" i="51"/>
  <c r="B19" i="51"/>
  <c r="I19" i="51" s="1"/>
  <c r="S104" i="50"/>
  <c r="L26" i="50"/>
  <c r="S26" i="50" s="1"/>
  <c r="L93" i="47"/>
  <c r="D19" i="55"/>
  <c r="I634" i="57"/>
  <c r="B88" i="57"/>
  <c r="G7" i="54"/>
  <c r="H600" i="50"/>
  <c r="C85" i="46"/>
  <c r="C600" i="46"/>
  <c r="Q85" i="47"/>
  <c r="S631" i="48"/>
  <c r="E85" i="48"/>
  <c r="I591" i="50"/>
  <c r="B97" i="50"/>
  <c r="S591" i="51"/>
  <c r="L97" i="51"/>
  <c r="G600" i="51"/>
  <c r="G85" i="51"/>
  <c r="I583" i="47"/>
  <c r="I635" i="36"/>
  <c r="D88" i="36"/>
  <c r="D10" i="36" s="1"/>
  <c r="I122" i="36"/>
  <c r="E100" i="36"/>
  <c r="G90" i="36"/>
  <c r="G12" i="36" s="1"/>
  <c r="B88" i="36"/>
  <c r="I582" i="36"/>
  <c r="D25" i="36"/>
  <c r="H85" i="36"/>
  <c r="I358" i="36"/>
  <c r="H94" i="36"/>
  <c r="H16" i="36" s="1"/>
  <c r="I589" i="46"/>
  <c r="B100" i="47"/>
  <c r="I594" i="47"/>
  <c r="S632" i="52"/>
  <c r="B87" i="52"/>
  <c r="I581" i="52"/>
  <c r="E85" i="52"/>
  <c r="I594" i="52"/>
  <c r="B100" i="52"/>
  <c r="O85" i="53"/>
  <c r="B96" i="53"/>
  <c r="Q85" i="54"/>
  <c r="M86" i="51"/>
  <c r="M8" i="51" s="1"/>
  <c r="R86" i="48"/>
  <c r="R8" i="48" s="1"/>
  <c r="O85" i="54"/>
  <c r="M103" i="53"/>
  <c r="M25" i="53" s="1"/>
  <c r="S635" i="55"/>
  <c r="S636" i="55"/>
  <c r="M94" i="55"/>
  <c r="M16" i="55" s="1"/>
  <c r="R85" i="55"/>
  <c r="O94" i="55"/>
  <c r="O16" i="55" s="1"/>
  <c r="M97" i="57"/>
  <c r="M19" i="57" s="1"/>
  <c r="O86" i="57"/>
  <c r="O8" i="57" s="1"/>
  <c r="D85" i="57"/>
  <c r="L15" i="57"/>
  <c r="I104" i="50"/>
  <c r="B26" i="50"/>
  <c r="I26" i="50" s="1"/>
  <c r="L104" i="53"/>
  <c r="I174" i="36"/>
  <c r="L93" i="48"/>
  <c r="C99" i="55"/>
  <c r="C21" i="55" s="1"/>
  <c r="H600" i="53"/>
  <c r="L105" i="48"/>
  <c r="I88" i="54"/>
  <c r="B10" i="54"/>
  <c r="I10" i="54" s="1"/>
  <c r="B27" i="47"/>
  <c r="I27" i="47" s="1"/>
  <c r="I105" i="47"/>
  <c r="B25" i="51"/>
  <c r="I25" i="51" s="1"/>
  <c r="I103" i="51"/>
  <c r="I104" i="47"/>
  <c r="B26" i="47"/>
  <c r="I26" i="47" s="1"/>
  <c r="S103" i="46"/>
  <c r="L25" i="46"/>
  <c r="S25" i="46" s="1"/>
  <c r="I93" i="53"/>
  <c r="B15" i="53"/>
  <c r="I15" i="53" s="1"/>
  <c r="L627" i="55"/>
  <c r="N627" i="55"/>
  <c r="AG626" i="55"/>
  <c r="P627" i="55"/>
  <c r="O627" i="55"/>
  <c r="R627" i="55"/>
  <c r="Q627" i="55"/>
  <c r="M627" i="55"/>
  <c r="AF630" i="55"/>
  <c r="B97" i="57"/>
  <c r="I591" i="57"/>
  <c r="S103" i="47"/>
  <c r="L25" i="47"/>
  <c r="S25" i="47" s="1"/>
  <c r="I646" i="57"/>
  <c r="S631" i="46"/>
  <c r="S631" i="51"/>
  <c r="I641" i="36"/>
  <c r="E104" i="36"/>
  <c r="E26" i="36" s="1"/>
  <c r="G98" i="36"/>
  <c r="G20" i="36" s="1"/>
  <c r="I590" i="47"/>
  <c r="B89" i="57"/>
  <c r="G7" i="50"/>
  <c r="I104" i="46"/>
  <c r="B26" i="46"/>
  <c r="I26" i="46" s="1"/>
  <c r="C7" i="50"/>
  <c r="I597" i="36"/>
  <c r="B103" i="36"/>
  <c r="B25" i="36" s="1"/>
  <c r="G93" i="36"/>
  <c r="G15" i="36" s="1"/>
  <c r="D46" i="36"/>
  <c r="L94" i="52"/>
  <c r="S588" i="52"/>
  <c r="S631" i="53"/>
  <c r="I589" i="53"/>
  <c r="B95" i="53"/>
  <c r="S641" i="55"/>
  <c r="L27" i="40"/>
  <c r="S27" i="40" s="1"/>
  <c r="S105" i="40"/>
  <c r="L93" i="51"/>
  <c r="L104" i="48"/>
  <c r="S598" i="48"/>
  <c r="S632" i="50"/>
  <c r="D85" i="50"/>
  <c r="I583" i="46"/>
  <c r="O89" i="50"/>
  <c r="O11" i="50" s="1"/>
  <c r="I330" i="36"/>
  <c r="E98" i="36"/>
  <c r="E20" i="36" s="1"/>
  <c r="G132" i="36"/>
  <c r="I198" i="36"/>
  <c r="I254" i="36"/>
  <c r="C48" i="36"/>
  <c r="B100" i="46"/>
  <c r="I594" i="46"/>
  <c r="H85" i="52"/>
  <c r="H600" i="52"/>
  <c r="I592" i="47"/>
  <c r="H86" i="36"/>
  <c r="H8" i="36" s="1"/>
  <c r="L93" i="53"/>
  <c r="S587" i="53"/>
  <c r="M85" i="53"/>
  <c r="S649" i="54"/>
  <c r="S639" i="54"/>
  <c r="R86" i="50"/>
  <c r="R8" i="50" s="1"/>
  <c r="S631" i="54"/>
  <c r="Q86" i="48"/>
  <c r="Q8" i="48" s="1"/>
  <c r="S631" i="55"/>
  <c r="B87" i="55"/>
  <c r="I581" i="55"/>
  <c r="M85" i="55"/>
  <c r="B95" i="55"/>
  <c r="H85" i="57"/>
  <c r="H600" i="57"/>
  <c r="C85" i="57"/>
  <c r="S640" i="57"/>
  <c r="O103" i="57"/>
  <c r="O25" i="57" s="1"/>
  <c r="E89" i="57"/>
  <c r="E11" i="57" s="1"/>
  <c r="H7" i="55"/>
  <c r="O86" i="55"/>
  <c r="O8" i="55" s="1"/>
  <c r="S627" i="54"/>
  <c r="I88" i="51"/>
  <c r="B10" i="51"/>
  <c r="I10" i="51" s="1"/>
  <c r="S103" i="50"/>
  <c r="L25" i="50"/>
  <c r="S25" i="50" s="1"/>
  <c r="I93" i="48"/>
  <c r="B15" i="48"/>
  <c r="I15" i="48" s="1"/>
  <c r="I93" i="47"/>
  <c r="B15" i="47"/>
  <c r="I15" i="47" s="1"/>
  <c r="I649" i="57"/>
  <c r="I88" i="55"/>
  <c r="B10" i="55"/>
  <c r="I10" i="55" s="1"/>
  <c r="E7" i="47"/>
  <c r="I88" i="48"/>
  <c r="B10" i="48"/>
  <c r="I10" i="48" s="1"/>
  <c r="C7" i="54"/>
  <c r="L105" i="51"/>
  <c r="I104" i="54"/>
  <c r="B26" i="54"/>
  <c r="I26" i="54" s="1"/>
  <c r="I129" i="36"/>
  <c r="S649" i="47"/>
  <c r="R86" i="53"/>
  <c r="R8" i="53" s="1"/>
  <c r="B15" i="51"/>
  <c r="I15" i="51" s="1"/>
  <c r="I25" i="47"/>
  <c r="C86" i="57"/>
  <c r="C8" i="57" s="1"/>
  <c r="L93" i="50"/>
  <c r="I25" i="52"/>
  <c r="I644" i="55"/>
  <c r="C85" i="48"/>
  <c r="C600" i="48"/>
  <c r="R85" i="50"/>
  <c r="H85" i="51"/>
  <c r="H600" i="51"/>
  <c r="E36" i="36"/>
  <c r="E10" i="36" s="1"/>
  <c r="H98" i="36"/>
  <c r="H20" i="36" s="1"/>
  <c r="I644" i="36"/>
  <c r="B95" i="51"/>
  <c r="I589" i="51"/>
  <c r="S631" i="52"/>
  <c r="I590" i="52"/>
  <c r="S641" i="57"/>
  <c r="B100" i="57"/>
  <c r="I594" i="57"/>
  <c r="B27" i="46"/>
  <c r="I27" i="46" s="1"/>
  <c r="I105" i="46"/>
  <c r="L105" i="54"/>
  <c r="S88" i="50"/>
  <c r="L10" i="50"/>
  <c r="S10" i="50" s="1"/>
  <c r="T10" i="50" s="1"/>
  <c r="S598" i="55"/>
  <c r="I7" i="2"/>
  <c r="L104" i="46"/>
  <c r="S598" i="46"/>
  <c r="H97" i="36"/>
  <c r="H19" i="36" s="1"/>
  <c r="M85" i="47"/>
  <c r="I591" i="47"/>
  <c r="L94" i="50"/>
  <c r="S588" i="50"/>
  <c r="B94" i="51"/>
  <c r="I588" i="51"/>
  <c r="I401" i="36"/>
  <c r="B93" i="36"/>
  <c r="B94" i="53"/>
  <c r="I588" i="53"/>
  <c r="R99" i="55"/>
  <c r="R21" i="55" s="1"/>
  <c r="N94" i="57"/>
  <c r="N16" i="57" s="1"/>
  <c r="G7" i="53"/>
  <c r="S632" i="47"/>
  <c r="R99" i="47"/>
  <c r="R21" i="47" s="1"/>
  <c r="R103" i="51"/>
  <c r="R25" i="51" s="1"/>
  <c r="I581" i="48"/>
  <c r="I583" i="48"/>
  <c r="E90" i="36"/>
  <c r="I121" i="36"/>
  <c r="I132" i="36" s="1"/>
  <c r="H95" i="36"/>
  <c r="H17" i="36" s="1"/>
  <c r="I241" i="36"/>
  <c r="E103" i="36"/>
  <c r="E25" i="36" s="1"/>
  <c r="I372" i="36"/>
  <c r="E87" i="36"/>
  <c r="E9" i="36" s="1"/>
  <c r="H100" i="36"/>
  <c r="H22" i="36" s="1"/>
  <c r="G89" i="36"/>
  <c r="G11" i="36" s="1"/>
  <c r="C44" i="36"/>
  <c r="B95" i="50"/>
  <c r="I589" i="50"/>
  <c r="I581" i="47"/>
  <c r="G85" i="52"/>
  <c r="G600" i="52"/>
  <c r="S651" i="53"/>
  <c r="L105" i="53"/>
  <c r="R85" i="53"/>
  <c r="B98" i="53"/>
  <c r="I592" i="53"/>
  <c r="L104" i="40"/>
  <c r="B90" i="53"/>
  <c r="Q86" i="53"/>
  <c r="Q8" i="53" s="1"/>
  <c r="L88" i="55"/>
  <c r="S582" i="55"/>
  <c r="B97" i="55"/>
  <c r="B19" i="55" s="1"/>
  <c r="I19" i="55" s="1"/>
  <c r="I591" i="55"/>
  <c r="R86" i="57"/>
  <c r="R8" i="57" s="1"/>
  <c r="Q104" i="57"/>
  <c r="Q26" i="57" s="1"/>
  <c r="I590" i="57"/>
  <c r="H96" i="57"/>
  <c r="H18" i="57" s="1"/>
  <c r="C7" i="55"/>
  <c r="I632" i="57"/>
  <c r="I103" i="53"/>
  <c r="B25" i="53"/>
  <c r="I25" i="53" s="1"/>
  <c r="B46" i="36"/>
  <c r="I104" i="48"/>
  <c r="B26" i="48"/>
  <c r="I26" i="48" s="1"/>
  <c r="I88" i="52"/>
  <c r="B10" i="52"/>
  <c r="I10" i="52" s="1"/>
  <c r="S88" i="47"/>
  <c r="L10" i="47"/>
  <c r="S10" i="47" s="1"/>
  <c r="T10" i="47" s="1"/>
  <c r="L93" i="54"/>
  <c r="I599" i="36"/>
  <c r="I104" i="52"/>
  <c r="B26" i="52"/>
  <c r="I26" i="52" s="1"/>
  <c r="I94" i="52"/>
  <c r="B16" i="52"/>
  <c r="I16" i="52" s="1"/>
  <c r="I587" i="54"/>
  <c r="I93" i="52"/>
  <c r="B15" i="52"/>
  <c r="I15" i="52" s="1"/>
  <c r="M86" i="57"/>
  <c r="S587" i="52"/>
  <c r="I105" i="53"/>
  <c r="B27" i="53"/>
  <c r="I27" i="53" s="1"/>
  <c r="D97" i="36"/>
  <c r="I598" i="36"/>
  <c r="Q85" i="53"/>
  <c r="O93" i="55"/>
  <c r="O15" i="55" s="1"/>
  <c r="I104" i="51"/>
  <c r="B26" i="51"/>
  <c r="I26" i="51" s="1"/>
  <c r="E85" i="46"/>
  <c r="C42" i="36"/>
  <c r="C600" i="51"/>
  <c r="C85" i="51"/>
  <c r="G94" i="36"/>
  <c r="G16" i="36" s="1"/>
  <c r="I243" i="36"/>
  <c r="B35" i="36"/>
  <c r="H158" i="36"/>
  <c r="C100" i="36"/>
  <c r="N103" i="53"/>
  <c r="N25" i="53" s="1"/>
  <c r="I103" i="54"/>
  <c r="B25" i="54"/>
  <c r="I25" i="54" s="1"/>
  <c r="S597" i="52"/>
  <c r="I105" i="51"/>
  <c r="B27" i="51"/>
  <c r="I27" i="51" s="1"/>
  <c r="I93" i="55"/>
  <c r="B15" i="55"/>
  <c r="I15" i="55" s="1"/>
  <c r="C51" i="36"/>
  <c r="I51" i="36" s="1"/>
  <c r="M99" i="46"/>
  <c r="M21" i="46" s="1"/>
  <c r="S631" i="47"/>
  <c r="I588" i="47"/>
  <c r="H85" i="48"/>
  <c r="H600" i="48"/>
  <c r="S632" i="48"/>
  <c r="S631" i="50"/>
  <c r="L103" i="51"/>
  <c r="S597" i="51"/>
  <c r="L104" i="51"/>
  <c r="S598" i="51"/>
  <c r="I583" i="50"/>
  <c r="B89" i="50"/>
  <c r="G103" i="36"/>
  <c r="G25" i="36" s="1"/>
  <c r="E88" i="36"/>
  <c r="G88" i="36"/>
  <c r="G10" i="36" s="1"/>
  <c r="C87" i="36"/>
  <c r="C9" i="36" s="1"/>
  <c r="D104" i="36"/>
  <c r="D26" i="36" s="1"/>
  <c r="H88" i="36"/>
  <c r="H10" i="36" s="1"/>
  <c r="C96" i="36"/>
  <c r="S649" i="52"/>
  <c r="B97" i="52"/>
  <c r="I591" i="52"/>
  <c r="B85" i="52"/>
  <c r="I579" i="52"/>
  <c r="S582" i="53"/>
  <c r="L88" i="53"/>
  <c r="I591" i="54"/>
  <c r="B97" i="54"/>
  <c r="R105" i="54"/>
  <c r="R27" i="54" s="1"/>
  <c r="M105" i="54"/>
  <c r="M27" i="54" s="1"/>
  <c r="M99" i="54"/>
  <c r="M21" i="54" s="1"/>
  <c r="R85" i="54"/>
  <c r="S581" i="46"/>
  <c r="L104" i="47"/>
  <c r="S598" i="47"/>
  <c r="S632" i="54"/>
  <c r="R86" i="47"/>
  <c r="R8" i="47" s="1"/>
  <c r="S632" i="46"/>
  <c r="S643" i="55"/>
  <c r="S640" i="55"/>
  <c r="N94" i="55"/>
  <c r="N16" i="55" s="1"/>
  <c r="S639" i="55"/>
  <c r="L103" i="55"/>
  <c r="S597" i="55"/>
  <c r="C90" i="55"/>
  <c r="C12" i="55" s="1"/>
  <c r="S635" i="57"/>
  <c r="S643" i="57"/>
  <c r="N103" i="57"/>
  <c r="N25" i="57" s="1"/>
  <c r="C95" i="57"/>
  <c r="C17" i="57" s="1"/>
  <c r="I202" i="36"/>
  <c r="I105" i="50"/>
  <c r="B27" i="50"/>
  <c r="I27" i="50" s="1"/>
  <c r="I88" i="53"/>
  <c r="B10" i="53"/>
  <c r="I10" i="53" s="1"/>
  <c r="B27" i="52"/>
  <c r="I27" i="52" s="1"/>
  <c r="I105" i="52"/>
  <c r="E7" i="55"/>
  <c r="R17" i="53"/>
  <c r="I105" i="55"/>
  <c r="B27" i="55"/>
  <c r="I27" i="55" s="1"/>
  <c r="L88" i="48"/>
  <c r="S103" i="48"/>
  <c r="L25" i="48"/>
  <c r="S25" i="48" s="1"/>
  <c r="I25" i="57"/>
  <c r="H7" i="36"/>
  <c r="I125" i="36"/>
  <c r="I18" i="57"/>
  <c r="I93" i="50"/>
  <c r="B15" i="50"/>
  <c r="I15" i="50" s="1"/>
  <c r="L105" i="47"/>
  <c r="L93" i="52"/>
  <c r="G85" i="55"/>
  <c r="E85" i="51"/>
  <c r="I590" i="48"/>
  <c r="D87" i="36"/>
  <c r="D9" i="36" s="1"/>
  <c r="H87" i="36"/>
  <c r="H9" i="36" s="1"/>
  <c r="M85" i="54"/>
  <c r="S633" i="55"/>
  <c r="G85" i="46"/>
  <c r="G600" i="46"/>
  <c r="I588" i="48"/>
  <c r="I591" i="46"/>
  <c r="I651" i="36"/>
  <c r="B105" i="36"/>
  <c r="G86" i="36"/>
  <c r="G8" i="36" s="1"/>
  <c r="G100" i="36"/>
  <c r="G22" i="36" s="1"/>
  <c r="D103" i="36"/>
  <c r="G97" i="36"/>
  <c r="G19" i="36" s="1"/>
  <c r="H93" i="36"/>
  <c r="H15" i="36" s="1"/>
  <c r="B100" i="50"/>
  <c r="I594" i="50"/>
  <c r="S598" i="52"/>
  <c r="L104" i="52"/>
  <c r="R86" i="46"/>
  <c r="R8" i="46" s="1"/>
  <c r="S642" i="55"/>
  <c r="S634" i="55"/>
  <c r="B100" i="55"/>
  <c r="I594" i="55"/>
  <c r="S642" i="57"/>
  <c r="S631" i="57"/>
  <c r="H7" i="53"/>
  <c r="L105" i="46"/>
  <c r="I140" i="36"/>
  <c r="C36" i="36"/>
  <c r="G99" i="57"/>
  <c r="G21" i="57" s="1"/>
  <c r="L88" i="54"/>
  <c r="R85" i="47"/>
  <c r="G85" i="48"/>
  <c r="G600" i="48"/>
  <c r="Q85" i="50"/>
  <c r="O85" i="50"/>
  <c r="I581" i="51"/>
  <c r="B87" i="51"/>
  <c r="S632" i="51"/>
  <c r="I581" i="50"/>
  <c r="B87" i="50"/>
  <c r="E86" i="36"/>
  <c r="E8" i="36" s="1"/>
  <c r="H104" i="36"/>
  <c r="H26" i="36" s="1"/>
  <c r="C104" i="36"/>
  <c r="I148" i="36"/>
  <c r="G87" i="36"/>
  <c r="G9" i="36" s="1"/>
  <c r="I329" i="36"/>
  <c r="I204" i="36"/>
  <c r="G95" i="36"/>
  <c r="G17" i="36" s="1"/>
  <c r="C85" i="36"/>
  <c r="I631" i="36"/>
  <c r="C103" i="36"/>
  <c r="D93" i="36"/>
  <c r="D15" i="36" s="1"/>
  <c r="H103" i="36"/>
  <c r="H25" i="36" s="1"/>
  <c r="B98" i="50"/>
  <c r="I592" i="50"/>
  <c r="D85" i="52"/>
  <c r="B90" i="52"/>
  <c r="I584" i="52"/>
  <c r="B87" i="53"/>
  <c r="I581" i="53"/>
  <c r="L103" i="53"/>
  <c r="S597" i="53"/>
  <c r="I594" i="53"/>
  <c r="B100" i="53"/>
  <c r="M86" i="47"/>
  <c r="M8" i="47" s="1"/>
  <c r="S643" i="47"/>
  <c r="I581" i="54"/>
  <c r="B87" i="54"/>
  <c r="I588" i="54"/>
  <c r="B94" i="54"/>
  <c r="S644" i="48"/>
  <c r="R86" i="52"/>
  <c r="R8" i="52" s="1"/>
  <c r="M86" i="50"/>
  <c r="M8" i="50" s="1"/>
  <c r="Q99" i="54"/>
  <c r="Q21" i="54" s="1"/>
  <c r="O85" i="55"/>
  <c r="S646" i="55"/>
  <c r="C95" i="55"/>
  <c r="C17" i="55" s="1"/>
  <c r="S598" i="57"/>
  <c r="L104" i="57"/>
  <c r="S633" i="57"/>
  <c r="M99" i="57"/>
  <c r="M21" i="57" s="1"/>
  <c r="E85" i="57"/>
  <c r="Q103" i="57"/>
  <c r="Q25" i="57" s="1"/>
  <c r="B87" i="57"/>
  <c r="I581" i="57"/>
  <c r="E95" i="57"/>
  <c r="E17" i="57" s="1"/>
  <c r="I88" i="46"/>
  <c r="B10" i="46"/>
  <c r="I10" i="46" s="1"/>
  <c r="G86" i="54"/>
  <c r="G8" i="54" s="1"/>
  <c r="C7" i="47"/>
  <c r="I650" i="55"/>
  <c r="B104" i="55"/>
  <c r="I349" i="36"/>
  <c r="S599" i="54"/>
  <c r="S582" i="57"/>
  <c r="I649" i="55"/>
  <c r="G600" i="50"/>
  <c r="L88" i="51"/>
  <c r="C7" i="53"/>
  <c r="Q86" i="54"/>
  <c r="Q8" i="54" s="1"/>
  <c r="I104" i="53"/>
  <c r="B26" i="53"/>
  <c r="I26" i="53" s="1"/>
  <c r="H7" i="54"/>
  <c r="E7" i="50"/>
  <c r="H600" i="47"/>
  <c r="B34" i="36"/>
  <c r="I632" i="55"/>
  <c r="B27" i="40"/>
  <c r="I27" i="40" s="1"/>
  <c r="I105" i="40"/>
  <c r="B27" i="54"/>
  <c r="I27" i="54" s="1"/>
  <c r="I105" i="54"/>
  <c r="I96" i="57"/>
  <c r="E7" i="53"/>
  <c r="G600" i="47"/>
  <c r="S591" i="57"/>
  <c r="N97" i="57"/>
  <c r="L105" i="52"/>
  <c r="D86" i="57"/>
  <c r="D8" i="57" s="1"/>
  <c r="L89" i="57"/>
  <c r="L11" i="57" s="1"/>
  <c r="L90" i="57"/>
  <c r="G96" i="55"/>
  <c r="G18" i="55" s="1"/>
  <c r="D86" i="54"/>
  <c r="D8" i="54" s="1"/>
  <c r="M89" i="54"/>
  <c r="M11" i="54" s="1"/>
  <c r="R96" i="48"/>
  <c r="R18" i="48" s="1"/>
  <c r="O89" i="48"/>
  <c r="O11" i="48" s="1"/>
  <c r="N100" i="51"/>
  <c r="N22" i="51" s="1"/>
  <c r="N86" i="50"/>
  <c r="N8" i="50" s="1"/>
  <c r="O96" i="54"/>
  <c r="O18" i="54" s="1"/>
  <c r="N90" i="50"/>
  <c r="N12" i="50" s="1"/>
  <c r="O95" i="51"/>
  <c r="O17" i="51" s="1"/>
  <c r="M95" i="50"/>
  <c r="M17" i="50" s="1"/>
  <c r="M95" i="51"/>
  <c r="M17" i="51" s="1"/>
  <c r="N100" i="47"/>
  <c r="N22" i="47" s="1"/>
  <c r="M89" i="50"/>
  <c r="M11" i="50" s="1"/>
  <c r="M95" i="54"/>
  <c r="M17" i="54" s="1"/>
  <c r="N96" i="54"/>
  <c r="N18" i="54" s="1"/>
  <c r="M89" i="48"/>
  <c r="M11" i="48" s="1"/>
  <c r="N89" i="50"/>
  <c r="N11" i="50" s="1"/>
  <c r="O95" i="53"/>
  <c r="O17" i="53" s="1"/>
  <c r="O95" i="54"/>
  <c r="O17" i="54" s="1"/>
  <c r="N95" i="50"/>
  <c r="N17" i="50" s="1"/>
  <c r="M95" i="46"/>
  <c r="M17" i="46" s="1"/>
  <c r="N90" i="54"/>
  <c r="N12" i="54" s="1"/>
  <c r="M90" i="54"/>
  <c r="M12" i="54" s="1"/>
  <c r="O95" i="46"/>
  <c r="O17" i="46" s="1"/>
  <c r="N95" i="54"/>
  <c r="N17" i="54" s="1"/>
  <c r="O89" i="47"/>
  <c r="O11" i="47" s="1"/>
  <c r="R96" i="51"/>
  <c r="R18" i="51" s="1"/>
  <c r="O89" i="46"/>
  <c r="O11" i="46" s="1"/>
  <c r="N100" i="46"/>
  <c r="N22" i="46" s="1"/>
  <c r="N98" i="54"/>
  <c r="N20" i="54" s="1"/>
  <c r="D100" i="54"/>
  <c r="D22" i="54" s="1"/>
  <c r="O89" i="53"/>
  <c r="O11" i="53" s="1"/>
  <c r="M95" i="53"/>
  <c r="M17" i="53" s="1"/>
  <c r="R96" i="53"/>
  <c r="R18" i="53" s="1"/>
  <c r="D86" i="53"/>
  <c r="D8" i="53" s="1"/>
  <c r="N90" i="52"/>
  <c r="N12" i="52" s="1"/>
  <c r="O96" i="53"/>
  <c r="O18" i="53" s="1"/>
  <c r="N89" i="53"/>
  <c r="N11" i="53" s="1"/>
  <c r="N96" i="53"/>
  <c r="N18" i="53" s="1"/>
  <c r="N98" i="53"/>
  <c r="N20" i="53" s="1"/>
  <c r="N95" i="53"/>
  <c r="N17" i="53" s="1"/>
  <c r="N90" i="53"/>
  <c r="N12" i="53" s="1"/>
  <c r="M89" i="53"/>
  <c r="M11" i="53" s="1"/>
  <c r="N100" i="53"/>
  <c r="N22" i="53" s="1"/>
  <c r="I584" i="53"/>
  <c r="O95" i="50"/>
  <c r="O17" i="50" s="1"/>
  <c r="M89" i="47"/>
  <c r="M11" i="47" s="1"/>
  <c r="N100" i="52"/>
  <c r="N22" i="52" s="1"/>
  <c r="D86" i="52"/>
  <c r="D8" i="52" s="1"/>
  <c r="O95" i="48"/>
  <c r="O17" i="48" s="1"/>
  <c r="N98" i="50"/>
  <c r="N20" i="50" s="1"/>
  <c r="Q600" i="50"/>
  <c r="O89" i="52"/>
  <c r="O11" i="52" s="1"/>
  <c r="N89" i="52"/>
  <c r="N11" i="52" s="1"/>
  <c r="O95" i="52"/>
  <c r="O17" i="52" s="1"/>
  <c r="N95" i="52"/>
  <c r="N17" i="52" s="1"/>
  <c r="M90" i="52"/>
  <c r="M12" i="52" s="1"/>
  <c r="N98" i="51"/>
  <c r="N20" i="51" s="1"/>
  <c r="R96" i="52"/>
  <c r="R18" i="52" s="1"/>
  <c r="M95" i="52"/>
  <c r="M17" i="52" s="1"/>
  <c r="N98" i="52"/>
  <c r="N20" i="52" s="1"/>
  <c r="M89" i="52"/>
  <c r="M11" i="52" s="1"/>
  <c r="M95" i="48"/>
  <c r="M17" i="48" s="1"/>
  <c r="R96" i="46"/>
  <c r="R18" i="46" s="1"/>
  <c r="N100" i="50"/>
  <c r="N22" i="50" s="1"/>
  <c r="M89" i="46"/>
  <c r="M11" i="46" s="1"/>
  <c r="D86" i="51"/>
  <c r="D8" i="51" s="1"/>
  <c r="O95" i="47"/>
  <c r="O17" i="47" s="1"/>
  <c r="Q600" i="47"/>
  <c r="D94" i="36"/>
  <c r="I437" i="36"/>
  <c r="I256" i="36"/>
  <c r="I432" i="36"/>
  <c r="C90" i="36"/>
  <c r="E99" i="36"/>
  <c r="C33" i="36"/>
  <c r="G444" i="36"/>
  <c r="H444" i="36"/>
  <c r="N95" i="51"/>
  <c r="N17" i="51" s="1"/>
  <c r="C41" i="36"/>
  <c r="I250" i="36"/>
  <c r="H99" i="36"/>
  <c r="H21" i="36" s="1"/>
  <c r="I438" i="36"/>
  <c r="D340" i="36"/>
  <c r="I253" i="36"/>
  <c r="C97" i="36"/>
  <c r="N90" i="51"/>
  <c r="N12" i="51" s="1"/>
  <c r="M89" i="51"/>
  <c r="M11" i="51" s="1"/>
  <c r="M90" i="51"/>
  <c r="M12" i="51" s="1"/>
  <c r="O89" i="51"/>
  <c r="O11" i="51" s="1"/>
  <c r="N89" i="51"/>
  <c r="N11" i="51" s="1"/>
  <c r="M90" i="48"/>
  <c r="M12" i="48" s="1"/>
  <c r="C90" i="47"/>
  <c r="C12" i="47" s="1"/>
  <c r="M90" i="46"/>
  <c r="M12" i="46" s="1"/>
  <c r="I93" i="51" l="1"/>
  <c r="Q99" i="55"/>
  <c r="Q21" i="55" s="1"/>
  <c r="I583" i="57"/>
  <c r="M86" i="53"/>
  <c r="M8" i="53" s="1"/>
  <c r="I634" i="36"/>
  <c r="E94" i="36"/>
  <c r="C94" i="36"/>
  <c r="S632" i="55"/>
  <c r="I639" i="36"/>
  <c r="B42" i="36"/>
  <c r="C15" i="36"/>
  <c r="L15" i="46"/>
  <c r="S15" i="46" s="1"/>
  <c r="T15" i="46" s="1"/>
  <c r="I643" i="36"/>
  <c r="I633" i="36"/>
  <c r="C7" i="36"/>
  <c r="E133" i="36"/>
  <c r="I133" i="36"/>
  <c r="F133" i="36"/>
  <c r="H133" i="36"/>
  <c r="B133" i="36"/>
  <c r="C133" i="36"/>
  <c r="S581" i="51"/>
  <c r="L87" i="51"/>
  <c r="I590" i="51"/>
  <c r="I588" i="36"/>
  <c r="B94" i="36"/>
  <c r="B16" i="36" s="1"/>
  <c r="I580" i="47"/>
  <c r="Q85" i="57"/>
  <c r="S650" i="55"/>
  <c r="L104" i="55"/>
  <c r="E89" i="50"/>
  <c r="Q7" i="47"/>
  <c r="S592" i="47"/>
  <c r="G96" i="53"/>
  <c r="G18" i="53" s="1"/>
  <c r="G600" i="53"/>
  <c r="I650" i="36"/>
  <c r="B104" i="36"/>
  <c r="I98" i="52"/>
  <c r="B20" i="52"/>
  <c r="I20" i="52" s="1"/>
  <c r="S583" i="48"/>
  <c r="L98" i="50"/>
  <c r="S592" i="50"/>
  <c r="D85" i="51"/>
  <c r="I594" i="51"/>
  <c r="B100" i="51"/>
  <c r="O85" i="52"/>
  <c r="L90" i="53"/>
  <c r="L95" i="53"/>
  <c r="S589" i="53"/>
  <c r="B89" i="53"/>
  <c r="I583" i="53"/>
  <c r="B100" i="54"/>
  <c r="I594" i="54"/>
  <c r="I590" i="54"/>
  <c r="B96" i="54"/>
  <c r="D85" i="55"/>
  <c r="L87" i="55"/>
  <c r="S581" i="55"/>
  <c r="N90" i="55"/>
  <c r="N12" i="55" s="1"/>
  <c r="O96" i="57"/>
  <c r="O18" i="57" s="1"/>
  <c r="R96" i="57"/>
  <c r="R18" i="57" s="1"/>
  <c r="L96" i="57"/>
  <c r="N19" i="57"/>
  <c r="I34" i="36"/>
  <c r="S104" i="57"/>
  <c r="L26" i="57"/>
  <c r="S26" i="57" s="1"/>
  <c r="I100" i="53"/>
  <c r="B22" i="53"/>
  <c r="I22" i="53" s="1"/>
  <c r="C98" i="36"/>
  <c r="C20" i="36" s="1"/>
  <c r="I636" i="36"/>
  <c r="I100" i="55"/>
  <c r="B22" i="55"/>
  <c r="I22" i="55" s="1"/>
  <c r="S104" i="52"/>
  <c r="L26" i="52"/>
  <c r="S26" i="52" s="1"/>
  <c r="I105" i="36"/>
  <c r="B27" i="36"/>
  <c r="I27" i="36" s="1"/>
  <c r="M600" i="54"/>
  <c r="S103" i="55"/>
  <c r="L25" i="55"/>
  <c r="S25" i="55" s="1"/>
  <c r="R7" i="54"/>
  <c r="I225" i="36"/>
  <c r="B236" i="36"/>
  <c r="G600" i="55"/>
  <c r="S88" i="55"/>
  <c r="L10" i="55"/>
  <c r="S10" i="55" s="1"/>
  <c r="T10" i="55" s="1"/>
  <c r="E42" i="36"/>
  <c r="I224" i="36"/>
  <c r="S94" i="50"/>
  <c r="L16" i="50"/>
  <c r="L27" i="51"/>
  <c r="S27" i="51" s="1"/>
  <c r="S105" i="51"/>
  <c r="R93" i="57"/>
  <c r="S639" i="57"/>
  <c r="I646" i="36"/>
  <c r="H236" i="36"/>
  <c r="I226" i="36"/>
  <c r="D7" i="57"/>
  <c r="R7" i="55"/>
  <c r="S651" i="55"/>
  <c r="L105" i="55"/>
  <c r="B18" i="53"/>
  <c r="I18" i="53" s="1"/>
  <c r="I100" i="52"/>
  <c r="B22" i="52"/>
  <c r="I22" i="52" s="1"/>
  <c r="E48" i="36"/>
  <c r="E22" i="36" s="1"/>
  <c r="I360" i="36"/>
  <c r="M16" i="57"/>
  <c r="C7" i="52"/>
  <c r="M7" i="50"/>
  <c r="L27" i="50"/>
  <c r="S27" i="50" s="1"/>
  <c r="S105" i="50"/>
  <c r="C90" i="50"/>
  <c r="C600" i="50"/>
  <c r="O85" i="51"/>
  <c r="D37" i="36"/>
  <c r="C37" i="36"/>
  <c r="L87" i="52"/>
  <c r="S581" i="52"/>
  <c r="L98" i="52"/>
  <c r="S592" i="52"/>
  <c r="M95" i="47"/>
  <c r="M17" i="47" s="1"/>
  <c r="N98" i="55"/>
  <c r="N20" i="55" s="1"/>
  <c r="R105" i="57"/>
  <c r="R27" i="57" s="1"/>
  <c r="S599" i="57"/>
  <c r="I323" i="36"/>
  <c r="S94" i="52"/>
  <c r="L16" i="52"/>
  <c r="O7" i="47"/>
  <c r="N85" i="50"/>
  <c r="M600" i="51"/>
  <c r="M85" i="51"/>
  <c r="I581" i="36"/>
  <c r="B87" i="36"/>
  <c r="I87" i="36" s="1"/>
  <c r="N85" i="52"/>
  <c r="D98" i="36"/>
  <c r="S103" i="53"/>
  <c r="L25" i="53"/>
  <c r="S25" i="53" s="1"/>
  <c r="E7" i="51"/>
  <c r="B12" i="53"/>
  <c r="D132" i="36"/>
  <c r="D133" i="36" s="1"/>
  <c r="L27" i="54"/>
  <c r="S27" i="54" s="1"/>
  <c r="S105" i="54"/>
  <c r="H7" i="52"/>
  <c r="S588" i="46"/>
  <c r="S581" i="48"/>
  <c r="H44" i="36"/>
  <c r="G44" i="36"/>
  <c r="M85" i="46"/>
  <c r="M600" i="46"/>
  <c r="S588" i="47"/>
  <c r="I584" i="50"/>
  <c r="B90" i="50"/>
  <c r="B85" i="50"/>
  <c r="I579" i="50"/>
  <c r="S592" i="46"/>
  <c r="L95" i="51"/>
  <c r="S589" i="51"/>
  <c r="S592" i="51"/>
  <c r="L98" i="51"/>
  <c r="R85" i="51"/>
  <c r="R600" i="51"/>
  <c r="R85" i="52"/>
  <c r="R600" i="52"/>
  <c r="O93" i="54"/>
  <c r="O15" i="54" s="1"/>
  <c r="S587" i="54"/>
  <c r="L89" i="50"/>
  <c r="S583" i="50"/>
  <c r="I584" i="54"/>
  <c r="B90" i="54"/>
  <c r="B85" i="54"/>
  <c r="I579" i="54"/>
  <c r="B86" i="55"/>
  <c r="I580" i="55"/>
  <c r="L97" i="55"/>
  <c r="S591" i="55"/>
  <c r="B96" i="55"/>
  <c r="I590" i="55"/>
  <c r="O96" i="55"/>
  <c r="O18" i="55" s="1"/>
  <c r="O85" i="57"/>
  <c r="Q96" i="57"/>
  <c r="Q18" i="57" s="1"/>
  <c r="N100" i="57"/>
  <c r="N22" i="57" s="1"/>
  <c r="I104" i="55"/>
  <c r="B26" i="55"/>
  <c r="I26" i="55" s="1"/>
  <c r="I90" i="52"/>
  <c r="B12" i="52"/>
  <c r="I12" i="52" s="1"/>
  <c r="I87" i="50"/>
  <c r="B9" i="50"/>
  <c r="I9" i="50" s="1"/>
  <c r="G7" i="48"/>
  <c r="Q99" i="57"/>
  <c r="Q21" i="57" s="1"/>
  <c r="I297" i="36"/>
  <c r="G7" i="46"/>
  <c r="M7" i="54"/>
  <c r="I89" i="50"/>
  <c r="B11" i="50"/>
  <c r="I95" i="51"/>
  <c r="B17" i="51"/>
  <c r="I17" i="51" s="1"/>
  <c r="C7" i="48"/>
  <c r="H7" i="57"/>
  <c r="C22" i="36"/>
  <c r="S104" i="48"/>
  <c r="L26" i="48"/>
  <c r="S26" i="48" s="1"/>
  <c r="S104" i="53"/>
  <c r="L26" i="53"/>
  <c r="S26" i="53" s="1"/>
  <c r="S634" i="40"/>
  <c r="L88" i="40"/>
  <c r="G7" i="51"/>
  <c r="I98" i="51"/>
  <c r="B20" i="51"/>
  <c r="I20" i="51" s="1"/>
  <c r="E15" i="57"/>
  <c r="I15" i="57" s="1"/>
  <c r="I93" i="57"/>
  <c r="R99" i="57"/>
  <c r="R21" i="57" s="1"/>
  <c r="Q85" i="48"/>
  <c r="Q600" i="48"/>
  <c r="L100" i="52"/>
  <c r="S594" i="52"/>
  <c r="L94" i="53"/>
  <c r="S588" i="53"/>
  <c r="N95" i="55"/>
  <c r="N17" i="55" s="1"/>
  <c r="E7" i="57"/>
  <c r="M7" i="55"/>
  <c r="M103" i="57"/>
  <c r="M25" i="57" s="1"/>
  <c r="S597" i="57"/>
  <c r="I97" i="53"/>
  <c r="B19" i="53"/>
  <c r="I19" i="53" s="1"/>
  <c r="I580" i="48"/>
  <c r="D7" i="52"/>
  <c r="R7" i="47"/>
  <c r="C7" i="51"/>
  <c r="I95" i="50"/>
  <c r="B17" i="50"/>
  <c r="I17" i="50" s="1"/>
  <c r="H7" i="51"/>
  <c r="B86" i="50"/>
  <c r="I580" i="50"/>
  <c r="I584" i="51"/>
  <c r="B90" i="51"/>
  <c r="S591" i="46"/>
  <c r="I590" i="50"/>
  <c r="Q85" i="52"/>
  <c r="Q600" i="52"/>
  <c r="D85" i="53"/>
  <c r="L87" i="54"/>
  <c r="S581" i="54"/>
  <c r="S588" i="54"/>
  <c r="L94" i="54"/>
  <c r="G96" i="54"/>
  <c r="G18" i="54" s="1"/>
  <c r="G600" i="54"/>
  <c r="N89" i="54"/>
  <c r="N11" i="54" s="1"/>
  <c r="N96" i="55"/>
  <c r="N18" i="55" s="1"/>
  <c r="N89" i="55"/>
  <c r="N11" i="55" s="1"/>
  <c r="C89" i="55"/>
  <c r="C600" i="55"/>
  <c r="L95" i="55"/>
  <c r="M85" i="57"/>
  <c r="L87" i="57"/>
  <c r="S581" i="57"/>
  <c r="L100" i="57"/>
  <c r="S594" i="57"/>
  <c r="N86" i="57"/>
  <c r="N8" i="57" s="1"/>
  <c r="O95" i="57"/>
  <c r="O17" i="57" s="1"/>
  <c r="O7" i="55"/>
  <c r="I640" i="36"/>
  <c r="I87" i="51"/>
  <c r="B9" i="51"/>
  <c r="I9" i="51" s="1"/>
  <c r="M95" i="57"/>
  <c r="M17" i="57" s="1"/>
  <c r="S104" i="47"/>
  <c r="L26" i="47"/>
  <c r="S26" i="47" s="1"/>
  <c r="D33" i="36"/>
  <c r="S104" i="51"/>
  <c r="L26" i="51"/>
  <c r="S26" i="51" s="1"/>
  <c r="H7" i="48"/>
  <c r="O93" i="50"/>
  <c r="O15" i="50" s="1"/>
  <c r="S587" i="50"/>
  <c r="E7" i="46"/>
  <c r="Q7" i="53"/>
  <c r="L15" i="54"/>
  <c r="S632" i="57"/>
  <c r="I98" i="53"/>
  <c r="B20" i="53"/>
  <c r="I20" i="53" s="1"/>
  <c r="I94" i="53"/>
  <c r="B16" i="53"/>
  <c r="I16" i="53" s="1"/>
  <c r="I87" i="55"/>
  <c r="B9" i="55"/>
  <c r="I9" i="55" s="1"/>
  <c r="I606" i="36"/>
  <c r="D7" i="50"/>
  <c r="Q85" i="55"/>
  <c r="S627" i="55"/>
  <c r="M99" i="55"/>
  <c r="M21" i="55" s="1"/>
  <c r="O7" i="53"/>
  <c r="E7" i="52"/>
  <c r="C88" i="36"/>
  <c r="I88" i="36" s="1"/>
  <c r="E7" i="48"/>
  <c r="C7" i="46"/>
  <c r="D7" i="54"/>
  <c r="S104" i="54"/>
  <c r="L26" i="54"/>
  <c r="S26" i="54" s="1"/>
  <c r="S25" i="54"/>
  <c r="S587" i="55"/>
  <c r="I584" i="48"/>
  <c r="S581" i="50"/>
  <c r="L87" i="50"/>
  <c r="L100" i="46"/>
  <c r="S594" i="46"/>
  <c r="S634" i="57"/>
  <c r="L88" i="57"/>
  <c r="I249" i="36"/>
  <c r="B41" i="36"/>
  <c r="N95" i="57"/>
  <c r="N17" i="57" s="1"/>
  <c r="S649" i="57"/>
  <c r="L103" i="57"/>
  <c r="I97" i="57"/>
  <c r="B19" i="57"/>
  <c r="I19" i="57" s="1"/>
  <c r="O85" i="46"/>
  <c r="S591" i="47"/>
  <c r="I402" i="36"/>
  <c r="B97" i="36"/>
  <c r="I97" i="36" s="1"/>
  <c r="I591" i="36"/>
  <c r="B100" i="48"/>
  <c r="I594" i="48"/>
  <c r="S581" i="47"/>
  <c r="B86" i="52"/>
  <c r="I580" i="52"/>
  <c r="L89" i="52"/>
  <c r="S583" i="52"/>
  <c r="L85" i="52"/>
  <c r="S579" i="52"/>
  <c r="L98" i="53"/>
  <c r="S592" i="53"/>
  <c r="B98" i="54"/>
  <c r="I592" i="54"/>
  <c r="N85" i="54"/>
  <c r="B95" i="54"/>
  <c r="I589" i="54"/>
  <c r="B89" i="55"/>
  <c r="I583" i="55"/>
  <c r="N100" i="55"/>
  <c r="N22" i="55" s="1"/>
  <c r="B90" i="55"/>
  <c r="I584" i="55"/>
  <c r="B98" i="55"/>
  <c r="I592" i="55"/>
  <c r="L12" i="57"/>
  <c r="M89" i="57"/>
  <c r="M11" i="57" s="1"/>
  <c r="N90" i="57"/>
  <c r="N12" i="57" s="1"/>
  <c r="I87" i="54"/>
  <c r="B9" i="54"/>
  <c r="I9" i="54" s="1"/>
  <c r="I98" i="50"/>
  <c r="B20" i="50"/>
  <c r="I20" i="50" s="1"/>
  <c r="L27" i="46"/>
  <c r="S27" i="46" s="1"/>
  <c r="S105" i="46"/>
  <c r="G7" i="55"/>
  <c r="I97" i="54"/>
  <c r="B19" i="54"/>
  <c r="I19" i="54" s="1"/>
  <c r="I97" i="52"/>
  <c r="B19" i="52"/>
  <c r="I19" i="52" s="1"/>
  <c r="C25" i="36"/>
  <c r="I25" i="36" s="1"/>
  <c r="I46" i="36"/>
  <c r="R600" i="53"/>
  <c r="I642" i="36"/>
  <c r="L97" i="57"/>
  <c r="L19" i="57" s="1"/>
  <c r="S19" i="57" s="1"/>
  <c r="M7" i="47"/>
  <c r="S104" i="46"/>
  <c r="L26" i="46"/>
  <c r="S26" i="46" s="1"/>
  <c r="I632" i="36"/>
  <c r="R7" i="50"/>
  <c r="I589" i="55"/>
  <c r="M7" i="53"/>
  <c r="D20" i="36"/>
  <c r="I89" i="57"/>
  <c r="B11" i="57"/>
  <c r="I11" i="57" s="1"/>
  <c r="I97" i="55"/>
  <c r="G7" i="57"/>
  <c r="S103" i="54"/>
  <c r="L93" i="55"/>
  <c r="H7" i="46"/>
  <c r="B86" i="51"/>
  <c r="I580" i="51"/>
  <c r="G99" i="36"/>
  <c r="G21" i="36" s="1"/>
  <c r="L100" i="53"/>
  <c r="S594" i="53"/>
  <c r="L100" i="55"/>
  <c r="L94" i="57"/>
  <c r="L16" i="57" s="1"/>
  <c r="S16" i="57" s="1"/>
  <c r="S588" i="57"/>
  <c r="I580" i="57"/>
  <c r="B86" i="57"/>
  <c r="M8" i="57"/>
  <c r="I94" i="57"/>
  <c r="B16" i="57"/>
  <c r="I16" i="57" s="1"/>
  <c r="S583" i="47"/>
  <c r="O85" i="48"/>
  <c r="B89" i="51"/>
  <c r="I583" i="51"/>
  <c r="L96" i="53"/>
  <c r="L97" i="54"/>
  <c r="S591" i="54"/>
  <c r="L100" i="47"/>
  <c r="S594" i="47"/>
  <c r="N98" i="57"/>
  <c r="N20" i="57" s="1"/>
  <c r="R85" i="57"/>
  <c r="I94" i="54"/>
  <c r="B16" i="54"/>
  <c r="I16" i="54" s="1"/>
  <c r="O7" i="50"/>
  <c r="I85" i="52"/>
  <c r="B7" i="52"/>
  <c r="I42" i="36"/>
  <c r="L15" i="51"/>
  <c r="I103" i="36"/>
  <c r="S589" i="46"/>
  <c r="S588" i="48"/>
  <c r="Q85" i="46"/>
  <c r="Q600" i="46"/>
  <c r="R85" i="48"/>
  <c r="R600" i="48"/>
  <c r="I579" i="48"/>
  <c r="L95" i="50"/>
  <c r="S589" i="50"/>
  <c r="O93" i="51"/>
  <c r="O15" i="51" s="1"/>
  <c r="S587" i="51"/>
  <c r="I579" i="46"/>
  <c r="I584" i="46"/>
  <c r="I579" i="47"/>
  <c r="M85" i="48"/>
  <c r="M600" i="48"/>
  <c r="L100" i="50"/>
  <c r="S594" i="50"/>
  <c r="Q85" i="51"/>
  <c r="Q600" i="51"/>
  <c r="L94" i="51"/>
  <c r="S588" i="51"/>
  <c r="C99" i="36"/>
  <c r="C52" i="36"/>
  <c r="I130" i="36"/>
  <c r="I589" i="47"/>
  <c r="L90" i="52"/>
  <c r="S584" i="52"/>
  <c r="C90" i="53"/>
  <c r="I90" i="53" s="1"/>
  <c r="C600" i="53"/>
  <c r="I579" i="53"/>
  <c r="B85" i="53"/>
  <c r="L97" i="53"/>
  <c r="S591" i="53"/>
  <c r="B86" i="54"/>
  <c r="I580" i="54"/>
  <c r="S583" i="46"/>
  <c r="H96" i="55"/>
  <c r="H18" i="55" s="1"/>
  <c r="H600" i="55"/>
  <c r="B98" i="57"/>
  <c r="I592" i="57"/>
  <c r="N96" i="57"/>
  <c r="N18" i="57" s="1"/>
  <c r="S105" i="52"/>
  <c r="L27" i="52"/>
  <c r="S27" i="52" s="1"/>
  <c r="I87" i="57"/>
  <c r="B9" i="57"/>
  <c r="I9" i="57" s="1"/>
  <c r="M95" i="55"/>
  <c r="M17" i="55" s="1"/>
  <c r="Q7" i="50"/>
  <c r="S88" i="54"/>
  <c r="L10" i="54"/>
  <c r="S10" i="54" s="1"/>
  <c r="T10" i="54" s="1"/>
  <c r="S93" i="52"/>
  <c r="L15" i="52"/>
  <c r="S15" i="52" s="1"/>
  <c r="T15" i="52" s="1"/>
  <c r="M90" i="55"/>
  <c r="M12" i="55" s="1"/>
  <c r="I649" i="36"/>
  <c r="I35" i="36"/>
  <c r="B9" i="36"/>
  <c r="I9" i="36" s="1"/>
  <c r="C16" i="36"/>
  <c r="G104" i="36"/>
  <c r="G26" i="36" s="1"/>
  <c r="R7" i="53"/>
  <c r="G7" i="52"/>
  <c r="C18" i="36"/>
  <c r="G210" i="36"/>
  <c r="I200" i="36"/>
  <c r="I94" i="51"/>
  <c r="B16" i="51"/>
  <c r="I16" i="51" s="1"/>
  <c r="S93" i="50"/>
  <c r="L15" i="50"/>
  <c r="S15" i="50" s="1"/>
  <c r="T15" i="50" s="1"/>
  <c r="C600" i="57"/>
  <c r="I95" i="55"/>
  <c r="B17" i="55"/>
  <c r="I17" i="55" s="1"/>
  <c r="G133" i="36"/>
  <c r="S93" i="48"/>
  <c r="L15" i="48"/>
  <c r="S15" i="48" s="1"/>
  <c r="T15" i="48" s="1"/>
  <c r="O7" i="54"/>
  <c r="Q7" i="54"/>
  <c r="C86" i="36"/>
  <c r="C8" i="36" s="1"/>
  <c r="I87" i="52"/>
  <c r="B9" i="52"/>
  <c r="I9" i="52" s="1"/>
  <c r="I100" i="47"/>
  <c r="B22" i="47"/>
  <c r="I22" i="47" s="1"/>
  <c r="I97" i="50"/>
  <c r="B19" i="50"/>
  <c r="I19" i="50" s="1"/>
  <c r="S651" i="57"/>
  <c r="L105" i="57"/>
  <c r="G288" i="36"/>
  <c r="I278" i="36"/>
  <c r="C10" i="36"/>
  <c r="I88" i="57"/>
  <c r="B10" i="57"/>
  <c r="I10" i="57" s="1"/>
  <c r="B95" i="52"/>
  <c r="I589" i="52"/>
  <c r="O95" i="55"/>
  <c r="O17" i="55" s="1"/>
  <c r="S88" i="51"/>
  <c r="L10" i="51"/>
  <c r="S10" i="51" s="1"/>
  <c r="T10" i="51" s="1"/>
  <c r="I100" i="50"/>
  <c r="B22" i="50"/>
  <c r="I22" i="50" s="1"/>
  <c r="I95" i="53"/>
  <c r="B17" i="53"/>
  <c r="I17" i="53" s="1"/>
  <c r="S97" i="51"/>
  <c r="L19" i="51"/>
  <c r="S19" i="51" s="1"/>
  <c r="T19" i="51" s="1"/>
  <c r="R85" i="46"/>
  <c r="R600" i="46"/>
  <c r="I584" i="47"/>
  <c r="S589" i="48"/>
  <c r="L97" i="50"/>
  <c r="S591" i="50"/>
  <c r="B85" i="51"/>
  <c r="I579" i="51"/>
  <c r="I245" i="36"/>
  <c r="B37" i="36"/>
  <c r="I322" i="36"/>
  <c r="B36" i="36"/>
  <c r="L97" i="52"/>
  <c r="S591" i="52"/>
  <c r="M85" i="52"/>
  <c r="M600" i="52"/>
  <c r="S581" i="53"/>
  <c r="L87" i="53"/>
  <c r="S591" i="48"/>
  <c r="H96" i="54"/>
  <c r="H18" i="54" s="1"/>
  <c r="H600" i="54"/>
  <c r="I583" i="54"/>
  <c r="B89" i="54"/>
  <c r="S592" i="48"/>
  <c r="B85" i="55"/>
  <c r="I579" i="55"/>
  <c r="L94" i="55"/>
  <c r="S588" i="55"/>
  <c r="D86" i="55"/>
  <c r="D8" i="55" s="1"/>
  <c r="B95" i="57"/>
  <c r="I589" i="57"/>
  <c r="B85" i="57"/>
  <c r="I579" i="57"/>
  <c r="N85" i="57"/>
  <c r="S634" i="52"/>
  <c r="L88" i="52"/>
  <c r="I87" i="53"/>
  <c r="B9" i="53"/>
  <c r="I9" i="53" s="1"/>
  <c r="B48" i="36"/>
  <c r="I580" i="46"/>
  <c r="S649" i="53"/>
  <c r="L27" i="47"/>
  <c r="S27" i="47" s="1"/>
  <c r="S105" i="47"/>
  <c r="S88" i="48"/>
  <c r="L10" i="48"/>
  <c r="S10" i="48" s="1"/>
  <c r="T10" i="48" s="1"/>
  <c r="C600" i="47"/>
  <c r="S88" i="53"/>
  <c r="L10" i="53"/>
  <c r="S10" i="53" s="1"/>
  <c r="T10" i="53" s="1"/>
  <c r="S103" i="51"/>
  <c r="L25" i="51"/>
  <c r="S25" i="51" s="1"/>
  <c r="L27" i="53"/>
  <c r="S27" i="53" s="1"/>
  <c r="S105" i="53"/>
  <c r="I100" i="57"/>
  <c r="B22" i="57"/>
  <c r="I22" i="57" s="1"/>
  <c r="O89" i="57"/>
  <c r="O11" i="57" s="1"/>
  <c r="C7" i="57"/>
  <c r="S93" i="53"/>
  <c r="L15" i="53"/>
  <c r="S15" i="53" s="1"/>
  <c r="T15" i="53" s="1"/>
  <c r="I100" i="46"/>
  <c r="B22" i="46"/>
  <c r="I22" i="46" s="1"/>
  <c r="L27" i="48"/>
  <c r="S27" i="48" s="1"/>
  <c r="S105" i="48"/>
  <c r="I590" i="53"/>
  <c r="S93" i="47"/>
  <c r="L15" i="47"/>
  <c r="S15" i="47" s="1"/>
  <c r="T15" i="47" s="1"/>
  <c r="S634" i="46"/>
  <c r="L88" i="46"/>
  <c r="I89" i="52"/>
  <c r="B11" i="52"/>
  <c r="I11" i="52" s="1"/>
  <c r="I90" i="57"/>
  <c r="B12" i="57"/>
  <c r="I12" i="57" s="1"/>
  <c r="I94" i="55"/>
  <c r="B16" i="55"/>
  <c r="I16" i="55" s="1"/>
  <c r="Q96" i="55"/>
  <c r="Q18" i="55" s="1"/>
  <c r="N86" i="52"/>
  <c r="N8" i="52" s="1"/>
  <c r="N100" i="54"/>
  <c r="N22" i="54" s="1"/>
  <c r="N86" i="53"/>
  <c r="N8" i="53" s="1"/>
  <c r="M90" i="53"/>
  <c r="M12" i="53" s="1"/>
  <c r="N86" i="51"/>
  <c r="N8" i="51" s="1"/>
  <c r="H96" i="36"/>
  <c r="D90" i="36"/>
  <c r="I645" i="36"/>
  <c r="D86" i="36"/>
  <c r="D8" i="36" s="1"/>
  <c r="D89" i="36"/>
  <c r="E89" i="36"/>
  <c r="E11" i="36" s="1"/>
  <c r="D96" i="36"/>
  <c r="D18" i="36" s="1"/>
  <c r="D95" i="36"/>
  <c r="C95" i="36"/>
  <c r="M90" i="50"/>
  <c r="M12" i="50" s="1"/>
  <c r="M90" i="47"/>
  <c r="M12" i="47" s="1"/>
  <c r="R600" i="57" l="1"/>
  <c r="I94" i="36"/>
  <c r="I96" i="53"/>
  <c r="S590" i="57"/>
  <c r="E16" i="36"/>
  <c r="M600" i="50"/>
  <c r="H18" i="36"/>
  <c r="H54" i="36"/>
  <c r="B17" i="52"/>
  <c r="I17" i="52" s="1"/>
  <c r="I95" i="52"/>
  <c r="N7" i="54"/>
  <c r="I434" i="36"/>
  <c r="B44" i="36"/>
  <c r="M89" i="55"/>
  <c r="M600" i="55"/>
  <c r="S96" i="57"/>
  <c r="L18" i="57"/>
  <c r="S18" i="57" s="1"/>
  <c r="T18" i="57" s="1"/>
  <c r="N85" i="53"/>
  <c r="L86" i="55"/>
  <c r="S579" i="55"/>
  <c r="L85" i="55"/>
  <c r="L85" i="57"/>
  <c r="S579" i="57"/>
  <c r="G54" i="36"/>
  <c r="I48" i="36"/>
  <c r="I85" i="53"/>
  <c r="B7" i="53"/>
  <c r="S93" i="51"/>
  <c r="S100" i="47"/>
  <c r="L22" i="47"/>
  <c r="S22" i="47" s="1"/>
  <c r="T22" i="47" s="1"/>
  <c r="I86" i="52"/>
  <c r="B8" i="52"/>
  <c r="I8" i="52" s="1"/>
  <c r="T19" i="57"/>
  <c r="Q600" i="55"/>
  <c r="S93" i="54"/>
  <c r="O89" i="54"/>
  <c r="D7" i="53"/>
  <c r="I85" i="54"/>
  <c r="B7" i="54"/>
  <c r="N7" i="50"/>
  <c r="S98" i="52"/>
  <c r="L20" i="52"/>
  <c r="S20" i="52" s="1"/>
  <c r="T20" i="52" s="1"/>
  <c r="L17" i="53"/>
  <c r="S95" i="53"/>
  <c r="Q600" i="57"/>
  <c r="L95" i="54"/>
  <c r="S589" i="54"/>
  <c r="M7" i="52"/>
  <c r="R7" i="48"/>
  <c r="N7" i="52"/>
  <c r="S584" i="53"/>
  <c r="S88" i="52"/>
  <c r="L10" i="52"/>
  <c r="S10" i="52" s="1"/>
  <c r="T10" i="52" s="1"/>
  <c r="S94" i="51"/>
  <c r="L16" i="51"/>
  <c r="I7" i="52"/>
  <c r="S594" i="55"/>
  <c r="R96" i="50"/>
  <c r="R18" i="50" s="1"/>
  <c r="R600" i="50"/>
  <c r="S579" i="47"/>
  <c r="Q96" i="53"/>
  <c r="Q18" i="53" s="1"/>
  <c r="Q600" i="53"/>
  <c r="S584" i="50"/>
  <c r="L90" i="50"/>
  <c r="L86" i="51"/>
  <c r="S580" i="51"/>
  <c r="D85" i="36"/>
  <c r="C89" i="36"/>
  <c r="C11" i="36" s="1"/>
  <c r="C600" i="36"/>
  <c r="B85" i="36"/>
  <c r="I579" i="36"/>
  <c r="B95" i="36"/>
  <c r="I589" i="36"/>
  <c r="I584" i="36"/>
  <c r="B90" i="36"/>
  <c r="I90" i="36" s="1"/>
  <c r="L86" i="52"/>
  <c r="S580" i="52"/>
  <c r="S579" i="53"/>
  <c r="L85" i="53"/>
  <c r="S580" i="47"/>
  <c r="L86" i="54"/>
  <c r="L95" i="57"/>
  <c r="S589" i="57"/>
  <c r="I85" i="57"/>
  <c r="B7" i="57"/>
  <c r="I37" i="36"/>
  <c r="B11" i="36"/>
  <c r="B20" i="57"/>
  <c r="I20" i="57" s="1"/>
  <c r="I98" i="57"/>
  <c r="M7" i="48"/>
  <c r="S580" i="46"/>
  <c r="T16" i="57"/>
  <c r="I90" i="55"/>
  <c r="B12" i="55"/>
  <c r="I12" i="55" s="1"/>
  <c r="S88" i="57"/>
  <c r="L10" i="57"/>
  <c r="S10" i="57" s="1"/>
  <c r="T10" i="57" s="1"/>
  <c r="M600" i="47"/>
  <c r="S100" i="57"/>
  <c r="L22" i="57"/>
  <c r="S22" i="57" s="1"/>
  <c r="T22" i="57" s="1"/>
  <c r="C11" i="55"/>
  <c r="L19" i="55"/>
  <c r="S19" i="55" s="1"/>
  <c r="T19" i="55" s="1"/>
  <c r="S97" i="55"/>
  <c r="I90" i="54"/>
  <c r="B12" i="54"/>
  <c r="I12" i="54" s="1"/>
  <c r="R7" i="51"/>
  <c r="S90" i="53"/>
  <c r="L12" i="53"/>
  <c r="S12" i="53" s="1"/>
  <c r="Q7" i="57"/>
  <c r="S87" i="51"/>
  <c r="L9" i="51"/>
  <c r="S9" i="51" s="1"/>
  <c r="T9" i="51" s="1"/>
  <c r="L89" i="54"/>
  <c r="S583" i="54"/>
  <c r="S105" i="55"/>
  <c r="L27" i="55"/>
  <c r="S27" i="55" s="1"/>
  <c r="S579" i="46"/>
  <c r="C12" i="53"/>
  <c r="I12" i="53" s="1"/>
  <c r="O7" i="52"/>
  <c r="L96" i="54"/>
  <c r="S580" i="54"/>
  <c r="L96" i="55"/>
  <c r="S583" i="55"/>
  <c r="L89" i="55"/>
  <c r="L98" i="57"/>
  <c r="S592" i="57"/>
  <c r="L19" i="52"/>
  <c r="S19" i="52" s="1"/>
  <c r="T19" i="52" s="1"/>
  <c r="S97" i="52"/>
  <c r="I86" i="54"/>
  <c r="B8" i="54"/>
  <c r="I8" i="54" s="1"/>
  <c r="E85" i="36"/>
  <c r="R7" i="57"/>
  <c r="S97" i="54"/>
  <c r="L19" i="54"/>
  <c r="S19" i="54" s="1"/>
  <c r="T19" i="54" s="1"/>
  <c r="O7" i="48"/>
  <c r="S100" i="55"/>
  <c r="L22" i="55"/>
  <c r="S22" i="55" s="1"/>
  <c r="T22" i="55" s="1"/>
  <c r="I86" i="51"/>
  <c r="B8" i="51"/>
  <c r="I8" i="51" s="1"/>
  <c r="I98" i="54"/>
  <c r="B20" i="54"/>
  <c r="I20" i="54" s="1"/>
  <c r="I100" i="48"/>
  <c r="B22" i="48"/>
  <c r="I22" i="48" s="1"/>
  <c r="S100" i="46"/>
  <c r="L22" i="46"/>
  <c r="S22" i="46" s="1"/>
  <c r="T22" i="46" s="1"/>
  <c r="D7" i="36"/>
  <c r="M600" i="57"/>
  <c r="O89" i="55"/>
  <c r="I90" i="51"/>
  <c r="B12" i="51"/>
  <c r="I12" i="51" s="1"/>
  <c r="L22" i="52"/>
  <c r="S22" i="52" s="1"/>
  <c r="S100" i="52"/>
  <c r="S89" i="50"/>
  <c r="L11" i="50"/>
  <c r="S11" i="50" s="1"/>
  <c r="M7" i="46"/>
  <c r="R15" i="57"/>
  <c r="S15" i="57" s="1"/>
  <c r="T15" i="57" s="1"/>
  <c r="S93" i="57"/>
  <c r="S87" i="55"/>
  <c r="L9" i="55"/>
  <c r="S9" i="55" s="1"/>
  <c r="T9" i="55" s="1"/>
  <c r="I100" i="54"/>
  <c r="B22" i="54"/>
  <c r="I22" i="54" s="1"/>
  <c r="G600" i="36"/>
  <c r="G85" i="36"/>
  <c r="L86" i="50"/>
  <c r="S580" i="50"/>
  <c r="I85" i="50"/>
  <c r="B7" i="50"/>
  <c r="L9" i="52"/>
  <c r="S9" i="52" s="1"/>
  <c r="T9" i="52" s="1"/>
  <c r="S87" i="52"/>
  <c r="I104" i="36"/>
  <c r="B26" i="36"/>
  <c r="S579" i="48"/>
  <c r="I583" i="36"/>
  <c r="B89" i="36"/>
  <c r="I89" i="36" s="1"/>
  <c r="S103" i="57"/>
  <c r="L25" i="57"/>
  <c r="S25" i="57" s="1"/>
  <c r="S87" i="57"/>
  <c r="L9" i="57"/>
  <c r="S9" i="57" s="1"/>
  <c r="T9" i="57" s="1"/>
  <c r="L85" i="51"/>
  <c r="S579" i="51"/>
  <c r="B86" i="36"/>
  <c r="I580" i="36"/>
  <c r="S589" i="47"/>
  <c r="S580" i="48"/>
  <c r="L100" i="51"/>
  <c r="S594" i="51"/>
  <c r="S579" i="54"/>
  <c r="L85" i="54"/>
  <c r="N86" i="55"/>
  <c r="N8" i="55" s="1"/>
  <c r="I89" i="54"/>
  <c r="B11" i="54"/>
  <c r="I11" i="54" s="1"/>
  <c r="I85" i="51"/>
  <c r="B7" i="51"/>
  <c r="R7" i="46"/>
  <c r="S105" i="57"/>
  <c r="L27" i="57"/>
  <c r="S27" i="57" s="1"/>
  <c r="C26" i="36"/>
  <c r="I52" i="36"/>
  <c r="Q7" i="51"/>
  <c r="S95" i="50"/>
  <c r="L17" i="50"/>
  <c r="I89" i="55"/>
  <c r="B11" i="55"/>
  <c r="S87" i="50"/>
  <c r="L9" i="50"/>
  <c r="S9" i="50" s="1"/>
  <c r="T9" i="50" s="1"/>
  <c r="M600" i="53"/>
  <c r="M7" i="57"/>
  <c r="R7" i="52"/>
  <c r="S95" i="51"/>
  <c r="L17" i="51"/>
  <c r="M7" i="51"/>
  <c r="D11" i="36"/>
  <c r="I100" i="51"/>
  <c r="B22" i="51"/>
  <c r="I22" i="51" s="1"/>
  <c r="S98" i="50"/>
  <c r="L20" i="50"/>
  <c r="S20" i="50" s="1"/>
  <c r="T20" i="50" s="1"/>
  <c r="E11" i="50"/>
  <c r="I11" i="50" s="1"/>
  <c r="I85" i="55"/>
  <c r="B7" i="55"/>
  <c r="H600" i="36"/>
  <c r="I89" i="51"/>
  <c r="B11" i="51"/>
  <c r="I11" i="51" s="1"/>
  <c r="S85" i="52"/>
  <c r="L7" i="52"/>
  <c r="S94" i="53"/>
  <c r="L16" i="53"/>
  <c r="H262" i="36"/>
  <c r="I252" i="36"/>
  <c r="S94" i="57"/>
  <c r="D7" i="51"/>
  <c r="L86" i="57"/>
  <c r="S580" i="57"/>
  <c r="O7" i="57"/>
  <c r="I90" i="50"/>
  <c r="B12" i="50"/>
  <c r="L89" i="51"/>
  <c r="S583" i="51"/>
  <c r="S584" i="47"/>
  <c r="S584" i="46"/>
  <c r="L90" i="51"/>
  <c r="S584" i="51"/>
  <c r="D100" i="36"/>
  <c r="D22" i="36" s="1"/>
  <c r="L89" i="53"/>
  <c r="S583" i="53"/>
  <c r="L98" i="54"/>
  <c r="S592" i="54"/>
  <c r="L90" i="54"/>
  <c r="S584" i="54"/>
  <c r="Q96" i="54"/>
  <c r="Q18" i="54" s="1"/>
  <c r="Q600" i="54"/>
  <c r="L100" i="48"/>
  <c r="S594" i="48"/>
  <c r="R96" i="55"/>
  <c r="R18" i="55" s="1"/>
  <c r="R600" i="55"/>
  <c r="S88" i="46"/>
  <c r="L10" i="46"/>
  <c r="S10" i="46" s="1"/>
  <c r="T10" i="46" s="1"/>
  <c r="N7" i="57"/>
  <c r="S87" i="53"/>
  <c r="L9" i="53"/>
  <c r="S9" i="53" s="1"/>
  <c r="T9" i="53" s="1"/>
  <c r="S97" i="53"/>
  <c r="L19" i="53"/>
  <c r="S19" i="53" s="1"/>
  <c r="T19" i="53" s="1"/>
  <c r="L18" i="53"/>
  <c r="S98" i="53"/>
  <c r="L20" i="53"/>
  <c r="S20" i="53" s="1"/>
  <c r="T20" i="53" s="1"/>
  <c r="S89" i="52"/>
  <c r="L11" i="52"/>
  <c r="S11" i="52" s="1"/>
  <c r="T11" i="52" s="1"/>
  <c r="M90" i="57"/>
  <c r="S584" i="57"/>
  <c r="S589" i="55"/>
  <c r="S94" i="54"/>
  <c r="L16" i="54"/>
  <c r="I580" i="53"/>
  <c r="B86" i="53"/>
  <c r="Q7" i="52"/>
  <c r="Q7" i="48"/>
  <c r="R96" i="47"/>
  <c r="R18" i="47" s="1"/>
  <c r="R600" i="47"/>
  <c r="I423" i="36"/>
  <c r="B33" i="36"/>
  <c r="G418" i="36"/>
  <c r="I408" i="36"/>
  <c r="T22" i="52"/>
  <c r="S97" i="57"/>
  <c r="D7" i="55"/>
  <c r="I89" i="53"/>
  <c r="B11" i="53"/>
  <c r="I11" i="53" s="1"/>
  <c r="S104" i="55"/>
  <c r="L26" i="55"/>
  <c r="S26" i="55" s="1"/>
  <c r="E95" i="36"/>
  <c r="N85" i="55"/>
  <c r="S87" i="54"/>
  <c r="L9" i="54"/>
  <c r="S9" i="54" s="1"/>
  <c r="T9" i="54" s="1"/>
  <c r="S98" i="51"/>
  <c r="L20" i="51"/>
  <c r="S20" i="51" s="1"/>
  <c r="T20" i="51" s="1"/>
  <c r="C12" i="50"/>
  <c r="S584" i="48"/>
  <c r="I95" i="57"/>
  <c r="B17" i="57"/>
  <c r="I17" i="57" s="1"/>
  <c r="I86" i="55"/>
  <c r="B8" i="55"/>
  <c r="I8" i="55" s="1"/>
  <c r="N85" i="51"/>
  <c r="L95" i="52"/>
  <c r="S589" i="52"/>
  <c r="L100" i="54"/>
  <c r="S594" i="54"/>
  <c r="R96" i="54"/>
  <c r="R18" i="54" s="1"/>
  <c r="R600" i="54"/>
  <c r="L90" i="55"/>
  <c r="S584" i="55"/>
  <c r="L98" i="55"/>
  <c r="S592" i="55"/>
  <c r="S94" i="55"/>
  <c r="L16" i="55"/>
  <c r="I36" i="36"/>
  <c r="B10" i="36"/>
  <c r="I10" i="36" s="1"/>
  <c r="S97" i="50"/>
  <c r="L19" i="50"/>
  <c r="S19" i="50" s="1"/>
  <c r="T19" i="50" s="1"/>
  <c r="S90" i="52"/>
  <c r="L12" i="52"/>
  <c r="S12" i="52" s="1"/>
  <c r="T12" i="52" s="1"/>
  <c r="S100" i="50"/>
  <c r="L22" i="50"/>
  <c r="S22" i="50" s="1"/>
  <c r="T22" i="50" s="1"/>
  <c r="Q7" i="46"/>
  <c r="S15" i="51"/>
  <c r="T15" i="51" s="1"/>
  <c r="I86" i="57"/>
  <c r="B8" i="57"/>
  <c r="I8" i="57" s="1"/>
  <c r="S100" i="53"/>
  <c r="L22" i="53"/>
  <c r="S22" i="53" s="1"/>
  <c r="T22" i="53" s="1"/>
  <c r="S93" i="55"/>
  <c r="L15" i="55"/>
  <c r="S15" i="55" s="1"/>
  <c r="T15" i="55" s="1"/>
  <c r="I98" i="55"/>
  <c r="B20" i="55"/>
  <c r="I20" i="55" s="1"/>
  <c r="I95" i="54"/>
  <c r="B17" i="54"/>
  <c r="I17" i="54" s="1"/>
  <c r="O7" i="46"/>
  <c r="I41" i="36"/>
  <c r="B15" i="36"/>
  <c r="E93" i="36"/>
  <c r="I587" i="36"/>
  <c r="Q7" i="55"/>
  <c r="S15" i="54"/>
  <c r="T15" i="54" s="1"/>
  <c r="S95" i="55"/>
  <c r="L17" i="55"/>
  <c r="S580" i="53"/>
  <c r="L86" i="53"/>
  <c r="I86" i="50"/>
  <c r="B8" i="50"/>
  <c r="I8" i="50" s="1"/>
  <c r="I96" i="55"/>
  <c r="B18" i="55"/>
  <c r="I18" i="55" s="1"/>
  <c r="O7" i="51"/>
  <c r="S583" i="57"/>
  <c r="N89" i="57"/>
  <c r="I96" i="54"/>
  <c r="B18" i="54"/>
  <c r="I18" i="54" s="1"/>
  <c r="I11" i="36" l="1"/>
  <c r="T11" i="50"/>
  <c r="I11" i="55"/>
  <c r="I86" i="53"/>
  <c r="B8" i="53"/>
  <c r="I8" i="53" s="1"/>
  <c r="S90" i="54"/>
  <c r="L12" i="54"/>
  <c r="S12" i="54" s="1"/>
  <c r="T12" i="54" s="1"/>
  <c r="S89" i="51"/>
  <c r="L11" i="51"/>
  <c r="S11" i="51" s="1"/>
  <c r="T11" i="51" s="1"/>
  <c r="S89" i="55"/>
  <c r="L11" i="55"/>
  <c r="S95" i="54"/>
  <c r="L17" i="54"/>
  <c r="I7" i="53"/>
  <c r="I44" i="36"/>
  <c r="I488" i="36"/>
  <c r="F72" i="36"/>
  <c r="S98" i="55"/>
  <c r="L20" i="55"/>
  <c r="S20" i="55" s="1"/>
  <c r="T20" i="55" s="1"/>
  <c r="S95" i="52"/>
  <c r="L17" i="52"/>
  <c r="I12" i="50"/>
  <c r="O11" i="55"/>
  <c r="E7" i="36"/>
  <c r="S85" i="53"/>
  <c r="L7" i="53"/>
  <c r="I95" i="36"/>
  <c r="S98" i="54"/>
  <c r="L20" i="54"/>
  <c r="S20" i="54" s="1"/>
  <c r="T20" i="54" s="1"/>
  <c r="S100" i="51"/>
  <c r="L22" i="51"/>
  <c r="S22" i="51" s="1"/>
  <c r="T22" i="51" s="1"/>
  <c r="I484" i="36"/>
  <c r="F68" i="36"/>
  <c r="S90" i="55"/>
  <c r="L12" i="55"/>
  <c r="S12" i="55" s="1"/>
  <c r="T12" i="55" s="1"/>
  <c r="N7" i="55"/>
  <c r="S100" i="48"/>
  <c r="L22" i="48"/>
  <c r="S22" i="48" s="1"/>
  <c r="T22" i="48" s="1"/>
  <c r="I26" i="36"/>
  <c r="L18" i="55"/>
  <c r="S90" i="50"/>
  <c r="L12" i="50"/>
  <c r="S12" i="50" s="1"/>
  <c r="O11" i="54"/>
  <c r="S85" i="55"/>
  <c r="L7" i="55"/>
  <c r="I86" i="36"/>
  <c r="B8" i="36"/>
  <c r="I8" i="36" s="1"/>
  <c r="N7" i="53"/>
  <c r="S89" i="53"/>
  <c r="L11" i="53"/>
  <c r="S11" i="53" s="1"/>
  <c r="T11" i="53" s="1"/>
  <c r="N86" i="54"/>
  <c r="T12" i="53"/>
  <c r="L8" i="54"/>
  <c r="I85" i="36"/>
  <c r="N7" i="51"/>
  <c r="S90" i="51"/>
  <c r="L12" i="51"/>
  <c r="S12" i="51" s="1"/>
  <c r="T12" i="51" s="1"/>
  <c r="I7" i="54"/>
  <c r="B98" i="36"/>
  <c r="I592" i="36"/>
  <c r="I7" i="55"/>
  <c r="S85" i="51"/>
  <c r="L7" i="51"/>
  <c r="S86" i="50"/>
  <c r="L8" i="50"/>
  <c r="S8" i="50" s="1"/>
  <c r="T8" i="50" s="1"/>
  <c r="I7" i="57"/>
  <c r="S86" i="52"/>
  <c r="L8" i="52"/>
  <c r="S8" i="52" s="1"/>
  <c r="T8" i="52" s="1"/>
  <c r="S86" i="51"/>
  <c r="L8" i="51"/>
  <c r="S8" i="51" s="1"/>
  <c r="T8" i="51" s="1"/>
  <c r="S85" i="57"/>
  <c r="L7" i="57"/>
  <c r="S86" i="53"/>
  <c r="L8" i="53"/>
  <c r="S8" i="53" s="1"/>
  <c r="I594" i="36"/>
  <c r="B100" i="36"/>
  <c r="I33" i="36"/>
  <c r="B7" i="36"/>
  <c r="M12" i="57"/>
  <c r="S12" i="57" s="1"/>
  <c r="T12" i="57" s="1"/>
  <c r="S90" i="57"/>
  <c r="I7" i="51"/>
  <c r="G7" i="36"/>
  <c r="S86" i="55"/>
  <c r="L8" i="55"/>
  <c r="S8" i="55" s="1"/>
  <c r="T8" i="55" s="1"/>
  <c r="S89" i="57"/>
  <c r="N11" i="57"/>
  <c r="S11" i="57" s="1"/>
  <c r="T11" i="57" s="1"/>
  <c r="S95" i="57"/>
  <c r="L17" i="57"/>
  <c r="S17" i="57" s="1"/>
  <c r="T17" i="57" s="1"/>
  <c r="E15" i="36"/>
  <c r="I15" i="36" s="1"/>
  <c r="I93" i="36"/>
  <c r="S100" i="54"/>
  <c r="L22" i="54"/>
  <c r="S22" i="54" s="1"/>
  <c r="T22" i="54" s="1"/>
  <c r="L8" i="57"/>
  <c r="S8" i="57" s="1"/>
  <c r="T8" i="57" s="1"/>
  <c r="S86" i="57"/>
  <c r="S7" i="52"/>
  <c r="S85" i="54"/>
  <c r="L7" i="54"/>
  <c r="S7" i="54" s="1"/>
  <c r="B96" i="36"/>
  <c r="I590" i="36"/>
  <c r="I7" i="50"/>
  <c r="S98" i="57"/>
  <c r="L20" i="57"/>
  <c r="S20" i="57" s="1"/>
  <c r="T20" i="57" s="1"/>
  <c r="L18" i="54"/>
  <c r="S89" i="54"/>
  <c r="L11" i="54"/>
  <c r="L85" i="50"/>
  <c r="S579" i="50"/>
  <c r="S580" i="55"/>
  <c r="M11" i="55"/>
  <c r="T12" i="50" l="1"/>
  <c r="S11" i="54"/>
  <c r="T11" i="54" s="1"/>
  <c r="T8" i="53"/>
  <c r="N8" i="54"/>
  <c r="S7" i="53"/>
  <c r="T7" i="52"/>
  <c r="S7" i="57"/>
  <c r="I7" i="36"/>
  <c r="S7" i="55"/>
  <c r="T7" i="54"/>
  <c r="S8" i="54"/>
  <c r="T8" i="54" s="1"/>
  <c r="I68" i="36"/>
  <c r="F16" i="36"/>
  <c r="I16" i="36" s="1"/>
  <c r="I98" i="36"/>
  <c r="B20" i="36"/>
  <c r="S86" i="54"/>
  <c r="I72" i="36"/>
  <c r="F20" i="36"/>
  <c r="I100" i="36"/>
  <c r="B22" i="36"/>
  <c r="I22" i="36" s="1"/>
  <c r="S7" i="51"/>
  <c r="S85" i="50"/>
  <c r="L7" i="50"/>
  <c r="B18" i="36"/>
  <c r="S11" i="55"/>
  <c r="T11" i="55" s="1"/>
  <c r="T7" i="57" l="1"/>
  <c r="T7" i="51"/>
  <c r="I20" i="36"/>
  <c r="S7" i="50"/>
  <c r="T7" i="55"/>
  <c r="T7" i="53"/>
  <c r="T7" i="50" l="1"/>
  <c r="I490" i="4"/>
  <c r="I567" i="3"/>
  <c r="I515" i="3"/>
  <c r="I539" i="4"/>
  <c r="I504" i="5"/>
  <c r="F86" i="3"/>
  <c r="F87" i="3"/>
  <c r="F88" i="3"/>
  <c r="F89" i="3"/>
  <c r="F90" i="3"/>
  <c r="F91" i="3"/>
  <c r="F93" i="3"/>
  <c r="F94" i="3"/>
  <c r="I536" i="3"/>
  <c r="F95" i="3"/>
  <c r="F96" i="3"/>
  <c r="I538" i="3"/>
  <c r="F97" i="3"/>
  <c r="F98" i="3"/>
  <c r="F99" i="3"/>
  <c r="F100" i="3"/>
  <c r="F101" i="3"/>
  <c r="I518" i="3"/>
  <c r="F103" i="3"/>
  <c r="I519" i="3"/>
  <c r="F104" i="3"/>
  <c r="F105" i="3"/>
  <c r="F86" i="4"/>
  <c r="I555" i="4"/>
  <c r="I503" i="4"/>
  <c r="F88" i="4"/>
  <c r="I505" i="4"/>
  <c r="F91" i="4"/>
  <c r="I509" i="4"/>
  <c r="I484" i="4"/>
  <c r="I563" i="4"/>
  <c r="F98" i="4"/>
  <c r="I540" i="4"/>
  <c r="F100" i="4"/>
  <c r="F101" i="4"/>
  <c r="I570" i="4"/>
  <c r="I492" i="4"/>
  <c r="I572" i="4"/>
  <c r="F86" i="5"/>
  <c r="I476" i="5"/>
  <c r="F87" i="5"/>
  <c r="I503" i="5"/>
  <c r="F88" i="5"/>
  <c r="F89" i="5"/>
  <c r="I505" i="5"/>
  <c r="F90" i="5"/>
  <c r="F91" i="5"/>
  <c r="F93" i="5"/>
  <c r="F94" i="5"/>
  <c r="F95" i="5"/>
  <c r="I537" i="5"/>
  <c r="F96" i="5"/>
  <c r="F97" i="5"/>
  <c r="I539" i="5"/>
  <c r="F98" i="5"/>
  <c r="F99" i="5"/>
  <c r="F100" i="5"/>
  <c r="F101" i="5"/>
  <c r="I543" i="5"/>
  <c r="F103" i="5"/>
  <c r="F104" i="5"/>
  <c r="F86" i="6"/>
  <c r="F87" i="6"/>
  <c r="I477" i="6"/>
  <c r="F88" i="6"/>
  <c r="I556" i="6"/>
  <c r="F89" i="6"/>
  <c r="F90" i="6"/>
  <c r="F91" i="6"/>
  <c r="I533" i="6"/>
  <c r="I507" i="6"/>
  <c r="F93" i="6"/>
  <c r="F94" i="6"/>
  <c r="I484" i="6"/>
  <c r="F95" i="6"/>
  <c r="I537" i="6"/>
  <c r="F96" i="6"/>
  <c r="I486" i="6"/>
  <c r="F97" i="6"/>
  <c r="I539" i="6"/>
  <c r="F98" i="6"/>
  <c r="I566" i="6"/>
  <c r="F99" i="6"/>
  <c r="I515" i="6"/>
  <c r="F100" i="6"/>
  <c r="I516" i="6"/>
  <c r="F101" i="6"/>
  <c r="F103" i="6"/>
  <c r="F104" i="6"/>
  <c r="I547" i="6"/>
  <c r="I555" i="7"/>
  <c r="I556" i="7"/>
  <c r="I487" i="7"/>
  <c r="I518" i="7"/>
  <c r="I493" i="7"/>
  <c r="I495" i="7"/>
  <c r="I153" i="4"/>
  <c r="I153" i="7"/>
  <c r="I610" i="6" l="1"/>
  <c r="I611" i="5"/>
  <c r="I610" i="3"/>
  <c r="I612" i="41"/>
  <c r="I153" i="5"/>
  <c r="I346" i="7"/>
  <c r="I347" i="5"/>
  <c r="I346" i="6"/>
  <c r="I129" i="4"/>
  <c r="I573" i="7"/>
  <c r="I492" i="7"/>
  <c r="I513" i="7"/>
  <c r="I563" i="7"/>
  <c r="I528" i="7"/>
  <c r="I573" i="6"/>
  <c r="I546" i="6"/>
  <c r="I490" i="6"/>
  <c r="I489" i="6"/>
  <c r="I513" i="6"/>
  <c r="I511" i="6"/>
  <c r="I562" i="6"/>
  <c r="I555" i="6"/>
  <c r="I573" i="5"/>
  <c r="I546" i="5"/>
  <c r="I562" i="5"/>
  <c r="I479" i="5"/>
  <c r="I478" i="5"/>
  <c r="F105" i="4"/>
  <c r="I566" i="4"/>
  <c r="F95" i="4"/>
  <c r="I556" i="4"/>
  <c r="I529" i="4"/>
  <c r="I165" i="4"/>
  <c r="I485" i="3"/>
  <c r="I457" i="3"/>
  <c r="I477" i="3"/>
  <c r="I538" i="4"/>
  <c r="I565" i="3"/>
  <c r="I153" i="6"/>
  <c r="I115" i="4"/>
  <c r="I117" i="6"/>
  <c r="I112" i="7"/>
  <c r="I129" i="3"/>
  <c r="I382" i="3"/>
  <c r="I491" i="7"/>
  <c r="I463" i="7"/>
  <c r="I539" i="7"/>
  <c r="I460" i="7"/>
  <c r="I458" i="7"/>
  <c r="I561" i="7"/>
  <c r="I610" i="7"/>
  <c r="I554" i="7"/>
  <c r="F105" i="6"/>
  <c r="I572" i="6"/>
  <c r="I181" i="6"/>
  <c r="I457" i="6"/>
  <c r="I347" i="6"/>
  <c r="F105" i="5"/>
  <c r="I572" i="5"/>
  <c r="I516" i="5"/>
  <c r="I515" i="5"/>
  <c r="I457" i="5"/>
  <c r="I530" i="5"/>
  <c r="I529" i="5"/>
  <c r="I165" i="5"/>
  <c r="F85" i="5"/>
  <c r="F104" i="4"/>
  <c r="I565" i="4"/>
  <c r="I460" i="4"/>
  <c r="I535" i="4"/>
  <c r="I557" i="4"/>
  <c r="I571" i="3"/>
  <c r="I570" i="3"/>
  <c r="I511" i="3"/>
  <c r="I562" i="3"/>
  <c r="I483" i="3"/>
  <c r="I533" i="3"/>
  <c r="I503" i="3"/>
  <c r="I556" i="5"/>
  <c r="I559" i="5"/>
  <c r="I489" i="4"/>
  <c r="I516" i="3"/>
  <c r="I520" i="3"/>
  <c r="I115" i="6"/>
  <c r="I112" i="6"/>
  <c r="I566" i="7"/>
  <c r="I535" i="7"/>
  <c r="I569" i="6"/>
  <c r="I481" i="6"/>
  <c r="I569" i="5"/>
  <c r="I490" i="5"/>
  <c r="I489" i="5"/>
  <c r="I513" i="5"/>
  <c r="I511" i="5"/>
  <c r="I533" i="5"/>
  <c r="I513" i="4"/>
  <c r="I531" i="4"/>
  <c r="I545" i="3"/>
  <c r="I544" i="3"/>
  <c r="I481" i="3"/>
  <c r="I507" i="5"/>
  <c r="I345" i="6"/>
  <c r="I117" i="4"/>
  <c r="I112" i="5"/>
  <c r="I113" i="6"/>
  <c r="I382" i="4"/>
  <c r="I382" i="6"/>
  <c r="I519" i="7"/>
  <c r="I544" i="7"/>
  <c r="I517" i="7"/>
  <c r="I464" i="7"/>
  <c r="I489" i="7"/>
  <c r="I565" i="7"/>
  <c r="I486" i="7"/>
  <c r="I484" i="7"/>
  <c r="I455" i="7"/>
  <c r="F65" i="7"/>
  <c r="I542" i="6"/>
  <c r="I541" i="6"/>
  <c r="I565" i="6"/>
  <c r="I563" i="6"/>
  <c r="I483" i="6"/>
  <c r="I453" i="6"/>
  <c r="I476" i="6"/>
  <c r="F85" i="6"/>
  <c r="I542" i="5"/>
  <c r="I541" i="5"/>
  <c r="I565" i="5"/>
  <c r="I563" i="5"/>
  <c r="I483" i="5"/>
  <c r="I531" i="5"/>
  <c r="I555" i="5"/>
  <c r="F97" i="4"/>
  <c r="I512" i="4"/>
  <c r="I561" i="4"/>
  <c r="F89" i="4"/>
  <c r="F87" i="4"/>
  <c r="I347" i="4"/>
  <c r="I450" i="4"/>
  <c r="I494" i="3"/>
  <c r="I489" i="3"/>
  <c r="I537" i="3"/>
  <c r="I509" i="3"/>
  <c r="I478" i="3"/>
  <c r="I529" i="3"/>
  <c r="I478" i="4"/>
  <c r="I481" i="4"/>
  <c r="I512" i="3"/>
  <c r="I541" i="4"/>
  <c r="I568" i="3"/>
  <c r="I572" i="3"/>
  <c r="I613" i="41"/>
  <c r="I556" i="8"/>
  <c r="I111" i="7"/>
  <c r="I490" i="7"/>
  <c r="I481" i="7"/>
  <c r="I568" i="6"/>
  <c r="I567" i="6"/>
  <c r="I611" i="6"/>
  <c r="I546" i="3"/>
  <c r="I541" i="3"/>
  <c r="I479" i="3"/>
  <c r="I491" i="4"/>
  <c r="I345" i="7"/>
  <c r="I111" i="5"/>
  <c r="I153" i="3"/>
  <c r="I122" i="5"/>
  <c r="I112" i="3"/>
  <c r="I113" i="3"/>
  <c r="I494" i="7"/>
  <c r="I571" i="7"/>
  <c r="I569" i="7"/>
  <c r="I516" i="7"/>
  <c r="I541" i="7"/>
  <c r="I538" i="7"/>
  <c r="I536" i="7"/>
  <c r="I507" i="7"/>
  <c r="I479" i="7"/>
  <c r="I478" i="7"/>
  <c r="I477" i="7"/>
  <c r="I138" i="7"/>
  <c r="I493" i="6"/>
  <c r="I492" i="6"/>
  <c r="I488" i="6"/>
  <c r="I512" i="6"/>
  <c r="I535" i="6"/>
  <c r="I505" i="6"/>
  <c r="I478" i="6"/>
  <c r="I528" i="6"/>
  <c r="I164" i="6"/>
  <c r="I493" i="5"/>
  <c r="I492" i="5"/>
  <c r="I488" i="5"/>
  <c r="I512" i="5"/>
  <c r="I535" i="5"/>
  <c r="I495" i="4"/>
  <c r="I519" i="4"/>
  <c r="I518" i="4"/>
  <c r="I517" i="4"/>
  <c r="I567" i="4"/>
  <c r="F96" i="4"/>
  <c r="I485" i="4"/>
  <c r="I536" i="4"/>
  <c r="I502" i="4"/>
  <c r="I521" i="3"/>
  <c r="I488" i="3"/>
  <c r="I561" i="3"/>
  <c r="I505" i="3"/>
  <c r="I502" i="3"/>
  <c r="I164" i="3"/>
  <c r="I455" i="3"/>
  <c r="I487" i="4"/>
  <c r="I543" i="4"/>
  <c r="I547" i="3"/>
  <c r="I478" i="1"/>
  <c r="I504" i="8"/>
  <c r="I556" i="32"/>
  <c r="I113" i="4"/>
  <c r="I570" i="7"/>
  <c r="I512" i="7"/>
  <c r="I559" i="6"/>
  <c r="I479" i="6"/>
  <c r="I466" i="5"/>
  <c r="I564" i="4"/>
  <c r="I530" i="3"/>
  <c r="I530" i="4"/>
  <c r="I495" i="3"/>
  <c r="I530" i="8"/>
  <c r="I345" i="5"/>
  <c r="I111" i="3"/>
  <c r="I115" i="7"/>
  <c r="I122" i="3"/>
  <c r="I346" i="4"/>
  <c r="I129" i="5"/>
  <c r="I113" i="7"/>
  <c r="I382" i="5"/>
  <c r="I520" i="7"/>
  <c r="I542" i="7"/>
  <c r="I567" i="7"/>
  <c r="I488" i="7"/>
  <c r="I564" i="7"/>
  <c r="I485" i="7"/>
  <c r="I562" i="7"/>
  <c r="I533" i="7"/>
  <c r="I611" i="7"/>
  <c r="I505" i="7"/>
  <c r="I504" i="7"/>
  <c r="I503" i="7"/>
  <c r="I165" i="7"/>
  <c r="I164" i="7"/>
  <c r="I495" i="6"/>
  <c r="I519" i="6"/>
  <c r="I518" i="6"/>
  <c r="I491" i="6"/>
  <c r="I514" i="6"/>
  <c r="I538" i="6"/>
  <c r="I561" i="6"/>
  <c r="I531" i="6"/>
  <c r="I504" i="6"/>
  <c r="I554" i="6"/>
  <c r="I495" i="5"/>
  <c r="I519" i="5"/>
  <c r="I518" i="5"/>
  <c r="I491" i="5"/>
  <c r="I178" i="5"/>
  <c r="I514" i="5"/>
  <c r="I538" i="5"/>
  <c r="I484" i="5"/>
  <c r="I561" i="5"/>
  <c r="I610" i="5"/>
  <c r="I502" i="5"/>
  <c r="I521" i="4"/>
  <c r="I494" i="4"/>
  <c r="I545" i="4"/>
  <c r="I544" i="4"/>
  <c r="I569" i="4"/>
  <c r="I516" i="4"/>
  <c r="F99" i="4"/>
  <c r="I488" i="4"/>
  <c r="I511" i="4"/>
  <c r="I562" i="4"/>
  <c r="I507" i="4"/>
  <c r="I528" i="4"/>
  <c r="I164" i="4"/>
  <c r="I573" i="3"/>
  <c r="I490" i="3"/>
  <c r="I514" i="3"/>
  <c r="I487" i="3"/>
  <c r="I531" i="3"/>
  <c r="I528" i="3"/>
  <c r="I501" i="3"/>
  <c r="I504" i="3"/>
  <c r="I507" i="3"/>
  <c r="I465" i="3"/>
  <c r="I530" i="32"/>
  <c r="I345" i="4"/>
  <c r="I122" i="7"/>
  <c r="I112" i="4"/>
  <c r="I545" i="7"/>
  <c r="I543" i="7"/>
  <c r="I467" i="5"/>
  <c r="I568" i="5"/>
  <c r="I509" i="5"/>
  <c r="I557" i="5"/>
  <c r="I515" i="4"/>
  <c r="I563" i="3"/>
  <c r="I533" i="4"/>
  <c r="I345" i="3"/>
  <c r="I111" i="6"/>
  <c r="I115" i="5"/>
  <c r="I117" i="7"/>
  <c r="I122" i="6"/>
  <c r="I346" i="5"/>
  <c r="I129" i="7"/>
  <c r="I113" i="5"/>
  <c r="I521" i="7"/>
  <c r="I546" i="7"/>
  <c r="I568" i="7"/>
  <c r="I514" i="7"/>
  <c r="I511" i="7"/>
  <c r="I483" i="7"/>
  <c r="I559" i="7"/>
  <c r="I531" i="7"/>
  <c r="I530" i="7"/>
  <c r="I529" i="7"/>
  <c r="I476" i="7"/>
  <c r="I521" i="6"/>
  <c r="I494" i="6"/>
  <c r="I545" i="6"/>
  <c r="I544" i="6"/>
  <c r="I517" i="6"/>
  <c r="I540" i="6"/>
  <c r="I564" i="6"/>
  <c r="I510" i="6"/>
  <c r="I557" i="6"/>
  <c r="I530" i="6"/>
  <c r="I503" i="6"/>
  <c r="I521" i="5"/>
  <c r="I494" i="5"/>
  <c r="I545" i="5"/>
  <c r="I544" i="5"/>
  <c r="I517" i="5"/>
  <c r="I540" i="5"/>
  <c r="I564" i="5"/>
  <c r="I510" i="5"/>
  <c r="I528" i="5"/>
  <c r="I164" i="5"/>
  <c r="I547" i="4"/>
  <c r="I520" i="4"/>
  <c r="I571" i="4"/>
  <c r="I568" i="4"/>
  <c r="I514" i="4"/>
  <c r="I537" i="4"/>
  <c r="F94" i="4"/>
  <c r="I559" i="4"/>
  <c r="I611" i="4"/>
  <c r="I479" i="4"/>
  <c r="I452" i="4"/>
  <c r="I477" i="4"/>
  <c r="I554" i="4"/>
  <c r="I493" i="3"/>
  <c r="I492" i="3"/>
  <c r="I491" i="3"/>
  <c r="I542" i="3"/>
  <c r="I540" i="3"/>
  <c r="I539" i="3"/>
  <c r="I486" i="3"/>
  <c r="I484" i="3"/>
  <c r="I557" i="3"/>
  <c r="I554" i="3"/>
  <c r="I556" i="3"/>
  <c r="I559" i="3"/>
  <c r="I517" i="3"/>
  <c r="I504" i="32"/>
  <c r="I515" i="7"/>
  <c r="I510" i="7"/>
  <c r="I509" i="6"/>
  <c r="I502" i="6"/>
  <c r="I567" i="5"/>
  <c r="I486" i="5"/>
  <c r="I493" i="4"/>
  <c r="I510" i="4"/>
  <c r="F93" i="4"/>
  <c r="I610" i="4"/>
  <c r="I476" i="4"/>
  <c r="I535" i="3"/>
  <c r="I555" i="3"/>
  <c r="I476" i="3"/>
  <c r="I564" i="3"/>
  <c r="I111" i="4"/>
  <c r="I115" i="3"/>
  <c r="I117" i="5"/>
  <c r="I122" i="4"/>
  <c r="I346" i="3"/>
  <c r="I129" i="6"/>
  <c r="I382" i="7"/>
  <c r="I547" i="7"/>
  <c r="I572" i="7"/>
  <c r="I540" i="7"/>
  <c r="I537" i="7"/>
  <c r="I509" i="7"/>
  <c r="I557" i="7"/>
  <c r="I347" i="7"/>
  <c r="I502" i="7"/>
  <c r="I520" i="6"/>
  <c r="I571" i="6"/>
  <c r="I570" i="6"/>
  <c r="I543" i="6"/>
  <c r="I487" i="6"/>
  <c r="I485" i="6"/>
  <c r="I536" i="6"/>
  <c r="I529" i="6"/>
  <c r="I165" i="6"/>
  <c r="I547" i="5"/>
  <c r="I520" i="5"/>
  <c r="I571" i="5"/>
  <c r="I570" i="5"/>
  <c r="I566" i="5"/>
  <c r="I487" i="5"/>
  <c r="I485" i="5"/>
  <c r="I536" i="5"/>
  <c r="I481" i="5"/>
  <c r="I477" i="5"/>
  <c r="I554" i="5"/>
  <c r="I573" i="4"/>
  <c r="I546" i="4"/>
  <c r="F103" i="4"/>
  <c r="I461" i="4"/>
  <c r="I483" i="4"/>
  <c r="F90" i="4"/>
  <c r="I504" i="4"/>
  <c r="I501" i="4"/>
  <c r="I543" i="3"/>
  <c r="I566" i="3"/>
  <c r="I510" i="3"/>
  <c r="I611" i="3"/>
  <c r="I451" i="3"/>
  <c r="F85" i="3"/>
  <c r="I455" i="5"/>
  <c r="I486" i="4"/>
  <c r="I513" i="3"/>
  <c r="I542" i="4"/>
  <c r="I569" i="3"/>
  <c r="I194" i="5"/>
  <c r="I148" i="4"/>
  <c r="I140" i="4"/>
  <c r="I618" i="6"/>
  <c r="I616" i="5"/>
  <c r="I616" i="4"/>
  <c r="I616" i="7"/>
  <c r="I616" i="3"/>
  <c r="I267" i="5"/>
  <c r="I267" i="6"/>
  <c r="I221" i="3"/>
  <c r="I349" i="4"/>
  <c r="I363" i="3"/>
  <c r="I363" i="5"/>
  <c r="I181" i="4"/>
  <c r="I181" i="7"/>
  <c r="I181" i="3"/>
  <c r="I181" i="5"/>
  <c r="I221" i="5"/>
  <c r="I193" i="3"/>
  <c r="I270" i="5"/>
  <c r="I270" i="7"/>
  <c r="I270" i="4"/>
  <c r="I270" i="6"/>
  <c r="I177" i="3"/>
  <c r="I177" i="6"/>
  <c r="I178" i="3"/>
  <c r="I178" i="6"/>
  <c r="I304" i="4"/>
  <c r="I304" i="6"/>
  <c r="I216" i="3"/>
  <c r="I216" i="4"/>
  <c r="I216" i="5"/>
  <c r="I216" i="6"/>
  <c r="I207" i="7"/>
  <c r="I207" i="3"/>
  <c r="I155" i="6"/>
  <c r="I155" i="4"/>
  <c r="I150" i="3"/>
  <c r="I359" i="7"/>
  <c r="I359" i="4"/>
  <c r="I356" i="5"/>
  <c r="I285" i="6"/>
  <c r="I269" i="3"/>
  <c r="I269" i="5"/>
  <c r="I269" i="7"/>
  <c r="C626" i="6"/>
  <c r="H626" i="4"/>
  <c r="H626" i="5"/>
  <c r="H626" i="7"/>
  <c r="I139" i="5"/>
  <c r="I278" i="4"/>
  <c r="I278" i="7"/>
  <c r="I226" i="3"/>
  <c r="I226" i="4"/>
  <c r="I226" i="5"/>
  <c r="I226" i="6"/>
  <c r="I226" i="7"/>
  <c r="I176" i="3"/>
  <c r="I176" i="4"/>
  <c r="I176" i="5"/>
  <c r="I176" i="7"/>
  <c r="I307" i="3"/>
  <c r="I307" i="4"/>
  <c r="I307" i="5"/>
  <c r="I307" i="6"/>
  <c r="I307" i="7"/>
  <c r="I217" i="3"/>
  <c r="I217" i="4"/>
  <c r="I217" i="5"/>
  <c r="I217" i="6"/>
  <c r="I217" i="7"/>
  <c r="I215" i="4"/>
  <c r="I215" i="6"/>
  <c r="I215" i="7"/>
  <c r="I203" i="3"/>
  <c r="I203" i="4"/>
  <c r="I203" i="5"/>
  <c r="I203" i="7"/>
  <c r="I151" i="3"/>
  <c r="I151" i="5"/>
  <c r="I151" i="7"/>
  <c r="I139" i="3"/>
  <c r="I358" i="3"/>
  <c r="I358" i="5"/>
  <c r="I358" i="7"/>
  <c r="I271" i="3"/>
  <c r="I271" i="6"/>
  <c r="I281" i="6"/>
  <c r="I268" i="4"/>
  <c r="I268" i="5"/>
  <c r="I268" i="6"/>
  <c r="I191" i="4"/>
  <c r="I191" i="5"/>
  <c r="I191" i="7"/>
  <c r="I141" i="3"/>
  <c r="I141" i="6"/>
  <c r="I608" i="43"/>
  <c r="I282" i="7"/>
  <c r="I282" i="4"/>
  <c r="I282" i="5"/>
  <c r="I228" i="7" l="1"/>
  <c r="I358" i="4"/>
  <c r="I278" i="3"/>
  <c r="C626" i="4"/>
  <c r="I142" i="3"/>
  <c r="I150" i="4"/>
  <c r="G48" i="6"/>
  <c r="I278" i="5"/>
  <c r="I612" i="43"/>
  <c r="I228" i="6"/>
  <c r="I281" i="5"/>
  <c r="I271" i="7"/>
  <c r="I304" i="5"/>
  <c r="G48" i="5"/>
  <c r="I363" i="6"/>
  <c r="I193" i="7"/>
  <c r="H626" i="3"/>
  <c r="I177" i="7"/>
  <c r="I191" i="3"/>
  <c r="I215" i="3"/>
  <c r="C626" i="3"/>
  <c r="I285" i="7"/>
  <c r="I304" i="3"/>
  <c r="I177" i="5"/>
  <c r="I179" i="3"/>
  <c r="I298" i="7"/>
  <c r="I349" i="3"/>
  <c r="I267" i="3"/>
  <c r="I616" i="6"/>
  <c r="I618" i="4"/>
  <c r="I148" i="7"/>
  <c r="I267" i="4"/>
  <c r="I151" i="6"/>
  <c r="C626" i="7"/>
  <c r="I138" i="5"/>
  <c r="I150" i="7"/>
  <c r="I207" i="6"/>
  <c r="I177" i="4"/>
  <c r="I193" i="6"/>
  <c r="I363" i="7"/>
  <c r="I298" i="3"/>
  <c r="F71" i="4"/>
  <c r="F65" i="3"/>
  <c r="G48" i="3"/>
  <c r="I140" i="6"/>
  <c r="I282" i="6"/>
  <c r="I282" i="3"/>
  <c r="I139" i="4"/>
  <c r="H626" i="6"/>
  <c r="I150" i="6"/>
  <c r="I207" i="5"/>
  <c r="I216" i="7"/>
  <c r="I270" i="3"/>
  <c r="I193" i="5"/>
  <c r="I363" i="4"/>
  <c r="I349" i="6"/>
  <c r="I148" i="5"/>
  <c r="F75" i="3"/>
  <c r="F23" i="3" s="1"/>
  <c r="F68" i="7"/>
  <c r="I138" i="3"/>
  <c r="I179" i="5"/>
  <c r="I619" i="4"/>
  <c r="G48" i="4"/>
  <c r="I268" i="3"/>
  <c r="I151" i="4"/>
  <c r="I203" i="6"/>
  <c r="I140" i="5"/>
  <c r="I176" i="6"/>
  <c r="C626" i="5"/>
  <c r="I142" i="4"/>
  <c r="H626" i="41"/>
  <c r="I229" i="3"/>
  <c r="I297" i="5"/>
  <c r="I356" i="3"/>
  <c r="I359" i="5"/>
  <c r="I150" i="5"/>
  <c r="I207" i="4"/>
  <c r="I304" i="7"/>
  <c r="I178" i="4"/>
  <c r="I178" i="7"/>
  <c r="I193" i="4"/>
  <c r="I278" i="6"/>
  <c r="I349" i="5"/>
  <c r="I608" i="41"/>
  <c r="I168" i="4"/>
  <c r="I65" i="3"/>
  <c r="F13" i="3"/>
  <c r="I297" i="4"/>
  <c r="I228" i="3"/>
  <c r="I612" i="3"/>
  <c r="I229" i="5"/>
  <c r="I280" i="5"/>
  <c r="I306" i="4"/>
  <c r="I297" i="7"/>
  <c r="I356" i="4"/>
  <c r="I202" i="4"/>
  <c r="I611" i="41"/>
  <c r="I619" i="7"/>
  <c r="I127" i="6"/>
  <c r="I168" i="6"/>
  <c r="I530" i="1"/>
  <c r="I452" i="5"/>
  <c r="F62" i="5"/>
  <c r="I553" i="3"/>
  <c r="I139" i="6"/>
  <c r="I465" i="4"/>
  <c r="F75" i="4"/>
  <c r="I142" i="5"/>
  <c r="F77" i="5"/>
  <c r="I452" i="7"/>
  <c r="F62" i="7"/>
  <c r="I452" i="1"/>
  <c r="I459" i="4"/>
  <c r="F69" i="4"/>
  <c r="I450" i="5"/>
  <c r="F60" i="5"/>
  <c r="I138" i="6"/>
  <c r="I138" i="4"/>
  <c r="I458" i="6"/>
  <c r="F68" i="6"/>
  <c r="I469" i="4"/>
  <c r="F79" i="4"/>
  <c r="F63" i="3"/>
  <c r="I453" i="3"/>
  <c r="I463" i="4"/>
  <c r="F73" i="4"/>
  <c r="I460" i="5"/>
  <c r="F70" i="5"/>
  <c r="I468" i="3"/>
  <c r="F78" i="3"/>
  <c r="I467" i="7"/>
  <c r="F77" i="7"/>
  <c r="I127" i="4"/>
  <c r="I71" i="4"/>
  <c r="F19" i="4"/>
  <c r="I462" i="6"/>
  <c r="F72" i="6"/>
  <c r="F63" i="7"/>
  <c r="I453" i="7"/>
  <c r="I465" i="6"/>
  <c r="F75" i="6"/>
  <c r="I459" i="7"/>
  <c r="F69" i="7"/>
  <c r="I269" i="4"/>
  <c r="I141" i="7"/>
  <c r="I281" i="7"/>
  <c r="I358" i="6"/>
  <c r="I229" i="4"/>
  <c r="I269" i="6"/>
  <c r="I280" i="4"/>
  <c r="I285" i="5"/>
  <c r="I297" i="6"/>
  <c r="I359" i="6"/>
  <c r="I202" i="3"/>
  <c r="I195" i="7"/>
  <c r="I179" i="4"/>
  <c r="I619" i="6"/>
  <c r="I127" i="7"/>
  <c r="I612" i="42"/>
  <c r="I167" i="6"/>
  <c r="I168" i="5"/>
  <c r="I221" i="4"/>
  <c r="I449" i="4"/>
  <c r="F59" i="4"/>
  <c r="I142" i="6"/>
  <c r="I449" i="7"/>
  <c r="F59" i="7"/>
  <c r="I451" i="4"/>
  <c r="F61" i="4"/>
  <c r="I451" i="7"/>
  <c r="F61" i="7"/>
  <c r="I455" i="4"/>
  <c r="F65" i="4"/>
  <c r="I465" i="5"/>
  <c r="F75" i="5"/>
  <c r="I469" i="5"/>
  <c r="F79" i="5"/>
  <c r="I452" i="6"/>
  <c r="F62" i="6"/>
  <c r="F63" i="6"/>
  <c r="I553" i="7"/>
  <c r="I221" i="7"/>
  <c r="I458" i="4"/>
  <c r="F68" i="4"/>
  <c r="F67" i="5"/>
  <c r="I450" i="6"/>
  <c r="F60" i="6"/>
  <c r="F67" i="3"/>
  <c r="I195" i="6"/>
  <c r="I167" i="4"/>
  <c r="I464" i="4"/>
  <c r="F74" i="4"/>
  <c r="I195" i="5"/>
  <c r="I468" i="6"/>
  <c r="F78" i="6"/>
  <c r="I468" i="4"/>
  <c r="F78" i="4"/>
  <c r="I469" i="3"/>
  <c r="F79" i="3"/>
  <c r="I267" i="7"/>
  <c r="I141" i="4"/>
  <c r="I191" i="6"/>
  <c r="I280" i="3"/>
  <c r="I285" i="4"/>
  <c r="I297" i="3"/>
  <c r="I359" i="3"/>
  <c r="I195" i="4"/>
  <c r="I179" i="7"/>
  <c r="I298" i="6"/>
  <c r="I619" i="5"/>
  <c r="I613" i="42"/>
  <c r="I194" i="7"/>
  <c r="F61" i="3"/>
  <c r="I463" i="5"/>
  <c r="F73" i="5"/>
  <c r="I142" i="7"/>
  <c r="I466" i="7"/>
  <c r="F76" i="7"/>
  <c r="F62" i="4"/>
  <c r="I215" i="5"/>
  <c r="I451" i="5"/>
  <c r="F61" i="5"/>
  <c r="F71" i="5"/>
  <c r="I461" i="5"/>
  <c r="I468" i="7"/>
  <c r="F78" i="7"/>
  <c r="F62" i="8"/>
  <c r="I452" i="8"/>
  <c r="I468" i="5"/>
  <c r="F78" i="5"/>
  <c r="I449" i="6"/>
  <c r="F59" i="6"/>
  <c r="I349" i="7"/>
  <c r="I451" i="6"/>
  <c r="F61" i="6"/>
  <c r="I553" i="6"/>
  <c r="I527" i="7"/>
  <c r="I553" i="4"/>
  <c r="I306" i="3"/>
  <c r="I458" i="3"/>
  <c r="F68" i="3"/>
  <c r="I141" i="5"/>
  <c r="I167" i="3"/>
  <c r="I462" i="3"/>
  <c r="F72" i="3"/>
  <c r="I139" i="7"/>
  <c r="I68" i="7"/>
  <c r="F16" i="7"/>
  <c r="I228" i="5"/>
  <c r="I268" i="7"/>
  <c r="I281" i="4"/>
  <c r="I612" i="6"/>
  <c r="I285" i="3"/>
  <c r="I306" i="7"/>
  <c r="I356" i="7"/>
  <c r="I202" i="7"/>
  <c r="I195" i="3"/>
  <c r="I298" i="5"/>
  <c r="I611" i="43"/>
  <c r="I624" i="41"/>
  <c r="I618" i="7"/>
  <c r="I194" i="6"/>
  <c r="I464" i="6"/>
  <c r="F74" i="6"/>
  <c r="I475" i="7"/>
  <c r="F67" i="4"/>
  <c r="I457" i="4"/>
  <c r="I453" i="4"/>
  <c r="F63" i="4"/>
  <c r="F76" i="5"/>
  <c r="I449" i="3"/>
  <c r="F59" i="3"/>
  <c r="G48" i="7"/>
  <c r="I460" i="3"/>
  <c r="F70" i="3"/>
  <c r="F70" i="4"/>
  <c r="F67" i="6"/>
  <c r="F73" i="7"/>
  <c r="I221" i="6"/>
  <c r="I501" i="7"/>
  <c r="F59" i="5"/>
  <c r="I449" i="5"/>
  <c r="I463" i="6"/>
  <c r="F73" i="6"/>
  <c r="I461" i="3"/>
  <c r="F71" i="3"/>
  <c r="I475" i="6"/>
  <c r="I469" i="6"/>
  <c r="F79" i="6"/>
  <c r="F13" i="7"/>
  <c r="I65" i="7"/>
  <c r="I501" i="5"/>
  <c r="I475" i="5"/>
  <c r="I455" i="6"/>
  <c r="F65" i="6"/>
  <c r="I461" i="6"/>
  <c r="F71" i="6"/>
  <c r="I460" i="6"/>
  <c r="F70" i="6"/>
  <c r="I553" i="5"/>
  <c r="I228" i="4"/>
  <c r="I281" i="3"/>
  <c r="I271" i="5"/>
  <c r="I612" i="5"/>
  <c r="I229" i="7"/>
  <c r="I280" i="7"/>
  <c r="I306" i="6"/>
  <c r="I356" i="6"/>
  <c r="I202" i="6"/>
  <c r="I298" i="4"/>
  <c r="I624" i="43"/>
  <c r="I127" i="3"/>
  <c r="I618" i="5"/>
  <c r="I167" i="7"/>
  <c r="I194" i="4"/>
  <c r="I168" i="3"/>
  <c r="F65" i="5"/>
  <c r="I527" i="3"/>
  <c r="I459" i="6"/>
  <c r="F69" i="6"/>
  <c r="I450" i="7"/>
  <c r="F60" i="7"/>
  <c r="I466" i="6"/>
  <c r="F76" i="6"/>
  <c r="I462" i="4"/>
  <c r="F72" i="4"/>
  <c r="I469" i="7"/>
  <c r="F79" i="7"/>
  <c r="I475" i="4"/>
  <c r="I450" i="3"/>
  <c r="F60" i="3"/>
  <c r="F60" i="4"/>
  <c r="I464" i="3"/>
  <c r="F74" i="3"/>
  <c r="I527" i="6"/>
  <c r="I465" i="7"/>
  <c r="F75" i="7"/>
  <c r="F70" i="7"/>
  <c r="I467" i="6"/>
  <c r="F77" i="6"/>
  <c r="I619" i="3"/>
  <c r="I463" i="3"/>
  <c r="F73" i="3"/>
  <c r="I467" i="3"/>
  <c r="F77" i="3"/>
  <c r="I457" i="7"/>
  <c r="F67" i="7"/>
  <c r="F62" i="3"/>
  <c r="I452" i="3"/>
  <c r="I466" i="4"/>
  <c r="F76" i="4"/>
  <c r="F74" i="7"/>
  <c r="F85" i="4"/>
  <c r="I613" i="43"/>
  <c r="I271" i="4"/>
  <c r="I612" i="4"/>
  <c r="I229" i="6"/>
  <c r="I280" i="6"/>
  <c r="I306" i="5"/>
  <c r="I202" i="5"/>
  <c r="I179" i="6"/>
  <c r="I127" i="5"/>
  <c r="I618" i="3"/>
  <c r="I167" i="5"/>
  <c r="I194" i="3"/>
  <c r="I459" i="3"/>
  <c r="F69" i="3"/>
  <c r="I453" i="5"/>
  <c r="F63" i="5"/>
  <c r="I464" i="5"/>
  <c r="F74" i="5"/>
  <c r="I501" i="6"/>
  <c r="I462" i="5"/>
  <c r="F72" i="5"/>
  <c r="I459" i="5"/>
  <c r="F69" i="5"/>
  <c r="I461" i="7"/>
  <c r="F71" i="7"/>
  <c r="I527" i="4"/>
  <c r="I475" i="3"/>
  <c r="I466" i="3"/>
  <c r="F76" i="3"/>
  <c r="I458" i="5"/>
  <c r="F68" i="5"/>
  <c r="I462" i="7"/>
  <c r="F72" i="7"/>
  <c r="I467" i="4"/>
  <c r="F77" i="4"/>
  <c r="I527" i="5"/>
  <c r="S624" i="43"/>
  <c r="AG624" i="43" s="1"/>
  <c r="S613" i="42"/>
  <c r="AG613" i="42" s="1"/>
  <c r="I255" i="6"/>
  <c r="S612" i="43"/>
  <c r="AG612" i="43" s="1"/>
  <c r="C626" i="41"/>
  <c r="S612" i="41"/>
  <c r="AG612" i="41" s="1"/>
  <c r="S613" i="41"/>
  <c r="AG613" i="41" s="1"/>
  <c r="C626" i="43"/>
  <c r="G51" i="3"/>
  <c r="G51" i="7"/>
  <c r="G51" i="5"/>
  <c r="H392" i="5"/>
  <c r="H392" i="6"/>
  <c r="H210" i="3"/>
  <c r="H210" i="6"/>
  <c r="H52" i="7"/>
  <c r="C626" i="42"/>
  <c r="E132" i="4"/>
  <c r="E47" i="4"/>
  <c r="H41" i="4"/>
  <c r="H38" i="4"/>
  <c r="H38" i="6"/>
  <c r="G38" i="6"/>
  <c r="G40" i="5"/>
  <c r="G40" i="6"/>
  <c r="H37" i="4"/>
  <c r="G132" i="7"/>
  <c r="G43" i="5"/>
  <c r="G38" i="3"/>
  <c r="E49" i="4"/>
  <c r="R626" i="41"/>
  <c r="I333" i="7"/>
  <c r="I333" i="3"/>
  <c r="I182" i="5"/>
  <c r="H41" i="6"/>
  <c r="H41" i="7"/>
  <c r="G49" i="3"/>
  <c r="G49" i="4"/>
  <c r="H48" i="5"/>
  <c r="H44" i="4"/>
  <c r="H44" i="6"/>
  <c r="H50" i="4"/>
  <c r="E51" i="4"/>
  <c r="H35" i="3"/>
  <c r="H35" i="6"/>
  <c r="G39" i="7"/>
  <c r="G44" i="3"/>
  <c r="G44" i="5"/>
  <c r="H46" i="4"/>
  <c r="H46" i="5"/>
  <c r="I617" i="3"/>
  <c r="I388" i="4"/>
  <c r="I408" i="3"/>
  <c r="I408" i="7"/>
  <c r="I408" i="6"/>
  <c r="I408" i="5"/>
  <c r="I385" i="6"/>
  <c r="I385" i="3"/>
  <c r="I389" i="3"/>
  <c r="H52" i="4"/>
  <c r="H49" i="3"/>
  <c r="H49" i="4"/>
  <c r="H49" i="5"/>
  <c r="H49" i="7"/>
  <c r="H34" i="5"/>
  <c r="G35" i="5"/>
  <c r="G35" i="7"/>
  <c r="E37" i="5"/>
  <c r="E37" i="7"/>
  <c r="G47" i="5"/>
  <c r="G47" i="7"/>
  <c r="G50" i="6"/>
  <c r="G50" i="4"/>
  <c r="H51" i="3"/>
  <c r="H51" i="6"/>
  <c r="H51" i="4"/>
  <c r="H51" i="7"/>
  <c r="H48" i="6"/>
  <c r="I245" i="3"/>
  <c r="G34" i="5"/>
  <c r="G34" i="7"/>
  <c r="G37" i="3"/>
  <c r="H47" i="3"/>
  <c r="H47" i="5"/>
  <c r="H47" i="7"/>
  <c r="I308" i="4"/>
  <c r="I308" i="7"/>
  <c r="G52" i="6"/>
  <c r="G52" i="3"/>
  <c r="G52" i="4"/>
  <c r="I411" i="7"/>
  <c r="I255" i="4"/>
  <c r="I255" i="5"/>
  <c r="I182" i="6"/>
  <c r="I198" i="6"/>
  <c r="I333" i="6"/>
  <c r="I242" i="4"/>
  <c r="I192" i="3"/>
  <c r="I197" i="3"/>
  <c r="I205" i="3"/>
  <c r="I172" i="7"/>
  <c r="I208" i="4"/>
  <c r="I208" i="6"/>
  <c r="I208" i="7"/>
  <c r="I383" i="5"/>
  <c r="I504" i="1"/>
  <c r="I232" i="3"/>
  <c r="I232" i="7"/>
  <c r="I232" i="4"/>
  <c r="I232" i="5"/>
  <c r="I232" i="6"/>
  <c r="I284" i="4"/>
  <c r="I284" i="5"/>
  <c r="I284" i="6"/>
  <c r="I284" i="3"/>
  <c r="I284" i="7"/>
  <c r="H236" i="3"/>
  <c r="G236" i="5"/>
  <c r="H236" i="5"/>
  <c r="G236" i="7"/>
  <c r="H236" i="7"/>
  <c r="G236" i="3"/>
  <c r="G236" i="4"/>
  <c r="H236" i="4"/>
  <c r="G236" i="6"/>
  <c r="H236" i="6"/>
  <c r="I231" i="7"/>
  <c r="I231" i="3"/>
  <c r="I231" i="4"/>
  <c r="I231" i="5"/>
  <c r="I231" i="6"/>
  <c r="I302" i="7"/>
  <c r="I154" i="5"/>
  <c r="I154" i="4"/>
  <c r="I154" i="3"/>
  <c r="I154" i="7"/>
  <c r="I154" i="6"/>
  <c r="I205" i="5" l="1"/>
  <c r="I321" i="7"/>
  <c r="E42" i="4"/>
  <c r="G49" i="6"/>
  <c r="E49" i="6"/>
  <c r="G444" i="7"/>
  <c r="I218" i="1"/>
  <c r="I302" i="5"/>
  <c r="I235" i="5"/>
  <c r="I360" i="6"/>
  <c r="I234" i="7"/>
  <c r="I234" i="3"/>
  <c r="I205" i="4"/>
  <c r="I197" i="7"/>
  <c r="I242" i="3"/>
  <c r="I255" i="7"/>
  <c r="I198" i="3"/>
  <c r="I373" i="5"/>
  <c r="I373" i="4"/>
  <c r="E37" i="3"/>
  <c r="G34" i="4"/>
  <c r="I245" i="4"/>
  <c r="G50" i="5"/>
  <c r="H44" i="3"/>
  <c r="G47" i="3"/>
  <c r="E37" i="4"/>
  <c r="G39" i="5"/>
  <c r="G35" i="3"/>
  <c r="H34" i="4"/>
  <c r="I388" i="6"/>
  <c r="I388" i="5"/>
  <c r="I617" i="5"/>
  <c r="H418" i="6"/>
  <c r="H46" i="6"/>
  <c r="G44" i="6"/>
  <c r="H44" i="5"/>
  <c r="H39" i="5"/>
  <c r="E42" i="3"/>
  <c r="G49" i="5"/>
  <c r="I387" i="7"/>
  <c r="I387" i="3"/>
  <c r="E49" i="5"/>
  <c r="I171" i="7"/>
  <c r="G46" i="7"/>
  <c r="G38" i="5"/>
  <c r="G43" i="3"/>
  <c r="H37" i="6"/>
  <c r="G45" i="3"/>
  <c r="G40" i="7"/>
  <c r="H46" i="3"/>
  <c r="G45" i="6"/>
  <c r="H38" i="5"/>
  <c r="H41" i="5"/>
  <c r="E47" i="6"/>
  <c r="G444" i="5"/>
  <c r="I624" i="42"/>
  <c r="H52" i="5"/>
  <c r="I119" i="3"/>
  <c r="G444" i="3"/>
  <c r="I234" i="4"/>
  <c r="I198" i="4"/>
  <c r="H48" i="7"/>
  <c r="I75" i="3"/>
  <c r="I353" i="3"/>
  <c r="I308" i="5"/>
  <c r="H47" i="6"/>
  <c r="G34" i="3"/>
  <c r="G50" i="3"/>
  <c r="H34" i="3"/>
  <c r="G39" i="3"/>
  <c r="E51" i="7"/>
  <c r="I333" i="4"/>
  <c r="G43" i="7"/>
  <c r="G41" i="5"/>
  <c r="G38" i="4"/>
  <c r="E47" i="7"/>
  <c r="H210" i="4"/>
  <c r="H392" i="4"/>
  <c r="S611" i="43"/>
  <c r="AG611" i="43" s="1"/>
  <c r="I131" i="8"/>
  <c r="E49" i="3"/>
  <c r="H38" i="3"/>
  <c r="I383" i="6"/>
  <c r="I364" i="6"/>
  <c r="I208" i="3"/>
  <c r="I360" i="4"/>
  <c r="I172" i="4"/>
  <c r="I197" i="4"/>
  <c r="I182" i="3"/>
  <c r="I411" i="4"/>
  <c r="G37" i="6"/>
  <c r="H340" i="4"/>
  <c r="G47" i="6"/>
  <c r="G35" i="4"/>
  <c r="E51" i="6"/>
  <c r="E42" i="7"/>
  <c r="H41" i="3"/>
  <c r="G46" i="6"/>
  <c r="G43" i="6"/>
  <c r="G41" i="4"/>
  <c r="G45" i="5"/>
  <c r="G40" i="3"/>
  <c r="E47" i="3"/>
  <c r="I611" i="42"/>
  <c r="H626" i="42"/>
  <c r="I623" i="43"/>
  <c r="I119" i="6"/>
  <c r="I623" i="42"/>
  <c r="G51" i="4"/>
  <c r="I325" i="5"/>
  <c r="I205" i="7"/>
  <c r="I411" i="3"/>
  <c r="I401" i="6"/>
  <c r="H47" i="4"/>
  <c r="G37" i="5"/>
  <c r="H340" i="7"/>
  <c r="H34" i="7"/>
  <c r="I384" i="7"/>
  <c r="H418" i="7"/>
  <c r="H46" i="7"/>
  <c r="G44" i="7"/>
  <c r="G39" i="6"/>
  <c r="G36" i="5"/>
  <c r="H35" i="7"/>
  <c r="E51" i="5"/>
  <c r="H44" i="7"/>
  <c r="H39" i="4"/>
  <c r="E35" i="3"/>
  <c r="H48" i="4"/>
  <c r="E49" i="7"/>
  <c r="E42" i="6"/>
  <c r="G46" i="5"/>
  <c r="H49" i="6"/>
  <c r="I243" i="3"/>
  <c r="H37" i="7"/>
  <c r="G45" i="4"/>
  <c r="G52" i="7"/>
  <c r="G44" i="4"/>
  <c r="H37" i="5"/>
  <c r="G444" i="6"/>
  <c r="G444" i="4"/>
  <c r="I608" i="42"/>
  <c r="H392" i="7"/>
  <c r="H626" i="43"/>
  <c r="I613" i="32"/>
  <c r="I172" i="6"/>
  <c r="G41" i="6"/>
  <c r="G45" i="7"/>
  <c r="I325" i="6"/>
  <c r="G52" i="5"/>
  <c r="G37" i="4"/>
  <c r="G34" i="6"/>
  <c r="I245" i="6"/>
  <c r="H51" i="5"/>
  <c r="G50" i="7"/>
  <c r="G47" i="4"/>
  <c r="E37" i="6"/>
  <c r="H34" i="6"/>
  <c r="H35" i="5"/>
  <c r="H48" i="3"/>
  <c r="E42" i="5"/>
  <c r="G49" i="7"/>
  <c r="G46" i="4"/>
  <c r="G43" i="4"/>
  <c r="G41" i="3"/>
  <c r="H37" i="3"/>
  <c r="H38" i="7"/>
  <c r="H210" i="7"/>
  <c r="H392" i="3"/>
  <c r="G51" i="6"/>
  <c r="H42" i="5"/>
  <c r="H20" i="7"/>
  <c r="I235" i="7"/>
  <c r="I646" i="4"/>
  <c r="G366" i="6"/>
  <c r="G288" i="7"/>
  <c r="I146" i="6"/>
  <c r="I299" i="4"/>
  <c r="I277" i="3"/>
  <c r="G392" i="6"/>
  <c r="E46" i="7"/>
  <c r="G42" i="5"/>
  <c r="H50" i="5"/>
  <c r="H288" i="3"/>
  <c r="H40" i="3"/>
  <c r="I428" i="4"/>
  <c r="I423" i="5"/>
  <c r="I143" i="6"/>
  <c r="I79" i="6"/>
  <c r="F27" i="6"/>
  <c r="I70" i="3"/>
  <c r="F18" i="3"/>
  <c r="I163" i="4"/>
  <c r="I155" i="5"/>
  <c r="I60" i="6"/>
  <c r="F8" i="6"/>
  <c r="I79" i="5"/>
  <c r="F27" i="5"/>
  <c r="I209" i="35"/>
  <c r="F18" i="5"/>
  <c r="I70" i="5"/>
  <c r="I62" i="5"/>
  <c r="F10" i="5"/>
  <c r="H210" i="5"/>
  <c r="I302" i="6"/>
  <c r="I130" i="3"/>
  <c r="I305" i="7"/>
  <c r="I383" i="3"/>
  <c r="I364" i="4"/>
  <c r="I364" i="5"/>
  <c r="I309" i="7"/>
  <c r="I360" i="3"/>
  <c r="I590" i="7"/>
  <c r="I234" i="5"/>
  <c r="I390" i="5"/>
  <c r="I241" i="6"/>
  <c r="I310" i="7"/>
  <c r="I205" i="6"/>
  <c r="I361" i="6"/>
  <c r="I361" i="7"/>
  <c r="I411" i="6"/>
  <c r="I308" i="3"/>
  <c r="G392" i="7"/>
  <c r="H340" i="3"/>
  <c r="E46" i="6"/>
  <c r="I166" i="3"/>
  <c r="I198" i="7"/>
  <c r="I388" i="3"/>
  <c r="I617" i="4"/>
  <c r="I180" i="6"/>
  <c r="H418" i="3"/>
  <c r="G39" i="4"/>
  <c r="G36" i="4"/>
  <c r="G42" i="4"/>
  <c r="E51" i="3"/>
  <c r="H43" i="3"/>
  <c r="I385" i="5"/>
  <c r="I389" i="6"/>
  <c r="I375" i="6"/>
  <c r="I380" i="3"/>
  <c r="I387" i="4"/>
  <c r="H288" i="6"/>
  <c r="H45" i="4"/>
  <c r="I206" i="3"/>
  <c r="I131" i="5"/>
  <c r="I429" i="7"/>
  <c r="I72" i="7"/>
  <c r="F20" i="7"/>
  <c r="F20" i="5"/>
  <c r="I72" i="5"/>
  <c r="I245" i="7"/>
  <c r="I207" i="32"/>
  <c r="I143" i="5"/>
  <c r="I73" i="3"/>
  <c r="F21" i="3"/>
  <c r="F18" i="7"/>
  <c r="I70" i="7"/>
  <c r="I79" i="7"/>
  <c r="F27" i="7"/>
  <c r="H52" i="3"/>
  <c r="F11" i="4"/>
  <c r="I63" i="4"/>
  <c r="I163" i="3"/>
  <c r="F24" i="7"/>
  <c r="I76" i="7"/>
  <c r="I131" i="1"/>
  <c r="I174" i="4"/>
  <c r="I219" i="4"/>
  <c r="B236" i="4"/>
  <c r="F8" i="5"/>
  <c r="I60" i="5"/>
  <c r="I143" i="4"/>
  <c r="I155" i="7"/>
  <c r="I126" i="7"/>
  <c r="I130" i="5"/>
  <c r="I646" i="6"/>
  <c r="I390" i="6"/>
  <c r="I172" i="3"/>
  <c r="I355" i="4"/>
  <c r="G210" i="3"/>
  <c r="I198" i="5"/>
  <c r="C236" i="3"/>
  <c r="I180" i="4"/>
  <c r="I351" i="3"/>
  <c r="I286" i="4"/>
  <c r="H45" i="5"/>
  <c r="I391" i="7"/>
  <c r="I437" i="7"/>
  <c r="I255" i="3"/>
  <c r="I74" i="3"/>
  <c r="F22" i="3"/>
  <c r="I69" i="6"/>
  <c r="F17" i="6"/>
  <c r="I65" i="6"/>
  <c r="F13" i="6"/>
  <c r="I67" i="4"/>
  <c r="F15" i="4"/>
  <c r="I143" i="7"/>
  <c r="I68" i="3"/>
  <c r="F16" i="3"/>
  <c r="I61" i="6"/>
  <c r="F9" i="6"/>
  <c r="F7" i="7"/>
  <c r="I59" i="7"/>
  <c r="I75" i="6"/>
  <c r="F23" i="6"/>
  <c r="I174" i="5"/>
  <c r="I227" i="6"/>
  <c r="I227" i="7"/>
  <c r="I305" i="6"/>
  <c r="I646" i="7"/>
  <c r="I383" i="4"/>
  <c r="H366" i="3"/>
  <c r="I309" i="6"/>
  <c r="G288" i="6"/>
  <c r="I116" i="7"/>
  <c r="I146" i="5"/>
  <c r="I590" i="6"/>
  <c r="I390" i="3"/>
  <c r="I310" i="6"/>
  <c r="I353" i="7"/>
  <c r="I197" i="6"/>
  <c r="I361" i="5"/>
  <c r="I411" i="5"/>
  <c r="G210" i="7"/>
  <c r="E46" i="5"/>
  <c r="I388" i="7"/>
  <c r="I617" i="6"/>
  <c r="I312" i="1"/>
  <c r="G36" i="3"/>
  <c r="G42" i="3"/>
  <c r="H39" i="7"/>
  <c r="E35" i="7"/>
  <c r="I173" i="6"/>
  <c r="I385" i="4"/>
  <c r="I389" i="5"/>
  <c r="I375" i="5"/>
  <c r="I171" i="6"/>
  <c r="G46" i="3"/>
  <c r="H288" i="5"/>
  <c r="I206" i="7"/>
  <c r="I131" i="4"/>
  <c r="I437" i="6"/>
  <c r="I429" i="6"/>
  <c r="I434" i="5"/>
  <c r="I333" i="5"/>
  <c r="S612" i="42"/>
  <c r="AG612" i="42" s="1"/>
  <c r="I452" i="32"/>
  <c r="F62" i="32"/>
  <c r="I69" i="3"/>
  <c r="F17" i="3"/>
  <c r="F8" i="7"/>
  <c r="I60" i="7"/>
  <c r="I208" i="35"/>
  <c r="I163" i="5"/>
  <c r="I59" i="5"/>
  <c r="F7" i="5"/>
  <c r="F26" i="4"/>
  <c r="I78" i="4"/>
  <c r="I67" i="5"/>
  <c r="F15" i="5"/>
  <c r="F11" i="6"/>
  <c r="I63" i="6"/>
  <c r="I75" i="5"/>
  <c r="F23" i="5"/>
  <c r="F25" i="7"/>
  <c r="I77" i="7"/>
  <c r="I73" i="4"/>
  <c r="F21" i="4"/>
  <c r="F16" i="6"/>
  <c r="I68" i="6"/>
  <c r="I364" i="3"/>
  <c r="I590" i="5"/>
  <c r="I310" i="5"/>
  <c r="I137" i="5"/>
  <c r="I311" i="34"/>
  <c r="I380" i="5"/>
  <c r="E35" i="6"/>
  <c r="I152" i="5"/>
  <c r="I71" i="5"/>
  <c r="F19" i="5"/>
  <c r="I302" i="3"/>
  <c r="I227" i="5"/>
  <c r="I126" i="6"/>
  <c r="I305" i="4"/>
  <c r="I646" i="5"/>
  <c r="I646" i="3"/>
  <c r="I383" i="7"/>
  <c r="G366" i="7"/>
  <c r="G366" i="5"/>
  <c r="I309" i="4"/>
  <c r="G288" i="5"/>
  <c r="I118" i="7"/>
  <c r="I360" i="7"/>
  <c r="I116" i="6"/>
  <c r="I146" i="4"/>
  <c r="I146" i="3"/>
  <c r="I590" i="4"/>
  <c r="I390" i="4"/>
  <c r="I310" i="4"/>
  <c r="I137" i="7"/>
  <c r="I353" i="5"/>
  <c r="I209" i="7"/>
  <c r="I299" i="3"/>
  <c r="I277" i="6"/>
  <c r="G392" i="3"/>
  <c r="G392" i="5"/>
  <c r="I355" i="7"/>
  <c r="I373" i="7"/>
  <c r="G210" i="4"/>
  <c r="G210" i="6"/>
  <c r="I379" i="3"/>
  <c r="I380" i="7"/>
  <c r="C236" i="7"/>
  <c r="I617" i="7"/>
  <c r="H418" i="5"/>
  <c r="G42" i="7"/>
  <c r="I351" i="7"/>
  <c r="H39" i="3"/>
  <c r="E35" i="5"/>
  <c r="I152" i="6"/>
  <c r="H43" i="7"/>
  <c r="I321" i="4"/>
  <c r="I171" i="3"/>
  <c r="I171" i="4"/>
  <c r="I384" i="6"/>
  <c r="G38" i="7"/>
  <c r="G41" i="7"/>
  <c r="I206" i="5"/>
  <c r="H40" i="5"/>
  <c r="I428" i="3"/>
  <c r="I437" i="4"/>
  <c r="I429" i="4"/>
  <c r="E47" i="5"/>
  <c r="I608" i="1"/>
  <c r="S608" i="43"/>
  <c r="AG608" i="43" s="1"/>
  <c r="I379" i="4"/>
  <c r="I283" i="7"/>
  <c r="I174" i="6"/>
  <c r="F15" i="7"/>
  <c r="I67" i="7"/>
  <c r="I612" i="7"/>
  <c r="I613" i="8"/>
  <c r="I219" i="5"/>
  <c r="I75" i="7"/>
  <c r="F23" i="7"/>
  <c r="I60" i="3"/>
  <c r="F8" i="3"/>
  <c r="I72" i="4"/>
  <c r="F20" i="4"/>
  <c r="I174" i="7"/>
  <c r="I119" i="4"/>
  <c r="I70" i="6"/>
  <c r="F18" i="6"/>
  <c r="F19" i="3"/>
  <c r="I71" i="3"/>
  <c r="I59" i="3"/>
  <c r="F7" i="3"/>
  <c r="I119" i="5"/>
  <c r="I174" i="3"/>
  <c r="I59" i="6"/>
  <c r="F7" i="6"/>
  <c r="F26" i="7"/>
  <c r="I78" i="7"/>
  <c r="I61" i="5"/>
  <c r="F9" i="5"/>
  <c r="F21" i="5"/>
  <c r="I73" i="5"/>
  <c r="I219" i="3"/>
  <c r="I78" i="6"/>
  <c r="F26" i="6"/>
  <c r="I65" i="4"/>
  <c r="F13" i="4"/>
  <c r="I163" i="7"/>
  <c r="E132" i="3"/>
  <c r="I117" i="3"/>
  <c r="I219" i="6"/>
  <c r="F20" i="6"/>
  <c r="I72" i="6"/>
  <c r="I119" i="7"/>
  <c r="I242" i="6"/>
  <c r="H366" i="5"/>
  <c r="I309" i="5"/>
  <c r="I379" i="6"/>
  <c r="H45" i="3"/>
  <c r="I123" i="3"/>
  <c r="I62" i="3"/>
  <c r="F10" i="3"/>
  <c r="I374" i="8"/>
  <c r="F10" i="8"/>
  <c r="I62" i="8"/>
  <c r="F11" i="7"/>
  <c r="I63" i="7"/>
  <c r="I302" i="4"/>
  <c r="I235" i="4"/>
  <c r="I227" i="4"/>
  <c r="I126" i="5"/>
  <c r="I130" i="7"/>
  <c r="I305" i="3"/>
  <c r="I305" i="5"/>
  <c r="I364" i="7"/>
  <c r="I309" i="3"/>
  <c r="I118" i="5"/>
  <c r="I360" i="5"/>
  <c r="I116" i="4"/>
  <c r="I325" i="7"/>
  <c r="I310" i="3"/>
  <c r="I137" i="4"/>
  <c r="I197" i="5"/>
  <c r="I361" i="4"/>
  <c r="I308" i="6"/>
  <c r="I299" i="6"/>
  <c r="I277" i="5"/>
  <c r="I355" i="3"/>
  <c r="I373" i="6"/>
  <c r="I373" i="3"/>
  <c r="G37" i="7"/>
  <c r="H340" i="6"/>
  <c r="I379" i="7"/>
  <c r="C236" i="6"/>
  <c r="I180" i="7"/>
  <c r="H418" i="4"/>
  <c r="I114" i="7"/>
  <c r="H35" i="4"/>
  <c r="H50" i="3"/>
  <c r="I351" i="6"/>
  <c r="E35" i="4"/>
  <c r="H43" i="6"/>
  <c r="I321" i="3"/>
  <c r="I182" i="7"/>
  <c r="I375" i="3"/>
  <c r="I387" i="6"/>
  <c r="G184" i="5"/>
  <c r="I385" i="7"/>
  <c r="I384" i="5"/>
  <c r="I206" i="4"/>
  <c r="H40" i="4"/>
  <c r="I437" i="3"/>
  <c r="I429" i="3"/>
  <c r="I123" i="5"/>
  <c r="I123" i="6"/>
  <c r="I379" i="5"/>
  <c r="I131" i="7"/>
  <c r="I182" i="4"/>
  <c r="I283" i="4"/>
  <c r="I321" i="5"/>
  <c r="F19" i="7"/>
  <c r="I71" i="7"/>
  <c r="I74" i="5"/>
  <c r="F22" i="5"/>
  <c r="H52" i="6"/>
  <c r="I242" i="7"/>
  <c r="I155" i="3"/>
  <c r="I374" i="32"/>
  <c r="F21" i="7"/>
  <c r="I73" i="7"/>
  <c r="H33" i="6"/>
  <c r="I74" i="6"/>
  <c r="F22" i="6"/>
  <c r="I59" i="4"/>
  <c r="F7" i="4"/>
  <c r="I219" i="7"/>
  <c r="F11" i="3"/>
  <c r="I63" i="3"/>
  <c r="F25" i="5"/>
  <c r="I77" i="5"/>
  <c r="I163" i="6"/>
  <c r="H33" i="7"/>
  <c r="H366" i="7"/>
  <c r="G366" i="3"/>
  <c r="I116" i="5"/>
  <c r="E46" i="4"/>
  <c r="I428" i="7"/>
  <c r="I429" i="5"/>
  <c r="F25" i="6"/>
  <c r="I77" i="6"/>
  <c r="E132" i="7"/>
  <c r="I72" i="3"/>
  <c r="F20" i="3"/>
  <c r="I347" i="3"/>
  <c r="F16" i="4"/>
  <c r="I68" i="4"/>
  <c r="I62" i="7"/>
  <c r="F10" i="7"/>
  <c r="I235" i="6"/>
  <c r="I227" i="3"/>
  <c r="I126" i="4"/>
  <c r="I130" i="6"/>
  <c r="I208" i="5"/>
  <c r="H366" i="4"/>
  <c r="G288" i="3"/>
  <c r="G288" i="4"/>
  <c r="I118" i="6"/>
  <c r="I146" i="7"/>
  <c r="I325" i="3"/>
  <c r="I241" i="5"/>
  <c r="I172" i="5"/>
  <c r="I380" i="4"/>
  <c r="I299" i="5"/>
  <c r="I277" i="4"/>
  <c r="I355" i="5"/>
  <c r="H340" i="5"/>
  <c r="E46" i="3"/>
  <c r="G35" i="6"/>
  <c r="I389" i="7"/>
  <c r="I384" i="4"/>
  <c r="I209" i="6"/>
  <c r="C236" i="5"/>
  <c r="I180" i="3"/>
  <c r="I114" i="6"/>
  <c r="G36" i="7"/>
  <c r="H50" i="7"/>
  <c r="I351" i="5"/>
  <c r="H43" i="5"/>
  <c r="I375" i="7"/>
  <c r="I375" i="4"/>
  <c r="I171" i="5"/>
  <c r="H45" i="7"/>
  <c r="F96" i="1"/>
  <c r="I428" i="6"/>
  <c r="G40" i="4"/>
  <c r="I131" i="6"/>
  <c r="I123" i="7"/>
  <c r="E132" i="6"/>
  <c r="I114" i="5"/>
  <c r="I623" i="41"/>
  <c r="S613" i="43"/>
  <c r="AG613" i="43" s="1"/>
  <c r="I283" i="3"/>
  <c r="I321" i="6"/>
  <c r="I74" i="7"/>
  <c r="F22" i="7"/>
  <c r="I77" i="3"/>
  <c r="F25" i="3"/>
  <c r="I71" i="6"/>
  <c r="F19" i="6"/>
  <c r="I73" i="6"/>
  <c r="F21" i="6"/>
  <c r="F15" i="6"/>
  <c r="I67" i="6"/>
  <c r="F9" i="3"/>
  <c r="I61" i="3"/>
  <c r="I74" i="4"/>
  <c r="F22" i="4"/>
  <c r="H33" i="5"/>
  <c r="I62" i="6"/>
  <c r="F10" i="6"/>
  <c r="I245" i="5"/>
  <c r="G50" i="34"/>
  <c r="F17" i="7"/>
  <c r="I69" i="7"/>
  <c r="I78" i="3"/>
  <c r="F26" i="3"/>
  <c r="I79" i="4"/>
  <c r="F27" i="4"/>
  <c r="I390" i="7"/>
  <c r="I241" i="3"/>
  <c r="I209" i="3"/>
  <c r="G392" i="4"/>
  <c r="I273" i="3"/>
  <c r="H288" i="4"/>
  <c r="I206" i="6"/>
  <c r="H40" i="6"/>
  <c r="I437" i="5"/>
  <c r="I283" i="6"/>
  <c r="I68" i="5"/>
  <c r="F16" i="5"/>
  <c r="I60" i="4"/>
  <c r="F8" i="4"/>
  <c r="I165" i="3"/>
  <c r="E132" i="5"/>
  <c r="I61" i="4"/>
  <c r="F9" i="4"/>
  <c r="F17" i="4"/>
  <c r="I69" i="4"/>
  <c r="I235" i="3"/>
  <c r="I126" i="3"/>
  <c r="I130" i="4"/>
  <c r="H366" i="6"/>
  <c r="G366" i="4"/>
  <c r="I287" i="5"/>
  <c r="I118" i="4"/>
  <c r="I325" i="4"/>
  <c r="I590" i="3"/>
  <c r="I234" i="6"/>
  <c r="I353" i="6"/>
  <c r="I353" i="4"/>
  <c r="I361" i="3"/>
  <c r="I380" i="6"/>
  <c r="I299" i="7"/>
  <c r="I277" i="7"/>
  <c r="I355" i="6"/>
  <c r="G210" i="5"/>
  <c r="I384" i="3"/>
  <c r="I209" i="4"/>
  <c r="I408" i="4"/>
  <c r="C236" i="4"/>
  <c r="I180" i="5"/>
  <c r="G36" i="6"/>
  <c r="G42" i="6"/>
  <c r="H50" i="6"/>
  <c r="I351" i="4"/>
  <c r="H39" i="6"/>
  <c r="I286" i="3"/>
  <c r="H43" i="4"/>
  <c r="I389" i="4"/>
  <c r="I387" i="5"/>
  <c r="H288" i="7"/>
  <c r="H45" i="6"/>
  <c r="H40" i="7"/>
  <c r="I428" i="5"/>
  <c r="I123" i="4"/>
  <c r="I283" i="5"/>
  <c r="I623" i="32"/>
  <c r="I77" i="4"/>
  <c r="F25" i="4"/>
  <c r="I76" i="3"/>
  <c r="F24" i="3"/>
  <c r="F17" i="5"/>
  <c r="I69" i="5"/>
  <c r="F11" i="5"/>
  <c r="I63" i="5"/>
  <c r="F24" i="4"/>
  <c r="I76" i="4"/>
  <c r="I242" i="5"/>
  <c r="F24" i="6"/>
  <c r="I76" i="6"/>
  <c r="I65" i="5"/>
  <c r="F13" i="5"/>
  <c r="F18" i="4"/>
  <c r="I70" i="4"/>
  <c r="F24" i="5"/>
  <c r="I76" i="5"/>
  <c r="I168" i="7"/>
  <c r="H33" i="4"/>
  <c r="I78" i="5"/>
  <c r="F26" i="5"/>
  <c r="F10" i="4"/>
  <c r="I62" i="4"/>
  <c r="I114" i="8"/>
  <c r="I79" i="3"/>
  <c r="F27" i="3"/>
  <c r="I613" i="1"/>
  <c r="F15" i="3"/>
  <c r="I67" i="3"/>
  <c r="I61" i="7"/>
  <c r="F9" i="7"/>
  <c r="H33" i="3"/>
  <c r="I143" i="3"/>
  <c r="I75" i="4"/>
  <c r="F23" i="4"/>
  <c r="I646" i="41"/>
  <c r="M626" i="42"/>
  <c r="R626" i="42"/>
  <c r="R626" i="43"/>
  <c r="M626" i="43"/>
  <c r="S623" i="43"/>
  <c r="AG623" i="43" s="1"/>
  <c r="I639" i="4"/>
  <c r="I225" i="7"/>
  <c r="I279" i="7"/>
  <c r="I279" i="3"/>
  <c r="I399" i="4"/>
  <c r="I381" i="3"/>
  <c r="C43" i="4"/>
  <c r="I166" i="8"/>
  <c r="I374" i="1"/>
  <c r="I608" i="32"/>
  <c r="I399" i="7"/>
  <c r="I399" i="6"/>
  <c r="I399" i="3"/>
  <c r="I612" i="32"/>
  <c r="I131" i="35"/>
  <c r="I407" i="7"/>
  <c r="I201" i="6"/>
  <c r="I201" i="3"/>
  <c r="I365" i="32"/>
  <c r="I218" i="32"/>
  <c r="I180" i="1"/>
  <c r="I391" i="35"/>
  <c r="I311" i="32"/>
  <c r="H626" i="1"/>
  <c r="H53" i="32"/>
  <c r="H52" i="1"/>
  <c r="G51" i="8"/>
  <c r="I312" i="8"/>
  <c r="I156" i="32"/>
  <c r="I286" i="8"/>
  <c r="I286" i="32"/>
  <c r="I157" i="1"/>
  <c r="I620" i="43"/>
  <c r="I620" i="41"/>
  <c r="I434" i="7"/>
  <c r="I434" i="3"/>
  <c r="I252" i="4"/>
  <c r="I252" i="3"/>
  <c r="C43" i="3"/>
  <c r="C43" i="5"/>
  <c r="C43" i="6"/>
  <c r="C43" i="7"/>
  <c r="I256" i="6"/>
  <c r="I365" i="8"/>
  <c r="I180" i="8"/>
  <c r="I209" i="32"/>
  <c r="I209" i="8"/>
  <c r="I207" i="1"/>
  <c r="I364" i="1"/>
  <c r="I348" i="32"/>
  <c r="I313" i="32"/>
  <c r="I234" i="1"/>
  <c r="I270" i="8"/>
  <c r="I181" i="32"/>
  <c r="I312" i="32"/>
  <c r="I208" i="32"/>
  <c r="I156" i="1"/>
  <c r="I156" i="8"/>
  <c r="I286" i="1"/>
  <c r="I235" i="1"/>
  <c r="E99" i="43"/>
  <c r="E99" i="41"/>
  <c r="E93" i="4"/>
  <c r="E93" i="5"/>
  <c r="C35" i="4"/>
  <c r="I415" i="4"/>
  <c r="I415" i="5"/>
  <c r="I443" i="6"/>
  <c r="C97" i="6"/>
  <c r="D97" i="6"/>
  <c r="I365" i="1"/>
  <c r="I209" i="1"/>
  <c r="I182" i="32"/>
  <c r="I182" i="1"/>
  <c r="I206" i="8"/>
  <c r="I207" i="8"/>
  <c r="I391" i="8"/>
  <c r="I364" i="32"/>
  <c r="I313" i="8"/>
  <c r="I285" i="32"/>
  <c r="I235" i="32"/>
  <c r="E104" i="3"/>
  <c r="I323" i="7"/>
  <c r="I323" i="5"/>
  <c r="I391" i="32"/>
  <c r="I391" i="1"/>
  <c r="I364" i="8"/>
  <c r="H52" i="8"/>
  <c r="I181" i="1"/>
  <c r="I208" i="1"/>
  <c r="I287" i="8"/>
  <c r="I287" i="32"/>
  <c r="I286" i="34"/>
  <c r="I235" i="8"/>
  <c r="H93" i="5"/>
  <c r="H93" i="4"/>
  <c r="H15" i="4" s="1"/>
  <c r="H93" i="3"/>
  <c r="H15" i="3" s="1"/>
  <c r="G93" i="4"/>
  <c r="G93" i="6"/>
  <c r="G15" i="6" s="1"/>
  <c r="G93" i="7"/>
  <c r="I407" i="4"/>
  <c r="I407" i="5"/>
  <c r="I606" i="3"/>
  <c r="H52" i="34"/>
  <c r="I363" i="34"/>
  <c r="G101" i="5"/>
  <c r="G23" i="5" s="1"/>
  <c r="I364" i="34"/>
  <c r="H98" i="7"/>
  <c r="D98" i="6"/>
  <c r="C98" i="5"/>
  <c r="I235" i="34"/>
  <c r="I605" i="4"/>
  <c r="I313" i="34"/>
  <c r="H100" i="41"/>
  <c r="E100" i="41"/>
  <c r="E100" i="5"/>
  <c r="C100" i="41"/>
  <c r="D88" i="41"/>
  <c r="E88" i="41"/>
  <c r="B96" i="3"/>
  <c r="D96" i="4"/>
  <c r="C96" i="7"/>
  <c r="E96" i="5"/>
  <c r="E96" i="6"/>
  <c r="B96" i="7"/>
  <c r="G88" i="41"/>
  <c r="C88" i="41"/>
  <c r="H88" i="41"/>
  <c r="D96" i="3"/>
  <c r="D96" i="5"/>
  <c r="D96" i="7"/>
  <c r="E96" i="7"/>
  <c r="E88" i="43"/>
  <c r="G88" i="43"/>
  <c r="H88" i="43"/>
  <c r="C88" i="43"/>
  <c r="D88" i="43"/>
  <c r="I287" i="34"/>
  <c r="I261" i="35"/>
  <c r="I156" i="34"/>
  <c r="G53" i="34"/>
  <c r="I365" i="34"/>
  <c r="I260" i="34"/>
  <c r="I442" i="34"/>
  <c r="E53" i="34"/>
  <c r="I426" i="5"/>
  <c r="I426" i="4"/>
  <c r="I426" i="3"/>
  <c r="I423" i="4"/>
  <c r="I247" i="4"/>
  <c r="I247" i="6"/>
  <c r="I247" i="3"/>
  <c r="I433" i="4"/>
  <c r="H101" i="3"/>
  <c r="H23" i="3" s="1"/>
  <c r="H101" i="7"/>
  <c r="H23" i="7" s="1"/>
  <c r="E101" i="3"/>
  <c r="E23" i="3" s="1"/>
  <c r="C101" i="4"/>
  <c r="C101" i="5"/>
  <c r="C101" i="3"/>
  <c r="H50" i="34"/>
  <c r="E98" i="6"/>
  <c r="E98" i="4"/>
  <c r="E98" i="5"/>
  <c r="G98" i="4"/>
  <c r="G20" i="4" s="1"/>
  <c r="G98" i="7"/>
  <c r="G20" i="7" s="1"/>
  <c r="G98" i="5"/>
  <c r="G20" i="5" s="1"/>
  <c r="G98" i="3"/>
  <c r="I208" i="34"/>
  <c r="I183" i="34"/>
  <c r="I312" i="34"/>
  <c r="G100" i="41"/>
  <c r="D100" i="5"/>
  <c r="D100" i="4"/>
  <c r="D100" i="3"/>
  <c r="D100" i="7"/>
  <c r="D100" i="6"/>
  <c r="H95" i="5"/>
  <c r="H95" i="3"/>
  <c r="H95" i="7"/>
  <c r="H95" i="6"/>
  <c r="I234" i="34"/>
  <c r="I182" i="34"/>
  <c r="I155" i="34"/>
  <c r="I650" i="4"/>
  <c r="I207" i="34"/>
  <c r="I230" i="4"/>
  <c r="I230" i="6"/>
  <c r="I230" i="7"/>
  <c r="I230" i="5"/>
  <c r="I609" i="5"/>
  <c r="I426" i="7"/>
  <c r="I426" i="6"/>
  <c r="I301" i="3"/>
  <c r="I244" i="3"/>
  <c r="I247" i="5"/>
  <c r="I247" i="7"/>
  <c r="I433" i="6"/>
  <c r="I433" i="7"/>
  <c r="I285" i="35"/>
  <c r="I182" i="35"/>
  <c r="I364" i="35"/>
  <c r="I312" i="35"/>
  <c r="H52" i="35"/>
  <c r="I207" i="35"/>
  <c r="H50" i="35"/>
  <c r="H53" i="35"/>
  <c r="I287" i="35"/>
  <c r="I183" i="35"/>
  <c r="I260" i="35"/>
  <c r="I233" i="35"/>
  <c r="G50" i="35"/>
  <c r="I311" i="35"/>
  <c r="I286" i="35"/>
  <c r="I235" i="35"/>
  <c r="I643" i="4" l="1"/>
  <c r="I651" i="4"/>
  <c r="G104" i="5"/>
  <c r="G26" i="5" s="1"/>
  <c r="I354" i="6"/>
  <c r="I646" i="42"/>
  <c r="I261" i="34"/>
  <c r="E101" i="6"/>
  <c r="E23" i="6" s="1"/>
  <c r="I647" i="4"/>
  <c r="I157" i="34"/>
  <c r="G95" i="3"/>
  <c r="G17" i="3" s="1"/>
  <c r="E100" i="43"/>
  <c r="G93" i="3"/>
  <c r="G15" i="3" s="1"/>
  <c r="H15" i="5"/>
  <c r="H53" i="8"/>
  <c r="I234" i="32"/>
  <c r="E104" i="6"/>
  <c r="I287" i="1"/>
  <c r="I183" i="32"/>
  <c r="H97" i="3"/>
  <c r="C97" i="7"/>
  <c r="I606" i="4"/>
  <c r="I357" i="6"/>
  <c r="I256" i="7"/>
  <c r="I303" i="4"/>
  <c r="G104" i="7"/>
  <c r="G26" i="7" s="1"/>
  <c r="I233" i="32"/>
  <c r="I208" i="8"/>
  <c r="H52" i="32"/>
  <c r="I276" i="3"/>
  <c r="I354" i="5"/>
  <c r="I225" i="6"/>
  <c r="S608" i="42"/>
  <c r="AG608" i="42" s="1"/>
  <c r="H444" i="5"/>
  <c r="G95" i="6"/>
  <c r="G17" i="6" s="1"/>
  <c r="I608" i="34"/>
  <c r="H53" i="34"/>
  <c r="I433" i="3"/>
  <c r="G95" i="5"/>
  <c r="G17" i="5" s="1"/>
  <c r="I155" i="32"/>
  <c r="H53" i="1"/>
  <c r="I225" i="3"/>
  <c r="E20" i="5"/>
  <c r="I155" i="35"/>
  <c r="I433" i="5"/>
  <c r="C101" i="6"/>
  <c r="G95" i="4"/>
  <c r="G17" i="4" s="1"/>
  <c r="G15" i="4"/>
  <c r="I362" i="8"/>
  <c r="E93" i="7"/>
  <c r="B184" i="4"/>
  <c r="S611" i="42"/>
  <c r="AG611" i="42" s="1"/>
  <c r="I209" i="5"/>
  <c r="I223" i="5"/>
  <c r="G51" i="34"/>
  <c r="I651" i="3"/>
  <c r="I365" i="35"/>
  <c r="G51" i="32"/>
  <c r="I287" i="6"/>
  <c r="E53" i="35"/>
  <c r="E98" i="3"/>
  <c r="E20" i="3" s="1"/>
  <c r="I363" i="1"/>
  <c r="I311" i="8"/>
  <c r="I155" i="1"/>
  <c r="I182" i="8"/>
  <c r="I363" i="8"/>
  <c r="I285" i="8"/>
  <c r="I612" i="34"/>
  <c r="G52" i="34"/>
  <c r="I365" i="6"/>
  <c r="I183" i="1"/>
  <c r="I640" i="4"/>
  <c r="I632" i="3"/>
  <c r="G95" i="7"/>
  <c r="G17" i="7" s="1"/>
  <c r="I443" i="3"/>
  <c r="I363" i="32"/>
  <c r="G53" i="35"/>
  <c r="E101" i="7"/>
  <c r="E23" i="7" s="1"/>
  <c r="I633" i="4"/>
  <c r="D98" i="4"/>
  <c r="I313" i="1"/>
  <c r="I181" i="8"/>
  <c r="I391" i="34"/>
  <c r="I201" i="5"/>
  <c r="I407" i="3"/>
  <c r="B236" i="5"/>
  <c r="I225" i="4"/>
  <c r="I363" i="35"/>
  <c r="D48" i="3"/>
  <c r="D22" i="3" s="1"/>
  <c r="E53" i="1"/>
  <c r="G100" i="6"/>
  <c r="G22" i="6" s="1"/>
  <c r="G53" i="1"/>
  <c r="I286" i="6"/>
  <c r="I442" i="35"/>
  <c r="B47" i="7"/>
  <c r="I593" i="3"/>
  <c r="I640" i="3"/>
  <c r="H97" i="4"/>
  <c r="I296" i="7"/>
  <c r="D93" i="6"/>
  <c r="I301" i="7"/>
  <c r="I224" i="4"/>
  <c r="I166" i="32"/>
  <c r="B236" i="3"/>
  <c r="I234" i="35"/>
  <c r="I181" i="35"/>
  <c r="I624" i="35"/>
  <c r="H95" i="4"/>
  <c r="I640" i="7"/>
  <c r="G158" i="3"/>
  <c r="G158" i="4"/>
  <c r="I631" i="3"/>
  <c r="I614" i="4"/>
  <c r="G314" i="6"/>
  <c r="G96" i="5"/>
  <c r="G18" i="5" s="1"/>
  <c r="C96" i="5"/>
  <c r="H96" i="5"/>
  <c r="H18" i="5" s="1"/>
  <c r="E100" i="3"/>
  <c r="H100" i="43"/>
  <c r="H98" i="5"/>
  <c r="H20" i="5" s="1"/>
  <c r="G101" i="6"/>
  <c r="G23" i="6" s="1"/>
  <c r="C184" i="4"/>
  <c r="I606" i="6"/>
  <c r="G94" i="6"/>
  <c r="H50" i="32"/>
  <c r="H93" i="6"/>
  <c r="H15" i="6" s="1"/>
  <c r="H93" i="7"/>
  <c r="H15" i="7" s="1"/>
  <c r="C39" i="6"/>
  <c r="E104" i="7"/>
  <c r="H104" i="7"/>
  <c r="H26" i="7" s="1"/>
  <c r="D97" i="7"/>
  <c r="C97" i="4"/>
  <c r="H94" i="3"/>
  <c r="G50" i="32"/>
  <c r="I362" i="1"/>
  <c r="I414" i="7"/>
  <c r="I337" i="4"/>
  <c r="I254" i="7"/>
  <c r="G53" i="8"/>
  <c r="H626" i="32"/>
  <c r="G97" i="4"/>
  <c r="G19" i="4" s="1"/>
  <c r="C36" i="4"/>
  <c r="E36" i="4"/>
  <c r="I276" i="7"/>
  <c r="I613" i="7"/>
  <c r="I276" i="6"/>
  <c r="I332" i="7"/>
  <c r="I621" i="3"/>
  <c r="G184" i="6"/>
  <c r="E39" i="6"/>
  <c r="I224" i="6"/>
  <c r="I398" i="6"/>
  <c r="I381" i="5"/>
  <c r="I173" i="5"/>
  <c r="H184" i="6"/>
  <c r="I173" i="7"/>
  <c r="I414" i="3"/>
  <c r="I639" i="3"/>
  <c r="M88" i="43"/>
  <c r="G132" i="3"/>
  <c r="H17" i="4"/>
  <c r="I294" i="6"/>
  <c r="I223" i="4"/>
  <c r="I218" i="4"/>
  <c r="I348" i="7"/>
  <c r="G132" i="6"/>
  <c r="I131" i="3"/>
  <c r="I611" i="32"/>
  <c r="I148" i="3"/>
  <c r="I294" i="7"/>
  <c r="I140" i="3"/>
  <c r="I287" i="4"/>
  <c r="I233" i="4"/>
  <c r="I183" i="8"/>
  <c r="I294" i="5"/>
  <c r="C47" i="5"/>
  <c r="I124" i="3"/>
  <c r="C100" i="4"/>
  <c r="I415" i="3"/>
  <c r="D47" i="4"/>
  <c r="I605" i="7"/>
  <c r="E20" i="4"/>
  <c r="B236" i="7"/>
  <c r="I293" i="6"/>
  <c r="I200" i="4"/>
  <c r="I294" i="4"/>
  <c r="C34" i="4"/>
  <c r="H36" i="3"/>
  <c r="H132" i="3"/>
  <c r="I218" i="5"/>
  <c r="G51" i="35"/>
  <c r="G100" i="5"/>
  <c r="G22" i="5" s="1"/>
  <c r="G314" i="5"/>
  <c r="H96" i="7"/>
  <c r="H18" i="7" s="1"/>
  <c r="I644" i="4"/>
  <c r="B101" i="4"/>
  <c r="I595" i="4"/>
  <c r="I417" i="7"/>
  <c r="E48" i="6"/>
  <c r="I250" i="4"/>
  <c r="I381" i="7"/>
  <c r="I400" i="6"/>
  <c r="I391" i="6"/>
  <c r="I582" i="41"/>
  <c r="H36" i="4"/>
  <c r="H132" i="4"/>
  <c r="I348" i="3"/>
  <c r="I114" i="32"/>
  <c r="I200" i="7"/>
  <c r="D44" i="7"/>
  <c r="D18" i="7" s="1"/>
  <c r="I348" i="4"/>
  <c r="B184" i="6"/>
  <c r="I623" i="35"/>
  <c r="I244" i="7"/>
  <c r="I592" i="5"/>
  <c r="B98" i="5"/>
  <c r="I98" i="5" s="1"/>
  <c r="B47" i="6"/>
  <c r="I650" i="6"/>
  <c r="I593" i="7"/>
  <c r="G100" i="3"/>
  <c r="G22" i="3" s="1"/>
  <c r="E101" i="4"/>
  <c r="E23" i="4" s="1"/>
  <c r="I647" i="6"/>
  <c r="I647" i="3"/>
  <c r="G158" i="6"/>
  <c r="G158" i="5"/>
  <c r="I633" i="3"/>
  <c r="C46" i="7"/>
  <c r="I124" i="4"/>
  <c r="H314" i="3"/>
  <c r="G96" i="4"/>
  <c r="G18" i="4" s="1"/>
  <c r="C100" i="5"/>
  <c r="E100" i="6"/>
  <c r="I621" i="7"/>
  <c r="I644" i="5"/>
  <c r="D98" i="5"/>
  <c r="I397" i="4"/>
  <c r="I296" i="8"/>
  <c r="C39" i="5"/>
  <c r="E104" i="4"/>
  <c r="H104" i="3"/>
  <c r="I157" i="8"/>
  <c r="D97" i="5"/>
  <c r="H97" i="6"/>
  <c r="C97" i="5"/>
  <c r="I371" i="4"/>
  <c r="C184" i="7"/>
  <c r="I403" i="4"/>
  <c r="H50" i="8"/>
  <c r="E93" i="6"/>
  <c r="I285" i="34"/>
  <c r="E48" i="4"/>
  <c r="E48" i="3"/>
  <c r="I337" i="3"/>
  <c r="I436" i="3"/>
  <c r="I254" i="6"/>
  <c r="I620" i="3"/>
  <c r="C36" i="3"/>
  <c r="E36" i="5"/>
  <c r="I354" i="3"/>
  <c r="I348" i="8"/>
  <c r="I609" i="7"/>
  <c r="I613" i="3"/>
  <c r="D47" i="7"/>
  <c r="I286" i="5"/>
  <c r="G184" i="3"/>
  <c r="I224" i="3"/>
  <c r="D47" i="5"/>
  <c r="C626" i="32"/>
  <c r="C626" i="1"/>
  <c r="E34" i="7"/>
  <c r="I403" i="6"/>
  <c r="E39" i="4"/>
  <c r="I225" i="5"/>
  <c r="I270" i="32"/>
  <c r="I270" i="1"/>
  <c r="S624" i="42"/>
  <c r="AG624" i="42" s="1"/>
  <c r="B184" i="7"/>
  <c r="I114" i="1"/>
  <c r="G52" i="35"/>
  <c r="I295" i="6"/>
  <c r="B35" i="6"/>
  <c r="H51" i="35"/>
  <c r="C34" i="5"/>
  <c r="I154" i="8"/>
  <c r="H51" i="34"/>
  <c r="I365" i="5"/>
  <c r="G132" i="4"/>
  <c r="I223" i="7"/>
  <c r="D184" i="6"/>
  <c r="I166" i="6"/>
  <c r="I365" i="3"/>
  <c r="H19" i="4"/>
  <c r="H42" i="7"/>
  <c r="H42" i="3"/>
  <c r="H444" i="6"/>
  <c r="I611" i="35"/>
  <c r="I593" i="4"/>
  <c r="H314" i="6"/>
  <c r="H96" i="4"/>
  <c r="H18" i="4" s="1"/>
  <c r="I401" i="7"/>
  <c r="I157" i="6"/>
  <c r="I643" i="7"/>
  <c r="D98" i="7"/>
  <c r="I121" i="6"/>
  <c r="I301" i="6"/>
  <c r="I620" i="7"/>
  <c r="I296" i="1"/>
  <c r="I286" i="7"/>
  <c r="B39" i="3"/>
  <c r="I169" i="5"/>
  <c r="I650" i="3"/>
  <c r="I593" i="6"/>
  <c r="G100" i="7"/>
  <c r="G22" i="7" s="1"/>
  <c r="B98" i="6"/>
  <c r="I592" i="6"/>
  <c r="I647" i="7"/>
  <c r="I244" i="5"/>
  <c r="B53" i="3"/>
  <c r="I631" i="6"/>
  <c r="I632" i="6"/>
  <c r="I643" i="3"/>
  <c r="H314" i="5"/>
  <c r="G96" i="6"/>
  <c r="G18" i="6" s="1"/>
  <c r="G96" i="3"/>
  <c r="G18" i="3" s="1"/>
  <c r="C100" i="6"/>
  <c r="H100" i="7"/>
  <c r="H22" i="7" s="1"/>
  <c r="H100" i="3"/>
  <c r="H22" i="3" s="1"/>
  <c r="I644" i="6"/>
  <c r="I644" i="3"/>
  <c r="D98" i="3"/>
  <c r="I641" i="4"/>
  <c r="D101" i="4"/>
  <c r="I121" i="7"/>
  <c r="I157" i="32"/>
  <c r="I397" i="7"/>
  <c r="I417" i="4"/>
  <c r="C39" i="3"/>
  <c r="I233" i="1"/>
  <c r="I234" i="8"/>
  <c r="H97" i="5"/>
  <c r="H19" i="5" s="1"/>
  <c r="C97" i="3"/>
  <c r="I296" i="5"/>
  <c r="I606" i="7"/>
  <c r="H94" i="6"/>
  <c r="B93" i="6"/>
  <c r="E53" i="8"/>
  <c r="E48" i="5"/>
  <c r="E22" i="5" s="1"/>
  <c r="I357" i="3"/>
  <c r="I256" i="4"/>
  <c r="I303" i="3"/>
  <c r="I434" i="4"/>
  <c r="I260" i="32"/>
  <c r="G104" i="3"/>
  <c r="G26" i="3" s="1"/>
  <c r="I337" i="7"/>
  <c r="I436" i="7"/>
  <c r="I620" i="6"/>
  <c r="G97" i="7"/>
  <c r="G19" i="7" s="1"/>
  <c r="E97" i="5"/>
  <c r="C36" i="6"/>
  <c r="I273" i="4"/>
  <c r="I354" i="4"/>
  <c r="I407" i="6"/>
  <c r="I192" i="4"/>
  <c r="I250" i="6"/>
  <c r="I250" i="5"/>
  <c r="I224" i="7"/>
  <c r="H184" i="4"/>
  <c r="I624" i="32"/>
  <c r="I381" i="6"/>
  <c r="E34" i="5"/>
  <c r="I372" i="7"/>
  <c r="I443" i="4"/>
  <c r="I399" i="5"/>
  <c r="S623" i="42"/>
  <c r="AG623" i="42" s="1"/>
  <c r="I180" i="32"/>
  <c r="H19" i="6"/>
  <c r="I154" i="32"/>
  <c r="I295" i="5"/>
  <c r="I218" i="7"/>
  <c r="I206" i="1"/>
  <c r="I233" i="3"/>
  <c r="I200" i="6"/>
  <c r="D36" i="3"/>
  <c r="I295" i="7"/>
  <c r="B35" i="7"/>
  <c r="I233" i="6"/>
  <c r="H19" i="3"/>
  <c r="B236" i="6"/>
  <c r="H17" i="7"/>
  <c r="I233" i="34"/>
  <c r="I423" i="7"/>
  <c r="B184" i="5"/>
  <c r="H626" i="35"/>
  <c r="H26" i="3"/>
  <c r="I148" i="6"/>
  <c r="I218" i="3"/>
  <c r="E20" i="6"/>
  <c r="I233" i="5"/>
  <c r="I287" i="7"/>
  <c r="C132" i="5"/>
  <c r="I295" i="4"/>
  <c r="B35" i="4"/>
  <c r="I223" i="3"/>
  <c r="I631" i="7"/>
  <c r="I124" i="6"/>
  <c r="G314" i="3"/>
  <c r="I323" i="3"/>
  <c r="H97" i="7"/>
  <c r="H19" i="7" s="1"/>
  <c r="E48" i="7"/>
  <c r="I303" i="7"/>
  <c r="I254" i="5"/>
  <c r="I301" i="4"/>
  <c r="I651" i="6"/>
  <c r="I323" i="4"/>
  <c r="I296" i="32"/>
  <c r="E39" i="3"/>
  <c r="D184" i="7"/>
  <c r="I166" i="7"/>
  <c r="I230" i="3"/>
  <c r="C33" i="6"/>
  <c r="I137" i="6"/>
  <c r="G100" i="4"/>
  <c r="G22" i="4" s="1"/>
  <c r="I640" i="6"/>
  <c r="B98" i="7"/>
  <c r="I592" i="7"/>
  <c r="G98" i="6"/>
  <c r="G20" i="6" s="1"/>
  <c r="H101" i="6"/>
  <c r="H23" i="6" s="1"/>
  <c r="I244" i="6"/>
  <c r="I631" i="5"/>
  <c r="I633" i="6"/>
  <c r="C46" i="3"/>
  <c r="D96" i="6"/>
  <c r="E96" i="3"/>
  <c r="G96" i="7"/>
  <c r="G18" i="7" s="1"/>
  <c r="H100" i="4"/>
  <c r="H22" i="4" s="1"/>
  <c r="C98" i="7"/>
  <c r="C98" i="4"/>
  <c r="I641" i="5"/>
  <c r="I641" i="3"/>
  <c r="D101" i="3"/>
  <c r="G101" i="4"/>
  <c r="G23" i="4" s="1"/>
  <c r="I296" i="3"/>
  <c r="G94" i="5"/>
  <c r="G16" i="5" s="1"/>
  <c r="G50" i="8"/>
  <c r="I397" i="3"/>
  <c r="I417" i="6"/>
  <c r="C39" i="4"/>
  <c r="G52" i="1"/>
  <c r="H104" i="4"/>
  <c r="H26" i="4" s="1"/>
  <c r="I273" i="6"/>
  <c r="I121" i="3"/>
  <c r="I606" i="5"/>
  <c r="H94" i="5"/>
  <c r="H16" i="5" s="1"/>
  <c r="I415" i="7"/>
  <c r="B93" i="5"/>
  <c r="I260" i="1"/>
  <c r="I414" i="5"/>
  <c r="I357" i="5"/>
  <c r="I252" i="6"/>
  <c r="G104" i="6"/>
  <c r="G26" i="6" s="1"/>
  <c r="I337" i="6"/>
  <c r="I436" i="6"/>
  <c r="I620" i="5"/>
  <c r="G97" i="3"/>
  <c r="G19" i="3" s="1"/>
  <c r="I374" i="3"/>
  <c r="C36" i="5"/>
  <c r="I273" i="7"/>
  <c r="I348" i="1"/>
  <c r="I354" i="7"/>
  <c r="I403" i="7"/>
  <c r="I614" i="3"/>
  <c r="I605" i="6"/>
  <c r="I250" i="7"/>
  <c r="G184" i="7"/>
  <c r="I131" i="34"/>
  <c r="E39" i="7"/>
  <c r="I621" i="4"/>
  <c r="H184" i="5"/>
  <c r="I398" i="7"/>
  <c r="C88" i="42"/>
  <c r="I400" i="3"/>
  <c r="I400" i="5"/>
  <c r="E34" i="6"/>
  <c r="I443" i="7"/>
  <c r="H184" i="3"/>
  <c r="I403" i="3"/>
  <c r="I391" i="5"/>
  <c r="I639" i="6"/>
  <c r="I639" i="5"/>
  <c r="I582" i="43"/>
  <c r="I623" i="34"/>
  <c r="I114" i="4"/>
  <c r="I293" i="3"/>
  <c r="H17" i="6"/>
  <c r="I365" i="4"/>
  <c r="G15" i="7"/>
  <c r="I169" i="7"/>
  <c r="F10" i="32"/>
  <c r="I62" i="32"/>
  <c r="I611" i="1"/>
  <c r="I166" i="5"/>
  <c r="I140" i="7"/>
  <c r="I624" i="34"/>
  <c r="I423" i="3"/>
  <c r="I612" i="1"/>
  <c r="C626" i="35"/>
  <c r="H42" i="4"/>
  <c r="H444" i="3"/>
  <c r="C34" i="6"/>
  <c r="I313" i="6"/>
  <c r="C100" i="7"/>
  <c r="I296" i="6"/>
  <c r="E36" i="3"/>
  <c r="I224" i="5"/>
  <c r="I332" i="3"/>
  <c r="I398" i="4"/>
  <c r="I293" i="5"/>
  <c r="C101" i="7"/>
  <c r="I633" i="7"/>
  <c r="C96" i="4"/>
  <c r="C100" i="3"/>
  <c r="H100" i="6"/>
  <c r="H22" i="6" s="1"/>
  <c r="I403" i="5"/>
  <c r="I397" i="6"/>
  <c r="G104" i="4"/>
  <c r="G26" i="4" s="1"/>
  <c r="I273" i="5"/>
  <c r="I398" i="5"/>
  <c r="I386" i="3"/>
  <c r="I189" i="7"/>
  <c r="D44" i="5"/>
  <c r="D18" i="5" s="1"/>
  <c r="I200" i="5"/>
  <c r="C34" i="3"/>
  <c r="I294" i="3"/>
  <c r="I313" i="35"/>
  <c r="I137" i="3"/>
  <c r="C33" i="3"/>
  <c r="C47" i="6"/>
  <c r="I157" i="35"/>
  <c r="B47" i="5"/>
  <c r="I125" i="5"/>
  <c r="I650" i="7"/>
  <c r="I593" i="5"/>
  <c r="I582" i="35"/>
  <c r="I612" i="35"/>
  <c r="B47" i="4"/>
  <c r="I592" i="3"/>
  <c r="B98" i="3"/>
  <c r="E98" i="7"/>
  <c r="E20" i="7" s="1"/>
  <c r="H101" i="4"/>
  <c r="H23" i="4" s="1"/>
  <c r="I157" i="7"/>
  <c r="I633" i="5"/>
  <c r="I614" i="6"/>
  <c r="I632" i="7"/>
  <c r="I643" i="5"/>
  <c r="G314" i="4"/>
  <c r="G314" i="7"/>
  <c r="H314" i="4"/>
  <c r="H96" i="6"/>
  <c r="H18" i="6" s="1"/>
  <c r="C96" i="6"/>
  <c r="H96" i="3"/>
  <c r="H18" i="3" s="1"/>
  <c r="C100" i="43"/>
  <c r="H100" i="5"/>
  <c r="H22" i="5" s="1"/>
  <c r="I644" i="7"/>
  <c r="C98" i="3"/>
  <c r="H98" i="4"/>
  <c r="H20" i="4" s="1"/>
  <c r="G101" i="7"/>
  <c r="G23" i="7" s="1"/>
  <c r="I651" i="5"/>
  <c r="C184" i="5"/>
  <c r="I296" i="4"/>
  <c r="I332" i="5"/>
  <c r="G94" i="7"/>
  <c r="G16" i="7" s="1"/>
  <c r="I233" i="8"/>
  <c r="I417" i="3"/>
  <c r="G51" i="1"/>
  <c r="I218" i="8"/>
  <c r="I323" i="6"/>
  <c r="B37" i="6"/>
  <c r="C39" i="7"/>
  <c r="H104" i="5"/>
  <c r="H26" i="5" s="1"/>
  <c r="D97" i="4"/>
  <c r="I121" i="4"/>
  <c r="I386" i="4"/>
  <c r="I332" i="6"/>
  <c r="H94" i="7"/>
  <c r="I415" i="6"/>
  <c r="H51" i="1"/>
  <c r="E53" i="32"/>
  <c r="I311" i="1"/>
  <c r="I414" i="4"/>
  <c r="I357" i="7"/>
  <c r="I337" i="5"/>
  <c r="I436" i="5"/>
  <c r="I254" i="3"/>
  <c r="I620" i="4"/>
  <c r="H51" i="8"/>
  <c r="G97" i="6"/>
  <c r="G19" i="6" s="1"/>
  <c r="E36" i="7"/>
  <c r="I301" i="5"/>
  <c r="I609" i="4"/>
  <c r="I201" i="4"/>
  <c r="I175" i="4"/>
  <c r="I613" i="4"/>
  <c r="I614" i="5"/>
  <c r="I605" i="5"/>
  <c r="I201" i="7"/>
  <c r="I613" i="6"/>
  <c r="I250" i="3"/>
  <c r="G184" i="4"/>
  <c r="I621" i="5"/>
  <c r="H184" i="7"/>
  <c r="I400" i="7"/>
  <c r="I381" i="4"/>
  <c r="E34" i="3"/>
  <c r="I400" i="4"/>
  <c r="I279" i="5"/>
  <c r="I401" i="4"/>
  <c r="I401" i="5"/>
  <c r="I639" i="7"/>
  <c r="I166" i="1"/>
  <c r="G16" i="6"/>
  <c r="C626" i="34"/>
  <c r="H17" i="5"/>
  <c r="I348" i="6"/>
  <c r="C132" i="3"/>
  <c r="I362" i="32"/>
  <c r="I169" i="6"/>
  <c r="I223" i="6"/>
  <c r="I348" i="5"/>
  <c r="H36" i="7"/>
  <c r="H132" i="7"/>
  <c r="I556" i="1"/>
  <c r="F62" i="1"/>
  <c r="G20" i="3"/>
  <c r="G16" i="3"/>
  <c r="I391" i="3"/>
  <c r="I131" i="32"/>
  <c r="G132" i="5"/>
  <c r="I650" i="5"/>
  <c r="I249" i="7"/>
  <c r="E96" i="4"/>
  <c r="I397" i="5"/>
  <c r="I434" i="6"/>
  <c r="I605" i="3"/>
  <c r="I169" i="4"/>
  <c r="C47" i="3"/>
  <c r="I124" i="5"/>
  <c r="I181" i="34"/>
  <c r="I254" i="4"/>
  <c r="I276" i="4"/>
  <c r="H36" i="5"/>
  <c r="H132" i="5"/>
  <c r="I114" i="3"/>
  <c r="I287" i="3"/>
  <c r="I156" i="35"/>
  <c r="I613" i="35"/>
  <c r="D46" i="6"/>
  <c r="D20" i="6" s="1"/>
  <c r="I244" i="4"/>
  <c r="I609" i="6"/>
  <c r="B47" i="3"/>
  <c r="G100" i="43"/>
  <c r="I640" i="5"/>
  <c r="I592" i="4"/>
  <c r="B98" i="4"/>
  <c r="E101" i="5"/>
  <c r="E23" i="5" s="1"/>
  <c r="H101" i="5"/>
  <c r="H23" i="5" s="1"/>
  <c r="I647" i="5"/>
  <c r="I631" i="4"/>
  <c r="I124" i="7"/>
  <c r="I632" i="5"/>
  <c r="I632" i="4"/>
  <c r="I643" i="6"/>
  <c r="H314" i="7"/>
  <c r="C96" i="3"/>
  <c r="I96" i="3" s="1"/>
  <c r="I642" i="3"/>
  <c r="E100" i="7"/>
  <c r="E100" i="4"/>
  <c r="I209" i="34"/>
  <c r="C98" i="6"/>
  <c r="H98" i="6"/>
  <c r="H20" i="6" s="1"/>
  <c r="H98" i="3"/>
  <c r="H20" i="3" s="1"/>
  <c r="I641" i="7"/>
  <c r="I641" i="6"/>
  <c r="G101" i="3"/>
  <c r="G23" i="3" s="1"/>
  <c r="I651" i="7"/>
  <c r="C184" i="6"/>
  <c r="G94" i="3"/>
  <c r="G94" i="4"/>
  <c r="G16" i="4" s="1"/>
  <c r="G93" i="5"/>
  <c r="G15" i="5" s="1"/>
  <c r="I417" i="5"/>
  <c r="I260" i="8"/>
  <c r="E104" i="5"/>
  <c r="H104" i="6"/>
  <c r="H26" i="6" s="1"/>
  <c r="I285" i="1"/>
  <c r="I155" i="8"/>
  <c r="D97" i="3"/>
  <c r="I371" i="6"/>
  <c r="I121" i="5"/>
  <c r="I386" i="6"/>
  <c r="H94" i="4"/>
  <c r="H51" i="32"/>
  <c r="E93" i="3"/>
  <c r="G53" i="32"/>
  <c r="I414" i="6"/>
  <c r="I357" i="4"/>
  <c r="I436" i="4"/>
  <c r="G52" i="8"/>
  <c r="G97" i="5"/>
  <c r="G19" i="5" s="1"/>
  <c r="C36" i="7"/>
  <c r="E36" i="6"/>
  <c r="I276" i="5"/>
  <c r="I609" i="3"/>
  <c r="I613" i="5"/>
  <c r="I332" i="4"/>
  <c r="I614" i="7"/>
  <c r="I621" i="6"/>
  <c r="I279" i="4"/>
  <c r="I443" i="5"/>
  <c r="H626" i="34"/>
  <c r="E39" i="5"/>
  <c r="B88" i="42"/>
  <c r="I582" i="42"/>
  <c r="E34" i="4"/>
  <c r="I173" i="4"/>
  <c r="I279" i="6"/>
  <c r="I401" i="3"/>
  <c r="I398" i="3"/>
  <c r="D132" i="5"/>
  <c r="I200" i="3"/>
  <c r="D44" i="3"/>
  <c r="D18" i="3" s="1"/>
  <c r="I623" i="1"/>
  <c r="D184" i="4"/>
  <c r="I166" i="4"/>
  <c r="I293" i="4"/>
  <c r="I365" i="7"/>
  <c r="I206" i="32"/>
  <c r="H36" i="6"/>
  <c r="H132" i="6"/>
  <c r="I295" i="3"/>
  <c r="B35" i="3"/>
  <c r="I218" i="6"/>
  <c r="I293" i="7"/>
  <c r="I611" i="34"/>
  <c r="B96" i="5"/>
  <c r="I624" i="1"/>
  <c r="I252" i="7"/>
  <c r="C34" i="7"/>
  <c r="I233" i="7"/>
  <c r="D39" i="3"/>
  <c r="I169" i="3"/>
  <c r="H17" i="3"/>
  <c r="I391" i="4"/>
  <c r="H42" i="6"/>
  <c r="H16" i="6" s="1"/>
  <c r="G418" i="7"/>
  <c r="I634" i="41"/>
  <c r="I634" i="43"/>
  <c r="N88" i="43"/>
  <c r="R88" i="43"/>
  <c r="Q88" i="43"/>
  <c r="O88" i="43"/>
  <c r="M100" i="43"/>
  <c r="O100" i="43"/>
  <c r="O99" i="43"/>
  <c r="I646" i="43"/>
  <c r="I275" i="6"/>
  <c r="S620" i="43"/>
  <c r="AG620" i="43" s="1"/>
  <c r="I417" i="35"/>
  <c r="M626" i="41"/>
  <c r="S624" i="41"/>
  <c r="AG624" i="41" s="1"/>
  <c r="S623" i="41"/>
  <c r="AG623" i="41" s="1"/>
  <c r="S611" i="41"/>
  <c r="AG611" i="41" s="1"/>
  <c r="H103" i="43"/>
  <c r="H25" i="43" s="1"/>
  <c r="I431" i="5"/>
  <c r="G88" i="42"/>
  <c r="I620" i="42"/>
  <c r="D88" i="42"/>
  <c r="E88" i="42"/>
  <c r="H88" i="42"/>
  <c r="E100" i="42"/>
  <c r="G100" i="42"/>
  <c r="E103" i="42"/>
  <c r="E25" i="42" s="1"/>
  <c r="C100" i="42"/>
  <c r="H100" i="42"/>
  <c r="E99" i="42"/>
  <c r="I275" i="3"/>
  <c r="I608" i="8"/>
  <c r="I199" i="5"/>
  <c r="I612" i="8"/>
  <c r="O100" i="41"/>
  <c r="O99" i="41"/>
  <c r="H626" i="8"/>
  <c r="I253" i="4"/>
  <c r="D93" i="41"/>
  <c r="G93" i="41"/>
  <c r="C93" i="41"/>
  <c r="H93" i="41"/>
  <c r="H93" i="43"/>
  <c r="C93" i="43"/>
  <c r="G93" i="43"/>
  <c r="D93" i="43"/>
  <c r="I442" i="32"/>
  <c r="I417" i="1"/>
  <c r="I623" i="8"/>
  <c r="C104" i="41"/>
  <c r="H104" i="41"/>
  <c r="G104" i="41"/>
  <c r="E104" i="41"/>
  <c r="D104" i="41"/>
  <c r="G104" i="43"/>
  <c r="E104" i="43"/>
  <c r="D104" i="43"/>
  <c r="D26" i="43" s="1"/>
  <c r="H104" i="43"/>
  <c r="C104" i="43"/>
  <c r="D35" i="3"/>
  <c r="C93" i="5"/>
  <c r="C93" i="3"/>
  <c r="C93" i="4"/>
  <c r="C93" i="7"/>
  <c r="I585" i="3"/>
  <c r="E91" i="5"/>
  <c r="I585" i="4"/>
  <c r="I442" i="8"/>
  <c r="I261" i="32"/>
  <c r="I261" i="1"/>
  <c r="D48" i="7"/>
  <c r="D22" i="7" s="1"/>
  <c r="I413" i="4"/>
  <c r="I338" i="7"/>
  <c r="I303" i="5"/>
  <c r="G88" i="5"/>
  <c r="G10" i="5" s="1"/>
  <c r="I442" i="1"/>
  <c r="I284" i="1"/>
  <c r="I400" i="8"/>
  <c r="D88" i="4"/>
  <c r="D88" i="7"/>
  <c r="I261" i="8"/>
  <c r="I284" i="8"/>
  <c r="D37" i="3"/>
  <c r="D37" i="5"/>
  <c r="D37" i="4"/>
  <c r="D37" i="7"/>
  <c r="D37" i="6"/>
  <c r="I611" i="8"/>
  <c r="I284" i="32"/>
  <c r="I400" i="1"/>
  <c r="I412" i="4"/>
  <c r="I424" i="4"/>
  <c r="I424" i="7"/>
  <c r="I424" i="5"/>
  <c r="I424" i="6"/>
  <c r="D53" i="6"/>
  <c r="C48" i="5"/>
  <c r="C22" i="5" s="1"/>
  <c r="C48" i="6"/>
  <c r="C22" i="6" s="1"/>
  <c r="I251" i="3"/>
  <c r="I440" i="3"/>
  <c r="I442" i="6"/>
  <c r="I442" i="4"/>
  <c r="I338" i="3"/>
  <c r="I303" i="6"/>
  <c r="I327" i="6"/>
  <c r="H262" i="5"/>
  <c r="H262" i="7"/>
  <c r="H262" i="3"/>
  <c r="G262" i="6"/>
  <c r="G262" i="4"/>
  <c r="H262" i="4"/>
  <c r="H262" i="6"/>
  <c r="D53" i="3"/>
  <c r="D53" i="7"/>
  <c r="D53" i="5"/>
  <c r="G262" i="3"/>
  <c r="G262" i="7"/>
  <c r="G262" i="5"/>
  <c r="I154" i="34"/>
  <c r="I206" i="34"/>
  <c r="I180" i="34"/>
  <c r="D89" i="5"/>
  <c r="D89" i="3"/>
  <c r="D89" i="7"/>
  <c r="D89" i="6"/>
  <c r="H89" i="3"/>
  <c r="H11" i="3" s="1"/>
  <c r="H89" i="7"/>
  <c r="H11" i="7" s="1"/>
  <c r="G105" i="43"/>
  <c r="G27" i="43" s="1"/>
  <c r="G89" i="3"/>
  <c r="G11" i="3" s="1"/>
  <c r="G89" i="7"/>
  <c r="G11" i="7" s="1"/>
  <c r="G89" i="5"/>
  <c r="G11" i="5" s="1"/>
  <c r="I251" i="6"/>
  <c r="E53" i="3"/>
  <c r="E53" i="4"/>
  <c r="C53" i="3"/>
  <c r="C53" i="5"/>
  <c r="I336" i="5"/>
  <c r="I336" i="3"/>
  <c r="I336" i="4"/>
  <c r="I438" i="4"/>
  <c r="I362" i="34"/>
  <c r="E53" i="7"/>
  <c r="E53" i="6"/>
  <c r="E53" i="5"/>
  <c r="C53" i="6"/>
  <c r="C53" i="7"/>
  <c r="C53" i="4"/>
  <c r="I336" i="6"/>
  <c r="I336" i="7"/>
  <c r="E105" i="43"/>
  <c r="E27" i="43" s="1"/>
  <c r="E105" i="41"/>
  <c r="E27" i="41" s="1"/>
  <c r="E89" i="4"/>
  <c r="E11" i="4" s="1"/>
  <c r="E89" i="7"/>
  <c r="E11" i="7" s="1"/>
  <c r="E89" i="5"/>
  <c r="E11" i="5" s="1"/>
  <c r="C89" i="6"/>
  <c r="C105" i="41"/>
  <c r="C27" i="41" s="1"/>
  <c r="C89" i="4"/>
  <c r="I440" i="7"/>
  <c r="I98" i="4" l="1"/>
  <c r="I374" i="4"/>
  <c r="I157" i="3"/>
  <c r="H16" i="3"/>
  <c r="D46" i="4"/>
  <c r="D20" i="4" s="1"/>
  <c r="C105" i="43"/>
  <c r="C27" i="43" s="1"/>
  <c r="H89" i="5"/>
  <c r="H11" i="5" s="1"/>
  <c r="D48" i="6"/>
  <c r="D22" i="6" s="1"/>
  <c r="C103" i="43"/>
  <c r="C25" i="43" s="1"/>
  <c r="I377" i="7"/>
  <c r="D39" i="4"/>
  <c r="D39" i="6"/>
  <c r="I371" i="7"/>
  <c r="H16" i="7"/>
  <c r="C626" i="8"/>
  <c r="G105" i="41"/>
  <c r="G27" i="41" s="1"/>
  <c r="D89" i="4"/>
  <c r="B39" i="6"/>
  <c r="G418" i="6"/>
  <c r="D43" i="5"/>
  <c r="I642" i="5"/>
  <c r="D43" i="7"/>
  <c r="I435" i="4"/>
  <c r="H105" i="43"/>
  <c r="H27" i="43" s="1"/>
  <c r="I442" i="7"/>
  <c r="I438" i="3"/>
  <c r="D11" i="6"/>
  <c r="D11" i="3"/>
  <c r="I607" i="7"/>
  <c r="D48" i="4"/>
  <c r="D22" i="4" s="1"/>
  <c r="E91" i="7"/>
  <c r="I331" i="5"/>
  <c r="I435" i="7"/>
  <c r="C103" i="41"/>
  <c r="D103" i="41"/>
  <c r="I96" i="5"/>
  <c r="H444" i="4"/>
  <c r="E22" i="7"/>
  <c r="I125" i="6"/>
  <c r="D11" i="4"/>
  <c r="D43" i="6"/>
  <c r="B39" i="5"/>
  <c r="D132" i="4"/>
  <c r="I642" i="7"/>
  <c r="I183" i="6"/>
  <c r="C89" i="3"/>
  <c r="I438" i="6"/>
  <c r="H89" i="4"/>
  <c r="H11" i="4" s="1"/>
  <c r="D53" i="4"/>
  <c r="I607" i="3"/>
  <c r="D88" i="5"/>
  <c r="I400" i="32"/>
  <c r="R100" i="41"/>
  <c r="I275" i="5"/>
  <c r="D43" i="3"/>
  <c r="C103" i="42"/>
  <c r="C25" i="42" s="1"/>
  <c r="R100" i="43"/>
  <c r="I175" i="6"/>
  <c r="I371" i="5"/>
  <c r="B88" i="43"/>
  <c r="I88" i="43" s="1"/>
  <c r="I313" i="5"/>
  <c r="D39" i="5"/>
  <c r="B88" i="41"/>
  <c r="I88" i="41" s="1"/>
  <c r="I96" i="7"/>
  <c r="D27" i="3"/>
  <c r="B104" i="3"/>
  <c r="I120" i="6"/>
  <c r="B132" i="6"/>
  <c r="E87" i="3"/>
  <c r="E9" i="3" s="1"/>
  <c r="E97" i="3"/>
  <c r="C104" i="4"/>
  <c r="I257" i="3"/>
  <c r="C99" i="3"/>
  <c r="C21" i="3" s="1"/>
  <c r="E99" i="4"/>
  <c r="E21" i="4" s="1"/>
  <c r="I635" i="3"/>
  <c r="E86" i="3"/>
  <c r="E8" i="3" s="1"/>
  <c r="G91" i="4"/>
  <c r="G13" i="4" s="1"/>
  <c r="I319" i="4"/>
  <c r="B33" i="4"/>
  <c r="I406" i="4"/>
  <c r="I406" i="5"/>
  <c r="S608" i="41"/>
  <c r="AG608" i="41" s="1"/>
  <c r="I256" i="3"/>
  <c r="I413" i="7"/>
  <c r="I39" i="6"/>
  <c r="I39" i="5"/>
  <c r="I88" i="42"/>
  <c r="E33" i="5"/>
  <c r="I62" i="1"/>
  <c r="C47" i="4"/>
  <c r="C132" i="4"/>
  <c r="I175" i="5"/>
  <c r="C184" i="3"/>
  <c r="I175" i="3"/>
  <c r="D236" i="4"/>
  <c r="I183" i="4"/>
  <c r="D47" i="3"/>
  <c r="D132" i="3"/>
  <c r="I152" i="7"/>
  <c r="C48" i="7"/>
  <c r="C22" i="7" s="1"/>
  <c r="I386" i="5"/>
  <c r="I582" i="34"/>
  <c r="C89" i="7"/>
  <c r="I583" i="4"/>
  <c r="B89" i="4"/>
  <c r="H100" i="32"/>
  <c r="I438" i="5"/>
  <c r="G100" i="34"/>
  <c r="D104" i="3"/>
  <c r="G89" i="4"/>
  <c r="G11" i="4" s="1"/>
  <c r="B104" i="6"/>
  <c r="I608" i="7"/>
  <c r="I442" i="5"/>
  <c r="B105" i="7"/>
  <c r="G53" i="3"/>
  <c r="I120" i="3"/>
  <c r="I410" i="3"/>
  <c r="I320" i="3"/>
  <c r="B34" i="3"/>
  <c r="C87" i="4"/>
  <c r="C9" i="4" s="1"/>
  <c r="E87" i="4"/>
  <c r="E9" i="4" s="1"/>
  <c r="C44" i="4"/>
  <c r="C18" i="4" s="1"/>
  <c r="C86" i="5"/>
  <c r="C8" i="5" s="1"/>
  <c r="H86" i="4"/>
  <c r="H8" i="4" s="1"/>
  <c r="I338" i="4"/>
  <c r="D101" i="6"/>
  <c r="C104" i="3"/>
  <c r="I322" i="4"/>
  <c r="B36" i="4"/>
  <c r="E91" i="3"/>
  <c r="E13" i="3" s="1"/>
  <c r="I257" i="7"/>
  <c r="G99" i="7"/>
  <c r="G21" i="7" s="1"/>
  <c r="E99" i="7"/>
  <c r="E21" i="7" s="1"/>
  <c r="H99" i="3"/>
  <c r="H21" i="3" s="1"/>
  <c r="C105" i="6"/>
  <c r="C27" i="6" s="1"/>
  <c r="B85" i="4"/>
  <c r="I579" i="3"/>
  <c r="E44" i="6"/>
  <c r="E18" i="6" s="1"/>
  <c r="E86" i="5"/>
  <c r="E8" i="5" s="1"/>
  <c r="E86" i="4"/>
  <c r="C91" i="5"/>
  <c r="C13" i="5" s="1"/>
  <c r="C91" i="4"/>
  <c r="C13" i="4" s="1"/>
  <c r="H91" i="5"/>
  <c r="H13" i="5" s="1"/>
  <c r="I319" i="5"/>
  <c r="B33" i="5"/>
  <c r="I608" i="4"/>
  <c r="I331" i="3"/>
  <c r="I406" i="7"/>
  <c r="I253" i="6"/>
  <c r="I435" i="6"/>
  <c r="I435" i="3"/>
  <c r="I438" i="7"/>
  <c r="H103" i="42"/>
  <c r="H25" i="42" s="1"/>
  <c r="G103" i="42"/>
  <c r="G25" i="42" s="1"/>
  <c r="D103" i="42"/>
  <c r="D25" i="42" s="1"/>
  <c r="I431" i="4"/>
  <c r="I431" i="6"/>
  <c r="D103" i="43"/>
  <c r="D25" i="43" s="1"/>
  <c r="I199" i="4"/>
  <c r="N88" i="42"/>
  <c r="E13" i="5"/>
  <c r="I183" i="5"/>
  <c r="C132" i="6"/>
  <c r="D43" i="4"/>
  <c r="I374" i="6"/>
  <c r="I47" i="5"/>
  <c r="G88" i="4"/>
  <c r="G10" i="4" s="1"/>
  <c r="G418" i="5"/>
  <c r="D39" i="7"/>
  <c r="I313" i="3"/>
  <c r="B37" i="4"/>
  <c r="B37" i="3"/>
  <c r="D236" i="3"/>
  <c r="C46" i="6"/>
  <c r="C20" i="6" s="1"/>
  <c r="H444" i="7"/>
  <c r="G340" i="4"/>
  <c r="G33" i="4"/>
  <c r="I386" i="7"/>
  <c r="C35" i="5"/>
  <c r="I425" i="5"/>
  <c r="E43" i="3"/>
  <c r="I147" i="3"/>
  <c r="D236" i="5"/>
  <c r="D44" i="4"/>
  <c r="D18" i="4" s="1"/>
  <c r="I183" i="3"/>
  <c r="B184" i="3"/>
  <c r="I313" i="4"/>
  <c r="D104" i="5"/>
  <c r="G100" i="32"/>
  <c r="I320" i="4"/>
  <c r="B34" i="4"/>
  <c r="C87" i="3"/>
  <c r="H86" i="7"/>
  <c r="H8" i="7" s="1"/>
  <c r="I432" i="6"/>
  <c r="I204" i="5"/>
  <c r="I322" i="5"/>
  <c r="B36" i="5"/>
  <c r="H99" i="4"/>
  <c r="H21" i="4" s="1"/>
  <c r="G91" i="5"/>
  <c r="G13" i="5" s="1"/>
  <c r="I615" i="7"/>
  <c r="I275" i="7"/>
  <c r="D93" i="5"/>
  <c r="G33" i="6"/>
  <c r="B89" i="5"/>
  <c r="I583" i="5"/>
  <c r="I442" i="3"/>
  <c r="B105" i="5"/>
  <c r="I339" i="7"/>
  <c r="I412" i="5"/>
  <c r="D11" i="7"/>
  <c r="I320" i="7"/>
  <c r="B34" i="7"/>
  <c r="C87" i="5"/>
  <c r="H87" i="7"/>
  <c r="H9" i="7" s="1"/>
  <c r="C44" i="3"/>
  <c r="C18" i="3" s="1"/>
  <c r="C86" i="7"/>
  <c r="C8" i="7" s="1"/>
  <c r="C86" i="4"/>
  <c r="C8" i="4" s="1"/>
  <c r="H86" i="3"/>
  <c r="H8" i="3" s="1"/>
  <c r="I634" i="7"/>
  <c r="D101" i="5"/>
  <c r="C104" i="7"/>
  <c r="I257" i="6"/>
  <c r="G99" i="6"/>
  <c r="G21" i="6" s="1"/>
  <c r="E99" i="3"/>
  <c r="E21" i="3" s="1"/>
  <c r="I635" i="7"/>
  <c r="C105" i="5"/>
  <c r="C27" i="5" s="1"/>
  <c r="G87" i="3"/>
  <c r="G9" i="3" s="1"/>
  <c r="E44" i="7"/>
  <c r="E18" i="7" s="1"/>
  <c r="E86" i="6"/>
  <c r="E8" i="6" s="1"/>
  <c r="D91" i="4"/>
  <c r="D91" i="3"/>
  <c r="D13" i="3" s="1"/>
  <c r="H91" i="4"/>
  <c r="H13" i="4" s="1"/>
  <c r="I327" i="3"/>
  <c r="I607" i="5"/>
  <c r="I406" i="6"/>
  <c r="I253" i="5"/>
  <c r="Q100" i="41"/>
  <c r="I327" i="5"/>
  <c r="B103" i="42"/>
  <c r="I597" i="42"/>
  <c r="I634" i="42"/>
  <c r="I598" i="42"/>
  <c r="I338" i="6"/>
  <c r="I199" i="3"/>
  <c r="O88" i="42"/>
  <c r="I598" i="43"/>
  <c r="D236" i="6"/>
  <c r="I608" i="35"/>
  <c r="I189" i="4"/>
  <c r="D33" i="4"/>
  <c r="D47" i="6"/>
  <c r="D21" i="6" s="1"/>
  <c r="D132" i="6"/>
  <c r="I424" i="3"/>
  <c r="I93" i="5"/>
  <c r="H158" i="7"/>
  <c r="H53" i="7"/>
  <c r="H54" i="7" s="1"/>
  <c r="I98" i="7"/>
  <c r="D44" i="6"/>
  <c r="D18" i="6" s="1"/>
  <c r="I374" i="5"/>
  <c r="I128" i="7"/>
  <c r="D35" i="7"/>
  <c r="I243" i="7"/>
  <c r="G418" i="3"/>
  <c r="C20" i="7"/>
  <c r="C33" i="7"/>
  <c r="I128" i="4"/>
  <c r="I199" i="6"/>
  <c r="G33" i="5"/>
  <c r="E33" i="3"/>
  <c r="C46" i="5"/>
  <c r="C20" i="5" s="1"/>
  <c r="D132" i="7"/>
  <c r="I646" i="32"/>
  <c r="I251" i="7"/>
  <c r="C104" i="5"/>
  <c r="C99" i="6"/>
  <c r="H99" i="7"/>
  <c r="H21" i="7" s="1"/>
  <c r="S646" i="42"/>
  <c r="I199" i="7"/>
  <c r="D13" i="4"/>
  <c r="D34" i="5"/>
  <c r="I190" i="5"/>
  <c r="I39" i="3"/>
  <c r="I377" i="4"/>
  <c r="I646" i="34"/>
  <c r="I625" i="8"/>
  <c r="B89" i="7"/>
  <c r="I89" i="7" s="1"/>
  <c r="I583" i="7"/>
  <c r="E100" i="34"/>
  <c r="C100" i="32"/>
  <c r="H89" i="6"/>
  <c r="H11" i="6" s="1"/>
  <c r="H105" i="41"/>
  <c r="H27" i="41" s="1"/>
  <c r="G100" i="8"/>
  <c r="I412" i="3"/>
  <c r="H87" i="6"/>
  <c r="H9" i="6" s="1"/>
  <c r="H87" i="3"/>
  <c r="H9" i="3" s="1"/>
  <c r="C44" i="7"/>
  <c r="C18" i="7" s="1"/>
  <c r="C86" i="6"/>
  <c r="C8" i="6" s="1"/>
  <c r="D48" i="5"/>
  <c r="D22" i="5" s="1"/>
  <c r="G99" i="5"/>
  <c r="G21" i="5" s="1"/>
  <c r="D99" i="5"/>
  <c r="D21" i="5" s="1"/>
  <c r="D99" i="7"/>
  <c r="D21" i="7" s="1"/>
  <c r="C99" i="7"/>
  <c r="I635" i="6"/>
  <c r="C105" i="4"/>
  <c r="C27" i="4" s="1"/>
  <c r="G87" i="5"/>
  <c r="G9" i="5" s="1"/>
  <c r="G87" i="4"/>
  <c r="G9" i="4" s="1"/>
  <c r="E44" i="4"/>
  <c r="E18" i="4" s="1"/>
  <c r="G86" i="7"/>
  <c r="G8" i="7" s="1"/>
  <c r="D91" i="7"/>
  <c r="G91" i="3"/>
  <c r="G13" i="3" s="1"/>
  <c r="H91" i="3"/>
  <c r="H13" i="3" s="1"/>
  <c r="I204" i="7"/>
  <c r="I249" i="3"/>
  <c r="I253" i="7"/>
  <c r="S646" i="41"/>
  <c r="I204" i="3"/>
  <c r="I615" i="3"/>
  <c r="I414" i="1"/>
  <c r="I615" i="4"/>
  <c r="I649" i="41"/>
  <c r="D93" i="7"/>
  <c r="I372" i="4"/>
  <c r="I147" i="7"/>
  <c r="E43" i="7"/>
  <c r="I427" i="7"/>
  <c r="C37" i="7"/>
  <c r="C11" i="7" s="1"/>
  <c r="I147" i="6"/>
  <c r="E43" i="6"/>
  <c r="I98" i="3"/>
  <c r="H16" i="4"/>
  <c r="I372" i="6"/>
  <c r="I157" i="5"/>
  <c r="I427" i="5"/>
  <c r="C37" i="5"/>
  <c r="E33" i="4"/>
  <c r="I98" i="6"/>
  <c r="I423" i="6"/>
  <c r="G53" i="4"/>
  <c r="B37" i="7"/>
  <c r="I175" i="7"/>
  <c r="I241" i="4"/>
  <c r="E22" i="3"/>
  <c r="C33" i="4"/>
  <c r="I101" i="4"/>
  <c r="I189" i="6"/>
  <c r="D33" i="6"/>
  <c r="I642" i="4"/>
  <c r="B96" i="4"/>
  <c r="I96" i="4" s="1"/>
  <c r="I585" i="5"/>
  <c r="I371" i="3"/>
  <c r="G52" i="32"/>
  <c r="I362" i="35"/>
  <c r="C86" i="3"/>
  <c r="C8" i="3" s="1"/>
  <c r="I257" i="4"/>
  <c r="G87" i="7"/>
  <c r="G9" i="7" s="1"/>
  <c r="E44" i="3"/>
  <c r="E18" i="3" s="1"/>
  <c r="D93" i="3"/>
  <c r="I585" i="7"/>
  <c r="I251" i="4"/>
  <c r="G100" i="1"/>
  <c r="D104" i="6"/>
  <c r="I435" i="5"/>
  <c r="I432" i="3"/>
  <c r="I413" i="3"/>
  <c r="G340" i="6"/>
  <c r="I120" i="5"/>
  <c r="B132" i="5"/>
  <c r="D11" i="5"/>
  <c r="I284" i="34"/>
  <c r="E87" i="5"/>
  <c r="E9" i="5" s="1"/>
  <c r="H87" i="5"/>
  <c r="H9" i="5" s="1"/>
  <c r="I634" i="5"/>
  <c r="E97" i="6"/>
  <c r="B104" i="5"/>
  <c r="I104" i="5" s="1"/>
  <c r="I598" i="5"/>
  <c r="I334" i="6"/>
  <c r="I322" i="6"/>
  <c r="B36" i="6"/>
  <c r="E91" i="4"/>
  <c r="E13" i="4" s="1"/>
  <c r="C99" i="5"/>
  <c r="C21" i="5" s="1"/>
  <c r="G99" i="4"/>
  <c r="G21" i="4" s="1"/>
  <c r="H99" i="6"/>
  <c r="H21" i="6" s="1"/>
  <c r="E99" i="6"/>
  <c r="E21" i="6" s="1"/>
  <c r="I635" i="5"/>
  <c r="C105" i="3"/>
  <c r="C27" i="3" s="1"/>
  <c r="G87" i="6"/>
  <c r="G9" i="6" s="1"/>
  <c r="E44" i="5"/>
  <c r="E18" i="5" s="1"/>
  <c r="G86" i="3"/>
  <c r="G8" i="3" s="1"/>
  <c r="H91" i="7"/>
  <c r="H13" i="7" s="1"/>
  <c r="G91" i="6"/>
  <c r="G13" i="6" s="1"/>
  <c r="C91" i="3"/>
  <c r="C13" i="3" s="1"/>
  <c r="I319" i="3"/>
  <c r="B33" i="3"/>
  <c r="I406" i="3"/>
  <c r="I615" i="6"/>
  <c r="I251" i="5"/>
  <c r="I440" i="5"/>
  <c r="I413" i="5"/>
  <c r="I649" i="42"/>
  <c r="E103" i="43"/>
  <c r="E25" i="43" s="1"/>
  <c r="E103" i="41"/>
  <c r="G418" i="4"/>
  <c r="E8" i="4"/>
  <c r="H158" i="5"/>
  <c r="H53" i="5"/>
  <c r="C33" i="5"/>
  <c r="H158" i="4"/>
  <c r="H53" i="4"/>
  <c r="I47" i="4"/>
  <c r="G340" i="3"/>
  <c r="G33" i="3"/>
  <c r="I190" i="4"/>
  <c r="D34" i="4"/>
  <c r="B39" i="4"/>
  <c r="I173" i="3"/>
  <c r="D184" i="3"/>
  <c r="I183" i="7"/>
  <c r="H158" i="3"/>
  <c r="H53" i="3"/>
  <c r="H54" i="3" s="1"/>
  <c r="I377" i="5"/>
  <c r="I372" i="5"/>
  <c r="E13" i="6"/>
  <c r="I583" i="6"/>
  <c r="B89" i="6"/>
  <c r="I320" i="6"/>
  <c r="B34" i="6"/>
  <c r="H87" i="4"/>
  <c r="H9" i="4" s="1"/>
  <c r="I253" i="3"/>
  <c r="I338" i="5"/>
  <c r="I128" i="5"/>
  <c r="I339" i="6"/>
  <c r="I642" i="6"/>
  <c r="B96" i="6"/>
  <c r="I96" i="6" s="1"/>
  <c r="I427" i="6"/>
  <c r="C37" i="6"/>
  <c r="C11" i="6" s="1"/>
  <c r="D35" i="5"/>
  <c r="I243" i="5"/>
  <c r="I427" i="4"/>
  <c r="C37" i="4"/>
  <c r="C11" i="4" s="1"/>
  <c r="C20" i="3"/>
  <c r="I241" i="7"/>
  <c r="D35" i="6"/>
  <c r="I243" i="6"/>
  <c r="I192" i="5"/>
  <c r="D36" i="5"/>
  <c r="D10" i="5" s="1"/>
  <c r="I583" i="3"/>
  <c r="B89" i="3"/>
  <c r="I594" i="6"/>
  <c r="B100" i="6"/>
  <c r="I100" i="6" s="1"/>
  <c r="H100" i="34"/>
  <c r="I261" i="3"/>
  <c r="D104" i="4"/>
  <c r="G89" i="6"/>
  <c r="G11" i="6" s="1"/>
  <c r="I432" i="5"/>
  <c r="I339" i="4"/>
  <c r="I120" i="7"/>
  <c r="B132" i="7"/>
  <c r="I412" i="7"/>
  <c r="E87" i="6"/>
  <c r="E9" i="6" s="1"/>
  <c r="C44" i="6"/>
  <c r="C18" i="6" s="1"/>
  <c r="H86" i="6"/>
  <c r="H8" i="6" s="1"/>
  <c r="E97" i="7"/>
  <c r="I432" i="4"/>
  <c r="I440" i="6"/>
  <c r="I322" i="7"/>
  <c r="B36" i="7"/>
  <c r="E91" i="6"/>
  <c r="D99" i="4"/>
  <c r="D21" i="4" s="1"/>
  <c r="C99" i="4"/>
  <c r="H99" i="5"/>
  <c r="H21" i="5" s="1"/>
  <c r="G86" i="5"/>
  <c r="G8" i="5" s="1"/>
  <c r="G86" i="4"/>
  <c r="G8" i="4" s="1"/>
  <c r="C91" i="7"/>
  <c r="C13" i="7" s="1"/>
  <c r="C91" i="6"/>
  <c r="C13" i="6" s="1"/>
  <c r="G91" i="7"/>
  <c r="G13" i="7" s="1"/>
  <c r="I319" i="6"/>
  <c r="B33" i="6"/>
  <c r="I331" i="7"/>
  <c r="I249" i="5"/>
  <c r="I327" i="7"/>
  <c r="I608" i="5"/>
  <c r="I249" i="6"/>
  <c r="I431" i="3"/>
  <c r="I413" i="6"/>
  <c r="G103" i="43"/>
  <c r="G25" i="43" s="1"/>
  <c r="G103" i="41"/>
  <c r="I327" i="4"/>
  <c r="I624" i="8"/>
  <c r="C35" i="3"/>
  <c r="C9" i="3" s="1"/>
  <c r="I425" i="3"/>
  <c r="D34" i="6"/>
  <c r="I190" i="6"/>
  <c r="I152" i="4"/>
  <c r="C48" i="4"/>
  <c r="C22" i="4" s="1"/>
  <c r="I125" i="3"/>
  <c r="I192" i="7"/>
  <c r="D36" i="7"/>
  <c r="D10" i="7" s="1"/>
  <c r="I128" i="3"/>
  <c r="C44" i="5"/>
  <c r="C18" i="5" s="1"/>
  <c r="I252" i="5"/>
  <c r="I427" i="3"/>
  <c r="C37" i="3"/>
  <c r="C11" i="3" s="1"/>
  <c r="E33" i="6"/>
  <c r="C46" i="4"/>
  <c r="C20" i="4" s="1"/>
  <c r="G158" i="7"/>
  <c r="G53" i="7"/>
  <c r="I125" i="4"/>
  <c r="C21" i="6"/>
  <c r="D33" i="7"/>
  <c r="B37" i="5"/>
  <c r="D35" i="4"/>
  <c r="I243" i="4"/>
  <c r="G340" i="7"/>
  <c r="G33" i="7"/>
  <c r="B39" i="7"/>
  <c r="D236" i="7"/>
  <c r="H53" i="6"/>
  <c r="H158" i="6"/>
  <c r="I585" i="6"/>
  <c r="I128" i="6"/>
  <c r="D46" i="5"/>
  <c r="D20" i="5" s="1"/>
  <c r="E22" i="4"/>
  <c r="I154" i="1"/>
  <c r="C47" i="7"/>
  <c r="C21" i="7" s="1"/>
  <c r="C132" i="7"/>
  <c r="I192" i="6"/>
  <c r="D36" i="6"/>
  <c r="I372" i="3"/>
  <c r="I582" i="1"/>
  <c r="E100" i="1"/>
  <c r="I339" i="5"/>
  <c r="I260" i="3"/>
  <c r="E100" i="32"/>
  <c r="C100" i="1"/>
  <c r="B105" i="6"/>
  <c r="I412" i="6"/>
  <c r="C87" i="6"/>
  <c r="I634" i="6"/>
  <c r="D101" i="7"/>
  <c r="D99" i="6"/>
  <c r="C105" i="7"/>
  <c r="C27" i="7" s="1"/>
  <c r="I204" i="4"/>
  <c r="I256" i="5"/>
  <c r="I649" i="43"/>
  <c r="B103" i="41"/>
  <c r="I597" i="41"/>
  <c r="Q100" i="43"/>
  <c r="I189" i="5"/>
  <c r="D33" i="5"/>
  <c r="E13" i="7"/>
  <c r="E33" i="7"/>
  <c r="I147" i="5"/>
  <c r="E43" i="5"/>
  <c r="I374" i="7"/>
  <c r="I284" i="35"/>
  <c r="I180" i="35"/>
  <c r="B101" i="6"/>
  <c r="I101" i="6" s="1"/>
  <c r="I594" i="3"/>
  <c r="B100" i="3"/>
  <c r="I100" i="3" s="1"/>
  <c r="E89" i="3"/>
  <c r="E11" i="3" s="1"/>
  <c r="B100" i="7"/>
  <c r="I100" i="7" s="1"/>
  <c r="I594" i="7"/>
  <c r="B101" i="7"/>
  <c r="I595" i="7"/>
  <c r="H100" i="1"/>
  <c r="C100" i="34"/>
  <c r="C89" i="5"/>
  <c r="E89" i="6"/>
  <c r="E11" i="6" s="1"/>
  <c r="I261" i="7"/>
  <c r="B53" i="7"/>
  <c r="I582" i="32"/>
  <c r="I154" i="35"/>
  <c r="I120" i="4"/>
  <c r="B132" i="4"/>
  <c r="I320" i="5"/>
  <c r="B34" i="5"/>
  <c r="C87" i="7"/>
  <c r="E87" i="7"/>
  <c r="E9" i="7" s="1"/>
  <c r="I615" i="5"/>
  <c r="H86" i="5"/>
  <c r="H8" i="5" s="1"/>
  <c r="E97" i="4"/>
  <c r="I432" i="7"/>
  <c r="I607" i="4"/>
  <c r="I440" i="4"/>
  <c r="C104" i="6"/>
  <c r="I322" i="3"/>
  <c r="B36" i="3"/>
  <c r="I257" i="5"/>
  <c r="G99" i="3"/>
  <c r="G21" i="3" s="1"/>
  <c r="D99" i="3"/>
  <c r="E99" i="5"/>
  <c r="E21" i="5" s="1"/>
  <c r="I635" i="4"/>
  <c r="B88" i="4"/>
  <c r="I582" i="4"/>
  <c r="B85" i="3"/>
  <c r="E86" i="7"/>
  <c r="E8" i="7" s="1"/>
  <c r="G86" i="6"/>
  <c r="G8" i="6" s="1"/>
  <c r="D91" i="6"/>
  <c r="D13" i="6" s="1"/>
  <c r="D91" i="5"/>
  <c r="D13" i="5" s="1"/>
  <c r="H91" i="6"/>
  <c r="H13" i="6" s="1"/>
  <c r="I319" i="7"/>
  <c r="B33" i="7"/>
  <c r="B104" i="4"/>
  <c r="I598" i="4"/>
  <c r="I331" i="6"/>
  <c r="I624" i="5"/>
  <c r="M100" i="41"/>
  <c r="I249" i="4"/>
  <c r="I275" i="4"/>
  <c r="I431" i="7"/>
  <c r="B103" i="43"/>
  <c r="I597" i="43"/>
  <c r="H103" i="41"/>
  <c r="D93" i="4"/>
  <c r="I331" i="4"/>
  <c r="Q93" i="43"/>
  <c r="I598" i="41"/>
  <c r="D36" i="4"/>
  <c r="D10" i="4" s="1"/>
  <c r="I152" i="3"/>
  <c r="C48" i="3"/>
  <c r="C22" i="3" s="1"/>
  <c r="I47" i="3"/>
  <c r="D34" i="3"/>
  <c r="I190" i="3"/>
  <c r="D46" i="3"/>
  <c r="D20" i="3" s="1"/>
  <c r="I425" i="6"/>
  <c r="C35" i="6"/>
  <c r="D184" i="5"/>
  <c r="D34" i="7"/>
  <c r="I190" i="7"/>
  <c r="B35" i="5"/>
  <c r="I377" i="3"/>
  <c r="E43" i="4"/>
  <c r="I147" i="4"/>
  <c r="I613" i="34"/>
  <c r="I157" i="4"/>
  <c r="I189" i="3"/>
  <c r="D33" i="3"/>
  <c r="C35" i="7"/>
  <c r="I425" i="7"/>
  <c r="I313" i="7"/>
  <c r="E22" i="6"/>
  <c r="B46" i="3"/>
  <c r="I377" i="6"/>
  <c r="I125" i="7"/>
  <c r="D46" i="7"/>
  <c r="D20" i="7" s="1"/>
  <c r="I651" i="41"/>
  <c r="I639" i="41"/>
  <c r="I650" i="41"/>
  <c r="I651" i="43"/>
  <c r="I650" i="43"/>
  <c r="I639" i="43"/>
  <c r="R104" i="43"/>
  <c r="O104" i="43"/>
  <c r="Q104" i="43"/>
  <c r="N93" i="43"/>
  <c r="M93" i="43"/>
  <c r="R93" i="43"/>
  <c r="R100" i="42"/>
  <c r="R88" i="42"/>
  <c r="S620" i="42"/>
  <c r="AG620" i="42" s="1"/>
  <c r="L88" i="42"/>
  <c r="O103" i="43"/>
  <c r="M104" i="43"/>
  <c r="N104" i="43"/>
  <c r="O99" i="42"/>
  <c r="R103" i="42"/>
  <c r="R25" i="42" s="1"/>
  <c r="M100" i="42"/>
  <c r="N103" i="42"/>
  <c r="N25" i="42" s="1"/>
  <c r="O100" i="42"/>
  <c r="M88" i="42"/>
  <c r="Q88" i="42"/>
  <c r="R103" i="43"/>
  <c r="Q103" i="43"/>
  <c r="S649" i="41"/>
  <c r="Q103" i="41"/>
  <c r="S646" i="43"/>
  <c r="I409" i="5"/>
  <c r="I417" i="34"/>
  <c r="O105" i="43"/>
  <c r="O27" i="43" s="1"/>
  <c r="M105" i="41"/>
  <c r="M27" i="41" s="1"/>
  <c r="R105" i="41"/>
  <c r="R27" i="41" s="1"/>
  <c r="R105" i="43"/>
  <c r="R27" i="43" s="1"/>
  <c r="N103" i="41"/>
  <c r="Q100" i="42"/>
  <c r="B104" i="42"/>
  <c r="H93" i="42"/>
  <c r="C93" i="42"/>
  <c r="G93" i="42"/>
  <c r="B93" i="42"/>
  <c r="C104" i="42"/>
  <c r="H104" i="42"/>
  <c r="D104" i="42"/>
  <c r="G104" i="42"/>
  <c r="E104" i="42"/>
  <c r="D93" i="42"/>
  <c r="M88" i="41"/>
  <c r="N88" i="41"/>
  <c r="O88" i="41"/>
  <c r="Q88" i="41"/>
  <c r="R88" i="41"/>
  <c r="D94" i="3"/>
  <c r="D94" i="5"/>
  <c r="D94" i="7"/>
  <c r="E94" i="3"/>
  <c r="E16" i="3" s="1"/>
  <c r="E94" i="7"/>
  <c r="E16" i="7" s="1"/>
  <c r="E94" i="4"/>
  <c r="E16" i="4" s="1"/>
  <c r="D94" i="4"/>
  <c r="D94" i="6"/>
  <c r="E94" i="5"/>
  <c r="E16" i="5" s="1"/>
  <c r="E94" i="6"/>
  <c r="E16" i="6" s="1"/>
  <c r="I620" i="35"/>
  <c r="I259" i="1"/>
  <c r="I259" i="34"/>
  <c r="I441" i="34"/>
  <c r="I417" i="32"/>
  <c r="I405" i="5"/>
  <c r="I259" i="32"/>
  <c r="I259" i="8"/>
  <c r="I259" i="35"/>
  <c r="I441" i="32"/>
  <c r="I441" i="1"/>
  <c r="I441" i="35"/>
  <c r="D105" i="3"/>
  <c r="D105" i="6"/>
  <c r="D27" i="6" s="1"/>
  <c r="D105" i="7"/>
  <c r="D27" i="7" s="1"/>
  <c r="I329" i="3"/>
  <c r="C94" i="6"/>
  <c r="C94" i="3"/>
  <c r="C94" i="4"/>
  <c r="I620" i="32"/>
  <c r="I441" i="8"/>
  <c r="I426" i="1"/>
  <c r="I244" i="8"/>
  <c r="I620" i="34"/>
  <c r="I620" i="1"/>
  <c r="I426" i="32"/>
  <c r="I426" i="8"/>
  <c r="I244" i="1"/>
  <c r="I244" i="32"/>
  <c r="D105" i="5"/>
  <c r="D27" i="5" s="1"/>
  <c r="D105" i="4"/>
  <c r="C42" i="4"/>
  <c r="C42" i="7"/>
  <c r="C42" i="6"/>
  <c r="C94" i="7"/>
  <c r="C94" i="5"/>
  <c r="C88" i="35"/>
  <c r="C95" i="5"/>
  <c r="C17" i="5" s="1"/>
  <c r="C95" i="7"/>
  <c r="C17" i="7" s="1"/>
  <c r="H88" i="35"/>
  <c r="G88" i="35"/>
  <c r="E88" i="35"/>
  <c r="D88" i="35"/>
  <c r="D95" i="3"/>
  <c r="D17" i="3" s="1"/>
  <c r="D95" i="7"/>
  <c r="D17" i="7" s="1"/>
  <c r="D95" i="6"/>
  <c r="D95" i="4"/>
  <c r="D95" i="5"/>
  <c r="D17" i="5" s="1"/>
  <c r="E95" i="7"/>
  <c r="E95" i="6"/>
  <c r="E95" i="4"/>
  <c r="E95" i="5"/>
  <c r="E95" i="3"/>
  <c r="G100" i="35"/>
  <c r="C102" i="3"/>
  <c r="E102" i="4"/>
  <c r="G102" i="5"/>
  <c r="G24" i="5" s="1"/>
  <c r="H102" i="6"/>
  <c r="H24" i="6" s="1"/>
  <c r="C102" i="7"/>
  <c r="E102" i="3"/>
  <c r="G102" i="4"/>
  <c r="G24" i="4" s="1"/>
  <c r="H102" i="5"/>
  <c r="H24" i="5" s="1"/>
  <c r="C102" i="6"/>
  <c r="E102" i="7"/>
  <c r="G102" i="3"/>
  <c r="G24" i="3" s="1"/>
  <c r="H102" i="4"/>
  <c r="H24" i="4" s="1"/>
  <c r="C102" i="5"/>
  <c r="E102" i="6"/>
  <c r="G102" i="7"/>
  <c r="G24" i="7" s="1"/>
  <c r="H102" i="3"/>
  <c r="H24" i="3" s="1"/>
  <c r="C102" i="4"/>
  <c r="E102" i="5"/>
  <c r="G102" i="6"/>
  <c r="G24" i="6" s="1"/>
  <c r="H102" i="7"/>
  <c r="H24" i="7" s="1"/>
  <c r="C95" i="4"/>
  <c r="C17" i="4" s="1"/>
  <c r="C95" i="6"/>
  <c r="C17" i="6" s="1"/>
  <c r="C95" i="3"/>
  <c r="C17" i="3" s="1"/>
  <c r="I206" i="35"/>
  <c r="I89" i="3" l="1"/>
  <c r="D27" i="4"/>
  <c r="C105" i="42"/>
  <c r="C27" i="42" s="1"/>
  <c r="I35" i="3"/>
  <c r="I132" i="4"/>
  <c r="D133" i="4" s="1"/>
  <c r="I595" i="6"/>
  <c r="I624" i="4"/>
  <c r="C100" i="35"/>
  <c r="C16" i="7"/>
  <c r="I101" i="7"/>
  <c r="I634" i="4"/>
  <c r="C9" i="7"/>
  <c r="I624" i="3"/>
  <c r="D17" i="6"/>
  <c r="I405" i="4"/>
  <c r="I409" i="4"/>
  <c r="B104" i="43"/>
  <c r="I104" i="43" s="1"/>
  <c r="I598" i="3"/>
  <c r="C133" i="4"/>
  <c r="E133" i="4"/>
  <c r="G133" i="4"/>
  <c r="I53" i="3"/>
  <c r="B88" i="8"/>
  <c r="I582" i="8"/>
  <c r="C88" i="1"/>
  <c r="I589" i="4"/>
  <c r="B95" i="4"/>
  <c r="I95" i="4" s="1"/>
  <c r="B104" i="1"/>
  <c r="L103" i="42"/>
  <c r="B25" i="43"/>
  <c r="I103" i="43"/>
  <c r="D85" i="7"/>
  <c r="H100" i="8"/>
  <c r="B25" i="42"/>
  <c r="I103" i="42"/>
  <c r="G85" i="6"/>
  <c r="I261" i="5"/>
  <c r="B53" i="5"/>
  <c r="I645" i="4"/>
  <c r="B99" i="4"/>
  <c r="G88" i="6"/>
  <c r="G10" i="6" s="1"/>
  <c r="I34" i="3"/>
  <c r="I598" i="32"/>
  <c r="D103" i="1"/>
  <c r="I589" i="3"/>
  <c r="B95" i="3"/>
  <c r="I95" i="3" s="1"/>
  <c r="H88" i="34"/>
  <c r="G88" i="34"/>
  <c r="H88" i="1"/>
  <c r="C16" i="4"/>
  <c r="I258" i="3"/>
  <c r="I414" i="35"/>
  <c r="I258" i="6"/>
  <c r="G600" i="3"/>
  <c r="B105" i="4"/>
  <c r="C49" i="6"/>
  <c r="C23" i="6" s="1"/>
  <c r="C49" i="5"/>
  <c r="C23" i="5" s="1"/>
  <c r="O105" i="41"/>
  <c r="O27" i="41" s="1"/>
  <c r="S649" i="42"/>
  <c r="O103" i="42"/>
  <c r="O25" i="42" s="1"/>
  <c r="B104" i="41"/>
  <c r="I104" i="41" s="1"/>
  <c r="I414" i="8"/>
  <c r="I104" i="4"/>
  <c r="I410" i="5"/>
  <c r="B46" i="5"/>
  <c r="E17" i="5"/>
  <c r="I39" i="4"/>
  <c r="E100" i="8"/>
  <c r="C7" i="4"/>
  <c r="I607" i="6"/>
  <c r="G340" i="5"/>
  <c r="E85" i="7"/>
  <c r="E7" i="7" s="1"/>
  <c r="I587" i="5"/>
  <c r="I591" i="4"/>
  <c r="B97" i="4"/>
  <c r="I97" i="4" s="1"/>
  <c r="I47" i="7"/>
  <c r="D21" i="3"/>
  <c r="G85" i="7"/>
  <c r="G600" i="7"/>
  <c r="I104" i="3"/>
  <c r="I339" i="3"/>
  <c r="B103" i="1"/>
  <c r="I597" i="1"/>
  <c r="E88" i="34"/>
  <c r="E104" i="32"/>
  <c r="D88" i="1"/>
  <c r="I339" i="32"/>
  <c r="B53" i="32"/>
  <c r="I330" i="3"/>
  <c r="B44" i="3"/>
  <c r="C600" i="7"/>
  <c r="C85" i="7"/>
  <c r="I132" i="7"/>
  <c r="D133" i="7" s="1"/>
  <c r="I646" i="35"/>
  <c r="I34" i="6"/>
  <c r="H88" i="4"/>
  <c r="H10" i="4" s="1"/>
  <c r="C600" i="6"/>
  <c r="C85" i="6"/>
  <c r="I410" i="4"/>
  <c r="B46" i="4"/>
  <c r="G7" i="5"/>
  <c r="E85" i="4"/>
  <c r="C88" i="6"/>
  <c r="C10" i="6" s="1"/>
  <c r="I47" i="6"/>
  <c r="I579" i="4"/>
  <c r="I608" i="6"/>
  <c r="D88" i="6"/>
  <c r="G85" i="4"/>
  <c r="B97" i="3"/>
  <c r="I97" i="3" s="1"/>
  <c r="I591" i="3"/>
  <c r="H88" i="8"/>
  <c r="E100" i="35"/>
  <c r="G88" i="32"/>
  <c r="C88" i="34"/>
  <c r="H100" i="35"/>
  <c r="E103" i="34"/>
  <c r="I598" i="34"/>
  <c r="C88" i="8"/>
  <c r="E103" i="1"/>
  <c r="H103" i="34"/>
  <c r="H25" i="34" s="1"/>
  <c r="H105" i="3"/>
  <c r="I258" i="5"/>
  <c r="E104" i="35"/>
  <c r="G104" i="32"/>
  <c r="G26" i="32" s="1"/>
  <c r="H105" i="6"/>
  <c r="I258" i="4"/>
  <c r="I339" i="8"/>
  <c r="C104" i="35"/>
  <c r="C53" i="35"/>
  <c r="I330" i="7"/>
  <c r="B44" i="7"/>
  <c r="C53" i="34"/>
  <c r="S634" i="41"/>
  <c r="I409" i="3"/>
  <c r="B105" i="3"/>
  <c r="D49" i="5"/>
  <c r="D23" i="5" s="1"/>
  <c r="D49" i="7"/>
  <c r="D23" i="7" s="1"/>
  <c r="G105" i="42"/>
  <c r="G27" i="42" s="1"/>
  <c r="H105" i="42"/>
  <c r="H27" i="42" s="1"/>
  <c r="M105" i="43"/>
  <c r="M27" i="43" s="1"/>
  <c r="L103" i="43"/>
  <c r="O103" i="41"/>
  <c r="L93" i="43"/>
  <c r="I204" i="6"/>
  <c r="B48" i="6"/>
  <c r="I33" i="7"/>
  <c r="E88" i="4"/>
  <c r="E10" i="4" s="1"/>
  <c r="I410" i="7"/>
  <c r="B46" i="7"/>
  <c r="I260" i="7"/>
  <c r="I89" i="6"/>
  <c r="B7" i="3"/>
  <c r="I33" i="3"/>
  <c r="I425" i="4"/>
  <c r="E17" i="6"/>
  <c r="E17" i="7"/>
  <c r="I260" i="6"/>
  <c r="G53" i="5"/>
  <c r="E85" i="5"/>
  <c r="H88" i="6"/>
  <c r="H10" i="6" s="1"/>
  <c r="H85" i="4"/>
  <c r="I89" i="5"/>
  <c r="D88" i="3"/>
  <c r="D10" i="3" s="1"/>
  <c r="I608" i="3"/>
  <c r="G7" i="4"/>
  <c r="G54" i="4"/>
  <c r="D13" i="7"/>
  <c r="I414" i="32"/>
  <c r="L88" i="41"/>
  <c r="D85" i="4"/>
  <c r="H88" i="7"/>
  <c r="H10" i="7" s="1"/>
  <c r="G85" i="5"/>
  <c r="C100" i="8"/>
  <c r="E88" i="7"/>
  <c r="E10" i="7" s="1"/>
  <c r="I410" i="6"/>
  <c r="B46" i="6"/>
  <c r="H105" i="7"/>
  <c r="H27" i="7" s="1"/>
  <c r="H105" i="4"/>
  <c r="I330" i="4"/>
  <c r="B44" i="4"/>
  <c r="I599" i="42"/>
  <c r="C88" i="3"/>
  <c r="C10" i="3" s="1"/>
  <c r="I645" i="7"/>
  <c r="B99" i="7"/>
  <c r="B103" i="35"/>
  <c r="I597" i="35"/>
  <c r="I598" i="1"/>
  <c r="D103" i="35"/>
  <c r="G103" i="35"/>
  <c r="G25" i="35" s="1"/>
  <c r="I625" i="34"/>
  <c r="I625" i="32"/>
  <c r="H105" i="5"/>
  <c r="H27" i="5" s="1"/>
  <c r="D93" i="1"/>
  <c r="D93" i="8"/>
  <c r="G104" i="35"/>
  <c r="G26" i="35" s="1"/>
  <c r="D104" i="1"/>
  <c r="C104" i="34"/>
  <c r="I330" i="6"/>
  <c r="B44" i="6"/>
  <c r="I588" i="7"/>
  <c r="B94" i="7"/>
  <c r="I94" i="7" s="1"/>
  <c r="I405" i="7"/>
  <c r="I409" i="6"/>
  <c r="C49" i="4"/>
  <c r="C23" i="4" s="1"/>
  <c r="C49" i="3"/>
  <c r="C23" i="3" s="1"/>
  <c r="M103" i="41"/>
  <c r="Q105" i="43"/>
  <c r="Q27" i="43" s="1"/>
  <c r="S649" i="43"/>
  <c r="S634" i="42"/>
  <c r="M103" i="42"/>
  <c r="M25" i="42" s="1"/>
  <c r="B97" i="7"/>
  <c r="I97" i="7" s="1"/>
  <c r="I591" i="7"/>
  <c r="B101" i="3"/>
  <c r="I101" i="3" s="1"/>
  <c r="I595" i="3"/>
  <c r="C600" i="3"/>
  <c r="C85" i="3"/>
  <c r="I34" i="5"/>
  <c r="D10" i="6"/>
  <c r="B11" i="5"/>
  <c r="I37" i="5"/>
  <c r="I33" i="6"/>
  <c r="I645" i="6"/>
  <c r="B99" i="6"/>
  <c r="I637" i="4"/>
  <c r="B91" i="4"/>
  <c r="I91" i="4" s="1"/>
  <c r="I132" i="5"/>
  <c r="B133" i="5" s="1"/>
  <c r="E7" i="4"/>
  <c r="B93" i="41"/>
  <c r="D85" i="6"/>
  <c r="D7" i="6" s="1"/>
  <c r="C88" i="7"/>
  <c r="C10" i="7" s="1"/>
  <c r="B93" i="43"/>
  <c r="B10" i="4"/>
  <c r="I36" i="4"/>
  <c r="G88" i="7"/>
  <c r="G10" i="7" s="1"/>
  <c r="H85" i="7"/>
  <c r="B43" i="3"/>
  <c r="I37" i="6"/>
  <c r="E7" i="5"/>
  <c r="I33" i="4"/>
  <c r="B7" i="4"/>
  <c r="E88" i="3"/>
  <c r="E10" i="3" s="1"/>
  <c r="B103" i="32"/>
  <c r="I597" i="32"/>
  <c r="D93" i="34"/>
  <c r="I334" i="5"/>
  <c r="N93" i="41"/>
  <c r="I261" i="4"/>
  <c r="B53" i="4"/>
  <c r="I36" i="7"/>
  <c r="C88" i="5"/>
  <c r="C10" i="5" s="1"/>
  <c r="C53" i="1"/>
  <c r="B100" i="4"/>
  <c r="I100" i="4" s="1"/>
  <c r="I594" i="4"/>
  <c r="E17" i="3"/>
  <c r="D88" i="34"/>
  <c r="G88" i="1"/>
  <c r="G103" i="32"/>
  <c r="G25" i="32" s="1"/>
  <c r="H104" i="1"/>
  <c r="H26" i="1" s="1"/>
  <c r="I634" i="35"/>
  <c r="B88" i="35"/>
  <c r="I88" i="35" s="1"/>
  <c r="I598" i="35"/>
  <c r="C104" i="32"/>
  <c r="H88" i="32"/>
  <c r="I625" i="1"/>
  <c r="E88" i="32"/>
  <c r="D104" i="35"/>
  <c r="C104" i="1"/>
  <c r="I339" i="34"/>
  <c r="B53" i="34"/>
  <c r="C42" i="3"/>
  <c r="C16" i="3" s="1"/>
  <c r="H104" i="35"/>
  <c r="H26" i="35" s="1"/>
  <c r="B86" i="7"/>
  <c r="B8" i="7" s="1"/>
  <c r="B94" i="5"/>
  <c r="I94" i="5" s="1"/>
  <c r="I588" i="5"/>
  <c r="I405" i="3"/>
  <c r="I409" i="7"/>
  <c r="D49" i="3"/>
  <c r="D23" i="3" s="1"/>
  <c r="D49" i="6"/>
  <c r="D23" i="6" s="1"/>
  <c r="I651" i="42"/>
  <c r="Q105" i="41"/>
  <c r="Q27" i="41" s="1"/>
  <c r="N103" i="43"/>
  <c r="I599" i="41"/>
  <c r="R103" i="41"/>
  <c r="E17" i="4"/>
  <c r="I637" i="7"/>
  <c r="B91" i="7"/>
  <c r="I91" i="7" s="1"/>
  <c r="H88" i="3"/>
  <c r="H10" i="3" s="1"/>
  <c r="D104" i="7"/>
  <c r="I624" i="7"/>
  <c r="I624" i="6"/>
  <c r="I39" i="7"/>
  <c r="D7" i="7"/>
  <c r="B93" i="4"/>
  <c r="I93" i="4" s="1"/>
  <c r="I587" i="4"/>
  <c r="B97" i="6"/>
  <c r="I97" i="6" s="1"/>
  <c r="I591" i="6"/>
  <c r="H27" i="3"/>
  <c r="I35" i="7"/>
  <c r="I637" i="3"/>
  <c r="B91" i="3"/>
  <c r="I36" i="6"/>
  <c r="E88" i="5"/>
  <c r="E10" i="5" s="1"/>
  <c r="C85" i="5"/>
  <c r="C600" i="5"/>
  <c r="H85" i="3"/>
  <c r="H600" i="3"/>
  <c r="I261" i="6"/>
  <c r="B53" i="6"/>
  <c r="I634" i="3"/>
  <c r="C9" i="5"/>
  <c r="B11" i="3"/>
  <c r="I11" i="3" s="1"/>
  <c r="I37" i="3"/>
  <c r="D17" i="4"/>
  <c r="I33" i="5"/>
  <c r="E85" i="3"/>
  <c r="E7" i="3" s="1"/>
  <c r="B11" i="6"/>
  <c r="I11" i="6" s="1"/>
  <c r="D88" i="32"/>
  <c r="C49" i="7"/>
  <c r="C23" i="7" s="1"/>
  <c r="I417" i="8"/>
  <c r="I36" i="3"/>
  <c r="I104" i="42"/>
  <c r="G103" i="1"/>
  <c r="G25" i="1" s="1"/>
  <c r="E103" i="35"/>
  <c r="E88" i="1"/>
  <c r="C103" i="34"/>
  <c r="D103" i="32"/>
  <c r="E103" i="32"/>
  <c r="C103" i="32"/>
  <c r="G104" i="34"/>
  <c r="G26" i="34" s="1"/>
  <c r="E104" i="1"/>
  <c r="C42" i="5"/>
  <c r="C16" i="5" s="1"/>
  <c r="H104" i="34"/>
  <c r="H26" i="34" s="1"/>
  <c r="I330" i="5"/>
  <c r="B44" i="5"/>
  <c r="I339" i="1"/>
  <c r="B53" i="1"/>
  <c r="B94" i="6"/>
  <c r="I94" i="6" s="1"/>
  <c r="I588" i="6"/>
  <c r="B94" i="3"/>
  <c r="I94" i="3" s="1"/>
  <c r="I588" i="3"/>
  <c r="E105" i="42"/>
  <c r="E27" i="42" s="1"/>
  <c r="I650" i="42"/>
  <c r="I645" i="5"/>
  <c r="B99" i="5"/>
  <c r="G85" i="3"/>
  <c r="H85" i="6"/>
  <c r="H600" i="6"/>
  <c r="I260" i="5"/>
  <c r="E85" i="6"/>
  <c r="E7" i="6" s="1"/>
  <c r="I594" i="5"/>
  <c r="B100" i="5"/>
  <c r="I100" i="5" s="1"/>
  <c r="C88" i="4"/>
  <c r="C10" i="4" s="1"/>
  <c r="C11" i="5"/>
  <c r="D85" i="3"/>
  <c r="D7" i="3" s="1"/>
  <c r="D85" i="5"/>
  <c r="D7" i="5" s="1"/>
  <c r="C7" i="7"/>
  <c r="I587" i="3"/>
  <c r="B93" i="3"/>
  <c r="I93" i="3" s="1"/>
  <c r="I34" i="7"/>
  <c r="I34" i="4"/>
  <c r="B11" i="4"/>
  <c r="I11" i="4" s="1"/>
  <c r="I37" i="4"/>
  <c r="B97" i="5"/>
  <c r="I97" i="5" s="1"/>
  <c r="I591" i="5"/>
  <c r="I104" i="6"/>
  <c r="I595" i="5"/>
  <c r="B101" i="5"/>
  <c r="I101" i="5" s="1"/>
  <c r="I132" i="6"/>
  <c r="H104" i="32"/>
  <c r="H26" i="32" s="1"/>
  <c r="D104" i="32"/>
  <c r="I414" i="34"/>
  <c r="I258" i="7"/>
  <c r="D49" i="4"/>
  <c r="D23" i="4" s="1"/>
  <c r="I598" i="7"/>
  <c r="B104" i="7"/>
  <c r="H85" i="5"/>
  <c r="I645" i="3"/>
  <c r="B99" i="3"/>
  <c r="I646" i="8"/>
  <c r="E104" i="34"/>
  <c r="C103" i="1"/>
  <c r="H103" i="32"/>
  <c r="H25" i="32" s="1"/>
  <c r="C88" i="32"/>
  <c r="C103" i="35"/>
  <c r="B103" i="34"/>
  <c r="I597" i="34"/>
  <c r="G103" i="34"/>
  <c r="G25" i="34" s="1"/>
  <c r="D103" i="34"/>
  <c r="H103" i="1"/>
  <c r="H25" i="1" s="1"/>
  <c r="I625" i="35"/>
  <c r="H103" i="35"/>
  <c r="H25" i="35" s="1"/>
  <c r="C16" i="6"/>
  <c r="G600" i="6"/>
  <c r="D104" i="34"/>
  <c r="D93" i="32"/>
  <c r="D93" i="35"/>
  <c r="I339" i="35"/>
  <c r="B53" i="35"/>
  <c r="G104" i="1"/>
  <c r="G26" i="1" s="1"/>
  <c r="B94" i="4"/>
  <c r="I94" i="4" s="1"/>
  <c r="I588" i="4"/>
  <c r="I639" i="42"/>
  <c r="I405" i="6"/>
  <c r="Q103" i="42"/>
  <c r="Q25" i="42" s="1"/>
  <c r="L103" i="41"/>
  <c r="M103" i="43"/>
  <c r="I599" i="43"/>
  <c r="I46" i="3"/>
  <c r="B20" i="3"/>
  <c r="I20" i="3" s="1"/>
  <c r="I35" i="5"/>
  <c r="C9" i="6"/>
  <c r="G88" i="3"/>
  <c r="G10" i="3" s="1"/>
  <c r="B27" i="7"/>
  <c r="I53" i="7"/>
  <c r="I103" i="41"/>
  <c r="H27" i="6"/>
  <c r="H54" i="6"/>
  <c r="G54" i="7"/>
  <c r="G7" i="7"/>
  <c r="I579" i="6"/>
  <c r="B85" i="6"/>
  <c r="H54" i="5"/>
  <c r="G7" i="3"/>
  <c r="G54" i="3"/>
  <c r="H27" i="4"/>
  <c r="H54" i="4"/>
  <c r="I587" i="7"/>
  <c r="B93" i="7"/>
  <c r="I93" i="7" s="1"/>
  <c r="I260" i="4"/>
  <c r="I37" i="7"/>
  <c r="B11" i="7"/>
  <c r="I11" i="7" s="1"/>
  <c r="C93" i="6"/>
  <c r="I93" i="6" s="1"/>
  <c r="I587" i="6"/>
  <c r="H88" i="5"/>
  <c r="H10" i="5" s="1"/>
  <c r="G53" i="6"/>
  <c r="E88" i="6"/>
  <c r="E10" i="6" s="1"/>
  <c r="D7" i="4"/>
  <c r="I637" i="5"/>
  <c r="B91" i="5"/>
  <c r="I36" i="5"/>
  <c r="I35" i="6"/>
  <c r="I598" i="6"/>
  <c r="I89" i="4"/>
  <c r="C21" i="4"/>
  <c r="I35" i="4"/>
  <c r="I637" i="6"/>
  <c r="B91" i="6"/>
  <c r="B85" i="5"/>
  <c r="B7" i="5" s="1"/>
  <c r="I579" i="5"/>
  <c r="C600" i="4"/>
  <c r="C85" i="4"/>
  <c r="S651" i="41"/>
  <c r="S651" i="43"/>
  <c r="S639" i="43"/>
  <c r="N93" i="42"/>
  <c r="O104" i="42"/>
  <c r="O105" i="42"/>
  <c r="O27" i="42" s="1"/>
  <c r="Q93" i="42"/>
  <c r="R93" i="42"/>
  <c r="L104" i="42"/>
  <c r="M105" i="42"/>
  <c r="M27" i="42" s="1"/>
  <c r="M104" i="42"/>
  <c r="L93" i="42"/>
  <c r="M93" i="42"/>
  <c r="R104" i="41"/>
  <c r="Q104" i="41"/>
  <c r="M104" i="41"/>
  <c r="O104" i="41"/>
  <c r="N104" i="41"/>
  <c r="S620" i="41"/>
  <c r="AG620" i="41" s="1"/>
  <c r="Q104" i="42"/>
  <c r="N104" i="42"/>
  <c r="R104" i="42"/>
  <c r="D88" i="8"/>
  <c r="Q93" i="41"/>
  <c r="I651" i="35"/>
  <c r="I651" i="34"/>
  <c r="I651" i="8"/>
  <c r="I620" i="8"/>
  <c r="I336" i="32"/>
  <c r="I336" i="35"/>
  <c r="I336" i="34"/>
  <c r="D87" i="7"/>
  <c r="D9" i="7" s="1"/>
  <c r="D87" i="3"/>
  <c r="D9" i="3" s="1"/>
  <c r="D87" i="5"/>
  <c r="D9" i="5" s="1"/>
  <c r="B93" i="32"/>
  <c r="I651" i="32"/>
  <c r="D53" i="34"/>
  <c r="H93" i="1"/>
  <c r="I336" i="8"/>
  <c r="D86" i="5"/>
  <c r="D8" i="5" s="1"/>
  <c r="D86" i="4"/>
  <c r="D8" i="4" s="1"/>
  <c r="D86" i="3"/>
  <c r="D8" i="3" s="1"/>
  <c r="D86" i="6"/>
  <c r="D8" i="6" s="1"/>
  <c r="D87" i="6"/>
  <c r="D9" i="6" s="1"/>
  <c r="D87" i="4"/>
  <c r="D9" i="4" s="1"/>
  <c r="E103" i="8"/>
  <c r="H105" i="32"/>
  <c r="H27" i="32" s="1"/>
  <c r="G105" i="34"/>
  <c r="G27" i="34" s="1"/>
  <c r="I648" i="7"/>
  <c r="I648" i="4"/>
  <c r="E104" i="8"/>
  <c r="G103" i="8"/>
  <c r="G25" i="8" s="1"/>
  <c r="E105" i="35"/>
  <c r="E27" i="35" s="1"/>
  <c r="E105" i="1"/>
  <c r="E27" i="1" s="1"/>
  <c r="C105" i="34"/>
  <c r="D104" i="8"/>
  <c r="C104" i="8"/>
  <c r="D105" i="35"/>
  <c r="G105" i="35"/>
  <c r="G27" i="35" s="1"/>
  <c r="G105" i="1"/>
  <c r="G27" i="1" s="1"/>
  <c r="E105" i="34"/>
  <c r="E27" i="34" s="1"/>
  <c r="E105" i="32"/>
  <c r="E27" i="32" s="1"/>
  <c r="C105" i="1"/>
  <c r="D103" i="8"/>
  <c r="D105" i="32"/>
  <c r="G105" i="32"/>
  <c r="G27" i="32" s="1"/>
  <c r="I648" i="6"/>
  <c r="I648" i="3"/>
  <c r="I648" i="5"/>
  <c r="H104" i="8"/>
  <c r="H26" i="8" s="1"/>
  <c r="C103" i="8"/>
  <c r="C105" i="32"/>
  <c r="G104" i="8"/>
  <c r="G26" i="8" s="1"/>
  <c r="H105" i="34"/>
  <c r="H27" i="34" s="1"/>
  <c r="H105" i="35"/>
  <c r="H27" i="35" s="1"/>
  <c r="C105" i="35"/>
  <c r="G88" i="8"/>
  <c r="I599" i="7" l="1"/>
  <c r="I439" i="5"/>
  <c r="B133" i="4"/>
  <c r="F133" i="4"/>
  <c r="H105" i="1"/>
  <c r="H27" i="1" s="1"/>
  <c r="I649" i="34"/>
  <c r="D105" i="1"/>
  <c r="H600" i="7"/>
  <c r="C27" i="35"/>
  <c r="R105" i="42"/>
  <c r="R27" i="42" s="1"/>
  <c r="H133" i="4"/>
  <c r="I649" i="32"/>
  <c r="I7" i="5"/>
  <c r="I581" i="4"/>
  <c r="B87" i="4"/>
  <c r="G93" i="1"/>
  <c r="I582" i="6"/>
  <c r="B88" i="6"/>
  <c r="C53" i="8"/>
  <c r="I335" i="6"/>
  <c r="B49" i="6"/>
  <c r="I10" i="4"/>
  <c r="I334" i="3"/>
  <c r="B48" i="3"/>
  <c r="I599" i="3"/>
  <c r="I44" i="7"/>
  <c r="B18" i="7"/>
  <c r="I18" i="7" s="1"/>
  <c r="I53" i="5"/>
  <c r="B27" i="5"/>
  <c r="C93" i="34"/>
  <c r="S650" i="41"/>
  <c r="Q105" i="42"/>
  <c r="Q27" i="42" s="1"/>
  <c r="I328" i="5"/>
  <c r="B42" i="5"/>
  <c r="H600" i="5"/>
  <c r="I335" i="3"/>
  <c r="B49" i="3"/>
  <c r="B133" i="7"/>
  <c r="C27" i="1"/>
  <c r="D340" i="3"/>
  <c r="D42" i="3"/>
  <c r="D16" i="3" s="1"/>
  <c r="H600" i="4"/>
  <c r="I328" i="3"/>
  <c r="B42" i="3"/>
  <c r="B103" i="8"/>
  <c r="I597" i="8"/>
  <c r="C93" i="1"/>
  <c r="S650" i="42"/>
  <c r="H7" i="5"/>
  <c r="D340" i="5"/>
  <c r="D42" i="5"/>
  <c r="D16" i="5" s="1"/>
  <c r="B27" i="6"/>
  <c r="I53" i="6"/>
  <c r="B27" i="34"/>
  <c r="I53" i="34"/>
  <c r="C7" i="3"/>
  <c r="H7" i="4"/>
  <c r="I7" i="4" s="1"/>
  <c r="I335" i="4"/>
  <c r="B49" i="4"/>
  <c r="G133" i="7"/>
  <c r="F133" i="7"/>
  <c r="E133" i="7"/>
  <c r="H133" i="7"/>
  <c r="I85" i="4"/>
  <c r="B13" i="4"/>
  <c r="I13" i="4" s="1"/>
  <c r="F100" i="1"/>
  <c r="I646" i="1"/>
  <c r="B105" i="1"/>
  <c r="I599" i="1"/>
  <c r="D105" i="34"/>
  <c r="B87" i="3"/>
  <c r="I581" i="3"/>
  <c r="I581" i="6"/>
  <c r="B87" i="6"/>
  <c r="H93" i="32"/>
  <c r="C93" i="32"/>
  <c r="D53" i="32"/>
  <c r="D27" i="32" s="1"/>
  <c r="H93" i="35"/>
  <c r="G93" i="35"/>
  <c r="I334" i="4"/>
  <c r="B48" i="4"/>
  <c r="I439" i="4"/>
  <c r="B27" i="1"/>
  <c r="I634" i="34"/>
  <c r="B88" i="34"/>
  <c r="I88" i="34" s="1"/>
  <c r="D42" i="4"/>
  <c r="D16" i="4" s="1"/>
  <c r="D340" i="4"/>
  <c r="B27" i="4"/>
  <c r="I53" i="4"/>
  <c r="H7" i="7"/>
  <c r="I11" i="5"/>
  <c r="I103" i="35"/>
  <c r="I46" i="6"/>
  <c r="B20" i="6"/>
  <c r="I20" i="6" s="1"/>
  <c r="G600" i="5"/>
  <c r="I599" i="6"/>
  <c r="G600" i="4"/>
  <c r="I649" i="35"/>
  <c r="I85" i="3"/>
  <c r="I582" i="3"/>
  <c r="B88" i="3"/>
  <c r="I439" i="3"/>
  <c r="I579" i="7"/>
  <c r="B85" i="7"/>
  <c r="I598" i="8"/>
  <c r="I634" i="32"/>
  <c r="B88" i="32"/>
  <c r="I88" i="32" s="1"/>
  <c r="B105" i="32"/>
  <c r="I105" i="32" s="1"/>
  <c r="I599" i="32"/>
  <c r="D27" i="34"/>
  <c r="G93" i="34"/>
  <c r="S651" i="42"/>
  <c r="I91" i="6"/>
  <c r="B13" i="6"/>
  <c r="I13" i="6" s="1"/>
  <c r="I329" i="5"/>
  <c r="B43" i="5"/>
  <c r="B18" i="5"/>
  <c r="I18" i="5" s="1"/>
  <c r="I44" i="5"/>
  <c r="H7" i="3"/>
  <c r="I133" i="4"/>
  <c r="I599" i="5"/>
  <c r="I99" i="6"/>
  <c r="B21" i="6"/>
  <c r="I21" i="6" s="1"/>
  <c r="I88" i="4"/>
  <c r="B95" i="5"/>
  <c r="I95" i="5" s="1"/>
  <c r="I589" i="5"/>
  <c r="B18" i="6"/>
  <c r="I18" i="6" s="1"/>
  <c r="I44" i="6"/>
  <c r="S634" i="43"/>
  <c r="L88" i="43"/>
  <c r="I439" i="6"/>
  <c r="B27" i="32"/>
  <c r="I328" i="4"/>
  <c r="B42" i="4"/>
  <c r="I582" i="5"/>
  <c r="B88" i="5"/>
  <c r="B20" i="4"/>
  <c r="I20" i="4" s="1"/>
  <c r="I46" i="4"/>
  <c r="B105" i="8"/>
  <c r="I599" i="35"/>
  <c r="B105" i="35"/>
  <c r="I105" i="35" s="1"/>
  <c r="D53" i="8"/>
  <c r="I639" i="34"/>
  <c r="C93" i="35"/>
  <c r="C133" i="7"/>
  <c r="I99" i="3"/>
  <c r="B21" i="3"/>
  <c r="I21" i="3" s="1"/>
  <c r="I104" i="7"/>
  <c r="G7" i="6"/>
  <c r="I589" i="6"/>
  <c r="B95" i="6"/>
  <c r="I95" i="6" s="1"/>
  <c r="L104" i="41"/>
  <c r="I103" i="32"/>
  <c r="I46" i="7"/>
  <c r="B20" i="7"/>
  <c r="I20" i="7" s="1"/>
  <c r="I335" i="5"/>
  <c r="B49" i="5"/>
  <c r="C7" i="6"/>
  <c r="I99" i="4"/>
  <c r="B21" i="4"/>
  <c r="I21" i="4" s="1"/>
  <c r="I103" i="34"/>
  <c r="I99" i="5"/>
  <c r="B21" i="5"/>
  <c r="I21" i="5" s="1"/>
  <c r="I589" i="7"/>
  <c r="B95" i="7"/>
  <c r="I95" i="7" s="1"/>
  <c r="B18" i="3"/>
  <c r="I18" i="3" s="1"/>
  <c r="I44" i="3"/>
  <c r="B105" i="34"/>
  <c r="I599" i="34"/>
  <c r="C93" i="8"/>
  <c r="G93" i="32"/>
  <c r="I336" i="1"/>
  <c r="I91" i="5"/>
  <c r="B13" i="5"/>
  <c r="I13" i="5" s="1"/>
  <c r="I85" i="6"/>
  <c r="I439" i="7"/>
  <c r="B93" i="34"/>
  <c r="B27" i="35"/>
  <c r="F133" i="6"/>
  <c r="E133" i="6"/>
  <c r="G133" i="6"/>
  <c r="H133" i="6"/>
  <c r="G54" i="6"/>
  <c r="B88" i="1"/>
  <c r="I335" i="7"/>
  <c r="B49" i="7"/>
  <c r="I91" i="3"/>
  <c r="B13" i="3"/>
  <c r="I13" i="3" s="1"/>
  <c r="B133" i="6"/>
  <c r="I328" i="7"/>
  <c r="B42" i="7"/>
  <c r="I99" i="7"/>
  <c r="B21" i="7"/>
  <c r="I21" i="7" s="1"/>
  <c r="I443" i="34"/>
  <c r="B53" i="8"/>
  <c r="D340" i="6"/>
  <c r="D42" i="6"/>
  <c r="D16" i="6" s="1"/>
  <c r="C7" i="5"/>
  <c r="B20" i="5"/>
  <c r="I20" i="5" s="1"/>
  <c r="I46" i="5"/>
  <c r="I329" i="6"/>
  <c r="B43" i="6"/>
  <c r="L25" i="42"/>
  <c r="I328" i="6"/>
  <c r="B42" i="6"/>
  <c r="B86" i="4"/>
  <c r="I580" i="4"/>
  <c r="I85" i="5"/>
  <c r="E133" i="5"/>
  <c r="F133" i="5"/>
  <c r="G133" i="5"/>
  <c r="C133" i="5"/>
  <c r="H133" i="5"/>
  <c r="D133" i="5"/>
  <c r="I334" i="7"/>
  <c r="B48" i="7"/>
  <c r="H93" i="34"/>
  <c r="S639" i="42"/>
  <c r="C133" i="6"/>
  <c r="H7" i="6"/>
  <c r="I443" i="32"/>
  <c r="C53" i="32"/>
  <c r="C27" i="32" s="1"/>
  <c r="B13" i="7"/>
  <c r="I13" i="7" s="1"/>
  <c r="L93" i="41"/>
  <c r="D340" i="7"/>
  <c r="D42" i="7"/>
  <c r="D16" i="7" s="1"/>
  <c r="I43" i="3"/>
  <c r="B17" i="3"/>
  <c r="I17" i="3" s="1"/>
  <c r="B7" i="6"/>
  <c r="B93" i="35"/>
  <c r="B18" i="4"/>
  <c r="I18" i="4" s="1"/>
  <c r="I44" i="4"/>
  <c r="D133" i="6"/>
  <c r="I48" i="6"/>
  <c r="B22" i="6"/>
  <c r="I22" i="6" s="1"/>
  <c r="B27" i="3"/>
  <c r="B88" i="7"/>
  <c r="I582" i="7"/>
  <c r="C27" i="34"/>
  <c r="I329" i="4"/>
  <c r="B43" i="4"/>
  <c r="G54" i="5"/>
  <c r="I329" i="7"/>
  <c r="B43" i="7"/>
  <c r="B48" i="5"/>
  <c r="I599" i="4"/>
  <c r="R93" i="41"/>
  <c r="M93" i="41"/>
  <c r="F97" i="1"/>
  <c r="I322" i="8"/>
  <c r="I322" i="1"/>
  <c r="I322" i="32"/>
  <c r="D105" i="8"/>
  <c r="F87" i="1"/>
  <c r="F102" i="1"/>
  <c r="I27" i="34" l="1"/>
  <c r="I27" i="32"/>
  <c r="I7" i="3"/>
  <c r="I133" i="5"/>
  <c r="I639" i="32"/>
  <c r="I639" i="35"/>
  <c r="I105" i="34"/>
  <c r="I88" i="6"/>
  <c r="B10" i="6"/>
  <c r="I10" i="6" s="1"/>
  <c r="I43" i="6"/>
  <c r="B17" i="6"/>
  <c r="I17" i="6" s="1"/>
  <c r="D86" i="7"/>
  <c r="I580" i="7"/>
  <c r="H103" i="8"/>
  <c r="H25" i="8" s="1"/>
  <c r="I649" i="8"/>
  <c r="B23" i="6"/>
  <c r="I23" i="6" s="1"/>
  <c r="I49" i="6"/>
  <c r="I86" i="4"/>
  <c r="B8" i="4"/>
  <c r="I49" i="7"/>
  <c r="B23" i="7"/>
  <c r="I23" i="7" s="1"/>
  <c r="B23" i="5"/>
  <c r="I23" i="5" s="1"/>
  <c r="I49" i="5"/>
  <c r="I650" i="35"/>
  <c r="B104" i="35"/>
  <c r="I104" i="35" s="1"/>
  <c r="I49" i="4"/>
  <c r="B23" i="4"/>
  <c r="I23" i="4" s="1"/>
  <c r="B23" i="3"/>
  <c r="I23" i="3" s="1"/>
  <c r="I49" i="3"/>
  <c r="B22" i="3"/>
  <c r="I22" i="3" s="1"/>
  <c r="I48" i="3"/>
  <c r="B17" i="4"/>
  <c r="I17" i="4" s="1"/>
  <c r="I43" i="4"/>
  <c r="I7" i="6"/>
  <c r="B16" i="6"/>
  <c r="I16" i="6" s="1"/>
  <c r="I42" i="6"/>
  <c r="B27" i="8"/>
  <c r="I53" i="8"/>
  <c r="I42" i="7"/>
  <c r="B16" i="7"/>
  <c r="I16" i="7" s="1"/>
  <c r="I650" i="32"/>
  <c r="B104" i="32"/>
  <c r="I104" i="32" s="1"/>
  <c r="I88" i="5"/>
  <c r="B10" i="5"/>
  <c r="I10" i="5" s="1"/>
  <c r="I580" i="6"/>
  <c r="B86" i="6"/>
  <c r="B93" i="1"/>
  <c r="I87" i="3"/>
  <c r="B9" i="3"/>
  <c r="I9" i="3" s="1"/>
  <c r="B16" i="3"/>
  <c r="I16" i="3" s="1"/>
  <c r="I42" i="3"/>
  <c r="I88" i="7"/>
  <c r="B10" i="7"/>
  <c r="I10" i="7" s="1"/>
  <c r="I48" i="4"/>
  <c r="B22" i="4"/>
  <c r="I22" i="4" s="1"/>
  <c r="I581" i="5"/>
  <c r="B87" i="5"/>
  <c r="B93" i="8"/>
  <c r="E105" i="8"/>
  <c r="E27" i="8" s="1"/>
  <c r="S650" i="43"/>
  <c r="L104" i="43"/>
  <c r="I581" i="7"/>
  <c r="B87" i="7"/>
  <c r="D27" i="8"/>
  <c r="I42" i="4"/>
  <c r="B16" i="4"/>
  <c r="I16" i="4" s="1"/>
  <c r="B17" i="5"/>
  <c r="I17" i="5" s="1"/>
  <c r="I43" i="5"/>
  <c r="B16" i="5"/>
  <c r="I16" i="5" s="1"/>
  <c r="I42" i="5"/>
  <c r="G93" i="8"/>
  <c r="B86" i="5"/>
  <c r="I580" i="5"/>
  <c r="I133" i="6"/>
  <c r="I634" i="8"/>
  <c r="E88" i="8"/>
  <c r="I88" i="8" s="1"/>
  <c r="D53" i="1"/>
  <c r="I443" i="1"/>
  <c r="I580" i="3"/>
  <c r="B86" i="3"/>
  <c r="I87" i="6"/>
  <c r="B9" i="6"/>
  <c r="I9" i="6" s="1"/>
  <c r="S639" i="41"/>
  <c r="G105" i="8"/>
  <c r="G27" i="8" s="1"/>
  <c r="H105" i="8"/>
  <c r="H27" i="8" s="1"/>
  <c r="I48" i="5"/>
  <c r="B22" i="5"/>
  <c r="I22" i="5" s="1"/>
  <c r="I48" i="7"/>
  <c r="B22" i="7"/>
  <c r="I22" i="7" s="1"/>
  <c r="I85" i="7"/>
  <c r="B7" i="7"/>
  <c r="I88" i="3"/>
  <c r="B10" i="3"/>
  <c r="I10" i="3" s="1"/>
  <c r="H93" i="8"/>
  <c r="I650" i="8"/>
  <c r="B104" i="8"/>
  <c r="I104" i="8" s="1"/>
  <c r="I43" i="7"/>
  <c r="B17" i="7"/>
  <c r="I17" i="7" s="1"/>
  <c r="I650" i="34"/>
  <c r="B104" i="34"/>
  <c r="I104" i="34" s="1"/>
  <c r="D53" i="35"/>
  <c r="I443" i="35"/>
  <c r="I53" i="32"/>
  <c r="I133" i="7"/>
  <c r="I443" i="8"/>
  <c r="I87" i="4"/>
  <c r="B9" i="4"/>
  <c r="I9" i="4" s="1"/>
  <c r="F90" i="1"/>
  <c r="I103" i="8" l="1"/>
  <c r="C105" i="8"/>
  <c r="I599" i="8"/>
  <c r="I7" i="7"/>
  <c r="I87" i="7"/>
  <c r="B9" i="7"/>
  <c r="I9" i="7" s="1"/>
  <c r="D27" i="35"/>
  <c r="I27" i="35" s="1"/>
  <c r="I53" i="35"/>
  <c r="I86" i="5"/>
  <c r="B8" i="5"/>
  <c r="I639" i="8"/>
  <c r="D8" i="7"/>
  <c r="I86" i="7"/>
  <c r="I86" i="3"/>
  <c r="B8" i="3"/>
  <c r="I86" i="6"/>
  <c r="B8" i="6"/>
  <c r="I87" i="5"/>
  <c r="B9" i="5"/>
  <c r="I9" i="5" s="1"/>
  <c r="D27" i="1"/>
  <c r="I53" i="1"/>
  <c r="I8" i="4"/>
  <c r="I8" i="7" l="1"/>
  <c r="I8" i="5"/>
  <c r="C27" i="8"/>
  <c r="I27" i="8" s="1"/>
  <c r="I105" i="8"/>
  <c r="I8" i="3"/>
  <c r="I8" i="6"/>
  <c r="I416" i="8" l="1"/>
  <c r="I338" i="8"/>
  <c r="I494" i="1" l="1"/>
  <c r="I493" i="1"/>
  <c r="E52" i="8"/>
  <c r="E26" i="8" s="1"/>
  <c r="I520" i="8" l="1"/>
  <c r="I468" i="8"/>
  <c r="I520" i="1"/>
  <c r="I545" i="8"/>
  <c r="I530" i="34"/>
  <c r="I468" i="1"/>
  <c r="I244" i="34"/>
  <c r="I571" i="8"/>
  <c r="I572" i="8"/>
  <c r="I452" i="34"/>
  <c r="I545" i="1"/>
  <c r="I467" i="1"/>
  <c r="I546" i="1"/>
  <c r="I390" i="8"/>
  <c r="I571" i="1"/>
  <c r="I556" i="34"/>
  <c r="I519" i="1"/>
  <c r="I504" i="34"/>
  <c r="I519" i="8"/>
  <c r="I348" i="34"/>
  <c r="I546" i="8"/>
  <c r="I572" i="1"/>
  <c r="I467" i="8"/>
  <c r="I166" i="34"/>
  <c r="I218" i="34"/>
  <c r="I270" i="34"/>
  <c r="I426" i="34"/>
  <c r="I296" i="34"/>
  <c r="F78" i="1" l="1"/>
  <c r="F62" i="34"/>
  <c r="I400" i="34"/>
  <c r="I62" i="34"/>
  <c r="F10" i="34"/>
  <c r="I374" i="34"/>
  <c r="F78" i="8"/>
  <c r="I78" i="1"/>
  <c r="F77" i="8"/>
  <c r="F77" i="1"/>
  <c r="I322" i="34"/>
  <c r="I78" i="8" l="1"/>
  <c r="F26" i="8"/>
  <c r="I114" i="34"/>
  <c r="I77" i="1"/>
  <c r="F25" i="8"/>
  <c r="I77" i="8"/>
  <c r="B52" i="8"/>
  <c r="I129" i="8"/>
  <c r="D52" i="8"/>
  <c r="D26" i="8" s="1"/>
  <c r="C52" i="8"/>
  <c r="C26" i="8" s="1"/>
  <c r="I130" i="8" l="1"/>
  <c r="B26" i="8"/>
  <c r="I26" i="8" s="1"/>
  <c r="I52" i="8"/>
  <c r="I129" i="1" l="1"/>
  <c r="I130" i="1" l="1"/>
  <c r="I416" i="1" l="1"/>
  <c r="I338" i="1" l="1"/>
  <c r="C52" i="1"/>
  <c r="C26" i="1" s="1"/>
  <c r="D52" i="1"/>
  <c r="D26" i="1" s="1"/>
  <c r="E52" i="1"/>
  <c r="E26" i="1" s="1"/>
  <c r="I390" i="1" l="1"/>
  <c r="B52" i="1"/>
  <c r="I52" i="1" l="1"/>
  <c r="B26" i="1"/>
  <c r="C51" i="1" l="1"/>
  <c r="C25" i="1" s="1"/>
  <c r="D51" i="1"/>
  <c r="D25" i="1" s="1"/>
  <c r="I415" i="1"/>
  <c r="E51" i="1"/>
  <c r="E25" i="1" s="1"/>
  <c r="I389" i="1"/>
  <c r="I337" i="1" l="1"/>
  <c r="B51" i="1"/>
  <c r="I51" i="1" l="1"/>
  <c r="B25" i="1"/>
  <c r="E51" i="8" l="1"/>
  <c r="E25" i="8" s="1"/>
  <c r="D51" i="8"/>
  <c r="D25" i="8" s="1"/>
  <c r="I415" i="8"/>
  <c r="C51" i="8"/>
  <c r="C25" i="8" s="1"/>
  <c r="I389" i="8"/>
  <c r="I337" i="8" l="1"/>
  <c r="B51" i="8"/>
  <c r="I51" i="8" l="1"/>
  <c r="B25" i="8"/>
  <c r="I25" i="8" s="1"/>
  <c r="I130" i="34" l="1"/>
  <c r="I129" i="34"/>
  <c r="I521" i="43" l="1"/>
  <c r="I573" i="43"/>
  <c r="I495" i="43"/>
  <c r="I547" i="43"/>
  <c r="AI365" i="43"/>
  <c r="AH53" i="43"/>
  <c r="W53" i="43"/>
  <c r="AF53" i="43"/>
  <c r="AI235" i="43"/>
  <c r="AI339" i="43"/>
  <c r="AI443" i="43"/>
  <c r="AI261" i="43" l="1"/>
  <c r="AI157" i="43"/>
  <c r="AG53" i="43"/>
  <c r="X53" i="43"/>
  <c r="AD53" i="43"/>
  <c r="AI391" i="43"/>
  <c r="AI287" i="43"/>
  <c r="AI183" i="43"/>
  <c r="AE53" i="43"/>
  <c r="AI417" i="43"/>
  <c r="AI313" i="43"/>
  <c r="AI209" i="43"/>
  <c r="Y53" i="43"/>
  <c r="Z53" i="43"/>
  <c r="AA53" i="43"/>
  <c r="V53" i="43"/>
  <c r="AI131" i="43"/>
  <c r="AC53" i="43"/>
  <c r="F79" i="43"/>
  <c r="I469" i="43"/>
  <c r="AI53" i="43" l="1"/>
  <c r="AJ53" i="43" s="1"/>
  <c r="P105" i="43"/>
  <c r="P27" i="43" s="1"/>
  <c r="S599" i="43"/>
  <c r="F27" i="43"/>
  <c r="I79" i="43"/>
  <c r="I571" i="43" l="1"/>
  <c r="I519" i="43"/>
  <c r="I545" i="43"/>
  <c r="I493" i="43"/>
  <c r="AI259" i="43" l="1"/>
  <c r="AI389" i="43"/>
  <c r="AI363" i="43"/>
  <c r="AI441" i="43"/>
  <c r="AI311" i="43"/>
  <c r="AI415" i="43"/>
  <c r="AI155" i="43"/>
  <c r="F77" i="43"/>
  <c r="I467" i="43"/>
  <c r="AI207" i="43"/>
  <c r="AI337" i="43"/>
  <c r="AI285" i="43"/>
  <c r="AI233" i="43"/>
  <c r="AI181" i="43"/>
  <c r="F25" i="43" l="1"/>
  <c r="I25" i="43" s="1"/>
  <c r="I77" i="43"/>
  <c r="P103" i="43"/>
  <c r="S597" i="43"/>
  <c r="I572" i="43"/>
  <c r="I494" i="43"/>
  <c r="I520" i="43"/>
  <c r="I546" i="43"/>
  <c r="F78" i="43" l="1"/>
  <c r="I468" i="43"/>
  <c r="AI260" i="43"/>
  <c r="P25" i="43"/>
  <c r="S103" i="43"/>
  <c r="AI156" i="43"/>
  <c r="AI208" i="43"/>
  <c r="AI182" i="43"/>
  <c r="AI286" i="43"/>
  <c r="AI390" i="43"/>
  <c r="AI312" i="43"/>
  <c r="AI234" i="43" l="1"/>
  <c r="AI416" i="43"/>
  <c r="AI364" i="43"/>
  <c r="P104" i="43"/>
  <c r="S598" i="43"/>
  <c r="AI442" i="43"/>
  <c r="AI338" i="43"/>
  <c r="F26" i="43"/>
  <c r="I78" i="43"/>
  <c r="X52" i="43"/>
  <c r="P26" i="43" l="1"/>
  <c r="S104" i="43"/>
  <c r="AA52" i="43"/>
  <c r="AH52" i="43"/>
  <c r="AF52" i="43"/>
  <c r="AE52" i="43"/>
  <c r="W52" i="43"/>
  <c r="AG52" i="43"/>
  <c r="AD52" i="43"/>
  <c r="Y52" i="43"/>
  <c r="AC52" i="43"/>
  <c r="AH51" i="43"/>
  <c r="Q52" i="43"/>
  <c r="Q26" i="43" s="1"/>
  <c r="V52" i="43" l="1"/>
  <c r="Z52" i="43"/>
  <c r="O52" i="43"/>
  <c r="O26" i="43" s="1"/>
  <c r="R52" i="43"/>
  <c r="R26" i="43" s="1"/>
  <c r="M52" i="43"/>
  <c r="M26" i="43" s="1"/>
  <c r="AG51" i="43"/>
  <c r="AD51" i="43"/>
  <c r="Y51" i="43"/>
  <c r="AC51" i="43"/>
  <c r="N52" i="43"/>
  <c r="N26" i="43" s="1"/>
  <c r="AF51" i="43"/>
  <c r="AA51" i="43"/>
  <c r="AE51" i="43"/>
  <c r="Z51" i="43"/>
  <c r="W51" i="43"/>
  <c r="V51" i="43" l="1"/>
  <c r="X51" i="43"/>
  <c r="AI130" i="43"/>
  <c r="AI52" i="43"/>
  <c r="R51" i="43"/>
  <c r="R25" i="43" s="1"/>
  <c r="Q51" i="43"/>
  <c r="Q25" i="43" s="1"/>
  <c r="N51" i="43"/>
  <c r="N25" i="43" s="1"/>
  <c r="M51" i="43"/>
  <c r="M25" i="43" s="1"/>
  <c r="O51" i="43"/>
  <c r="O25" i="43" s="1"/>
  <c r="L52" i="43" l="1"/>
  <c r="S130" i="43"/>
  <c r="AI129" i="43"/>
  <c r="L51" i="43"/>
  <c r="S129" i="43"/>
  <c r="AI51" i="43"/>
  <c r="L25" i="43" l="1"/>
  <c r="S25" i="43" s="1"/>
  <c r="S51" i="43"/>
  <c r="AJ51" i="43" s="1"/>
  <c r="L26" i="43"/>
  <c r="S26" i="43" s="1"/>
  <c r="S52" i="43"/>
  <c r="AJ52" i="43" s="1"/>
  <c r="D105" i="43"/>
  <c r="D27" i="43" s="1"/>
  <c r="N105" i="43" l="1"/>
  <c r="N27" i="43" s="1"/>
  <c r="I625" i="43" l="1"/>
  <c r="B105" i="43"/>
  <c r="S625" i="43" l="1"/>
  <c r="AG625" i="43" s="1"/>
  <c r="L105" i="43"/>
  <c r="B27" i="43"/>
  <c r="I27" i="43" s="1"/>
  <c r="I105" i="43"/>
  <c r="L27" i="43" l="1"/>
  <c r="S27" i="43" s="1"/>
  <c r="S105" i="43"/>
  <c r="I573" i="41" l="1"/>
  <c r="I547" i="41"/>
  <c r="I521" i="41"/>
  <c r="I495" i="41"/>
  <c r="F79" i="41" l="1"/>
  <c r="I469" i="41"/>
  <c r="AA53" i="41" l="1"/>
  <c r="AD53" i="41"/>
  <c r="V53" i="41"/>
  <c r="AI131" i="41"/>
  <c r="P105" i="41"/>
  <c r="P27" i="41" s="1"/>
  <c r="S599" i="41"/>
  <c r="AE53" i="41"/>
  <c r="AI391" i="41"/>
  <c r="AI287" i="41"/>
  <c r="AI183" i="41"/>
  <c r="AC53" i="41"/>
  <c r="AI417" i="41"/>
  <c r="AI313" i="41"/>
  <c r="AI209" i="41"/>
  <c r="AG53" i="41"/>
  <c r="X53" i="41"/>
  <c r="AI443" i="41"/>
  <c r="AI339" i="41"/>
  <c r="AI235" i="41"/>
  <c r="Z53" i="41"/>
  <c r="W53" i="41"/>
  <c r="AI365" i="41"/>
  <c r="AI261" i="41"/>
  <c r="AI157" i="41"/>
  <c r="Y53" i="41"/>
  <c r="AF53" i="41"/>
  <c r="AH53" i="41"/>
  <c r="F27" i="41"/>
  <c r="I79" i="41"/>
  <c r="AI53" i="41" l="1"/>
  <c r="AJ53" i="41" s="1"/>
  <c r="D105" i="41" l="1"/>
  <c r="D27" i="41" s="1"/>
  <c r="N105" i="41" l="1"/>
  <c r="N27" i="41" s="1"/>
  <c r="I625" i="41" l="1"/>
  <c r="B105" i="41"/>
  <c r="B27" i="41" l="1"/>
  <c r="I27" i="41" s="1"/>
  <c r="I105" i="41"/>
  <c r="S625" i="41"/>
  <c r="AG625" i="41" s="1"/>
  <c r="L105" i="41"/>
  <c r="L27" i="41" l="1"/>
  <c r="S27" i="41" s="1"/>
  <c r="S105" i="41"/>
  <c r="I493" i="41" l="1"/>
  <c r="I519" i="41"/>
  <c r="I545" i="41"/>
  <c r="I571" i="41"/>
  <c r="F77" i="41" l="1"/>
  <c r="I467" i="41"/>
  <c r="AI337" i="41" l="1"/>
  <c r="AI441" i="41"/>
  <c r="AI363" i="41"/>
  <c r="AI181" i="41"/>
  <c r="AI285" i="41"/>
  <c r="AI389" i="41"/>
  <c r="AI311" i="41"/>
  <c r="AI415" i="41"/>
  <c r="P103" i="41"/>
  <c r="S597" i="41"/>
  <c r="AI233" i="41"/>
  <c r="AI207" i="41"/>
  <c r="AI155" i="41"/>
  <c r="AI259" i="41"/>
  <c r="F25" i="41"/>
  <c r="I77" i="41"/>
  <c r="P25" i="41" l="1"/>
  <c r="S103" i="41"/>
  <c r="Z51" i="41"/>
  <c r="W51" i="41"/>
  <c r="AH51" i="41"/>
  <c r="AE51" i="41"/>
  <c r="AA51" i="41"/>
  <c r="X51" i="41"/>
  <c r="AF51" i="41"/>
  <c r="AC51" i="41"/>
  <c r="Y51" i="41"/>
  <c r="AG51" i="41"/>
  <c r="AD51" i="41"/>
  <c r="V51" i="41" l="1"/>
  <c r="AI51" i="41" s="1"/>
  <c r="AI129" i="41"/>
  <c r="M51" i="41"/>
  <c r="M25" i="41" s="1"/>
  <c r="R51" i="41"/>
  <c r="R25" i="41" s="1"/>
  <c r="O51" i="41"/>
  <c r="O25" i="41" s="1"/>
  <c r="N51" i="41"/>
  <c r="N25" i="41" s="1"/>
  <c r="Q51" i="41"/>
  <c r="Q25" i="41" s="1"/>
  <c r="L51" i="41" l="1"/>
  <c r="S129" i="41"/>
  <c r="D51" i="41"/>
  <c r="D25" i="41" s="1"/>
  <c r="E51" i="41"/>
  <c r="E25" i="41" s="1"/>
  <c r="H51" i="41"/>
  <c r="H25" i="41" s="1"/>
  <c r="C51" i="41"/>
  <c r="C25" i="41" s="1"/>
  <c r="G51" i="41"/>
  <c r="G25" i="41" s="1"/>
  <c r="B51" i="41" l="1"/>
  <c r="I129" i="41"/>
  <c r="S51" i="41"/>
  <c r="AJ51" i="41" s="1"/>
  <c r="L25" i="41"/>
  <c r="S25" i="41" s="1"/>
  <c r="B25" i="41" l="1"/>
  <c r="I25" i="41" s="1"/>
  <c r="I51" i="41"/>
  <c r="AI260" i="41" l="1"/>
  <c r="AI390" i="41" l="1"/>
  <c r="AI234" i="41"/>
  <c r="AI156" i="41"/>
  <c r="AI416" i="41"/>
  <c r="AI338" i="41"/>
  <c r="I468" i="41"/>
  <c r="AI182" i="41"/>
  <c r="AI208" i="41"/>
  <c r="AI286" i="41"/>
  <c r="AI312" i="41"/>
  <c r="AI364" i="41"/>
  <c r="AI442" i="41"/>
  <c r="I494" i="41"/>
  <c r="I572" i="41"/>
  <c r="I520" i="41"/>
  <c r="I546" i="41"/>
  <c r="F78" i="41" l="1"/>
  <c r="AF52" i="41"/>
  <c r="AC52" i="41"/>
  <c r="Y52" i="41"/>
  <c r="AG52" i="41"/>
  <c r="AD52" i="41"/>
  <c r="Z52" i="41"/>
  <c r="W52" i="41"/>
  <c r="AH52" i="41"/>
  <c r="AE52" i="41"/>
  <c r="AA52" i="41"/>
  <c r="X52" i="41"/>
  <c r="P104" i="41" l="1"/>
  <c r="S598" i="41"/>
  <c r="V52" i="41"/>
  <c r="AI52" i="41" s="1"/>
  <c r="AI130" i="41"/>
  <c r="F26" i="41"/>
  <c r="I78" i="41"/>
  <c r="P26" i="41" l="1"/>
  <c r="S104" i="41"/>
  <c r="I573" i="42"/>
  <c r="I547" i="42"/>
  <c r="I521" i="42"/>
  <c r="I495" i="42"/>
  <c r="F79" i="42" l="1"/>
  <c r="I469" i="42"/>
  <c r="P105" i="42" l="1"/>
  <c r="P27" i="42" s="1"/>
  <c r="S599" i="42"/>
  <c r="F27" i="42"/>
  <c r="I79" i="42"/>
  <c r="I572" i="32" l="1"/>
  <c r="I468" i="32"/>
  <c r="I571" i="32"/>
  <c r="I519" i="32"/>
  <c r="I467" i="32"/>
  <c r="I545" i="32"/>
  <c r="I520" i="32"/>
  <c r="I546" i="32"/>
  <c r="F78" i="32" l="1"/>
  <c r="F77" i="32"/>
  <c r="I77" i="32" l="1"/>
  <c r="F25" i="32"/>
  <c r="I78" i="32"/>
  <c r="F26" i="32"/>
  <c r="I130" i="32" l="1"/>
  <c r="I129" i="32"/>
  <c r="C51" i="32" l="1"/>
  <c r="C25" i="32" s="1"/>
  <c r="D51" i="32"/>
  <c r="D25" i="32" s="1"/>
  <c r="I416" i="32"/>
  <c r="I415" i="32"/>
  <c r="E51" i="32"/>
  <c r="E25" i="32" s="1"/>
  <c r="I337" i="32" l="1"/>
  <c r="B51" i="32"/>
  <c r="I338" i="32"/>
  <c r="I389" i="32"/>
  <c r="D52" i="32"/>
  <c r="D26" i="32" s="1"/>
  <c r="C52" i="32"/>
  <c r="C26" i="32" s="1"/>
  <c r="E52" i="32"/>
  <c r="E26" i="32" s="1"/>
  <c r="B25" i="32" l="1"/>
  <c r="I25" i="32" s="1"/>
  <c r="I51" i="32"/>
  <c r="I390" i="32" l="1"/>
  <c r="B52" i="32"/>
  <c r="B26" i="32" l="1"/>
  <c r="I26" i="32" s="1"/>
  <c r="I52" i="32"/>
  <c r="I129" i="35" l="1"/>
  <c r="C51" i="35" l="1"/>
  <c r="C25" i="35" s="1"/>
  <c r="D51" i="35"/>
  <c r="D25" i="35" s="1"/>
  <c r="E51" i="35"/>
  <c r="E25" i="35" s="1"/>
  <c r="I415" i="35"/>
  <c r="I467" i="35" l="1"/>
  <c r="I519" i="35"/>
  <c r="I337" i="35"/>
  <c r="B51" i="35"/>
  <c r="I389" i="35"/>
  <c r="I571" i="35"/>
  <c r="I545" i="35"/>
  <c r="B25" i="35" l="1"/>
  <c r="I51" i="35"/>
  <c r="F77" i="35"/>
  <c r="I416" i="35"/>
  <c r="E52" i="35"/>
  <c r="E26" i="35" s="1"/>
  <c r="I572" i="35" l="1"/>
  <c r="I130" i="35"/>
  <c r="C52" i="35"/>
  <c r="C26" i="35" s="1"/>
  <c r="F25" i="35"/>
  <c r="I77" i="35"/>
  <c r="I520" i="35"/>
  <c r="I338" i="35"/>
  <c r="B52" i="35"/>
  <c r="I468" i="35"/>
  <c r="I546" i="35"/>
  <c r="I25" i="35"/>
  <c r="I390" i="35" l="1"/>
  <c r="B26" i="35"/>
  <c r="D52" i="35"/>
  <c r="D26" i="35" s="1"/>
  <c r="F78" i="35"/>
  <c r="I78" i="35" l="1"/>
  <c r="F26" i="35"/>
  <c r="I26" i="35" s="1"/>
  <c r="I52" i="35"/>
  <c r="D105" i="42" l="1"/>
  <c r="D27" i="42" s="1"/>
  <c r="N105" i="42" l="1"/>
  <c r="N27" i="42" s="1"/>
  <c r="I625" i="42" l="1"/>
  <c r="B105" i="42"/>
  <c r="S625" i="42" l="1"/>
  <c r="AG625" i="42" s="1"/>
  <c r="L105" i="42"/>
  <c r="B27" i="42"/>
  <c r="I27" i="42" s="1"/>
  <c r="I105" i="42"/>
  <c r="L27" i="42" l="1"/>
  <c r="S27" i="42" s="1"/>
  <c r="S105" i="42"/>
  <c r="I493" i="42" l="1"/>
  <c r="I519" i="42"/>
  <c r="I545" i="42"/>
  <c r="I571" i="42"/>
  <c r="F77" i="42" l="1"/>
  <c r="I467" i="42"/>
  <c r="P103" i="42" l="1"/>
  <c r="S597" i="42"/>
  <c r="F25" i="42"/>
  <c r="I25" i="42" s="1"/>
  <c r="I77" i="42"/>
  <c r="P25" i="42" l="1"/>
  <c r="S25" i="42" s="1"/>
  <c r="S103" i="42"/>
  <c r="I520" i="42"/>
  <c r="I494" i="42"/>
  <c r="I572" i="42"/>
  <c r="I546" i="42"/>
  <c r="F78" i="42" l="1"/>
  <c r="I468" i="42"/>
  <c r="P104" i="42" l="1"/>
  <c r="S598" i="42"/>
  <c r="F26" i="42"/>
  <c r="I78" i="42"/>
  <c r="P26" i="42" l="1"/>
  <c r="S104" i="42"/>
  <c r="I311" i="2" l="1"/>
  <c r="I309" i="36"/>
  <c r="I441" i="3" l="1"/>
  <c r="I311" i="3"/>
  <c r="I441" i="4"/>
  <c r="I311" i="4"/>
  <c r="I310" i="36"/>
  <c r="I441" i="5"/>
  <c r="I311" i="5" l="1"/>
  <c r="I441" i="6"/>
  <c r="I311" i="6"/>
  <c r="I440" i="35"/>
  <c r="I310" i="1"/>
  <c r="I440" i="1" l="1"/>
  <c r="I440" i="36"/>
  <c r="I439" i="36"/>
  <c r="I441" i="7"/>
  <c r="I310" i="32"/>
  <c r="I311" i="7"/>
  <c r="I310" i="35"/>
  <c r="I440" i="32" l="1"/>
  <c r="I416" i="34" l="1"/>
  <c r="I338" i="34" l="1"/>
  <c r="C52" i="34"/>
  <c r="C26" i="34" s="1"/>
  <c r="D52" i="34"/>
  <c r="D26" i="34" s="1"/>
  <c r="E52" i="34"/>
  <c r="E26" i="34" s="1"/>
  <c r="I520" i="34" l="1"/>
  <c r="I468" i="34"/>
  <c r="I572" i="34"/>
  <c r="I546" i="34"/>
  <c r="D51" i="34"/>
  <c r="D25" i="34" s="1"/>
  <c r="I415" i="34"/>
  <c r="C51" i="34"/>
  <c r="C25" i="34" s="1"/>
  <c r="E51" i="34"/>
  <c r="E25" i="34" s="1"/>
  <c r="I389" i="34" l="1"/>
  <c r="I467" i="34"/>
  <c r="I337" i="34"/>
  <c r="B51" i="34"/>
  <c r="I571" i="34"/>
  <c r="F78" i="34"/>
  <c r="I519" i="34"/>
  <c r="I390" i="34"/>
  <c r="B52" i="34"/>
  <c r="I545" i="34"/>
  <c r="I440" i="34"/>
  <c r="I78" i="34" l="1"/>
  <c r="F26" i="34"/>
  <c r="B25" i="34"/>
  <c r="I51" i="34"/>
  <c r="B26" i="34"/>
  <c r="I26" i="34" s="1"/>
  <c r="I52" i="34"/>
  <c r="F77" i="34"/>
  <c r="F25" i="34" l="1"/>
  <c r="I77" i="34"/>
  <c r="I25" i="34"/>
  <c r="I310" i="34" l="1"/>
  <c r="I310" i="8" l="1"/>
  <c r="I440" i="8" l="1"/>
  <c r="I571" i="40" l="1"/>
  <c r="I519" i="40"/>
  <c r="I545" i="40"/>
  <c r="I493" i="40"/>
  <c r="AG51" i="40"/>
  <c r="AD51" i="40"/>
  <c r="AF51" i="40"/>
  <c r="Z51" i="40"/>
  <c r="I546" i="40"/>
  <c r="I520" i="40"/>
  <c r="I494" i="40"/>
  <c r="I572" i="40"/>
  <c r="V51" i="40" l="1"/>
  <c r="AI129" i="40"/>
  <c r="Y51" i="40"/>
  <c r="AI337" i="40"/>
  <c r="AI155" i="40"/>
  <c r="AI259" i="40"/>
  <c r="AI441" i="40"/>
  <c r="W51" i="40"/>
  <c r="AI363" i="40"/>
  <c r="AI415" i="40"/>
  <c r="AA51" i="40"/>
  <c r="F78" i="40"/>
  <c r="I468" i="40"/>
  <c r="AC51" i="40"/>
  <c r="AI389" i="40"/>
  <c r="AI311" i="40"/>
  <c r="F77" i="40"/>
  <c r="I467" i="40"/>
  <c r="AI207" i="40"/>
  <c r="X51" i="40"/>
  <c r="AI233" i="40"/>
  <c r="AE51" i="40"/>
  <c r="AH51" i="40"/>
  <c r="AI181" i="40"/>
  <c r="AI285" i="40"/>
  <c r="AI208" i="40"/>
  <c r="AI416" i="40"/>
  <c r="O51" i="40"/>
  <c r="O25" i="40" s="1"/>
  <c r="M51" i="40"/>
  <c r="M25" i="40" s="1"/>
  <c r="N51" i="40"/>
  <c r="N25" i="40" s="1"/>
  <c r="R51" i="40"/>
  <c r="R25" i="40" s="1"/>
  <c r="Q51" i="40"/>
  <c r="Q25" i="40" s="1"/>
  <c r="P104" i="40" l="1"/>
  <c r="S598" i="40"/>
  <c r="L51" i="40"/>
  <c r="S129" i="40"/>
  <c r="AI234" i="40"/>
  <c r="AI364" i="40"/>
  <c r="AI260" i="40"/>
  <c r="AI338" i="40"/>
  <c r="F26" i="40"/>
  <c r="I78" i="40"/>
  <c r="P103" i="40"/>
  <c r="S597" i="40"/>
  <c r="AI390" i="40"/>
  <c r="AI442" i="40"/>
  <c r="AI182" i="40"/>
  <c r="AI312" i="40"/>
  <c r="AI156" i="40"/>
  <c r="AI286" i="40"/>
  <c r="F25" i="40"/>
  <c r="I77" i="40"/>
  <c r="AI51" i="40"/>
  <c r="G51" i="40"/>
  <c r="G25" i="40" s="1"/>
  <c r="D51" i="40"/>
  <c r="D25" i="40" s="1"/>
  <c r="E51" i="40"/>
  <c r="E25" i="40" s="1"/>
  <c r="X52" i="40"/>
  <c r="AG52" i="40"/>
  <c r="AE52" i="40"/>
  <c r="AH52" i="40"/>
  <c r="W52" i="40"/>
  <c r="AA52" i="40"/>
  <c r="AF52" i="40"/>
  <c r="Z52" i="40"/>
  <c r="AC52" i="40"/>
  <c r="Y52" i="40"/>
  <c r="AD52" i="40"/>
  <c r="H51" i="40"/>
  <c r="H25" i="40" s="1"/>
  <c r="C51" i="40"/>
  <c r="C25" i="40" s="1"/>
  <c r="P25" i="40" l="1"/>
  <c r="S103" i="40"/>
  <c r="L25" i="40"/>
  <c r="S25" i="40" s="1"/>
  <c r="S51" i="40"/>
  <c r="AJ51" i="40" s="1"/>
  <c r="V52" i="40"/>
  <c r="AI52" i="40" s="1"/>
  <c r="AI130" i="40"/>
  <c r="B51" i="40"/>
  <c r="I129" i="40"/>
  <c r="P26" i="40"/>
  <c r="S104" i="40"/>
  <c r="I51" i="40" l="1"/>
  <c r="B25" i="40"/>
  <c r="I25" i="40" s="1"/>
  <c r="I404" i="2" l="1"/>
  <c r="I274" i="2"/>
  <c r="I248" i="2"/>
  <c r="I222" i="2"/>
  <c r="I506" i="3" l="1"/>
  <c r="I246" i="2"/>
  <c r="E262" i="2"/>
  <c r="I534" i="2"/>
  <c r="I508" i="4"/>
  <c r="I456" i="6"/>
  <c r="I116" i="3"/>
  <c r="B132" i="3"/>
  <c r="I196" i="2"/>
  <c r="I210" i="2" s="1"/>
  <c r="E210" i="2"/>
  <c r="I508" i="5"/>
  <c r="I560" i="2"/>
  <c r="I558" i="3"/>
  <c r="I482" i="5"/>
  <c r="I300" i="2"/>
  <c r="I508" i="3"/>
  <c r="I534" i="4"/>
  <c r="I482" i="6"/>
  <c r="I534" i="5"/>
  <c r="I560" i="4"/>
  <c r="I534" i="6"/>
  <c r="I456" i="2"/>
  <c r="I482" i="4"/>
  <c r="I430" i="2"/>
  <c r="I444" i="2" s="1"/>
  <c r="E444" i="2"/>
  <c r="E445" i="2" s="1"/>
  <c r="I482" i="3"/>
  <c r="I456" i="5"/>
  <c r="I456" i="7"/>
  <c r="I560" i="3"/>
  <c r="I508" i="6"/>
  <c r="I534" i="3"/>
  <c r="I560" i="5"/>
  <c r="I454" i="3"/>
  <c r="F64" i="3"/>
  <c r="F470" i="3"/>
  <c r="I482" i="2"/>
  <c r="I456" i="3"/>
  <c r="I560" i="7"/>
  <c r="I532" i="3"/>
  <c r="I548" i="3" s="1"/>
  <c r="F548" i="3"/>
  <c r="F549" i="3" s="1"/>
  <c r="I508" i="7"/>
  <c r="I534" i="7"/>
  <c r="I560" i="6"/>
  <c r="I508" i="2"/>
  <c r="I456" i="4"/>
  <c r="F66" i="4"/>
  <c r="I480" i="3"/>
  <c r="I482" i="7"/>
  <c r="I118" i="3"/>
  <c r="F66" i="5" l="1"/>
  <c r="F574" i="3"/>
  <c r="F496" i="3"/>
  <c r="I558" i="2"/>
  <c r="I574" i="2" s="1"/>
  <c r="F574" i="2"/>
  <c r="D40" i="2"/>
  <c r="I144" i="2"/>
  <c r="I480" i="7"/>
  <c r="I496" i="7" s="1"/>
  <c r="F496" i="7"/>
  <c r="I532" i="7"/>
  <c r="I548" i="7" s="1"/>
  <c r="F548" i="7"/>
  <c r="I558" i="4"/>
  <c r="I574" i="4" s="1"/>
  <c r="F574" i="4"/>
  <c r="F66" i="3"/>
  <c r="F80" i="3" s="1"/>
  <c r="E38" i="2"/>
  <c r="I220" i="2"/>
  <c r="I236" i="2" s="1"/>
  <c r="E236" i="2"/>
  <c r="F64" i="7"/>
  <c r="I454" i="7"/>
  <c r="I470" i="7" s="1"/>
  <c r="F470" i="7"/>
  <c r="I532" i="6"/>
  <c r="I548" i="6" s="1"/>
  <c r="F548" i="6"/>
  <c r="I496" i="3"/>
  <c r="I66" i="5"/>
  <c r="F66" i="2"/>
  <c r="E211" i="2"/>
  <c r="I480" i="5"/>
  <c r="I496" i="5" s="1"/>
  <c r="F496" i="5"/>
  <c r="I506" i="7"/>
  <c r="I522" i="7" s="1"/>
  <c r="F522" i="7"/>
  <c r="I480" i="6"/>
  <c r="I496" i="6" s="1"/>
  <c r="F496" i="6"/>
  <c r="I454" i="5"/>
  <c r="I470" i="5" s="1"/>
  <c r="F64" i="5"/>
  <c r="F470" i="5"/>
  <c r="I454" i="2"/>
  <c r="I470" i="2" s="1"/>
  <c r="F470" i="2"/>
  <c r="I454" i="4"/>
  <c r="I470" i="4" s="1"/>
  <c r="F64" i="4"/>
  <c r="F470" i="4"/>
  <c r="I506" i="5"/>
  <c r="I522" i="5" s="1"/>
  <c r="F522" i="5"/>
  <c r="I574" i="3"/>
  <c r="I132" i="3"/>
  <c r="I532" i="5"/>
  <c r="I548" i="5" s="1"/>
  <c r="F548" i="5"/>
  <c r="F549" i="5" s="1"/>
  <c r="F211" i="2"/>
  <c r="G211" i="2"/>
  <c r="H211" i="2"/>
  <c r="C211" i="2"/>
  <c r="B211" i="2"/>
  <c r="D211" i="2"/>
  <c r="I272" i="2"/>
  <c r="I288" i="2" s="1"/>
  <c r="E288" i="2"/>
  <c r="E289" i="2" s="1"/>
  <c r="I222" i="3"/>
  <c r="I506" i="2"/>
  <c r="I522" i="2" s="1"/>
  <c r="F522" i="2"/>
  <c r="I558" i="7"/>
  <c r="I574" i="7" s="1"/>
  <c r="F574" i="7"/>
  <c r="F575" i="7" s="1"/>
  <c r="I506" i="4"/>
  <c r="I522" i="4" s="1"/>
  <c r="F522" i="4"/>
  <c r="G549" i="3"/>
  <c r="C549" i="3"/>
  <c r="B549" i="3"/>
  <c r="D549" i="3"/>
  <c r="H549" i="3"/>
  <c r="E549" i="3"/>
  <c r="I64" i="3"/>
  <c r="F12" i="3"/>
  <c r="I300" i="6"/>
  <c r="I66" i="4"/>
  <c r="I532" i="4"/>
  <c r="I548" i="4" s="1"/>
  <c r="F548" i="4"/>
  <c r="I480" i="2"/>
  <c r="I496" i="2" s="1"/>
  <c r="F496" i="2"/>
  <c r="F497" i="2" s="1"/>
  <c r="I558" i="6"/>
  <c r="I574" i="6" s="1"/>
  <c r="F574" i="6"/>
  <c r="I470" i="3"/>
  <c r="F471" i="3" s="1"/>
  <c r="F445" i="2"/>
  <c r="G445" i="2"/>
  <c r="H445" i="2"/>
  <c r="B445" i="2"/>
  <c r="D445" i="2"/>
  <c r="C445" i="2"/>
  <c r="F522" i="3"/>
  <c r="I454" i="6"/>
  <c r="I470" i="6" s="1"/>
  <c r="F64" i="6"/>
  <c r="F470" i="6"/>
  <c r="I506" i="6"/>
  <c r="I522" i="6" s="1"/>
  <c r="F522" i="6"/>
  <c r="I324" i="2"/>
  <c r="E340" i="2"/>
  <c r="I402" i="2"/>
  <c r="I326" i="2"/>
  <c r="C40" i="2"/>
  <c r="C340" i="2"/>
  <c r="F64" i="2"/>
  <c r="E40" i="2"/>
  <c r="I480" i="4"/>
  <c r="I496" i="4" s="1"/>
  <c r="F496" i="4"/>
  <c r="F497" i="4" s="1"/>
  <c r="I558" i="5"/>
  <c r="I574" i="5" s="1"/>
  <c r="F574" i="5"/>
  <c r="F66" i="7"/>
  <c r="F66" i="6"/>
  <c r="I522" i="3"/>
  <c r="E444" i="3"/>
  <c r="I248" i="3"/>
  <c r="E262" i="3"/>
  <c r="E262" i="7"/>
  <c r="E262" i="6"/>
  <c r="E210" i="3"/>
  <c r="E210" i="7"/>
  <c r="I404" i="7"/>
  <c r="I404" i="5"/>
  <c r="I404" i="3"/>
  <c r="I378" i="7"/>
  <c r="F471" i="6" l="1"/>
  <c r="I378" i="4"/>
  <c r="I404" i="4"/>
  <c r="I248" i="7"/>
  <c r="I352" i="4"/>
  <c r="I340" i="2"/>
  <c r="C341" i="2" s="1"/>
  <c r="F82" i="3"/>
  <c r="I404" i="6"/>
  <c r="F549" i="4"/>
  <c r="F497" i="5"/>
  <c r="F471" i="7"/>
  <c r="F575" i="4"/>
  <c r="F575" i="2"/>
  <c r="I64" i="2"/>
  <c r="F80" i="2"/>
  <c r="C444" i="4"/>
  <c r="I220" i="4"/>
  <c r="E444" i="4"/>
  <c r="E210" i="5"/>
  <c r="I66" i="7"/>
  <c r="D341" i="2"/>
  <c r="H575" i="3"/>
  <c r="E575" i="3"/>
  <c r="G575" i="3"/>
  <c r="D575" i="3"/>
  <c r="B575" i="3"/>
  <c r="C575" i="3"/>
  <c r="F471" i="2"/>
  <c r="G497" i="3"/>
  <c r="E497" i="3"/>
  <c r="H497" i="3"/>
  <c r="D497" i="3"/>
  <c r="C497" i="3"/>
  <c r="B497" i="3"/>
  <c r="F237" i="2"/>
  <c r="G237" i="2"/>
  <c r="D237" i="2"/>
  <c r="H237" i="2"/>
  <c r="C237" i="2"/>
  <c r="B237" i="2"/>
  <c r="H549" i="7"/>
  <c r="C549" i="7"/>
  <c r="E549" i="7"/>
  <c r="G549" i="7"/>
  <c r="D549" i="7"/>
  <c r="B549" i="7"/>
  <c r="I222" i="7"/>
  <c r="H497" i="7"/>
  <c r="E497" i="7"/>
  <c r="B497" i="7"/>
  <c r="D497" i="7"/>
  <c r="C497" i="7"/>
  <c r="G497" i="7"/>
  <c r="I222" i="6"/>
  <c r="I248" i="5"/>
  <c r="I274" i="4"/>
  <c r="C444" i="5"/>
  <c r="D210" i="7"/>
  <c r="I378" i="6"/>
  <c r="I222" i="4"/>
  <c r="I248" i="4"/>
  <c r="I274" i="3"/>
  <c r="I352" i="7"/>
  <c r="D444" i="4"/>
  <c r="C444" i="7"/>
  <c r="D210" i="3"/>
  <c r="F575" i="5"/>
  <c r="I445" i="2"/>
  <c r="H497" i="2"/>
  <c r="C497" i="2"/>
  <c r="G497" i="2"/>
  <c r="E497" i="2"/>
  <c r="B497" i="2"/>
  <c r="D497" i="2"/>
  <c r="F549" i="6"/>
  <c r="I38" i="2"/>
  <c r="F497" i="7"/>
  <c r="C444" i="3"/>
  <c r="E262" i="36"/>
  <c r="G471" i="2"/>
  <c r="D471" i="2"/>
  <c r="E471" i="2"/>
  <c r="C471" i="2"/>
  <c r="B471" i="2"/>
  <c r="H471" i="2"/>
  <c r="I274" i="7"/>
  <c r="I274" i="6"/>
  <c r="I274" i="5"/>
  <c r="E210" i="4"/>
  <c r="C497" i="4"/>
  <c r="G497" i="4"/>
  <c r="B497" i="4"/>
  <c r="H497" i="4"/>
  <c r="E497" i="4"/>
  <c r="D497" i="4"/>
  <c r="I64" i="6"/>
  <c r="F12" i="6"/>
  <c r="F80" i="6"/>
  <c r="F289" i="2"/>
  <c r="H289" i="2"/>
  <c r="G289" i="2"/>
  <c r="C289" i="2"/>
  <c r="B289" i="2"/>
  <c r="I289" i="2" s="1"/>
  <c r="D289" i="2"/>
  <c r="F12" i="5"/>
  <c r="I64" i="5"/>
  <c r="I80" i="5" s="1"/>
  <c r="F80" i="5"/>
  <c r="G471" i="7"/>
  <c r="H471" i="7"/>
  <c r="C471" i="7"/>
  <c r="B471" i="7"/>
  <c r="I471" i="7" s="1"/>
  <c r="E471" i="7"/>
  <c r="D471" i="7"/>
  <c r="F497" i="3"/>
  <c r="D549" i="6"/>
  <c r="G549" i="6"/>
  <c r="C549" i="6"/>
  <c r="E549" i="6"/>
  <c r="B549" i="6"/>
  <c r="H549" i="6"/>
  <c r="C444" i="6"/>
  <c r="H549" i="4"/>
  <c r="G549" i="4"/>
  <c r="C549" i="4"/>
  <c r="B549" i="4"/>
  <c r="E549" i="4"/>
  <c r="D549" i="4"/>
  <c r="D497" i="5"/>
  <c r="C497" i="5"/>
  <c r="E497" i="5"/>
  <c r="G497" i="5"/>
  <c r="B497" i="5"/>
  <c r="H497" i="5"/>
  <c r="D40" i="5"/>
  <c r="I222" i="5"/>
  <c r="I246" i="5"/>
  <c r="I246" i="3"/>
  <c r="I352" i="6"/>
  <c r="D444" i="6"/>
  <c r="D210" i="5"/>
  <c r="E210" i="6"/>
  <c r="E471" i="6"/>
  <c r="C471" i="6"/>
  <c r="D471" i="6"/>
  <c r="H471" i="6"/>
  <c r="B471" i="6"/>
  <c r="G471" i="6"/>
  <c r="C471" i="3"/>
  <c r="D471" i="3"/>
  <c r="G471" i="3"/>
  <c r="B471" i="3"/>
  <c r="E471" i="3"/>
  <c r="H471" i="3"/>
  <c r="B575" i="7"/>
  <c r="D575" i="7"/>
  <c r="E575" i="7"/>
  <c r="G575" i="7"/>
  <c r="C575" i="7"/>
  <c r="H575" i="7"/>
  <c r="F575" i="3"/>
  <c r="E549" i="5"/>
  <c r="H549" i="5"/>
  <c r="C549" i="5"/>
  <c r="G549" i="5"/>
  <c r="D549" i="5"/>
  <c r="B549" i="5"/>
  <c r="F471" i="5"/>
  <c r="B471" i="5"/>
  <c r="H471" i="5"/>
  <c r="G471" i="5"/>
  <c r="E471" i="5"/>
  <c r="C471" i="5"/>
  <c r="D471" i="5"/>
  <c r="I66" i="2"/>
  <c r="I64" i="7"/>
  <c r="F12" i="7"/>
  <c r="F80" i="7"/>
  <c r="F82" i="7" s="1"/>
  <c r="I246" i="4"/>
  <c r="D210" i="6"/>
  <c r="I40" i="2"/>
  <c r="I66" i="3"/>
  <c r="I80" i="3" s="1"/>
  <c r="I378" i="5"/>
  <c r="E444" i="5"/>
  <c r="I248" i="6"/>
  <c r="I246" i="7"/>
  <c r="I246" i="6"/>
  <c r="I352" i="5"/>
  <c r="D444" i="7"/>
  <c r="D210" i="4"/>
  <c r="E262" i="5"/>
  <c r="F575" i="6"/>
  <c r="F12" i="4"/>
  <c r="I64" i="4"/>
  <c r="I80" i="4" s="1"/>
  <c r="F80" i="4"/>
  <c r="B575" i="4"/>
  <c r="E575" i="4"/>
  <c r="D575" i="4"/>
  <c r="H575" i="4"/>
  <c r="C575" i="4"/>
  <c r="G575" i="4"/>
  <c r="E575" i="5"/>
  <c r="B575" i="5"/>
  <c r="C575" i="5"/>
  <c r="G575" i="5"/>
  <c r="D575" i="5"/>
  <c r="H575" i="5"/>
  <c r="D444" i="5"/>
  <c r="I378" i="3"/>
  <c r="E262" i="4"/>
  <c r="E444" i="6"/>
  <c r="E444" i="7"/>
  <c r="I352" i="3"/>
  <c r="D444" i="3"/>
  <c r="I66" i="6"/>
  <c r="I532" i="2"/>
  <c r="I548" i="2" s="1"/>
  <c r="F548" i="2"/>
  <c r="F549" i="2" s="1"/>
  <c r="E341" i="2"/>
  <c r="G575" i="6"/>
  <c r="C575" i="6"/>
  <c r="E575" i="6"/>
  <c r="B575" i="6"/>
  <c r="D575" i="6"/>
  <c r="H575" i="6"/>
  <c r="I549" i="3"/>
  <c r="I211" i="2"/>
  <c r="B133" i="3"/>
  <c r="F133" i="3"/>
  <c r="E133" i="3"/>
  <c r="C133" i="3"/>
  <c r="H133" i="3"/>
  <c r="G133" i="3"/>
  <c r="D133" i="3"/>
  <c r="F471" i="4"/>
  <c r="E471" i="4"/>
  <c r="B471" i="4"/>
  <c r="H471" i="4"/>
  <c r="D471" i="4"/>
  <c r="G471" i="4"/>
  <c r="C471" i="4"/>
  <c r="F497" i="6"/>
  <c r="D497" i="6"/>
  <c r="E497" i="6"/>
  <c r="C497" i="6"/>
  <c r="B497" i="6"/>
  <c r="H497" i="6"/>
  <c r="G497" i="6"/>
  <c r="E237" i="2"/>
  <c r="F549" i="7"/>
  <c r="B575" i="2"/>
  <c r="G575" i="2"/>
  <c r="E575" i="2"/>
  <c r="C575" i="2"/>
  <c r="H575" i="2"/>
  <c r="D575" i="2"/>
  <c r="E210" i="36"/>
  <c r="E444" i="36"/>
  <c r="E50" i="3"/>
  <c r="E24" i="3" s="1"/>
  <c r="E50" i="5"/>
  <c r="E24" i="5" s="1"/>
  <c r="E50" i="6"/>
  <c r="E24" i="6" s="1"/>
  <c r="E50" i="7"/>
  <c r="E24" i="7" s="1"/>
  <c r="E50" i="4"/>
  <c r="E24" i="4" s="1"/>
  <c r="E366" i="7"/>
  <c r="E288" i="4"/>
  <c r="E288" i="5"/>
  <c r="C50" i="4"/>
  <c r="C24" i="4" s="1"/>
  <c r="C392" i="3"/>
  <c r="C392" i="5"/>
  <c r="C392" i="7"/>
  <c r="D392" i="3"/>
  <c r="D392" i="4"/>
  <c r="D392" i="7"/>
  <c r="C392" i="4"/>
  <c r="C392" i="6"/>
  <c r="D392" i="5"/>
  <c r="D392" i="6"/>
  <c r="E288" i="3"/>
  <c r="E288" i="7"/>
  <c r="E288" i="6"/>
  <c r="C50" i="6"/>
  <c r="C24" i="6" s="1"/>
  <c r="C50" i="5"/>
  <c r="C24" i="5" s="1"/>
  <c r="C50" i="3"/>
  <c r="C24" i="3" s="1"/>
  <c r="I80" i="7" l="1"/>
  <c r="E340" i="7"/>
  <c r="E366" i="3"/>
  <c r="B341" i="2"/>
  <c r="G341" i="2"/>
  <c r="I341" i="2" s="1"/>
  <c r="H341" i="2"/>
  <c r="E340" i="5"/>
  <c r="C366" i="3"/>
  <c r="F341" i="2"/>
  <c r="F81" i="3"/>
  <c r="D81" i="3"/>
  <c r="I82" i="3"/>
  <c r="H81" i="3"/>
  <c r="B81" i="3"/>
  <c r="C81" i="3"/>
  <c r="G81" i="3"/>
  <c r="E81" i="3"/>
  <c r="I324" i="3"/>
  <c r="B340" i="3"/>
  <c r="I350" i="7"/>
  <c r="B366" i="7"/>
  <c r="D81" i="4"/>
  <c r="B81" i="4"/>
  <c r="E81" i="4"/>
  <c r="C81" i="4"/>
  <c r="G81" i="4"/>
  <c r="I82" i="4"/>
  <c r="H81" i="4"/>
  <c r="F82" i="6"/>
  <c r="E184" i="7"/>
  <c r="I170" i="7"/>
  <c r="I184" i="7" s="1"/>
  <c r="E40" i="3"/>
  <c r="D50" i="5"/>
  <c r="I430" i="6"/>
  <c r="I444" i="6" s="1"/>
  <c r="B444" i="6"/>
  <c r="I575" i="7"/>
  <c r="I471" i="6"/>
  <c r="I430" i="5"/>
  <c r="I444" i="5" s="1"/>
  <c r="B444" i="5"/>
  <c r="I549" i="6"/>
  <c r="I196" i="4"/>
  <c r="I210" i="4" s="1"/>
  <c r="B210" i="4"/>
  <c r="B211" i="4" s="1"/>
  <c r="B40" i="4"/>
  <c r="I300" i="3"/>
  <c r="I237" i="2"/>
  <c r="I236" i="4"/>
  <c r="E40" i="7"/>
  <c r="I324" i="4"/>
  <c r="B340" i="4"/>
  <c r="E40" i="4"/>
  <c r="B392" i="3"/>
  <c r="I350" i="4"/>
  <c r="C366" i="6"/>
  <c r="E392" i="5"/>
  <c r="C340" i="4"/>
  <c r="B549" i="2"/>
  <c r="H549" i="2"/>
  <c r="D549" i="2"/>
  <c r="G549" i="2"/>
  <c r="E549" i="2"/>
  <c r="C549" i="2"/>
  <c r="I430" i="3"/>
  <c r="I444" i="3" s="1"/>
  <c r="B444" i="3"/>
  <c r="B445" i="3" s="1"/>
  <c r="I196" i="3"/>
  <c r="I210" i="3" s="1"/>
  <c r="D211" i="3" s="1"/>
  <c r="B210" i="3"/>
  <c r="B40" i="3"/>
  <c r="I80" i="6"/>
  <c r="F81" i="6" s="1"/>
  <c r="C210" i="3"/>
  <c r="I497" i="7"/>
  <c r="I82" i="5"/>
  <c r="G81" i="5"/>
  <c r="H81" i="5"/>
  <c r="C81" i="5"/>
  <c r="B81" i="5"/>
  <c r="E81" i="5"/>
  <c r="D81" i="5"/>
  <c r="B392" i="4"/>
  <c r="I350" i="5"/>
  <c r="B366" i="5"/>
  <c r="C340" i="3"/>
  <c r="I350" i="3"/>
  <c r="E392" i="6"/>
  <c r="I430" i="4"/>
  <c r="I444" i="4" s="1"/>
  <c r="B444" i="4"/>
  <c r="B445" i="4" s="1"/>
  <c r="I471" i="5"/>
  <c r="E184" i="4"/>
  <c r="E185" i="4" s="1"/>
  <c r="I170" i="4"/>
  <c r="I184" i="4" s="1"/>
  <c r="I402" i="3"/>
  <c r="E340" i="6"/>
  <c r="E40" i="6"/>
  <c r="I326" i="3"/>
  <c r="C340" i="5"/>
  <c r="D50" i="4"/>
  <c r="I376" i="4"/>
  <c r="I392" i="4" s="1"/>
  <c r="I497" i="6"/>
  <c r="I575" i="6"/>
  <c r="I575" i="5"/>
  <c r="I196" i="5"/>
  <c r="I210" i="5" s="1"/>
  <c r="B210" i="5"/>
  <c r="B211" i="5" s="1"/>
  <c r="B40" i="5"/>
  <c r="I471" i="3"/>
  <c r="C445" i="6"/>
  <c r="I196" i="7"/>
  <c r="I210" i="7" s="1"/>
  <c r="D211" i="7" s="1"/>
  <c r="B210" i="7"/>
  <c r="B40" i="7"/>
  <c r="D211" i="4"/>
  <c r="I324" i="5"/>
  <c r="B340" i="5"/>
  <c r="E366" i="5"/>
  <c r="I196" i="6"/>
  <c r="I210" i="6" s="1"/>
  <c r="E211" i="6" s="1"/>
  <c r="B210" i="6"/>
  <c r="B211" i="6" s="1"/>
  <c r="B40" i="6"/>
  <c r="I402" i="5"/>
  <c r="E366" i="6"/>
  <c r="B392" i="5"/>
  <c r="I362" i="5"/>
  <c r="B50" i="5"/>
  <c r="E340" i="3"/>
  <c r="I471" i="4"/>
  <c r="C210" i="5"/>
  <c r="D445" i="3"/>
  <c r="E445" i="6"/>
  <c r="I549" i="5"/>
  <c r="I549" i="4"/>
  <c r="C445" i="3"/>
  <c r="C210" i="4"/>
  <c r="C211" i="4" s="1"/>
  <c r="C40" i="4"/>
  <c r="I300" i="4"/>
  <c r="F82" i="2"/>
  <c r="I402" i="6"/>
  <c r="C50" i="7"/>
  <c r="C24" i="7" s="1"/>
  <c r="C340" i="7"/>
  <c r="C366" i="5"/>
  <c r="D366" i="6"/>
  <c r="I549" i="7"/>
  <c r="E211" i="5"/>
  <c r="I324" i="6"/>
  <c r="B340" i="6"/>
  <c r="I402" i="4"/>
  <c r="E392" i="7"/>
  <c r="I350" i="6"/>
  <c r="C340" i="6"/>
  <c r="I133" i="3"/>
  <c r="E184" i="5"/>
  <c r="I170" i="5"/>
  <c r="I184" i="5" s="1"/>
  <c r="I575" i="4"/>
  <c r="E184" i="6"/>
  <c r="I170" i="6"/>
  <c r="I184" i="6" s="1"/>
  <c r="I300" i="5"/>
  <c r="I497" i="5"/>
  <c r="I497" i="4"/>
  <c r="I471" i="2"/>
  <c r="I300" i="7"/>
  <c r="I376" i="6"/>
  <c r="I392" i="6" s="1"/>
  <c r="C393" i="6" s="1"/>
  <c r="B392" i="6"/>
  <c r="B50" i="7"/>
  <c r="D366" i="5"/>
  <c r="E340" i="4"/>
  <c r="D50" i="7"/>
  <c r="C366" i="4"/>
  <c r="F81" i="7"/>
  <c r="G81" i="7"/>
  <c r="E81" i="7"/>
  <c r="B81" i="7"/>
  <c r="H81" i="7"/>
  <c r="D81" i="7"/>
  <c r="C81" i="7"/>
  <c r="I82" i="7"/>
  <c r="C210" i="6"/>
  <c r="I324" i="7"/>
  <c r="B340" i="7"/>
  <c r="I402" i="7"/>
  <c r="I376" i="7"/>
  <c r="I392" i="7" s="1"/>
  <c r="C393" i="7" s="1"/>
  <c r="B392" i="7"/>
  <c r="I326" i="5"/>
  <c r="E366" i="4"/>
  <c r="D50" i="3"/>
  <c r="D50" i="6"/>
  <c r="E392" i="3"/>
  <c r="I575" i="2"/>
  <c r="F82" i="4"/>
  <c r="F81" i="4"/>
  <c r="I170" i="3"/>
  <c r="I184" i="3" s="1"/>
  <c r="E184" i="3"/>
  <c r="I430" i="7"/>
  <c r="I444" i="7" s="1"/>
  <c r="B444" i="7"/>
  <c r="F82" i="5"/>
  <c r="F81" i="5"/>
  <c r="C210" i="7"/>
  <c r="C40" i="7"/>
  <c r="I497" i="2"/>
  <c r="I497" i="3"/>
  <c r="I575" i="3"/>
  <c r="E236" i="4"/>
  <c r="E237" i="4" s="1"/>
  <c r="I80" i="2"/>
  <c r="F81" i="2" s="1"/>
  <c r="C444" i="36"/>
  <c r="C340" i="36"/>
  <c r="D444" i="36"/>
  <c r="D210" i="36"/>
  <c r="C47" i="36"/>
  <c r="C21" i="36" s="1"/>
  <c r="E288" i="36"/>
  <c r="I326" i="4" l="1"/>
  <c r="I81" i="3"/>
  <c r="C211" i="6"/>
  <c r="I376" i="5"/>
  <c r="I392" i="5" s="1"/>
  <c r="C211" i="3"/>
  <c r="I340" i="4"/>
  <c r="E341" i="4" s="1"/>
  <c r="I81" i="4"/>
  <c r="C366" i="7"/>
  <c r="B393" i="7"/>
  <c r="B211" i="7"/>
  <c r="B211" i="3"/>
  <c r="G393" i="4"/>
  <c r="F393" i="4"/>
  <c r="H393" i="4"/>
  <c r="C393" i="4"/>
  <c r="D393" i="4"/>
  <c r="C39" i="36"/>
  <c r="C210" i="36"/>
  <c r="H445" i="7"/>
  <c r="F445" i="7"/>
  <c r="G445" i="7"/>
  <c r="I362" i="3"/>
  <c r="I366" i="3" s="1"/>
  <c r="B50" i="3"/>
  <c r="B185" i="6"/>
  <c r="F185" i="6"/>
  <c r="G185" i="6"/>
  <c r="C185" i="6"/>
  <c r="H185" i="6"/>
  <c r="D185" i="6"/>
  <c r="I272" i="4"/>
  <c r="I288" i="4" s="1"/>
  <c r="B288" i="4"/>
  <c r="B289" i="4" s="1"/>
  <c r="B38" i="4"/>
  <c r="C445" i="5"/>
  <c r="F445" i="5"/>
  <c r="G445" i="5"/>
  <c r="H445" i="5"/>
  <c r="F185" i="7"/>
  <c r="H185" i="7"/>
  <c r="G185" i="7"/>
  <c r="C185" i="7"/>
  <c r="B185" i="7"/>
  <c r="D185" i="7"/>
  <c r="I272" i="5"/>
  <c r="I288" i="5" s="1"/>
  <c r="B288" i="5"/>
  <c r="B38" i="5"/>
  <c r="I299" i="36"/>
  <c r="I403" i="36"/>
  <c r="I221" i="36"/>
  <c r="I81" i="7"/>
  <c r="E185" i="6"/>
  <c r="I326" i="7"/>
  <c r="D445" i="5"/>
  <c r="I50" i="5"/>
  <c r="I340" i="5"/>
  <c r="B341" i="5" s="1"/>
  <c r="C288" i="3"/>
  <c r="C38" i="3"/>
  <c r="D40" i="7"/>
  <c r="I40" i="7" s="1"/>
  <c r="I144" i="7"/>
  <c r="C445" i="7"/>
  <c r="E445" i="5"/>
  <c r="G211" i="3"/>
  <c r="F211" i="3"/>
  <c r="H211" i="3"/>
  <c r="E211" i="3"/>
  <c r="I211" i="3" s="1"/>
  <c r="I144" i="6"/>
  <c r="D40" i="6"/>
  <c r="I220" i="5"/>
  <c r="I236" i="5" s="1"/>
  <c r="E236" i="5"/>
  <c r="E237" i="5" s="1"/>
  <c r="E38" i="5"/>
  <c r="E185" i="7"/>
  <c r="I340" i="7"/>
  <c r="I362" i="4"/>
  <c r="B50" i="4"/>
  <c r="I362" i="6"/>
  <c r="B50" i="6"/>
  <c r="G341" i="4"/>
  <c r="D341" i="4"/>
  <c r="I272" i="6"/>
  <c r="I288" i="6" s="1"/>
  <c r="B288" i="6"/>
  <c r="B289" i="6" s="1"/>
  <c r="B38" i="6"/>
  <c r="I247" i="36"/>
  <c r="D288" i="7"/>
  <c r="D38" i="7"/>
  <c r="E392" i="4"/>
  <c r="E393" i="4" s="1"/>
  <c r="E38" i="4"/>
  <c r="I273" i="36"/>
  <c r="D288" i="6"/>
  <c r="D289" i="6" s="1"/>
  <c r="D38" i="6"/>
  <c r="F393" i="7"/>
  <c r="H393" i="7"/>
  <c r="G393" i="7"/>
  <c r="C40" i="6"/>
  <c r="I50" i="7"/>
  <c r="E185" i="5"/>
  <c r="B366" i="6"/>
  <c r="E38" i="6"/>
  <c r="I220" i="6"/>
  <c r="I236" i="6" s="1"/>
  <c r="E236" i="6"/>
  <c r="I366" i="5"/>
  <c r="E367" i="5" s="1"/>
  <c r="I81" i="5"/>
  <c r="F445" i="3"/>
  <c r="G445" i="3"/>
  <c r="H445" i="3"/>
  <c r="E445" i="3"/>
  <c r="I195" i="36"/>
  <c r="I210" i="36" s="1"/>
  <c r="D211" i="36" s="1"/>
  <c r="B210" i="36"/>
  <c r="C288" i="7"/>
  <c r="C38" i="7"/>
  <c r="I326" i="6"/>
  <c r="I340" i="6" s="1"/>
  <c r="D288" i="3"/>
  <c r="D38" i="3"/>
  <c r="I549" i="2"/>
  <c r="E211" i="4"/>
  <c r="F211" i="4"/>
  <c r="H211" i="4"/>
  <c r="G211" i="4"/>
  <c r="I248" i="36"/>
  <c r="I429" i="36"/>
  <c r="I444" i="36" s="1"/>
  <c r="B444" i="36"/>
  <c r="I82" i="2"/>
  <c r="H81" i="2"/>
  <c r="B81" i="2"/>
  <c r="G81" i="2"/>
  <c r="C81" i="2"/>
  <c r="E81" i="2"/>
  <c r="D81" i="2"/>
  <c r="I220" i="7"/>
  <c r="I236" i="7" s="1"/>
  <c r="E38" i="7"/>
  <c r="E236" i="7"/>
  <c r="I362" i="7"/>
  <c r="I366" i="6"/>
  <c r="E367" i="6" s="1"/>
  <c r="D288" i="5"/>
  <c r="D38" i="5"/>
  <c r="C40" i="5"/>
  <c r="I272" i="7"/>
  <c r="I288" i="7" s="1"/>
  <c r="B288" i="7"/>
  <c r="B38" i="7"/>
  <c r="D211" i="6"/>
  <c r="F211" i="6"/>
  <c r="H211" i="6"/>
  <c r="G211" i="6"/>
  <c r="D445" i="7"/>
  <c r="I144" i="4"/>
  <c r="D40" i="4"/>
  <c r="I40" i="4" s="1"/>
  <c r="I272" i="3"/>
  <c r="I288" i="3" s="1"/>
  <c r="B288" i="3"/>
  <c r="B289" i="3" s="1"/>
  <c r="B38" i="3"/>
  <c r="C40" i="3"/>
  <c r="E445" i="7"/>
  <c r="B366" i="4"/>
  <c r="I376" i="3"/>
  <c r="I392" i="3" s="1"/>
  <c r="E393" i="3" s="1"/>
  <c r="B237" i="4"/>
  <c r="F237" i="4"/>
  <c r="H237" i="4"/>
  <c r="G237" i="4"/>
  <c r="C237" i="4"/>
  <c r="D237" i="4"/>
  <c r="D366" i="7"/>
  <c r="I377" i="36"/>
  <c r="E185" i="3"/>
  <c r="F185" i="3"/>
  <c r="H185" i="3"/>
  <c r="G185" i="3"/>
  <c r="B185" i="3"/>
  <c r="D185" i="3"/>
  <c r="C185" i="3"/>
  <c r="C288" i="4"/>
  <c r="C38" i="4"/>
  <c r="G185" i="5"/>
  <c r="F185" i="5"/>
  <c r="H185" i="5"/>
  <c r="B185" i="5"/>
  <c r="C185" i="5"/>
  <c r="D185" i="5"/>
  <c r="C211" i="5"/>
  <c r="F211" i="5"/>
  <c r="H211" i="5"/>
  <c r="G211" i="5"/>
  <c r="C445" i="4"/>
  <c r="F445" i="4"/>
  <c r="G445" i="4"/>
  <c r="H445" i="4"/>
  <c r="D366" i="4"/>
  <c r="I220" i="3"/>
  <c r="I236" i="3" s="1"/>
  <c r="E38" i="3"/>
  <c r="E236" i="3"/>
  <c r="B393" i="6"/>
  <c r="C288" i="5"/>
  <c r="C38" i="5"/>
  <c r="D40" i="3"/>
  <c r="I144" i="3"/>
  <c r="E445" i="4"/>
  <c r="D211" i="5"/>
  <c r="B393" i="5"/>
  <c r="C211" i="7"/>
  <c r="F211" i="7"/>
  <c r="H211" i="7"/>
  <c r="G211" i="7"/>
  <c r="E211" i="7"/>
  <c r="H185" i="4"/>
  <c r="F185" i="4"/>
  <c r="B185" i="4"/>
  <c r="G185" i="4"/>
  <c r="C185" i="4"/>
  <c r="D185" i="4"/>
  <c r="D81" i="6"/>
  <c r="E81" i="6"/>
  <c r="H81" i="6"/>
  <c r="C81" i="6"/>
  <c r="G81" i="6"/>
  <c r="I82" i="6"/>
  <c r="B81" i="6"/>
  <c r="I366" i="4"/>
  <c r="E367" i="4" s="1"/>
  <c r="B445" i="6"/>
  <c r="I340" i="3"/>
  <c r="B341" i="3" s="1"/>
  <c r="B367" i="5"/>
  <c r="D445" i="4"/>
  <c r="I169" i="36"/>
  <c r="I184" i="36" s="1"/>
  <c r="E184" i="36"/>
  <c r="B445" i="7"/>
  <c r="E393" i="6"/>
  <c r="F393" i="6"/>
  <c r="H393" i="6"/>
  <c r="G393" i="6"/>
  <c r="E393" i="7"/>
  <c r="D288" i="4"/>
  <c r="D289" i="4" s="1"/>
  <c r="D38" i="4"/>
  <c r="G393" i="5"/>
  <c r="F393" i="5"/>
  <c r="H393" i="5"/>
  <c r="D393" i="7"/>
  <c r="I393" i="7" s="1"/>
  <c r="D366" i="3"/>
  <c r="D393" i="6"/>
  <c r="B366" i="3"/>
  <c r="E40" i="5"/>
  <c r="I144" i="5"/>
  <c r="B393" i="4"/>
  <c r="E393" i="5"/>
  <c r="C288" i="6"/>
  <c r="C289" i="6" s="1"/>
  <c r="C38" i="6"/>
  <c r="B445" i="5"/>
  <c r="D445" i="6"/>
  <c r="F445" i="6"/>
  <c r="G445" i="6"/>
  <c r="H445" i="6"/>
  <c r="I366" i="7"/>
  <c r="B367" i="7" s="1"/>
  <c r="C392" i="36"/>
  <c r="I404" i="36"/>
  <c r="E47" i="36"/>
  <c r="E21" i="36" s="1"/>
  <c r="C288" i="36"/>
  <c r="D47" i="36"/>
  <c r="D392" i="36"/>
  <c r="C366" i="36"/>
  <c r="E392" i="36"/>
  <c r="D288" i="36"/>
  <c r="C341" i="3" l="1"/>
  <c r="H341" i="4"/>
  <c r="F341" i="4"/>
  <c r="C393" i="5"/>
  <c r="D393" i="5"/>
  <c r="I393" i="5" s="1"/>
  <c r="I393" i="4"/>
  <c r="C341" i="4"/>
  <c r="D367" i="6"/>
  <c r="I211" i="4"/>
  <c r="I211" i="7"/>
  <c r="I211" i="5"/>
  <c r="I211" i="6"/>
  <c r="I445" i="3"/>
  <c r="B341" i="4"/>
  <c r="I341" i="4" s="1"/>
  <c r="I445" i="4"/>
  <c r="D289" i="5"/>
  <c r="C367" i="3"/>
  <c r="F367" i="3"/>
  <c r="H367" i="3"/>
  <c r="G367" i="3"/>
  <c r="E367" i="3"/>
  <c r="I393" i="6"/>
  <c r="F289" i="7"/>
  <c r="G289" i="7"/>
  <c r="H289" i="7"/>
  <c r="E289" i="7"/>
  <c r="C237" i="7"/>
  <c r="F237" i="7"/>
  <c r="H237" i="7"/>
  <c r="G237" i="7"/>
  <c r="B237" i="7"/>
  <c r="D237" i="7"/>
  <c r="I50" i="4"/>
  <c r="F341" i="6"/>
  <c r="H341" i="6"/>
  <c r="G341" i="6"/>
  <c r="D341" i="6"/>
  <c r="I38" i="5"/>
  <c r="C341" i="6"/>
  <c r="I274" i="36"/>
  <c r="I288" i="36" s="1"/>
  <c r="I445" i="5"/>
  <c r="I445" i="6"/>
  <c r="E237" i="3"/>
  <c r="I38" i="3"/>
  <c r="B211" i="36"/>
  <c r="E237" i="6"/>
  <c r="I40" i="5"/>
  <c r="B289" i="5"/>
  <c r="I351" i="36"/>
  <c r="B366" i="36"/>
  <c r="H237" i="6"/>
  <c r="F237" i="6"/>
  <c r="G237" i="6"/>
  <c r="C237" i="6"/>
  <c r="B237" i="6"/>
  <c r="D237" i="6"/>
  <c r="H341" i="7"/>
  <c r="F341" i="7"/>
  <c r="G341" i="7"/>
  <c r="D341" i="7"/>
  <c r="E341" i="7"/>
  <c r="F289" i="5"/>
  <c r="H289" i="5"/>
  <c r="G289" i="5"/>
  <c r="E289" i="5"/>
  <c r="I50" i="3"/>
  <c r="E39" i="36"/>
  <c r="F367" i="7"/>
  <c r="H367" i="7"/>
  <c r="G367" i="7"/>
  <c r="E367" i="7"/>
  <c r="G289" i="3"/>
  <c r="F289" i="3"/>
  <c r="H289" i="3"/>
  <c r="E289" i="3"/>
  <c r="E211" i="36"/>
  <c r="I211" i="36"/>
  <c r="F211" i="36"/>
  <c r="H211" i="36"/>
  <c r="G211" i="36"/>
  <c r="I50" i="6"/>
  <c r="D366" i="36"/>
  <c r="B367" i="3"/>
  <c r="I445" i="7"/>
  <c r="I40" i="6"/>
  <c r="C341" i="7"/>
  <c r="D40" i="36"/>
  <c r="I185" i="3"/>
  <c r="D393" i="3"/>
  <c r="F393" i="3"/>
  <c r="H393" i="3"/>
  <c r="G393" i="3"/>
  <c r="C393" i="3"/>
  <c r="H367" i="6"/>
  <c r="F367" i="6"/>
  <c r="G367" i="6"/>
  <c r="H367" i="5"/>
  <c r="F367" i="5"/>
  <c r="G367" i="5"/>
  <c r="B367" i="6"/>
  <c r="I185" i="7"/>
  <c r="B341" i="6"/>
  <c r="D39" i="36"/>
  <c r="I143" i="36"/>
  <c r="D367" i="7"/>
  <c r="B367" i="4"/>
  <c r="I81" i="2"/>
  <c r="B393" i="3"/>
  <c r="D367" i="5"/>
  <c r="F289" i="6"/>
  <c r="H289" i="6"/>
  <c r="G289" i="6"/>
  <c r="E289" i="6"/>
  <c r="B341" i="7"/>
  <c r="I38" i="4"/>
  <c r="F237" i="3"/>
  <c r="H237" i="3"/>
  <c r="G237" i="3"/>
  <c r="C237" i="3"/>
  <c r="B237" i="3"/>
  <c r="D237" i="3"/>
  <c r="I237" i="4"/>
  <c r="D289" i="3"/>
  <c r="I359" i="36"/>
  <c r="B47" i="36"/>
  <c r="I40" i="3"/>
  <c r="D367" i="3"/>
  <c r="E185" i="36"/>
  <c r="F185" i="36"/>
  <c r="I185" i="36"/>
  <c r="C185" i="36"/>
  <c r="G185" i="36"/>
  <c r="H185" i="36"/>
  <c r="D185" i="36"/>
  <c r="B185" i="36"/>
  <c r="I185" i="4"/>
  <c r="C289" i="5"/>
  <c r="I38" i="7"/>
  <c r="E237" i="7"/>
  <c r="C289" i="7"/>
  <c r="C367" i="6"/>
  <c r="E341" i="6"/>
  <c r="B237" i="5"/>
  <c r="F237" i="5"/>
  <c r="H237" i="5"/>
  <c r="G237" i="5"/>
  <c r="C237" i="5"/>
  <c r="D237" i="5"/>
  <c r="C367" i="7"/>
  <c r="I185" i="6"/>
  <c r="F367" i="4"/>
  <c r="H367" i="4"/>
  <c r="G367" i="4"/>
  <c r="C367" i="4"/>
  <c r="I81" i="6"/>
  <c r="D367" i="4"/>
  <c r="I38" i="6"/>
  <c r="G341" i="5"/>
  <c r="F341" i="5"/>
  <c r="H341" i="5"/>
  <c r="D341" i="5"/>
  <c r="E341" i="5"/>
  <c r="C40" i="36"/>
  <c r="E341" i="3"/>
  <c r="F341" i="3"/>
  <c r="H341" i="3"/>
  <c r="G341" i="3"/>
  <c r="D341" i="3"/>
  <c r="I341" i="3" s="1"/>
  <c r="I185" i="5"/>
  <c r="C341" i="5"/>
  <c r="B289" i="7"/>
  <c r="B288" i="36"/>
  <c r="D289" i="7"/>
  <c r="C289" i="3"/>
  <c r="I289" i="3" s="1"/>
  <c r="C367" i="5"/>
  <c r="I367" i="5" s="1"/>
  <c r="C289" i="4"/>
  <c r="F289" i="4"/>
  <c r="G289" i="4"/>
  <c r="H289" i="4"/>
  <c r="E289" i="4"/>
  <c r="C211" i="36"/>
  <c r="C289" i="36" l="1"/>
  <c r="D289" i="36"/>
  <c r="I367" i="7"/>
  <c r="I289" i="6"/>
  <c r="I289" i="4"/>
  <c r="I341" i="5"/>
  <c r="B289" i="36"/>
  <c r="I326" i="36"/>
  <c r="I237" i="5"/>
  <c r="I378" i="36"/>
  <c r="I392" i="36" s="1"/>
  <c r="B40" i="36"/>
  <c r="B392" i="36"/>
  <c r="B393" i="36" s="1"/>
  <c r="F289" i="36"/>
  <c r="I289" i="36"/>
  <c r="H289" i="36"/>
  <c r="G289" i="36"/>
  <c r="E289" i="36"/>
  <c r="I237" i="3"/>
  <c r="I367" i="4"/>
  <c r="I367" i="6"/>
  <c r="I289" i="7"/>
  <c r="I393" i="3"/>
  <c r="I325" i="36"/>
  <c r="I340" i="36" s="1"/>
  <c r="B340" i="36"/>
  <c r="B39" i="36"/>
  <c r="I222" i="36"/>
  <c r="I236" i="36" s="1"/>
  <c r="E236" i="36"/>
  <c r="I237" i="7"/>
  <c r="I341" i="7"/>
  <c r="I341" i="6"/>
  <c r="I47" i="36"/>
  <c r="I367" i="3"/>
  <c r="I237" i="6"/>
  <c r="I289" i="5"/>
  <c r="I230" i="1"/>
  <c r="E40" i="36" l="1"/>
  <c r="E340" i="36"/>
  <c r="E341" i="36" s="1"/>
  <c r="B341" i="36"/>
  <c r="E237" i="36"/>
  <c r="G237" i="36"/>
  <c r="F237" i="36"/>
  <c r="I237" i="36"/>
  <c r="C237" i="36"/>
  <c r="D237" i="36"/>
  <c r="H237" i="36"/>
  <c r="B237" i="36"/>
  <c r="H393" i="36"/>
  <c r="I393" i="36"/>
  <c r="F393" i="36"/>
  <c r="G393" i="36"/>
  <c r="E393" i="36"/>
  <c r="D393" i="36"/>
  <c r="C393" i="36"/>
  <c r="I40" i="36"/>
  <c r="I39" i="36"/>
  <c r="I352" i="36"/>
  <c r="I366" i="36" s="1"/>
  <c r="E366" i="36"/>
  <c r="G341" i="36"/>
  <c r="I341" i="36"/>
  <c r="F341" i="36"/>
  <c r="H341" i="36"/>
  <c r="D341" i="36"/>
  <c r="C341" i="36"/>
  <c r="E367" i="36" l="1"/>
  <c r="F367" i="36"/>
  <c r="I367" i="36"/>
  <c r="H367" i="36"/>
  <c r="G367" i="36"/>
  <c r="C367" i="36"/>
  <c r="D367" i="36"/>
  <c r="B367" i="36"/>
  <c r="I223" i="1" l="1"/>
  <c r="H50" i="1" l="1"/>
  <c r="G50" i="1"/>
  <c r="I216" i="1" l="1"/>
  <c r="I215" i="1" l="1"/>
  <c r="I224" i="1" l="1"/>
  <c r="I222" i="1" l="1"/>
  <c r="I225" i="1" l="1"/>
  <c r="I219" i="1" l="1"/>
  <c r="I217" i="1" l="1"/>
  <c r="I227" i="1" l="1"/>
  <c r="I226" i="1" l="1"/>
  <c r="H236" i="1" l="1"/>
  <c r="G236" i="1"/>
  <c r="D236" i="1"/>
  <c r="C236" i="1"/>
  <c r="I221" i="1" l="1"/>
  <c r="I556" i="43" l="1"/>
  <c r="I530" i="43"/>
  <c r="I504" i="43"/>
  <c r="I478" i="43"/>
  <c r="I557" i="43"/>
  <c r="I531" i="43"/>
  <c r="I505" i="43"/>
  <c r="I479" i="43"/>
  <c r="I558" i="43"/>
  <c r="I532" i="43"/>
  <c r="I506" i="43"/>
  <c r="I480" i="43"/>
  <c r="I535" i="43"/>
  <c r="I509" i="43"/>
  <c r="I483" i="43"/>
  <c r="F64" i="43" l="1"/>
  <c r="I454" i="43"/>
  <c r="F62" i="43"/>
  <c r="I452" i="43"/>
  <c r="I457" i="43"/>
  <c r="F63" i="43"/>
  <c r="I453" i="43"/>
  <c r="P90" i="43"/>
  <c r="P12" i="43" s="1"/>
  <c r="P89" i="43"/>
  <c r="P11" i="43" s="1"/>
  <c r="AI348" i="43" l="1"/>
  <c r="AI140" i="43"/>
  <c r="AI244" i="43"/>
  <c r="AI270" i="43"/>
  <c r="Y36" i="43"/>
  <c r="AF36" i="43"/>
  <c r="AI192" i="43"/>
  <c r="F11" i="43"/>
  <c r="I63" i="43"/>
  <c r="W36" i="43"/>
  <c r="V36" i="43"/>
  <c r="AI114" i="43"/>
  <c r="AA36" i="43"/>
  <c r="AI426" i="43"/>
  <c r="AC36" i="43"/>
  <c r="AD36" i="43"/>
  <c r="AG36" i="43"/>
  <c r="F10" i="43"/>
  <c r="I62" i="43"/>
  <c r="AI322" i="43"/>
  <c r="AI218" i="43"/>
  <c r="Z36" i="43"/>
  <c r="AE36" i="43"/>
  <c r="AI400" i="43"/>
  <c r="AI296" i="43"/>
  <c r="X36" i="43"/>
  <c r="AI374" i="43"/>
  <c r="AI166" i="43"/>
  <c r="AH36" i="43"/>
  <c r="P88" i="43"/>
  <c r="S582" i="43"/>
  <c r="F12" i="43"/>
  <c r="I64" i="43"/>
  <c r="AI36" i="43" l="1"/>
  <c r="R36" i="43"/>
  <c r="R10" i="43" s="1"/>
  <c r="S322" i="43"/>
  <c r="S244" i="43"/>
  <c r="N36" i="43"/>
  <c r="N10" i="43" s="1"/>
  <c r="Q36" i="43"/>
  <c r="Q10" i="43" s="1"/>
  <c r="S374" i="43"/>
  <c r="S296" i="43"/>
  <c r="L36" i="43"/>
  <c r="S114" i="43"/>
  <c r="S426" i="43"/>
  <c r="O36" i="43"/>
  <c r="O10" i="43" s="1"/>
  <c r="P10" i="43"/>
  <c r="S88" i="43"/>
  <c r="S192" i="43"/>
  <c r="S166" i="43"/>
  <c r="S348" i="43"/>
  <c r="S218" i="43"/>
  <c r="S140" i="43"/>
  <c r="S400" i="43"/>
  <c r="M36" i="43"/>
  <c r="M10" i="43" s="1"/>
  <c r="S270" i="43"/>
  <c r="I218" i="43"/>
  <c r="I348" i="43"/>
  <c r="I400" i="43" l="1"/>
  <c r="I166" i="43"/>
  <c r="I270" i="43"/>
  <c r="E36" i="43"/>
  <c r="E10" i="43" s="1"/>
  <c r="I374" i="43"/>
  <c r="L10" i="43"/>
  <c r="S10" i="43" s="1"/>
  <c r="S36" i="43"/>
  <c r="AJ36" i="43" s="1"/>
  <c r="I296" i="43"/>
  <c r="H36" i="43"/>
  <c r="H10" i="43" s="1"/>
  <c r="I426" i="43"/>
  <c r="I244" i="43"/>
  <c r="I192" i="43"/>
  <c r="B36" i="43"/>
  <c r="I114" i="43"/>
  <c r="D36" i="43"/>
  <c r="D10" i="43" s="1"/>
  <c r="G36" i="43"/>
  <c r="G10" i="43" s="1"/>
  <c r="I322" i="43"/>
  <c r="C36" i="43"/>
  <c r="C10" i="43" s="1"/>
  <c r="I140" i="43"/>
  <c r="I36" i="43" l="1"/>
  <c r="B10" i="43"/>
  <c r="I10" i="43" s="1"/>
  <c r="T10" i="43" s="1"/>
  <c r="G92" i="2"/>
  <c r="G14" i="2" s="1"/>
  <c r="C92" i="2"/>
  <c r="C14" i="2" s="1"/>
  <c r="H92" i="2"/>
  <c r="H14" i="2" s="1"/>
  <c r="C90" i="2" l="1"/>
  <c r="E90" i="2"/>
  <c r="E600" i="2"/>
  <c r="I596" i="2"/>
  <c r="B102" i="2"/>
  <c r="G90" i="2"/>
  <c r="I638" i="2"/>
  <c r="B92" i="2"/>
  <c r="B90" i="2"/>
  <c r="H90" i="2"/>
  <c r="D90" i="2"/>
  <c r="I584" i="2"/>
  <c r="D600" i="2"/>
  <c r="E92" i="2"/>
  <c r="E14" i="2" s="1"/>
  <c r="F92" i="2"/>
  <c r="F14" i="2" s="1"/>
  <c r="D92" i="2"/>
  <c r="D14" i="2" s="1"/>
  <c r="I586" i="2"/>
  <c r="I636" i="2"/>
  <c r="D12" i="2" l="1"/>
  <c r="B12" i="2"/>
  <c r="B24" i="2"/>
  <c r="F90" i="2"/>
  <c r="I90" i="2" s="1"/>
  <c r="I622" i="2"/>
  <c r="B626" i="2"/>
  <c r="C12" i="2"/>
  <c r="H12" i="2"/>
  <c r="G12" i="2"/>
  <c r="I92" i="2"/>
  <c r="B14" i="2"/>
  <c r="I14" i="2" s="1"/>
  <c r="E12" i="2"/>
  <c r="D102" i="2"/>
  <c r="D24" i="2" s="1"/>
  <c r="D99" i="57"/>
  <c r="D21" i="57" s="1"/>
  <c r="D99" i="55"/>
  <c r="D21" i="55" s="1"/>
  <c r="C92" i="54"/>
  <c r="C14" i="54" s="1"/>
  <c r="G92" i="54"/>
  <c r="G14" i="54" s="1"/>
  <c r="H92" i="54"/>
  <c r="H14" i="54" s="1"/>
  <c r="D99" i="53"/>
  <c r="D21" i="53" s="1"/>
  <c r="D99" i="52"/>
  <c r="D21" i="52" s="1"/>
  <c r="D99" i="51"/>
  <c r="D21" i="51" s="1"/>
  <c r="D99" i="50"/>
  <c r="D21" i="50" s="1"/>
  <c r="H92" i="43"/>
  <c r="H92" i="42"/>
  <c r="C92" i="40"/>
  <c r="H92" i="41"/>
  <c r="C92" i="42"/>
  <c r="H92" i="40"/>
  <c r="G92" i="40"/>
  <c r="C92" i="41"/>
  <c r="G92" i="42"/>
  <c r="C92" i="43"/>
  <c r="G92" i="41"/>
  <c r="G92" i="43"/>
  <c r="G92" i="7"/>
  <c r="G14" i="7" s="1"/>
  <c r="C92" i="6"/>
  <c r="C14" i="6" s="1"/>
  <c r="C92" i="7"/>
  <c r="C14" i="7" s="1"/>
  <c r="G92" i="5"/>
  <c r="G14" i="5" s="1"/>
  <c r="G92" i="6"/>
  <c r="G14" i="6" s="1"/>
  <c r="G92" i="3"/>
  <c r="G14" i="3" s="1"/>
  <c r="C92" i="5"/>
  <c r="C14" i="5" s="1"/>
  <c r="C92" i="3"/>
  <c r="C14" i="3" s="1"/>
  <c r="H92" i="3"/>
  <c r="H14" i="3" s="1"/>
  <c r="C92" i="4"/>
  <c r="C14" i="4" s="1"/>
  <c r="H92" i="4"/>
  <c r="H14" i="4" s="1"/>
  <c r="H92" i="6"/>
  <c r="H14" i="6" s="1"/>
  <c r="H92" i="7"/>
  <c r="H14" i="7" s="1"/>
  <c r="G92" i="4"/>
  <c r="G14" i="4" s="1"/>
  <c r="H92" i="5"/>
  <c r="H14" i="5" s="1"/>
  <c r="D102" i="5"/>
  <c r="D24" i="5" s="1"/>
  <c r="D102" i="7" l="1"/>
  <c r="D24" i="7" s="1"/>
  <c r="I102" i="2"/>
  <c r="F92" i="3"/>
  <c r="F652" i="3"/>
  <c r="H90" i="6"/>
  <c r="D92" i="6"/>
  <c r="D14" i="6" s="1"/>
  <c r="I586" i="6"/>
  <c r="G91" i="46"/>
  <c r="G91" i="48"/>
  <c r="H91" i="52"/>
  <c r="H91" i="55"/>
  <c r="H91" i="57"/>
  <c r="I638" i="5"/>
  <c r="B92" i="5"/>
  <c r="I638" i="4"/>
  <c r="B92" i="4"/>
  <c r="G90" i="4"/>
  <c r="C90" i="4"/>
  <c r="D92" i="4"/>
  <c r="D14" i="4" s="1"/>
  <c r="I586" i="4"/>
  <c r="I622" i="3"/>
  <c r="B626" i="3"/>
  <c r="G91" i="47"/>
  <c r="D90" i="7"/>
  <c r="D600" i="7"/>
  <c r="E92" i="3"/>
  <c r="E14" i="3" s="1"/>
  <c r="E90" i="6"/>
  <c r="E600" i="6"/>
  <c r="I622" i="6"/>
  <c r="B626" i="6"/>
  <c r="C91" i="52"/>
  <c r="E600" i="52"/>
  <c r="G91" i="53"/>
  <c r="C91" i="54"/>
  <c r="D91" i="57"/>
  <c r="I585" i="57"/>
  <c r="C91" i="57"/>
  <c r="I638" i="6"/>
  <c r="B92" i="6"/>
  <c r="C90" i="5"/>
  <c r="I622" i="5"/>
  <c r="B626" i="5"/>
  <c r="H91" i="50"/>
  <c r="E90" i="4"/>
  <c r="E600" i="4"/>
  <c r="C91" i="51"/>
  <c r="E92" i="7"/>
  <c r="E14" i="7" s="1"/>
  <c r="H90" i="7"/>
  <c r="I636" i="6"/>
  <c r="B90" i="6"/>
  <c r="G90" i="3"/>
  <c r="C90" i="3"/>
  <c r="C91" i="48"/>
  <c r="C91" i="50"/>
  <c r="E90" i="3"/>
  <c r="E600" i="3"/>
  <c r="H91" i="51"/>
  <c r="G91" i="54"/>
  <c r="C91" i="55"/>
  <c r="I12" i="2"/>
  <c r="I638" i="7"/>
  <c r="B92" i="7"/>
  <c r="I636" i="7"/>
  <c r="B90" i="7"/>
  <c r="C91" i="46"/>
  <c r="D102" i="6"/>
  <c r="D24" i="6" s="1"/>
  <c r="B91" i="53"/>
  <c r="H91" i="54"/>
  <c r="I596" i="3"/>
  <c r="B102" i="3"/>
  <c r="G90" i="6"/>
  <c r="B90" i="5"/>
  <c r="H91" i="48"/>
  <c r="E92" i="6"/>
  <c r="E14" i="6" s="1"/>
  <c r="E600" i="53"/>
  <c r="G91" i="55"/>
  <c r="E600" i="57"/>
  <c r="D92" i="5"/>
  <c r="D14" i="5" s="1"/>
  <c r="H91" i="47"/>
  <c r="I593" i="55"/>
  <c r="I596" i="4"/>
  <c r="B102" i="4"/>
  <c r="F92" i="6"/>
  <c r="F652" i="6"/>
  <c r="F92" i="7"/>
  <c r="F652" i="7"/>
  <c r="G90" i="7"/>
  <c r="B102" i="7"/>
  <c r="I596" i="7"/>
  <c r="H91" i="46"/>
  <c r="D90" i="6"/>
  <c r="I584" i="6"/>
  <c r="D600" i="6"/>
  <c r="I596" i="6"/>
  <c r="B102" i="6"/>
  <c r="H91" i="53"/>
  <c r="H90" i="4"/>
  <c r="G91" i="50"/>
  <c r="B102" i="5"/>
  <c r="I596" i="5"/>
  <c r="F92" i="5"/>
  <c r="F652" i="5"/>
  <c r="I636" i="4"/>
  <c r="B90" i="4"/>
  <c r="C90" i="6"/>
  <c r="I622" i="4"/>
  <c r="B626" i="4"/>
  <c r="F91" i="50"/>
  <c r="D102" i="3"/>
  <c r="D24" i="3" s="1"/>
  <c r="E92" i="4"/>
  <c r="E14" i="4" s="1"/>
  <c r="G91" i="52"/>
  <c r="G91" i="57"/>
  <c r="F12" i="2"/>
  <c r="I638" i="3"/>
  <c r="B92" i="3"/>
  <c r="H90" i="5"/>
  <c r="I636" i="5"/>
  <c r="D91" i="50"/>
  <c r="I585" i="50"/>
  <c r="F92" i="4"/>
  <c r="F652" i="4"/>
  <c r="G90" i="5"/>
  <c r="H90" i="3"/>
  <c r="C90" i="7"/>
  <c r="I636" i="3"/>
  <c r="B90" i="3"/>
  <c r="I622" i="7"/>
  <c r="B626" i="7"/>
  <c r="F91" i="46"/>
  <c r="D92" i="7"/>
  <c r="D14" i="7" s="1"/>
  <c r="I586" i="7"/>
  <c r="C91" i="47"/>
  <c r="D102" i="4"/>
  <c r="D24" i="4" s="1"/>
  <c r="D90" i="4"/>
  <c r="I584" i="4"/>
  <c r="D600" i="4"/>
  <c r="G91" i="51"/>
  <c r="I586" i="5"/>
  <c r="I24" i="2"/>
  <c r="C92" i="57"/>
  <c r="C14" i="57" s="1"/>
  <c r="G92" i="57"/>
  <c r="G14" i="57" s="1"/>
  <c r="H92" i="57"/>
  <c r="H14" i="57" s="1"/>
  <c r="C92" i="55"/>
  <c r="C14" i="55" s="1"/>
  <c r="G92" i="55"/>
  <c r="G14" i="55" s="1"/>
  <c r="H92" i="55"/>
  <c r="H14" i="55" s="1"/>
  <c r="Q92" i="54"/>
  <c r="Q14" i="54" s="1"/>
  <c r="R92" i="54"/>
  <c r="R14" i="54" s="1"/>
  <c r="M92" i="54"/>
  <c r="M14" i="54" s="1"/>
  <c r="D99" i="54"/>
  <c r="D21" i="54" s="1"/>
  <c r="E91" i="53"/>
  <c r="C92" i="53"/>
  <c r="C14" i="53" s="1"/>
  <c r="N99" i="53"/>
  <c r="N21" i="53" s="1"/>
  <c r="G92" i="53"/>
  <c r="G14" i="53" s="1"/>
  <c r="E92" i="53"/>
  <c r="E14" i="53" s="1"/>
  <c r="H92" i="53"/>
  <c r="H14" i="53" s="1"/>
  <c r="E92" i="52"/>
  <c r="E14" i="52" s="1"/>
  <c r="C92" i="52"/>
  <c r="C14" i="52" s="1"/>
  <c r="G92" i="52"/>
  <c r="G14" i="52" s="1"/>
  <c r="N99" i="52"/>
  <c r="N21" i="52" s="1"/>
  <c r="H92" i="52"/>
  <c r="H14" i="52" s="1"/>
  <c r="E600" i="51"/>
  <c r="C92" i="51"/>
  <c r="C14" i="51" s="1"/>
  <c r="H92" i="51"/>
  <c r="H14" i="51" s="1"/>
  <c r="N99" i="51"/>
  <c r="N21" i="51" s="1"/>
  <c r="G92" i="51"/>
  <c r="G14" i="51" s="1"/>
  <c r="E91" i="51"/>
  <c r="D600" i="50"/>
  <c r="G92" i="50"/>
  <c r="G14" i="50" s="1"/>
  <c r="H92" i="50"/>
  <c r="H14" i="50" s="1"/>
  <c r="N99" i="50"/>
  <c r="N21" i="50" s="1"/>
  <c r="C92" i="50"/>
  <c r="C14" i="50" s="1"/>
  <c r="E91" i="50"/>
  <c r="C92" i="48"/>
  <c r="C14" i="48" s="1"/>
  <c r="G92" i="48"/>
  <c r="G14" i="48" s="1"/>
  <c r="E600" i="48"/>
  <c r="H92" i="48"/>
  <c r="H14" i="48" s="1"/>
  <c r="E91" i="48"/>
  <c r="G92" i="47"/>
  <c r="G14" i="47" s="1"/>
  <c r="C92" i="47"/>
  <c r="C14" i="47" s="1"/>
  <c r="H92" i="47"/>
  <c r="H14" i="47" s="1"/>
  <c r="E92" i="46"/>
  <c r="E14" i="46" s="1"/>
  <c r="G92" i="46"/>
  <c r="G14" i="46" s="1"/>
  <c r="C92" i="46"/>
  <c r="C14" i="46" s="1"/>
  <c r="H92" i="46"/>
  <c r="H14" i="46" s="1"/>
  <c r="Q92" i="42"/>
  <c r="Q92" i="40"/>
  <c r="M92" i="42"/>
  <c r="R92" i="41"/>
  <c r="M92" i="40"/>
  <c r="R92" i="42"/>
  <c r="Q92" i="43"/>
  <c r="Q92" i="41"/>
  <c r="M92" i="43"/>
  <c r="M92" i="41"/>
  <c r="R92" i="40"/>
  <c r="R92" i="43"/>
  <c r="E92" i="50" l="1"/>
  <c r="E14" i="50" s="1"/>
  <c r="I637" i="53"/>
  <c r="E13" i="51"/>
  <c r="E13" i="50"/>
  <c r="E13" i="48"/>
  <c r="E13" i="53"/>
  <c r="I637" i="47"/>
  <c r="B91" i="47"/>
  <c r="I637" i="50"/>
  <c r="B91" i="50"/>
  <c r="D92" i="52"/>
  <c r="D14" i="52" s="1"/>
  <c r="I586" i="52"/>
  <c r="I586" i="54"/>
  <c r="I586" i="57"/>
  <c r="F106" i="4"/>
  <c r="F14" i="4"/>
  <c r="F28" i="4" s="1"/>
  <c r="H12" i="5"/>
  <c r="G13" i="57"/>
  <c r="H12" i="4"/>
  <c r="I102" i="7"/>
  <c r="B24" i="7"/>
  <c r="I24" i="7" s="1"/>
  <c r="H13" i="47"/>
  <c r="I102" i="3"/>
  <c r="B24" i="3"/>
  <c r="I24" i="3" s="1"/>
  <c r="C13" i="55"/>
  <c r="E600" i="50"/>
  <c r="I90" i="6"/>
  <c r="B12" i="6"/>
  <c r="H13" i="50"/>
  <c r="C13" i="54"/>
  <c r="G13" i="47"/>
  <c r="C12" i="4"/>
  <c r="D91" i="46"/>
  <c r="D13" i="46" s="1"/>
  <c r="I585" i="46"/>
  <c r="D600" i="46"/>
  <c r="I593" i="46"/>
  <c r="F91" i="47"/>
  <c r="E92" i="47"/>
  <c r="E14" i="47" s="1"/>
  <c r="R91" i="48"/>
  <c r="I638" i="50"/>
  <c r="B92" i="50"/>
  <c r="R91" i="51"/>
  <c r="I638" i="52"/>
  <c r="B92" i="52"/>
  <c r="B91" i="54"/>
  <c r="I637" i="54"/>
  <c r="M91" i="55"/>
  <c r="Q91" i="57"/>
  <c r="D92" i="57"/>
  <c r="O92" i="57"/>
  <c r="O14" i="57" s="1"/>
  <c r="E92" i="57"/>
  <c r="E14" i="57" s="1"/>
  <c r="B14" i="3"/>
  <c r="F13" i="50"/>
  <c r="I102" i="4"/>
  <c r="B24" i="4"/>
  <c r="I24" i="4" s="1"/>
  <c r="C13" i="46"/>
  <c r="D90" i="5"/>
  <c r="I584" i="5"/>
  <c r="D600" i="5"/>
  <c r="H13" i="57"/>
  <c r="G13" i="46"/>
  <c r="I638" i="43"/>
  <c r="B92" i="43"/>
  <c r="D91" i="47"/>
  <c r="D13" i="47" s="1"/>
  <c r="I585" i="47"/>
  <c r="D600" i="47"/>
  <c r="D92" i="48"/>
  <c r="D14" i="48" s="1"/>
  <c r="I586" i="48"/>
  <c r="I593" i="50"/>
  <c r="B626" i="36"/>
  <c r="Q91" i="52"/>
  <c r="D92" i="53"/>
  <c r="D14" i="53" s="1"/>
  <c r="I586" i="53"/>
  <c r="L91" i="53"/>
  <c r="O91" i="53"/>
  <c r="O600" i="53"/>
  <c r="M91" i="54"/>
  <c r="D12" i="4"/>
  <c r="C12" i="7"/>
  <c r="I102" i="5"/>
  <c r="B24" i="5"/>
  <c r="I24" i="5" s="1"/>
  <c r="H13" i="54"/>
  <c r="G13" i="54"/>
  <c r="D90" i="3"/>
  <c r="I90" i="3" s="1"/>
  <c r="I584" i="3"/>
  <c r="D600" i="3"/>
  <c r="G13" i="53"/>
  <c r="E12" i="6"/>
  <c r="M91" i="46"/>
  <c r="R91" i="50"/>
  <c r="M91" i="51"/>
  <c r="D13" i="50"/>
  <c r="I102" i="6"/>
  <c r="B24" i="6"/>
  <c r="I24" i="6" s="1"/>
  <c r="G12" i="4"/>
  <c r="P91" i="46"/>
  <c r="I638" i="46"/>
  <c r="B92" i="46"/>
  <c r="D92" i="46"/>
  <c r="D14" i="46" s="1"/>
  <c r="I586" i="46"/>
  <c r="F91" i="48"/>
  <c r="D91" i="48"/>
  <c r="D13" i="48" s="1"/>
  <c r="I585" i="48"/>
  <c r="D600" i="48"/>
  <c r="Q91" i="51"/>
  <c r="R91" i="53"/>
  <c r="R91" i="54"/>
  <c r="D91" i="54"/>
  <c r="I585" i="54"/>
  <c r="D600" i="54"/>
  <c r="R91" i="55"/>
  <c r="I637" i="57"/>
  <c r="B91" i="57"/>
  <c r="F91" i="57"/>
  <c r="E92" i="5"/>
  <c r="E14" i="5" s="1"/>
  <c r="E600" i="5"/>
  <c r="H12" i="3"/>
  <c r="E600" i="46"/>
  <c r="C12" i="3"/>
  <c r="C13" i="51"/>
  <c r="D600" i="57"/>
  <c r="E91" i="52"/>
  <c r="I92" i="4"/>
  <c r="B14" i="4"/>
  <c r="I638" i="51"/>
  <c r="B92" i="51"/>
  <c r="R91" i="47"/>
  <c r="M91" i="48"/>
  <c r="F91" i="55"/>
  <c r="N91" i="57"/>
  <c r="S585" i="57"/>
  <c r="G12" i="7"/>
  <c r="H13" i="55"/>
  <c r="Q91" i="47"/>
  <c r="E92" i="48"/>
  <c r="E14" i="48" s="1"/>
  <c r="M91" i="50"/>
  <c r="E92" i="51"/>
  <c r="E14" i="51" s="1"/>
  <c r="D91" i="52"/>
  <c r="I585" i="52"/>
  <c r="D600" i="52"/>
  <c r="E91" i="54"/>
  <c r="F91" i="54"/>
  <c r="N99" i="55"/>
  <c r="N21" i="55" s="1"/>
  <c r="I637" i="55"/>
  <c r="B91" i="55"/>
  <c r="D91" i="55"/>
  <c r="I585" i="55"/>
  <c r="D600" i="55"/>
  <c r="O600" i="57"/>
  <c r="R91" i="57"/>
  <c r="E90" i="5"/>
  <c r="E90" i="7"/>
  <c r="E600" i="7"/>
  <c r="F106" i="7"/>
  <c r="F14" i="7"/>
  <c r="F28" i="7" s="1"/>
  <c r="E91" i="57"/>
  <c r="H13" i="48"/>
  <c r="B13" i="53"/>
  <c r="I92" i="7"/>
  <c r="B14" i="7"/>
  <c r="I14" i="7" s="1"/>
  <c r="E91" i="55"/>
  <c r="E600" i="55"/>
  <c r="H13" i="51"/>
  <c r="C13" i="50"/>
  <c r="C12" i="5"/>
  <c r="I584" i="7"/>
  <c r="D92" i="3"/>
  <c r="D14" i="3" s="1"/>
  <c r="I586" i="3"/>
  <c r="H13" i="52"/>
  <c r="H12" i="6"/>
  <c r="I593" i="47"/>
  <c r="I593" i="54"/>
  <c r="Q91" i="55"/>
  <c r="I593" i="57"/>
  <c r="I90" i="4"/>
  <c r="B12" i="4"/>
  <c r="H13" i="46"/>
  <c r="I90" i="7"/>
  <c r="B12" i="7"/>
  <c r="H12" i="7"/>
  <c r="C13" i="57"/>
  <c r="I638" i="42"/>
  <c r="B92" i="42"/>
  <c r="R91" i="46"/>
  <c r="Q91" i="46"/>
  <c r="D92" i="47"/>
  <c r="D14" i="47" s="1"/>
  <c r="I586" i="47"/>
  <c r="Q91" i="48"/>
  <c r="O91" i="51"/>
  <c r="D91" i="51"/>
  <c r="I585" i="51"/>
  <c r="D600" i="51"/>
  <c r="D92" i="51"/>
  <c r="D14" i="51" s="1"/>
  <c r="I586" i="51"/>
  <c r="I637" i="52"/>
  <c r="B91" i="52"/>
  <c r="D91" i="53"/>
  <c r="I585" i="53"/>
  <c r="D600" i="53"/>
  <c r="Q91" i="53"/>
  <c r="Q91" i="54"/>
  <c r="D92" i="54"/>
  <c r="D14" i="54" s="1"/>
  <c r="D92" i="55"/>
  <c r="D14" i="55" s="1"/>
  <c r="I586" i="55"/>
  <c r="B92" i="55"/>
  <c r="N99" i="57"/>
  <c r="N21" i="57" s="1"/>
  <c r="G12" i="5"/>
  <c r="G13" i="50"/>
  <c r="H13" i="53"/>
  <c r="E600" i="47"/>
  <c r="G12" i="6"/>
  <c r="G12" i="3"/>
  <c r="E12" i="4"/>
  <c r="D13" i="57"/>
  <c r="C13" i="52"/>
  <c r="D12" i="7"/>
  <c r="B14" i="5"/>
  <c r="I637" i="51"/>
  <c r="B91" i="51"/>
  <c r="I638" i="47"/>
  <c r="B92" i="47"/>
  <c r="I593" i="51"/>
  <c r="R91" i="52"/>
  <c r="M91" i="52"/>
  <c r="I593" i="53"/>
  <c r="C91" i="53"/>
  <c r="E92" i="55"/>
  <c r="E14" i="55" s="1"/>
  <c r="F13" i="46"/>
  <c r="G13" i="52"/>
  <c r="B12" i="5"/>
  <c r="I638" i="41"/>
  <c r="B92" i="41"/>
  <c r="I638" i="40"/>
  <c r="B92" i="40"/>
  <c r="B91" i="46"/>
  <c r="M91" i="47"/>
  <c r="I593" i="48"/>
  <c r="I637" i="48"/>
  <c r="B91" i="48"/>
  <c r="I638" i="48"/>
  <c r="B92" i="48"/>
  <c r="N91" i="50"/>
  <c r="S585" i="50"/>
  <c r="Q91" i="50"/>
  <c r="D92" i="50"/>
  <c r="D14" i="50" s="1"/>
  <c r="I586" i="50"/>
  <c r="F91" i="51"/>
  <c r="F91" i="52"/>
  <c r="I593" i="52"/>
  <c r="I638" i="53"/>
  <c r="B92" i="53"/>
  <c r="F91" i="53"/>
  <c r="I638" i="54"/>
  <c r="B92" i="54"/>
  <c r="O600" i="52"/>
  <c r="M91" i="57"/>
  <c r="I638" i="57"/>
  <c r="B92" i="57"/>
  <c r="G13" i="51"/>
  <c r="C13" i="47"/>
  <c r="B12" i="3"/>
  <c r="C12" i="6"/>
  <c r="F106" i="5"/>
  <c r="F14" i="5"/>
  <c r="F28" i="5" s="1"/>
  <c r="D12" i="6"/>
  <c r="F106" i="6"/>
  <c r="F14" i="6"/>
  <c r="F28" i="6" s="1"/>
  <c r="G13" i="55"/>
  <c r="E91" i="47"/>
  <c r="E12" i="3"/>
  <c r="C13" i="48"/>
  <c r="I92" i="6"/>
  <c r="B14" i="6"/>
  <c r="I14" i="6" s="1"/>
  <c r="G13" i="48"/>
  <c r="F106" i="3"/>
  <c r="F14" i="3"/>
  <c r="F28" i="3" s="1"/>
  <c r="E99" i="57"/>
  <c r="E21" i="57" s="1"/>
  <c r="O91" i="55"/>
  <c r="E99" i="55"/>
  <c r="E21" i="55" s="1"/>
  <c r="O92" i="53"/>
  <c r="O14" i="53" s="1"/>
  <c r="N92" i="54"/>
  <c r="N14" i="54" s="1"/>
  <c r="E99" i="54"/>
  <c r="E21" i="54" s="1"/>
  <c r="O600" i="54"/>
  <c r="O92" i="52"/>
  <c r="O14" i="52" s="1"/>
  <c r="N99" i="54"/>
  <c r="N21" i="54" s="1"/>
  <c r="R92" i="53"/>
  <c r="R14" i="53" s="1"/>
  <c r="Q92" i="53"/>
  <c r="Q14" i="53" s="1"/>
  <c r="M92" i="53"/>
  <c r="M14" i="53" s="1"/>
  <c r="E99" i="52"/>
  <c r="E21" i="52" s="1"/>
  <c r="Q92" i="52"/>
  <c r="Q14" i="52" s="1"/>
  <c r="R92" i="52"/>
  <c r="R14" i="52" s="1"/>
  <c r="M92" i="52"/>
  <c r="M14" i="52" s="1"/>
  <c r="C92" i="36"/>
  <c r="C14" i="36" s="1"/>
  <c r="H92" i="36"/>
  <c r="H14" i="36" s="1"/>
  <c r="G92" i="36"/>
  <c r="G14" i="36" s="1"/>
  <c r="Q92" i="51"/>
  <c r="Q14" i="51" s="1"/>
  <c r="R92" i="51"/>
  <c r="R14" i="51" s="1"/>
  <c r="M92" i="51"/>
  <c r="M14" i="51" s="1"/>
  <c r="O600" i="51"/>
  <c r="Q92" i="50"/>
  <c r="Q14" i="50" s="1"/>
  <c r="O91" i="50"/>
  <c r="N600" i="50"/>
  <c r="M92" i="50"/>
  <c r="M14" i="50" s="1"/>
  <c r="R92" i="50"/>
  <c r="R14" i="50" s="1"/>
  <c r="Q92" i="48"/>
  <c r="Q14" i="48" s="1"/>
  <c r="R92" i="48"/>
  <c r="R14" i="48" s="1"/>
  <c r="M92" i="48"/>
  <c r="M14" i="48" s="1"/>
  <c r="O91" i="47"/>
  <c r="O92" i="47"/>
  <c r="O14" i="47" s="1"/>
  <c r="Q92" i="47"/>
  <c r="Q14" i="47" s="1"/>
  <c r="R92" i="47"/>
  <c r="R14" i="47" s="1"/>
  <c r="M92" i="47"/>
  <c r="M14" i="47" s="1"/>
  <c r="O92" i="46"/>
  <c r="O14" i="46" s="1"/>
  <c r="R92" i="46"/>
  <c r="R14" i="46" s="1"/>
  <c r="M92" i="46"/>
  <c r="M14" i="46" s="1"/>
  <c r="Q92" i="46"/>
  <c r="Q14" i="46" s="1"/>
  <c r="H92" i="34"/>
  <c r="C92" i="1"/>
  <c r="G92" i="1"/>
  <c r="G92" i="35"/>
  <c r="C92" i="32"/>
  <c r="G92" i="32"/>
  <c r="H92" i="1"/>
  <c r="C92" i="35"/>
  <c r="H92" i="32"/>
  <c r="G92" i="34"/>
  <c r="C92" i="34"/>
  <c r="H92" i="35"/>
  <c r="O92" i="50" l="1"/>
  <c r="O14" i="50" s="1"/>
  <c r="I14" i="4"/>
  <c r="O600" i="50"/>
  <c r="I92" i="5"/>
  <c r="I92" i="3"/>
  <c r="O13" i="50"/>
  <c r="D14" i="57"/>
  <c r="O13" i="55"/>
  <c r="O13" i="47"/>
  <c r="P91" i="48"/>
  <c r="S593" i="57"/>
  <c r="E91" i="46"/>
  <c r="I91" i="46" s="1"/>
  <c r="M13" i="50"/>
  <c r="F13" i="57"/>
  <c r="B92" i="8"/>
  <c r="P91" i="47"/>
  <c r="N91" i="48"/>
  <c r="N13" i="48" s="1"/>
  <c r="S585" i="48"/>
  <c r="N600" i="48"/>
  <c r="N91" i="53"/>
  <c r="S91" i="53" s="1"/>
  <c r="S585" i="53"/>
  <c r="N600" i="53"/>
  <c r="L91" i="57"/>
  <c r="I637" i="46"/>
  <c r="D13" i="53"/>
  <c r="D13" i="51"/>
  <c r="E13" i="55"/>
  <c r="E13" i="57"/>
  <c r="I92" i="51"/>
  <c r="B14" i="51"/>
  <c r="I14" i="51" s="1"/>
  <c r="R13" i="55"/>
  <c r="O600" i="47"/>
  <c r="M13" i="51"/>
  <c r="I92" i="52"/>
  <c r="B14" i="52"/>
  <c r="I14" i="52" s="1"/>
  <c r="I12" i="6"/>
  <c r="I92" i="53"/>
  <c r="B14" i="53"/>
  <c r="I14" i="53" s="1"/>
  <c r="D13" i="55"/>
  <c r="S638" i="43"/>
  <c r="L92" i="43"/>
  <c r="S637" i="47"/>
  <c r="L91" i="47"/>
  <c r="S638" i="48"/>
  <c r="L92" i="48"/>
  <c r="S637" i="50"/>
  <c r="L91" i="50"/>
  <c r="S593" i="50"/>
  <c r="S593" i="51"/>
  <c r="S638" i="51"/>
  <c r="L92" i="51"/>
  <c r="S593" i="54"/>
  <c r="N91" i="55"/>
  <c r="S585" i="55"/>
  <c r="N600" i="55"/>
  <c r="F13" i="52"/>
  <c r="S637" i="48"/>
  <c r="L91" i="48"/>
  <c r="P91" i="50"/>
  <c r="S638" i="50"/>
  <c r="L92" i="50"/>
  <c r="B92" i="36"/>
  <c r="G91" i="36"/>
  <c r="H91" i="36"/>
  <c r="S593" i="52"/>
  <c r="S593" i="53"/>
  <c r="S638" i="54"/>
  <c r="L92" i="54"/>
  <c r="N92" i="55"/>
  <c r="N14" i="55" s="1"/>
  <c r="P91" i="55"/>
  <c r="M13" i="57"/>
  <c r="F13" i="53"/>
  <c r="I92" i="47"/>
  <c r="B14" i="47"/>
  <c r="I14" i="47" s="1"/>
  <c r="I14" i="5"/>
  <c r="Q13" i="54"/>
  <c r="I91" i="52"/>
  <c r="B13" i="52"/>
  <c r="Q13" i="46"/>
  <c r="E12" i="5"/>
  <c r="F13" i="54"/>
  <c r="F13" i="55"/>
  <c r="M13" i="54"/>
  <c r="I14" i="3"/>
  <c r="Q13" i="57"/>
  <c r="S638" i="41"/>
  <c r="L92" i="41"/>
  <c r="N92" i="53"/>
  <c r="N14" i="53" s="1"/>
  <c r="S586" i="53"/>
  <c r="S586" i="54"/>
  <c r="O92" i="54"/>
  <c r="O14" i="54" s="1"/>
  <c r="I92" i="55"/>
  <c r="B14" i="55"/>
  <c r="I14" i="55" s="1"/>
  <c r="Q13" i="51"/>
  <c r="D12" i="5"/>
  <c r="I638" i="32"/>
  <c r="B92" i="32"/>
  <c r="N92" i="50"/>
  <c r="N14" i="50" s="1"/>
  <c r="S586" i="50"/>
  <c r="P91" i="53"/>
  <c r="I92" i="48"/>
  <c r="B14" i="48"/>
  <c r="I14" i="48" s="1"/>
  <c r="M13" i="55"/>
  <c r="S593" i="46"/>
  <c r="N92" i="47"/>
  <c r="N14" i="47" s="1"/>
  <c r="S586" i="47"/>
  <c r="O92" i="48"/>
  <c r="O14" i="48" s="1"/>
  <c r="N92" i="51"/>
  <c r="N14" i="51" s="1"/>
  <c r="S586" i="51"/>
  <c r="I638" i="36"/>
  <c r="D91" i="36"/>
  <c r="I585" i="36"/>
  <c r="D600" i="36"/>
  <c r="S638" i="52"/>
  <c r="L92" i="52"/>
  <c r="P91" i="52"/>
  <c r="P91" i="57"/>
  <c r="R13" i="52"/>
  <c r="Q13" i="48"/>
  <c r="I91" i="55"/>
  <c r="B13" i="55"/>
  <c r="I92" i="46"/>
  <c r="B14" i="46"/>
  <c r="I14" i="46" s="1"/>
  <c r="O600" i="48"/>
  <c r="I638" i="35"/>
  <c r="B92" i="35"/>
  <c r="D99" i="36"/>
  <c r="D21" i="36" s="1"/>
  <c r="R13" i="50"/>
  <c r="S638" i="46"/>
  <c r="L92" i="46"/>
  <c r="D92" i="36"/>
  <c r="D14" i="36" s="1"/>
  <c r="I638" i="55"/>
  <c r="Q13" i="52"/>
  <c r="N92" i="48"/>
  <c r="N14" i="48" s="1"/>
  <c r="S586" i="48"/>
  <c r="O92" i="51"/>
  <c r="O14" i="51" s="1"/>
  <c r="N91" i="51"/>
  <c r="S585" i="51"/>
  <c r="N600" i="51"/>
  <c r="P91" i="51"/>
  <c r="B99" i="36"/>
  <c r="I593" i="36"/>
  <c r="M91" i="53"/>
  <c r="S637" i="57"/>
  <c r="L92" i="57"/>
  <c r="O91" i="52"/>
  <c r="M13" i="47"/>
  <c r="I90" i="5"/>
  <c r="C13" i="53"/>
  <c r="I13" i="53" s="1"/>
  <c r="Q13" i="53"/>
  <c r="I91" i="53"/>
  <c r="R13" i="57"/>
  <c r="M13" i="48"/>
  <c r="I91" i="57"/>
  <c r="B13" i="57"/>
  <c r="R13" i="54"/>
  <c r="M13" i="46"/>
  <c r="E600" i="54"/>
  <c r="E92" i="54"/>
  <c r="E14" i="54" s="1"/>
  <c r="O91" i="48"/>
  <c r="I638" i="34"/>
  <c r="B92" i="34"/>
  <c r="N92" i="46"/>
  <c r="N14" i="46" s="1"/>
  <c r="S586" i="46"/>
  <c r="E13" i="47"/>
  <c r="M13" i="52"/>
  <c r="O13" i="51"/>
  <c r="I91" i="50"/>
  <c r="B13" i="50"/>
  <c r="F91" i="36"/>
  <c r="F106" i="36" s="1"/>
  <c r="F652" i="36"/>
  <c r="F13" i="51"/>
  <c r="I91" i="51"/>
  <c r="B13" i="51"/>
  <c r="O91" i="54"/>
  <c r="R13" i="46"/>
  <c r="E13" i="54"/>
  <c r="D13" i="54"/>
  <c r="R13" i="48"/>
  <c r="S638" i="40"/>
  <c r="L92" i="40"/>
  <c r="B92" i="1"/>
  <c r="S593" i="47"/>
  <c r="S637" i="51"/>
  <c r="L91" i="51"/>
  <c r="I586" i="36"/>
  <c r="N91" i="52"/>
  <c r="S585" i="52"/>
  <c r="N600" i="52"/>
  <c r="L91" i="54"/>
  <c r="S637" i="54"/>
  <c r="N91" i="54"/>
  <c r="S585" i="54"/>
  <c r="N600" i="54"/>
  <c r="L92" i="55"/>
  <c r="I92" i="57"/>
  <c r="B14" i="57"/>
  <c r="B14" i="54"/>
  <c r="I91" i="48"/>
  <c r="B13" i="48"/>
  <c r="Q13" i="55"/>
  <c r="Q13" i="47"/>
  <c r="E13" i="52"/>
  <c r="L13" i="53"/>
  <c r="O600" i="46"/>
  <c r="I91" i="54"/>
  <c r="B13" i="54"/>
  <c r="R13" i="51"/>
  <c r="F13" i="47"/>
  <c r="N13" i="50"/>
  <c r="O13" i="53"/>
  <c r="S638" i="42"/>
  <c r="L92" i="42"/>
  <c r="N91" i="46"/>
  <c r="N13" i="46" s="1"/>
  <c r="S585" i="46"/>
  <c r="N600" i="46"/>
  <c r="S637" i="46"/>
  <c r="L91" i="46"/>
  <c r="N91" i="47"/>
  <c r="N13" i="47" s="1"/>
  <c r="S585" i="47"/>
  <c r="N600" i="47"/>
  <c r="S638" i="47"/>
  <c r="L92" i="47"/>
  <c r="S593" i="48"/>
  <c r="I637" i="36"/>
  <c r="B91" i="36"/>
  <c r="C91" i="36"/>
  <c r="S637" i="52"/>
  <c r="L91" i="52"/>
  <c r="N92" i="52"/>
  <c r="N14" i="52" s="1"/>
  <c r="S586" i="52"/>
  <c r="S638" i="53"/>
  <c r="L92" i="53"/>
  <c r="P91" i="54"/>
  <c r="S637" i="55"/>
  <c r="L91" i="55"/>
  <c r="Q13" i="50"/>
  <c r="B13" i="46"/>
  <c r="I12" i="4"/>
  <c r="E12" i="7"/>
  <c r="I12" i="7" s="1"/>
  <c r="D13" i="52"/>
  <c r="N13" i="57"/>
  <c r="R13" i="47"/>
  <c r="R13" i="53"/>
  <c r="F13" i="48"/>
  <c r="D12" i="3"/>
  <c r="I12" i="3" s="1"/>
  <c r="S637" i="53"/>
  <c r="O91" i="46"/>
  <c r="I92" i="50"/>
  <c r="B14" i="50"/>
  <c r="I14" i="50" s="1"/>
  <c r="S593" i="55"/>
  <c r="I91" i="47"/>
  <c r="B13" i="47"/>
  <c r="O99" i="54"/>
  <c r="O21" i="54" s="1"/>
  <c r="O99" i="52"/>
  <c r="O21" i="52" s="1"/>
  <c r="C92" i="8"/>
  <c r="H92" i="8"/>
  <c r="I14" i="57" l="1"/>
  <c r="I13" i="47"/>
  <c r="F99" i="57"/>
  <c r="F652" i="57"/>
  <c r="S91" i="51"/>
  <c r="L13" i="51"/>
  <c r="S92" i="50"/>
  <c r="L14" i="50"/>
  <c r="S91" i="55"/>
  <c r="L13" i="55"/>
  <c r="I14" i="54"/>
  <c r="L14" i="55"/>
  <c r="Q92" i="55"/>
  <c r="H13" i="36"/>
  <c r="S91" i="47"/>
  <c r="L13" i="47"/>
  <c r="N13" i="53"/>
  <c r="M92" i="55"/>
  <c r="S92" i="54"/>
  <c r="L14" i="54"/>
  <c r="S14" i="54" s="1"/>
  <c r="L13" i="57"/>
  <c r="L13" i="52"/>
  <c r="I92" i="54"/>
  <c r="S638" i="55"/>
  <c r="S91" i="54"/>
  <c r="L13" i="54"/>
  <c r="S92" i="46"/>
  <c r="L14" i="46"/>
  <c r="R92" i="55"/>
  <c r="R92" i="57"/>
  <c r="D626" i="36"/>
  <c r="I619" i="36"/>
  <c r="D13" i="36"/>
  <c r="G13" i="36"/>
  <c r="Q92" i="57"/>
  <c r="M13" i="53"/>
  <c r="N13" i="51"/>
  <c r="B14" i="36"/>
  <c r="S91" i="50"/>
  <c r="L13" i="50"/>
  <c r="F99" i="52"/>
  <c r="F652" i="52"/>
  <c r="F99" i="54"/>
  <c r="F652" i="54"/>
  <c r="O99" i="57"/>
  <c r="O21" i="57" s="1"/>
  <c r="S92" i="53"/>
  <c r="L14" i="53"/>
  <c r="C13" i="36"/>
  <c r="S92" i="47"/>
  <c r="L14" i="47"/>
  <c r="N13" i="52"/>
  <c r="I13" i="51"/>
  <c r="L14" i="57"/>
  <c r="I12" i="5"/>
  <c r="I13" i="52"/>
  <c r="S91" i="48"/>
  <c r="L13" i="48"/>
  <c r="O13" i="46"/>
  <c r="O92" i="55"/>
  <c r="O600" i="55"/>
  <c r="O13" i="54"/>
  <c r="O13" i="52"/>
  <c r="S92" i="51"/>
  <c r="L14" i="51"/>
  <c r="M92" i="57"/>
  <c r="I13" i="48"/>
  <c r="E92" i="36"/>
  <c r="E14" i="36" s="1"/>
  <c r="E600" i="36"/>
  <c r="I13" i="54"/>
  <c r="S638" i="57"/>
  <c r="I13" i="55"/>
  <c r="S586" i="55"/>
  <c r="E91" i="36"/>
  <c r="I91" i="36" s="1"/>
  <c r="S92" i="48"/>
  <c r="L14" i="48"/>
  <c r="F99" i="55"/>
  <c r="F652" i="55"/>
  <c r="S91" i="46"/>
  <c r="L13" i="46"/>
  <c r="S91" i="52"/>
  <c r="B13" i="36"/>
  <c r="N92" i="57"/>
  <c r="N600" i="57"/>
  <c r="S586" i="57"/>
  <c r="N13" i="54"/>
  <c r="I13" i="50"/>
  <c r="O13" i="48"/>
  <c r="I13" i="57"/>
  <c r="O91" i="57"/>
  <c r="I99" i="36"/>
  <c r="B21" i="36"/>
  <c r="L14" i="52"/>
  <c r="S92" i="52"/>
  <c r="N13" i="55"/>
  <c r="E13" i="46"/>
  <c r="I13" i="46" s="1"/>
  <c r="S92" i="55" l="1"/>
  <c r="P65" i="57"/>
  <c r="S481" i="57"/>
  <c r="P99" i="54"/>
  <c r="P652" i="54"/>
  <c r="S481" i="55"/>
  <c r="P65" i="55"/>
  <c r="I645" i="57"/>
  <c r="B99" i="57"/>
  <c r="R14" i="55"/>
  <c r="I645" i="55"/>
  <c r="B99" i="55"/>
  <c r="O13" i="57"/>
  <c r="F21" i="57"/>
  <c r="F28" i="57" s="1"/>
  <c r="F106" i="57"/>
  <c r="P99" i="52"/>
  <c r="P652" i="52"/>
  <c r="M14" i="55"/>
  <c r="S14" i="55" s="1"/>
  <c r="T14" i="55" s="1"/>
  <c r="I645" i="54"/>
  <c r="B99" i="54"/>
  <c r="P99" i="55"/>
  <c r="P652" i="55"/>
  <c r="N14" i="57"/>
  <c r="F21" i="54"/>
  <c r="F28" i="54" s="1"/>
  <c r="F106" i="54"/>
  <c r="S91" i="57"/>
  <c r="I481" i="36"/>
  <c r="F65" i="36"/>
  <c r="M14" i="57"/>
  <c r="E13" i="36"/>
  <c r="O99" i="55"/>
  <c r="O21" i="55" s="1"/>
  <c r="R14" i="57"/>
  <c r="I489" i="36"/>
  <c r="F73" i="36"/>
  <c r="I645" i="52"/>
  <c r="B99" i="52"/>
  <c r="P99" i="57"/>
  <c r="P106" i="57" s="1"/>
  <c r="P652" i="57"/>
  <c r="O14" i="55"/>
  <c r="G92" i="8"/>
  <c r="I638" i="8"/>
  <c r="I482" i="36"/>
  <c r="F66" i="36"/>
  <c r="F21" i="55"/>
  <c r="F28" i="55" s="1"/>
  <c r="F106" i="55"/>
  <c r="S92" i="57"/>
  <c r="F21" i="52"/>
  <c r="F28" i="52" s="1"/>
  <c r="F106" i="52"/>
  <c r="I92" i="36"/>
  <c r="Q14" i="57"/>
  <c r="T14" i="54"/>
  <c r="Q14" i="55"/>
  <c r="I66" i="36" l="1"/>
  <c r="F14" i="36"/>
  <c r="I14" i="36" s="1"/>
  <c r="S645" i="55"/>
  <c r="L99" i="55"/>
  <c r="S65" i="55"/>
  <c r="P13" i="55"/>
  <c r="I73" i="36"/>
  <c r="F21" i="36"/>
  <c r="I21" i="36" s="1"/>
  <c r="I99" i="54"/>
  <c r="B21" i="54"/>
  <c r="S645" i="52"/>
  <c r="L99" i="52"/>
  <c r="S65" i="57"/>
  <c r="P13" i="57"/>
  <c r="I99" i="55"/>
  <c r="B21" i="55"/>
  <c r="I99" i="57"/>
  <c r="B21" i="57"/>
  <c r="S645" i="54"/>
  <c r="L99" i="54"/>
  <c r="S14" i="57"/>
  <c r="T14" i="57" s="1"/>
  <c r="I99" i="52"/>
  <c r="B21" i="52"/>
  <c r="I21" i="52" s="1"/>
  <c r="I65" i="36"/>
  <c r="F13" i="36"/>
  <c r="S645" i="57"/>
  <c r="L99" i="57"/>
  <c r="I488" i="43"/>
  <c r="I514" i="43"/>
  <c r="I540" i="43"/>
  <c r="I566" i="43"/>
  <c r="S99" i="57" l="1"/>
  <c r="L21" i="57"/>
  <c r="S99" i="52"/>
  <c r="L21" i="52"/>
  <c r="S13" i="55"/>
  <c r="I21" i="57"/>
  <c r="S13" i="57"/>
  <c r="P73" i="57"/>
  <c r="S489" i="57"/>
  <c r="S496" i="57" s="1"/>
  <c r="P496" i="57"/>
  <c r="I13" i="36"/>
  <c r="I21" i="55"/>
  <c r="S99" i="55"/>
  <c r="L21" i="55"/>
  <c r="S99" i="54"/>
  <c r="L21" i="54"/>
  <c r="P73" i="55"/>
  <c r="S489" i="55"/>
  <c r="I21" i="54"/>
  <c r="I510" i="43"/>
  <c r="I562" i="43"/>
  <c r="I536" i="43"/>
  <c r="S73" i="55" l="1"/>
  <c r="P21" i="55"/>
  <c r="T13" i="55"/>
  <c r="T13" i="57"/>
  <c r="S21" i="55"/>
  <c r="T21" i="55" s="1"/>
  <c r="S21" i="57"/>
  <c r="T21" i="57" s="1"/>
  <c r="F68" i="43"/>
  <c r="I458" i="43"/>
  <c r="N497" i="57"/>
  <c r="L497" i="57"/>
  <c r="O497" i="57"/>
  <c r="M497" i="57"/>
  <c r="R497" i="57"/>
  <c r="Q497" i="57"/>
  <c r="P497" i="57"/>
  <c r="S73" i="57"/>
  <c r="S80" i="57" s="1"/>
  <c r="P21" i="57"/>
  <c r="P28" i="57" s="1"/>
  <c r="P80" i="57"/>
  <c r="Q81" i="57" l="1"/>
  <c r="M81" i="57"/>
  <c r="P81" i="57"/>
  <c r="O81" i="57"/>
  <c r="N81" i="57"/>
  <c r="L81" i="57"/>
  <c r="S81" i="57" s="1"/>
  <c r="R81" i="57"/>
  <c r="F16" i="43"/>
  <c r="I68" i="43"/>
  <c r="S497" i="57"/>
  <c r="I507" i="43"/>
  <c r="I559" i="43"/>
  <c r="I501" i="43" l="1"/>
  <c r="I475" i="43"/>
  <c r="I527" i="43"/>
  <c r="I553" i="43"/>
  <c r="I508" i="43"/>
  <c r="I534" i="43"/>
  <c r="I456" i="43" l="1"/>
  <c r="I597" i="2" l="1"/>
  <c r="I600" i="2" s="1"/>
  <c r="B600" i="2"/>
  <c r="B601" i="2" s="1"/>
  <c r="D652" i="2"/>
  <c r="F103" i="2" l="1"/>
  <c r="F652" i="2"/>
  <c r="H103" i="2"/>
  <c r="H652" i="2"/>
  <c r="H653" i="2" s="1"/>
  <c r="D653" i="2"/>
  <c r="E103" i="2"/>
  <c r="E652" i="2"/>
  <c r="E653" i="2" s="1"/>
  <c r="G103" i="2"/>
  <c r="G652" i="2"/>
  <c r="F601" i="2"/>
  <c r="H601" i="2"/>
  <c r="C601" i="2"/>
  <c r="G601" i="2"/>
  <c r="E601" i="2"/>
  <c r="D601" i="2"/>
  <c r="C103" i="2"/>
  <c r="C106" i="2" s="1"/>
  <c r="C652" i="2"/>
  <c r="I649" i="2"/>
  <c r="I652" i="2" s="1"/>
  <c r="B652" i="2"/>
  <c r="B103" i="2"/>
  <c r="I601" i="2" l="1"/>
  <c r="B653" i="2"/>
  <c r="I595" i="57"/>
  <c r="I600" i="57" s="1"/>
  <c r="B600" i="57"/>
  <c r="E25" i="2"/>
  <c r="B106" i="2"/>
  <c r="H25" i="2"/>
  <c r="H28" i="2" s="1"/>
  <c r="H106" i="2"/>
  <c r="C653" i="2"/>
  <c r="G653" i="2"/>
  <c r="F653" i="2"/>
  <c r="I597" i="5"/>
  <c r="I600" i="5" s="1"/>
  <c r="B600" i="5"/>
  <c r="G25" i="2"/>
  <c r="F25" i="2"/>
  <c r="F28" i="2" s="1"/>
  <c r="F106" i="2"/>
  <c r="D652" i="3"/>
  <c r="D652" i="4"/>
  <c r="D652" i="5"/>
  <c r="B103" i="5"/>
  <c r="D652" i="6"/>
  <c r="D652" i="7"/>
  <c r="I653" i="2" l="1"/>
  <c r="B106" i="5"/>
  <c r="I596" i="53"/>
  <c r="C103" i="7"/>
  <c r="C106" i="7" s="1"/>
  <c r="C652" i="7"/>
  <c r="H103" i="6"/>
  <c r="H652" i="6"/>
  <c r="H103" i="3"/>
  <c r="H652" i="3"/>
  <c r="C103" i="6"/>
  <c r="C106" i="6" s="1"/>
  <c r="C652" i="6"/>
  <c r="I649" i="4"/>
  <c r="I652" i="4" s="1"/>
  <c r="F653" i="4" s="1"/>
  <c r="B652" i="4"/>
  <c r="I596" i="52"/>
  <c r="S595" i="57"/>
  <c r="S600" i="57" s="1"/>
  <c r="L600" i="57"/>
  <c r="S596" i="57"/>
  <c r="I597" i="3"/>
  <c r="I600" i="3" s="1"/>
  <c r="B103" i="3"/>
  <c r="B600" i="3"/>
  <c r="I649" i="5"/>
  <c r="I652" i="5" s="1"/>
  <c r="D653" i="5" s="1"/>
  <c r="B652" i="5"/>
  <c r="C103" i="3"/>
  <c r="C106" i="3" s="1"/>
  <c r="C652" i="3"/>
  <c r="I595" i="53"/>
  <c r="I600" i="53" s="1"/>
  <c r="B600" i="53"/>
  <c r="F601" i="5"/>
  <c r="C601" i="5"/>
  <c r="G601" i="5"/>
  <c r="H601" i="5"/>
  <c r="D601" i="5"/>
  <c r="E601" i="5"/>
  <c r="G601" i="57"/>
  <c r="H601" i="57"/>
  <c r="D601" i="57"/>
  <c r="B601" i="57"/>
  <c r="F601" i="57"/>
  <c r="E601" i="57"/>
  <c r="C601" i="57"/>
  <c r="I595" i="47"/>
  <c r="I600" i="47" s="1"/>
  <c r="B600" i="47"/>
  <c r="C103" i="5"/>
  <c r="C106" i="5" s="1"/>
  <c r="C652" i="5"/>
  <c r="E103" i="4"/>
  <c r="E652" i="4"/>
  <c r="H103" i="7"/>
  <c r="H652" i="7"/>
  <c r="G103" i="3"/>
  <c r="G652" i="3"/>
  <c r="I596" i="46"/>
  <c r="I596" i="51"/>
  <c r="B103" i="4"/>
  <c r="I597" i="4"/>
  <c r="I600" i="4" s="1"/>
  <c r="B600" i="4"/>
  <c r="G103" i="5"/>
  <c r="G652" i="5"/>
  <c r="G103" i="7"/>
  <c r="G652" i="7"/>
  <c r="E103" i="7"/>
  <c r="E652" i="7"/>
  <c r="H103" i="4"/>
  <c r="H652" i="4"/>
  <c r="I595" i="48"/>
  <c r="I600" i="48" s="1"/>
  <c r="B600" i="48"/>
  <c r="I596" i="54"/>
  <c r="B102" i="54"/>
  <c r="I595" i="55"/>
  <c r="I600" i="55" s="1"/>
  <c r="B600" i="55"/>
  <c r="I596" i="57"/>
  <c r="E103" i="5"/>
  <c r="E652" i="5"/>
  <c r="I595" i="46"/>
  <c r="I600" i="46" s="1"/>
  <c r="B600" i="46"/>
  <c r="I595" i="51"/>
  <c r="I600" i="51" s="1"/>
  <c r="B600" i="51"/>
  <c r="I595" i="54"/>
  <c r="I600" i="54" s="1"/>
  <c r="B600" i="54"/>
  <c r="I597" i="6"/>
  <c r="I600" i="6" s="1"/>
  <c r="B103" i="6"/>
  <c r="B600" i="6"/>
  <c r="B601" i="6" s="1"/>
  <c r="I649" i="7"/>
  <c r="I652" i="7" s="1"/>
  <c r="B652" i="7"/>
  <c r="I649" i="3"/>
  <c r="I652" i="3" s="1"/>
  <c r="B652" i="3"/>
  <c r="I649" i="6"/>
  <c r="I652" i="6" s="1"/>
  <c r="D653" i="6" s="1"/>
  <c r="B652" i="6"/>
  <c r="E103" i="3"/>
  <c r="E652" i="3"/>
  <c r="I596" i="48"/>
  <c r="I595" i="50"/>
  <c r="I600" i="50" s="1"/>
  <c r="B600" i="50"/>
  <c r="I596" i="55"/>
  <c r="B103" i="7"/>
  <c r="I597" i="7"/>
  <c r="I600" i="7" s="1"/>
  <c r="B600" i="7"/>
  <c r="B601" i="7" s="1"/>
  <c r="G103" i="4"/>
  <c r="G652" i="4"/>
  <c r="G653" i="4" s="1"/>
  <c r="H103" i="5"/>
  <c r="H652" i="5"/>
  <c r="H653" i="5" s="1"/>
  <c r="I596" i="47"/>
  <c r="G103" i="6"/>
  <c r="G652" i="6"/>
  <c r="C103" i="4"/>
  <c r="C106" i="4" s="1"/>
  <c r="C652" i="4"/>
  <c r="E103" i="6"/>
  <c r="E652" i="6"/>
  <c r="E653" i="6" s="1"/>
  <c r="I596" i="50"/>
  <c r="I595" i="52"/>
  <c r="I600" i="52" s="1"/>
  <c r="B600" i="52"/>
  <c r="B601" i="5"/>
  <c r="H102" i="57"/>
  <c r="H24" i="57" s="1"/>
  <c r="G102" i="57"/>
  <c r="G24" i="57" s="1"/>
  <c r="E102" i="57"/>
  <c r="E24" i="57" s="1"/>
  <c r="C102" i="57"/>
  <c r="C24" i="57" s="1"/>
  <c r="D102" i="57"/>
  <c r="D24" i="57" s="1"/>
  <c r="D102" i="55"/>
  <c r="D24" i="55" s="1"/>
  <c r="C102" i="55"/>
  <c r="C24" i="55" s="1"/>
  <c r="H102" i="55"/>
  <c r="H24" i="55" s="1"/>
  <c r="G102" i="55"/>
  <c r="G24" i="55" s="1"/>
  <c r="E102" i="55"/>
  <c r="E24" i="55" s="1"/>
  <c r="S596" i="54"/>
  <c r="D102" i="54"/>
  <c r="D24" i="54" s="1"/>
  <c r="G102" i="54"/>
  <c r="G24" i="54" s="1"/>
  <c r="C102" i="54"/>
  <c r="C24" i="54" s="1"/>
  <c r="B101" i="54"/>
  <c r="E102" i="54"/>
  <c r="E24" i="54" s="1"/>
  <c r="H102" i="54"/>
  <c r="H24" i="54" s="1"/>
  <c r="C102" i="53"/>
  <c r="C24" i="53" s="1"/>
  <c r="D102" i="53"/>
  <c r="D24" i="53" s="1"/>
  <c r="E102" i="53"/>
  <c r="E24" i="53" s="1"/>
  <c r="E101" i="53"/>
  <c r="E23" i="53" s="1"/>
  <c r="G102" i="53"/>
  <c r="G24" i="53" s="1"/>
  <c r="H102" i="53"/>
  <c r="H24" i="53" s="1"/>
  <c r="E102" i="52"/>
  <c r="E24" i="52" s="1"/>
  <c r="C102" i="52"/>
  <c r="C24" i="52" s="1"/>
  <c r="B102" i="52"/>
  <c r="G102" i="52"/>
  <c r="G24" i="52" s="1"/>
  <c r="D102" i="52"/>
  <c r="D24" i="52" s="1"/>
  <c r="H102" i="52"/>
  <c r="H24" i="52" s="1"/>
  <c r="G102" i="51"/>
  <c r="G24" i="51" s="1"/>
  <c r="D102" i="51"/>
  <c r="D24" i="51" s="1"/>
  <c r="C102" i="51"/>
  <c r="C24" i="51" s="1"/>
  <c r="H102" i="51"/>
  <c r="H24" i="51" s="1"/>
  <c r="E102" i="51"/>
  <c r="E24" i="51" s="1"/>
  <c r="E101" i="51"/>
  <c r="E23" i="51" s="1"/>
  <c r="G102" i="50"/>
  <c r="G24" i="50" s="1"/>
  <c r="C102" i="50"/>
  <c r="C24" i="50" s="1"/>
  <c r="E102" i="50"/>
  <c r="E24" i="50" s="1"/>
  <c r="E101" i="50"/>
  <c r="E23" i="50" s="1"/>
  <c r="D102" i="50"/>
  <c r="D24" i="50" s="1"/>
  <c r="H102" i="50"/>
  <c r="H24" i="50" s="1"/>
  <c r="E102" i="48"/>
  <c r="E24" i="48" s="1"/>
  <c r="E101" i="48"/>
  <c r="E23" i="48" s="1"/>
  <c r="H102" i="48"/>
  <c r="H24" i="48" s="1"/>
  <c r="D652" i="48"/>
  <c r="G102" i="48"/>
  <c r="G24" i="48" s="1"/>
  <c r="C102" i="48"/>
  <c r="C24" i="48" s="1"/>
  <c r="H102" i="47"/>
  <c r="H24" i="47" s="1"/>
  <c r="E102" i="47"/>
  <c r="E24" i="47" s="1"/>
  <c r="E101" i="47"/>
  <c r="E23" i="47" s="1"/>
  <c r="G102" i="47"/>
  <c r="G24" i="47" s="1"/>
  <c r="D652" i="47"/>
  <c r="C102" i="47"/>
  <c r="C24" i="47" s="1"/>
  <c r="G102" i="46"/>
  <c r="G24" i="46" s="1"/>
  <c r="H102" i="46"/>
  <c r="H24" i="46" s="1"/>
  <c r="D652" i="46"/>
  <c r="E102" i="46"/>
  <c r="E24" i="46" s="1"/>
  <c r="C102" i="46"/>
  <c r="C24" i="46" s="1"/>
  <c r="D653" i="4" l="1"/>
  <c r="B653" i="7"/>
  <c r="C653" i="5"/>
  <c r="B653" i="4"/>
  <c r="C653" i="7"/>
  <c r="I648" i="47"/>
  <c r="I648" i="50"/>
  <c r="I647" i="53"/>
  <c r="I648" i="57"/>
  <c r="G653" i="5"/>
  <c r="C653" i="4"/>
  <c r="E653" i="5"/>
  <c r="H653" i="7"/>
  <c r="H653" i="4"/>
  <c r="E653" i="4"/>
  <c r="H653" i="6"/>
  <c r="S596" i="52"/>
  <c r="S595" i="55"/>
  <c r="L600" i="55"/>
  <c r="E101" i="57"/>
  <c r="E652" i="57"/>
  <c r="B102" i="50"/>
  <c r="G25" i="6"/>
  <c r="F601" i="50"/>
  <c r="D601" i="50"/>
  <c r="B601" i="50"/>
  <c r="G601" i="50"/>
  <c r="H601" i="50"/>
  <c r="E601" i="50"/>
  <c r="C601" i="50"/>
  <c r="B653" i="3"/>
  <c r="F653" i="3"/>
  <c r="B23" i="54"/>
  <c r="B106" i="54"/>
  <c r="I102" i="54"/>
  <c r="B24" i="54"/>
  <c r="I24" i="54" s="1"/>
  <c r="E25" i="7"/>
  <c r="B106" i="4"/>
  <c r="G601" i="53"/>
  <c r="F601" i="53"/>
  <c r="C601" i="53"/>
  <c r="H601" i="53"/>
  <c r="E601" i="53"/>
  <c r="B601" i="53"/>
  <c r="D601" i="53"/>
  <c r="B601" i="3"/>
  <c r="I102" i="52"/>
  <c r="B24" i="52"/>
  <c r="I24" i="52" s="1"/>
  <c r="C101" i="47"/>
  <c r="C652" i="47"/>
  <c r="S595" i="47"/>
  <c r="L600" i="47"/>
  <c r="I647" i="48"/>
  <c r="C101" i="51"/>
  <c r="C652" i="51"/>
  <c r="I648" i="52"/>
  <c r="I648" i="53"/>
  <c r="H101" i="54"/>
  <c r="H652" i="54"/>
  <c r="H101" i="55"/>
  <c r="H652" i="55"/>
  <c r="F601" i="7"/>
  <c r="G601" i="7"/>
  <c r="H601" i="7"/>
  <c r="C601" i="7"/>
  <c r="D601" i="7"/>
  <c r="E601" i="7"/>
  <c r="E601" i="54"/>
  <c r="F601" i="54"/>
  <c r="D601" i="54"/>
  <c r="G601" i="54"/>
  <c r="B601" i="54"/>
  <c r="C601" i="54"/>
  <c r="H601" i="54"/>
  <c r="E25" i="5"/>
  <c r="G653" i="7"/>
  <c r="H25" i="7"/>
  <c r="H28" i="7" s="1"/>
  <c r="H106" i="7"/>
  <c r="B101" i="53"/>
  <c r="B106" i="3"/>
  <c r="H25" i="6"/>
  <c r="H28" i="6" s="1"/>
  <c r="H106" i="6"/>
  <c r="D101" i="52"/>
  <c r="D23" i="52" s="1"/>
  <c r="D652" i="52"/>
  <c r="C101" i="48"/>
  <c r="C652" i="48"/>
  <c r="I647" i="51"/>
  <c r="S596" i="51"/>
  <c r="G101" i="54"/>
  <c r="G652" i="54"/>
  <c r="S596" i="55"/>
  <c r="C101" i="46"/>
  <c r="C652" i="46"/>
  <c r="S596" i="46"/>
  <c r="I648" i="46"/>
  <c r="S596" i="48"/>
  <c r="S595" i="48"/>
  <c r="L600" i="48"/>
  <c r="S596" i="50"/>
  <c r="S595" i="50"/>
  <c r="L600" i="50"/>
  <c r="I648" i="51"/>
  <c r="C101" i="52"/>
  <c r="C652" i="52"/>
  <c r="H101" i="53"/>
  <c r="H652" i="53"/>
  <c r="I647" i="54"/>
  <c r="I652" i="54" s="1"/>
  <c r="B652" i="54"/>
  <c r="D101" i="57"/>
  <c r="D652" i="57"/>
  <c r="G101" i="57"/>
  <c r="G652" i="57"/>
  <c r="E653" i="3"/>
  <c r="D653" i="7"/>
  <c r="F653" i="7"/>
  <c r="D601" i="51"/>
  <c r="E601" i="51"/>
  <c r="B601" i="51"/>
  <c r="G601" i="51"/>
  <c r="C601" i="51"/>
  <c r="H601" i="51"/>
  <c r="F601" i="51"/>
  <c r="F601" i="48"/>
  <c r="B601" i="48"/>
  <c r="E601" i="48"/>
  <c r="G601" i="48"/>
  <c r="C601" i="48"/>
  <c r="H601" i="48"/>
  <c r="D601" i="48"/>
  <c r="B102" i="51"/>
  <c r="E25" i="4"/>
  <c r="I647" i="46"/>
  <c r="B106" i="7"/>
  <c r="B102" i="57"/>
  <c r="S595" i="46"/>
  <c r="L600" i="46"/>
  <c r="D101" i="51"/>
  <c r="D23" i="51" s="1"/>
  <c r="D652" i="51"/>
  <c r="G101" i="52"/>
  <c r="G23" i="52" s="1"/>
  <c r="G652" i="52"/>
  <c r="S596" i="53"/>
  <c r="D101" i="53"/>
  <c r="D652" i="53"/>
  <c r="C101" i="55"/>
  <c r="C652" i="55"/>
  <c r="I601" i="5"/>
  <c r="E25" i="6"/>
  <c r="H25" i="5"/>
  <c r="H28" i="5" s="1"/>
  <c r="H106" i="5"/>
  <c r="E25" i="3"/>
  <c r="B101" i="51"/>
  <c r="I601" i="57"/>
  <c r="C653" i="3"/>
  <c r="C653" i="6"/>
  <c r="D101" i="50"/>
  <c r="D23" i="50" s="1"/>
  <c r="D652" i="50"/>
  <c r="E101" i="55"/>
  <c r="E652" i="55"/>
  <c r="G25" i="7"/>
  <c r="D653" i="3"/>
  <c r="E101" i="46"/>
  <c r="E23" i="46" s="1"/>
  <c r="H101" i="46"/>
  <c r="H652" i="46"/>
  <c r="H101" i="47"/>
  <c r="H652" i="47"/>
  <c r="G101" i="48"/>
  <c r="G23" i="48" s="1"/>
  <c r="G652" i="48"/>
  <c r="H101" i="48"/>
  <c r="H652" i="48"/>
  <c r="G101" i="50"/>
  <c r="G23" i="50" s="1"/>
  <c r="G652" i="50"/>
  <c r="I648" i="54"/>
  <c r="I648" i="55"/>
  <c r="C101" i="57"/>
  <c r="C652" i="57"/>
  <c r="B102" i="55"/>
  <c r="B106" i="6"/>
  <c r="G25" i="5"/>
  <c r="B102" i="53"/>
  <c r="H101" i="51"/>
  <c r="H652" i="51"/>
  <c r="I648" i="48"/>
  <c r="I653" i="4"/>
  <c r="S595" i="52"/>
  <c r="L600" i="52"/>
  <c r="E101" i="52"/>
  <c r="E23" i="52" s="1"/>
  <c r="E652" i="52"/>
  <c r="S595" i="53"/>
  <c r="L600" i="53"/>
  <c r="S595" i="54"/>
  <c r="L101" i="54"/>
  <c r="L600" i="54"/>
  <c r="D101" i="54"/>
  <c r="D652" i="54"/>
  <c r="G101" i="55"/>
  <c r="G652" i="55"/>
  <c r="I647" i="57"/>
  <c r="I652" i="57" s="1"/>
  <c r="B652" i="57"/>
  <c r="B101" i="57"/>
  <c r="F601" i="52"/>
  <c r="D601" i="52"/>
  <c r="E601" i="52"/>
  <c r="B601" i="52"/>
  <c r="H601" i="52"/>
  <c r="C601" i="52"/>
  <c r="G601" i="52"/>
  <c r="B653" i="6"/>
  <c r="F653" i="6"/>
  <c r="D601" i="6"/>
  <c r="F601" i="6"/>
  <c r="H601" i="6"/>
  <c r="C601" i="6"/>
  <c r="G601" i="6"/>
  <c r="E601" i="6"/>
  <c r="C601" i="46"/>
  <c r="B601" i="46"/>
  <c r="F601" i="46"/>
  <c r="E601" i="46"/>
  <c r="H601" i="46"/>
  <c r="D601" i="46"/>
  <c r="G601" i="46"/>
  <c r="E601" i="55"/>
  <c r="C601" i="55"/>
  <c r="B601" i="55"/>
  <c r="H601" i="55"/>
  <c r="D601" i="55"/>
  <c r="G601" i="55"/>
  <c r="F601" i="55"/>
  <c r="H25" i="4"/>
  <c r="H28" i="4" s="1"/>
  <c r="H106" i="4"/>
  <c r="G653" i="3"/>
  <c r="Q601" i="57"/>
  <c r="P601" i="57"/>
  <c r="L601" i="57"/>
  <c r="N601" i="57"/>
  <c r="O601" i="57"/>
  <c r="M601" i="57"/>
  <c r="R601" i="57"/>
  <c r="H653" i="3"/>
  <c r="G101" i="46"/>
  <c r="G23" i="46" s="1"/>
  <c r="G652" i="46"/>
  <c r="H101" i="52"/>
  <c r="H652" i="52"/>
  <c r="F601" i="3"/>
  <c r="G601" i="3"/>
  <c r="H601" i="3"/>
  <c r="C601" i="3"/>
  <c r="E601" i="3"/>
  <c r="D601" i="3"/>
  <c r="S596" i="47"/>
  <c r="G101" i="47"/>
  <c r="G23" i="47" s="1"/>
  <c r="G652" i="47"/>
  <c r="I647" i="47"/>
  <c r="H101" i="50"/>
  <c r="H652" i="50"/>
  <c r="C101" i="50"/>
  <c r="C652" i="50"/>
  <c r="I647" i="50"/>
  <c r="S595" i="51"/>
  <c r="L101" i="51"/>
  <c r="L600" i="51"/>
  <c r="G101" i="51"/>
  <c r="G23" i="51" s="1"/>
  <c r="G652" i="51"/>
  <c r="I595" i="36"/>
  <c r="I600" i="36" s="1"/>
  <c r="B600" i="36"/>
  <c r="I596" i="36"/>
  <c r="I647" i="52"/>
  <c r="I652" i="52" s="1"/>
  <c r="B652" i="52"/>
  <c r="G101" i="53"/>
  <c r="G652" i="53"/>
  <c r="C101" i="53"/>
  <c r="C652" i="53"/>
  <c r="E101" i="54"/>
  <c r="E652" i="54"/>
  <c r="C101" i="54"/>
  <c r="C652" i="54"/>
  <c r="D101" i="55"/>
  <c r="D652" i="55"/>
  <c r="H101" i="57"/>
  <c r="H652" i="57"/>
  <c r="B101" i="52"/>
  <c r="G653" i="6"/>
  <c r="G25" i="4"/>
  <c r="B101" i="50"/>
  <c r="E653" i="7"/>
  <c r="B601" i="4"/>
  <c r="F601" i="4"/>
  <c r="C601" i="4"/>
  <c r="G601" i="4"/>
  <c r="H601" i="4"/>
  <c r="D601" i="4"/>
  <c r="E601" i="4"/>
  <c r="G25" i="3"/>
  <c r="B601" i="47"/>
  <c r="F601" i="47"/>
  <c r="E601" i="47"/>
  <c r="C601" i="47"/>
  <c r="H601" i="47"/>
  <c r="D601" i="47"/>
  <c r="G601" i="47"/>
  <c r="B653" i="5"/>
  <c r="I653" i="5" s="1"/>
  <c r="F653" i="5"/>
  <c r="H25" i="3"/>
  <c r="H28" i="3" s="1"/>
  <c r="H106" i="3"/>
  <c r="Q102" i="54"/>
  <c r="Q24" i="54" s="1"/>
  <c r="M102" i="54"/>
  <c r="M24" i="54" s="1"/>
  <c r="N102" i="54"/>
  <c r="N24" i="54" s="1"/>
  <c r="O102" i="54"/>
  <c r="O24" i="54" s="1"/>
  <c r="R102" i="54"/>
  <c r="R24" i="54" s="1"/>
  <c r="O101" i="53"/>
  <c r="O23" i="53" s="1"/>
  <c r="O102" i="53"/>
  <c r="O24" i="53" s="1"/>
  <c r="Q102" i="53"/>
  <c r="Q24" i="53" s="1"/>
  <c r="N102" i="53"/>
  <c r="N24" i="53" s="1"/>
  <c r="L101" i="53"/>
  <c r="L102" i="53"/>
  <c r="R102" i="53"/>
  <c r="R24" i="53" s="1"/>
  <c r="M102" i="53"/>
  <c r="M24" i="53" s="1"/>
  <c r="M102" i="52"/>
  <c r="M24" i="52" s="1"/>
  <c r="L101" i="52"/>
  <c r="O102" i="52"/>
  <c r="O24" i="52" s="1"/>
  <c r="Q102" i="52"/>
  <c r="Q24" i="52" s="1"/>
  <c r="N102" i="52"/>
  <c r="N24" i="52" s="1"/>
  <c r="R102" i="52"/>
  <c r="R24" i="52" s="1"/>
  <c r="G102" i="36"/>
  <c r="G24" i="36" s="1"/>
  <c r="E102" i="36"/>
  <c r="E24" i="36" s="1"/>
  <c r="H102" i="36"/>
  <c r="H24" i="36" s="1"/>
  <c r="D102" i="36"/>
  <c r="B101" i="36"/>
  <c r="C102" i="36"/>
  <c r="O102" i="51"/>
  <c r="O24" i="51" s="1"/>
  <c r="S648" i="51"/>
  <c r="M102" i="51"/>
  <c r="M24" i="51" s="1"/>
  <c r="Q102" i="51"/>
  <c r="Q24" i="51" s="1"/>
  <c r="O101" i="51"/>
  <c r="O23" i="51" s="1"/>
  <c r="R102" i="51"/>
  <c r="R24" i="51" s="1"/>
  <c r="N102" i="51"/>
  <c r="N24" i="51" s="1"/>
  <c r="O102" i="50"/>
  <c r="O24" i="50" s="1"/>
  <c r="N102" i="50"/>
  <c r="N24" i="50" s="1"/>
  <c r="Q102" i="50"/>
  <c r="Q24" i="50" s="1"/>
  <c r="M102" i="50"/>
  <c r="M24" i="50" s="1"/>
  <c r="L101" i="50"/>
  <c r="R102" i="50"/>
  <c r="R24" i="50" s="1"/>
  <c r="O101" i="50"/>
  <c r="O23" i="50" s="1"/>
  <c r="L102" i="50"/>
  <c r="Q102" i="48"/>
  <c r="Q24" i="48" s="1"/>
  <c r="N652" i="48"/>
  <c r="O102" i="48"/>
  <c r="O24" i="48" s="1"/>
  <c r="M102" i="48"/>
  <c r="M24" i="48" s="1"/>
  <c r="R102" i="48"/>
  <c r="R24" i="48" s="1"/>
  <c r="O101" i="48"/>
  <c r="O23" i="48" s="1"/>
  <c r="M102" i="47"/>
  <c r="M24" i="47" s="1"/>
  <c r="N652" i="47"/>
  <c r="Q102" i="47"/>
  <c r="Q24" i="47" s="1"/>
  <c r="O101" i="47"/>
  <c r="O23" i="47" s="1"/>
  <c r="R102" i="47"/>
  <c r="R24" i="47" s="1"/>
  <c r="O102" i="47"/>
  <c r="O24" i="47" s="1"/>
  <c r="O101" i="46"/>
  <c r="O23" i="46" s="1"/>
  <c r="R102" i="46"/>
  <c r="R24" i="46" s="1"/>
  <c r="M102" i="46"/>
  <c r="M24" i="46" s="1"/>
  <c r="O102" i="46"/>
  <c r="O24" i="46" s="1"/>
  <c r="N652" i="46"/>
  <c r="Q102" i="46"/>
  <c r="Q24" i="46" s="1"/>
  <c r="I601" i="7" l="1"/>
  <c r="I601" i="6"/>
  <c r="I653" i="7"/>
  <c r="L23" i="50"/>
  <c r="L23" i="52"/>
  <c r="S102" i="53"/>
  <c r="L24" i="53"/>
  <c r="S24" i="53" s="1"/>
  <c r="T24" i="53" s="1"/>
  <c r="L23" i="53"/>
  <c r="S102" i="50"/>
  <c r="L24" i="50"/>
  <c r="S24" i="50" s="1"/>
  <c r="B106" i="36"/>
  <c r="M101" i="47"/>
  <c r="M652" i="47"/>
  <c r="N101" i="53"/>
  <c r="N652" i="53"/>
  <c r="Q101" i="57"/>
  <c r="Q652" i="57"/>
  <c r="D23" i="53"/>
  <c r="D28" i="53" s="1"/>
  <c r="D106" i="53"/>
  <c r="R101" i="55"/>
  <c r="R652" i="55"/>
  <c r="L102" i="57"/>
  <c r="L24" i="57" s="1"/>
  <c r="I101" i="52"/>
  <c r="B23" i="52"/>
  <c r="E23" i="54"/>
  <c r="E28" i="54" s="1"/>
  <c r="E106" i="54"/>
  <c r="I101" i="57"/>
  <c r="I106" i="57" s="1"/>
  <c r="B23" i="57"/>
  <c r="B106" i="57"/>
  <c r="L23" i="54"/>
  <c r="L106" i="54"/>
  <c r="C23" i="57"/>
  <c r="C28" i="57" s="1"/>
  <c r="C106" i="57"/>
  <c r="I102" i="51"/>
  <c r="B24" i="51"/>
  <c r="I24" i="51" s="1"/>
  <c r="S647" i="51"/>
  <c r="R101" i="52"/>
  <c r="R652" i="52"/>
  <c r="O101" i="52"/>
  <c r="O23" i="52" s="1"/>
  <c r="O652" i="52"/>
  <c r="M101" i="52"/>
  <c r="M652" i="52"/>
  <c r="N101" i="54"/>
  <c r="N652" i="54"/>
  <c r="O101" i="55"/>
  <c r="O652" i="55"/>
  <c r="O102" i="57"/>
  <c r="O24" i="57" s="1"/>
  <c r="I601" i="47"/>
  <c r="I102" i="57"/>
  <c r="B24" i="57"/>
  <c r="I24" i="57" s="1"/>
  <c r="G653" i="54"/>
  <c r="B653" i="54"/>
  <c r="H653" i="54"/>
  <c r="E653" i="54"/>
  <c r="C653" i="54"/>
  <c r="F653" i="54"/>
  <c r="D653" i="54"/>
  <c r="G23" i="54"/>
  <c r="G28" i="54" s="1"/>
  <c r="G106" i="54"/>
  <c r="C23" i="51"/>
  <c r="C28" i="51" s="1"/>
  <c r="C106" i="51"/>
  <c r="B28" i="54"/>
  <c r="I601" i="50"/>
  <c r="E23" i="57"/>
  <c r="E28" i="57" s="1"/>
  <c r="E106" i="57"/>
  <c r="R101" i="50"/>
  <c r="R652" i="50"/>
  <c r="E101" i="36"/>
  <c r="E23" i="36" s="1"/>
  <c r="E652" i="36"/>
  <c r="H23" i="48"/>
  <c r="H28" i="48" s="1"/>
  <c r="H106" i="48"/>
  <c r="M101" i="46"/>
  <c r="M652" i="46"/>
  <c r="R101" i="53"/>
  <c r="R652" i="53"/>
  <c r="R101" i="46"/>
  <c r="R652" i="46"/>
  <c r="M101" i="48"/>
  <c r="M652" i="48"/>
  <c r="R101" i="57"/>
  <c r="R652" i="57"/>
  <c r="H23" i="57"/>
  <c r="H28" i="57" s="1"/>
  <c r="H106" i="57"/>
  <c r="F653" i="57"/>
  <c r="C653" i="57"/>
  <c r="H653" i="57"/>
  <c r="G653" i="57"/>
  <c r="B653" i="57"/>
  <c r="E653" i="57"/>
  <c r="D653" i="57"/>
  <c r="I601" i="3"/>
  <c r="S648" i="47"/>
  <c r="Q101" i="47"/>
  <c r="Q23" i="47" s="1"/>
  <c r="Q652" i="47"/>
  <c r="S648" i="48"/>
  <c r="M101" i="50"/>
  <c r="M652" i="50"/>
  <c r="N101" i="51"/>
  <c r="N23" i="51" s="1"/>
  <c r="N652" i="51"/>
  <c r="M101" i="53"/>
  <c r="S101" i="53" s="1"/>
  <c r="M652" i="53"/>
  <c r="R101" i="54"/>
  <c r="R652" i="54"/>
  <c r="Q101" i="55"/>
  <c r="Q652" i="55"/>
  <c r="M101" i="57"/>
  <c r="M652" i="57"/>
  <c r="C23" i="50"/>
  <c r="C28" i="50" s="1"/>
  <c r="C106" i="50"/>
  <c r="H23" i="52"/>
  <c r="H28" i="52" s="1"/>
  <c r="H106" i="52"/>
  <c r="H23" i="47"/>
  <c r="H28" i="47" s="1"/>
  <c r="H106" i="47"/>
  <c r="I101" i="51"/>
  <c r="B23" i="51"/>
  <c r="G23" i="57"/>
  <c r="G28" i="57" s="1"/>
  <c r="G106" i="57"/>
  <c r="H23" i="53"/>
  <c r="H28" i="53" s="1"/>
  <c r="H106" i="53"/>
  <c r="H23" i="55"/>
  <c r="H28" i="55" s="1"/>
  <c r="H106" i="55"/>
  <c r="M102" i="57"/>
  <c r="R102" i="57"/>
  <c r="R24" i="57" s="1"/>
  <c r="C23" i="47"/>
  <c r="C106" i="47"/>
  <c r="S647" i="47"/>
  <c r="S647" i="57"/>
  <c r="S652" i="57" s="1"/>
  <c r="L652" i="57"/>
  <c r="L101" i="57"/>
  <c r="I601" i="4"/>
  <c r="S648" i="46"/>
  <c r="S647" i="46"/>
  <c r="M101" i="51"/>
  <c r="M652" i="51"/>
  <c r="S648" i="52"/>
  <c r="Q101" i="54"/>
  <c r="Q652" i="54"/>
  <c r="L102" i="54"/>
  <c r="S648" i="54"/>
  <c r="S647" i="54"/>
  <c r="S652" i="54" s="1"/>
  <c r="L652" i="54"/>
  <c r="N101" i="55"/>
  <c r="N652" i="55"/>
  <c r="N102" i="57"/>
  <c r="N24" i="57" s="1"/>
  <c r="I101" i="50"/>
  <c r="B23" i="50"/>
  <c r="D23" i="55"/>
  <c r="D28" i="55" s="1"/>
  <c r="D106" i="55"/>
  <c r="G23" i="53"/>
  <c r="G28" i="53" s="1"/>
  <c r="G106" i="53"/>
  <c r="S601" i="57"/>
  <c r="I601" i="52"/>
  <c r="G23" i="55"/>
  <c r="G28" i="55" s="1"/>
  <c r="G106" i="55"/>
  <c r="E23" i="55"/>
  <c r="E28" i="55" s="1"/>
  <c r="E106" i="55"/>
  <c r="I601" i="51"/>
  <c r="I601" i="53"/>
  <c r="I653" i="3"/>
  <c r="Q101" i="51"/>
  <c r="Q23" i="51" s="1"/>
  <c r="Q652" i="51"/>
  <c r="O102" i="55"/>
  <c r="O24" i="55" s="1"/>
  <c r="L23" i="51"/>
  <c r="I653" i="6"/>
  <c r="I647" i="36"/>
  <c r="I652" i="36" s="1"/>
  <c r="B652" i="36"/>
  <c r="B653" i="36" s="1"/>
  <c r="S647" i="50"/>
  <c r="C101" i="36"/>
  <c r="C106" i="36" s="1"/>
  <c r="C652" i="36"/>
  <c r="C653" i="36" s="1"/>
  <c r="N102" i="55"/>
  <c r="N24" i="55" s="1"/>
  <c r="B601" i="36"/>
  <c r="I601" i="36"/>
  <c r="F601" i="36"/>
  <c r="C601" i="36"/>
  <c r="G601" i="36"/>
  <c r="H601" i="36"/>
  <c r="D601" i="36"/>
  <c r="E601" i="36"/>
  <c r="I101" i="54"/>
  <c r="I106" i="54" s="1"/>
  <c r="Q101" i="48"/>
  <c r="Q23" i="48" s="1"/>
  <c r="Q652" i="48"/>
  <c r="S647" i="48"/>
  <c r="S648" i="50"/>
  <c r="H101" i="36"/>
  <c r="H652" i="36"/>
  <c r="H653" i="36" s="1"/>
  <c r="S647" i="52"/>
  <c r="S652" i="52" s="1"/>
  <c r="L652" i="52"/>
  <c r="S648" i="53"/>
  <c r="Q101" i="53"/>
  <c r="Q652" i="53"/>
  <c r="O101" i="54"/>
  <c r="O652" i="54"/>
  <c r="M101" i="55"/>
  <c r="M652" i="55"/>
  <c r="O101" i="57"/>
  <c r="O652" i="57"/>
  <c r="Q102" i="57"/>
  <c r="Q24" i="57" s="1"/>
  <c r="H23" i="50"/>
  <c r="H28" i="50" s="1"/>
  <c r="H106" i="50"/>
  <c r="H23" i="51"/>
  <c r="H28" i="51" s="1"/>
  <c r="H106" i="51"/>
  <c r="H23" i="46"/>
  <c r="H28" i="46" s="1"/>
  <c r="H106" i="46"/>
  <c r="C23" i="55"/>
  <c r="C28" i="55" s="1"/>
  <c r="C106" i="55"/>
  <c r="D23" i="57"/>
  <c r="D28" i="57" s="1"/>
  <c r="D106" i="57"/>
  <c r="C23" i="52"/>
  <c r="C28" i="52" s="1"/>
  <c r="C106" i="52"/>
  <c r="C23" i="46"/>
  <c r="C28" i="46" s="1"/>
  <c r="C106" i="46"/>
  <c r="I101" i="53"/>
  <c r="B23" i="53"/>
  <c r="I601" i="54"/>
  <c r="H23" i="54"/>
  <c r="H28" i="54" s="1"/>
  <c r="H106" i="54"/>
  <c r="N101" i="52"/>
  <c r="N23" i="52" s="1"/>
  <c r="N652" i="52"/>
  <c r="I102" i="50"/>
  <c r="B24" i="50"/>
  <c r="I24" i="50" s="1"/>
  <c r="Q101" i="46"/>
  <c r="Q23" i="46" s="1"/>
  <c r="Q652" i="46"/>
  <c r="Q101" i="50"/>
  <c r="Q23" i="50" s="1"/>
  <c r="Q652" i="50"/>
  <c r="G101" i="36"/>
  <c r="G23" i="36" s="1"/>
  <c r="G652" i="36"/>
  <c r="G653" i="36" s="1"/>
  <c r="R101" i="48"/>
  <c r="R652" i="48"/>
  <c r="R101" i="51"/>
  <c r="R652" i="51"/>
  <c r="M102" i="55"/>
  <c r="M24" i="55" s="1"/>
  <c r="N101" i="57"/>
  <c r="N652" i="57"/>
  <c r="C23" i="53"/>
  <c r="C28" i="53" s="1"/>
  <c r="C106" i="53"/>
  <c r="L102" i="51"/>
  <c r="R101" i="47"/>
  <c r="R652" i="47"/>
  <c r="N101" i="50"/>
  <c r="N23" i="50" s="1"/>
  <c r="N652" i="50"/>
  <c r="D101" i="36"/>
  <c r="D106" i="36" s="1"/>
  <c r="D652" i="36"/>
  <c r="Q101" i="52"/>
  <c r="Q23" i="52" s="1"/>
  <c r="Q652" i="52"/>
  <c r="S647" i="53"/>
  <c r="M101" i="54"/>
  <c r="S101" i="54" s="1"/>
  <c r="M652" i="54"/>
  <c r="R102" i="55"/>
  <c r="R24" i="55" s="1"/>
  <c r="Q102" i="55"/>
  <c r="Q24" i="55" s="1"/>
  <c r="C23" i="54"/>
  <c r="C28" i="54" s="1"/>
  <c r="C106" i="54"/>
  <c r="H653" i="52"/>
  <c r="G653" i="52"/>
  <c r="E653" i="52"/>
  <c r="D653" i="52"/>
  <c r="F653" i="52"/>
  <c r="C653" i="52"/>
  <c r="B653" i="52"/>
  <c r="I601" i="55"/>
  <c r="I601" i="46"/>
  <c r="D23" i="54"/>
  <c r="D28" i="54" s="1"/>
  <c r="D106" i="54"/>
  <c r="I102" i="53"/>
  <c r="B24" i="53"/>
  <c r="I24" i="53" s="1"/>
  <c r="I102" i="55"/>
  <c r="B24" i="55"/>
  <c r="I24" i="55" s="1"/>
  <c r="I601" i="48"/>
  <c r="I647" i="55"/>
  <c r="I652" i="55" s="1"/>
  <c r="B652" i="55"/>
  <c r="B101" i="55"/>
  <c r="C23" i="48"/>
  <c r="C106" i="48"/>
  <c r="L102" i="52"/>
  <c r="I490" i="43"/>
  <c r="I516" i="43"/>
  <c r="I568" i="43"/>
  <c r="I542" i="43"/>
  <c r="I653" i="54" l="1"/>
  <c r="I653" i="57"/>
  <c r="I23" i="51"/>
  <c r="N653" i="52"/>
  <c r="M653" i="52"/>
  <c r="L653" i="52"/>
  <c r="R653" i="52"/>
  <c r="Q653" i="52"/>
  <c r="O653" i="52"/>
  <c r="P653" i="52"/>
  <c r="Q23" i="54"/>
  <c r="Q28" i="54" s="1"/>
  <c r="Q106" i="54"/>
  <c r="S647" i="55"/>
  <c r="S652" i="55" s="1"/>
  <c r="L652" i="55"/>
  <c r="L101" i="55"/>
  <c r="R23" i="46"/>
  <c r="R28" i="46" s="1"/>
  <c r="R106" i="46"/>
  <c r="F107" i="57"/>
  <c r="B107" i="57"/>
  <c r="H107" i="57"/>
  <c r="D107" i="57"/>
  <c r="G107" i="57"/>
  <c r="E107" i="57"/>
  <c r="C107" i="57"/>
  <c r="S102" i="51"/>
  <c r="L24" i="51"/>
  <c r="S24" i="51" s="1"/>
  <c r="T24" i="51" s="1"/>
  <c r="M23" i="55"/>
  <c r="M28" i="55" s="1"/>
  <c r="M106" i="55"/>
  <c r="R653" i="57"/>
  <c r="L653" i="57"/>
  <c r="Q653" i="57"/>
  <c r="N653" i="57"/>
  <c r="P653" i="57"/>
  <c r="O653" i="57"/>
  <c r="M653" i="57"/>
  <c r="S648" i="55"/>
  <c r="L102" i="55"/>
  <c r="R23" i="55"/>
  <c r="R28" i="55" s="1"/>
  <c r="R106" i="55"/>
  <c r="N23" i="53"/>
  <c r="N28" i="53" s="1"/>
  <c r="N106" i="53"/>
  <c r="H23" i="36"/>
  <c r="H28" i="36" s="1"/>
  <c r="H106" i="36"/>
  <c r="R23" i="54"/>
  <c r="R28" i="54" s="1"/>
  <c r="R106" i="54"/>
  <c r="R23" i="52"/>
  <c r="R28" i="52" s="1"/>
  <c r="R106" i="52"/>
  <c r="M23" i="47"/>
  <c r="M28" i="47" s="1"/>
  <c r="M106" i="47"/>
  <c r="G653" i="55"/>
  <c r="C653" i="55"/>
  <c r="E653" i="55"/>
  <c r="D653" i="55"/>
  <c r="F653" i="55"/>
  <c r="B653" i="55"/>
  <c r="H653" i="55"/>
  <c r="R23" i="48"/>
  <c r="R28" i="48" s="1"/>
  <c r="R106" i="48"/>
  <c r="I23" i="53"/>
  <c r="O653" i="54"/>
  <c r="L653" i="54"/>
  <c r="M653" i="54"/>
  <c r="Q653" i="54"/>
  <c r="N653" i="54"/>
  <c r="R653" i="54"/>
  <c r="P653" i="54"/>
  <c r="R23" i="57"/>
  <c r="R28" i="57" s="1"/>
  <c r="R106" i="57"/>
  <c r="M23" i="46"/>
  <c r="M28" i="46" s="1"/>
  <c r="M106" i="46"/>
  <c r="L28" i="54"/>
  <c r="S101" i="52"/>
  <c r="I101" i="55"/>
  <c r="I106" i="55" s="1"/>
  <c r="B23" i="55"/>
  <c r="B106" i="55"/>
  <c r="R23" i="51"/>
  <c r="R28" i="51" s="1"/>
  <c r="R106" i="51"/>
  <c r="S101" i="51"/>
  <c r="R23" i="53"/>
  <c r="R28" i="53" s="1"/>
  <c r="R106" i="53"/>
  <c r="O23" i="55"/>
  <c r="O28" i="55" s="1"/>
  <c r="O106" i="55"/>
  <c r="S102" i="52"/>
  <c r="L24" i="52"/>
  <c r="S24" i="52" s="1"/>
  <c r="T24" i="52" s="1"/>
  <c r="Q23" i="53"/>
  <c r="Q28" i="53" s="1"/>
  <c r="Q106" i="53"/>
  <c r="I23" i="50"/>
  <c r="M23" i="57"/>
  <c r="M28" i="57" s="1"/>
  <c r="M106" i="57"/>
  <c r="M23" i="53"/>
  <c r="M28" i="53" s="1"/>
  <c r="M106" i="53"/>
  <c r="N23" i="54"/>
  <c r="N28" i="54" s="1"/>
  <c r="N106" i="54"/>
  <c r="I101" i="36"/>
  <c r="R23" i="50"/>
  <c r="R28" i="50" s="1"/>
  <c r="R106" i="50"/>
  <c r="O23" i="54"/>
  <c r="O28" i="54" s="1"/>
  <c r="O106" i="54"/>
  <c r="I23" i="52"/>
  <c r="F74" i="43"/>
  <c r="I464" i="43"/>
  <c r="I653" i="52"/>
  <c r="M23" i="54"/>
  <c r="M28" i="54" s="1"/>
  <c r="M106" i="54"/>
  <c r="N23" i="57"/>
  <c r="N28" i="57" s="1"/>
  <c r="N106" i="57"/>
  <c r="S102" i="54"/>
  <c r="L24" i="54"/>
  <c r="S24" i="54" s="1"/>
  <c r="T24" i="54" s="1"/>
  <c r="I648" i="36"/>
  <c r="B102" i="36"/>
  <c r="I102" i="36" s="1"/>
  <c r="M23" i="48"/>
  <c r="M28" i="48" s="1"/>
  <c r="M106" i="48"/>
  <c r="T24" i="50"/>
  <c r="N23" i="55"/>
  <c r="N28" i="55" s="1"/>
  <c r="N106" i="55"/>
  <c r="M23" i="51"/>
  <c r="M28" i="51" s="1"/>
  <c r="M106" i="51"/>
  <c r="M23" i="50"/>
  <c r="M28" i="50" s="1"/>
  <c r="M106" i="50"/>
  <c r="R23" i="47"/>
  <c r="R28" i="47" s="1"/>
  <c r="R106" i="47"/>
  <c r="O23" i="57"/>
  <c r="O28" i="57" s="1"/>
  <c r="O106" i="57"/>
  <c r="E107" i="54"/>
  <c r="D107" i="54"/>
  <c r="F107" i="54"/>
  <c r="C107" i="54"/>
  <c r="B107" i="54"/>
  <c r="H107" i="54"/>
  <c r="G107" i="54"/>
  <c r="D653" i="36"/>
  <c r="I653" i="36"/>
  <c r="F653" i="36"/>
  <c r="S101" i="57"/>
  <c r="S106" i="57" s="1"/>
  <c r="L23" i="57"/>
  <c r="L106" i="57"/>
  <c r="S102" i="57"/>
  <c r="M24" i="57"/>
  <c r="S24" i="57" s="1"/>
  <c r="T24" i="57" s="1"/>
  <c r="Q23" i="55"/>
  <c r="Q28" i="55" s="1"/>
  <c r="Q106" i="55"/>
  <c r="E653" i="36"/>
  <c r="I23" i="54"/>
  <c r="I28" i="54" s="1"/>
  <c r="M23" i="52"/>
  <c r="M28" i="52" s="1"/>
  <c r="M106" i="52"/>
  <c r="I23" i="57"/>
  <c r="B28" i="57"/>
  <c r="S648" i="57"/>
  <c r="Q23" i="57"/>
  <c r="Q28" i="57" s="1"/>
  <c r="Q106" i="57"/>
  <c r="S101" i="50"/>
  <c r="P100" i="43"/>
  <c r="P22" i="43" s="1"/>
  <c r="S653" i="57" l="1"/>
  <c r="I107" i="54"/>
  <c r="N107" i="57"/>
  <c r="I653" i="55"/>
  <c r="S23" i="57"/>
  <c r="S28" i="57" s="1"/>
  <c r="T28" i="57" s="1"/>
  <c r="L28" i="57"/>
  <c r="S653" i="54"/>
  <c r="S23" i="53"/>
  <c r="T23" i="53" s="1"/>
  <c r="S102" i="55"/>
  <c r="L24" i="55"/>
  <c r="S24" i="55" s="1"/>
  <c r="T24" i="55" s="1"/>
  <c r="S23" i="51"/>
  <c r="T23" i="51" s="1"/>
  <c r="S653" i="52"/>
  <c r="P107" i="57"/>
  <c r="Q107" i="57"/>
  <c r="O107" i="57"/>
  <c r="R107" i="57"/>
  <c r="M107" i="57"/>
  <c r="L107" i="57"/>
  <c r="N653" i="55"/>
  <c r="P653" i="55"/>
  <c r="R653" i="55"/>
  <c r="Q653" i="55"/>
  <c r="O653" i="55"/>
  <c r="M653" i="55"/>
  <c r="L653" i="55"/>
  <c r="D107" i="55"/>
  <c r="H107" i="55"/>
  <c r="C107" i="55"/>
  <c r="G107" i="55"/>
  <c r="E107" i="55"/>
  <c r="B107" i="55"/>
  <c r="F107" i="55"/>
  <c r="S101" i="55"/>
  <c r="L23" i="55"/>
  <c r="L106" i="55"/>
  <c r="S23" i="54"/>
  <c r="T23" i="54" s="1"/>
  <c r="B25" i="56"/>
  <c r="H29" i="54"/>
  <c r="C29" i="54"/>
  <c r="G29" i="54"/>
  <c r="L29" i="54"/>
  <c r="D29" i="54"/>
  <c r="B29" i="54"/>
  <c r="R29" i="54"/>
  <c r="M29" i="54"/>
  <c r="Q29" i="54"/>
  <c r="O29" i="54"/>
  <c r="E29" i="54"/>
  <c r="F29" i="54"/>
  <c r="N29" i="54"/>
  <c r="I23" i="55"/>
  <c r="I28" i="55" s="1"/>
  <c r="B28" i="55"/>
  <c r="I28" i="57"/>
  <c r="S23" i="50"/>
  <c r="T23" i="50" s="1"/>
  <c r="F22" i="43"/>
  <c r="I74" i="43"/>
  <c r="I107" i="57"/>
  <c r="S23" i="52"/>
  <c r="T23" i="52" s="1"/>
  <c r="B26" i="56" l="1"/>
  <c r="C29" i="55"/>
  <c r="F29" i="55"/>
  <c r="M29" i="55"/>
  <c r="O29" i="55"/>
  <c r="D29" i="55"/>
  <c r="L29" i="55"/>
  <c r="Q29" i="55"/>
  <c r="R29" i="55"/>
  <c r="G29" i="55"/>
  <c r="E29" i="55"/>
  <c r="H29" i="55"/>
  <c r="N29" i="55"/>
  <c r="B29" i="55"/>
  <c r="I29" i="55" s="1"/>
  <c r="I29" i="54"/>
  <c r="S23" i="55"/>
  <c r="T23" i="55" s="1"/>
  <c r="L28" i="55"/>
  <c r="L29" i="57"/>
  <c r="C29" i="57"/>
  <c r="E29" i="57"/>
  <c r="H29" i="57"/>
  <c r="G29" i="57"/>
  <c r="N29" i="57"/>
  <c r="P29" i="57"/>
  <c r="M29" i="57"/>
  <c r="R29" i="57"/>
  <c r="B29" i="57"/>
  <c r="F29" i="57"/>
  <c r="Q29" i="57"/>
  <c r="D29" i="57"/>
  <c r="O29" i="57"/>
  <c r="S653" i="55"/>
  <c r="S107" i="57"/>
  <c r="T23" i="57"/>
  <c r="I107" i="55"/>
  <c r="I29" i="57" l="1"/>
  <c r="I592" i="43"/>
  <c r="S29" i="57"/>
  <c r="D100" i="43" l="1"/>
  <c r="N100" i="43" l="1"/>
  <c r="B100" i="43" l="1"/>
  <c r="I100" i="43" s="1"/>
  <c r="I594" i="43"/>
  <c r="L100" i="43" l="1"/>
  <c r="S100" i="43" s="1"/>
  <c r="S594" i="43"/>
  <c r="I556" i="40" l="1"/>
  <c r="I530" i="40"/>
  <c r="I504" i="40"/>
  <c r="I478" i="40"/>
  <c r="I557" i="40"/>
  <c r="I531" i="40"/>
  <c r="I505" i="40"/>
  <c r="I479" i="40"/>
  <c r="I558" i="40"/>
  <c r="I532" i="40"/>
  <c r="I506" i="40"/>
  <c r="I480" i="40"/>
  <c r="I535" i="40"/>
  <c r="I509" i="40"/>
  <c r="I483" i="40"/>
  <c r="F64" i="40" l="1"/>
  <c r="I454" i="40"/>
  <c r="I501" i="40"/>
  <c r="F62" i="40"/>
  <c r="I452" i="40"/>
  <c r="I475" i="40"/>
  <c r="I553" i="40"/>
  <c r="I527" i="40"/>
  <c r="I457" i="40"/>
  <c r="F63" i="40"/>
  <c r="I453" i="40"/>
  <c r="P90" i="40"/>
  <c r="P12" i="40" s="1"/>
  <c r="P89" i="40"/>
  <c r="P11" i="40" s="1"/>
  <c r="I556" i="41"/>
  <c r="I530" i="41"/>
  <c r="I504" i="41"/>
  <c r="I478" i="41"/>
  <c r="I557" i="41"/>
  <c r="I531" i="41"/>
  <c r="I505" i="41"/>
  <c r="I479" i="41"/>
  <c r="I558" i="41"/>
  <c r="I532" i="41"/>
  <c r="I506" i="41"/>
  <c r="I480" i="41"/>
  <c r="I535" i="41"/>
  <c r="I509" i="41"/>
  <c r="I483" i="41"/>
  <c r="F63" i="41" l="1"/>
  <c r="I453" i="41"/>
  <c r="AI400" i="40"/>
  <c r="AI166" i="40"/>
  <c r="F11" i="40"/>
  <c r="I63" i="40"/>
  <c r="I475" i="41"/>
  <c r="F64" i="41"/>
  <c r="I454" i="41"/>
  <c r="AI296" i="40"/>
  <c r="AI114" i="40"/>
  <c r="F10" i="40"/>
  <c r="I62" i="40"/>
  <c r="I501" i="41"/>
  <c r="AI426" i="40"/>
  <c r="AI218" i="40"/>
  <c r="AI348" i="40"/>
  <c r="I527" i="41"/>
  <c r="F62" i="41"/>
  <c r="I452" i="41"/>
  <c r="AI374" i="40"/>
  <c r="AI244" i="40"/>
  <c r="AI270" i="40"/>
  <c r="AI140" i="40"/>
  <c r="I553" i="41"/>
  <c r="I457" i="41"/>
  <c r="AI322" i="40"/>
  <c r="P88" i="40"/>
  <c r="S582" i="40"/>
  <c r="F12" i="40"/>
  <c r="I64" i="40"/>
  <c r="P90" i="41"/>
  <c r="P12" i="41" s="1"/>
  <c r="P89" i="41"/>
  <c r="P11" i="41" s="1"/>
  <c r="S400" i="40"/>
  <c r="S166" i="40"/>
  <c r="S348" i="40" l="1"/>
  <c r="S244" i="40"/>
  <c r="S218" i="40"/>
  <c r="AI426" i="41"/>
  <c r="AI322" i="41"/>
  <c r="AI270" i="41"/>
  <c r="AI218" i="41"/>
  <c r="AI348" i="41"/>
  <c r="S296" i="40"/>
  <c r="S374" i="40"/>
  <c r="AI244" i="41"/>
  <c r="AI166" i="41"/>
  <c r="P88" i="41"/>
  <c r="S582" i="41"/>
  <c r="AI114" i="41"/>
  <c r="S114" i="40"/>
  <c r="S270" i="40"/>
  <c r="P10" i="40"/>
  <c r="S88" i="40"/>
  <c r="F10" i="41"/>
  <c r="I62" i="41"/>
  <c r="F12" i="41"/>
  <c r="I64" i="41"/>
  <c r="S426" i="40"/>
  <c r="AI374" i="41"/>
  <c r="AI400" i="41"/>
  <c r="AI296" i="41"/>
  <c r="S140" i="40"/>
  <c r="AI140" i="41"/>
  <c r="S322" i="40"/>
  <c r="F11" i="41"/>
  <c r="I63" i="41"/>
  <c r="S322" i="41"/>
  <c r="S166" i="41"/>
  <c r="I556" i="42"/>
  <c r="I530" i="42"/>
  <c r="I504" i="42"/>
  <c r="I478" i="42"/>
  <c r="I557" i="42"/>
  <c r="I531" i="42"/>
  <c r="I505" i="42"/>
  <c r="I479" i="42"/>
  <c r="I558" i="42"/>
  <c r="I532" i="42"/>
  <c r="I506" i="42"/>
  <c r="I480" i="42"/>
  <c r="I535" i="42"/>
  <c r="I509" i="42"/>
  <c r="I483" i="42"/>
  <c r="S400" i="41" l="1"/>
  <c r="I348" i="40"/>
  <c r="I140" i="40"/>
  <c r="I166" i="40"/>
  <c r="F63" i="42"/>
  <c r="I453" i="42"/>
  <c r="F64" i="42"/>
  <c r="I454" i="42"/>
  <c r="S140" i="41"/>
  <c r="I426" i="40"/>
  <c r="P10" i="41"/>
  <c r="S88" i="41"/>
  <c r="S244" i="41"/>
  <c r="I374" i="40"/>
  <c r="I296" i="40"/>
  <c r="S374" i="41"/>
  <c r="I270" i="40"/>
  <c r="F62" i="42"/>
  <c r="I452" i="42"/>
  <c r="S218" i="41"/>
  <c r="S114" i="41"/>
  <c r="I400" i="40"/>
  <c r="S296" i="41"/>
  <c r="I114" i="40"/>
  <c r="S426" i="41"/>
  <c r="I218" i="40"/>
  <c r="I457" i="42"/>
  <c r="S348" i="41"/>
  <c r="I322" i="40"/>
  <c r="S270" i="41"/>
  <c r="I244" i="40"/>
  <c r="I374" i="41"/>
  <c r="P90" i="42"/>
  <c r="P12" i="42" s="1"/>
  <c r="P89" i="42"/>
  <c r="P11" i="42" s="1"/>
  <c r="I400" i="41" l="1"/>
  <c r="AA36" i="42"/>
  <c r="X36" i="42"/>
  <c r="AI426" i="42"/>
  <c r="I348" i="41"/>
  <c r="I244" i="41"/>
  <c r="I457" i="34"/>
  <c r="I509" i="35"/>
  <c r="I218" i="41"/>
  <c r="I166" i="41"/>
  <c r="Y36" i="42"/>
  <c r="I453" i="34"/>
  <c r="AI296" i="42"/>
  <c r="I509" i="34"/>
  <c r="AI322" i="42"/>
  <c r="Z36" i="42"/>
  <c r="AC36" i="42"/>
  <c r="I556" i="35"/>
  <c r="I453" i="35"/>
  <c r="F63" i="35"/>
  <c r="I322" i="41"/>
  <c r="I558" i="35"/>
  <c r="AI244" i="42"/>
  <c r="I114" i="41"/>
  <c r="I557" i="34"/>
  <c r="I505" i="35"/>
  <c r="I296" i="41"/>
  <c r="V36" i="42"/>
  <c r="AI114" i="42"/>
  <c r="I454" i="34"/>
  <c r="I452" i="35"/>
  <c r="I531" i="35"/>
  <c r="I530" i="35"/>
  <c r="AI400" i="42"/>
  <c r="AI348" i="42"/>
  <c r="AI192" i="42"/>
  <c r="AD36" i="42"/>
  <c r="AI218" i="42"/>
  <c r="P88" i="42"/>
  <c r="S582" i="42"/>
  <c r="I454" i="35"/>
  <c r="I531" i="34"/>
  <c r="AI374" i="42"/>
  <c r="AI270" i="42"/>
  <c r="AF36" i="42"/>
  <c r="I426" i="41"/>
  <c r="I558" i="34"/>
  <c r="I140" i="41"/>
  <c r="AG36" i="42"/>
  <c r="I506" i="35"/>
  <c r="I457" i="35"/>
  <c r="AI140" i="42"/>
  <c r="I505" i="34"/>
  <c r="I506" i="34"/>
  <c r="I270" i="41"/>
  <c r="AI166" i="42"/>
  <c r="W36" i="42"/>
  <c r="I557" i="35"/>
  <c r="F12" i="42"/>
  <c r="I64" i="42"/>
  <c r="AH36" i="42"/>
  <c r="I504" i="35"/>
  <c r="I535" i="35"/>
  <c r="I532" i="34"/>
  <c r="AE36" i="42"/>
  <c r="I532" i="35"/>
  <c r="I535" i="34"/>
  <c r="I374" i="35"/>
  <c r="F10" i="42"/>
  <c r="I62" i="42"/>
  <c r="F11" i="42"/>
  <c r="I63" i="42"/>
  <c r="I244" i="35"/>
  <c r="I348" i="35"/>
  <c r="S296" i="42"/>
  <c r="I400" i="35"/>
  <c r="I166" i="35"/>
  <c r="I270" i="35"/>
  <c r="I296" i="35"/>
  <c r="I426" i="35"/>
  <c r="I218" i="35"/>
  <c r="S244" i="42" l="1"/>
  <c r="S374" i="42"/>
  <c r="M36" i="42"/>
  <c r="M10" i="42" s="1"/>
  <c r="S140" i="42"/>
  <c r="R36" i="42"/>
  <c r="R10" i="42" s="1"/>
  <c r="S322" i="42"/>
  <c r="F64" i="34"/>
  <c r="I483" i="1"/>
  <c r="L36" i="42"/>
  <c r="S114" i="42"/>
  <c r="S192" i="42"/>
  <c r="I492" i="1"/>
  <c r="I479" i="1"/>
  <c r="S348" i="42"/>
  <c r="I490" i="1"/>
  <c r="S426" i="42"/>
  <c r="N36" i="42"/>
  <c r="N10" i="42" s="1"/>
  <c r="P10" i="42"/>
  <c r="S88" i="42"/>
  <c r="F11" i="35"/>
  <c r="I63" i="35"/>
  <c r="I114" i="35"/>
  <c r="S166" i="42"/>
  <c r="AI36" i="42"/>
  <c r="Q36" i="42"/>
  <c r="Q10" i="42" s="1"/>
  <c r="I488" i="1"/>
  <c r="I487" i="1"/>
  <c r="S270" i="42"/>
  <c r="I322" i="35"/>
  <c r="F62" i="35"/>
  <c r="O36" i="42"/>
  <c r="O10" i="42" s="1"/>
  <c r="I491" i="1"/>
  <c r="S218" i="42"/>
  <c r="S400" i="42"/>
  <c r="I480" i="1"/>
  <c r="F64" i="35"/>
  <c r="F63" i="34"/>
  <c r="I322" i="42" l="1"/>
  <c r="I192" i="42"/>
  <c r="I348" i="42"/>
  <c r="H36" i="42"/>
  <c r="H10" i="42" s="1"/>
  <c r="I140" i="42"/>
  <c r="I565" i="1"/>
  <c r="I461" i="32"/>
  <c r="I509" i="8"/>
  <c r="F10" i="35"/>
  <c r="I62" i="35"/>
  <c r="I454" i="1"/>
  <c r="I532" i="8"/>
  <c r="I518" i="32"/>
  <c r="I463" i="1"/>
  <c r="I509" i="1"/>
  <c r="I400" i="42"/>
  <c r="I543" i="32"/>
  <c r="I541" i="1"/>
  <c r="I540" i="32"/>
  <c r="I461" i="8"/>
  <c r="I244" i="42"/>
  <c r="I501" i="34"/>
  <c r="I535" i="1"/>
  <c r="I457" i="8"/>
  <c r="I569" i="32"/>
  <c r="I557" i="1"/>
  <c r="I296" i="42"/>
  <c r="I454" i="32"/>
  <c r="I534" i="1"/>
  <c r="I507" i="8"/>
  <c r="I465" i="32"/>
  <c r="I539" i="1"/>
  <c r="I565" i="8"/>
  <c r="I559" i="8"/>
  <c r="I456" i="1"/>
  <c r="I570" i="32"/>
  <c r="I464" i="1"/>
  <c r="E36" i="42"/>
  <c r="E10" i="42" s="1"/>
  <c r="I532" i="32"/>
  <c r="I527" i="35"/>
  <c r="I514" i="1"/>
  <c r="I558" i="8"/>
  <c r="I542" i="1"/>
  <c r="I506" i="8"/>
  <c r="I540" i="1"/>
  <c r="I534" i="8"/>
  <c r="I270" i="42"/>
  <c r="I566" i="8"/>
  <c r="I564" i="8"/>
  <c r="C36" i="42"/>
  <c r="C10" i="42" s="1"/>
  <c r="I531" i="32"/>
  <c r="I570" i="1"/>
  <c r="I531" i="1"/>
  <c r="I453" i="1"/>
  <c r="I505" i="8"/>
  <c r="I454" i="8"/>
  <c r="I564" i="32"/>
  <c r="I457" i="1"/>
  <c r="I456" i="8"/>
  <c r="I544" i="1"/>
  <c r="I459" i="8"/>
  <c r="I527" i="34"/>
  <c r="I465" i="1"/>
  <c r="I515" i="1"/>
  <c r="I540" i="8"/>
  <c r="I538" i="1"/>
  <c r="I566" i="1"/>
  <c r="I553" i="34"/>
  <c r="I557" i="32"/>
  <c r="I535" i="32"/>
  <c r="I558" i="1"/>
  <c r="I453" i="32"/>
  <c r="I218" i="42"/>
  <c r="I509" i="32"/>
  <c r="I564" i="1"/>
  <c r="I514" i="32"/>
  <c r="I457" i="32"/>
  <c r="I535" i="8"/>
  <c r="F11" i="34"/>
  <c r="I63" i="34"/>
  <c r="I538" i="8"/>
  <c r="I456" i="32"/>
  <c r="F12" i="34"/>
  <c r="I64" i="34"/>
  <c r="I466" i="1"/>
  <c r="I516" i="1"/>
  <c r="I426" i="42"/>
  <c r="D36" i="42"/>
  <c r="D10" i="42" s="1"/>
  <c r="I517" i="32"/>
  <c r="I567" i="1"/>
  <c r="I505" i="1"/>
  <c r="I508" i="32"/>
  <c r="G36" i="42"/>
  <c r="G10" i="42" s="1"/>
  <c r="I557" i="8"/>
  <c r="I506" i="32"/>
  <c r="I507" i="1"/>
  <c r="I543" i="1"/>
  <c r="I506" i="1"/>
  <c r="I453" i="8"/>
  <c r="I513" i="1"/>
  <c r="I166" i="42"/>
  <c r="I538" i="32"/>
  <c r="I508" i="1"/>
  <c r="I544" i="32"/>
  <c r="I64" i="35"/>
  <c r="F12" i="35"/>
  <c r="I501" i="35"/>
  <c r="B36" i="42"/>
  <c r="I114" i="42"/>
  <c r="I569" i="1"/>
  <c r="I568" i="1"/>
  <c r="I514" i="8"/>
  <c r="I566" i="32"/>
  <c r="I558" i="32"/>
  <c r="I517" i="1"/>
  <c r="I532" i="1"/>
  <c r="I374" i="42"/>
  <c r="I466" i="32"/>
  <c r="I505" i="32"/>
  <c r="I461" i="1"/>
  <c r="F71" i="1"/>
  <c r="I531" i="8"/>
  <c r="I559" i="1"/>
  <c r="I518" i="1"/>
  <c r="I513" i="32"/>
  <c r="I508" i="8"/>
  <c r="I539" i="32"/>
  <c r="I539" i="8"/>
  <c r="I565" i="32"/>
  <c r="I534" i="32"/>
  <c r="I513" i="8"/>
  <c r="I553" i="35"/>
  <c r="S36" i="42"/>
  <c r="AJ36" i="42" s="1"/>
  <c r="L10" i="42"/>
  <c r="S10" i="42" s="1"/>
  <c r="F63" i="8" l="1"/>
  <c r="F76" i="32"/>
  <c r="F63" i="32"/>
  <c r="F64" i="8"/>
  <c r="F75" i="32"/>
  <c r="F76" i="1"/>
  <c r="F75" i="1"/>
  <c r="F74" i="1"/>
  <c r="F11" i="8"/>
  <c r="I63" i="8"/>
  <c r="I36" i="42"/>
  <c r="B10" i="42"/>
  <c r="I10" i="42" s="1"/>
  <c r="T10" i="42" s="1"/>
  <c r="F63" i="1"/>
  <c r="F64" i="1"/>
  <c r="F64" i="32"/>
  <c r="F24" i="32"/>
  <c r="I76" i="32"/>
  <c r="I71" i="1"/>
  <c r="F19" i="1"/>
  <c r="F12" i="32" l="1"/>
  <c r="I64" i="32"/>
  <c r="I501" i="32"/>
  <c r="I75" i="32"/>
  <c r="F23" i="32"/>
  <c r="I74" i="1"/>
  <c r="F22" i="1"/>
  <c r="F12" i="8"/>
  <c r="I64" i="8"/>
  <c r="I527" i="32"/>
  <c r="F12" i="1"/>
  <c r="I64" i="1"/>
  <c r="I63" i="1"/>
  <c r="I75" i="1"/>
  <c r="I76" i="1"/>
  <c r="F24" i="1"/>
  <c r="I63" i="32"/>
  <c r="F11" i="32"/>
  <c r="I553" i="32"/>
  <c r="I561" i="1" l="1"/>
  <c r="F67" i="1"/>
  <c r="I67" i="1" l="1"/>
  <c r="I568" i="42"/>
  <c r="I516" i="42"/>
  <c r="I542" i="42"/>
  <c r="I490" i="42"/>
  <c r="F74" i="42" l="1"/>
  <c r="I464" i="42"/>
  <c r="P100" i="42"/>
  <c r="P22" i="42" s="1"/>
  <c r="F22" i="42" l="1"/>
  <c r="I74" i="42"/>
  <c r="I178" i="1" l="1"/>
  <c r="I308" i="1"/>
  <c r="I256" i="1"/>
  <c r="I412" i="1"/>
  <c r="I126" i="1" l="1"/>
  <c r="I282" i="1"/>
  <c r="I438" i="1"/>
  <c r="I334" i="1" l="1"/>
  <c r="I386" i="1"/>
  <c r="I360" i="1"/>
  <c r="I140" i="1" l="1"/>
  <c r="I502" i="43" l="1"/>
  <c r="I528" i="43"/>
  <c r="I554" i="43"/>
  <c r="I476" i="43"/>
  <c r="I554" i="42" l="1"/>
  <c r="I502" i="42"/>
  <c r="I528" i="42"/>
  <c r="I476" i="42"/>
  <c r="I528" i="41" l="1"/>
  <c r="I502" i="41"/>
  <c r="I554" i="41"/>
  <c r="I476" i="41"/>
  <c r="AE36" i="41" l="1"/>
  <c r="AF36" i="41"/>
  <c r="AA36" i="41"/>
  <c r="AG36" i="41"/>
  <c r="Z36" i="41"/>
  <c r="W36" i="41"/>
  <c r="AH36" i="41"/>
  <c r="AC36" i="41"/>
  <c r="AD36" i="41"/>
  <c r="Y36" i="41"/>
  <c r="X36" i="41"/>
  <c r="AI192" i="41" l="1"/>
  <c r="V36" i="41"/>
  <c r="AI36" i="41" s="1"/>
  <c r="M36" i="41"/>
  <c r="M10" i="41" s="1"/>
  <c r="N36" i="41"/>
  <c r="N10" i="41" s="1"/>
  <c r="O36" i="41"/>
  <c r="O10" i="41" s="1"/>
  <c r="Q36" i="41"/>
  <c r="Q10" i="41" s="1"/>
  <c r="R36" i="41"/>
  <c r="R10" i="41" s="1"/>
  <c r="S192" i="41" l="1"/>
  <c r="L36" i="41"/>
  <c r="C36" i="41"/>
  <c r="C10" i="41" s="1"/>
  <c r="H36" i="41"/>
  <c r="H10" i="41" s="1"/>
  <c r="G36" i="41"/>
  <c r="G10" i="41" s="1"/>
  <c r="E36" i="41"/>
  <c r="E10" i="41" s="1"/>
  <c r="D36" i="41"/>
  <c r="D10" i="41" s="1"/>
  <c r="I192" i="41" l="1"/>
  <c r="B36" i="41"/>
  <c r="L10" i="41"/>
  <c r="S10" i="41" s="1"/>
  <c r="S36" i="41"/>
  <c r="AJ36" i="41" s="1"/>
  <c r="I36" i="41" l="1"/>
  <c r="B10" i="41"/>
  <c r="I10" i="41" s="1"/>
  <c r="T10" i="41" s="1"/>
  <c r="I488" i="40" l="1"/>
  <c r="I514" i="40"/>
  <c r="I540" i="40"/>
  <c r="I566" i="40"/>
  <c r="I554" i="40" l="1"/>
  <c r="I528" i="40"/>
  <c r="I502" i="40"/>
  <c r="I476" i="40"/>
  <c r="I568" i="40" l="1"/>
  <c r="I516" i="40"/>
  <c r="I542" i="40"/>
  <c r="I490" i="40"/>
  <c r="F74" i="40" l="1"/>
  <c r="I464" i="40"/>
  <c r="P100" i="40"/>
  <c r="P22" i="40" s="1"/>
  <c r="F22" i="40" l="1"/>
  <c r="I74" i="40"/>
  <c r="I559" i="42" l="1"/>
  <c r="I507" i="42"/>
  <c r="I508" i="40" l="1"/>
  <c r="I534" i="40"/>
  <c r="I456" i="40" l="1"/>
  <c r="I510" i="40" l="1"/>
  <c r="I536" i="40"/>
  <c r="I562" i="40"/>
  <c r="I458" i="40" l="1"/>
  <c r="I559" i="41" l="1"/>
  <c r="I507" i="41"/>
  <c r="I489" i="1" l="1"/>
  <c r="F73" i="1"/>
  <c r="I455" i="1" l="1"/>
  <c r="F21" i="1"/>
  <c r="I73" i="1"/>
  <c r="I533" i="1"/>
  <c r="I560" i="1" l="1"/>
  <c r="I567" i="43"/>
  <c r="I515" i="43"/>
  <c r="I514" i="42" l="1"/>
  <c r="I488" i="42"/>
  <c r="I540" i="42" l="1"/>
  <c r="I566" i="42"/>
  <c r="I562" i="42" l="1"/>
  <c r="I536" i="42"/>
  <c r="I510" i="42"/>
  <c r="I458" i="42" l="1"/>
  <c r="I515" i="42" l="1"/>
  <c r="I567" i="42"/>
  <c r="I534" i="42"/>
  <c r="I456" i="42" l="1"/>
  <c r="I508" i="42"/>
  <c r="I592" i="42" l="1"/>
  <c r="D36" i="1" l="1"/>
  <c r="D10" i="1" s="1"/>
  <c r="C96" i="1" l="1"/>
  <c r="C36" i="1"/>
  <c r="C10" i="1" s="1"/>
  <c r="G36" i="1"/>
  <c r="G10" i="1" s="1"/>
  <c r="E36" i="1"/>
  <c r="E10" i="1" s="1"/>
  <c r="H36" i="1"/>
  <c r="H10" i="1" s="1"/>
  <c r="I192" i="1" l="1"/>
  <c r="B36" i="1"/>
  <c r="I642" i="1" l="1"/>
  <c r="I36" i="1"/>
  <c r="B10" i="1"/>
  <c r="H91" i="1"/>
  <c r="G91" i="1"/>
  <c r="C91" i="1"/>
  <c r="F91" i="1" l="1"/>
  <c r="F88" i="1"/>
  <c r="I634" i="1"/>
  <c r="I637" i="1"/>
  <c r="B91" i="1"/>
  <c r="F10" i="1" l="1"/>
  <c r="I10" i="1" s="1"/>
  <c r="I88" i="1"/>
  <c r="F93" i="1" l="1"/>
  <c r="F15" i="1" s="1"/>
  <c r="I639" i="1"/>
  <c r="E92" i="1" l="1"/>
  <c r="D92" i="1" l="1"/>
  <c r="I586" i="1"/>
  <c r="I610" i="1" l="1"/>
  <c r="I618" i="1" l="1"/>
  <c r="E90" i="1" l="1"/>
  <c r="G90" i="1"/>
  <c r="H90" i="1"/>
  <c r="I636" i="1" l="1"/>
  <c r="I476" i="1" l="1"/>
  <c r="C86" i="1"/>
  <c r="G86" i="1"/>
  <c r="H86" i="1"/>
  <c r="E86" i="1"/>
  <c r="I606" i="1"/>
  <c r="F92" i="1" l="1"/>
  <c r="I92" i="1" s="1"/>
  <c r="I638" i="1"/>
  <c r="I528" i="1"/>
  <c r="I554" i="1"/>
  <c r="I502" i="1"/>
  <c r="E85" i="1" l="1"/>
  <c r="C85" i="1"/>
  <c r="I605" i="1"/>
  <c r="G85" i="1"/>
  <c r="I475" i="1"/>
  <c r="H85" i="1"/>
  <c r="I617" i="1" l="1"/>
  <c r="G97" i="1"/>
  <c r="H97" i="1"/>
  <c r="E97" i="1"/>
  <c r="I553" i="1" l="1"/>
  <c r="D97" i="1"/>
  <c r="I527" i="1"/>
  <c r="I501" i="1"/>
  <c r="F85" i="1"/>
  <c r="I631" i="1"/>
  <c r="I643" i="1" l="1"/>
  <c r="F95" i="1" l="1"/>
  <c r="H98" i="1" l="1"/>
  <c r="G98" i="1"/>
  <c r="C98" i="1"/>
  <c r="E98" i="1"/>
  <c r="F103" i="1" l="1"/>
  <c r="I649" i="1"/>
  <c r="I103" i="1" l="1"/>
  <c r="F25" i="1"/>
  <c r="I25" i="1" s="1"/>
  <c r="C101" i="1"/>
  <c r="G102" i="1"/>
  <c r="G24" i="1" s="1"/>
  <c r="E101" i="1"/>
  <c r="E102" i="1"/>
  <c r="C102" i="1"/>
  <c r="H102" i="1"/>
  <c r="H24" i="1" s="1"/>
  <c r="H101" i="1"/>
  <c r="G101" i="1"/>
  <c r="I648" i="1" l="1"/>
  <c r="F98" i="1" l="1"/>
  <c r="I644" i="1"/>
  <c r="I514" i="41" l="1"/>
  <c r="I566" i="41"/>
  <c r="I488" i="41"/>
  <c r="I540" i="41"/>
  <c r="I568" i="41" l="1"/>
  <c r="I516" i="41"/>
  <c r="I542" i="41"/>
  <c r="I490" i="41"/>
  <c r="F74" i="41" l="1"/>
  <c r="I464" i="41"/>
  <c r="P100" i="41"/>
  <c r="P22" i="41" s="1"/>
  <c r="F22" i="41" l="1"/>
  <c r="I74" i="41"/>
  <c r="I515" i="41" l="1"/>
  <c r="I567" i="41"/>
  <c r="I562" i="41"/>
  <c r="I510" i="41"/>
  <c r="I536" i="41"/>
  <c r="I458" i="41" l="1"/>
  <c r="AI152" i="43" l="1"/>
  <c r="S152" i="43" l="1"/>
  <c r="I152" i="43" l="1"/>
  <c r="AI197" i="43" l="1"/>
  <c r="AI249" i="43"/>
  <c r="AI353" i="43" l="1"/>
  <c r="AI379" i="43"/>
  <c r="AI171" i="43"/>
  <c r="AI301" i="43"/>
  <c r="S249" i="43"/>
  <c r="AE41" i="43"/>
  <c r="S301" i="43"/>
  <c r="X41" i="43" l="1"/>
  <c r="S379" i="43"/>
  <c r="AI431" i="43"/>
  <c r="AI145" i="43"/>
  <c r="AF41" i="43"/>
  <c r="AA41" i="43"/>
  <c r="S171" i="43"/>
  <c r="AC41" i="43"/>
  <c r="S353" i="43"/>
  <c r="AD41" i="43"/>
  <c r="Z41" i="43"/>
  <c r="AI275" i="43"/>
  <c r="AG41" i="43"/>
  <c r="AI223" i="43"/>
  <c r="V41" i="43"/>
  <c r="AI119" i="43"/>
  <c r="S197" i="43"/>
  <c r="AH41" i="43"/>
  <c r="AI327" i="43"/>
  <c r="AI405" i="43"/>
  <c r="W41" i="43"/>
  <c r="Y41" i="43"/>
  <c r="I171" i="43"/>
  <c r="I197" i="43" l="1"/>
  <c r="I379" i="43"/>
  <c r="N41" i="43"/>
  <c r="N15" i="43" s="1"/>
  <c r="I249" i="43"/>
  <c r="R41" i="43"/>
  <c r="R15" i="43" s="1"/>
  <c r="S405" i="43"/>
  <c r="S431" i="43"/>
  <c r="AI41" i="43"/>
  <c r="Q41" i="43"/>
  <c r="Q15" i="43" s="1"/>
  <c r="S145" i="43"/>
  <c r="I301" i="43"/>
  <c r="M41" i="43"/>
  <c r="M15" i="43" s="1"/>
  <c r="S275" i="43"/>
  <c r="I353" i="43"/>
  <c r="L41" i="43"/>
  <c r="S119" i="43"/>
  <c r="O41" i="43"/>
  <c r="S223" i="43"/>
  <c r="S327" i="43"/>
  <c r="G41" i="43"/>
  <c r="G15" i="43" s="1"/>
  <c r="I223" i="43"/>
  <c r="I431" i="43"/>
  <c r="E41" i="43" l="1"/>
  <c r="I145" i="43"/>
  <c r="I327" i="43"/>
  <c r="D41" i="43"/>
  <c r="D15" i="43" s="1"/>
  <c r="I405" i="43"/>
  <c r="I275" i="43"/>
  <c r="L15" i="43"/>
  <c r="S41" i="43"/>
  <c r="AJ41" i="43" s="1"/>
  <c r="AI190" i="43"/>
  <c r="B41" i="43"/>
  <c r="I119" i="43"/>
  <c r="H41" i="43"/>
  <c r="H15" i="43" s="1"/>
  <c r="C41" i="43"/>
  <c r="C15" i="43" s="1"/>
  <c r="AI268" i="43" l="1"/>
  <c r="W34" i="43"/>
  <c r="AG34" i="43"/>
  <c r="AF34" i="43"/>
  <c r="AI242" i="43"/>
  <c r="AI294" i="43"/>
  <c r="AI398" i="43"/>
  <c r="V34" i="43"/>
  <c r="AI112" i="43"/>
  <c r="AH34" i="43"/>
  <c r="AI138" i="43"/>
  <c r="AE34" i="43"/>
  <c r="AI424" i="43"/>
  <c r="AC34" i="43"/>
  <c r="Z34" i="43"/>
  <c r="AI126" i="43"/>
  <c r="AD34" i="43"/>
  <c r="AI346" i="43"/>
  <c r="AI216" i="43"/>
  <c r="AI320" i="43"/>
  <c r="AI372" i="43"/>
  <c r="Y34" i="43"/>
  <c r="AI164" i="43"/>
  <c r="AA34" i="43"/>
  <c r="X34" i="43"/>
  <c r="S190" i="43"/>
  <c r="B15" i="43"/>
  <c r="I41" i="43"/>
  <c r="AA48" i="43"/>
  <c r="S320" i="43"/>
  <c r="Z48" i="43" l="1"/>
  <c r="AH48" i="43"/>
  <c r="AG48" i="43"/>
  <c r="I190" i="43"/>
  <c r="W48" i="43"/>
  <c r="AF48" i="43"/>
  <c r="AI178" i="43"/>
  <c r="AI256" i="43"/>
  <c r="X48" i="43"/>
  <c r="S372" i="43"/>
  <c r="AE48" i="43"/>
  <c r="AC48" i="43"/>
  <c r="AD48" i="43"/>
  <c r="O34" i="43"/>
  <c r="Y48" i="43"/>
  <c r="AI438" i="43"/>
  <c r="AI386" i="43"/>
  <c r="S294" i="43"/>
  <c r="Q34" i="43"/>
  <c r="S138" i="43"/>
  <c r="S216" i="43"/>
  <c r="AI308" i="43"/>
  <c r="S242" i="43"/>
  <c r="S268" i="43"/>
  <c r="S126" i="43"/>
  <c r="S164" i="43"/>
  <c r="R34" i="43"/>
  <c r="S398" i="43"/>
  <c r="AI334" i="43"/>
  <c r="AI34" i="43"/>
  <c r="AI412" i="43"/>
  <c r="N34" i="43"/>
  <c r="M34" i="43"/>
  <c r="AI230" i="43"/>
  <c r="S346" i="43"/>
  <c r="AI282" i="43"/>
  <c r="S424" i="43"/>
  <c r="AI360" i="43"/>
  <c r="L34" i="43"/>
  <c r="S112" i="43"/>
  <c r="AI204" i="43"/>
  <c r="V48" i="43"/>
  <c r="I398" i="43"/>
  <c r="I216" i="43"/>
  <c r="S386" i="43"/>
  <c r="I242" i="43" l="1"/>
  <c r="G34" i="43"/>
  <c r="R48" i="43"/>
  <c r="R22" i="43" s="1"/>
  <c r="O48" i="43"/>
  <c r="O22" i="43" s="1"/>
  <c r="I346" i="43"/>
  <c r="L48" i="43"/>
  <c r="L22" i="43" s="1"/>
  <c r="S22" i="43" s="1"/>
  <c r="N48" i="43"/>
  <c r="N22" i="43" s="1"/>
  <c r="Q48" i="43"/>
  <c r="Q22" i="43" s="1"/>
  <c r="M48" i="43"/>
  <c r="M22" i="43" s="1"/>
  <c r="AI48" i="43"/>
  <c r="B34" i="43"/>
  <c r="I112" i="43"/>
  <c r="S334" i="43"/>
  <c r="I164" i="43"/>
  <c r="S34" i="43"/>
  <c r="AJ34" i="43" s="1"/>
  <c r="I294" i="43"/>
  <c r="S412" i="43"/>
  <c r="I320" i="43"/>
  <c r="S204" i="43"/>
  <c r="C34" i="43"/>
  <c r="S178" i="43"/>
  <c r="S438" i="43"/>
  <c r="H34" i="43"/>
  <c r="S360" i="43"/>
  <c r="I138" i="43"/>
  <c r="I126" i="43"/>
  <c r="S230" i="43"/>
  <c r="I268" i="43"/>
  <c r="D34" i="43"/>
  <c r="I372" i="43"/>
  <c r="S256" i="43"/>
  <c r="S308" i="43"/>
  <c r="S282" i="43"/>
  <c r="E34" i="43"/>
  <c r="I424" i="43"/>
  <c r="C48" i="43" l="1"/>
  <c r="C22" i="43" s="1"/>
  <c r="H48" i="43"/>
  <c r="H22" i="43" s="1"/>
  <c r="E48" i="43"/>
  <c r="E22" i="43" s="1"/>
  <c r="S48" i="43"/>
  <c r="AJ48" i="43" s="1"/>
  <c r="I334" i="43"/>
  <c r="I282" i="43"/>
  <c r="D48" i="43"/>
  <c r="D22" i="43" s="1"/>
  <c r="G48" i="43"/>
  <c r="G22" i="43" s="1"/>
  <c r="I256" i="43"/>
  <c r="I204" i="43"/>
  <c r="I438" i="43"/>
  <c r="I178" i="43"/>
  <c r="I34" i="43"/>
  <c r="I360" i="43"/>
  <c r="I412" i="43"/>
  <c r="I386" i="43"/>
  <c r="I308" i="43"/>
  <c r="B48" i="43"/>
  <c r="I230" i="43"/>
  <c r="I48" i="43" l="1"/>
  <c r="B22" i="43"/>
  <c r="I22" i="43" s="1"/>
  <c r="T22" i="43" s="1"/>
  <c r="H91" i="43" l="1"/>
  <c r="C91" i="43"/>
  <c r="G91" i="43"/>
  <c r="Q91" i="43" l="1"/>
  <c r="R91" i="43"/>
  <c r="M91" i="43"/>
  <c r="F91" i="43" l="1"/>
  <c r="F106" i="43" s="1"/>
  <c r="F652" i="43"/>
  <c r="I637" i="43"/>
  <c r="B91" i="43"/>
  <c r="S637" i="43" l="1"/>
  <c r="L91" i="43"/>
  <c r="P91" i="43"/>
  <c r="P652" i="43"/>
  <c r="AI128" i="43" l="1"/>
  <c r="R50" i="43"/>
  <c r="Q50" i="43"/>
  <c r="N50" i="43"/>
  <c r="M50" i="43"/>
  <c r="O50" i="43"/>
  <c r="V50" i="43"/>
  <c r="AF50" i="43"/>
  <c r="I517" i="43"/>
  <c r="I518" i="43"/>
  <c r="I569" i="43"/>
  <c r="I570" i="43"/>
  <c r="I544" i="43"/>
  <c r="I543" i="43"/>
  <c r="I492" i="43"/>
  <c r="I491" i="43"/>
  <c r="AH50" i="43" l="1"/>
  <c r="Z50" i="43"/>
  <c r="X50" i="43"/>
  <c r="AI388" i="43"/>
  <c r="AA50" i="43"/>
  <c r="AD50" i="43"/>
  <c r="AE50" i="43"/>
  <c r="W50" i="43"/>
  <c r="AG50" i="43"/>
  <c r="AI310" i="43"/>
  <c r="AI232" i="43"/>
  <c r="AI258" i="43"/>
  <c r="Y50" i="43"/>
  <c r="AI50" i="43" s="1"/>
  <c r="AC50" i="43"/>
  <c r="F75" i="43"/>
  <c r="I465" i="43"/>
  <c r="F76" i="43"/>
  <c r="I466" i="43"/>
  <c r="AI180" i="43"/>
  <c r="AI440" i="43"/>
  <c r="AI284" i="43"/>
  <c r="AI127" i="43"/>
  <c r="AI414" i="43"/>
  <c r="AI154" i="43"/>
  <c r="AI336" i="43"/>
  <c r="AI362" i="43"/>
  <c r="AI206" i="43"/>
  <c r="S128" i="43"/>
  <c r="P102" i="43"/>
  <c r="P24" i="43" s="1"/>
  <c r="P101" i="43"/>
  <c r="P23" i="43" s="1"/>
  <c r="W49" i="43" l="1"/>
  <c r="AA49" i="43"/>
  <c r="Y49" i="43"/>
  <c r="AF49" i="43"/>
  <c r="X49" i="43"/>
  <c r="AD49" i="43"/>
  <c r="AI257" i="43"/>
  <c r="AH49" i="43"/>
  <c r="AC49" i="43"/>
  <c r="AE49" i="43"/>
  <c r="AG49" i="43"/>
  <c r="Z49" i="43"/>
  <c r="AI205" i="43"/>
  <c r="V49" i="43"/>
  <c r="AI49" i="43" s="1"/>
  <c r="F24" i="43"/>
  <c r="I76" i="43"/>
  <c r="S127" i="43"/>
  <c r="AI335" i="43"/>
  <c r="AI413" i="43"/>
  <c r="AI231" i="43"/>
  <c r="AI179" i="43"/>
  <c r="F23" i="43"/>
  <c r="I75" i="43"/>
  <c r="AI387" i="43"/>
  <c r="AI361" i="43"/>
  <c r="AI309" i="43"/>
  <c r="AI439" i="43"/>
  <c r="AI153" i="43"/>
  <c r="AI283" i="43"/>
  <c r="S335" i="43"/>
  <c r="S283" i="43"/>
  <c r="O49" i="43" l="1"/>
  <c r="R49" i="43"/>
  <c r="Q49" i="43"/>
  <c r="N49" i="43"/>
  <c r="M49" i="43"/>
  <c r="I127" i="43"/>
  <c r="S257" i="43"/>
  <c r="S231" i="43"/>
  <c r="S387" i="43"/>
  <c r="S153" i="43"/>
  <c r="S439" i="43"/>
  <c r="S179" i="43"/>
  <c r="S413" i="43"/>
  <c r="L49" i="43"/>
  <c r="S309" i="43"/>
  <c r="S361" i="43"/>
  <c r="S205" i="43"/>
  <c r="C49" i="43"/>
  <c r="H49" i="43"/>
  <c r="E49" i="43"/>
  <c r="C52" i="43"/>
  <c r="C26" i="43" s="1"/>
  <c r="S440" i="43"/>
  <c r="I257" i="43"/>
  <c r="S258" i="43"/>
  <c r="S206" i="43"/>
  <c r="S362" i="43"/>
  <c r="I361" i="43"/>
  <c r="S388" i="43"/>
  <c r="H52" i="43"/>
  <c r="H26" i="43" s="1"/>
  <c r="S180" i="43"/>
  <c r="E52" i="43"/>
  <c r="E26" i="43" s="1"/>
  <c r="S284" i="43"/>
  <c r="S232" i="43"/>
  <c r="S414" i="43"/>
  <c r="S310" i="43"/>
  <c r="S336" i="43"/>
  <c r="G52" i="43"/>
  <c r="G26" i="43" s="1"/>
  <c r="G49" i="43" l="1"/>
  <c r="I309" i="43"/>
  <c r="I179" i="43"/>
  <c r="D49" i="43"/>
  <c r="I231" i="43"/>
  <c r="I439" i="43"/>
  <c r="B49" i="43"/>
  <c r="I413" i="43"/>
  <c r="S154" i="43"/>
  <c r="L50" i="43"/>
  <c r="I387" i="43"/>
  <c r="S49" i="43"/>
  <c r="AJ49" i="43" s="1"/>
  <c r="I283" i="43"/>
  <c r="B52" i="43"/>
  <c r="I130" i="43"/>
  <c r="I335" i="43"/>
  <c r="I153" i="43"/>
  <c r="I205" i="43"/>
  <c r="I388" i="43" l="1"/>
  <c r="I232" i="43"/>
  <c r="I440" i="43"/>
  <c r="I284" i="43"/>
  <c r="B26" i="43"/>
  <c r="I26" i="43" s="1"/>
  <c r="I52" i="43"/>
  <c r="I206" i="43"/>
  <c r="D50" i="43"/>
  <c r="I49" i="43"/>
  <c r="G50" i="43"/>
  <c r="E50" i="43"/>
  <c r="C50" i="43"/>
  <c r="I180" i="43"/>
  <c r="I414" i="43"/>
  <c r="I336" i="43"/>
  <c r="I310" i="43"/>
  <c r="H50" i="43"/>
  <c r="S50" i="43"/>
  <c r="AJ50" i="43" s="1"/>
  <c r="I362" i="43"/>
  <c r="B50" i="43"/>
  <c r="I154" i="43"/>
  <c r="I258" i="43"/>
  <c r="I50" i="43" l="1"/>
  <c r="C102" i="43" l="1"/>
  <c r="C24" i="43" s="1"/>
  <c r="C101" i="43"/>
  <c r="C23" i="43" s="1"/>
  <c r="E102" i="43"/>
  <c r="E24" i="43" s="1"/>
  <c r="E101" i="43"/>
  <c r="E23" i="43" s="1"/>
  <c r="G101" i="43"/>
  <c r="G23" i="43" s="1"/>
  <c r="G102" i="43"/>
  <c r="G24" i="43" s="1"/>
  <c r="I648" i="43"/>
  <c r="H102" i="43"/>
  <c r="H24" i="43" s="1"/>
  <c r="H101" i="43"/>
  <c r="H23" i="43" s="1"/>
  <c r="I647" i="43" l="1"/>
  <c r="R101" i="43"/>
  <c r="R23" i="43" s="1"/>
  <c r="Q101" i="43"/>
  <c r="Q23" i="43" s="1"/>
  <c r="O102" i="43"/>
  <c r="O24" i="43" s="1"/>
  <c r="M102" i="43"/>
  <c r="M24" i="43" s="1"/>
  <c r="R102" i="43"/>
  <c r="R24" i="43" s="1"/>
  <c r="S647" i="43"/>
  <c r="Q102" i="43"/>
  <c r="Q24" i="43" s="1"/>
  <c r="O101" i="43"/>
  <c r="O23" i="43" s="1"/>
  <c r="M101" i="43"/>
  <c r="M23" i="43" s="1"/>
  <c r="G98" i="43"/>
  <c r="E98" i="43"/>
  <c r="C98" i="43"/>
  <c r="H98" i="43"/>
  <c r="S648" i="43" l="1"/>
  <c r="R98" i="43"/>
  <c r="O98" i="43"/>
  <c r="Q98" i="43"/>
  <c r="M98" i="43"/>
  <c r="I644" i="43"/>
  <c r="G86" i="43"/>
  <c r="G8" i="43" s="1"/>
  <c r="E86" i="43"/>
  <c r="E8" i="43" s="1"/>
  <c r="H86" i="43"/>
  <c r="H8" i="43" s="1"/>
  <c r="C86" i="43"/>
  <c r="C8" i="43" s="1"/>
  <c r="I632" i="43" l="1"/>
  <c r="R86" i="43"/>
  <c r="R8" i="43" s="1"/>
  <c r="Q86" i="43"/>
  <c r="Q8" i="43" s="1"/>
  <c r="S644" i="43"/>
  <c r="M86" i="43"/>
  <c r="M8" i="43" s="1"/>
  <c r="O86" i="43"/>
  <c r="O8" i="43" s="1"/>
  <c r="S632" i="43" l="1"/>
  <c r="C99" i="43"/>
  <c r="G99" i="43"/>
  <c r="H99" i="43"/>
  <c r="R99" i="43" l="1"/>
  <c r="Q99" i="43"/>
  <c r="M99" i="43"/>
  <c r="G91" i="42" l="1"/>
  <c r="C91" i="42"/>
  <c r="H91" i="42"/>
  <c r="R91" i="42" l="1"/>
  <c r="Q91" i="42"/>
  <c r="M91" i="42"/>
  <c r="I637" i="42" l="1"/>
  <c r="B91" i="42"/>
  <c r="F91" i="42"/>
  <c r="F106" i="42" s="1"/>
  <c r="F652" i="42"/>
  <c r="S637" i="42" l="1"/>
  <c r="L91" i="42"/>
  <c r="P91" i="42"/>
  <c r="P652" i="42"/>
  <c r="I487" i="42" l="1"/>
  <c r="I513" i="42" l="1"/>
  <c r="I565" i="42"/>
  <c r="I539" i="42"/>
  <c r="F71" i="42" l="1"/>
  <c r="I461" i="42"/>
  <c r="P97" i="42"/>
  <c r="F19" i="42" l="1"/>
  <c r="I71" i="42"/>
  <c r="P71" i="42" l="1"/>
  <c r="S487" i="42"/>
  <c r="I544" i="42"/>
  <c r="I543" i="42"/>
  <c r="I492" i="42"/>
  <c r="I491" i="42"/>
  <c r="I465" i="42" l="1"/>
  <c r="I466" i="42"/>
  <c r="S71" i="42"/>
  <c r="P19" i="42"/>
  <c r="I517" i="42"/>
  <c r="I518" i="42"/>
  <c r="I569" i="42"/>
  <c r="I570" i="42"/>
  <c r="F76" i="42" l="1"/>
  <c r="F75" i="42"/>
  <c r="P102" i="42"/>
  <c r="P24" i="42" s="1"/>
  <c r="P101" i="42"/>
  <c r="P23" i="42" s="1"/>
  <c r="F23" i="42" l="1"/>
  <c r="I75" i="42"/>
  <c r="F24" i="42"/>
  <c r="I76" i="42"/>
  <c r="C86" i="42" l="1"/>
  <c r="G86" i="42"/>
  <c r="H86" i="42"/>
  <c r="E86" i="42"/>
  <c r="Q86" i="42" l="1"/>
  <c r="I632" i="42"/>
  <c r="O86" i="42"/>
  <c r="R86" i="42"/>
  <c r="M86" i="42"/>
  <c r="S632" i="42" l="1"/>
  <c r="H99" i="42" l="1"/>
  <c r="G99" i="42"/>
  <c r="C99" i="42"/>
  <c r="R99" i="42" l="1"/>
  <c r="M99" i="42"/>
  <c r="Q99" i="42"/>
  <c r="I645" i="42" l="1"/>
  <c r="S645" i="42" l="1"/>
  <c r="H102" i="42" l="1"/>
  <c r="H101" i="42"/>
  <c r="I648" i="42"/>
  <c r="C101" i="42"/>
  <c r="C102" i="42"/>
  <c r="G102" i="42"/>
  <c r="G101" i="42"/>
  <c r="E101" i="42"/>
  <c r="E102" i="42"/>
  <c r="I647" i="42" l="1"/>
  <c r="O102" i="42"/>
  <c r="Q101" i="42"/>
  <c r="M102" i="42"/>
  <c r="R102" i="42"/>
  <c r="O101" i="42"/>
  <c r="Q102" i="42"/>
  <c r="M101" i="42"/>
  <c r="R101" i="42"/>
  <c r="S647" i="42" l="1"/>
  <c r="S648" i="42"/>
  <c r="C91" i="41" l="1"/>
  <c r="G91" i="41"/>
  <c r="H91" i="41"/>
  <c r="M91" i="41" l="1"/>
  <c r="R91" i="41"/>
  <c r="Q91" i="41"/>
  <c r="I637" i="41" l="1"/>
  <c r="B91" i="41"/>
  <c r="F91" i="41"/>
  <c r="F106" i="41" s="1"/>
  <c r="F652" i="41"/>
  <c r="S637" i="41" l="1"/>
  <c r="L91" i="41"/>
  <c r="P91" i="41"/>
  <c r="P652" i="41"/>
  <c r="E86" i="41" l="1"/>
  <c r="G86" i="41"/>
  <c r="C86" i="41"/>
  <c r="H86" i="41"/>
  <c r="I632" i="41" l="1"/>
  <c r="M86" i="41"/>
  <c r="O86" i="41"/>
  <c r="R86" i="41"/>
  <c r="Q86" i="41"/>
  <c r="S632" i="41" l="1"/>
  <c r="G99" i="41" l="1"/>
  <c r="C99" i="41"/>
  <c r="H99" i="41"/>
  <c r="R99" i="41" l="1"/>
  <c r="Q99" i="41"/>
  <c r="M99" i="41"/>
  <c r="E98" i="41" l="1"/>
  <c r="H98" i="41"/>
  <c r="C98" i="41"/>
  <c r="G98" i="41"/>
  <c r="Q98" i="41" l="1"/>
  <c r="R98" i="41"/>
  <c r="I644" i="41"/>
  <c r="M98" i="41"/>
  <c r="O98" i="41"/>
  <c r="S644" i="41" l="1"/>
  <c r="AI250" i="43" l="1"/>
  <c r="AI120" i="43"/>
  <c r="AI224" i="43"/>
  <c r="AI406" i="43"/>
  <c r="AI198" i="43"/>
  <c r="AI328" i="43"/>
  <c r="AI172" i="43"/>
  <c r="Z42" i="43"/>
  <c r="AI146" i="43"/>
  <c r="AI380" i="43"/>
  <c r="AI302" i="43"/>
  <c r="AI354" i="43"/>
  <c r="AI276" i="43"/>
  <c r="Y42" i="43"/>
  <c r="AE42" i="43"/>
  <c r="AD42" i="43"/>
  <c r="AC42" i="43"/>
  <c r="W42" i="43"/>
  <c r="AH42" i="43"/>
  <c r="AA42" i="43"/>
  <c r="X42" i="43"/>
  <c r="AG42" i="43"/>
  <c r="AF42" i="43"/>
  <c r="S224" i="43" l="1"/>
  <c r="AI432" i="43"/>
  <c r="S120" i="43"/>
  <c r="S328" i="43"/>
  <c r="S380" i="43"/>
  <c r="S276" i="43"/>
  <c r="S198" i="43"/>
  <c r="S250" i="43"/>
  <c r="V42" i="43"/>
  <c r="AI42" i="43" s="1"/>
  <c r="S354" i="43"/>
  <c r="S406" i="43"/>
  <c r="S146" i="43"/>
  <c r="S172" i="43"/>
  <c r="S302" i="43"/>
  <c r="Q42" i="43"/>
  <c r="O42" i="43"/>
  <c r="I302" i="43" l="1"/>
  <c r="I250" i="43"/>
  <c r="I328" i="43"/>
  <c r="I120" i="43"/>
  <c r="R42" i="43"/>
  <c r="H42" i="43"/>
  <c r="N42" i="43"/>
  <c r="I406" i="43"/>
  <c r="L42" i="43"/>
  <c r="I172" i="43"/>
  <c r="I276" i="43"/>
  <c r="I380" i="43"/>
  <c r="I354" i="43"/>
  <c r="I224" i="43"/>
  <c r="I146" i="43"/>
  <c r="C42" i="43"/>
  <c r="I198" i="43"/>
  <c r="M42" i="43"/>
  <c r="G42" i="43"/>
  <c r="D42" i="43"/>
  <c r="E42" i="43"/>
  <c r="I432" i="43" l="1"/>
  <c r="S432" i="43"/>
  <c r="B42" i="43"/>
  <c r="S42" i="43"/>
  <c r="AJ42" i="43" s="1"/>
  <c r="H90" i="43"/>
  <c r="E90" i="43"/>
  <c r="G90" i="43"/>
  <c r="I42" i="43" l="1"/>
  <c r="I636" i="43"/>
  <c r="O90" i="43"/>
  <c r="R90" i="43"/>
  <c r="Q90" i="43"/>
  <c r="S636" i="43" l="1"/>
  <c r="H94" i="43"/>
  <c r="H16" i="43" s="1"/>
  <c r="G94" i="43"/>
  <c r="G16" i="43" s="1"/>
  <c r="Q94" i="43" l="1"/>
  <c r="Q16" i="43" s="1"/>
  <c r="R94" i="43"/>
  <c r="R16" i="43" s="1"/>
  <c r="H89" i="43"/>
  <c r="G89" i="43"/>
  <c r="I640" i="43"/>
  <c r="S640" i="43" l="1"/>
  <c r="Q89" i="43"/>
  <c r="R89" i="43"/>
  <c r="I635" i="43"/>
  <c r="S635" i="43" l="1"/>
  <c r="AF46" i="43" l="1"/>
  <c r="AI141" i="43"/>
  <c r="AI271" i="43"/>
  <c r="AH37" i="43"/>
  <c r="Y37" i="43"/>
  <c r="X37" i="43"/>
  <c r="AI142" i="43" l="1"/>
  <c r="AI306" i="43"/>
  <c r="AI254" i="43"/>
  <c r="AI202" i="43"/>
  <c r="Z37" i="43"/>
  <c r="AC38" i="43"/>
  <c r="V38" i="43"/>
  <c r="AI116" i="43"/>
  <c r="AI167" i="43"/>
  <c r="AA46" i="43"/>
  <c r="AI402" i="43"/>
  <c r="AI246" i="43"/>
  <c r="V37" i="43"/>
  <c r="AI115" i="43"/>
  <c r="Y38" i="43"/>
  <c r="AE38" i="43"/>
  <c r="V46" i="43"/>
  <c r="AI124" i="43"/>
  <c r="AA38" i="43"/>
  <c r="W46" i="43"/>
  <c r="AD37" i="43"/>
  <c r="AI350" i="43"/>
  <c r="AI272" i="43"/>
  <c r="AI194" i="43"/>
  <c r="AI436" i="43"/>
  <c r="AI384" i="43"/>
  <c r="AI332" i="43"/>
  <c r="AI280" i="43"/>
  <c r="AI228" i="43"/>
  <c r="AI176" i="43"/>
  <c r="W37" i="43"/>
  <c r="AC37" i="43"/>
  <c r="AH38" i="43"/>
  <c r="AI375" i="43"/>
  <c r="AI349" i="43"/>
  <c r="AI323" i="43"/>
  <c r="AI297" i="43"/>
  <c r="AI219" i="43"/>
  <c r="AC46" i="43"/>
  <c r="X46" i="43"/>
  <c r="W38" i="43"/>
  <c r="AI193" i="43"/>
  <c r="AI324" i="43"/>
  <c r="AF37" i="43"/>
  <c r="AA37" i="43"/>
  <c r="AD38" i="43"/>
  <c r="Y46" i="43"/>
  <c r="AH46" i="43"/>
  <c r="AI428" i="43"/>
  <c r="AI298" i="43"/>
  <c r="Z46" i="43"/>
  <c r="AI220" i="43"/>
  <c r="AG37" i="43"/>
  <c r="X38" i="43"/>
  <c r="AF38" i="43"/>
  <c r="AI427" i="43"/>
  <c r="AI401" i="43"/>
  <c r="AG46" i="43"/>
  <c r="AE46" i="43"/>
  <c r="AI376" i="43"/>
  <c r="AI168" i="43"/>
  <c r="AI410" i="43"/>
  <c r="AI358" i="43"/>
  <c r="AI150" i="43"/>
  <c r="AE37" i="43"/>
  <c r="AG38" i="43"/>
  <c r="Z38" i="43"/>
  <c r="AI245" i="43"/>
  <c r="AD46" i="43"/>
  <c r="S402" i="43"/>
  <c r="S246" i="43"/>
  <c r="S150" i="43"/>
  <c r="N46" i="43"/>
  <c r="S436" i="43"/>
  <c r="S280" i="43"/>
  <c r="S427" i="43"/>
  <c r="S323" i="43"/>
  <c r="S167" i="43"/>
  <c r="Q46" i="43"/>
  <c r="Q20" i="43" s="1"/>
  <c r="S245" i="43" l="1"/>
  <c r="S428" i="43"/>
  <c r="O37" i="43"/>
  <c r="Q38" i="43"/>
  <c r="Q12" i="43" s="1"/>
  <c r="S306" i="43"/>
  <c r="S142" i="43"/>
  <c r="S350" i="43"/>
  <c r="AI38" i="43"/>
  <c r="S219" i="43"/>
  <c r="S349" i="43"/>
  <c r="S228" i="43"/>
  <c r="N38" i="43"/>
  <c r="L37" i="43"/>
  <c r="S115" i="43"/>
  <c r="S298" i="43"/>
  <c r="AI37" i="43"/>
  <c r="L38" i="43"/>
  <c r="S116" i="43"/>
  <c r="S375" i="43"/>
  <c r="N37" i="43"/>
  <c r="S332" i="43"/>
  <c r="S194" i="43"/>
  <c r="R37" i="43"/>
  <c r="R11" i="43" s="1"/>
  <c r="S324" i="43"/>
  <c r="S358" i="43"/>
  <c r="R46" i="43"/>
  <c r="R20" i="43" s="1"/>
  <c r="R38" i="43"/>
  <c r="R12" i="43" s="1"/>
  <c r="Q37" i="43"/>
  <c r="Q11" i="43" s="1"/>
  <c r="S220" i="43"/>
  <c r="M46" i="43"/>
  <c r="M20" i="43" s="1"/>
  <c r="M38" i="43"/>
  <c r="S410" i="43"/>
  <c r="S202" i="43"/>
  <c r="S254" i="43"/>
  <c r="S384" i="43"/>
  <c r="S376" i="43"/>
  <c r="L46" i="43"/>
  <c r="S124" i="43"/>
  <c r="O46" i="43"/>
  <c r="O20" i="43" s="1"/>
  <c r="S271" i="43"/>
  <c r="S141" i="43"/>
  <c r="S297" i="43"/>
  <c r="S401" i="43"/>
  <c r="O38" i="43"/>
  <c r="O12" i="43" s="1"/>
  <c r="S176" i="43"/>
  <c r="S272" i="43"/>
  <c r="S193" i="43"/>
  <c r="M37" i="43"/>
  <c r="S168" i="43"/>
  <c r="AI46" i="43"/>
  <c r="I219" i="43"/>
  <c r="I176" i="43"/>
  <c r="I375" i="43"/>
  <c r="D37" i="43"/>
  <c r="I194" i="43"/>
  <c r="I246" i="43"/>
  <c r="I297" i="43" l="1"/>
  <c r="I202" i="43"/>
  <c r="I410" i="43"/>
  <c r="I272" i="43"/>
  <c r="H46" i="43"/>
  <c r="H20" i="43" s="1"/>
  <c r="S38" i="43"/>
  <c r="AJ38" i="43" s="1"/>
  <c r="E38" i="43"/>
  <c r="E12" i="43" s="1"/>
  <c r="D46" i="43"/>
  <c r="I332" i="43"/>
  <c r="I323" i="43"/>
  <c r="I220" i="43"/>
  <c r="H38" i="43"/>
  <c r="H12" i="43" s="1"/>
  <c r="I271" i="43"/>
  <c r="I324" i="43"/>
  <c r="D38" i="43"/>
  <c r="I428" i="43"/>
  <c r="I193" i="43"/>
  <c r="I402" i="43"/>
  <c r="I358" i="43"/>
  <c r="I280" i="43"/>
  <c r="B38" i="43"/>
  <c r="I116" i="43"/>
  <c r="I167" i="43"/>
  <c r="G37" i="43"/>
  <c r="G11" i="43" s="1"/>
  <c r="S46" i="43"/>
  <c r="AJ46" i="43" s="1"/>
  <c r="S37" i="43"/>
  <c r="AJ37" i="43" s="1"/>
  <c r="H37" i="43"/>
  <c r="H11" i="43" s="1"/>
  <c r="G46" i="43"/>
  <c r="G20" i="43" s="1"/>
  <c r="I298" i="43"/>
  <c r="I245" i="43"/>
  <c r="I142" i="43"/>
  <c r="I401" i="43"/>
  <c r="B46" i="43"/>
  <c r="I124" i="43"/>
  <c r="C37" i="43"/>
  <c r="E37" i="43"/>
  <c r="B37" i="43"/>
  <c r="I115" i="43"/>
  <c r="C46" i="43"/>
  <c r="C20" i="43" s="1"/>
  <c r="I376" i="43"/>
  <c r="I436" i="43"/>
  <c r="I254" i="43"/>
  <c r="I427" i="43"/>
  <c r="I168" i="43"/>
  <c r="C38" i="43"/>
  <c r="I349" i="43"/>
  <c r="I228" i="43"/>
  <c r="I150" i="43"/>
  <c r="I384" i="43"/>
  <c r="E46" i="43"/>
  <c r="E20" i="43" s="1"/>
  <c r="I350" i="43"/>
  <c r="I306" i="43"/>
  <c r="G38" i="43"/>
  <c r="G12" i="43" s="1"/>
  <c r="I141" i="43"/>
  <c r="I37" i="43" l="1"/>
  <c r="I595" i="43"/>
  <c r="I46" i="43"/>
  <c r="I38" i="43"/>
  <c r="I596" i="43"/>
  <c r="S595" i="43" l="1"/>
  <c r="S596" i="43"/>
  <c r="I565" i="43"/>
  <c r="I487" i="43" l="1"/>
  <c r="I539" i="43"/>
  <c r="I513" i="43"/>
  <c r="AI357" i="43" l="1"/>
  <c r="AI253" i="43"/>
  <c r="AI149" i="43"/>
  <c r="AI383" i="43"/>
  <c r="AI279" i="43"/>
  <c r="AI409" i="43"/>
  <c r="AI305" i="43"/>
  <c r="AI201" i="43"/>
  <c r="AI123" i="43"/>
  <c r="F71" i="43"/>
  <c r="I461" i="43"/>
  <c r="AI435" i="43"/>
  <c r="AI331" i="43"/>
  <c r="AI227" i="43"/>
  <c r="P97" i="43"/>
  <c r="W45" i="43"/>
  <c r="AE45" i="43"/>
  <c r="AD45" i="43"/>
  <c r="V45" i="43"/>
  <c r="AF45" i="43"/>
  <c r="Z45" i="43"/>
  <c r="AC45" i="43"/>
  <c r="Y45" i="43"/>
  <c r="AG45" i="43"/>
  <c r="AA45" i="43"/>
  <c r="X45" i="43"/>
  <c r="AH45" i="43"/>
  <c r="S279" i="43" l="1"/>
  <c r="S305" i="43"/>
  <c r="F19" i="43"/>
  <c r="I71" i="43"/>
  <c r="AI175" i="43"/>
  <c r="S331" i="43"/>
  <c r="S357" i="43"/>
  <c r="S149" i="43"/>
  <c r="S383" i="43"/>
  <c r="S201" i="43"/>
  <c r="S409" i="43"/>
  <c r="AI45" i="43"/>
  <c r="S123" i="43"/>
  <c r="S227" i="43"/>
  <c r="S435" i="43"/>
  <c r="S253" i="43"/>
  <c r="R45" i="43"/>
  <c r="N45" i="43"/>
  <c r="H97" i="43"/>
  <c r="G97" i="43"/>
  <c r="C97" i="43"/>
  <c r="E97" i="43"/>
  <c r="O45" i="43"/>
  <c r="I227" i="43"/>
  <c r="I279" i="43" l="1"/>
  <c r="I149" i="43"/>
  <c r="I409" i="43"/>
  <c r="I201" i="43"/>
  <c r="I123" i="43"/>
  <c r="I435" i="43"/>
  <c r="I357" i="43"/>
  <c r="I331" i="43"/>
  <c r="I591" i="43"/>
  <c r="I383" i="43"/>
  <c r="Q45" i="43"/>
  <c r="I305" i="43"/>
  <c r="M45" i="43"/>
  <c r="L45" i="43"/>
  <c r="I253" i="43"/>
  <c r="G45" i="43"/>
  <c r="G19" i="43" s="1"/>
  <c r="C45" i="43"/>
  <c r="C19" i="43" s="1"/>
  <c r="H45" i="43"/>
  <c r="H19" i="43" s="1"/>
  <c r="E45" i="43"/>
  <c r="E19" i="43" s="1"/>
  <c r="D45" i="43"/>
  <c r="M97" i="43"/>
  <c r="O97" i="43"/>
  <c r="O19" i="43" s="1"/>
  <c r="R97" i="43"/>
  <c r="R19" i="43" s="1"/>
  <c r="B45" i="43"/>
  <c r="Q97" i="43"/>
  <c r="I643" i="43"/>
  <c r="S175" i="43" l="1"/>
  <c r="I45" i="43"/>
  <c r="S45" i="43"/>
  <c r="AJ45" i="43" s="1"/>
  <c r="S591" i="43"/>
  <c r="M19" i="43"/>
  <c r="P71" i="43"/>
  <c r="S487" i="43"/>
  <c r="Q19" i="43"/>
  <c r="I175" i="43"/>
  <c r="S643" i="43"/>
  <c r="S71" i="43" l="1"/>
  <c r="P19" i="43"/>
  <c r="I580" i="43" l="1"/>
  <c r="C90" i="43" l="1"/>
  <c r="C12" i="43" s="1"/>
  <c r="I584" i="43" l="1"/>
  <c r="M90" i="43"/>
  <c r="M12" i="43" s="1"/>
  <c r="S584" i="43" l="1"/>
  <c r="E89" i="43" l="1"/>
  <c r="E11" i="43" s="1"/>
  <c r="O89" i="43" l="1"/>
  <c r="O11" i="43" s="1"/>
  <c r="C89" i="43"/>
  <c r="C11" i="43" s="1"/>
  <c r="I583" i="43"/>
  <c r="M89" i="43" l="1"/>
  <c r="M11" i="43" s="1"/>
  <c r="S583" i="43"/>
  <c r="I539" i="41" l="1"/>
  <c r="I565" i="41"/>
  <c r="I487" i="41"/>
  <c r="I513" i="41"/>
  <c r="F71" i="41" l="1"/>
  <c r="I461" i="41"/>
  <c r="P97" i="41"/>
  <c r="F19" i="41" l="1"/>
  <c r="I71" i="41"/>
  <c r="P71" i="41" l="1"/>
  <c r="S487" i="41"/>
  <c r="P19" i="41" l="1"/>
  <c r="S71" i="41"/>
  <c r="I595" i="1" l="1"/>
  <c r="B102" i="1"/>
  <c r="I596" i="1"/>
  <c r="I231" i="1" l="1"/>
  <c r="E50" i="1"/>
  <c r="E24" i="1" s="1"/>
  <c r="I232" i="1"/>
  <c r="I388" i="1" l="1"/>
  <c r="I153" i="1"/>
  <c r="H49" i="1"/>
  <c r="H23" i="1" s="1"/>
  <c r="I335" i="1"/>
  <c r="I413" i="1"/>
  <c r="I361" i="1"/>
  <c r="I439" i="1"/>
  <c r="I205" i="1"/>
  <c r="I309" i="1"/>
  <c r="I283" i="1"/>
  <c r="I179" i="1"/>
  <c r="E49" i="1"/>
  <c r="E23" i="1" s="1"/>
  <c r="G49" i="1"/>
  <c r="G23" i="1" s="1"/>
  <c r="I127" i="1" l="1"/>
  <c r="I387" i="1"/>
  <c r="I128" i="1" l="1"/>
  <c r="I561" i="41" l="1"/>
  <c r="F67" i="41"/>
  <c r="P93" i="41"/>
  <c r="F15" i="41" l="1"/>
  <c r="I67" i="41"/>
  <c r="P67" i="41" l="1"/>
  <c r="S483" i="41"/>
  <c r="I560" i="42"/>
  <c r="I560" i="43"/>
  <c r="I561" i="42" l="1"/>
  <c r="F67" i="42"/>
  <c r="S67" i="41"/>
  <c r="P15" i="41"/>
  <c r="P93" i="42"/>
  <c r="F15" i="42" l="1"/>
  <c r="I67" i="42"/>
  <c r="P67" i="42" l="1"/>
  <c r="S483" i="42"/>
  <c r="I561" i="43" l="1"/>
  <c r="F67" i="43"/>
  <c r="P15" i="42"/>
  <c r="S67" i="42"/>
  <c r="P93" i="43"/>
  <c r="F15" i="43" l="1"/>
  <c r="I67" i="43"/>
  <c r="P67" i="43" l="1"/>
  <c r="S483" i="43"/>
  <c r="F72" i="43" l="1"/>
  <c r="I462" i="43"/>
  <c r="P15" i="43"/>
  <c r="S67" i="43"/>
  <c r="P98" i="43" l="1"/>
  <c r="S592" i="43"/>
  <c r="F60" i="43"/>
  <c r="I450" i="43"/>
  <c r="F20" i="43"/>
  <c r="I72" i="43"/>
  <c r="F8" i="43" l="1"/>
  <c r="I60" i="43"/>
  <c r="P86" i="43"/>
  <c r="P8" i="43" s="1"/>
  <c r="S580" i="43"/>
  <c r="P72" i="43" l="1"/>
  <c r="S488" i="43"/>
  <c r="S72" i="43" l="1"/>
  <c r="P20" i="43"/>
  <c r="E93" i="43" l="1"/>
  <c r="I587" i="43"/>
  <c r="O93" i="43" l="1"/>
  <c r="S587" i="43"/>
  <c r="I93" i="43"/>
  <c r="E15" i="43"/>
  <c r="I15" i="43" s="1"/>
  <c r="S93" i="43" l="1"/>
  <c r="O15" i="43"/>
  <c r="S15" i="43" s="1"/>
  <c r="T15" i="43" s="1"/>
  <c r="AI403" i="43" l="1"/>
  <c r="AI247" i="43"/>
  <c r="AH39" i="43"/>
  <c r="I533" i="43"/>
  <c r="AF39" i="43" l="1"/>
  <c r="AI221" i="43"/>
  <c r="AI325" i="43"/>
  <c r="Z39" i="43"/>
  <c r="AE39" i="43"/>
  <c r="AI169" i="43"/>
  <c r="AI273" i="43"/>
  <c r="AI429" i="43"/>
  <c r="AI195" i="43"/>
  <c r="AI299" i="43"/>
  <c r="V39" i="43"/>
  <c r="AI117" i="43"/>
  <c r="W39" i="43"/>
  <c r="AA39" i="43"/>
  <c r="AC39" i="43"/>
  <c r="AG39" i="43"/>
  <c r="Y39" i="43"/>
  <c r="I455" i="43"/>
  <c r="AD39" i="43"/>
  <c r="X39" i="43"/>
  <c r="AI377" i="43"/>
  <c r="AI143" i="43"/>
  <c r="AI351" i="43"/>
  <c r="S169" i="43"/>
  <c r="I541" i="43"/>
  <c r="S221" i="43" l="1"/>
  <c r="S247" i="43"/>
  <c r="L39" i="43"/>
  <c r="S117" i="43"/>
  <c r="S403" i="43"/>
  <c r="E91" i="43"/>
  <c r="S143" i="43"/>
  <c r="AI203" i="43"/>
  <c r="AI255" i="43"/>
  <c r="R39" i="43"/>
  <c r="R13" i="43" s="1"/>
  <c r="O39" i="43"/>
  <c r="AI281" i="43"/>
  <c r="S299" i="43"/>
  <c r="N39" i="43"/>
  <c r="AI39" i="43"/>
  <c r="S195" i="43"/>
  <c r="AI307" i="43"/>
  <c r="S273" i="43"/>
  <c r="S429" i="43"/>
  <c r="S351" i="43"/>
  <c r="Q39" i="43"/>
  <c r="Q13" i="43" s="1"/>
  <c r="S325" i="43"/>
  <c r="M39" i="43"/>
  <c r="M13" i="43" s="1"/>
  <c r="I247" i="43"/>
  <c r="AI177" i="43"/>
  <c r="S307" i="43"/>
  <c r="Z47" i="43"/>
  <c r="AA47" i="43"/>
  <c r="X47" i="43" l="1"/>
  <c r="AH47" i="43"/>
  <c r="S377" i="43"/>
  <c r="AI385" i="43"/>
  <c r="AC47" i="43"/>
  <c r="W47" i="43"/>
  <c r="G39" i="43"/>
  <c r="G13" i="43" s="1"/>
  <c r="I429" i="43"/>
  <c r="C39" i="43"/>
  <c r="C13" i="43" s="1"/>
  <c r="I351" i="43"/>
  <c r="AI359" i="43"/>
  <c r="AI437" i="43"/>
  <c r="E39" i="43"/>
  <c r="E13" i="43" s="1"/>
  <c r="AI333" i="43"/>
  <c r="I463" i="43"/>
  <c r="O91" i="43"/>
  <c r="O13" i="43" s="1"/>
  <c r="I481" i="43"/>
  <c r="F65" i="43"/>
  <c r="Y47" i="43"/>
  <c r="I403" i="43"/>
  <c r="AI411" i="43"/>
  <c r="I325" i="43"/>
  <c r="I273" i="43"/>
  <c r="S203" i="43"/>
  <c r="AD47" i="43"/>
  <c r="I169" i="43"/>
  <c r="V47" i="43"/>
  <c r="AI125" i="43"/>
  <c r="AF47" i="43"/>
  <c r="D39" i="43"/>
  <c r="D13" i="43" s="1"/>
  <c r="S281" i="43"/>
  <c r="AI229" i="43"/>
  <c r="I195" i="43"/>
  <c r="I221" i="43"/>
  <c r="AG47" i="43"/>
  <c r="H39" i="43"/>
  <c r="H13" i="43" s="1"/>
  <c r="S255" i="43"/>
  <c r="I299" i="43"/>
  <c r="I377" i="43"/>
  <c r="AE47" i="43"/>
  <c r="B39" i="43"/>
  <c r="I117" i="43"/>
  <c r="AI151" i="43"/>
  <c r="D91" i="43"/>
  <c r="I91" i="43" s="1"/>
  <c r="I585" i="43"/>
  <c r="I143" i="43"/>
  <c r="L13" i="43"/>
  <c r="S39" i="43"/>
  <c r="AJ39" i="43" s="1"/>
  <c r="S229" i="43"/>
  <c r="I489" i="43"/>
  <c r="S385" i="43" l="1"/>
  <c r="S151" i="43"/>
  <c r="AI47" i="43"/>
  <c r="M47" i="43"/>
  <c r="M21" i="43" s="1"/>
  <c r="S333" i="43"/>
  <c r="S177" i="43"/>
  <c r="O47" i="43"/>
  <c r="O21" i="43" s="1"/>
  <c r="S359" i="43"/>
  <c r="I255" i="43"/>
  <c r="R47" i="43"/>
  <c r="R21" i="43" s="1"/>
  <c r="N47" i="43"/>
  <c r="F73" i="43"/>
  <c r="L47" i="43"/>
  <c r="S125" i="43"/>
  <c r="I593" i="43"/>
  <c r="Q47" i="43"/>
  <c r="Q21" i="43" s="1"/>
  <c r="B13" i="43"/>
  <c r="I39" i="43"/>
  <c r="I281" i="43"/>
  <c r="F13" i="43"/>
  <c r="I65" i="43"/>
  <c r="P68" i="43"/>
  <c r="S484" i="43"/>
  <c r="I203" i="43"/>
  <c r="S411" i="43"/>
  <c r="N91" i="43"/>
  <c r="S585" i="43"/>
  <c r="S437" i="43"/>
  <c r="I307" i="43"/>
  <c r="G47" i="43" l="1"/>
  <c r="G21" i="43" s="1"/>
  <c r="I333" i="43"/>
  <c r="E47" i="43"/>
  <c r="E21" i="43" s="1"/>
  <c r="I359" i="43"/>
  <c r="I177" i="43"/>
  <c r="I411" i="43"/>
  <c r="I13" i="43"/>
  <c r="S47" i="43"/>
  <c r="AJ47" i="43" s="1"/>
  <c r="I151" i="43"/>
  <c r="F21" i="43"/>
  <c r="I73" i="43"/>
  <c r="B47" i="43"/>
  <c r="I125" i="43"/>
  <c r="S91" i="43"/>
  <c r="N13" i="43"/>
  <c r="I229" i="43"/>
  <c r="D47" i="43"/>
  <c r="I385" i="43"/>
  <c r="I437" i="43"/>
  <c r="P16" i="43"/>
  <c r="S68" i="43"/>
  <c r="C47" i="43"/>
  <c r="C21" i="43" s="1"/>
  <c r="H47" i="43"/>
  <c r="H21" i="43" s="1"/>
  <c r="S593" i="43"/>
  <c r="I47" i="43" l="1"/>
  <c r="E94" i="43" l="1"/>
  <c r="E16" i="43" s="1"/>
  <c r="O94" i="43" l="1"/>
  <c r="O16" i="43" s="1"/>
  <c r="C94" i="43" l="1"/>
  <c r="C16" i="43" s="1"/>
  <c r="I588" i="43"/>
  <c r="S588" i="43" l="1"/>
  <c r="M94" i="43"/>
  <c r="M16" i="43" s="1"/>
  <c r="F60" i="42" l="1"/>
  <c r="I450" i="42"/>
  <c r="F72" i="42"/>
  <c r="I462" i="42"/>
  <c r="P86" i="42"/>
  <c r="P8" i="42" s="1"/>
  <c r="F20" i="42" l="1"/>
  <c r="I72" i="42"/>
  <c r="P98" i="42"/>
  <c r="S592" i="42"/>
  <c r="F8" i="42"/>
  <c r="I60" i="42"/>
  <c r="AI152" i="42" l="1"/>
  <c r="P72" i="42"/>
  <c r="S488" i="42"/>
  <c r="S72" i="42" l="1"/>
  <c r="P20" i="42"/>
  <c r="S152" i="42"/>
  <c r="AI383" i="42"/>
  <c r="AI201" i="42"/>
  <c r="AA45" i="42" l="1"/>
  <c r="AG45" i="42"/>
  <c r="AI175" i="42"/>
  <c r="W45" i="42"/>
  <c r="AI409" i="42"/>
  <c r="Y45" i="42"/>
  <c r="I152" i="42"/>
  <c r="AF45" i="42"/>
  <c r="AH45" i="42"/>
  <c r="X45" i="42"/>
  <c r="AI149" i="42"/>
  <c r="AI305" i="42"/>
  <c r="AI331" i="42"/>
  <c r="V45" i="42"/>
  <c r="AI45" i="42" s="1"/>
  <c r="AI123" i="42"/>
  <c r="AI279" i="42"/>
  <c r="AI357" i="42"/>
  <c r="Z45" i="42"/>
  <c r="AI435" i="42"/>
  <c r="AC45" i="42"/>
  <c r="AI227" i="42"/>
  <c r="AD45" i="42"/>
  <c r="AI253" i="42"/>
  <c r="AE45" i="42"/>
  <c r="S253" i="42"/>
  <c r="AI150" i="42" l="1"/>
  <c r="AI176" i="42"/>
  <c r="S279" i="42"/>
  <c r="O45" i="42"/>
  <c r="AI406" i="42"/>
  <c r="AI354" i="42"/>
  <c r="AI361" i="42"/>
  <c r="S201" i="42"/>
  <c r="AI387" i="42"/>
  <c r="AI250" i="42"/>
  <c r="Y42" i="42"/>
  <c r="AI228" i="42"/>
  <c r="Q45" i="42"/>
  <c r="AI231" i="42"/>
  <c r="AD49" i="42"/>
  <c r="Y49" i="42"/>
  <c r="AH42" i="42"/>
  <c r="S305" i="42"/>
  <c r="AI436" i="42"/>
  <c r="AI335" i="42"/>
  <c r="AF49" i="42"/>
  <c r="AH49" i="42"/>
  <c r="AC42" i="42"/>
  <c r="Z49" i="42"/>
  <c r="S175" i="42"/>
  <c r="M45" i="42"/>
  <c r="AE42" i="42"/>
  <c r="AA42" i="42"/>
  <c r="AI280" i="42"/>
  <c r="AI283" i="42"/>
  <c r="AI205" i="42"/>
  <c r="AI153" i="42"/>
  <c r="AI439" i="42"/>
  <c r="AI257" i="42"/>
  <c r="S383" i="42"/>
  <c r="AG49" i="42"/>
  <c r="AF42" i="42"/>
  <c r="AI254" i="42"/>
  <c r="L45" i="42"/>
  <c r="S123" i="42"/>
  <c r="S409" i="42"/>
  <c r="AI198" i="42"/>
  <c r="Z42" i="42"/>
  <c r="V42" i="42"/>
  <c r="AI120" i="42"/>
  <c r="S227" i="42"/>
  <c r="S149" i="42"/>
  <c r="AI410" i="42"/>
  <c r="AI306" i="42"/>
  <c r="X49" i="42"/>
  <c r="S435" i="42"/>
  <c r="X42" i="42"/>
  <c r="AI358" i="42"/>
  <c r="AI179" i="42"/>
  <c r="S357" i="42"/>
  <c r="AI432" i="42"/>
  <c r="AI302" i="42"/>
  <c r="W42" i="42"/>
  <c r="AG42" i="42"/>
  <c r="AI224" i="42"/>
  <c r="AI172" i="42"/>
  <c r="N45" i="42"/>
  <c r="S331" i="42"/>
  <c r="V49" i="42"/>
  <c r="AI127" i="42"/>
  <c r="AC49" i="42"/>
  <c r="AI413" i="42"/>
  <c r="AI202" i="42"/>
  <c r="AA49" i="42"/>
  <c r="R45" i="42"/>
  <c r="AI380" i="42"/>
  <c r="AI328" i="42"/>
  <c r="AI146" i="42"/>
  <c r="AD42" i="42"/>
  <c r="AI276" i="42"/>
  <c r="AI384" i="42"/>
  <c r="AI332" i="42"/>
  <c r="AI309" i="42"/>
  <c r="AE49" i="42"/>
  <c r="W49" i="42"/>
  <c r="AG50" i="42"/>
  <c r="AC46" i="42"/>
  <c r="Z46" i="42"/>
  <c r="AH46" i="42"/>
  <c r="Y46" i="42"/>
  <c r="AE46" i="42"/>
  <c r="AD46" i="42"/>
  <c r="AF46" i="42"/>
  <c r="AA46" i="42"/>
  <c r="AG46" i="42"/>
  <c r="W46" i="42"/>
  <c r="X46" i="42"/>
  <c r="H45" i="42"/>
  <c r="AI414" i="42"/>
  <c r="I149" i="42"/>
  <c r="S410" i="42"/>
  <c r="AE52" i="42"/>
  <c r="AF52" i="42"/>
  <c r="AA52" i="42"/>
  <c r="X52" i="42"/>
  <c r="W52" i="42"/>
  <c r="AH52" i="42"/>
  <c r="AI284" i="42"/>
  <c r="S153" i="42"/>
  <c r="AI258" i="42"/>
  <c r="I383" i="42"/>
  <c r="I201" i="42"/>
  <c r="AD52" i="42"/>
  <c r="Z52" i="42"/>
  <c r="AG52" i="42"/>
  <c r="AC52" i="42"/>
  <c r="Y52" i="42"/>
  <c r="I331" i="42" l="1"/>
  <c r="S380" i="42"/>
  <c r="I435" i="42"/>
  <c r="Y50" i="42"/>
  <c r="I357" i="42"/>
  <c r="S361" i="42"/>
  <c r="M49" i="42"/>
  <c r="M23" i="42" s="1"/>
  <c r="S439" i="42"/>
  <c r="Z50" i="42"/>
  <c r="O42" i="42"/>
  <c r="S432" i="42"/>
  <c r="R49" i="42"/>
  <c r="R23" i="42" s="1"/>
  <c r="AI310" i="42"/>
  <c r="S384" i="42"/>
  <c r="L42" i="42"/>
  <c r="S120" i="42"/>
  <c r="S146" i="42"/>
  <c r="AI49" i="42"/>
  <c r="D45" i="42"/>
  <c r="V50" i="42"/>
  <c r="AI154" i="42"/>
  <c r="S283" i="42"/>
  <c r="S176" i="42"/>
  <c r="E45" i="42"/>
  <c r="S198" i="42"/>
  <c r="W50" i="42"/>
  <c r="S45" i="42"/>
  <c r="AJ45" i="42" s="1"/>
  <c r="S205" i="42"/>
  <c r="S254" i="42"/>
  <c r="I253" i="42"/>
  <c r="AH50" i="42"/>
  <c r="L49" i="42"/>
  <c r="S127" i="42"/>
  <c r="S257" i="42"/>
  <c r="AI440" i="42"/>
  <c r="S228" i="42"/>
  <c r="M42" i="42"/>
  <c r="Q49" i="42"/>
  <c r="Q23" i="42" s="1"/>
  <c r="AI180" i="42"/>
  <c r="I305" i="42"/>
  <c r="R42" i="42"/>
  <c r="S328" i="42"/>
  <c r="V46" i="42"/>
  <c r="AI46" i="42" s="1"/>
  <c r="AI124" i="42"/>
  <c r="AD50" i="42"/>
  <c r="V52" i="42"/>
  <c r="AI52" i="42" s="1"/>
  <c r="AI130" i="42"/>
  <c r="S387" i="42"/>
  <c r="AI232" i="42"/>
  <c r="X50" i="42"/>
  <c r="S250" i="42"/>
  <c r="S332" i="42"/>
  <c r="C45" i="42"/>
  <c r="S413" i="42"/>
  <c r="N42" i="42"/>
  <c r="B45" i="42"/>
  <c r="I123" i="42"/>
  <c r="AI42" i="42"/>
  <c r="S231" i="42"/>
  <c r="AI362" i="42"/>
  <c r="S280" i="42"/>
  <c r="S302" i="42"/>
  <c r="O49" i="42"/>
  <c r="O23" i="42" s="1"/>
  <c r="S150" i="42"/>
  <c r="S436" i="42"/>
  <c r="AF50" i="42"/>
  <c r="I409" i="42"/>
  <c r="S306" i="42"/>
  <c r="AI388" i="42"/>
  <c r="AI206" i="42"/>
  <c r="S172" i="42"/>
  <c r="S354" i="42"/>
  <c r="AI336" i="42"/>
  <c r="I227" i="42"/>
  <c r="I175" i="42"/>
  <c r="AE50" i="42"/>
  <c r="S179" i="42"/>
  <c r="N49" i="42"/>
  <c r="G45" i="42"/>
  <c r="AA50" i="42"/>
  <c r="S224" i="42"/>
  <c r="S406" i="42"/>
  <c r="S335" i="42"/>
  <c r="S309" i="42"/>
  <c r="S202" i="42"/>
  <c r="S358" i="42"/>
  <c r="S276" i="42"/>
  <c r="Q42" i="42"/>
  <c r="I279" i="42"/>
  <c r="AC50" i="42"/>
  <c r="M52" i="42"/>
  <c r="M26" i="42" s="1"/>
  <c r="Q52" i="42"/>
  <c r="Q26" i="42" s="1"/>
  <c r="R52" i="42"/>
  <c r="R26" i="42" s="1"/>
  <c r="O46" i="42"/>
  <c r="M46" i="42"/>
  <c r="N52" i="42"/>
  <c r="N26" i="42" s="1"/>
  <c r="O52" i="42"/>
  <c r="O26" i="42" s="1"/>
  <c r="I358" i="42"/>
  <c r="I198" i="42"/>
  <c r="I328" i="42"/>
  <c r="Q46" i="42"/>
  <c r="R46" i="42"/>
  <c r="N46" i="42"/>
  <c r="I179" i="42" l="1"/>
  <c r="S232" i="42"/>
  <c r="AI145" i="42"/>
  <c r="I172" i="42"/>
  <c r="S362" i="42"/>
  <c r="AI379" i="42"/>
  <c r="AI405" i="42"/>
  <c r="H42" i="42"/>
  <c r="I224" i="42"/>
  <c r="I153" i="42"/>
  <c r="S388" i="42"/>
  <c r="AI275" i="42"/>
  <c r="AI327" i="42"/>
  <c r="I280" i="42"/>
  <c r="I228" i="42"/>
  <c r="G42" i="42"/>
  <c r="Q50" i="42"/>
  <c r="Q24" i="42" s="1"/>
  <c r="S414" i="42"/>
  <c r="I410" i="42"/>
  <c r="I150" i="42"/>
  <c r="S180" i="42"/>
  <c r="I432" i="42"/>
  <c r="D42" i="42"/>
  <c r="I254" i="42"/>
  <c r="G49" i="42"/>
  <c r="G23" i="42" s="1"/>
  <c r="M50" i="42"/>
  <c r="M24" i="42" s="1"/>
  <c r="L52" i="42"/>
  <c r="S130" i="42"/>
  <c r="AI431" i="42"/>
  <c r="I45" i="42"/>
  <c r="O50" i="42"/>
  <c r="O24" i="42" s="1"/>
  <c r="AI301" i="42"/>
  <c r="I406" i="42"/>
  <c r="I283" i="42"/>
  <c r="I361" i="42"/>
  <c r="I231" i="42"/>
  <c r="I596" i="42"/>
  <c r="E42" i="42"/>
  <c r="AI50" i="42"/>
  <c r="R50" i="42"/>
  <c r="R24" i="42" s="1"/>
  <c r="S284" i="42"/>
  <c r="AI171" i="42"/>
  <c r="I354" i="42"/>
  <c r="I205" i="42"/>
  <c r="L50" i="42"/>
  <c r="S154" i="42"/>
  <c r="I387" i="42"/>
  <c r="B49" i="42"/>
  <c r="I127" i="42"/>
  <c r="S49" i="42"/>
  <c r="AJ49" i="42" s="1"/>
  <c r="B42" i="42"/>
  <c r="I120" i="42"/>
  <c r="I591" i="42"/>
  <c r="I306" i="42"/>
  <c r="S310" i="42"/>
  <c r="S336" i="42"/>
  <c r="I384" i="42"/>
  <c r="I302" i="42"/>
  <c r="AI353" i="42"/>
  <c r="I595" i="42"/>
  <c r="I276" i="42"/>
  <c r="I436" i="42"/>
  <c r="I202" i="42"/>
  <c r="I309" i="42"/>
  <c r="I335" i="42"/>
  <c r="N50" i="42"/>
  <c r="L46" i="42"/>
  <c r="S124" i="42"/>
  <c r="I332" i="42"/>
  <c r="H49" i="42"/>
  <c r="H23" i="42" s="1"/>
  <c r="I250" i="42"/>
  <c r="S206" i="42"/>
  <c r="I439" i="42"/>
  <c r="S258" i="42"/>
  <c r="C49" i="42"/>
  <c r="C23" i="42" s="1"/>
  <c r="AI249" i="42"/>
  <c r="I380" i="42"/>
  <c r="I176" i="42"/>
  <c r="D49" i="42"/>
  <c r="I146" i="42"/>
  <c r="I413" i="42"/>
  <c r="C42" i="42"/>
  <c r="E49" i="42"/>
  <c r="E23" i="42" s="1"/>
  <c r="S440" i="42"/>
  <c r="I257" i="42"/>
  <c r="AI197" i="42"/>
  <c r="AI223" i="42"/>
  <c r="S42" i="42"/>
  <c r="AJ42" i="42" s="1"/>
  <c r="Y41" i="42"/>
  <c r="AE41" i="42"/>
  <c r="AD41" i="42"/>
  <c r="AG41" i="42"/>
  <c r="AA41" i="42"/>
  <c r="Z41" i="42"/>
  <c r="AC41" i="42"/>
  <c r="X41" i="42"/>
  <c r="AF41" i="42"/>
  <c r="W41" i="42"/>
  <c r="AH41" i="42"/>
  <c r="E52" i="42"/>
  <c r="E26" i="42" s="1"/>
  <c r="D52" i="42"/>
  <c r="D26" i="42" s="1"/>
  <c r="G52" i="42"/>
  <c r="G26" i="42" s="1"/>
  <c r="I440" i="42"/>
  <c r="I388" i="42"/>
  <c r="C52" i="42"/>
  <c r="C26" i="42" s="1"/>
  <c r="D46" i="42"/>
  <c r="H46" i="42"/>
  <c r="G46" i="42"/>
  <c r="S379" i="42"/>
  <c r="C46" i="42"/>
  <c r="E46" i="42"/>
  <c r="I414" i="42"/>
  <c r="H52" i="42"/>
  <c r="H26" i="42" s="1"/>
  <c r="E50" i="42"/>
  <c r="E24" i="42" s="1"/>
  <c r="G50" i="42" l="1"/>
  <c r="G24" i="42" s="1"/>
  <c r="S223" i="42"/>
  <c r="S301" i="42"/>
  <c r="I362" i="42"/>
  <c r="I310" i="42"/>
  <c r="S275" i="42"/>
  <c r="I206" i="42"/>
  <c r="B46" i="42"/>
  <c r="I124" i="42"/>
  <c r="I232" i="42"/>
  <c r="S50" i="42"/>
  <c r="AJ50" i="42" s="1"/>
  <c r="S52" i="42"/>
  <c r="AJ52" i="42" s="1"/>
  <c r="L26" i="42"/>
  <c r="S26" i="42" s="1"/>
  <c r="S249" i="42"/>
  <c r="I258" i="42"/>
  <c r="S353" i="42"/>
  <c r="C50" i="42"/>
  <c r="C24" i="42" s="1"/>
  <c r="I336" i="42"/>
  <c r="S46" i="42"/>
  <c r="AJ46" i="42" s="1"/>
  <c r="B50" i="42"/>
  <c r="I154" i="42"/>
  <c r="S595" i="42"/>
  <c r="S591" i="42"/>
  <c r="D50" i="42"/>
  <c r="V41" i="42"/>
  <c r="AI41" i="42" s="1"/>
  <c r="AI119" i="42"/>
  <c r="S197" i="42"/>
  <c r="S171" i="42"/>
  <c r="I180" i="42"/>
  <c r="B52" i="42"/>
  <c r="I130" i="42"/>
  <c r="S596" i="42"/>
  <c r="S145" i="42"/>
  <c r="S327" i="42"/>
  <c r="S431" i="42"/>
  <c r="I284" i="42"/>
  <c r="I42" i="42"/>
  <c r="I49" i="42"/>
  <c r="S405" i="42"/>
  <c r="H50" i="42"/>
  <c r="H24" i="42" s="1"/>
  <c r="R41" i="42"/>
  <c r="R15" i="42" s="1"/>
  <c r="O41" i="42"/>
  <c r="M41" i="42"/>
  <c r="M15" i="42" s="1"/>
  <c r="Q41" i="42"/>
  <c r="Q15" i="42" s="1"/>
  <c r="N41" i="42"/>
  <c r="N15" i="42" s="1"/>
  <c r="I327" i="42" l="1"/>
  <c r="I431" i="42"/>
  <c r="I405" i="42"/>
  <c r="I171" i="42"/>
  <c r="I197" i="42"/>
  <c r="I301" i="42"/>
  <c r="L41" i="42"/>
  <c r="S119" i="42"/>
  <c r="I249" i="42"/>
  <c r="I379" i="42"/>
  <c r="I353" i="42"/>
  <c r="I46" i="42"/>
  <c r="I50" i="42"/>
  <c r="I275" i="42"/>
  <c r="B26" i="42"/>
  <c r="I26" i="42" s="1"/>
  <c r="I52" i="42"/>
  <c r="I223" i="42"/>
  <c r="I145" i="42"/>
  <c r="D41" i="42"/>
  <c r="D15" i="42" s="1"/>
  <c r="E41" i="42"/>
  <c r="H41" i="42"/>
  <c r="H15" i="42" s="1"/>
  <c r="G41" i="42"/>
  <c r="G15" i="42" s="1"/>
  <c r="C41" i="42"/>
  <c r="C15" i="42" s="1"/>
  <c r="L15" i="42" l="1"/>
  <c r="S41" i="42"/>
  <c r="AJ41" i="42" s="1"/>
  <c r="B41" i="42"/>
  <c r="I119" i="42"/>
  <c r="B15" i="42" l="1"/>
  <c r="I41" i="42"/>
  <c r="G94" i="42" l="1"/>
  <c r="G16" i="42" s="1"/>
  <c r="H94" i="42"/>
  <c r="H16" i="42" s="1"/>
  <c r="I640" i="42" l="1"/>
  <c r="Q94" i="42"/>
  <c r="Q16" i="42" s="1"/>
  <c r="R94" i="42"/>
  <c r="R16" i="42" s="1"/>
  <c r="G97" i="42"/>
  <c r="G19" i="42" s="1"/>
  <c r="C97" i="42"/>
  <c r="C19" i="42" s="1"/>
  <c r="H97" i="42"/>
  <c r="H19" i="42" s="1"/>
  <c r="E97" i="42"/>
  <c r="E19" i="42" s="1"/>
  <c r="I643" i="42" l="1"/>
  <c r="R97" i="42"/>
  <c r="R19" i="42" s="1"/>
  <c r="Q97" i="42"/>
  <c r="Q19" i="42" s="1"/>
  <c r="S640" i="42"/>
  <c r="O97" i="42"/>
  <c r="O19" i="42" s="1"/>
  <c r="M97" i="42"/>
  <c r="M19" i="42" s="1"/>
  <c r="H89" i="42"/>
  <c r="G89" i="42"/>
  <c r="Q89" i="42" l="1"/>
  <c r="I635" i="42"/>
  <c r="S643" i="42"/>
  <c r="R89" i="42"/>
  <c r="S635" i="42" l="1"/>
  <c r="AI372" i="40"/>
  <c r="AI164" i="40"/>
  <c r="G90" i="42"/>
  <c r="H90" i="42"/>
  <c r="E90" i="42"/>
  <c r="AI215" i="40" l="1"/>
  <c r="AI345" i="40"/>
  <c r="AI397" i="40"/>
  <c r="AI138" i="40"/>
  <c r="AI398" i="40"/>
  <c r="AI424" i="40"/>
  <c r="AI242" i="40"/>
  <c r="AI216" i="40"/>
  <c r="AI268" i="40"/>
  <c r="AI293" i="40"/>
  <c r="AI190" i="40"/>
  <c r="AI346" i="40"/>
  <c r="AI294" i="40"/>
  <c r="AI320" i="40"/>
  <c r="Z34" i="40"/>
  <c r="AD34" i="40"/>
  <c r="AF34" i="40"/>
  <c r="AG34" i="40"/>
  <c r="AC34" i="40"/>
  <c r="Y34" i="40"/>
  <c r="AA34" i="40"/>
  <c r="AE34" i="40"/>
  <c r="AH34" i="40"/>
  <c r="X34" i="40"/>
  <c r="W34" i="40"/>
  <c r="I636" i="42"/>
  <c r="O90" i="42"/>
  <c r="R90" i="42"/>
  <c r="Q90" i="42"/>
  <c r="S242" i="40"/>
  <c r="S216" i="40"/>
  <c r="S293" i="40" l="1"/>
  <c r="S138" i="40"/>
  <c r="AI371" i="40"/>
  <c r="S372" i="40"/>
  <c r="AI267" i="40"/>
  <c r="S397" i="40"/>
  <c r="S424" i="40"/>
  <c r="S346" i="40"/>
  <c r="AI163" i="40"/>
  <c r="S164" i="40"/>
  <c r="AI423" i="40"/>
  <c r="S320" i="40"/>
  <c r="V34" i="40"/>
  <c r="AI34" i="40" s="1"/>
  <c r="AI112" i="40"/>
  <c r="S345" i="40"/>
  <c r="S268" i="40"/>
  <c r="S190" i="40"/>
  <c r="S294" i="40"/>
  <c r="S398" i="40"/>
  <c r="S215" i="40"/>
  <c r="Q34" i="40"/>
  <c r="M34" i="40"/>
  <c r="R34" i="40"/>
  <c r="N34" i="40"/>
  <c r="I138" i="40"/>
  <c r="S636" i="42"/>
  <c r="O34" i="40"/>
  <c r="I398" i="40" l="1"/>
  <c r="I320" i="40"/>
  <c r="S371" i="40"/>
  <c r="L34" i="40"/>
  <c r="S112" i="40"/>
  <c r="AI189" i="40"/>
  <c r="I372" i="40"/>
  <c r="I345" i="40"/>
  <c r="I294" i="40"/>
  <c r="I397" i="40"/>
  <c r="I424" i="40"/>
  <c r="I216" i="40"/>
  <c r="S163" i="40"/>
  <c r="I293" i="40"/>
  <c r="I215" i="40"/>
  <c r="S267" i="40"/>
  <c r="I190" i="40"/>
  <c r="I242" i="40"/>
  <c r="I346" i="40"/>
  <c r="S423" i="40"/>
  <c r="AI241" i="40"/>
  <c r="I268" i="40"/>
  <c r="I164" i="40"/>
  <c r="E34" i="40"/>
  <c r="H34" i="40"/>
  <c r="D34" i="40"/>
  <c r="C34" i="40"/>
  <c r="G34" i="40"/>
  <c r="I423" i="40" l="1"/>
  <c r="AI111" i="40"/>
  <c r="AI319" i="40"/>
  <c r="B34" i="40"/>
  <c r="I112" i="40"/>
  <c r="S34" i="40"/>
  <c r="AJ34" i="40" s="1"/>
  <c r="S189" i="40"/>
  <c r="I371" i="40"/>
  <c r="I163" i="40"/>
  <c r="S241" i="40"/>
  <c r="I267" i="40"/>
  <c r="S319" i="40" l="1"/>
  <c r="S111" i="40"/>
  <c r="I189" i="40"/>
  <c r="I34" i="40"/>
  <c r="I241" i="40"/>
  <c r="I319" i="40" l="1"/>
  <c r="I111" i="40"/>
  <c r="G98" i="42" l="1"/>
  <c r="G20" i="42" s="1"/>
  <c r="H98" i="42"/>
  <c r="H20" i="42" s="1"/>
  <c r="E98" i="42"/>
  <c r="E20" i="42" s="1"/>
  <c r="C98" i="42"/>
  <c r="C20" i="42" s="1"/>
  <c r="I644" i="42" l="1"/>
  <c r="O98" i="42"/>
  <c r="O20" i="42" s="1"/>
  <c r="Q98" i="42"/>
  <c r="Q20" i="42" s="1"/>
  <c r="M98" i="42"/>
  <c r="M20" i="42" s="1"/>
  <c r="R98" i="42"/>
  <c r="R20" i="42" s="1"/>
  <c r="S644" i="42" l="1"/>
  <c r="AI308" i="40" l="1"/>
  <c r="AI282" i="40"/>
  <c r="AI230" i="40"/>
  <c r="AI178" i="40"/>
  <c r="S178" i="40" l="1"/>
  <c r="S308" i="40"/>
  <c r="S230" i="40"/>
  <c r="S282" i="40"/>
  <c r="I230" i="40"/>
  <c r="I282" i="40" l="1"/>
  <c r="I178" i="40"/>
  <c r="I308" i="40"/>
  <c r="AI168" i="42" l="1"/>
  <c r="AI268" i="42"/>
  <c r="AI164" i="42"/>
  <c r="AI372" i="42"/>
  <c r="AI320" i="42"/>
  <c r="AI190" i="42"/>
  <c r="AI194" i="42"/>
  <c r="AI375" i="42"/>
  <c r="Y38" i="42"/>
  <c r="W37" i="42"/>
  <c r="AC37" i="42"/>
  <c r="AI427" i="42"/>
  <c r="AI220" i="42"/>
  <c r="AE38" i="42"/>
  <c r="AA38" i="42"/>
  <c r="AH37" i="42"/>
  <c r="AF38" i="42"/>
  <c r="AI294" i="42"/>
  <c r="AI216" i="42"/>
  <c r="W38" i="42"/>
  <c r="AG38" i="42"/>
  <c r="AA37" i="42"/>
  <c r="X38" i="42"/>
  <c r="AI402" i="42"/>
  <c r="AI428" i="42"/>
  <c r="AI167" i="42"/>
  <c r="AI297" i="42"/>
  <c r="AI346" i="42"/>
  <c r="Z38" i="42"/>
  <c r="V38" i="42"/>
  <c r="AI38" i="42" s="1"/>
  <c r="AI116" i="42"/>
  <c r="Y37" i="42"/>
  <c r="AI298" i="42"/>
  <c r="AI424" i="42"/>
  <c r="AI350" i="42"/>
  <c r="AI246" i="42"/>
  <c r="AI324" i="42"/>
  <c r="AH38" i="42"/>
  <c r="AD37" i="42"/>
  <c r="AF37" i="42"/>
  <c r="AI193" i="42"/>
  <c r="AI272" i="42"/>
  <c r="AI242" i="42"/>
  <c r="AI142" i="42"/>
  <c r="AC38" i="42"/>
  <c r="AE37" i="42"/>
  <c r="X37" i="42"/>
  <c r="AI141" i="42"/>
  <c r="AI245" i="42"/>
  <c r="Z37" i="42"/>
  <c r="AI138" i="42"/>
  <c r="AI398" i="42"/>
  <c r="AI376" i="42"/>
  <c r="AI271" i="42"/>
  <c r="AI323" i="42"/>
  <c r="AI219" i="42"/>
  <c r="AD38" i="42"/>
  <c r="AI401" i="42"/>
  <c r="AI349" i="42"/>
  <c r="AG37" i="42"/>
  <c r="V37" i="42"/>
  <c r="AI115" i="42"/>
  <c r="S242" i="42"/>
  <c r="S194" i="42"/>
  <c r="M38" i="42"/>
  <c r="AE34" i="42"/>
  <c r="AA34" i="42"/>
  <c r="Z34" i="42"/>
  <c r="X34" i="42"/>
  <c r="AG34" i="42"/>
  <c r="W34" i="42"/>
  <c r="AF34" i="42"/>
  <c r="AH34" i="42"/>
  <c r="Y34" i="42"/>
  <c r="AD34" i="42"/>
  <c r="AC34" i="42"/>
  <c r="S323" i="42"/>
  <c r="S219" i="42"/>
  <c r="S246" i="42"/>
  <c r="O38" i="42"/>
  <c r="O12" i="42" s="1"/>
  <c r="R37" i="42"/>
  <c r="R11" i="42" s="1"/>
  <c r="S402" i="42" l="1"/>
  <c r="R38" i="42"/>
  <c r="R12" i="42" s="1"/>
  <c r="S142" i="42"/>
  <c r="S168" i="42"/>
  <c r="S272" i="42"/>
  <c r="L37" i="42"/>
  <c r="S115" i="42"/>
  <c r="S401" i="42"/>
  <c r="S220" i="42"/>
  <c r="S376" i="42"/>
  <c r="S245" i="42"/>
  <c r="M37" i="42"/>
  <c r="S372" i="42"/>
  <c r="S398" i="42"/>
  <c r="S375" i="42"/>
  <c r="N37" i="42"/>
  <c r="N38" i="42"/>
  <c r="S346" i="42"/>
  <c r="S298" i="42"/>
  <c r="S167" i="42"/>
  <c r="S164" i="42"/>
  <c r="V34" i="42"/>
  <c r="AI34" i="42" s="1"/>
  <c r="AI112" i="42"/>
  <c r="S297" i="42"/>
  <c r="O37" i="42"/>
  <c r="S271" i="42"/>
  <c r="AI126" i="42"/>
  <c r="S424" i="42"/>
  <c r="AI37" i="42"/>
  <c r="S294" i="42"/>
  <c r="S324" i="42"/>
  <c r="S193" i="42"/>
  <c r="S349" i="42"/>
  <c r="S141" i="42"/>
  <c r="S216" i="42"/>
  <c r="S350" i="42"/>
  <c r="S427" i="42"/>
  <c r="S138" i="42"/>
  <c r="Q37" i="42"/>
  <c r="Q11" i="42" s="1"/>
  <c r="L38" i="42"/>
  <c r="S116" i="42"/>
  <c r="Q38" i="42"/>
  <c r="Q12" i="42" s="1"/>
  <c r="S190" i="42"/>
  <c r="S320" i="42"/>
  <c r="S428" i="42"/>
  <c r="S268" i="42"/>
  <c r="Q34" i="42"/>
  <c r="Q8" i="42" s="1"/>
  <c r="O34" i="42"/>
  <c r="O8" i="42" s="1"/>
  <c r="I193" i="42"/>
  <c r="I219" i="42"/>
  <c r="M34" i="42"/>
  <c r="M8" i="42" s="1"/>
  <c r="R34" i="42"/>
  <c r="R8" i="42" s="1"/>
  <c r="N34" i="42"/>
  <c r="I272" i="42"/>
  <c r="AE48" i="42" l="1"/>
  <c r="AF48" i="42"/>
  <c r="AG48" i="42"/>
  <c r="V48" i="42"/>
  <c r="I428" i="42"/>
  <c r="G37" i="42"/>
  <c r="G11" i="42" s="1"/>
  <c r="I350" i="42"/>
  <c r="I324" i="42"/>
  <c r="W48" i="42"/>
  <c r="I142" i="42"/>
  <c r="Z48" i="42"/>
  <c r="AC48" i="42"/>
  <c r="E38" i="42"/>
  <c r="E12" i="42" s="1"/>
  <c r="I242" i="42"/>
  <c r="D37" i="42"/>
  <c r="D38" i="42"/>
  <c r="AH48" i="42"/>
  <c r="AA48" i="42"/>
  <c r="I168" i="42"/>
  <c r="I141" i="42"/>
  <c r="AI230" i="42"/>
  <c r="X48" i="42"/>
  <c r="AI48" i="42" s="1"/>
  <c r="AI334" i="42"/>
  <c r="I268" i="42"/>
  <c r="I297" i="42"/>
  <c r="I427" i="42"/>
  <c r="I246" i="42"/>
  <c r="I401" i="42"/>
  <c r="AI438" i="42"/>
  <c r="Y48" i="42"/>
  <c r="AD48" i="42"/>
  <c r="AI256" i="42"/>
  <c r="I164" i="42"/>
  <c r="I349" i="42"/>
  <c r="G38" i="42"/>
  <c r="G12" i="42" s="1"/>
  <c r="I245" i="42"/>
  <c r="B37" i="42"/>
  <c r="I115" i="42"/>
  <c r="I376" i="42"/>
  <c r="AI412" i="42"/>
  <c r="I167" i="42"/>
  <c r="I398" i="42"/>
  <c r="AI282" i="42"/>
  <c r="S37" i="42"/>
  <c r="AJ37" i="42" s="1"/>
  <c r="I346" i="42"/>
  <c r="I402" i="42"/>
  <c r="I138" i="42"/>
  <c r="I271" i="42"/>
  <c r="I220" i="42"/>
  <c r="S38" i="42"/>
  <c r="AJ38" i="42" s="1"/>
  <c r="B38" i="42"/>
  <c r="I116" i="42"/>
  <c r="C38" i="42"/>
  <c r="I375" i="42"/>
  <c r="AI204" i="42"/>
  <c r="AI308" i="42"/>
  <c r="I320" i="42"/>
  <c r="E37" i="42"/>
  <c r="I298" i="42"/>
  <c r="S126" i="42"/>
  <c r="I294" i="42"/>
  <c r="AI360" i="42"/>
  <c r="I372" i="42"/>
  <c r="I190" i="42"/>
  <c r="C37" i="42"/>
  <c r="L34" i="42"/>
  <c r="S112" i="42"/>
  <c r="I424" i="42"/>
  <c r="H37" i="42"/>
  <c r="H11" i="42" s="1"/>
  <c r="AI386" i="42"/>
  <c r="I194" i="42"/>
  <c r="H38" i="42"/>
  <c r="H12" i="42" s="1"/>
  <c r="I323" i="42"/>
  <c r="I216" i="42"/>
  <c r="AI178" i="42"/>
  <c r="R48" i="42"/>
  <c r="R22" i="42" s="1"/>
  <c r="C34" i="42"/>
  <c r="C8" i="42" s="1"/>
  <c r="E34" i="42"/>
  <c r="E8" i="42" s="1"/>
  <c r="G34" i="42"/>
  <c r="G8" i="42" s="1"/>
  <c r="D34" i="42"/>
  <c r="H34" i="42"/>
  <c r="H8" i="42" s="1"/>
  <c r="S230" i="42"/>
  <c r="O48" i="42" l="1"/>
  <c r="O22" i="42" s="1"/>
  <c r="Q48" i="42"/>
  <c r="Q22" i="42" s="1"/>
  <c r="N48" i="42"/>
  <c r="M48" i="42"/>
  <c r="M22" i="42" s="1"/>
  <c r="S204" i="42"/>
  <c r="I126" i="42"/>
  <c r="B34" i="42"/>
  <c r="I112" i="42"/>
  <c r="L48" i="42"/>
  <c r="S412" i="42"/>
  <c r="S34" i="42"/>
  <c r="AJ34" i="42" s="1"/>
  <c r="I38" i="42"/>
  <c r="S360" i="42"/>
  <c r="S178" i="42"/>
  <c r="S308" i="42"/>
  <c r="S438" i="42"/>
  <c r="S334" i="42"/>
  <c r="S282" i="42"/>
  <c r="I37" i="42"/>
  <c r="S256" i="42"/>
  <c r="S386" i="42"/>
  <c r="E48" i="42"/>
  <c r="E22" i="42" s="1"/>
  <c r="I204" i="42"/>
  <c r="B48" i="42" l="1"/>
  <c r="C48" i="42"/>
  <c r="C22" i="42" s="1"/>
  <c r="D48" i="42"/>
  <c r="H48" i="42"/>
  <c r="H22" i="42" s="1"/>
  <c r="I386" i="42"/>
  <c r="I308" i="42"/>
  <c r="G48" i="42"/>
  <c r="G22" i="42" s="1"/>
  <c r="I282" i="42"/>
  <c r="S48" i="42"/>
  <c r="AJ48" i="42" s="1"/>
  <c r="I230" i="42"/>
  <c r="I334" i="42"/>
  <c r="I438" i="42"/>
  <c r="I256" i="42"/>
  <c r="I34" i="42"/>
  <c r="I360" i="42"/>
  <c r="I412" i="42"/>
  <c r="I178" i="42"/>
  <c r="I48" i="42" l="1"/>
  <c r="E93" i="42"/>
  <c r="I587" i="42"/>
  <c r="O93" i="42" l="1"/>
  <c r="S587" i="42"/>
  <c r="I93" i="42"/>
  <c r="E15" i="42"/>
  <c r="I15" i="42" s="1"/>
  <c r="S93" i="42" l="1"/>
  <c r="O15" i="42"/>
  <c r="S15" i="42" s="1"/>
  <c r="T15" i="42" s="1"/>
  <c r="I580" i="42" l="1"/>
  <c r="S580" i="42" l="1"/>
  <c r="D100" i="42" l="1"/>
  <c r="D22" i="42" s="1"/>
  <c r="N100" i="42" l="1"/>
  <c r="N22" i="42" s="1"/>
  <c r="B100" i="42" l="1"/>
  <c r="I594" i="42"/>
  <c r="L100" i="42" l="1"/>
  <c r="S594" i="42"/>
  <c r="I100" i="42"/>
  <c r="B22" i="42"/>
  <c r="I22" i="42" s="1"/>
  <c r="S100" i="42" l="1"/>
  <c r="L22" i="42"/>
  <c r="S22" i="42" s="1"/>
  <c r="T22" i="42" s="1"/>
  <c r="C90" i="42" l="1"/>
  <c r="C12" i="42" s="1"/>
  <c r="I584" i="42" l="1"/>
  <c r="M90" i="42"/>
  <c r="M12" i="42" s="1"/>
  <c r="S584" i="42" l="1"/>
  <c r="C94" i="42" l="1"/>
  <c r="C16" i="42" s="1"/>
  <c r="E94" i="42"/>
  <c r="E16" i="42" s="1"/>
  <c r="O94" i="42" l="1"/>
  <c r="O16" i="42" s="1"/>
  <c r="M94" i="42"/>
  <c r="M16" i="42" s="1"/>
  <c r="I588" i="42" l="1"/>
  <c r="E89" i="42" l="1"/>
  <c r="E11" i="42" s="1"/>
  <c r="S588" i="42"/>
  <c r="O89" i="42" l="1"/>
  <c r="O11" i="42" s="1"/>
  <c r="I583" i="42"/>
  <c r="C89" i="42"/>
  <c r="C11" i="42" s="1"/>
  <c r="M89" i="42" l="1"/>
  <c r="M11" i="42" s="1"/>
  <c r="S583" i="42"/>
  <c r="AI429" i="42" l="1"/>
  <c r="AI299" i="42"/>
  <c r="AI247" i="42"/>
  <c r="Y39" i="42"/>
  <c r="AH39" i="42"/>
  <c r="AG39" i="42"/>
  <c r="AA39" i="42"/>
  <c r="I533" i="42"/>
  <c r="AI143" i="42" l="1"/>
  <c r="X39" i="42"/>
  <c r="AC39" i="42"/>
  <c r="AI377" i="42"/>
  <c r="V39" i="42"/>
  <c r="AI39" i="42" s="1"/>
  <c r="AI117" i="42"/>
  <c r="I455" i="42"/>
  <c r="AF39" i="42"/>
  <c r="AI169" i="42"/>
  <c r="Z39" i="42"/>
  <c r="AI351" i="42"/>
  <c r="AI221" i="42"/>
  <c r="AI325" i="42"/>
  <c r="AI273" i="42"/>
  <c r="AD39" i="42"/>
  <c r="AE39" i="42"/>
  <c r="W39" i="42"/>
  <c r="AI403" i="42"/>
  <c r="AI195" i="42"/>
  <c r="S273" i="42"/>
  <c r="Q39" i="42" l="1"/>
  <c r="Q13" i="42" s="1"/>
  <c r="AI359" i="42"/>
  <c r="S351" i="42"/>
  <c r="M39" i="42"/>
  <c r="M13" i="42" s="1"/>
  <c r="S169" i="42"/>
  <c r="E91" i="42"/>
  <c r="S429" i="42"/>
  <c r="AI255" i="42"/>
  <c r="S403" i="42"/>
  <c r="AI281" i="42"/>
  <c r="O39" i="42"/>
  <c r="S325" i="42"/>
  <c r="N39" i="42"/>
  <c r="S377" i="42"/>
  <c r="AI411" i="42"/>
  <c r="S247" i="42"/>
  <c r="AI385" i="42"/>
  <c r="S195" i="42"/>
  <c r="S299" i="42"/>
  <c r="AI229" i="42"/>
  <c r="S221" i="42"/>
  <c r="L39" i="42"/>
  <c r="S117" i="42"/>
  <c r="R39" i="42"/>
  <c r="R13" i="42" s="1"/>
  <c r="AI177" i="42"/>
  <c r="AI333" i="42"/>
  <c r="S143" i="42"/>
  <c r="I541" i="42"/>
  <c r="I403" i="42"/>
  <c r="S359" i="42"/>
  <c r="S229" i="42"/>
  <c r="I377" i="42"/>
  <c r="I143" i="42"/>
  <c r="AH47" i="42" l="1"/>
  <c r="D39" i="42"/>
  <c r="I273" i="42"/>
  <c r="X47" i="42"/>
  <c r="W47" i="42"/>
  <c r="G39" i="42"/>
  <c r="G13" i="42" s="1"/>
  <c r="AI307" i="42"/>
  <c r="H39" i="42"/>
  <c r="H13" i="42" s="1"/>
  <c r="AI437" i="42"/>
  <c r="AE47" i="42"/>
  <c r="AD47" i="42"/>
  <c r="S411" i="42"/>
  <c r="O13" i="42"/>
  <c r="I195" i="42"/>
  <c r="S255" i="42"/>
  <c r="AG47" i="42"/>
  <c r="C39" i="42"/>
  <c r="C13" i="42" s="1"/>
  <c r="O91" i="42"/>
  <c r="L13" i="42"/>
  <c r="S39" i="42"/>
  <c r="AJ39" i="42" s="1"/>
  <c r="I169" i="42"/>
  <c r="I299" i="42"/>
  <c r="E39" i="42"/>
  <c r="E13" i="42" s="1"/>
  <c r="I429" i="42"/>
  <c r="AI203" i="42"/>
  <c r="AA47" i="42"/>
  <c r="I351" i="42"/>
  <c r="I463" i="42"/>
  <c r="V47" i="42"/>
  <c r="AI125" i="42"/>
  <c r="I481" i="42"/>
  <c r="F65" i="42"/>
  <c r="I247" i="42"/>
  <c r="D91" i="42"/>
  <c r="I91" i="42" s="1"/>
  <c r="I585" i="42"/>
  <c r="I484" i="42"/>
  <c r="F68" i="42"/>
  <c r="B39" i="42"/>
  <c r="I117" i="42"/>
  <c r="S333" i="42"/>
  <c r="S385" i="42"/>
  <c r="AC47" i="42"/>
  <c r="I221" i="42"/>
  <c r="AF47" i="42"/>
  <c r="S281" i="42"/>
  <c r="Y47" i="42"/>
  <c r="Z47" i="42"/>
  <c r="I325" i="42"/>
  <c r="AI151" i="42"/>
  <c r="S177" i="42"/>
  <c r="R47" i="42"/>
  <c r="R21" i="42" s="1"/>
  <c r="S307" i="42"/>
  <c r="I489" i="42"/>
  <c r="M47" i="42" l="1"/>
  <c r="M21" i="42" s="1"/>
  <c r="B13" i="42"/>
  <c r="I39" i="42"/>
  <c r="O47" i="42"/>
  <c r="O21" i="42" s="1"/>
  <c r="F16" i="42"/>
  <c r="I68" i="42"/>
  <c r="AI47" i="42"/>
  <c r="I359" i="42"/>
  <c r="I593" i="42"/>
  <c r="I177" i="42"/>
  <c r="Q47" i="42"/>
  <c r="Q21" i="42" s="1"/>
  <c r="I281" i="42"/>
  <c r="I411" i="42"/>
  <c r="S203" i="42"/>
  <c r="N91" i="42"/>
  <c r="S585" i="42"/>
  <c r="L47" i="42"/>
  <c r="S125" i="42"/>
  <c r="F73" i="42"/>
  <c r="S437" i="42"/>
  <c r="I385" i="42"/>
  <c r="I229" i="42"/>
  <c r="S151" i="42"/>
  <c r="F13" i="42"/>
  <c r="I65" i="42"/>
  <c r="N47" i="42"/>
  <c r="I255" i="42"/>
  <c r="I333" i="42"/>
  <c r="D13" i="42"/>
  <c r="I151" i="42"/>
  <c r="I307" i="42" l="1"/>
  <c r="P68" i="42"/>
  <c r="S484" i="42"/>
  <c r="B47" i="42"/>
  <c r="I125" i="42"/>
  <c r="D47" i="42"/>
  <c r="S91" i="42"/>
  <c r="N13" i="42"/>
  <c r="I203" i="42"/>
  <c r="I437" i="42"/>
  <c r="F21" i="42"/>
  <c r="I73" i="42"/>
  <c r="G47" i="42"/>
  <c r="G21" i="42" s="1"/>
  <c r="S47" i="42"/>
  <c r="AJ47" i="42" s="1"/>
  <c r="S593" i="42"/>
  <c r="C47" i="42"/>
  <c r="C21" i="42" s="1"/>
  <c r="E47" i="42"/>
  <c r="E21" i="42" s="1"/>
  <c r="H47" i="42"/>
  <c r="H21" i="42" s="1"/>
  <c r="I13" i="42"/>
  <c r="I47" i="42" l="1"/>
  <c r="P73" i="42"/>
  <c r="S489" i="42"/>
  <c r="P16" i="42"/>
  <c r="S68" i="42"/>
  <c r="P21" i="42" l="1"/>
  <c r="S73" i="42"/>
  <c r="AH36" i="40"/>
  <c r="AG36" i="40"/>
  <c r="AA36" i="40"/>
  <c r="AD36" i="40"/>
  <c r="Z36" i="40"/>
  <c r="AF36" i="40"/>
  <c r="X36" i="40"/>
  <c r="AC36" i="40"/>
  <c r="W36" i="40"/>
  <c r="Y36" i="40"/>
  <c r="AE36" i="40"/>
  <c r="AI192" i="40" l="1"/>
  <c r="V36" i="40"/>
  <c r="AI36" i="40" s="1"/>
  <c r="M36" i="40"/>
  <c r="M10" i="40" s="1"/>
  <c r="R36" i="40"/>
  <c r="R10" i="40" s="1"/>
  <c r="N36" i="40"/>
  <c r="N10" i="40" s="1"/>
  <c r="O36" i="40"/>
  <c r="O10" i="40" s="1"/>
  <c r="Q36" i="40"/>
  <c r="Q10" i="40" s="1"/>
  <c r="S192" i="40" l="1"/>
  <c r="L36" i="40"/>
  <c r="G36" i="40"/>
  <c r="G10" i="40" s="1"/>
  <c r="E36" i="40"/>
  <c r="E10" i="40" s="1"/>
  <c r="D36" i="40"/>
  <c r="D10" i="40" s="1"/>
  <c r="H36" i="40"/>
  <c r="H10" i="40" s="1"/>
  <c r="C36" i="40"/>
  <c r="C10" i="40" s="1"/>
  <c r="I192" i="40" l="1"/>
  <c r="B36" i="40"/>
  <c r="L10" i="40"/>
  <c r="S10" i="40" s="1"/>
  <c r="S36" i="40"/>
  <c r="AJ36" i="40" s="1"/>
  <c r="I36" i="40" l="1"/>
  <c r="B10" i="40"/>
  <c r="I10" i="40" s="1"/>
  <c r="T10" i="40" s="1"/>
  <c r="I560" i="40" l="1"/>
  <c r="C86" i="40" l="1"/>
  <c r="C8" i="40" s="1"/>
  <c r="E86" i="40"/>
  <c r="E8" i="40" s="1"/>
  <c r="H86" i="40"/>
  <c r="H8" i="40" s="1"/>
  <c r="G86" i="40"/>
  <c r="G8" i="40" s="1"/>
  <c r="Q86" i="40" l="1"/>
  <c r="Q8" i="40" s="1"/>
  <c r="M86" i="40"/>
  <c r="M8" i="40" s="1"/>
  <c r="I632" i="40"/>
  <c r="R86" i="40"/>
  <c r="R8" i="40" s="1"/>
  <c r="O86" i="40"/>
  <c r="O8" i="40" s="1"/>
  <c r="S632" i="40" l="1"/>
  <c r="I561" i="40" l="1"/>
  <c r="F67" i="40"/>
  <c r="P93" i="40"/>
  <c r="F15" i="40" l="1"/>
  <c r="I67" i="40"/>
  <c r="P67" i="40" l="1"/>
  <c r="S483" i="40"/>
  <c r="P15" i="40" l="1"/>
  <c r="S67" i="40"/>
  <c r="G101" i="40"/>
  <c r="G102" i="40"/>
  <c r="C102" i="40"/>
  <c r="C101" i="40"/>
  <c r="H102" i="40"/>
  <c r="H101" i="40"/>
  <c r="E102" i="40"/>
  <c r="E101" i="40"/>
  <c r="I648" i="40" l="1"/>
  <c r="I647" i="40"/>
  <c r="O101" i="40"/>
  <c r="R101" i="40"/>
  <c r="M101" i="40"/>
  <c r="Q102" i="40"/>
  <c r="S648" i="40"/>
  <c r="O102" i="40"/>
  <c r="R102" i="40"/>
  <c r="M102" i="40"/>
  <c r="Q101" i="40"/>
  <c r="S647" i="40" l="1"/>
  <c r="I515" i="40" l="1"/>
  <c r="I567" i="40"/>
  <c r="I559" i="40" l="1"/>
  <c r="I507" i="40"/>
  <c r="G91" i="40" l="1"/>
  <c r="H91" i="40"/>
  <c r="C91" i="40"/>
  <c r="M91" i="40" l="1"/>
  <c r="Q91" i="40"/>
  <c r="R91" i="40"/>
  <c r="F91" i="40" l="1"/>
  <c r="F106" i="40" s="1"/>
  <c r="F652" i="40"/>
  <c r="I637" i="40"/>
  <c r="B91" i="40"/>
  <c r="P91" i="40" l="1"/>
  <c r="P652" i="40"/>
  <c r="S637" i="40"/>
  <c r="L91" i="40"/>
  <c r="I592" i="40" l="1"/>
  <c r="I592" i="41" l="1"/>
  <c r="F72" i="40" l="1"/>
  <c r="I462" i="40"/>
  <c r="F60" i="40"/>
  <c r="I450" i="40"/>
  <c r="F60" i="41"/>
  <c r="I450" i="41"/>
  <c r="F72" i="41"/>
  <c r="I462" i="41"/>
  <c r="P86" i="41"/>
  <c r="P8" i="41" s="1"/>
  <c r="P86" i="40"/>
  <c r="P8" i="40" s="1"/>
  <c r="F20" i="41" l="1"/>
  <c r="I72" i="41"/>
  <c r="P98" i="40"/>
  <c r="S592" i="40"/>
  <c r="F8" i="40"/>
  <c r="I60" i="40"/>
  <c r="F8" i="41"/>
  <c r="I60" i="41"/>
  <c r="P98" i="41"/>
  <c r="S592" i="41"/>
  <c r="F20" i="40"/>
  <c r="I72" i="40"/>
  <c r="P72" i="41" l="1"/>
  <c r="S488" i="41"/>
  <c r="P72" i="40"/>
  <c r="S488" i="40"/>
  <c r="S72" i="40" l="1"/>
  <c r="P20" i="40"/>
  <c r="I450" i="1"/>
  <c r="F60" i="1"/>
  <c r="P20" i="41"/>
  <c r="S72" i="41"/>
  <c r="F59" i="1" l="1"/>
  <c r="I449" i="1"/>
  <c r="I60" i="1"/>
  <c r="I59" i="1" l="1"/>
  <c r="F7" i="1"/>
  <c r="I204" i="1" l="1"/>
  <c r="H48" i="1" l="1"/>
  <c r="H22" i="1" s="1"/>
  <c r="C48" i="1"/>
  <c r="C22" i="1" s="1"/>
  <c r="G48" i="1"/>
  <c r="G22" i="1" s="1"/>
  <c r="D48" i="1"/>
  <c r="E48" i="1"/>
  <c r="E22" i="1" s="1"/>
  <c r="I152" i="1" l="1"/>
  <c r="B48" i="1"/>
  <c r="I48" i="1" l="1"/>
  <c r="AI149" i="41" l="1"/>
  <c r="AI435" i="41"/>
  <c r="AI331" i="41"/>
  <c r="AI357" i="41"/>
  <c r="AI253" i="41"/>
  <c r="AI279" i="41"/>
  <c r="AI227" i="41"/>
  <c r="AI409" i="41"/>
  <c r="AI305" i="41"/>
  <c r="AI201" i="41"/>
  <c r="AI383" i="41"/>
  <c r="AI175" i="41"/>
  <c r="Y45" i="41"/>
  <c r="AC45" i="41"/>
  <c r="X45" i="41"/>
  <c r="W45" i="41"/>
  <c r="AG45" i="41"/>
  <c r="AD45" i="41"/>
  <c r="AA45" i="41"/>
  <c r="AH45" i="41"/>
  <c r="AE45" i="41"/>
  <c r="Z45" i="41"/>
  <c r="AF45" i="41"/>
  <c r="S409" i="41"/>
  <c r="S175" i="41"/>
  <c r="S149" i="41" l="1"/>
  <c r="AI280" i="41"/>
  <c r="AH42" i="41"/>
  <c r="AG42" i="41"/>
  <c r="AI328" i="41"/>
  <c r="AI146" i="41"/>
  <c r="AI198" i="41"/>
  <c r="AI250" i="41"/>
  <c r="AI406" i="41"/>
  <c r="S435" i="41"/>
  <c r="S305" i="41"/>
  <c r="AI228" i="41"/>
  <c r="AI436" i="41"/>
  <c r="AA42" i="41"/>
  <c r="S331" i="41"/>
  <c r="AI332" i="41"/>
  <c r="AC42" i="41"/>
  <c r="AF42" i="41"/>
  <c r="AI302" i="41"/>
  <c r="AI150" i="41"/>
  <c r="AI254" i="41"/>
  <c r="AI358" i="41"/>
  <c r="Y42" i="41"/>
  <c r="Z42" i="41"/>
  <c r="AI172" i="41"/>
  <c r="AI380" i="41"/>
  <c r="S357" i="41"/>
  <c r="S279" i="41"/>
  <c r="AD42" i="41"/>
  <c r="AI202" i="41"/>
  <c r="AI306" i="41"/>
  <c r="AI410" i="41"/>
  <c r="W42" i="41"/>
  <c r="S201" i="41"/>
  <c r="AI176" i="41"/>
  <c r="AI384" i="41"/>
  <c r="V45" i="41"/>
  <c r="AI45" i="41" s="1"/>
  <c r="AI123" i="41"/>
  <c r="AE42" i="41"/>
  <c r="AI224" i="41"/>
  <c r="AI432" i="41"/>
  <c r="AI354" i="41"/>
  <c r="V42" i="41"/>
  <c r="AI120" i="41"/>
  <c r="S383" i="41"/>
  <c r="S253" i="41"/>
  <c r="S227" i="41"/>
  <c r="X42" i="41"/>
  <c r="AI276" i="41"/>
  <c r="AE46" i="41"/>
  <c r="AH46" i="41"/>
  <c r="Y46" i="41"/>
  <c r="Z46" i="41"/>
  <c r="AC46" i="41"/>
  <c r="AF46" i="41"/>
  <c r="AA46" i="41"/>
  <c r="AG46" i="41"/>
  <c r="AD46" i="41"/>
  <c r="X46" i="41"/>
  <c r="W46" i="41"/>
  <c r="R45" i="41"/>
  <c r="N45" i="41"/>
  <c r="O45" i="41"/>
  <c r="Q45" i="41"/>
  <c r="M45" i="41"/>
  <c r="S250" i="41" l="1"/>
  <c r="S332" i="41"/>
  <c r="S150" i="41"/>
  <c r="I227" i="41"/>
  <c r="I279" i="41"/>
  <c r="S380" i="41"/>
  <c r="M42" i="41"/>
  <c r="S436" i="41"/>
  <c r="AI353" i="41"/>
  <c r="AI379" i="41"/>
  <c r="S328" i="41"/>
  <c r="AI42" i="41"/>
  <c r="S358" i="41"/>
  <c r="I435" i="41"/>
  <c r="I175" i="41"/>
  <c r="L42" i="41"/>
  <c r="S120" i="41"/>
  <c r="S410" i="41"/>
  <c r="S202" i="41"/>
  <c r="Q42" i="41"/>
  <c r="I331" i="41"/>
  <c r="I383" i="41"/>
  <c r="S146" i="41"/>
  <c r="I201" i="41"/>
  <c r="S432" i="41"/>
  <c r="O42" i="41"/>
  <c r="S176" i="41"/>
  <c r="I149" i="41"/>
  <c r="AI197" i="41"/>
  <c r="S306" i="41"/>
  <c r="I357" i="41"/>
  <c r="S406" i="41"/>
  <c r="S224" i="41"/>
  <c r="S384" i="41"/>
  <c r="I409" i="41"/>
  <c r="V46" i="41"/>
  <c r="AI46" i="41" s="1"/>
  <c r="AI124" i="41"/>
  <c r="AI275" i="41"/>
  <c r="S354" i="41"/>
  <c r="S172" i="41"/>
  <c r="S280" i="41"/>
  <c r="AI405" i="41"/>
  <c r="AI431" i="41"/>
  <c r="AI145" i="41"/>
  <c r="S254" i="41"/>
  <c r="R42" i="41"/>
  <c r="I253" i="41"/>
  <c r="AI301" i="41"/>
  <c r="AI327" i="41"/>
  <c r="AI223" i="41"/>
  <c r="L45" i="41"/>
  <c r="S123" i="41"/>
  <c r="I305" i="41"/>
  <c r="AI249" i="41"/>
  <c r="AI171" i="41"/>
  <c r="S302" i="41"/>
  <c r="S276" i="41"/>
  <c r="S198" i="41"/>
  <c r="N42" i="41"/>
  <c r="S228" i="41"/>
  <c r="C45" i="41"/>
  <c r="Q46" i="41"/>
  <c r="Q20" i="41" s="1"/>
  <c r="R46" i="41"/>
  <c r="R20" i="41" s="1"/>
  <c r="N46" i="41"/>
  <c r="AE41" i="41"/>
  <c r="AA41" i="41"/>
  <c r="Z41" i="41"/>
  <c r="AH41" i="41"/>
  <c r="AG41" i="41"/>
  <c r="Y41" i="41"/>
  <c r="AF41" i="41"/>
  <c r="W41" i="41"/>
  <c r="AD41" i="41"/>
  <c r="AC41" i="41"/>
  <c r="X41" i="41"/>
  <c r="I150" i="41"/>
  <c r="G45" i="41"/>
  <c r="E45" i="41"/>
  <c r="D45" i="41"/>
  <c r="I146" i="41"/>
  <c r="H45" i="41"/>
  <c r="I176" i="41"/>
  <c r="O46" i="41"/>
  <c r="O20" i="41" s="1"/>
  <c r="M46" i="41"/>
  <c r="M20" i="41" s="1"/>
  <c r="S431" i="41" l="1"/>
  <c r="I228" i="41"/>
  <c r="D42" i="41"/>
  <c r="I250" i="41"/>
  <c r="I202" i="41"/>
  <c r="I410" i="41"/>
  <c r="S353" i="41"/>
  <c r="S301" i="41"/>
  <c r="I354" i="41"/>
  <c r="B45" i="41"/>
  <c r="I123" i="41"/>
  <c r="E42" i="41"/>
  <c r="I358" i="41"/>
  <c r="S249" i="41"/>
  <c r="I198" i="41"/>
  <c r="I332" i="41"/>
  <c r="B42" i="41"/>
  <c r="I120" i="41"/>
  <c r="S197" i="41"/>
  <c r="I280" i="41"/>
  <c r="I224" i="41"/>
  <c r="I406" i="41"/>
  <c r="G42" i="41"/>
  <c r="L46" i="41"/>
  <c r="S124" i="41"/>
  <c r="S171" i="41"/>
  <c r="I384" i="41"/>
  <c r="I172" i="41"/>
  <c r="C42" i="41"/>
  <c r="I254" i="41"/>
  <c r="I328" i="41"/>
  <c r="S405" i="41"/>
  <c r="I380" i="41"/>
  <c r="S275" i="41"/>
  <c r="I306" i="41"/>
  <c r="V41" i="41"/>
  <c r="AI41" i="41" s="1"/>
  <c r="AI119" i="41"/>
  <c r="S379" i="41"/>
  <c r="S223" i="41"/>
  <c r="I276" i="41"/>
  <c r="I591" i="41"/>
  <c r="I432" i="41"/>
  <c r="S145" i="41"/>
  <c r="H42" i="41"/>
  <c r="I436" i="41"/>
  <c r="S327" i="41"/>
  <c r="I302" i="41"/>
  <c r="S45" i="41"/>
  <c r="AJ45" i="41" s="1"/>
  <c r="S42" i="41"/>
  <c r="AJ42" i="41" s="1"/>
  <c r="E46" i="41"/>
  <c r="E20" i="41" s="1"/>
  <c r="R41" i="41"/>
  <c r="R15" i="41" s="1"/>
  <c r="N41" i="41"/>
  <c r="N15" i="41" s="1"/>
  <c r="D46" i="41"/>
  <c r="H46" i="41"/>
  <c r="H20" i="41" s="1"/>
  <c r="G46" i="41"/>
  <c r="G20" i="41" s="1"/>
  <c r="C46" i="41"/>
  <c r="C20" i="41" s="1"/>
  <c r="I405" i="41"/>
  <c r="Q41" i="41"/>
  <c r="Q15" i="41" s="1"/>
  <c r="M41" i="41"/>
  <c r="M15" i="41" s="1"/>
  <c r="O41" i="41"/>
  <c r="I353" i="41" l="1"/>
  <c r="I431" i="41"/>
  <c r="I171" i="41"/>
  <c r="B46" i="41"/>
  <c r="I124" i="41"/>
  <c r="I275" i="41"/>
  <c r="I145" i="41"/>
  <c r="L41" i="41"/>
  <c r="S119" i="41"/>
  <c r="I327" i="41"/>
  <c r="I301" i="41"/>
  <c r="I249" i="41"/>
  <c r="I379" i="41"/>
  <c r="S46" i="41"/>
  <c r="AJ46" i="41" s="1"/>
  <c r="I42" i="41"/>
  <c r="I45" i="41"/>
  <c r="I197" i="41"/>
  <c r="I223" i="41"/>
  <c r="S591" i="41"/>
  <c r="E41" i="41"/>
  <c r="G41" i="41"/>
  <c r="G15" i="41" s="1"/>
  <c r="C41" i="41"/>
  <c r="C15" i="41" s="1"/>
  <c r="D41" i="41"/>
  <c r="D15" i="41" s="1"/>
  <c r="H41" i="41"/>
  <c r="H15" i="41" s="1"/>
  <c r="I46" i="41" l="1"/>
  <c r="S41" i="41"/>
  <c r="AJ41" i="41" s="1"/>
  <c r="L15" i="41"/>
  <c r="B41" i="41"/>
  <c r="I119" i="41"/>
  <c r="AI176" i="40" l="1"/>
  <c r="AI150" i="40"/>
  <c r="X46" i="40"/>
  <c r="AI280" i="40"/>
  <c r="AI254" i="40"/>
  <c r="AE46" i="40"/>
  <c r="AD46" i="40"/>
  <c r="AI228" i="40"/>
  <c r="AI436" i="40"/>
  <c r="AI384" i="40"/>
  <c r="AI332" i="40"/>
  <c r="AI202" i="40"/>
  <c r="AI358" i="40"/>
  <c r="AI410" i="40"/>
  <c r="AA46" i="40"/>
  <c r="Z46" i="40"/>
  <c r="AG46" i="40"/>
  <c r="AC46" i="40"/>
  <c r="Y46" i="40"/>
  <c r="I41" i="41"/>
  <c r="B15" i="41"/>
  <c r="AI306" i="40"/>
  <c r="AF46" i="40"/>
  <c r="W46" i="40"/>
  <c r="V46" i="40"/>
  <c r="AI124" i="40"/>
  <c r="AH46" i="40"/>
  <c r="S150" i="40"/>
  <c r="AI276" i="40" l="1"/>
  <c r="S358" i="40"/>
  <c r="AI354" i="40"/>
  <c r="S254" i="40"/>
  <c r="S176" i="40"/>
  <c r="AI198" i="40"/>
  <c r="N46" i="40"/>
  <c r="AI172" i="40"/>
  <c r="AI275" i="40"/>
  <c r="AI249" i="40"/>
  <c r="S410" i="40"/>
  <c r="S436" i="40"/>
  <c r="AI46" i="40"/>
  <c r="AI379" i="40"/>
  <c r="AI120" i="40"/>
  <c r="R46" i="40"/>
  <c r="S332" i="40"/>
  <c r="AI119" i="40"/>
  <c r="AI353" i="40"/>
  <c r="AI406" i="40"/>
  <c r="S228" i="40"/>
  <c r="AI250" i="40"/>
  <c r="S384" i="40"/>
  <c r="Q46" i="40"/>
  <c r="S306" i="40"/>
  <c r="L46" i="40"/>
  <c r="S124" i="40"/>
  <c r="S280" i="40"/>
  <c r="AI302" i="40"/>
  <c r="O46" i="40"/>
  <c r="AD42" i="40"/>
  <c r="AI146" i="40"/>
  <c r="M46" i="40"/>
  <c r="AI197" i="40"/>
  <c r="S202" i="40"/>
  <c r="AI171" i="40"/>
  <c r="X41" i="40"/>
  <c r="X42" i="40"/>
  <c r="AA41" i="40"/>
  <c r="Z42" i="40"/>
  <c r="W42" i="40"/>
  <c r="AF42" i="40"/>
  <c r="I410" i="40"/>
  <c r="I306" i="40"/>
  <c r="S146" i="40"/>
  <c r="S406" i="40"/>
  <c r="S302" i="40" l="1"/>
  <c r="I254" i="40"/>
  <c r="AE42" i="40"/>
  <c r="AH42" i="40"/>
  <c r="AA42" i="40"/>
  <c r="AE41" i="40"/>
  <c r="S172" i="40"/>
  <c r="Z41" i="40"/>
  <c r="AF41" i="40"/>
  <c r="AG41" i="40"/>
  <c r="AC42" i="40"/>
  <c r="Y42" i="40"/>
  <c r="AH41" i="40"/>
  <c r="AD41" i="40"/>
  <c r="W41" i="40"/>
  <c r="AC41" i="40"/>
  <c r="AG42" i="40"/>
  <c r="Y41" i="40"/>
  <c r="B46" i="40"/>
  <c r="I124" i="40"/>
  <c r="S119" i="40"/>
  <c r="S198" i="40"/>
  <c r="S249" i="40"/>
  <c r="C46" i="40"/>
  <c r="V41" i="40"/>
  <c r="I228" i="40"/>
  <c r="D46" i="40"/>
  <c r="S276" i="40"/>
  <c r="I150" i="40"/>
  <c r="S354" i="40"/>
  <c r="I358" i="40"/>
  <c r="AI405" i="40"/>
  <c r="S353" i="40"/>
  <c r="AI327" i="40"/>
  <c r="E46" i="40"/>
  <c r="I176" i="40"/>
  <c r="I202" i="40"/>
  <c r="G46" i="40"/>
  <c r="S197" i="40"/>
  <c r="AI224" i="40"/>
  <c r="S46" i="40"/>
  <c r="AJ46" i="40" s="1"/>
  <c r="AI223" i="40"/>
  <c r="S250" i="40"/>
  <c r="AI301" i="40"/>
  <c r="V42" i="40"/>
  <c r="AI42" i="40" s="1"/>
  <c r="AI432" i="40"/>
  <c r="S120" i="40"/>
  <c r="I436" i="40"/>
  <c r="H46" i="40"/>
  <c r="S379" i="40"/>
  <c r="AI145" i="40"/>
  <c r="I332" i="40"/>
  <c r="AI380" i="40"/>
  <c r="S275" i="40"/>
  <c r="I280" i="40"/>
  <c r="I384" i="40"/>
  <c r="AI431" i="40"/>
  <c r="AI328" i="40"/>
  <c r="M42" i="40"/>
  <c r="R41" i="40"/>
  <c r="R15" i="40" s="1"/>
  <c r="Q42" i="40"/>
  <c r="I379" i="40"/>
  <c r="L42" i="40"/>
  <c r="S301" i="40"/>
  <c r="S405" i="40"/>
  <c r="N42" i="40"/>
  <c r="N41" i="40" l="1"/>
  <c r="N15" i="40" s="1"/>
  <c r="O42" i="40"/>
  <c r="I302" i="40"/>
  <c r="I275" i="40"/>
  <c r="M41" i="40"/>
  <c r="M15" i="40" s="1"/>
  <c r="R42" i="40"/>
  <c r="S42" i="40" s="1"/>
  <c r="AJ42" i="40" s="1"/>
  <c r="O41" i="40"/>
  <c r="S41" i="40" s="1"/>
  <c r="AJ41" i="40" s="1"/>
  <c r="S223" i="40"/>
  <c r="L41" i="40"/>
  <c r="I249" i="40"/>
  <c r="I198" i="40"/>
  <c r="Q41" i="40"/>
  <c r="Q15" i="40" s="1"/>
  <c r="AI41" i="40"/>
  <c r="L15" i="40"/>
  <c r="I119" i="40"/>
  <c r="I172" i="40"/>
  <c r="I197" i="40"/>
  <c r="I146" i="40"/>
  <c r="S171" i="40"/>
  <c r="I276" i="40"/>
  <c r="S328" i="40"/>
  <c r="S224" i="40"/>
  <c r="S145" i="40"/>
  <c r="S431" i="40"/>
  <c r="S432" i="40"/>
  <c r="I120" i="40"/>
  <c r="I354" i="40"/>
  <c r="I46" i="40"/>
  <c r="S380" i="40"/>
  <c r="S327" i="40"/>
  <c r="I353" i="40"/>
  <c r="I250" i="40"/>
  <c r="I406" i="40"/>
  <c r="C41" i="40"/>
  <c r="C15" i="40" s="1"/>
  <c r="E42" i="40"/>
  <c r="G41" i="40"/>
  <c r="G15" i="40" s="1"/>
  <c r="B41" i="40"/>
  <c r="I224" i="40"/>
  <c r="I380" i="40" l="1"/>
  <c r="D41" i="40"/>
  <c r="D15" i="40" s="1"/>
  <c r="H41" i="40"/>
  <c r="H15" i="40" s="1"/>
  <c r="I432" i="40"/>
  <c r="C42" i="40"/>
  <c r="D42" i="40"/>
  <c r="H42" i="40"/>
  <c r="E41" i="40"/>
  <c r="I41" i="40" s="1"/>
  <c r="G42" i="40"/>
  <c r="I171" i="40"/>
  <c r="I301" i="40"/>
  <c r="B15" i="40"/>
  <c r="I327" i="40"/>
  <c r="I223" i="40"/>
  <c r="I431" i="40"/>
  <c r="B42" i="40"/>
  <c r="I405" i="40"/>
  <c r="I145" i="40"/>
  <c r="I328" i="40"/>
  <c r="W34" i="41"/>
  <c r="AF34" i="41" l="1"/>
  <c r="AI142" i="41"/>
  <c r="Z38" i="41"/>
  <c r="Y34" i="41"/>
  <c r="AI320" i="41"/>
  <c r="AI190" i="41"/>
  <c r="AI268" i="41"/>
  <c r="AI298" i="41"/>
  <c r="AA38" i="41"/>
  <c r="AI246" i="41"/>
  <c r="I42" i="40"/>
  <c r="AC38" i="41"/>
  <c r="AG34" i="41"/>
  <c r="AD34" i="41"/>
  <c r="AI242" i="41"/>
  <c r="AI216" i="41"/>
  <c r="AI350" i="41"/>
  <c r="Y38" i="41"/>
  <c r="V38" i="41"/>
  <c r="AI116" i="41"/>
  <c r="AI168" i="41"/>
  <c r="AC34" i="41"/>
  <c r="AA34" i="41"/>
  <c r="V34" i="41"/>
  <c r="AI112" i="41"/>
  <c r="AI346" i="41"/>
  <c r="AI272" i="41"/>
  <c r="AI138" i="41"/>
  <c r="AI324" i="41"/>
  <c r="AI194" i="41"/>
  <c r="AE38" i="41"/>
  <c r="AH38" i="41"/>
  <c r="AD38" i="41"/>
  <c r="X34" i="41"/>
  <c r="AI424" i="41"/>
  <c r="AI402" i="41"/>
  <c r="Z34" i="41"/>
  <c r="AE34" i="41"/>
  <c r="AI220" i="41"/>
  <c r="AI428" i="41"/>
  <c r="AI294" i="41"/>
  <c r="W38" i="41"/>
  <c r="X38" i="41"/>
  <c r="AH34" i="41"/>
  <c r="AI376" i="41"/>
  <c r="AI398" i="41"/>
  <c r="AI372" i="41"/>
  <c r="AI164" i="41"/>
  <c r="AG38" i="41"/>
  <c r="AF38" i="41"/>
  <c r="S268" i="41"/>
  <c r="S164" i="41"/>
  <c r="S402" i="41"/>
  <c r="S350" i="41" l="1"/>
  <c r="S190" i="41"/>
  <c r="S320" i="41"/>
  <c r="S142" i="41"/>
  <c r="S168" i="41"/>
  <c r="S398" i="41"/>
  <c r="AI34" i="41"/>
  <c r="N38" i="41"/>
  <c r="S216" i="41"/>
  <c r="S346" i="41"/>
  <c r="S372" i="41"/>
  <c r="Q34" i="41"/>
  <c r="Q8" i="41" s="1"/>
  <c r="S428" i="41"/>
  <c r="O38" i="41"/>
  <c r="S324" i="41"/>
  <c r="S424" i="41"/>
  <c r="S376" i="41"/>
  <c r="R34" i="41"/>
  <c r="R8" i="41" s="1"/>
  <c r="M38" i="41"/>
  <c r="S298" i="41"/>
  <c r="N34" i="41"/>
  <c r="R38" i="41"/>
  <c r="Q38" i="41"/>
  <c r="S242" i="41"/>
  <c r="M34" i="41"/>
  <c r="M8" i="41" s="1"/>
  <c r="S246" i="41"/>
  <c r="S194" i="41"/>
  <c r="S138" i="41"/>
  <c r="S272" i="41"/>
  <c r="AI38" i="41"/>
  <c r="L38" i="41"/>
  <c r="S116" i="41"/>
  <c r="O34" i="41"/>
  <c r="O8" i="41" s="1"/>
  <c r="L34" i="41"/>
  <c r="S112" i="41"/>
  <c r="S294" i="41"/>
  <c r="S220" i="41"/>
  <c r="I164" i="41"/>
  <c r="I428" i="41"/>
  <c r="I298" i="41"/>
  <c r="I190" i="41" l="1"/>
  <c r="I324" i="41"/>
  <c r="E38" i="41"/>
  <c r="AI412" i="41"/>
  <c r="D38" i="41"/>
  <c r="I376" i="41"/>
  <c r="I142" i="41"/>
  <c r="I402" i="41"/>
  <c r="E34" i="41"/>
  <c r="E8" i="41" s="1"/>
  <c r="AI230" i="41"/>
  <c r="D34" i="41"/>
  <c r="I398" i="41"/>
  <c r="I216" i="41"/>
  <c r="AI282" i="41"/>
  <c r="AI438" i="41"/>
  <c r="AI126" i="41"/>
  <c r="I346" i="41"/>
  <c r="B38" i="41"/>
  <c r="I116" i="41"/>
  <c r="C38" i="41"/>
  <c r="S34" i="41"/>
  <c r="AJ34" i="41" s="1"/>
  <c r="H38" i="41"/>
  <c r="G38" i="41"/>
  <c r="AI308" i="41"/>
  <c r="H34" i="41"/>
  <c r="H8" i="41" s="1"/>
  <c r="I138" i="41"/>
  <c r="B34" i="41"/>
  <c r="I112" i="41"/>
  <c r="I372" i="41"/>
  <c r="I242" i="41"/>
  <c r="I294" i="41"/>
  <c r="I424" i="41"/>
  <c r="I246" i="41"/>
  <c r="I168" i="41"/>
  <c r="G34" i="41"/>
  <c r="G8" i="41" s="1"/>
  <c r="I272" i="41"/>
  <c r="S38" i="41"/>
  <c r="AJ38" i="41" s="1"/>
  <c r="I350" i="41"/>
  <c r="I220" i="41"/>
  <c r="I320" i="41"/>
  <c r="AI178" i="41"/>
  <c r="I268" i="41"/>
  <c r="I194" i="41"/>
  <c r="C34" i="41"/>
  <c r="C8" i="41" s="1"/>
  <c r="AI310" i="40"/>
  <c r="AI206" i="40"/>
  <c r="S308" i="41"/>
  <c r="I492" i="40"/>
  <c r="I491" i="40"/>
  <c r="I544" i="40"/>
  <c r="I543" i="40"/>
  <c r="S412" i="41" l="1"/>
  <c r="S438" i="41"/>
  <c r="W50" i="40"/>
  <c r="AF50" i="40"/>
  <c r="S230" i="41"/>
  <c r="V50" i="40"/>
  <c r="AI128" i="40"/>
  <c r="AE50" i="40"/>
  <c r="AI362" i="40"/>
  <c r="I38" i="41"/>
  <c r="Y50" i="40"/>
  <c r="AI154" i="40"/>
  <c r="X50" i="40"/>
  <c r="AI258" i="40"/>
  <c r="AA50" i="40"/>
  <c r="I34" i="41"/>
  <c r="S282" i="41"/>
  <c r="AI180" i="40"/>
  <c r="S178" i="41"/>
  <c r="I465" i="40"/>
  <c r="AI284" i="40"/>
  <c r="AI232" i="40"/>
  <c r="AI414" i="40"/>
  <c r="Z50" i="40"/>
  <c r="I466" i="40"/>
  <c r="AH50" i="40"/>
  <c r="AD50" i="40"/>
  <c r="S126" i="41"/>
  <c r="AI440" i="40"/>
  <c r="AI336" i="40"/>
  <c r="AI388" i="40"/>
  <c r="AG50" i="40"/>
  <c r="AC50" i="40"/>
  <c r="I570" i="40"/>
  <c r="I569" i="40"/>
  <c r="I517" i="40"/>
  <c r="I518" i="40"/>
  <c r="I438" i="41" l="1"/>
  <c r="AI205" i="40"/>
  <c r="AI179" i="40"/>
  <c r="AI387" i="40"/>
  <c r="AE49" i="40"/>
  <c r="F76" i="40"/>
  <c r="I230" i="41"/>
  <c r="X49" i="40"/>
  <c r="AG49" i="40"/>
  <c r="I412" i="41"/>
  <c r="Z49" i="40"/>
  <c r="AI439" i="40"/>
  <c r="AI257" i="40"/>
  <c r="W49" i="40"/>
  <c r="AF49" i="40"/>
  <c r="I178" i="41"/>
  <c r="AI50" i="40"/>
  <c r="AC49" i="40"/>
  <c r="AA49" i="40"/>
  <c r="AI231" i="40"/>
  <c r="AI335" i="40"/>
  <c r="AI361" i="40"/>
  <c r="Y49" i="40"/>
  <c r="AI309" i="40"/>
  <c r="AD49" i="40"/>
  <c r="AI153" i="40"/>
  <c r="I595" i="40"/>
  <c r="I282" i="41"/>
  <c r="V49" i="40"/>
  <c r="AI127" i="40"/>
  <c r="AI413" i="40"/>
  <c r="I308" i="41"/>
  <c r="AI283" i="40"/>
  <c r="I596" i="40"/>
  <c r="S128" i="40"/>
  <c r="AH49" i="40"/>
  <c r="I126" i="41"/>
  <c r="F75" i="40"/>
  <c r="P102" i="40"/>
  <c r="P24" i="40" s="1"/>
  <c r="P101" i="40"/>
  <c r="P23" i="40" s="1"/>
  <c r="F23" i="40" l="1"/>
  <c r="I75" i="40"/>
  <c r="AI334" i="41"/>
  <c r="S153" i="40"/>
  <c r="S205" i="40"/>
  <c r="S439" i="40"/>
  <c r="N49" i="40"/>
  <c r="S257" i="40"/>
  <c r="AI152" i="41"/>
  <c r="F24" i="40"/>
  <c r="I76" i="40"/>
  <c r="S335" i="40"/>
  <c r="S387" i="40"/>
  <c r="I128" i="40"/>
  <c r="O49" i="40"/>
  <c r="O23" i="40" s="1"/>
  <c r="S361" i="40"/>
  <c r="S595" i="40"/>
  <c r="L49" i="40"/>
  <c r="S127" i="40"/>
  <c r="S596" i="40"/>
  <c r="AI386" i="41"/>
  <c r="S309" i="40"/>
  <c r="S179" i="40"/>
  <c r="S413" i="40"/>
  <c r="AI49" i="40"/>
  <c r="Q52" i="40"/>
  <c r="Q26" i="40" s="1"/>
  <c r="I153" i="40"/>
  <c r="M52" i="40"/>
  <c r="M26" i="40" s="1"/>
  <c r="O52" i="40"/>
  <c r="O26" i="40" s="1"/>
  <c r="I387" i="40"/>
  <c r="R52" i="40"/>
  <c r="R26" i="40" s="1"/>
  <c r="N52" i="40"/>
  <c r="N26" i="40" s="1"/>
  <c r="S231" i="40" l="1"/>
  <c r="M49" i="40"/>
  <c r="M23" i="40" s="1"/>
  <c r="I231" i="40"/>
  <c r="I413" i="40"/>
  <c r="H49" i="40"/>
  <c r="H23" i="40" s="1"/>
  <c r="I205" i="40"/>
  <c r="Q49" i="40"/>
  <c r="Q23" i="40" s="1"/>
  <c r="C49" i="40"/>
  <c r="C23" i="40" s="1"/>
  <c r="AI360" i="41"/>
  <c r="L50" i="40"/>
  <c r="I439" i="40"/>
  <c r="S283" i="40"/>
  <c r="R49" i="40"/>
  <c r="R23" i="40" s="1"/>
  <c r="S152" i="41"/>
  <c r="I361" i="40"/>
  <c r="S440" i="40"/>
  <c r="S388" i="40"/>
  <c r="I179" i="40"/>
  <c r="B49" i="40"/>
  <c r="I127" i="40"/>
  <c r="N50" i="40"/>
  <c r="I309" i="40"/>
  <c r="S310" i="40"/>
  <c r="S180" i="40"/>
  <c r="S334" i="41"/>
  <c r="L52" i="40"/>
  <c r="S130" i="40"/>
  <c r="D49" i="40"/>
  <c r="S232" i="40"/>
  <c r="E49" i="40"/>
  <c r="E23" i="40" s="1"/>
  <c r="I283" i="40"/>
  <c r="S414" i="40"/>
  <c r="G49" i="40"/>
  <c r="G23" i="40" s="1"/>
  <c r="S206" i="40"/>
  <c r="S386" i="41"/>
  <c r="O50" i="40"/>
  <c r="O24" i="40" s="1"/>
  <c r="I335" i="40"/>
  <c r="I257" i="40"/>
  <c r="R50" i="40"/>
  <c r="R24" i="40" s="1"/>
  <c r="S336" i="40"/>
  <c r="S258" i="40"/>
  <c r="D52" i="40"/>
  <c r="D26" i="40" s="1"/>
  <c r="H52" i="40"/>
  <c r="H26" i="40" s="1"/>
  <c r="C52" i="40"/>
  <c r="C26" i="40" s="1"/>
  <c r="I336" i="40"/>
  <c r="I414" i="40"/>
  <c r="G52" i="40"/>
  <c r="G26" i="40" s="1"/>
  <c r="E52" i="40"/>
  <c r="E26" i="40" s="1"/>
  <c r="M50" i="40" l="1"/>
  <c r="M24" i="40" s="1"/>
  <c r="S49" i="40"/>
  <c r="AJ49" i="40" s="1"/>
  <c r="I440" i="40"/>
  <c r="I258" i="40"/>
  <c r="I206" i="40"/>
  <c r="I180" i="40"/>
  <c r="G50" i="40"/>
  <c r="G24" i="40" s="1"/>
  <c r="S284" i="40"/>
  <c r="S362" i="40"/>
  <c r="I334" i="41"/>
  <c r="C50" i="40"/>
  <c r="C24" i="40" s="1"/>
  <c r="Q50" i="40"/>
  <c r="Q24" i="40" s="1"/>
  <c r="S154" i="40"/>
  <c r="I232" i="40"/>
  <c r="H50" i="40"/>
  <c r="H24" i="40" s="1"/>
  <c r="I284" i="40"/>
  <c r="I49" i="40"/>
  <c r="D50" i="40"/>
  <c r="I310" i="40"/>
  <c r="I386" i="41"/>
  <c r="I154" i="40"/>
  <c r="B50" i="40"/>
  <c r="E50" i="40"/>
  <c r="E24" i="40" s="1"/>
  <c r="L26" i="40"/>
  <c r="S26" i="40" s="1"/>
  <c r="S52" i="40"/>
  <c r="AJ52" i="40" s="1"/>
  <c r="I152" i="41"/>
  <c r="B52" i="40"/>
  <c r="I130" i="40"/>
  <c r="I388" i="40"/>
  <c r="I362" i="40"/>
  <c r="S360" i="41"/>
  <c r="B51" i="2" l="1"/>
  <c r="B262" i="2"/>
  <c r="I52" i="40"/>
  <c r="B26" i="40"/>
  <c r="I26" i="40" s="1"/>
  <c r="I50" i="40"/>
  <c r="S50" i="40"/>
  <c r="AJ50" i="40" s="1"/>
  <c r="I360" i="41"/>
  <c r="C51" i="4" l="1"/>
  <c r="C25" i="4" s="1"/>
  <c r="C262" i="4"/>
  <c r="D51" i="7"/>
  <c r="D262" i="7"/>
  <c r="C51" i="3"/>
  <c r="C25" i="3" s="1"/>
  <c r="C262" i="3"/>
  <c r="D51" i="2"/>
  <c r="D262" i="2"/>
  <c r="B25" i="2"/>
  <c r="D51" i="3"/>
  <c r="D262" i="3"/>
  <c r="D51" i="5"/>
  <c r="D262" i="5"/>
  <c r="D51" i="4"/>
  <c r="D262" i="4"/>
  <c r="C51" i="2"/>
  <c r="C25" i="2" s="1"/>
  <c r="C262" i="2"/>
  <c r="I259" i="2"/>
  <c r="I262" i="2" s="1"/>
  <c r="C51" i="5"/>
  <c r="C25" i="5" s="1"/>
  <c r="C262" i="5"/>
  <c r="C51" i="6"/>
  <c r="C25" i="6" s="1"/>
  <c r="C262" i="6"/>
  <c r="C51" i="7"/>
  <c r="C25" i="7" s="1"/>
  <c r="C262" i="7"/>
  <c r="B263" i="2"/>
  <c r="D51" i="6"/>
  <c r="D262" i="6"/>
  <c r="I259" i="4"/>
  <c r="I262" i="4" s="1"/>
  <c r="B51" i="4"/>
  <c r="B262" i="4"/>
  <c r="D50" i="36"/>
  <c r="D24" i="36" s="1"/>
  <c r="C50" i="36"/>
  <c r="C24" i="36" s="1"/>
  <c r="E97" i="41"/>
  <c r="E19" i="41" s="1"/>
  <c r="H97" i="41"/>
  <c r="H19" i="41" s="1"/>
  <c r="G97" i="41"/>
  <c r="G19" i="41" s="1"/>
  <c r="C97" i="41"/>
  <c r="C19" i="41" s="1"/>
  <c r="B263" i="4" l="1"/>
  <c r="B25" i="4"/>
  <c r="I51" i="4"/>
  <c r="I259" i="3"/>
  <c r="I262" i="3" s="1"/>
  <c r="C263" i="3" s="1"/>
  <c r="B51" i="3"/>
  <c r="B262" i="3"/>
  <c r="B263" i="3" s="1"/>
  <c r="G263" i="4"/>
  <c r="F263" i="4"/>
  <c r="H263" i="4"/>
  <c r="E263" i="4"/>
  <c r="C49" i="36"/>
  <c r="C23" i="36" s="1"/>
  <c r="C262" i="36"/>
  <c r="F263" i="2"/>
  <c r="G263" i="2"/>
  <c r="H263" i="2"/>
  <c r="E263" i="2"/>
  <c r="C263" i="2"/>
  <c r="I51" i="2"/>
  <c r="C263" i="4"/>
  <c r="D49" i="36"/>
  <c r="D23" i="36" s="1"/>
  <c r="D262" i="36"/>
  <c r="D263" i="4"/>
  <c r="D263" i="2"/>
  <c r="C50" i="1"/>
  <c r="C24" i="1" s="1"/>
  <c r="D49" i="1"/>
  <c r="C49" i="1"/>
  <c r="C23" i="1" s="1"/>
  <c r="D50" i="1"/>
  <c r="G90" i="41"/>
  <c r="G12" i="41" s="1"/>
  <c r="H90" i="41"/>
  <c r="H12" i="41" s="1"/>
  <c r="E90" i="41"/>
  <c r="E12" i="41" s="1"/>
  <c r="M97" i="41"/>
  <c r="M19" i="41" s="1"/>
  <c r="Q97" i="41"/>
  <c r="Q19" i="41" s="1"/>
  <c r="O97" i="41"/>
  <c r="O19" i="41" s="1"/>
  <c r="G90" i="40"/>
  <c r="H90" i="40"/>
  <c r="E90" i="40"/>
  <c r="I643" i="41"/>
  <c r="R97" i="41"/>
  <c r="R19" i="41" s="1"/>
  <c r="H94" i="40"/>
  <c r="H16" i="40" s="1"/>
  <c r="G94" i="40"/>
  <c r="G16" i="40" s="1"/>
  <c r="I263" i="4" l="1"/>
  <c r="I263" i="2"/>
  <c r="I259" i="6"/>
  <c r="I262" i="6" s="1"/>
  <c r="B51" i="6"/>
  <c r="B262" i="6"/>
  <c r="B263" i="6" s="1"/>
  <c r="I259" i="5"/>
  <c r="I262" i="5" s="1"/>
  <c r="B51" i="5"/>
  <c r="B262" i="5"/>
  <c r="B263" i="5" s="1"/>
  <c r="B25" i="3"/>
  <c r="I51" i="3"/>
  <c r="G263" i="3"/>
  <c r="F263" i="3"/>
  <c r="H263" i="3"/>
  <c r="E263" i="3"/>
  <c r="I257" i="1"/>
  <c r="B49" i="1"/>
  <c r="I259" i="7"/>
  <c r="I262" i="7" s="1"/>
  <c r="B51" i="7"/>
  <c r="B262" i="7"/>
  <c r="B263" i="7" s="1"/>
  <c r="D263" i="3"/>
  <c r="Q94" i="40"/>
  <c r="Q16" i="40" s="1"/>
  <c r="R94" i="40"/>
  <c r="R16" i="40" s="1"/>
  <c r="I636" i="40"/>
  <c r="R90" i="40"/>
  <c r="Q90" i="40"/>
  <c r="O90" i="41"/>
  <c r="O12" i="41" s="1"/>
  <c r="R90" i="41"/>
  <c r="R12" i="41" s="1"/>
  <c r="I640" i="40"/>
  <c r="S643" i="41"/>
  <c r="O90" i="40"/>
  <c r="I636" i="41"/>
  <c r="Q90" i="41"/>
  <c r="Q12" i="41" s="1"/>
  <c r="H94" i="41"/>
  <c r="H16" i="41" s="1"/>
  <c r="G94" i="41"/>
  <c r="G16" i="41" s="1"/>
  <c r="I263" i="3" l="1"/>
  <c r="E85" i="41"/>
  <c r="I257" i="36"/>
  <c r="I262" i="36" s="1"/>
  <c r="B49" i="36"/>
  <c r="B262" i="36"/>
  <c r="B263" i="36" s="1"/>
  <c r="C85" i="41"/>
  <c r="H85" i="41"/>
  <c r="H85" i="40"/>
  <c r="I49" i="1"/>
  <c r="B25" i="5"/>
  <c r="I51" i="5"/>
  <c r="I631" i="41"/>
  <c r="C85" i="40"/>
  <c r="E85" i="40"/>
  <c r="G263" i="5"/>
  <c r="F263" i="5"/>
  <c r="H263" i="5"/>
  <c r="E263" i="5"/>
  <c r="C263" i="5"/>
  <c r="D263" i="5"/>
  <c r="G85" i="40"/>
  <c r="I51" i="7"/>
  <c r="B25" i="7"/>
  <c r="I51" i="6"/>
  <c r="B25" i="6"/>
  <c r="I631" i="40"/>
  <c r="G85" i="41"/>
  <c r="G263" i="7"/>
  <c r="F263" i="7"/>
  <c r="H263" i="7"/>
  <c r="E263" i="7"/>
  <c r="C263" i="7"/>
  <c r="D263" i="7"/>
  <c r="F263" i="6"/>
  <c r="G263" i="6"/>
  <c r="H263" i="6"/>
  <c r="E263" i="6"/>
  <c r="D263" i="6"/>
  <c r="C263" i="6"/>
  <c r="I640" i="41"/>
  <c r="Q94" i="41"/>
  <c r="Q16" i="41" s="1"/>
  <c r="S636" i="41"/>
  <c r="R94" i="41"/>
  <c r="R16" i="41" s="1"/>
  <c r="S640" i="40"/>
  <c r="S636" i="40"/>
  <c r="H89" i="40"/>
  <c r="G89" i="40"/>
  <c r="I263" i="7" l="1"/>
  <c r="I263" i="5"/>
  <c r="I263" i="6"/>
  <c r="O85" i="41"/>
  <c r="I258" i="1"/>
  <c r="B50" i="1"/>
  <c r="R85" i="41"/>
  <c r="O85" i="40"/>
  <c r="S631" i="40"/>
  <c r="Q85" i="40"/>
  <c r="I258" i="36"/>
  <c r="B50" i="36"/>
  <c r="S631" i="41"/>
  <c r="I49" i="36"/>
  <c r="B23" i="36"/>
  <c r="I23" i="36" s="1"/>
  <c r="M85" i="40"/>
  <c r="R85" i="40"/>
  <c r="Q85" i="41"/>
  <c r="C263" i="36"/>
  <c r="I263" i="36"/>
  <c r="F263" i="36"/>
  <c r="G263" i="36"/>
  <c r="H263" i="36"/>
  <c r="E263" i="36"/>
  <c r="D263" i="36"/>
  <c r="M85" i="41"/>
  <c r="R89" i="40"/>
  <c r="G89" i="41"/>
  <c r="H89" i="41"/>
  <c r="Q89" i="40"/>
  <c r="I635" i="40"/>
  <c r="S640" i="41"/>
  <c r="I50" i="1" l="1"/>
  <c r="B24" i="1"/>
  <c r="I50" i="36"/>
  <c r="B24" i="36"/>
  <c r="I24" i="36" s="1"/>
  <c r="S635" i="40"/>
  <c r="R89" i="41"/>
  <c r="I635" i="41"/>
  <c r="Q89" i="41"/>
  <c r="AI142" i="40" l="1"/>
  <c r="AI324" i="40"/>
  <c r="X38" i="40"/>
  <c r="AC38" i="40"/>
  <c r="S635" i="41"/>
  <c r="V38" i="40" l="1"/>
  <c r="AI116" i="40"/>
  <c r="AI428" i="40"/>
  <c r="Y38" i="40"/>
  <c r="AI402" i="40"/>
  <c r="AE38" i="40"/>
  <c r="Z38" i="40"/>
  <c r="AI350" i="40"/>
  <c r="AA38" i="40"/>
  <c r="AH38" i="40"/>
  <c r="AI220" i="40"/>
  <c r="AG38" i="40"/>
  <c r="AI298" i="40"/>
  <c r="AI272" i="40"/>
  <c r="AI194" i="40"/>
  <c r="W38" i="40"/>
  <c r="AD38" i="40"/>
  <c r="AF38" i="40"/>
  <c r="AI246" i="40"/>
  <c r="AI168" i="40"/>
  <c r="AI376" i="40"/>
  <c r="S246" i="40"/>
  <c r="Q38" i="40"/>
  <c r="Q12" i="40" s="1"/>
  <c r="S298" i="40"/>
  <c r="S272" i="40"/>
  <c r="S142" i="40"/>
  <c r="S428" i="40"/>
  <c r="S350" i="40"/>
  <c r="O38" i="40" l="1"/>
  <c r="O12" i="40" s="1"/>
  <c r="S324" i="40"/>
  <c r="S402" i="40"/>
  <c r="S376" i="40"/>
  <c r="M38" i="40"/>
  <c r="R38" i="40"/>
  <c r="R12" i="40" s="1"/>
  <c r="L38" i="40"/>
  <c r="S116" i="40"/>
  <c r="S194" i="40"/>
  <c r="N38" i="40"/>
  <c r="S168" i="40"/>
  <c r="S220" i="40"/>
  <c r="AI38" i="40"/>
  <c r="I142" i="40"/>
  <c r="I324" i="40"/>
  <c r="I402" i="40"/>
  <c r="H38" i="40"/>
  <c r="H12" i="40" s="1"/>
  <c r="I272" i="40" l="1"/>
  <c r="B38" i="40"/>
  <c r="I116" i="40"/>
  <c r="I168" i="40"/>
  <c r="I194" i="40"/>
  <c r="S38" i="40"/>
  <c r="AJ38" i="40" s="1"/>
  <c r="I376" i="40"/>
  <c r="E38" i="40"/>
  <c r="E12" i="40" s="1"/>
  <c r="I298" i="40"/>
  <c r="I350" i="40"/>
  <c r="I428" i="40"/>
  <c r="I220" i="40"/>
  <c r="C38" i="40"/>
  <c r="G38" i="40"/>
  <c r="G12" i="40" s="1"/>
  <c r="D38" i="40"/>
  <c r="I246" i="40"/>
  <c r="D41" i="2" l="1"/>
  <c r="I38" i="40"/>
  <c r="E41" i="6"/>
  <c r="E41" i="7"/>
  <c r="E41" i="5" l="1"/>
  <c r="E15" i="6"/>
  <c r="B41" i="3"/>
  <c r="E41" i="3"/>
  <c r="E41" i="4"/>
  <c r="E15" i="7"/>
  <c r="B41" i="2"/>
  <c r="D15" i="2"/>
  <c r="E41" i="2"/>
  <c r="I145" i="3"/>
  <c r="G98" i="40"/>
  <c r="G20" i="40" s="1"/>
  <c r="H98" i="40"/>
  <c r="H20" i="40" s="1"/>
  <c r="E98" i="40"/>
  <c r="E20" i="40" s="1"/>
  <c r="C98" i="40"/>
  <c r="C20" i="40" s="1"/>
  <c r="C41" i="5" l="1"/>
  <c r="B15" i="2"/>
  <c r="D41" i="4"/>
  <c r="D41" i="7"/>
  <c r="E15" i="2"/>
  <c r="D41" i="5"/>
  <c r="C41" i="7"/>
  <c r="D41" i="3"/>
  <c r="E38" i="36"/>
  <c r="E15" i="4"/>
  <c r="C41" i="2"/>
  <c r="I41" i="2" s="1"/>
  <c r="C41" i="6"/>
  <c r="D41" i="6"/>
  <c r="E15" i="3"/>
  <c r="C41" i="4"/>
  <c r="C41" i="3"/>
  <c r="I41" i="3" s="1"/>
  <c r="I145" i="2"/>
  <c r="B15" i="3"/>
  <c r="E15" i="5"/>
  <c r="I644" i="40"/>
  <c r="Q98" i="40"/>
  <c r="Q20" i="40" s="1"/>
  <c r="M98" i="40"/>
  <c r="M20" i="40" s="1"/>
  <c r="O98" i="40"/>
  <c r="O20" i="40" s="1"/>
  <c r="R98" i="40"/>
  <c r="R20" i="40" s="1"/>
  <c r="B38" i="36" l="1"/>
  <c r="C38" i="36"/>
  <c r="C15" i="4"/>
  <c r="I145" i="5"/>
  <c r="B41" i="5"/>
  <c r="D15" i="5"/>
  <c r="E12" i="36"/>
  <c r="I145" i="6"/>
  <c r="B41" i="6"/>
  <c r="I145" i="4"/>
  <c r="B41" i="4"/>
  <c r="I145" i="7"/>
  <c r="B41" i="7"/>
  <c r="C15" i="6"/>
  <c r="D15" i="3"/>
  <c r="D15" i="7"/>
  <c r="C15" i="5"/>
  <c r="C15" i="3"/>
  <c r="I15" i="3" s="1"/>
  <c r="C15" i="2"/>
  <c r="I15" i="2" s="1"/>
  <c r="C15" i="7"/>
  <c r="D15" i="6"/>
  <c r="D15" i="4"/>
  <c r="S644" i="40"/>
  <c r="Y37" i="40" l="1"/>
  <c r="AI323" i="40"/>
  <c r="AI219" i="40"/>
  <c r="W37" i="40"/>
  <c r="AF37" i="40"/>
  <c r="AG37" i="40"/>
  <c r="AI297" i="40"/>
  <c r="AI438" i="40"/>
  <c r="AC37" i="40"/>
  <c r="B15" i="7"/>
  <c r="I41" i="7"/>
  <c r="C12" i="36"/>
  <c r="I41" i="6"/>
  <c r="B15" i="6"/>
  <c r="Z37" i="40"/>
  <c r="AI245" i="40"/>
  <c r="AE37" i="40"/>
  <c r="AI349" i="40"/>
  <c r="AI427" i="40"/>
  <c r="I41" i="5"/>
  <c r="B15" i="5"/>
  <c r="B12" i="36"/>
  <c r="AI167" i="40"/>
  <c r="AI401" i="40"/>
  <c r="AI412" i="40"/>
  <c r="AA37" i="40"/>
  <c r="AD37" i="40"/>
  <c r="AI271" i="40"/>
  <c r="AI193" i="40"/>
  <c r="AI375" i="40"/>
  <c r="V37" i="40"/>
  <c r="AI115" i="40"/>
  <c r="AI141" i="40"/>
  <c r="AH37" i="40"/>
  <c r="X37" i="40"/>
  <c r="B15" i="4"/>
  <c r="I41" i="4"/>
  <c r="S271" i="40" l="1"/>
  <c r="AI37" i="40"/>
  <c r="I15" i="5"/>
  <c r="R37" i="40"/>
  <c r="R11" i="40" s="1"/>
  <c r="S349" i="40"/>
  <c r="S219" i="40"/>
  <c r="S412" i="40"/>
  <c r="S375" i="40"/>
  <c r="N37" i="40"/>
  <c r="AI126" i="40"/>
  <c r="M37" i="40"/>
  <c r="S141" i="40"/>
  <c r="S193" i="40"/>
  <c r="S401" i="40"/>
  <c r="I15" i="4"/>
  <c r="D38" i="36"/>
  <c r="I142" i="36"/>
  <c r="S245" i="40"/>
  <c r="S167" i="40"/>
  <c r="S323" i="40"/>
  <c r="O37" i="40"/>
  <c r="I15" i="7"/>
  <c r="I15" i="6"/>
  <c r="L37" i="40"/>
  <c r="S115" i="40"/>
  <c r="S427" i="40"/>
  <c r="S297" i="40"/>
  <c r="Q37" i="40"/>
  <c r="Q11" i="40" s="1"/>
  <c r="S438" i="40"/>
  <c r="I323" i="40" l="1"/>
  <c r="I297" i="40"/>
  <c r="I219" i="40"/>
  <c r="C37" i="40"/>
  <c r="I193" i="40"/>
  <c r="I245" i="40"/>
  <c r="I349" i="40"/>
  <c r="I375" i="40"/>
  <c r="I141" i="40"/>
  <c r="I427" i="40"/>
  <c r="I438" i="40"/>
  <c r="I271" i="40"/>
  <c r="D12" i="36"/>
  <c r="I38" i="36"/>
  <c r="D37" i="40"/>
  <c r="I412" i="40"/>
  <c r="B37" i="40"/>
  <c r="I115" i="40"/>
  <c r="I401" i="40"/>
  <c r="S37" i="40"/>
  <c r="AJ37" i="40" s="1"/>
  <c r="H37" i="40"/>
  <c r="H11" i="40" s="1"/>
  <c r="I167" i="40"/>
  <c r="E37" i="40"/>
  <c r="S126" i="40"/>
  <c r="G37" i="40"/>
  <c r="G11" i="40" s="1"/>
  <c r="I37" i="40" l="1"/>
  <c r="I126" i="40"/>
  <c r="I12" i="36"/>
  <c r="F59" i="40" l="1"/>
  <c r="I449" i="40"/>
  <c r="P85" i="40" l="1"/>
  <c r="F59" i="41"/>
  <c r="I449" i="41"/>
  <c r="F7" i="40"/>
  <c r="I59" i="40"/>
  <c r="F7" i="41" l="1"/>
  <c r="I59" i="41"/>
  <c r="P85" i="41"/>
  <c r="P7" i="40"/>
  <c r="AI323" i="41" l="1"/>
  <c r="AI271" i="41"/>
  <c r="AI427" i="41"/>
  <c r="P7" i="41"/>
  <c r="AI219" i="41"/>
  <c r="AI141" i="41"/>
  <c r="AI167" i="41"/>
  <c r="AI397" i="41"/>
  <c r="AI401" i="41"/>
  <c r="AI371" i="41"/>
  <c r="AI375" i="41"/>
  <c r="AI267" i="41"/>
  <c r="AI215" i="41"/>
  <c r="AI349" i="41"/>
  <c r="AI245" i="41"/>
  <c r="AI297" i="41"/>
  <c r="AI423" i="41"/>
  <c r="AI193" i="41"/>
  <c r="AD37" i="41"/>
  <c r="AF37" i="41"/>
  <c r="W37" i="41"/>
  <c r="Y37" i="41"/>
  <c r="AH37" i="41"/>
  <c r="X37" i="41"/>
  <c r="AE37" i="41"/>
  <c r="AA37" i="41"/>
  <c r="AC37" i="41"/>
  <c r="Z37" i="41"/>
  <c r="AG37" i="41"/>
  <c r="S215" i="41" l="1"/>
  <c r="S267" i="41"/>
  <c r="S371" i="41"/>
  <c r="S401" i="41"/>
  <c r="S297" i="41"/>
  <c r="S219" i="41"/>
  <c r="AI345" i="41"/>
  <c r="AI163" i="41"/>
  <c r="S375" i="41"/>
  <c r="V37" i="41"/>
  <c r="AI37" i="41" s="1"/>
  <c r="AI115" i="41"/>
  <c r="S167" i="41"/>
  <c r="S323" i="41"/>
  <c r="S349" i="41"/>
  <c r="S271" i="41"/>
  <c r="S141" i="41"/>
  <c r="S427" i="41"/>
  <c r="S397" i="41"/>
  <c r="S423" i="41"/>
  <c r="AI293" i="41"/>
  <c r="S193" i="41"/>
  <c r="S245" i="41"/>
  <c r="Q37" i="41"/>
  <c r="Q11" i="41" s="1"/>
  <c r="O37" i="41"/>
  <c r="M37" i="41"/>
  <c r="N37" i="41"/>
  <c r="R37" i="41"/>
  <c r="R11" i="41" s="1"/>
  <c r="I245" i="41" l="1"/>
  <c r="I323" i="41"/>
  <c r="I349" i="41"/>
  <c r="I375" i="41"/>
  <c r="I397" i="41"/>
  <c r="G37" i="41"/>
  <c r="G11" i="41" s="1"/>
  <c r="I267" i="41"/>
  <c r="I215" i="41"/>
  <c r="I297" i="41"/>
  <c r="I193" i="41"/>
  <c r="I219" i="41"/>
  <c r="L37" i="41"/>
  <c r="S115" i="41"/>
  <c r="S163" i="41"/>
  <c r="I401" i="41"/>
  <c r="I423" i="41"/>
  <c r="I141" i="41"/>
  <c r="I271" i="41"/>
  <c r="I427" i="41"/>
  <c r="I167" i="41"/>
  <c r="I371" i="41"/>
  <c r="AI241" i="41"/>
  <c r="S293" i="41"/>
  <c r="S345" i="41"/>
  <c r="H37" i="41"/>
  <c r="H11" i="41" s="1"/>
  <c r="D37" i="41"/>
  <c r="C37" i="41"/>
  <c r="E37" i="41"/>
  <c r="S37" i="41" l="1"/>
  <c r="AJ37" i="41" s="1"/>
  <c r="AI189" i="41"/>
  <c r="AI319" i="41"/>
  <c r="B37" i="41"/>
  <c r="I115" i="41"/>
  <c r="I345" i="41"/>
  <c r="I163" i="41"/>
  <c r="AI111" i="41"/>
  <c r="I293" i="41"/>
  <c r="S241" i="41"/>
  <c r="S189" i="41" l="1"/>
  <c r="S319" i="41"/>
  <c r="S111" i="41"/>
  <c r="I37" i="41"/>
  <c r="I241" i="41"/>
  <c r="I111" i="41" l="1"/>
  <c r="I189" i="41"/>
  <c r="I319" i="41"/>
  <c r="D90" i="1" l="1"/>
  <c r="C90" i="1"/>
  <c r="I584" i="1" l="1"/>
  <c r="B90" i="1"/>
  <c r="I90" i="1" s="1"/>
  <c r="E93" i="1"/>
  <c r="I93" i="1" s="1"/>
  <c r="I587" i="1"/>
  <c r="I301" i="1" l="1"/>
  <c r="I145" i="1"/>
  <c r="I249" i="1"/>
  <c r="I197" i="1"/>
  <c r="I353" i="1"/>
  <c r="I431" i="1"/>
  <c r="I171" i="1"/>
  <c r="I379" i="1"/>
  <c r="I275" i="1" l="1"/>
  <c r="I327" i="1"/>
  <c r="I220" i="1"/>
  <c r="E236" i="1"/>
  <c r="I405" i="1"/>
  <c r="I376" i="1"/>
  <c r="C41" i="1"/>
  <c r="C15" i="1" s="1"/>
  <c r="E41" i="1"/>
  <c r="E15" i="1" s="1"/>
  <c r="I246" i="1"/>
  <c r="G41" i="1"/>
  <c r="G15" i="1" s="1"/>
  <c r="H41" i="1"/>
  <c r="H15" i="1" s="1"/>
  <c r="D41" i="1"/>
  <c r="D15" i="1" s="1"/>
  <c r="I324" i="1"/>
  <c r="I350" i="1"/>
  <c r="I194" i="1"/>
  <c r="I298" i="1"/>
  <c r="I272" i="1"/>
  <c r="I142" i="1"/>
  <c r="I428" i="1"/>
  <c r="B41" i="1" l="1"/>
  <c r="I168" i="1"/>
  <c r="I402" i="1"/>
  <c r="I41" i="1"/>
  <c r="B15" i="1"/>
  <c r="I15" i="1" s="1"/>
  <c r="I119" i="1"/>
  <c r="C38" i="1"/>
  <c r="C12" i="1" s="1"/>
  <c r="E38" i="1"/>
  <c r="E12" i="1" s="1"/>
  <c r="H38" i="1"/>
  <c r="H12" i="1" s="1"/>
  <c r="D38" i="1"/>
  <c r="D12" i="1" s="1"/>
  <c r="G38" i="1"/>
  <c r="G12" i="1" s="1"/>
  <c r="I116" i="1" l="1"/>
  <c r="B38" i="1"/>
  <c r="I38" i="1" l="1"/>
  <c r="B12" i="1"/>
  <c r="I12" i="1" s="1"/>
  <c r="E93" i="41" l="1"/>
  <c r="I587" i="41"/>
  <c r="O93" i="41" l="1"/>
  <c r="S587" i="41"/>
  <c r="I93" i="41"/>
  <c r="E15" i="41"/>
  <c r="I15" i="41" s="1"/>
  <c r="S93" i="41" l="1"/>
  <c r="O15" i="41"/>
  <c r="S15" i="41" s="1"/>
  <c r="T15" i="41" s="1"/>
  <c r="E93" i="40" l="1"/>
  <c r="I587" i="40"/>
  <c r="O93" i="40" l="1"/>
  <c r="S587" i="40"/>
  <c r="I93" i="40"/>
  <c r="E15" i="40"/>
  <c r="I15" i="40" s="1"/>
  <c r="S93" i="40" l="1"/>
  <c r="O15" i="40"/>
  <c r="S15" i="40" s="1"/>
  <c r="T15" i="40" s="1"/>
  <c r="AI360" i="40" l="1"/>
  <c r="AI334" i="40" l="1"/>
  <c r="AI256" i="41"/>
  <c r="AI256" i="40"/>
  <c r="S360" i="40"/>
  <c r="AI386" i="40"/>
  <c r="AI204" i="40"/>
  <c r="X48" i="40"/>
  <c r="AE48" i="40"/>
  <c r="AA48" i="40"/>
  <c r="W48" i="40"/>
  <c r="AG48" i="40"/>
  <c r="Z48" i="40"/>
  <c r="AD48" i="40"/>
  <c r="AC48" i="40"/>
  <c r="AH48" i="40"/>
  <c r="Y48" i="40"/>
  <c r="AF48" i="40"/>
  <c r="W48" i="41"/>
  <c r="X48" i="41"/>
  <c r="AC48" i="41"/>
  <c r="Y48" i="41"/>
  <c r="AA48" i="41"/>
  <c r="AD48" i="41"/>
  <c r="AG48" i="41"/>
  <c r="AF48" i="41"/>
  <c r="Z48" i="41"/>
  <c r="AE48" i="41"/>
  <c r="AH48" i="41"/>
  <c r="AI152" i="40" l="1"/>
  <c r="V48" i="40"/>
  <c r="AI48" i="40" s="1"/>
  <c r="S334" i="40"/>
  <c r="S386" i="40"/>
  <c r="S204" i="40"/>
  <c r="S256" i="40"/>
  <c r="S256" i="41"/>
  <c r="AI204" i="41"/>
  <c r="V48" i="41"/>
  <c r="AI48" i="41" s="1"/>
  <c r="I360" i="40"/>
  <c r="N48" i="41"/>
  <c r="O48" i="41"/>
  <c r="O22" i="41" s="1"/>
  <c r="M48" i="41"/>
  <c r="M22" i="41" s="1"/>
  <c r="Q48" i="41"/>
  <c r="Q22" i="41" s="1"/>
  <c r="R48" i="40"/>
  <c r="R22" i="40" s="1"/>
  <c r="N48" i="40"/>
  <c r="R48" i="41"/>
  <c r="R22" i="41" s="1"/>
  <c r="M48" i="40"/>
  <c r="M22" i="40" s="1"/>
  <c r="O48" i="40"/>
  <c r="O22" i="40" s="1"/>
  <c r="Q48" i="40"/>
  <c r="Q22" i="40" s="1"/>
  <c r="I334" i="40" l="1"/>
  <c r="I256" i="40"/>
  <c r="S204" i="41"/>
  <c r="L48" i="41"/>
  <c r="S152" i="40"/>
  <c r="L48" i="40"/>
  <c r="I386" i="40"/>
  <c r="I204" i="40"/>
  <c r="I256" i="41"/>
  <c r="G48" i="40"/>
  <c r="G22" i="40" s="1"/>
  <c r="E48" i="40"/>
  <c r="E22" i="40" s="1"/>
  <c r="C48" i="40"/>
  <c r="C22" i="40" s="1"/>
  <c r="H48" i="40"/>
  <c r="H22" i="40" s="1"/>
  <c r="G48" i="41"/>
  <c r="G22" i="41" s="1"/>
  <c r="C48" i="41"/>
  <c r="C22" i="41" s="1"/>
  <c r="E48" i="41"/>
  <c r="E22" i="41" s="1"/>
  <c r="D48" i="41"/>
  <c r="D22" i="41" s="1"/>
  <c r="H48" i="41"/>
  <c r="H22" i="41" s="1"/>
  <c r="D100" i="41"/>
  <c r="D48" i="40"/>
  <c r="D100" i="40"/>
  <c r="I204" i="41" l="1"/>
  <c r="B48" i="41"/>
  <c r="D22" i="40"/>
  <c r="S48" i="40"/>
  <c r="AJ48" i="40" s="1"/>
  <c r="I152" i="40"/>
  <c r="B48" i="40"/>
  <c r="S48" i="41"/>
  <c r="AJ48" i="41" s="1"/>
  <c r="N100" i="40"/>
  <c r="N22" i="40" s="1"/>
  <c r="N100" i="41"/>
  <c r="N22" i="41" s="1"/>
  <c r="I48" i="40" l="1"/>
  <c r="B100" i="40"/>
  <c r="I100" i="40" s="1"/>
  <c r="I594" i="40"/>
  <c r="I48" i="41"/>
  <c r="B100" i="41"/>
  <c r="I100" i="41" s="1"/>
  <c r="I594" i="41"/>
  <c r="B22" i="41" l="1"/>
  <c r="I22" i="41" s="1"/>
  <c r="L100" i="41"/>
  <c r="S594" i="41"/>
  <c r="L100" i="40"/>
  <c r="S594" i="40"/>
  <c r="B22" i="40"/>
  <c r="I22" i="40" s="1"/>
  <c r="S100" i="40" l="1"/>
  <c r="L22" i="40"/>
  <c r="S22" i="40" s="1"/>
  <c r="T22" i="40" s="1"/>
  <c r="S100" i="41"/>
  <c r="L22" i="41"/>
  <c r="S22" i="41" s="1"/>
  <c r="T22" i="41" s="1"/>
  <c r="I539" i="40"/>
  <c r="I487" i="40"/>
  <c r="I461" i="40" l="1"/>
  <c r="AI253" i="40"/>
  <c r="I513" i="40"/>
  <c r="I565" i="40"/>
  <c r="AI227" i="40" l="1"/>
  <c r="AC45" i="40"/>
  <c r="AI279" i="40"/>
  <c r="AI201" i="40"/>
  <c r="V45" i="40"/>
  <c r="AI123" i="40"/>
  <c r="AI383" i="40"/>
  <c r="AI175" i="40"/>
  <c r="Y45" i="40"/>
  <c r="AI331" i="40"/>
  <c r="AI305" i="40"/>
  <c r="AA45" i="40"/>
  <c r="AE45" i="40"/>
  <c r="Z45" i="40"/>
  <c r="AI149" i="40"/>
  <c r="AI357" i="40"/>
  <c r="AH45" i="40"/>
  <c r="AD45" i="40"/>
  <c r="W45" i="40"/>
  <c r="AG45" i="40"/>
  <c r="X45" i="40"/>
  <c r="AI409" i="40"/>
  <c r="AI435" i="40"/>
  <c r="AF45" i="40"/>
  <c r="F71" i="40"/>
  <c r="P97" i="40"/>
  <c r="Q45" i="40" l="1"/>
  <c r="S227" i="40"/>
  <c r="S331" i="40"/>
  <c r="S435" i="40"/>
  <c r="S305" i="40"/>
  <c r="S201" i="40"/>
  <c r="F19" i="40"/>
  <c r="I71" i="40"/>
  <c r="M45" i="40"/>
  <c r="L45" i="40"/>
  <c r="S123" i="40"/>
  <c r="S357" i="40"/>
  <c r="S149" i="40"/>
  <c r="S175" i="40"/>
  <c r="S279" i="40"/>
  <c r="S383" i="40"/>
  <c r="R45" i="40"/>
  <c r="S409" i="40"/>
  <c r="AI45" i="40"/>
  <c r="N45" i="40"/>
  <c r="S253" i="40"/>
  <c r="O45" i="40"/>
  <c r="I357" i="40"/>
  <c r="I253" i="40"/>
  <c r="C45" i="40"/>
  <c r="I175" i="40"/>
  <c r="E97" i="40"/>
  <c r="C97" i="40"/>
  <c r="G97" i="40"/>
  <c r="H97" i="40"/>
  <c r="D45" i="40" l="1"/>
  <c r="I201" i="40"/>
  <c r="E45" i="40"/>
  <c r="E19" i="40" s="1"/>
  <c r="I383" i="40"/>
  <c r="I409" i="40"/>
  <c r="I331" i="40"/>
  <c r="I435" i="40"/>
  <c r="I279" i="40"/>
  <c r="P71" i="40"/>
  <c r="S487" i="40"/>
  <c r="C19" i="40"/>
  <c r="B45" i="40"/>
  <c r="I123" i="40"/>
  <c r="S45" i="40"/>
  <c r="AJ45" i="40" s="1"/>
  <c r="I149" i="40"/>
  <c r="I305" i="40"/>
  <c r="I227" i="40"/>
  <c r="G45" i="40"/>
  <c r="G19" i="40" s="1"/>
  <c r="R19" i="40"/>
  <c r="I591" i="40"/>
  <c r="H45" i="40"/>
  <c r="H19" i="40" s="1"/>
  <c r="M97" i="40"/>
  <c r="M19" i="40" s="1"/>
  <c r="I643" i="40"/>
  <c r="R97" i="40"/>
  <c r="Q97" i="40"/>
  <c r="Q19" i="40" s="1"/>
  <c r="O97" i="40"/>
  <c r="O19" i="40" s="1"/>
  <c r="I45" i="40" l="1"/>
  <c r="P19" i="40"/>
  <c r="S71" i="40"/>
  <c r="C418" i="2"/>
  <c r="B418" i="2"/>
  <c r="D418" i="2"/>
  <c r="S591" i="40"/>
  <c r="E418" i="2"/>
  <c r="S643" i="40"/>
  <c r="I416" i="2" l="1"/>
  <c r="I418" i="2" s="1"/>
  <c r="E418" i="5"/>
  <c r="D418" i="6"/>
  <c r="D418" i="3"/>
  <c r="E419" i="2"/>
  <c r="C419" i="2"/>
  <c r="C418" i="4"/>
  <c r="E418" i="4"/>
  <c r="E418" i="3"/>
  <c r="D418" i="5"/>
  <c r="D418" i="4"/>
  <c r="C418" i="6"/>
  <c r="C418" i="7"/>
  <c r="D419" i="2"/>
  <c r="C52" i="4"/>
  <c r="C26" i="4" s="1"/>
  <c r="C314" i="4"/>
  <c r="F419" i="2"/>
  <c r="G419" i="2"/>
  <c r="H419" i="2"/>
  <c r="C418" i="3"/>
  <c r="E418" i="7"/>
  <c r="D418" i="7"/>
  <c r="E418" i="6"/>
  <c r="C52" i="7"/>
  <c r="C26" i="7" s="1"/>
  <c r="C314" i="7"/>
  <c r="C418" i="5"/>
  <c r="B419" i="2"/>
  <c r="D418" i="36"/>
  <c r="E418" i="36"/>
  <c r="C418" i="36"/>
  <c r="C52" i="6" l="1"/>
  <c r="C314" i="6"/>
  <c r="E52" i="2"/>
  <c r="E26" i="2" s="1"/>
  <c r="E314" i="2"/>
  <c r="I312" i="2"/>
  <c r="I314" i="2" s="1"/>
  <c r="B52" i="2"/>
  <c r="B314" i="2"/>
  <c r="I416" i="4"/>
  <c r="I418" i="4" s="1"/>
  <c r="B418" i="4"/>
  <c r="B419" i="4" s="1"/>
  <c r="D419" i="4"/>
  <c r="D314" i="2"/>
  <c r="D52" i="2"/>
  <c r="C419" i="4"/>
  <c r="C52" i="5"/>
  <c r="C26" i="5" s="1"/>
  <c r="C314" i="5"/>
  <c r="I419" i="2"/>
  <c r="E419" i="4"/>
  <c r="C52" i="2"/>
  <c r="C26" i="2" s="1"/>
  <c r="C314" i="2"/>
  <c r="C315" i="2" s="1"/>
  <c r="E315" i="2" l="1"/>
  <c r="D315" i="2"/>
  <c r="E52" i="3"/>
  <c r="E26" i="3" s="1"/>
  <c r="E314" i="3"/>
  <c r="C52" i="3"/>
  <c r="C26" i="3" s="1"/>
  <c r="C314" i="3"/>
  <c r="F419" i="4"/>
  <c r="H419" i="4"/>
  <c r="G419" i="4"/>
  <c r="D26" i="2"/>
  <c r="I416" i="6"/>
  <c r="I418" i="6" s="1"/>
  <c r="B418" i="6"/>
  <c r="B419" i="6" s="1"/>
  <c r="E52" i="7"/>
  <c r="E26" i="7" s="1"/>
  <c r="E314" i="7"/>
  <c r="E52" i="4"/>
  <c r="E26" i="4" s="1"/>
  <c r="E314" i="4"/>
  <c r="B315" i="2"/>
  <c r="E52" i="5"/>
  <c r="E26" i="5" s="1"/>
  <c r="E314" i="5"/>
  <c r="E52" i="6"/>
  <c r="E26" i="6" s="1"/>
  <c r="E314" i="6"/>
  <c r="B26" i="2"/>
  <c r="I26" i="2" s="1"/>
  <c r="I52" i="2"/>
  <c r="I416" i="7"/>
  <c r="I418" i="7" s="1"/>
  <c r="B418" i="7"/>
  <c r="I416" i="3"/>
  <c r="I418" i="3" s="1"/>
  <c r="B418" i="3"/>
  <c r="F315" i="2"/>
  <c r="H315" i="2"/>
  <c r="G315" i="2"/>
  <c r="I416" i="5"/>
  <c r="I418" i="5" s="1"/>
  <c r="B418" i="5"/>
  <c r="B419" i="5" s="1"/>
  <c r="C26" i="6"/>
  <c r="I419" i="4" l="1"/>
  <c r="B419" i="3"/>
  <c r="F419" i="3"/>
  <c r="H419" i="3"/>
  <c r="G419" i="3"/>
  <c r="C419" i="3"/>
  <c r="D419" i="3"/>
  <c r="E419" i="3"/>
  <c r="B419" i="7"/>
  <c r="I312" i="4"/>
  <c r="I314" i="4" s="1"/>
  <c r="E315" i="4" s="1"/>
  <c r="B52" i="4"/>
  <c r="B314" i="4"/>
  <c r="I149" i="36"/>
  <c r="D52" i="5"/>
  <c r="D26" i="5" s="1"/>
  <c r="D314" i="5"/>
  <c r="D52" i="7"/>
  <c r="D26" i="7" s="1"/>
  <c r="D314" i="7"/>
  <c r="I312" i="5"/>
  <c r="I314" i="5" s="1"/>
  <c r="E315" i="5" s="1"/>
  <c r="B52" i="5"/>
  <c r="B314" i="5"/>
  <c r="E314" i="36"/>
  <c r="E45" i="36"/>
  <c r="E19" i="36" s="1"/>
  <c r="I315" i="2"/>
  <c r="I312" i="7"/>
  <c r="I314" i="7" s="1"/>
  <c r="E315" i="7" s="1"/>
  <c r="B314" i="7"/>
  <c r="B52" i="7"/>
  <c r="H419" i="7"/>
  <c r="F419" i="7"/>
  <c r="G419" i="7"/>
  <c r="C419" i="7"/>
  <c r="E419" i="7"/>
  <c r="D419" i="7"/>
  <c r="D52" i="4"/>
  <c r="D26" i="4" s="1"/>
  <c r="D314" i="4"/>
  <c r="D315" i="4" s="1"/>
  <c r="I312" i="6"/>
  <c r="I314" i="6" s="1"/>
  <c r="B314" i="6"/>
  <c r="B52" i="6"/>
  <c r="D52" i="6"/>
  <c r="D26" i="6" s="1"/>
  <c r="D314" i="6"/>
  <c r="C419" i="5"/>
  <c r="F419" i="5"/>
  <c r="H419" i="5"/>
  <c r="G419" i="5"/>
  <c r="E419" i="5"/>
  <c r="D419" i="5"/>
  <c r="D314" i="3"/>
  <c r="D52" i="3"/>
  <c r="D26" i="3" s="1"/>
  <c r="F419" i="6"/>
  <c r="H419" i="6"/>
  <c r="G419" i="6"/>
  <c r="E419" i="6"/>
  <c r="D419" i="6"/>
  <c r="C419" i="6"/>
  <c r="I409" i="36"/>
  <c r="I418" i="36" s="1"/>
  <c r="B418" i="36"/>
  <c r="I312" i="3"/>
  <c r="I314" i="3" s="1"/>
  <c r="B52" i="3"/>
  <c r="B314" i="3"/>
  <c r="D315" i="3" l="1"/>
  <c r="I419" i="6"/>
  <c r="I419" i="5"/>
  <c r="B315" i="3"/>
  <c r="F315" i="3"/>
  <c r="G315" i="3"/>
  <c r="H315" i="3"/>
  <c r="F315" i="6"/>
  <c r="H315" i="6"/>
  <c r="G315" i="6"/>
  <c r="C315" i="6"/>
  <c r="E315" i="3"/>
  <c r="C314" i="36"/>
  <c r="C45" i="36"/>
  <c r="C19" i="36" s="1"/>
  <c r="B419" i="36"/>
  <c r="B315" i="5"/>
  <c r="B315" i="4"/>
  <c r="B26" i="7"/>
  <c r="I26" i="7" s="1"/>
  <c r="I52" i="7"/>
  <c r="B26" i="5"/>
  <c r="I26" i="5" s="1"/>
  <c r="I52" i="5"/>
  <c r="B26" i="4"/>
  <c r="I26" i="4" s="1"/>
  <c r="I52" i="4"/>
  <c r="I580" i="40"/>
  <c r="D315" i="6"/>
  <c r="B315" i="7"/>
  <c r="F315" i="7"/>
  <c r="G315" i="7"/>
  <c r="H315" i="7"/>
  <c r="C315" i="7"/>
  <c r="D315" i="7"/>
  <c r="I419" i="7"/>
  <c r="B445" i="36"/>
  <c r="I419" i="36"/>
  <c r="F445" i="36"/>
  <c r="F419" i="36"/>
  <c r="H419" i="36"/>
  <c r="G445" i="36"/>
  <c r="H445" i="36"/>
  <c r="G419" i="36"/>
  <c r="E445" i="36"/>
  <c r="C445" i="36"/>
  <c r="D445" i="36"/>
  <c r="I445" i="36"/>
  <c r="E419" i="36"/>
  <c r="C419" i="36"/>
  <c r="D419" i="36"/>
  <c r="G315" i="5"/>
  <c r="F315" i="5"/>
  <c r="H315" i="5"/>
  <c r="C315" i="5"/>
  <c r="B26" i="6"/>
  <c r="I26" i="6" s="1"/>
  <c r="I52" i="6"/>
  <c r="E315" i="6"/>
  <c r="C315" i="4"/>
  <c r="F315" i="4"/>
  <c r="H315" i="4"/>
  <c r="G315" i="4"/>
  <c r="D314" i="36"/>
  <c r="D45" i="36"/>
  <c r="D19" i="36" s="1"/>
  <c r="B26" i="3"/>
  <c r="I26" i="3" s="1"/>
  <c r="I52" i="3"/>
  <c r="B315" i="6"/>
  <c r="D315" i="5"/>
  <c r="C315" i="3"/>
  <c r="I419" i="3"/>
  <c r="I315" i="4" l="1"/>
  <c r="I315" i="6"/>
  <c r="I315" i="7"/>
  <c r="I315" i="5"/>
  <c r="I305" i="36"/>
  <c r="I314" i="36" s="1"/>
  <c r="B314" i="36"/>
  <c r="B315" i="36" s="1"/>
  <c r="B45" i="36"/>
  <c r="D315" i="36"/>
  <c r="S580" i="40"/>
  <c r="I580" i="41"/>
  <c r="I315" i="3"/>
  <c r="S580" i="41" l="1"/>
  <c r="H315" i="36"/>
  <c r="F315" i="36"/>
  <c r="I315" i="36"/>
  <c r="G315" i="36"/>
  <c r="E315" i="36"/>
  <c r="I45" i="36"/>
  <c r="B19" i="36"/>
  <c r="C315" i="36"/>
  <c r="I487" i="36" l="1"/>
  <c r="F71" i="36"/>
  <c r="I71" i="36" l="1"/>
  <c r="F19" i="36"/>
  <c r="I19" i="36" s="1"/>
  <c r="D86" i="1"/>
  <c r="B86" i="1" l="1"/>
  <c r="I580" i="1"/>
  <c r="I482" i="1" l="1"/>
  <c r="F66" i="1"/>
  <c r="C97" i="1"/>
  <c r="I591" i="1" l="1"/>
  <c r="B97" i="1"/>
  <c r="I97" i="1" s="1"/>
  <c r="I66" i="1"/>
  <c r="F14" i="1"/>
  <c r="I175" i="1" l="1"/>
  <c r="I279" i="1" l="1"/>
  <c r="I149" i="1"/>
  <c r="I383" i="1"/>
  <c r="I253" i="1"/>
  <c r="I409" i="1"/>
  <c r="I331" i="1"/>
  <c r="I305" i="1"/>
  <c r="I201" i="1"/>
  <c r="I435" i="1"/>
  <c r="B45" i="1" l="1"/>
  <c r="H45" i="1"/>
  <c r="H19" i="1" s="1"/>
  <c r="G45" i="1"/>
  <c r="G19" i="1" s="1"/>
  <c r="C45" i="1"/>
  <c r="C19" i="1" s="1"/>
  <c r="E45" i="1"/>
  <c r="E19" i="1" s="1"/>
  <c r="B19" i="1" l="1"/>
  <c r="D45" i="1"/>
  <c r="I123" i="1"/>
  <c r="H89" i="1"/>
  <c r="I609" i="1"/>
  <c r="G89" i="1"/>
  <c r="D19" i="1" l="1"/>
  <c r="I45" i="1"/>
  <c r="I357" i="1"/>
  <c r="E89" i="1"/>
  <c r="D89" i="1"/>
  <c r="B89" i="1"/>
  <c r="I583" i="1"/>
  <c r="I19" i="1"/>
  <c r="I323" i="1"/>
  <c r="I271" i="1"/>
  <c r="I297" i="1"/>
  <c r="I349" i="1"/>
  <c r="I141" i="1"/>
  <c r="I167" i="1"/>
  <c r="I245" i="1"/>
  <c r="I193" i="1"/>
  <c r="I427" i="1"/>
  <c r="I375" i="1"/>
  <c r="I401" i="1"/>
  <c r="C89" i="1" l="1"/>
  <c r="H37" i="1"/>
  <c r="H11" i="1" s="1"/>
  <c r="G37" i="1"/>
  <c r="G11" i="1" s="1"/>
  <c r="C37" i="1"/>
  <c r="C11" i="1" s="1"/>
  <c r="D37" i="1"/>
  <c r="D11" i="1" s="1"/>
  <c r="E37" i="1"/>
  <c r="E11" i="1" s="1"/>
  <c r="F105" i="1" l="1"/>
  <c r="I651" i="1"/>
  <c r="B37" i="1"/>
  <c r="I115" i="1"/>
  <c r="B11" i="1" l="1"/>
  <c r="I37" i="1"/>
  <c r="F27" i="1"/>
  <c r="I27" i="1" s="1"/>
  <c r="I105" i="1"/>
  <c r="D100" i="1" l="1"/>
  <c r="D22" i="1" s="1"/>
  <c r="B100" i="1" l="1"/>
  <c r="I594" i="1"/>
  <c r="I100" i="1" l="1"/>
  <c r="B22" i="1"/>
  <c r="I22" i="1" s="1"/>
  <c r="C90" i="40" l="1"/>
  <c r="C12" i="40" s="1"/>
  <c r="C90" i="41"/>
  <c r="C12" i="41" s="1"/>
  <c r="I584" i="41" l="1"/>
  <c r="I584" i="40"/>
  <c r="M90" i="41"/>
  <c r="M12" i="41" s="1"/>
  <c r="M90" i="40"/>
  <c r="M12" i="40" s="1"/>
  <c r="S584" i="41" l="1"/>
  <c r="S584" i="40"/>
  <c r="C94" i="41"/>
  <c r="C16" i="41" s="1"/>
  <c r="E94" i="41"/>
  <c r="E16" i="41" s="1"/>
  <c r="E94" i="40"/>
  <c r="E16" i="40" s="1"/>
  <c r="C94" i="40"/>
  <c r="C16" i="40" s="1"/>
  <c r="M94" i="40" l="1"/>
  <c r="M16" i="40" s="1"/>
  <c r="O94" i="40"/>
  <c r="O16" i="40" s="1"/>
  <c r="O94" i="41"/>
  <c r="O16" i="41" s="1"/>
  <c r="M94" i="41"/>
  <c r="M16" i="41" s="1"/>
  <c r="I588" i="40" l="1"/>
  <c r="I588" i="41"/>
  <c r="S588" i="41" l="1"/>
  <c r="E89" i="40"/>
  <c r="E11" i="40" s="1"/>
  <c r="E89" i="41"/>
  <c r="E11" i="41" s="1"/>
  <c r="S588" i="40"/>
  <c r="C89" i="41" l="1"/>
  <c r="C11" i="41" s="1"/>
  <c r="C89" i="40"/>
  <c r="C11" i="40" s="1"/>
  <c r="I583" i="41"/>
  <c r="O89" i="40"/>
  <c r="O11" i="40" s="1"/>
  <c r="I583" i="40"/>
  <c r="O89" i="41"/>
  <c r="O11" i="41" s="1"/>
  <c r="S583" i="41" l="1"/>
  <c r="M89" i="40"/>
  <c r="M11" i="40" s="1"/>
  <c r="M89" i="41"/>
  <c r="M11" i="41" s="1"/>
  <c r="S583" i="40"/>
  <c r="I229" i="1" l="1"/>
  <c r="I619" i="1"/>
  <c r="I593" i="1" l="1"/>
  <c r="I177" i="1"/>
  <c r="I359" i="1"/>
  <c r="I255" i="1"/>
  <c r="E99" i="1"/>
  <c r="I307" i="1"/>
  <c r="I281" i="1"/>
  <c r="I333" i="1"/>
  <c r="G99" i="1"/>
  <c r="I203" i="1"/>
  <c r="I437" i="1"/>
  <c r="H99" i="1"/>
  <c r="C99" i="1"/>
  <c r="I151" i="1"/>
  <c r="I411" i="1" l="1"/>
  <c r="I645" i="1"/>
  <c r="D99" i="1"/>
  <c r="I385" i="1"/>
  <c r="B99" i="1"/>
  <c r="I99" i="1" s="1"/>
  <c r="C47" i="1"/>
  <c r="C21" i="1" s="1"/>
  <c r="E47" i="1"/>
  <c r="E21" i="1" s="1"/>
  <c r="G47" i="1"/>
  <c r="G21" i="1" s="1"/>
  <c r="H47" i="1"/>
  <c r="H21" i="1" s="1"/>
  <c r="D47" i="1"/>
  <c r="D21" i="1" s="1"/>
  <c r="B47" i="1" l="1"/>
  <c r="I125" i="1"/>
  <c r="F104" i="1" l="1"/>
  <c r="I650" i="1"/>
  <c r="F101" i="1"/>
  <c r="F23" i="1" s="1"/>
  <c r="I647" i="1"/>
  <c r="I47" i="1"/>
  <c r="B21" i="1"/>
  <c r="I21" i="1" s="1"/>
  <c r="I104" i="1" l="1"/>
  <c r="F26" i="1"/>
  <c r="I26" i="1" s="1"/>
  <c r="AI429" i="41" l="1"/>
  <c r="AI195" i="41"/>
  <c r="AA39" i="40"/>
  <c r="AI351" i="40"/>
  <c r="AI273" i="40"/>
  <c r="AI377" i="41"/>
  <c r="I533" i="41"/>
  <c r="AI247" i="41" l="1"/>
  <c r="AI325" i="40"/>
  <c r="AI221" i="41"/>
  <c r="AI195" i="40"/>
  <c r="AE39" i="40"/>
  <c r="W39" i="40"/>
  <c r="I455" i="40"/>
  <c r="AI403" i="41"/>
  <c r="AI273" i="41"/>
  <c r="AI403" i="40"/>
  <c r="Y39" i="40"/>
  <c r="AH39" i="40"/>
  <c r="AI429" i="40"/>
  <c r="I455" i="41"/>
  <c r="AF39" i="40"/>
  <c r="AI351" i="41"/>
  <c r="X39" i="40"/>
  <c r="AI377" i="40"/>
  <c r="AI299" i="41"/>
  <c r="AI299" i="40"/>
  <c r="AI247" i="40"/>
  <c r="V39" i="40"/>
  <c r="AI117" i="40"/>
  <c r="AI169" i="41"/>
  <c r="AI143" i="41"/>
  <c r="AD39" i="40"/>
  <c r="AI325" i="41"/>
  <c r="AG39" i="40"/>
  <c r="AI221" i="40"/>
  <c r="AC39" i="40"/>
  <c r="AI143" i="40"/>
  <c r="Z39" i="40"/>
  <c r="AI169" i="40"/>
  <c r="I533" i="40"/>
  <c r="AI359" i="41"/>
  <c r="AG39" i="41"/>
  <c r="X39" i="41"/>
  <c r="AF39" i="41"/>
  <c r="W39" i="41"/>
  <c r="AC39" i="41"/>
  <c r="AA39" i="41"/>
  <c r="AH39" i="41"/>
  <c r="Z39" i="41"/>
  <c r="AE39" i="41"/>
  <c r="Y39" i="41"/>
  <c r="AD39" i="41"/>
  <c r="S325" i="41"/>
  <c r="AI385" i="41"/>
  <c r="S195" i="40"/>
  <c r="S221" i="40"/>
  <c r="I541" i="41"/>
  <c r="I481" i="41"/>
  <c r="I481" i="40"/>
  <c r="AF47" i="41" l="1"/>
  <c r="R39" i="40"/>
  <c r="R13" i="40" s="1"/>
  <c r="S195" i="41"/>
  <c r="AI333" i="41"/>
  <c r="AI437" i="41"/>
  <c r="L39" i="40"/>
  <c r="S117" i="40"/>
  <c r="S299" i="41"/>
  <c r="Z47" i="41"/>
  <c r="AG47" i="41"/>
  <c r="S429" i="40"/>
  <c r="I463" i="41"/>
  <c r="S429" i="41"/>
  <c r="S273" i="40"/>
  <c r="S143" i="40"/>
  <c r="S221" i="41"/>
  <c r="AI281" i="41"/>
  <c r="AD47" i="41"/>
  <c r="AI411" i="41"/>
  <c r="AI177" i="41"/>
  <c r="S351" i="40"/>
  <c r="AI39" i="40"/>
  <c r="V39" i="41"/>
  <c r="AI39" i="41" s="1"/>
  <c r="AI117" i="41"/>
  <c r="F65" i="41"/>
  <c r="S299" i="40"/>
  <c r="E91" i="41"/>
  <c r="S351" i="41"/>
  <c r="S403" i="40"/>
  <c r="S143" i="41"/>
  <c r="S403" i="41"/>
  <c r="AH47" i="41"/>
  <c r="AI229" i="40"/>
  <c r="AI255" i="41"/>
  <c r="S169" i="41"/>
  <c r="E91" i="40"/>
  <c r="S247" i="41"/>
  <c r="AA47" i="41"/>
  <c r="AI151" i="41"/>
  <c r="AI203" i="41"/>
  <c r="AE47" i="41"/>
  <c r="S377" i="41"/>
  <c r="W47" i="41"/>
  <c r="F65" i="40"/>
  <c r="Q39" i="40"/>
  <c r="Q13" i="40" s="1"/>
  <c r="N39" i="40"/>
  <c r="S247" i="40"/>
  <c r="V47" i="41"/>
  <c r="AI125" i="41"/>
  <c r="AC47" i="41"/>
  <c r="M39" i="40"/>
  <c r="M13" i="40" s="1"/>
  <c r="AI307" i="41"/>
  <c r="AI125" i="40"/>
  <c r="S169" i="40"/>
  <c r="S325" i="40"/>
  <c r="S273" i="41"/>
  <c r="Y47" i="41"/>
  <c r="X47" i="41"/>
  <c r="AI229" i="41"/>
  <c r="O39" i="40"/>
  <c r="I351" i="41"/>
  <c r="I247" i="40"/>
  <c r="M39" i="41"/>
  <c r="M13" i="41" s="1"/>
  <c r="R39" i="41"/>
  <c r="R13" i="41" s="1"/>
  <c r="I541" i="40"/>
  <c r="N39" i="41"/>
  <c r="O39" i="41"/>
  <c r="Q39" i="41"/>
  <c r="Q13" i="41" s="1"/>
  <c r="Z47" i="40" l="1"/>
  <c r="Y47" i="40"/>
  <c r="I299" i="41"/>
  <c r="I169" i="41"/>
  <c r="AF47" i="40"/>
  <c r="R47" i="41"/>
  <c r="R21" i="41" s="1"/>
  <c r="C39" i="40"/>
  <c r="C13" i="40" s="1"/>
  <c r="S307" i="41"/>
  <c r="AG47" i="40"/>
  <c r="AC47" i="40"/>
  <c r="AI47" i="41"/>
  <c r="S377" i="40"/>
  <c r="AA47" i="40"/>
  <c r="AH47" i="40"/>
  <c r="AD47" i="40"/>
  <c r="AI359" i="40"/>
  <c r="X47" i="40"/>
  <c r="W47" i="40"/>
  <c r="AE47" i="40"/>
  <c r="H39" i="40"/>
  <c r="H13" i="40" s="1"/>
  <c r="S437" i="41"/>
  <c r="S229" i="41"/>
  <c r="I377" i="40"/>
  <c r="S385" i="41"/>
  <c r="E39" i="40"/>
  <c r="E13" i="40" s="1"/>
  <c r="I195" i="40"/>
  <c r="S125" i="40"/>
  <c r="I195" i="41"/>
  <c r="I484" i="40"/>
  <c r="F68" i="40"/>
  <c r="N47" i="41"/>
  <c r="S229" i="40"/>
  <c r="O47" i="41"/>
  <c r="O21" i="41" s="1"/>
  <c r="S333" i="41"/>
  <c r="I299" i="40"/>
  <c r="I403" i="41"/>
  <c r="I377" i="41"/>
  <c r="F13" i="41"/>
  <c r="I65" i="41"/>
  <c r="I325" i="40"/>
  <c r="I484" i="41"/>
  <c r="F68" i="41"/>
  <c r="AI177" i="40"/>
  <c r="S177" i="41"/>
  <c r="D91" i="40"/>
  <c r="I91" i="40" s="1"/>
  <c r="I585" i="40"/>
  <c r="AI255" i="40"/>
  <c r="AI307" i="40"/>
  <c r="AI281" i="40"/>
  <c r="S255" i="41"/>
  <c r="I403" i="40"/>
  <c r="I325" i="41"/>
  <c r="I273" i="41"/>
  <c r="F13" i="40"/>
  <c r="I65" i="40"/>
  <c r="AI151" i="40"/>
  <c r="M47" i="41"/>
  <c r="M21" i="41" s="1"/>
  <c r="I247" i="41"/>
  <c r="D91" i="41"/>
  <c r="I91" i="41" s="1"/>
  <c r="I585" i="41"/>
  <c r="S411" i="41"/>
  <c r="AI437" i="40"/>
  <c r="G39" i="40"/>
  <c r="G13" i="40" s="1"/>
  <c r="I463" i="40"/>
  <c r="L47" i="41"/>
  <c r="S125" i="41"/>
  <c r="S203" i="41"/>
  <c r="S281" i="41"/>
  <c r="B39" i="40"/>
  <c r="I117" i="40"/>
  <c r="I429" i="41"/>
  <c r="S151" i="41"/>
  <c r="I169" i="40"/>
  <c r="V47" i="40"/>
  <c r="I273" i="40"/>
  <c r="AI203" i="40"/>
  <c r="S359" i="41"/>
  <c r="D39" i="40"/>
  <c r="D13" i="40" s="1"/>
  <c r="Q47" i="41"/>
  <c r="Q21" i="41" s="1"/>
  <c r="I143" i="41"/>
  <c r="I221" i="41"/>
  <c r="I429" i="40"/>
  <c r="I221" i="40"/>
  <c r="L13" i="40"/>
  <c r="S39" i="40"/>
  <c r="AJ39" i="40" s="1"/>
  <c r="AI411" i="40"/>
  <c r="O91" i="40"/>
  <c r="O13" i="40" s="1"/>
  <c r="AI385" i="40"/>
  <c r="L39" i="41"/>
  <c r="S117" i="41"/>
  <c r="AI333" i="40"/>
  <c r="O91" i="41"/>
  <c r="O13" i="41" s="1"/>
  <c r="I351" i="40"/>
  <c r="I143" i="40"/>
  <c r="G39" i="41"/>
  <c r="G13" i="41" s="1"/>
  <c r="D39" i="41"/>
  <c r="D13" i="41" s="1"/>
  <c r="I437" i="41"/>
  <c r="H39" i="41"/>
  <c r="H13" i="41" s="1"/>
  <c r="C39" i="41"/>
  <c r="C13" i="41" s="1"/>
  <c r="E39" i="41"/>
  <c r="E13" i="41" s="1"/>
  <c r="I177" i="41"/>
  <c r="M47" i="40" l="1"/>
  <c r="S203" i="40"/>
  <c r="I333" i="41"/>
  <c r="N47" i="40"/>
  <c r="I307" i="41"/>
  <c r="I229" i="40"/>
  <c r="D47" i="41"/>
  <c r="S333" i="40"/>
  <c r="S307" i="40"/>
  <c r="AI47" i="40"/>
  <c r="Q47" i="40"/>
  <c r="G47" i="41"/>
  <c r="G21" i="41" s="1"/>
  <c r="O47" i="40"/>
  <c r="O21" i="40" s="1"/>
  <c r="R47" i="40"/>
  <c r="B39" i="41"/>
  <c r="I117" i="41"/>
  <c r="I281" i="41"/>
  <c r="I593" i="41"/>
  <c r="I359" i="41"/>
  <c r="F16" i="40"/>
  <c r="I68" i="40"/>
  <c r="S385" i="40"/>
  <c r="S281" i="40"/>
  <c r="I203" i="41"/>
  <c r="F16" i="41"/>
  <c r="I68" i="41"/>
  <c r="N91" i="41"/>
  <c r="S585" i="41"/>
  <c r="I411" i="41"/>
  <c r="S177" i="40"/>
  <c r="C47" i="41"/>
  <c r="C21" i="41" s="1"/>
  <c r="S255" i="40"/>
  <c r="S151" i="40"/>
  <c r="I39" i="40"/>
  <c r="B13" i="40"/>
  <c r="I13" i="40" s="1"/>
  <c r="I489" i="41"/>
  <c r="F73" i="41"/>
  <c r="I593" i="40"/>
  <c r="L13" i="41"/>
  <c r="S39" i="41"/>
  <c r="AJ39" i="41" s="1"/>
  <c r="L47" i="40"/>
  <c r="N91" i="40"/>
  <c r="S585" i="40"/>
  <c r="H47" i="41"/>
  <c r="H21" i="41" s="1"/>
  <c r="I125" i="40"/>
  <c r="I385" i="41"/>
  <c r="B47" i="41"/>
  <c r="I125" i="41"/>
  <c r="S359" i="40"/>
  <c r="I255" i="41"/>
  <c r="I151" i="41"/>
  <c r="E47" i="41"/>
  <c r="E21" i="41" s="1"/>
  <c r="S411" i="40"/>
  <c r="S437" i="40"/>
  <c r="I229" i="41"/>
  <c r="S47" i="41"/>
  <c r="AJ47" i="41" s="1"/>
  <c r="I411" i="40" l="1"/>
  <c r="D47" i="40"/>
  <c r="C47" i="40"/>
  <c r="H47" i="40"/>
  <c r="I333" i="40"/>
  <c r="G47" i="40"/>
  <c r="E47" i="40"/>
  <c r="E21" i="40" s="1"/>
  <c r="I385" i="40"/>
  <c r="S91" i="41"/>
  <c r="N13" i="41"/>
  <c r="P68" i="41"/>
  <c r="S484" i="41"/>
  <c r="I307" i="40"/>
  <c r="I151" i="40"/>
  <c r="I359" i="40"/>
  <c r="I39" i="41"/>
  <c r="B13" i="41"/>
  <c r="I13" i="41" s="1"/>
  <c r="F21" i="41"/>
  <c r="I73" i="41"/>
  <c r="I203" i="40"/>
  <c r="S91" i="40"/>
  <c r="N13" i="40"/>
  <c r="S593" i="40"/>
  <c r="I281" i="40"/>
  <c r="S593" i="41"/>
  <c r="I255" i="40"/>
  <c r="E91" i="1"/>
  <c r="S47" i="40"/>
  <c r="AJ47" i="40" s="1"/>
  <c r="B47" i="40"/>
  <c r="P68" i="40"/>
  <c r="S484" i="40"/>
  <c r="D91" i="1"/>
  <c r="I91" i="1" s="1"/>
  <c r="I585" i="1"/>
  <c r="I177" i="40"/>
  <c r="I437" i="40"/>
  <c r="I47" i="41"/>
  <c r="P16" i="40" l="1"/>
  <c r="S68" i="40"/>
  <c r="I47" i="40"/>
  <c r="I481" i="1"/>
  <c r="F65" i="1"/>
  <c r="P16" i="41"/>
  <c r="S68" i="41"/>
  <c r="I65" i="1" l="1"/>
  <c r="F13" i="1"/>
  <c r="I489" i="40" l="1"/>
  <c r="F73" i="40"/>
  <c r="H99" i="40"/>
  <c r="H21" i="40" s="1"/>
  <c r="C99" i="40"/>
  <c r="C21" i="40" s="1"/>
  <c r="G99" i="40"/>
  <c r="G21" i="40" s="1"/>
  <c r="F21" i="40" l="1"/>
  <c r="I73" i="40"/>
  <c r="Q99" i="40"/>
  <c r="Q21" i="40" s="1"/>
  <c r="R99" i="40"/>
  <c r="R21" i="40" s="1"/>
  <c r="M99" i="40"/>
  <c r="M21" i="40" s="1"/>
  <c r="I516" i="8" l="1"/>
  <c r="I568" i="8"/>
  <c r="I542" i="8"/>
  <c r="I464" i="8"/>
  <c r="I192" i="8"/>
  <c r="F74" i="8" l="1"/>
  <c r="C96" i="8" l="1"/>
  <c r="F22" i="8"/>
  <c r="I74" i="8"/>
  <c r="I642" i="8" l="1"/>
  <c r="I561" i="8" l="1"/>
  <c r="F67" i="8"/>
  <c r="I560" i="8" l="1"/>
  <c r="I67" i="8"/>
  <c r="F15" i="8"/>
  <c r="C36" i="8" l="1"/>
  <c r="C10" i="8" s="1"/>
  <c r="B91" i="8" l="1"/>
  <c r="F91" i="8"/>
  <c r="F106" i="8" s="1"/>
  <c r="F652" i="8"/>
  <c r="C91" i="8"/>
  <c r="E36" i="8"/>
  <c r="E10" i="8" s="1"/>
  <c r="D36" i="8"/>
  <c r="D10" i="8" s="1"/>
  <c r="G36" i="8"/>
  <c r="G10" i="8" s="1"/>
  <c r="H36" i="8"/>
  <c r="H10" i="8" s="1"/>
  <c r="I140" i="8" l="1"/>
  <c r="B36" i="8"/>
  <c r="H91" i="8"/>
  <c r="G91" i="8"/>
  <c r="I637" i="8" l="1"/>
  <c r="B10" i="8"/>
  <c r="I10" i="8" s="1"/>
  <c r="I36" i="8"/>
  <c r="I618" i="8" l="1"/>
  <c r="E85" i="8" l="1"/>
  <c r="H85" i="8" l="1"/>
  <c r="G85" i="8"/>
  <c r="I631" i="8"/>
  <c r="C85" i="8"/>
  <c r="I553" i="8" l="1"/>
  <c r="I501" i="8"/>
  <c r="I527" i="8"/>
  <c r="E90" i="8"/>
  <c r="G90" i="8"/>
  <c r="H90" i="8" l="1"/>
  <c r="I569" i="8"/>
  <c r="I636" i="8"/>
  <c r="I543" i="8"/>
  <c r="I465" i="8"/>
  <c r="I517" i="8"/>
  <c r="I544" i="8"/>
  <c r="I518" i="8"/>
  <c r="I466" i="8"/>
  <c r="I570" i="8"/>
  <c r="F75" i="8" l="1"/>
  <c r="F76" i="8"/>
  <c r="I617" i="8"/>
  <c r="I76" i="8" l="1"/>
  <c r="F24" i="8"/>
  <c r="I75" i="8"/>
  <c r="F23" i="8"/>
  <c r="G97" i="8" l="1"/>
  <c r="D97" i="8"/>
  <c r="E97" i="8" l="1"/>
  <c r="H97" i="8"/>
  <c r="I643" i="8"/>
  <c r="H98" i="8" l="1"/>
  <c r="C98" i="8"/>
  <c r="G98" i="8" l="1"/>
  <c r="E98" i="8"/>
  <c r="I644" i="8"/>
  <c r="G102" i="8"/>
  <c r="G24" i="8" s="1"/>
  <c r="C101" i="8"/>
  <c r="E102" i="8" l="1"/>
  <c r="G101" i="8"/>
  <c r="C102" i="8"/>
  <c r="E101" i="8"/>
  <c r="H101" i="8"/>
  <c r="H102" i="8"/>
  <c r="H24" i="8" s="1"/>
  <c r="I648" i="8" l="1"/>
  <c r="I647" i="8"/>
  <c r="I463" i="8" l="1"/>
  <c r="I541" i="8" l="1"/>
  <c r="I567" i="8"/>
  <c r="I515" i="8"/>
  <c r="I464" i="34" l="1"/>
  <c r="I516" i="34"/>
  <c r="I568" i="34"/>
  <c r="I566" i="34"/>
  <c r="I540" i="34"/>
  <c r="I514" i="34"/>
  <c r="I542" i="34"/>
  <c r="I192" i="34"/>
  <c r="F74" i="34" l="1"/>
  <c r="I74" i="34" l="1"/>
  <c r="F22" i="34"/>
  <c r="I618" i="34" l="1"/>
  <c r="E98" i="34" l="1"/>
  <c r="H98" i="34"/>
  <c r="C98" i="34"/>
  <c r="G98" i="34"/>
  <c r="I644" i="34" l="1"/>
  <c r="I542" i="35" l="1"/>
  <c r="I540" i="35"/>
  <c r="I568" i="35"/>
  <c r="I514" i="35"/>
  <c r="I464" i="35"/>
  <c r="I516" i="35"/>
  <c r="I566" i="35"/>
  <c r="F74" i="35" l="1"/>
  <c r="I74" i="35" l="1"/>
  <c r="F22" i="35"/>
  <c r="I619" i="35" l="1"/>
  <c r="I585" i="35" l="1"/>
  <c r="I507" i="35"/>
  <c r="I508" i="35"/>
  <c r="I456" i="35"/>
  <c r="I559" i="35"/>
  <c r="I533" i="35"/>
  <c r="I534" i="35"/>
  <c r="G91" i="35"/>
  <c r="H91" i="35"/>
  <c r="C91" i="35"/>
  <c r="E91" i="35"/>
  <c r="I458" i="35" l="1"/>
  <c r="F91" i="35"/>
  <c r="F106" i="35" s="1"/>
  <c r="F652" i="35"/>
  <c r="B91" i="35"/>
  <c r="D91" i="35"/>
  <c r="I562" i="35"/>
  <c r="I91" i="35" l="1"/>
  <c r="I637" i="35"/>
  <c r="I510" i="35"/>
  <c r="I536" i="35"/>
  <c r="I461" i="35" l="1"/>
  <c r="I513" i="35"/>
  <c r="I565" i="35"/>
  <c r="I140" i="35"/>
  <c r="I539" i="35"/>
  <c r="D36" i="35" l="1"/>
  <c r="D10" i="35" s="1"/>
  <c r="G36" i="35"/>
  <c r="G10" i="35" s="1"/>
  <c r="E36" i="35"/>
  <c r="E10" i="35" s="1"/>
  <c r="C36" i="35"/>
  <c r="C10" i="35" s="1"/>
  <c r="H36" i="35"/>
  <c r="H10" i="35" s="1"/>
  <c r="I192" i="35" l="1"/>
  <c r="B36" i="35"/>
  <c r="I36" i="35" l="1"/>
  <c r="B10" i="35"/>
  <c r="I10" i="35" s="1"/>
  <c r="I455" i="8" l="1"/>
  <c r="I455" i="35" l="1"/>
  <c r="I533" i="8" l="1"/>
  <c r="I560" i="35" l="1"/>
  <c r="I561" i="35" l="1"/>
  <c r="F67" i="35"/>
  <c r="I67" i="35" l="1"/>
  <c r="F15" i="35"/>
  <c r="I567" i="35" l="1"/>
  <c r="I515" i="35"/>
  <c r="I541" i="35"/>
  <c r="I463" i="35"/>
  <c r="I145" i="8"/>
  <c r="I353" i="8"/>
  <c r="I431" i="8"/>
  <c r="I275" i="8"/>
  <c r="I327" i="8"/>
  <c r="I405" i="8"/>
  <c r="I592" i="35" l="1"/>
  <c r="I460" i="8"/>
  <c r="I462" i="35"/>
  <c r="I178" i="8"/>
  <c r="I171" i="8"/>
  <c r="D98" i="34"/>
  <c r="I223" i="8"/>
  <c r="I203" i="8"/>
  <c r="I177" i="8"/>
  <c r="I229" i="8"/>
  <c r="I301" i="8"/>
  <c r="B98" i="34" l="1"/>
  <c r="I98" i="34" s="1"/>
  <c r="I592" i="34"/>
  <c r="F59" i="8"/>
  <c r="I449" i="8"/>
  <c r="I462" i="34"/>
  <c r="F72" i="34"/>
  <c r="I125" i="8"/>
  <c r="I126" i="8"/>
  <c r="G41" i="8"/>
  <c r="G15" i="8" s="1"/>
  <c r="I308" i="8"/>
  <c r="I437" i="8"/>
  <c r="I282" i="8"/>
  <c r="I256" i="8"/>
  <c r="I255" i="8"/>
  <c r="I334" i="8"/>
  <c r="I281" i="8"/>
  <c r="I385" i="8"/>
  <c r="I72" i="34" l="1"/>
  <c r="F20" i="34"/>
  <c r="I307" i="8"/>
  <c r="I249" i="8"/>
  <c r="F7" i="8"/>
  <c r="I59" i="8"/>
  <c r="I411" i="8"/>
  <c r="I119" i="8"/>
  <c r="E99" i="8"/>
  <c r="D41" i="8"/>
  <c r="D15" i="8" s="1"/>
  <c r="I438" i="8"/>
  <c r="I230" i="8"/>
  <c r="I197" i="8"/>
  <c r="C41" i="8"/>
  <c r="C15" i="8" s="1"/>
  <c r="G99" i="8"/>
  <c r="I412" i="8"/>
  <c r="I619" i="8" l="1"/>
  <c r="C99" i="8"/>
  <c r="H99" i="8"/>
  <c r="E41" i="8"/>
  <c r="I204" i="8"/>
  <c r="H41" i="8"/>
  <c r="H15" i="8" s="1"/>
  <c r="I360" i="8"/>
  <c r="I645" i="8" l="1"/>
  <c r="I379" i="8" l="1"/>
  <c r="B41" i="8"/>
  <c r="G47" i="8"/>
  <c r="G21" i="8" s="1"/>
  <c r="D47" i="8" l="1"/>
  <c r="E47" i="8"/>
  <c r="E21" i="8" s="1"/>
  <c r="I151" i="8"/>
  <c r="B15" i="8"/>
  <c r="I41" i="8"/>
  <c r="I333" i="8"/>
  <c r="H47" i="8" l="1"/>
  <c r="H21" i="8" s="1"/>
  <c r="C47" i="8"/>
  <c r="C21" i="8" s="1"/>
  <c r="I359" i="8" l="1"/>
  <c r="B47" i="8"/>
  <c r="I175" i="35"/>
  <c r="I47" i="8" l="1"/>
  <c r="H45" i="35"/>
  <c r="E45" i="35"/>
  <c r="I435" i="35"/>
  <c r="I383" i="35"/>
  <c r="I305" i="35"/>
  <c r="I227" i="35"/>
  <c r="I409" i="35"/>
  <c r="I253" i="35"/>
  <c r="I149" i="35"/>
  <c r="C45" i="35"/>
  <c r="I201" i="35"/>
  <c r="I357" i="35"/>
  <c r="I331" i="35"/>
  <c r="D45" i="35"/>
  <c r="G45" i="35"/>
  <c r="I279" i="35"/>
  <c r="B45" i="35" l="1"/>
  <c r="I123" i="35"/>
  <c r="I591" i="35"/>
  <c r="I45" i="35" l="1"/>
  <c r="I332" i="35" l="1"/>
  <c r="I306" i="35"/>
  <c r="I176" i="35"/>
  <c r="D46" i="35"/>
  <c r="H46" i="35"/>
  <c r="I436" i="35"/>
  <c r="E46" i="35"/>
  <c r="C46" i="35"/>
  <c r="I358" i="35"/>
  <c r="G46" i="35"/>
  <c r="I254" i="35"/>
  <c r="I280" i="35"/>
  <c r="I202" i="35"/>
  <c r="I150" i="35"/>
  <c r="I410" i="35" l="1"/>
  <c r="I228" i="35"/>
  <c r="I124" i="35"/>
  <c r="I384" i="35"/>
  <c r="B46" i="35" l="1"/>
  <c r="I46" i="35"/>
  <c r="I197" i="35" l="1"/>
  <c r="I223" i="35"/>
  <c r="I145" i="35"/>
  <c r="I353" i="35"/>
  <c r="H41" i="35"/>
  <c r="H15" i="35" s="1"/>
  <c r="I171" i="35"/>
  <c r="E41" i="35"/>
  <c r="G41" i="35"/>
  <c r="G15" i="35" s="1"/>
  <c r="I431" i="35"/>
  <c r="I327" i="35"/>
  <c r="I405" i="35"/>
  <c r="D41" i="35" l="1"/>
  <c r="D15" i="35" s="1"/>
  <c r="I249" i="35"/>
  <c r="C41" i="35"/>
  <c r="C15" i="35" s="1"/>
  <c r="I275" i="35"/>
  <c r="I301" i="35"/>
  <c r="I379" i="35"/>
  <c r="I119" i="35"/>
  <c r="I280" i="34"/>
  <c r="I358" i="34"/>
  <c r="I176" i="34"/>
  <c r="I436" i="34"/>
  <c r="I306" i="34"/>
  <c r="I332" i="34"/>
  <c r="I228" i="34"/>
  <c r="I410" i="34"/>
  <c r="I254" i="34" l="1"/>
  <c r="I150" i="34"/>
  <c r="I384" i="34"/>
  <c r="I202" i="34"/>
  <c r="B41" i="35"/>
  <c r="H46" i="34"/>
  <c r="H20" i="34" s="1"/>
  <c r="D46" i="34"/>
  <c r="D20" i="34" s="1"/>
  <c r="E46" i="34"/>
  <c r="E20" i="34" s="1"/>
  <c r="C46" i="34"/>
  <c r="C20" i="34" s="1"/>
  <c r="G46" i="34"/>
  <c r="G20" i="34" s="1"/>
  <c r="B15" i="35" l="1"/>
  <c r="I41" i="35"/>
  <c r="B46" i="34"/>
  <c r="I124" i="34"/>
  <c r="B20" i="34" l="1"/>
  <c r="I20" i="34" s="1"/>
  <c r="I46" i="34"/>
  <c r="I282" i="34"/>
  <c r="I178" i="34"/>
  <c r="I308" i="34"/>
  <c r="I256" i="34" l="1"/>
  <c r="I438" i="34"/>
  <c r="I230" i="34"/>
  <c r="I126" i="34" l="1"/>
  <c r="I334" i="34"/>
  <c r="D100" i="34"/>
  <c r="I386" i="8" l="1"/>
  <c r="I594" i="34"/>
  <c r="B100" i="34"/>
  <c r="I100" i="34" s="1"/>
  <c r="I204" i="34" l="1"/>
  <c r="E48" i="34" l="1"/>
  <c r="E22" i="34" s="1"/>
  <c r="H48" i="34"/>
  <c r="H22" i="34" s="1"/>
  <c r="I360" i="34"/>
  <c r="G48" i="34"/>
  <c r="G22" i="34" s="1"/>
  <c r="D48" i="34"/>
  <c r="D22" i="34" s="1"/>
  <c r="C48" i="34"/>
  <c r="C22" i="34" s="1"/>
  <c r="I412" i="34"/>
  <c r="I386" i="34" l="1"/>
  <c r="I152" i="34"/>
  <c r="B48" i="34"/>
  <c r="I48" i="34" l="1"/>
  <c r="B22" i="34"/>
  <c r="I22" i="34" s="1"/>
  <c r="I618" i="35" l="1"/>
  <c r="E90" i="35"/>
  <c r="G90" i="35"/>
  <c r="H90" i="35"/>
  <c r="I617" i="35" l="1"/>
  <c r="I636" i="35" l="1"/>
  <c r="I614" i="35"/>
  <c r="G99" i="35"/>
  <c r="G94" i="35"/>
  <c r="H97" i="35"/>
  <c r="H19" i="35" s="1"/>
  <c r="D97" i="35"/>
  <c r="D19" i="35" s="1"/>
  <c r="H99" i="35"/>
  <c r="C99" i="35"/>
  <c r="E99" i="35"/>
  <c r="H94" i="35"/>
  <c r="G97" i="35"/>
  <c r="G19" i="35" s="1"/>
  <c r="E97" i="35"/>
  <c r="E19" i="35" s="1"/>
  <c r="C97" i="35"/>
  <c r="C19" i="35" s="1"/>
  <c r="I643" i="35" l="1"/>
  <c r="B97" i="35"/>
  <c r="I610" i="35"/>
  <c r="I640" i="35"/>
  <c r="I645" i="35"/>
  <c r="D99" i="35"/>
  <c r="I609" i="35" l="1"/>
  <c r="I97" i="35"/>
  <c r="B19" i="35"/>
  <c r="I593" i="35"/>
  <c r="B99" i="35"/>
  <c r="I99" i="35" s="1"/>
  <c r="H89" i="35"/>
  <c r="G89" i="35"/>
  <c r="I487" i="35" l="1"/>
  <c r="F71" i="35"/>
  <c r="I635" i="35"/>
  <c r="I71" i="35" l="1"/>
  <c r="F19" i="35"/>
  <c r="I19" i="35" s="1"/>
  <c r="D98" i="35" l="1"/>
  <c r="D20" i="35" s="1"/>
  <c r="E98" i="35"/>
  <c r="E20" i="35" s="1"/>
  <c r="G98" i="35"/>
  <c r="G20" i="35" s="1"/>
  <c r="C98" i="35"/>
  <c r="C20" i="35" s="1"/>
  <c r="H98" i="35"/>
  <c r="H20" i="35" s="1"/>
  <c r="I644" i="35" l="1"/>
  <c r="B98" i="35"/>
  <c r="I98" i="35" l="1"/>
  <c r="B20" i="35"/>
  <c r="I488" i="35" l="1"/>
  <c r="F72" i="35"/>
  <c r="I72" i="35" l="1"/>
  <c r="F20" i="35"/>
  <c r="I20" i="35" s="1"/>
  <c r="I324" i="35" l="1"/>
  <c r="I142" i="35"/>
  <c r="I220" i="35"/>
  <c r="I350" i="35"/>
  <c r="I298" i="35"/>
  <c r="I194" i="35"/>
  <c r="I376" i="35"/>
  <c r="I246" i="35"/>
  <c r="I272" i="35"/>
  <c r="I428" i="35"/>
  <c r="I402" i="35"/>
  <c r="I168" i="35" l="1"/>
  <c r="E38" i="35"/>
  <c r="E12" i="35" s="1"/>
  <c r="G38" i="35"/>
  <c r="G12" i="35" s="1"/>
  <c r="C38" i="35"/>
  <c r="D38" i="35"/>
  <c r="H38" i="35"/>
  <c r="H12" i="35" s="1"/>
  <c r="I116" i="35" l="1"/>
  <c r="B38" i="35"/>
  <c r="I178" i="35"/>
  <c r="I126" i="35" l="1"/>
  <c r="I38" i="35"/>
  <c r="I308" i="35"/>
  <c r="I333" i="35"/>
  <c r="I438" i="35"/>
  <c r="I256" i="35"/>
  <c r="I230" i="35"/>
  <c r="I203" i="35"/>
  <c r="I334" i="35" l="1"/>
  <c r="I229" i="35"/>
  <c r="I282" i="35"/>
  <c r="I385" i="35"/>
  <c r="I359" i="35"/>
  <c r="C47" i="35"/>
  <c r="C21" i="35" s="1"/>
  <c r="G47" i="35"/>
  <c r="G21" i="35" s="1"/>
  <c r="E47" i="35"/>
  <c r="E21" i="35" s="1"/>
  <c r="H47" i="35"/>
  <c r="H21" i="35" s="1"/>
  <c r="I177" i="35"/>
  <c r="I255" i="35"/>
  <c r="I437" i="35"/>
  <c r="I151" i="35"/>
  <c r="I307" i="35"/>
  <c r="I125" i="35" l="1"/>
  <c r="I281" i="35"/>
  <c r="D47" i="35"/>
  <c r="D21" i="35" s="1"/>
  <c r="I411" i="35"/>
  <c r="B47" i="35" l="1"/>
  <c r="H48" i="35"/>
  <c r="H22" i="35" s="1"/>
  <c r="G48" i="35"/>
  <c r="G22" i="35" s="1"/>
  <c r="I412" i="35"/>
  <c r="I360" i="35"/>
  <c r="I489" i="35" l="1"/>
  <c r="F73" i="35"/>
  <c r="C48" i="35"/>
  <c r="C22" i="35" s="1"/>
  <c r="D48" i="35"/>
  <c r="E48" i="35"/>
  <c r="E22" i="35" s="1"/>
  <c r="I152" i="35"/>
  <c r="I47" i="35"/>
  <c r="B21" i="35"/>
  <c r="I204" i="35"/>
  <c r="I386" i="35" l="1"/>
  <c r="B48" i="35"/>
  <c r="I73" i="35"/>
  <c r="F21" i="35"/>
  <c r="I21" i="35" s="1"/>
  <c r="D100" i="35"/>
  <c r="D22" i="35" s="1"/>
  <c r="I48" i="35" l="1"/>
  <c r="I594" i="35"/>
  <c r="B100" i="35"/>
  <c r="I100" i="35" s="1"/>
  <c r="B22" i="35" l="1"/>
  <c r="I22" i="35" s="1"/>
  <c r="D100" i="8" l="1"/>
  <c r="I594" i="8" l="1"/>
  <c r="B100" i="8"/>
  <c r="I100" i="8" s="1"/>
  <c r="E93" i="35" l="1"/>
  <c r="I587" i="35"/>
  <c r="I93" i="35" l="1"/>
  <c r="E15" i="35"/>
  <c r="I15" i="35" s="1"/>
  <c r="G86" i="35" l="1"/>
  <c r="C86" i="35"/>
  <c r="I606" i="35"/>
  <c r="E86" i="35"/>
  <c r="H86" i="35"/>
  <c r="I450" i="35" l="1"/>
  <c r="D86" i="35"/>
  <c r="I580" i="35"/>
  <c r="B86" i="35"/>
  <c r="I164" i="35"/>
  <c r="I294" i="35"/>
  <c r="I138" i="35"/>
  <c r="H34" i="35"/>
  <c r="H8" i="35" s="1"/>
  <c r="E34" i="35"/>
  <c r="E8" i="35" s="1"/>
  <c r="D34" i="35"/>
  <c r="G34" i="35"/>
  <c r="G8" i="35" s="1"/>
  <c r="I320" i="35"/>
  <c r="I216" i="35"/>
  <c r="I346" i="35"/>
  <c r="I268" i="35"/>
  <c r="I190" i="35"/>
  <c r="I424" i="35"/>
  <c r="I398" i="35"/>
  <c r="I372" i="35" l="1"/>
  <c r="I632" i="35"/>
  <c r="I242" i="35"/>
  <c r="I86" i="35"/>
  <c r="B34" i="35"/>
  <c r="I112" i="35"/>
  <c r="D8" i="35"/>
  <c r="C34" i="35"/>
  <c r="C8" i="35" s="1"/>
  <c r="B8" i="35" l="1"/>
  <c r="I34" i="35"/>
  <c r="I554" i="35"/>
  <c r="I528" i="35"/>
  <c r="I502" i="35"/>
  <c r="F60" i="35"/>
  <c r="D90" i="35"/>
  <c r="D12" i="35" s="1"/>
  <c r="C90" i="35"/>
  <c r="C12" i="35" s="1"/>
  <c r="I584" i="35" l="1"/>
  <c r="B90" i="35"/>
  <c r="F8" i="35"/>
  <c r="I8" i="35" s="1"/>
  <c r="I60" i="35"/>
  <c r="I90" i="35" l="1"/>
  <c r="B12" i="35"/>
  <c r="I12" i="35" s="1"/>
  <c r="E93" i="8" l="1"/>
  <c r="I587" i="8"/>
  <c r="I93" i="8" l="1"/>
  <c r="E15" i="8"/>
  <c r="I15" i="8" s="1"/>
  <c r="D48" i="8" l="1"/>
  <c r="D22" i="8" s="1"/>
  <c r="C48" i="8"/>
  <c r="C22" i="8" s="1"/>
  <c r="E48" i="8"/>
  <c r="E22" i="8" s="1"/>
  <c r="G48" i="8"/>
  <c r="G22" i="8" s="1"/>
  <c r="H48" i="8"/>
  <c r="H22" i="8" s="1"/>
  <c r="I152" i="8" l="1"/>
  <c r="B48" i="8"/>
  <c r="I48" i="8" l="1"/>
  <c r="B22" i="8"/>
  <c r="I22" i="8" s="1"/>
  <c r="D86" i="8" l="1"/>
  <c r="C86" i="8" l="1"/>
  <c r="E86" i="8"/>
  <c r="I580" i="8"/>
  <c r="D85" i="8"/>
  <c r="H86" i="8"/>
  <c r="I138" i="8"/>
  <c r="I216" i="8"/>
  <c r="H34" i="8"/>
  <c r="H8" i="8" s="1"/>
  <c r="G34" i="8"/>
  <c r="I294" i="8"/>
  <c r="I190" i="8"/>
  <c r="I268" i="8"/>
  <c r="I164" i="8"/>
  <c r="I346" i="8"/>
  <c r="I242" i="8"/>
  <c r="E34" i="8"/>
  <c r="E8" i="8" s="1"/>
  <c r="I372" i="8"/>
  <c r="D34" i="8" l="1"/>
  <c r="D8" i="8" s="1"/>
  <c r="C34" i="8"/>
  <c r="C8" i="8" s="1"/>
  <c r="B85" i="8"/>
  <c r="I579" i="8"/>
  <c r="I320" i="8"/>
  <c r="G86" i="8"/>
  <c r="I423" i="8"/>
  <c r="I112" i="8"/>
  <c r="I267" i="8"/>
  <c r="F60" i="8"/>
  <c r="I215" i="8"/>
  <c r="I424" i="8"/>
  <c r="I450" i="8"/>
  <c r="I397" i="8"/>
  <c r="I605" i="8"/>
  <c r="I345" i="8"/>
  <c r="I293" i="8"/>
  <c r="I163" i="8"/>
  <c r="I632" i="8" l="1"/>
  <c r="I606" i="8"/>
  <c r="B86" i="8"/>
  <c r="I86" i="8" s="1"/>
  <c r="C90" i="8"/>
  <c r="B90" i="8"/>
  <c r="I584" i="8"/>
  <c r="I502" i="8"/>
  <c r="I554" i="8"/>
  <c r="G8" i="8"/>
  <c r="I60" i="8"/>
  <c r="F8" i="8"/>
  <c r="B34" i="8"/>
  <c r="I528" i="8"/>
  <c r="I137" i="8"/>
  <c r="I398" i="8"/>
  <c r="I85" i="8"/>
  <c r="I428" i="8"/>
  <c r="I350" i="8"/>
  <c r="I298" i="8"/>
  <c r="I376" i="8" l="1"/>
  <c r="I168" i="8"/>
  <c r="I189" i="8"/>
  <c r="I402" i="8"/>
  <c r="I324" i="8"/>
  <c r="I371" i="8"/>
  <c r="I34" i="8"/>
  <c r="B8" i="8"/>
  <c r="I8" i="8" s="1"/>
  <c r="I111" i="8"/>
  <c r="I319" i="8"/>
  <c r="I272" i="8"/>
  <c r="B33" i="8"/>
  <c r="I142" i="8"/>
  <c r="I246" i="8"/>
  <c r="I220" i="8"/>
  <c r="I194" i="8"/>
  <c r="D33" i="8"/>
  <c r="G33" i="8"/>
  <c r="B7" i="8" l="1"/>
  <c r="G7" i="8"/>
  <c r="D90" i="8"/>
  <c r="I90" i="8" s="1"/>
  <c r="I610" i="8"/>
  <c r="D7" i="8"/>
  <c r="C38" i="8"/>
  <c r="C12" i="8" s="1"/>
  <c r="E38" i="8"/>
  <c r="E12" i="8" s="1"/>
  <c r="G38" i="8"/>
  <c r="G12" i="8" s="1"/>
  <c r="H38" i="8"/>
  <c r="H12" i="8" s="1"/>
  <c r="D38" i="8"/>
  <c r="D12" i="8" s="1"/>
  <c r="E33" i="8" l="1"/>
  <c r="H33" i="8"/>
  <c r="B38" i="8"/>
  <c r="I116" i="8"/>
  <c r="C33" i="8"/>
  <c r="I241" i="8"/>
  <c r="C7" i="8" l="1"/>
  <c r="I33" i="8"/>
  <c r="E7" i="8"/>
  <c r="H7" i="8"/>
  <c r="B12" i="8"/>
  <c r="I12" i="8" s="1"/>
  <c r="I38" i="8"/>
  <c r="I7" i="8" l="1"/>
  <c r="I568" i="32" l="1"/>
  <c r="I464" i="32"/>
  <c r="I542" i="32"/>
  <c r="I516" i="32"/>
  <c r="C96" i="32"/>
  <c r="I192" i="32"/>
  <c r="F74" i="32" l="1"/>
  <c r="I642" i="32"/>
  <c r="F22" i="32" l="1"/>
  <c r="I74" i="32"/>
  <c r="G91" i="32" l="1"/>
  <c r="C91" i="32"/>
  <c r="H91" i="32"/>
  <c r="B91" i="32" l="1"/>
  <c r="F91" i="32"/>
  <c r="F106" i="32" s="1"/>
  <c r="F652" i="32"/>
  <c r="I637" i="32" l="1"/>
  <c r="H94" i="34" l="1"/>
  <c r="G94" i="34"/>
  <c r="I614" i="34"/>
  <c r="H90" i="34"/>
  <c r="G90" i="34"/>
  <c r="E90" i="34"/>
  <c r="I458" i="34" l="1"/>
  <c r="I610" i="34"/>
  <c r="I640" i="34"/>
  <c r="I508" i="34"/>
  <c r="I510" i="34"/>
  <c r="I536" i="34"/>
  <c r="I562" i="34"/>
  <c r="I534" i="34"/>
  <c r="I456" i="34"/>
  <c r="H91" i="34"/>
  <c r="G42" i="34"/>
  <c r="G16" i="34" s="1"/>
  <c r="I224" i="34"/>
  <c r="I194" i="34"/>
  <c r="I142" i="34"/>
  <c r="I298" i="34"/>
  <c r="C91" i="34"/>
  <c r="I432" i="34"/>
  <c r="I428" i="34"/>
  <c r="I324" i="34"/>
  <c r="E42" i="34"/>
  <c r="I350" i="34"/>
  <c r="I198" i="34"/>
  <c r="I302" i="34"/>
  <c r="I172" i="34"/>
  <c r="I272" i="34"/>
  <c r="I246" i="34"/>
  <c r="G38" i="34"/>
  <c r="G12" i="34" s="1"/>
  <c r="C38" i="34"/>
  <c r="E38" i="34"/>
  <c r="E12" i="34" s="1"/>
  <c r="G91" i="34"/>
  <c r="I250" i="34"/>
  <c r="I220" i="34"/>
  <c r="I146" i="34"/>
  <c r="D38" i="34"/>
  <c r="H38" i="34"/>
  <c r="H12" i="34" s="1"/>
  <c r="H42" i="34"/>
  <c r="H16" i="34" s="1"/>
  <c r="I328" i="34"/>
  <c r="I168" i="34"/>
  <c r="I406" i="34"/>
  <c r="I636" i="34" l="1"/>
  <c r="C42" i="34"/>
  <c r="I354" i="34"/>
  <c r="I116" i="34"/>
  <c r="I637" i="34"/>
  <c r="F91" i="34"/>
  <c r="F106" i="34" s="1"/>
  <c r="F652" i="34"/>
  <c r="B42" i="34"/>
  <c r="I120" i="34"/>
  <c r="B91" i="34"/>
  <c r="D42" i="34"/>
  <c r="I402" i="34"/>
  <c r="I376" i="34"/>
  <c r="I380" i="34"/>
  <c r="I559" i="34"/>
  <c r="I276" i="34"/>
  <c r="I223" i="34"/>
  <c r="G89" i="34"/>
  <c r="I353" i="34"/>
  <c r="I197" i="34"/>
  <c r="I431" i="34"/>
  <c r="H41" i="34"/>
  <c r="H15" i="34" s="1"/>
  <c r="G41" i="34"/>
  <c r="G15" i="34" s="1"/>
  <c r="H89" i="34"/>
  <c r="C41" i="34"/>
  <c r="C15" i="34" s="1"/>
  <c r="I145" i="34"/>
  <c r="I171" i="34"/>
  <c r="I275" i="34"/>
  <c r="I379" i="34"/>
  <c r="I301" i="34"/>
  <c r="I609" i="34" l="1"/>
  <c r="I249" i="34"/>
  <c r="E41" i="34"/>
  <c r="I507" i="34"/>
  <c r="I42" i="34"/>
  <c r="I635" i="34"/>
  <c r="I533" i="34"/>
  <c r="D41" i="34"/>
  <c r="D15" i="34" s="1"/>
  <c r="I327" i="34"/>
  <c r="I455" i="34"/>
  <c r="I405" i="34"/>
  <c r="I119" i="34"/>
  <c r="B38" i="34"/>
  <c r="I349" i="34"/>
  <c r="G37" i="34"/>
  <c r="G11" i="34" s="1"/>
  <c r="C37" i="34"/>
  <c r="I427" i="34"/>
  <c r="I271" i="34"/>
  <c r="I167" i="34"/>
  <c r="D37" i="34"/>
  <c r="I219" i="34"/>
  <c r="I245" i="34"/>
  <c r="I193" i="34"/>
  <c r="G97" i="34"/>
  <c r="I297" i="34"/>
  <c r="H37" i="34"/>
  <c r="H11" i="34" s="1"/>
  <c r="E97" i="34"/>
  <c r="H97" i="34"/>
  <c r="I141" i="34"/>
  <c r="I617" i="34"/>
  <c r="B41" i="34" l="1"/>
  <c r="D97" i="34"/>
  <c r="I323" i="34"/>
  <c r="I461" i="34"/>
  <c r="E37" i="34"/>
  <c r="I401" i="34"/>
  <c r="I38" i="34"/>
  <c r="I115" i="34"/>
  <c r="I513" i="34"/>
  <c r="I375" i="34"/>
  <c r="I565" i="34"/>
  <c r="I539" i="34"/>
  <c r="I41" i="34"/>
  <c r="B15" i="34"/>
  <c r="B37" i="34"/>
  <c r="C97" i="34"/>
  <c r="B97" i="34"/>
  <c r="I591" i="34"/>
  <c r="I305" i="34"/>
  <c r="G42" i="35"/>
  <c r="G16" i="35" s="1"/>
  <c r="E36" i="34"/>
  <c r="E10" i="34" s="1"/>
  <c r="D45" i="34"/>
  <c r="I146" i="35"/>
  <c r="I227" i="34"/>
  <c r="I253" i="34"/>
  <c r="D36" i="34"/>
  <c r="D10" i="34" s="1"/>
  <c r="G36" i="34"/>
  <c r="G10" i="34" s="1"/>
  <c r="H36" i="34"/>
  <c r="H10" i="34" s="1"/>
  <c r="I432" i="35"/>
  <c r="I172" i="35"/>
  <c r="I383" i="34"/>
  <c r="I331" i="34"/>
  <c r="C45" i="34"/>
  <c r="I302" i="35"/>
  <c r="I409" i="34"/>
  <c r="I357" i="34"/>
  <c r="I175" i="34"/>
  <c r="I198" i="35"/>
  <c r="H42" i="35"/>
  <c r="H16" i="35" s="1"/>
  <c r="I224" i="35"/>
  <c r="I149" i="34"/>
  <c r="I201" i="34"/>
  <c r="E42" i="35"/>
  <c r="I250" i="35"/>
  <c r="I435" i="34"/>
  <c r="G45" i="34"/>
  <c r="G19" i="34" s="1"/>
  <c r="E45" i="34"/>
  <c r="E19" i="34" s="1"/>
  <c r="H45" i="34"/>
  <c r="H19" i="34" s="1"/>
  <c r="G94" i="8"/>
  <c r="I354" i="35" l="1"/>
  <c r="I643" i="34"/>
  <c r="C19" i="34"/>
  <c r="D19" i="34"/>
  <c r="I279" i="34"/>
  <c r="D42" i="35"/>
  <c r="I406" i="35"/>
  <c r="I380" i="35"/>
  <c r="C36" i="34"/>
  <c r="C10" i="34" s="1"/>
  <c r="I140" i="34"/>
  <c r="B36" i="34"/>
  <c r="I560" i="34"/>
  <c r="I562" i="8"/>
  <c r="I328" i="35"/>
  <c r="I37" i="34"/>
  <c r="I536" i="8"/>
  <c r="H94" i="8"/>
  <c r="I97" i="34"/>
  <c r="C42" i="35"/>
  <c r="I123" i="34"/>
  <c r="I120" i="35"/>
  <c r="I510" i="8"/>
  <c r="I276" i="35"/>
  <c r="I614" i="8"/>
  <c r="B45" i="34"/>
  <c r="I245" i="35"/>
  <c r="I435" i="8"/>
  <c r="I297" i="35"/>
  <c r="I253" i="8"/>
  <c r="I224" i="8"/>
  <c r="I167" i="35"/>
  <c r="I349" i="35"/>
  <c r="I331" i="8"/>
  <c r="I219" i="35"/>
  <c r="I427" i="35"/>
  <c r="I357" i="8"/>
  <c r="I149" i="8"/>
  <c r="I201" i="8"/>
  <c r="I193" i="35"/>
  <c r="I271" i="35"/>
  <c r="I227" i="8"/>
  <c r="I141" i="35"/>
  <c r="I401" i="35"/>
  <c r="E45" i="8" l="1"/>
  <c r="E19" i="8" s="1"/>
  <c r="B97" i="8"/>
  <c r="I375" i="35"/>
  <c r="B19" i="34"/>
  <c r="I45" i="34"/>
  <c r="I458" i="8"/>
  <c r="B42" i="35"/>
  <c r="B10" i="34"/>
  <c r="I10" i="34" s="1"/>
  <c r="I36" i="34"/>
  <c r="I323" i="35"/>
  <c r="I640" i="8"/>
  <c r="I432" i="8"/>
  <c r="I354" i="8"/>
  <c r="H37" i="35"/>
  <c r="H11" i="35" s="1"/>
  <c r="C45" i="8"/>
  <c r="D90" i="34"/>
  <c r="D12" i="34" s="1"/>
  <c r="I146" i="8"/>
  <c r="C37" i="35"/>
  <c r="E37" i="35"/>
  <c r="D37" i="35"/>
  <c r="H45" i="8"/>
  <c r="H19" i="8" s="1"/>
  <c r="I198" i="8"/>
  <c r="G45" i="8"/>
  <c r="G19" i="8" s="1"/>
  <c r="C97" i="8"/>
  <c r="I172" i="8"/>
  <c r="I302" i="8"/>
  <c r="G37" i="35"/>
  <c r="G11" i="35" s="1"/>
  <c r="I409" i="8"/>
  <c r="I305" i="8"/>
  <c r="C90" i="34"/>
  <c r="C12" i="34" s="1"/>
  <c r="I250" i="8"/>
  <c r="I383" i="8"/>
  <c r="D45" i="8"/>
  <c r="D19" i="8" s="1"/>
  <c r="I406" i="8"/>
  <c r="I276" i="8" l="1"/>
  <c r="I97" i="8"/>
  <c r="C19" i="8"/>
  <c r="I279" i="8"/>
  <c r="I42" i="35"/>
  <c r="I380" i="8"/>
  <c r="B37" i="35"/>
  <c r="I115" i="35"/>
  <c r="I591" i="8"/>
  <c r="I580" i="34"/>
  <c r="I123" i="8"/>
  <c r="I584" i="34"/>
  <c r="B90" i="34"/>
  <c r="I487" i="34"/>
  <c r="F71" i="34"/>
  <c r="E86" i="34"/>
  <c r="E94" i="35"/>
  <c r="E16" i="35" s="1"/>
  <c r="E42" i="8"/>
  <c r="H42" i="8"/>
  <c r="H16" i="8" s="1"/>
  <c r="G86" i="34"/>
  <c r="C94" i="35"/>
  <c r="C16" i="35" s="1"/>
  <c r="G42" i="8"/>
  <c r="G16" i="8" s="1"/>
  <c r="H86" i="34"/>
  <c r="C86" i="34"/>
  <c r="C42" i="8"/>
  <c r="D94" i="35"/>
  <c r="D16" i="35" s="1"/>
  <c r="I606" i="34" l="1"/>
  <c r="D86" i="34"/>
  <c r="I71" i="34"/>
  <c r="F19" i="34"/>
  <c r="I19" i="34" s="1"/>
  <c r="I90" i="34"/>
  <c r="B12" i="34"/>
  <c r="I12" i="34" s="1"/>
  <c r="I37" i="35"/>
  <c r="I588" i="35"/>
  <c r="B94" i="35"/>
  <c r="D42" i="8"/>
  <c r="I450" i="34"/>
  <c r="E93" i="34"/>
  <c r="I587" i="34"/>
  <c r="B86" i="34"/>
  <c r="I86" i="34" s="1"/>
  <c r="I175" i="8"/>
  <c r="B45" i="8"/>
  <c r="I120" i="8"/>
  <c r="I216" i="34"/>
  <c r="D89" i="35"/>
  <c r="D11" i="35" s="1"/>
  <c r="I190" i="34"/>
  <c r="I268" i="34"/>
  <c r="G34" i="34"/>
  <c r="G8" i="34" s="1"/>
  <c r="I346" i="34"/>
  <c r="I138" i="34"/>
  <c r="H34" i="34"/>
  <c r="H8" i="34" s="1"/>
  <c r="I242" i="34"/>
  <c r="I294" i="34"/>
  <c r="I398" i="34"/>
  <c r="I320" i="34"/>
  <c r="I424" i="34" l="1"/>
  <c r="I93" i="34"/>
  <c r="E15" i="34"/>
  <c r="C34" i="34"/>
  <c r="C8" i="34" s="1"/>
  <c r="I372" i="34"/>
  <c r="I94" i="35"/>
  <c r="B16" i="35"/>
  <c r="B89" i="35"/>
  <c r="I583" i="35"/>
  <c r="D34" i="34"/>
  <c r="D8" i="34" s="1"/>
  <c r="E34" i="34"/>
  <c r="E8" i="34" s="1"/>
  <c r="B34" i="34"/>
  <c r="I112" i="34"/>
  <c r="I561" i="34"/>
  <c r="F67" i="34"/>
  <c r="I487" i="8"/>
  <c r="F71" i="8"/>
  <c r="I554" i="34"/>
  <c r="I45" i="8"/>
  <c r="B19" i="8"/>
  <c r="E89" i="35"/>
  <c r="E11" i="35" s="1"/>
  <c r="C89" i="35"/>
  <c r="C11" i="35" s="1"/>
  <c r="I632" i="34"/>
  <c r="I219" i="8"/>
  <c r="D89" i="34"/>
  <c r="D11" i="34" s="1"/>
  <c r="I164" i="34"/>
  <c r="F19" i="8" l="1"/>
  <c r="I19" i="8" s="1"/>
  <c r="I71" i="8"/>
  <c r="I89" i="35"/>
  <c r="B11" i="35"/>
  <c r="I11" i="35" s="1"/>
  <c r="B8" i="34"/>
  <c r="I34" i="34"/>
  <c r="I484" i="35"/>
  <c r="F68" i="35"/>
  <c r="C89" i="34"/>
  <c r="C11" i="34" s="1"/>
  <c r="I328" i="8"/>
  <c r="B42" i="8"/>
  <c r="E89" i="34"/>
  <c r="E11" i="34" s="1"/>
  <c r="B89" i="34"/>
  <c r="I583" i="34"/>
  <c r="I502" i="34"/>
  <c r="F60" i="34"/>
  <c r="I528" i="34"/>
  <c r="F15" i="34"/>
  <c r="I15" i="34" s="1"/>
  <c r="I67" i="34"/>
  <c r="I427" i="8"/>
  <c r="I297" i="8"/>
  <c r="I167" i="8"/>
  <c r="C94" i="34"/>
  <c r="C16" i="34" s="1"/>
  <c r="I193" i="8"/>
  <c r="I349" i="8"/>
  <c r="I141" i="8"/>
  <c r="D94" i="34"/>
  <c r="D16" i="34" s="1"/>
  <c r="E94" i="34"/>
  <c r="E16" i="34" s="1"/>
  <c r="I245" i="8"/>
  <c r="I271" i="8"/>
  <c r="H89" i="8"/>
  <c r="G89" i="8"/>
  <c r="I401" i="8"/>
  <c r="I42" i="8" l="1"/>
  <c r="I323" i="8"/>
  <c r="I89" i="34"/>
  <c r="B11" i="34"/>
  <c r="I11" i="34" s="1"/>
  <c r="I68" i="35"/>
  <c r="F16" i="35"/>
  <c r="I16" i="35" s="1"/>
  <c r="E89" i="8"/>
  <c r="I635" i="8"/>
  <c r="B94" i="34"/>
  <c r="I588" i="34"/>
  <c r="I375" i="8"/>
  <c r="I60" i="34"/>
  <c r="F8" i="34"/>
  <c r="I8" i="34" s="1"/>
  <c r="G37" i="8"/>
  <c r="G11" i="8" s="1"/>
  <c r="C37" i="8"/>
  <c r="E37" i="8"/>
  <c r="E11" i="8" s="1"/>
  <c r="D37" i="8"/>
  <c r="H37" i="8"/>
  <c r="H11" i="8" s="1"/>
  <c r="I583" i="8"/>
  <c r="I94" i="34" l="1"/>
  <c r="B16" i="34"/>
  <c r="D89" i="8"/>
  <c r="D11" i="8"/>
  <c r="B37" i="8"/>
  <c r="I115" i="8"/>
  <c r="C89" i="8"/>
  <c r="C11" i="8" s="1"/>
  <c r="I484" i="34" l="1"/>
  <c r="F68" i="34"/>
  <c r="I609" i="8"/>
  <c r="B89" i="8"/>
  <c r="I89" i="8" s="1"/>
  <c r="B11" i="8"/>
  <c r="I11" i="8" s="1"/>
  <c r="I37" i="8"/>
  <c r="F16" i="34" l="1"/>
  <c r="I16" i="34" s="1"/>
  <c r="I68" i="34"/>
  <c r="I614" i="32" l="1"/>
  <c r="I617" i="32" l="1"/>
  <c r="I618" i="32"/>
  <c r="E97" i="32" l="1"/>
  <c r="G97" i="32"/>
  <c r="D97" i="32"/>
  <c r="H97" i="32"/>
  <c r="I643" i="32" l="1"/>
  <c r="G94" i="32"/>
  <c r="H94" i="32"/>
  <c r="I640" i="32" l="1"/>
  <c r="C36" i="32" l="1"/>
  <c r="C10" i="32" s="1"/>
  <c r="I560" i="32" l="1"/>
  <c r="G36" i="32"/>
  <c r="G10" i="32" s="1"/>
  <c r="H36" i="32"/>
  <c r="H10" i="32" s="1"/>
  <c r="E36" i="32"/>
  <c r="E10" i="32" s="1"/>
  <c r="D36" i="32"/>
  <c r="D10" i="32" s="1"/>
  <c r="I140" i="32" l="1"/>
  <c r="B36" i="32"/>
  <c r="D91" i="8" l="1"/>
  <c r="I585" i="8"/>
  <c r="I36" i="32"/>
  <c r="B10" i="32"/>
  <c r="I10" i="32" s="1"/>
  <c r="E91" i="8"/>
  <c r="D91" i="34" l="1"/>
  <c r="I585" i="34"/>
  <c r="E91" i="34"/>
  <c r="I91" i="8"/>
  <c r="I91" i="34" l="1"/>
  <c r="C98" i="32" l="1"/>
  <c r="E98" i="32"/>
  <c r="G98" i="32"/>
  <c r="H98" i="32"/>
  <c r="I644" i="32" l="1"/>
  <c r="G101" i="32" l="1"/>
  <c r="E101" i="32"/>
  <c r="H102" i="32"/>
  <c r="H24" i="32" s="1"/>
  <c r="H101" i="32"/>
  <c r="C102" i="32"/>
  <c r="C101" i="32"/>
  <c r="G102" i="32"/>
  <c r="G24" i="32" s="1"/>
  <c r="E102" i="32"/>
  <c r="I596" i="34" l="1"/>
  <c r="I595" i="34"/>
  <c r="I647" i="32"/>
  <c r="I648" i="32"/>
  <c r="G102" i="34"/>
  <c r="G24" i="34" s="1"/>
  <c r="E102" i="34"/>
  <c r="C101" i="34"/>
  <c r="H102" i="34"/>
  <c r="H24" i="34" s="1"/>
  <c r="H101" i="34"/>
  <c r="G101" i="34"/>
  <c r="E101" i="34"/>
  <c r="C102" i="34"/>
  <c r="I569" i="34" l="1"/>
  <c r="I543" i="34"/>
  <c r="I517" i="34"/>
  <c r="I518" i="34"/>
  <c r="I648" i="34"/>
  <c r="I465" i="34"/>
  <c r="I570" i="34"/>
  <c r="I647" i="34"/>
  <c r="B102" i="34"/>
  <c r="I466" i="34"/>
  <c r="I544" i="34"/>
  <c r="I439" i="34"/>
  <c r="F75" i="34" l="1"/>
  <c r="I257" i="34"/>
  <c r="I75" i="34"/>
  <c r="F23" i="34"/>
  <c r="F76" i="34"/>
  <c r="C50" i="34"/>
  <c r="C24" i="34" s="1"/>
  <c r="E50" i="34"/>
  <c r="E24" i="34" s="1"/>
  <c r="D50" i="34"/>
  <c r="I258" i="34" l="1"/>
  <c r="I76" i="34"/>
  <c r="F24" i="34"/>
  <c r="I413" i="34"/>
  <c r="I205" i="34"/>
  <c r="I179" i="34"/>
  <c r="I335" i="34"/>
  <c r="I361" i="34"/>
  <c r="I283" i="34"/>
  <c r="I309" i="34"/>
  <c r="I153" i="34"/>
  <c r="I232" i="34"/>
  <c r="I388" i="34" l="1"/>
  <c r="I387" i="34"/>
  <c r="I231" i="34"/>
  <c r="B49" i="34"/>
  <c r="E49" i="34"/>
  <c r="E23" i="34" s="1"/>
  <c r="D49" i="34"/>
  <c r="C49" i="34"/>
  <c r="C23" i="34" s="1"/>
  <c r="G49" i="34"/>
  <c r="G23" i="34" s="1"/>
  <c r="H49" i="34"/>
  <c r="H23" i="34" s="1"/>
  <c r="I49" i="34" l="1"/>
  <c r="I127" i="34"/>
  <c r="I128" i="34" l="1"/>
  <c r="B50" i="34"/>
  <c r="I50" i="34" l="1"/>
  <c r="B24" i="34"/>
  <c r="I561" i="32" l="1"/>
  <c r="F67" i="32"/>
  <c r="I67" i="32" l="1"/>
  <c r="F15" i="32"/>
  <c r="I596" i="32" l="1"/>
  <c r="B102" i="32"/>
  <c r="I595" i="32"/>
  <c r="I231" i="32" l="1"/>
  <c r="D50" i="32"/>
  <c r="I179" i="32"/>
  <c r="C50" i="32"/>
  <c r="C24" i="32" s="1"/>
  <c r="E50" i="32"/>
  <c r="E24" i="32" s="1"/>
  <c r="I439" i="32"/>
  <c r="I361" i="32"/>
  <c r="I309" i="32"/>
  <c r="I232" i="32"/>
  <c r="I388" i="32" l="1"/>
  <c r="I283" i="32"/>
  <c r="C49" i="32"/>
  <c r="C23" i="32" s="1"/>
  <c r="I205" i="32"/>
  <c r="G49" i="32"/>
  <c r="G23" i="32" s="1"/>
  <c r="I413" i="32"/>
  <c r="H49" i="32"/>
  <c r="H23" i="32" s="1"/>
  <c r="I153" i="32"/>
  <c r="I335" i="32"/>
  <c r="E49" i="32" l="1"/>
  <c r="E23" i="32" s="1"/>
  <c r="I387" i="32"/>
  <c r="D49" i="32"/>
  <c r="I257" i="32"/>
  <c r="I127" i="32"/>
  <c r="B49" i="32" l="1"/>
  <c r="I128" i="32"/>
  <c r="I49" i="32"/>
  <c r="I258" i="32"/>
  <c r="B50" i="32" l="1"/>
  <c r="B24" i="32" l="1"/>
  <c r="I50" i="32"/>
  <c r="I462" i="32" l="1"/>
  <c r="I460" i="32"/>
  <c r="G86" i="32" l="1"/>
  <c r="C86" i="32"/>
  <c r="E86" i="32"/>
  <c r="H86" i="32"/>
  <c r="I606" i="32"/>
  <c r="I632" i="32" l="1"/>
  <c r="I450" i="32"/>
  <c r="I190" i="32"/>
  <c r="I554" i="32" l="1"/>
  <c r="I528" i="32"/>
  <c r="I502" i="32"/>
  <c r="F60" i="32"/>
  <c r="F8" i="32" l="1"/>
  <c r="I60" i="32"/>
  <c r="I320" i="32"/>
  <c r="I164" i="32"/>
  <c r="I268" i="32"/>
  <c r="I138" i="32"/>
  <c r="I346" i="32"/>
  <c r="H34" i="32"/>
  <c r="H8" i="32" s="1"/>
  <c r="C34" i="32"/>
  <c r="C8" i="32" s="1"/>
  <c r="I294" i="32"/>
  <c r="I216" i="32"/>
  <c r="I242" i="32"/>
  <c r="G34" i="32"/>
  <c r="G8" i="32" s="1"/>
  <c r="I372" i="32"/>
  <c r="D34" i="32" l="1"/>
  <c r="I398" i="32"/>
  <c r="I424" i="32"/>
  <c r="I112" i="32"/>
  <c r="E34" i="32"/>
  <c r="E8" i="32" s="1"/>
  <c r="B34" i="32" l="1"/>
  <c r="I34" i="32" l="1"/>
  <c r="I152" i="32"/>
  <c r="I308" i="32"/>
  <c r="I282" i="32"/>
  <c r="I178" i="32"/>
  <c r="I230" i="32"/>
  <c r="I256" i="32" l="1"/>
  <c r="I412" i="32"/>
  <c r="I386" i="32"/>
  <c r="I334" i="32"/>
  <c r="I438" i="32"/>
  <c r="I126" i="32" l="1"/>
  <c r="I204" i="32"/>
  <c r="E93" i="32" l="1"/>
  <c r="I93" i="32" s="1"/>
  <c r="I587" i="32"/>
  <c r="C41" i="32"/>
  <c r="C15" i="32" s="1"/>
  <c r="I223" i="32"/>
  <c r="I431" i="32"/>
  <c r="I171" i="32"/>
  <c r="I301" i="32"/>
  <c r="I405" i="32"/>
  <c r="H41" i="32"/>
  <c r="H15" i="32" s="1"/>
  <c r="I353" i="32"/>
  <c r="G41" i="32"/>
  <c r="G15" i="32" s="1"/>
  <c r="I197" i="32"/>
  <c r="I145" i="32"/>
  <c r="I275" i="32" l="1"/>
  <c r="D41" i="32"/>
  <c r="D15" i="32" s="1"/>
  <c r="I379" i="32"/>
  <c r="I249" i="32"/>
  <c r="I119" i="32"/>
  <c r="B41" i="32"/>
  <c r="E41" i="32"/>
  <c r="E15" i="32" s="1"/>
  <c r="I327" i="32"/>
  <c r="I41" i="32" l="1"/>
  <c r="B15" i="32"/>
  <c r="I15" i="32" s="1"/>
  <c r="C48" i="32" l="1"/>
  <c r="C22" i="32" s="1"/>
  <c r="H48" i="32"/>
  <c r="H22" i="32" s="1"/>
  <c r="G48" i="32"/>
  <c r="G22" i="32" s="1"/>
  <c r="D48" i="32"/>
  <c r="E48" i="32"/>
  <c r="E22" i="32" s="1"/>
  <c r="I360" i="32" l="1"/>
  <c r="B48" i="32"/>
  <c r="D86" i="32"/>
  <c r="D8" i="32" s="1"/>
  <c r="I48" i="32" l="1"/>
  <c r="B86" i="32"/>
  <c r="I580" i="32"/>
  <c r="I86" i="32" l="1"/>
  <c r="B8" i="32"/>
  <c r="I8" i="32" s="1"/>
  <c r="I610" i="32" l="1"/>
  <c r="C94" i="32"/>
  <c r="E90" i="32"/>
  <c r="H90" i="32"/>
  <c r="G90" i="32"/>
  <c r="D94" i="32"/>
  <c r="E94" i="32"/>
  <c r="C97" i="32"/>
  <c r="B97" i="32" l="1"/>
  <c r="I97" i="32" s="1"/>
  <c r="I591" i="32"/>
  <c r="I588" i="32"/>
  <c r="B94" i="32"/>
  <c r="I94" i="32" s="1"/>
  <c r="I584" i="32"/>
  <c r="B90" i="32"/>
  <c r="D90" i="32"/>
  <c r="I636" i="32"/>
  <c r="I458" i="32" l="1"/>
  <c r="C90" i="32"/>
  <c r="I90" i="32" s="1"/>
  <c r="I402" i="32"/>
  <c r="I350" i="32"/>
  <c r="G38" i="32"/>
  <c r="G12" i="32" s="1"/>
  <c r="H38" i="32"/>
  <c r="H12" i="32" s="1"/>
  <c r="I298" i="32"/>
  <c r="I272" i="32"/>
  <c r="I142" i="32"/>
  <c r="I220" i="32"/>
  <c r="I246" i="32"/>
  <c r="I194" i="32"/>
  <c r="I428" i="32"/>
  <c r="I376" i="32"/>
  <c r="I562" i="32" l="1"/>
  <c r="I279" i="32"/>
  <c r="I324" i="32"/>
  <c r="I510" i="32"/>
  <c r="I116" i="32"/>
  <c r="D38" i="32"/>
  <c r="D12" i="32" s="1"/>
  <c r="E38" i="32"/>
  <c r="E12" i="32" s="1"/>
  <c r="I536" i="32"/>
  <c r="C38" i="32"/>
  <c r="C12" i="32" s="1"/>
  <c r="I172" i="32"/>
  <c r="H42" i="32"/>
  <c r="H16" i="32" s="1"/>
  <c r="I201" i="32"/>
  <c r="I305" i="32"/>
  <c r="G42" i="32"/>
  <c r="G16" i="32" s="1"/>
  <c r="I357" i="32"/>
  <c r="I146" i="32"/>
  <c r="I253" i="32"/>
  <c r="C45" i="32"/>
  <c r="C19" i="32" s="1"/>
  <c r="I435" i="32"/>
  <c r="I432" i="32"/>
  <c r="I302" i="32"/>
  <c r="H45" i="32"/>
  <c r="H19" i="32" s="1"/>
  <c r="I383" i="32"/>
  <c r="I227" i="32"/>
  <c r="I224" i="32"/>
  <c r="C42" i="32"/>
  <c r="C16" i="32" s="1"/>
  <c r="I409" i="32"/>
  <c r="I331" i="32"/>
  <c r="I354" i="32"/>
  <c r="I149" i="32"/>
  <c r="I198" i="32"/>
  <c r="I250" i="32"/>
  <c r="E45" i="32"/>
  <c r="E19" i="32" s="1"/>
  <c r="G45" i="32"/>
  <c r="G19" i="32" s="1"/>
  <c r="D45" i="32"/>
  <c r="D19" i="32" s="1"/>
  <c r="I168" i="32"/>
  <c r="I406" i="32"/>
  <c r="I175" i="32"/>
  <c r="E42" i="32" l="1"/>
  <c r="E16" i="32" s="1"/>
  <c r="I120" i="32"/>
  <c r="I123" i="32"/>
  <c r="B45" i="32"/>
  <c r="I380" i="32"/>
  <c r="D42" i="32"/>
  <c r="D16" i="32" s="1"/>
  <c r="I276" i="32"/>
  <c r="B38" i="32"/>
  <c r="I609" i="32"/>
  <c r="G89" i="32"/>
  <c r="H89" i="32"/>
  <c r="I583" i="32" l="1"/>
  <c r="B89" i="32"/>
  <c r="E89" i="32"/>
  <c r="I45" i="32"/>
  <c r="B19" i="32"/>
  <c r="C89" i="32"/>
  <c r="I38" i="32"/>
  <c r="B12" i="32"/>
  <c r="I12" i="32" s="1"/>
  <c r="D89" i="32"/>
  <c r="I635" i="32" l="1"/>
  <c r="I328" i="32"/>
  <c r="B42" i="32"/>
  <c r="I89" i="32"/>
  <c r="I487" i="32"/>
  <c r="F71" i="32"/>
  <c r="I401" i="32"/>
  <c r="I193" i="32"/>
  <c r="I297" i="32"/>
  <c r="E37" i="32"/>
  <c r="E11" i="32" s="1"/>
  <c r="I349" i="32"/>
  <c r="I219" i="32"/>
  <c r="I167" i="32"/>
  <c r="H37" i="32"/>
  <c r="H11" i="32" s="1"/>
  <c r="I271" i="32"/>
  <c r="I245" i="32"/>
  <c r="I141" i="32"/>
  <c r="G37" i="32"/>
  <c r="G11" i="32" s="1"/>
  <c r="I427" i="32"/>
  <c r="I323" i="32"/>
  <c r="C37" i="32" l="1"/>
  <c r="C11" i="32" s="1"/>
  <c r="B16" i="32"/>
  <c r="I42" i="32"/>
  <c r="F19" i="32"/>
  <c r="I19" i="32" s="1"/>
  <c r="I71" i="32"/>
  <c r="B37" i="32"/>
  <c r="I115" i="32"/>
  <c r="D37" i="32"/>
  <c r="D11" i="32" s="1"/>
  <c r="I375" i="32"/>
  <c r="I37" i="32" l="1"/>
  <c r="B11" i="32"/>
  <c r="I11" i="32" s="1"/>
  <c r="D98" i="32" l="1"/>
  <c r="B98" i="32" l="1"/>
  <c r="I98" i="32" s="1"/>
  <c r="I592" i="32"/>
  <c r="I150" i="32" l="1"/>
  <c r="I306" i="32"/>
  <c r="I436" i="32"/>
  <c r="H46" i="32"/>
  <c r="H20" i="32" s="1"/>
  <c r="I358" i="32"/>
  <c r="C46" i="32"/>
  <c r="C20" i="32" s="1"/>
  <c r="I176" i="32"/>
  <c r="I202" i="32"/>
  <c r="I228" i="32"/>
  <c r="D46" i="32"/>
  <c r="D20" i="32" s="1"/>
  <c r="G46" i="32"/>
  <c r="G20" i="32" s="1"/>
  <c r="E46" i="32"/>
  <c r="E20" i="32" s="1"/>
  <c r="I384" i="32"/>
  <c r="I124" i="32" l="1"/>
  <c r="I332" i="32"/>
  <c r="I410" i="32"/>
  <c r="I254" i="32"/>
  <c r="I280" i="32"/>
  <c r="B46" i="32" l="1"/>
  <c r="I488" i="32" l="1"/>
  <c r="F72" i="32"/>
  <c r="B20" i="32"/>
  <c r="I46" i="32"/>
  <c r="D100" i="32"/>
  <c r="D22" i="32" s="1"/>
  <c r="I72" i="32" l="1"/>
  <c r="F20" i="32"/>
  <c r="I20" i="32" s="1"/>
  <c r="B100" i="32"/>
  <c r="I594" i="32"/>
  <c r="I100" i="32" l="1"/>
  <c r="B22" i="32"/>
  <c r="I22" i="32" s="1"/>
  <c r="I484" i="32" l="1"/>
  <c r="F68" i="32"/>
  <c r="I68" i="32" l="1"/>
  <c r="F16" i="32"/>
  <c r="I16" i="32" s="1"/>
  <c r="D99" i="8" l="1"/>
  <c r="D21" i="8" s="1"/>
  <c r="I593" i="8" l="1"/>
  <c r="B99" i="8"/>
  <c r="I99" i="8" l="1"/>
  <c r="B21" i="8"/>
  <c r="I489" i="8" l="1"/>
  <c r="F73" i="8"/>
  <c r="F21" i="8" l="1"/>
  <c r="I21" i="8" s="1"/>
  <c r="I73" i="8"/>
  <c r="D91" i="32" l="1"/>
  <c r="I585" i="32"/>
  <c r="E91" i="32"/>
  <c r="I455" i="32" l="1"/>
  <c r="I533" i="32"/>
  <c r="I507" i="32"/>
  <c r="I559" i="32"/>
  <c r="I91" i="32"/>
  <c r="I619" i="32" l="1"/>
  <c r="I541" i="32" l="1"/>
  <c r="I463" i="32"/>
  <c r="I567" i="32"/>
  <c r="I593" i="32"/>
  <c r="I515" i="32"/>
  <c r="I619" i="34"/>
  <c r="H47" i="34"/>
  <c r="G47" i="34"/>
  <c r="D47" i="34" l="1"/>
  <c r="I463" i="34"/>
  <c r="C47" i="34"/>
  <c r="I593" i="34"/>
  <c r="I541" i="34"/>
  <c r="I125" i="34"/>
  <c r="E47" i="34"/>
  <c r="I567" i="34"/>
  <c r="I515" i="34"/>
  <c r="I229" i="34"/>
  <c r="C99" i="32"/>
  <c r="D99" i="32"/>
  <c r="I255" i="34"/>
  <c r="I307" i="34"/>
  <c r="I359" i="34"/>
  <c r="G99" i="32"/>
  <c r="H99" i="32"/>
  <c r="I333" i="34"/>
  <c r="I177" i="34"/>
  <c r="E99" i="32"/>
  <c r="I437" i="34"/>
  <c r="I281" i="34"/>
  <c r="I151" i="34" l="1"/>
  <c r="I645" i="32"/>
  <c r="B99" i="32"/>
  <c r="I99" i="32" s="1"/>
  <c r="I385" i="34"/>
  <c r="I203" i="34"/>
  <c r="D99" i="34"/>
  <c r="D21" i="34" s="1"/>
  <c r="H47" i="32"/>
  <c r="H21" i="32" s="1"/>
  <c r="G47" i="32"/>
  <c r="G21" i="32" s="1"/>
  <c r="H99" i="34"/>
  <c r="H21" i="34" s="1"/>
  <c r="E99" i="34"/>
  <c r="E21" i="34" s="1"/>
  <c r="C99" i="34"/>
  <c r="C21" i="34" s="1"/>
  <c r="G99" i="34"/>
  <c r="G21" i="34" s="1"/>
  <c r="I125" i="32" l="1"/>
  <c r="C47" i="32"/>
  <c r="C21" i="32" s="1"/>
  <c r="E47" i="32"/>
  <c r="E21" i="32" s="1"/>
  <c r="I645" i="34"/>
  <c r="B99" i="34"/>
  <c r="I99" i="34" s="1"/>
  <c r="D47" i="32"/>
  <c r="D21" i="32" s="1"/>
  <c r="I411" i="34"/>
  <c r="B47" i="34"/>
  <c r="I151" i="32"/>
  <c r="I177" i="32"/>
  <c r="I437" i="32"/>
  <c r="I359" i="32"/>
  <c r="I203" i="32"/>
  <c r="I255" i="32"/>
  <c r="I333" i="32"/>
  <c r="I307" i="32"/>
  <c r="I411" i="32"/>
  <c r="I281" i="32"/>
  <c r="I385" i="32"/>
  <c r="B21" i="34" l="1"/>
  <c r="I47" i="34"/>
  <c r="I229" i="32"/>
  <c r="I489" i="34" l="1"/>
  <c r="F73" i="34"/>
  <c r="I489" i="32"/>
  <c r="F73" i="32"/>
  <c r="B47" i="32"/>
  <c r="B21" i="32" l="1"/>
  <c r="I47" i="32"/>
  <c r="F21" i="32"/>
  <c r="I73" i="32"/>
  <c r="F21" i="34"/>
  <c r="I21" i="34" s="1"/>
  <c r="I73" i="34"/>
  <c r="I21" i="32" l="1"/>
  <c r="E92" i="8" l="1"/>
  <c r="D92" i="8"/>
  <c r="I586" i="8"/>
  <c r="I92" i="8" l="1"/>
  <c r="I176" i="8" l="1"/>
  <c r="B98" i="8" l="1"/>
  <c r="D98" i="8"/>
  <c r="I228" i="8"/>
  <c r="I202" i="8"/>
  <c r="I436" i="8"/>
  <c r="G46" i="8"/>
  <c r="G20" i="8" s="1"/>
  <c r="H46" i="8"/>
  <c r="H20" i="8" s="1"/>
  <c r="I332" i="8"/>
  <c r="I98" i="8" l="1"/>
  <c r="I410" i="8"/>
  <c r="I592" i="8"/>
  <c r="D46" i="8"/>
  <c r="D20" i="8" s="1"/>
  <c r="E46" i="8"/>
  <c r="E20" i="8" s="1"/>
  <c r="I124" i="8"/>
  <c r="C46" i="8"/>
  <c r="C20" i="8" s="1"/>
  <c r="I150" i="8"/>
  <c r="I358" i="8"/>
  <c r="I306" i="8"/>
  <c r="I254" i="8"/>
  <c r="I384" i="8" l="1"/>
  <c r="I280" i="8" l="1"/>
  <c r="B46" i="8"/>
  <c r="I46" i="8" l="1"/>
  <c r="B20" i="8"/>
  <c r="D92" i="32" l="1"/>
  <c r="I586" i="32"/>
  <c r="E92" i="32"/>
  <c r="I92" i="32" l="1"/>
  <c r="G95" i="32" l="1"/>
  <c r="I615" i="32"/>
  <c r="H95" i="32"/>
  <c r="I563" i="32" l="1"/>
  <c r="I641" i="32"/>
  <c r="I537" i="32"/>
  <c r="I459" i="32"/>
  <c r="I512" i="8" l="1"/>
  <c r="I460" i="1" l="1"/>
  <c r="I512" i="1"/>
  <c r="I512" i="32" l="1"/>
  <c r="C96" i="34" l="1"/>
  <c r="I564" i="34" l="1"/>
  <c r="I460" i="34"/>
  <c r="I538" i="34"/>
  <c r="D92" i="34"/>
  <c r="I586" i="34"/>
  <c r="E92" i="34"/>
  <c r="I642" i="34" l="1"/>
  <c r="I92" i="34"/>
  <c r="G95" i="34"/>
  <c r="H95" i="34"/>
  <c r="I615" i="34"/>
  <c r="I563" i="34" l="1"/>
  <c r="I537" i="34"/>
  <c r="I459" i="34"/>
  <c r="I641" i="34" l="1"/>
  <c r="F61" i="40" l="1"/>
  <c r="I451" i="40"/>
  <c r="I477" i="40"/>
  <c r="I529" i="40"/>
  <c r="I555" i="40"/>
  <c r="I503" i="40"/>
  <c r="P87" i="40" l="1"/>
  <c r="F9" i="40"/>
  <c r="I61" i="40"/>
  <c r="P9" i="40" l="1"/>
  <c r="I538" i="40"/>
  <c r="I564" i="40"/>
  <c r="I460" i="40" l="1"/>
  <c r="I517" i="41" l="1"/>
  <c r="I518" i="41"/>
  <c r="AI284" i="41"/>
  <c r="AI258" i="41"/>
  <c r="I492" i="41"/>
  <c r="I491" i="41"/>
  <c r="I544" i="41"/>
  <c r="I543" i="41"/>
  <c r="I569" i="41"/>
  <c r="I570" i="41"/>
  <c r="AI180" i="41"/>
  <c r="AI336" i="41" l="1"/>
  <c r="AI310" i="41"/>
  <c r="AI154" i="41"/>
  <c r="Z50" i="41"/>
  <c r="AI440" i="41"/>
  <c r="AI414" i="41"/>
  <c r="AI388" i="41"/>
  <c r="AI232" i="41"/>
  <c r="AF50" i="41"/>
  <c r="W50" i="41"/>
  <c r="AC50" i="41"/>
  <c r="AA50" i="41"/>
  <c r="AH50" i="41"/>
  <c r="AI206" i="41"/>
  <c r="AG50" i="41"/>
  <c r="Y50" i="41"/>
  <c r="AE50" i="41"/>
  <c r="V50" i="41"/>
  <c r="AI128" i="41"/>
  <c r="F76" i="41"/>
  <c r="I466" i="41"/>
  <c r="X50" i="41"/>
  <c r="F75" i="41"/>
  <c r="I465" i="41"/>
  <c r="AI362" i="41"/>
  <c r="AD50" i="41"/>
  <c r="P102" i="41"/>
  <c r="P24" i="41" s="1"/>
  <c r="P101" i="41"/>
  <c r="P23" i="41" s="1"/>
  <c r="AI231" i="41" l="1"/>
  <c r="AI387" i="41"/>
  <c r="AG49" i="41"/>
  <c r="AI257" i="41"/>
  <c r="AI335" i="41"/>
  <c r="Z49" i="41"/>
  <c r="AI153" i="41"/>
  <c r="AI309" i="41"/>
  <c r="AI439" i="41"/>
  <c r="S128" i="41"/>
  <c r="AC49" i="41"/>
  <c r="AI413" i="41"/>
  <c r="F23" i="41"/>
  <c r="I75" i="41"/>
  <c r="V49" i="41"/>
  <c r="AI127" i="41"/>
  <c r="AF49" i="41"/>
  <c r="X49" i="41"/>
  <c r="AA49" i="41"/>
  <c r="AH49" i="41"/>
  <c r="AI283" i="41"/>
  <c r="F24" i="41"/>
  <c r="I76" i="41"/>
  <c r="AI205" i="41"/>
  <c r="AI179" i="41"/>
  <c r="W49" i="41"/>
  <c r="AD49" i="41"/>
  <c r="AI361" i="41"/>
  <c r="AE49" i="41"/>
  <c r="Y49" i="41"/>
  <c r="AI50" i="41"/>
  <c r="I503" i="41" l="1"/>
  <c r="S257" i="41"/>
  <c r="S439" i="41"/>
  <c r="S361" i="41"/>
  <c r="L49" i="41"/>
  <c r="S127" i="41"/>
  <c r="S179" i="41"/>
  <c r="I477" i="41"/>
  <c r="N49" i="41"/>
  <c r="I529" i="41"/>
  <c r="F61" i="41"/>
  <c r="I451" i="41"/>
  <c r="O49" i="41"/>
  <c r="I555" i="41"/>
  <c r="I128" i="41"/>
  <c r="S413" i="41"/>
  <c r="S309" i="41"/>
  <c r="S231" i="41"/>
  <c r="S387" i="41"/>
  <c r="S335" i="41"/>
  <c r="S283" i="41"/>
  <c r="AI49" i="41"/>
  <c r="I534" i="41"/>
  <c r="I560" i="41"/>
  <c r="I508" i="41"/>
  <c r="M52" i="41"/>
  <c r="M26" i="41" s="1"/>
  <c r="C49" i="41"/>
  <c r="N52" i="41"/>
  <c r="N26" i="41" s="1"/>
  <c r="O52" i="41"/>
  <c r="O26" i="41" s="1"/>
  <c r="I413" i="41"/>
  <c r="Q52" i="41"/>
  <c r="Q26" i="41" s="1"/>
  <c r="S388" i="41"/>
  <c r="R52" i="41"/>
  <c r="R26" i="41" s="1"/>
  <c r="S362" i="41"/>
  <c r="I361" i="41" l="1"/>
  <c r="S232" i="41"/>
  <c r="R49" i="41"/>
  <c r="D49" i="41"/>
  <c r="M49" i="41"/>
  <c r="S49" i="41" s="1"/>
  <c r="AJ49" i="41" s="1"/>
  <c r="Q49" i="41"/>
  <c r="I335" i="41"/>
  <c r="I153" i="41"/>
  <c r="I205" i="41"/>
  <c r="E49" i="41"/>
  <c r="S206" i="41"/>
  <c r="H49" i="41"/>
  <c r="I283" i="41"/>
  <c r="P87" i="41"/>
  <c r="S205" i="41"/>
  <c r="I179" i="41"/>
  <c r="I387" i="41"/>
  <c r="L52" i="41"/>
  <c r="S130" i="41"/>
  <c r="G49" i="41"/>
  <c r="N50" i="41"/>
  <c r="S153" i="41"/>
  <c r="I309" i="41"/>
  <c r="S414" i="41"/>
  <c r="I231" i="41"/>
  <c r="B49" i="41"/>
  <c r="I127" i="41"/>
  <c r="I439" i="41"/>
  <c r="O50" i="41"/>
  <c r="S310" i="41"/>
  <c r="S284" i="41"/>
  <c r="S258" i="41"/>
  <c r="S440" i="41"/>
  <c r="S154" i="41"/>
  <c r="L50" i="41"/>
  <c r="I456" i="41"/>
  <c r="I257" i="41"/>
  <c r="R50" i="41"/>
  <c r="F9" i="41"/>
  <c r="I61" i="41"/>
  <c r="I284" i="41"/>
  <c r="G52" i="41"/>
  <c r="G26" i="41" s="1"/>
  <c r="D52" i="41"/>
  <c r="D26" i="41" s="1"/>
  <c r="C52" i="41"/>
  <c r="C26" i="41" s="1"/>
  <c r="H52" i="41"/>
  <c r="H26" i="41" s="1"/>
  <c r="E52" i="41"/>
  <c r="E26" i="41" s="1"/>
  <c r="I232" i="41" l="1"/>
  <c r="I362" i="41"/>
  <c r="S336" i="41"/>
  <c r="G50" i="41"/>
  <c r="I180" i="41"/>
  <c r="C50" i="41"/>
  <c r="I206" i="41"/>
  <c r="I388" i="41"/>
  <c r="P9" i="41"/>
  <c r="S52" i="41"/>
  <c r="AJ52" i="41" s="1"/>
  <c r="L26" i="41"/>
  <c r="S26" i="41" s="1"/>
  <c r="M50" i="41"/>
  <c r="S50" i="41" s="1"/>
  <c r="AJ50" i="41" s="1"/>
  <c r="I310" i="41"/>
  <c r="I154" i="41"/>
  <c r="B50" i="41"/>
  <c r="I336" i="41"/>
  <c r="S180" i="41"/>
  <c r="I440" i="41"/>
  <c r="Q50" i="41"/>
  <c r="D50" i="41"/>
  <c r="I414" i="41"/>
  <c r="H50" i="41"/>
  <c r="I49" i="41"/>
  <c r="I258" i="41"/>
  <c r="E50" i="41"/>
  <c r="B52" i="41"/>
  <c r="I130" i="41"/>
  <c r="I50" i="41" l="1"/>
  <c r="B26" i="41"/>
  <c r="I26" i="41" s="1"/>
  <c r="I52" i="41"/>
  <c r="I538" i="41" l="1"/>
  <c r="I564" i="41"/>
  <c r="I460" i="41" l="1"/>
  <c r="G102" i="41"/>
  <c r="G24" i="41" s="1"/>
  <c r="G101" i="41"/>
  <c r="G23" i="41" s="1"/>
  <c r="E102" i="41"/>
  <c r="E24" i="41" s="1"/>
  <c r="E101" i="41"/>
  <c r="E23" i="41" s="1"/>
  <c r="C102" i="41"/>
  <c r="C24" i="41" s="1"/>
  <c r="C101" i="41"/>
  <c r="C23" i="41" s="1"/>
  <c r="H102" i="41"/>
  <c r="H24" i="41" s="1"/>
  <c r="H101" i="41"/>
  <c r="H23" i="41" s="1"/>
  <c r="I648" i="41" l="1"/>
  <c r="I647" i="41"/>
  <c r="M102" i="41"/>
  <c r="M24" i="41" s="1"/>
  <c r="O101" i="41"/>
  <c r="O23" i="41" s="1"/>
  <c r="Q102" i="41"/>
  <c r="Q24" i="41" s="1"/>
  <c r="R102" i="41"/>
  <c r="R24" i="41" s="1"/>
  <c r="R101" i="41"/>
  <c r="R23" i="41" s="1"/>
  <c r="M101" i="41"/>
  <c r="M23" i="41" s="1"/>
  <c r="O102" i="41"/>
  <c r="O24" i="41" s="1"/>
  <c r="Q101" i="41"/>
  <c r="Q23" i="41" s="1"/>
  <c r="S648" i="41" l="1"/>
  <c r="S647" i="41"/>
  <c r="F59" i="42" l="1"/>
  <c r="I449" i="42"/>
  <c r="I475" i="42"/>
  <c r="I553" i="42"/>
  <c r="I501" i="42"/>
  <c r="I527" i="42"/>
  <c r="AI423" i="42" l="1"/>
  <c r="AI267" i="42"/>
  <c r="AI241" i="42"/>
  <c r="AI345" i="42"/>
  <c r="AI215" i="42"/>
  <c r="AI189" i="42"/>
  <c r="AI163" i="42"/>
  <c r="AI293" i="42"/>
  <c r="P85" i="42"/>
  <c r="AI111" i="42"/>
  <c r="AI371" i="42"/>
  <c r="AI397" i="42"/>
  <c r="F7" i="42"/>
  <c r="I59" i="42"/>
  <c r="S371" i="42" l="1"/>
  <c r="S241" i="42"/>
  <c r="S267" i="42"/>
  <c r="S215" i="42"/>
  <c r="S423" i="42"/>
  <c r="S397" i="42"/>
  <c r="P7" i="42"/>
  <c r="S293" i="42"/>
  <c r="S345" i="42"/>
  <c r="S189" i="42"/>
  <c r="S111" i="42"/>
  <c r="S163" i="42"/>
  <c r="I423" i="42" l="1"/>
  <c r="I241" i="42"/>
  <c r="I345" i="42"/>
  <c r="I371" i="42"/>
  <c r="I267" i="42"/>
  <c r="I631" i="42"/>
  <c r="C85" i="42"/>
  <c r="G85" i="42"/>
  <c r="I111" i="42"/>
  <c r="I215" i="42"/>
  <c r="H85" i="42"/>
  <c r="I163" i="42"/>
  <c r="I293" i="42"/>
  <c r="E85" i="42"/>
  <c r="I397" i="42"/>
  <c r="I189" i="42"/>
  <c r="S631" i="42" l="1"/>
  <c r="R85" i="42"/>
  <c r="Q85" i="42"/>
  <c r="O85" i="42"/>
  <c r="M85" i="42"/>
  <c r="I503" i="42" l="1"/>
  <c r="I529" i="42"/>
  <c r="I477" i="42"/>
  <c r="F61" i="42"/>
  <c r="I451" i="42"/>
  <c r="I555" i="42"/>
  <c r="P87" i="42" l="1"/>
  <c r="F9" i="42"/>
  <c r="I61" i="42"/>
  <c r="P9" i="42" l="1"/>
  <c r="I538" i="42"/>
  <c r="I564" i="42"/>
  <c r="I460" i="42" l="1"/>
  <c r="C96" i="40" l="1"/>
  <c r="C96" i="42"/>
  <c r="C96" i="41"/>
  <c r="I372" i="1" l="1"/>
  <c r="M96" i="41"/>
  <c r="I424" i="1"/>
  <c r="M96" i="42"/>
  <c r="M96" i="40"/>
  <c r="I268" i="1"/>
  <c r="I642" i="41"/>
  <c r="I294" i="1"/>
  <c r="I642" i="42"/>
  <c r="I642" i="40"/>
  <c r="I346" i="1"/>
  <c r="I242" i="1" l="1"/>
  <c r="I320" i="1"/>
  <c r="I398" i="1"/>
  <c r="S642" i="40"/>
  <c r="S642" i="42"/>
  <c r="S642" i="41"/>
  <c r="I462" i="8" l="1"/>
  <c r="I462" i="1"/>
  <c r="F72" i="1"/>
  <c r="I72" i="1" l="1"/>
  <c r="F20" i="1"/>
  <c r="I449" i="34"/>
  <c r="F59" i="34"/>
  <c r="F7" i="34" l="1"/>
  <c r="I59" i="34"/>
  <c r="I488" i="8"/>
  <c r="F72" i="8"/>
  <c r="I511" i="34" l="1"/>
  <c r="F69" i="34"/>
  <c r="I72" i="8"/>
  <c r="F20" i="8"/>
  <c r="I20" i="8" s="1"/>
  <c r="I174" i="34"/>
  <c r="I304" i="34"/>
  <c r="I252" i="34"/>
  <c r="I408" i="34"/>
  <c r="I200" i="34"/>
  <c r="I356" i="34"/>
  <c r="I226" i="34"/>
  <c r="I278" i="34"/>
  <c r="I148" i="34"/>
  <c r="I382" i="34"/>
  <c r="I330" i="34"/>
  <c r="I434" i="34"/>
  <c r="I69" i="34" l="1"/>
  <c r="F17" i="34"/>
  <c r="H44" i="34" l="1"/>
  <c r="D44" i="34"/>
  <c r="G44" i="34"/>
  <c r="C44" i="34"/>
  <c r="C18" i="34" s="1"/>
  <c r="E44" i="34"/>
  <c r="B44" i="34" l="1"/>
  <c r="I122" i="34"/>
  <c r="I371" i="34" l="1"/>
  <c r="I345" i="34"/>
  <c r="I407" i="34"/>
  <c r="I137" i="34"/>
  <c r="I44" i="34"/>
  <c r="I215" i="34"/>
  <c r="I397" i="34"/>
  <c r="I267" i="34"/>
  <c r="I163" i="34"/>
  <c r="I423" i="34"/>
  <c r="I293" i="34"/>
  <c r="I329" i="34"/>
  <c r="I355" i="34"/>
  <c r="I173" i="34"/>
  <c r="I277" i="34"/>
  <c r="I225" i="34"/>
  <c r="I251" i="34"/>
  <c r="I433" i="34"/>
  <c r="I381" i="34" l="1"/>
  <c r="H43" i="34"/>
  <c r="H17" i="34" s="1"/>
  <c r="I199" i="34"/>
  <c r="G43" i="34"/>
  <c r="G17" i="34" s="1"/>
  <c r="I303" i="34"/>
  <c r="I121" i="34" l="1"/>
  <c r="I189" i="34" l="1"/>
  <c r="I319" i="34"/>
  <c r="I241" i="34"/>
  <c r="B33" i="34" l="1"/>
  <c r="C33" i="34" l="1"/>
  <c r="I111" i="34"/>
  <c r="D33" i="34"/>
  <c r="E33" i="34"/>
  <c r="G33" i="34"/>
  <c r="H33" i="34"/>
  <c r="I33" i="34" l="1"/>
  <c r="AI139" i="42" l="1"/>
  <c r="AI321" i="42"/>
  <c r="S321" i="42"/>
  <c r="S139" i="42" l="1"/>
  <c r="AI347" i="42"/>
  <c r="AI217" i="42"/>
  <c r="AI295" i="42"/>
  <c r="AI399" i="42"/>
  <c r="AI269" i="42"/>
  <c r="AI425" i="42"/>
  <c r="AI243" i="42"/>
  <c r="AI165" i="42"/>
  <c r="AI373" i="42"/>
  <c r="AI191" i="42"/>
  <c r="Y35" i="42" l="1"/>
  <c r="S373" i="42"/>
  <c r="S217" i="42"/>
  <c r="AI278" i="42"/>
  <c r="AI408" i="42"/>
  <c r="AC35" i="42"/>
  <c r="AD35" i="42"/>
  <c r="I321" i="42"/>
  <c r="AI174" i="42"/>
  <c r="AI330" i="42"/>
  <c r="Z35" i="42"/>
  <c r="S295" i="42"/>
  <c r="S269" i="42"/>
  <c r="AG35" i="42"/>
  <c r="S347" i="42"/>
  <c r="AI252" i="42"/>
  <c r="S191" i="42"/>
  <c r="S165" i="42"/>
  <c r="I139" i="42"/>
  <c r="AI382" i="42"/>
  <c r="AE35" i="42"/>
  <c r="AA35" i="42"/>
  <c r="AI226" i="42"/>
  <c r="AF35" i="42"/>
  <c r="X35" i="42"/>
  <c r="S243" i="42"/>
  <c r="AI356" i="42"/>
  <c r="AI200" i="42"/>
  <c r="AI148" i="42"/>
  <c r="AI304" i="42"/>
  <c r="W35" i="42"/>
  <c r="AI434" i="42"/>
  <c r="S425" i="42"/>
  <c r="S399" i="42"/>
  <c r="AH35" i="42"/>
  <c r="V35" i="42"/>
  <c r="AI113" i="42"/>
  <c r="Y44" i="42"/>
  <c r="AD44" i="42"/>
  <c r="W44" i="42"/>
  <c r="Z44" i="42"/>
  <c r="AE44" i="42"/>
  <c r="X44" i="42"/>
  <c r="AG44" i="42"/>
  <c r="AA44" i="42"/>
  <c r="AF44" i="42"/>
  <c r="AC44" i="42"/>
  <c r="AH44" i="42"/>
  <c r="S304" i="42"/>
  <c r="AI35" i="42" l="1"/>
  <c r="S408" i="42"/>
  <c r="S148" i="42"/>
  <c r="S226" i="42"/>
  <c r="S434" i="42"/>
  <c r="N35" i="42"/>
  <c r="V44" i="42"/>
  <c r="AI44" i="42" s="1"/>
  <c r="AI122" i="42"/>
  <c r="I243" i="42"/>
  <c r="I373" i="42"/>
  <c r="O35" i="42"/>
  <c r="I191" i="42"/>
  <c r="M35" i="42"/>
  <c r="I425" i="42"/>
  <c r="R35" i="42"/>
  <c r="I217" i="42"/>
  <c r="S382" i="42"/>
  <c r="I165" i="42"/>
  <c r="I295" i="42"/>
  <c r="S252" i="42"/>
  <c r="S330" i="42"/>
  <c r="S200" i="42"/>
  <c r="Q35" i="42"/>
  <c r="L35" i="42"/>
  <c r="S113" i="42"/>
  <c r="S174" i="42"/>
  <c r="S356" i="42"/>
  <c r="I399" i="42"/>
  <c r="I269" i="42"/>
  <c r="I347" i="42"/>
  <c r="S278" i="42"/>
  <c r="R44" i="42"/>
  <c r="Q44" i="42"/>
  <c r="N44" i="42"/>
  <c r="O44" i="42"/>
  <c r="M44" i="42"/>
  <c r="M18" i="42" s="1"/>
  <c r="I174" i="42" l="1"/>
  <c r="I434" i="42"/>
  <c r="I148" i="42"/>
  <c r="I278" i="42"/>
  <c r="H35" i="42"/>
  <c r="I200" i="42"/>
  <c r="B35" i="42"/>
  <c r="I113" i="42"/>
  <c r="L44" i="42"/>
  <c r="S122" i="42"/>
  <c r="I408" i="42"/>
  <c r="I226" i="42"/>
  <c r="I356" i="42"/>
  <c r="I382" i="42"/>
  <c r="G35" i="42"/>
  <c r="I330" i="42"/>
  <c r="AI139" i="41"/>
  <c r="E35" i="42"/>
  <c r="D35" i="42"/>
  <c r="I252" i="42"/>
  <c r="C35" i="42"/>
  <c r="I304" i="42"/>
  <c r="S35" i="42"/>
  <c r="AJ35" i="42" s="1"/>
  <c r="E44" i="42"/>
  <c r="C44" i="42"/>
  <c r="C18" i="42" s="1"/>
  <c r="D44" i="42"/>
  <c r="G44" i="42"/>
  <c r="H44" i="42"/>
  <c r="S44" i="42" l="1"/>
  <c r="AJ44" i="42" s="1"/>
  <c r="AI243" i="41"/>
  <c r="AI373" i="41"/>
  <c r="AI399" i="41"/>
  <c r="I35" i="42"/>
  <c r="AI425" i="41"/>
  <c r="AI321" i="41"/>
  <c r="AI217" i="41"/>
  <c r="S139" i="41"/>
  <c r="AI347" i="41"/>
  <c r="AI191" i="41"/>
  <c r="AI295" i="41"/>
  <c r="AI165" i="41"/>
  <c r="B44" i="42"/>
  <c r="I122" i="42"/>
  <c r="AI269" i="41"/>
  <c r="AI356" i="41" l="1"/>
  <c r="AI148" i="41"/>
  <c r="AA35" i="41"/>
  <c r="AG35" i="41"/>
  <c r="I44" i="42"/>
  <c r="AE35" i="41"/>
  <c r="Z35" i="41"/>
  <c r="I139" i="41"/>
  <c r="S373" i="41"/>
  <c r="S295" i="41"/>
  <c r="S191" i="41"/>
  <c r="S347" i="41"/>
  <c r="AD35" i="41"/>
  <c r="Y35" i="41"/>
  <c r="S269" i="41"/>
  <c r="AI408" i="41"/>
  <c r="AI200" i="41"/>
  <c r="AF35" i="41"/>
  <c r="S165" i="41"/>
  <c r="AI252" i="41"/>
  <c r="W35" i="41"/>
  <c r="AI434" i="41"/>
  <c r="AI330" i="41"/>
  <c r="AI226" i="41"/>
  <c r="AH35" i="41"/>
  <c r="V35" i="41"/>
  <c r="AI113" i="41"/>
  <c r="S321" i="41"/>
  <c r="S425" i="41"/>
  <c r="S243" i="41"/>
  <c r="S399" i="41"/>
  <c r="X35" i="41"/>
  <c r="AC35" i="41"/>
  <c r="S217" i="41"/>
  <c r="AI304" i="41"/>
  <c r="AI174" i="41"/>
  <c r="AI382" i="41"/>
  <c r="AI278" i="41"/>
  <c r="AD44" i="41"/>
  <c r="AF44" i="41"/>
  <c r="AH44" i="41"/>
  <c r="AE44" i="41"/>
  <c r="AC44" i="41"/>
  <c r="AA44" i="41"/>
  <c r="Y44" i="41"/>
  <c r="AG44" i="41"/>
  <c r="W44" i="41"/>
  <c r="X44" i="41"/>
  <c r="Z44" i="41"/>
  <c r="S278" i="41" l="1"/>
  <c r="S252" i="41"/>
  <c r="S356" i="41"/>
  <c r="M35" i="41"/>
  <c r="I347" i="41"/>
  <c r="I243" i="41"/>
  <c r="N35" i="41"/>
  <c r="I295" i="41"/>
  <c r="V44" i="41"/>
  <c r="AI44" i="41" s="1"/>
  <c r="AI122" i="41"/>
  <c r="R35" i="41"/>
  <c r="S226" i="41"/>
  <c r="I165" i="41"/>
  <c r="Q35" i="41"/>
  <c r="S174" i="41"/>
  <c r="I425" i="41"/>
  <c r="S330" i="41"/>
  <c r="I191" i="41"/>
  <c r="I399" i="41"/>
  <c r="S148" i="41"/>
  <c r="I217" i="41"/>
  <c r="S382" i="41"/>
  <c r="I373" i="41"/>
  <c r="O35" i="41"/>
  <c r="I269" i="41"/>
  <c r="L35" i="41"/>
  <c r="S113" i="41"/>
  <c r="S434" i="41"/>
  <c r="S200" i="41"/>
  <c r="S304" i="41"/>
  <c r="I321" i="41"/>
  <c r="S408" i="41"/>
  <c r="AI35" i="41"/>
  <c r="I382" i="41"/>
  <c r="Q44" i="41"/>
  <c r="O44" i="41"/>
  <c r="I278" i="41"/>
  <c r="I408" i="41"/>
  <c r="N44" i="41"/>
  <c r="M44" i="41"/>
  <c r="M18" i="41" s="1"/>
  <c r="R44" i="41"/>
  <c r="I330" i="41" l="1"/>
  <c r="I226" i="41"/>
  <c r="I252" i="41"/>
  <c r="E35" i="41"/>
  <c r="I148" i="41"/>
  <c r="L44" i="41"/>
  <c r="S122" i="41"/>
  <c r="C35" i="41"/>
  <c r="AI139" i="40"/>
  <c r="I434" i="41"/>
  <c r="G35" i="41"/>
  <c r="I200" i="41"/>
  <c r="S35" i="41"/>
  <c r="AJ35" i="41" s="1"/>
  <c r="I304" i="41"/>
  <c r="I174" i="41"/>
  <c r="D35" i="41"/>
  <c r="H35" i="41"/>
  <c r="I356" i="41"/>
  <c r="B35" i="41"/>
  <c r="I113" i="41"/>
  <c r="D44" i="41"/>
  <c r="G44" i="41"/>
  <c r="H44" i="41"/>
  <c r="C44" i="41"/>
  <c r="C18" i="41" s="1"/>
  <c r="E44" i="41"/>
  <c r="AI321" i="40" l="1"/>
  <c r="AI191" i="40"/>
  <c r="AI295" i="40"/>
  <c r="AI269" i="40"/>
  <c r="AI373" i="40"/>
  <c r="AI347" i="40"/>
  <c r="AI165" i="40"/>
  <c r="AI425" i="40"/>
  <c r="AI217" i="40"/>
  <c r="B44" i="41"/>
  <c r="I122" i="41"/>
  <c r="AI399" i="40"/>
  <c r="S139" i="40"/>
  <c r="AI243" i="40"/>
  <c r="S44" i="41"/>
  <c r="AJ44" i="41" s="1"/>
  <c r="I35" i="41"/>
  <c r="I139" i="40"/>
  <c r="S295" i="40" l="1"/>
  <c r="AF35" i="40"/>
  <c r="AD35" i="40"/>
  <c r="AC35" i="40"/>
  <c r="AH35" i="40"/>
  <c r="S191" i="40"/>
  <c r="Z35" i="40"/>
  <c r="AA35" i="40"/>
  <c r="S425" i="40"/>
  <c r="AG35" i="40"/>
  <c r="S165" i="40"/>
  <c r="X35" i="40"/>
  <c r="S399" i="40"/>
  <c r="S269" i="40"/>
  <c r="W35" i="40"/>
  <c r="I44" i="41"/>
  <c r="S373" i="40"/>
  <c r="Y35" i="40"/>
  <c r="S217" i="40"/>
  <c r="S347" i="40"/>
  <c r="AE35" i="40"/>
  <c r="V35" i="40"/>
  <c r="AI113" i="40"/>
  <c r="S321" i="40"/>
  <c r="S243" i="40"/>
  <c r="I269" i="40" l="1"/>
  <c r="I191" i="40"/>
  <c r="I243" i="40"/>
  <c r="N35" i="40"/>
  <c r="O35" i="40"/>
  <c r="I321" i="40"/>
  <c r="I347" i="40"/>
  <c r="I399" i="40"/>
  <c r="M35" i="40"/>
  <c r="I165" i="40"/>
  <c r="I217" i="40"/>
  <c r="AI35" i="40"/>
  <c r="R35" i="40"/>
  <c r="I295" i="40"/>
  <c r="L35" i="40"/>
  <c r="S113" i="40"/>
  <c r="Q35" i="40"/>
  <c r="I425" i="40"/>
  <c r="I373" i="40"/>
  <c r="C35" i="40" l="1"/>
  <c r="H35" i="40"/>
  <c r="B35" i="40"/>
  <c r="I113" i="40"/>
  <c r="D35" i="40"/>
  <c r="G35" i="40"/>
  <c r="E35" i="40"/>
  <c r="S35" i="40"/>
  <c r="AJ35" i="40" s="1"/>
  <c r="G85" i="34" l="1"/>
  <c r="E85" i="34"/>
  <c r="H85" i="34"/>
  <c r="I35" i="40"/>
  <c r="I631" i="34"/>
  <c r="C85" i="34"/>
  <c r="G87" i="42" l="1"/>
  <c r="C87" i="42"/>
  <c r="H87" i="42"/>
  <c r="H7" i="34"/>
  <c r="E87" i="42"/>
  <c r="C7" i="34"/>
  <c r="G7" i="34"/>
  <c r="I633" i="42"/>
  <c r="E7" i="34"/>
  <c r="S633" i="42" l="1"/>
  <c r="C9" i="42"/>
  <c r="Q87" i="42"/>
  <c r="M87" i="42"/>
  <c r="R87" i="42"/>
  <c r="E9" i="42"/>
  <c r="G9" i="42"/>
  <c r="H9" i="42"/>
  <c r="O87" i="42"/>
  <c r="I633" i="41" l="1"/>
  <c r="C87" i="40"/>
  <c r="G87" i="41"/>
  <c r="Z33" i="40"/>
  <c r="AD33" i="40"/>
  <c r="I633" i="40"/>
  <c r="Q9" i="42"/>
  <c r="E87" i="40"/>
  <c r="Y33" i="40"/>
  <c r="G87" i="40"/>
  <c r="AC33" i="40"/>
  <c r="H87" i="41"/>
  <c r="R9" i="42"/>
  <c r="W33" i="40"/>
  <c r="AG33" i="40"/>
  <c r="C87" i="41"/>
  <c r="AF33" i="40"/>
  <c r="AE33" i="40"/>
  <c r="AH33" i="40"/>
  <c r="E87" i="41"/>
  <c r="X33" i="40"/>
  <c r="O9" i="42"/>
  <c r="H87" i="40"/>
  <c r="AI137" i="40"/>
  <c r="V33" i="40"/>
  <c r="AA33" i="40"/>
  <c r="M9" i="42"/>
  <c r="R87" i="41" l="1"/>
  <c r="H9" i="41"/>
  <c r="S633" i="41"/>
  <c r="N33" i="40"/>
  <c r="H9" i="40"/>
  <c r="E9" i="40"/>
  <c r="O87" i="40"/>
  <c r="S633" i="40"/>
  <c r="G9" i="40"/>
  <c r="O87" i="41"/>
  <c r="O33" i="40"/>
  <c r="Q87" i="40"/>
  <c r="Q87" i="41"/>
  <c r="AI33" i="40"/>
  <c r="C9" i="40"/>
  <c r="G9" i="41"/>
  <c r="M33" i="40"/>
  <c r="M87" i="40"/>
  <c r="R33" i="40"/>
  <c r="M87" i="41"/>
  <c r="S137" i="40"/>
  <c r="L33" i="40"/>
  <c r="Q33" i="40"/>
  <c r="R87" i="40"/>
  <c r="E9" i="41"/>
  <c r="C9" i="41"/>
  <c r="D33" i="40" l="1"/>
  <c r="S33" i="40"/>
  <c r="Q9" i="40"/>
  <c r="O7" i="40"/>
  <c r="G33" i="40"/>
  <c r="M9" i="40"/>
  <c r="M7" i="40"/>
  <c r="O9" i="41"/>
  <c r="E33" i="40"/>
  <c r="C33" i="40"/>
  <c r="R9" i="40"/>
  <c r="M9" i="41"/>
  <c r="H33" i="40"/>
  <c r="I137" i="40"/>
  <c r="B33" i="40"/>
  <c r="Q7" i="40"/>
  <c r="R7" i="40"/>
  <c r="Q9" i="41"/>
  <c r="O9" i="40"/>
  <c r="R9" i="41"/>
  <c r="I33" i="40" l="1"/>
  <c r="C7" i="40"/>
  <c r="AJ33" i="40"/>
  <c r="E7" i="40"/>
  <c r="G7" i="40"/>
  <c r="H7" i="40"/>
  <c r="I512" i="40" l="1"/>
  <c r="I512" i="42" l="1"/>
  <c r="I512" i="41"/>
  <c r="I512" i="34" l="1"/>
  <c r="I486" i="42" l="1"/>
  <c r="F70" i="42"/>
  <c r="I486" i="1"/>
  <c r="F70" i="1"/>
  <c r="F18" i="42" l="1"/>
  <c r="I70" i="42"/>
  <c r="I70" i="1"/>
  <c r="F18" i="1"/>
  <c r="I486" i="41" l="1"/>
  <c r="F70" i="41"/>
  <c r="Y33" i="41" l="1"/>
  <c r="AD33" i="41"/>
  <c r="Z33" i="41"/>
  <c r="X33" i="41"/>
  <c r="F18" i="41"/>
  <c r="I70" i="41"/>
  <c r="AI137" i="41"/>
  <c r="V33" i="41"/>
  <c r="AF33" i="41"/>
  <c r="AE33" i="41"/>
  <c r="AC33" i="41"/>
  <c r="AA33" i="41"/>
  <c r="W33" i="41"/>
  <c r="AG33" i="41"/>
  <c r="AH33" i="41"/>
  <c r="R33" i="41" l="1"/>
  <c r="N33" i="41"/>
  <c r="AI33" i="41"/>
  <c r="O33" i="41"/>
  <c r="S137" i="41"/>
  <c r="L33" i="41"/>
  <c r="M33" i="41"/>
  <c r="Q33" i="41"/>
  <c r="M7" i="41" l="1"/>
  <c r="S33" i="41"/>
  <c r="C33" i="41"/>
  <c r="I137" i="41"/>
  <c r="B33" i="41"/>
  <c r="D33" i="41"/>
  <c r="R7" i="41"/>
  <c r="O7" i="41"/>
  <c r="E33" i="41"/>
  <c r="H33" i="41"/>
  <c r="G33" i="41"/>
  <c r="Q7" i="41"/>
  <c r="G7" i="41" l="1"/>
  <c r="AJ33" i="41"/>
  <c r="E7" i="41"/>
  <c r="I33" i="41"/>
  <c r="H7" i="41"/>
  <c r="C7" i="41"/>
  <c r="D85" i="1" l="1"/>
  <c r="I579" i="1"/>
  <c r="B85" i="1"/>
  <c r="I85" i="1" l="1"/>
  <c r="I371" i="1" l="1"/>
  <c r="I137" i="1"/>
  <c r="I293" i="1"/>
  <c r="I163" i="1"/>
  <c r="H33" i="1"/>
  <c r="D33" i="1"/>
  <c r="I241" i="1"/>
  <c r="I423" i="1"/>
  <c r="G33" i="1"/>
  <c r="B33" i="1"/>
  <c r="I111" i="1"/>
  <c r="C33" i="1"/>
  <c r="I189" i="1"/>
  <c r="I345" i="1"/>
  <c r="I397" i="1"/>
  <c r="I267" i="1"/>
  <c r="I319" i="1"/>
  <c r="E33" i="1"/>
  <c r="G7" i="1" l="1"/>
  <c r="H7" i="1"/>
  <c r="B7" i="1"/>
  <c r="I33" i="1"/>
  <c r="E7" i="1"/>
  <c r="D7" i="1"/>
  <c r="C7" i="1"/>
  <c r="I7" i="1" l="1"/>
  <c r="AI137" i="42" l="1"/>
  <c r="S137" i="42" l="1"/>
  <c r="Y33" i="42" l="1"/>
  <c r="AD33" i="42"/>
  <c r="AE33" i="42"/>
  <c r="X33" i="42"/>
  <c r="AH33" i="42"/>
  <c r="I137" i="42"/>
  <c r="AI319" i="42"/>
  <c r="V33" i="42"/>
  <c r="AF33" i="42"/>
  <c r="AG33" i="42"/>
  <c r="AC33" i="42"/>
  <c r="Z33" i="42"/>
  <c r="W33" i="42"/>
  <c r="AA33" i="42"/>
  <c r="N33" i="42" l="1"/>
  <c r="Q33" i="42"/>
  <c r="S319" i="42"/>
  <c r="L33" i="42"/>
  <c r="R33" i="42"/>
  <c r="AI33" i="42"/>
  <c r="O33" i="42"/>
  <c r="M33" i="42"/>
  <c r="D33" i="42" l="1"/>
  <c r="C33" i="42"/>
  <c r="I319" i="42"/>
  <c r="B33" i="42"/>
  <c r="M7" i="42"/>
  <c r="Q7" i="42"/>
  <c r="R7" i="42"/>
  <c r="H33" i="42"/>
  <c r="S33" i="42"/>
  <c r="G33" i="42"/>
  <c r="E33" i="42"/>
  <c r="O7" i="42"/>
  <c r="C7" i="42" l="1"/>
  <c r="E7" i="42"/>
  <c r="G7" i="42"/>
  <c r="AJ33" i="42"/>
  <c r="H7" i="42"/>
  <c r="I33" i="42"/>
  <c r="I112" i="1" l="1"/>
  <c r="G34" i="1"/>
  <c r="H34" i="1"/>
  <c r="D34" i="1"/>
  <c r="C34" i="1" l="1"/>
  <c r="G8" i="1"/>
  <c r="C8" i="1"/>
  <c r="D8" i="1"/>
  <c r="I190" i="1"/>
  <c r="H8" i="1"/>
  <c r="I164" i="1"/>
  <c r="I138" i="1"/>
  <c r="B34" i="1"/>
  <c r="E34" i="1"/>
  <c r="E8" i="1" l="1"/>
  <c r="I34" i="1"/>
  <c r="B8" i="1"/>
  <c r="D98" i="1" l="1"/>
  <c r="B98" i="1" l="1"/>
  <c r="I98" i="1" s="1"/>
  <c r="I592" i="1"/>
  <c r="I228" i="1" l="1"/>
  <c r="I236" i="1" s="1"/>
  <c r="B236" i="1"/>
  <c r="B237" i="1" s="1"/>
  <c r="I202" i="1"/>
  <c r="H46" i="1"/>
  <c r="H20" i="1" s="1"/>
  <c r="G46" i="1"/>
  <c r="G20" i="1" s="1"/>
  <c r="I176" i="1"/>
  <c r="I358" i="1"/>
  <c r="I150" i="1"/>
  <c r="I306" i="1"/>
  <c r="I332" i="1"/>
  <c r="I280" i="1"/>
  <c r="I124" i="1" l="1"/>
  <c r="D46" i="1"/>
  <c r="D20" i="1" s="1"/>
  <c r="I254" i="1"/>
  <c r="I410" i="1"/>
  <c r="I384" i="1"/>
  <c r="E46" i="1"/>
  <c r="E20" i="1" s="1"/>
  <c r="C46" i="1"/>
  <c r="C20" i="1" s="1"/>
  <c r="I237" i="1"/>
  <c r="F237" i="1"/>
  <c r="D237" i="1"/>
  <c r="H237" i="1"/>
  <c r="G237" i="1"/>
  <c r="C237" i="1"/>
  <c r="E237" i="1"/>
  <c r="I436" i="1" l="1"/>
  <c r="B46" i="1" l="1"/>
  <c r="B20" i="1" l="1"/>
  <c r="I20" i="1" s="1"/>
  <c r="I46" i="1"/>
  <c r="AI356" i="40" l="1"/>
  <c r="AI408" i="40"/>
  <c r="AI278" i="40"/>
  <c r="Z44" i="40" l="1"/>
  <c r="V44" i="40"/>
  <c r="AI122" i="40"/>
  <c r="AI226" i="40"/>
  <c r="AA44" i="40"/>
  <c r="W44" i="40"/>
  <c r="Y44" i="40"/>
  <c r="AI174" i="40"/>
  <c r="AF44" i="40"/>
  <c r="X44" i="40"/>
  <c r="AI200" i="40"/>
  <c r="AI434" i="40"/>
  <c r="AI304" i="40"/>
  <c r="AI252" i="40"/>
  <c r="AE44" i="40"/>
  <c r="AI330" i="40"/>
  <c r="AG44" i="40"/>
  <c r="AD44" i="40"/>
  <c r="AC44" i="40"/>
  <c r="AI382" i="40"/>
  <c r="AI148" i="40"/>
  <c r="AH44" i="40"/>
  <c r="S408" i="40"/>
  <c r="S148" i="40"/>
  <c r="S252" i="40" l="1"/>
  <c r="Q44" i="40"/>
  <c r="S382" i="40"/>
  <c r="S278" i="40"/>
  <c r="S226" i="40"/>
  <c r="M44" i="40"/>
  <c r="M18" i="40" s="1"/>
  <c r="L44" i="40"/>
  <c r="S122" i="40"/>
  <c r="S304" i="40"/>
  <c r="S434" i="40"/>
  <c r="O44" i="40"/>
  <c r="R44" i="40"/>
  <c r="N44" i="40"/>
  <c r="S200" i="40"/>
  <c r="S330" i="40"/>
  <c r="AI44" i="40"/>
  <c r="I486" i="40"/>
  <c r="F70" i="40"/>
  <c r="S356" i="40"/>
  <c r="S174" i="40"/>
  <c r="I434" i="40" l="1"/>
  <c r="I226" i="40"/>
  <c r="I304" i="40"/>
  <c r="E44" i="40"/>
  <c r="B44" i="40"/>
  <c r="I122" i="40"/>
  <c r="S44" i="40"/>
  <c r="AJ44" i="40" s="1"/>
  <c r="C44" i="40"/>
  <c r="C18" i="40" s="1"/>
  <c r="I382" i="40"/>
  <c r="G44" i="40"/>
  <c r="F18" i="40"/>
  <c r="I70" i="40"/>
  <c r="I278" i="40"/>
  <c r="I408" i="40"/>
  <c r="I148" i="40"/>
  <c r="I356" i="40"/>
  <c r="D44" i="40"/>
  <c r="I174" i="40"/>
  <c r="I330" i="40"/>
  <c r="H44" i="40"/>
  <c r="I252" i="40"/>
  <c r="I200" i="40"/>
  <c r="I44" i="40" l="1"/>
  <c r="I511" i="32" l="1"/>
  <c r="F69" i="32"/>
  <c r="I69" i="32" l="1"/>
  <c r="F17" i="32"/>
  <c r="I581" i="34" l="1"/>
  <c r="H392" i="34"/>
  <c r="H158" i="34"/>
  <c r="I607" i="34" l="1"/>
  <c r="I581" i="41"/>
  <c r="I581" i="40"/>
  <c r="I373" i="34"/>
  <c r="I139" i="34"/>
  <c r="I451" i="34"/>
  <c r="I470" i="34" s="1"/>
  <c r="F470" i="34"/>
  <c r="F471" i="34" s="1"/>
  <c r="I581" i="42"/>
  <c r="H236" i="34"/>
  <c r="H262" i="34"/>
  <c r="H366" i="34"/>
  <c r="I433" i="8"/>
  <c r="H418" i="34"/>
  <c r="D652" i="34"/>
  <c r="I277" i="8"/>
  <c r="H444" i="34"/>
  <c r="I225" i="8"/>
  <c r="I615" i="8"/>
  <c r="G95" i="8"/>
  <c r="H95" i="8"/>
  <c r="I329" i="8"/>
  <c r="F61" i="34" l="1"/>
  <c r="I61" i="34" s="1"/>
  <c r="F9" i="34"/>
  <c r="I579" i="34"/>
  <c r="I425" i="34"/>
  <c r="C87" i="34"/>
  <c r="C652" i="34"/>
  <c r="I529" i="34"/>
  <c r="I548" i="34" s="1"/>
  <c r="F548" i="34"/>
  <c r="I555" i="34"/>
  <c r="I574" i="34" s="1"/>
  <c r="F574" i="34"/>
  <c r="I563" i="8"/>
  <c r="S581" i="40"/>
  <c r="I511" i="8"/>
  <c r="I641" i="8"/>
  <c r="E87" i="34"/>
  <c r="E652" i="34"/>
  <c r="S581" i="41"/>
  <c r="I243" i="34"/>
  <c r="S581" i="42"/>
  <c r="I537" i="8"/>
  <c r="I217" i="34"/>
  <c r="D87" i="34"/>
  <c r="I399" i="34"/>
  <c r="I633" i="34"/>
  <c r="I652" i="34" s="1"/>
  <c r="D653" i="34" s="1"/>
  <c r="B652" i="34"/>
  <c r="B87" i="34"/>
  <c r="H87" i="34"/>
  <c r="H652" i="34"/>
  <c r="I503" i="34"/>
  <c r="I522" i="34" s="1"/>
  <c r="F522" i="34"/>
  <c r="I347" i="34"/>
  <c r="G87" i="34"/>
  <c r="G652" i="34"/>
  <c r="D471" i="34"/>
  <c r="H471" i="34"/>
  <c r="B471" i="34"/>
  <c r="C471" i="34"/>
  <c r="E471" i="34"/>
  <c r="I471" i="34"/>
  <c r="G471" i="34"/>
  <c r="I303" i="8"/>
  <c r="I251" i="8"/>
  <c r="I381" i="8"/>
  <c r="I355" i="8"/>
  <c r="H314" i="34"/>
  <c r="H210" i="34"/>
  <c r="H288" i="34"/>
  <c r="H184" i="34"/>
  <c r="I173" i="8"/>
  <c r="H340" i="34"/>
  <c r="I199" i="8"/>
  <c r="I407" i="8"/>
  <c r="I87" i="34" l="1"/>
  <c r="F69" i="8"/>
  <c r="G653" i="34"/>
  <c r="F549" i="34"/>
  <c r="I321" i="34"/>
  <c r="E653" i="34"/>
  <c r="H653" i="34"/>
  <c r="F575" i="34"/>
  <c r="E35" i="34"/>
  <c r="H35" i="34"/>
  <c r="I269" i="34"/>
  <c r="I113" i="34"/>
  <c r="I295" i="34"/>
  <c r="G575" i="34"/>
  <c r="H575" i="34"/>
  <c r="C575" i="34"/>
  <c r="D575" i="34"/>
  <c r="E575" i="34"/>
  <c r="I575" i="34"/>
  <c r="B575" i="34"/>
  <c r="F17" i="8"/>
  <c r="I69" i="8"/>
  <c r="I549" i="34"/>
  <c r="H549" i="34"/>
  <c r="B549" i="34"/>
  <c r="D549" i="34"/>
  <c r="C549" i="34"/>
  <c r="E549" i="34"/>
  <c r="G549" i="34"/>
  <c r="D35" i="34"/>
  <c r="B653" i="34"/>
  <c r="I653" i="34"/>
  <c r="F653" i="34"/>
  <c r="I191" i="34"/>
  <c r="I165" i="34"/>
  <c r="C35" i="34"/>
  <c r="G35" i="34"/>
  <c r="B35" i="34"/>
  <c r="C653" i="34"/>
  <c r="C9" i="34" l="1"/>
  <c r="H9" i="34"/>
  <c r="I605" i="34"/>
  <c r="B85" i="34"/>
  <c r="B9" i="34"/>
  <c r="I35" i="34"/>
  <c r="D85" i="34"/>
  <c r="G9" i="34"/>
  <c r="E9" i="34"/>
  <c r="D9" i="34"/>
  <c r="G43" i="8"/>
  <c r="G17" i="8" s="1"/>
  <c r="H43" i="8"/>
  <c r="H17" i="8" s="1"/>
  <c r="I85" i="34" l="1"/>
  <c r="B7" i="34"/>
  <c r="D7" i="34"/>
  <c r="I121" i="8"/>
  <c r="I9" i="34"/>
  <c r="I7" i="34" l="1"/>
  <c r="I633" i="1" l="1"/>
  <c r="I477" i="1"/>
  <c r="G87" i="8"/>
  <c r="G652" i="8"/>
  <c r="C87" i="8"/>
  <c r="C652" i="8"/>
  <c r="H87" i="1"/>
  <c r="E87" i="8"/>
  <c r="E652" i="8"/>
  <c r="B652" i="8"/>
  <c r="G87" i="1"/>
  <c r="C87" i="1"/>
  <c r="I607" i="1"/>
  <c r="D87" i="1"/>
  <c r="E87" i="1"/>
  <c r="I113" i="1" l="1"/>
  <c r="H87" i="8"/>
  <c r="H652" i="8"/>
  <c r="F61" i="8"/>
  <c r="I451" i="8"/>
  <c r="I470" i="8" s="1"/>
  <c r="F470" i="8"/>
  <c r="F471" i="8" s="1"/>
  <c r="I581" i="1"/>
  <c r="B87" i="1"/>
  <c r="I607" i="8"/>
  <c r="D87" i="8"/>
  <c r="I451" i="1"/>
  <c r="I113" i="8"/>
  <c r="H35" i="8" l="1"/>
  <c r="D35" i="8"/>
  <c r="D9" i="8" s="1"/>
  <c r="H9" i="8"/>
  <c r="I529" i="1"/>
  <c r="I269" i="1"/>
  <c r="I165" i="1"/>
  <c r="I347" i="1"/>
  <c r="E35" i="8"/>
  <c r="I321" i="1"/>
  <c r="E35" i="1"/>
  <c r="I399" i="1"/>
  <c r="I425" i="8"/>
  <c r="I243" i="8"/>
  <c r="C35" i="8"/>
  <c r="C35" i="1"/>
  <c r="I555" i="1"/>
  <c r="I61" i="8"/>
  <c r="F9" i="8"/>
  <c r="I295" i="1"/>
  <c r="I373" i="8"/>
  <c r="H35" i="1"/>
  <c r="G471" i="8"/>
  <c r="C471" i="8"/>
  <c r="E471" i="8"/>
  <c r="I471" i="8"/>
  <c r="D471" i="8"/>
  <c r="H471" i="8"/>
  <c r="B471" i="8"/>
  <c r="D35" i="1"/>
  <c r="I295" i="8"/>
  <c r="I529" i="8"/>
  <c r="I548" i="8" s="1"/>
  <c r="F548" i="8"/>
  <c r="F549" i="8" s="1"/>
  <c r="I347" i="8"/>
  <c r="I191" i="8"/>
  <c r="I217" i="8"/>
  <c r="I191" i="1"/>
  <c r="I269" i="8"/>
  <c r="I555" i="8"/>
  <c r="I574" i="8" s="1"/>
  <c r="F574" i="8"/>
  <c r="I503" i="8"/>
  <c r="I522" i="8" s="1"/>
  <c r="F522" i="8"/>
  <c r="I581" i="8"/>
  <c r="B87" i="8"/>
  <c r="I139" i="1"/>
  <c r="B35" i="1"/>
  <c r="F61" i="1"/>
  <c r="I399" i="8"/>
  <c r="F86" i="1"/>
  <c r="I632" i="1"/>
  <c r="I165" i="8"/>
  <c r="I425" i="1"/>
  <c r="I503" i="1"/>
  <c r="I87" i="1"/>
  <c r="I321" i="8"/>
  <c r="I373" i="1"/>
  <c r="I139" i="8"/>
  <c r="B35" i="8"/>
  <c r="I243" i="1"/>
  <c r="G35" i="8"/>
  <c r="D652" i="8"/>
  <c r="I633" i="8"/>
  <c r="I652" i="8" s="1"/>
  <c r="H653" i="8" s="1"/>
  <c r="G35" i="1"/>
  <c r="D653" i="8" l="1"/>
  <c r="H575" i="8"/>
  <c r="B575" i="8"/>
  <c r="I575" i="8"/>
  <c r="D575" i="8"/>
  <c r="C575" i="8"/>
  <c r="E575" i="8"/>
  <c r="G575" i="8"/>
  <c r="C9" i="8"/>
  <c r="E9" i="1"/>
  <c r="F8" i="1"/>
  <c r="I86" i="1"/>
  <c r="B653" i="8"/>
  <c r="I653" i="8"/>
  <c r="F653" i="8"/>
  <c r="E653" i="8"/>
  <c r="C653" i="8"/>
  <c r="G653" i="8"/>
  <c r="I35" i="8"/>
  <c r="B9" i="8"/>
  <c r="F575" i="8"/>
  <c r="H9" i="1"/>
  <c r="I87" i="8"/>
  <c r="E9" i="8"/>
  <c r="D9" i="1"/>
  <c r="G9" i="8"/>
  <c r="I61" i="1"/>
  <c r="F9" i="1"/>
  <c r="E549" i="8"/>
  <c r="C549" i="8"/>
  <c r="G549" i="8"/>
  <c r="B549" i="8"/>
  <c r="I549" i="8"/>
  <c r="D549" i="8"/>
  <c r="H549" i="8"/>
  <c r="G9" i="1"/>
  <c r="B9" i="1"/>
  <c r="I35" i="1"/>
  <c r="C9" i="1"/>
  <c r="I9" i="8" l="1"/>
  <c r="I8" i="1"/>
  <c r="I9" i="1"/>
  <c r="G85" i="32" l="1"/>
  <c r="E85" i="32"/>
  <c r="I631" i="32"/>
  <c r="C85" i="32"/>
  <c r="H85" i="32"/>
  <c r="I605" i="32" l="1"/>
  <c r="F59" i="32"/>
  <c r="I449" i="32"/>
  <c r="I59" i="32" l="1"/>
  <c r="F7" i="32"/>
  <c r="D95" i="32" l="1"/>
  <c r="E95" i="32" l="1"/>
  <c r="C95" i="32"/>
  <c r="C600" i="32"/>
  <c r="B95" i="32"/>
  <c r="I95" i="32" s="1"/>
  <c r="I589" i="32"/>
  <c r="I330" i="8" l="1"/>
  <c r="I200" i="8"/>
  <c r="I174" i="8" l="1"/>
  <c r="I382" i="8"/>
  <c r="I434" i="8"/>
  <c r="I278" i="8"/>
  <c r="I356" i="8"/>
  <c r="I252" i="8"/>
  <c r="I148" i="8"/>
  <c r="I304" i="8"/>
  <c r="I226" i="8"/>
  <c r="I122" i="8" l="1"/>
  <c r="D44" i="8"/>
  <c r="E44" i="8"/>
  <c r="H44" i="8"/>
  <c r="C44" i="8" l="1"/>
  <c r="C18" i="8" s="1"/>
  <c r="G44" i="8"/>
  <c r="I408" i="8" l="1"/>
  <c r="B44" i="8"/>
  <c r="I44" i="8" l="1"/>
  <c r="I581" i="32" l="1"/>
  <c r="D652" i="32"/>
  <c r="B87" i="32"/>
  <c r="E87" i="32" l="1"/>
  <c r="E652" i="32"/>
  <c r="I633" i="32"/>
  <c r="I652" i="32" s="1"/>
  <c r="B652" i="32"/>
  <c r="B653" i="32" s="1"/>
  <c r="C87" i="32"/>
  <c r="C106" i="32" s="1"/>
  <c r="C652" i="32"/>
  <c r="C653" i="32" s="1"/>
  <c r="I607" i="32"/>
  <c r="D87" i="32"/>
  <c r="H87" i="32"/>
  <c r="H652" i="32"/>
  <c r="H653" i="32" s="1"/>
  <c r="G87" i="32"/>
  <c r="G652" i="32"/>
  <c r="G653" i="32" s="1"/>
  <c r="I399" i="32"/>
  <c r="I425" i="32"/>
  <c r="I165" i="32"/>
  <c r="G35" i="32"/>
  <c r="G9" i="32" s="1"/>
  <c r="E35" i="32"/>
  <c r="E9" i="32" s="1"/>
  <c r="I139" i="32"/>
  <c r="I243" i="32"/>
  <c r="I217" i="32"/>
  <c r="I269" i="32"/>
  <c r="D35" i="32"/>
  <c r="D9" i="32" s="1"/>
  <c r="I347" i="32"/>
  <c r="I191" i="32"/>
  <c r="I321" i="32"/>
  <c r="I113" i="32"/>
  <c r="H35" i="32"/>
  <c r="H9" i="32" l="1"/>
  <c r="I451" i="32"/>
  <c r="I470" i="32" s="1"/>
  <c r="F470" i="32"/>
  <c r="D653" i="32"/>
  <c r="I653" i="32"/>
  <c r="F653" i="32"/>
  <c r="C35" i="32"/>
  <c r="C9" i="32" s="1"/>
  <c r="I295" i="32"/>
  <c r="E653" i="32"/>
  <c r="F61" i="32"/>
  <c r="I373" i="32"/>
  <c r="I87" i="32"/>
  <c r="I61" i="32" l="1"/>
  <c r="F9" i="32"/>
  <c r="F471" i="32"/>
  <c r="H471" i="32"/>
  <c r="I471" i="32"/>
  <c r="C471" i="32"/>
  <c r="G471" i="32"/>
  <c r="E471" i="32"/>
  <c r="B471" i="32"/>
  <c r="D471" i="32"/>
  <c r="I529" i="32"/>
  <c r="I548" i="32" s="1"/>
  <c r="F548" i="32"/>
  <c r="F549" i="32" s="1"/>
  <c r="I503" i="32"/>
  <c r="I522" i="32" s="1"/>
  <c r="F522" i="32"/>
  <c r="B35" i="32"/>
  <c r="I555" i="32"/>
  <c r="I574" i="32" s="1"/>
  <c r="F574" i="32"/>
  <c r="F575" i="32" s="1"/>
  <c r="C549" i="32" l="1"/>
  <c r="B549" i="32"/>
  <c r="I549" i="32"/>
  <c r="D549" i="32"/>
  <c r="E549" i="32"/>
  <c r="G549" i="32"/>
  <c r="H549" i="32"/>
  <c r="G575" i="32"/>
  <c r="E575" i="32"/>
  <c r="D575" i="32"/>
  <c r="B575" i="32"/>
  <c r="H575" i="32"/>
  <c r="I575" i="32"/>
  <c r="C575" i="32"/>
  <c r="B9" i="32"/>
  <c r="I9" i="32" s="1"/>
  <c r="I35" i="32"/>
  <c r="D85" i="32" l="1"/>
  <c r="I579" i="32"/>
  <c r="B85" i="32"/>
  <c r="I397" i="32"/>
  <c r="I267" i="32" l="1"/>
  <c r="I215" i="32"/>
  <c r="I423" i="32"/>
  <c r="I293" i="32"/>
  <c r="I85" i="32"/>
  <c r="I345" i="32"/>
  <c r="I163" i="32"/>
  <c r="I111" i="32" l="1"/>
  <c r="I137" i="32"/>
  <c r="I241" i="32" l="1"/>
  <c r="I189" i="32"/>
  <c r="I319" i="32"/>
  <c r="C33" i="32"/>
  <c r="C7" i="32" l="1"/>
  <c r="G33" i="32"/>
  <c r="E33" i="32"/>
  <c r="G7" i="32" l="1"/>
  <c r="E7" i="32"/>
  <c r="H33" i="32"/>
  <c r="I371" i="32"/>
  <c r="B33" i="32"/>
  <c r="D33" i="32"/>
  <c r="D7" i="32" l="1"/>
  <c r="H7" i="32"/>
  <c r="B7" i="32"/>
  <c r="I33" i="32"/>
  <c r="I7" i="32" l="1"/>
  <c r="AI352" i="41" l="1"/>
  <c r="AI326" i="40"/>
  <c r="W40" i="40"/>
  <c r="AC40" i="41"/>
  <c r="AA40" i="41"/>
  <c r="AI430" i="41"/>
  <c r="AI222" i="40"/>
  <c r="AI196" i="40"/>
  <c r="AI170" i="41"/>
  <c r="AI248" i="40"/>
  <c r="AI430" i="40"/>
  <c r="AI300" i="40"/>
  <c r="AD40" i="40"/>
  <c r="AH40" i="41"/>
  <c r="AI404" i="41"/>
  <c r="AI222" i="41"/>
  <c r="AI196" i="41"/>
  <c r="Y40" i="40"/>
  <c r="AF40" i="41"/>
  <c r="Y40" i="41"/>
  <c r="AH40" i="40"/>
  <c r="X40" i="40"/>
  <c r="X40" i="41"/>
  <c r="AI352" i="40"/>
  <c r="V40" i="40"/>
  <c r="AI118" i="40"/>
  <c r="Z40" i="40"/>
  <c r="AE40" i="40"/>
  <c r="I482" i="41"/>
  <c r="F66" i="41"/>
  <c r="I482" i="40"/>
  <c r="F66" i="40"/>
  <c r="AD40" i="41"/>
  <c r="AG40" i="41"/>
  <c r="AE40" i="41"/>
  <c r="AI300" i="41"/>
  <c r="AI404" i="40"/>
  <c r="AI248" i="41"/>
  <c r="AI326" i="41"/>
  <c r="AI378" i="41"/>
  <c r="AI170" i="40"/>
  <c r="AI378" i="40"/>
  <c r="AA40" i="40"/>
  <c r="AG40" i="40"/>
  <c r="Z40" i="41"/>
  <c r="AI144" i="41"/>
  <c r="AI274" i="40"/>
  <c r="W40" i="41"/>
  <c r="V40" i="41"/>
  <c r="AI118" i="41"/>
  <c r="AI274" i="41"/>
  <c r="AI144" i="40"/>
  <c r="AC40" i="40"/>
  <c r="AF40" i="40"/>
  <c r="E92" i="41"/>
  <c r="N40" i="41" l="1"/>
  <c r="S196" i="41"/>
  <c r="S404" i="40"/>
  <c r="F14" i="40"/>
  <c r="I66" i="40"/>
  <c r="R40" i="40"/>
  <c r="D92" i="41"/>
  <c r="I92" i="41" s="1"/>
  <c r="I586" i="41"/>
  <c r="S274" i="40"/>
  <c r="S144" i="41"/>
  <c r="S222" i="41"/>
  <c r="S300" i="41"/>
  <c r="M40" i="41"/>
  <c r="O40" i="40"/>
  <c r="S170" i="40"/>
  <c r="S404" i="41"/>
  <c r="N40" i="40"/>
  <c r="S352" i="40"/>
  <c r="S430" i="40"/>
  <c r="S170" i="41"/>
  <c r="S430" i="41"/>
  <c r="R40" i="41"/>
  <c r="S378" i="41"/>
  <c r="S222" i="40"/>
  <c r="O40" i="41"/>
  <c r="AI40" i="41"/>
  <c r="S196" i="40"/>
  <c r="Q40" i="41"/>
  <c r="S248" i="40"/>
  <c r="D92" i="40"/>
  <c r="I92" i="40" s="1"/>
  <c r="I586" i="40"/>
  <c r="F14" i="41"/>
  <c r="I66" i="41"/>
  <c r="AI40" i="40"/>
  <c r="S300" i="40"/>
  <c r="E92" i="40"/>
  <c r="S144" i="40"/>
  <c r="M40" i="40"/>
  <c r="S378" i="40"/>
  <c r="S326" i="40"/>
  <c r="S352" i="41"/>
  <c r="S326" i="41"/>
  <c r="S248" i="41"/>
  <c r="L40" i="40"/>
  <c r="S118" i="40"/>
  <c r="Q40" i="40"/>
  <c r="S274" i="41"/>
  <c r="L40" i="41"/>
  <c r="S118" i="41"/>
  <c r="I196" i="40" l="1"/>
  <c r="C40" i="41"/>
  <c r="B40" i="40"/>
  <c r="I118" i="40"/>
  <c r="I326" i="40"/>
  <c r="R14" i="41"/>
  <c r="M14" i="41"/>
  <c r="I170" i="41"/>
  <c r="I300" i="40"/>
  <c r="N92" i="41"/>
  <c r="S586" i="41"/>
  <c r="C40" i="40"/>
  <c r="L14" i="41"/>
  <c r="S40" i="41"/>
  <c r="I352" i="40"/>
  <c r="I144" i="40"/>
  <c r="I378" i="40"/>
  <c r="B40" i="41"/>
  <c r="I118" i="41"/>
  <c r="I274" i="40"/>
  <c r="O92" i="41"/>
  <c r="O14" i="41" s="1"/>
  <c r="R14" i="40"/>
  <c r="P66" i="41"/>
  <c r="S482" i="41"/>
  <c r="I248" i="40"/>
  <c r="H40" i="40"/>
  <c r="I430" i="40"/>
  <c r="P66" i="40"/>
  <c r="S482" i="40"/>
  <c r="I300" i="41"/>
  <c r="I222" i="41"/>
  <c r="E40" i="40"/>
  <c r="D40" i="41"/>
  <c r="G40" i="40"/>
  <c r="N14" i="41"/>
  <c r="Q14" i="41"/>
  <c r="I144" i="41"/>
  <c r="I326" i="41"/>
  <c r="Q14" i="40"/>
  <c r="I404" i="41"/>
  <c r="I196" i="41"/>
  <c r="I352" i="41"/>
  <c r="I430" i="41"/>
  <c r="O92" i="40"/>
  <c r="O14" i="40" s="1"/>
  <c r="I248" i="41"/>
  <c r="I170" i="40"/>
  <c r="I222" i="40"/>
  <c r="I378" i="41"/>
  <c r="L14" i="40"/>
  <c r="S40" i="40"/>
  <c r="M14" i="40"/>
  <c r="E40" i="41"/>
  <c r="I274" i="41"/>
  <c r="I404" i="40"/>
  <c r="H40" i="41"/>
  <c r="N92" i="40"/>
  <c r="S586" i="40"/>
  <c r="D40" i="40"/>
  <c r="G40" i="41"/>
  <c r="S92" i="40" l="1"/>
  <c r="G14" i="41"/>
  <c r="AJ40" i="40"/>
  <c r="D14" i="40"/>
  <c r="H14" i="41"/>
  <c r="E14" i="41"/>
  <c r="AJ40" i="41"/>
  <c r="D14" i="41"/>
  <c r="P14" i="40"/>
  <c r="S66" i="40"/>
  <c r="S92" i="41"/>
  <c r="E14" i="40"/>
  <c r="C14" i="40"/>
  <c r="C14" i="41"/>
  <c r="S14" i="40"/>
  <c r="G14" i="40"/>
  <c r="B14" i="41"/>
  <c r="I40" i="41"/>
  <c r="H14" i="40"/>
  <c r="N14" i="40"/>
  <c r="P14" i="41"/>
  <c r="S14" i="41" s="1"/>
  <c r="S66" i="41"/>
  <c r="I40" i="40"/>
  <c r="B14" i="40"/>
  <c r="I14" i="41" l="1"/>
  <c r="T14" i="41" s="1"/>
  <c r="I14" i="40"/>
  <c r="T14" i="40" s="1"/>
  <c r="I563" i="42" l="1"/>
  <c r="I574" i="42" s="1"/>
  <c r="F574" i="42"/>
  <c r="I537" i="42"/>
  <c r="I548" i="42" s="1"/>
  <c r="F548" i="42"/>
  <c r="I511" i="42"/>
  <c r="I522" i="42" s="1"/>
  <c r="F522" i="42"/>
  <c r="I459" i="42"/>
  <c r="I470" i="42" s="1"/>
  <c r="F470" i="42"/>
  <c r="I459" i="41" l="1"/>
  <c r="I470" i="41" s="1"/>
  <c r="F470" i="41"/>
  <c r="AI121" i="42"/>
  <c r="E549" i="42"/>
  <c r="G549" i="42"/>
  <c r="H549" i="42"/>
  <c r="D549" i="42"/>
  <c r="B549" i="42"/>
  <c r="F549" i="42"/>
  <c r="C549" i="42"/>
  <c r="C471" i="42"/>
  <c r="F471" i="42"/>
  <c r="D471" i="42"/>
  <c r="H471" i="42"/>
  <c r="B471" i="42"/>
  <c r="E471" i="42"/>
  <c r="G471" i="42"/>
  <c r="I537" i="41"/>
  <c r="I548" i="41" s="1"/>
  <c r="F548" i="41"/>
  <c r="P95" i="42"/>
  <c r="F523" i="42"/>
  <c r="B523" i="42"/>
  <c r="D523" i="42"/>
  <c r="G523" i="42"/>
  <c r="E523" i="42"/>
  <c r="C523" i="42"/>
  <c r="H523" i="42"/>
  <c r="H575" i="42"/>
  <c r="B575" i="42"/>
  <c r="D575" i="42"/>
  <c r="E575" i="42"/>
  <c r="C575" i="42"/>
  <c r="F575" i="42"/>
  <c r="G575" i="42"/>
  <c r="W314" i="41"/>
  <c r="Y314" i="41"/>
  <c r="Z314" i="41"/>
  <c r="AD314" i="41"/>
  <c r="X314" i="41"/>
  <c r="AE314" i="41"/>
  <c r="AA314" i="41"/>
  <c r="AG314" i="41"/>
  <c r="AC314" i="41"/>
  <c r="AF314" i="41"/>
  <c r="AH314" i="41"/>
  <c r="W184" i="41"/>
  <c r="Y184" i="41"/>
  <c r="Z184" i="41"/>
  <c r="AD184" i="41"/>
  <c r="X184" i="41"/>
  <c r="AE184" i="41"/>
  <c r="AA184" i="41"/>
  <c r="AG184" i="41"/>
  <c r="AC184" i="41"/>
  <c r="AF184" i="41"/>
  <c r="AH184" i="41"/>
  <c r="W236" i="41"/>
  <c r="Y236" i="41"/>
  <c r="Z236" i="41"/>
  <c r="AD236" i="41"/>
  <c r="X236" i="41"/>
  <c r="AE236" i="41"/>
  <c r="AA236" i="41"/>
  <c r="AG236" i="41"/>
  <c r="AC236" i="41"/>
  <c r="AF236" i="41"/>
  <c r="AH236" i="41"/>
  <c r="X158" i="41"/>
  <c r="AG158" i="41"/>
  <c r="AD158" i="41"/>
  <c r="Z158" i="41"/>
  <c r="AH158" i="41"/>
  <c r="Y158" i="41"/>
  <c r="AF158" i="41"/>
  <c r="W158" i="41"/>
  <c r="AC158" i="41"/>
  <c r="AA158" i="41"/>
  <c r="AE158" i="41"/>
  <c r="W340" i="41"/>
  <c r="Y340" i="41"/>
  <c r="Z340" i="41"/>
  <c r="AD340" i="41"/>
  <c r="X340" i="41"/>
  <c r="AE340" i="41"/>
  <c r="AA340" i="41"/>
  <c r="AG340" i="41"/>
  <c r="AC340" i="41"/>
  <c r="AF340" i="41"/>
  <c r="AH340" i="41"/>
  <c r="X210" i="41"/>
  <c r="AF210" i="41"/>
  <c r="AD210" i="41"/>
  <c r="AG210" i="41"/>
  <c r="Z210" i="41"/>
  <c r="W210" i="41"/>
  <c r="AH210" i="41"/>
  <c r="AC210" i="41"/>
  <c r="AA210" i="41"/>
  <c r="Y210" i="41"/>
  <c r="AE210" i="41"/>
  <c r="AD392" i="41"/>
  <c r="AG392" i="41"/>
  <c r="AE392" i="41"/>
  <c r="AF392" i="41"/>
  <c r="W392" i="41"/>
  <c r="AC392" i="41"/>
  <c r="Z392" i="41"/>
  <c r="AH392" i="41"/>
  <c r="Y392" i="41"/>
  <c r="X392" i="41"/>
  <c r="AA392" i="41"/>
  <c r="X444" i="41"/>
  <c r="AF444" i="41"/>
  <c r="AD444" i="41"/>
  <c r="AG444" i="41"/>
  <c r="Z444" i="41"/>
  <c r="W444" i="41"/>
  <c r="AH444" i="41"/>
  <c r="AC444" i="41"/>
  <c r="AA444" i="41"/>
  <c r="Y444" i="41"/>
  <c r="AE444" i="41"/>
  <c r="X262" i="41"/>
  <c r="AD262" i="41"/>
  <c r="AC262" i="41"/>
  <c r="AE262" i="41"/>
  <c r="AG262" i="41"/>
  <c r="Z262" i="41"/>
  <c r="W262" i="41"/>
  <c r="AF262" i="41"/>
  <c r="AA262" i="41"/>
  <c r="AH262" i="41"/>
  <c r="Y262" i="41"/>
  <c r="W288" i="41"/>
  <c r="AF288" i="41"/>
  <c r="AA288" i="41"/>
  <c r="AG288" i="41"/>
  <c r="Z288" i="41"/>
  <c r="X288" i="41"/>
  <c r="AE288" i="41"/>
  <c r="AC288" i="41"/>
  <c r="AD288" i="41"/>
  <c r="Y288" i="41"/>
  <c r="AH288" i="41"/>
  <c r="X418" i="41"/>
  <c r="AF418" i="41"/>
  <c r="AD418" i="41"/>
  <c r="AG418" i="41"/>
  <c r="Z418" i="41"/>
  <c r="W418" i="41"/>
  <c r="AH418" i="41"/>
  <c r="AC418" i="41"/>
  <c r="AA418" i="41"/>
  <c r="Y418" i="41"/>
  <c r="AE418" i="41"/>
  <c r="X366" i="41"/>
  <c r="AF366" i="41"/>
  <c r="AD366" i="41"/>
  <c r="AG366" i="41"/>
  <c r="Z366" i="41"/>
  <c r="W366" i="41"/>
  <c r="AH366" i="41"/>
  <c r="AC366" i="41"/>
  <c r="AA366" i="41"/>
  <c r="Y366" i="41"/>
  <c r="AE366" i="41"/>
  <c r="AG43" i="42"/>
  <c r="AC43" i="42"/>
  <c r="Z43" i="42" l="1"/>
  <c r="Y43" i="42"/>
  <c r="AH43" i="42"/>
  <c r="AA43" i="42"/>
  <c r="AF43" i="42"/>
  <c r="X43" i="42"/>
  <c r="AD43" i="42"/>
  <c r="AI433" i="42"/>
  <c r="AE43" i="42"/>
  <c r="W43" i="42"/>
  <c r="AA43" i="41"/>
  <c r="AA54" i="41" s="1"/>
  <c r="AA132" i="41"/>
  <c r="AI173" i="41"/>
  <c r="V184" i="41"/>
  <c r="V43" i="42"/>
  <c r="AI173" i="42"/>
  <c r="V43" i="41"/>
  <c r="AI121" i="41"/>
  <c r="V132" i="41"/>
  <c r="AI251" i="41"/>
  <c r="V262" i="41"/>
  <c r="AI381" i="41"/>
  <c r="V392" i="41"/>
  <c r="AI147" i="41"/>
  <c r="V158" i="41"/>
  <c r="I549" i="42"/>
  <c r="AI381" i="42"/>
  <c r="AI303" i="42"/>
  <c r="AI147" i="42"/>
  <c r="AI225" i="42"/>
  <c r="AI355" i="41"/>
  <c r="V366" i="41"/>
  <c r="AI277" i="41"/>
  <c r="V288" i="41"/>
  <c r="AD43" i="41"/>
  <c r="AD54" i="41" s="1"/>
  <c r="AD132" i="41"/>
  <c r="C549" i="41"/>
  <c r="E549" i="41"/>
  <c r="B549" i="41"/>
  <c r="H549" i="41"/>
  <c r="F549" i="41"/>
  <c r="G549" i="41"/>
  <c r="D549" i="41"/>
  <c r="AI277" i="42"/>
  <c r="AI199" i="42"/>
  <c r="AI251" i="42"/>
  <c r="Z43" i="41"/>
  <c r="Z54" i="41" s="1"/>
  <c r="Z132" i="41"/>
  <c r="X43" i="41"/>
  <c r="X54" i="41" s="1"/>
  <c r="X132" i="41"/>
  <c r="AI329" i="41"/>
  <c r="V340" i="41"/>
  <c r="AI225" i="41"/>
  <c r="V236" i="41"/>
  <c r="AI303" i="41"/>
  <c r="V314" i="41"/>
  <c r="I563" i="41"/>
  <c r="I574" i="41" s="1"/>
  <c r="F574" i="41"/>
  <c r="AI407" i="42"/>
  <c r="Y43" i="41"/>
  <c r="Y54" i="41" s="1"/>
  <c r="Y132" i="41"/>
  <c r="W43" i="41"/>
  <c r="W54" i="41" s="1"/>
  <c r="W132" i="41"/>
  <c r="I575" i="42"/>
  <c r="AG43" i="41"/>
  <c r="AG54" i="41" s="1"/>
  <c r="AG132" i="41"/>
  <c r="I471" i="42"/>
  <c r="AI329" i="42"/>
  <c r="AH43" i="41"/>
  <c r="AH54" i="41" s="1"/>
  <c r="AH132" i="41"/>
  <c r="AF43" i="41"/>
  <c r="AF54" i="41" s="1"/>
  <c r="AF132" i="41"/>
  <c r="I523" i="42"/>
  <c r="C471" i="41"/>
  <c r="H471" i="41"/>
  <c r="D471" i="41"/>
  <c r="B471" i="41"/>
  <c r="E471" i="41"/>
  <c r="F471" i="41"/>
  <c r="G471" i="41"/>
  <c r="I511" i="41"/>
  <c r="I522" i="41" s="1"/>
  <c r="F522" i="41"/>
  <c r="AI355" i="42"/>
  <c r="S121" i="42"/>
  <c r="AI407" i="41"/>
  <c r="V418" i="41"/>
  <c r="AE43" i="41"/>
  <c r="AE54" i="41" s="1"/>
  <c r="AE132" i="41"/>
  <c r="AC43" i="41"/>
  <c r="AC54" i="41" s="1"/>
  <c r="AC132" i="41"/>
  <c r="AI433" i="41"/>
  <c r="V444" i="41"/>
  <c r="AI199" i="41"/>
  <c r="V210" i="41"/>
  <c r="M366" i="41"/>
  <c r="N366" i="41"/>
  <c r="Q366" i="41"/>
  <c r="M418" i="41"/>
  <c r="N418" i="41"/>
  <c r="Q418" i="41"/>
  <c r="M288" i="41"/>
  <c r="N288" i="41"/>
  <c r="O288" i="41"/>
  <c r="R262" i="41"/>
  <c r="N262" i="41"/>
  <c r="Q262" i="41"/>
  <c r="M444" i="41"/>
  <c r="N444" i="41"/>
  <c r="Q444" i="41"/>
  <c r="M392" i="41"/>
  <c r="N392" i="41"/>
  <c r="O210" i="41"/>
  <c r="R210" i="41"/>
  <c r="R340" i="41"/>
  <c r="N340" i="41"/>
  <c r="R158" i="41"/>
  <c r="Q158" i="41"/>
  <c r="R236" i="41"/>
  <c r="N236" i="41"/>
  <c r="R184" i="41"/>
  <c r="N184" i="41"/>
  <c r="R314" i="41"/>
  <c r="N314" i="41"/>
  <c r="S199" i="42"/>
  <c r="O366" i="41"/>
  <c r="R366" i="41"/>
  <c r="O418" i="41"/>
  <c r="R418" i="41"/>
  <c r="Q288" i="41"/>
  <c r="R288" i="41"/>
  <c r="M262" i="41"/>
  <c r="O262" i="41"/>
  <c r="O444" i="41"/>
  <c r="R444" i="41"/>
  <c r="O392" i="41"/>
  <c r="Q392" i="41"/>
  <c r="R392" i="41"/>
  <c r="M210" i="41"/>
  <c r="N210" i="41"/>
  <c r="Q210" i="41"/>
  <c r="O340" i="41"/>
  <c r="Q340" i="41"/>
  <c r="M340" i="41"/>
  <c r="O158" i="41"/>
  <c r="M158" i="41"/>
  <c r="N158" i="41"/>
  <c r="O236" i="41"/>
  <c r="Q236" i="41"/>
  <c r="M236" i="41"/>
  <c r="O184" i="41"/>
  <c r="Q184" i="41"/>
  <c r="M184" i="41"/>
  <c r="O314" i="41"/>
  <c r="Q314" i="41"/>
  <c r="M314" i="41"/>
  <c r="M43" i="42" l="1"/>
  <c r="I549" i="41"/>
  <c r="AI43" i="42"/>
  <c r="O43" i="42"/>
  <c r="N43" i="42"/>
  <c r="Q43" i="42"/>
  <c r="S407" i="42"/>
  <c r="R43" i="42"/>
  <c r="S303" i="41"/>
  <c r="S314" i="41" s="1"/>
  <c r="L314" i="41"/>
  <c r="S225" i="41"/>
  <c r="S236" i="41" s="1"/>
  <c r="L236" i="41"/>
  <c r="S199" i="41"/>
  <c r="S210" i="41" s="1"/>
  <c r="L210" i="41"/>
  <c r="N43" i="41"/>
  <c r="N132" i="41"/>
  <c r="P95" i="41"/>
  <c r="S329" i="41"/>
  <c r="S340" i="41" s="1"/>
  <c r="L340" i="41"/>
  <c r="S329" i="42"/>
  <c r="S225" i="42"/>
  <c r="AI132" i="41"/>
  <c r="S433" i="42"/>
  <c r="S147" i="41"/>
  <c r="S158" i="41" s="1"/>
  <c r="L158" i="41"/>
  <c r="S381" i="41"/>
  <c r="S392" i="41" s="1"/>
  <c r="L392" i="41"/>
  <c r="L43" i="41"/>
  <c r="S121" i="41"/>
  <c r="S132" i="41" s="1"/>
  <c r="L132" i="41"/>
  <c r="S147" i="42"/>
  <c r="I471" i="41"/>
  <c r="AI236" i="41"/>
  <c r="V237" i="41" s="1"/>
  <c r="AI366" i="41"/>
  <c r="V367" i="41"/>
  <c r="AI210" i="41"/>
  <c r="V211" i="41" s="1"/>
  <c r="L43" i="42"/>
  <c r="AI184" i="41"/>
  <c r="V185" i="41" s="1"/>
  <c r="I121" i="42"/>
  <c r="S173" i="42"/>
  <c r="C575" i="41"/>
  <c r="G575" i="41"/>
  <c r="B575" i="41"/>
  <c r="E575" i="41"/>
  <c r="D575" i="41"/>
  <c r="F575" i="41"/>
  <c r="H575" i="41"/>
  <c r="AI158" i="41"/>
  <c r="V159" i="41" s="1"/>
  <c r="S173" i="41"/>
  <c r="S184" i="41" s="1"/>
  <c r="L184" i="41"/>
  <c r="AI43" i="41"/>
  <c r="V54" i="41"/>
  <c r="S303" i="42"/>
  <c r="R43" i="41"/>
  <c r="R132" i="41"/>
  <c r="O43" i="41"/>
  <c r="O132" i="41"/>
  <c r="S251" i="41"/>
  <c r="S262" i="41" s="1"/>
  <c r="L262" i="41"/>
  <c r="S277" i="41"/>
  <c r="S288" i="41" s="1"/>
  <c r="L288" i="41"/>
  <c r="S407" i="41"/>
  <c r="S418" i="41" s="1"/>
  <c r="L418" i="41"/>
  <c r="S355" i="41"/>
  <c r="S366" i="41" s="1"/>
  <c r="L366" i="41"/>
  <c r="AI314" i="41"/>
  <c r="V315" i="41" s="1"/>
  <c r="AI340" i="41"/>
  <c r="AI288" i="41"/>
  <c r="V289" i="41"/>
  <c r="AI262" i="41"/>
  <c r="V263" i="41"/>
  <c r="AI392" i="41"/>
  <c r="S355" i="42"/>
  <c r="M43" i="41"/>
  <c r="M132" i="41"/>
  <c r="S277" i="42"/>
  <c r="AI444" i="41"/>
  <c r="V445" i="41" s="1"/>
  <c r="C523" i="41"/>
  <c r="F523" i="41"/>
  <c r="D523" i="41"/>
  <c r="E523" i="41"/>
  <c r="B523" i="41"/>
  <c r="G523" i="41"/>
  <c r="H523" i="41"/>
  <c r="Q43" i="41"/>
  <c r="Q132" i="41"/>
  <c r="S251" i="42"/>
  <c r="S381" i="42"/>
  <c r="S433" i="41"/>
  <c r="S444" i="41" s="1"/>
  <c r="L444" i="41"/>
  <c r="AI418" i="41"/>
  <c r="V419" i="41"/>
  <c r="G314" i="41"/>
  <c r="E314" i="41"/>
  <c r="C184" i="41"/>
  <c r="G236" i="41"/>
  <c r="E236" i="41"/>
  <c r="D158" i="41"/>
  <c r="C158" i="41"/>
  <c r="E158" i="41"/>
  <c r="C340" i="41"/>
  <c r="C210" i="41"/>
  <c r="I381" i="42"/>
  <c r="D652" i="42"/>
  <c r="C652" i="42"/>
  <c r="D314" i="41"/>
  <c r="H314" i="41"/>
  <c r="D184" i="41"/>
  <c r="H184" i="41"/>
  <c r="D236" i="41"/>
  <c r="H236" i="41"/>
  <c r="G158" i="41"/>
  <c r="H158" i="41"/>
  <c r="G444" i="41"/>
  <c r="D444" i="41"/>
  <c r="D262" i="41"/>
  <c r="H262" i="41"/>
  <c r="C288" i="41"/>
  <c r="G418" i="41"/>
  <c r="D418" i="41"/>
  <c r="C366" i="41"/>
  <c r="C314" i="41"/>
  <c r="G184" i="41"/>
  <c r="E184" i="41"/>
  <c r="C236" i="41"/>
  <c r="G340" i="41"/>
  <c r="E340" i="41"/>
  <c r="G210" i="41"/>
  <c r="D210" i="41"/>
  <c r="H392" i="41"/>
  <c r="G392" i="41"/>
  <c r="E392" i="41"/>
  <c r="H444" i="41"/>
  <c r="E444" i="41"/>
  <c r="E262" i="41"/>
  <c r="C262" i="41"/>
  <c r="H288" i="41"/>
  <c r="G288" i="41"/>
  <c r="H418" i="41"/>
  <c r="E418" i="41"/>
  <c r="H366" i="41"/>
  <c r="E366" i="41"/>
  <c r="E652" i="42"/>
  <c r="D340" i="41"/>
  <c r="H340" i="41"/>
  <c r="H210" i="41"/>
  <c r="E210" i="41"/>
  <c r="D392" i="41"/>
  <c r="C392" i="41"/>
  <c r="C444" i="41"/>
  <c r="G262" i="41"/>
  <c r="E288" i="41"/>
  <c r="D288" i="41"/>
  <c r="C418" i="41"/>
  <c r="G366" i="41"/>
  <c r="D366" i="41"/>
  <c r="G43" i="42" l="1"/>
  <c r="I355" i="42"/>
  <c r="D43" i="42"/>
  <c r="B43" i="42"/>
  <c r="I43" i="42" s="1"/>
  <c r="C43" i="42"/>
  <c r="E43" i="42"/>
  <c r="I329" i="42"/>
  <c r="I225" i="42"/>
  <c r="H43" i="42"/>
  <c r="I225" i="41"/>
  <c r="I236" i="41" s="1"/>
  <c r="B236" i="41"/>
  <c r="I303" i="41"/>
  <c r="I314" i="41" s="1"/>
  <c r="B314" i="41"/>
  <c r="E43" i="41"/>
  <c r="E132" i="41"/>
  <c r="L445" i="41"/>
  <c r="R445" i="41"/>
  <c r="M445" i="41"/>
  <c r="N445" i="41"/>
  <c r="Q445" i="41"/>
  <c r="O445" i="41"/>
  <c r="P445" i="41"/>
  <c r="AB393" i="41"/>
  <c r="AF393" i="41"/>
  <c r="Y393" i="41"/>
  <c r="AD393" i="41"/>
  <c r="W393" i="41"/>
  <c r="X393" i="41"/>
  <c r="AH393" i="41"/>
  <c r="AE393" i="41"/>
  <c r="AA393" i="41"/>
  <c r="AG393" i="41"/>
  <c r="Z393" i="41"/>
  <c r="AC393" i="41"/>
  <c r="AB341" i="41"/>
  <c r="AH341" i="41"/>
  <c r="W341" i="41"/>
  <c r="AE341" i="41"/>
  <c r="AF341" i="41"/>
  <c r="AC341" i="41"/>
  <c r="Z341" i="41"/>
  <c r="Y341" i="41"/>
  <c r="AD341" i="41"/>
  <c r="AA341" i="41"/>
  <c r="X341" i="41"/>
  <c r="AG341" i="41"/>
  <c r="O54" i="41"/>
  <c r="Q185" i="41"/>
  <c r="O185" i="41"/>
  <c r="R185" i="41"/>
  <c r="M185" i="41"/>
  <c r="P185" i="41"/>
  <c r="N185" i="41"/>
  <c r="L185" i="41"/>
  <c r="S43" i="42"/>
  <c r="AJ43" i="42" s="1"/>
  <c r="L393" i="41"/>
  <c r="P393" i="41"/>
  <c r="R393" i="41"/>
  <c r="N393" i="41"/>
  <c r="O393" i="41"/>
  <c r="M393" i="41"/>
  <c r="Q393" i="41"/>
  <c r="Q341" i="41"/>
  <c r="M341" i="41"/>
  <c r="P341" i="41"/>
  <c r="L341" i="41"/>
  <c r="O341" i="41"/>
  <c r="R341" i="41"/>
  <c r="N341" i="41"/>
  <c r="P237" i="41"/>
  <c r="R237" i="41"/>
  <c r="L237" i="41"/>
  <c r="Q237" i="41"/>
  <c r="N237" i="41"/>
  <c r="O237" i="41"/>
  <c r="M237" i="41"/>
  <c r="G95" i="42"/>
  <c r="G652" i="42"/>
  <c r="I251" i="42"/>
  <c r="AB445" i="41"/>
  <c r="Z445" i="41"/>
  <c r="W445" i="41"/>
  <c r="Y445" i="41"/>
  <c r="X445" i="41"/>
  <c r="AH445" i="41"/>
  <c r="AE445" i="41"/>
  <c r="AC445" i="41"/>
  <c r="AG445" i="41"/>
  <c r="AA445" i="41"/>
  <c r="AD445" i="41"/>
  <c r="AF445" i="41"/>
  <c r="M419" i="41"/>
  <c r="R419" i="41"/>
  <c r="Q419" i="41"/>
  <c r="O419" i="41"/>
  <c r="N419" i="41"/>
  <c r="P419" i="41"/>
  <c r="L419" i="41"/>
  <c r="AB237" i="41"/>
  <c r="AE237" i="41"/>
  <c r="AA237" i="41"/>
  <c r="AH237" i="41"/>
  <c r="AG237" i="41"/>
  <c r="AC237" i="41"/>
  <c r="W237" i="41"/>
  <c r="AF237" i="41"/>
  <c r="X237" i="41"/>
  <c r="Z237" i="41"/>
  <c r="Y237" i="41"/>
  <c r="AD237" i="41"/>
  <c r="H95" i="42"/>
  <c r="H652" i="42"/>
  <c r="I173" i="41"/>
  <c r="I184" i="41" s="1"/>
  <c r="B184" i="41"/>
  <c r="M315" i="41"/>
  <c r="P315" i="41"/>
  <c r="L315" i="41"/>
  <c r="O315" i="41"/>
  <c r="R315" i="41"/>
  <c r="N315" i="41"/>
  <c r="Q315" i="41"/>
  <c r="B43" i="41"/>
  <c r="I121" i="41"/>
  <c r="I132" i="41" s="1"/>
  <c r="B132" i="41"/>
  <c r="I641" i="42"/>
  <c r="I652" i="42" s="1"/>
  <c r="B652" i="42"/>
  <c r="AB211" i="41"/>
  <c r="Y211" i="41"/>
  <c r="AA211" i="41"/>
  <c r="AD211" i="41"/>
  <c r="AF211" i="41"/>
  <c r="Z211" i="41"/>
  <c r="AC211" i="41"/>
  <c r="AE211" i="41"/>
  <c r="X211" i="41"/>
  <c r="AH211" i="41"/>
  <c r="AG211" i="41"/>
  <c r="W211" i="41"/>
  <c r="I407" i="42"/>
  <c r="I407" i="41"/>
  <c r="I418" i="41" s="1"/>
  <c r="B418" i="41"/>
  <c r="I277" i="42"/>
  <c r="I355" i="41"/>
  <c r="I366" i="41" s="1"/>
  <c r="B366" i="41"/>
  <c r="I277" i="41"/>
  <c r="I288" i="41" s="1"/>
  <c r="B288" i="41"/>
  <c r="I147" i="41"/>
  <c r="I158" i="41" s="1"/>
  <c r="B158" i="41"/>
  <c r="I329" i="41"/>
  <c r="I340" i="41" s="1"/>
  <c r="B340" i="41"/>
  <c r="M54" i="41"/>
  <c r="AB263" i="41"/>
  <c r="AH263" i="41"/>
  <c r="Z263" i="41"/>
  <c r="AG263" i="41"/>
  <c r="Y263" i="41"/>
  <c r="AA263" i="41"/>
  <c r="W263" i="41"/>
  <c r="AC263" i="41"/>
  <c r="AD263" i="41"/>
  <c r="AF263" i="41"/>
  <c r="X263" i="41"/>
  <c r="AE263" i="41"/>
  <c r="AI54" i="41"/>
  <c r="V55" i="41" s="1"/>
  <c r="N54" i="41"/>
  <c r="I199" i="41"/>
  <c r="I210" i="41" s="1"/>
  <c r="B210" i="41"/>
  <c r="AB315" i="41"/>
  <c r="AE315" i="41"/>
  <c r="X315" i="41"/>
  <c r="AH315" i="41"/>
  <c r="AF315" i="41"/>
  <c r="AC315" i="41"/>
  <c r="AI315" i="41" s="1"/>
  <c r="AA315" i="41"/>
  <c r="AG315" i="41"/>
  <c r="Z315" i="41"/>
  <c r="Y315" i="41"/>
  <c r="AD315" i="41"/>
  <c r="W315" i="41"/>
  <c r="G43" i="41"/>
  <c r="G132" i="41"/>
  <c r="R289" i="41"/>
  <c r="M289" i="41"/>
  <c r="P289" i="41"/>
  <c r="N289" i="41"/>
  <c r="O289" i="41"/>
  <c r="L289" i="41"/>
  <c r="Q289" i="41"/>
  <c r="I173" i="42"/>
  <c r="H43" i="41"/>
  <c r="H132" i="41"/>
  <c r="Q54" i="41"/>
  <c r="Q263" i="41"/>
  <c r="L263" i="41"/>
  <c r="O263" i="41"/>
  <c r="M263" i="41"/>
  <c r="N263" i="41"/>
  <c r="R263" i="41"/>
  <c r="P263" i="41"/>
  <c r="R133" i="41"/>
  <c r="N133" i="41"/>
  <c r="Q133" i="41"/>
  <c r="M133" i="41"/>
  <c r="P133" i="41"/>
  <c r="L133" i="41"/>
  <c r="O133" i="41"/>
  <c r="I381" i="41"/>
  <c r="I392" i="41" s="1"/>
  <c r="B392" i="41"/>
  <c r="I523" i="41"/>
  <c r="I199" i="42"/>
  <c r="I303" i="42"/>
  <c r="C43" i="41"/>
  <c r="C132" i="41"/>
  <c r="AB419" i="41"/>
  <c r="Z419" i="41"/>
  <c r="X419" i="41"/>
  <c r="AG419" i="41"/>
  <c r="AA419" i="41"/>
  <c r="AH419" i="41"/>
  <c r="Y419" i="41"/>
  <c r="AE419" i="41"/>
  <c r="AC419" i="41"/>
  <c r="AD419" i="41"/>
  <c r="AF419" i="41"/>
  <c r="W419" i="41"/>
  <c r="AB289" i="41"/>
  <c r="AA289" i="41"/>
  <c r="AD289" i="41"/>
  <c r="AH289" i="41"/>
  <c r="AC289" i="41"/>
  <c r="AG289" i="41"/>
  <c r="Z289" i="41"/>
  <c r="Y289" i="41"/>
  <c r="W289" i="41"/>
  <c r="AF289" i="41"/>
  <c r="AE289" i="41"/>
  <c r="X289" i="41"/>
  <c r="AB367" i="41"/>
  <c r="Y367" i="41"/>
  <c r="AF367" i="41"/>
  <c r="AD367" i="41"/>
  <c r="AH367" i="41"/>
  <c r="AA367" i="41"/>
  <c r="AE367" i="41"/>
  <c r="AC367" i="41"/>
  <c r="AG367" i="41"/>
  <c r="W367" i="41"/>
  <c r="Z367" i="41"/>
  <c r="X367" i="41"/>
  <c r="S43" i="41"/>
  <c r="L54" i="41"/>
  <c r="L211" i="41"/>
  <c r="P211" i="41"/>
  <c r="O211" i="41"/>
  <c r="N211" i="41"/>
  <c r="Q211" i="41"/>
  <c r="R211" i="41"/>
  <c r="M211" i="41"/>
  <c r="R54" i="41"/>
  <c r="AB159" i="41"/>
  <c r="Z159" i="41"/>
  <c r="AG159" i="41"/>
  <c r="AD159" i="41"/>
  <c r="AH159" i="41"/>
  <c r="Y159" i="41"/>
  <c r="AF159" i="41"/>
  <c r="W159" i="41"/>
  <c r="AC159" i="41"/>
  <c r="X159" i="41"/>
  <c r="AE159" i="41"/>
  <c r="AA159" i="41"/>
  <c r="M159" i="41"/>
  <c r="O159" i="41"/>
  <c r="P159" i="41"/>
  <c r="L159" i="41"/>
  <c r="R159" i="41"/>
  <c r="N159" i="41"/>
  <c r="Q159" i="41"/>
  <c r="I433" i="41"/>
  <c r="I444" i="41" s="1"/>
  <c r="B444" i="41"/>
  <c r="I251" i="41"/>
  <c r="I262" i="41" s="1"/>
  <c r="B262" i="41"/>
  <c r="I433" i="42"/>
  <c r="D43" i="41"/>
  <c r="D132" i="41"/>
  <c r="I147" i="42"/>
  <c r="V393" i="41"/>
  <c r="V341" i="41"/>
  <c r="O367" i="41"/>
  <c r="Q367" i="41"/>
  <c r="N367" i="41"/>
  <c r="R367" i="41"/>
  <c r="M367" i="41"/>
  <c r="P367" i="41"/>
  <c r="L367" i="41"/>
  <c r="I575" i="41"/>
  <c r="AB185" i="41"/>
  <c r="AG185" i="41"/>
  <c r="Y185" i="41"/>
  <c r="W185" i="41"/>
  <c r="AC185" i="41"/>
  <c r="AH185" i="41"/>
  <c r="AD185" i="41"/>
  <c r="AF185" i="41"/>
  <c r="Z185" i="41"/>
  <c r="AA185" i="41"/>
  <c r="AE185" i="41"/>
  <c r="X185" i="41"/>
  <c r="D652" i="41"/>
  <c r="O652" i="42"/>
  <c r="E652" i="41"/>
  <c r="C652" i="41"/>
  <c r="M652" i="42"/>
  <c r="N652" i="42"/>
  <c r="AI159" i="41" l="1"/>
  <c r="S289" i="41"/>
  <c r="AI289" i="41"/>
  <c r="S263" i="41"/>
  <c r="AI263" i="41"/>
  <c r="S419" i="41"/>
  <c r="AI445" i="41"/>
  <c r="S341" i="41"/>
  <c r="AI185" i="41"/>
  <c r="AI367" i="41"/>
  <c r="AI419" i="41"/>
  <c r="AI211" i="41"/>
  <c r="AI237" i="41"/>
  <c r="G445" i="41"/>
  <c r="F445" i="41"/>
  <c r="D445" i="41"/>
  <c r="C445" i="41"/>
  <c r="E445" i="41"/>
  <c r="H445" i="41"/>
  <c r="B445" i="41"/>
  <c r="AJ43" i="41"/>
  <c r="S54" i="41"/>
  <c r="B159" i="41"/>
  <c r="C159" i="41"/>
  <c r="G159" i="41"/>
  <c r="E159" i="41"/>
  <c r="H159" i="41"/>
  <c r="D159" i="41"/>
  <c r="F159" i="41"/>
  <c r="S185" i="41"/>
  <c r="S445" i="41"/>
  <c r="D54" i="41"/>
  <c r="C54" i="41"/>
  <c r="C393" i="41"/>
  <c r="F393" i="41"/>
  <c r="H393" i="41"/>
  <c r="B393" i="41"/>
  <c r="E393" i="41"/>
  <c r="D393" i="41"/>
  <c r="G393" i="41"/>
  <c r="G133" i="41"/>
  <c r="D133" i="41"/>
  <c r="B133" i="41"/>
  <c r="C133" i="41"/>
  <c r="H133" i="41"/>
  <c r="F133" i="41"/>
  <c r="E133" i="41"/>
  <c r="G17" i="41"/>
  <c r="G54" i="41"/>
  <c r="E54" i="41"/>
  <c r="I641" i="41"/>
  <c r="D263" i="41"/>
  <c r="B263" i="41"/>
  <c r="G263" i="41"/>
  <c r="H263" i="41"/>
  <c r="C263" i="41"/>
  <c r="E263" i="41"/>
  <c r="F263" i="41"/>
  <c r="S159" i="41"/>
  <c r="S133" i="41"/>
  <c r="F367" i="41"/>
  <c r="G367" i="41"/>
  <c r="D367" i="41"/>
  <c r="E367" i="41"/>
  <c r="B367" i="41"/>
  <c r="C367" i="41"/>
  <c r="H367" i="41"/>
  <c r="S237" i="41"/>
  <c r="S393" i="41"/>
  <c r="C315" i="41"/>
  <c r="E315" i="41"/>
  <c r="F315" i="41"/>
  <c r="H315" i="41"/>
  <c r="D315" i="41"/>
  <c r="B315" i="41"/>
  <c r="G315" i="41"/>
  <c r="AI341" i="41"/>
  <c r="S211" i="41"/>
  <c r="I43" i="41"/>
  <c r="I54" i="41" s="1"/>
  <c r="B54" i="41"/>
  <c r="H95" i="41"/>
  <c r="H652" i="41"/>
  <c r="Q95" i="42"/>
  <c r="Q652" i="42"/>
  <c r="S367" i="41"/>
  <c r="AI393" i="41"/>
  <c r="AB55" i="41"/>
  <c r="Z55" i="41"/>
  <c r="AG55" i="41"/>
  <c r="Y55" i="41"/>
  <c r="AE55" i="41"/>
  <c r="AC55" i="41"/>
  <c r="AD55" i="41"/>
  <c r="AA55" i="41"/>
  <c r="AF55" i="41"/>
  <c r="AH55" i="41"/>
  <c r="W55" i="41"/>
  <c r="X55" i="41"/>
  <c r="D341" i="41"/>
  <c r="G341" i="41"/>
  <c r="E341" i="41"/>
  <c r="H341" i="41"/>
  <c r="F341" i="41"/>
  <c r="C341" i="41"/>
  <c r="B341" i="41"/>
  <c r="H237" i="41"/>
  <c r="E237" i="41"/>
  <c r="F237" i="41"/>
  <c r="G237" i="41"/>
  <c r="B237" i="41"/>
  <c r="I237" i="41" s="1"/>
  <c r="D237" i="41"/>
  <c r="C237" i="41"/>
  <c r="D211" i="41"/>
  <c r="C211" i="41"/>
  <c r="B211" i="41"/>
  <c r="G211" i="41"/>
  <c r="E211" i="41"/>
  <c r="H211" i="41"/>
  <c r="F211" i="41"/>
  <c r="G289" i="41"/>
  <c r="H289" i="41"/>
  <c r="E289" i="41"/>
  <c r="F289" i="41"/>
  <c r="D289" i="41"/>
  <c r="C289" i="41"/>
  <c r="B289" i="41"/>
  <c r="I289" i="41" s="1"/>
  <c r="S641" i="42"/>
  <c r="S652" i="42" s="1"/>
  <c r="L652" i="42"/>
  <c r="E185" i="41"/>
  <c r="D185" i="41"/>
  <c r="F185" i="41"/>
  <c r="H185" i="41"/>
  <c r="B185" i="41"/>
  <c r="G185" i="41"/>
  <c r="C185" i="41"/>
  <c r="R95" i="42"/>
  <c r="R652" i="42"/>
  <c r="G95" i="41"/>
  <c r="G652" i="41"/>
  <c r="H17" i="41"/>
  <c r="H54" i="41"/>
  <c r="G419" i="41"/>
  <c r="C419" i="41"/>
  <c r="D419" i="41"/>
  <c r="E419" i="41"/>
  <c r="H419" i="41"/>
  <c r="F419" i="41"/>
  <c r="B419" i="41"/>
  <c r="C653" i="42"/>
  <c r="F653" i="42"/>
  <c r="E653" i="42"/>
  <c r="H653" i="42"/>
  <c r="G653" i="42"/>
  <c r="B653" i="42"/>
  <c r="D653" i="42"/>
  <c r="S315" i="41"/>
  <c r="H17" i="42"/>
  <c r="G17" i="42"/>
  <c r="M652" i="41"/>
  <c r="O652" i="41"/>
  <c r="N652" i="41"/>
  <c r="I263" i="41" l="1"/>
  <c r="AI55" i="41"/>
  <c r="I445" i="41"/>
  <c r="I185" i="41"/>
  <c r="I419" i="41"/>
  <c r="Q17" i="42"/>
  <c r="I653" i="42"/>
  <c r="R95" i="41"/>
  <c r="R652" i="41"/>
  <c r="I341" i="41"/>
  <c r="I315" i="41"/>
  <c r="I393" i="41"/>
  <c r="I159" i="41"/>
  <c r="R17" i="42"/>
  <c r="L55" i="41"/>
  <c r="M55" i="41"/>
  <c r="N55" i="41"/>
  <c r="AJ54" i="41"/>
  <c r="Q55" i="41"/>
  <c r="R55" i="41"/>
  <c r="O55" i="41"/>
  <c r="P55" i="41"/>
  <c r="S641" i="41"/>
  <c r="I211" i="41"/>
  <c r="Q95" i="41"/>
  <c r="Q652" i="41"/>
  <c r="R653" i="42"/>
  <c r="N653" i="42"/>
  <c r="Q653" i="42"/>
  <c r="M653" i="42"/>
  <c r="P653" i="42"/>
  <c r="O653" i="42"/>
  <c r="L653" i="42"/>
  <c r="C55" i="41"/>
  <c r="D55" i="41"/>
  <c r="H55" i="41"/>
  <c r="F55" i="41"/>
  <c r="B55" i="41"/>
  <c r="G55" i="41"/>
  <c r="E55" i="41"/>
  <c r="I367" i="41"/>
  <c r="I133" i="41"/>
  <c r="S653" i="42" l="1"/>
  <c r="I55" i="41"/>
  <c r="S55" i="41"/>
  <c r="AJ55" i="41" s="1"/>
  <c r="Q17" i="41"/>
  <c r="R17" i="41"/>
  <c r="I579" i="42" l="1"/>
  <c r="I579" i="40"/>
  <c r="I579" i="41"/>
  <c r="S579" i="40" l="1"/>
  <c r="S579" i="42"/>
  <c r="S579" i="41"/>
  <c r="E92" i="35" l="1"/>
  <c r="D92" i="35"/>
  <c r="I92" i="35" s="1"/>
  <c r="I586" i="35"/>
  <c r="I459" i="35" l="1"/>
  <c r="I537" i="35"/>
  <c r="I563" i="35"/>
  <c r="I564" i="35" l="1"/>
  <c r="I538" i="35"/>
  <c r="C96" i="35"/>
  <c r="I460" i="35" l="1"/>
  <c r="I642" i="35" l="1"/>
  <c r="E85" i="35"/>
  <c r="I449" i="35"/>
  <c r="F59" i="35"/>
  <c r="I631" i="35"/>
  <c r="C85" i="35"/>
  <c r="I511" i="35"/>
  <c r="F69" i="35"/>
  <c r="H85" i="35"/>
  <c r="G85" i="35"/>
  <c r="I69" i="35" l="1"/>
  <c r="F17" i="35"/>
  <c r="I59" i="35"/>
  <c r="F7" i="35"/>
  <c r="I615" i="35"/>
  <c r="H95" i="35" l="1"/>
  <c r="G95" i="35"/>
  <c r="I641" i="35" l="1"/>
  <c r="I512" i="35" l="1"/>
  <c r="I511" i="40" l="1"/>
  <c r="I522" i="40" s="1"/>
  <c r="F522" i="40"/>
  <c r="I485" i="40"/>
  <c r="I496" i="40" s="1"/>
  <c r="F496" i="40"/>
  <c r="I563" i="40"/>
  <c r="I574" i="40" s="1"/>
  <c r="F574" i="40"/>
  <c r="I537" i="40"/>
  <c r="I548" i="40" s="1"/>
  <c r="F548" i="40"/>
  <c r="F69" i="40"/>
  <c r="I459" i="40"/>
  <c r="I470" i="40" s="1"/>
  <c r="F470" i="40"/>
  <c r="AG288" i="40"/>
  <c r="AE288" i="40"/>
  <c r="AH288" i="40"/>
  <c r="Z288" i="40"/>
  <c r="X288" i="40"/>
  <c r="W288" i="40"/>
  <c r="AF288" i="40"/>
  <c r="AD288" i="40"/>
  <c r="AC288" i="40"/>
  <c r="AA288" i="40"/>
  <c r="Y288" i="40"/>
  <c r="Z444" i="40"/>
  <c r="AH444" i="40"/>
  <c r="AD444" i="40"/>
  <c r="AG444" i="40"/>
  <c r="X444" i="40"/>
  <c r="AC444" i="40"/>
  <c r="AA444" i="40"/>
  <c r="AE444" i="40"/>
  <c r="W444" i="40"/>
  <c r="AF444" i="40"/>
  <c r="Y444" i="40"/>
  <c r="AF314" i="40"/>
  <c r="AD314" i="40"/>
  <c r="W314" i="40"/>
  <c r="AA314" i="40"/>
  <c r="Y314" i="40"/>
  <c r="AC314" i="40"/>
  <c r="AE314" i="40"/>
  <c r="AG314" i="40"/>
  <c r="X314" i="40"/>
  <c r="AH314" i="40"/>
  <c r="Z314" i="40"/>
  <c r="AF262" i="40"/>
  <c r="AD262" i="40"/>
  <c r="Y262" i="40"/>
  <c r="AC262" i="40"/>
  <c r="W262" i="40"/>
  <c r="AA262" i="40"/>
  <c r="AG262" i="40"/>
  <c r="AE262" i="40"/>
  <c r="X262" i="40"/>
  <c r="AH262" i="40"/>
  <c r="Z262" i="40"/>
  <c r="AE366" i="40"/>
  <c r="AC366" i="40"/>
  <c r="X366" i="40"/>
  <c r="AD366" i="40"/>
  <c r="Z366" i="40"/>
  <c r="AH366" i="40"/>
  <c r="W366" i="40"/>
  <c r="AF366" i="40"/>
  <c r="Y366" i="40"/>
  <c r="AG366" i="40"/>
  <c r="AA366" i="40"/>
  <c r="W184" i="40"/>
  <c r="AF184" i="40"/>
  <c r="Y184" i="40"/>
  <c r="AC184" i="40"/>
  <c r="AA184" i="40"/>
  <c r="AE184" i="40"/>
  <c r="AG184" i="40"/>
  <c r="X184" i="40"/>
  <c r="Z184" i="40"/>
  <c r="AH184" i="40"/>
  <c r="AD184" i="40"/>
  <c r="Y210" i="40"/>
  <c r="W210" i="40"/>
  <c r="X210" i="40"/>
  <c r="AD210" i="40"/>
  <c r="Z210" i="40"/>
  <c r="AE210" i="40"/>
  <c r="AF210" i="40"/>
  <c r="AH210" i="40"/>
  <c r="AC210" i="40"/>
  <c r="AA210" i="40"/>
  <c r="AG210" i="40"/>
  <c r="Z158" i="40"/>
  <c r="AC158" i="40"/>
  <c r="AD158" i="40"/>
  <c r="AH158" i="40"/>
  <c r="AF158" i="40"/>
  <c r="AG158" i="40"/>
  <c r="W158" i="40"/>
  <c r="AA158" i="40"/>
  <c r="Y158" i="40"/>
  <c r="X158" i="40"/>
  <c r="AE158" i="40"/>
  <c r="AC418" i="40"/>
  <c r="AA418" i="40"/>
  <c r="Y418" i="40"/>
  <c r="W418" i="40"/>
  <c r="AF418" i="40"/>
  <c r="AD418" i="40"/>
  <c r="AH418" i="40"/>
  <c r="Z418" i="40"/>
  <c r="X418" i="40"/>
  <c r="AG418" i="40"/>
  <c r="AE418" i="40"/>
  <c r="Y236" i="40"/>
  <c r="W236" i="40"/>
  <c r="AH236" i="40"/>
  <c r="AG236" i="40"/>
  <c r="AC236" i="40"/>
  <c r="AA236" i="40"/>
  <c r="X236" i="40"/>
  <c r="AE236" i="40"/>
  <c r="AF236" i="40"/>
  <c r="AD236" i="40"/>
  <c r="Z236" i="40"/>
  <c r="X340" i="40"/>
  <c r="AG340" i="40"/>
  <c r="AH340" i="40"/>
  <c r="AD340" i="40"/>
  <c r="Z340" i="40"/>
  <c r="Y340" i="40"/>
  <c r="W340" i="40"/>
  <c r="AF340" i="40"/>
  <c r="AE340" i="40"/>
  <c r="AC340" i="40"/>
  <c r="AA340" i="40"/>
  <c r="Y392" i="40"/>
  <c r="AF392" i="40"/>
  <c r="W392" i="40"/>
  <c r="AA392" i="40"/>
  <c r="AC392" i="40"/>
  <c r="AG392" i="40"/>
  <c r="AE392" i="40"/>
  <c r="X392" i="40"/>
  <c r="Z392" i="40"/>
  <c r="AH392" i="40"/>
  <c r="AD392" i="40"/>
  <c r="I371" i="35" l="1"/>
  <c r="I423" i="35"/>
  <c r="AI303" i="40"/>
  <c r="V314" i="40"/>
  <c r="AG43" i="40"/>
  <c r="AG54" i="40" s="1"/>
  <c r="AG132" i="40"/>
  <c r="E575" i="40"/>
  <c r="H575" i="40"/>
  <c r="D575" i="40"/>
  <c r="F575" i="40"/>
  <c r="G575" i="40"/>
  <c r="B575" i="40"/>
  <c r="C575" i="40"/>
  <c r="I345" i="35"/>
  <c r="W43" i="40"/>
  <c r="W54" i="40" s="1"/>
  <c r="W132" i="40"/>
  <c r="AI277" i="40"/>
  <c r="V288" i="40"/>
  <c r="AC43" i="40"/>
  <c r="AC54" i="40" s="1"/>
  <c r="AC132" i="40"/>
  <c r="AA43" i="40"/>
  <c r="AA54" i="40" s="1"/>
  <c r="AA132" i="40"/>
  <c r="AI199" i="40"/>
  <c r="V210" i="40"/>
  <c r="E471" i="40"/>
  <c r="B471" i="40"/>
  <c r="G471" i="40"/>
  <c r="D471" i="40"/>
  <c r="H471" i="40"/>
  <c r="C471" i="40"/>
  <c r="F471" i="40"/>
  <c r="I215" i="35"/>
  <c r="AI147" i="40"/>
  <c r="V158" i="40"/>
  <c r="AI251" i="40"/>
  <c r="V262" i="40"/>
  <c r="Z43" i="40"/>
  <c r="Z54" i="40" s="1"/>
  <c r="Z132" i="40"/>
  <c r="AF43" i="40"/>
  <c r="AF54" i="40" s="1"/>
  <c r="AF132" i="40"/>
  <c r="F17" i="40"/>
  <c r="F28" i="40" s="1"/>
  <c r="I69" i="40"/>
  <c r="I80" i="40" s="1"/>
  <c r="F80" i="40"/>
  <c r="AI225" i="40"/>
  <c r="V236" i="40"/>
  <c r="I267" i="35"/>
  <c r="AI329" i="40"/>
  <c r="V340" i="40"/>
  <c r="V43" i="40"/>
  <c r="AI121" i="40"/>
  <c r="V132" i="40"/>
  <c r="Y43" i="40"/>
  <c r="Y54" i="40" s="1"/>
  <c r="Y132" i="40"/>
  <c r="I397" i="35"/>
  <c r="E523" i="40"/>
  <c r="C523" i="40"/>
  <c r="F523" i="40"/>
  <c r="B523" i="40"/>
  <c r="G523" i="40"/>
  <c r="H523" i="40"/>
  <c r="D523" i="40"/>
  <c r="AI381" i="40"/>
  <c r="V392" i="40"/>
  <c r="G497" i="40"/>
  <c r="F497" i="40"/>
  <c r="C497" i="40"/>
  <c r="H497" i="40"/>
  <c r="D497" i="40"/>
  <c r="B497" i="40"/>
  <c r="E497" i="40"/>
  <c r="I137" i="35"/>
  <c r="I163" i="35"/>
  <c r="P95" i="40"/>
  <c r="AI433" i="40"/>
  <c r="V444" i="40"/>
  <c r="X43" i="40"/>
  <c r="X54" i="40" s="1"/>
  <c r="X132" i="40"/>
  <c r="E549" i="40"/>
  <c r="D549" i="40"/>
  <c r="C549" i="40"/>
  <c r="F549" i="40"/>
  <c r="H549" i="40"/>
  <c r="B549" i="40"/>
  <c r="G549" i="40"/>
  <c r="AD43" i="40"/>
  <c r="AD54" i="40" s="1"/>
  <c r="AD132" i="40"/>
  <c r="AH43" i="40"/>
  <c r="AH54" i="40" s="1"/>
  <c r="AH132" i="40"/>
  <c r="I293" i="35"/>
  <c r="AI407" i="40"/>
  <c r="V418" i="40"/>
  <c r="AI173" i="40"/>
  <c r="V184" i="40"/>
  <c r="AI355" i="40"/>
  <c r="V366" i="40"/>
  <c r="AE43" i="40"/>
  <c r="AE54" i="40" s="1"/>
  <c r="AE132" i="40"/>
  <c r="N392" i="40"/>
  <c r="Q392" i="40"/>
  <c r="O392" i="40"/>
  <c r="R392" i="40"/>
  <c r="O340" i="40"/>
  <c r="N340" i="40"/>
  <c r="N236" i="40"/>
  <c r="R236" i="40"/>
  <c r="O236" i="40"/>
  <c r="N418" i="40"/>
  <c r="O418" i="40"/>
  <c r="M158" i="40"/>
  <c r="O158" i="40"/>
  <c r="O210" i="40"/>
  <c r="O184" i="40"/>
  <c r="M184" i="40"/>
  <c r="R366" i="40"/>
  <c r="Q366" i="40"/>
  <c r="M262" i="40"/>
  <c r="R262" i="40"/>
  <c r="M314" i="40"/>
  <c r="R314" i="40"/>
  <c r="R444" i="40"/>
  <c r="Q444" i="40"/>
  <c r="N444" i="40"/>
  <c r="O288" i="40"/>
  <c r="N288" i="40"/>
  <c r="M392" i="40"/>
  <c r="R340" i="40"/>
  <c r="M340" i="40"/>
  <c r="Q340" i="40"/>
  <c r="Q236" i="40"/>
  <c r="M236" i="40"/>
  <c r="Q418" i="40"/>
  <c r="R418" i="40"/>
  <c r="M418" i="40"/>
  <c r="Q158" i="40"/>
  <c r="R158" i="40"/>
  <c r="N158" i="40"/>
  <c r="R210" i="40"/>
  <c r="N210" i="40"/>
  <c r="Q210" i="40"/>
  <c r="M210" i="40"/>
  <c r="N184" i="40"/>
  <c r="Q184" i="40"/>
  <c r="R184" i="40"/>
  <c r="O366" i="40"/>
  <c r="M366" i="40"/>
  <c r="N366" i="40"/>
  <c r="N262" i="40"/>
  <c r="Q262" i="40"/>
  <c r="O262" i="40"/>
  <c r="N314" i="40"/>
  <c r="Q314" i="40"/>
  <c r="O314" i="40"/>
  <c r="M444" i="40"/>
  <c r="O444" i="40"/>
  <c r="M288" i="40"/>
  <c r="R288" i="40"/>
  <c r="Q288" i="40"/>
  <c r="I549" i="40" l="1"/>
  <c r="AI132" i="40"/>
  <c r="I523" i="40"/>
  <c r="L43" i="40"/>
  <c r="S121" i="40"/>
  <c r="S132" i="40" s="1"/>
  <c r="L132" i="40"/>
  <c r="AI262" i="40"/>
  <c r="V263" i="40"/>
  <c r="AI314" i="40"/>
  <c r="V315" i="40"/>
  <c r="N43" i="40"/>
  <c r="N132" i="40"/>
  <c r="S147" i="40"/>
  <c r="S158" i="40" s="1"/>
  <c r="L158" i="40"/>
  <c r="AI366" i="40"/>
  <c r="V367" i="40"/>
  <c r="I471" i="40"/>
  <c r="I111" i="35"/>
  <c r="S173" i="40"/>
  <c r="S184" i="40" s="1"/>
  <c r="L184" i="40"/>
  <c r="S407" i="40"/>
  <c r="S418" i="40" s="1"/>
  <c r="L418" i="40"/>
  <c r="AI158" i="40"/>
  <c r="V159" i="40"/>
  <c r="S433" i="40"/>
  <c r="S444" i="40" s="1"/>
  <c r="L444" i="40"/>
  <c r="S303" i="40"/>
  <c r="S314" i="40" s="1"/>
  <c r="L314" i="40"/>
  <c r="S251" i="40"/>
  <c r="S262" i="40" s="1"/>
  <c r="L262" i="40"/>
  <c r="S277" i="40"/>
  <c r="S288" i="40" s="1"/>
  <c r="L288" i="40"/>
  <c r="S199" i="40"/>
  <c r="S210" i="40" s="1"/>
  <c r="L210" i="40"/>
  <c r="S329" i="40"/>
  <c r="S340" i="40" s="1"/>
  <c r="L340" i="40"/>
  <c r="AI184" i="40"/>
  <c r="V185" i="40"/>
  <c r="AI444" i="40"/>
  <c r="V445" i="40"/>
  <c r="AI43" i="40"/>
  <c r="V54" i="40"/>
  <c r="AI288" i="40"/>
  <c r="V289" i="40"/>
  <c r="I575" i="40"/>
  <c r="S355" i="40"/>
  <c r="S366" i="40" s="1"/>
  <c r="L366" i="40"/>
  <c r="I189" i="35"/>
  <c r="AI392" i="40"/>
  <c r="V393" i="40"/>
  <c r="AI210" i="40"/>
  <c r="V211" i="40"/>
  <c r="O43" i="40"/>
  <c r="O132" i="40"/>
  <c r="R43" i="40"/>
  <c r="R132" i="40"/>
  <c r="M43" i="40"/>
  <c r="M132" i="40"/>
  <c r="I241" i="35"/>
  <c r="S225" i="40"/>
  <c r="S236" i="40" s="1"/>
  <c r="L236" i="40"/>
  <c r="AI340" i="40"/>
  <c r="V341" i="40" s="1"/>
  <c r="E81" i="40"/>
  <c r="G81" i="40"/>
  <c r="F81" i="40"/>
  <c r="B81" i="40"/>
  <c r="C81" i="40"/>
  <c r="D81" i="40"/>
  <c r="H81" i="40"/>
  <c r="AI418" i="40"/>
  <c r="V419" i="40"/>
  <c r="Q43" i="40"/>
  <c r="Q132" i="40"/>
  <c r="S381" i="40"/>
  <c r="S392" i="40" s="1"/>
  <c r="L392" i="40"/>
  <c r="I497" i="40"/>
  <c r="AI236" i="40"/>
  <c r="V237" i="40" s="1"/>
  <c r="G288" i="40"/>
  <c r="H288" i="40"/>
  <c r="C288" i="40"/>
  <c r="G314" i="40"/>
  <c r="D314" i="40"/>
  <c r="E262" i="40"/>
  <c r="G158" i="40"/>
  <c r="C418" i="40"/>
  <c r="H418" i="40"/>
  <c r="G418" i="40"/>
  <c r="C236" i="40"/>
  <c r="G236" i="40"/>
  <c r="G340" i="40"/>
  <c r="C340" i="40"/>
  <c r="H340" i="40"/>
  <c r="C392" i="40"/>
  <c r="D288" i="40"/>
  <c r="E288" i="40"/>
  <c r="D444" i="40"/>
  <c r="G444" i="40"/>
  <c r="H444" i="40"/>
  <c r="H314" i="40"/>
  <c r="C314" i="40"/>
  <c r="H262" i="40"/>
  <c r="C262" i="40"/>
  <c r="G366" i="40"/>
  <c r="E236" i="40"/>
  <c r="D340" i="40"/>
  <c r="E340" i="40"/>
  <c r="H392" i="40"/>
  <c r="E392" i="40"/>
  <c r="G392" i="40"/>
  <c r="D392" i="40"/>
  <c r="E444" i="40"/>
  <c r="C444" i="40"/>
  <c r="E314" i="40"/>
  <c r="G262" i="40"/>
  <c r="D262" i="40"/>
  <c r="D366" i="40"/>
  <c r="C366" i="40"/>
  <c r="E366" i="40"/>
  <c r="H184" i="40"/>
  <c r="G184" i="40"/>
  <c r="D184" i="40"/>
  <c r="C210" i="40"/>
  <c r="G210" i="40"/>
  <c r="D210" i="40"/>
  <c r="H210" i="40"/>
  <c r="D158" i="40"/>
  <c r="H158" i="40"/>
  <c r="H366" i="40"/>
  <c r="C184" i="40"/>
  <c r="E184" i="40"/>
  <c r="E210" i="40"/>
  <c r="E33" i="35"/>
  <c r="E158" i="40"/>
  <c r="C158" i="40"/>
  <c r="E418" i="40"/>
  <c r="D418" i="40"/>
  <c r="H236" i="40"/>
  <c r="D236" i="40"/>
  <c r="E7" i="35" l="1"/>
  <c r="I407" i="40"/>
  <c r="I418" i="40" s="1"/>
  <c r="B418" i="40"/>
  <c r="G43" i="40"/>
  <c r="G132" i="40"/>
  <c r="L315" i="40"/>
  <c r="O315" i="40"/>
  <c r="R315" i="40"/>
  <c r="N315" i="40"/>
  <c r="Q315" i="40"/>
  <c r="M315" i="40"/>
  <c r="P315" i="40"/>
  <c r="I355" i="40"/>
  <c r="I366" i="40" s="1"/>
  <c r="B366" i="40"/>
  <c r="C43" i="40"/>
  <c r="C132" i="40"/>
  <c r="Q54" i="40"/>
  <c r="I81" i="40"/>
  <c r="AI54" i="40"/>
  <c r="V55" i="40"/>
  <c r="Q341" i="40"/>
  <c r="M341" i="40"/>
  <c r="P341" i="40"/>
  <c r="R341" i="40"/>
  <c r="L341" i="40"/>
  <c r="O341" i="40"/>
  <c r="N341" i="40"/>
  <c r="Q185" i="40"/>
  <c r="M185" i="40"/>
  <c r="L185" i="40"/>
  <c r="P185" i="40"/>
  <c r="O185" i="40"/>
  <c r="R185" i="40"/>
  <c r="N185" i="40"/>
  <c r="I277" i="40"/>
  <c r="I288" i="40" s="1"/>
  <c r="B288" i="40"/>
  <c r="H43" i="40"/>
  <c r="H132" i="40"/>
  <c r="P69" i="40"/>
  <c r="S485" i="40"/>
  <c r="R237" i="40"/>
  <c r="N237" i="40"/>
  <c r="L237" i="40"/>
  <c r="M237" i="40"/>
  <c r="O237" i="40"/>
  <c r="P237" i="40"/>
  <c r="Q237" i="40"/>
  <c r="AB211" i="40"/>
  <c r="X211" i="40"/>
  <c r="W211" i="40"/>
  <c r="AI211" i="40" s="1"/>
  <c r="Y211" i="40"/>
  <c r="AD211" i="40"/>
  <c r="AC211" i="40"/>
  <c r="AF211" i="40"/>
  <c r="AE211" i="40"/>
  <c r="Z211" i="40"/>
  <c r="AH211" i="40"/>
  <c r="AG211" i="40"/>
  <c r="AA211" i="40"/>
  <c r="O263" i="40"/>
  <c r="Q263" i="40"/>
  <c r="M263" i="40"/>
  <c r="R263" i="40"/>
  <c r="N263" i="40"/>
  <c r="L263" i="40"/>
  <c r="P263" i="40"/>
  <c r="R419" i="40"/>
  <c r="N419" i="40"/>
  <c r="M419" i="40"/>
  <c r="Q419" i="40"/>
  <c r="L419" i="40"/>
  <c r="O419" i="40"/>
  <c r="P419" i="40"/>
  <c r="AB263" i="40"/>
  <c r="X263" i="40"/>
  <c r="Z263" i="40"/>
  <c r="AD263" i="40"/>
  <c r="AH263" i="40"/>
  <c r="AC263" i="40"/>
  <c r="Y263" i="40"/>
  <c r="AG263" i="40"/>
  <c r="AE263" i="40"/>
  <c r="AA263" i="40"/>
  <c r="AF263" i="40"/>
  <c r="W263" i="40"/>
  <c r="AB445" i="40"/>
  <c r="Y445" i="40"/>
  <c r="AD445" i="40"/>
  <c r="AG445" i="40"/>
  <c r="AC445" i="40"/>
  <c r="W445" i="40"/>
  <c r="AA445" i="40"/>
  <c r="X445" i="40"/>
  <c r="AE445" i="40"/>
  <c r="Z445" i="40"/>
  <c r="AH445" i="40"/>
  <c r="AF445" i="40"/>
  <c r="R133" i="40"/>
  <c r="M133" i="40"/>
  <c r="N133" i="40"/>
  <c r="Q133" i="40"/>
  <c r="P133" i="40"/>
  <c r="L133" i="40"/>
  <c r="O133" i="40"/>
  <c r="B43" i="40"/>
  <c r="I121" i="40"/>
  <c r="I132" i="40" s="1"/>
  <c r="B132" i="40"/>
  <c r="I303" i="40"/>
  <c r="I314" i="40" s="1"/>
  <c r="B314" i="40"/>
  <c r="I199" i="40"/>
  <c r="I210" i="40" s="1"/>
  <c r="B210" i="40"/>
  <c r="AB237" i="40"/>
  <c r="AF237" i="40"/>
  <c r="Y237" i="40"/>
  <c r="W237" i="40"/>
  <c r="X237" i="40"/>
  <c r="AC237" i="40"/>
  <c r="Z237" i="40"/>
  <c r="AA237" i="40"/>
  <c r="AG237" i="40"/>
  <c r="AE237" i="40"/>
  <c r="AD237" i="40"/>
  <c r="AH237" i="40"/>
  <c r="AB419" i="40"/>
  <c r="AC419" i="40"/>
  <c r="Z419" i="40"/>
  <c r="AF419" i="40"/>
  <c r="AG419" i="40"/>
  <c r="W419" i="40"/>
  <c r="AI419" i="40" s="1"/>
  <c r="AE419" i="40"/>
  <c r="AH419" i="40"/>
  <c r="Y419" i="40"/>
  <c r="AD419" i="40"/>
  <c r="AA419" i="40"/>
  <c r="X419" i="40"/>
  <c r="Q289" i="40"/>
  <c r="M289" i="40"/>
  <c r="P289" i="40"/>
  <c r="L289" i="40"/>
  <c r="O289" i="40"/>
  <c r="R289" i="40"/>
  <c r="N289" i="40"/>
  <c r="S43" i="40"/>
  <c r="L54" i="40"/>
  <c r="I251" i="40"/>
  <c r="I262" i="40" s="1"/>
  <c r="B262" i="40"/>
  <c r="I433" i="40"/>
  <c r="I444" i="40" s="1"/>
  <c r="B444" i="40"/>
  <c r="M367" i="40"/>
  <c r="L367" i="40"/>
  <c r="O367" i="40"/>
  <c r="P367" i="40"/>
  <c r="R367" i="40"/>
  <c r="N367" i="40"/>
  <c r="Q367" i="40"/>
  <c r="I329" i="40"/>
  <c r="I340" i="40" s="1"/>
  <c r="B340" i="40"/>
  <c r="I147" i="40"/>
  <c r="I158" i="40" s="1"/>
  <c r="B158" i="40"/>
  <c r="D43" i="40"/>
  <c r="D132" i="40"/>
  <c r="I225" i="40"/>
  <c r="I236" i="40" s="1"/>
  <c r="B236" i="40"/>
  <c r="I381" i="40"/>
  <c r="I392" i="40" s="1"/>
  <c r="B392" i="40"/>
  <c r="O54" i="40"/>
  <c r="M445" i="40"/>
  <c r="P445" i="40"/>
  <c r="L445" i="40"/>
  <c r="O445" i="40"/>
  <c r="R445" i="40"/>
  <c r="N445" i="40"/>
  <c r="Q445" i="40"/>
  <c r="AB367" i="40"/>
  <c r="AC367" i="40"/>
  <c r="Y367" i="40"/>
  <c r="AF367" i="40"/>
  <c r="AA367" i="40"/>
  <c r="AG367" i="40"/>
  <c r="AD367" i="40"/>
  <c r="X367" i="40"/>
  <c r="AE367" i="40"/>
  <c r="W367" i="40"/>
  <c r="AH367" i="40"/>
  <c r="Z367" i="40"/>
  <c r="N54" i="40"/>
  <c r="R54" i="40"/>
  <c r="Q211" i="40"/>
  <c r="P211" i="40"/>
  <c r="L211" i="40"/>
  <c r="M211" i="40"/>
  <c r="O211" i="40"/>
  <c r="R211" i="40"/>
  <c r="N211" i="40"/>
  <c r="O159" i="40"/>
  <c r="N159" i="40"/>
  <c r="R159" i="40"/>
  <c r="M159" i="40"/>
  <c r="L159" i="40"/>
  <c r="Q159" i="40"/>
  <c r="P159" i="40"/>
  <c r="I173" i="40"/>
  <c r="I184" i="40" s="1"/>
  <c r="B184" i="40"/>
  <c r="AB341" i="40"/>
  <c r="AG341" i="40"/>
  <c r="X341" i="40"/>
  <c r="W341" i="40"/>
  <c r="AI341" i="40" s="1"/>
  <c r="Y341" i="40"/>
  <c r="AA341" i="40"/>
  <c r="AH341" i="40"/>
  <c r="Z341" i="40"/>
  <c r="AC341" i="40"/>
  <c r="AE341" i="40"/>
  <c r="AF341" i="40"/>
  <c r="AD341" i="40"/>
  <c r="M54" i="40"/>
  <c r="AB185" i="40"/>
  <c r="AC185" i="40"/>
  <c r="Z185" i="40"/>
  <c r="X185" i="40"/>
  <c r="AG185" i="40"/>
  <c r="AE185" i="40"/>
  <c r="AD185" i="40"/>
  <c r="AA185" i="40"/>
  <c r="AH185" i="40"/>
  <c r="Y185" i="40"/>
  <c r="W185" i="40"/>
  <c r="AF185" i="40"/>
  <c r="D33" i="35"/>
  <c r="AI445" i="40"/>
  <c r="N393" i="40"/>
  <c r="L393" i="40"/>
  <c r="M393" i="40"/>
  <c r="Q393" i="40"/>
  <c r="P393" i="40"/>
  <c r="O393" i="40"/>
  <c r="R393" i="40"/>
  <c r="AB393" i="40"/>
  <c r="X393" i="40"/>
  <c r="AH393" i="40"/>
  <c r="W393" i="40"/>
  <c r="Z393" i="40"/>
  <c r="Y393" i="40"/>
  <c r="AF393" i="40"/>
  <c r="AE393" i="40"/>
  <c r="AG393" i="40"/>
  <c r="AC393" i="40"/>
  <c r="AD393" i="40"/>
  <c r="AA393" i="40"/>
  <c r="E43" i="40"/>
  <c r="E132" i="40"/>
  <c r="AB289" i="40"/>
  <c r="Y289" i="40"/>
  <c r="AD289" i="40"/>
  <c r="AC289" i="40"/>
  <c r="Z289" i="40"/>
  <c r="AE289" i="40"/>
  <c r="AG289" i="40"/>
  <c r="X289" i="40"/>
  <c r="AA289" i="40"/>
  <c r="AF289" i="40"/>
  <c r="AH289" i="40"/>
  <c r="W289" i="40"/>
  <c r="AI289" i="40" s="1"/>
  <c r="AB159" i="40"/>
  <c r="W159" i="40"/>
  <c r="AF159" i="40"/>
  <c r="AH159" i="40"/>
  <c r="AE159" i="40"/>
  <c r="Z159" i="40"/>
  <c r="AA159" i="40"/>
  <c r="AG159" i="40"/>
  <c r="AD159" i="40"/>
  <c r="X159" i="40"/>
  <c r="AC159" i="40"/>
  <c r="Y159" i="40"/>
  <c r="AB315" i="40"/>
  <c r="Z315" i="40"/>
  <c r="W315" i="40"/>
  <c r="X315" i="40"/>
  <c r="AG315" i="40"/>
  <c r="AC315" i="40"/>
  <c r="AA315" i="40"/>
  <c r="AD315" i="40"/>
  <c r="AF315" i="40"/>
  <c r="Y315" i="40"/>
  <c r="AE315" i="40"/>
  <c r="AH315" i="40"/>
  <c r="E652" i="40"/>
  <c r="D652" i="40"/>
  <c r="C652" i="40"/>
  <c r="AI315" i="40" l="1"/>
  <c r="AI367" i="40"/>
  <c r="S445" i="40"/>
  <c r="AI263" i="40"/>
  <c r="S185" i="40"/>
  <c r="AI159" i="40"/>
  <c r="AI393" i="40"/>
  <c r="AI237" i="40"/>
  <c r="AI185" i="40"/>
  <c r="S341" i="40"/>
  <c r="S315" i="40"/>
  <c r="H95" i="40"/>
  <c r="H652" i="40"/>
  <c r="S393" i="40"/>
  <c r="D159" i="40"/>
  <c r="B159" i="40"/>
  <c r="I159" i="40" s="1"/>
  <c r="G159" i="40"/>
  <c r="E159" i="40"/>
  <c r="C159" i="40"/>
  <c r="H159" i="40"/>
  <c r="F159" i="40"/>
  <c r="S367" i="40"/>
  <c r="AJ43" i="40"/>
  <c r="S54" i="40"/>
  <c r="F133" i="40"/>
  <c r="D133" i="40"/>
  <c r="B133" i="40"/>
  <c r="G133" i="40"/>
  <c r="E133" i="40"/>
  <c r="C133" i="40"/>
  <c r="H133" i="40"/>
  <c r="AB55" i="40"/>
  <c r="AA55" i="40"/>
  <c r="AH55" i="40"/>
  <c r="W55" i="40"/>
  <c r="AC55" i="40"/>
  <c r="Y55" i="40"/>
  <c r="X55" i="40"/>
  <c r="AD55" i="40"/>
  <c r="AF55" i="40"/>
  <c r="AG55" i="40"/>
  <c r="Z55" i="40"/>
  <c r="AE55" i="40"/>
  <c r="E367" i="40"/>
  <c r="C367" i="40"/>
  <c r="H367" i="40"/>
  <c r="F367" i="40"/>
  <c r="D367" i="40"/>
  <c r="B367" i="40"/>
  <c r="G367" i="40"/>
  <c r="S289" i="40"/>
  <c r="S419" i="40"/>
  <c r="P17" i="40"/>
  <c r="S69" i="40"/>
  <c r="I641" i="40"/>
  <c r="S159" i="40"/>
  <c r="I43" i="40"/>
  <c r="I54" i="40" s="1"/>
  <c r="B54" i="40"/>
  <c r="H17" i="40"/>
  <c r="H54" i="40"/>
  <c r="G17" i="40"/>
  <c r="G54" i="40"/>
  <c r="G341" i="40"/>
  <c r="E341" i="40"/>
  <c r="D341" i="40"/>
  <c r="C341" i="40"/>
  <c r="B341" i="40"/>
  <c r="F341" i="40"/>
  <c r="H341" i="40"/>
  <c r="D185" i="40"/>
  <c r="E185" i="40"/>
  <c r="H185" i="40"/>
  <c r="C185" i="40"/>
  <c r="G185" i="40"/>
  <c r="B185" i="40"/>
  <c r="F185" i="40"/>
  <c r="S211" i="40"/>
  <c r="G445" i="40"/>
  <c r="E445" i="40"/>
  <c r="H445" i="40"/>
  <c r="B445" i="40"/>
  <c r="C445" i="40"/>
  <c r="F445" i="40"/>
  <c r="D445" i="40"/>
  <c r="S237" i="40"/>
  <c r="G95" i="40"/>
  <c r="G652" i="40"/>
  <c r="I319" i="35"/>
  <c r="B33" i="35"/>
  <c r="H237" i="40"/>
  <c r="G237" i="40"/>
  <c r="D237" i="40"/>
  <c r="E237" i="40"/>
  <c r="C237" i="40"/>
  <c r="B237" i="40"/>
  <c r="F237" i="40"/>
  <c r="H211" i="40"/>
  <c r="F211" i="40"/>
  <c r="B211" i="40"/>
  <c r="D211" i="40"/>
  <c r="E211" i="40"/>
  <c r="G211" i="40"/>
  <c r="C211" i="40"/>
  <c r="H419" i="40"/>
  <c r="F419" i="40"/>
  <c r="G419" i="40"/>
  <c r="D419" i="40"/>
  <c r="B419" i="40"/>
  <c r="E419" i="40"/>
  <c r="C419" i="40"/>
  <c r="E393" i="40"/>
  <c r="D393" i="40"/>
  <c r="H393" i="40"/>
  <c r="B393" i="40"/>
  <c r="G393" i="40"/>
  <c r="C393" i="40"/>
  <c r="F393" i="40"/>
  <c r="H33" i="35"/>
  <c r="C33" i="35"/>
  <c r="S133" i="40"/>
  <c r="S263" i="40"/>
  <c r="G289" i="40"/>
  <c r="E289" i="40"/>
  <c r="C289" i="40"/>
  <c r="F289" i="40"/>
  <c r="D289" i="40"/>
  <c r="B289" i="40"/>
  <c r="H289" i="40"/>
  <c r="G33" i="35"/>
  <c r="E54" i="40"/>
  <c r="D54" i="40"/>
  <c r="D263" i="40"/>
  <c r="B263" i="40"/>
  <c r="H263" i="40"/>
  <c r="F263" i="40"/>
  <c r="G263" i="40"/>
  <c r="E263" i="40"/>
  <c r="C263" i="40"/>
  <c r="C315" i="40"/>
  <c r="H315" i="40"/>
  <c r="F315" i="40"/>
  <c r="B315" i="40"/>
  <c r="D315" i="40"/>
  <c r="G315" i="40"/>
  <c r="E315" i="40"/>
  <c r="C54" i="40"/>
  <c r="M652" i="40"/>
  <c r="N652" i="40"/>
  <c r="O652" i="40"/>
  <c r="I315" i="40" l="1"/>
  <c r="I419" i="40"/>
  <c r="I185" i="40"/>
  <c r="AI55" i="40"/>
  <c r="G7" i="35"/>
  <c r="C45" i="2"/>
  <c r="C158" i="2"/>
  <c r="I263" i="40"/>
  <c r="I211" i="40"/>
  <c r="I367" i="40"/>
  <c r="I393" i="40"/>
  <c r="D45" i="2"/>
  <c r="D158" i="2"/>
  <c r="I289" i="40"/>
  <c r="C7" i="35"/>
  <c r="I33" i="35"/>
  <c r="AJ54" i="40"/>
  <c r="R55" i="40"/>
  <c r="N55" i="40"/>
  <c r="Q55" i="40"/>
  <c r="P55" i="40"/>
  <c r="L55" i="40"/>
  <c r="O55" i="40"/>
  <c r="M55" i="40"/>
  <c r="I445" i="40"/>
  <c r="I341" i="40"/>
  <c r="S641" i="40"/>
  <c r="H7" i="35"/>
  <c r="I237" i="40"/>
  <c r="I149" i="2"/>
  <c r="I158" i="2" s="1"/>
  <c r="B45" i="2"/>
  <c r="B158" i="2"/>
  <c r="R95" i="40"/>
  <c r="R652" i="40"/>
  <c r="Q95" i="40"/>
  <c r="Q652" i="40"/>
  <c r="B55" i="40"/>
  <c r="C55" i="40"/>
  <c r="G55" i="40"/>
  <c r="E55" i="40"/>
  <c r="H55" i="40"/>
  <c r="F55" i="40"/>
  <c r="D55" i="40"/>
  <c r="I133" i="40"/>
  <c r="F159" i="2" l="1"/>
  <c r="H159" i="2"/>
  <c r="G159" i="2"/>
  <c r="C19" i="2"/>
  <c r="C28" i="2" s="1"/>
  <c r="C54" i="2"/>
  <c r="R17" i="40"/>
  <c r="C159" i="2"/>
  <c r="E45" i="3"/>
  <c r="E158" i="3"/>
  <c r="E45" i="6"/>
  <c r="E158" i="6"/>
  <c r="B159" i="2"/>
  <c r="B19" i="2"/>
  <c r="B54" i="2"/>
  <c r="E45" i="5"/>
  <c r="E158" i="5"/>
  <c r="Q17" i="40"/>
  <c r="E45" i="4"/>
  <c r="E158" i="4"/>
  <c r="I55" i="40"/>
  <c r="E45" i="2"/>
  <c r="I45" i="2" s="1"/>
  <c r="I54" i="2" s="1"/>
  <c r="E158" i="2"/>
  <c r="E159" i="2" s="1"/>
  <c r="D159" i="2"/>
  <c r="B45" i="6"/>
  <c r="B158" i="6"/>
  <c r="E45" i="7"/>
  <c r="E158" i="7"/>
  <c r="S55" i="40"/>
  <c r="AJ55" i="40" s="1"/>
  <c r="D19" i="2"/>
  <c r="D54" i="2"/>
  <c r="C55" i="2" l="1"/>
  <c r="E19" i="7"/>
  <c r="E54" i="7"/>
  <c r="I19" i="2"/>
  <c r="B28" i="2"/>
  <c r="D45" i="3"/>
  <c r="D158" i="3"/>
  <c r="F55" i="2"/>
  <c r="H55" i="2"/>
  <c r="G55" i="2"/>
  <c r="B45" i="7"/>
  <c r="B158" i="7"/>
  <c r="D55" i="2"/>
  <c r="B19" i="6"/>
  <c r="B54" i="6"/>
  <c r="E19" i="4"/>
  <c r="E54" i="4"/>
  <c r="I159" i="2"/>
  <c r="E19" i="6"/>
  <c r="E54" i="6"/>
  <c r="E43" i="36"/>
  <c r="E158" i="36"/>
  <c r="E19" i="2"/>
  <c r="E54" i="2"/>
  <c r="E55" i="2" s="1"/>
  <c r="E19" i="5"/>
  <c r="E54" i="5"/>
  <c r="B55" i="2"/>
  <c r="E19" i="3"/>
  <c r="E54" i="3"/>
  <c r="E43" i="34"/>
  <c r="C43" i="8"/>
  <c r="D43" i="8"/>
  <c r="E43" i="8"/>
  <c r="C43" i="34"/>
  <c r="D43" i="34"/>
  <c r="C45" i="7" l="1"/>
  <c r="C158" i="7"/>
  <c r="I149" i="4"/>
  <c r="I158" i="4" s="1"/>
  <c r="B45" i="4"/>
  <c r="B158" i="4"/>
  <c r="B159" i="4" s="1"/>
  <c r="I55" i="2"/>
  <c r="E17" i="36"/>
  <c r="E54" i="36"/>
  <c r="D45" i="7"/>
  <c r="D158" i="7"/>
  <c r="C45" i="6"/>
  <c r="C158" i="6"/>
  <c r="I149" i="6"/>
  <c r="I158" i="6" s="1"/>
  <c r="D45" i="4"/>
  <c r="D158" i="4"/>
  <c r="D159" i="4" s="1"/>
  <c r="B28" i="6"/>
  <c r="I149" i="5"/>
  <c r="I158" i="5" s="1"/>
  <c r="B45" i="5"/>
  <c r="B158" i="5"/>
  <c r="B159" i="5" s="1"/>
  <c r="D45" i="6"/>
  <c r="D158" i="6"/>
  <c r="I149" i="3"/>
  <c r="I158" i="3" s="1"/>
  <c r="D159" i="3" s="1"/>
  <c r="B45" i="3"/>
  <c r="B158" i="3"/>
  <c r="I45" i="7"/>
  <c r="I54" i="7" s="1"/>
  <c r="B19" i="7"/>
  <c r="B54" i="7"/>
  <c r="D19" i="3"/>
  <c r="D54" i="3"/>
  <c r="I147" i="8"/>
  <c r="B43" i="8"/>
  <c r="C45" i="4"/>
  <c r="C158" i="4"/>
  <c r="C159" i="4" s="1"/>
  <c r="C45" i="5"/>
  <c r="C158" i="5"/>
  <c r="C159" i="5" s="1"/>
  <c r="C45" i="3"/>
  <c r="C158" i="3"/>
  <c r="C159" i="3" s="1"/>
  <c r="I149" i="7"/>
  <c r="I158" i="7" s="1"/>
  <c r="B159" i="7" s="1"/>
  <c r="D45" i="5"/>
  <c r="D158" i="5"/>
  <c r="D159" i="5" s="1"/>
  <c r="D159" i="6" l="1"/>
  <c r="F55" i="7"/>
  <c r="H55" i="7"/>
  <c r="G55" i="7"/>
  <c r="I43" i="8"/>
  <c r="D19" i="6"/>
  <c r="D54" i="6"/>
  <c r="C159" i="6"/>
  <c r="C19" i="4"/>
  <c r="C28" i="4" s="1"/>
  <c r="C54" i="4"/>
  <c r="H159" i="6"/>
  <c r="F159" i="6"/>
  <c r="G159" i="6"/>
  <c r="E159" i="6"/>
  <c r="B159" i="6"/>
  <c r="C43" i="36"/>
  <c r="C158" i="36"/>
  <c r="C19" i="3"/>
  <c r="C28" i="3" s="1"/>
  <c r="C54" i="3"/>
  <c r="C55" i="3" s="1"/>
  <c r="C19" i="6"/>
  <c r="C54" i="6"/>
  <c r="I45" i="6"/>
  <c r="I54" i="6" s="1"/>
  <c r="B19" i="4"/>
  <c r="I45" i="4"/>
  <c r="I54" i="4" s="1"/>
  <c r="B54" i="4"/>
  <c r="I147" i="36"/>
  <c r="I158" i="36" s="1"/>
  <c r="B43" i="36"/>
  <c r="B158" i="36"/>
  <c r="D43" i="36"/>
  <c r="D158" i="36"/>
  <c r="C19" i="5"/>
  <c r="C28" i="5" s="1"/>
  <c r="C54" i="5"/>
  <c r="F159" i="5"/>
  <c r="G159" i="5"/>
  <c r="H159" i="5"/>
  <c r="E159" i="5"/>
  <c r="D159" i="7"/>
  <c r="E159" i="4"/>
  <c r="I159" i="4" s="1"/>
  <c r="F159" i="4"/>
  <c r="G159" i="4"/>
  <c r="H159" i="4"/>
  <c r="I45" i="3"/>
  <c r="I54" i="3" s="1"/>
  <c r="D55" i="3" s="1"/>
  <c r="B19" i="3"/>
  <c r="B54" i="3"/>
  <c r="D19" i="7"/>
  <c r="D54" i="7"/>
  <c r="D55" i="7" s="1"/>
  <c r="I605" i="35"/>
  <c r="I45" i="5"/>
  <c r="I54" i="5" s="1"/>
  <c r="B19" i="5"/>
  <c r="B54" i="5"/>
  <c r="D19" i="5"/>
  <c r="D54" i="5"/>
  <c r="D55" i="5" s="1"/>
  <c r="B55" i="7"/>
  <c r="B159" i="3"/>
  <c r="F159" i="3"/>
  <c r="G159" i="3"/>
  <c r="H159" i="3"/>
  <c r="E159" i="3"/>
  <c r="C19" i="7"/>
  <c r="C28" i="7" s="1"/>
  <c r="C54" i="7"/>
  <c r="C55" i="7" s="1"/>
  <c r="E55" i="7"/>
  <c r="C159" i="7"/>
  <c r="F159" i="7"/>
  <c r="G159" i="7"/>
  <c r="H159" i="7"/>
  <c r="E159" i="7"/>
  <c r="B28" i="7"/>
  <c r="D19" i="4"/>
  <c r="D54" i="4"/>
  <c r="I159" i="5" l="1"/>
  <c r="I159" i="7"/>
  <c r="C55" i="5"/>
  <c r="I43" i="36"/>
  <c r="B17" i="36"/>
  <c r="B54" i="36"/>
  <c r="I159" i="3"/>
  <c r="F159" i="36"/>
  <c r="I159" i="36"/>
  <c r="G159" i="36"/>
  <c r="H159" i="36"/>
  <c r="E159" i="36"/>
  <c r="I159" i="6"/>
  <c r="D55" i="6"/>
  <c r="C28" i="6"/>
  <c r="I19" i="6"/>
  <c r="I19" i="7"/>
  <c r="I55" i="7"/>
  <c r="B55" i="4"/>
  <c r="I19" i="4"/>
  <c r="B28" i="4"/>
  <c r="B55" i="5"/>
  <c r="I19" i="3"/>
  <c r="B28" i="3"/>
  <c r="D159" i="36"/>
  <c r="C159" i="36"/>
  <c r="F55" i="4"/>
  <c r="G55" i="4"/>
  <c r="H55" i="4"/>
  <c r="E55" i="4"/>
  <c r="I19" i="5"/>
  <c r="B28" i="5"/>
  <c r="B55" i="3"/>
  <c r="F55" i="3"/>
  <c r="H55" i="3"/>
  <c r="G55" i="3"/>
  <c r="E55" i="3"/>
  <c r="D17" i="36"/>
  <c r="D28" i="36" s="1"/>
  <c r="D54" i="36"/>
  <c r="F55" i="6"/>
  <c r="H55" i="6"/>
  <c r="G55" i="6"/>
  <c r="E55" i="6"/>
  <c r="B55" i="6"/>
  <c r="C17" i="36"/>
  <c r="C28" i="36" s="1"/>
  <c r="C54" i="36"/>
  <c r="C55" i="4"/>
  <c r="D55" i="4"/>
  <c r="F55" i="5"/>
  <c r="H55" i="5"/>
  <c r="G55" i="5"/>
  <c r="E55" i="5"/>
  <c r="B159" i="36"/>
  <c r="C55" i="6"/>
  <c r="I147" i="34"/>
  <c r="B43" i="34"/>
  <c r="B85" i="35" l="1"/>
  <c r="I579" i="35"/>
  <c r="I43" i="34"/>
  <c r="I55" i="3"/>
  <c r="D85" i="35"/>
  <c r="I485" i="36"/>
  <c r="F69" i="36"/>
  <c r="I55" i="5"/>
  <c r="I55" i="4"/>
  <c r="I55" i="6"/>
  <c r="B28" i="36"/>
  <c r="I54" i="36"/>
  <c r="C55" i="36" s="1"/>
  <c r="D55" i="36" l="1"/>
  <c r="D7" i="35"/>
  <c r="I55" i="36"/>
  <c r="F55" i="36"/>
  <c r="G55" i="36"/>
  <c r="H55" i="36"/>
  <c r="E55" i="36"/>
  <c r="I69" i="36"/>
  <c r="F17" i="36"/>
  <c r="I85" i="35"/>
  <c r="B7" i="35"/>
  <c r="B55" i="36"/>
  <c r="I17" i="36" l="1"/>
  <c r="I7" i="35"/>
  <c r="C44" i="35" l="1"/>
  <c r="C18" i="35" s="1"/>
  <c r="I174" i="35"/>
  <c r="I200" i="35"/>
  <c r="I330" i="35"/>
  <c r="I252" i="35"/>
  <c r="D44" i="35"/>
  <c r="E44" i="35"/>
  <c r="G44" i="35"/>
  <c r="I434" i="35"/>
  <c r="I382" i="35"/>
  <c r="I278" i="35"/>
  <c r="H44" i="35"/>
  <c r="I356" i="35"/>
  <c r="I408" i="35"/>
  <c r="I304" i="35"/>
  <c r="I148" i="35"/>
  <c r="I226" i="35"/>
  <c r="B44" i="35" l="1"/>
  <c r="I122" i="35"/>
  <c r="I44" i="35" l="1"/>
  <c r="G43" i="35"/>
  <c r="G17" i="35" s="1"/>
  <c r="H43" i="35"/>
  <c r="H17" i="35" s="1"/>
  <c r="I121" i="35" l="1"/>
  <c r="C43" i="35"/>
  <c r="E43" i="35"/>
  <c r="D43" i="35"/>
  <c r="I303" i="35"/>
  <c r="I433" i="35"/>
  <c r="I277" i="35"/>
  <c r="E95" i="42"/>
  <c r="E17" i="42" s="1"/>
  <c r="I407" i="35"/>
  <c r="I329" i="35"/>
  <c r="I173" i="35"/>
  <c r="I225" i="35"/>
  <c r="I147" i="35"/>
  <c r="I199" i="35"/>
  <c r="I355" i="35"/>
  <c r="I251" i="35"/>
  <c r="I381" i="35" l="1"/>
  <c r="D95" i="35"/>
  <c r="C17" i="35"/>
  <c r="D17" i="35"/>
  <c r="B43" i="35"/>
  <c r="I589" i="35"/>
  <c r="B95" i="35"/>
  <c r="C95" i="35"/>
  <c r="C600" i="35"/>
  <c r="E95" i="35"/>
  <c r="E17" i="35" s="1"/>
  <c r="O95" i="42"/>
  <c r="O17" i="42" s="1"/>
  <c r="E95" i="41"/>
  <c r="E17" i="41" s="1"/>
  <c r="I95" i="35" l="1"/>
  <c r="I589" i="41"/>
  <c r="C95" i="40"/>
  <c r="C600" i="40"/>
  <c r="E87" i="35"/>
  <c r="E95" i="40"/>
  <c r="E17" i="40" s="1"/>
  <c r="I589" i="40"/>
  <c r="C95" i="41"/>
  <c r="C600" i="41"/>
  <c r="I589" i="42"/>
  <c r="I607" i="35"/>
  <c r="I581" i="35"/>
  <c r="B87" i="35"/>
  <c r="H87" i="35"/>
  <c r="I43" i="35"/>
  <c r="B17" i="35"/>
  <c r="I17" i="35" s="1"/>
  <c r="I113" i="35"/>
  <c r="D87" i="35"/>
  <c r="G87" i="35"/>
  <c r="I633" i="35"/>
  <c r="C87" i="35"/>
  <c r="C95" i="42"/>
  <c r="C600" i="42"/>
  <c r="O95" i="41"/>
  <c r="O17" i="41" s="1"/>
  <c r="G35" i="35" l="1"/>
  <c r="D35" i="35"/>
  <c r="D9" i="35"/>
  <c r="G9" i="35"/>
  <c r="S589" i="40"/>
  <c r="I243" i="35"/>
  <c r="I191" i="35"/>
  <c r="S589" i="41"/>
  <c r="I347" i="35"/>
  <c r="C106" i="40"/>
  <c r="C17" i="40"/>
  <c r="C28" i="40" s="1"/>
  <c r="F61" i="35"/>
  <c r="I87" i="35"/>
  <c r="C106" i="41"/>
  <c r="C17" i="41"/>
  <c r="C28" i="41" s="1"/>
  <c r="I321" i="35"/>
  <c r="M95" i="41"/>
  <c r="M600" i="41"/>
  <c r="O95" i="40"/>
  <c r="O17" i="40" s="1"/>
  <c r="I165" i="35"/>
  <c r="C106" i="42"/>
  <c r="C17" i="42"/>
  <c r="I373" i="35"/>
  <c r="I399" i="35"/>
  <c r="I217" i="35"/>
  <c r="S589" i="42"/>
  <c r="I451" i="35"/>
  <c r="I425" i="35"/>
  <c r="I139" i="35"/>
  <c r="B35" i="35"/>
  <c r="I269" i="35"/>
  <c r="H35" i="35"/>
  <c r="E35" i="35"/>
  <c r="M95" i="42"/>
  <c r="M600" i="42"/>
  <c r="M95" i="40"/>
  <c r="M600" i="40"/>
  <c r="I295" i="35"/>
  <c r="C35" i="35"/>
  <c r="I61" i="35" l="1"/>
  <c r="F9" i="35"/>
  <c r="H9" i="35"/>
  <c r="I35" i="35"/>
  <c r="B9" i="35"/>
  <c r="M106" i="40"/>
  <c r="M17" i="40"/>
  <c r="M28" i="40" s="1"/>
  <c r="I529" i="35"/>
  <c r="I555" i="35"/>
  <c r="M106" i="41"/>
  <c r="M17" i="41"/>
  <c r="M28" i="41" s="1"/>
  <c r="E9" i="35"/>
  <c r="I503" i="35"/>
  <c r="M106" i="42"/>
  <c r="M17" i="42"/>
  <c r="C9" i="35"/>
  <c r="I485" i="41"/>
  <c r="I496" i="41" s="1"/>
  <c r="F496" i="41"/>
  <c r="F69" i="41"/>
  <c r="I485" i="42"/>
  <c r="F69" i="42"/>
  <c r="I9" i="35" l="1"/>
  <c r="F17" i="42"/>
  <c r="I69" i="42"/>
  <c r="F17" i="41"/>
  <c r="F28" i="41" s="1"/>
  <c r="I69" i="41"/>
  <c r="I80" i="41" s="1"/>
  <c r="F80" i="41"/>
  <c r="C497" i="41"/>
  <c r="E497" i="41"/>
  <c r="H497" i="41"/>
  <c r="G497" i="41"/>
  <c r="B497" i="41"/>
  <c r="F497" i="41"/>
  <c r="D497" i="41"/>
  <c r="B81" i="41" l="1"/>
  <c r="G81" i="41"/>
  <c r="C81" i="41"/>
  <c r="E81" i="41"/>
  <c r="H81" i="41"/>
  <c r="D81" i="41"/>
  <c r="F81" i="41"/>
  <c r="P69" i="42"/>
  <c r="S485" i="42"/>
  <c r="I497" i="41"/>
  <c r="P69" i="41"/>
  <c r="S485" i="41"/>
  <c r="P17" i="41" l="1"/>
  <c r="S69" i="41"/>
  <c r="P17" i="42"/>
  <c r="S69" i="42"/>
  <c r="I81" i="41"/>
  <c r="C50" i="35" l="1"/>
  <c r="E50" i="35"/>
  <c r="D50" i="35"/>
  <c r="H102" i="35" l="1"/>
  <c r="H24" i="35" s="1"/>
  <c r="D652" i="35"/>
  <c r="C102" i="35"/>
  <c r="C24" i="35" s="1"/>
  <c r="E102" i="35"/>
  <c r="E24" i="35" s="1"/>
  <c r="G102" i="35"/>
  <c r="G24" i="35" s="1"/>
  <c r="I283" i="35"/>
  <c r="I232" i="35"/>
  <c r="I387" i="35"/>
  <c r="I413" i="35" l="1"/>
  <c r="I361" i="35"/>
  <c r="I231" i="35"/>
  <c r="I544" i="35"/>
  <c r="E101" i="35"/>
  <c r="E652" i="35"/>
  <c r="I466" i="35"/>
  <c r="I439" i="35"/>
  <c r="I179" i="35"/>
  <c r="D49" i="35"/>
  <c r="C101" i="35"/>
  <c r="C106" i="35" s="1"/>
  <c r="C652" i="35"/>
  <c r="H49" i="35"/>
  <c r="H23" i="35" s="1"/>
  <c r="C49" i="35"/>
  <c r="G49" i="35"/>
  <c r="G23" i="35" s="1"/>
  <c r="E49" i="35"/>
  <c r="I570" i="35"/>
  <c r="I647" i="35"/>
  <c r="I652" i="35" s="1"/>
  <c r="B652" i="35"/>
  <c r="H101" i="35"/>
  <c r="H652" i="35"/>
  <c r="I648" i="35"/>
  <c r="I127" i="35"/>
  <c r="I309" i="35"/>
  <c r="I153" i="35"/>
  <c r="G101" i="35"/>
  <c r="G652" i="35"/>
  <c r="I257" i="35"/>
  <c r="F75" i="35"/>
  <c r="I465" i="35"/>
  <c r="I470" i="35" s="1"/>
  <c r="F470" i="35"/>
  <c r="F471" i="35" s="1"/>
  <c r="I335" i="35"/>
  <c r="I518" i="35"/>
  <c r="I205" i="35"/>
  <c r="I388" i="35"/>
  <c r="E23" i="35" l="1"/>
  <c r="B653" i="35"/>
  <c r="I653" i="35"/>
  <c r="F653" i="35"/>
  <c r="I517" i="35"/>
  <c r="I522" i="35" s="1"/>
  <c r="F522" i="35"/>
  <c r="G471" i="35"/>
  <c r="H471" i="35"/>
  <c r="C471" i="35"/>
  <c r="I471" i="35"/>
  <c r="E471" i="35"/>
  <c r="B471" i="35"/>
  <c r="D471" i="35"/>
  <c r="I569" i="35"/>
  <c r="I574" i="35" s="1"/>
  <c r="F574" i="35"/>
  <c r="F76" i="35"/>
  <c r="I128" i="35"/>
  <c r="E653" i="35"/>
  <c r="I258" i="35"/>
  <c r="C653" i="35"/>
  <c r="B49" i="35"/>
  <c r="H653" i="35"/>
  <c r="I543" i="35"/>
  <c r="I548" i="35" s="1"/>
  <c r="F548" i="35"/>
  <c r="G653" i="35"/>
  <c r="I75" i="35"/>
  <c r="F23" i="35"/>
  <c r="C23" i="35"/>
  <c r="D653" i="35"/>
  <c r="F575" i="35" l="1"/>
  <c r="I76" i="35"/>
  <c r="F24" i="35"/>
  <c r="F549" i="35"/>
  <c r="I49" i="35"/>
  <c r="H575" i="35"/>
  <c r="G575" i="35"/>
  <c r="I575" i="35"/>
  <c r="B575" i="35"/>
  <c r="E575" i="35"/>
  <c r="D575" i="35"/>
  <c r="C575" i="35"/>
  <c r="I549" i="35"/>
  <c r="G549" i="35"/>
  <c r="D549" i="35"/>
  <c r="H549" i="35"/>
  <c r="B549" i="35"/>
  <c r="C549" i="35"/>
  <c r="E549" i="35"/>
  <c r="B50" i="35"/>
  <c r="I50" i="35" l="1"/>
  <c r="F59" i="43" l="1"/>
  <c r="I449" i="43"/>
  <c r="AI345" i="43" l="1"/>
  <c r="AI371" i="43"/>
  <c r="AI111" i="43"/>
  <c r="AI189" i="43"/>
  <c r="AI397" i="43"/>
  <c r="AI215" i="43"/>
  <c r="AI293" i="43"/>
  <c r="AI423" i="43"/>
  <c r="AI163" i="43"/>
  <c r="AI241" i="43"/>
  <c r="AI267" i="43"/>
  <c r="AI319" i="43"/>
  <c r="P85" i="43"/>
  <c r="F7" i="43"/>
  <c r="I59" i="43"/>
  <c r="S293" i="43" l="1"/>
  <c r="S111" i="43"/>
  <c r="P7" i="43"/>
  <c r="S345" i="43"/>
  <c r="S397" i="43"/>
  <c r="S423" i="43"/>
  <c r="S241" i="43"/>
  <c r="S215" i="43"/>
  <c r="S189" i="43"/>
  <c r="S371" i="43"/>
  <c r="S163" i="43"/>
  <c r="S319" i="43"/>
  <c r="S267" i="43"/>
  <c r="I163" i="43" l="1"/>
  <c r="I579" i="43"/>
  <c r="I241" i="43"/>
  <c r="E85" i="43"/>
  <c r="I423" i="43"/>
  <c r="I371" i="43"/>
  <c r="H85" i="43"/>
  <c r="I267" i="43"/>
  <c r="G85" i="43"/>
  <c r="I111" i="43"/>
  <c r="I319" i="43"/>
  <c r="I397" i="43"/>
  <c r="I215" i="43"/>
  <c r="C85" i="43"/>
  <c r="I189" i="43"/>
  <c r="I345" i="43"/>
  <c r="I631" i="43"/>
  <c r="I293" i="43"/>
  <c r="Q85" i="43" l="1"/>
  <c r="R85" i="43"/>
  <c r="S631" i="43"/>
  <c r="M85" i="43"/>
  <c r="O85" i="43"/>
  <c r="S579" i="43"/>
  <c r="I529" i="43" l="1"/>
  <c r="I555" i="43"/>
  <c r="F61" i="43"/>
  <c r="I451" i="43"/>
  <c r="I503" i="43"/>
  <c r="I477" i="43"/>
  <c r="P87" i="43" l="1"/>
  <c r="F9" i="43"/>
  <c r="I61" i="43"/>
  <c r="P9" i="43" l="1"/>
  <c r="I538" i="43"/>
  <c r="I564" i="43"/>
  <c r="I459" i="43" l="1"/>
  <c r="I537" i="43"/>
  <c r="I548" i="43" s="1"/>
  <c r="F548" i="43"/>
  <c r="I563" i="43"/>
  <c r="I574" i="43" s="1"/>
  <c r="F574" i="43"/>
  <c r="G575" i="43" l="1"/>
  <c r="E575" i="43"/>
  <c r="D575" i="43"/>
  <c r="H575" i="43"/>
  <c r="B575" i="43"/>
  <c r="C575" i="43"/>
  <c r="F575" i="43"/>
  <c r="G549" i="43"/>
  <c r="C549" i="43"/>
  <c r="B549" i="43"/>
  <c r="E549" i="43"/>
  <c r="H549" i="43"/>
  <c r="F549" i="43"/>
  <c r="D549" i="43"/>
  <c r="I549" i="43" l="1"/>
  <c r="I575" i="43"/>
  <c r="I460" i="43" l="1"/>
  <c r="I470" i="43" s="1"/>
  <c r="F470" i="43"/>
  <c r="I581" i="43" l="1"/>
  <c r="H471" i="43"/>
  <c r="B471" i="43"/>
  <c r="E471" i="43"/>
  <c r="D471" i="43"/>
  <c r="C471" i="43"/>
  <c r="F471" i="43"/>
  <c r="G471" i="43"/>
  <c r="I471" i="43" l="1"/>
  <c r="S581" i="43"/>
  <c r="C96" i="43" l="1"/>
  <c r="AI321" i="43" l="1"/>
  <c r="AI243" i="43"/>
  <c r="AI269" i="43"/>
  <c r="AI425" i="43"/>
  <c r="AI191" i="43"/>
  <c r="AI399" i="43"/>
  <c r="AI165" i="43"/>
  <c r="AI295" i="43"/>
  <c r="AI217" i="43"/>
  <c r="AI373" i="43"/>
  <c r="AI347" i="43"/>
  <c r="I642" i="43"/>
  <c r="M96" i="43"/>
  <c r="S321" i="43" l="1"/>
  <c r="AC35" i="43"/>
  <c r="S399" i="43"/>
  <c r="S269" i="43"/>
  <c r="S243" i="43"/>
  <c r="AD35" i="43"/>
  <c r="S191" i="43"/>
  <c r="S425" i="43"/>
  <c r="Z35" i="43"/>
  <c r="V35" i="43"/>
  <c r="AI113" i="43"/>
  <c r="X35" i="43"/>
  <c r="AE35" i="43"/>
  <c r="AH35" i="43"/>
  <c r="S295" i="43"/>
  <c r="Y35" i="43"/>
  <c r="AG35" i="43"/>
  <c r="AA35" i="43"/>
  <c r="AF35" i="43"/>
  <c r="AI139" i="43"/>
  <c r="S373" i="43"/>
  <c r="S217" i="43"/>
  <c r="S165" i="43"/>
  <c r="W35" i="43"/>
  <c r="S642" i="43"/>
  <c r="L35" i="43" l="1"/>
  <c r="S113" i="43"/>
  <c r="N35" i="43"/>
  <c r="I399" i="43"/>
  <c r="Q35" i="43"/>
  <c r="I269" i="43"/>
  <c r="S139" i="43"/>
  <c r="I191" i="43"/>
  <c r="S347" i="43"/>
  <c r="AI35" i="43"/>
  <c r="I243" i="43"/>
  <c r="I373" i="43"/>
  <c r="M35" i="43"/>
  <c r="I425" i="43"/>
  <c r="I165" i="43"/>
  <c r="R35" i="43"/>
  <c r="I295" i="43"/>
  <c r="I347" i="43"/>
  <c r="I321" i="43"/>
  <c r="O35" i="43"/>
  <c r="I217" i="43"/>
  <c r="I139" i="43" l="1"/>
  <c r="D35" i="43"/>
  <c r="H35" i="43"/>
  <c r="B35" i="43"/>
  <c r="I113" i="43"/>
  <c r="S35" i="43"/>
  <c r="AJ35" i="43" s="1"/>
  <c r="C35" i="43"/>
  <c r="E35" i="43"/>
  <c r="G35" i="43"/>
  <c r="I35" i="43" l="1"/>
  <c r="G95" i="43" l="1"/>
  <c r="H95" i="43"/>
  <c r="I641" i="43" l="1"/>
  <c r="Q95" i="43"/>
  <c r="R95" i="43"/>
  <c r="D652" i="43"/>
  <c r="H87" i="43" l="1"/>
  <c r="H652" i="43"/>
  <c r="E87" i="43"/>
  <c r="E652" i="43"/>
  <c r="I633" i="43"/>
  <c r="G87" i="43"/>
  <c r="G652" i="43"/>
  <c r="C87" i="43"/>
  <c r="C652" i="43"/>
  <c r="N652" i="43"/>
  <c r="S641" i="43"/>
  <c r="O87" i="43" l="1"/>
  <c r="O652" i="43"/>
  <c r="G9" i="43"/>
  <c r="E9" i="43"/>
  <c r="Q87" i="43"/>
  <c r="Q652" i="43"/>
  <c r="S633" i="43"/>
  <c r="R87" i="43"/>
  <c r="R652" i="43"/>
  <c r="M87" i="43"/>
  <c r="M652" i="43"/>
  <c r="C9" i="43"/>
  <c r="H9" i="43"/>
  <c r="AI226" i="43" l="1"/>
  <c r="AI356" i="43"/>
  <c r="AI148" i="43"/>
  <c r="Q9" i="43"/>
  <c r="M9" i="43"/>
  <c r="AI408" i="43"/>
  <c r="AI304" i="43"/>
  <c r="AI252" i="43"/>
  <c r="AI200" i="43"/>
  <c r="R9" i="43"/>
  <c r="AI382" i="43"/>
  <c r="AI434" i="43"/>
  <c r="AI330" i="43"/>
  <c r="AI174" i="43"/>
  <c r="AI278" i="43"/>
  <c r="O9" i="43"/>
  <c r="W44" i="43"/>
  <c r="AD44" i="43"/>
  <c r="Z44" i="43"/>
  <c r="X44" i="43"/>
  <c r="AF44" i="43"/>
  <c r="AG44" i="43"/>
  <c r="Y44" i="43"/>
  <c r="AE44" i="43"/>
  <c r="AC44" i="43"/>
  <c r="AA44" i="43"/>
  <c r="AH44" i="43"/>
  <c r="S330" i="43"/>
  <c r="S408" i="43"/>
  <c r="S304" i="43"/>
  <c r="S174" i="43" l="1"/>
  <c r="S356" i="43"/>
  <c r="S278" i="43"/>
  <c r="S148" i="43"/>
  <c r="S382" i="43"/>
  <c r="V44" i="43"/>
  <c r="AI44" i="43" s="1"/>
  <c r="AI122" i="43"/>
  <c r="S226" i="43"/>
  <c r="S200" i="43"/>
  <c r="S252" i="43"/>
  <c r="S434" i="43"/>
  <c r="I304" i="43"/>
  <c r="M44" i="43"/>
  <c r="M18" i="43" s="1"/>
  <c r="Q44" i="43"/>
  <c r="O44" i="43"/>
  <c r="R44" i="43"/>
  <c r="N44" i="43"/>
  <c r="I200" i="43" l="1"/>
  <c r="I382" i="43"/>
  <c r="I252" i="43"/>
  <c r="I356" i="43"/>
  <c r="I148" i="43"/>
  <c r="I226" i="43"/>
  <c r="I174" i="43"/>
  <c r="I434" i="43"/>
  <c r="L44" i="43"/>
  <c r="S122" i="43"/>
  <c r="I330" i="43"/>
  <c r="I278" i="43"/>
  <c r="I408" i="43"/>
  <c r="H44" i="43"/>
  <c r="D44" i="43"/>
  <c r="E44" i="43"/>
  <c r="G44" i="43"/>
  <c r="C44" i="43"/>
  <c r="C18" i="43" s="1"/>
  <c r="S44" i="43" l="1"/>
  <c r="AJ44" i="43" s="1"/>
  <c r="B44" i="43"/>
  <c r="I122" i="43"/>
  <c r="I44" i="43" l="1"/>
  <c r="I511" i="43" l="1"/>
  <c r="P95" i="43" l="1"/>
  <c r="I512" i="43" l="1"/>
  <c r="I522" i="43" s="1"/>
  <c r="F522" i="43"/>
  <c r="G523" i="43" l="1"/>
  <c r="E523" i="43"/>
  <c r="B523" i="43"/>
  <c r="F523" i="43"/>
  <c r="H523" i="43"/>
  <c r="D523" i="43"/>
  <c r="C523" i="43"/>
  <c r="I523" i="43" l="1"/>
  <c r="I486" i="43" l="1"/>
  <c r="F70" i="43"/>
  <c r="F18" i="43" l="1"/>
  <c r="I70" i="43"/>
  <c r="AE33" i="43" l="1"/>
  <c r="W33" i="43"/>
  <c r="Z33" i="43"/>
  <c r="Y33" i="43"/>
  <c r="AI137" i="43"/>
  <c r="V33" i="43"/>
  <c r="AD33" i="43"/>
  <c r="AH33" i="43"/>
  <c r="AC33" i="43"/>
  <c r="X33" i="43"/>
  <c r="AF33" i="43"/>
  <c r="AA33" i="43"/>
  <c r="AG33" i="43"/>
  <c r="AI147" i="43" l="1"/>
  <c r="AI277" i="43"/>
  <c r="R33" i="43"/>
  <c r="AI355" i="43"/>
  <c r="AI251" i="43"/>
  <c r="Q33" i="43"/>
  <c r="AI225" i="43"/>
  <c r="AI303" i="43"/>
  <c r="O33" i="43"/>
  <c r="AI381" i="43"/>
  <c r="AI173" i="43"/>
  <c r="N33" i="43"/>
  <c r="AI329" i="43"/>
  <c r="S137" i="43"/>
  <c r="L33" i="43"/>
  <c r="AI407" i="43"/>
  <c r="AI33" i="43"/>
  <c r="AI199" i="43"/>
  <c r="M33" i="43"/>
  <c r="AI433" i="43"/>
  <c r="AC43" i="43"/>
  <c r="X43" i="43"/>
  <c r="W43" i="43"/>
  <c r="Y43" i="43"/>
  <c r="AD43" i="43"/>
  <c r="AA43" i="43"/>
  <c r="AF43" i="43"/>
  <c r="AH43" i="43"/>
  <c r="AG43" i="43"/>
  <c r="AE43" i="43"/>
  <c r="Z43" i="43"/>
  <c r="S251" i="43"/>
  <c r="S303" i="43"/>
  <c r="S277" i="43" l="1"/>
  <c r="S173" i="43"/>
  <c r="S147" i="43"/>
  <c r="S407" i="43"/>
  <c r="Q7" i="43"/>
  <c r="S225" i="43"/>
  <c r="C33" i="43"/>
  <c r="I137" i="43"/>
  <c r="B33" i="43"/>
  <c r="V43" i="43"/>
  <c r="AI43" i="43" s="1"/>
  <c r="AI121" i="43"/>
  <c r="S329" i="43"/>
  <c r="O7" i="43"/>
  <c r="E33" i="43"/>
  <c r="R7" i="43"/>
  <c r="S355" i="43"/>
  <c r="S433" i="43"/>
  <c r="S199" i="43"/>
  <c r="H33" i="43"/>
  <c r="M7" i="43"/>
  <c r="S33" i="43"/>
  <c r="S381" i="43"/>
  <c r="G33" i="43"/>
  <c r="D33" i="43"/>
  <c r="O43" i="43"/>
  <c r="M43" i="43"/>
  <c r="I277" i="43"/>
  <c r="I433" i="43"/>
  <c r="N43" i="43"/>
  <c r="R43" i="43"/>
  <c r="R17" i="43" s="1"/>
  <c r="Q43" i="43"/>
  <c r="Q17" i="43" s="1"/>
  <c r="I303" i="43" l="1"/>
  <c r="I329" i="43"/>
  <c r="I199" i="43"/>
  <c r="H7" i="43"/>
  <c r="E7" i="43"/>
  <c r="I355" i="43"/>
  <c r="L43" i="43"/>
  <c r="S121" i="43"/>
  <c r="I381" i="43"/>
  <c r="C7" i="43"/>
  <c r="I225" i="43"/>
  <c r="G7" i="43"/>
  <c r="I173" i="43"/>
  <c r="I251" i="43"/>
  <c r="I147" i="43"/>
  <c r="I407" i="43"/>
  <c r="AJ33" i="43"/>
  <c r="I33" i="43"/>
  <c r="G43" i="43"/>
  <c r="G17" i="43" s="1"/>
  <c r="H43" i="43"/>
  <c r="H17" i="43" s="1"/>
  <c r="D43" i="43"/>
  <c r="C43" i="43"/>
  <c r="E43" i="43"/>
  <c r="B43" i="43" l="1"/>
  <c r="I121" i="43"/>
  <c r="S43" i="43"/>
  <c r="AJ43" i="43" s="1"/>
  <c r="I43" i="43" l="1"/>
  <c r="E95" i="43" l="1"/>
  <c r="E17" i="43" s="1"/>
  <c r="O95" i="43" l="1"/>
  <c r="O17" i="43" s="1"/>
  <c r="C95" i="43" l="1"/>
  <c r="C600" i="43"/>
  <c r="I589" i="43"/>
  <c r="I485" i="43"/>
  <c r="F69" i="43"/>
  <c r="M95" i="43" l="1"/>
  <c r="M600" i="43"/>
  <c r="F17" i="43"/>
  <c r="I69" i="43"/>
  <c r="S589" i="43"/>
  <c r="C106" i="43"/>
  <c r="C17" i="43"/>
  <c r="P69" i="43" l="1"/>
  <c r="S485" i="43"/>
  <c r="M106" i="43"/>
  <c r="M17" i="43"/>
  <c r="P17" i="43" l="1"/>
  <c r="S69" i="43"/>
  <c r="AE132" i="43" l="1"/>
  <c r="AA132" i="43"/>
  <c r="Z132" i="43"/>
  <c r="Y132" i="43"/>
  <c r="I482" i="43"/>
  <c r="I496" i="43" s="1"/>
  <c r="F66" i="43"/>
  <c r="F496" i="43"/>
  <c r="AF132" i="43"/>
  <c r="X132" i="43"/>
  <c r="W132" i="43"/>
  <c r="AD132" i="43"/>
  <c r="AI118" i="43"/>
  <c r="V132" i="43"/>
  <c r="AI132" i="43" s="1"/>
  <c r="AH132" i="43"/>
  <c r="AC132" i="43"/>
  <c r="AG132" i="43"/>
  <c r="AH184" i="43"/>
  <c r="X184" i="43"/>
  <c r="AF184" i="43"/>
  <c r="AA184" i="43"/>
  <c r="Z184" i="43"/>
  <c r="AG184" i="43"/>
  <c r="AC184" i="43"/>
  <c r="AD184" i="43"/>
  <c r="Y184" i="43"/>
  <c r="AE184" i="43"/>
  <c r="W184" i="43"/>
  <c r="X210" i="43"/>
  <c r="AF210" i="43"/>
  <c r="AH210" i="43"/>
  <c r="Z210" i="43"/>
  <c r="AG210" i="43"/>
  <c r="AA210" i="43"/>
  <c r="AD210" i="43"/>
  <c r="AC210" i="43"/>
  <c r="W210" i="43"/>
  <c r="Y210" i="43"/>
  <c r="AE210" i="43"/>
  <c r="X236" i="43"/>
  <c r="AD236" i="43"/>
  <c r="AG236" i="43"/>
  <c r="AA236" i="43"/>
  <c r="AE236" i="43"/>
  <c r="Z236" i="43"/>
  <c r="W236" i="43"/>
  <c r="AF236" i="43"/>
  <c r="Y236" i="43"/>
  <c r="AC236" i="43"/>
  <c r="AH236" i="43"/>
  <c r="AA392" i="43"/>
  <c r="Y392" i="43"/>
  <c r="AG392" i="43"/>
  <c r="AC392" i="43"/>
  <c r="AH392" i="43"/>
  <c r="X392" i="43"/>
  <c r="AE392" i="43"/>
  <c r="W392" i="43"/>
  <c r="Z392" i="43"/>
  <c r="AF392" i="43"/>
  <c r="AD392" i="43"/>
  <c r="AC262" i="43"/>
  <c r="AD262" i="43"/>
  <c r="AE262" i="43"/>
  <c r="W262" i="43"/>
  <c r="Y262" i="43"/>
  <c r="AF262" i="43"/>
  <c r="AH262" i="43"/>
  <c r="X262" i="43"/>
  <c r="AG262" i="43"/>
  <c r="AA262" i="43"/>
  <c r="Z262" i="43"/>
  <c r="AH366" i="43"/>
  <c r="AD366" i="43"/>
  <c r="Z366" i="43"/>
  <c r="AF366" i="43"/>
  <c r="AE366" i="43"/>
  <c r="X366" i="43"/>
  <c r="W366" i="43"/>
  <c r="Y366" i="43"/>
  <c r="AG366" i="43"/>
  <c r="AC366" i="43"/>
  <c r="AA366" i="43"/>
  <c r="X340" i="43"/>
  <c r="AF340" i="43"/>
  <c r="AH340" i="43"/>
  <c r="Z340" i="43"/>
  <c r="AG340" i="43"/>
  <c r="AA340" i="43"/>
  <c r="AD340" i="43"/>
  <c r="AC340" i="43"/>
  <c r="W340" i="43"/>
  <c r="Y340" i="43"/>
  <c r="AE340" i="43"/>
  <c r="X158" i="43"/>
  <c r="AD158" i="43"/>
  <c r="AG158" i="43"/>
  <c r="AA158" i="43"/>
  <c r="AE158" i="43"/>
  <c r="Z158" i="43"/>
  <c r="W158" i="43"/>
  <c r="AF158" i="43"/>
  <c r="Y158" i="43"/>
  <c r="AC158" i="43"/>
  <c r="AH158" i="43"/>
  <c r="W444" i="43"/>
  <c r="AF444" i="43"/>
  <c r="Z444" i="43"/>
  <c r="AC444" i="43"/>
  <c r="AH444" i="43"/>
  <c r="Y444" i="43"/>
  <c r="AD444" i="43"/>
  <c r="X444" i="43"/>
  <c r="AE444" i="43"/>
  <c r="AG444" i="43"/>
  <c r="AA444" i="43"/>
  <c r="Y314" i="43"/>
  <c r="AA314" i="43"/>
  <c r="Z314" i="43"/>
  <c r="W314" i="43"/>
  <c r="X314" i="43"/>
  <c r="AC314" i="43"/>
  <c r="AG314" i="43"/>
  <c r="AE314" i="43"/>
  <c r="AF314" i="43"/>
  <c r="AH314" i="43"/>
  <c r="AD314" i="43"/>
  <c r="AA288" i="43"/>
  <c r="X288" i="43"/>
  <c r="Y288" i="43"/>
  <c r="AF288" i="43"/>
  <c r="AD288" i="43"/>
  <c r="AE288" i="43"/>
  <c r="AG288" i="43"/>
  <c r="Z288" i="43"/>
  <c r="AH288" i="43"/>
  <c r="AC288" i="43"/>
  <c r="W288" i="43"/>
  <c r="AC418" i="43"/>
  <c r="AD418" i="43"/>
  <c r="AE418" i="43"/>
  <c r="W418" i="43"/>
  <c r="Y418" i="43"/>
  <c r="AF418" i="43"/>
  <c r="AH418" i="43"/>
  <c r="X418" i="43"/>
  <c r="AG418" i="43"/>
  <c r="AA418" i="43"/>
  <c r="Z418" i="43"/>
  <c r="X40" i="43" l="1"/>
  <c r="X54" i="43" s="1"/>
  <c r="I482" i="42"/>
  <c r="I496" i="42" s="1"/>
  <c r="F66" i="42"/>
  <c r="F496" i="42"/>
  <c r="AI144" i="43"/>
  <c r="V158" i="43"/>
  <c r="AI326" i="43"/>
  <c r="V340" i="43"/>
  <c r="AE132" i="42"/>
  <c r="AG132" i="42"/>
  <c r="W40" i="43"/>
  <c r="W54" i="43" s="1"/>
  <c r="AI170" i="43"/>
  <c r="V184" i="43"/>
  <c r="Y132" i="42"/>
  <c r="AA132" i="42"/>
  <c r="AH40" i="43"/>
  <c r="AH54" i="43" s="1"/>
  <c r="Y40" i="43"/>
  <c r="Y54" i="43" s="1"/>
  <c r="AI352" i="43"/>
  <c r="V366" i="43"/>
  <c r="Z132" i="42"/>
  <c r="AI118" i="42"/>
  <c r="V132" i="42"/>
  <c r="AI404" i="43"/>
  <c r="V418" i="43"/>
  <c r="AI196" i="43"/>
  <c r="V210" i="43"/>
  <c r="AC132" i="42"/>
  <c r="V40" i="43"/>
  <c r="AF40" i="43"/>
  <c r="AF54" i="43" s="1"/>
  <c r="Q132" i="43"/>
  <c r="AH132" i="42"/>
  <c r="R132" i="43"/>
  <c r="AI430" i="43"/>
  <c r="V444" i="43"/>
  <c r="AI248" i="43"/>
  <c r="V262" i="43"/>
  <c r="AF132" i="42"/>
  <c r="AG40" i="43"/>
  <c r="AG54" i="43" s="1"/>
  <c r="AA40" i="43"/>
  <c r="AA54" i="43" s="1"/>
  <c r="M132" i="43"/>
  <c r="X132" i="42"/>
  <c r="N132" i="43"/>
  <c r="O132" i="43"/>
  <c r="AI300" i="43"/>
  <c r="V314" i="43"/>
  <c r="AI222" i="43"/>
  <c r="V236" i="43"/>
  <c r="W132" i="42"/>
  <c r="AD40" i="43"/>
  <c r="AD54" i="43" s="1"/>
  <c r="F14" i="43"/>
  <c r="F28" i="43" s="1"/>
  <c r="I66" i="43"/>
  <c r="I80" i="43" s="1"/>
  <c r="F80" i="43"/>
  <c r="AI378" i="43"/>
  <c r="V392" i="43"/>
  <c r="Z40" i="43"/>
  <c r="Z54" i="43" s="1"/>
  <c r="AI274" i="43"/>
  <c r="V288" i="43"/>
  <c r="S118" i="43"/>
  <c r="S132" i="43" s="1"/>
  <c r="L132" i="43"/>
  <c r="AD132" i="42"/>
  <c r="AC40" i="43"/>
  <c r="AC54" i="43" s="1"/>
  <c r="D497" i="43"/>
  <c r="H497" i="43"/>
  <c r="C497" i="43"/>
  <c r="E497" i="43"/>
  <c r="F497" i="43"/>
  <c r="G497" i="43"/>
  <c r="B497" i="43"/>
  <c r="AE40" i="43"/>
  <c r="AE54" i="43" s="1"/>
  <c r="N340" i="43"/>
  <c r="R340" i="43"/>
  <c r="M340" i="43"/>
  <c r="Q340" i="43"/>
  <c r="AE158" i="42"/>
  <c r="Y158" i="42"/>
  <c r="AF158" i="42"/>
  <c r="AC158" i="42"/>
  <c r="X158" i="42"/>
  <c r="W158" i="42"/>
  <c r="AG158" i="42"/>
  <c r="AA158" i="42"/>
  <c r="AD158" i="42"/>
  <c r="AH158" i="42"/>
  <c r="Z158" i="42"/>
  <c r="AC210" i="42"/>
  <c r="AH210" i="42"/>
  <c r="AG210" i="42"/>
  <c r="AE210" i="42"/>
  <c r="Z210" i="42"/>
  <c r="AA210" i="42"/>
  <c r="AD210" i="42"/>
  <c r="W210" i="42"/>
  <c r="X210" i="42"/>
  <c r="Y210" i="42"/>
  <c r="AF210" i="42"/>
  <c r="AG444" i="42"/>
  <c r="AE444" i="42"/>
  <c r="W444" i="42"/>
  <c r="AF444" i="42"/>
  <c r="AA444" i="42"/>
  <c r="AC444" i="42"/>
  <c r="Z444" i="42"/>
  <c r="AD444" i="42"/>
  <c r="Y444" i="42"/>
  <c r="AH444" i="42"/>
  <c r="X444" i="42"/>
  <c r="AF340" i="42"/>
  <c r="Y340" i="42"/>
  <c r="X340" i="42"/>
  <c r="W340" i="42"/>
  <c r="Z340" i="42"/>
  <c r="AD340" i="42"/>
  <c r="AE340" i="42"/>
  <c r="AC340" i="42"/>
  <c r="AH340" i="42"/>
  <c r="AA340" i="42"/>
  <c r="AG340" i="42"/>
  <c r="AD288" i="42"/>
  <c r="AG288" i="42"/>
  <c r="X288" i="42"/>
  <c r="AE288" i="42"/>
  <c r="AC288" i="42"/>
  <c r="AF288" i="42"/>
  <c r="AA288" i="42"/>
  <c r="Z288" i="42"/>
  <c r="AH288" i="42"/>
  <c r="Y288" i="42"/>
  <c r="W288" i="42"/>
  <c r="X418" i="42"/>
  <c r="AA418" i="42"/>
  <c r="Z418" i="42"/>
  <c r="W418" i="42"/>
  <c r="Y418" i="42"/>
  <c r="AF418" i="42"/>
  <c r="AH418" i="42"/>
  <c r="AC418" i="42"/>
  <c r="AD418" i="42"/>
  <c r="AG418" i="42"/>
  <c r="AE418" i="42"/>
  <c r="O418" i="43"/>
  <c r="Q418" i="43"/>
  <c r="R418" i="43"/>
  <c r="M288" i="43"/>
  <c r="O288" i="43"/>
  <c r="R314" i="43"/>
  <c r="Q314" i="43"/>
  <c r="O314" i="43"/>
  <c r="O444" i="43"/>
  <c r="Q444" i="43"/>
  <c r="M444" i="43"/>
  <c r="R444" i="43"/>
  <c r="M158" i="43"/>
  <c r="E92" i="43"/>
  <c r="O366" i="43"/>
  <c r="N366" i="43"/>
  <c r="N262" i="43"/>
  <c r="M262" i="43"/>
  <c r="Q392" i="43"/>
  <c r="M392" i="43"/>
  <c r="M236" i="43"/>
  <c r="O210" i="43"/>
  <c r="N210" i="43"/>
  <c r="R210" i="43"/>
  <c r="M184" i="43"/>
  <c r="O184" i="43"/>
  <c r="Q184" i="43"/>
  <c r="O340" i="43"/>
  <c r="AD314" i="42"/>
  <c r="Y314" i="42"/>
  <c r="AG314" i="42"/>
  <c r="Z314" i="42"/>
  <c r="W314" i="42"/>
  <c r="AE314" i="42"/>
  <c r="AF314" i="42"/>
  <c r="AA314" i="42"/>
  <c r="X314" i="42"/>
  <c r="AH314" i="42"/>
  <c r="AC314" i="42"/>
  <c r="AA184" i="42"/>
  <c r="X184" i="42"/>
  <c r="AH184" i="42"/>
  <c r="Z184" i="42"/>
  <c r="Y184" i="42"/>
  <c r="AG184" i="42"/>
  <c r="AF184" i="42"/>
  <c r="AC184" i="42"/>
  <c r="W184" i="42"/>
  <c r="AE184" i="42"/>
  <c r="AD184" i="42"/>
  <c r="Z366" i="42"/>
  <c r="W366" i="42"/>
  <c r="AE366" i="42"/>
  <c r="AD366" i="42"/>
  <c r="Y366" i="42"/>
  <c r="AG366" i="42"/>
  <c r="X366" i="42"/>
  <c r="AH366" i="42"/>
  <c r="AC366" i="42"/>
  <c r="AF366" i="42"/>
  <c r="AA366" i="42"/>
  <c r="AH236" i="42"/>
  <c r="AG236" i="42"/>
  <c r="Y236" i="42"/>
  <c r="AE236" i="42"/>
  <c r="AC236" i="42"/>
  <c r="AD236" i="42"/>
  <c r="AA236" i="42"/>
  <c r="Z236" i="42"/>
  <c r="X236" i="42"/>
  <c r="AF236" i="42"/>
  <c r="W236" i="42"/>
  <c r="AF262" i="42"/>
  <c r="Z262" i="42"/>
  <c r="W262" i="42"/>
  <c r="AH262" i="42"/>
  <c r="Y262" i="42"/>
  <c r="AD262" i="42"/>
  <c r="X262" i="42"/>
  <c r="AC262" i="42"/>
  <c r="AA262" i="42"/>
  <c r="AG262" i="42"/>
  <c r="AE262" i="42"/>
  <c r="AF392" i="42"/>
  <c r="X392" i="42"/>
  <c r="Y392" i="42"/>
  <c r="AD392" i="42"/>
  <c r="AG392" i="42"/>
  <c r="AH392" i="42"/>
  <c r="AE392" i="42"/>
  <c r="AA392" i="42"/>
  <c r="AC392" i="42"/>
  <c r="Z392" i="42"/>
  <c r="W392" i="42"/>
  <c r="N418" i="43"/>
  <c r="M418" i="43"/>
  <c r="N288" i="43"/>
  <c r="R288" i="43"/>
  <c r="Q288" i="43"/>
  <c r="N314" i="43"/>
  <c r="M314" i="43"/>
  <c r="N444" i="43"/>
  <c r="R158" i="43"/>
  <c r="N158" i="43"/>
  <c r="O158" i="43"/>
  <c r="Q158" i="43"/>
  <c r="M366" i="43"/>
  <c r="Q366" i="43"/>
  <c r="R366" i="43"/>
  <c r="O262" i="43"/>
  <c r="Q262" i="43"/>
  <c r="R262" i="43"/>
  <c r="R392" i="43"/>
  <c r="N392" i="43"/>
  <c r="O392" i="43"/>
  <c r="R236" i="43"/>
  <c r="N236" i="43"/>
  <c r="O236" i="43"/>
  <c r="Q236" i="43"/>
  <c r="M210" i="43"/>
  <c r="Q210" i="43"/>
  <c r="N184" i="43"/>
  <c r="R184" i="43"/>
  <c r="L40" i="43" l="1"/>
  <c r="L14" i="43"/>
  <c r="L54" i="43"/>
  <c r="S222" i="43"/>
  <c r="S236" i="43" s="1"/>
  <c r="L236" i="43"/>
  <c r="S378" i="43"/>
  <c r="S392" i="43" s="1"/>
  <c r="L392" i="43"/>
  <c r="AI196" i="42"/>
  <c r="V210" i="42"/>
  <c r="AI144" i="42"/>
  <c r="V158" i="42"/>
  <c r="W40" i="42"/>
  <c r="W54" i="42" s="1"/>
  <c r="AI314" i="43"/>
  <c r="V315" i="43"/>
  <c r="V40" i="42"/>
  <c r="Y40" i="42"/>
  <c r="Y54" i="42" s="1"/>
  <c r="AE40" i="42"/>
  <c r="AE54" i="42" s="1"/>
  <c r="S404" i="43"/>
  <c r="S418" i="43" s="1"/>
  <c r="L418" i="43"/>
  <c r="G132" i="43"/>
  <c r="N40" i="43"/>
  <c r="AC40" i="42"/>
  <c r="AC54" i="42" s="1"/>
  <c r="AI184" i="43"/>
  <c r="V185" i="43"/>
  <c r="S430" i="43"/>
  <c r="S444" i="43" s="1"/>
  <c r="L444" i="43"/>
  <c r="P66" i="43"/>
  <c r="S482" i="43"/>
  <c r="AI418" i="43"/>
  <c r="V419" i="43"/>
  <c r="H132" i="43"/>
  <c r="AI352" i="42"/>
  <c r="V366" i="42"/>
  <c r="Q132" i="42"/>
  <c r="S300" i="43"/>
  <c r="S314" i="43" s="1"/>
  <c r="L314" i="43"/>
  <c r="AI274" i="42"/>
  <c r="V288" i="42"/>
  <c r="AI430" i="42"/>
  <c r="V444" i="42"/>
  <c r="O133" i="43"/>
  <c r="R133" i="43"/>
  <c r="N133" i="43"/>
  <c r="Q133" i="43"/>
  <c r="M133" i="43"/>
  <c r="P133" i="43"/>
  <c r="L133" i="43"/>
  <c r="AI288" i="43"/>
  <c r="V289" i="43" s="1"/>
  <c r="E81" i="43"/>
  <c r="H81" i="43"/>
  <c r="F81" i="43"/>
  <c r="C81" i="43"/>
  <c r="D81" i="43"/>
  <c r="B81" i="43"/>
  <c r="G81" i="43"/>
  <c r="AI236" i="43"/>
  <c r="AI210" i="43"/>
  <c r="V211" i="43"/>
  <c r="AI158" i="43"/>
  <c r="V159" i="43" s="1"/>
  <c r="AI404" i="42"/>
  <c r="V418" i="42"/>
  <c r="AI262" i="43"/>
  <c r="E132" i="43"/>
  <c r="AF40" i="42"/>
  <c r="AF54" i="42" s="1"/>
  <c r="S118" i="42"/>
  <c r="S132" i="42" s="1"/>
  <c r="L132" i="42"/>
  <c r="D132" i="43"/>
  <c r="Q40" i="43"/>
  <c r="Z40" i="42"/>
  <c r="Z54" i="42" s="1"/>
  <c r="S170" i="43"/>
  <c r="S184" i="43" s="1"/>
  <c r="L184" i="43"/>
  <c r="AI444" i="43"/>
  <c r="V445" i="43" s="1"/>
  <c r="N132" i="42"/>
  <c r="AI170" i="42"/>
  <c r="V184" i="42"/>
  <c r="S248" i="43"/>
  <c r="S262" i="43" s="1"/>
  <c r="L262" i="43"/>
  <c r="I118" i="43"/>
  <c r="I132" i="43" s="1"/>
  <c r="B132" i="43"/>
  <c r="S274" i="43"/>
  <c r="S288" i="43" s="1"/>
  <c r="L288" i="43"/>
  <c r="M132" i="42"/>
  <c r="S196" i="43"/>
  <c r="S210" i="43" s="1"/>
  <c r="L210" i="43"/>
  <c r="S352" i="43"/>
  <c r="S366" i="43" s="1"/>
  <c r="L366" i="43"/>
  <c r="S144" i="43"/>
  <c r="S158" i="43" s="1"/>
  <c r="L158" i="43"/>
  <c r="AI326" i="42"/>
  <c r="V340" i="42"/>
  <c r="I497" i="43"/>
  <c r="AI392" i="43"/>
  <c r="AI132" i="42"/>
  <c r="AA40" i="42"/>
  <c r="AA54" i="42" s="1"/>
  <c r="AG40" i="42"/>
  <c r="AG54" i="42" s="1"/>
  <c r="F14" i="42"/>
  <c r="F28" i="42" s="1"/>
  <c r="I66" i="42"/>
  <c r="I80" i="42" s="1"/>
  <c r="F80" i="42"/>
  <c r="R132" i="42"/>
  <c r="AI340" i="43"/>
  <c r="S326" i="43"/>
  <c r="S340" i="43" s="1"/>
  <c r="L340" i="43"/>
  <c r="X40" i="42"/>
  <c r="X54" i="42" s="1"/>
  <c r="R40" i="43"/>
  <c r="D92" i="43"/>
  <c r="I92" i="43" s="1"/>
  <c r="I586" i="43"/>
  <c r="AI378" i="42"/>
  <c r="V392" i="42"/>
  <c r="AI248" i="42"/>
  <c r="V262" i="42"/>
  <c r="AI222" i="42"/>
  <c r="V236" i="42"/>
  <c r="AI300" i="42"/>
  <c r="V314" i="42"/>
  <c r="O132" i="42"/>
  <c r="C132" i="43"/>
  <c r="AD40" i="42"/>
  <c r="AD54" i="42" s="1"/>
  <c r="O40" i="43"/>
  <c r="M40" i="43"/>
  <c r="AH40" i="42"/>
  <c r="AH54" i="42" s="1"/>
  <c r="AI40" i="43"/>
  <c r="V54" i="43"/>
  <c r="AI366" i="43"/>
  <c r="V367" i="43" s="1"/>
  <c r="E497" i="42"/>
  <c r="C497" i="42"/>
  <c r="F497" i="42"/>
  <c r="H497" i="42"/>
  <c r="D497" i="42"/>
  <c r="G497" i="42"/>
  <c r="B497" i="42"/>
  <c r="E340" i="43"/>
  <c r="G340" i="43"/>
  <c r="C340" i="43"/>
  <c r="H340" i="43"/>
  <c r="D340" i="43"/>
  <c r="C314" i="43"/>
  <c r="D314" i="43"/>
  <c r="G288" i="43"/>
  <c r="H288" i="43"/>
  <c r="D288" i="43"/>
  <c r="Q392" i="42"/>
  <c r="N262" i="42"/>
  <c r="Q236" i="42"/>
  <c r="O236" i="42"/>
  <c r="M236" i="42"/>
  <c r="R366" i="42"/>
  <c r="Q366" i="42"/>
  <c r="M366" i="42"/>
  <c r="N366" i="42"/>
  <c r="M184" i="42"/>
  <c r="O184" i="42"/>
  <c r="O314" i="42"/>
  <c r="G184" i="43"/>
  <c r="E184" i="43"/>
  <c r="C184" i="43"/>
  <c r="H210" i="43"/>
  <c r="D210" i="43"/>
  <c r="E210" i="43"/>
  <c r="C236" i="43"/>
  <c r="C392" i="43"/>
  <c r="G392" i="43"/>
  <c r="C158" i="43"/>
  <c r="H444" i="43"/>
  <c r="C444" i="43"/>
  <c r="G444" i="43"/>
  <c r="E444" i="43"/>
  <c r="E314" i="43"/>
  <c r="G314" i="43"/>
  <c r="H314" i="43"/>
  <c r="M418" i="42"/>
  <c r="N418" i="42"/>
  <c r="M288" i="42"/>
  <c r="N288" i="42"/>
  <c r="R288" i="42"/>
  <c r="M340" i="42"/>
  <c r="R444" i="42"/>
  <c r="R210" i="42"/>
  <c r="Q210" i="42"/>
  <c r="N210" i="42"/>
  <c r="N158" i="42"/>
  <c r="M158" i="42"/>
  <c r="H184" i="43"/>
  <c r="D184" i="43"/>
  <c r="G210" i="43"/>
  <c r="C210" i="43"/>
  <c r="G236" i="43"/>
  <c r="E236" i="43"/>
  <c r="D236" i="43"/>
  <c r="H236" i="43"/>
  <c r="E392" i="43"/>
  <c r="D392" i="43"/>
  <c r="H392" i="43"/>
  <c r="H262" i="43"/>
  <c r="G262" i="43"/>
  <c r="E262" i="43"/>
  <c r="H366" i="43"/>
  <c r="G366" i="43"/>
  <c r="C366" i="43"/>
  <c r="G158" i="43"/>
  <c r="E158" i="43"/>
  <c r="D158" i="43"/>
  <c r="H158" i="43"/>
  <c r="D444" i="43"/>
  <c r="C418" i="43"/>
  <c r="D418" i="43"/>
  <c r="N392" i="42"/>
  <c r="O392" i="42"/>
  <c r="M392" i="42"/>
  <c r="R392" i="42"/>
  <c r="O262" i="42"/>
  <c r="Q262" i="42"/>
  <c r="M262" i="42"/>
  <c r="R262" i="42"/>
  <c r="R236" i="42"/>
  <c r="N236" i="42"/>
  <c r="O366" i="42"/>
  <c r="R184" i="42"/>
  <c r="N184" i="42"/>
  <c r="Q184" i="42"/>
  <c r="Q314" i="42"/>
  <c r="R314" i="42"/>
  <c r="N314" i="42"/>
  <c r="M314" i="42"/>
  <c r="C262" i="43"/>
  <c r="D262" i="43"/>
  <c r="D366" i="43"/>
  <c r="E366" i="43"/>
  <c r="O92" i="43"/>
  <c r="E288" i="43"/>
  <c r="C288" i="43"/>
  <c r="H418" i="43"/>
  <c r="G418" i="43"/>
  <c r="E418" i="43"/>
  <c r="R418" i="42"/>
  <c r="O418" i="42"/>
  <c r="Q418" i="42"/>
  <c r="O288" i="42"/>
  <c r="Q288" i="42"/>
  <c r="O340" i="42"/>
  <c r="N340" i="42"/>
  <c r="Q340" i="42"/>
  <c r="R340" i="42"/>
  <c r="Q444" i="42"/>
  <c r="M444" i="42"/>
  <c r="N444" i="42"/>
  <c r="O444" i="42"/>
  <c r="M210" i="42"/>
  <c r="O210" i="42"/>
  <c r="O158" i="42"/>
  <c r="Q158" i="42"/>
  <c r="R158" i="42"/>
  <c r="I81" i="43" l="1"/>
  <c r="S133" i="43"/>
  <c r="I497" i="42"/>
  <c r="AB263" i="43"/>
  <c r="AH263" i="43"/>
  <c r="X263" i="43"/>
  <c r="AC263" i="43"/>
  <c r="Y263" i="43"/>
  <c r="Z263" i="43"/>
  <c r="AA263" i="43"/>
  <c r="AE263" i="43"/>
  <c r="W263" i="43"/>
  <c r="AG263" i="43"/>
  <c r="AF263" i="43"/>
  <c r="AD263" i="43"/>
  <c r="G40" i="43"/>
  <c r="I222" i="43"/>
  <c r="I236" i="43" s="1"/>
  <c r="B236" i="43"/>
  <c r="D132" i="42"/>
  <c r="I144" i="43"/>
  <c r="I158" i="43" s="1"/>
  <c r="B158" i="43"/>
  <c r="E132" i="42"/>
  <c r="AI262" i="42"/>
  <c r="V263" i="42"/>
  <c r="AB341" i="43"/>
  <c r="Y341" i="43"/>
  <c r="AA341" i="43"/>
  <c r="AG341" i="43"/>
  <c r="AH341" i="43"/>
  <c r="AE341" i="43"/>
  <c r="AF341" i="43"/>
  <c r="Z341" i="43"/>
  <c r="W341" i="43"/>
  <c r="AD341" i="43"/>
  <c r="AC341" i="43"/>
  <c r="X341" i="43"/>
  <c r="H81" i="42"/>
  <c r="B81" i="42"/>
  <c r="F81" i="42"/>
  <c r="D81" i="42"/>
  <c r="E81" i="42"/>
  <c r="C81" i="42"/>
  <c r="G81" i="42"/>
  <c r="AB393" i="43"/>
  <c r="AF393" i="43"/>
  <c r="X393" i="43"/>
  <c r="AD393" i="43"/>
  <c r="AG393" i="43"/>
  <c r="AC393" i="43"/>
  <c r="AA393" i="43"/>
  <c r="AH393" i="43"/>
  <c r="Y393" i="43"/>
  <c r="AE393" i="43"/>
  <c r="Z393" i="43"/>
  <c r="W393" i="43"/>
  <c r="E133" i="43"/>
  <c r="F133" i="43"/>
  <c r="B133" i="43"/>
  <c r="H133" i="43"/>
  <c r="D133" i="43"/>
  <c r="G133" i="43"/>
  <c r="C133" i="43"/>
  <c r="AI184" i="42"/>
  <c r="V185" i="42"/>
  <c r="L185" i="43"/>
  <c r="R185" i="43"/>
  <c r="N185" i="43"/>
  <c r="O185" i="43"/>
  <c r="Q185" i="43"/>
  <c r="M185" i="43"/>
  <c r="P185" i="43"/>
  <c r="E40" i="43"/>
  <c r="AB237" i="43"/>
  <c r="AH237" i="43"/>
  <c r="AD237" i="43"/>
  <c r="X237" i="43"/>
  <c r="AG237" i="43"/>
  <c r="Y237" i="43"/>
  <c r="AE237" i="43"/>
  <c r="Z237" i="43"/>
  <c r="W237" i="43"/>
  <c r="AF237" i="43"/>
  <c r="AA237" i="43"/>
  <c r="AC237" i="43"/>
  <c r="Q40" i="42"/>
  <c r="AI40" i="42"/>
  <c r="V54" i="42"/>
  <c r="Q14" i="43"/>
  <c r="Q54" i="43"/>
  <c r="S144" i="42"/>
  <c r="S158" i="42" s="1"/>
  <c r="L158" i="42"/>
  <c r="N263" i="43"/>
  <c r="Q263" i="43"/>
  <c r="M263" i="43"/>
  <c r="P263" i="43"/>
  <c r="L263" i="43"/>
  <c r="S263" i="43" s="1"/>
  <c r="O263" i="43"/>
  <c r="R263" i="43"/>
  <c r="I378" i="43"/>
  <c r="I392" i="43" s="1"/>
  <c r="B392" i="43"/>
  <c r="I170" i="43"/>
  <c r="I184" i="43" s="1"/>
  <c r="B184" i="43"/>
  <c r="S430" i="42"/>
  <c r="S444" i="42" s="1"/>
  <c r="L444" i="42"/>
  <c r="I326" i="43"/>
  <c r="I340" i="43" s="1"/>
  <c r="B340" i="43"/>
  <c r="I248" i="43"/>
  <c r="I262" i="43" s="1"/>
  <c r="B262" i="43"/>
  <c r="Q211" i="43"/>
  <c r="P211" i="43"/>
  <c r="N211" i="43"/>
  <c r="M211" i="43"/>
  <c r="L211" i="43"/>
  <c r="O211" i="43"/>
  <c r="R211" i="43"/>
  <c r="B40" i="43"/>
  <c r="AB445" i="43"/>
  <c r="Y445" i="43"/>
  <c r="AF445" i="43"/>
  <c r="X445" i="43"/>
  <c r="AG445" i="43"/>
  <c r="AH445" i="43"/>
  <c r="Z445" i="43"/>
  <c r="AA445" i="43"/>
  <c r="W445" i="43"/>
  <c r="AC445" i="43"/>
  <c r="AE445" i="43"/>
  <c r="AD445" i="43"/>
  <c r="R133" i="42"/>
  <c r="P133" i="42"/>
  <c r="L133" i="42"/>
  <c r="O133" i="42"/>
  <c r="N133" i="42"/>
  <c r="Q133" i="42"/>
  <c r="M133" i="42"/>
  <c r="V263" i="43"/>
  <c r="AB289" i="43"/>
  <c r="W289" i="43"/>
  <c r="AF289" i="43"/>
  <c r="Y289" i="43"/>
  <c r="AG289" i="43"/>
  <c r="AH289" i="43"/>
  <c r="Z289" i="43"/>
  <c r="AE289" i="43"/>
  <c r="AA289" i="43"/>
  <c r="AD289" i="43"/>
  <c r="AC289" i="43"/>
  <c r="X289" i="43"/>
  <c r="AI288" i="42"/>
  <c r="V289" i="42" s="1"/>
  <c r="Q393" i="43"/>
  <c r="R393" i="43"/>
  <c r="M393" i="43"/>
  <c r="P393" i="43"/>
  <c r="O393" i="43"/>
  <c r="N393" i="43"/>
  <c r="L393" i="43"/>
  <c r="P14" i="43"/>
  <c r="S66" i="43"/>
  <c r="I352" i="43"/>
  <c r="I366" i="43" s="1"/>
  <c r="B366" i="43"/>
  <c r="G132" i="42"/>
  <c r="S352" i="42"/>
  <c r="S366" i="42" s="1"/>
  <c r="L366" i="42"/>
  <c r="I430" i="43"/>
  <c r="I444" i="43" s="1"/>
  <c r="B444" i="43"/>
  <c r="C132" i="42"/>
  <c r="S300" i="42"/>
  <c r="S314" i="42" s="1"/>
  <c r="L314" i="42"/>
  <c r="S170" i="42"/>
  <c r="S184" i="42" s="1"/>
  <c r="L184" i="42"/>
  <c r="S222" i="42"/>
  <c r="S236" i="42" s="1"/>
  <c r="L236" i="42"/>
  <c r="C40" i="43"/>
  <c r="R341" i="43"/>
  <c r="N341" i="43"/>
  <c r="Q341" i="43"/>
  <c r="L341" i="43"/>
  <c r="M341" i="43"/>
  <c r="P341" i="43"/>
  <c r="O341" i="43"/>
  <c r="R40" i="42"/>
  <c r="AI418" i="42"/>
  <c r="V419" i="42" s="1"/>
  <c r="H40" i="43"/>
  <c r="AB185" i="43"/>
  <c r="W185" i="43"/>
  <c r="AE185" i="43"/>
  <c r="AA185" i="43"/>
  <c r="AF185" i="43"/>
  <c r="Y185" i="43"/>
  <c r="AC185" i="43"/>
  <c r="X185" i="43"/>
  <c r="AD185" i="43"/>
  <c r="AG185" i="43"/>
  <c r="Z185" i="43"/>
  <c r="AH185" i="43"/>
  <c r="O419" i="43"/>
  <c r="Q419" i="43"/>
  <c r="M419" i="43"/>
  <c r="R419" i="43"/>
  <c r="N419" i="43"/>
  <c r="P419" i="43"/>
  <c r="L419" i="43"/>
  <c r="D92" i="42"/>
  <c r="I586" i="42"/>
  <c r="I118" i="42"/>
  <c r="I132" i="42" s="1"/>
  <c r="B132" i="42"/>
  <c r="S378" i="42"/>
  <c r="S392" i="42" s="1"/>
  <c r="L392" i="42"/>
  <c r="L40" i="42"/>
  <c r="S326" i="42"/>
  <c r="S340" i="42" s="1"/>
  <c r="L340" i="42"/>
  <c r="S274" i="42"/>
  <c r="S288" i="42" s="1"/>
  <c r="L288" i="42"/>
  <c r="I196" i="43"/>
  <c r="I210" i="43" s="1"/>
  <c r="B210" i="43"/>
  <c r="AI236" i="42"/>
  <c r="V237" i="42" s="1"/>
  <c r="M159" i="43"/>
  <c r="O159" i="43"/>
  <c r="P159" i="43"/>
  <c r="L159" i="43"/>
  <c r="Q159" i="43"/>
  <c r="R159" i="43"/>
  <c r="N159" i="43"/>
  <c r="AI444" i="42"/>
  <c r="V445" i="42" s="1"/>
  <c r="R315" i="43"/>
  <c r="N315" i="43"/>
  <c r="M315" i="43"/>
  <c r="Q315" i="43"/>
  <c r="P315" i="43"/>
  <c r="L315" i="43"/>
  <c r="O315" i="43"/>
  <c r="AI366" i="42"/>
  <c r="V367" i="42" s="1"/>
  <c r="AI158" i="42"/>
  <c r="V159" i="42" s="1"/>
  <c r="I274" i="43"/>
  <c r="I288" i="43" s="1"/>
  <c r="B288" i="43"/>
  <c r="AB367" i="43"/>
  <c r="Y367" i="43"/>
  <c r="AC367" i="43"/>
  <c r="AH367" i="43"/>
  <c r="X367" i="43"/>
  <c r="W367" i="43"/>
  <c r="AE367" i="43"/>
  <c r="AA367" i="43"/>
  <c r="AD367" i="43"/>
  <c r="Z367" i="43"/>
  <c r="AG367" i="43"/>
  <c r="AF367" i="43"/>
  <c r="AI54" i="43"/>
  <c r="V55" i="43" s="1"/>
  <c r="L237" i="43"/>
  <c r="M237" i="43"/>
  <c r="P237" i="43"/>
  <c r="Q237" i="43"/>
  <c r="O237" i="43"/>
  <c r="R237" i="43"/>
  <c r="N237" i="43"/>
  <c r="I300" i="43"/>
  <c r="I314" i="43" s="1"/>
  <c r="B314" i="43"/>
  <c r="H132" i="42"/>
  <c r="S248" i="42"/>
  <c r="S262" i="42" s="1"/>
  <c r="L262" i="42"/>
  <c r="M14" i="43"/>
  <c r="M28" i="43" s="1"/>
  <c r="M54" i="43"/>
  <c r="O40" i="42"/>
  <c r="R289" i="43"/>
  <c r="N289" i="43"/>
  <c r="O289" i="43"/>
  <c r="Q289" i="43"/>
  <c r="M289" i="43"/>
  <c r="P289" i="43"/>
  <c r="L289" i="43"/>
  <c r="AB211" i="43"/>
  <c r="W211" i="43"/>
  <c r="AD211" i="43"/>
  <c r="AA211" i="43"/>
  <c r="AF211" i="43"/>
  <c r="AE211" i="43"/>
  <c r="AH211" i="43"/>
  <c r="Z211" i="43"/>
  <c r="AG211" i="43"/>
  <c r="Y211" i="43"/>
  <c r="AC211" i="43"/>
  <c r="X211" i="43"/>
  <c r="AB419" i="43"/>
  <c r="AG419" i="43"/>
  <c r="AD419" i="43"/>
  <c r="AH419" i="43"/>
  <c r="AA419" i="43"/>
  <c r="X419" i="43"/>
  <c r="W419" i="43"/>
  <c r="AF419" i="43"/>
  <c r="AC419" i="43"/>
  <c r="Z419" i="43"/>
  <c r="Y419" i="43"/>
  <c r="AE419" i="43"/>
  <c r="P445" i="43"/>
  <c r="O445" i="43"/>
  <c r="R445" i="43"/>
  <c r="L445" i="43"/>
  <c r="N445" i="43"/>
  <c r="Q445" i="43"/>
  <c r="M445" i="43"/>
  <c r="S40" i="43"/>
  <c r="E92" i="42"/>
  <c r="AI392" i="42"/>
  <c r="V393" i="42" s="1"/>
  <c r="AB159" i="43"/>
  <c r="AC159" i="43"/>
  <c r="Z159" i="43"/>
  <c r="Y159" i="43"/>
  <c r="AE159" i="43"/>
  <c r="AH159" i="43"/>
  <c r="AD159" i="43"/>
  <c r="AF159" i="43"/>
  <c r="AG159" i="43"/>
  <c r="X159" i="43"/>
  <c r="W159" i="43"/>
  <c r="AA159" i="43"/>
  <c r="M40" i="42"/>
  <c r="AB315" i="43"/>
  <c r="Y315" i="43"/>
  <c r="AC315" i="43"/>
  <c r="AH315" i="43"/>
  <c r="AG315" i="43"/>
  <c r="W315" i="43"/>
  <c r="AD315" i="43"/>
  <c r="AF315" i="43"/>
  <c r="X315" i="43"/>
  <c r="Z315" i="43"/>
  <c r="AA315" i="43"/>
  <c r="AE315" i="43"/>
  <c r="N92" i="43"/>
  <c r="S92" i="43" s="1"/>
  <c r="S586" i="43"/>
  <c r="S196" i="42"/>
  <c r="S210" i="42" s="1"/>
  <c r="L210" i="42"/>
  <c r="S404" i="42"/>
  <c r="S418" i="42" s="1"/>
  <c r="L418" i="42"/>
  <c r="I404" i="43"/>
  <c r="I418" i="43" s="1"/>
  <c r="B418" i="43"/>
  <c r="O14" i="43"/>
  <c r="O54" i="43"/>
  <c r="AI314" i="42"/>
  <c r="V315" i="42" s="1"/>
  <c r="R14" i="43"/>
  <c r="R54" i="43"/>
  <c r="V341" i="43"/>
  <c r="V393" i="43"/>
  <c r="AI340" i="42"/>
  <c r="V341" i="42"/>
  <c r="R367" i="43"/>
  <c r="N367" i="43"/>
  <c r="Q367" i="43"/>
  <c r="M367" i="43"/>
  <c r="O367" i="43"/>
  <c r="P367" i="43"/>
  <c r="L367" i="43"/>
  <c r="N40" i="42"/>
  <c r="D40" i="43"/>
  <c r="V237" i="43"/>
  <c r="N54" i="43"/>
  <c r="AI210" i="42"/>
  <c r="V211" i="42" s="1"/>
  <c r="H158" i="42"/>
  <c r="G158" i="42"/>
  <c r="E158" i="42"/>
  <c r="E210" i="42"/>
  <c r="C210" i="42"/>
  <c r="E444" i="42"/>
  <c r="D444" i="42"/>
  <c r="C444" i="42"/>
  <c r="G444" i="42"/>
  <c r="H340" i="42"/>
  <c r="G340" i="42"/>
  <c r="D340" i="42"/>
  <c r="E340" i="42"/>
  <c r="G288" i="42"/>
  <c r="E288" i="42"/>
  <c r="G418" i="42"/>
  <c r="E418" i="42"/>
  <c r="H418" i="42"/>
  <c r="C340" i="42"/>
  <c r="H288" i="42"/>
  <c r="D288" i="42"/>
  <c r="C288" i="42"/>
  <c r="D418" i="42"/>
  <c r="C418" i="42"/>
  <c r="E314" i="42"/>
  <c r="E184" i="42"/>
  <c r="C184" i="42"/>
  <c r="D366" i="42"/>
  <c r="C366" i="42"/>
  <c r="G366" i="42"/>
  <c r="H366" i="42"/>
  <c r="C236" i="42"/>
  <c r="E236" i="42"/>
  <c r="G236" i="42"/>
  <c r="C314" i="42"/>
  <c r="D314" i="42"/>
  <c r="H314" i="42"/>
  <c r="G314" i="42"/>
  <c r="G184" i="42"/>
  <c r="D184" i="42"/>
  <c r="H184" i="42"/>
  <c r="E366" i="42"/>
  <c r="D236" i="42"/>
  <c r="H236" i="42"/>
  <c r="H262" i="42"/>
  <c r="C262" i="42"/>
  <c r="G262" i="42"/>
  <c r="E262" i="42"/>
  <c r="H392" i="42"/>
  <c r="C392" i="42"/>
  <c r="E392" i="42"/>
  <c r="D392" i="42"/>
  <c r="C158" i="42"/>
  <c r="D158" i="42"/>
  <c r="D210" i="42"/>
  <c r="G210" i="42"/>
  <c r="H210" i="42"/>
  <c r="H444" i="42"/>
  <c r="D262" i="42"/>
  <c r="G392" i="42"/>
  <c r="AI419" i="43" l="1"/>
  <c r="B40" i="42"/>
  <c r="AI315" i="43"/>
  <c r="AI159" i="43"/>
  <c r="S159" i="43"/>
  <c r="H40" i="42"/>
  <c r="AI211" i="43"/>
  <c r="AI367" i="43"/>
  <c r="AI185" i="43"/>
  <c r="AI289" i="43"/>
  <c r="I133" i="43"/>
  <c r="AI445" i="43"/>
  <c r="S185" i="43"/>
  <c r="B14" i="42"/>
  <c r="B54" i="42"/>
  <c r="E211" i="43"/>
  <c r="C211" i="43"/>
  <c r="H211" i="43"/>
  <c r="F211" i="43"/>
  <c r="D211" i="43"/>
  <c r="B211" i="43"/>
  <c r="G211" i="43"/>
  <c r="R14" i="42"/>
  <c r="R54" i="42"/>
  <c r="C14" i="43"/>
  <c r="C28" i="43" s="1"/>
  <c r="C54" i="43"/>
  <c r="C40" i="42"/>
  <c r="G263" i="43"/>
  <c r="E263" i="43"/>
  <c r="H263" i="43"/>
  <c r="C263" i="43"/>
  <c r="F263" i="43"/>
  <c r="D263" i="43"/>
  <c r="B263" i="43"/>
  <c r="G393" i="43"/>
  <c r="B393" i="43"/>
  <c r="D393" i="43"/>
  <c r="C393" i="43"/>
  <c r="E393" i="43"/>
  <c r="F393" i="43"/>
  <c r="H393" i="43"/>
  <c r="G14" i="43"/>
  <c r="G54" i="43"/>
  <c r="I222" i="42"/>
  <c r="I236" i="42" s="1"/>
  <c r="B236" i="42"/>
  <c r="I430" i="42"/>
  <c r="I444" i="42" s="1"/>
  <c r="B444" i="42"/>
  <c r="N14" i="43"/>
  <c r="S14" i="43" s="1"/>
  <c r="M419" i="42"/>
  <c r="Q419" i="42"/>
  <c r="L419" i="42"/>
  <c r="R419" i="42"/>
  <c r="N419" i="42"/>
  <c r="O419" i="42"/>
  <c r="P419" i="42"/>
  <c r="P263" i="42"/>
  <c r="M263" i="42"/>
  <c r="L263" i="42"/>
  <c r="R263" i="42"/>
  <c r="Q263" i="42"/>
  <c r="O263" i="42"/>
  <c r="N263" i="42"/>
  <c r="N393" i="42"/>
  <c r="M393" i="42"/>
  <c r="P393" i="42"/>
  <c r="O393" i="42"/>
  <c r="L393" i="42"/>
  <c r="Q393" i="42"/>
  <c r="R393" i="42"/>
  <c r="S419" i="43"/>
  <c r="D367" i="43"/>
  <c r="B367" i="43"/>
  <c r="E367" i="43"/>
  <c r="G367" i="43"/>
  <c r="H367" i="43"/>
  <c r="F367" i="43"/>
  <c r="C367" i="43"/>
  <c r="AI263" i="43"/>
  <c r="S211" i="43"/>
  <c r="P159" i="42"/>
  <c r="M159" i="42"/>
  <c r="L159" i="42"/>
  <c r="N159" i="42"/>
  <c r="Q159" i="42"/>
  <c r="O159" i="42"/>
  <c r="R159" i="42"/>
  <c r="E40" i="42"/>
  <c r="AI237" i="43"/>
  <c r="AB393" i="42"/>
  <c r="AF393" i="42"/>
  <c r="AH393" i="42"/>
  <c r="W393" i="42"/>
  <c r="AE393" i="42"/>
  <c r="AD393" i="42"/>
  <c r="AA393" i="42"/>
  <c r="X393" i="42"/>
  <c r="Y393" i="42"/>
  <c r="Z393" i="42"/>
  <c r="AG393" i="42"/>
  <c r="AC393" i="42"/>
  <c r="S445" i="43"/>
  <c r="AB367" i="42"/>
  <c r="AG367" i="42"/>
  <c r="AC367" i="42"/>
  <c r="AH367" i="42"/>
  <c r="X367" i="42"/>
  <c r="AE367" i="42"/>
  <c r="Z367" i="42"/>
  <c r="AA367" i="42"/>
  <c r="AD367" i="42"/>
  <c r="W367" i="42"/>
  <c r="AF367" i="42"/>
  <c r="Y367" i="42"/>
  <c r="M289" i="42"/>
  <c r="N289" i="42"/>
  <c r="L289" i="42"/>
  <c r="Q289" i="42"/>
  <c r="P289" i="42"/>
  <c r="O289" i="42"/>
  <c r="R289" i="42"/>
  <c r="Q237" i="42"/>
  <c r="R237" i="42"/>
  <c r="M237" i="42"/>
  <c r="P237" i="42"/>
  <c r="O237" i="42"/>
  <c r="N237" i="42"/>
  <c r="L237" i="42"/>
  <c r="H445" i="43"/>
  <c r="C445" i="43"/>
  <c r="B445" i="43"/>
  <c r="D445" i="43"/>
  <c r="G445" i="43"/>
  <c r="E445" i="43"/>
  <c r="F445" i="43"/>
  <c r="F341" i="43"/>
  <c r="B341" i="43"/>
  <c r="G341" i="43"/>
  <c r="C341" i="43"/>
  <c r="E341" i="43"/>
  <c r="D341" i="43"/>
  <c r="H341" i="43"/>
  <c r="R211" i="42"/>
  <c r="P211" i="42"/>
  <c r="L211" i="42"/>
  <c r="O211" i="42"/>
  <c r="N211" i="42"/>
  <c r="Q211" i="42"/>
  <c r="M211" i="42"/>
  <c r="F133" i="42"/>
  <c r="G133" i="42"/>
  <c r="H133" i="42"/>
  <c r="B133" i="42"/>
  <c r="E133" i="42"/>
  <c r="D133" i="42"/>
  <c r="C133" i="42"/>
  <c r="H159" i="43"/>
  <c r="F159" i="43"/>
  <c r="G159" i="43"/>
  <c r="D159" i="43"/>
  <c r="B159" i="43"/>
  <c r="E159" i="43"/>
  <c r="C159" i="43"/>
  <c r="I352" i="42"/>
  <c r="I366" i="42" s="1"/>
  <c r="B366" i="42"/>
  <c r="N54" i="42"/>
  <c r="M14" i="42"/>
  <c r="M28" i="42" s="1"/>
  <c r="M54" i="42"/>
  <c r="S237" i="43"/>
  <c r="C289" i="43"/>
  <c r="G289" i="43"/>
  <c r="D289" i="43"/>
  <c r="B289" i="43"/>
  <c r="H289" i="43"/>
  <c r="F289" i="43"/>
  <c r="E289" i="43"/>
  <c r="S315" i="43"/>
  <c r="N341" i="42"/>
  <c r="Q341" i="42"/>
  <c r="R341" i="42"/>
  <c r="M341" i="42"/>
  <c r="L341" i="42"/>
  <c r="P341" i="42"/>
  <c r="O341" i="42"/>
  <c r="H14" i="43"/>
  <c r="H54" i="43"/>
  <c r="S341" i="43"/>
  <c r="Q185" i="42"/>
  <c r="O185" i="42"/>
  <c r="M185" i="42"/>
  <c r="P185" i="42"/>
  <c r="R185" i="42"/>
  <c r="N185" i="42"/>
  <c r="L185" i="42"/>
  <c r="P367" i="42"/>
  <c r="R367" i="42"/>
  <c r="L367" i="42"/>
  <c r="N367" i="42"/>
  <c r="M367" i="42"/>
  <c r="O367" i="42"/>
  <c r="Q367" i="42"/>
  <c r="S393" i="43"/>
  <c r="AB289" i="42"/>
  <c r="AA289" i="42"/>
  <c r="AC289" i="42"/>
  <c r="X289" i="42"/>
  <c r="Y289" i="42"/>
  <c r="Z289" i="42"/>
  <c r="W289" i="42"/>
  <c r="AG289" i="42"/>
  <c r="AH289" i="42"/>
  <c r="AF289" i="42"/>
  <c r="AE289" i="42"/>
  <c r="AD289" i="42"/>
  <c r="Q445" i="42"/>
  <c r="O445" i="42"/>
  <c r="M445" i="42"/>
  <c r="R445" i="42"/>
  <c r="P445" i="42"/>
  <c r="L445" i="42"/>
  <c r="N445" i="42"/>
  <c r="AI54" i="42"/>
  <c r="V55" i="42" s="1"/>
  <c r="E14" i="43"/>
  <c r="E54" i="43"/>
  <c r="I326" i="42"/>
  <c r="I340" i="42" s="1"/>
  <c r="B340" i="42"/>
  <c r="I248" i="42"/>
  <c r="I262" i="42" s="1"/>
  <c r="B262" i="42"/>
  <c r="H14" i="42"/>
  <c r="H54" i="42"/>
  <c r="AB445" i="42"/>
  <c r="AA445" i="42"/>
  <c r="Z445" i="42"/>
  <c r="AH445" i="42"/>
  <c r="Y445" i="42"/>
  <c r="AE445" i="42"/>
  <c r="AG445" i="42"/>
  <c r="AF445" i="42"/>
  <c r="AC445" i="42"/>
  <c r="X445" i="42"/>
  <c r="AD445" i="42"/>
  <c r="W445" i="42"/>
  <c r="I404" i="42"/>
  <c r="I418" i="42" s="1"/>
  <c r="B418" i="42"/>
  <c r="S367" i="43"/>
  <c r="AB341" i="42"/>
  <c r="AE341" i="42"/>
  <c r="Z341" i="42"/>
  <c r="AF341" i="42"/>
  <c r="AD341" i="42"/>
  <c r="AH341" i="42"/>
  <c r="AC341" i="42"/>
  <c r="AA341" i="42"/>
  <c r="AG341" i="42"/>
  <c r="X341" i="42"/>
  <c r="W341" i="42"/>
  <c r="Y341" i="42"/>
  <c r="AJ40" i="43"/>
  <c r="S54" i="43"/>
  <c r="O54" i="42"/>
  <c r="B315" i="43"/>
  <c r="C315" i="43"/>
  <c r="G315" i="43"/>
  <c r="E315" i="43"/>
  <c r="H315" i="43"/>
  <c r="F315" i="43"/>
  <c r="D315" i="43"/>
  <c r="AB237" i="42"/>
  <c r="AD237" i="42"/>
  <c r="Z237" i="42"/>
  <c r="X237" i="42"/>
  <c r="AA237" i="42"/>
  <c r="Y237" i="42"/>
  <c r="AF237" i="42"/>
  <c r="AH237" i="42"/>
  <c r="W237" i="42"/>
  <c r="AI237" i="42" s="1"/>
  <c r="AG237" i="42"/>
  <c r="AC237" i="42"/>
  <c r="AE237" i="42"/>
  <c r="D40" i="42"/>
  <c r="D14" i="43"/>
  <c r="D54" i="43"/>
  <c r="AB211" i="42"/>
  <c r="AA211" i="42"/>
  <c r="AC211" i="42"/>
  <c r="W211" i="42"/>
  <c r="Z211" i="42"/>
  <c r="AE211" i="42"/>
  <c r="X211" i="42"/>
  <c r="AF211" i="42"/>
  <c r="AG211" i="42"/>
  <c r="AH211" i="42"/>
  <c r="AD211" i="42"/>
  <c r="Y211" i="42"/>
  <c r="AI393" i="43"/>
  <c r="S289" i="43"/>
  <c r="AB55" i="43"/>
  <c r="X55" i="43"/>
  <c r="AG55" i="43"/>
  <c r="AD55" i="43"/>
  <c r="AF55" i="43"/>
  <c r="AH55" i="43"/>
  <c r="AE55" i="43"/>
  <c r="Y55" i="43"/>
  <c r="AA55" i="43"/>
  <c r="W55" i="43"/>
  <c r="AC55" i="43"/>
  <c r="Z55" i="43"/>
  <c r="AB159" i="42"/>
  <c r="W159" i="42"/>
  <c r="Y159" i="42"/>
  <c r="AH159" i="42"/>
  <c r="AA159" i="42"/>
  <c r="Z159" i="42"/>
  <c r="AF159" i="42"/>
  <c r="AE159" i="42"/>
  <c r="AC159" i="42"/>
  <c r="X159" i="42"/>
  <c r="AG159" i="42"/>
  <c r="AD159" i="42"/>
  <c r="AB419" i="42"/>
  <c r="AE419" i="42"/>
  <c r="AA419" i="42"/>
  <c r="AC419" i="42"/>
  <c r="Z419" i="42"/>
  <c r="AF419" i="42"/>
  <c r="Y419" i="42"/>
  <c r="AD419" i="42"/>
  <c r="W419" i="42"/>
  <c r="AG419" i="42"/>
  <c r="X419" i="42"/>
  <c r="AH419" i="42"/>
  <c r="P315" i="42"/>
  <c r="L315" i="42"/>
  <c r="R315" i="42"/>
  <c r="O315" i="42"/>
  <c r="N315" i="42"/>
  <c r="Q315" i="42"/>
  <c r="M315" i="42"/>
  <c r="G40" i="42"/>
  <c r="S133" i="42"/>
  <c r="B14" i="43"/>
  <c r="I40" i="43"/>
  <c r="I54" i="43" s="1"/>
  <c r="B54" i="43"/>
  <c r="E185" i="43"/>
  <c r="C185" i="43"/>
  <c r="F185" i="43"/>
  <c r="G185" i="43"/>
  <c r="D185" i="43"/>
  <c r="B185" i="43"/>
  <c r="H185" i="43"/>
  <c r="Q14" i="42"/>
  <c r="Q54" i="42"/>
  <c r="AB185" i="42"/>
  <c r="AC185" i="42"/>
  <c r="W185" i="42"/>
  <c r="AA185" i="42"/>
  <c r="AF185" i="42"/>
  <c r="AD185" i="42"/>
  <c r="X185" i="42"/>
  <c r="Y185" i="42"/>
  <c r="Z185" i="42"/>
  <c r="AG185" i="42"/>
  <c r="AH185" i="42"/>
  <c r="AE185" i="42"/>
  <c r="O92" i="42"/>
  <c r="N92" i="42"/>
  <c r="N14" i="42" s="1"/>
  <c r="S586" i="42"/>
  <c r="I196" i="42"/>
  <c r="I210" i="42" s="1"/>
  <c r="B210" i="42"/>
  <c r="AB315" i="42"/>
  <c r="AD315" i="42"/>
  <c r="AH315" i="42"/>
  <c r="X315" i="42"/>
  <c r="W315" i="42"/>
  <c r="AI315" i="42" s="1"/>
  <c r="Z315" i="42"/>
  <c r="AG315" i="42"/>
  <c r="AE315" i="42"/>
  <c r="AA315" i="42"/>
  <c r="AF315" i="42"/>
  <c r="AC315" i="42"/>
  <c r="Y315" i="42"/>
  <c r="I144" i="42"/>
  <c r="I158" i="42" s="1"/>
  <c r="B158" i="42"/>
  <c r="I378" i="42"/>
  <c r="I392" i="42" s="1"/>
  <c r="B392" i="42"/>
  <c r="I170" i="42"/>
  <c r="I184" i="42" s="1"/>
  <c r="B184" i="42"/>
  <c r="I300" i="42"/>
  <c r="I314" i="42" s="1"/>
  <c r="B314" i="42"/>
  <c r="I274" i="42"/>
  <c r="I288" i="42" s="1"/>
  <c r="B288" i="42"/>
  <c r="P66" i="42"/>
  <c r="S482" i="42"/>
  <c r="AI341" i="43"/>
  <c r="C419" i="43"/>
  <c r="F419" i="43"/>
  <c r="H419" i="43"/>
  <c r="B419" i="43"/>
  <c r="G419" i="43"/>
  <c r="E419" i="43"/>
  <c r="D419" i="43"/>
  <c r="L14" i="42"/>
  <c r="S40" i="42"/>
  <c r="L54" i="42"/>
  <c r="I92" i="42"/>
  <c r="I81" i="42"/>
  <c r="AB263" i="42"/>
  <c r="AH263" i="42"/>
  <c r="AA263" i="42"/>
  <c r="AF263" i="42"/>
  <c r="AE263" i="42"/>
  <c r="AG263" i="42"/>
  <c r="AC263" i="42"/>
  <c r="W263" i="42"/>
  <c r="AD263" i="42"/>
  <c r="Z263" i="42"/>
  <c r="X263" i="42"/>
  <c r="Y263" i="42"/>
  <c r="G237" i="43"/>
  <c r="B237" i="43"/>
  <c r="F237" i="43"/>
  <c r="D237" i="43"/>
  <c r="H237" i="43"/>
  <c r="C237" i="43"/>
  <c r="E237" i="43"/>
  <c r="AI55" i="43" l="1"/>
  <c r="AI289" i="42"/>
  <c r="S367" i="42"/>
  <c r="I289" i="43"/>
  <c r="AI393" i="42"/>
  <c r="AI419" i="42"/>
  <c r="AI445" i="42"/>
  <c r="I445" i="43"/>
  <c r="AI263" i="42"/>
  <c r="AI211" i="42"/>
  <c r="AI341" i="42"/>
  <c r="AI159" i="42"/>
  <c r="I263" i="43"/>
  <c r="S263" i="42"/>
  <c r="AI185" i="42"/>
  <c r="S237" i="42"/>
  <c r="AI367" i="42"/>
  <c r="S159" i="42"/>
  <c r="AJ40" i="42"/>
  <c r="S54" i="42"/>
  <c r="C55" i="43"/>
  <c r="G55" i="43"/>
  <c r="E55" i="43"/>
  <c r="F55" i="43"/>
  <c r="D55" i="43"/>
  <c r="B55" i="43"/>
  <c r="H55" i="43"/>
  <c r="O55" i="43"/>
  <c r="AJ54" i="43"/>
  <c r="P55" i="43"/>
  <c r="Q55" i="43"/>
  <c r="M55" i="43"/>
  <c r="R55" i="43"/>
  <c r="N55" i="43"/>
  <c r="L55" i="43"/>
  <c r="I211" i="43"/>
  <c r="G185" i="42"/>
  <c r="D185" i="42"/>
  <c r="F185" i="42"/>
  <c r="H185" i="42"/>
  <c r="E185" i="42"/>
  <c r="C185" i="42"/>
  <c r="B185" i="42"/>
  <c r="I185" i="43"/>
  <c r="I14" i="43"/>
  <c r="S315" i="42"/>
  <c r="D14" i="42"/>
  <c r="D54" i="42"/>
  <c r="AB55" i="42"/>
  <c r="AA55" i="42"/>
  <c r="AF55" i="42"/>
  <c r="AC55" i="42"/>
  <c r="Y55" i="42"/>
  <c r="AD55" i="42"/>
  <c r="AH55" i="42"/>
  <c r="AE55" i="42"/>
  <c r="AG55" i="42"/>
  <c r="X55" i="42"/>
  <c r="Z55" i="42"/>
  <c r="W55" i="42"/>
  <c r="S341" i="42"/>
  <c r="G237" i="42"/>
  <c r="B237" i="42"/>
  <c r="H237" i="42"/>
  <c r="C237" i="42"/>
  <c r="E237" i="42"/>
  <c r="F237" i="42"/>
  <c r="D237" i="42"/>
  <c r="I393" i="43"/>
  <c r="G419" i="42"/>
  <c r="C419" i="42"/>
  <c r="H419" i="42"/>
  <c r="E419" i="42"/>
  <c r="F419" i="42"/>
  <c r="D419" i="42"/>
  <c r="B419" i="42"/>
  <c r="I159" i="43"/>
  <c r="I133" i="42"/>
  <c r="S211" i="42"/>
  <c r="I341" i="43"/>
  <c r="I367" i="43"/>
  <c r="C14" i="42"/>
  <c r="C28" i="42" s="1"/>
  <c r="C54" i="42"/>
  <c r="G14" i="42"/>
  <c r="G54" i="42"/>
  <c r="S445" i="42"/>
  <c r="G393" i="42"/>
  <c r="F393" i="42"/>
  <c r="E393" i="42"/>
  <c r="H393" i="42"/>
  <c r="D393" i="42"/>
  <c r="B393" i="42"/>
  <c r="C393" i="42"/>
  <c r="E14" i="42"/>
  <c r="E54" i="42"/>
  <c r="I419" i="43"/>
  <c r="C289" i="42"/>
  <c r="D289" i="42"/>
  <c r="E289" i="42"/>
  <c r="F289" i="42"/>
  <c r="B289" i="42"/>
  <c r="G289" i="42"/>
  <c r="H289" i="42"/>
  <c r="H159" i="42"/>
  <c r="B159" i="42"/>
  <c r="G159" i="42"/>
  <c r="F159" i="42"/>
  <c r="D159" i="42"/>
  <c r="E159" i="42"/>
  <c r="C159" i="42"/>
  <c r="I315" i="43"/>
  <c r="F341" i="42"/>
  <c r="H341" i="42"/>
  <c r="D341" i="42"/>
  <c r="E341" i="42"/>
  <c r="B341" i="42"/>
  <c r="C341" i="42"/>
  <c r="G341" i="42"/>
  <c r="S185" i="42"/>
  <c r="S92" i="42"/>
  <c r="S289" i="42"/>
  <c r="P14" i="42"/>
  <c r="S66" i="42"/>
  <c r="H211" i="42"/>
  <c r="F211" i="42"/>
  <c r="D211" i="42"/>
  <c r="B211" i="42"/>
  <c r="G211" i="42"/>
  <c r="E211" i="42"/>
  <c r="C211" i="42"/>
  <c r="H263" i="42"/>
  <c r="D263" i="42"/>
  <c r="B263" i="42"/>
  <c r="F263" i="42"/>
  <c r="G263" i="42"/>
  <c r="E263" i="42"/>
  <c r="C263" i="42"/>
  <c r="T14" i="43"/>
  <c r="I237" i="43"/>
  <c r="C315" i="42"/>
  <c r="H315" i="42"/>
  <c r="F315" i="42"/>
  <c r="B315" i="42"/>
  <c r="G315" i="42"/>
  <c r="E315" i="42"/>
  <c r="D315" i="42"/>
  <c r="O14" i="42"/>
  <c r="S14" i="42" s="1"/>
  <c r="E367" i="42"/>
  <c r="C367" i="42"/>
  <c r="H367" i="42"/>
  <c r="F367" i="42"/>
  <c r="D367" i="42"/>
  <c r="G367" i="42"/>
  <c r="B367" i="42"/>
  <c r="S393" i="42"/>
  <c r="S419" i="42"/>
  <c r="B445" i="42"/>
  <c r="G445" i="42"/>
  <c r="E445" i="42"/>
  <c r="C445" i="42"/>
  <c r="H445" i="42"/>
  <c r="F445" i="42"/>
  <c r="D445" i="42"/>
  <c r="I40" i="42"/>
  <c r="I54" i="42" s="1"/>
  <c r="I14" i="42" l="1"/>
  <c r="T14" i="42"/>
  <c r="AI55" i="42"/>
  <c r="I445" i="42"/>
  <c r="I211" i="42"/>
  <c r="I315" i="42"/>
  <c r="I341" i="42"/>
  <c r="I289" i="42"/>
  <c r="I237" i="42"/>
  <c r="G55" i="42"/>
  <c r="E55" i="42"/>
  <c r="C55" i="42"/>
  <c r="F55" i="42"/>
  <c r="H55" i="42"/>
  <c r="D55" i="42"/>
  <c r="B55" i="42"/>
  <c r="I263" i="42"/>
  <c r="I393" i="42"/>
  <c r="I419" i="42"/>
  <c r="I367" i="42"/>
  <c r="I159" i="42"/>
  <c r="I185" i="42"/>
  <c r="S55" i="43"/>
  <c r="AJ55" i="43" s="1"/>
  <c r="O55" i="42"/>
  <c r="AJ54" i="42"/>
  <c r="P55" i="42"/>
  <c r="L55" i="42"/>
  <c r="Q55" i="42"/>
  <c r="M55" i="42"/>
  <c r="N55" i="42"/>
  <c r="R55" i="42"/>
  <c r="I55" i="43"/>
  <c r="I55" i="42" l="1"/>
  <c r="S55" i="42"/>
  <c r="AJ55" i="42" s="1"/>
  <c r="I596" i="41" l="1"/>
  <c r="I595" i="41"/>
  <c r="I595" i="35"/>
  <c r="B102" i="35"/>
  <c r="I596" i="35"/>
  <c r="S595" i="41" l="1"/>
  <c r="B24" i="35"/>
  <c r="S596" i="41"/>
  <c r="I595" i="8"/>
  <c r="I596" i="8"/>
  <c r="B102" i="8"/>
  <c r="C50" i="8"/>
  <c r="C24" i="8" s="1"/>
  <c r="E50" i="8"/>
  <c r="E24" i="8" s="1"/>
  <c r="D50" i="8"/>
  <c r="I153" i="8" l="1"/>
  <c r="I413" i="8"/>
  <c r="I232" i="8"/>
  <c r="I283" i="8" l="1"/>
  <c r="I361" i="8"/>
  <c r="I257" i="8"/>
  <c r="I205" i="8"/>
  <c r="E49" i="8"/>
  <c r="E23" i="8" s="1"/>
  <c r="G49" i="8"/>
  <c r="G23" i="8" s="1"/>
  <c r="H49" i="8"/>
  <c r="H23" i="8" s="1"/>
  <c r="D49" i="8"/>
  <c r="I231" i="8"/>
  <c r="I439" i="8"/>
  <c r="C49" i="8"/>
  <c r="C23" i="8" s="1"/>
  <c r="I309" i="8"/>
  <c r="I128" i="8"/>
  <c r="I388" i="8"/>
  <c r="B49" i="8"/>
  <c r="I127" i="8"/>
  <c r="I179" i="8"/>
  <c r="I258" i="8"/>
  <c r="I335" i="8"/>
  <c r="I387" i="8" l="1"/>
  <c r="B50" i="8"/>
  <c r="I49" i="8"/>
  <c r="B24" i="8" l="1"/>
  <c r="I50" i="8"/>
  <c r="I615" i="1" l="1"/>
  <c r="I485" i="1" l="1"/>
  <c r="G43" i="1"/>
  <c r="H43" i="1"/>
  <c r="H17" i="1" s="1"/>
  <c r="H95" i="1"/>
  <c r="G95" i="1"/>
  <c r="I511" i="1" l="1"/>
  <c r="D95" i="1"/>
  <c r="C43" i="1"/>
  <c r="I329" i="1"/>
  <c r="I121" i="1"/>
  <c r="E95" i="1"/>
  <c r="I459" i="1"/>
  <c r="G17" i="1"/>
  <c r="I589" i="1"/>
  <c r="B95" i="1"/>
  <c r="E43" i="1"/>
  <c r="I563" i="1"/>
  <c r="I537" i="1"/>
  <c r="C95" i="1"/>
  <c r="D43" i="1"/>
  <c r="I199" i="1"/>
  <c r="I147" i="1"/>
  <c r="I251" i="1"/>
  <c r="I303" i="1"/>
  <c r="I277" i="1"/>
  <c r="I355" i="1"/>
  <c r="I433" i="1"/>
  <c r="I173" i="1"/>
  <c r="C17" i="1" l="1"/>
  <c r="I641" i="1"/>
  <c r="E17" i="1"/>
  <c r="D17" i="1"/>
  <c r="I95" i="1"/>
  <c r="I381" i="1"/>
  <c r="F69" i="1"/>
  <c r="I407" i="1"/>
  <c r="I69" i="1" l="1"/>
  <c r="F17" i="1"/>
  <c r="B43" i="1"/>
  <c r="F94" i="1"/>
  <c r="I43" i="1" l="1"/>
  <c r="B17" i="1"/>
  <c r="I17" i="1" s="1"/>
  <c r="H96" i="8" l="1"/>
  <c r="H600" i="8"/>
  <c r="B96" i="8"/>
  <c r="G600" i="8"/>
  <c r="D96" i="1"/>
  <c r="I590" i="1" l="1"/>
  <c r="B96" i="1"/>
  <c r="H96" i="1"/>
  <c r="H600" i="1"/>
  <c r="B18" i="8"/>
  <c r="G600" i="1"/>
  <c r="H106" i="8"/>
  <c r="H18" i="8"/>
  <c r="D96" i="8" l="1"/>
  <c r="I590" i="8"/>
  <c r="D18" i="8" l="1"/>
  <c r="B96" i="35" l="1"/>
  <c r="I590" i="35"/>
  <c r="I600" i="35" s="1"/>
  <c r="B600" i="35"/>
  <c r="B601" i="35" s="1"/>
  <c r="E600" i="35"/>
  <c r="E601" i="35" s="1"/>
  <c r="H96" i="35"/>
  <c r="H600" i="35"/>
  <c r="H601" i="35" s="1"/>
  <c r="G600" i="35"/>
  <c r="G601" i="35" s="1"/>
  <c r="D96" i="35"/>
  <c r="D600" i="35"/>
  <c r="D601" i="35" s="1"/>
  <c r="D96" i="34"/>
  <c r="D18" i="34" s="1"/>
  <c r="B96" i="34" l="1"/>
  <c r="I590" i="34"/>
  <c r="E44" i="32"/>
  <c r="I590" i="42"/>
  <c r="I600" i="42" s="1"/>
  <c r="B600" i="42"/>
  <c r="H18" i="35"/>
  <c r="H106" i="35"/>
  <c r="G600" i="34"/>
  <c r="G600" i="42"/>
  <c r="I601" i="35"/>
  <c r="F601" i="35"/>
  <c r="C601" i="35"/>
  <c r="D600" i="42"/>
  <c r="D18" i="35"/>
  <c r="B18" i="35"/>
  <c r="H96" i="42"/>
  <c r="H600" i="42"/>
  <c r="E600" i="42"/>
  <c r="D44" i="32"/>
  <c r="H96" i="34"/>
  <c r="H600" i="34"/>
  <c r="I434" i="32"/>
  <c r="I304" i="32"/>
  <c r="I356" i="32"/>
  <c r="H44" i="32"/>
  <c r="I408" i="32"/>
  <c r="C44" i="1"/>
  <c r="C18" i="1" s="1"/>
  <c r="H44" i="1"/>
  <c r="H18" i="1" s="1"/>
  <c r="I200" i="32"/>
  <c r="I148" i="32"/>
  <c r="G44" i="1"/>
  <c r="I330" i="32"/>
  <c r="I252" i="32"/>
  <c r="I174" i="32"/>
  <c r="I382" i="32"/>
  <c r="C44" i="32"/>
  <c r="C18" i="32" s="1"/>
  <c r="G44" i="32"/>
  <c r="I278" i="32"/>
  <c r="I226" i="32"/>
  <c r="E44" i="1" l="1"/>
  <c r="I590" i="43"/>
  <c r="I600" i="43" s="1"/>
  <c r="B600" i="43"/>
  <c r="B44" i="32"/>
  <c r="I122" i="32"/>
  <c r="D600" i="43"/>
  <c r="H18" i="34"/>
  <c r="H106" i="34"/>
  <c r="R96" i="42"/>
  <c r="R600" i="42"/>
  <c r="H96" i="43"/>
  <c r="H600" i="43"/>
  <c r="D44" i="1"/>
  <c r="D18" i="1" s="1"/>
  <c r="O600" i="42"/>
  <c r="H18" i="42"/>
  <c r="H28" i="42" s="1"/>
  <c r="H106" i="42"/>
  <c r="B18" i="34"/>
  <c r="L600" i="42"/>
  <c r="Q600" i="42"/>
  <c r="D601" i="42"/>
  <c r="C601" i="42"/>
  <c r="F601" i="42"/>
  <c r="G601" i="42"/>
  <c r="B601" i="42"/>
  <c r="H601" i="42"/>
  <c r="E601" i="42"/>
  <c r="I122" i="1"/>
  <c r="N600" i="42"/>
  <c r="G600" i="43"/>
  <c r="E600" i="43"/>
  <c r="I148" i="1"/>
  <c r="I408" i="1"/>
  <c r="I174" i="1"/>
  <c r="I434" i="1"/>
  <c r="I304" i="1"/>
  <c r="I330" i="1"/>
  <c r="I278" i="1"/>
  <c r="I382" i="1"/>
  <c r="I252" i="1"/>
  <c r="I356" i="1"/>
  <c r="I200" i="1"/>
  <c r="I601" i="42" l="1"/>
  <c r="D96" i="32"/>
  <c r="D600" i="32"/>
  <c r="N600" i="43"/>
  <c r="R18" i="42"/>
  <c r="R28" i="42" s="1"/>
  <c r="R106" i="42"/>
  <c r="I44" i="32"/>
  <c r="I590" i="32"/>
  <c r="I600" i="32" s="1"/>
  <c r="B96" i="32"/>
  <c r="B600" i="32"/>
  <c r="B601" i="32" s="1"/>
  <c r="Q600" i="43"/>
  <c r="H106" i="43"/>
  <c r="H18" i="43"/>
  <c r="H28" i="43" s="1"/>
  <c r="H96" i="32"/>
  <c r="H600" i="32"/>
  <c r="H601" i="32" s="1"/>
  <c r="E600" i="32"/>
  <c r="R96" i="43"/>
  <c r="R600" i="43"/>
  <c r="G600" i="32"/>
  <c r="G601" i="32" s="1"/>
  <c r="B601" i="43"/>
  <c r="E601" i="43"/>
  <c r="H601" i="43"/>
  <c r="D601" i="43"/>
  <c r="C601" i="43"/>
  <c r="F601" i="43"/>
  <c r="G601" i="43"/>
  <c r="L600" i="43"/>
  <c r="O600" i="43"/>
  <c r="B44" i="1"/>
  <c r="I601" i="43" l="1"/>
  <c r="H106" i="32"/>
  <c r="H18" i="32"/>
  <c r="E601" i="32"/>
  <c r="F601" i="32"/>
  <c r="I601" i="32"/>
  <c r="C601" i="32"/>
  <c r="I44" i="1"/>
  <c r="B18" i="1"/>
  <c r="D601" i="32"/>
  <c r="R106" i="43"/>
  <c r="R18" i="43"/>
  <c r="R28" i="43" s="1"/>
  <c r="B18" i="32"/>
  <c r="D18" i="32"/>
  <c r="D95" i="34"/>
  <c r="D600" i="34"/>
  <c r="B95" i="34"/>
  <c r="I589" i="34"/>
  <c r="I600" i="34" s="1"/>
  <c r="B600" i="34"/>
  <c r="C95" i="34"/>
  <c r="C600" i="34"/>
  <c r="E95" i="34"/>
  <c r="E600" i="34"/>
  <c r="C106" i="34" l="1"/>
  <c r="C17" i="34"/>
  <c r="B601" i="34"/>
  <c r="F601" i="34"/>
  <c r="I601" i="34"/>
  <c r="H601" i="34"/>
  <c r="G601" i="34"/>
  <c r="D601" i="34"/>
  <c r="I95" i="34"/>
  <c r="B17" i="34"/>
  <c r="E601" i="34"/>
  <c r="D17" i="34"/>
  <c r="E17" i="34"/>
  <c r="B95" i="8"/>
  <c r="C601" i="34"/>
  <c r="E95" i="8"/>
  <c r="E17" i="8" s="1"/>
  <c r="C95" i="8"/>
  <c r="I121" i="32" l="1"/>
  <c r="D95" i="8"/>
  <c r="D17" i="8" s="1"/>
  <c r="I589" i="8"/>
  <c r="I17" i="34"/>
  <c r="I95" i="8"/>
  <c r="B17" i="8"/>
  <c r="C17" i="8"/>
  <c r="C43" i="32" l="1"/>
  <c r="C17" i="32" s="1"/>
  <c r="E43" i="32"/>
  <c r="E17" i="32" s="1"/>
  <c r="H43" i="32"/>
  <c r="H17" i="32" s="1"/>
  <c r="I381" i="32"/>
  <c r="I251" i="32"/>
  <c r="G43" i="32"/>
  <c r="G17" i="32" s="1"/>
  <c r="D43" i="32"/>
  <c r="D17" i="32" s="1"/>
  <c r="I199" i="32"/>
  <c r="I590" i="40"/>
  <c r="I600" i="40" s="1"/>
  <c r="B600" i="40"/>
  <c r="I277" i="32"/>
  <c r="I173" i="32"/>
  <c r="E600" i="40"/>
  <c r="I147" i="32"/>
  <c r="I433" i="32"/>
  <c r="I225" i="32"/>
  <c r="I407" i="32"/>
  <c r="G600" i="40"/>
  <c r="I329" i="32"/>
  <c r="D600" i="40"/>
  <c r="I355" i="32"/>
  <c r="H96" i="40"/>
  <c r="H600" i="40"/>
  <c r="I303" i="32"/>
  <c r="I17" i="8"/>
  <c r="B43" i="32"/>
  <c r="B17" i="32" l="1"/>
  <c r="I17" i="32" s="1"/>
  <c r="I43" i="32"/>
  <c r="L600" i="40"/>
  <c r="G600" i="41"/>
  <c r="O600" i="40"/>
  <c r="E600" i="41"/>
  <c r="H18" i="40"/>
  <c r="H28" i="40" s="1"/>
  <c r="H106" i="40"/>
  <c r="I590" i="41"/>
  <c r="I600" i="41" s="1"/>
  <c r="B600" i="41"/>
  <c r="Q600" i="40"/>
  <c r="R96" i="40"/>
  <c r="R600" i="40"/>
  <c r="D600" i="41"/>
  <c r="H96" i="41"/>
  <c r="H600" i="41"/>
  <c r="N600" i="40"/>
  <c r="D601" i="40"/>
  <c r="C601" i="40"/>
  <c r="F601" i="40"/>
  <c r="E601" i="40"/>
  <c r="G601" i="40"/>
  <c r="B601" i="40"/>
  <c r="H601" i="40"/>
  <c r="H18" i="41" l="1"/>
  <c r="H28" i="41" s="1"/>
  <c r="H106" i="41"/>
  <c r="G601" i="41"/>
  <c r="C601" i="41"/>
  <c r="B601" i="41"/>
  <c r="H601" i="41"/>
  <c r="D601" i="41"/>
  <c r="E601" i="41"/>
  <c r="F601" i="41"/>
  <c r="O600" i="41"/>
  <c r="R18" i="40"/>
  <c r="R28" i="40" s="1"/>
  <c r="R106" i="40"/>
  <c r="Q600" i="41"/>
  <c r="R96" i="41"/>
  <c r="R600" i="41"/>
  <c r="L600" i="41"/>
  <c r="N600" i="41"/>
  <c r="I601" i="40"/>
  <c r="R18" i="41" l="1"/>
  <c r="R28" i="41" s="1"/>
  <c r="R106" i="41"/>
  <c r="I601" i="41"/>
  <c r="E652" i="1" l="1"/>
  <c r="D652" i="1"/>
  <c r="C652" i="1"/>
  <c r="B94" i="1" l="1"/>
  <c r="I588" i="1"/>
  <c r="I600" i="1" s="1"/>
  <c r="B600" i="1"/>
  <c r="H94" i="1"/>
  <c r="H106" i="1" s="1"/>
  <c r="H652" i="1"/>
  <c r="C94" i="1"/>
  <c r="C106" i="1" s="1"/>
  <c r="C600" i="1"/>
  <c r="C601" i="1" s="1"/>
  <c r="I640" i="1"/>
  <c r="B652" i="1"/>
  <c r="E94" i="1"/>
  <c r="E600" i="1"/>
  <c r="E601" i="1" s="1"/>
  <c r="E94" i="8"/>
  <c r="E16" i="8" s="1"/>
  <c r="E600" i="8"/>
  <c r="G94" i="1"/>
  <c r="G652" i="1"/>
  <c r="I484" i="1"/>
  <c r="I496" i="1" s="1"/>
  <c r="F496" i="1"/>
  <c r="I614" i="1"/>
  <c r="D94" i="8"/>
  <c r="D600" i="8"/>
  <c r="C94" i="8"/>
  <c r="C600" i="8"/>
  <c r="D94" i="1"/>
  <c r="D600" i="1"/>
  <c r="D601" i="1" s="1"/>
  <c r="I146" i="1"/>
  <c r="I276" i="1"/>
  <c r="I198" i="1" l="1"/>
  <c r="I328" i="1"/>
  <c r="I406" i="1"/>
  <c r="D42" i="1"/>
  <c r="D16" i="1" s="1"/>
  <c r="I432" i="1"/>
  <c r="I250" i="1"/>
  <c r="D16" i="8"/>
  <c r="C42" i="1"/>
  <c r="C16" i="1" s="1"/>
  <c r="G42" i="1"/>
  <c r="G16" i="1" s="1"/>
  <c r="I380" i="1"/>
  <c r="H42" i="1"/>
  <c r="H16" i="1" s="1"/>
  <c r="I458" i="1"/>
  <c r="I470" i="1" s="1"/>
  <c r="F470" i="1"/>
  <c r="C16" i="8"/>
  <c r="C106" i="8"/>
  <c r="F497" i="1"/>
  <c r="I302" i="1"/>
  <c r="I354" i="1"/>
  <c r="D497" i="1"/>
  <c r="G497" i="1"/>
  <c r="H497" i="1"/>
  <c r="C497" i="1"/>
  <c r="B497" i="1"/>
  <c r="E497" i="1"/>
  <c r="I497" i="1"/>
  <c r="B601" i="1"/>
  <c r="I601" i="1"/>
  <c r="F601" i="1"/>
  <c r="H601" i="1"/>
  <c r="G601" i="1"/>
  <c r="I588" i="8"/>
  <c r="I600" i="8" s="1"/>
  <c r="B94" i="8"/>
  <c r="B600" i="8"/>
  <c r="I120" i="1"/>
  <c r="B42" i="1"/>
  <c r="I172" i="1"/>
  <c r="I94" i="1"/>
  <c r="I601" i="8" l="1"/>
  <c r="F601" i="8"/>
  <c r="G601" i="8"/>
  <c r="H601" i="8"/>
  <c r="I562" i="1"/>
  <c r="I574" i="1" s="1"/>
  <c r="F574" i="1"/>
  <c r="E42" i="1"/>
  <c r="E16" i="1" s="1"/>
  <c r="I510" i="1"/>
  <c r="I522" i="1" s="1"/>
  <c r="F522" i="1"/>
  <c r="F89" i="1"/>
  <c r="I635" i="1"/>
  <c r="I652" i="1" s="1"/>
  <c r="F652" i="1"/>
  <c r="F471" i="1"/>
  <c r="E471" i="1"/>
  <c r="I471" i="1"/>
  <c r="H471" i="1"/>
  <c r="B471" i="1"/>
  <c r="C471" i="1"/>
  <c r="D471" i="1"/>
  <c r="G471" i="1"/>
  <c r="B16" i="1"/>
  <c r="C601" i="8"/>
  <c r="I536" i="1"/>
  <c r="I548" i="1" s="1"/>
  <c r="F548" i="1"/>
  <c r="F549" i="1" s="1"/>
  <c r="E601" i="8"/>
  <c r="B601" i="8"/>
  <c r="D601" i="8"/>
  <c r="I94" i="8"/>
  <c r="B16" i="8"/>
  <c r="F68" i="1"/>
  <c r="I42" i="1" l="1"/>
  <c r="I16" i="1"/>
  <c r="F575" i="1"/>
  <c r="I575" i="1"/>
  <c r="B575" i="1"/>
  <c r="C575" i="1"/>
  <c r="E575" i="1"/>
  <c r="H575" i="1"/>
  <c r="G575" i="1"/>
  <c r="D575" i="1"/>
  <c r="F653" i="1"/>
  <c r="I653" i="1"/>
  <c r="E653" i="1"/>
  <c r="C653" i="1"/>
  <c r="D653" i="1"/>
  <c r="H653" i="1"/>
  <c r="G653" i="1"/>
  <c r="B653" i="1"/>
  <c r="I484" i="8"/>
  <c r="F68" i="8"/>
  <c r="F11" i="1"/>
  <c r="I89" i="1"/>
  <c r="F106" i="1"/>
  <c r="F16" i="1"/>
  <c r="I68" i="1"/>
  <c r="F80" i="1"/>
  <c r="H549" i="1"/>
  <c r="G549" i="1"/>
  <c r="E549" i="1"/>
  <c r="I549" i="1"/>
  <c r="B549" i="1"/>
  <c r="C549" i="1"/>
  <c r="D549" i="1"/>
  <c r="I11" i="1" l="1"/>
  <c r="F28" i="1"/>
  <c r="F16" i="8"/>
  <c r="I16" i="8" s="1"/>
  <c r="I68" i="8"/>
  <c r="F81" i="1"/>
  <c r="I80" i="1"/>
  <c r="C81" i="1" l="1"/>
  <c r="H81" i="1"/>
  <c r="E81" i="1"/>
  <c r="G81" i="1"/>
  <c r="I82" i="1"/>
  <c r="I81" i="1"/>
  <c r="D81" i="1"/>
  <c r="B81" i="1"/>
  <c r="I645" i="43" l="1"/>
  <c r="I652" i="43" s="1"/>
  <c r="B652" i="43"/>
  <c r="P73" i="43" l="1"/>
  <c r="S489" i="43"/>
  <c r="S645" i="43"/>
  <c r="S652" i="43" s="1"/>
  <c r="L652" i="43"/>
  <c r="D653" i="43"/>
  <c r="G653" i="43"/>
  <c r="B653" i="43"/>
  <c r="I653" i="43" s="1"/>
  <c r="H653" i="43"/>
  <c r="F653" i="43"/>
  <c r="C653" i="43"/>
  <c r="E653" i="43"/>
  <c r="P653" i="43" l="1"/>
  <c r="L653" i="43"/>
  <c r="O653" i="43"/>
  <c r="N653" i="43"/>
  <c r="Q653" i="43"/>
  <c r="M653" i="43"/>
  <c r="R653" i="43"/>
  <c r="P21" i="43"/>
  <c r="S73" i="43"/>
  <c r="S653" i="43" l="1"/>
  <c r="I645" i="41" l="1"/>
  <c r="I652" i="41" s="1"/>
  <c r="B652" i="41"/>
  <c r="S645" i="41" l="1"/>
  <c r="S652" i="41" s="1"/>
  <c r="L652" i="41"/>
  <c r="P73" i="41"/>
  <c r="S489" i="41"/>
  <c r="B653" i="41"/>
  <c r="H653" i="41"/>
  <c r="E653" i="41"/>
  <c r="C653" i="41"/>
  <c r="D653" i="41"/>
  <c r="F653" i="41"/>
  <c r="G653" i="41"/>
  <c r="I653" i="41" l="1"/>
  <c r="P21" i="41"/>
  <c r="S73" i="41"/>
  <c r="Q653" i="41"/>
  <c r="M653" i="41"/>
  <c r="L653" i="41"/>
  <c r="R653" i="41"/>
  <c r="O653" i="41"/>
  <c r="P653" i="41"/>
  <c r="N653" i="41"/>
  <c r="S653" i="41" l="1"/>
  <c r="I645" i="40" l="1"/>
  <c r="I652" i="40" s="1"/>
  <c r="B652" i="40"/>
  <c r="P73" i="40" l="1"/>
  <c r="S489" i="40"/>
  <c r="S645" i="40"/>
  <c r="S652" i="40" s="1"/>
  <c r="L652" i="40"/>
  <c r="E653" i="40"/>
  <c r="D653" i="40"/>
  <c r="G653" i="40"/>
  <c r="F653" i="40"/>
  <c r="H653" i="40"/>
  <c r="C653" i="40"/>
  <c r="B653" i="40"/>
  <c r="R653" i="40" l="1"/>
  <c r="N653" i="40"/>
  <c r="M653" i="40"/>
  <c r="P653" i="40"/>
  <c r="L653" i="40"/>
  <c r="Q653" i="40"/>
  <c r="O653" i="40"/>
  <c r="I653" i="40"/>
  <c r="P21" i="40"/>
  <c r="S73" i="40"/>
  <c r="S653" i="40" l="1"/>
  <c r="P96" i="42" l="1"/>
  <c r="P106" i="42" s="1"/>
  <c r="P600" i="42"/>
  <c r="S590" i="42"/>
  <c r="S600" i="42" s="1"/>
  <c r="Q601" i="42" l="1"/>
  <c r="M601" i="42"/>
  <c r="P601" i="42"/>
  <c r="N601" i="42"/>
  <c r="L601" i="42"/>
  <c r="O601" i="42"/>
  <c r="R601" i="42"/>
  <c r="P70" i="42"/>
  <c r="S486" i="42"/>
  <c r="S601" i="42" l="1"/>
  <c r="P18" i="42"/>
  <c r="S70" i="42"/>
  <c r="P96" i="41" l="1"/>
  <c r="P106" i="41" s="1"/>
  <c r="P600" i="41"/>
  <c r="S590" i="41"/>
  <c r="S600" i="41" s="1"/>
  <c r="R601" i="41" l="1"/>
  <c r="O601" i="41"/>
  <c r="Q601" i="41"/>
  <c r="P601" i="41"/>
  <c r="N601" i="41"/>
  <c r="L601" i="41"/>
  <c r="M601" i="41"/>
  <c r="P70" i="41"/>
  <c r="S486" i="41"/>
  <c r="P18" i="41" l="1"/>
  <c r="S70" i="41"/>
  <c r="S601" i="41"/>
  <c r="P96" i="43" l="1"/>
  <c r="P106" i="43" s="1"/>
  <c r="P600" i="43"/>
  <c r="S590" i="43"/>
  <c r="S600" i="43" s="1"/>
  <c r="M601" i="43" l="1"/>
  <c r="L601" i="43"/>
  <c r="P601" i="43"/>
  <c r="O601" i="43"/>
  <c r="Q601" i="43"/>
  <c r="R601" i="43"/>
  <c r="N601" i="43"/>
  <c r="P70" i="43"/>
  <c r="S486" i="43"/>
  <c r="S601" i="43" l="1"/>
  <c r="P18" i="43"/>
  <c r="S70" i="43"/>
  <c r="D158" i="34" l="1"/>
  <c r="D40" i="34" l="1"/>
  <c r="D14" i="34" s="1"/>
  <c r="G40" i="34"/>
  <c r="G14" i="34" s="1"/>
  <c r="C40" i="34"/>
  <c r="C14" i="34" s="1"/>
  <c r="H40" i="34"/>
  <c r="H14" i="34" s="1"/>
  <c r="B40" i="34" l="1"/>
  <c r="I326" i="34" l="1"/>
  <c r="I274" i="34"/>
  <c r="I352" i="34"/>
  <c r="B14" i="34"/>
  <c r="I300" i="34"/>
  <c r="I248" i="34"/>
  <c r="I378" i="34"/>
  <c r="I196" i="34"/>
  <c r="I430" i="34"/>
  <c r="I170" i="34"/>
  <c r="I144" i="34"/>
  <c r="I404" i="34"/>
  <c r="I222" i="34"/>
  <c r="C210" i="34"/>
  <c r="G210" i="34"/>
  <c r="D340" i="34"/>
  <c r="D184" i="34"/>
  <c r="D392" i="34"/>
  <c r="G340" i="34"/>
  <c r="C314" i="34"/>
  <c r="C366" i="34"/>
  <c r="D444" i="34"/>
  <c r="D236" i="34"/>
  <c r="C418" i="34"/>
  <c r="G444" i="34"/>
  <c r="D210" i="34"/>
  <c r="C340" i="34"/>
  <c r="D418" i="34"/>
  <c r="G288" i="34"/>
  <c r="G262" i="34"/>
  <c r="G184" i="34"/>
  <c r="D288" i="34"/>
  <c r="D366" i="34"/>
  <c r="G236" i="34"/>
  <c r="C236" i="34"/>
  <c r="G158" i="34"/>
  <c r="C262" i="34"/>
  <c r="G314" i="34"/>
  <c r="C184" i="34"/>
  <c r="C392" i="34"/>
  <c r="G392" i="34"/>
  <c r="G366" i="34"/>
  <c r="C444" i="34"/>
  <c r="G418" i="34"/>
  <c r="D262" i="34"/>
  <c r="D314" i="34"/>
  <c r="C158" i="34"/>
  <c r="C288" i="34"/>
  <c r="B366" i="34" l="1"/>
  <c r="G39" i="34"/>
  <c r="G132" i="34"/>
  <c r="B314" i="34"/>
  <c r="B236" i="34"/>
  <c r="B262" i="34"/>
  <c r="B418" i="34"/>
  <c r="D39" i="34"/>
  <c r="D132" i="34"/>
  <c r="B392" i="34"/>
  <c r="B340" i="34"/>
  <c r="B39" i="34"/>
  <c r="B132" i="34"/>
  <c r="B158" i="34"/>
  <c r="B288" i="34"/>
  <c r="B184" i="34"/>
  <c r="B444" i="34"/>
  <c r="H39" i="34"/>
  <c r="H132" i="34"/>
  <c r="B210" i="34"/>
  <c r="E40" i="34"/>
  <c r="I118" i="34"/>
  <c r="C39" i="34"/>
  <c r="C132" i="34"/>
  <c r="E158" i="34"/>
  <c r="E314" i="34"/>
  <c r="E366" i="34"/>
  <c r="E418" i="34"/>
  <c r="E210" i="34"/>
  <c r="E184" i="34"/>
  <c r="H13" i="34" l="1"/>
  <c r="H28" i="34" s="1"/>
  <c r="H54" i="34"/>
  <c r="E211" i="34"/>
  <c r="C13" i="34"/>
  <c r="C28" i="34" s="1"/>
  <c r="C54" i="34"/>
  <c r="E14" i="34"/>
  <c r="I40" i="34"/>
  <c r="I403" i="34"/>
  <c r="I418" i="34" s="1"/>
  <c r="B419" i="34"/>
  <c r="I482" i="34"/>
  <c r="F66" i="34"/>
  <c r="G13" i="34"/>
  <c r="G54" i="34"/>
  <c r="I195" i="34"/>
  <c r="I210" i="34" s="1"/>
  <c r="I143" i="34"/>
  <c r="I158" i="34" s="1"/>
  <c r="I351" i="34"/>
  <c r="I366" i="34" s="1"/>
  <c r="E367" i="34" s="1"/>
  <c r="E419" i="34"/>
  <c r="E315" i="34"/>
  <c r="I169" i="34"/>
  <c r="I184" i="34" s="1"/>
  <c r="D13" i="34"/>
  <c r="D54" i="34"/>
  <c r="I299" i="34"/>
  <c r="I314" i="34" s="1"/>
  <c r="E159" i="34"/>
  <c r="B13" i="34"/>
  <c r="B54" i="34"/>
  <c r="E340" i="34" l="1"/>
  <c r="I325" i="34"/>
  <c r="I340" i="34" s="1"/>
  <c r="E236" i="34"/>
  <c r="E237" i="34" s="1"/>
  <c r="I221" i="34"/>
  <c r="I236" i="34" s="1"/>
  <c r="E185" i="34"/>
  <c r="I185" i="34"/>
  <c r="F185" i="34"/>
  <c r="H185" i="34"/>
  <c r="G185" i="34"/>
  <c r="C185" i="34"/>
  <c r="D185" i="34"/>
  <c r="E39" i="34"/>
  <c r="E132" i="34"/>
  <c r="I117" i="34"/>
  <c r="I132" i="34" s="1"/>
  <c r="E288" i="34"/>
  <c r="I273" i="34"/>
  <c r="I288" i="34" s="1"/>
  <c r="F367" i="34"/>
  <c r="I367" i="34"/>
  <c r="H367" i="34"/>
  <c r="C367" i="34"/>
  <c r="D367" i="34"/>
  <c r="G367" i="34"/>
  <c r="B367" i="34"/>
  <c r="B315" i="34"/>
  <c r="F315" i="34"/>
  <c r="I315" i="34"/>
  <c r="H315" i="34"/>
  <c r="D315" i="34"/>
  <c r="G315" i="34"/>
  <c r="C315" i="34"/>
  <c r="H159" i="34"/>
  <c r="F159" i="34"/>
  <c r="I159" i="34"/>
  <c r="D159" i="34"/>
  <c r="C159" i="34"/>
  <c r="G159" i="34"/>
  <c r="F445" i="34"/>
  <c r="I419" i="34"/>
  <c r="F419" i="34"/>
  <c r="H419" i="34"/>
  <c r="H445" i="34"/>
  <c r="C445" i="34"/>
  <c r="G445" i="34"/>
  <c r="G419" i="34"/>
  <c r="D419" i="34"/>
  <c r="C419" i="34"/>
  <c r="D445" i="34"/>
  <c r="B185" i="34"/>
  <c r="B159" i="34"/>
  <c r="B211" i="34"/>
  <c r="F211" i="34"/>
  <c r="I211" i="34"/>
  <c r="H211" i="34"/>
  <c r="D211" i="34"/>
  <c r="G211" i="34"/>
  <c r="C211" i="34"/>
  <c r="E444" i="34"/>
  <c r="E445" i="34" s="1"/>
  <c r="I429" i="34"/>
  <c r="I444" i="34" s="1"/>
  <c r="I445" i="34" s="1"/>
  <c r="B445" i="34"/>
  <c r="E392" i="34"/>
  <c r="I377" i="34"/>
  <c r="I392" i="34" s="1"/>
  <c r="E262" i="34"/>
  <c r="I247" i="34"/>
  <c r="I262" i="34" s="1"/>
  <c r="I66" i="34"/>
  <c r="F14" i="34"/>
  <c r="I14" i="34" s="1"/>
  <c r="E289" i="34" l="1"/>
  <c r="B289" i="34"/>
  <c r="I289" i="34"/>
  <c r="F289" i="34"/>
  <c r="H289" i="34"/>
  <c r="G289" i="34"/>
  <c r="C289" i="34"/>
  <c r="D289" i="34"/>
  <c r="E341" i="34"/>
  <c r="C341" i="34"/>
  <c r="F341" i="34"/>
  <c r="I341" i="34"/>
  <c r="H341" i="34"/>
  <c r="D341" i="34"/>
  <c r="G341" i="34"/>
  <c r="B341" i="34"/>
  <c r="E263" i="34"/>
  <c r="B393" i="34"/>
  <c r="I393" i="34"/>
  <c r="F393" i="34"/>
  <c r="H393" i="34"/>
  <c r="C393" i="34"/>
  <c r="D393" i="34"/>
  <c r="G393" i="34"/>
  <c r="D133" i="34"/>
  <c r="I133" i="34"/>
  <c r="F133" i="34"/>
  <c r="B133" i="34"/>
  <c r="H133" i="34"/>
  <c r="G133" i="34"/>
  <c r="C133" i="34"/>
  <c r="E393" i="34"/>
  <c r="E133" i="34"/>
  <c r="I263" i="34"/>
  <c r="F263" i="34"/>
  <c r="H263" i="34"/>
  <c r="D263" i="34"/>
  <c r="C263" i="34"/>
  <c r="G263" i="34"/>
  <c r="B263" i="34"/>
  <c r="I481" i="34"/>
  <c r="F65" i="34"/>
  <c r="E13" i="34"/>
  <c r="E54" i="34"/>
  <c r="I39" i="34"/>
  <c r="G237" i="34"/>
  <c r="F237" i="34"/>
  <c r="I237" i="34"/>
  <c r="H237" i="34"/>
  <c r="C237" i="34"/>
  <c r="D237" i="34"/>
  <c r="B237" i="34"/>
  <c r="I54" i="34" l="1"/>
  <c r="F13" i="34"/>
  <c r="I65" i="34"/>
  <c r="I13" i="34" l="1"/>
  <c r="I55" i="34"/>
  <c r="F55" i="34"/>
  <c r="H55" i="34"/>
  <c r="G55" i="34"/>
  <c r="D55" i="34"/>
  <c r="B55" i="34"/>
  <c r="C55" i="34"/>
  <c r="E55" i="34"/>
  <c r="D210" i="8" l="1"/>
  <c r="D366" i="1"/>
  <c r="D366" i="8" l="1"/>
  <c r="C418" i="35" l="1"/>
  <c r="G40" i="8"/>
  <c r="G14" i="8" s="1"/>
  <c r="D40" i="8"/>
  <c r="D14" i="8" s="1"/>
  <c r="D40" i="1"/>
  <c r="D14" i="1" s="1"/>
  <c r="C40" i="1"/>
  <c r="C14" i="1" s="1"/>
  <c r="G40" i="1"/>
  <c r="G14" i="1" s="1"/>
  <c r="H40" i="8"/>
  <c r="H14" i="8" s="1"/>
  <c r="C40" i="8"/>
  <c r="C14" i="8" s="1"/>
  <c r="B40" i="8" l="1"/>
  <c r="B40" i="1"/>
  <c r="C366" i="8"/>
  <c r="H236" i="8"/>
  <c r="H184" i="8"/>
  <c r="G288" i="8"/>
  <c r="D288" i="8"/>
  <c r="D262" i="1"/>
  <c r="G262" i="1"/>
  <c r="C262" i="1"/>
  <c r="H158" i="8"/>
  <c r="D158" i="1"/>
  <c r="G340" i="1"/>
  <c r="H392" i="1"/>
  <c r="H184" i="1"/>
  <c r="C236" i="8"/>
  <c r="G184" i="8"/>
  <c r="H288" i="8"/>
  <c r="C314" i="1"/>
  <c r="G288" i="1"/>
  <c r="G210" i="8"/>
  <c r="C210" i="8"/>
  <c r="C340" i="1"/>
  <c r="G392" i="1"/>
  <c r="G184" i="1"/>
  <c r="G366" i="1"/>
  <c r="D444" i="1"/>
  <c r="C210" i="1"/>
  <c r="D184" i="8"/>
  <c r="G314" i="1"/>
  <c r="D314" i="1"/>
  <c r="H288" i="1"/>
  <c r="C392" i="8"/>
  <c r="G392" i="8"/>
  <c r="H158" i="1"/>
  <c r="H444" i="1"/>
  <c r="G366" i="8"/>
  <c r="D236" i="8"/>
  <c r="G236" i="8"/>
  <c r="C184" i="8"/>
  <c r="H314" i="8"/>
  <c r="H314" i="1"/>
  <c r="C288" i="1"/>
  <c r="H262" i="1"/>
  <c r="H418" i="1"/>
  <c r="H418" i="8"/>
  <c r="G444" i="8"/>
  <c r="D444" i="8"/>
  <c r="D392" i="1"/>
  <c r="C366" i="1"/>
  <c r="D340" i="8"/>
  <c r="G314" i="8"/>
  <c r="G262" i="8"/>
  <c r="C262" i="8"/>
  <c r="D262" i="8"/>
  <c r="G418" i="1"/>
  <c r="G418" i="8"/>
  <c r="D418" i="8"/>
  <c r="H444" i="8"/>
  <c r="D158" i="8"/>
  <c r="C184" i="1"/>
  <c r="D210" i="1"/>
  <c r="E210" i="8"/>
  <c r="H366" i="8"/>
  <c r="C340" i="8"/>
  <c r="H262" i="8"/>
  <c r="C288" i="8"/>
  <c r="D288" i="1"/>
  <c r="D392" i="8"/>
  <c r="G158" i="1"/>
  <c r="D340" i="1"/>
  <c r="D184" i="1"/>
  <c r="C444" i="1"/>
  <c r="G210" i="1"/>
  <c r="C314" i="8"/>
  <c r="D314" i="8"/>
  <c r="C418" i="1"/>
  <c r="C418" i="8"/>
  <c r="H340" i="1"/>
  <c r="H366" i="1"/>
  <c r="H340" i="8"/>
  <c r="G340" i="8"/>
  <c r="D418" i="1"/>
  <c r="H392" i="8"/>
  <c r="C444" i="8"/>
  <c r="H210" i="8"/>
  <c r="C158" i="8"/>
  <c r="G158" i="8"/>
  <c r="C158" i="1"/>
  <c r="C392" i="1"/>
  <c r="G444" i="1"/>
  <c r="H210" i="1"/>
  <c r="B340" i="8" l="1"/>
  <c r="B366" i="1"/>
  <c r="I248" i="1"/>
  <c r="B262" i="1"/>
  <c r="B418" i="8"/>
  <c r="I144" i="1"/>
  <c r="G39" i="8"/>
  <c r="G132" i="8"/>
  <c r="D39" i="35"/>
  <c r="C39" i="8"/>
  <c r="C132" i="8"/>
  <c r="B314" i="1"/>
  <c r="B288" i="1"/>
  <c r="I195" i="8"/>
  <c r="B210" i="8"/>
  <c r="I222" i="8"/>
  <c r="I378" i="1"/>
  <c r="B14" i="1"/>
  <c r="B14" i="8"/>
  <c r="B236" i="8"/>
  <c r="I404" i="8"/>
  <c r="B366" i="8"/>
  <c r="I404" i="1"/>
  <c r="B210" i="1"/>
  <c r="B392" i="1"/>
  <c r="D39" i="1"/>
  <c r="D132" i="1"/>
  <c r="I170" i="8"/>
  <c r="H39" i="35"/>
  <c r="I378" i="8"/>
  <c r="B158" i="8"/>
  <c r="G39" i="1"/>
  <c r="G132" i="1"/>
  <c r="B418" i="1"/>
  <c r="I196" i="8"/>
  <c r="B158" i="1"/>
  <c r="C39" i="1"/>
  <c r="C132" i="1"/>
  <c r="I326" i="8"/>
  <c r="I430" i="8"/>
  <c r="I196" i="1"/>
  <c r="I247" i="8"/>
  <c r="B262" i="8"/>
  <c r="H40" i="1"/>
  <c r="H14" i="1" s="1"/>
  <c r="B39" i="35"/>
  <c r="I352" i="8"/>
  <c r="C39" i="35"/>
  <c r="I300" i="1"/>
  <c r="I430" i="1"/>
  <c r="G39" i="35"/>
  <c r="D39" i="8"/>
  <c r="D132" i="8"/>
  <c r="B314" i="8"/>
  <c r="I144" i="8"/>
  <c r="I300" i="8"/>
  <c r="B184" i="8"/>
  <c r="B444" i="1"/>
  <c r="B39" i="8"/>
  <c r="B132" i="8"/>
  <c r="B392" i="8"/>
  <c r="B184" i="1"/>
  <c r="I326" i="1"/>
  <c r="B288" i="8"/>
  <c r="B444" i="8"/>
  <c r="I352" i="1"/>
  <c r="I274" i="1"/>
  <c r="H39" i="8"/>
  <c r="H132" i="8"/>
  <c r="I274" i="8"/>
  <c r="B340" i="1"/>
  <c r="I170" i="1"/>
  <c r="E418" i="8"/>
  <c r="E340" i="8"/>
  <c r="E444" i="8"/>
  <c r="I169" i="8"/>
  <c r="E262" i="1"/>
  <c r="I117" i="35"/>
  <c r="E314" i="8"/>
  <c r="E340" i="1"/>
  <c r="E288" i="8"/>
  <c r="E444" i="1" l="1"/>
  <c r="E210" i="1"/>
  <c r="E418" i="1"/>
  <c r="E419" i="1" s="1"/>
  <c r="I403" i="1"/>
  <c r="I418" i="1" s="1"/>
  <c r="B419" i="1" s="1"/>
  <c r="C13" i="1"/>
  <c r="C28" i="1" s="1"/>
  <c r="C54" i="1"/>
  <c r="E314" i="1"/>
  <c r="I429" i="1"/>
  <c r="I444" i="1" s="1"/>
  <c r="D13" i="8"/>
  <c r="D54" i="8"/>
  <c r="E40" i="1"/>
  <c r="I118" i="1"/>
  <c r="C13" i="8"/>
  <c r="C28" i="8" s="1"/>
  <c r="C54" i="8"/>
  <c r="H39" i="1"/>
  <c r="H132" i="1"/>
  <c r="H13" i="8"/>
  <c r="H28" i="8" s="1"/>
  <c r="H54" i="8"/>
  <c r="I195" i="1"/>
  <c r="I210" i="1" s="1"/>
  <c r="B211" i="1" s="1"/>
  <c r="E184" i="8"/>
  <c r="I429" i="8"/>
  <c r="I444" i="8" s="1"/>
  <c r="B13" i="35"/>
  <c r="D13" i="1"/>
  <c r="D54" i="1"/>
  <c r="I403" i="8"/>
  <c r="I418" i="8" s="1"/>
  <c r="B445" i="8" s="1"/>
  <c r="I325" i="1"/>
  <c r="I340" i="1" s="1"/>
  <c r="B341" i="1" s="1"/>
  <c r="I273" i="8"/>
  <c r="I288" i="8" s="1"/>
  <c r="G13" i="1"/>
  <c r="G54" i="1"/>
  <c r="H13" i="35"/>
  <c r="G13" i="8"/>
  <c r="G54" i="8"/>
  <c r="I325" i="8"/>
  <c r="I340" i="8" s="1"/>
  <c r="I143" i="35"/>
  <c r="G13" i="35"/>
  <c r="E341" i="1"/>
  <c r="E341" i="8"/>
  <c r="I195" i="35"/>
  <c r="B13" i="8"/>
  <c r="B54" i="8"/>
  <c r="C419" i="1"/>
  <c r="E262" i="8"/>
  <c r="I248" i="8"/>
  <c r="I262" i="8" s="1"/>
  <c r="C13" i="35"/>
  <c r="I247" i="1"/>
  <c r="I262" i="1" s="1"/>
  <c r="I184" i="8"/>
  <c r="B185" i="8" s="1"/>
  <c r="E40" i="8"/>
  <c r="I118" i="8"/>
  <c r="D13" i="35"/>
  <c r="E236" i="8"/>
  <c r="B39" i="1"/>
  <c r="B132" i="1"/>
  <c r="I169" i="35"/>
  <c r="I351" i="35"/>
  <c r="I299" i="8"/>
  <c r="I314" i="8" s="1"/>
  <c r="B315" i="8" s="1"/>
  <c r="I221" i="8"/>
  <c r="I236" i="8" s="1"/>
  <c r="I210" i="8"/>
  <c r="B211" i="8" s="1"/>
  <c r="I299" i="1"/>
  <c r="I314" i="1" s="1"/>
  <c r="B315" i="1" s="1"/>
  <c r="E211" i="1" l="1"/>
  <c r="E419" i="8"/>
  <c r="G419" i="1"/>
  <c r="H419" i="1"/>
  <c r="C445" i="1"/>
  <c r="D419" i="1"/>
  <c r="E445" i="1"/>
  <c r="B419" i="8"/>
  <c r="I419" i="1"/>
  <c r="B445" i="1"/>
  <c r="G445" i="1"/>
  <c r="D445" i="1"/>
  <c r="F419" i="1"/>
  <c r="I445" i="8"/>
  <c r="E445" i="8"/>
  <c r="H445" i="1"/>
  <c r="I445" i="1"/>
  <c r="E237" i="8"/>
  <c r="F445" i="1"/>
  <c r="G263" i="8"/>
  <c r="F263" i="8"/>
  <c r="I263" i="8"/>
  <c r="D263" i="8"/>
  <c r="C263" i="8"/>
  <c r="H263" i="8"/>
  <c r="B263" i="8"/>
  <c r="G237" i="8"/>
  <c r="F237" i="8"/>
  <c r="I237" i="8"/>
  <c r="C237" i="8"/>
  <c r="H237" i="8"/>
  <c r="D237" i="8"/>
  <c r="I221" i="35"/>
  <c r="B263" i="1"/>
  <c r="I263" i="1"/>
  <c r="F263" i="1"/>
  <c r="H263" i="1"/>
  <c r="G263" i="1"/>
  <c r="C263" i="1"/>
  <c r="D263" i="1"/>
  <c r="E263" i="8"/>
  <c r="E39" i="35"/>
  <c r="E184" i="1"/>
  <c r="I169" i="1"/>
  <c r="I184" i="1" s="1"/>
  <c r="E263" i="1"/>
  <c r="E392" i="1"/>
  <c r="I377" i="1"/>
  <c r="I392" i="1" s="1"/>
  <c r="E14" i="1"/>
  <c r="I14" i="1" s="1"/>
  <c r="I40" i="1"/>
  <c r="E315" i="1"/>
  <c r="I247" i="35"/>
  <c r="E366" i="8"/>
  <c r="E367" i="8" s="1"/>
  <c r="I351" i="8"/>
  <c r="I366" i="8" s="1"/>
  <c r="I325" i="35"/>
  <c r="E158" i="1"/>
  <c r="I143" i="1"/>
  <c r="I158" i="1" s="1"/>
  <c r="G211" i="8"/>
  <c r="I211" i="8"/>
  <c r="F211" i="8"/>
  <c r="D211" i="8"/>
  <c r="H211" i="8"/>
  <c r="C211" i="8"/>
  <c r="E211" i="8"/>
  <c r="G315" i="8"/>
  <c r="F315" i="8"/>
  <c r="I315" i="8"/>
  <c r="C315" i="8"/>
  <c r="H315" i="8"/>
  <c r="D315" i="8"/>
  <c r="E158" i="8"/>
  <c r="I143" i="8"/>
  <c r="I158" i="8" s="1"/>
  <c r="I299" i="35"/>
  <c r="I377" i="35"/>
  <c r="E14" i="8"/>
  <c r="I40" i="8"/>
  <c r="B237" i="8"/>
  <c r="G341" i="8"/>
  <c r="I341" i="8"/>
  <c r="F341" i="8"/>
  <c r="D341" i="8"/>
  <c r="H341" i="8"/>
  <c r="C341" i="8"/>
  <c r="B289" i="8"/>
  <c r="I289" i="8"/>
  <c r="F289" i="8"/>
  <c r="H289" i="8"/>
  <c r="C289" i="8"/>
  <c r="D289" i="8"/>
  <c r="G289" i="8"/>
  <c r="B341" i="8"/>
  <c r="I403" i="35"/>
  <c r="E315" i="8"/>
  <c r="H13" i="1"/>
  <c r="H28" i="1" s="1"/>
  <c r="H54" i="1"/>
  <c r="E289" i="8"/>
  <c r="B13" i="1"/>
  <c r="B54" i="1"/>
  <c r="G185" i="8"/>
  <c r="F185" i="8"/>
  <c r="I185" i="8"/>
  <c r="D185" i="8"/>
  <c r="C185" i="8"/>
  <c r="H185" i="8"/>
  <c r="C341" i="1"/>
  <c r="I341" i="1"/>
  <c r="F341" i="1"/>
  <c r="G341" i="1"/>
  <c r="D341" i="1"/>
  <c r="H341" i="1"/>
  <c r="D419" i="8"/>
  <c r="I419" i="8"/>
  <c r="F445" i="8"/>
  <c r="F419" i="8"/>
  <c r="C445" i="8"/>
  <c r="G419" i="8"/>
  <c r="D445" i="8"/>
  <c r="C419" i="8"/>
  <c r="H445" i="8"/>
  <c r="G445" i="8"/>
  <c r="H419" i="8"/>
  <c r="H211" i="1"/>
  <c r="I211" i="1"/>
  <c r="F211" i="1"/>
  <c r="D211" i="1"/>
  <c r="C211" i="1"/>
  <c r="G211" i="1"/>
  <c r="E39" i="8"/>
  <c r="E132" i="8"/>
  <c r="I117" i="8"/>
  <c r="I132" i="8" s="1"/>
  <c r="I482" i="8"/>
  <c r="F66" i="8"/>
  <c r="E39" i="1"/>
  <c r="I39" i="1" s="1"/>
  <c r="E132" i="1"/>
  <c r="C315" i="1"/>
  <c r="F315" i="1"/>
  <c r="I315" i="1"/>
  <c r="D315" i="1"/>
  <c r="H315" i="1"/>
  <c r="G315" i="1"/>
  <c r="I273" i="35"/>
  <c r="I117" i="1"/>
  <c r="I132" i="1" s="1"/>
  <c r="E392" i="8"/>
  <c r="I377" i="8"/>
  <c r="I392" i="8" s="1"/>
  <c r="E366" i="1"/>
  <c r="I351" i="1"/>
  <c r="I366" i="1" s="1"/>
  <c r="I429" i="35"/>
  <c r="E185" i="8"/>
  <c r="E288" i="1"/>
  <c r="I273" i="1"/>
  <c r="I288" i="1" s="1"/>
  <c r="E133" i="1" l="1"/>
  <c r="E367" i="1"/>
  <c r="E133" i="8"/>
  <c r="E393" i="8"/>
  <c r="I481" i="8"/>
  <c r="F65" i="8"/>
  <c r="H133" i="1"/>
  <c r="I133" i="1"/>
  <c r="F133" i="1"/>
  <c r="D133" i="1"/>
  <c r="C133" i="1"/>
  <c r="G133" i="1"/>
  <c r="E13" i="8"/>
  <c r="E54" i="8"/>
  <c r="I39" i="8"/>
  <c r="F159" i="8"/>
  <c r="I159" i="8"/>
  <c r="G159" i="8"/>
  <c r="C159" i="8"/>
  <c r="D159" i="8"/>
  <c r="H159" i="8"/>
  <c r="B159" i="8"/>
  <c r="B393" i="1"/>
  <c r="F393" i="1"/>
  <c r="I393" i="1"/>
  <c r="C393" i="1"/>
  <c r="G393" i="1"/>
  <c r="D393" i="1"/>
  <c r="H393" i="1"/>
  <c r="D367" i="1"/>
  <c r="I367" i="1"/>
  <c r="F367" i="1"/>
  <c r="G367" i="1"/>
  <c r="H367" i="1"/>
  <c r="C367" i="1"/>
  <c r="B367" i="1"/>
  <c r="E13" i="1"/>
  <c r="I13" i="1" s="1"/>
  <c r="E54" i="1"/>
  <c r="B133" i="1"/>
  <c r="E159" i="8"/>
  <c r="B367" i="8"/>
  <c r="I367" i="8"/>
  <c r="F367" i="8"/>
  <c r="D367" i="8"/>
  <c r="G367" i="8"/>
  <c r="H367" i="8"/>
  <c r="C367" i="8"/>
  <c r="E393" i="1"/>
  <c r="F289" i="1"/>
  <c r="I289" i="1"/>
  <c r="C289" i="1"/>
  <c r="D289" i="1"/>
  <c r="G289" i="1"/>
  <c r="H289" i="1"/>
  <c r="B289" i="1"/>
  <c r="E159" i="1"/>
  <c r="I159" i="1"/>
  <c r="F159" i="1"/>
  <c r="G159" i="1"/>
  <c r="H159" i="1"/>
  <c r="C159" i="1"/>
  <c r="D159" i="1"/>
  <c r="B159" i="1"/>
  <c r="G185" i="1"/>
  <c r="I185" i="1"/>
  <c r="F185" i="1"/>
  <c r="H185" i="1"/>
  <c r="D185" i="1"/>
  <c r="C185" i="1"/>
  <c r="B185" i="1"/>
  <c r="E289" i="1"/>
  <c r="E185" i="1"/>
  <c r="I66" i="8"/>
  <c r="F14" i="8"/>
  <c r="I14" i="8" s="1"/>
  <c r="C393" i="8"/>
  <c r="I393" i="8"/>
  <c r="F393" i="8"/>
  <c r="G393" i="8"/>
  <c r="D393" i="8"/>
  <c r="H393" i="8"/>
  <c r="B393" i="8"/>
  <c r="E13" i="35"/>
  <c r="I39" i="35"/>
  <c r="I54" i="1"/>
  <c r="B55" i="1" s="1"/>
  <c r="I481" i="35"/>
  <c r="F65" i="35"/>
  <c r="C133" i="8"/>
  <c r="F133" i="8"/>
  <c r="I133" i="8"/>
  <c r="G133" i="8"/>
  <c r="B133" i="8"/>
  <c r="H133" i="8"/>
  <c r="D133" i="8"/>
  <c r="H55" i="1" l="1"/>
  <c r="F13" i="35"/>
  <c r="I65" i="35"/>
  <c r="I54" i="8"/>
  <c r="I55" i="1"/>
  <c r="F55" i="1"/>
  <c r="G55" i="1"/>
  <c r="C55" i="1"/>
  <c r="D55" i="1"/>
  <c r="F13" i="8"/>
  <c r="I13" i="8" s="1"/>
  <c r="I65" i="8"/>
  <c r="E55" i="1"/>
  <c r="F55" i="8" l="1"/>
  <c r="I55" i="8"/>
  <c r="D55" i="8"/>
  <c r="C55" i="8"/>
  <c r="H55" i="8"/>
  <c r="B55" i="8"/>
  <c r="G55" i="8"/>
  <c r="E55" i="8"/>
  <c r="I13" i="35"/>
  <c r="D210" i="32" l="1"/>
  <c r="D158" i="32" l="1"/>
  <c r="D366" i="32"/>
  <c r="C40" i="32" l="1"/>
  <c r="C14" i="32" s="1"/>
  <c r="C262" i="32"/>
  <c r="G210" i="32"/>
  <c r="H444" i="32"/>
  <c r="G236" i="32"/>
  <c r="H158" i="32"/>
  <c r="H366" i="32"/>
  <c r="C340" i="32"/>
  <c r="C210" i="32"/>
  <c r="C444" i="32"/>
  <c r="G184" i="32"/>
  <c r="C236" i="32"/>
  <c r="D392" i="32"/>
  <c r="D40" i="32"/>
  <c r="D14" i="32" s="1"/>
  <c r="G340" i="32"/>
  <c r="D340" i="32"/>
  <c r="H184" i="32"/>
  <c r="D236" i="32"/>
  <c r="D288" i="32"/>
  <c r="C366" i="32"/>
  <c r="G262" i="32"/>
  <c r="D262" i="32"/>
  <c r="H418" i="32"/>
  <c r="D314" i="32"/>
  <c r="G444" i="32"/>
  <c r="D444" i="32"/>
  <c r="C184" i="32"/>
  <c r="G418" i="32"/>
  <c r="D418" i="32"/>
  <c r="G288" i="32"/>
  <c r="H288" i="32"/>
  <c r="C288" i="32"/>
  <c r="C158" i="32"/>
  <c r="G158" i="32"/>
  <c r="C314" i="32"/>
  <c r="H340" i="32"/>
  <c r="H210" i="32"/>
  <c r="H236" i="32"/>
  <c r="C418" i="32"/>
  <c r="G40" i="32"/>
  <c r="G14" i="32" s="1"/>
  <c r="G366" i="32"/>
  <c r="H262" i="32"/>
  <c r="H314" i="32"/>
  <c r="H392" i="32"/>
  <c r="C392" i="32"/>
  <c r="H40" i="32"/>
  <c r="H14" i="32" s="1"/>
  <c r="D184" i="32"/>
  <c r="G314" i="32"/>
  <c r="G392" i="32"/>
  <c r="B366" i="32" l="1"/>
  <c r="B314" i="32"/>
  <c r="B392" i="32"/>
  <c r="B158" i="32"/>
  <c r="B210" i="32"/>
  <c r="B39" i="32"/>
  <c r="B132" i="32"/>
  <c r="D39" i="32"/>
  <c r="D132" i="32"/>
  <c r="B40" i="32"/>
  <c r="B184" i="32"/>
  <c r="B340" i="32"/>
  <c r="B444" i="32"/>
  <c r="C39" i="32"/>
  <c r="C132" i="32"/>
  <c r="B236" i="32"/>
  <c r="G39" i="32"/>
  <c r="G132" i="32"/>
  <c r="B288" i="32"/>
  <c r="H39" i="32"/>
  <c r="H132" i="32"/>
  <c r="B418" i="32"/>
  <c r="B262" i="32"/>
  <c r="I143" i="32"/>
  <c r="I299" i="32"/>
  <c r="I118" i="32"/>
  <c r="I221" i="32" l="1"/>
  <c r="I248" i="32"/>
  <c r="H13" i="32"/>
  <c r="H28" i="32" s="1"/>
  <c r="H54" i="32"/>
  <c r="I352" i="32"/>
  <c r="C13" i="32"/>
  <c r="C28" i="32" s="1"/>
  <c r="C54" i="32"/>
  <c r="B14" i="32"/>
  <c r="I274" i="32"/>
  <c r="I300" i="32"/>
  <c r="I314" i="32" s="1"/>
  <c r="I430" i="32"/>
  <c r="I170" i="32"/>
  <c r="D13" i="32"/>
  <c r="D54" i="32"/>
  <c r="I326" i="32"/>
  <c r="I222" i="32"/>
  <c r="I144" i="32"/>
  <c r="I158" i="32" s="1"/>
  <c r="G13" i="32"/>
  <c r="G54" i="32"/>
  <c r="B13" i="32"/>
  <c r="B54" i="32"/>
  <c r="I351" i="32"/>
  <c r="I366" i="32" s="1"/>
  <c r="E158" i="32"/>
  <c r="I378" i="32"/>
  <c r="I196" i="32"/>
  <c r="I404" i="32"/>
  <c r="I325" i="32"/>
  <c r="D315" i="32" l="1"/>
  <c r="F315" i="32"/>
  <c r="I315" i="32"/>
  <c r="G315" i="32"/>
  <c r="H315" i="32"/>
  <c r="C315" i="32"/>
  <c r="B315" i="32"/>
  <c r="C159" i="32"/>
  <c r="F159" i="32"/>
  <c r="I159" i="32"/>
  <c r="D159" i="32"/>
  <c r="H159" i="32"/>
  <c r="G159" i="32"/>
  <c r="B159" i="32"/>
  <c r="E159" i="32"/>
  <c r="E262" i="32"/>
  <c r="I247" i="32"/>
  <c r="I262" i="32" s="1"/>
  <c r="E39" i="32"/>
  <c r="E132" i="32"/>
  <c r="I117" i="32"/>
  <c r="I132" i="32" s="1"/>
  <c r="E184" i="32"/>
  <c r="I169" i="32"/>
  <c r="I184" i="32" s="1"/>
  <c r="E444" i="32"/>
  <c r="I429" i="32"/>
  <c r="I444" i="32" s="1"/>
  <c r="I367" i="32"/>
  <c r="F367" i="32"/>
  <c r="D367" i="32"/>
  <c r="C367" i="32"/>
  <c r="H367" i="32"/>
  <c r="G367" i="32"/>
  <c r="E40" i="32"/>
  <c r="E210" i="32"/>
  <c r="I195" i="32"/>
  <c r="I210" i="32" s="1"/>
  <c r="E314" i="32"/>
  <c r="E315" i="32" s="1"/>
  <c r="I236" i="32"/>
  <c r="E340" i="32"/>
  <c r="B367" i="32"/>
  <c r="E288" i="32"/>
  <c r="I273" i="32"/>
  <c r="I288" i="32" s="1"/>
  <c r="E418" i="32"/>
  <c r="I403" i="32"/>
  <c r="I418" i="32" s="1"/>
  <c r="E392" i="32"/>
  <c r="I377" i="32"/>
  <c r="I392" i="32" s="1"/>
  <c r="E236" i="32"/>
  <c r="I340" i="32"/>
  <c r="E366" i="32"/>
  <c r="E367" i="32" s="1"/>
  <c r="E393" i="32" l="1"/>
  <c r="E211" i="32"/>
  <c r="I445" i="32"/>
  <c r="E237" i="32"/>
  <c r="C211" i="32"/>
  <c r="I211" i="32"/>
  <c r="F211" i="32"/>
  <c r="D211" i="32"/>
  <c r="G211" i="32"/>
  <c r="H211" i="32"/>
  <c r="B211" i="32"/>
  <c r="E133" i="32"/>
  <c r="I133" i="32"/>
  <c r="F133" i="32"/>
  <c r="H133" i="32"/>
  <c r="C133" i="32"/>
  <c r="D133" i="32"/>
  <c r="B133" i="32"/>
  <c r="G133" i="32"/>
  <c r="I393" i="32"/>
  <c r="F393" i="32"/>
  <c r="H393" i="32"/>
  <c r="C393" i="32"/>
  <c r="G393" i="32"/>
  <c r="D393" i="32"/>
  <c r="B393" i="32"/>
  <c r="E13" i="32"/>
  <c r="E54" i="32"/>
  <c r="I39" i="32"/>
  <c r="I419" i="32"/>
  <c r="F445" i="32"/>
  <c r="F419" i="32"/>
  <c r="H419" i="32"/>
  <c r="D445" i="32"/>
  <c r="H445" i="32"/>
  <c r="C419" i="32"/>
  <c r="G419" i="32"/>
  <c r="C445" i="32"/>
  <c r="D419" i="32"/>
  <c r="G445" i="32"/>
  <c r="B419" i="32"/>
  <c r="B445" i="32"/>
  <c r="E445" i="32"/>
  <c r="G263" i="32"/>
  <c r="I263" i="32"/>
  <c r="F263" i="32"/>
  <c r="C263" i="32"/>
  <c r="H263" i="32"/>
  <c r="D263" i="32"/>
  <c r="B263" i="32"/>
  <c r="I481" i="32"/>
  <c r="F65" i="32"/>
  <c r="E419" i="32"/>
  <c r="D185" i="32"/>
  <c r="I185" i="32"/>
  <c r="F185" i="32"/>
  <c r="C185" i="32"/>
  <c r="H185" i="32"/>
  <c r="G185" i="32"/>
  <c r="B185" i="32"/>
  <c r="E263" i="32"/>
  <c r="E14" i="32"/>
  <c r="I40" i="32"/>
  <c r="H289" i="32"/>
  <c r="F289" i="32"/>
  <c r="I289" i="32"/>
  <c r="C289" i="32"/>
  <c r="D289" i="32"/>
  <c r="G289" i="32"/>
  <c r="B289" i="32"/>
  <c r="I237" i="32"/>
  <c r="F237" i="32"/>
  <c r="H237" i="32"/>
  <c r="D237" i="32"/>
  <c r="G237" i="32"/>
  <c r="C237" i="32"/>
  <c r="B237" i="32"/>
  <c r="E185" i="32"/>
  <c r="E341" i="32"/>
  <c r="I341" i="32"/>
  <c r="F341" i="32"/>
  <c r="D341" i="32"/>
  <c r="H341" i="32"/>
  <c r="C341" i="32"/>
  <c r="G341" i="32"/>
  <c r="B341" i="32"/>
  <c r="E289" i="32"/>
  <c r="I54" i="32" l="1"/>
  <c r="I482" i="32"/>
  <c r="F66" i="32"/>
  <c r="F13" i="32"/>
  <c r="I13" i="32" s="1"/>
  <c r="I65" i="32"/>
  <c r="I55" i="32" l="1"/>
  <c r="F55" i="32"/>
  <c r="C55" i="32"/>
  <c r="B55" i="32"/>
  <c r="D55" i="32"/>
  <c r="G55" i="32"/>
  <c r="H55" i="32"/>
  <c r="F14" i="32"/>
  <c r="I14" i="32" s="1"/>
  <c r="I66" i="32"/>
  <c r="E55" i="32"/>
  <c r="G418" i="35" l="1"/>
  <c r="D418" i="35"/>
  <c r="G314" i="35"/>
  <c r="D314" i="35"/>
  <c r="G236" i="35"/>
  <c r="D236" i="35"/>
  <c r="H236" i="35"/>
  <c r="H184" i="35"/>
  <c r="G392" i="35"/>
  <c r="D392" i="35"/>
  <c r="C340" i="35"/>
  <c r="G262" i="35"/>
  <c r="D262" i="35"/>
  <c r="H262" i="35"/>
  <c r="H314" i="35"/>
  <c r="C314" i="35"/>
  <c r="C236" i="35"/>
  <c r="G366" i="35"/>
  <c r="D366" i="35"/>
  <c r="H366" i="35"/>
  <c r="G184" i="35"/>
  <c r="D184" i="35"/>
  <c r="C158" i="35"/>
  <c r="G158" i="35"/>
  <c r="D288" i="35"/>
  <c r="H288" i="35"/>
  <c r="C288" i="35"/>
  <c r="C444" i="35"/>
  <c r="G210" i="35"/>
  <c r="D210" i="35"/>
  <c r="H210" i="35"/>
  <c r="C184" i="35"/>
  <c r="G340" i="35"/>
  <c r="D340" i="35"/>
  <c r="H340" i="35"/>
  <c r="C262" i="35"/>
  <c r="D158" i="35"/>
  <c r="H158" i="35"/>
  <c r="H418" i="35"/>
  <c r="H392" i="35"/>
  <c r="C392" i="35"/>
  <c r="G288" i="35"/>
  <c r="G444" i="35"/>
  <c r="D444" i="35"/>
  <c r="H444" i="35"/>
  <c r="C210" i="35"/>
  <c r="C366" i="35"/>
  <c r="C40" i="35" l="1"/>
  <c r="C132" i="35"/>
  <c r="H40" i="35"/>
  <c r="H132" i="35"/>
  <c r="B210" i="35"/>
  <c r="G40" i="35"/>
  <c r="G132" i="35"/>
  <c r="B392" i="35"/>
  <c r="B366" i="35"/>
  <c r="B40" i="35"/>
  <c r="B132" i="35"/>
  <c r="B418" i="35"/>
  <c r="B184" i="35"/>
  <c r="B314" i="35"/>
  <c r="B288" i="35"/>
  <c r="D40" i="35"/>
  <c r="D132" i="35"/>
  <c r="B444" i="35"/>
  <c r="B158" i="35"/>
  <c r="B262" i="35"/>
  <c r="B340" i="35"/>
  <c r="B236" i="35"/>
  <c r="E314" i="35"/>
  <c r="E184" i="35"/>
  <c r="E366" i="35"/>
  <c r="D14" i="35" l="1"/>
  <c r="D54" i="35"/>
  <c r="I352" i="35"/>
  <c r="I366" i="35" s="1"/>
  <c r="I170" i="35"/>
  <c r="I184" i="35" s="1"/>
  <c r="E185" i="35" s="1"/>
  <c r="H14" i="35"/>
  <c r="H28" i="35" s="1"/>
  <c r="H54" i="35"/>
  <c r="I300" i="35"/>
  <c r="I314" i="35" s="1"/>
  <c r="E315" i="35" s="1"/>
  <c r="B14" i="35"/>
  <c r="B54" i="35"/>
  <c r="C14" i="35"/>
  <c r="C28" i="35" s="1"/>
  <c r="C54" i="35"/>
  <c r="E367" i="35"/>
  <c r="B367" i="35"/>
  <c r="G14" i="35"/>
  <c r="G54" i="35"/>
  <c r="B315" i="35" l="1"/>
  <c r="E392" i="35"/>
  <c r="I378" i="35"/>
  <c r="I392" i="35" s="1"/>
  <c r="E288" i="35"/>
  <c r="I274" i="35"/>
  <c r="I288" i="35" s="1"/>
  <c r="E340" i="35"/>
  <c r="I326" i="35"/>
  <c r="I340" i="35" s="1"/>
  <c r="E210" i="35"/>
  <c r="I196" i="35"/>
  <c r="I210" i="35" s="1"/>
  <c r="E40" i="35"/>
  <c r="E132" i="35"/>
  <c r="I118" i="35"/>
  <c r="I132" i="35" s="1"/>
  <c r="E158" i="35"/>
  <c r="I144" i="35"/>
  <c r="I158" i="35" s="1"/>
  <c r="E236" i="35"/>
  <c r="I222" i="35"/>
  <c r="I236" i="35" s="1"/>
  <c r="B185" i="35"/>
  <c r="F185" i="35"/>
  <c r="I185" i="35"/>
  <c r="D185" i="35"/>
  <c r="G185" i="35"/>
  <c r="H185" i="35"/>
  <c r="C185" i="35"/>
  <c r="E262" i="35"/>
  <c r="E263" i="35" s="1"/>
  <c r="I248" i="35"/>
  <c r="I262" i="35" s="1"/>
  <c r="E444" i="35"/>
  <c r="I430" i="35"/>
  <c r="I444" i="35" s="1"/>
  <c r="C367" i="35"/>
  <c r="I367" i="35"/>
  <c r="F367" i="35"/>
  <c r="G367" i="35"/>
  <c r="H367" i="35"/>
  <c r="D367" i="35"/>
  <c r="D315" i="35"/>
  <c r="F315" i="35"/>
  <c r="I315" i="35"/>
  <c r="H315" i="35"/>
  <c r="C315" i="35"/>
  <c r="G315" i="35"/>
  <c r="E418" i="35"/>
  <c r="I404" i="35"/>
  <c r="I418" i="35" s="1"/>
  <c r="H211" i="35" l="1"/>
  <c r="F211" i="35"/>
  <c r="I211" i="35"/>
  <c r="C211" i="35"/>
  <c r="G211" i="35"/>
  <c r="D211" i="35"/>
  <c r="B211" i="35"/>
  <c r="E211" i="35"/>
  <c r="I482" i="35"/>
  <c r="F66" i="35"/>
  <c r="I419" i="35"/>
  <c r="F419" i="35"/>
  <c r="F445" i="35"/>
  <c r="C419" i="35"/>
  <c r="D419" i="35"/>
  <c r="G419" i="35"/>
  <c r="H419" i="35"/>
  <c r="H445" i="35"/>
  <c r="D445" i="35"/>
  <c r="G445" i="35"/>
  <c r="C445" i="35"/>
  <c r="B445" i="35"/>
  <c r="B419" i="35"/>
  <c r="C237" i="35"/>
  <c r="I237" i="35"/>
  <c r="F237" i="35"/>
  <c r="D237" i="35"/>
  <c r="H237" i="35"/>
  <c r="G237" i="35"/>
  <c r="B237" i="35"/>
  <c r="E289" i="35"/>
  <c r="E419" i="35"/>
  <c r="I445" i="35"/>
  <c r="E237" i="35"/>
  <c r="B133" i="35"/>
  <c r="I133" i="35"/>
  <c r="F133" i="35"/>
  <c r="C133" i="35"/>
  <c r="G133" i="35"/>
  <c r="D133" i="35"/>
  <c r="H133" i="35"/>
  <c r="F393" i="35"/>
  <c r="I393" i="35"/>
  <c r="G393" i="35"/>
  <c r="D393" i="35"/>
  <c r="C393" i="35"/>
  <c r="H393" i="35"/>
  <c r="B393" i="35"/>
  <c r="I289" i="35"/>
  <c r="F289" i="35"/>
  <c r="C289" i="35"/>
  <c r="D289" i="35"/>
  <c r="H289" i="35"/>
  <c r="G289" i="35"/>
  <c r="B289" i="35"/>
  <c r="E445" i="35"/>
  <c r="C159" i="35"/>
  <c r="F159" i="35"/>
  <c r="I159" i="35"/>
  <c r="H159" i="35"/>
  <c r="D159" i="35"/>
  <c r="G159" i="35"/>
  <c r="B159" i="35"/>
  <c r="E133" i="35"/>
  <c r="B341" i="35"/>
  <c r="I341" i="35"/>
  <c r="F341" i="35"/>
  <c r="C341" i="35"/>
  <c r="G341" i="35"/>
  <c r="H341" i="35"/>
  <c r="D341" i="35"/>
  <c r="E393" i="35"/>
  <c r="B263" i="35"/>
  <c r="F263" i="35"/>
  <c r="I263" i="35"/>
  <c r="D263" i="35"/>
  <c r="H263" i="35"/>
  <c r="C263" i="35"/>
  <c r="G263" i="35"/>
  <c r="E159" i="35"/>
  <c r="E14" i="35"/>
  <c r="E54" i="35"/>
  <c r="I40" i="35"/>
  <c r="E341" i="35"/>
  <c r="I54" i="35" l="1"/>
  <c r="E55" i="35"/>
  <c r="I66" i="35"/>
  <c r="F14" i="35"/>
  <c r="I14" i="35"/>
  <c r="F55" i="35" l="1"/>
  <c r="I55" i="35"/>
  <c r="D55" i="35"/>
  <c r="B55" i="35"/>
  <c r="G55" i="35"/>
  <c r="C55" i="35"/>
  <c r="H55" i="35"/>
  <c r="P65" i="41" l="1"/>
  <c r="S481" i="41"/>
  <c r="S496" i="41" s="1"/>
  <c r="P496" i="41"/>
  <c r="P65" i="42"/>
  <c r="S481" i="42"/>
  <c r="S496" i="42" s="1"/>
  <c r="P496" i="42"/>
  <c r="P65" i="43"/>
  <c r="S481" i="43"/>
  <c r="S496" i="43" s="1"/>
  <c r="P496" i="43"/>
  <c r="M497" i="43" l="1"/>
  <c r="P497" i="43"/>
  <c r="N497" i="43"/>
  <c r="O497" i="43"/>
  <c r="R497" i="43"/>
  <c r="L497" i="43"/>
  <c r="Q497" i="43"/>
  <c r="P13" i="43"/>
  <c r="S65" i="43"/>
  <c r="S80" i="43" s="1"/>
  <c r="P80" i="43"/>
  <c r="P13" i="42"/>
  <c r="S65" i="42"/>
  <c r="S80" i="42" s="1"/>
  <c r="P80" i="42"/>
  <c r="M497" i="42"/>
  <c r="L497" i="42"/>
  <c r="O497" i="42"/>
  <c r="R497" i="42"/>
  <c r="N497" i="42"/>
  <c r="Q497" i="42"/>
  <c r="P497" i="42"/>
  <c r="Q497" i="41"/>
  <c r="R497" i="41"/>
  <c r="M497" i="41"/>
  <c r="L497" i="41"/>
  <c r="S497" i="41" s="1"/>
  <c r="N497" i="41"/>
  <c r="O497" i="41"/>
  <c r="P497" i="41"/>
  <c r="P13" i="41"/>
  <c r="S65" i="41"/>
  <c r="S80" i="41" s="1"/>
  <c r="P80" i="41"/>
  <c r="S497" i="43" l="1"/>
  <c r="S13" i="43"/>
  <c r="T13" i="43" s="1"/>
  <c r="P28" i="43"/>
  <c r="S497" i="42"/>
  <c r="S13" i="41"/>
  <c r="T13" i="41" s="1"/>
  <c r="P28" i="41"/>
  <c r="Q81" i="42"/>
  <c r="M81" i="42"/>
  <c r="L81" i="42"/>
  <c r="R81" i="42"/>
  <c r="N81" i="42"/>
  <c r="O81" i="42"/>
  <c r="P81" i="42"/>
  <c r="S13" i="42"/>
  <c r="T13" i="42" s="1"/>
  <c r="P28" i="42"/>
  <c r="N81" i="41"/>
  <c r="Q81" i="41"/>
  <c r="M81" i="41"/>
  <c r="L81" i="41"/>
  <c r="R81" i="41"/>
  <c r="P81" i="41"/>
  <c r="O81" i="41"/>
  <c r="L81" i="43"/>
  <c r="N81" i="43"/>
  <c r="M81" i="43"/>
  <c r="O81" i="43"/>
  <c r="R81" i="43"/>
  <c r="Q81" i="43"/>
  <c r="P81" i="43"/>
  <c r="S81" i="43" l="1"/>
  <c r="S81" i="42"/>
  <c r="S81" i="41"/>
  <c r="P96" i="40" l="1"/>
  <c r="P106" i="40" s="1"/>
  <c r="P600" i="40"/>
  <c r="S590" i="40"/>
  <c r="S600" i="40" s="1"/>
  <c r="M601" i="40" l="1"/>
  <c r="L601" i="40"/>
  <c r="R601" i="40"/>
  <c r="Q601" i="40"/>
  <c r="P601" i="40"/>
  <c r="O601" i="40"/>
  <c r="N601" i="40"/>
  <c r="P65" i="40" l="1"/>
  <c r="P496" i="40"/>
  <c r="S481" i="40"/>
  <c r="P70" i="40"/>
  <c r="S486" i="40"/>
  <c r="S601" i="40"/>
  <c r="P18" i="40" l="1"/>
  <c r="S70" i="40"/>
  <c r="S496" i="40"/>
  <c r="P13" i="40"/>
  <c r="S65" i="40"/>
  <c r="S80" i="40" s="1"/>
  <c r="P80" i="40"/>
  <c r="M81" i="40" l="1"/>
  <c r="Q81" i="40"/>
  <c r="O81" i="40"/>
  <c r="R81" i="40"/>
  <c r="L81" i="40"/>
  <c r="N81" i="40"/>
  <c r="P81" i="40"/>
  <c r="S13" i="40"/>
  <c r="T13" i="40" s="1"/>
  <c r="P28" i="40"/>
  <c r="O497" i="40"/>
  <c r="N497" i="40"/>
  <c r="Q497" i="40"/>
  <c r="L497" i="40"/>
  <c r="R497" i="40"/>
  <c r="M497" i="40"/>
  <c r="P497" i="40"/>
  <c r="S81" i="40" l="1"/>
  <c r="S497" i="40"/>
  <c r="AF614" i="48" l="1"/>
  <c r="AF610" i="48"/>
  <c r="AF617" i="48"/>
  <c r="AF622" i="48"/>
  <c r="AF615" i="48" l="1"/>
  <c r="AF619" i="48"/>
  <c r="AF607" i="48"/>
  <c r="AF609" i="48"/>
  <c r="AF618" i="48"/>
  <c r="AF621" i="48"/>
  <c r="AF606" i="48"/>
  <c r="D87" i="48"/>
  <c r="D9" i="48" s="1"/>
  <c r="D95" i="48"/>
  <c r="D17" i="48" s="1"/>
  <c r="D98" i="48"/>
  <c r="D20" i="48" s="1"/>
  <c r="D99" i="48"/>
  <c r="D21" i="48" s="1"/>
  <c r="D94" i="48"/>
  <c r="D16" i="48" s="1"/>
  <c r="D97" i="48"/>
  <c r="D19" i="48" s="1"/>
  <c r="D89" i="48"/>
  <c r="D11" i="48" s="1"/>
  <c r="D90" i="48"/>
  <c r="D12" i="48" s="1"/>
  <c r="AF605" i="48" l="1"/>
  <c r="N94" i="48"/>
  <c r="N16" i="48" s="1"/>
  <c r="N99" i="48"/>
  <c r="N21" i="48" s="1"/>
  <c r="N98" i="48"/>
  <c r="N20" i="48" s="1"/>
  <c r="N95" i="48"/>
  <c r="N17" i="48" s="1"/>
  <c r="D101" i="48"/>
  <c r="D23" i="48" s="1"/>
  <c r="D102" i="48"/>
  <c r="D24" i="48" s="1"/>
  <c r="N90" i="48"/>
  <c r="N12" i="48" s="1"/>
  <c r="N89" i="48"/>
  <c r="N11" i="48" s="1"/>
  <c r="N97" i="48"/>
  <c r="N19" i="48" s="1"/>
  <c r="N87" i="48"/>
  <c r="N9" i="48" s="1"/>
  <c r="D86" i="48"/>
  <c r="D8" i="48" s="1"/>
  <c r="I622" i="48" l="1"/>
  <c r="B102" i="48"/>
  <c r="I617" i="48"/>
  <c r="B97" i="48"/>
  <c r="I606" i="48"/>
  <c r="B86" i="48"/>
  <c r="I607" i="48"/>
  <c r="B87" i="48"/>
  <c r="I614" i="48"/>
  <c r="B94" i="48"/>
  <c r="I615" i="48"/>
  <c r="B95" i="48"/>
  <c r="D85" i="48"/>
  <c r="I610" i="48"/>
  <c r="B90" i="48"/>
  <c r="I609" i="48"/>
  <c r="B89" i="48"/>
  <c r="I605" i="48"/>
  <c r="B85" i="48"/>
  <c r="I619" i="48"/>
  <c r="I621" i="48"/>
  <c r="B101" i="48"/>
  <c r="I618" i="48"/>
  <c r="B98" i="48"/>
  <c r="N102" i="48"/>
  <c r="N24" i="48" s="1"/>
  <c r="N86" i="48"/>
  <c r="N8" i="48" s="1"/>
  <c r="N101" i="48"/>
  <c r="N23" i="48" s="1"/>
  <c r="S617" i="48" l="1"/>
  <c r="AG617" i="48" s="1"/>
  <c r="L97" i="48"/>
  <c r="D7" i="48"/>
  <c r="I86" i="48"/>
  <c r="B8" i="48"/>
  <c r="I8" i="48" s="1"/>
  <c r="S607" i="48"/>
  <c r="AG607" i="48" s="1"/>
  <c r="L87" i="48"/>
  <c r="I98" i="48"/>
  <c r="B20" i="48"/>
  <c r="I20" i="48" s="1"/>
  <c r="S609" i="48"/>
  <c r="AG609" i="48" s="1"/>
  <c r="L89" i="48"/>
  <c r="S606" i="48"/>
  <c r="AG606" i="48" s="1"/>
  <c r="L86" i="48"/>
  <c r="S622" i="48"/>
  <c r="AG622" i="48" s="1"/>
  <c r="L102" i="48"/>
  <c r="S615" i="48"/>
  <c r="AG615" i="48" s="1"/>
  <c r="L95" i="48"/>
  <c r="I89" i="48"/>
  <c r="B11" i="48"/>
  <c r="I11" i="48" s="1"/>
  <c r="I94" i="48"/>
  <c r="B16" i="48"/>
  <c r="I102" i="48"/>
  <c r="B24" i="48"/>
  <c r="I24" i="48" s="1"/>
  <c r="S618" i="48"/>
  <c r="AG618" i="48" s="1"/>
  <c r="L98" i="48"/>
  <c r="S619" i="48"/>
  <c r="I85" i="48"/>
  <c r="B7" i="48"/>
  <c r="I97" i="48"/>
  <c r="B19" i="48"/>
  <c r="I19" i="48" s="1"/>
  <c r="S614" i="48"/>
  <c r="AG614" i="48" s="1"/>
  <c r="L94" i="48"/>
  <c r="I101" i="48"/>
  <c r="B23" i="48"/>
  <c r="I23" i="48" s="1"/>
  <c r="S605" i="48"/>
  <c r="AG605" i="48" s="1"/>
  <c r="L85" i="48"/>
  <c r="N85" i="48"/>
  <c r="S621" i="48"/>
  <c r="AG621" i="48" s="1"/>
  <c r="L101" i="48"/>
  <c r="I95" i="48"/>
  <c r="B17" i="48"/>
  <c r="I17" i="48" s="1"/>
  <c r="S610" i="48"/>
  <c r="AG610" i="48" s="1"/>
  <c r="L90" i="48"/>
  <c r="I90" i="48"/>
  <c r="B12" i="48"/>
  <c r="I12" i="48" s="1"/>
  <c r="I87" i="48"/>
  <c r="B9" i="48"/>
  <c r="I9" i="48" s="1"/>
  <c r="S85" i="48" l="1"/>
  <c r="L7" i="48"/>
  <c r="S102" i="48"/>
  <c r="L24" i="48"/>
  <c r="S24" i="48" s="1"/>
  <c r="T24" i="48" s="1"/>
  <c r="S87" i="48"/>
  <c r="L9" i="48"/>
  <c r="S9" i="48" s="1"/>
  <c r="T9" i="48" s="1"/>
  <c r="I7" i="48"/>
  <c r="S86" i="48"/>
  <c r="L8" i="48"/>
  <c r="S8" i="48" s="1"/>
  <c r="T8" i="48" s="1"/>
  <c r="S101" i="48"/>
  <c r="L23" i="48"/>
  <c r="S23" i="48" s="1"/>
  <c r="T23" i="48" s="1"/>
  <c r="S89" i="48"/>
  <c r="L11" i="48"/>
  <c r="S11" i="48" s="1"/>
  <c r="T11" i="48" s="1"/>
  <c r="S94" i="48"/>
  <c r="L16" i="48"/>
  <c r="AG619" i="48"/>
  <c r="S90" i="48"/>
  <c r="L12" i="48"/>
  <c r="S12" i="48" s="1"/>
  <c r="T12" i="48" s="1"/>
  <c r="N7" i="48"/>
  <c r="S98" i="48"/>
  <c r="L20" i="48"/>
  <c r="S20" i="48" s="1"/>
  <c r="T20" i="48" s="1"/>
  <c r="S95" i="48"/>
  <c r="L17" i="48"/>
  <c r="S97" i="48"/>
  <c r="L19" i="48"/>
  <c r="S19" i="48" s="1"/>
  <c r="T19" i="48" s="1"/>
  <c r="S7" i="48" l="1"/>
  <c r="T7" i="48" l="1"/>
  <c r="AF618" i="47"/>
  <c r="AF619" i="47" l="1"/>
  <c r="AF607" i="47"/>
  <c r="AF610" i="47"/>
  <c r="AF615" i="47"/>
  <c r="AF617" i="47"/>
  <c r="AF609" i="47"/>
  <c r="AF614" i="47"/>
  <c r="AF622" i="47"/>
  <c r="D94" i="47"/>
  <c r="D16" i="47" s="1"/>
  <c r="D95" i="47"/>
  <c r="D17" i="47" s="1"/>
  <c r="D89" i="47"/>
  <c r="D11" i="47" s="1"/>
  <c r="D97" i="47"/>
  <c r="D19" i="47" s="1"/>
  <c r="D98" i="47"/>
  <c r="D20" i="47" s="1"/>
  <c r="D90" i="47"/>
  <c r="D12" i="47" s="1"/>
  <c r="D87" i="47"/>
  <c r="D9" i="47" s="1"/>
  <c r="D99" i="47"/>
  <c r="D21" i="47" s="1"/>
  <c r="AF605" i="47" l="1"/>
  <c r="AF606" i="47"/>
  <c r="D86" i="47"/>
  <c r="D8" i="47" s="1"/>
  <c r="N87" i="47"/>
  <c r="N9" i="47" s="1"/>
  <c r="N97" i="47"/>
  <c r="N19" i="47" s="1"/>
  <c r="N89" i="47"/>
  <c r="N11" i="47" s="1"/>
  <c r="N94" i="47"/>
  <c r="N16" i="47" s="1"/>
  <c r="N99" i="47"/>
  <c r="N21" i="47" s="1"/>
  <c r="D102" i="47"/>
  <c r="D24" i="47" s="1"/>
  <c r="D101" i="47"/>
  <c r="D23" i="47" s="1"/>
  <c r="N90" i="47"/>
  <c r="N12" i="47" s="1"/>
  <c r="N98" i="47"/>
  <c r="N20" i="47" s="1"/>
  <c r="N95" i="47"/>
  <c r="N17" i="47" s="1"/>
  <c r="I610" i="47" l="1"/>
  <c r="B90" i="47"/>
  <c r="I619" i="47"/>
  <c r="I617" i="47"/>
  <c r="B97" i="47"/>
  <c r="I621" i="47"/>
  <c r="B101" i="47"/>
  <c r="I607" i="47"/>
  <c r="B87" i="47"/>
  <c r="I622" i="47"/>
  <c r="B102" i="47"/>
  <c r="D85" i="47"/>
  <c r="I614" i="47"/>
  <c r="B94" i="47"/>
  <c r="I618" i="47"/>
  <c r="B98" i="47"/>
  <c r="I606" i="47"/>
  <c r="B86" i="47"/>
  <c r="I615" i="47"/>
  <c r="B95" i="47"/>
  <c r="I605" i="47"/>
  <c r="B85" i="47"/>
  <c r="AF621" i="47"/>
  <c r="I609" i="47"/>
  <c r="B89" i="47"/>
  <c r="N101" i="47"/>
  <c r="N23" i="47" s="1"/>
  <c r="N102" i="47"/>
  <c r="N24" i="47" s="1"/>
  <c r="I94" i="47" l="1"/>
  <c r="B16" i="47"/>
  <c r="I101" i="47"/>
  <c r="B23" i="47"/>
  <c r="I23" i="47" s="1"/>
  <c r="S621" i="47"/>
  <c r="AG621" i="47" s="1"/>
  <c r="L101" i="47"/>
  <c r="S617" i="47"/>
  <c r="AG617" i="47" s="1"/>
  <c r="L97" i="47"/>
  <c r="S619" i="47"/>
  <c r="AG619" i="47" s="1"/>
  <c r="N86" i="47"/>
  <c r="N8" i="47" s="1"/>
  <c r="D7" i="47"/>
  <c r="I97" i="47"/>
  <c r="B19" i="47"/>
  <c r="I19" i="47" s="1"/>
  <c r="S618" i="47"/>
  <c r="AG618" i="47" s="1"/>
  <c r="L98" i="47"/>
  <c r="L86" i="47"/>
  <c r="S609" i="47"/>
  <c r="AG609" i="47" s="1"/>
  <c r="L89" i="47"/>
  <c r="S610" i="47"/>
  <c r="AG610" i="47" s="1"/>
  <c r="L90" i="47"/>
  <c r="I86" i="47"/>
  <c r="B8" i="47"/>
  <c r="I8" i="47" s="1"/>
  <c r="I102" i="47"/>
  <c r="B24" i="47"/>
  <c r="I24" i="47" s="1"/>
  <c r="S614" i="47"/>
  <c r="AG614" i="47" s="1"/>
  <c r="L94" i="47"/>
  <c r="S622" i="47"/>
  <c r="AG622" i="47" s="1"/>
  <c r="L102" i="47"/>
  <c r="I95" i="47"/>
  <c r="B17" i="47"/>
  <c r="I17" i="47" s="1"/>
  <c r="N85" i="47"/>
  <c r="S605" i="47"/>
  <c r="L85" i="47"/>
  <c r="I98" i="47"/>
  <c r="B20" i="47"/>
  <c r="I20" i="47" s="1"/>
  <c r="I87" i="47"/>
  <c r="B9" i="47"/>
  <c r="I9" i="47" s="1"/>
  <c r="I90" i="47"/>
  <c r="B12" i="47"/>
  <c r="I12" i="47" s="1"/>
  <c r="I89" i="47"/>
  <c r="B11" i="47"/>
  <c r="I11" i="47" s="1"/>
  <c r="S615" i="47"/>
  <c r="AG615" i="47" s="1"/>
  <c r="L95" i="47"/>
  <c r="S607" i="47"/>
  <c r="AG607" i="47" s="1"/>
  <c r="L87" i="47"/>
  <c r="I85" i="47"/>
  <c r="B7" i="47"/>
  <c r="AF617" i="46"/>
  <c r="AF622" i="46"/>
  <c r="AF619" i="46"/>
  <c r="AF609" i="46" l="1"/>
  <c r="AF614" i="46"/>
  <c r="AF615" i="46"/>
  <c r="AF618" i="46"/>
  <c r="AF607" i="46"/>
  <c r="AF610" i="46"/>
  <c r="S102" i="47"/>
  <c r="L24" i="47"/>
  <c r="S24" i="47" s="1"/>
  <c r="T24" i="47" s="1"/>
  <c r="S90" i="47"/>
  <c r="L12" i="47"/>
  <c r="S12" i="47" s="1"/>
  <c r="T12" i="47" s="1"/>
  <c r="S97" i="47"/>
  <c r="L19" i="47"/>
  <c r="S19" i="47" s="1"/>
  <c r="T19" i="47" s="1"/>
  <c r="S85" i="47"/>
  <c r="L7" i="47"/>
  <c r="AG605" i="47"/>
  <c r="N7" i="47"/>
  <c r="S86" i="47"/>
  <c r="L8" i="47"/>
  <c r="S8" i="47" s="1"/>
  <c r="T8" i="47" s="1"/>
  <c r="S94" i="47"/>
  <c r="L16" i="47"/>
  <c r="S87" i="47"/>
  <c r="L9" i="47"/>
  <c r="S9" i="47" s="1"/>
  <c r="T9" i="47" s="1"/>
  <c r="S606" i="47"/>
  <c r="AG606" i="47" s="1"/>
  <c r="S101" i="47"/>
  <c r="L23" i="47"/>
  <c r="S23" i="47" s="1"/>
  <c r="T23" i="47" s="1"/>
  <c r="S98" i="47"/>
  <c r="L20" i="47"/>
  <c r="S20" i="47" s="1"/>
  <c r="T20" i="47" s="1"/>
  <c r="I7" i="47"/>
  <c r="S89" i="47"/>
  <c r="L11" i="47"/>
  <c r="S11" i="47" s="1"/>
  <c r="T11" i="47" s="1"/>
  <c r="S95" i="47"/>
  <c r="L17" i="47"/>
  <c r="D97" i="46"/>
  <c r="D19" i="46" s="1"/>
  <c r="D90" i="46"/>
  <c r="D12" i="46" s="1"/>
  <c r="AF609" i="40"/>
  <c r="D94" i="46"/>
  <c r="D16" i="46" s="1"/>
  <c r="D95" i="46"/>
  <c r="D17" i="46" s="1"/>
  <c r="D98" i="46"/>
  <c r="D20" i="46" s="1"/>
  <c r="AF622" i="42"/>
  <c r="D87" i="46"/>
  <c r="D9" i="46" s="1"/>
  <c r="D89" i="46"/>
  <c r="D11" i="46" s="1"/>
  <c r="AF609" i="41"/>
  <c r="AF618" i="40"/>
  <c r="D99" i="46"/>
  <c r="D21" i="46" s="1"/>
  <c r="AF610" i="43"/>
  <c r="AF609" i="42"/>
  <c r="AF615" i="42"/>
  <c r="AF622" i="43"/>
  <c r="AF617" i="41" l="1"/>
  <c r="AF614" i="40"/>
  <c r="AF607" i="41"/>
  <c r="AF617" i="40"/>
  <c r="AF607" i="40"/>
  <c r="AF618" i="42"/>
  <c r="AF609" i="43"/>
  <c r="AF618" i="41"/>
  <c r="AF615" i="43"/>
  <c r="AF622" i="41"/>
  <c r="AF621" i="46"/>
  <c r="AF619" i="42"/>
  <c r="AF622" i="40"/>
  <c r="AF619" i="43"/>
  <c r="AF610" i="42"/>
  <c r="AF615" i="40"/>
  <c r="AF610" i="41"/>
  <c r="AF615" i="41"/>
  <c r="AF606" i="46"/>
  <c r="AF617" i="42"/>
  <c r="AF607" i="42"/>
  <c r="AF619" i="41"/>
  <c r="AF614" i="42"/>
  <c r="AF619" i="40"/>
  <c r="AF614" i="41"/>
  <c r="AF614" i="43"/>
  <c r="AF618" i="43"/>
  <c r="AF610" i="40"/>
  <c r="AF605" i="46"/>
  <c r="AF617" i="43"/>
  <c r="AF607" i="43"/>
  <c r="S7" i="47"/>
  <c r="D86" i="46"/>
  <c r="D8" i="46" s="1"/>
  <c r="AF621" i="42"/>
  <c r="N99" i="46"/>
  <c r="N21" i="46" s="1"/>
  <c r="D98" i="41"/>
  <c r="D20" i="41" s="1"/>
  <c r="D94" i="41"/>
  <c r="D16" i="41" s="1"/>
  <c r="D90" i="41"/>
  <c r="D12" i="41" s="1"/>
  <c r="N89" i="46"/>
  <c r="N11" i="46" s="1"/>
  <c r="D102" i="46"/>
  <c r="D24" i="46" s="1"/>
  <c r="D101" i="46"/>
  <c r="D23" i="46" s="1"/>
  <c r="D98" i="42"/>
  <c r="D20" i="42" s="1"/>
  <c r="D94" i="42"/>
  <c r="D16" i="42" s="1"/>
  <c r="D90" i="42"/>
  <c r="D12" i="42" s="1"/>
  <c r="N95" i="46"/>
  <c r="N17" i="46" s="1"/>
  <c r="N90" i="46"/>
  <c r="N12" i="46" s="1"/>
  <c r="D97" i="43"/>
  <c r="D19" i="43" s="1"/>
  <c r="D99" i="43"/>
  <c r="D21" i="43" s="1"/>
  <c r="D95" i="43"/>
  <c r="D17" i="43" s="1"/>
  <c r="D89" i="43"/>
  <c r="D11" i="43" s="1"/>
  <c r="D87" i="43"/>
  <c r="D9" i="43" s="1"/>
  <c r="D97" i="42"/>
  <c r="D19" i="42" s="1"/>
  <c r="D99" i="42"/>
  <c r="D21" i="42" s="1"/>
  <c r="D95" i="42"/>
  <c r="D17" i="42" s="1"/>
  <c r="D89" i="42"/>
  <c r="D11" i="42" s="1"/>
  <c r="D87" i="42"/>
  <c r="D9" i="42" s="1"/>
  <c r="D98" i="40"/>
  <c r="D20" i="40" s="1"/>
  <c r="D94" i="40"/>
  <c r="D16" i="40" s="1"/>
  <c r="D90" i="40"/>
  <c r="D12" i="40" s="1"/>
  <c r="N87" i="46"/>
  <c r="N9" i="46" s="1"/>
  <c r="D98" i="43"/>
  <c r="D20" i="43" s="1"/>
  <c r="D94" i="43"/>
  <c r="D16" i="43" s="1"/>
  <c r="D90" i="43"/>
  <c r="D12" i="43" s="1"/>
  <c r="N98" i="46"/>
  <c r="N20" i="46" s="1"/>
  <c r="N94" i="46"/>
  <c r="N16" i="46" s="1"/>
  <c r="D97" i="41"/>
  <c r="D19" i="41" s="1"/>
  <c r="D99" i="41"/>
  <c r="D21" i="41" s="1"/>
  <c r="D95" i="41"/>
  <c r="D17" i="41" s="1"/>
  <c r="D89" i="41"/>
  <c r="D11" i="41" s="1"/>
  <c r="D87" i="41"/>
  <c r="D9" i="41" s="1"/>
  <c r="D97" i="40"/>
  <c r="D19" i="40" s="1"/>
  <c r="D99" i="40"/>
  <c r="D21" i="40" s="1"/>
  <c r="D95" i="40"/>
  <c r="D17" i="40" s="1"/>
  <c r="D89" i="40"/>
  <c r="D11" i="40" s="1"/>
  <c r="D87" i="40"/>
  <c r="D9" i="40" s="1"/>
  <c r="N97" i="46"/>
  <c r="N19" i="46" s="1"/>
  <c r="AF606" i="43" l="1"/>
  <c r="AF606" i="40"/>
  <c r="AF605" i="42"/>
  <c r="I605" i="46"/>
  <c r="B85" i="46"/>
  <c r="AF606" i="42"/>
  <c r="I618" i="46"/>
  <c r="B98" i="46"/>
  <c r="I610" i="46"/>
  <c r="B90" i="46"/>
  <c r="AF606" i="41"/>
  <c r="AF605" i="41"/>
  <c r="I621" i="46"/>
  <c r="B101" i="46"/>
  <c r="AF605" i="43"/>
  <c r="I606" i="46"/>
  <c r="B86" i="46"/>
  <c r="I607" i="46"/>
  <c r="B87" i="46"/>
  <c r="I609" i="46"/>
  <c r="B89" i="46"/>
  <c r="I622" i="46"/>
  <c r="B102" i="46"/>
  <c r="AF621" i="40"/>
  <c r="I615" i="46"/>
  <c r="B95" i="46"/>
  <c r="AF605" i="40"/>
  <c r="AF621" i="41"/>
  <c r="I619" i="46"/>
  <c r="D85" i="46"/>
  <c r="I614" i="46"/>
  <c r="B94" i="46"/>
  <c r="I617" i="46"/>
  <c r="B97" i="46"/>
  <c r="AF621" i="43"/>
  <c r="T7" i="47"/>
  <c r="N86" i="46"/>
  <c r="N8" i="46" s="1"/>
  <c r="D86" i="40"/>
  <c r="D8" i="40" s="1"/>
  <c r="N95" i="40"/>
  <c r="N17" i="40" s="1"/>
  <c r="N97" i="40"/>
  <c r="N19" i="40" s="1"/>
  <c r="N87" i="41"/>
  <c r="N9" i="41" s="1"/>
  <c r="N94" i="43"/>
  <c r="N16" i="43" s="1"/>
  <c r="D101" i="43"/>
  <c r="D23" i="43" s="1"/>
  <c r="D102" i="43"/>
  <c r="D24" i="43" s="1"/>
  <c r="N90" i="42"/>
  <c r="N12" i="42" s="1"/>
  <c r="N98" i="42"/>
  <c r="N20" i="42" s="1"/>
  <c r="D102" i="42"/>
  <c r="D24" i="42" s="1"/>
  <c r="D101" i="42"/>
  <c r="D23" i="42" s="1"/>
  <c r="N102" i="46"/>
  <c r="N24" i="46" s="1"/>
  <c r="N94" i="41"/>
  <c r="N16" i="41" s="1"/>
  <c r="D101" i="41"/>
  <c r="D23" i="41" s="1"/>
  <c r="D102" i="41"/>
  <c r="D24" i="41" s="1"/>
  <c r="N89" i="41"/>
  <c r="N11" i="41" s="1"/>
  <c r="N99" i="41"/>
  <c r="N21" i="41" s="1"/>
  <c r="N90" i="43"/>
  <c r="N12" i="43" s="1"/>
  <c r="N98" i="43"/>
  <c r="N20" i="43" s="1"/>
  <c r="N90" i="40"/>
  <c r="N12" i="40" s="1"/>
  <c r="N94" i="40"/>
  <c r="N16" i="40" s="1"/>
  <c r="N98" i="40"/>
  <c r="N20" i="40" s="1"/>
  <c r="D101" i="40"/>
  <c r="D23" i="40" s="1"/>
  <c r="D102" i="40"/>
  <c r="D24" i="40" s="1"/>
  <c r="N87" i="42"/>
  <c r="N9" i="42" s="1"/>
  <c r="N89" i="42"/>
  <c r="N11" i="42" s="1"/>
  <c r="N95" i="42"/>
  <c r="N17" i="42" s="1"/>
  <c r="N99" i="42"/>
  <c r="N21" i="42" s="1"/>
  <c r="N97" i="42"/>
  <c r="N19" i="42" s="1"/>
  <c r="N87" i="43"/>
  <c r="N9" i="43" s="1"/>
  <c r="N95" i="43"/>
  <c r="N17" i="43" s="1"/>
  <c r="N97" i="43"/>
  <c r="N19" i="43" s="1"/>
  <c r="N101" i="46"/>
  <c r="N23" i="46" s="1"/>
  <c r="N90" i="41"/>
  <c r="N12" i="41" s="1"/>
  <c r="N98" i="41"/>
  <c r="N20" i="41" s="1"/>
  <c r="D86" i="41"/>
  <c r="D8" i="41" s="1"/>
  <c r="D86" i="42"/>
  <c r="D8" i="42" s="1"/>
  <c r="N87" i="40"/>
  <c r="N9" i="40" s="1"/>
  <c r="N89" i="40"/>
  <c r="N11" i="40" s="1"/>
  <c r="N99" i="40"/>
  <c r="N21" i="40" s="1"/>
  <c r="N95" i="41"/>
  <c r="N17" i="41" s="1"/>
  <c r="N97" i="41"/>
  <c r="N19" i="41" s="1"/>
  <c r="N89" i="43"/>
  <c r="N11" i="43" s="1"/>
  <c r="N99" i="43"/>
  <c r="N21" i="43" s="1"/>
  <c r="N94" i="42"/>
  <c r="N16" i="42" s="1"/>
  <c r="D86" i="43"/>
  <c r="D8" i="43" s="1"/>
  <c r="I622" i="41" l="1"/>
  <c r="B102" i="41"/>
  <c r="I609" i="41"/>
  <c r="B89" i="41"/>
  <c r="I619" i="40"/>
  <c r="B99" i="40"/>
  <c r="N85" i="46"/>
  <c r="S605" i="46"/>
  <c r="L85" i="46"/>
  <c r="I607" i="42"/>
  <c r="B87" i="42"/>
  <c r="I617" i="40"/>
  <c r="B97" i="40"/>
  <c r="I102" i="46"/>
  <c r="B24" i="46"/>
  <c r="I24" i="46" s="1"/>
  <c r="I621" i="41"/>
  <c r="B101" i="41"/>
  <c r="S617" i="46"/>
  <c r="AG617" i="46" s="1"/>
  <c r="L97" i="46"/>
  <c r="I606" i="41"/>
  <c r="B86" i="41"/>
  <c r="I614" i="42"/>
  <c r="B94" i="42"/>
  <c r="I615" i="40"/>
  <c r="B95" i="40"/>
  <c r="I621" i="40"/>
  <c r="B101" i="40"/>
  <c r="I98" i="46"/>
  <c r="B20" i="46"/>
  <c r="I20" i="46" s="1"/>
  <c r="I615" i="43"/>
  <c r="B95" i="43"/>
  <c r="S609" i="46"/>
  <c r="AG609" i="46" s="1"/>
  <c r="L89" i="46"/>
  <c r="I622" i="40"/>
  <c r="B102" i="40"/>
  <c r="D85" i="42"/>
  <c r="I101" i="46"/>
  <c r="B23" i="46"/>
  <c r="I23" i="46" s="1"/>
  <c r="I621" i="43"/>
  <c r="B101" i="43"/>
  <c r="S619" i="46"/>
  <c r="AG619" i="46" s="1"/>
  <c r="I618" i="41"/>
  <c r="B98" i="41"/>
  <c r="I614" i="43"/>
  <c r="B94" i="43"/>
  <c r="S615" i="46"/>
  <c r="AG615" i="46" s="1"/>
  <c r="L95" i="46"/>
  <c r="D85" i="43"/>
  <c r="I607" i="40"/>
  <c r="B87" i="40"/>
  <c r="I94" i="46"/>
  <c r="B16" i="46"/>
  <c r="I16" i="46" s="1"/>
  <c r="I87" i="46"/>
  <c r="B9" i="46"/>
  <c r="I9" i="46" s="1"/>
  <c r="I85" i="46"/>
  <c r="B7" i="46"/>
  <c r="S610" i="46"/>
  <c r="AG610" i="46" s="1"/>
  <c r="L90" i="46"/>
  <c r="I619" i="41"/>
  <c r="B99" i="41"/>
  <c r="I622" i="43"/>
  <c r="B102" i="43"/>
  <c r="I614" i="41"/>
  <c r="B94" i="41"/>
  <c r="I607" i="41"/>
  <c r="B87" i="41"/>
  <c r="I605" i="41"/>
  <c r="B85" i="41"/>
  <c r="I618" i="42"/>
  <c r="B98" i="42"/>
  <c r="I610" i="42"/>
  <c r="B90" i="42"/>
  <c r="I619" i="43"/>
  <c r="B99" i="43"/>
  <c r="I606" i="42"/>
  <c r="B86" i="42"/>
  <c r="D85" i="40"/>
  <c r="I621" i="42"/>
  <c r="B101" i="42"/>
  <c r="I605" i="42"/>
  <c r="B85" i="42"/>
  <c r="I618" i="43"/>
  <c r="B98" i="43"/>
  <c r="S621" i="46"/>
  <c r="AG621" i="46" s="1"/>
  <c r="L101" i="46"/>
  <c r="I95" i="46"/>
  <c r="B17" i="46"/>
  <c r="I17" i="46" s="1"/>
  <c r="I609" i="42"/>
  <c r="B89" i="42"/>
  <c r="I97" i="46"/>
  <c r="B19" i="46"/>
  <c r="I19" i="46" s="1"/>
  <c r="I614" i="40"/>
  <c r="B94" i="40"/>
  <c r="S622" i="46"/>
  <c r="AG622" i="46" s="1"/>
  <c r="L102" i="46"/>
  <c r="I609" i="40"/>
  <c r="B89" i="40"/>
  <c r="I610" i="43"/>
  <c r="B90" i="43"/>
  <c r="I606" i="40"/>
  <c r="B86" i="40"/>
  <c r="S614" i="46"/>
  <c r="AG614" i="46" s="1"/>
  <c r="L94" i="46"/>
  <c r="D85" i="41"/>
  <c r="I607" i="43"/>
  <c r="B87" i="43"/>
  <c r="I617" i="42"/>
  <c r="B97" i="42"/>
  <c r="I617" i="41"/>
  <c r="B97" i="41"/>
  <c r="I622" i="42"/>
  <c r="B102" i="42"/>
  <c r="I605" i="43"/>
  <c r="B85" i="43"/>
  <c r="I610" i="40"/>
  <c r="B90" i="40"/>
  <c r="S618" i="46"/>
  <c r="AG618" i="46" s="1"/>
  <c r="L98" i="46"/>
  <c r="S606" i="46"/>
  <c r="AG606" i="46" s="1"/>
  <c r="L86" i="46"/>
  <c r="D7" i="46"/>
  <c r="I86" i="46"/>
  <c r="B8" i="46"/>
  <c r="I8" i="46" s="1"/>
  <c r="I89" i="46"/>
  <c r="B11" i="46"/>
  <c r="I11" i="46" s="1"/>
  <c r="I609" i="43"/>
  <c r="B89" i="43"/>
  <c r="I618" i="40"/>
  <c r="B98" i="40"/>
  <c r="I617" i="43"/>
  <c r="B97" i="43"/>
  <c r="I610" i="41"/>
  <c r="B90" i="41"/>
  <c r="S607" i="46"/>
  <c r="AG607" i="46" s="1"/>
  <c r="L87" i="46"/>
  <c r="I605" i="40"/>
  <c r="B85" i="40"/>
  <c r="I606" i="43"/>
  <c r="B86" i="43"/>
  <c r="I619" i="42"/>
  <c r="B99" i="42"/>
  <c r="I615" i="41"/>
  <c r="B95" i="41"/>
  <c r="I615" i="42"/>
  <c r="B95" i="42"/>
  <c r="I90" i="46"/>
  <c r="B12" i="46"/>
  <c r="I12" i="46" s="1"/>
  <c r="N86" i="40"/>
  <c r="N8" i="40" s="1"/>
  <c r="N86" i="43"/>
  <c r="N8" i="43" s="1"/>
  <c r="N86" i="42"/>
  <c r="N8" i="42" s="1"/>
  <c r="N102" i="40"/>
  <c r="N24" i="40" s="1"/>
  <c r="N101" i="41"/>
  <c r="N23" i="41" s="1"/>
  <c r="N101" i="42"/>
  <c r="N23" i="42" s="1"/>
  <c r="N102" i="43"/>
  <c r="N24" i="43" s="1"/>
  <c r="N86" i="41"/>
  <c r="N8" i="41" s="1"/>
  <c r="N101" i="40"/>
  <c r="N23" i="40" s="1"/>
  <c r="N102" i="41"/>
  <c r="N24" i="41" s="1"/>
  <c r="N102" i="42"/>
  <c r="N24" i="42" s="1"/>
  <c r="N101" i="43"/>
  <c r="N23" i="43" s="1"/>
  <c r="S610" i="41" l="1"/>
  <c r="AG610" i="41" s="1"/>
  <c r="L90" i="41"/>
  <c r="I86" i="40"/>
  <c r="B8" i="40"/>
  <c r="I8" i="40" s="1"/>
  <c r="S621" i="42"/>
  <c r="AG621" i="42" s="1"/>
  <c r="L101" i="42"/>
  <c r="N85" i="43"/>
  <c r="S607" i="42"/>
  <c r="AG607" i="42" s="1"/>
  <c r="L87" i="42"/>
  <c r="S618" i="40"/>
  <c r="AG618" i="40" s="1"/>
  <c r="L98" i="40"/>
  <c r="S617" i="42"/>
  <c r="AG617" i="42" s="1"/>
  <c r="L97" i="42"/>
  <c r="S619" i="43"/>
  <c r="AG619" i="43" s="1"/>
  <c r="L99" i="43"/>
  <c r="S610" i="43"/>
  <c r="AG610" i="43" s="1"/>
  <c r="L90" i="43"/>
  <c r="S619" i="41"/>
  <c r="AG619" i="41" s="1"/>
  <c r="L99" i="41"/>
  <c r="S609" i="43"/>
  <c r="AG609" i="43" s="1"/>
  <c r="L89" i="43"/>
  <c r="I86" i="43"/>
  <c r="B8" i="43"/>
  <c r="I8" i="43" s="1"/>
  <c r="I97" i="41"/>
  <c r="B19" i="41"/>
  <c r="I19" i="41" s="1"/>
  <c r="S94" i="46"/>
  <c r="L16" i="46"/>
  <c r="S102" i="46"/>
  <c r="L24" i="46"/>
  <c r="S24" i="46" s="1"/>
  <c r="T24" i="46" s="1"/>
  <c r="I87" i="41"/>
  <c r="B9" i="41"/>
  <c r="I9" i="41" s="1"/>
  <c r="S90" i="46"/>
  <c r="L12" i="46"/>
  <c r="S12" i="46" s="1"/>
  <c r="T12" i="46" s="1"/>
  <c r="N7" i="46"/>
  <c r="S609" i="41"/>
  <c r="AG609" i="41" s="1"/>
  <c r="L89" i="41"/>
  <c r="S606" i="43"/>
  <c r="AG606" i="43" s="1"/>
  <c r="L86" i="43"/>
  <c r="I95" i="42"/>
  <c r="B17" i="42"/>
  <c r="I17" i="42" s="1"/>
  <c r="I94" i="40"/>
  <c r="B16" i="40"/>
  <c r="I16" i="40" s="1"/>
  <c r="S614" i="41"/>
  <c r="AG614" i="41" s="1"/>
  <c r="L94" i="41"/>
  <c r="S622" i="40"/>
  <c r="AG622" i="40" s="1"/>
  <c r="L102" i="40"/>
  <c r="S615" i="43"/>
  <c r="AG615" i="43" s="1"/>
  <c r="L95" i="43"/>
  <c r="I101" i="40"/>
  <c r="B23" i="40"/>
  <c r="I23" i="40" s="1"/>
  <c r="N85" i="42"/>
  <c r="S618" i="43"/>
  <c r="AG618" i="43" s="1"/>
  <c r="L98" i="43"/>
  <c r="S605" i="43"/>
  <c r="L85" i="43"/>
  <c r="S622" i="42"/>
  <c r="AG622" i="42" s="1"/>
  <c r="L102" i="42"/>
  <c r="S617" i="41"/>
  <c r="AG617" i="41" s="1"/>
  <c r="L97" i="41"/>
  <c r="N85" i="41"/>
  <c r="S618" i="42"/>
  <c r="AG618" i="42" s="1"/>
  <c r="L98" i="42"/>
  <c r="I97" i="43"/>
  <c r="B19" i="43"/>
  <c r="I19" i="43" s="1"/>
  <c r="I90" i="40"/>
  <c r="B12" i="40"/>
  <c r="I12" i="40" s="1"/>
  <c r="I101" i="42"/>
  <c r="B23" i="42"/>
  <c r="I23" i="42" s="1"/>
  <c r="I90" i="42"/>
  <c r="B12" i="42"/>
  <c r="I12" i="42" s="1"/>
  <c r="I87" i="40"/>
  <c r="B9" i="40"/>
  <c r="I9" i="40" s="1"/>
  <c r="I98" i="41"/>
  <c r="B20" i="41"/>
  <c r="I20" i="41" s="1"/>
  <c r="D7" i="42"/>
  <c r="I86" i="41"/>
  <c r="B8" i="41"/>
  <c r="I8" i="41" s="1"/>
  <c r="I97" i="40"/>
  <c r="B19" i="40"/>
  <c r="I19" i="40" s="1"/>
  <c r="S615" i="42"/>
  <c r="AG615" i="42" s="1"/>
  <c r="L95" i="42"/>
  <c r="S609" i="42"/>
  <c r="AG609" i="42" s="1"/>
  <c r="L89" i="42"/>
  <c r="S101" i="46"/>
  <c r="L23" i="46"/>
  <c r="S23" i="46" s="1"/>
  <c r="T23" i="46" s="1"/>
  <c r="D7" i="43"/>
  <c r="S97" i="46"/>
  <c r="L19" i="46"/>
  <c r="S19" i="46" s="1"/>
  <c r="T19" i="46" s="1"/>
  <c r="S606" i="40"/>
  <c r="AG606" i="40" s="1"/>
  <c r="L86" i="40"/>
  <c r="S617" i="43"/>
  <c r="AG617" i="43" s="1"/>
  <c r="L97" i="43"/>
  <c r="S605" i="41"/>
  <c r="L85" i="41"/>
  <c r="S607" i="43"/>
  <c r="AG607" i="43" s="1"/>
  <c r="L87" i="43"/>
  <c r="S607" i="41"/>
  <c r="AG607" i="41" s="1"/>
  <c r="L87" i="41"/>
  <c r="I95" i="41"/>
  <c r="B17" i="41"/>
  <c r="I17" i="41" s="1"/>
  <c r="I87" i="43"/>
  <c r="B9" i="43"/>
  <c r="I9" i="43" s="1"/>
  <c r="I90" i="43"/>
  <c r="B12" i="43"/>
  <c r="I12" i="43" s="1"/>
  <c r="I98" i="43"/>
  <c r="B20" i="43"/>
  <c r="I20" i="43" s="1"/>
  <c r="I102" i="43"/>
  <c r="B24" i="43"/>
  <c r="I24" i="43" s="1"/>
  <c r="I89" i="41"/>
  <c r="B11" i="41"/>
  <c r="I11" i="41" s="1"/>
  <c r="S614" i="40"/>
  <c r="AG614" i="40" s="1"/>
  <c r="L94" i="40"/>
  <c r="S614" i="43"/>
  <c r="AG614" i="43" s="1"/>
  <c r="L94" i="43"/>
  <c r="S607" i="40"/>
  <c r="AG607" i="40" s="1"/>
  <c r="L87" i="40"/>
  <c r="N85" i="40"/>
  <c r="S622" i="43"/>
  <c r="AG622" i="43" s="1"/>
  <c r="L102" i="43"/>
  <c r="S610" i="40"/>
  <c r="AG610" i="40" s="1"/>
  <c r="L90" i="40"/>
  <c r="S615" i="41"/>
  <c r="AG615" i="41" s="1"/>
  <c r="L95" i="41"/>
  <c r="S619" i="42"/>
  <c r="AG619" i="42" s="1"/>
  <c r="L99" i="42"/>
  <c r="S87" i="46"/>
  <c r="L9" i="46"/>
  <c r="S9" i="46" s="1"/>
  <c r="T9" i="46" s="1"/>
  <c r="I89" i="43"/>
  <c r="B11" i="43"/>
  <c r="I11" i="43" s="1"/>
  <c r="S86" i="46"/>
  <c r="L8" i="46"/>
  <c r="S8" i="46" s="1"/>
  <c r="T8" i="46" s="1"/>
  <c r="I86" i="42"/>
  <c r="B8" i="42"/>
  <c r="I8" i="42" s="1"/>
  <c r="I85" i="41"/>
  <c r="B7" i="41"/>
  <c r="S95" i="46"/>
  <c r="L17" i="46"/>
  <c r="I101" i="43"/>
  <c r="B23" i="43"/>
  <c r="I23" i="43" s="1"/>
  <c r="S89" i="46"/>
  <c r="L11" i="46"/>
  <c r="S11" i="46" s="1"/>
  <c r="T11" i="46" s="1"/>
  <c r="I95" i="40"/>
  <c r="B17" i="40"/>
  <c r="I17" i="40" s="1"/>
  <c r="I101" i="41"/>
  <c r="B23" i="41"/>
  <c r="I23" i="41" s="1"/>
  <c r="S85" i="46"/>
  <c r="L7" i="46"/>
  <c r="I85" i="40"/>
  <c r="B7" i="40"/>
  <c r="I97" i="42"/>
  <c r="B19" i="42"/>
  <c r="I19" i="42" s="1"/>
  <c r="I7" i="46"/>
  <c r="I99" i="40"/>
  <c r="B21" i="40"/>
  <c r="I21" i="40" s="1"/>
  <c r="S619" i="40"/>
  <c r="AG619" i="40" s="1"/>
  <c r="L99" i="40"/>
  <c r="I85" i="43"/>
  <c r="B7" i="43"/>
  <c r="D7" i="40"/>
  <c r="I87" i="42"/>
  <c r="B9" i="42"/>
  <c r="I9" i="42" s="1"/>
  <c r="S617" i="40"/>
  <c r="AG617" i="40" s="1"/>
  <c r="L97" i="40"/>
  <c r="S621" i="40"/>
  <c r="AG621" i="40" s="1"/>
  <c r="L101" i="40"/>
  <c r="S605" i="42"/>
  <c r="L85" i="42"/>
  <c r="S609" i="40"/>
  <c r="AG609" i="40" s="1"/>
  <c r="L89" i="40"/>
  <c r="S614" i="42"/>
  <c r="AG614" i="42" s="1"/>
  <c r="L94" i="42"/>
  <c r="S605" i="40"/>
  <c r="L85" i="40"/>
  <c r="S621" i="43"/>
  <c r="AG621" i="43" s="1"/>
  <c r="L101" i="43"/>
  <c r="S610" i="42"/>
  <c r="AG610" i="42" s="1"/>
  <c r="L90" i="42"/>
  <c r="S618" i="41"/>
  <c r="AG618" i="41" s="1"/>
  <c r="L98" i="41"/>
  <c r="I99" i="42"/>
  <c r="B21" i="42"/>
  <c r="I21" i="42" s="1"/>
  <c r="I102" i="42"/>
  <c r="B24" i="42"/>
  <c r="I24" i="42" s="1"/>
  <c r="D7" i="41"/>
  <c r="I89" i="40"/>
  <c r="B11" i="40"/>
  <c r="I11" i="40" s="1"/>
  <c r="I89" i="42"/>
  <c r="B11" i="42"/>
  <c r="I11" i="42" s="1"/>
  <c r="I85" i="42"/>
  <c r="B7" i="42"/>
  <c r="I99" i="41"/>
  <c r="B21" i="41"/>
  <c r="I21" i="41" s="1"/>
  <c r="I102" i="41"/>
  <c r="B24" i="41"/>
  <c r="I24" i="41" s="1"/>
  <c r="I94" i="41"/>
  <c r="B16" i="41"/>
  <c r="I16" i="41" s="1"/>
  <c r="I98" i="40"/>
  <c r="B20" i="40"/>
  <c r="I20" i="40" s="1"/>
  <c r="I98" i="42"/>
  <c r="B20" i="42"/>
  <c r="I20" i="42" s="1"/>
  <c r="I102" i="40"/>
  <c r="B24" i="40"/>
  <c r="I24" i="40" s="1"/>
  <c r="S615" i="40"/>
  <c r="AG615" i="40" s="1"/>
  <c r="L95" i="40"/>
  <c r="S621" i="41"/>
  <c r="AG621" i="41" s="1"/>
  <c r="L101" i="41"/>
  <c r="S606" i="41"/>
  <c r="AG606" i="41" s="1"/>
  <c r="L86" i="41"/>
  <c r="S606" i="42"/>
  <c r="AG606" i="42" s="1"/>
  <c r="L86" i="42"/>
  <c r="S622" i="41"/>
  <c r="AG622" i="41" s="1"/>
  <c r="L102" i="41"/>
  <c r="I90" i="41"/>
  <c r="B12" i="41"/>
  <c r="I12" i="41" s="1"/>
  <c r="S98" i="46"/>
  <c r="L20" i="46"/>
  <c r="S20" i="46" s="1"/>
  <c r="T20" i="46" s="1"/>
  <c r="I99" i="43"/>
  <c r="B21" i="43"/>
  <c r="I21" i="43" s="1"/>
  <c r="I94" i="43"/>
  <c r="B16" i="43"/>
  <c r="I16" i="43" s="1"/>
  <c r="I95" i="43"/>
  <c r="B17" i="43"/>
  <c r="I17" i="43" s="1"/>
  <c r="I94" i="42"/>
  <c r="B16" i="42"/>
  <c r="I16" i="42" s="1"/>
  <c r="AG605" i="46"/>
  <c r="S101" i="43" l="1"/>
  <c r="L23" i="43"/>
  <c r="S23" i="43" s="1"/>
  <c r="T23" i="43" s="1"/>
  <c r="S102" i="43"/>
  <c r="L24" i="43"/>
  <c r="S24" i="43" s="1"/>
  <c r="T24" i="43" s="1"/>
  <c r="S87" i="43"/>
  <c r="L9" i="43"/>
  <c r="S9" i="43" s="1"/>
  <c r="T9" i="43" s="1"/>
  <c r="S98" i="43"/>
  <c r="L20" i="43"/>
  <c r="S20" i="43" s="1"/>
  <c r="T20" i="43" s="1"/>
  <c r="S86" i="43"/>
  <c r="L8" i="43"/>
  <c r="S8" i="43" s="1"/>
  <c r="T8" i="43" s="1"/>
  <c r="N7" i="43"/>
  <c r="S102" i="41"/>
  <c r="L24" i="41"/>
  <c r="S24" i="41" s="1"/>
  <c r="T24" i="41" s="1"/>
  <c r="S95" i="40"/>
  <c r="L17" i="40"/>
  <c r="S17" i="40" s="1"/>
  <c r="T17" i="40" s="1"/>
  <c r="S85" i="42"/>
  <c r="L7" i="42"/>
  <c r="S95" i="42"/>
  <c r="L17" i="42"/>
  <c r="S17" i="42" s="1"/>
  <c r="T17" i="42" s="1"/>
  <c r="S97" i="41"/>
  <c r="L19" i="41"/>
  <c r="S19" i="41" s="1"/>
  <c r="T19" i="41" s="1"/>
  <c r="S94" i="40"/>
  <c r="L16" i="40"/>
  <c r="S16" i="40" s="1"/>
  <c r="T16" i="40" s="1"/>
  <c r="S102" i="40"/>
  <c r="L24" i="40"/>
  <c r="S24" i="40" s="1"/>
  <c r="T24" i="40" s="1"/>
  <c r="S99" i="43"/>
  <c r="L21" i="43"/>
  <c r="S21" i="43" s="1"/>
  <c r="T21" i="43" s="1"/>
  <c r="S85" i="40"/>
  <c r="L7" i="40"/>
  <c r="S7" i="46"/>
  <c r="S99" i="42"/>
  <c r="L21" i="42"/>
  <c r="S21" i="42" s="1"/>
  <c r="T21" i="42" s="1"/>
  <c r="N7" i="40"/>
  <c r="S85" i="41"/>
  <c r="L7" i="41"/>
  <c r="N7" i="42"/>
  <c r="S94" i="41"/>
  <c r="L16" i="41"/>
  <c r="S16" i="41" s="1"/>
  <c r="T16" i="41" s="1"/>
  <c r="S89" i="41"/>
  <c r="L11" i="41"/>
  <c r="S11" i="41" s="1"/>
  <c r="T11" i="41" s="1"/>
  <c r="S89" i="43"/>
  <c r="L11" i="43"/>
  <c r="S11" i="43" s="1"/>
  <c r="T11" i="43" s="1"/>
  <c r="S97" i="42"/>
  <c r="L19" i="42"/>
  <c r="S19" i="42" s="1"/>
  <c r="T19" i="42" s="1"/>
  <c r="S101" i="42"/>
  <c r="L23" i="42"/>
  <c r="S23" i="42" s="1"/>
  <c r="T23" i="42" s="1"/>
  <c r="S98" i="41"/>
  <c r="L20" i="41"/>
  <c r="S20" i="41" s="1"/>
  <c r="T20" i="41" s="1"/>
  <c r="AG605" i="40"/>
  <c r="S101" i="40"/>
  <c r="L23" i="40"/>
  <c r="S23" i="40" s="1"/>
  <c r="T23" i="40" s="1"/>
  <c r="I7" i="43"/>
  <c r="S95" i="41"/>
  <c r="L17" i="41"/>
  <c r="S17" i="41" s="1"/>
  <c r="T17" i="41" s="1"/>
  <c r="S87" i="40"/>
  <c r="L9" i="40"/>
  <c r="S9" i="40" s="1"/>
  <c r="T9" i="40" s="1"/>
  <c r="AG605" i="41"/>
  <c r="S99" i="41"/>
  <c r="L21" i="41"/>
  <c r="S21" i="41" s="1"/>
  <c r="T21" i="41" s="1"/>
  <c r="S98" i="40"/>
  <c r="L20" i="40"/>
  <c r="S20" i="40" s="1"/>
  <c r="T20" i="40" s="1"/>
  <c r="S86" i="42"/>
  <c r="L8" i="42"/>
  <c r="S8" i="42" s="1"/>
  <c r="T8" i="42" s="1"/>
  <c r="S86" i="41"/>
  <c r="L8" i="41"/>
  <c r="S8" i="41" s="1"/>
  <c r="T8" i="41" s="1"/>
  <c r="S94" i="42"/>
  <c r="L16" i="42"/>
  <c r="S16" i="42" s="1"/>
  <c r="T16" i="42" s="1"/>
  <c r="S97" i="43"/>
  <c r="L19" i="43"/>
  <c r="S19" i="43" s="1"/>
  <c r="T19" i="43" s="1"/>
  <c r="S98" i="42"/>
  <c r="L20" i="42"/>
  <c r="S20" i="42" s="1"/>
  <c r="T20" i="42" s="1"/>
  <c r="S85" i="43"/>
  <c r="L7" i="43"/>
  <c r="S102" i="42"/>
  <c r="L24" i="42"/>
  <c r="S24" i="42" s="1"/>
  <c r="T24" i="42" s="1"/>
  <c r="S90" i="42"/>
  <c r="L12" i="42"/>
  <c r="S12" i="42" s="1"/>
  <c r="T12" i="42" s="1"/>
  <c r="S97" i="40"/>
  <c r="L19" i="40"/>
  <c r="S19" i="40" s="1"/>
  <c r="T19" i="40" s="1"/>
  <c r="S90" i="40"/>
  <c r="L12" i="40"/>
  <c r="S12" i="40" s="1"/>
  <c r="T12" i="40" s="1"/>
  <c r="S94" i="43"/>
  <c r="L16" i="43"/>
  <c r="S16" i="43" s="1"/>
  <c r="T16" i="43" s="1"/>
  <c r="S87" i="41"/>
  <c r="L9" i="41"/>
  <c r="S9" i="41" s="1"/>
  <c r="T9" i="41" s="1"/>
  <c r="S95" i="43"/>
  <c r="L17" i="43"/>
  <c r="S17" i="43" s="1"/>
  <c r="T17" i="43" s="1"/>
  <c r="S90" i="43"/>
  <c r="L12" i="43"/>
  <c r="S12" i="43" s="1"/>
  <c r="T12" i="43" s="1"/>
  <c r="S87" i="42"/>
  <c r="L9" i="42"/>
  <c r="S9" i="42" s="1"/>
  <c r="T9" i="42" s="1"/>
  <c r="S90" i="41"/>
  <c r="L12" i="41"/>
  <c r="S12" i="41" s="1"/>
  <c r="T12" i="41" s="1"/>
  <c r="AG605" i="42"/>
  <c r="S101" i="41"/>
  <c r="L23" i="41"/>
  <c r="S23" i="41" s="1"/>
  <c r="T23" i="41" s="1"/>
  <c r="I7" i="42"/>
  <c r="S89" i="40"/>
  <c r="L11" i="40"/>
  <c r="S11" i="40" s="1"/>
  <c r="T11" i="40" s="1"/>
  <c r="S99" i="40"/>
  <c r="L21" i="40"/>
  <c r="S21" i="40" s="1"/>
  <c r="T21" i="40" s="1"/>
  <c r="I7" i="40"/>
  <c r="I7" i="41"/>
  <c r="S86" i="40"/>
  <c r="L8" i="40"/>
  <c r="S8" i="40" s="1"/>
  <c r="T8" i="40" s="1"/>
  <c r="S89" i="42"/>
  <c r="L11" i="42"/>
  <c r="S11" i="42" s="1"/>
  <c r="T11" i="42" s="1"/>
  <c r="N7" i="41"/>
  <c r="AG605" i="43"/>
  <c r="S7" i="40" l="1"/>
  <c r="S7" i="43"/>
  <c r="S7" i="42"/>
  <c r="S7" i="41"/>
  <c r="T7" i="46"/>
  <c r="T7" i="43" l="1"/>
  <c r="T7" i="42"/>
  <c r="T7" i="41"/>
  <c r="T7" i="40"/>
  <c r="B626" i="35" l="1"/>
  <c r="B101" i="35"/>
  <c r="B101" i="34" l="1"/>
  <c r="B626" i="34"/>
  <c r="B101" i="32"/>
  <c r="B626" i="32"/>
  <c r="I622" i="35"/>
  <c r="D102" i="35"/>
  <c r="B23" i="35"/>
  <c r="B106" i="35"/>
  <c r="I621" i="32"/>
  <c r="D24" i="35" l="1"/>
  <c r="I24" i="35" s="1"/>
  <c r="I102" i="35"/>
  <c r="B626" i="8"/>
  <c r="B101" i="8"/>
  <c r="D101" i="35"/>
  <c r="D626" i="35"/>
  <c r="I621" i="35"/>
  <c r="B23" i="32"/>
  <c r="B106" i="32"/>
  <c r="D101" i="34"/>
  <c r="I101" i="34" s="1"/>
  <c r="D626" i="34"/>
  <c r="B28" i="35"/>
  <c r="B23" i="34"/>
  <c r="B106" i="34"/>
  <c r="D101" i="32"/>
  <c r="I101" i="32" s="1"/>
  <c r="D626" i="32"/>
  <c r="I621" i="34"/>
  <c r="B28" i="32" l="1"/>
  <c r="D23" i="35"/>
  <c r="D106" i="35"/>
  <c r="I101" i="35"/>
  <c r="B28" i="34"/>
  <c r="I622" i="34"/>
  <c r="D102" i="34"/>
  <c r="I622" i="32"/>
  <c r="D102" i="32"/>
  <c r="B101" i="1"/>
  <c r="B626" i="1"/>
  <c r="I623" i="2"/>
  <c r="D103" i="2"/>
  <c r="D626" i="2"/>
  <c r="B23" i="8"/>
  <c r="B106" i="8"/>
  <c r="D23" i="34"/>
  <c r="D28" i="34" s="1"/>
  <c r="D106" i="34"/>
  <c r="D23" i="32"/>
  <c r="D28" i="32" s="1"/>
  <c r="D106" i="32"/>
  <c r="I23" i="34" l="1"/>
  <c r="D28" i="35"/>
  <c r="I23" i="35"/>
  <c r="I622" i="8"/>
  <c r="D102" i="8"/>
  <c r="I102" i="34"/>
  <c r="D24" i="34"/>
  <c r="I24" i="34" s="1"/>
  <c r="I623" i="3"/>
  <c r="D103" i="3"/>
  <c r="D626" i="3"/>
  <c r="B23" i="1"/>
  <c r="B106" i="1"/>
  <c r="I23" i="32"/>
  <c r="I102" i="32"/>
  <c r="D24" i="32"/>
  <c r="I24" i="32" s="1"/>
  <c r="D106" i="2"/>
  <c r="I103" i="2"/>
  <c r="D25" i="2"/>
  <c r="B28" i="8"/>
  <c r="D101" i="8" l="1"/>
  <c r="D626" i="8"/>
  <c r="I621" i="8"/>
  <c r="D101" i="1"/>
  <c r="D626" i="1"/>
  <c r="I621" i="1"/>
  <c r="I622" i="1"/>
  <c r="D102" i="1"/>
  <c r="D106" i="3"/>
  <c r="I103" i="3"/>
  <c r="D25" i="3"/>
  <c r="I102" i="8"/>
  <c r="D24" i="8"/>
  <c r="I24" i="8" s="1"/>
  <c r="B28" i="1"/>
  <c r="I25" i="2"/>
  <c r="D28" i="2"/>
  <c r="I25" i="3" l="1"/>
  <c r="D28" i="3"/>
  <c r="D23" i="1"/>
  <c r="D106" i="1"/>
  <c r="I101" i="1"/>
  <c r="I623" i="5"/>
  <c r="D103" i="5"/>
  <c r="D626" i="5"/>
  <c r="I623" i="4"/>
  <c r="D103" i="4"/>
  <c r="D626" i="4"/>
  <c r="D23" i="8"/>
  <c r="D106" i="8"/>
  <c r="I101" i="8"/>
  <c r="I102" i="1"/>
  <c r="D24" i="1"/>
  <c r="I24" i="1" s="1"/>
  <c r="D106" i="5" l="1"/>
  <c r="I103" i="5"/>
  <c r="D25" i="5"/>
  <c r="D28" i="8"/>
  <c r="I23" i="8"/>
  <c r="D28" i="1"/>
  <c r="I23" i="1"/>
  <c r="D106" i="4"/>
  <c r="I103" i="4"/>
  <c r="D25" i="4"/>
  <c r="I623" i="6" l="1"/>
  <c r="D103" i="6"/>
  <c r="D626" i="6"/>
  <c r="I25" i="5"/>
  <c r="D28" i="5"/>
  <c r="I623" i="7"/>
  <c r="D103" i="7"/>
  <c r="D626" i="7"/>
  <c r="I25" i="4"/>
  <c r="D28" i="4"/>
  <c r="D106" i="6" l="1"/>
  <c r="I103" i="6"/>
  <c r="D25" i="6"/>
  <c r="D106" i="7"/>
  <c r="I103" i="7"/>
  <c r="D25" i="7"/>
  <c r="I25" i="6" l="1"/>
  <c r="D28" i="6"/>
  <c r="I25" i="7"/>
  <c r="D28" i="7"/>
  <c r="E99" i="48" l="1"/>
  <c r="E21" i="48" s="1"/>
  <c r="E652" i="48"/>
  <c r="O99" i="48" l="1"/>
  <c r="O21" i="48" s="1"/>
  <c r="O652" i="48"/>
  <c r="F99" i="48" l="1"/>
  <c r="F652" i="48"/>
  <c r="I645" i="48" l="1"/>
  <c r="I652" i="48" s="1"/>
  <c r="B652" i="48"/>
  <c r="B99" i="48"/>
  <c r="P99" i="48"/>
  <c r="P652" i="48"/>
  <c r="F21" i="48"/>
  <c r="F28" i="48" s="1"/>
  <c r="F106" i="48"/>
  <c r="I99" i="48" l="1"/>
  <c r="B21" i="48"/>
  <c r="I21" i="48" s="1"/>
  <c r="S645" i="48"/>
  <c r="S652" i="48" s="1"/>
  <c r="L652" i="48"/>
  <c r="L99" i="48"/>
  <c r="L21" i="48" s="1"/>
  <c r="G653" i="48"/>
  <c r="C653" i="48"/>
  <c r="F653" i="48"/>
  <c r="E653" i="48"/>
  <c r="B653" i="48"/>
  <c r="D653" i="48"/>
  <c r="H653" i="48"/>
  <c r="M653" i="48" l="1"/>
  <c r="P653" i="48"/>
  <c r="L653" i="48"/>
  <c r="O653" i="48"/>
  <c r="R653" i="48"/>
  <c r="N653" i="48"/>
  <c r="Q653" i="48"/>
  <c r="I653" i="48"/>
  <c r="S99" i="48"/>
  <c r="S653" i="48" l="1"/>
  <c r="G626" i="2" l="1"/>
  <c r="G105" i="2"/>
  <c r="E626" i="2" l="1"/>
  <c r="I625" i="2"/>
  <c r="I626" i="2" s="1"/>
  <c r="E105" i="2"/>
  <c r="G27" i="2"/>
  <c r="G28" i="2" s="1"/>
  <c r="G106" i="2"/>
  <c r="G627" i="2"/>
  <c r="E27" i="2" l="1"/>
  <c r="I105" i="2"/>
  <c r="I106" i="2" s="1"/>
  <c r="E106" i="2"/>
  <c r="E107" i="2" s="1"/>
  <c r="F627" i="2"/>
  <c r="H627" i="2"/>
  <c r="C627" i="2"/>
  <c r="B627" i="2"/>
  <c r="D627" i="2"/>
  <c r="E627" i="2"/>
  <c r="I625" i="3" l="1"/>
  <c r="I626" i="3" s="1"/>
  <c r="E626" i="3"/>
  <c r="E627" i="3" s="1"/>
  <c r="E105" i="3"/>
  <c r="I625" i="7"/>
  <c r="I626" i="7" s="1"/>
  <c r="E626" i="7"/>
  <c r="E627" i="7" s="1"/>
  <c r="E105" i="7"/>
  <c r="C107" i="2"/>
  <c r="F107" i="2"/>
  <c r="B107" i="2"/>
  <c r="H107" i="2"/>
  <c r="D107" i="2"/>
  <c r="I625" i="5"/>
  <c r="I626" i="5" s="1"/>
  <c r="E626" i="5"/>
  <c r="E627" i="5" s="1"/>
  <c r="E105" i="5"/>
  <c r="G626" i="7"/>
  <c r="G627" i="7" s="1"/>
  <c r="G105" i="7"/>
  <c r="I625" i="4"/>
  <c r="I626" i="4" s="1"/>
  <c r="E626" i="4"/>
  <c r="E627" i="4" s="1"/>
  <c r="E105" i="4"/>
  <c r="I27" i="2"/>
  <c r="E28" i="2"/>
  <c r="I625" i="6"/>
  <c r="I626" i="6" s="1"/>
  <c r="E626" i="6"/>
  <c r="E105" i="6"/>
  <c r="G626" i="5"/>
  <c r="G105" i="5"/>
  <c r="G626" i="3"/>
  <c r="G627" i="3" s="1"/>
  <c r="G105" i="3"/>
  <c r="G107" i="2"/>
  <c r="G626" i="6"/>
  <c r="G105" i="6"/>
  <c r="G626" i="4"/>
  <c r="G627" i="4" s="1"/>
  <c r="G105" i="4"/>
  <c r="I627" i="2"/>
  <c r="G627" i="6" l="1"/>
  <c r="E27" i="6"/>
  <c r="I105" i="6"/>
  <c r="I106" i="6" s="1"/>
  <c r="E106" i="6"/>
  <c r="G27" i="7"/>
  <c r="G28" i="7" s="1"/>
  <c r="G106" i="7"/>
  <c r="G27" i="6"/>
  <c r="G28" i="6" s="1"/>
  <c r="G106" i="6"/>
  <c r="G107" i="6" s="1"/>
  <c r="E627" i="6"/>
  <c r="F627" i="6"/>
  <c r="H627" i="6"/>
  <c r="C627" i="6"/>
  <c r="B627" i="6"/>
  <c r="D627" i="6"/>
  <c r="E27" i="7"/>
  <c r="I105" i="7"/>
  <c r="I106" i="7" s="1"/>
  <c r="E106" i="7"/>
  <c r="G626" i="36"/>
  <c r="G96" i="36"/>
  <c r="G27" i="3"/>
  <c r="G28" i="3" s="1"/>
  <c r="G106" i="3"/>
  <c r="I28" i="2"/>
  <c r="C627" i="5"/>
  <c r="F627" i="5"/>
  <c r="H627" i="5"/>
  <c r="B627" i="5"/>
  <c r="D627" i="5"/>
  <c r="F627" i="7"/>
  <c r="C627" i="7"/>
  <c r="H627" i="7"/>
  <c r="B627" i="7"/>
  <c r="D627" i="7"/>
  <c r="E27" i="4"/>
  <c r="I105" i="4"/>
  <c r="I106" i="4" s="1"/>
  <c r="E106" i="4"/>
  <c r="E27" i="3"/>
  <c r="I105" i="3"/>
  <c r="I106" i="3" s="1"/>
  <c r="E106" i="3"/>
  <c r="G27" i="5"/>
  <c r="G28" i="5" s="1"/>
  <c r="G106" i="5"/>
  <c r="E27" i="5"/>
  <c r="I105" i="5"/>
  <c r="I106" i="5" s="1"/>
  <c r="E106" i="5"/>
  <c r="E29" i="2"/>
  <c r="G27" i="4"/>
  <c r="G28" i="4" s="1"/>
  <c r="G106" i="4"/>
  <c r="G107" i="4" s="1"/>
  <c r="G627" i="5"/>
  <c r="C627" i="4"/>
  <c r="F627" i="4"/>
  <c r="H627" i="4"/>
  <c r="B627" i="4"/>
  <c r="D627" i="4"/>
  <c r="I107" i="2"/>
  <c r="F627" i="3"/>
  <c r="H627" i="3"/>
  <c r="C627" i="3"/>
  <c r="B627" i="3"/>
  <c r="D627" i="3"/>
  <c r="E107" i="7" l="1"/>
  <c r="I616" i="36"/>
  <c r="I626" i="36" s="1"/>
  <c r="E626" i="36"/>
  <c r="E627" i="36" s="1"/>
  <c r="E96" i="36"/>
  <c r="E107" i="3"/>
  <c r="B7" i="56"/>
  <c r="F29" i="2"/>
  <c r="H29" i="2"/>
  <c r="C29" i="2"/>
  <c r="B29" i="2"/>
  <c r="D29" i="2"/>
  <c r="G29" i="2"/>
  <c r="I27" i="7"/>
  <c r="E28" i="7"/>
  <c r="D107" i="3"/>
  <c r="F107" i="3"/>
  <c r="C107" i="3"/>
  <c r="H107" i="3"/>
  <c r="B107" i="3"/>
  <c r="G107" i="7"/>
  <c r="I27" i="3"/>
  <c r="E28" i="3"/>
  <c r="G107" i="3"/>
  <c r="I627" i="6"/>
  <c r="I627" i="7"/>
  <c r="I627" i="4"/>
  <c r="E107" i="5"/>
  <c r="E107" i="4"/>
  <c r="G107" i="5"/>
  <c r="F107" i="5"/>
  <c r="B107" i="5"/>
  <c r="C107" i="5"/>
  <c r="H107" i="5"/>
  <c r="D107" i="5"/>
  <c r="H107" i="4"/>
  <c r="F107" i="4"/>
  <c r="C107" i="4"/>
  <c r="B107" i="4"/>
  <c r="D107" i="4"/>
  <c r="I627" i="5"/>
  <c r="G18" i="36"/>
  <c r="G28" i="36" s="1"/>
  <c r="G106" i="36"/>
  <c r="E107" i="6"/>
  <c r="F107" i="6"/>
  <c r="C107" i="6"/>
  <c r="H107" i="6"/>
  <c r="B107" i="6"/>
  <c r="D107" i="6"/>
  <c r="D107" i="7"/>
  <c r="F107" i="7"/>
  <c r="C107" i="7"/>
  <c r="H107" i="7"/>
  <c r="B107" i="7"/>
  <c r="I627" i="3"/>
  <c r="I27" i="5"/>
  <c r="E28" i="5"/>
  <c r="I27" i="4"/>
  <c r="E28" i="4"/>
  <c r="G627" i="36"/>
  <c r="I27" i="6"/>
  <c r="E28" i="6"/>
  <c r="I107" i="3" l="1"/>
  <c r="I28" i="6"/>
  <c r="I28" i="3"/>
  <c r="E29" i="7"/>
  <c r="E29" i="5"/>
  <c r="I28" i="7"/>
  <c r="I28" i="5"/>
  <c r="I107" i="6"/>
  <c r="I107" i="5"/>
  <c r="E18" i="36"/>
  <c r="I96" i="36"/>
  <c r="I106" i="36" s="1"/>
  <c r="E106" i="36"/>
  <c r="I28" i="4"/>
  <c r="I107" i="4"/>
  <c r="E29" i="6"/>
  <c r="I107" i="7"/>
  <c r="I29" i="2"/>
  <c r="H627" i="36"/>
  <c r="F627" i="36"/>
  <c r="I627" i="36"/>
  <c r="C627" i="36"/>
  <c r="B627" i="36"/>
  <c r="D627" i="36"/>
  <c r="I107" i="36" l="1"/>
  <c r="F107" i="36"/>
  <c r="B107" i="36"/>
  <c r="D107" i="36"/>
  <c r="C107" i="36"/>
  <c r="H107" i="36"/>
  <c r="E28" i="36"/>
  <c r="B6" i="56"/>
  <c r="F29" i="3"/>
  <c r="H29" i="3"/>
  <c r="C29" i="3"/>
  <c r="B29" i="3"/>
  <c r="D29" i="3"/>
  <c r="G29" i="3"/>
  <c r="B5" i="56"/>
  <c r="F29" i="4"/>
  <c r="H29" i="4"/>
  <c r="C29" i="4"/>
  <c r="B29" i="4"/>
  <c r="D29" i="4"/>
  <c r="G29" i="4"/>
  <c r="B4" i="56"/>
  <c r="F29" i="5"/>
  <c r="H29" i="5"/>
  <c r="C29" i="5"/>
  <c r="B29" i="5"/>
  <c r="D29" i="5"/>
  <c r="G29" i="5"/>
  <c r="E29" i="3"/>
  <c r="E29" i="4"/>
  <c r="B2" i="56"/>
  <c r="F29" i="7"/>
  <c r="H29" i="7"/>
  <c r="C29" i="7"/>
  <c r="B29" i="7"/>
  <c r="D29" i="7"/>
  <c r="G29" i="7"/>
  <c r="B3" i="56"/>
  <c r="F29" i="6"/>
  <c r="H29" i="6"/>
  <c r="B29" i="6"/>
  <c r="C29" i="6"/>
  <c r="D29" i="6"/>
  <c r="G29" i="6"/>
  <c r="G107" i="36"/>
  <c r="E107" i="36"/>
  <c r="I29" i="6" l="1"/>
  <c r="I29" i="7"/>
  <c r="I29" i="4"/>
  <c r="I29" i="5"/>
  <c r="I29" i="3"/>
  <c r="I486" i="36"/>
  <c r="I496" i="36" s="1"/>
  <c r="F70" i="36"/>
  <c r="F496" i="36"/>
  <c r="F497" i="36" l="1"/>
  <c r="G626" i="1"/>
  <c r="G96" i="1"/>
  <c r="I70" i="36"/>
  <c r="F18" i="36"/>
  <c r="F80" i="36"/>
  <c r="E497" i="36"/>
  <c r="H497" i="36"/>
  <c r="B497" i="36"/>
  <c r="D497" i="36"/>
  <c r="C497" i="36"/>
  <c r="G497" i="36"/>
  <c r="I497" i="36"/>
  <c r="E626" i="8" l="1"/>
  <c r="I616" i="8"/>
  <c r="I626" i="8" s="1"/>
  <c r="E96" i="8"/>
  <c r="I616" i="1"/>
  <c r="I626" i="1" s="1"/>
  <c r="E626" i="1"/>
  <c r="E627" i="1" s="1"/>
  <c r="E96" i="1"/>
  <c r="I80" i="36"/>
  <c r="G626" i="8"/>
  <c r="G96" i="8"/>
  <c r="G18" i="1"/>
  <c r="G28" i="1" s="1"/>
  <c r="G106" i="1"/>
  <c r="F28" i="36"/>
  <c r="I18" i="36"/>
  <c r="G627" i="1"/>
  <c r="F81" i="36"/>
  <c r="G627" i="8" l="1"/>
  <c r="C81" i="36"/>
  <c r="B81" i="36"/>
  <c r="I81" i="36"/>
  <c r="G81" i="36"/>
  <c r="H81" i="36"/>
  <c r="E81" i="36"/>
  <c r="D81" i="36"/>
  <c r="I82" i="36"/>
  <c r="B627" i="1"/>
  <c r="I627" i="1"/>
  <c r="F627" i="1"/>
  <c r="H627" i="1"/>
  <c r="C627" i="1"/>
  <c r="D627" i="1"/>
  <c r="I96" i="1"/>
  <c r="E18" i="1"/>
  <c r="E106" i="1"/>
  <c r="E106" i="8"/>
  <c r="E18" i="8"/>
  <c r="I96" i="8"/>
  <c r="I28" i="36"/>
  <c r="G106" i="8"/>
  <c r="G18" i="8"/>
  <c r="G28" i="8" s="1"/>
  <c r="D627" i="8"/>
  <c r="I627" i="8"/>
  <c r="F627" i="8"/>
  <c r="C627" i="8"/>
  <c r="H627" i="8"/>
  <c r="B627" i="8"/>
  <c r="F29" i="36"/>
  <c r="E627" i="8"/>
  <c r="E28" i="8" l="1"/>
  <c r="I616" i="32"/>
  <c r="I626" i="32" s="1"/>
  <c r="E626" i="32"/>
  <c r="E627" i="32" s="1"/>
  <c r="E96" i="32"/>
  <c r="E107" i="1"/>
  <c r="E28" i="1"/>
  <c r="I18" i="1"/>
  <c r="I29" i="36"/>
  <c r="H29" i="36"/>
  <c r="D29" i="36"/>
  <c r="C29" i="36"/>
  <c r="B29" i="36"/>
  <c r="G29" i="36"/>
  <c r="E29" i="36"/>
  <c r="I106" i="1"/>
  <c r="B13" i="56"/>
  <c r="G626" i="32"/>
  <c r="G627" i="32" s="1"/>
  <c r="G96" i="32"/>
  <c r="I106" i="8"/>
  <c r="G107" i="8" s="1"/>
  <c r="G106" i="32" l="1"/>
  <c r="G18" i="32"/>
  <c r="G28" i="32" s="1"/>
  <c r="E626" i="35"/>
  <c r="E96" i="35"/>
  <c r="B627" i="32"/>
  <c r="I627" i="32"/>
  <c r="F627" i="32"/>
  <c r="C627" i="32"/>
  <c r="H627" i="32"/>
  <c r="D627" i="32"/>
  <c r="I107" i="8"/>
  <c r="F107" i="8"/>
  <c r="H107" i="8"/>
  <c r="C107" i="8"/>
  <c r="B107" i="8"/>
  <c r="D107" i="8"/>
  <c r="I107" i="1"/>
  <c r="C107" i="1"/>
  <c r="H107" i="1"/>
  <c r="F107" i="1"/>
  <c r="B107" i="1"/>
  <c r="D107" i="1"/>
  <c r="G107" i="1"/>
  <c r="E107" i="8"/>
  <c r="I28" i="1"/>
  <c r="E106" i="32"/>
  <c r="E18" i="32"/>
  <c r="I96" i="32"/>
  <c r="I616" i="34"/>
  <c r="I626" i="34" s="1"/>
  <c r="E626" i="34"/>
  <c r="E627" i="34" s="1"/>
  <c r="E96" i="34"/>
  <c r="G626" i="34"/>
  <c r="G627" i="34" s="1"/>
  <c r="G96" i="34"/>
  <c r="I486" i="8"/>
  <c r="I496" i="8" s="1"/>
  <c r="F70" i="8"/>
  <c r="F496" i="8"/>
  <c r="I70" i="8" l="1"/>
  <c r="F18" i="8"/>
  <c r="F80" i="8"/>
  <c r="E28" i="32"/>
  <c r="G497" i="8"/>
  <c r="H497" i="8"/>
  <c r="I497" i="8"/>
  <c r="E497" i="8"/>
  <c r="D497" i="8"/>
  <c r="C497" i="8"/>
  <c r="B497" i="8"/>
  <c r="G626" i="35"/>
  <c r="G96" i="35"/>
  <c r="B8" i="56"/>
  <c r="I29" i="1"/>
  <c r="F29" i="1"/>
  <c r="C29" i="1"/>
  <c r="H29" i="1"/>
  <c r="B29" i="1"/>
  <c r="D29" i="1"/>
  <c r="G29" i="1"/>
  <c r="E18" i="34"/>
  <c r="I96" i="34"/>
  <c r="E106" i="34"/>
  <c r="E18" i="35"/>
  <c r="E106" i="35"/>
  <c r="I96" i="35"/>
  <c r="I616" i="35"/>
  <c r="I626" i="35" s="1"/>
  <c r="E627" i="35" s="1"/>
  <c r="E29" i="1"/>
  <c r="I627" i="34"/>
  <c r="F627" i="34"/>
  <c r="C627" i="34"/>
  <c r="H627" i="34"/>
  <c r="B627" i="34"/>
  <c r="D627" i="34"/>
  <c r="G18" i="34"/>
  <c r="G28" i="34" s="1"/>
  <c r="G106" i="34"/>
  <c r="F497" i="8"/>
  <c r="I106" i="32"/>
  <c r="E107" i="32" s="1"/>
  <c r="G627" i="35" l="1"/>
  <c r="I486" i="34"/>
  <c r="I496" i="34" s="1"/>
  <c r="F70" i="34"/>
  <c r="F496" i="34"/>
  <c r="F497" i="34" s="1"/>
  <c r="I106" i="35"/>
  <c r="G107" i="32"/>
  <c r="G18" i="35"/>
  <c r="G28" i="35" s="1"/>
  <c r="G106" i="35"/>
  <c r="I106" i="34"/>
  <c r="G107" i="34" s="1"/>
  <c r="F81" i="8"/>
  <c r="I107" i="32"/>
  <c r="F107" i="32"/>
  <c r="C107" i="32"/>
  <c r="H107" i="32"/>
  <c r="B107" i="32"/>
  <c r="D107" i="32"/>
  <c r="E28" i="35"/>
  <c r="E28" i="34"/>
  <c r="F28" i="8"/>
  <c r="I18" i="8"/>
  <c r="C627" i="35"/>
  <c r="I627" i="35"/>
  <c r="F627" i="35"/>
  <c r="H627" i="35"/>
  <c r="B627" i="35"/>
  <c r="D627" i="35"/>
  <c r="I486" i="32"/>
  <c r="I496" i="32" s="1"/>
  <c r="F70" i="32"/>
  <c r="F496" i="32"/>
  <c r="I80" i="8"/>
  <c r="F497" i="32" l="1"/>
  <c r="I486" i="35"/>
  <c r="I496" i="35" s="1"/>
  <c r="F70" i="35"/>
  <c r="F496" i="35"/>
  <c r="F497" i="35" s="1"/>
  <c r="I70" i="32"/>
  <c r="F18" i="32"/>
  <c r="F80" i="32"/>
  <c r="I28" i="8"/>
  <c r="D107" i="34"/>
  <c r="I107" i="34"/>
  <c r="F107" i="34"/>
  <c r="H107" i="34"/>
  <c r="C107" i="34"/>
  <c r="B107" i="34"/>
  <c r="H497" i="32"/>
  <c r="I497" i="32"/>
  <c r="D497" i="32"/>
  <c r="G497" i="32"/>
  <c r="E497" i="32"/>
  <c r="B497" i="32"/>
  <c r="C497" i="32"/>
  <c r="E107" i="34"/>
  <c r="G107" i="35"/>
  <c r="I107" i="35"/>
  <c r="F107" i="35"/>
  <c r="C107" i="35"/>
  <c r="H107" i="35"/>
  <c r="B107" i="35"/>
  <c r="D107" i="35"/>
  <c r="I81" i="8"/>
  <c r="D81" i="8"/>
  <c r="G81" i="8"/>
  <c r="C81" i="8"/>
  <c r="B81" i="8"/>
  <c r="H81" i="8"/>
  <c r="E81" i="8"/>
  <c r="I82" i="8"/>
  <c r="F18" i="34"/>
  <c r="I70" i="34"/>
  <c r="F80" i="34"/>
  <c r="E107" i="35"/>
  <c r="I497" i="34"/>
  <c r="E497" i="34"/>
  <c r="C497" i="34"/>
  <c r="G497" i="34"/>
  <c r="B497" i="34"/>
  <c r="D497" i="34"/>
  <c r="H497" i="34"/>
  <c r="B9" i="56" l="1"/>
  <c r="I29" i="8"/>
  <c r="H29" i="8"/>
  <c r="C29" i="8"/>
  <c r="B29" i="8"/>
  <c r="D29" i="8"/>
  <c r="G29" i="8"/>
  <c r="E29" i="8"/>
  <c r="I80" i="34"/>
  <c r="F81" i="32"/>
  <c r="F28" i="34"/>
  <c r="I18" i="34"/>
  <c r="F28" i="32"/>
  <c r="I18" i="32"/>
  <c r="I80" i="32"/>
  <c r="F81" i="34"/>
  <c r="F29" i="8"/>
  <c r="F18" i="35"/>
  <c r="I70" i="35"/>
  <c r="F80" i="35"/>
  <c r="I497" i="35"/>
  <c r="C497" i="35"/>
  <c r="G497" i="35"/>
  <c r="H497" i="35"/>
  <c r="D497" i="35"/>
  <c r="E497" i="35"/>
  <c r="B497" i="35"/>
  <c r="I28" i="32" l="1"/>
  <c r="F28" i="35"/>
  <c r="I18" i="35"/>
  <c r="F29" i="34"/>
  <c r="I80" i="35"/>
  <c r="F29" i="32"/>
  <c r="I28" i="34"/>
  <c r="G81" i="34"/>
  <c r="B81" i="34"/>
  <c r="E81" i="34"/>
  <c r="C81" i="34"/>
  <c r="H81" i="34"/>
  <c r="D81" i="34"/>
  <c r="I82" i="34"/>
  <c r="I81" i="34"/>
  <c r="B81" i="32"/>
  <c r="E81" i="32"/>
  <c r="C81" i="32"/>
  <c r="G81" i="32"/>
  <c r="H81" i="32"/>
  <c r="I81" i="32"/>
  <c r="D81" i="32"/>
  <c r="I82" i="32"/>
  <c r="B81" i="35" l="1"/>
  <c r="D81" i="35"/>
  <c r="H81" i="35"/>
  <c r="I81" i="35"/>
  <c r="I82" i="35"/>
  <c r="G81" i="35"/>
  <c r="C81" i="35"/>
  <c r="E81" i="35"/>
  <c r="F81" i="35"/>
  <c r="I28" i="35"/>
  <c r="F29" i="35"/>
  <c r="B11" i="56"/>
  <c r="I29" i="34"/>
  <c r="C29" i="34"/>
  <c r="H29" i="34"/>
  <c r="B29" i="34"/>
  <c r="D29" i="34"/>
  <c r="G29" i="34"/>
  <c r="E29" i="34"/>
  <c r="B10" i="56"/>
  <c r="I29" i="32"/>
  <c r="H29" i="32"/>
  <c r="C29" i="32"/>
  <c r="B29" i="32"/>
  <c r="D29" i="32"/>
  <c r="G29" i="32"/>
  <c r="E29" i="32"/>
  <c r="B12" i="56" l="1"/>
  <c r="I29" i="35"/>
  <c r="H29" i="35"/>
  <c r="C29" i="35"/>
  <c r="B29" i="35"/>
  <c r="D29" i="35"/>
  <c r="G29" i="35"/>
  <c r="E29" i="35"/>
  <c r="E99" i="47" l="1"/>
  <c r="E21" i="47" s="1"/>
  <c r="E652" i="47"/>
  <c r="F99" i="47" l="1"/>
  <c r="F652" i="47"/>
  <c r="O99" i="47"/>
  <c r="O21" i="47" s="1"/>
  <c r="O652" i="47"/>
  <c r="P99" i="47" l="1"/>
  <c r="P652" i="47"/>
  <c r="I645" i="47"/>
  <c r="I652" i="47" s="1"/>
  <c r="B652" i="47"/>
  <c r="B99" i="47"/>
  <c r="F21" i="47"/>
  <c r="F28" i="47" s="1"/>
  <c r="F106" i="47"/>
  <c r="G653" i="47" l="1"/>
  <c r="C653" i="47"/>
  <c r="B653" i="47"/>
  <c r="E653" i="47"/>
  <c r="D653" i="47"/>
  <c r="F653" i="47"/>
  <c r="H653" i="47"/>
  <c r="I99" i="47"/>
  <c r="B21" i="47"/>
  <c r="I21" i="47" s="1"/>
  <c r="S645" i="47"/>
  <c r="S652" i="47" s="1"/>
  <c r="L652" i="47"/>
  <c r="L99" i="47"/>
  <c r="S99" i="47" l="1"/>
  <c r="L21" i="47"/>
  <c r="I653" i="47"/>
  <c r="M653" i="47"/>
  <c r="P653" i="47"/>
  <c r="L653" i="47"/>
  <c r="O653" i="47"/>
  <c r="R653" i="47"/>
  <c r="N653" i="47"/>
  <c r="Q653" i="47"/>
  <c r="S653" i="47" l="1"/>
  <c r="AI222" i="47" l="1"/>
  <c r="AI274" i="47"/>
  <c r="AI248" i="47"/>
  <c r="AI196" i="47"/>
  <c r="AI326" i="47"/>
  <c r="AI352" i="47"/>
  <c r="AI144" i="47"/>
  <c r="AI300" i="47"/>
  <c r="AI404" i="47"/>
  <c r="AI378" i="47"/>
  <c r="AI170" i="47"/>
  <c r="AI229" i="47"/>
  <c r="AI333" i="47"/>
  <c r="AI281" i="47"/>
  <c r="AI307" i="47"/>
  <c r="AI255" i="47"/>
  <c r="AI359" i="47"/>
  <c r="AI177" i="47"/>
  <c r="AI385" i="47"/>
  <c r="AI151" i="47"/>
  <c r="AI203" i="47"/>
  <c r="AI411" i="47"/>
  <c r="AI437" i="47"/>
  <c r="AB444" i="47" l="1"/>
  <c r="AI429" i="47"/>
  <c r="AB158" i="47"/>
  <c r="AI158" i="47" s="1"/>
  <c r="AI143" i="47"/>
  <c r="AB39" i="47"/>
  <c r="AB132" i="47"/>
  <c r="AI132" i="47" s="1"/>
  <c r="AI117" i="47"/>
  <c r="AB314" i="47"/>
  <c r="AI314" i="47" s="1"/>
  <c r="AI299" i="47"/>
  <c r="AB340" i="47"/>
  <c r="AI340" i="47" s="1"/>
  <c r="AI325" i="47"/>
  <c r="AB392" i="47"/>
  <c r="AI377" i="47"/>
  <c r="AB236" i="47"/>
  <c r="AI221" i="47"/>
  <c r="AB418" i="47"/>
  <c r="AI418" i="47" s="1"/>
  <c r="AI403" i="47"/>
  <c r="AB40" i="47"/>
  <c r="AI40" i="47" s="1"/>
  <c r="AI118" i="47"/>
  <c r="AB184" i="47"/>
  <c r="AI184" i="47" s="1"/>
  <c r="AI169" i="47"/>
  <c r="AB288" i="47"/>
  <c r="AI288" i="47" s="1"/>
  <c r="AI273" i="47"/>
  <c r="AB262" i="47"/>
  <c r="AI247" i="47"/>
  <c r="AB47" i="47"/>
  <c r="AI47" i="47" s="1"/>
  <c r="AI125" i="47"/>
  <c r="AB210" i="47"/>
  <c r="AI195" i="47"/>
  <c r="AB366" i="47"/>
  <c r="AI351" i="47"/>
  <c r="S378" i="47"/>
  <c r="AJ378" i="47" s="1"/>
  <c r="S352" i="47"/>
  <c r="AJ352" i="47" s="1"/>
  <c r="S248" i="47"/>
  <c r="AJ248" i="47" s="1"/>
  <c r="S404" i="47"/>
  <c r="AJ404" i="47" s="1"/>
  <c r="S326" i="47"/>
  <c r="AJ326" i="47" s="1"/>
  <c r="S274" i="47"/>
  <c r="AJ274" i="47" s="1"/>
  <c r="S300" i="47"/>
  <c r="AJ300" i="47" s="1"/>
  <c r="S170" i="47"/>
  <c r="AJ170" i="47" s="1"/>
  <c r="S144" i="47"/>
  <c r="AJ144" i="47" s="1"/>
  <c r="S196" i="47"/>
  <c r="AJ196" i="47" s="1"/>
  <c r="S222" i="47"/>
  <c r="AJ222" i="47" s="1"/>
  <c r="S411" i="47"/>
  <c r="AJ411" i="47" s="1"/>
  <c r="S255" i="47"/>
  <c r="AJ255" i="47" s="1"/>
  <c r="S203" i="47"/>
  <c r="AJ203" i="47" s="1"/>
  <c r="S177" i="47"/>
  <c r="AJ177" i="47" s="1"/>
  <c r="S281" i="47"/>
  <c r="AJ281" i="47" s="1"/>
  <c r="S307" i="47"/>
  <c r="AJ307" i="47" s="1"/>
  <c r="S359" i="47"/>
  <c r="AJ359" i="47" s="1"/>
  <c r="S229" i="47"/>
  <c r="AJ229" i="47" s="1"/>
  <c r="S333" i="47"/>
  <c r="AJ333" i="47" s="1"/>
  <c r="S437" i="47"/>
  <c r="AJ437" i="47" s="1"/>
  <c r="S151" i="47"/>
  <c r="AJ151" i="47" s="1"/>
  <c r="S385" i="47"/>
  <c r="AJ385" i="47" s="1"/>
  <c r="AI262" i="47" l="1"/>
  <c r="AB315" i="47"/>
  <c r="AG315" i="47"/>
  <c r="AA315" i="47"/>
  <c r="V315" i="47"/>
  <c r="Z315" i="47"/>
  <c r="AH315" i="47"/>
  <c r="Y315" i="47"/>
  <c r="AE315" i="47"/>
  <c r="AF315" i="47"/>
  <c r="W315" i="47"/>
  <c r="AD315" i="47"/>
  <c r="X315" i="47"/>
  <c r="AC315" i="47"/>
  <c r="P69" i="47"/>
  <c r="S485" i="47"/>
  <c r="P210" i="47"/>
  <c r="S195" i="47"/>
  <c r="P39" i="47"/>
  <c r="C42" i="47"/>
  <c r="I354" i="47"/>
  <c r="I366" i="47" s="1"/>
  <c r="C366" i="47"/>
  <c r="AB419" i="47"/>
  <c r="AG419" i="47"/>
  <c r="Y419" i="47"/>
  <c r="AE419" i="47"/>
  <c r="X419" i="47"/>
  <c r="AC419" i="47"/>
  <c r="Z419" i="47"/>
  <c r="AD419" i="47"/>
  <c r="AF419" i="47"/>
  <c r="W419" i="47"/>
  <c r="AA419" i="47"/>
  <c r="AH419" i="47"/>
  <c r="V419" i="47"/>
  <c r="P288" i="47"/>
  <c r="S273" i="47"/>
  <c r="AI366" i="47"/>
  <c r="AB367" i="47" s="1"/>
  <c r="AB289" i="47"/>
  <c r="AG289" i="47"/>
  <c r="AH289" i="47"/>
  <c r="AD289" i="47"/>
  <c r="AC289" i="47"/>
  <c r="W289" i="47"/>
  <c r="X289" i="47"/>
  <c r="AE289" i="47"/>
  <c r="AF289" i="47"/>
  <c r="Y289" i="47"/>
  <c r="AA289" i="47"/>
  <c r="Z289" i="47"/>
  <c r="V289" i="47"/>
  <c r="AI236" i="47"/>
  <c r="P40" i="47"/>
  <c r="S40" i="47" s="1"/>
  <c r="AJ40" i="47" s="1"/>
  <c r="S118" i="47"/>
  <c r="AJ118" i="47" s="1"/>
  <c r="P444" i="47"/>
  <c r="S429" i="47"/>
  <c r="AI210" i="47"/>
  <c r="AB211" i="47" s="1"/>
  <c r="AB185" i="47"/>
  <c r="AG185" i="47"/>
  <c r="Z185" i="47"/>
  <c r="V185" i="47"/>
  <c r="Y185" i="47"/>
  <c r="X185" i="47"/>
  <c r="AF185" i="47"/>
  <c r="AH185" i="47"/>
  <c r="AE185" i="47"/>
  <c r="W185" i="47"/>
  <c r="AC185" i="47"/>
  <c r="AA185" i="47"/>
  <c r="AD185" i="47"/>
  <c r="AI392" i="47"/>
  <c r="AB393" i="47" s="1"/>
  <c r="P236" i="47"/>
  <c r="S221" i="47"/>
  <c r="P68" i="47"/>
  <c r="S484" i="47"/>
  <c r="P184" i="47"/>
  <c r="S169" i="47"/>
  <c r="P314" i="47"/>
  <c r="S299" i="47"/>
  <c r="P132" i="47"/>
  <c r="S117" i="47"/>
  <c r="P418" i="47"/>
  <c r="S403" i="47"/>
  <c r="P340" i="47"/>
  <c r="S325" i="47"/>
  <c r="AB159" i="47"/>
  <c r="AG159" i="47"/>
  <c r="AF159" i="47"/>
  <c r="V159" i="47"/>
  <c r="W159" i="47"/>
  <c r="AE159" i="47"/>
  <c r="AD159" i="47"/>
  <c r="AA159" i="47"/>
  <c r="AH159" i="47"/>
  <c r="Z159" i="47"/>
  <c r="AC159" i="47"/>
  <c r="Y159" i="47"/>
  <c r="X159" i="47"/>
  <c r="P158" i="47"/>
  <c r="S143" i="47"/>
  <c r="P47" i="47"/>
  <c r="S47" i="47" s="1"/>
  <c r="AJ47" i="47" s="1"/>
  <c r="S125" i="47"/>
  <c r="AJ125" i="47" s="1"/>
  <c r="AB341" i="47"/>
  <c r="AF341" i="47"/>
  <c r="AH341" i="47"/>
  <c r="Y341" i="47"/>
  <c r="V341" i="47"/>
  <c r="X341" i="47"/>
  <c r="AE341" i="47"/>
  <c r="AG341" i="47"/>
  <c r="AD341" i="47"/>
  <c r="AA341" i="47"/>
  <c r="Z341" i="47"/>
  <c r="AC341" i="47"/>
  <c r="W341" i="47"/>
  <c r="P262" i="47"/>
  <c r="S247" i="47"/>
  <c r="AB54" i="47"/>
  <c r="AI39" i="47"/>
  <c r="P366" i="47"/>
  <c r="S351" i="47"/>
  <c r="AI444" i="47"/>
  <c r="AI419" i="47" l="1"/>
  <c r="P54" i="47"/>
  <c r="S39" i="47"/>
  <c r="AJ351" i="47"/>
  <c r="S366" i="47"/>
  <c r="AI159" i="47"/>
  <c r="AJ117" i="47"/>
  <c r="S132" i="47"/>
  <c r="AH237" i="47"/>
  <c r="AA237" i="47"/>
  <c r="W237" i="47"/>
  <c r="AG237" i="47"/>
  <c r="AE237" i="47"/>
  <c r="AD237" i="47"/>
  <c r="X237" i="47"/>
  <c r="AC237" i="47"/>
  <c r="Z237" i="47"/>
  <c r="AF237" i="47"/>
  <c r="V237" i="47"/>
  <c r="Y237" i="47"/>
  <c r="AJ221" i="47"/>
  <c r="S236" i="47"/>
  <c r="AB237" i="47"/>
  <c r="AJ273" i="47"/>
  <c r="S288" i="47"/>
  <c r="C367" i="47"/>
  <c r="F367" i="47"/>
  <c r="H367" i="47"/>
  <c r="B367" i="47"/>
  <c r="G367" i="47"/>
  <c r="D367" i="47"/>
  <c r="E367" i="47"/>
  <c r="P16" i="47"/>
  <c r="S16" i="47" s="1"/>
  <c r="S68" i="47"/>
  <c r="P17" i="47"/>
  <c r="S17" i="47" s="1"/>
  <c r="T17" i="47" s="1"/>
  <c r="S69" i="47"/>
  <c r="P96" i="47"/>
  <c r="P106" i="47" s="1"/>
  <c r="P600" i="47"/>
  <c r="S590" i="47"/>
  <c r="S600" i="47" s="1"/>
  <c r="AG211" i="47"/>
  <c r="X211" i="47"/>
  <c r="AE211" i="47"/>
  <c r="V211" i="47"/>
  <c r="AH211" i="47"/>
  <c r="W211" i="47"/>
  <c r="AF211" i="47"/>
  <c r="AA211" i="47"/>
  <c r="Y211" i="47"/>
  <c r="Z211" i="47"/>
  <c r="AD211" i="47"/>
  <c r="AC211" i="47"/>
  <c r="AI289" i="47"/>
  <c r="C16" i="47"/>
  <c r="I42" i="47"/>
  <c r="I54" i="47" s="1"/>
  <c r="C54" i="47"/>
  <c r="AI315" i="47"/>
  <c r="AJ299" i="47"/>
  <c r="S314" i="47"/>
  <c r="AJ247" i="47"/>
  <c r="S262" i="47"/>
  <c r="AJ325" i="47"/>
  <c r="S340" i="47"/>
  <c r="AJ429" i="47"/>
  <c r="S444" i="47"/>
  <c r="P392" i="47"/>
  <c r="S377" i="47"/>
  <c r="AJ143" i="47"/>
  <c r="S158" i="47"/>
  <c r="AJ169" i="47"/>
  <c r="S184" i="47"/>
  <c r="AJ195" i="47"/>
  <c r="S210" i="47"/>
  <c r="W393" i="47"/>
  <c r="AG393" i="47"/>
  <c r="AC393" i="47"/>
  <c r="X393" i="47"/>
  <c r="Y393" i="47"/>
  <c r="AF393" i="47"/>
  <c r="AD393" i="47"/>
  <c r="AH393" i="47"/>
  <c r="AE393" i="47"/>
  <c r="AA393" i="47"/>
  <c r="V393" i="47"/>
  <c r="Z393" i="47"/>
  <c r="AG445" i="47"/>
  <c r="AE445" i="47"/>
  <c r="Y445" i="47"/>
  <c r="W445" i="47"/>
  <c r="AA445" i="47"/>
  <c r="AH445" i="47"/>
  <c r="AD445" i="47"/>
  <c r="Z445" i="47"/>
  <c r="V445" i="47"/>
  <c r="X445" i="47"/>
  <c r="AF445" i="47"/>
  <c r="AC445" i="47"/>
  <c r="AI341" i="47"/>
  <c r="AJ403" i="47"/>
  <c r="S418" i="47"/>
  <c r="AI185" i="47"/>
  <c r="AH263" i="47"/>
  <c r="V263" i="47"/>
  <c r="W263" i="47"/>
  <c r="AG263" i="47"/>
  <c r="AA263" i="47"/>
  <c r="AD263" i="47"/>
  <c r="X263" i="47"/>
  <c r="AC263" i="47"/>
  <c r="Y263" i="47"/>
  <c r="Z263" i="47"/>
  <c r="AE263" i="47"/>
  <c r="AF263" i="47"/>
  <c r="AI54" i="47"/>
  <c r="AB445" i="47"/>
  <c r="AD367" i="47"/>
  <c r="AF367" i="47"/>
  <c r="X367" i="47"/>
  <c r="AC367" i="47"/>
  <c r="Y367" i="47"/>
  <c r="V367" i="47"/>
  <c r="W367" i="47"/>
  <c r="AH367" i="47"/>
  <c r="AE367" i="47"/>
  <c r="Z367" i="47"/>
  <c r="AG367" i="47"/>
  <c r="AA367" i="47"/>
  <c r="AB263" i="47"/>
  <c r="AI263" i="47" l="1"/>
  <c r="M185" i="47"/>
  <c r="T184" i="47"/>
  <c r="O185" i="47"/>
  <c r="R185" i="47"/>
  <c r="N185" i="47"/>
  <c r="AJ184" i="47"/>
  <c r="P185" i="47"/>
  <c r="Q185" i="47"/>
  <c r="L185" i="47"/>
  <c r="R341" i="47"/>
  <c r="AJ340" i="47"/>
  <c r="N341" i="47"/>
  <c r="T340" i="47"/>
  <c r="O341" i="47"/>
  <c r="P341" i="47"/>
  <c r="Q341" i="47"/>
  <c r="L341" i="47"/>
  <c r="M341" i="47"/>
  <c r="AI445" i="47"/>
  <c r="C55" i="47"/>
  <c r="F55" i="47"/>
  <c r="H55" i="47"/>
  <c r="D55" i="47"/>
  <c r="B55" i="47"/>
  <c r="G55" i="47"/>
  <c r="E55" i="47"/>
  <c r="O601" i="47"/>
  <c r="P601" i="47"/>
  <c r="N601" i="47"/>
  <c r="M601" i="47"/>
  <c r="L601" i="47"/>
  <c r="R601" i="47"/>
  <c r="Q601" i="47"/>
  <c r="P133" i="47"/>
  <c r="L133" i="47"/>
  <c r="M133" i="47"/>
  <c r="R133" i="47"/>
  <c r="Q133" i="47"/>
  <c r="N133" i="47"/>
  <c r="O133" i="47"/>
  <c r="T132" i="47"/>
  <c r="AJ132" i="47"/>
  <c r="C28" i="47"/>
  <c r="I16" i="47"/>
  <c r="N419" i="47"/>
  <c r="AJ418" i="47"/>
  <c r="P419" i="47"/>
  <c r="T418" i="47"/>
  <c r="O419" i="47"/>
  <c r="R419" i="47"/>
  <c r="Q419" i="47"/>
  <c r="L419" i="47"/>
  <c r="M419" i="47"/>
  <c r="AI393" i="47"/>
  <c r="I367" i="47"/>
  <c r="L263" i="47"/>
  <c r="AJ262" i="47"/>
  <c r="Q263" i="47"/>
  <c r="R263" i="47"/>
  <c r="N263" i="47"/>
  <c r="M263" i="47"/>
  <c r="T262" i="47"/>
  <c r="O263" i="47"/>
  <c r="P263" i="47"/>
  <c r="V55" i="47"/>
  <c r="Z55" i="47"/>
  <c r="W55" i="47"/>
  <c r="AG55" i="47"/>
  <c r="AD55" i="47"/>
  <c r="AH55" i="47"/>
  <c r="X55" i="47"/>
  <c r="AC55" i="47"/>
  <c r="AF55" i="47"/>
  <c r="AE55" i="47"/>
  <c r="Y55" i="47"/>
  <c r="AA55" i="47"/>
  <c r="AJ377" i="47"/>
  <c r="S392" i="47"/>
  <c r="AI211" i="47"/>
  <c r="N367" i="47"/>
  <c r="P367" i="47"/>
  <c r="L367" i="47"/>
  <c r="T366" i="47"/>
  <c r="AJ366" i="47"/>
  <c r="O367" i="47"/>
  <c r="Q367" i="47"/>
  <c r="M367" i="47"/>
  <c r="R367" i="47"/>
  <c r="P70" i="47"/>
  <c r="S486" i="47"/>
  <c r="AI367" i="47"/>
  <c r="AB55" i="47"/>
  <c r="Q315" i="47"/>
  <c r="O315" i="47"/>
  <c r="R315" i="47"/>
  <c r="M315" i="47"/>
  <c r="N315" i="47"/>
  <c r="T314" i="47"/>
  <c r="AJ314" i="47"/>
  <c r="P315" i="47"/>
  <c r="L315" i="47"/>
  <c r="AJ210" i="47"/>
  <c r="M211" i="47"/>
  <c r="P211" i="47"/>
  <c r="Q211" i="47"/>
  <c r="R211" i="47"/>
  <c r="L211" i="47"/>
  <c r="O211" i="47"/>
  <c r="N211" i="47"/>
  <c r="T210" i="47"/>
  <c r="M445" i="47"/>
  <c r="O445" i="47"/>
  <c r="R445" i="47"/>
  <c r="N445" i="47"/>
  <c r="T444" i="47"/>
  <c r="P445" i="47"/>
  <c r="AJ444" i="47"/>
  <c r="L445" i="47"/>
  <c r="Q445" i="47"/>
  <c r="AI237" i="47"/>
  <c r="AJ39" i="47"/>
  <c r="S54" i="47"/>
  <c r="O159" i="47"/>
  <c r="P159" i="47"/>
  <c r="AJ158" i="47"/>
  <c r="Q159" i="47"/>
  <c r="T158" i="47"/>
  <c r="L159" i="47"/>
  <c r="M159" i="47"/>
  <c r="R159" i="47"/>
  <c r="N159" i="47"/>
  <c r="T236" i="47"/>
  <c r="P237" i="47"/>
  <c r="N237" i="47"/>
  <c r="O237" i="47"/>
  <c r="Q237" i="47"/>
  <c r="AJ236" i="47"/>
  <c r="L237" i="47"/>
  <c r="M237" i="47"/>
  <c r="R237" i="47"/>
  <c r="T16" i="47"/>
  <c r="O289" i="47"/>
  <c r="T288" i="47"/>
  <c r="L289" i="47"/>
  <c r="AJ288" i="47"/>
  <c r="N289" i="47"/>
  <c r="P289" i="47"/>
  <c r="Q289" i="47"/>
  <c r="M289" i="47"/>
  <c r="R289" i="47"/>
  <c r="S289" i="47" l="1"/>
  <c r="AJ289" i="47" s="1"/>
  <c r="S159" i="47"/>
  <c r="AJ159" i="47" s="1"/>
  <c r="I55" i="47"/>
  <c r="S263" i="47"/>
  <c r="AJ263" i="47" s="1"/>
  <c r="S601" i="47"/>
  <c r="Q393" i="47"/>
  <c r="N393" i="47"/>
  <c r="T392" i="47"/>
  <c r="M393" i="47"/>
  <c r="R393" i="47"/>
  <c r="L393" i="47"/>
  <c r="O393" i="47"/>
  <c r="P393" i="47"/>
  <c r="AJ392" i="47"/>
  <c r="S315" i="47"/>
  <c r="AJ315" i="47" s="1"/>
  <c r="S419" i="47"/>
  <c r="AJ419" i="47" s="1"/>
  <c r="S445" i="47"/>
  <c r="AJ445" i="47" s="1"/>
  <c r="S211" i="47"/>
  <c r="AJ211" i="47" s="1"/>
  <c r="S133" i="47"/>
  <c r="AJ133" i="47" s="1"/>
  <c r="S237" i="47"/>
  <c r="AJ237" i="47" s="1"/>
  <c r="N55" i="47"/>
  <c r="T54" i="47"/>
  <c r="O55" i="47"/>
  <c r="AJ54" i="47"/>
  <c r="P55" i="47"/>
  <c r="Q55" i="47"/>
  <c r="M55" i="47"/>
  <c r="L55" i="47"/>
  <c r="R55" i="47"/>
  <c r="S367" i="47"/>
  <c r="AJ367" i="47" s="1"/>
  <c r="P18" i="47"/>
  <c r="S70" i="47"/>
  <c r="AI55" i="47"/>
  <c r="S341" i="47"/>
  <c r="AJ341" i="47" s="1"/>
  <c r="S185" i="47"/>
  <c r="AJ185" i="47" s="1"/>
  <c r="S393" i="47" l="1"/>
  <c r="AJ393" i="47" s="1"/>
  <c r="S55" i="47"/>
  <c r="AJ55" i="47" s="1"/>
  <c r="P65" i="47" l="1"/>
  <c r="S481" i="47"/>
  <c r="P13" i="47" l="1"/>
  <c r="S65" i="47"/>
  <c r="E99" i="46" l="1"/>
  <c r="E21" i="46" s="1"/>
  <c r="E652" i="46"/>
  <c r="S13" i="47"/>
  <c r="O99" i="46" l="1"/>
  <c r="O21" i="46" s="1"/>
  <c r="O652" i="46"/>
  <c r="T13" i="47"/>
  <c r="F99" i="46" l="1"/>
  <c r="F652" i="46"/>
  <c r="I645" i="46" l="1"/>
  <c r="I652" i="46" s="1"/>
  <c r="B652" i="46"/>
  <c r="B99" i="46"/>
  <c r="P99" i="46"/>
  <c r="P652" i="46"/>
  <c r="F21" i="46"/>
  <c r="F28" i="46" s="1"/>
  <c r="F106" i="46"/>
  <c r="S645" i="46" l="1"/>
  <c r="S652" i="46" s="1"/>
  <c r="L652" i="46"/>
  <c r="L99" i="46"/>
  <c r="I99" i="46"/>
  <c r="B21" i="46"/>
  <c r="I21" i="46" s="1"/>
  <c r="G653" i="46"/>
  <c r="E653" i="46"/>
  <c r="C653" i="46"/>
  <c r="F653" i="46"/>
  <c r="D653" i="46"/>
  <c r="H653" i="46"/>
  <c r="B653" i="46"/>
  <c r="I653" i="46" l="1"/>
  <c r="S99" i="46"/>
  <c r="L21" i="46"/>
  <c r="O653" i="46"/>
  <c r="N653" i="46"/>
  <c r="M653" i="46"/>
  <c r="L653" i="46"/>
  <c r="R653" i="46"/>
  <c r="P653" i="46"/>
  <c r="Q653" i="46"/>
  <c r="S653" i="46" l="1"/>
  <c r="P66" i="47" l="1"/>
  <c r="S482" i="47"/>
  <c r="P14" i="47" l="1"/>
  <c r="S66" i="47"/>
  <c r="S14" i="47" l="1"/>
  <c r="P73" i="47"/>
  <c r="S489" i="47"/>
  <c r="S496" i="47" s="1"/>
  <c r="P496" i="47"/>
  <c r="P497" i="47" l="1"/>
  <c r="M497" i="47"/>
  <c r="N497" i="47"/>
  <c r="O497" i="47"/>
  <c r="R497" i="47"/>
  <c r="L497" i="47"/>
  <c r="S497" i="47" s="1"/>
  <c r="Q497" i="47"/>
  <c r="P21" i="47"/>
  <c r="S73" i="47"/>
  <c r="S80" i="47" s="1"/>
  <c r="P80" i="47"/>
  <c r="T14" i="47"/>
  <c r="S170" i="46"/>
  <c r="S404" i="46"/>
  <c r="S222" i="46"/>
  <c r="S144" i="46"/>
  <c r="S274" i="46"/>
  <c r="S352" i="46"/>
  <c r="S196" i="46"/>
  <c r="S326" i="46"/>
  <c r="S378" i="46"/>
  <c r="S248" i="46"/>
  <c r="S300" i="46"/>
  <c r="S21" i="47" l="1"/>
  <c r="T21" i="47" s="1"/>
  <c r="P28" i="47"/>
  <c r="P40" i="46"/>
  <c r="S40" i="46" s="1"/>
  <c r="AJ40" i="46" s="1"/>
  <c r="S118" i="46"/>
  <c r="L81" i="47"/>
  <c r="P81" i="47"/>
  <c r="Q81" i="47"/>
  <c r="N81" i="47"/>
  <c r="O81" i="47"/>
  <c r="R81" i="47"/>
  <c r="M81" i="47"/>
  <c r="S81" i="47" l="1"/>
  <c r="P96" i="46" l="1"/>
  <c r="P106" i="46" s="1"/>
  <c r="P600" i="46"/>
  <c r="S590" i="46"/>
  <c r="S600" i="46" s="1"/>
  <c r="R601" i="46" l="1"/>
  <c r="N601" i="46"/>
  <c r="M601" i="46"/>
  <c r="P601" i="46"/>
  <c r="Q601" i="46"/>
  <c r="L601" i="46"/>
  <c r="O601" i="46"/>
  <c r="P70" i="46"/>
  <c r="S486" i="46"/>
  <c r="S601" i="46" l="1"/>
  <c r="P18" i="46"/>
  <c r="S70" i="46"/>
  <c r="P69" i="46" l="1"/>
  <c r="S485" i="46"/>
  <c r="P68" i="46"/>
  <c r="S484" i="46"/>
  <c r="P16" i="46" l="1"/>
  <c r="S16" i="46" s="1"/>
  <c r="T16" i="46" s="1"/>
  <c r="S68" i="46"/>
  <c r="P17" i="46"/>
  <c r="S17" i="46" s="1"/>
  <c r="T17" i="46" s="1"/>
  <c r="S69" i="46"/>
  <c r="S247" i="46" l="1"/>
  <c r="S403" i="46"/>
  <c r="S125" i="46"/>
  <c r="S411" i="46"/>
  <c r="S255" i="46"/>
  <c r="S229" i="46"/>
  <c r="S151" i="46"/>
  <c r="S385" i="46"/>
  <c r="S307" i="46"/>
  <c r="S177" i="46"/>
  <c r="S203" i="46"/>
  <c r="S359" i="46"/>
  <c r="S437" i="46"/>
  <c r="S281" i="46"/>
  <c r="S333" i="46"/>
  <c r="S418" i="46" l="1"/>
  <c r="P418" i="46"/>
  <c r="P366" i="46"/>
  <c r="S351" i="46"/>
  <c r="S366" i="46" s="1"/>
  <c r="P39" i="46"/>
  <c r="P236" i="46"/>
  <c r="S221" i="46"/>
  <c r="S236" i="46" s="1"/>
  <c r="P314" i="46"/>
  <c r="S299" i="46"/>
  <c r="S314" i="46" s="1"/>
  <c r="P184" i="46"/>
  <c r="S169" i="46"/>
  <c r="S184" i="46" s="1"/>
  <c r="O419" i="46"/>
  <c r="T418" i="46"/>
  <c r="N419" i="46"/>
  <c r="L419" i="46"/>
  <c r="P419" i="46"/>
  <c r="Q419" i="46"/>
  <c r="M419" i="46"/>
  <c r="R419" i="46"/>
  <c r="P288" i="46"/>
  <c r="S273" i="46"/>
  <c r="S288" i="46" s="1"/>
  <c r="P158" i="46"/>
  <c r="S143" i="46"/>
  <c r="S158" i="46" s="1"/>
  <c r="P340" i="46"/>
  <c r="S325" i="46"/>
  <c r="S340" i="46" s="1"/>
  <c r="S262" i="46"/>
  <c r="P47" i="46"/>
  <c r="S47" i="46" s="1"/>
  <c r="AJ47" i="46" s="1"/>
  <c r="P444" i="46"/>
  <c r="S429" i="46"/>
  <c r="S444" i="46" s="1"/>
  <c r="P132" i="46"/>
  <c r="S117" i="46"/>
  <c r="S132" i="46" s="1"/>
  <c r="P262" i="46"/>
  <c r="S419" i="46" l="1"/>
  <c r="P65" i="46"/>
  <c r="S481" i="46"/>
  <c r="P54" i="46"/>
  <c r="S39" i="46"/>
  <c r="Q159" i="46"/>
  <c r="M159" i="46"/>
  <c r="L159" i="46"/>
  <c r="R159" i="46"/>
  <c r="N159" i="46"/>
  <c r="O159" i="46"/>
  <c r="T158" i="46"/>
  <c r="P159" i="46"/>
  <c r="O237" i="46"/>
  <c r="Q237" i="46"/>
  <c r="T236" i="46"/>
  <c r="P237" i="46"/>
  <c r="L237" i="46"/>
  <c r="N237" i="46"/>
  <c r="M237" i="46"/>
  <c r="R237" i="46"/>
  <c r="M445" i="46"/>
  <c r="AJ444" i="46"/>
  <c r="P445" i="46"/>
  <c r="O445" i="46"/>
  <c r="L445" i="46"/>
  <c r="T444" i="46"/>
  <c r="R445" i="46"/>
  <c r="N445" i="46"/>
  <c r="Q445" i="46"/>
  <c r="Q289" i="46"/>
  <c r="L289" i="46"/>
  <c r="M289" i="46"/>
  <c r="R289" i="46"/>
  <c r="O289" i="46"/>
  <c r="N289" i="46"/>
  <c r="T288" i="46"/>
  <c r="P289" i="46"/>
  <c r="P210" i="46"/>
  <c r="S195" i="46"/>
  <c r="S210" i="46" s="1"/>
  <c r="P263" i="46"/>
  <c r="T262" i="46"/>
  <c r="L263" i="46"/>
  <c r="Q263" i="46"/>
  <c r="O263" i="46"/>
  <c r="M263" i="46"/>
  <c r="R263" i="46"/>
  <c r="N263" i="46"/>
  <c r="R185" i="46"/>
  <c r="N185" i="46"/>
  <c r="P185" i="46"/>
  <c r="Q185" i="46"/>
  <c r="O185" i="46"/>
  <c r="T184" i="46"/>
  <c r="L185" i="46"/>
  <c r="M185" i="46"/>
  <c r="O367" i="46"/>
  <c r="T366" i="46"/>
  <c r="L367" i="46"/>
  <c r="R367" i="46"/>
  <c r="Q367" i="46"/>
  <c r="N367" i="46"/>
  <c r="M367" i="46"/>
  <c r="P367" i="46"/>
  <c r="T340" i="46"/>
  <c r="P341" i="46"/>
  <c r="M341" i="46"/>
  <c r="L341" i="46"/>
  <c r="Q341" i="46"/>
  <c r="R341" i="46"/>
  <c r="N341" i="46"/>
  <c r="O341" i="46"/>
  <c r="T132" i="46"/>
  <c r="N133" i="46"/>
  <c r="P133" i="46"/>
  <c r="O133" i="46"/>
  <c r="L133" i="46"/>
  <c r="R133" i="46"/>
  <c r="Q133" i="46"/>
  <c r="M133" i="46"/>
  <c r="Q315" i="46"/>
  <c r="M315" i="46"/>
  <c r="L315" i="46"/>
  <c r="R315" i="46"/>
  <c r="O315" i="46"/>
  <c r="N315" i="46"/>
  <c r="T314" i="46"/>
  <c r="P315" i="46"/>
  <c r="P392" i="46"/>
  <c r="S377" i="46"/>
  <c r="S392" i="46" s="1"/>
  <c r="P211" i="46" l="1"/>
  <c r="R211" i="46"/>
  <c r="L211" i="46"/>
  <c r="T210" i="46"/>
  <c r="O211" i="46"/>
  <c r="M211" i="46"/>
  <c r="N211" i="46"/>
  <c r="Q211" i="46"/>
  <c r="S289" i="46"/>
  <c r="S159" i="46"/>
  <c r="S185" i="46"/>
  <c r="S315" i="46"/>
  <c r="S341" i="46"/>
  <c r="Q393" i="46"/>
  <c r="P393" i="46"/>
  <c r="M393" i="46"/>
  <c r="L393" i="46"/>
  <c r="T392" i="46"/>
  <c r="R393" i="46"/>
  <c r="N393" i="46"/>
  <c r="O393" i="46"/>
  <c r="S367" i="46"/>
  <c r="S263" i="46"/>
  <c r="S445" i="46"/>
  <c r="S237" i="46"/>
  <c r="S133" i="46"/>
  <c r="AJ39" i="46"/>
  <c r="S54" i="46"/>
  <c r="P13" i="46"/>
  <c r="S65" i="46"/>
  <c r="S13" i="46" l="1"/>
  <c r="S211" i="46"/>
  <c r="N55" i="46"/>
  <c r="T54" i="46"/>
  <c r="AJ54" i="46"/>
  <c r="P55" i="46"/>
  <c r="Q55" i="46"/>
  <c r="R55" i="46"/>
  <c r="O55" i="46"/>
  <c r="L55" i="46"/>
  <c r="M55" i="46"/>
  <c r="S393" i="46"/>
  <c r="S55" i="46" l="1"/>
  <c r="AJ55" i="46" s="1"/>
  <c r="T13" i="46"/>
  <c r="P66" i="46" l="1"/>
  <c r="S482" i="46"/>
  <c r="P496" i="46"/>
  <c r="P73" i="46" l="1"/>
  <c r="S489" i="46"/>
  <c r="S496" i="46"/>
  <c r="P14" i="46"/>
  <c r="S66" i="46"/>
  <c r="P80" i="46"/>
  <c r="S14" i="46" l="1"/>
  <c r="P497" i="46"/>
  <c r="R497" i="46"/>
  <c r="L497" i="46"/>
  <c r="Q497" i="46"/>
  <c r="M497" i="46"/>
  <c r="N497" i="46"/>
  <c r="O497" i="46"/>
  <c r="P21" i="46"/>
  <c r="S21" i="46" s="1"/>
  <c r="T21" i="46" s="1"/>
  <c r="S73" i="46"/>
  <c r="S80" i="46" s="1"/>
  <c r="M81" i="46" l="1"/>
  <c r="P81" i="46"/>
  <c r="L81" i="46"/>
  <c r="R81" i="46"/>
  <c r="N81" i="46"/>
  <c r="Q81" i="46"/>
  <c r="O81" i="46"/>
  <c r="S497" i="46"/>
  <c r="P28" i="46"/>
  <c r="T14" i="46"/>
  <c r="S81" i="46" l="1"/>
  <c r="P69" i="50" l="1"/>
  <c r="S485" i="50"/>
  <c r="P68" i="50" l="1"/>
  <c r="S484" i="50"/>
  <c r="P96" i="50"/>
  <c r="P600" i="50"/>
  <c r="S590" i="50"/>
  <c r="S600" i="50" s="1"/>
  <c r="S69" i="50"/>
  <c r="P17" i="50"/>
  <c r="S17" i="50" s="1"/>
  <c r="T17" i="50" s="1"/>
  <c r="M601" i="50" l="1"/>
  <c r="P601" i="50"/>
  <c r="L601" i="50"/>
  <c r="O601" i="50"/>
  <c r="N601" i="50"/>
  <c r="R601" i="50"/>
  <c r="Q601" i="50"/>
  <c r="P70" i="50"/>
  <c r="S486" i="50"/>
  <c r="P16" i="50"/>
  <c r="S16" i="50" s="1"/>
  <c r="T16" i="50" s="1"/>
  <c r="S68" i="50"/>
  <c r="S601" i="50" l="1"/>
  <c r="S70" i="50"/>
  <c r="P18" i="50"/>
  <c r="S485" i="51" l="1"/>
  <c r="P69" i="51"/>
  <c r="S484" i="51"/>
  <c r="P68" i="51"/>
  <c r="S69" i="51" l="1"/>
  <c r="P17" i="51"/>
  <c r="S17" i="51" s="1"/>
  <c r="T17" i="51" s="1"/>
  <c r="S68" i="51"/>
  <c r="P16" i="51"/>
  <c r="S16" i="51" s="1"/>
  <c r="T16" i="51" s="1"/>
  <c r="P96" i="51" l="1"/>
  <c r="P600" i="51"/>
  <c r="S590" i="51"/>
  <c r="S600" i="51" s="1"/>
  <c r="L601" i="51" l="1"/>
  <c r="Q601" i="51"/>
  <c r="R601" i="51"/>
  <c r="M601" i="51"/>
  <c r="N601" i="51"/>
  <c r="P601" i="51"/>
  <c r="O601" i="51"/>
  <c r="P70" i="51"/>
  <c r="S486" i="51"/>
  <c r="S70" i="51" l="1"/>
  <c r="P18" i="51"/>
  <c r="S601" i="51"/>
  <c r="P68" i="52" l="1"/>
  <c r="S484" i="52"/>
  <c r="P16" i="52" l="1"/>
  <c r="S16" i="52" s="1"/>
  <c r="T16" i="52" s="1"/>
  <c r="S68" i="52"/>
  <c r="S482" i="52" l="1"/>
  <c r="P66" i="52"/>
  <c r="S66" i="52" l="1"/>
  <c r="P14" i="52"/>
  <c r="S14" i="52" s="1"/>
  <c r="T14" i="52" s="1"/>
  <c r="AI377" i="51"/>
  <c r="AI248" i="51" l="1"/>
  <c r="AI274" i="51"/>
  <c r="AI404" i="51"/>
  <c r="AI352" i="51"/>
  <c r="AI222" i="51"/>
  <c r="AI430" i="51"/>
  <c r="AI326" i="51"/>
  <c r="AI144" i="51"/>
  <c r="AI300" i="51"/>
  <c r="AI196" i="51"/>
  <c r="AI170" i="51"/>
  <c r="AB40" i="51" l="1"/>
  <c r="AI40" i="51" s="1"/>
  <c r="AI118" i="51"/>
  <c r="AI378" i="51"/>
  <c r="S326" i="51"/>
  <c r="AJ326" i="51" s="1"/>
  <c r="S170" i="51"/>
  <c r="AJ170" i="51" s="1"/>
  <c r="S222" i="51"/>
  <c r="AJ222" i="51" s="1"/>
  <c r="S196" i="51"/>
  <c r="AJ196" i="51" s="1"/>
  <c r="S404" i="51"/>
  <c r="AJ404" i="51" s="1"/>
  <c r="S430" i="51"/>
  <c r="AJ430" i="51" s="1"/>
  <c r="S352" i="51"/>
  <c r="AJ352" i="51" s="1"/>
  <c r="S300" i="51"/>
  <c r="AJ300" i="51" s="1"/>
  <c r="S274" i="51"/>
  <c r="AJ274" i="51" s="1"/>
  <c r="S378" i="51"/>
  <c r="AJ378" i="51" s="1"/>
  <c r="S144" i="51"/>
  <c r="AJ144" i="51" s="1"/>
  <c r="S248" i="51"/>
  <c r="AJ248" i="51" s="1"/>
  <c r="P40" i="51" l="1"/>
  <c r="S40" i="51" s="1"/>
  <c r="AJ40" i="51" s="1"/>
  <c r="S118" i="51"/>
  <c r="AJ118" i="51" s="1"/>
  <c r="S482" i="51" l="1"/>
  <c r="P66" i="51"/>
  <c r="E99" i="51" l="1"/>
  <c r="E21" i="51" s="1"/>
  <c r="E652" i="51"/>
  <c r="S66" i="51"/>
  <c r="P14" i="51"/>
  <c r="S14" i="51" s="1"/>
  <c r="T14" i="51" s="1"/>
  <c r="AI359" i="51"/>
  <c r="AI281" i="51"/>
  <c r="AI333" i="51"/>
  <c r="AI255" i="51"/>
  <c r="AI307" i="51"/>
  <c r="AI151" i="51"/>
  <c r="AI411" i="51"/>
  <c r="AI437" i="51"/>
  <c r="AI203" i="51"/>
  <c r="AI177" i="51"/>
  <c r="AI229" i="51"/>
  <c r="AB418" i="51" l="1"/>
  <c r="AI403" i="51"/>
  <c r="AB158" i="51"/>
  <c r="AI143" i="51"/>
  <c r="AB132" i="51"/>
  <c r="AI132" i="51" s="1"/>
  <c r="AB39" i="51"/>
  <c r="AI117" i="51"/>
  <c r="AB210" i="51"/>
  <c r="AI195" i="51"/>
  <c r="AB314" i="51"/>
  <c r="AI299" i="51"/>
  <c r="F99" i="51"/>
  <c r="F652" i="51"/>
  <c r="AB366" i="51"/>
  <c r="AI351" i="51"/>
  <c r="AB236" i="51"/>
  <c r="AI221" i="51"/>
  <c r="AI385" i="51"/>
  <c r="AB392" i="51"/>
  <c r="AB340" i="51"/>
  <c r="AI325" i="51"/>
  <c r="AB262" i="51"/>
  <c r="AI247" i="51"/>
  <c r="AB444" i="51"/>
  <c r="AI429" i="51"/>
  <c r="AB47" i="51"/>
  <c r="AI47" i="51" s="1"/>
  <c r="AI125" i="51"/>
  <c r="O99" i="51"/>
  <c r="O21" i="51" s="1"/>
  <c r="O652" i="51"/>
  <c r="AB288" i="51"/>
  <c r="AI273" i="51"/>
  <c r="AB184" i="51"/>
  <c r="AI169" i="51"/>
  <c r="S385" i="51"/>
  <c r="AJ385" i="51" s="1"/>
  <c r="S177" i="51"/>
  <c r="AJ177" i="51" s="1"/>
  <c r="S255" i="51"/>
  <c r="AJ255" i="51" s="1"/>
  <c r="S307" i="51"/>
  <c r="AJ307" i="51" s="1"/>
  <c r="S333" i="51"/>
  <c r="AJ333" i="51" s="1"/>
  <c r="S203" i="51"/>
  <c r="AJ203" i="51" s="1"/>
  <c r="S281" i="51"/>
  <c r="AJ281" i="51" s="1"/>
  <c r="S229" i="51"/>
  <c r="AJ229" i="51" s="1"/>
  <c r="S437" i="51"/>
  <c r="AJ437" i="51" s="1"/>
  <c r="S359" i="51"/>
  <c r="AJ359" i="51" s="1"/>
  <c r="S411" i="51"/>
  <c r="AJ411" i="51" s="1"/>
  <c r="S151" i="51"/>
  <c r="AJ151" i="51" s="1"/>
  <c r="AI444" i="51" l="1"/>
  <c r="AI210" i="51"/>
  <c r="P47" i="51"/>
  <c r="S47" i="51" s="1"/>
  <c r="AJ47" i="51" s="1"/>
  <c r="S125" i="51"/>
  <c r="AJ125" i="51" s="1"/>
  <c r="P210" i="51"/>
  <c r="S195" i="51"/>
  <c r="P314" i="51"/>
  <c r="S299" i="51"/>
  <c r="AI184" i="51"/>
  <c r="AI236" i="51"/>
  <c r="AB237" i="51" s="1"/>
  <c r="P340" i="51"/>
  <c r="S325" i="51"/>
  <c r="P288" i="51"/>
  <c r="S273" i="51"/>
  <c r="P444" i="51"/>
  <c r="S429" i="51"/>
  <c r="AI288" i="51"/>
  <c r="AB289" i="51" s="1"/>
  <c r="AI262" i="51"/>
  <c r="AI366" i="51"/>
  <c r="AB367" i="51" s="1"/>
  <c r="AB54" i="51"/>
  <c r="AI39" i="51"/>
  <c r="I645" i="51"/>
  <c r="I652" i="51" s="1"/>
  <c r="B99" i="51"/>
  <c r="B652" i="51"/>
  <c r="P236" i="51"/>
  <c r="S221" i="51"/>
  <c r="AI340" i="51"/>
  <c r="F21" i="51"/>
  <c r="F28" i="51" s="1"/>
  <c r="F106" i="51"/>
  <c r="P158" i="51"/>
  <c r="S143" i="51"/>
  <c r="P132" i="51"/>
  <c r="S117" i="51"/>
  <c r="AI392" i="51"/>
  <c r="AB393" i="51" s="1"/>
  <c r="AI158" i="51"/>
  <c r="AB159" i="51" s="1"/>
  <c r="P366" i="51"/>
  <c r="S351" i="51"/>
  <c r="P262" i="51"/>
  <c r="S247" i="51"/>
  <c r="P418" i="51"/>
  <c r="S403" i="51"/>
  <c r="P184" i="51"/>
  <c r="S169" i="51"/>
  <c r="AI314" i="51"/>
  <c r="AB315" i="51" s="1"/>
  <c r="P99" i="51"/>
  <c r="P106" i="51" s="1"/>
  <c r="P652" i="51"/>
  <c r="AB419" i="51"/>
  <c r="AI418" i="51"/>
  <c r="S645" i="51" l="1"/>
  <c r="S652" i="51" s="1"/>
  <c r="L99" i="51"/>
  <c r="L652" i="51"/>
  <c r="AJ169" i="51"/>
  <c r="S184" i="51"/>
  <c r="AE263" i="51"/>
  <c r="X263" i="51"/>
  <c r="W263" i="51"/>
  <c r="AH263" i="51"/>
  <c r="V263" i="51"/>
  <c r="AC263" i="51"/>
  <c r="AD263" i="51"/>
  <c r="AF263" i="51"/>
  <c r="Z263" i="51"/>
  <c r="Y263" i="51"/>
  <c r="AA263" i="51"/>
  <c r="AG263" i="51"/>
  <c r="AJ325" i="51"/>
  <c r="S340" i="51"/>
  <c r="P392" i="51"/>
  <c r="S377" i="51"/>
  <c r="AB263" i="51"/>
  <c r="V159" i="51"/>
  <c r="AE159" i="51"/>
  <c r="W159" i="51"/>
  <c r="AF159" i="51"/>
  <c r="AD159" i="51"/>
  <c r="AG159" i="51"/>
  <c r="Y159" i="51"/>
  <c r="X159" i="51"/>
  <c r="AC159" i="51"/>
  <c r="Z159" i="51"/>
  <c r="AA159" i="51"/>
  <c r="AH159" i="51"/>
  <c r="AJ195" i="51"/>
  <c r="S210" i="51"/>
  <c r="S481" i="51"/>
  <c r="P65" i="51"/>
  <c r="V419" i="51"/>
  <c r="AC419" i="51"/>
  <c r="AG419" i="51"/>
  <c r="X419" i="51"/>
  <c r="AE419" i="51"/>
  <c r="Z419" i="51"/>
  <c r="AF419" i="51"/>
  <c r="AA419" i="51"/>
  <c r="W419" i="51"/>
  <c r="AH419" i="51"/>
  <c r="Y419" i="51"/>
  <c r="AD419" i="51"/>
  <c r="AJ403" i="51"/>
  <c r="S418" i="51"/>
  <c r="W393" i="51"/>
  <c r="AF393" i="51"/>
  <c r="AC393" i="51"/>
  <c r="AG393" i="51"/>
  <c r="AE393" i="51"/>
  <c r="AD393" i="51"/>
  <c r="AA393" i="51"/>
  <c r="Y393" i="51"/>
  <c r="X393" i="51"/>
  <c r="Z393" i="51"/>
  <c r="AH393" i="51"/>
  <c r="V393" i="51"/>
  <c r="I99" i="51"/>
  <c r="B21" i="51"/>
  <c r="I21" i="51" s="1"/>
  <c r="AC289" i="51"/>
  <c r="AE289" i="51"/>
  <c r="AG289" i="51"/>
  <c r="W289" i="51"/>
  <c r="Z289" i="51"/>
  <c r="AD289" i="51"/>
  <c r="AA289" i="51"/>
  <c r="Y289" i="51"/>
  <c r="X289" i="51"/>
  <c r="AF289" i="51"/>
  <c r="AH289" i="51"/>
  <c r="V289" i="51"/>
  <c r="AH237" i="51"/>
  <c r="AD237" i="51"/>
  <c r="AC237" i="51"/>
  <c r="Y237" i="51"/>
  <c r="W237" i="51"/>
  <c r="Z237" i="51"/>
  <c r="AA237" i="51"/>
  <c r="AG237" i="51"/>
  <c r="AF237" i="51"/>
  <c r="AE237" i="51"/>
  <c r="X237" i="51"/>
  <c r="V237" i="51"/>
  <c r="AJ247" i="51"/>
  <c r="S262" i="51"/>
  <c r="AJ117" i="51"/>
  <c r="S132" i="51"/>
  <c r="AJ429" i="51"/>
  <c r="S444" i="51"/>
  <c r="AE185" i="51"/>
  <c r="AD185" i="51"/>
  <c r="AF185" i="51"/>
  <c r="AC185" i="51"/>
  <c r="Y185" i="51"/>
  <c r="W185" i="51"/>
  <c r="Z185" i="51"/>
  <c r="AH185" i="51"/>
  <c r="AG185" i="51"/>
  <c r="AA185" i="51"/>
  <c r="X185" i="51"/>
  <c r="V185" i="51"/>
  <c r="V211" i="51"/>
  <c r="W211" i="51"/>
  <c r="AC211" i="51"/>
  <c r="AA211" i="51"/>
  <c r="X211" i="51"/>
  <c r="AH211" i="51"/>
  <c r="AF211" i="51"/>
  <c r="AE211" i="51"/>
  <c r="Z211" i="51"/>
  <c r="AD211" i="51"/>
  <c r="AG211" i="51"/>
  <c r="Y211" i="51"/>
  <c r="P39" i="51"/>
  <c r="W341" i="51"/>
  <c r="AG341" i="51"/>
  <c r="Z341" i="51"/>
  <c r="X341" i="51"/>
  <c r="AF341" i="51"/>
  <c r="AA341" i="51"/>
  <c r="AE341" i="51"/>
  <c r="AC341" i="51"/>
  <c r="AH341" i="51"/>
  <c r="AD341" i="51"/>
  <c r="Y341" i="51"/>
  <c r="V341" i="51"/>
  <c r="AI54" i="51"/>
  <c r="AB185" i="51"/>
  <c r="AB211" i="51"/>
  <c r="F653" i="51"/>
  <c r="D653" i="51"/>
  <c r="H653" i="51"/>
  <c r="C653" i="51"/>
  <c r="E653" i="51"/>
  <c r="G653" i="51"/>
  <c r="B653" i="51"/>
  <c r="AH315" i="51"/>
  <c r="Y315" i="51"/>
  <c r="AD315" i="51"/>
  <c r="W315" i="51"/>
  <c r="AA315" i="51"/>
  <c r="Z315" i="51"/>
  <c r="AE315" i="51"/>
  <c r="AC315" i="51"/>
  <c r="AF315" i="51"/>
  <c r="X315" i="51"/>
  <c r="AG315" i="51"/>
  <c r="V315" i="51"/>
  <c r="AJ351" i="51"/>
  <c r="S366" i="51"/>
  <c r="AB341" i="51"/>
  <c r="AA367" i="51"/>
  <c r="Y367" i="51"/>
  <c r="AG367" i="51"/>
  <c r="Z367" i="51"/>
  <c r="AE367" i="51"/>
  <c r="V367" i="51"/>
  <c r="AH367" i="51"/>
  <c r="AF367" i="51"/>
  <c r="X367" i="51"/>
  <c r="AC367" i="51"/>
  <c r="AD367" i="51"/>
  <c r="W367" i="51"/>
  <c r="AJ273" i="51"/>
  <c r="S288" i="51"/>
  <c r="AJ299" i="51"/>
  <c r="S314" i="51"/>
  <c r="AG445" i="51"/>
  <c r="AD445" i="51"/>
  <c r="AA445" i="51"/>
  <c r="Y445" i="51"/>
  <c r="X445" i="51"/>
  <c r="AC445" i="51"/>
  <c r="AE445" i="51"/>
  <c r="AH445" i="51"/>
  <c r="W445" i="51"/>
  <c r="Z445" i="51"/>
  <c r="AF445" i="51"/>
  <c r="V445" i="51"/>
  <c r="AJ143" i="51"/>
  <c r="S158" i="51"/>
  <c r="AJ221" i="51"/>
  <c r="S236" i="51"/>
  <c r="AB445" i="51"/>
  <c r="AI367" i="51" l="1"/>
  <c r="P54" i="51"/>
  <c r="S39" i="51"/>
  <c r="Q419" i="51"/>
  <c r="P419" i="51"/>
  <c r="O419" i="51"/>
  <c r="R419" i="51"/>
  <c r="M419" i="51"/>
  <c r="AJ418" i="51"/>
  <c r="N419" i="51"/>
  <c r="L419" i="51"/>
  <c r="T418" i="51"/>
  <c r="T158" i="51"/>
  <c r="M159" i="51"/>
  <c r="AJ158" i="51"/>
  <c r="Q159" i="51"/>
  <c r="O159" i="51"/>
  <c r="R159" i="51"/>
  <c r="P159" i="51"/>
  <c r="N159" i="51"/>
  <c r="L159" i="51"/>
  <c r="Q367" i="51"/>
  <c r="T366" i="51"/>
  <c r="O367" i="51"/>
  <c r="M367" i="51"/>
  <c r="AJ366" i="51"/>
  <c r="R367" i="51"/>
  <c r="P367" i="51"/>
  <c r="N367" i="51"/>
  <c r="L367" i="51"/>
  <c r="S367" i="51" s="1"/>
  <c r="AJ367" i="51" s="1"/>
  <c r="I653" i="51"/>
  <c r="AJ377" i="51"/>
  <c r="S392" i="51"/>
  <c r="Q315" i="51"/>
  <c r="T314" i="51"/>
  <c r="AJ314" i="51"/>
  <c r="O315" i="51"/>
  <c r="M315" i="51"/>
  <c r="R315" i="51"/>
  <c r="P315" i="51"/>
  <c r="N315" i="51"/>
  <c r="L315" i="51"/>
  <c r="V55" i="51"/>
  <c r="AG55" i="51"/>
  <c r="Z55" i="51"/>
  <c r="W55" i="51"/>
  <c r="AA55" i="51"/>
  <c r="AD55" i="51"/>
  <c r="AF55" i="51"/>
  <c r="Y55" i="51"/>
  <c r="AE55" i="51"/>
  <c r="AH55" i="51"/>
  <c r="X55" i="51"/>
  <c r="AC55" i="51"/>
  <c r="AI315" i="51"/>
  <c r="AB55" i="51"/>
  <c r="M445" i="51"/>
  <c r="N445" i="51"/>
  <c r="R445" i="51"/>
  <c r="AJ444" i="51"/>
  <c r="L445" i="51"/>
  <c r="P445" i="51"/>
  <c r="T444" i="51"/>
  <c r="Q445" i="51"/>
  <c r="O445" i="51"/>
  <c r="Q185" i="51"/>
  <c r="T184" i="51"/>
  <c r="AJ184" i="51"/>
  <c r="R185" i="51"/>
  <c r="O185" i="51"/>
  <c r="M185" i="51"/>
  <c r="P185" i="51"/>
  <c r="N185" i="51"/>
  <c r="L185" i="51"/>
  <c r="AI445" i="51"/>
  <c r="AI341" i="51"/>
  <c r="AI393" i="51"/>
  <c r="AI237" i="51"/>
  <c r="O133" i="51"/>
  <c r="M133" i="51"/>
  <c r="R133" i="51"/>
  <c r="AJ132" i="51"/>
  <c r="P133" i="51"/>
  <c r="N133" i="51"/>
  <c r="L133" i="51"/>
  <c r="Q133" i="51"/>
  <c r="T132" i="51"/>
  <c r="AI419" i="51"/>
  <c r="P341" i="51"/>
  <c r="T340" i="51"/>
  <c r="Q341" i="51"/>
  <c r="N341" i="51"/>
  <c r="L341" i="51"/>
  <c r="O341" i="51"/>
  <c r="M341" i="51"/>
  <c r="R341" i="51"/>
  <c r="AJ340" i="51"/>
  <c r="L211" i="51"/>
  <c r="Q211" i="51"/>
  <c r="T210" i="51"/>
  <c r="O211" i="51"/>
  <c r="M211" i="51"/>
  <c r="R211" i="51"/>
  <c r="AJ210" i="51"/>
  <c r="P211" i="51"/>
  <c r="N211" i="51"/>
  <c r="AI211" i="51"/>
  <c r="AI289" i="51"/>
  <c r="S65" i="51"/>
  <c r="P13" i="51"/>
  <c r="AI263" i="51"/>
  <c r="S99" i="51"/>
  <c r="L21" i="51"/>
  <c r="N289" i="51"/>
  <c r="O289" i="51"/>
  <c r="L289" i="51"/>
  <c r="Q289" i="51"/>
  <c r="T288" i="51"/>
  <c r="M289" i="51"/>
  <c r="R289" i="51"/>
  <c r="AJ288" i="51"/>
  <c r="P289" i="51"/>
  <c r="S489" i="51"/>
  <c r="S496" i="51" s="1"/>
  <c r="P73" i="51"/>
  <c r="P80" i="51" s="1"/>
  <c r="M237" i="51"/>
  <c r="R237" i="51"/>
  <c r="AJ236" i="51"/>
  <c r="P237" i="51"/>
  <c r="N237" i="51"/>
  <c r="L237" i="51"/>
  <c r="T236" i="51"/>
  <c r="Q237" i="51"/>
  <c r="O237" i="51"/>
  <c r="AI185" i="51"/>
  <c r="M263" i="51"/>
  <c r="N263" i="51"/>
  <c r="AJ262" i="51"/>
  <c r="R263" i="51"/>
  <c r="P263" i="51"/>
  <c r="L263" i="51"/>
  <c r="Q263" i="51"/>
  <c r="T262" i="51"/>
  <c r="O263" i="51"/>
  <c r="P496" i="51"/>
  <c r="AI159" i="51"/>
  <c r="Q653" i="51"/>
  <c r="L653" i="51"/>
  <c r="M653" i="51"/>
  <c r="N653" i="51"/>
  <c r="P653" i="51"/>
  <c r="O653" i="51"/>
  <c r="R653" i="51"/>
  <c r="P497" i="51" l="1"/>
  <c r="R497" i="51"/>
  <c r="Q497" i="51"/>
  <c r="L497" i="51"/>
  <c r="N497" i="51"/>
  <c r="O497" i="51"/>
  <c r="M497" i="51"/>
  <c r="S289" i="51"/>
  <c r="AJ289" i="51" s="1"/>
  <c r="S445" i="51"/>
  <c r="AJ445" i="51" s="1"/>
  <c r="S133" i="51"/>
  <c r="AJ133" i="51" s="1"/>
  <c r="S13" i="51"/>
  <c r="P21" i="51"/>
  <c r="P28" i="51" s="1"/>
  <c r="S73" i="51"/>
  <c r="S80" i="51" s="1"/>
  <c r="S653" i="51"/>
  <c r="S263" i="51"/>
  <c r="AJ263" i="51" s="1"/>
  <c r="S341" i="51"/>
  <c r="AJ341" i="51" s="1"/>
  <c r="S237" i="51"/>
  <c r="AJ237" i="51" s="1"/>
  <c r="AI55" i="51"/>
  <c r="S211" i="51"/>
  <c r="AJ211" i="51" s="1"/>
  <c r="S185" i="51"/>
  <c r="AJ185" i="51" s="1"/>
  <c r="S315" i="51"/>
  <c r="AJ315" i="51" s="1"/>
  <c r="S419" i="51"/>
  <c r="AJ419" i="51" s="1"/>
  <c r="AJ39" i="51"/>
  <c r="S54" i="51"/>
  <c r="S159" i="51"/>
  <c r="AJ159" i="51" s="1"/>
  <c r="R393" i="51"/>
  <c r="T392" i="51"/>
  <c r="M393" i="51"/>
  <c r="P393" i="51"/>
  <c r="L393" i="51"/>
  <c r="N393" i="51"/>
  <c r="Q393" i="51"/>
  <c r="AJ392" i="51"/>
  <c r="O393" i="51"/>
  <c r="P81" i="51" l="1"/>
  <c r="Q81" i="51"/>
  <c r="O81" i="51"/>
  <c r="M81" i="51"/>
  <c r="N81" i="51"/>
  <c r="R81" i="51"/>
  <c r="L81" i="51"/>
  <c r="S81" i="51" s="1"/>
  <c r="S21" i="51"/>
  <c r="T21" i="51" s="1"/>
  <c r="T13" i="51"/>
  <c r="S497" i="51"/>
  <c r="N55" i="51"/>
  <c r="AJ54" i="51"/>
  <c r="L55" i="51"/>
  <c r="Q55" i="51"/>
  <c r="P55" i="51"/>
  <c r="M55" i="51"/>
  <c r="O55" i="51"/>
  <c r="R55" i="51"/>
  <c r="T54" i="51"/>
  <c r="S393" i="51"/>
  <c r="AJ393" i="51" s="1"/>
  <c r="S55" i="51" l="1"/>
  <c r="AJ55" i="51" s="1"/>
  <c r="S229" i="52" l="1"/>
  <c r="AJ229" i="52" s="1"/>
  <c r="S333" i="52"/>
  <c r="AJ333" i="52" s="1"/>
  <c r="S177" i="52"/>
  <c r="AJ177" i="52" s="1"/>
  <c r="S385" i="52"/>
  <c r="AJ385" i="52" s="1"/>
  <c r="S203" i="52"/>
  <c r="AJ203" i="52" s="1"/>
  <c r="S281" i="52"/>
  <c r="AJ281" i="52" s="1"/>
  <c r="S151" i="52"/>
  <c r="AJ151" i="52" s="1"/>
  <c r="S307" i="52"/>
  <c r="AJ307" i="52" s="1"/>
  <c r="S255" i="52"/>
  <c r="AJ255" i="52" s="1"/>
  <c r="S411" i="52"/>
  <c r="AJ411" i="52" s="1"/>
  <c r="S359" i="52"/>
  <c r="AJ359" i="52" s="1"/>
  <c r="S437" i="52"/>
  <c r="AJ437" i="52" s="1"/>
  <c r="P288" i="52" l="1"/>
  <c r="S273" i="52"/>
  <c r="P444" i="52"/>
  <c r="S429" i="52"/>
  <c r="P210" i="52"/>
  <c r="S195" i="52"/>
  <c r="P184" i="52"/>
  <c r="S169" i="52"/>
  <c r="P158" i="52"/>
  <c r="S143" i="52"/>
  <c r="P47" i="52"/>
  <c r="S47" i="52" s="1"/>
  <c r="AJ47" i="52" s="1"/>
  <c r="S125" i="52"/>
  <c r="AJ125" i="52" s="1"/>
  <c r="P236" i="52"/>
  <c r="S221" i="52"/>
  <c r="P366" i="52"/>
  <c r="S351" i="52"/>
  <c r="P132" i="52"/>
  <c r="S117" i="52"/>
  <c r="P418" i="52"/>
  <c r="S403" i="52"/>
  <c r="P314" i="52"/>
  <c r="S299" i="52"/>
  <c r="P340" i="52"/>
  <c r="S325" i="52"/>
  <c r="P262" i="52"/>
  <c r="S247" i="52"/>
  <c r="AJ351" i="52" l="1"/>
  <c r="S366" i="52"/>
  <c r="AJ169" i="52"/>
  <c r="S184" i="52"/>
  <c r="S481" i="52"/>
  <c r="P65" i="52"/>
  <c r="AJ299" i="52"/>
  <c r="S314" i="52"/>
  <c r="AJ221" i="52"/>
  <c r="S236" i="52"/>
  <c r="AJ429" i="52"/>
  <c r="S444" i="52"/>
  <c r="AJ403" i="52"/>
  <c r="S418" i="52"/>
  <c r="AJ247" i="52"/>
  <c r="S262" i="52"/>
  <c r="AJ117" i="52"/>
  <c r="S132" i="52"/>
  <c r="AJ195" i="52"/>
  <c r="S210" i="52"/>
  <c r="AJ143" i="52"/>
  <c r="S158" i="52"/>
  <c r="AJ273" i="52"/>
  <c r="S288" i="52"/>
  <c r="P392" i="52"/>
  <c r="S377" i="52"/>
  <c r="S489" i="52"/>
  <c r="P73" i="52"/>
  <c r="AJ325" i="52"/>
  <c r="S340" i="52"/>
  <c r="P39" i="52"/>
  <c r="Q159" i="52" l="1"/>
  <c r="M159" i="52"/>
  <c r="N159" i="52"/>
  <c r="AJ158" i="52"/>
  <c r="P159" i="52"/>
  <c r="L159" i="52"/>
  <c r="O159" i="52"/>
  <c r="T158" i="52"/>
  <c r="R159" i="52"/>
  <c r="P419" i="52"/>
  <c r="L419" i="52"/>
  <c r="N419" i="52"/>
  <c r="O419" i="52"/>
  <c r="R419" i="52"/>
  <c r="Q419" i="52"/>
  <c r="M419" i="52"/>
  <c r="AJ418" i="52"/>
  <c r="T418" i="52"/>
  <c r="P13" i="52"/>
  <c r="S65" i="52"/>
  <c r="AJ340" i="52"/>
  <c r="N341" i="52"/>
  <c r="R341" i="52"/>
  <c r="Q341" i="52"/>
  <c r="M341" i="52"/>
  <c r="T340" i="52"/>
  <c r="P341" i="52"/>
  <c r="L341" i="52"/>
  <c r="O341" i="52"/>
  <c r="M185" i="52"/>
  <c r="L185" i="52"/>
  <c r="T184" i="52"/>
  <c r="AJ184" i="52"/>
  <c r="N185" i="52"/>
  <c r="O185" i="52"/>
  <c r="P185" i="52"/>
  <c r="R185" i="52"/>
  <c r="Q185" i="52"/>
  <c r="AJ444" i="52"/>
  <c r="T444" i="52"/>
  <c r="P445" i="52"/>
  <c r="N445" i="52"/>
  <c r="Q445" i="52"/>
  <c r="R445" i="52"/>
  <c r="O445" i="52"/>
  <c r="M445" i="52"/>
  <c r="L445" i="52"/>
  <c r="O133" i="52"/>
  <c r="N133" i="52"/>
  <c r="AJ132" i="52"/>
  <c r="L133" i="52"/>
  <c r="R133" i="52"/>
  <c r="Q133" i="52"/>
  <c r="P133" i="52"/>
  <c r="M133" i="52"/>
  <c r="T132" i="52"/>
  <c r="R237" i="52"/>
  <c r="N237" i="52"/>
  <c r="O237" i="52"/>
  <c r="AJ236" i="52"/>
  <c r="M237" i="52"/>
  <c r="Q237" i="52"/>
  <c r="L237" i="52"/>
  <c r="P237" i="52"/>
  <c r="T236" i="52"/>
  <c r="P54" i="52"/>
  <c r="S39" i="52"/>
  <c r="S73" i="52"/>
  <c r="P21" i="52"/>
  <c r="S21" i="52" s="1"/>
  <c r="T21" i="52" s="1"/>
  <c r="O367" i="52"/>
  <c r="AJ366" i="52"/>
  <c r="Q367" i="52"/>
  <c r="P367" i="52"/>
  <c r="T366" i="52"/>
  <c r="L367" i="52"/>
  <c r="N367" i="52"/>
  <c r="M367" i="52"/>
  <c r="R367" i="52"/>
  <c r="AJ210" i="52"/>
  <c r="Q211" i="52"/>
  <c r="T210" i="52"/>
  <c r="P211" i="52"/>
  <c r="O211" i="52"/>
  <c r="L211" i="52"/>
  <c r="N211" i="52"/>
  <c r="M211" i="52"/>
  <c r="R211" i="52"/>
  <c r="AJ377" i="52"/>
  <c r="S392" i="52"/>
  <c r="O289" i="52"/>
  <c r="R289" i="52"/>
  <c r="P289" i="52"/>
  <c r="Q289" i="52"/>
  <c r="AJ288" i="52"/>
  <c r="L289" i="52"/>
  <c r="T288" i="52"/>
  <c r="M289" i="52"/>
  <c r="N289" i="52"/>
  <c r="O263" i="52"/>
  <c r="P263" i="52"/>
  <c r="AJ262" i="52"/>
  <c r="R263" i="52"/>
  <c r="N263" i="52"/>
  <c r="Q263" i="52"/>
  <c r="L263" i="52"/>
  <c r="M263" i="52"/>
  <c r="T262" i="52"/>
  <c r="N315" i="52"/>
  <c r="M315" i="52"/>
  <c r="R315" i="52"/>
  <c r="Q315" i="52"/>
  <c r="L315" i="52"/>
  <c r="P315" i="52"/>
  <c r="AJ314" i="52"/>
  <c r="O315" i="52"/>
  <c r="T314" i="52"/>
  <c r="S159" i="52" l="1"/>
  <c r="AJ159" i="52" s="1"/>
  <c r="S211" i="52"/>
  <c r="AJ211" i="52" s="1"/>
  <c r="S133" i="52"/>
  <c r="AJ133" i="52" s="1"/>
  <c r="S341" i="52"/>
  <c r="AJ341" i="52" s="1"/>
  <c r="S263" i="52"/>
  <c r="AJ263" i="52" s="1"/>
  <c r="T392" i="52"/>
  <c r="P393" i="52"/>
  <c r="M393" i="52"/>
  <c r="Q393" i="52"/>
  <c r="R393" i="52"/>
  <c r="N393" i="52"/>
  <c r="L393" i="52"/>
  <c r="AJ392" i="52"/>
  <c r="O393" i="52"/>
  <c r="S13" i="52"/>
  <c r="S419" i="52"/>
  <c r="AJ419" i="52" s="1"/>
  <c r="S367" i="52"/>
  <c r="AJ367" i="52" s="1"/>
  <c r="S315" i="52"/>
  <c r="AJ315" i="52" s="1"/>
  <c r="AJ39" i="52"/>
  <c r="S54" i="52"/>
  <c r="S289" i="52"/>
  <c r="AJ289" i="52" s="1"/>
  <c r="S237" i="52"/>
  <c r="AJ237" i="52" s="1"/>
  <c r="S445" i="52"/>
  <c r="AJ445" i="52" s="1"/>
  <c r="S185" i="52"/>
  <c r="AJ185" i="52" s="1"/>
  <c r="T13" i="52" l="1"/>
  <c r="Q55" i="52"/>
  <c r="M55" i="52"/>
  <c r="R55" i="52"/>
  <c r="N55" i="52"/>
  <c r="O55" i="52"/>
  <c r="T54" i="52"/>
  <c r="AJ54" i="52"/>
  <c r="P55" i="52"/>
  <c r="L55" i="52"/>
  <c r="S393" i="52"/>
  <c r="AJ393" i="52" s="1"/>
  <c r="S55" i="52" l="1"/>
  <c r="AJ55" i="52" s="1"/>
  <c r="AI300" i="50" l="1"/>
  <c r="AI326" i="50"/>
  <c r="AI170" i="50"/>
  <c r="AI274" i="50"/>
  <c r="AI378" i="50"/>
  <c r="AI404" i="50"/>
  <c r="AI196" i="50"/>
  <c r="AI144" i="50"/>
  <c r="AI352" i="50"/>
  <c r="AI248" i="50"/>
  <c r="AI222" i="50"/>
  <c r="AB40" i="50" l="1"/>
  <c r="AI40" i="50" s="1"/>
  <c r="AI118" i="50"/>
  <c r="S222" i="50"/>
  <c r="AJ222" i="50" s="1"/>
  <c r="S274" i="50"/>
  <c r="AJ274" i="50" s="1"/>
  <c r="S248" i="50"/>
  <c r="AJ248" i="50" s="1"/>
  <c r="S170" i="50"/>
  <c r="AJ170" i="50" s="1"/>
  <c r="S378" i="50"/>
  <c r="AJ378" i="50" s="1"/>
  <c r="S352" i="50"/>
  <c r="AJ352" i="50" s="1"/>
  <c r="S326" i="50"/>
  <c r="AJ326" i="50" s="1"/>
  <c r="S144" i="50"/>
  <c r="AJ144" i="50" s="1"/>
  <c r="S300" i="50"/>
  <c r="AJ300" i="50" s="1"/>
  <c r="S196" i="50"/>
  <c r="AJ196" i="50" s="1"/>
  <c r="S404" i="50"/>
  <c r="AJ404" i="50" s="1"/>
  <c r="P40" i="50" l="1"/>
  <c r="S40" i="50" s="1"/>
  <c r="AJ40" i="50" s="1"/>
  <c r="S118" i="50"/>
  <c r="AJ118" i="50" s="1"/>
  <c r="E99" i="50" l="1"/>
  <c r="E21" i="50" s="1"/>
  <c r="E652" i="50"/>
  <c r="O99" i="50" l="1"/>
  <c r="O21" i="50" s="1"/>
  <c r="O652" i="50"/>
  <c r="P66" i="50" l="1"/>
  <c r="S482" i="50"/>
  <c r="S66" i="50" l="1"/>
  <c r="P14" i="50"/>
  <c r="S14" i="50" s="1"/>
  <c r="T14" i="50" s="1"/>
  <c r="F99" i="50" l="1"/>
  <c r="F652" i="50"/>
  <c r="P99" i="50" l="1"/>
  <c r="P652" i="50"/>
  <c r="I645" i="50"/>
  <c r="I652" i="50" s="1"/>
  <c r="B652" i="50"/>
  <c r="B99" i="50"/>
  <c r="F21" i="50"/>
  <c r="F28" i="50" s="1"/>
  <c r="F106" i="50"/>
  <c r="F653" i="50" l="1"/>
  <c r="H653" i="50"/>
  <c r="G653" i="50"/>
  <c r="D653" i="50"/>
  <c r="B653" i="50"/>
  <c r="E653" i="50"/>
  <c r="C653" i="50"/>
  <c r="I99" i="50"/>
  <c r="B21" i="50"/>
  <c r="I21" i="50" s="1"/>
  <c r="S645" i="50"/>
  <c r="S652" i="50" s="1"/>
  <c r="L652" i="50"/>
  <c r="L99" i="50"/>
  <c r="L21" i="50" s="1"/>
  <c r="S99" i="50"/>
  <c r="P106" i="50"/>
  <c r="R653" i="50" l="1"/>
  <c r="O653" i="50"/>
  <c r="P653" i="50"/>
  <c r="M653" i="50"/>
  <c r="N653" i="50"/>
  <c r="L653" i="50"/>
  <c r="Q653" i="50"/>
  <c r="I653" i="50"/>
  <c r="S653" i="50" l="1"/>
  <c r="AI411" i="50"/>
  <c r="AI151" i="50"/>
  <c r="AI333" i="50"/>
  <c r="AI177" i="50"/>
  <c r="AI229" i="50"/>
  <c r="AI385" i="50"/>
  <c r="AI359" i="50"/>
  <c r="AI281" i="50"/>
  <c r="AI255" i="50"/>
  <c r="AI437" i="50"/>
  <c r="AI307" i="50"/>
  <c r="AI203" i="50"/>
  <c r="AB392" i="50" l="1"/>
  <c r="AI392" i="50" s="1"/>
  <c r="AI377" i="50"/>
  <c r="AB47" i="50"/>
  <c r="AI47" i="50" s="1"/>
  <c r="AI125" i="50"/>
  <c r="AB39" i="50"/>
  <c r="AB132" i="50"/>
  <c r="AI132" i="50" s="1"/>
  <c r="AI117" i="50"/>
  <c r="AB262" i="50"/>
  <c r="AI262" i="50" s="1"/>
  <c r="AI247" i="50"/>
  <c r="AB340" i="50"/>
  <c r="AI340" i="50" s="1"/>
  <c r="AI325" i="50"/>
  <c r="AB418" i="50"/>
  <c r="AI418" i="50" s="1"/>
  <c r="AI403" i="50"/>
  <c r="AB314" i="50"/>
  <c r="AI314" i="50" s="1"/>
  <c r="AI299" i="50"/>
  <c r="AB210" i="50"/>
  <c r="AI210" i="50" s="1"/>
  <c r="AI195" i="50"/>
  <c r="AB366" i="50"/>
  <c r="AI366" i="50" s="1"/>
  <c r="AI351" i="50"/>
  <c r="AB444" i="50"/>
  <c r="AI429" i="50"/>
  <c r="AB288" i="50"/>
  <c r="AI288" i="50" s="1"/>
  <c r="AI273" i="50"/>
  <c r="AB236" i="50"/>
  <c r="AI236" i="50" s="1"/>
  <c r="AI221" i="50"/>
  <c r="AB158" i="50"/>
  <c r="AI158" i="50" s="1"/>
  <c r="AI143" i="50"/>
  <c r="AB184" i="50"/>
  <c r="AI184" i="50" s="1"/>
  <c r="AI169" i="50"/>
  <c r="S281" i="50"/>
  <c r="AJ281" i="50" s="1"/>
  <c r="S177" i="50"/>
  <c r="AJ177" i="50" s="1"/>
  <c r="S359" i="50"/>
  <c r="AJ359" i="50" s="1"/>
  <c r="S437" i="50"/>
  <c r="AJ437" i="50" s="1"/>
  <c r="S385" i="50"/>
  <c r="AJ385" i="50" s="1"/>
  <c r="S203" i="50"/>
  <c r="AJ203" i="50" s="1"/>
  <c r="S255" i="50"/>
  <c r="AJ255" i="50" s="1"/>
  <c r="S333" i="50"/>
  <c r="AJ333" i="50" s="1"/>
  <c r="S151" i="50"/>
  <c r="AJ151" i="50" s="1"/>
  <c r="S307" i="50"/>
  <c r="AJ307" i="50" s="1"/>
  <c r="S229" i="50"/>
  <c r="AJ229" i="50" s="1"/>
  <c r="S411" i="50"/>
  <c r="AJ411" i="50" s="1"/>
  <c r="AB237" i="50" l="1"/>
  <c r="AH237" i="50"/>
  <c r="AD237" i="50"/>
  <c r="Y237" i="50"/>
  <c r="AE237" i="50"/>
  <c r="X237" i="50"/>
  <c r="AC237" i="50"/>
  <c r="W237" i="50"/>
  <c r="Z237" i="50"/>
  <c r="AA237" i="50"/>
  <c r="V237" i="50"/>
  <c r="AG237" i="50"/>
  <c r="AF237" i="50"/>
  <c r="AB211" i="50"/>
  <c r="AH211" i="50"/>
  <c r="Y211" i="50"/>
  <c r="AG211" i="50"/>
  <c r="Z211" i="50"/>
  <c r="AF211" i="50"/>
  <c r="AD211" i="50"/>
  <c r="AA211" i="50"/>
  <c r="W211" i="50"/>
  <c r="AC211" i="50"/>
  <c r="AE211" i="50"/>
  <c r="X211" i="50"/>
  <c r="V211" i="50"/>
  <c r="AB263" i="50"/>
  <c r="AH263" i="50"/>
  <c r="W263" i="50"/>
  <c r="V263" i="50"/>
  <c r="AI263" i="50" s="1"/>
  <c r="AC263" i="50"/>
  <c r="AF263" i="50"/>
  <c r="Z263" i="50"/>
  <c r="AG263" i="50"/>
  <c r="AD263" i="50"/>
  <c r="Y263" i="50"/>
  <c r="X263" i="50"/>
  <c r="AA263" i="50"/>
  <c r="AE263" i="50"/>
  <c r="P132" i="50"/>
  <c r="S117" i="50"/>
  <c r="P314" i="50"/>
  <c r="S299" i="50"/>
  <c r="AB315" i="50"/>
  <c r="AG315" i="50"/>
  <c r="W315" i="50"/>
  <c r="Z315" i="50"/>
  <c r="AH315" i="50"/>
  <c r="V315" i="50"/>
  <c r="AA315" i="50"/>
  <c r="Y315" i="50"/>
  <c r="X315" i="50"/>
  <c r="AF315" i="50"/>
  <c r="AE315" i="50"/>
  <c r="AC315" i="50"/>
  <c r="AD315" i="50"/>
  <c r="P444" i="50"/>
  <c r="S429" i="50"/>
  <c r="P366" i="50"/>
  <c r="S351" i="50"/>
  <c r="AB185" i="50"/>
  <c r="AH185" i="50"/>
  <c r="X185" i="50"/>
  <c r="AC185" i="50"/>
  <c r="Z185" i="50"/>
  <c r="AG185" i="50"/>
  <c r="V185" i="50"/>
  <c r="Y185" i="50"/>
  <c r="AF185" i="50"/>
  <c r="AA185" i="50"/>
  <c r="AD185" i="50"/>
  <c r="AE185" i="50"/>
  <c r="W185" i="50"/>
  <c r="AI444" i="50"/>
  <c r="AB419" i="50"/>
  <c r="Y419" i="50"/>
  <c r="AF419" i="50"/>
  <c r="V419" i="50"/>
  <c r="X419" i="50"/>
  <c r="AE419" i="50"/>
  <c r="AD419" i="50"/>
  <c r="AC419" i="50"/>
  <c r="Z419" i="50"/>
  <c r="AH419" i="50"/>
  <c r="AG419" i="50"/>
  <c r="AA419" i="50"/>
  <c r="W419" i="50"/>
  <c r="AB289" i="50"/>
  <c r="AF289" i="50"/>
  <c r="AH289" i="50"/>
  <c r="Z289" i="50"/>
  <c r="V289" i="50"/>
  <c r="Y289" i="50"/>
  <c r="AD289" i="50"/>
  <c r="X289" i="50"/>
  <c r="AA289" i="50"/>
  <c r="AC289" i="50"/>
  <c r="AG289" i="50"/>
  <c r="W289" i="50"/>
  <c r="AE289" i="50"/>
  <c r="P236" i="50"/>
  <c r="S221" i="50"/>
  <c r="P262" i="50"/>
  <c r="S247" i="50"/>
  <c r="P340" i="50"/>
  <c r="S325" i="50"/>
  <c r="P184" i="50"/>
  <c r="S169" i="50"/>
  <c r="P210" i="50"/>
  <c r="S195" i="50"/>
  <c r="P47" i="50"/>
  <c r="S47" i="50" s="1"/>
  <c r="AJ47" i="50" s="1"/>
  <c r="S125" i="50"/>
  <c r="AJ125" i="50" s="1"/>
  <c r="P158" i="50"/>
  <c r="S143" i="50"/>
  <c r="P418" i="50"/>
  <c r="S403" i="50"/>
  <c r="AB159" i="50"/>
  <c r="AH159" i="50"/>
  <c r="AE159" i="50"/>
  <c r="W159" i="50"/>
  <c r="AD159" i="50"/>
  <c r="AA159" i="50"/>
  <c r="AF159" i="50"/>
  <c r="X159" i="50"/>
  <c r="AC159" i="50"/>
  <c r="AG159" i="50"/>
  <c r="Z159" i="50"/>
  <c r="V159" i="50"/>
  <c r="Y159" i="50"/>
  <c r="AB367" i="50"/>
  <c r="Z367" i="50"/>
  <c r="AG367" i="50"/>
  <c r="AC367" i="50"/>
  <c r="AD367" i="50"/>
  <c r="AA367" i="50"/>
  <c r="Y367" i="50"/>
  <c r="W367" i="50"/>
  <c r="X367" i="50"/>
  <c r="AH367" i="50"/>
  <c r="AE367" i="50"/>
  <c r="AF367" i="50"/>
  <c r="V367" i="50"/>
  <c r="AB341" i="50"/>
  <c r="AF341" i="50"/>
  <c r="AE341" i="50"/>
  <c r="AD341" i="50"/>
  <c r="Y341" i="50"/>
  <c r="V341" i="50"/>
  <c r="AC341" i="50"/>
  <c r="AG341" i="50"/>
  <c r="AH341" i="50"/>
  <c r="AA341" i="50"/>
  <c r="X341" i="50"/>
  <c r="Z341" i="50"/>
  <c r="W341" i="50"/>
  <c r="P288" i="50"/>
  <c r="S273" i="50"/>
  <c r="AB54" i="50"/>
  <c r="AI54" i="50" s="1"/>
  <c r="AI39" i="50"/>
  <c r="AB393" i="50"/>
  <c r="AG393" i="50"/>
  <c r="AF393" i="50"/>
  <c r="AE393" i="50"/>
  <c r="Z393" i="50"/>
  <c r="Y393" i="50"/>
  <c r="W393" i="50"/>
  <c r="AH393" i="50"/>
  <c r="AA393" i="50"/>
  <c r="V393" i="50"/>
  <c r="AD393" i="50"/>
  <c r="AC393" i="50"/>
  <c r="X393" i="50"/>
  <c r="AI393" i="50" l="1"/>
  <c r="AI185" i="50"/>
  <c r="AH445" i="50"/>
  <c r="AA445" i="50"/>
  <c r="AE445" i="50"/>
  <c r="AF445" i="50"/>
  <c r="Y445" i="50"/>
  <c r="V445" i="50"/>
  <c r="W445" i="50"/>
  <c r="AC445" i="50"/>
  <c r="Z445" i="50"/>
  <c r="AG445" i="50"/>
  <c r="X445" i="50"/>
  <c r="AD445" i="50"/>
  <c r="AI341" i="50"/>
  <c r="AJ403" i="50"/>
  <c r="S418" i="50"/>
  <c r="AJ169" i="50"/>
  <c r="S184" i="50"/>
  <c r="AI289" i="50"/>
  <c r="AB445" i="50"/>
  <c r="AJ351" i="50"/>
  <c r="S366" i="50"/>
  <c r="AJ325" i="50"/>
  <c r="S340" i="50"/>
  <c r="AJ429" i="50"/>
  <c r="S444" i="50"/>
  <c r="AI159" i="50"/>
  <c r="AJ247" i="50"/>
  <c r="S262" i="50"/>
  <c r="AI315" i="50"/>
  <c r="P392" i="50"/>
  <c r="S377" i="50"/>
  <c r="AI237" i="50"/>
  <c r="AJ143" i="50"/>
  <c r="S158" i="50"/>
  <c r="AB55" i="50"/>
  <c r="AC55" i="50"/>
  <c r="AH55" i="50"/>
  <c r="V55" i="50"/>
  <c r="Y55" i="50"/>
  <c r="AG55" i="50"/>
  <c r="Z55" i="50"/>
  <c r="W55" i="50"/>
  <c r="AE55" i="50"/>
  <c r="AA55" i="50"/>
  <c r="AF55" i="50"/>
  <c r="AD55" i="50"/>
  <c r="X55" i="50"/>
  <c r="AI367" i="50"/>
  <c r="AJ195" i="50"/>
  <c r="S210" i="50"/>
  <c r="AJ221" i="50"/>
  <c r="S236" i="50"/>
  <c r="AI419" i="50"/>
  <c r="AJ117" i="50"/>
  <c r="S132" i="50"/>
  <c r="AI211" i="50"/>
  <c r="AJ299" i="50"/>
  <c r="S314" i="50"/>
  <c r="P496" i="50"/>
  <c r="S481" i="50"/>
  <c r="P65" i="50"/>
  <c r="P73" i="50"/>
  <c r="S489" i="50"/>
  <c r="AJ273" i="50"/>
  <c r="S288" i="50"/>
  <c r="P39" i="50"/>
  <c r="AI55" i="50" l="1"/>
  <c r="L133" i="50"/>
  <c r="N133" i="50"/>
  <c r="Q133" i="50"/>
  <c r="T132" i="50"/>
  <c r="M133" i="50"/>
  <c r="R133" i="50"/>
  <c r="P133" i="50"/>
  <c r="AJ132" i="50"/>
  <c r="O133" i="50"/>
  <c r="AJ377" i="50"/>
  <c r="S392" i="50"/>
  <c r="N341" i="50"/>
  <c r="R341" i="50"/>
  <c r="Q341" i="50"/>
  <c r="AJ340" i="50"/>
  <c r="T340" i="50"/>
  <c r="L341" i="50"/>
  <c r="P341" i="50"/>
  <c r="O341" i="50"/>
  <c r="M341" i="50"/>
  <c r="M419" i="50"/>
  <c r="L419" i="50"/>
  <c r="R419" i="50"/>
  <c r="AJ418" i="50"/>
  <c r="P419" i="50"/>
  <c r="Q419" i="50"/>
  <c r="T418" i="50"/>
  <c r="N419" i="50"/>
  <c r="O419" i="50"/>
  <c r="P21" i="50"/>
  <c r="S21" i="50" s="1"/>
  <c r="T21" i="50" s="1"/>
  <c r="S73" i="50"/>
  <c r="AI445" i="50"/>
  <c r="S496" i="50"/>
  <c r="AJ236" i="50"/>
  <c r="R237" i="50"/>
  <c r="T236" i="50"/>
  <c r="L237" i="50"/>
  <c r="Q237" i="50"/>
  <c r="N237" i="50"/>
  <c r="O237" i="50"/>
  <c r="M237" i="50"/>
  <c r="P237" i="50"/>
  <c r="R263" i="50"/>
  <c r="N263" i="50"/>
  <c r="L263" i="50"/>
  <c r="S263" i="50" s="1"/>
  <c r="AJ263" i="50" s="1"/>
  <c r="P263" i="50"/>
  <c r="Q263" i="50"/>
  <c r="AJ262" i="50"/>
  <c r="T262" i="50"/>
  <c r="M263" i="50"/>
  <c r="O263" i="50"/>
  <c r="P80" i="50"/>
  <c r="S65" i="50"/>
  <c r="S80" i="50" s="1"/>
  <c r="P13" i="50"/>
  <c r="N367" i="50"/>
  <c r="Q367" i="50"/>
  <c r="R367" i="50"/>
  <c r="O367" i="50"/>
  <c r="AJ366" i="50"/>
  <c r="M367" i="50"/>
  <c r="L367" i="50"/>
  <c r="P367" i="50"/>
  <c r="T366" i="50"/>
  <c r="P54" i="50"/>
  <c r="S39" i="50"/>
  <c r="L315" i="50"/>
  <c r="AJ314" i="50"/>
  <c r="Q315" i="50"/>
  <c r="M315" i="50"/>
  <c r="O315" i="50"/>
  <c r="P315" i="50"/>
  <c r="R315" i="50"/>
  <c r="T314" i="50"/>
  <c r="N315" i="50"/>
  <c r="N211" i="50"/>
  <c r="P211" i="50"/>
  <c r="O211" i="50"/>
  <c r="L211" i="50"/>
  <c r="M211" i="50"/>
  <c r="Q211" i="50"/>
  <c r="R211" i="50"/>
  <c r="AJ210" i="50"/>
  <c r="T210" i="50"/>
  <c r="P159" i="50"/>
  <c r="L159" i="50"/>
  <c r="S159" i="50" s="1"/>
  <c r="AJ159" i="50" s="1"/>
  <c r="M159" i="50"/>
  <c r="Q159" i="50"/>
  <c r="T158" i="50"/>
  <c r="O159" i="50"/>
  <c r="R159" i="50"/>
  <c r="N159" i="50"/>
  <c r="AJ158" i="50"/>
  <c r="M289" i="50"/>
  <c r="N289" i="50"/>
  <c r="AJ288" i="50"/>
  <c r="T288" i="50"/>
  <c r="P289" i="50"/>
  <c r="L289" i="50"/>
  <c r="O289" i="50"/>
  <c r="Q289" i="50"/>
  <c r="R289" i="50"/>
  <c r="O445" i="50"/>
  <c r="M445" i="50"/>
  <c r="AJ444" i="50"/>
  <c r="P445" i="50"/>
  <c r="T444" i="50"/>
  <c r="R445" i="50"/>
  <c r="N445" i="50"/>
  <c r="L445" i="50"/>
  <c r="S445" i="50" s="1"/>
  <c r="AJ445" i="50" s="1"/>
  <c r="Q445" i="50"/>
  <c r="M185" i="50"/>
  <c r="T184" i="50"/>
  <c r="R185" i="50"/>
  <c r="AJ184" i="50"/>
  <c r="N185" i="50"/>
  <c r="P185" i="50"/>
  <c r="Q185" i="50"/>
  <c r="L185" i="50"/>
  <c r="O185" i="50"/>
  <c r="S185" i="50" l="1"/>
  <c r="AJ185" i="50" s="1"/>
  <c r="S211" i="50"/>
  <c r="AJ211" i="50" s="1"/>
  <c r="P28" i="50"/>
  <c r="S13" i="50"/>
  <c r="S419" i="50"/>
  <c r="AJ419" i="50" s="1"/>
  <c r="S237" i="50"/>
  <c r="AJ237" i="50" s="1"/>
  <c r="S367" i="50"/>
  <c r="AJ367" i="50" s="1"/>
  <c r="AJ392" i="50"/>
  <c r="N393" i="50"/>
  <c r="O393" i="50"/>
  <c r="R393" i="50"/>
  <c r="M393" i="50"/>
  <c r="P393" i="50"/>
  <c r="Q393" i="50"/>
  <c r="L393" i="50"/>
  <c r="T392" i="50"/>
  <c r="S289" i="50"/>
  <c r="AJ289" i="50" s="1"/>
  <c r="S315" i="50"/>
  <c r="AJ315" i="50" s="1"/>
  <c r="R81" i="50"/>
  <c r="P81" i="50"/>
  <c r="O81" i="50"/>
  <c r="M81" i="50"/>
  <c r="N81" i="50"/>
  <c r="L81" i="50"/>
  <c r="S81" i="50" s="1"/>
  <c r="Q81" i="50"/>
  <c r="AJ39" i="50"/>
  <c r="S54" i="50"/>
  <c r="L497" i="50"/>
  <c r="P497" i="50"/>
  <c r="O497" i="50"/>
  <c r="N497" i="50"/>
  <c r="R497" i="50"/>
  <c r="Q497" i="50"/>
  <c r="M497" i="50"/>
  <c r="S341" i="50"/>
  <c r="AJ341" i="50" s="1"/>
  <c r="S133" i="50"/>
  <c r="AJ133" i="50" s="1"/>
  <c r="S393" i="50" l="1"/>
  <c r="AJ393" i="50" s="1"/>
  <c r="S497" i="50"/>
  <c r="T13" i="50"/>
  <c r="AJ54" i="50"/>
  <c r="M55" i="50"/>
  <c r="L55" i="50"/>
  <c r="R55" i="50"/>
  <c r="P55" i="50"/>
  <c r="N55" i="50"/>
  <c r="Q55" i="50"/>
  <c r="T54" i="50"/>
  <c r="O55" i="50"/>
  <c r="S55" i="50" l="1"/>
  <c r="AJ55" i="50" s="1"/>
  <c r="AA626" i="52" l="1"/>
  <c r="AC626" i="52"/>
  <c r="AB626" i="52"/>
  <c r="Z626" i="51"/>
  <c r="Z626" i="52"/>
  <c r="Y626" i="52"/>
  <c r="AB626" i="51"/>
  <c r="AC626" i="51"/>
  <c r="Y626" i="51"/>
  <c r="AA626" i="51"/>
  <c r="G626" i="52" l="1"/>
  <c r="G96" i="52"/>
  <c r="G626" i="51"/>
  <c r="G96" i="51"/>
  <c r="Q626" i="51" l="1"/>
  <c r="AB630" i="51" s="1"/>
  <c r="Q96" i="51"/>
  <c r="G18" i="51"/>
  <c r="G28" i="51" s="1"/>
  <c r="G106" i="51"/>
  <c r="Q626" i="52"/>
  <c r="AB630" i="52" s="1"/>
  <c r="Q96" i="52"/>
  <c r="G18" i="52"/>
  <c r="G28" i="52" s="1"/>
  <c r="G106" i="52"/>
  <c r="Q18" i="52" l="1"/>
  <c r="Q28" i="52" s="1"/>
  <c r="Q106" i="52"/>
  <c r="Q18" i="51"/>
  <c r="Q28" i="51" s="1"/>
  <c r="Q106" i="51"/>
  <c r="AA626" i="48" l="1"/>
  <c r="Z626" i="48"/>
  <c r="AC626" i="48"/>
  <c r="Y626" i="48" l="1"/>
  <c r="AB626" i="48"/>
  <c r="G626" i="48" l="1"/>
  <c r="G96" i="48"/>
  <c r="Q626" i="48" l="1"/>
  <c r="AB630" i="48" s="1"/>
  <c r="Q96" i="48"/>
  <c r="G18" i="48"/>
  <c r="G28" i="48" s="1"/>
  <c r="G106" i="48"/>
  <c r="AB626" i="41"/>
  <c r="AA626" i="41"/>
  <c r="Z626" i="41"/>
  <c r="AC626" i="41"/>
  <c r="Q18" i="48" l="1"/>
  <c r="Q28" i="48" s="1"/>
  <c r="Q106" i="48"/>
  <c r="G626" i="41" l="1"/>
  <c r="G96" i="41"/>
  <c r="Q626" i="41" l="1"/>
  <c r="AB630" i="41" s="1"/>
  <c r="Q96" i="41"/>
  <c r="G18" i="41"/>
  <c r="G28" i="41" s="1"/>
  <c r="G106" i="41"/>
  <c r="Z626" i="42"/>
  <c r="AC626" i="42"/>
  <c r="AA626" i="42"/>
  <c r="Q18" i="41" l="1"/>
  <c r="Q28" i="41" s="1"/>
  <c r="Q106" i="41"/>
  <c r="AB626" i="42" l="1"/>
  <c r="G626" i="42" l="1"/>
  <c r="G96" i="42"/>
  <c r="G18" i="42" l="1"/>
  <c r="G28" i="42" s="1"/>
  <c r="G106" i="42"/>
  <c r="Q626" i="42"/>
  <c r="AB630" i="42" s="1"/>
  <c r="Q96" i="42"/>
  <c r="Q18" i="42" l="1"/>
  <c r="Q28" i="42" s="1"/>
  <c r="Q106" i="42"/>
  <c r="AA626" i="47" l="1"/>
  <c r="AC626" i="47"/>
  <c r="Z626" i="47" l="1"/>
  <c r="Y626" i="47"/>
  <c r="AB626" i="47"/>
  <c r="G626" i="47" l="1"/>
  <c r="G96" i="47"/>
  <c r="G18" i="47" l="1"/>
  <c r="G28" i="47" s="1"/>
  <c r="G106" i="47"/>
  <c r="Q626" i="47"/>
  <c r="AB630" i="47" s="1"/>
  <c r="Q96" i="47"/>
  <c r="Q18" i="47" l="1"/>
  <c r="Q28" i="47" s="1"/>
  <c r="Q106" i="47"/>
  <c r="AA626" i="46"/>
  <c r="AC626" i="46"/>
  <c r="AB626" i="46" l="1"/>
  <c r="Z626" i="46"/>
  <c r="Y626" i="46"/>
  <c r="G626" i="46" l="1"/>
  <c r="G96" i="46"/>
  <c r="Q626" i="46" l="1"/>
  <c r="AB630" i="46" s="1"/>
  <c r="Q96" i="46"/>
  <c r="G18" i="46"/>
  <c r="G28" i="46" s="1"/>
  <c r="G106" i="46"/>
  <c r="Q18" i="46" l="1"/>
  <c r="Q28" i="46" s="1"/>
  <c r="Q106" i="46"/>
  <c r="AI333" i="48" l="1"/>
  <c r="AI203" i="48"/>
  <c r="AI151" i="48"/>
  <c r="AI385" i="48"/>
  <c r="AI229" i="48"/>
  <c r="AI255" i="48"/>
  <c r="AI411" i="48"/>
  <c r="AI437" i="48"/>
  <c r="AI307" i="48"/>
  <c r="AI177" i="48"/>
  <c r="AI359" i="48"/>
  <c r="AI281" i="48"/>
  <c r="AB366" i="48" l="1"/>
  <c r="AI351" i="48"/>
  <c r="AB418" i="48"/>
  <c r="AI418" i="48" s="1"/>
  <c r="AI403" i="48"/>
  <c r="AB262" i="48"/>
  <c r="AI247" i="48"/>
  <c r="AB210" i="48"/>
  <c r="AI195" i="48"/>
  <c r="AB184" i="48"/>
  <c r="AI169" i="48"/>
  <c r="AB314" i="48"/>
  <c r="AI299" i="48"/>
  <c r="AB392" i="48"/>
  <c r="AI377" i="48"/>
  <c r="AB288" i="48"/>
  <c r="AI288" i="48" s="1"/>
  <c r="AI273" i="48"/>
  <c r="AB47" i="48"/>
  <c r="AI47" i="48" s="1"/>
  <c r="AI125" i="48"/>
  <c r="AB444" i="48"/>
  <c r="AI429" i="48"/>
  <c r="AB340" i="48"/>
  <c r="AI325" i="48"/>
  <c r="AB132" i="48"/>
  <c r="AI132" i="48" s="1"/>
  <c r="AB39" i="48"/>
  <c r="AI117" i="48"/>
  <c r="AB236" i="48"/>
  <c r="AI236" i="48" s="1"/>
  <c r="AI221" i="48"/>
  <c r="AB158" i="48"/>
  <c r="AI158" i="48" s="1"/>
  <c r="AI143" i="48"/>
  <c r="S203" i="48"/>
  <c r="AJ203" i="48" s="1"/>
  <c r="S177" i="48"/>
  <c r="AJ177" i="48" s="1"/>
  <c r="S411" i="48"/>
  <c r="AJ411" i="48" s="1"/>
  <c r="S281" i="48"/>
  <c r="AJ281" i="48" s="1"/>
  <c r="S333" i="48"/>
  <c r="AJ333" i="48" s="1"/>
  <c r="S359" i="48"/>
  <c r="AJ359" i="48" s="1"/>
  <c r="S255" i="48"/>
  <c r="AJ255" i="48" s="1"/>
  <c r="S151" i="48"/>
  <c r="AJ151" i="48" s="1"/>
  <c r="S229" i="48"/>
  <c r="AJ229" i="48" s="1"/>
  <c r="S385" i="48"/>
  <c r="AJ385" i="48" s="1"/>
  <c r="S307" i="48"/>
  <c r="AJ307" i="48" s="1"/>
  <c r="S437" i="48"/>
  <c r="AJ437" i="48" s="1"/>
  <c r="P366" i="48" l="1"/>
  <c r="S351" i="48"/>
  <c r="AB54" i="48"/>
  <c r="AI39" i="48"/>
  <c r="P444" i="48"/>
  <c r="S429" i="48"/>
  <c r="P210" i="48"/>
  <c r="S195" i="48"/>
  <c r="P184" i="48"/>
  <c r="S169" i="48"/>
  <c r="AB289" i="48"/>
  <c r="AG289" i="48"/>
  <c r="AH289" i="48"/>
  <c r="AA289" i="48"/>
  <c r="Z289" i="48"/>
  <c r="W289" i="48"/>
  <c r="AF289" i="48"/>
  <c r="AD289" i="48"/>
  <c r="V289" i="48"/>
  <c r="AE289" i="48"/>
  <c r="X289" i="48"/>
  <c r="Y289" i="48"/>
  <c r="AC289" i="48"/>
  <c r="AI210" i="48"/>
  <c r="P262" i="48"/>
  <c r="S247" i="48"/>
  <c r="P288" i="48"/>
  <c r="S273" i="48"/>
  <c r="AI262" i="48"/>
  <c r="AB263" i="48"/>
  <c r="C42" i="48"/>
  <c r="I354" i="48"/>
  <c r="I366" i="48" s="1"/>
  <c r="C366" i="48"/>
  <c r="AB159" i="48"/>
  <c r="AH159" i="48"/>
  <c r="AF159" i="48"/>
  <c r="AE159" i="48"/>
  <c r="AC159" i="48"/>
  <c r="V159" i="48"/>
  <c r="AG159" i="48"/>
  <c r="Z159" i="48"/>
  <c r="X159" i="48"/>
  <c r="AA159" i="48"/>
  <c r="W159" i="48"/>
  <c r="Y159" i="48"/>
  <c r="AD159" i="48"/>
  <c r="P158" i="48"/>
  <c r="S143" i="48"/>
  <c r="P418" i="48"/>
  <c r="S403" i="48"/>
  <c r="AI392" i="48"/>
  <c r="P68" i="48"/>
  <c r="S484" i="48"/>
  <c r="P314" i="48"/>
  <c r="S299" i="48"/>
  <c r="AI444" i="48"/>
  <c r="AB445" i="48" s="1"/>
  <c r="AI314" i="48"/>
  <c r="AB315" i="48" s="1"/>
  <c r="AB419" i="48"/>
  <c r="X419" i="48"/>
  <c r="AD419" i="48"/>
  <c r="AF419" i="48"/>
  <c r="Z419" i="48"/>
  <c r="AH419" i="48"/>
  <c r="W419" i="48"/>
  <c r="AC419" i="48"/>
  <c r="AE419" i="48"/>
  <c r="AG419" i="48"/>
  <c r="Y419" i="48"/>
  <c r="AA419" i="48"/>
  <c r="V419" i="48"/>
  <c r="P236" i="48"/>
  <c r="S221" i="48"/>
  <c r="AI340" i="48"/>
  <c r="AB341" i="48" s="1"/>
  <c r="P47" i="48"/>
  <c r="S47" i="48" s="1"/>
  <c r="AJ47" i="48" s="1"/>
  <c r="S125" i="48"/>
  <c r="AJ125" i="48" s="1"/>
  <c r="P39" i="48"/>
  <c r="P132" i="48"/>
  <c r="S117" i="48"/>
  <c r="AB237" i="48"/>
  <c r="AD237" i="48"/>
  <c r="AC237" i="48"/>
  <c r="AG237" i="48"/>
  <c r="AE237" i="48"/>
  <c r="X237" i="48"/>
  <c r="AA237" i="48"/>
  <c r="V237" i="48"/>
  <c r="Y237" i="48"/>
  <c r="AH237" i="48"/>
  <c r="W237" i="48"/>
  <c r="AF237" i="48"/>
  <c r="Z237" i="48"/>
  <c r="P340" i="48"/>
  <c r="S325" i="48"/>
  <c r="AI184" i="48"/>
  <c r="AB185" i="48" s="1"/>
  <c r="AI366" i="48"/>
  <c r="AB367" i="48" s="1"/>
  <c r="P54" i="48" l="1"/>
  <c r="S39" i="48"/>
  <c r="AI159" i="48"/>
  <c r="AH211" i="48"/>
  <c r="AF211" i="48"/>
  <c r="AA211" i="48"/>
  <c r="X211" i="48"/>
  <c r="AC211" i="48"/>
  <c r="AG211" i="48"/>
  <c r="V211" i="48"/>
  <c r="Y211" i="48"/>
  <c r="W211" i="48"/>
  <c r="AE211" i="48"/>
  <c r="Z211" i="48"/>
  <c r="AD211" i="48"/>
  <c r="AH367" i="48"/>
  <c r="V367" i="48"/>
  <c r="Y367" i="48"/>
  <c r="W367" i="48"/>
  <c r="AA367" i="48"/>
  <c r="AG367" i="48"/>
  <c r="X367" i="48"/>
  <c r="Z367" i="48"/>
  <c r="AC367" i="48"/>
  <c r="AD367" i="48"/>
  <c r="AF367" i="48"/>
  <c r="AE367" i="48"/>
  <c r="C16" i="48"/>
  <c r="I42" i="48"/>
  <c r="I54" i="48" s="1"/>
  <c r="C54" i="48"/>
  <c r="AJ195" i="48"/>
  <c r="S210" i="48"/>
  <c r="P69" i="48"/>
  <c r="S485" i="48"/>
  <c r="P16" i="48"/>
  <c r="S16" i="48" s="1"/>
  <c r="S68" i="48"/>
  <c r="AH263" i="48"/>
  <c r="Z263" i="48"/>
  <c r="AG263" i="48"/>
  <c r="X263" i="48"/>
  <c r="W263" i="48"/>
  <c r="AC263" i="48"/>
  <c r="AF263" i="48"/>
  <c r="AE263" i="48"/>
  <c r="AA263" i="48"/>
  <c r="AD263" i="48"/>
  <c r="Y263" i="48"/>
  <c r="V263" i="48"/>
  <c r="AJ429" i="48"/>
  <c r="S444" i="48"/>
  <c r="W341" i="48"/>
  <c r="X341" i="48"/>
  <c r="AD341" i="48"/>
  <c r="AG341" i="48"/>
  <c r="Y341" i="48"/>
  <c r="AC341" i="48"/>
  <c r="AH341" i="48"/>
  <c r="Z341" i="48"/>
  <c r="AA341" i="48"/>
  <c r="AE341" i="48"/>
  <c r="AF341" i="48"/>
  <c r="V341" i="48"/>
  <c r="AG393" i="48"/>
  <c r="AH393" i="48"/>
  <c r="Z393" i="48"/>
  <c r="Y393" i="48"/>
  <c r="AA393" i="48"/>
  <c r="AC393" i="48"/>
  <c r="AD393" i="48"/>
  <c r="AF393" i="48"/>
  <c r="X393" i="48"/>
  <c r="W393" i="48"/>
  <c r="V393" i="48"/>
  <c r="AE393" i="48"/>
  <c r="AJ325" i="48"/>
  <c r="S340" i="48"/>
  <c r="AJ221" i="48"/>
  <c r="S236" i="48"/>
  <c r="AG315" i="48"/>
  <c r="AD315" i="48"/>
  <c r="Y315" i="48"/>
  <c r="W315" i="48"/>
  <c r="AF315" i="48"/>
  <c r="AA315" i="48"/>
  <c r="AH315" i="48"/>
  <c r="AE315" i="48"/>
  <c r="AC315" i="48"/>
  <c r="Z315" i="48"/>
  <c r="V315" i="48"/>
  <c r="X315" i="48"/>
  <c r="AB393" i="48"/>
  <c r="AI237" i="48"/>
  <c r="P96" i="48"/>
  <c r="P600" i="48"/>
  <c r="S590" i="48"/>
  <c r="S600" i="48" s="1"/>
  <c r="AJ403" i="48"/>
  <c r="S418" i="48"/>
  <c r="AJ247" i="48"/>
  <c r="S262" i="48"/>
  <c r="AI289" i="48"/>
  <c r="AI54" i="48"/>
  <c r="AB55" i="48" s="1"/>
  <c r="AH185" i="48"/>
  <c r="Z185" i="48"/>
  <c r="X185" i="48"/>
  <c r="Y185" i="48"/>
  <c r="AE185" i="48"/>
  <c r="AG185" i="48"/>
  <c r="AF185" i="48"/>
  <c r="V185" i="48"/>
  <c r="AA185" i="48"/>
  <c r="W185" i="48"/>
  <c r="AC185" i="48"/>
  <c r="AD185" i="48"/>
  <c r="P392" i="48"/>
  <c r="S377" i="48"/>
  <c r="AI419" i="48"/>
  <c r="AH445" i="48"/>
  <c r="AG445" i="48"/>
  <c r="Z445" i="48"/>
  <c r="Y445" i="48"/>
  <c r="AF445" i="48"/>
  <c r="AE445" i="48"/>
  <c r="X445" i="48"/>
  <c r="AA445" i="48"/>
  <c r="AD445" i="48"/>
  <c r="AC445" i="48"/>
  <c r="W445" i="48"/>
  <c r="V445" i="48"/>
  <c r="AJ169" i="48"/>
  <c r="S184" i="48"/>
  <c r="AJ351" i="48"/>
  <c r="S366" i="48"/>
  <c r="AJ117" i="48"/>
  <c r="S132" i="48"/>
  <c r="AJ273" i="48"/>
  <c r="S288" i="48"/>
  <c r="AJ299" i="48"/>
  <c r="S314" i="48"/>
  <c r="AJ143" i="48"/>
  <c r="S158" i="48"/>
  <c r="E367" i="48"/>
  <c r="D367" i="48"/>
  <c r="H367" i="48"/>
  <c r="G367" i="48"/>
  <c r="C367" i="48"/>
  <c r="F367" i="48"/>
  <c r="B367" i="48"/>
  <c r="AB211" i="48"/>
  <c r="AI263" i="48" l="1"/>
  <c r="M211" i="48"/>
  <c r="L211" i="48"/>
  <c r="AJ210" i="48"/>
  <c r="R211" i="48"/>
  <c r="N211" i="48"/>
  <c r="O211" i="48"/>
  <c r="T210" i="48"/>
  <c r="Q211" i="48"/>
  <c r="P211" i="48"/>
  <c r="Q133" i="48"/>
  <c r="N133" i="48"/>
  <c r="T132" i="48"/>
  <c r="M133" i="48"/>
  <c r="O133" i="48"/>
  <c r="R133" i="48"/>
  <c r="AJ132" i="48"/>
  <c r="L133" i="48"/>
  <c r="P133" i="48"/>
  <c r="R601" i="48"/>
  <c r="Q601" i="48"/>
  <c r="O601" i="48"/>
  <c r="M601" i="48"/>
  <c r="N601" i="48"/>
  <c r="P601" i="48"/>
  <c r="L601" i="48"/>
  <c r="AI185" i="48"/>
  <c r="R237" i="48"/>
  <c r="AJ236" i="48"/>
  <c r="L237" i="48"/>
  <c r="T236" i="48"/>
  <c r="N237" i="48"/>
  <c r="Q237" i="48"/>
  <c r="P237" i="48"/>
  <c r="M237" i="48"/>
  <c r="O237" i="48"/>
  <c r="AI341" i="48"/>
  <c r="L367" i="48"/>
  <c r="T366" i="48"/>
  <c r="AJ366" i="48"/>
  <c r="Q367" i="48"/>
  <c r="M367" i="48"/>
  <c r="N367" i="48"/>
  <c r="O367" i="48"/>
  <c r="P367" i="48"/>
  <c r="R367" i="48"/>
  <c r="AG55" i="48"/>
  <c r="W55" i="48"/>
  <c r="AE55" i="48"/>
  <c r="AC55" i="48"/>
  <c r="AD55" i="48"/>
  <c r="AA55" i="48"/>
  <c r="AH55" i="48"/>
  <c r="AF55" i="48"/>
  <c r="X55" i="48"/>
  <c r="Y55" i="48"/>
  <c r="Z55" i="48"/>
  <c r="V55" i="48"/>
  <c r="I367" i="48"/>
  <c r="AJ377" i="48"/>
  <c r="S392" i="48"/>
  <c r="P341" i="48"/>
  <c r="L341" i="48"/>
  <c r="M341" i="48"/>
  <c r="R341" i="48"/>
  <c r="O341" i="48"/>
  <c r="Q341" i="48"/>
  <c r="N341" i="48"/>
  <c r="AJ340" i="48"/>
  <c r="T340" i="48"/>
  <c r="C28" i="48"/>
  <c r="I16" i="48"/>
  <c r="R159" i="48"/>
  <c r="P159" i="48"/>
  <c r="N159" i="48"/>
  <c r="AJ158" i="48"/>
  <c r="Q159" i="48"/>
  <c r="T158" i="48"/>
  <c r="M159" i="48"/>
  <c r="O159" i="48"/>
  <c r="L159" i="48"/>
  <c r="C55" i="48"/>
  <c r="H55" i="48"/>
  <c r="F55" i="48"/>
  <c r="G55" i="48"/>
  <c r="D55" i="48"/>
  <c r="B55" i="48"/>
  <c r="E55" i="48"/>
  <c r="AJ314" i="48"/>
  <c r="P315" i="48"/>
  <c r="M315" i="48"/>
  <c r="R315" i="48"/>
  <c r="Q315" i="48"/>
  <c r="O315" i="48"/>
  <c r="L315" i="48"/>
  <c r="T314" i="48"/>
  <c r="N315" i="48"/>
  <c r="AJ184" i="48"/>
  <c r="R185" i="48"/>
  <c r="T184" i="48"/>
  <c r="O185" i="48"/>
  <c r="P185" i="48"/>
  <c r="L185" i="48"/>
  <c r="Q185" i="48"/>
  <c r="N185" i="48"/>
  <c r="M185" i="48"/>
  <c r="O263" i="48"/>
  <c r="N263" i="48"/>
  <c r="P263" i="48"/>
  <c r="M263" i="48"/>
  <c r="Q263" i="48"/>
  <c r="R263" i="48"/>
  <c r="T262" i="48"/>
  <c r="AJ262" i="48"/>
  <c r="L263" i="48"/>
  <c r="P445" i="48"/>
  <c r="M445" i="48"/>
  <c r="AJ444" i="48"/>
  <c r="Q445" i="48"/>
  <c r="L445" i="48"/>
  <c r="S445" i="48" s="1"/>
  <c r="AJ445" i="48" s="1"/>
  <c r="R445" i="48"/>
  <c r="N445" i="48"/>
  <c r="O445" i="48"/>
  <c r="T444" i="48"/>
  <c r="AI211" i="48"/>
  <c r="AJ39" i="48"/>
  <c r="S54" i="48"/>
  <c r="P106" i="48"/>
  <c r="R289" i="48"/>
  <c r="AJ288" i="48"/>
  <c r="N289" i="48"/>
  <c r="M289" i="48"/>
  <c r="O289" i="48"/>
  <c r="T288" i="48"/>
  <c r="P289" i="48"/>
  <c r="L289" i="48"/>
  <c r="Q289" i="48"/>
  <c r="AI445" i="48"/>
  <c r="N419" i="48"/>
  <c r="Q419" i="48"/>
  <c r="O419" i="48"/>
  <c r="P419" i="48"/>
  <c r="M419" i="48"/>
  <c r="L419" i="48"/>
  <c r="T418" i="48"/>
  <c r="AJ418" i="48"/>
  <c r="R419" i="48"/>
  <c r="AI315" i="48"/>
  <c r="AI393" i="48"/>
  <c r="S69" i="48"/>
  <c r="P17" i="48"/>
  <c r="S17" i="48" s="1"/>
  <c r="T17" i="48" s="1"/>
  <c r="AI367" i="48"/>
  <c r="S159" i="48" l="1"/>
  <c r="AJ159" i="48" s="1"/>
  <c r="Q55" i="48"/>
  <c r="M55" i="48"/>
  <c r="R55" i="48"/>
  <c r="T54" i="48"/>
  <c r="AJ54" i="48"/>
  <c r="N55" i="48"/>
  <c r="L55" i="48"/>
  <c r="O55" i="48"/>
  <c r="P55" i="48"/>
  <c r="S185" i="48"/>
  <c r="AJ185" i="48" s="1"/>
  <c r="S315" i="48"/>
  <c r="AJ315" i="48" s="1"/>
  <c r="I55" i="48"/>
  <c r="S341" i="48"/>
  <c r="AJ341" i="48" s="1"/>
  <c r="S367" i="48"/>
  <c r="AJ367" i="48" s="1"/>
  <c r="T392" i="48"/>
  <c r="N393" i="48"/>
  <c r="P393" i="48"/>
  <c r="O393" i="48"/>
  <c r="Q393" i="48"/>
  <c r="L393" i="48"/>
  <c r="AJ392" i="48"/>
  <c r="R393" i="48"/>
  <c r="M393" i="48"/>
  <c r="T16" i="48"/>
  <c r="S237" i="48"/>
  <c r="AJ237" i="48" s="1"/>
  <c r="S263" i="48"/>
  <c r="AJ263" i="48" s="1"/>
  <c r="S211" i="48"/>
  <c r="AJ211" i="48" s="1"/>
  <c r="S419" i="48"/>
  <c r="AJ419" i="48" s="1"/>
  <c r="S289" i="48"/>
  <c r="AJ289" i="48" s="1"/>
  <c r="AI55" i="48"/>
  <c r="S601" i="48"/>
  <c r="S133" i="48"/>
  <c r="AJ133" i="48" s="1"/>
  <c r="S55" i="48" l="1"/>
  <c r="AJ55" i="48" s="1"/>
  <c r="S393" i="48"/>
  <c r="AJ393" i="48" s="1"/>
  <c r="S486" i="48"/>
  <c r="P70" i="48"/>
  <c r="P18" i="48" l="1"/>
  <c r="S70" i="48"/>
  <c r="P65" i="48" l="1"/>
  <c r="S481" i="48"/>
  <c r="P13" i="48" l="1"/>
  <c r="S65" i="48"/>
  <c r="S13" i="48" l="1"/>
  <c r="T13" i="48" l="1"/>
  <c r="P66" i="48" l="1"/>
  <c r="S482" i="48"/>
  <c r="P496" i="48"/>
  <c r="S489" i="48" l="1"/>
  <c r="S496" i="48" s="1"/>
  <c r="P73" i="48"/>
  <c r="S66" i="48"/>
  <c r="P14" i="48"/>
  <c r="S14" i="48" l="1"/>
  <c r="P80" i="48"/>
  <c r="S73" i="48"/>
  <c r="S80" i="48" s="1"/>
  <c r="P21" i="48"/>
  <c r="S21" i="48" s="1"/>
  <c r="T21" i="48" s="1"/>
  <c r="Q497" i="48"/>
  <c r="P497" i="48"/>
  <c r="O497" i="48"/>
  <c r="M497" i="48"/>
  <c r="N497" i="48"/>
  <c r="L497" i="48"/>
  <c r="R497" i="48"/>
  <c r="O81" i="48" l="1"/>
  <c r="M81" i="48"/>
  <c r="Q81" i="48"/>
  <c r="L81" i="48"/>
  <c r="R81" i="48"/>
  <c r="N81" i="48"/>
  <c r="P81" i="48"/>
  <c r="P28" i="48"/>
  <c r="S497" i="48"/>
  <c r="T14" i="48"/>
  <c r="S81" i="48" l="1"/>
  <c r="AA626" i="40" l="1"/>
  <c r="AC626" i="40"/>
  <c r="Z626" i="40"/>
  <c r="AB626" i="40" l="1"/>
  <c r="G626" i="40" l="1"/>
  <c r="G96" i="40"/>
  <c r="Q626" i="40" l="1"/>
  <c r="AB630" i="40" s="1"/>
  <c r="Q96" i="40"/>
  <c r="G18" i="40"/>
  <c r="G28" i="40" s="1"/>
  <c r="G106" i="40"/>
  <c r="Q18" i="40" l="1"/>
  <c r="Q28" i="40" s="1"/>
  <c r="Q106" i="40"/>
  <c r="S484" i="53" l="1"/>
  <c r="P68" i="53"/>
  <c r="S485" i="53" l="1"/>
  <c r="P69" i="53"/>
  <c r="S68" i="53"/>
  <c r="P16" i="53"/>
  <c r="S16" i="53" s="1"/>
  <c r="T16" i="53" s="1"/>
  <c r="P96" i="53" l="1"/>
  <c r="P600" i="53"/>
  <c r="S590" i="53"/>
  <c r="S600" i="53" s="1"/>
  <c r="P17" i="53"/>
  <c r="S17" i="53" s="1"/>
  <c r="T17" i="53" s="1"/>
  <c r="S69" i="53"/>
  <c r="L601" i="53" l="1"/>
  <c r="O601" i="53"/>
  <c r="Q601" i="53"/>
  <c r="M601" i="53"/>
  <c r="P601" i="53"/>
  <c r="R601" i="53"/>
  <c r="N601" i="53"/>
  <c r="S96" i="53"/>
  <c r="S486" i="53" l="1"/>
  <c r="P70" i="53"/>
  <c r="S601" i="53"/>
  <c r="S70" i="53" l="1"/>
  <c r="P18" i="53"/>
  <c r="S18" i="53" s="1"/>
  <c r="T18" i="53" s="1"/>
  <c r="AI377" i="53" l="1"/>
  <c r="AI326" i="53" l="1"/>
  <c r="AI144" i="53"/>
  <c r="AI248" i="53"/>
  <c r="AI352" i="53"/>
  <c r="AI430" i="53"/>
  <c r="AI170" i="53"/>
  <c r="AI222" i="53"/>
  <c r="AI300" i="53"/>
  <c r="AI404" i="53"/>
  <c r="AI196" i="53"/>
  <c r="AI274" i="53"/>
  <c r="AI378" i="53" l="1"/>
  <c r="AB40" i="53"/>
  <c r="AI40" i="53" s="1"/>
  <c r="AI118" i="53"/>
  <c r="S222" i="53"/>
  <c r="AJ222" i="53" s="1"/>
  <c r="S300" i="53"/>
  <c r="AJ300" i="53" s="1"/>
  <c r="S326" i="53"/>
  <c r="AJ326" i="53" s="1"/>
  <c r="S430" i="53"/>
  <c r="AJ430" i="53" s="1"/>
  <c r="S170" i="53"/>
  <c r="AJ170" i="53" s="1"/>
  <c r="S196" i="53"/>
  <c r="AJ196" i="53" s="1"/>
  <c r="S248" i="53"/>
  <c r="AJ248" i="53" s="1"/>
  <c r="S352" i="53"/>
  <c r="AJ352" i="53" s="1"/>
  <c r="S404" i="53"/>
  <c r="AJ404" i="53" s="1"/>
  <c r="S144" i="53"/>
  <c r="AJ144" i="53" s="1"/>
  <c r="S274" i="53"/>
  <c r="AJ274" i="53" s="1"/>
  <c r="S378" i="53"/>
  <c r="AJ378" i="53" s="1"/>
  <c r="P40" i="53" l="1"/>
  <c r="S118" i="53"/>
  <c r="AJ118" i="53" s="1"/>
  <c r="E99" i="53"/>
  <c r="E652" i="53"/>
  <c r="O99" i="53" l="1"/>
  <c r="O652" i="53"/>
  <c r="F99" i="53"/>
  <c r="F652" i="53"/>
  <c r="E21" i="53"/>
  <c r="E28" i="53" s="1"/>
  <c r="E106" i="53"/>
  <c r="S40" i="53"/>
  <c r="AJ40" i="53" s="1"/>
  <c r="I645" i="53" l="1"/>
  <c r="I652" i="53" s="1"/>
  <c r="B652" i="53"/>
  <c r="B99" i="53"/>
  <c r="F21" i="53"/>
  <c r="F28" i="53" s="1"/>
  <c r="F106" i="53"/>
  <c r="O21" i="53"/>
  <c r="O28" i="53" s="1"/>
  <c r="O106" i="53"/>
  <c r="P99" i="53" l="1"/>
  <c r="P106" i="53" s="1"/>
  <c r="P652" i="53"/>
  <c r="S645" i="53"/>
  <c r="S652" i="53" s="1"/>
  <c r="L99" i="53"/>
  <c r="L652" i="53"/>
  <c r="I99" i="53"/>
  <c r="I106" i="53" s="1"/>
  <c r="B21" i="53"/>
  <c r="B106" i="53"/>
  <c r="C653" i="53"/>
  <c r="B653" i="53"/>
  <c r="E653" i="53"/>
  <c r="H653" i="53"/>
  <c r="D653" i="53"/>
  <c r="G653" i="53"/>
  <c r="F653" i="53"/>
  <c r="I21" i="53" l="1"/>
  <c r="B28" i="53"/>
  <c r="S99" i="53"/>
  <c r="S106" i="53" s="1"/>
  <c r="L21" i="53"/>
  <c r="L106" i="53"/>
  <c r="Q653" i="53"/>
  <c r="P653" i="53"/>
  <c r="O653" i="53"/>
  <c r="R653" i="53"/>
  <c r="N653" i="53"/>
  <c r="M653" i="53"/>
  <c r="L653" i="53"/>
  <c r="S653" i="53" s="1"/>
  <c r="I653" i="53"/>
  <c r="C107" i="53"/>
  <c r="D107" i="53"/>
  <c r="F107" i="53"/>
  <c r="E107" i="53"/>
  <c r="H107" i="53"/>
  <c r="B107" i="53"/>
  <c r="G107" i="53"/>
  <c r="I107" i="53" l="1"/>
  <c r="P107" i="53"/>
  <c r="R107" i="53"/>
  <c r="O107" i="53"/>
  <c r="L107" i="53"/>
  <c r="Q107" i="53"/>
  <c r="M107" i="53"/>
  <c r="N107" i="53"/>
  <c r="L28" i="53"/>
  <c r="I28" i="53"/>
  <c r="B24" i="56" l="1"/>
  <c r="Q29" i="53"/>
  <c r="D29" i="53"/>
  <c r="R29" i="53"/>
  <c r="C29" i="53"/>
  <c r="B29" i="53"/>
  <c r="F29" i="53"/>
  <c r="G29" i="53"/>
  <c r="E29" i="53"/>
  <c r="H29" i="53"/>
  <c r="O29" i="53"/>
  <c r="N29" i="53"/>
  <c r="M29" i="53"/>
  <c r="L29" i="53"/>
  <c r="S107" i="53"/>
  <c r="I29" i="53" l="1"/>
  <c r="S482" i="53" l="1"/>
  <c r="P66" i="53"/>
  <c r="S66" i="53" l="1"/>
  <c r="P14" i="53"/>
  <c r="S14" i="53" s="1"/>
  <c r="T14" i="53" s="1"/>
  <c r="AI359" i="53" l="1"/>
  <c r="AI333" i="53"/>
  <c r="AI151" i="53"/>
  <c r="AI281" i="53"/>
  <c r="AI229" i="53"/>
  <c r="AI307" i="53"/>
  <c r="AI255" i="53"/>
  <c r="AI203" i="53"/>
  <c r="AI437" i="53"/>
  <c r="AI177" i="53"/>
  <c r="AI411" i="53"/>
  <c r="AB210" i="53" l="1"/>
  <c r="AI195" i="53"/>
  <c r="AB418" i="53"/>
  <c r="AI403" i="53"/>
  <c r="AB340" i="53"/>
  <c r="AI325" i="53"/>
  <c r="AB314" i="53"/>
  <c r="AI299" i="53"/>
  <c r="AB444" i="53"/>
  <c r="AI429" i="53"/>
  <c r="AB262" i="53"/>
  <c r="AI247" i="53"/>
  <c r="AB366" i="53"/>
  <c r="AI351" i="53"/>
  <c r="AB288" i="53"/>
  <c r="AI273" i="53"/>
  <c r="AB184" i="53"/>
  <c r="AI169" i="53"/>
  <c r="AB47" i="53"/>
  <c r="AI47" i="53" s="1"/>
  <c r="AI125" i="53"/>
  <c r="AB132" i="53"/>
  <c r="AI132" i="53" s="1"/>
  <c r="AB39" i="53"/>
  <c r="AI117" i="53"/>
  <c r="AB236" i="53"/>
  <c r="AI221" i="53"/>
  <c r="AI385" i="53"/>
  <c r="AB392" i="53"/>
  <c r="AB158" i="53"/>
  <c r="AI143" i="53"/>
  <c r="S177" i="53"/>
  <c r="AJ177" i="53" s="1"/>
  <c r="S437" i="53"/>
  <c r="AJ437" i="53" s="1"/>
  <c r="S151" i="53"/>
  <c r="AJ151" i="53" s="1"/>
  <c r="S203" i="53"/>
  <c r="AJ203" i="53" s="1"/>
  <c r="S333" i="53"/>
  <c r="AJ333" i="53" s="1"/>
  <c r="S281" i="53"/>
  <c r="AJ281" i="53" s="1"/>
  <c r="S411" i="53"/>
  <c r="AJ411" i="53" s="1"/>
  <c r="S255" i="53"/>
  <c r="AJ255" i="53" s="1"/>
  <c r="S385" i="53"/>
  <c r="AJ385" i="53" s="1"/>
  <c r="S229" i="53"/>
  <c r="AJ229" i="53" s="1"/>
  <c r="S307" i="53"/>
  <c r="AJ307" i="53" s="1"/>
  <c r="S359" i="53"/>
  <c r="AJ359" i="53" s="1"/>
  <c r="P47" i="53" l="1"/>
  <c r="S47" i="53" s="1"/>
  <c r="AJ47" i="53" s="1"/>
  <c r="S125" i="53"/>
  <c r="AJ125" i="53" s="1"/>
  <c r="AI236" i="53"/>
  <c r="P418" i="53"/>
  <c r="S403" i="53"/>
  <c r="AI288" i="53"/>
  <c r="AI314" i="53"/>
  <c r="AB315" i="53" s="1"/>
  <c r="AB54" i="53"/>
  <c r="AI39" i="53"/>
  <c r="P314" i="53"/>
  <c r="S299" i="53"/>
  <c r="P184" i="53"/>
  <c r="S169" i="53"/>
  <c r="AI158" i="53"/>
  <c r="AB159" i="53" s="1"/>
  <c r="P236" i="53"/>
  <c r="S221" i="53"/>
  <c r="P158" i="53"/>
  <c r="S143" i="53"/>
  <c r="P39" i="53"/>
  <c r="P132" i="53"/>
  <c r="S117" i="53"/>
  <c r="AI392" i="53"/>
  <c r="AI262" i="53"/>
  <c r="AI418" i="53"/>
  <c r="AB419" i="53" s="1"/>
  <c r="AI366" i="53"/>
  <c r="AB367" i="53" s="1"/>
  <c r="P444" i="53"/>
  <c r="S429" i="53"/>
  <c r="P288" i="53"/>
  <c r="S273" i="53"/>
  <c r="P392" i="53"/>
  <c r="S377" i="53"/>
  <c r="AI340" i="53"/>
  <c r="AB341" i="53" s="1"/>
  <c r="P262" i="53"/>
  <c r="S247" i="53"/>
  <c r="P366" i="53"/>
  <c r="S351" i="53"/>
  <c r="P340" i="53"/>
  <c r="S325" i="53"/>
  <c r="P210" i="53"/>
  <c r="S195" i="53"/>
  <c r="AI184" i="53"/>
  <c r="AI444" i="53"/>
  <c r="AB445" i="53" s="1"/>
  <c r="AB211" i="53"/>
  <c r="AI210" i="53"/>
  <c r="AJ169" i="53" l="1"/>
  <c r="S184" i="53"/>
  <c r="AD289" i="53"/>
  <c r="AH289" i="53"/>
  <c r="AC289" i="53"/>
  <c r="AG289" i="53"/>
  <c r="AE289" i="53"/>
  <c r="AF289" i="53"/>
  <c r="X289" i="53"/>
  <c r="Z289" i="53"/>
  <c r="W289" i="53"/>
  <c r="Y289" i="53"/>
  <c r="AA289" i="53"/>
  <c r="V289" i="53"/>
  <c r="AI289" i="53" s="1"/>
  <c r="AE211" i="53"/>
  <c r="X211" i="53"/>
  <c r="Y211" i="53"/>
  <c r="AD211" i="53"/>
  <c r="AA211" i="53"/>
  <c r="AC211" i="53"/>
  <c r="AF211" i="53"/>
  <c r="AH211" i="53"/>
  <c r="Z211" i="53"/>
  <c r="W211" i="53"/>
  <c r="AG211" i="53"/>
  <c r="V211" i="53"/>
  <c r="AJ325" i="53"/>
  <c r="S340" i="53"/>
  <c r="AJ377" i="53"/>
  <c r="S392" i="53"/>
  <c r="AG419" i="53"/>
  <c r="X419" i="53"/>
  <c r="AH419" i="53"/>
  <c r="Y419" i="53"/>
  <c r="AE419" i="53"/>
  <c r="W419" i="53"/>
  <c r="AD419" i="53"/>
  <c r="V419" i="53"/>
  <c r="AI419" i="53" s="1"/>
  <c r="AC419" i="53"/>
  <c r="AF419" i="53"/>
  <c r="Z419" i="53"/>
  <c r="AA419" i="53"/>
  <c r="P54" i="53"/>
  <c r="S39" i="53"/>
  <c r="AB289" i="53"/>
  <c r="AJ351" i="53"/>
  <c r="S366" i="53"/>
  <c r="AJ273" i="53"/>
  <c r="S288" i="53"/>
  <c r="W263" i="53"/>
  <c r="Z263" i="53"/>
  <c r="AC263" i="53"/>
  <c r="AF263" i="53"/>
  <c r="AD263" i="53"/>
  <c r="AE263" i="53"/>
  <c r="AG263" i="53"/>
  <c r="AH263" i="53"/>
  <c r="AA263" i="53"/>
  <c r="Y263" i="53"/>
  <c r="X263" i="53"/>
  <c r="V263" i="53"/>
  <c r="AI263" i="53" s="1"/>
  <c r="AB263" i="53"/>
  <c r="AJ221" i="53"/>
  <c r="S236" i="53"/>
  <c r="AF237" i="53"/>
  <c r="W237" i="53"/>
  <c r="AC237" i="53"/>
  <c r="Z237" i="53"/>
  <c r="AD237" i="53"/>
  <c r="AG237" i="53"/>
  <c r="AA237" i="53"/>
  <c r="AE237" i="53"/>
  <c r="X237" i="53"/>
  <c r="Y237" i="53"/>
  <c r="AH237" i="53"/>
  <c r="V237" i="53"/>
  <c r="AJ143" i="53"/>
  <c r="S158" i="53"/>
  <c r="X185" i="53"/>
  <c r="AH185" i="53"/>
  <c r="AA185" i="53"/>
  <c r="AG185" i="53"/>
  <c r="AD185" i="53"/>
  <c r="W185" i="53"/>
  <c r="AE185" i="53"/>
  <c r="AC185" i="53"/>
  <c r="AF185" i="53"/>
  <c r="Y185" i="53"/>
  <c r="Z185" i="53"/>
  <c r="V185" i="53"/>
  <c r="AJ247" i="53"/>
  <c r="S262" i="53"/>
  <c r="AJ429" i="53"/>
  <c r="S444" i="53"/>
  <c r="W393" i="53"/>
  <c r="AA393" i="53"/>
  <c r="Y393" i="53"/>
  <c r="AG393" i="53"/>
  <c r="Z393" i="53"/>
  <c r="X393" i="53"/>
  <c r="AF393" i="53"/>
  <c r="AC393" i="53"/>
  <c r="AE393" i="53"/>
  <c r="AH393" i="53"/>
  <c r="AD393" i="53"/>
  <c r="V393" i="53"/>
  <c r="AI54" i="53"/>
  <c r="AB237" i="53"/>
  <c r="AJ403" i="53"/>
  <c r="S418" i="53"/>
  <c r="AA445" i="53"/>
  <c r="W445" i="53"/>
  <c r="AE445" i="53"/>
  <c r="AG445" i="53"/>
  <c r="V445" i="53"/>
  <c r="Y445" i="53"/>
  <c r="AC445" i="53"/>
  <c r="AH445" i="53"/>
  <c r="AF445" i="53"/>
  <c r="AD445" i="53"/>
  <c r="X445" i="53"/>
  <c r="Z445" i="53"/>
  <c r="AB185" i="53"/>
  <c r="AB393" i="53"/>
  <c r="AE159" i="53"/>
  <c r="AC159" i="53"/>
  <c r="AA159" i="53"/>
  <c r="Y159" i="53"/>
  <c r="W159" i="53"/>
  <c r="AD159" i="53"/>
  <c r="AH159" i="53"/>
  <c r="X159" i="53"/>
  <c r="AF159" i="53"/>
  <c r="AG159" i="53"/>
  <c r="Z159" i="53"/>
  <c r="V159" i="53"/>
  <c r="Z315" i="53"/>
  <c r="AE315" i="53"/>
  <c r="W315" i="53"/>
  <c r="Y315" i="53"/>
  <c r="X315" i="53"/>
  <c r="AG315" i="53"/>
  <c r="AH315" i="53"/>
  <c r="AD315" i="53"/>
  <c r="AA315" i="53"/>
  <c r="AF315" i="53"/>
  <c r="AC315" i="53"/>
  <c r="V315" i="53"/>
  <c r="AJ299" i="53"/>
  <c r="S314" i="53"/>
  <c r="AJ195" i="53"/>
  <c r="S210" i="53"/>
  <c r="AA341" i="53"/>
  <c r="AF341" i="53"/>
  <c r="AG341" i="53"/>
  <c r="AH341" i="53"/>
  <c r="Y341" i="53"/>
  <c r="AD341" i="53"/>
  <c r="AE341" i="53"/>
  <c r="Z341" i="53"/>
  <c r="V341" i="53"/>
  <c r="X341" i="53"/>
  <c r="AC341" i="53"/>
  <c r="W341" i="53"/>
  <c r="AA367" i="53"/>
  <c r="X367" i="53"/>
  <c r="AE367" i="53"/>
  <c r="AH367" i="53"/>
  <c r="AF367" i="53"/>
  <c r="Y367" i="53"/>
  <c r="V367" i="53"/>
  <c r="W367" i="53"/>
  <c r="AG367" i="53"/>
  <c r="AD367" i="53"/>
  <c r="Z367" i="53"/>
  <c r="AC367" i="53"/>
  <c r="AJ117" i="53"/>
  <c r="S132" i="53"/>
  <c r="AI315" i="53" l="1"/>
  <c r="S489" i="53"/>
  <c r="P73" i="53"/>
  <c r="T444" i="53"/>
  <c r="N445" i="53"/>
  <c r="Q445" i="53"/>
  <c r="M445" i="53"/>
  <c r="P445" i="53"/>
  <c r="O445" i="53"/>
  <c r="R445" i="53"/>
  <c r="AJ444" i="53"/>
  <c r="L445" i="53"/>
  <c r="AI367" i="53"/>
  <c r="AI445" i="53"/>
  <c r="Q159" i="53"/>
  <c r="R159" i="53"/>
  <c r="L159" i="53"/>
  <c r="M159" i="53"/>
  <c r="AJ158" i="53"/>
  <c r="P159" i="53"/>
  <c r="N159" i="53"/>
  <c r="T158" i="53"/>
  <c r="O159" i="53"/>
  <c r="Q367" i="53"/>
  <c r="N367" i="53"/>
  <c r="P367" i="53"/>
  <c r="R367" i="53"/>
  <c r="T366" i="53"/>
  <c r="L367" i="53"/>
  <c r="M367" i="53"/>
  <c r="AJ366" i="53"/>
  <c r="O367" i="53"/>
  <c r="AG55" i="53"/>
  <c r="Y55" i="53"/>
  <c r="AH55" i="53"/>
  <c r="W55" i="53"/>
  <c r="AF55" i="53"/>
  <c r="V55" i="53"/>
  <c r="AC55" i="53"/>
  <c r="AE55" i="53"/>
  <c r="AD55" i="53"/>
  <c r="Z55" i="53"/>
  <c r="X55" i="53"/>
  <c r="AA55" i="53"/>
  <c r="AI341" i="53"/>
  <c r="AI237" i="53"/>
  <c r="R211" i="53"/>
  <c r="M211" i="53"/>
  <c r="L211" i="53"/>
  <c r="AJ210" i="53"/>
  <c r="T210" i="53"/>
  <c r="N211" i="53"/>
  <c r="Q211" i="53"/>
  <c r="P211" i="53"/>
  <c r="O211" i="53"/>
  <c r="AI159" i="53"/>
  <c r="AI393" i="53"/>
  <c r="AI185" i="53"/>
  <c r="AJ39" i="53"/>
  <c r="S54" i="53"/>
  <c r="M341" i="53"/>
  <c r="N341" i="53"/>
  <c r="R341" i="53"/>
  <c r="L341" i="53"/>
  <c r="Q341" i="53"/>
  <c r="P341" i="53"/>
  <c r="T340" i="53"/>
  <c r="AJ340" i="53"/>
  <c r="O341" i="53"/>
  <c r="AJ262" i="53"/>
  <c r="Q263" i="53"/>
  <c r="T262" i="53"/>
  <c r="L263" i="53"/>
  <c r="M263" i="53"/>
  <c r="N263" i="53"/>
  <c r="P263" i="53"/>
  <c r="R263" i="53"/>
  <c r="O263" i="53"/>
  <c r="P315" i="53"/>
  <c r="R315" i="53"/>
  <c r="N315" i="53"/>
  <c r="L315" i="53"/>
  <c r="O315" i="53"/>
  <c r="AJ314" i="53"/>
  <c r="T314" i="53"/>
  <c r="M315" i="53"/>
  <c r="Q315" i="53"/>
  <c r="AI211" i="53"/>
  <c r="O185" i="53"/>
  <c r="R185" i="53"/>
  <c r="AJ184" i="53"/>
  <c r="Q185" i="53"/>
  <c r="T184" i="53"/>
  <c r="N185" i="53"/>
  <c r="M185" i="53"/>
  <c r="L185" i="53"/>
  <c r="P185" i="53"/>
  <c r="M133" i="53"/>
  <c r="AJ132" i="53"/>
  <c r="N133" i="53"/>
  <c r="R133" i="53"/>
  <c r="Q133" i="53"/>
  <c r="P133" i="53"/>
  <c r="L133" i="53"/>
  <c r="T132" i="53"/>
  <c r="O133" i="53"/>
  <c r="N393" i="53"/>
  <c r="P393" i="53"/>
  <c r="O393" i="53"/>
  <c r="L393" i="53"/>
  <c r="S393" i="53" s="1"/>
  <c r="AJ393" i="53" s="1"/>
  <c r="AJ392" i="53"/>
  <c r="R393" i="53"/>
  <c r="M393" i="53"/>
  <c r="T392" i="53"/>
  <c r="Q393" i="53"/>
  <c r="AB55" i="53"/>
  <c r="S481" i="53"/>
  <c r="S496" i="53" s="1"/>
  <c r="P65" i="53"/>
  <c r="P496" i="53"/>
  <c r="AJ418" i="53"/>
  <c r="Q419" i="53"/>
  <c r="N419" i="53"/>
  <c r="O419" i="53"/>
  <c r="M419" i="53"/>
  <c r="L419" i="53"/>
  <c r="R419" i="53"/>
  <c r="T418" i="53"/>
  <c r="P419" i="53"/>
  <c r="N237" i="53"/>
  <c r="R237" i="53"/>
  <c r="O237" i="53"/>
  <c r="T236" i="53"/>
  <c r="M237" i="53"/>
  <c r="Q237" i="53"/>
  <c r="AJ236" i="53"/>
  <c r="L237" i="53"/>
  <c r="P237" i="53"/>
  <c r="O289" i="53"/>
  <c r="N289" i="53"/>
  <c r="M289" i="53"/>
  <c r="AJ288" i="53"/>
  <c r="T288" i="53"/>
  <c r="R289" i="53"/>
  <c r="P289" i="53"/>
  <c r="Q289" i="53"/>
  <c r="L289" i="53"/>
  <c r="S263" i="53" l="1"/>
  <c r="AJ263" i="53" s="1"/>
  <c r="S211" i="53"/>
  <c r="AJ211" i="53" s="1"/>
  <c r="S159" i="53"/>
  <c r="AJ159" i="53" s="1"/>
  <c r="S237" i="53"/>
  <c r="AJ237" i="53" s="1"/>
  <c r="S133" i="53"/>
  <c r="AJ133" i="53" s="1"/>
  <c r="S185" i="53"/>
  <c r="AJ185" i="53" s="1"/>
  <c r="S341" i="53"/>
  <c r="AJ341" i="53" s="1"/>
  <c r="AI55" i="53"/>
  <c r="S419" i="53"/>
  <c r="AJ419" i="53" s="1"/>
  <c r="M497" i="53"/>
  <c r="Q497" i="53"/>
  <c r="L497" i="53"/>
  <c r="O497" i="53"/>
  <c r="P497" i="53"/>
  <c r="N497" i="53"/>
  <c r="R497" i="53"/>
  <c r="S367" i="53"/>
  <c r="AJ367" i="53" s="1"/>
  <c r="P55" i="53"/>
  <c r="T54" i="53"/>
  <c r="AJ54" i="53"/>
  <c r="N55" i="53"/>
  <c r="Q55" i="53"/>
  <c r="O55" i="53"/>
  <c r="M55" i="53"/>
  <c r="L55" i="53"/>
  <c r="R55" i="53"/>
  <c r="S445" i="53"/>
  <c r="AJ445" i="53" s="1"/>
  <c r="S65" i="53"/>
  <c r="P13" i="53"/>
  <c r="P80" i="53"/>
  <c r="S73" i="53"/>
  <c r="P21" i="53"/>
  <c r="S21" i="53" s="1"/>
  <c r="T21" i="53" s="1"/>
  <c r="S289" i="53"/>
  <c r="AJ289" i="53" s="1"/>
  <c r="S315" i="53"/>
  <c r="AJ315" i="53" s="1"/>
  <c r="P28" i="53" l="1"/>
  <c r="P29" i="53" s="1"/>
  <c r="S29" i="53" s="1"/>
  <c r="S13" i="53"/>
  <c r="S80" i="53"/>
  <c r="S497" i="53"/>
  <c r="S55" i="53"/>
  <c r="AJ55" i="53" s="1"/>
  <c r="Q81" i="53" l="1"/>
  <c r="M81" i="53"/>
  <c r="R81" i="53"/>
  <c r="P81" i="53"/>
  <c r="L81" i="53"/>
  <c r="N81" i="53"/>
  <c r="O81" i="53"/>
  <c r="T13" i="53"/>
  <c r="S28" i="53"/>
  <c r="T28" i="53" s="1"/>
  <c r="S81" i="53" l="1"/>
  <c r="S485" i="52" l="1"/>
  <c r="P69" i="52"/>
  <c r="S69" i="52" l="1"/>
  <c r="P17" i="52"/>
  <c r="P96" i="52" l="1"/>
  <c r="P106" i="52" s="1"/>
  <c r="P600" i="52"/>
  <c r="S590" i="52"/>
  <c r="S600" i="52" s="1"/>
  <c r="S17" i="52"/>
  <c r="T17" i="52" l="1"/>
  <c r="O601" i="52"/>
  <c r="R601" i="52"/>
  <c r="N601" i="52"/>
  <c r="L601" i="52"/>
  <c r="Q601" i="52"/>
  <c r="M601" i="52"/>
  <c r="P601" i="52"/>
  <c r="S601" i="52" l="1"/>
  <c r="S486" i="52"/>
  <c r="S496" i="52" s="1"/>
  <c r="P70" i="52"/>
  <c r="P496" i="52"/>
  <c r="Q497" i="52" l="1"/>
  <c r="R497" i="52"/>
  <c r="N497" i="52"/>
  <c r="M497" i="52"/>
  <c r="L497" i="52"/>
  <c r="O497" i="52"/>
  <c r="P497" i="52"/>
  <c r="S70" i="52"/>
  <c r="S80" i="52" s="1"/>
  <c r="P18" i="52"/>
  <c r="P28" i="52" s="1"/>
  <c r="P80" i="52"/>
  <c r="S497" i="52" l="1"/>
  <c r="O81" i="52"/>
  <c r="N81" i="52"/>
  <c r="R81" i="52"/>
  <c r="Q81" i="52"/>
  <c r="P81" i="52"/>
  <c r="M81" i="52"/>
  <c r="L81" i="52"/>
  <c r="S81" i="52" s="1"/>
  <c r="S484" i="55" l="1"/>
  <c r="P68" i="55"/>
  <c r="P16" i="55" l="1"/>
  <c r="S68" i="55"/>
  <c r="P96" i="55" l="1"/>
  <c r="P600" i="55"/>
  <c r="S590" i="55"/>
  <c r="S600" i="55" s="1"/>
  <c r="P69" i="55"/>
  <c r="S485" i="55"/>
  <c r="S16" i="55"/>
  <c r="O601" i="55" l="1"/>
  <c r="Q601" i="55"/>
  <c r="P601" i="55"/>
  <c r="L601" i="55"/>
  <c r="N601" i="55"/>
  <c r="R601" i="55"/>
  <c r="M601" i="55"/>
  <c r="P17" i="55"/>
  <c r="S69" i="55"/>
  <c r="T16" i="55"/>
  <c r="S96" i="55"/>
  <c r="S106" i="55" s="1"/>
  <c r="P106" i="55"/>
  <c r="M107" i="55" l="1"/>
  <c r="L107" i="55"/>
  <c r="P107" i="55"/>
  <c r="N107" i="55"/>
  <c r="R107" i="55"/>
  <c r="O107" i="55"/>
  <c r="Q107" i="55"/>
  <c r="S601" i="55"/>
  <c r="P70" i="55"/>
  <c r="S486" i="55"/>
  <c r="S496" i="55" s="1"/>
  <c r="P496" i="55"/>
  <c r="S17" i="55"/>
  <c r="T17" i="55" l="1"/>
  <c r="M497" i="55"/>
  <c r="Q497" i="55"/>
  <c r="P497" i="55"/>
  <c r="L497" i="55"/>
  <c r="R497" i="55"/>
  <c r="O497" i="55"/>
  <c r="N497" i="55"/>
  <c r="S107" i="55"/>
  <c r="S70" i="55"/>
  <c r="S80" i="55" s="1"/>
  <c r="P18" i="55"/>
  <c r="P80" i="55"/>
  <c r="S18" i="55" l="1"/>
  <c r="P28" i="55"/>
  <c r="P29" i="55" s="1"/>
  <c r="S29" i="55" s="1"/>
  <c r="S497" i="55"/>
  <c r="P81" i="55"/>
  <c r="R81" i="55"/>
  <c r="N81" i="55"/>
  <c r="Q81" i="55"/>
  <c r="O81" i="55"/>
  <c r="L81" i="55"/>
  <c r="M81" i="55"/>
  <c r="S81" i="55" l="1"/>
  <c r="T18" i="55"/>
  <c r="S28" i="55"/>
  <c r="T28" i="55" s="1"/>
  <c r="S484" i="54" l="1"/>
  <c r="P68" i="54"/>
  <c r="S68" i="54" l="1"/>
  <c r="P16" i="54"/>
  <c r="S16" i="54" s="1"/>
  <c r="T16" i="54" s="1"/>
  <c r="P96" i="54" l="1"/>
  <c r="P600" i="54"/>
  <c r="S590" i="54"/>
  <c r="S600" i="54" s="1"/>
  <c r="L601" i="54" l="1"/>
  <c r="N601" i="54"/>
  <c r="Q601" i="54"/>
  <c r="R601" i="54"/>
  <c r="M601" i="54"/>
  <c r="P601" i="54"/>
  <c r="O601" i="54"/>
  <c r="S96" i="54"/>
  <c r="S106" i="54" s="1"/>
  <c r="P106" i="54"/>
  <c r="S486" i="54" l="1"/>
  <c r="P70" i="54"/>
  <c r="P107" i="54"/>
  <c r="N107" i="54"/>
  <c r="L107" i="54"/>
  <c r="M107" i="54"/>
  <c r="R107" i="54"/>
  <c r="Q107" i="54"/>
  <c r="O107" i="54"/>
  <c r="S601" i="54"/>
  <c r="S107" i="54" l="1"/>
  <c r="S70" i="54"/>
  <c r="P18" i="54"/>
  <c r="S18" i="54" s="1"/>
  <c r="T18" i="54" s="1"/>
  <c r="P69" i="54" l="1"/>
  <c r="S485" i="54"/>
  <c r="S69" i="54" l="1"/>
  <c r="P17" i="54"/>
  <c r="S17" i="54" s="1"/>
  <c r="T17" i="54" s="1"/>
  <c r="P65" i="54" l="1"/>
  <c r="S481" i="54"/>
  <c r="S489" i="54" l="1"/>
  <c r="P73" i="54"/>
  <c r="P496" i="54"/>
  <c r="S496" i="54"/>
  <c r="S65" i="54"/>
  <c r="P13" i="54"/>
  <c r="P80" i="54"/>
  <c r="S13" i="54" l="1"/>
  <c r="P497" i="54"/>
  <c r="M497" i="54"/>
  <c r="O497" i="54"/>
  <c r="N497" i="54"/>
  <c r="Q497" i="54"/>
  <c r="R497" i="54"/>
  <c r="L497" i="54"/>
  <c r="S73" i="54"/>
  <c r="P21" i="54"/>
  <c r="S21" i="54" s="1"/>
  <c r="T21" i="54" s="1"/>
  <c r="S80" i="54"/>
  <c r="P81" i="54" l="1"/>
  <c r="N81" i="54"/>
  <c r="Q81" i="54"/>
  <c r="R81" i="54"/>
  <c r="O81" i="54"/>
  <c r="L81" i="54"/>
  <c r="M81" i="54"/>
  <c r="T13" i="54"/>
  <c r="S28" i="54"/>
  <c r="T28" i="54" s="1"/>
  <c r="S497" i="54"/>
  <c r="P28" i="54"/>
  <c r="P29" i="54" s="1"/>
  <c r="S29" i="54" s="1"/>
  <c r="S81" i="54" l="1"/>
  <c r="Y626" i="41" l="1"/>
  <c r="Y626" i="42" l="1"/>
  <c r="Y626" i="40" l="1"/>
  <c r="X626" i="52" l="1"/>
  <c r="W626" i="52" l="1"/>
  <c r="D626" i="52" l="1"/>
  <c r="D96" i="52"/>
  <c r="N626" i="52" l="1"/>
  <c r="W630" i="52" s="1"/>
  <c r="N96" i="52"/>
  <c r="V626" i="52"/>
  <c r="D18" i="52"/>
  <c r="D28" i="52" s="1"/>
  <c r="D106" i="52"/>
  <c r="X626" i="51"/>
  <c r="N18" i="52" l="1"/>
  <c r="N28" i="52" s="1"/>
  <c r="N106" i="52"/>
  <c r="B626" i="52"/>
  <c r="B96" i="52"/>
  <c r="I616" i="52"/>
  <c r="I626" i="52" s="1"/>
  <c r="L626" i="52" l="1"/>
  <c r="V630" i="52" s="1"/>
  <c r="L96" i="52"/>
  <c r="B627" i="52"/>
  <c r="D627" i="52"/>
  <c r="G627" i="52"/>
  <c r="H627" i="52"/>
  <c r="F627" i="52"/>
  <c r="C627" i="52"/>
  <c r="W626" i="51"/>
  <c r="E626" i="52"/>
  <c r="E627" i="52" s="1"/>
  <c r="E96" i="52"/>
  <c r="AD626" i="52"/>
  <c r="AF616" i="52"/>
  <c r="AF626" i="52" s="1"/>
  <c r="B18" i="52"/>
  <c r="B106" i="52"/>
  <c r="AE627" i="52" l="1"/>
  <c r="AF631" i="52"/>
  <c r="AF627" i="52"/>
  <c r="AB627" i="52"/>
  <c r="Z627" i="52"/>
  <c r="Y627" i="52"/>
  <c r="AC627" i="52"/>
  <c r="AA627" i="52"/>
  <c r="X627" i="52"/>
  <c r="W627" i="52"/>
  <c r="V627" i="52"/>
  <c r="AD627" i="52"/>
  <c r="I96" i="52"/>
  <c r="I106" i="52" s="1"/>
  <c r="E18" i="52"/>
  <c r="E28" i="52" s="1"/>
  <c r="E106" i="52"/>
  <c r="O626" i="52"/>
  <c r="Y630" i="52" s="1"/>
  <c r="O96" i="52"/>
  <c r="I627" i="52"/>
  <c r="B28" i="52"/>
  <c r="V626" i="51"/>
  <c r="S96" i="52"/>
  <c r="S106" i="52" s="1"/>
  <c r="L18" i="52"/>
  <c r="L106" i="52"/>
  <c r="D626" i="51"/>
  <c r="D96" i="51"/>
  <c r="S616" i="52"/>
  <c r="AD626" i="51"/>
  <c r="E107" i="52" l="1"/>
  <c r="AF616" i="51"/>
  <c r="AF626" i="51" s="1"/>
  <c r="W627" i="51" s="1"/>
  <c r="B626" i="51"/>
  <c r="B96" i="51"/>
  <c r="V627" i="51"/>
  <c r="F107" i="52"/>
  <c r="C107" i="52"/>
  <c r="B107" i="52"/>
  <c r="D107" i="52"/>
  <c r="G107" i="52"/>
  <c r="H107" i="52"/>
  <c r="N626" i="51"/>
  <c r="W630" i="51" s="1"/>
  <c r="N96" i="51"/>
  <c r="I18" i="52"/>
  <c r="I28" i="52" s="1"/>
  <c r="AG616" i="52"/>
  <c r="S626" i="52"/>
  <c r="D18" i="51"/>
  <c r="D28" i="51" s="1"/>
  <c r="D106" i="51"/>
  <c r="L28" i="52"/>
  <c r="O18" i="52"/>
  <c r="O28" i="52" s="1"/>
  <c r="O106" i="52"/>
  <c r="O107" i="52" s="1"/>
  <c r="AD627" i="51"/>
  <c r="AE627" i="51"/>
  <c r="AF627" i="51"/>
  <c r="Z627" i="51"/>
  <c r="AC627" i="51"/>
  <c r="AA627" i="51"/>
  <c r="Y627" i="51"/>
  <c r="AB627" i="51"/>
  <c r="X627" i="51"/>
  <c r="R107" i="52"/>
  <c r="L107" i="52"/>
  <c r="M107" i="52"/>
  <c r="Q107" i="52"/>
  <c r="N107" i="52"/>
  <c r="P107" i="52"/>
  <c r="W626" i="50" l="1"/>
  <c r="Q627" i="52"/>
  <c r="O627" i="52"/>
  <c r="N627" i="52"/>
  <c r="L627" i="52"/>
  <c r="AG626" i="52"/>
  <c r="P627" i="52"/>
  <c r="M627" i="52"/>
  <c r="R627" i="52"/>
  <c r="AF630" i="52"/>
  <c r="I107" i="52"/>
  <c r="L626" i="51"/>
  <c r="V630" i="51" s="1"/>
  <c r="L96" i="51"/>
  <c r="N18" i="51"/>
  <c r="N28" i="51" s="1"/>
  <c r="N106" i="51"/>
  <c r="S107" i="52"/>
  <c r="B18" i="51"/>
  <c r="B106" i="51"/>
  <c r="E626" i="51"/>
  <c r="E96" i="51"/>
  <c r="S18" i="52"/>
  <c r="B23" i="56"/>
  <c r="M29" i="52"/>
  <c r="B29" i="52"/>
  <c r="L29" i="52"/>
  <c r="H29" i="52"/>
  <c r="P29" i="52"/>
  <c r="O29" i="52"/>
  <c r="Q29" i="52"/>
  <c r="N29" i="52"/>
  <c r="G29" i="52"/>
  <c r="D29" i="52"/>
  <c r="F29" i="52"/>
  <c r="E29" i="52"/>
  <c r="C29" i="52"/>
  <c r="R29" i="52"/>
  <c r="I616" i="51"/>
  <c r="I626" i="51" s="1"/>
  <c r="S627" i="52" l="1"/>
  <c r="T18" i="52"/>
  <c r="S28" i="52"/>
  <c r="T28" i="52" s="1"/>
  <c r="L18" i="51"/>
  <c r="L106" i="51"/>
  <c r="F627" i="51"/>
  <c r="B627" i="51"/>
  <c r="G627" i="51"/>
  <c r="H627" i="51"/>
  <c r="C627" i="51"/>
  <c r="D627" i="51"/>
  <c r="AF631" i="51"/>
  <c r="S29" i="52"/>
  <c r="I29" i="52"/>
  <c r="B28" i="51"/>
  <c r="E627" i="51"/>
  <c r="I96" i="51"/>
  <c r="I106" i="51" s="1"/>
  <c r="E18" i="51"/>
  <c r="E28" i="51" s="1"/>
  <c r="E106" i="51"/>
  <c r="E107" i="51" l="1"/>
  <c r="I18" i="51"/>
  <c r="I28" i="51" s="1"/>
  <c r="I627" i="51"/>
  <c r="B107" i="51"/>
  <c r="H107" i="51"/>
  <c r="G107" i="51"/>
  <c r="D107" i="51"/>
  <c r="C107" i="51"/>
  <c r="F107" i="51"/>
  <c r="L28" i="51"/>
  <c r="L29" i="51" s="1"/>
  <c r="O626" i="51"/>
  <c r="Y630" i="51" s="1"/>
  <c r="O96" i="51"/>
  <c r="S616" i="51"/>
  <c r="I107" i="51" l="1"/>
  <c r="O18" i="51"/>
  <c r="O106" i="51"/>
  <c r="S96" i="51"/>
  <c r="S106" i="51" s="1"/>
  <c r="M29" i="51"/>
  <c r="B29" i="51"/>
  <c r="D29" i="51"/>
  <c r="F29" i="51"/>
  <c r="P29" i="51"/>
  <c r="H29" i="51"/>
  <c r="G29" i="51"/>
  <c r="R29" i="51"/>
  <c r="N29" i="51"/>
  <c r="E29" i="51"/>
  <c r="Q29" i="51"/>
  <c r="C29" i="51"/>
  <c r="AG616" i="51"/>
  <c r="S626" i="51"/>
  <c r="X626" i="48"/>
  <c r="W626" i="48"/>
  <c r="I29" i="51" l="1"/>
  <c r="O627" i="51"/>
  <c r="N627" i="51"/>
  <c r="AG626" i="51"/>
  <c r="R627" i="51"/>
  <c r="Q627" i="51"/>
  <c r="P627" i="51"/>
  <c r="M627" i="51"/>
  <c r="L627" i="51"/>
  <c r="AF630" i="51"/>
  <c r="O28" i="51"/>
  <c r="O29" i="51" s="1"/>
  <c r="S29" i="51" s="1"/>
  <c r="S18" i="51"/>
  <c r="Q107" i="51"/>
  <c r="L107" i="51"/>
  <c r="P107" i="51"/>
  <c r="R107" i="51"/>
  <c r="M107" i="51"/>
  <c r="O107" i="51"/>
  <c r="N107" i="51"/>
  <c r="S627" i="51" l="1"/>
  <c r="D96" i="48"/>
  <c r="D626" i="48"/>
  <c r="T18" i="51"/>
  <c r="S28" i="51"/>
  <c r="T28" i="51" s="1"/>
  <c r="S107" i="51"/>
  <c r="AA626" i="50"/>
  <c r="X626" i="50"/>
  <c r="AB626" i="50"/>
  <c r="N96" i="48" l="1"/>
  <c r="N626" i="48"/>
  <c r="W630" i="48" s="1"/>
  <c r="V626" i="48"/>
  <c r="D18" i="48"/>
  <c r="D28" i="48" s="1"/>
  <c r="D106" i="48"/>
  <c r="V626" i="50"/>
  <c r="AD626" i="50"/>
  <c r="AC626" i="50"/>
  <c r="AD626" i="48"/>
  <c r="Y626" i="50"/>
  <c r="Z626" i="50"/>
  <c r="D626" i="50" l="1"/>
  <c r="D96" i="50"/>
  <c r="B626" i="50"/>
  <c r="B96" i="50"/>
  <c r="AF616" i="48"/>
  <c r="AF626" i="48" s="1"/>
  <c r="V627" i="48" s="1"/>
  <c r="B96" i="48"/>
  <c r="B626" i="48"/>
  <c r="AF616" i="50"/>
  <c r="AF626" i="50" s="1"/>
  <c r="N18" i="48"/>
  <c r="N28" i="48" s="1"/>
  <c r="N106" i="48"/>
  <c r="W626" i="41"/>
  <c r="X626" i="41"/>
  <c r="E626" i="50" l="1"/>
  <c r="E96" i="50"/>
  <c r="AF627" i="50"/>
  <c r="AE627" i="50"/>
  <c r="W627" i="50"/>
  <c r="AB627" i="50"/>
  <c r="AA627" i="50"/>
  <c r="X627" i="50"/>
  <c r="B18" i="50"/>
  <c r="B106" i="50"/>
  <c r="L96" i="48"/>
  <c r="L626" i="48"/>
  <c r="V630" i="48" s="1"/>
  <c r="I616" i="50"/>
  <c r="I626" i="50" s="1"/>
  <c r="AF631" i="50" s="1"/>
  <c r="V627" i="50"/>
  <c r="B18" i="48"/>
  <c r="B106" i="48"/>
  <c r="G626" i="50"/>
  <c r="G96" i="50"/>
  <c r="L626" i="50"/>
  <c r="V630" i="50" s="1"/>
  <c r="L96" i="50"/>
  <c r="AD627" i="50"/>
  <c r="AF627" i="48"/>
  <c r="AE627" i="48"/>
  <c r="AC627" i="48"/>
  <c r="AA627" i="48"/>
  <c r="Z627" i="48"/>
  <c r="Y627" i="48"/>
  <c r="AB627" i="48"/>
  <c r="X627" i="48"/>
  <c r="W627" i="48"/>
  <c r="Y627" i="50"/>
  <c r="D18" i="50"/>
  <c r="D28" i="50" s="1"/>
  <c r="D106" i="50"/>
  <c r="N626" i="50"/>
  <c r="W630" i="50" s="1"/>
  <c r="N96" i="50"/>
  <c r="AD627" i="48"/>
  <c r="AC627" i="50"/>
  <c r="Z627" i="50"/>
  <c r="O626" i="50" l="1"/>
  <c r="Y630" i="50" s="1"/>
  <c r="O96" i="50"/>
  <c r="S616" i="50"/>
  <c r="N18" i="50"/>
  <c r="N28" i="50" s="1"/>
  <c r="N106" i="50"/>
  <c r="G18" i="50"/>
  <c r="G28" i="50" s="1"/>
  <c r="G106" i="50"/>
  <c r="Q626" i="50"/>
  <c r="AB630" i="50" s="1"/>
  <c r="Q96" i="50"/>
  <c r="S96" i="50" s="1"/>
  <c r="S106" i="50" s="1"/>
  <c r="L18" i="48"/>
  <c r="L106" i="48"/>
  <c r="B28" i="48"/>
  <c r="B28" i="50"/>
  <c r="D96" i="41"/>
  <c r="D626" i="41"/>
  <c r="L18" i="50"/>
  <c r="L106" i="50"/>
  <c r="I96" i="50"/>
  <c r="I106" i="50" s="1"/>
  <c r="E18" i="50"/>
  <c r="E28" i="50" s="1"/>
  <c r="E106" i="50"/>
  <c r="E107" i="50" s="1"/>
  <c r="E626" i="48"/>
  <c r="E96" i="48"/>
  <c r="I616" i="48"/>
  <c r="I626" i="48" s="1"/>
  <c r="C627" i="50"/>
  <c r="B627" i="50"/>
  <c r="D627" i="50"/>
  <c r="F627" i="50"/>
  <c r="H627" i="50"/>
  <c r="G627" i="50"/>
  <c r="E627" i="50"/>
  <c r="O626" i="48" l="1"/>
  <c r="Y630" i="48" s="1"/>
  <c r="O96" i="48"/>
  <c r="S616" i="48"/>
  <c r="N96" i="41"/>
  <c r="N626" i="41"/>
  <c r="W630" i="41" s="1"/>
  <c r="L28" i="50"/>
  <c r="I18" i="50"/>
  <c r="I28" i="50" s="1"/>
  <c r="L28" i="48"/>
  <c r="D18" i="41"/>
  <c r="D28" i="41" s="1"/>
  <c r="D106" i="41"/>
  <c r="C627" i="48"/>
  <c r="D627" i="48"/>
  <c r="B627" i="48"/>
  <c r="F627" i="48"/>
  <c r="H627" i="48"/>
  <c r="G627" i="48"/>
  <c r="AF631" i="48"/>
  <c r="M107" i="50"/>
  <c r="P107" i="50"/>
  <c r="L107" i="50"/>
  <c r="N107" i="50"/>
  <c r="R107" i="50"/>
  <c r="Q18" i="50"/>
  <c r="Q28" i="50" s="1"/>
  <c r="Q106" i="50"/>
  <c r="Q107" i="50" s="1"/>
  <c r="AG616" i="50"/>
  <c r="S626" i="50"/>
  <c r="D107" i="50"/>
  <c r="C107" i="50"/>
  <c r="H107" i="50"/>
  <c r="F107" i="50"/>
  <c r="G107" i="50"/>
  <c r="B107" i="50"/>
  <c r="E18" i="48"/>
  <c r="E106" i="48"/>
  <c r="I96" i="48"/>
  <c r="I106" i="48" s="1"/>
  <c r="O18" i="50"/>
  <c r="O28" i="50" s="1"/>
  <c r="O106" i="50"/>
  <c r="O107" i="50" s="1"/>
  <c r="I627" i="50"/>
  <c r="E627" i="48"/>
  <c r="X626" i="42"/>
  <c r="W626" i="42"/>
  <c r="I627" i="48" l="1"/>
  <c r="G107" i="48"/>
  <c r="F107" i="48"/>
  <c r="B107" i="48"/>
  <c r="D107" i="48"/>
  <c r="C107" i="48"/>
  <c r="E107" i="48"/>
  <c r="H107" i="48"/>
  <c r="R627" i="50"/>
  <c r="AG626" i="50"/>
  <c r="P627" i="50"/>
  <c r="L627" i="50"/>
  <c r="O627" i="50"/>
  <c r="Q627" i="50"/>
  <c r="N627" i="50"/>
  <c r="M627" i="50"/>
  <c r="AF630" i="50"/>
  <c r="S18" i="50"/>
  <c r="N18" i="41"/>
  <c r="N28" i="41" s="1"/>
  <c r="N106" i="41"/>
  <c r="AG616" i="48"/>
  <c r="S626" i="48"/>
  <c r="O18" i="48"/>
  <c r="O106" i="48"/>
  <c r="S96" i="48"/>
  <c r="S106" i="48" s="1"/>
  <c r="E28" i="48"/>
  <c r="I18" i="48"/>
  <c r="I28" i="48" s="1"/>
  <c r="I107" i="50"/>
  <c r="S107" i="50"/>
  <c r="R29" i="50"/>
  <c r="B29" i="50"/>
  <c r="Q29" i="50"/>
  <c r="C29" i="50"/>
  <c r="F29" i="50"/>
  <c r="H29" i="50"/>
  <c r="O29" i="50"/>
  <c r="G29" i="50"/>
  <c r="E29" i="50"/>
  <c r="N29" i="50"/>
  <c r="D29" i="50"/>
  <c r="P29" i="50"/>
  <c r="M29" i="50"/>
  <c r="L29" i="50"/>
  <c r="I29" i="50" l="1"/>
  <c r="O28" i="48"/>
  <c r="O29" i="48" s="1"/>
  <c r="S18" i="48"/>
  <c r="Q627" i="48"/>
  <c r="R627" i="48"/>
  <c r="N627" i="48"/>
  <c r="P627" i="48"/>
  <c r="M627" i="48"/>
  <c r="O627" i="48"/>
  <c r="L627" i="48"/>
  <c r="AG626" i="48"/>
  <c r="AF630" i="48"/>
  <c r="H29" i="48"/>
  <c r="R29" i="48"/>
  <c r="L29" i="48"/>
  <c r="Q29" i="48"/>
  <c r="C29" i="48"/>
  <c r="G29" i="48"/>
  <c r="D29" i="48"/>
  <c r="B29" i="48"/>
  <c r="E29" i="48"/>
  <c r="N29" i="48"/>
  <c r="F29" i="48"/>
  <c r="M29" i="48"/>
  <c r="P29" i="48"/>
  <c r="T18" i="50"/>
  <c r="S28" i="50"/>
  <c r="T28" i="50" s="1"/>
  <c r="I107" i="48"/>
  <c r="N107" i="48"/>
  <c r="P107" i="48"/>
  <c r="L107" i="48"/>
  <c r="Q107" i="48"/>
  <c r="M107" i="48"/>
  <c r="O107" i="48"/>
  <c r="R107" i="48"/>
  <c r="S627" i="50"/>
  <c r="S29" i="50"/>
  <c r="D96" i="42"/>
  <c r="D626" i="42"/>
  <c r="N96" i="42" l="1"/>
  <c r="N626" i="42"/>
  <c r="W630" i="42" s="1"/>
  <c r="I29" i="48"/>
  <c r="S29" i="48"/>
  <c r="S627" i="48"/>
  <c r="T18" i="48"/>
  <c r="S28" i="48"/>
  <c r="T28" i="48" s="1"/>
  <c r="S107" i="48"/>
  <c r="D18" i="42"/>
  <c r="D28" i="42" s="1"/>
  <c r="D106" i="42"/>
  <c r="V626" i="42" l="1"/>
  <c r="N18" i="42"/>
  <c r="N28" i="42" s="1"/>
  <c r="N106" i="42"/>
  <c r="AD626" i="42"/>
  <c r="B96" i="42" l="1"/>
  <c r="B626" i="42"/>
  <c r="AF616" i="42"/>
  <c r="AF626" i="42" s="1"/>
  <c r="AD627" i="42" s="1"/>
  <c r="L96" i="42" l="1"/>
  <c r="L626" i="42"/>
  <c r="V630" i="42" s="1"/>
  <c r="B18" i="42"/>
  <c r="B106" i="42"/>
  <c r="AF627" i="42"/>
  <c r="AE627" i="42"/>
  <c r="AC627" i="42"/>
  <c r="Z627" i="42"/>
  <c r="AA627" i="42"/>
  <c r="AB627" i="42"/>
  <c r="Y627" i="42"/>
  <c r="X627" i="42"/>
  <c r="W627" i="42"/>
  <c r="V627" i="42"/>
  <c r="X626" i="47"/>
  <c r="W626" i="47"/>
  <c r="W626" i="43"/>
  <c r="B28" i="42" l="1"/>
  <c r="O626" i="42"/>
  <c r="Y630" i="42" s="1"/>
  <c r="O96" i="42"/>
  <c r="L18" i="42"/>
  <c r="L106" i="42"/>
  <c r="E626" i="42"/>
  <c r="E96" i="42"/>
  <c r="I616" i="42"/>
  <c r="I626" i="42" s="1"/>
  <c r="S616" i="42"/>
  <c r="AG616" i="42" l="1"/>
  <c r="S626" i="42"/>
  <c r="H627" i="42"/>
  <c r="C627" i="42"/>
  <c r="G627" i="42"/>
  <c r="E627" i="42"/>
  <c r="D627" i="42"/>
  <c r="B627" i="42"/>
  <c r="I627" i="42" s="1"/>
  <c r="F627" i="42"/>
  <c r="AF631" i="42"/>
  <c r="O18" i="42"/>
  <c r="O28" i="42" s="1"/>
  <c r="O106" i="42"/>
  <c r="D96" i="47"/>
  <c r="D626" i="47"/>
  <c r="S18" i="42"/>
  <c r="L28" i="42"/>
  <c r="I96" i="42"/>
  <c r="I106" i="42" s="1"/>
  <c r="E18" i="42"/>
  <c r="E106" i="42"/>
  <c r="E107" i="42" s="1"/>
  <c r="S96" i="42"/>
  <c r="S106" i="42" s="1"/>
  <c r="S28" i="42" l="1"/>
  <c r="N96" i="47"/>
  <c r="N626" i="47"/>
  <c r="W630" i="47" s="1"/>
  <c r="M107" i="42"/>
  <c r="L107" i="42"/>
  <c r="N107" i="42"/>
  <c r="P107" i="42"/>
  <c r="Q107" i="42"/>
  <c r="R107" i="42"/>
  <c r="O107" i="42"/>
  <c r="V626" i="46"/>
  <c r="V626" i="47"/>
  <c r="E28" i="42"/>
  <c r="I18" i="42"/>
  <c r="I28" i="42" s="1"/>
  <c r="O627" i="42"/>
  <c r="AG626" i="42"/>
  <c r="P627" i="42"/>
  <c r="L627" i="42"/>
  <c r="Q627" i="42"/>
  <c r="M627" i="42"/>
  <c r="N627" i="42"/>
  <c r="R627" i="42"/>
  <c r="AF630" i="42"/>
  <c r="D18" i="47"/>
  <c r="D28" i="47" s="1"/>
  <c r="D106" i="47"/>
  <c r="B107" i="42"/>
  <c r="F107" i="42"/>
  <c r="H107" i="42"/>
  <c r="D107" i="42"/>
  <c r="G107" i="42"/>
  <c r="C107" i="42"/>
  <c r="S107" i="42" l="1"/>
  <c r="B96" i="47"/>
  <c r="B626" i="47"/>
  <c r="I107" i="42"/>
  <c r="B96" i="46"/>
  <c r="B626" i="46"/>
  <c r="N18" i="47"/>
  <c r="N28" i="47" s="1"/>
  <c r="N106" i="47"/>
  <c r="R29" i="42"/>
  <c r="T28" i="42"/>
  <c r="M29" i="42"/>
  <c r="N29" i="42"/>
  <c r="O29" i="42"/>
  <c r="Q29" i="42"/>
  <c r="P29" i="42"/>
  <c r="L29" i="42"/>
  <c r="S627" i="42"/>
  <c r="C29" i="42"/>
  <c r="G29" i="42"/>
  <c r="B29" i="42"/>
  <c r="D29" i="42"/>
  <c r="E29" i="42"/>
  <c r="F29" i="42"/>
  <c r="H29" i="42"/>
  <c r="T18" i="42"/>
  <c r="B18" i="46" l="1"/>
  <c r="B106" i="46"/>
  <c r="S29" i="42"/>
  <c r="L96" i="46"/>
  <c r="L626" i="46"/>
  <c r="V630" i="46" s="1"/>
  <c r="AD626" i="47"/>
  <c r="AD627" i="47" s="1"/>
  <c r="AF616" i="47"/>
  <c r="AF626" i="47" s="1"/>
  <c r="B18" i="47"/>
  <c r="B106" i="47"/>
  <c r="L96" i="47"/>
  <c r="L626" i="47"/>
  <c r="V630" i="47" s="1"/>
  <c r="E626" i="47"/>
  <c r="E96" i="47"/>
  <c r="I96" i="47" s="1"/>
  <c r="I106" i="47" s="1"/>
  <c r="I29" i="42"/>
  <c r="I616" i="47"/>
  <c r="I626" i="47" s="1"/>
  <c r="X626" i="46"/>
  <c r="E627" i="47" l="1"/>
  <c r="H107" i="47"/>
  <c r="B107" i="47"/>
  <c r="D107" i="47"/>
  <c r="G107" i="47"/>
  <c r="F107" i="47"/>
  <c r="C107" i="47"/>
  <c r="L18" i="47"/>
  <c r="L106" i="47"/>
  <c r="L18" i="46"/>
  <c r="L106" i="46"/>
  <c r="C627" i="47"/>
  <c r="F627" i="47"/>
  <c r="G627" i="47"/>
  <c r="B627" i="47"/>
  <c r="D627" i="47"/>
  <c r="H627" i="47"/>
  <c r="I18" i="47"/>
  <c r="I28" i="47" s="1"/>
  <c r="B28" i="47"/>
  <c r="W626" i="46"/>
  <c r="B28" i="46"/>
  <c r="E18" i="47"/>
  <c r="E28" i="47" s="1"/>
  <c r="E106" i="47"/>
  <c r="E107" i="47" s="1"/>
  <c r="Y627" i="47"/>
  <c r="AF627" i="47"/>
  <c r="AE627" i="47"/>
  <c r="AF631" i="47"/>
  <c r="AC627" i="47"/>
  <c r="AA627" i="47"/>
  <c r="Z627" i="47"/>
  <c r="AB627" i="47"/>
  <c r="W627" i="47"/>
  <c r="X627" i="47"/>
  <c r="V627" i="47"/>
  <c r="W626" i="40"/>
  <c r="X626" i="40"/>
  <c r="D96" i="46" l="1"/>
  <c r="D626" i="46"/>
  <c r="H29" i="47"/>
  <c r="F29" i="47"/>
  <c r="G29" i="47"/>
  <c r="D29" i="47"/>
  <c r="B29" i="47"/>
  <c r="E29" i="47"/>
  <c r="C29" i="47"/>
  <c r="O626" i="47"/>
  <c r="Y630" i="47" s="1"/>
  <c r="O96" i="47"/>
  <c r="S616" i="47"/>
  <c r="I627" i="47"/>
  <c r="L28" i="47"/>
  <c r="I107" i="47"/>
  <c r="L28" i="46"/>
  <c r="AB626" i="43"/>
  <c r="Y626" i="43"/>
  <c r="X626" i="43"/>
  <c r="Z626" i="43"/>
  <c r="AA626" i="43"/>
  <c r="AC626" i="43"/>
  <c r="AG616" i="47" l="1"/>
  <c r="S626" i="47"/>
  <c r="E626" i="46"/>
  <c r="E96" i="46"/>
  <c r="O18" i="47"/>
  <c r="O106" i="47"/>
  <c r="O107" i="47" s="1"/>
  <c r="S96" i="47"/>
  <c r="S106" i="47" s="1"/>
  <c r="I616" i="46"/>
  <c r="I626" i="46" s="1"/>
  <c r="AD626" i="46"/>
  <c r="AF616" i="46"/>
  <c r="AF626" i="46" s="1"/>
  <c r="I29" i="47"/>
  <c r="D96" i="40"/>
  <c r="D626" i="40"/>
  <c r="N96" i="46"/>
  <c r="N626" i="46"/>
  <c r="W630" i="46" s="1"/>
  <c r="D18" i="46"/>
  <c r="D106" i="46"/>
  <c r="AD627" i="46" l="1"/>
  <c r="D28" i="46"/>
  <c r="AB627" i="46"/>
  <c r="AE627" i="46"/>
  <c r="AF627" i="46"/>
  <c r="AA627" i="46"/>
  <c r="AC627" i="46"/>
  <c r="Z627" i="46"/>
  <c r="Y627" i="46"/>
  <c r="V627" i="46"/>
  <c r="X627" i="46"/>
  <c r="W627" i="46"/>
  <c r="O28" i="47"/>
  <c r="S18" i="47"/>
  <c r="V626" i="41"/>
  <c r="E18" i="46"/>
  <c r="E28" i="46" s="1"/>
  <c r="E106" i="46"/>
  <c r="V626" i="43"/>
  <c r="O627" i="47"/>
  <c r="P627" i="47"/>
  <c r="Q627" i="47"/>
  <c r="M627" i="47"/>
  <c r="R627" i="47"/>
  <c r="AG626" i="47"/>
  <c r="L627" i="47"/>
  <c r="N627" i="47"/>
  <c r="AF630" i="47"/>
  <c r="N18" i="46"/>
  <c r="N106" i="46"/>
  <c r="AF631" i="46"/>
  <c r="F627" i="46"/>
  <c r="B627" i="46"/>
  <c r="C627" i="46"/>
  <c r="D627" i="46"/>
  <c r="H627" i="46"/>
  <c r="G627" i="46"/>
  <c r="E627" i="46"/>
  <c r="V626" i="40"/>
  <c r="N96" i="40"/>
  <c r="N626" i="40"/>
  <c r="W630" i="40" s="1"/>
  <c r="G626" i="43"/>
  <c r="G96" i="43"/>
  <c r="D96" i="43"/>
  <c r="D626" i="43"/>
  <c r="I96" i="46"/>
  <c r="I106" i="46" s="1"/>
  <c r="D18" i="40"/>
  <c r="D28" i="40" s="1"/>
  <c r="D106" i="40"/>
  <c r="L107" i="47"/>
  <c r="M107" i="47"/>
  <c r="P107" i="47"/>
  <c r="Q107" i="47"/>
  <c r="R107" i="47"/>
  <c r="N107" i="47"/>
  <c r="AD626" i="43"/>
  <c r="AD626" i="40"/>
  <c r="I627" i="46" l="1"/>
  <c r="O626" i="46"/>
  <c r="Y630" i="46" s="1"/>
  <c r="O96" i="46"/>
  <c r="S616" i="46"/>
  <c r="S107" i="47"/>
  <c r="T18" i="47"/>
  <c r="S28" i="47"/>
  <c r="B96" i="41"/>
  <c r="B626" i="41"/>
  <c r="B96" i="40"/>
  <c r="B626" i="40"/>
  <c r="D107" i="46"/>
  <c r="B107" i="46"/>
  <c r="H107" i="46"/>
  <c r="F107" i="46"/>
  <c r="G107" i="46"/>
  <c r="C107" i="46"/>
  <c r="E107" i="46"/>
  <c r="AF616" i="40"/>
  <c r="AF626" i="40" s="1"/>
  <c r="AD627" i="40" s="1"/>
  <c r="S627" i="47"/>
  <c r="AF616" i="43"/>
  <c r="AF626" i="43" s="1"/>
  <c r="N18" i="40"/>
  <c r="N28" i="40" s="1"/>
  <c r="N106" i="40"/>
  <c r="Q626" i="43"/>
  <c r="AB630" i="43" s="1"/>
  <c r="Q96" i="43"/>
  <c r="D18" i="43"/>
  <c r="D28" i="43" s="1"/>
  <c r="D106" i="43"/>
  <c r="I18" i="46"/>
  <c r="I28" i="46" s="1"/>
  <c r="B96" i="43"/>
  <c r="B626" i="43"/>
  <c r="N96" i="43"/>
  <c r="N626" i="43"/>
  <c r="W630" i="43" s="1"/>
  <c r="G106" i="43"/>
  <c r="G18" i="43"/>
  <c r="G28" i="43" s="1"/>
  <c r="N28" i="46"/>
  <c r="I616" i="43"/>
  <c r="I626" i="43" s="1"/>
  <c r="I107" i="46" l="1"/>
  <c r="F627" i="43"/>
  <c r="D627" i="43"/>
  <c r="G627" i="43"/>
  <c r="H627" i="43"/>
  <c r="B627" i="43"/>
  <c r="C627" i="43"/>
  <c r="AD627" i="43"/>
  <c r="AE627" i="43"/>
  <c r="AF627" i="43"/>
  <c r="AF631" i="43"/>
  <c r="W627" i="43"/>
  <c r="AA627" i="43"/>
  <c r="X627" i="43"/>
  <c r="AB627" i="43"/>
  <c r="AC627" i="43"/>
  <c r="Y627" i="43"/>
  <c r="Z627" i="43"/>
  <c r="T28" i="47"/>
  <c r="O29" i="47"/>
  <c r="M29" i="47"/>
  <c r="R29" i="47"/>
  <c r="Q29" i="47"/>
  <c r="N29" i="47"/>
  <c r="P29" i="47"/>
  <c r="L29" i="47"/>
  <c r="N18" i="43"/>
  <c r="N28" i="43" s="1"/>
  <c r="N106" i="43"/>
  <c r="V627" i="43"/>
  <c r="Y627" i="40"/>
  <c r="AF627" i="40"/>
  <c r="AE627" i="40"/>
  <c r="Z627" i="40"/>
  <c r="AA627" i="40"/>
  <c r="AC627" i="40"/>
  <c r="AB627" i="40"/>
  <c r="X627" i="40"/>
  <c r="W627" i="40"/>
  <c r="B18" i="40"/>
  <c r="B106" i="40"/>
  <c r="B18" i="43"/>
  <c r="B106" i="43"/>
  <c r="L96" i="41"/>
  <c r="L626" i="41"/>
  <c r="V630" i="41" s="1"/>
  <c r="L96" i="43"/>
  <c r="L626" i="43"/>
  <c r="V630" i="43" s="1"/>
  <c r="AG616" i="46"/>
  <c r="S626" i="46"/>
  <c r="AD626" i="41"/>
  <c r="AF616" i="41"/>
  <c r="AF626" i="41" s="1"/>
  <c r="L96" i="40"/>
  <c r="L626" i="40"/>
  <c r="V630" i="40" s="1"/>
  <c r="B29" i="46"/>
  <c r="H29" i="46"/>
  <c r="G29" i="46"/>
  <c r="C29" i="46"/>
  <c r="F29" i="46"/>
  <c r="D29" i="46"/>
  <c r="E29" i="46"/>
  <c r="B18" i="41"/>
  <c r="B106" i="41"/>
  <c r="O18" i="46"/>
  <c r="O106" i="46"/>
  <c r="S96" i="46"/>
  <c r="S106" i="46" s="1"/>
  <c r="Q106" i="43"/>
  <c r="Q18" i="43"/>
  <c r="Q28" i="43" s="1"/>
  <c r="E626" i="43"/>
  <c r="E627" i="43" s="1"/>
  <c r="E96" i="43"/>
  <c r="V627" i="40"/>
  <c r="S616" i="40"/>
  <c r="I29" i="46" l="1"/>
  <c r="AG616" i="40"/>
  <c r="S626" i="40"/>
  <c r="E626" i="41"/>
  <c r="E96" i="41"/>
  <c r="I616" i="41"/>
  <c r="I626" i="41" s="1"/>
  <c r="O28" i="46"/>
  <c r="S18" i="46"/>
  <c r="Q627" i="46"/>
  <c r="L627" i="46"/>
  <c r="N627" i="46"/>
  <c r="AG626" i="46"/>
  <c r="M627" i="46"/>
  <c r="O627" i="46"/>
  <c r="R627" i="46"/>
  <c r="P627" i="46"/>
  <c r="AF630" i="46"/>
  <c r="O626" i="41"/>
  <c r="Y630" i="41" s="1"/>
  <c r="O96" i="41"/>
  <c r="I18" i="43"/>
  <c r="I28" i="43" s="1"/>
  <c r="B28" i="43"/>
  <c r="B28" i="40"/>
  <c r="O626" i="43"/>
  <c r="Y630" i="43" s="1"/>
  <c r="O96" i="43"/>
  <c r="S96" i="43" s="1"/>
  <c r="S106" i="43" s="1"/>
  <c r="L18" i="40"/>
  <c r="L106" i="40"/>
  <c r="S616" i="43"/>
  <c r="E626" i="40"/>
  <c r="E96" i="40"/>
  <c r="I616" i="40"/>
  <c r="I626" i="40" s="1"/>
  <c r="S29" i="47"/>
  <c r="I96" i="43"/>
  <c r="I106" i="43" s="1"/>
  <c r="E18" i="43"/>
  <c r="E28" i="43" s="1"/>
  <c r="E106" i="43"/>
  <c r="I627" i="43"/>
  <c r="L18" i="43"/>
  <c r="L106" i="43"/>
  <c r="O626" i="40"/>
  <c r="Y630" i="40" s="1"/>
  <c r="O96" i="40"/>
  <c r="O107" i="46"/>
  <c r="P107" i="46"/>
  <c r="L107" i="46"/>
  <c r="N107" i="46"/>
  <c r="Q107" i="46"/>
  <c r="R107" i="46"/>
  <c r="M107" i="46"/>
  <c r="AD627" i="41"/>
  <c r="AE627" i="41"/>
  <c r="AF627" i="41"/>
  <c r="AC627" i="41"/>
  <c r="Z627" i="41"/>
  <c r="AB627" i="41"/>
  <c r="AA627" i="41"/>
  <c r="Y627" i="41"/>
  <c r="X627" i="41"/>
  <c r="W627" i="41"/>
  <c r="V627" i="41"/>
  <c r="L18" i="41"/>
  <c r="L106" i="41"/>
  <c r="B28" i="41"/>
  <c r="S616" i="41"/>
  <c r="E107" i="43" l="1"/>
  <c r="C627" i="40"/>
  <c r="H627" i="40"/>
  <c r="E627" i="40"/>
  <c r="G627" i="40"/>
  <c r="B627" i="40"/>
  <c r="F627" i="40"/>
  <c r="D627" i="40"/>
  <c r="AF631" i="40"/>
  <c r="T18" i="46"/>
  <c r="S28" i="46"/>
  <c r="O18" i="43"/>
  <c r="O28" i="43" s="1"/>
  <c r="O106" i="43"/>
  <c r="O107" i="43" s="1"/>
  <c r="S18" i="41"/>
  <c r="L28" i="41"/>
  <c r="L28" i="43"/>
  <c r="E18" i="40"/>
  <c r="E106" i="40"/>
  <c r="I96" i="40"/>
  <c r="I106" i="40" s="1"/>
  <c r="B627" i="41"/>
  <c r="F627" i="41"/>
  <c r="G627" i="41"/>
  <c r="D627" i="41"/>
  <c r="H627" i="41"/>
  <c r="C627" i="41"/>
  <c r="AF631" i="41"/>
  <c r="S107" i="46"/>
  <c r="AG616" i="43"/>
  <c r="S626" i="43"/>
  <c r="E18" i="41"/>
  <c r="E106" i="41"/>
  <c r="I96" i="41"/>
  <c r="I106" i="41" s="1"/>
  <c r="E29" i="43"/>
  <c r="H29" i="43"/>
  <c r="D29" i="43"/>
  <c r="G29" i="43"/>
  <c r="B29" i="43"/>
  <c r="C29" i="43"/>
  <c r="F29" i="43"/>
  <c r="E627" i="41"/>
  <c r="AG616" i="41"/>
  <c r="S626" i="41"/>
  <c r="S18" i="40"/>
  <c r="L28" i="40"/>
  <c r="S96" i="41"/>
  <c r="S106" i="41" s="1"/>
  <c r="O18" i="41"/>
  <c r="O28" i="41" s="1"/>
  <c r="O106" i="41"/>
  <c r="L627" i="40"/>
  <c r="AG626" i="40"/>
  <c r="N627" i="40"/>
  <c r="O627" i="40"/>
  <c r="P627" i="40"/>
  <c r="M627" i="40"/>
  <c r="Q627" i="40"/>
  <c r="R627" i="40"/>
  <c r="AF630" i="40"/>
  <c r="N107" i="43"/>
  <c r="M107" i="43"/>
  <c r="Q107" i="43"/>
  <c r="P107" i="43"/>
  <c r="L107" i="43"/>
  <c r="R107" i="43"/>
  <c r="O18" i="40"/>
  <c r="O28" i="40" s="1"/>
  <c r="O106" i="40"/>
  <c r="H107" i="43"/>
  <c r="F107" i="43"/>
  <c r="B107" i="43"/>
  <c r="C107" i="43"/>
  <c r="G107" i="43"/>
  <c r="D107" i="43"/>
  <c r="S96" i="40"/>
  <c r="S106" i="40" s="1"/>
  <c r="S627" i="46"/>
  <c r="O107" i="41" l="1"/>
  <c r="S18" i="43"/>
  <c r="F107" i="41"/>
  <c r="B107" i="41"/>
  <c r="H107" i="41"/>
  <c r="E107" i="41"/>
  <c r="C107" i="41"/>
  <c r="D107" i="41"/>
  <c r="G107" i="41"/>
  <c r="S107" i="43"/>
  <c r="T18" i="43"/>
  <c r="S28" i="43"/>
  <c r="N627" i="43"/>
  <c r="AG626" i="43"/>
  <c r="M627" i="43"/>
  <c r="P627" i="43"/>
  <c r="Q627" i="43"/>
  <c r="L627" i="43"/>
  <c r="O627" i="43"/>
  <c r="R627" i="43"/>
  <c r="AF630" i="43"/>
  <c r="S28" i="40"/>
  <c r="I627" i="41"/>
  <c r="I627" i="40"/>
  <c r="AG626" i="41"/>
  <c r="O627" i="41"/>
  <c r="L627" i="41"/>
  <c r="R627" i="41"/>
  <c r="M627" i="41"/>
  <c r="P627" i="41"/>
  <c r="N627" i="41"/>
  <c r="Q627" i="41"/>
  <c r="AF630" i="41"/>
  <c r="F107" i="40"/>
  <c r="B107" i="40"/>
  <c r="E107" i="40"/>
  <c r="D107" i="40"/>
  <c r="G107" i="40"/>
  <c r="C107" i="40"/>
  <c r="H107" i="40"/>
  <c r="I29" i="43"/>
  <c r="O29" i="46"/>
  <c r="L29" i="46"/>
  <c r="Q29" i="46"/>
  <c r="P29" i="46"/>
  <c r="N29" i="46"/>
  <c r="T28" i="46"/>
  <c r="R29" i="46"/>
  <c r="M29" i="46"/>
  <c r="L107" i="41"/>
  <c r="Q107" i="41"/>
  <c r="N107" i="41"/>
  <c r="R107" i="41"/>
  <c r="P107" i="41"/>
  <c r="M107" i="41"/>
  <c r="E28" i="41"/>
  <c r="I18" i="41"/>
  <c r="I28" i="41" s="1"/>
  <c r="I107" i="43"/>
  <c r="S28" i="41"/>
  <c r="L107" i="40"/>
  <c r="N107" i="40"/>
  <c r="M107" i="40"/>
  <c r="Q107" i="40"/>
  <c r="R107" i="40"/>
  <c r="O107" i="40"/>
  <c r="P107" i="40"/>
  <c r="S627" i="40"/>
  <c r="E28" i="40"/>
  <c r="I18" i="40"/>
  <c r="I28" i="40" s="1"/>
  <c r="D29" i="41" l="1"/>
  <c r="F29" i="41"/>
  <c r="G29" i="41"/>
  <c r="C29" i="41"/>
  <c r="B29" i="41"/>
  <c r="E29" i="41"/>
  <c r="H29" i="41"/>
  <c r="S627" i="43"/>
  <c r="H29" i="40"/>
  <c r="D29" i="40"/>
  <c r="E29" i="40"/>
  <c r="B29" i="40"/>
  <c r="G29" i="40"/>
  <c r="C29" i="40"/>
  <c r="F29" i="40"/>
  <c r="S107" i="40"/>
  <c r="T18" i="40"/>
  <c r="P29" i="40"/>
  <c r="N29" i="40"/>
  <c r="T28" i="40"/>
  <c r="Q29" i="40"/>
  <c r="M29" i="40"/>
  <c r="R29" i="40"/>
  <c r="O29" i="40"/>
  <c r="L29" i="40"/>
  <c r="T28" i="41"/>
  <c r="N29" i="41"/>
  <c r="Q29" i="41"/>
  <c r="O29" i="41"/>
  <c r="R29" i="41"/>
  <c r="M29" i="41"/>
  <c r="P29" i="41"/>
  <c r="L29" i="41"/>
  <c r="T18" i="41"/>
  <c r="S29" i="46"/>
  <c r="I107" i="40"/>
  <c r="S627" i="41"/>
  <c r="P29" i="43"/>
  <c r="O29" i="43"/>
  <c r="N29" i="43"/>
  <c r="Q29" i="43"/>
  <c r="R29" i="43"/>
  <c r="M29" i="43"/>
  <c r="L29" i="43"/>
  <c r="T28" i="43"/>
  <c r="I107" i="41"/>
  <c r="S107" i="41"/>
  <c r="S29" i="43" l="1"/>
  <c r="I29" i="40"/>
  <c r="I29" i="41"/>
  <c r="S29" i="41"/>
  <c r="S29" i="40"/>
</calcChain>
</file>

<file path=xl/comments1.xml><?xml version="1.0" encoding="utf-8"?>
<comments xmlns="http://schemas.openxmlformats.org/spreadsheetml/2006/main">
  <authors>
    <author>bitter$</author>
  </authors>
  <commentList>
    <comment ref="V603" authorId="0">
      <text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2.xml><?xml version="1.0" encoding="utf-8"?>
<comments xmlns="http://schemas.openxmlformats.org/spreadsheetml/2006/main">
  <authors>
    <author>bitter$</author>
  </authors>
  <commentList>
    <comment ref="V603" authorId="0">
      <text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3.xml><?xml version="1.0" encoding="utf-8"?>
<comments xmlns="http://schemas.openxmlformats.org/spreadsheetml/2006/main">
  <authors>
    <author>bitter$</author>
  </authors>
  <commentList>
    <comment ref="V603" authorId="0">
      <text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4.xml><?xml version="1.0" encoding="utf-8"?>
<comments xmlns="http://schemas.openxmlformats.org/spreadsheetml/2006/main">
  <authors>
    <author>bitter$</author>
  </authors>
  <commentList>
    <comment ref="V603" authorId="0">
      <text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5.xml><?xml version="1.0" encoding="utf-8"?>
<comments xmlns="http://schemas.openxmlformats.org/spreadsheetml/2006/main">
  <authors>
    <author>BITTER$</author>
  </authors>
  <commentList>
    <comment ref="A591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comments6.xml><?xml version="1.0" encoding="utf-8"?>
<comments xmlns="http://schemas.openxmlformats.org/spreadsheetml/2006/main">
  <authors>
    <author>BITTER$</author>
  </authors>
  <commentList>
    <comment ref="A617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comments7.xml><?xml version="1.0" encoding="utf-8"?>
<comments xmlns="http://schemas.openxmlformats.org/spreadsheetml/2006/main">
  <authors>
    <author>BITTER$</author>
  </authors>
  <commentList>
    <comment ref="A617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sharedStrings.xml><?xml version="1.0" encoding="utf-8"?>
<sst xmlns="http://schemas.openxmlformats.org/spreadsheetml/2006/main" count="42397" uniqueCount="176">
  <si>
    <t>Raumheizung und Klimaanlagen</t>
  </si>
  <si>
    <t>Dampferzeugung</t>
  </si>
  <si>
    <t>Industrieöfen</t>
  </si>
  <si>
    <t>Standmotoren</t>
  </si>
  <si>
    <t>Beleuchtung und EDV</t>
  </si>
  <si>
    <t>Elektrochemische Zwecke</t>
  </si>
  <si>
    <t>Summe</t>
  </si>
  <si>
    <t>Steinkohle</t>
  </si>
  <si>
    <t>Braunkohle</t>
  </si>
  <si>
    <t>Braunkohlenbriketts</t>
  </si>
  <si>
    <t>Koks</t>
  </si>
  <si>
    <t>Brenntorf</t>
  </si>
  <si>
    <t>Benzin</t>
  </si>
  <si>
    <t>Leucht- und Flugpetroleum</t>
  </si>
  <si>
    <t>Gasöl (Diesel)</t>
  </si>
  <si>
    <r>
      <t xml:space="preserve">Gasöl für Heizzwecke </t>
    </r>
    <r>
      <rPr>
        <vertAlign val="superscript"/>
        <sz val="9"/>
        <rFont val="Arial"/>
        <family val="2"/>
      </rPr>
      <t/>
    </r>
  </si>
  <si>
    <t>Heizöl</t>
  </si>
  <si>
    <t>Flüssiggas</t>
  </si>
  <si>
    <t xml:space="preserve">Sonst. Produkte der Erdölverarb.  </t>
  </si>
  <si>
    <t>Gichtgas</t>
  </si>
  <si>
    <t>Kokereigas</t>
  </si>
  <si>
    <t>Brennbare Abfälle</t>
  </si>
  <si>
    <t>Biogene Brenn- und Treibstoffe</t>
  </si>
  <si>
    <t>Umgebungswärme etc.</t>
  </si>
  <si>
    <t>Fernwärme</t>
  </si>
  <si>
    <t>Elektrische Energie</t>
  </si>
  <si>
    <t>Insgesamt</t>
  </si>
  <si>
    <t>Traktion</t>
  </si>
  <si>
    <t>Elektro-chemische Zwecke</t>
  </si>
  <si>
    <t>Eisen- und Stahlerzeugung</t>
  </si>
  <si>
    <t>Chemie und  Petrochemie</t>
  </si>
  <si>
    <t>Nicht Eisen Metalle</t>
  </si>
  <si>
    <t>Steine und Erden, Glas</t>
  </si>
  <si>
    <t>Fahrzeugbau</t>
  </si>
  <si>
    <t>Bergbau</t>
  </si>
  <si>
    <t>Nahrungs- und Genußmittel, Tabak</t>
  </si>
  <si>
    <t>Papier und Druck</t>
  </si>
  <si>
    <t>Holzverarbeitung</t>
  </si>
  <si>
    <t>Bau</t>
  </si>
  <si>
    <t>Textil und Leder</t>
  </si>
  <si>
    <t>Sonst. Produzierender Bereich</t>
  </si>
  <si>
    <t>Eisenbahn</t>
  </si>
  <si>
    <t>Sonstiger Landverkehr</t>
  </si>
  <si>
    <t>Transport in Rohrfernleitungen</t>
  </si>
  <si>
    <t>Binnenschiffahrt</t>
  </si>
  <si>
    <t>Flugverkehr</t>
  </si>
  <si>
    <t>Offentliche und Private Dienstleistungen</t>
  </si>
  <si>
    <t>Private Haushalte</t>
  </si>
  <si>
    <t>Landwirtschaft</t>
  </si>
  <si>
    <t xml:space="preserve">Transport Gesamt </t>
  </si>
  <si>
    <t>Produzierender Bereich Gesamt</t>
  </si>
  <si>
    <t>Sonstige Wirtschaftsbereiche Gesamt</t>
  </si>
  <si>
    <t>Kfz</t>
  </si>
  <si>
    <t>Petrolkoks</t>
  </si>
  <si>
    <t>Heizöl extra leicht</t>
  </si>
  <si>
    <t>Diesel</t>
  </si>
  <si>
    <t>Petroleum</t>
  </si>
  <si>
    <t>Scheitholz</t>
  </si>
  <si>
    <t>Brennbare Abfälle (nicht Biogen)</t>
  </si>
  <si>
    <t>Sonstige Energieträger</t>
  </si>
  <si>
    <t>Gesamt</t>
  </si>
  <si>
    <t>Sonstige ET</t>
  </si>
  <si>
    <t>Umgebungswärme</t>
  </si>
  <si>
    <t>Torf</t>
  </si>
  <si>
    <t>Sonstiges</t>
  </si>
  <si>
    <t xml:space="preserve">Gasöl für Heizzwecke </t>
  </si>
  <si>
    <t>Maschinenbau</t>
  </si>
  <si>
    <t>Kochen</t>
  </si>
  <si>
    <t>Haushalts-kleingeräte</t>
  </si>
  <si>
    <t>Raumheizung</t>
  </si>
  <si>
    <t>Klimaanlage</t>
  </si>
  <si>
    <t>Beleuchtung</t>
  </si>
  <si>
    <t>davon Warmwasser</t>
  </si>
  <si>
    <t>davon Elektrochemie</t>
  </si>
  <si>
    <t>Raumwärme</t>
  </si>
  <si>
    <t>Warmwasser</t>
  </si>
  <si>
    <t>Kühlen und Gefrieren</t>
  </si>
  <si>
    <t>Großgeräte</t>
  </si>
  <si>
    <t>Büro- und Unter-haltungselektronik</t>
  </si>
  <si>
    <t>davon 
Kühlung</t>
  </si>
  <si>
    <t>davon 
Trocknung</t>
  </si>
  <si>
    <t>davon 
weitere Zwecke</t>
  </si>
  <si>
    <t>2010 - Nutzenergiekategorien: Struktur 1998; Traktion Energiebilanz-konform</t>
  </si>
  <si>
    <t>2009 - Nutzenergiekategorien: Struktur 1998; Traktion Energiegesamtrechnung-konform</t>
  </si>
  <si>
    <t>2008 - Nutzenergiekategorien: Struktur 2005; Traktion Energiegesamtrechnung-konform (nur für produzierenden Bereich und Haushalte verfügbar)</t>
  </si>
  <si>
    <t>1993 - Traktion Energiebilanz-konform</t>
  </si>
  <si>
    <t>2008 -Nutzenergiekategorien: Struktur 2005; Traktion Energiegesamtrechnung-konform (available only for industry and housholds)</t>
  </si>
  <si>
    <t>1994 - Traktion Energiebilanz-konform</t>
  </si>
  <si>
    <t>1995 - Traktion Energiebilanz-konform</t>
  </si>
  <si>
    <t>1996 - Traktion Energiebilanz-konform</t>
  </si>
  <si>
    <t>1997 - Traktion Energiebilanz-konform</t>
  </si>
  <si>
    <t>1998 - Traktion Energiebilanz-konform</t>
  </si>
  <si>
    <t>2004 - Nutzenergiekategorien: Struktur 1998; Energieträger: Struktur 2005; Mengen: Gleitender Duchschnitt 1998-2005; Traktion Energiebilanz-konform</t>
  </si>
  <si>
    <t>2008 - Nutzenergiekategorien: Struktur 2005; Traktion Energiegesamtrechnung-konform (available only for industry and housholds)</t>
  </si>
  <si>
    <t>2005 - Nutzenergiekategorien: Struktur 1998; Traktion Energiebilanz-konform.</t>
  </si>
  <si>
    <t>2006 - Nutzenergiekategorien: Struktur 1998; Traktion Energiebilanz-konform</t>
  </si>
  <si>
    <t>2007 - Nutzenergiekategorien: Struktur 1998; Traktion Energiebilanz-konform</t>
  </si>
  <si>
    <t>2008 - Nutzenergiekategorien: Struktur 1998; Traktion Energiebilanz-konform</t>
  </si>
  <si>
    <t>2009 - Nutzenergiekategorien: Struktur 1998; Traktion Energiebilanz-konform</t>
  </si>
  <si>
    <t>Burgenland Gesamt (ohne E1 - E7)</t>
  </si>
  <si>
    <t>Anteilig</t>
  </si>
  <si>
    <t>VORARLBERG GESAMT</t>
  </si>
  <si>
    <t>1999 - Nutzenergiekategorien: Struktur 1998; Energieträger: Struktur 2005; Mengen: Gleitender Duchschnitt 1998-2005; Traktion Energiebilanz-konform</t>
  </si>
  <si>
    <t>2000 - Nutzenergiekategorien: Struktur 1998; Energieträger: Struktur 2005; Mengen: Gleitender Duchschnitt 1998-2005; Traktion Energiebilanz-konform</t>
  </si>
  <si>
    <t>2001 - Nutzenergiekategorien: Struktur 1998; Energieträger: Struktur 2005; Mengen: Gleitender Duchschnitt 1998-2005; Traktion Energiebilanz-konform</t>
  </si>
  <si>
    <t>2002 - Nutzenergiekategorien: Struktur 1998; Energieträger: Struktur 2005; Mengen: Gleitender Duchschnitt 1998-2005; Traktion Energiebilanz-konform</t>
  </si>
  <si>
    <t>2003 - Nutzenergiekategorien: Struktur 1998; Energieträger: Struktur 2005; Mengen: Gleitender Duchschnitt 1998-2005; Traktion Energiebilanz-konform</t>
  </si>
  <si>
    <t>Terajoule</t>
  </si>
  <si>
    <t>2009 - Nutzenergiekategorien: Struktur 2005; Traktion Energiegesamtrechnung-konform (nur für produzierenden Bereich und Haushalte verfügbar)</t>
  </si>
  <si>
    <t>in TJ</t>
  </si>
  <si>
    <t>Dampf-erzeugung</t>
  </si>
  <si>
    <t>Industrie-öfen</t>
  </si>
  <si>
    <t>Stand-motoren</t>
  </si>
  <si>
    <t>2010 - Nutzenergiekategorien: Struktur 1998; Traktion Energiegesamtrechnung-konform</t>
  </si>
  <si>
    <t>2010 - Nutzenergiekategorien: Struktur 2005; Traktion Energiegesamtrechnung-konform (nur für produzierenden Bereich und Haushalte verfügbar)</t>
  </si>
  <si>
    <t>2011 - Nutzenergiekategorien: Struktur 1998; Traktion Energiebilanz-konform</t>
  </si>
  <si>
    <t>2011 - Nutzenergiekategorien: Struktur 1998; Traktion Energiegesamtrechnung-konform</t>
  </si>
  <si>
    <t>2011 - Nutzenergiekategorien: Struktur 2005; Traktion Energiegesamtrechnung-konform (nur für produzierenden Bereich und Haushalte verfügbar)</t>
  </si>
  <si>
    <t>Kleingeräte</t>
  </si>
  <si>
    <t>2008 - Nutzenergiekategorien: Struktur 1998; Traktion Energiegesamtrechnung-konform</t>
  </si>
  <si>
    <t>2007 - Nutzenergiekategorien: Struktur 1998; Traktion Energiegesamtrechnung-konform</t>
  </si>
  <si>
    <t>2007 - Nutzenergiekategorien: Struktur 2005; Traktion Energiegesamtrechnung-konform (nur für produzierenden Bereich und Haushalte verfügbar)</t>
  </si>
  <si>
    <t>2006 - Nutzenergiekategorien: Struktur 1998; Traktion Energiegesamtrechnung-konform</t>
  </si>
  <si>
    <t>2006 - Nutzenergiekategorien: Struktur 2005; Traktion Energiegesamtrechnung-konform (nur für produzierenden Bereich und Haushalte verfügbar)</t>
  </si>
  <si>
    <t>2005 - Nutzenergiekategorien: Struktur 1998; Traktion Energiegesamtrechnung-konform</t>
  </si>
  <si>
    <t>2005 - Nutzenergiekategorien: Struktur 2005; Traktion Energiegesamtrechnung-konform (nur für produzierenden Bereich und Haushalte verfügbar)</t>
  </si>
  <si>
    <t>Vorarlberg GESAMT</t>
  </si>
  <si>
    <t>http://www.statistik.gv.at/</t>
  </si>
  <si>
    <t>Bundesanstalt öffentlichen Rechts</t>
  </si>
  <si>
    <t>Direktion Raumwirtschaft</t>
  </si>
  <si>
    <t>Guglgasse 13, 1110 Wien, Telefon (01) 71128</t>
  </si>
  <si>
    <t>Telefax (01) 71128 8155,  DVR 0000043</t>
  </si>
  <si>
    <t>Internet: www.statistik.at</t>
  </si>
  <si>
    <t>Sachbearbeiter: Dr. Manfred Gollner, DW 7573</t>
  </si>
  <si>
    <t>e-mail: manfred.gollner@statistik.gv.at</t>
  </si>
  <si>
    <t>Nutzenergieanalyse für Vorarlberg</t>
  </si>
  <si>
    <t xml:space="preserve">       Umgebungswärme etc.</t>
  </si>
  <si>
    <t xml:space="preserve">       Kokereigas</t>
  </si>
  <si>
    <t>2012 - Nutzenergiekategorien: Struktur 1998; Traktion Energiebilanz-konform</t>
  </si>
  <si>
    <t>2012 - Nutzenergiekategorien: Struktur 1998; Traktion Energiegesamtrechnung-konform</t>
  </si>
  <si>
    <t>2012 - Nutzenergiekategorien: Struktur 2005; Traktion Energiegesamtrechnung-konform (nur für produzierenden Bereich und Haushalte verfügbar)</t>
  </si>
  <si>
    <t>Erdgas</t>
  </si>
  <si>
    <t>2013 - Nutzenergiekategorien: Struktur 1998; Traktion Energiebilanz-konform</t>
  </si>
  <si>
    <t>2013 - Nutzenergiekategorien: Struktur 1998; Traktion Energiegesamtrechnung-konform</t>
  </si>
  <si>
    <t>2013 - Nutzenergiekategorien: Struktur 2005; Traktion Energiegesamtrechnung-konform (nur für produzierenden Bereich und Haushalte verfügbar)</t>
  </si>
  <si>
    <t>2014 - Nutzenergiekategorien: Struktur 1998; Traktion Energiebilanz-konform</t>
  </si>
  <si>
    <t>2014 - Nutzenergiekategorien: Struktur 1998; Traktion Energiegesamtrechnung-konform</t>
  </si>
  <si>
    <t>2014 - Nutzenergiekategorien: Struktur 2005; Traktion Energiegesamtrechnung-konform (nur für produzierenden Bereich und Haushalte verfügbar)</t>
  </si>
  <si>
    <t>2015 - Nutzenergiekategorien: Struktur 1998; Traktion Energiebilanz-konform</t>
  </si>
  <si>
    <t>2015 - Nutzenergiekategorien: Struktur 1998; Traktion Energiegesamtrechnung-konform</t>
  </si>
  <si>
    <t>2015 - Nutzenergiekategorien: Struktur 2005; Traktion Energiegesamtrechnung-konform (nur für produzierenden Bereich und Haushalte verfügbar)</t>
  </si>
  <si>
    <t>2016 - Nutzenergiekategorien: Struktur 1998; Traktion Energiebilanz-konform</t>
  </si>
  <si>
    <t>2016 - Nutzenergiekategorien: Struktur 1998; Traktion Energiegesamtrechnung-konform</t>
  </si>
  <si>
    <t>2016 - Nutzenergiekategorien: Struktur 2005; Traktion Energiegesamtrechnung-konform (nur für produzierenden Bereich und Haushalte verfügbar)</t>
  </si>
  <si>
    <t>2017 - Nutzenergiekategorien: Struktur 1998; Traktion Energiebilanz-konform</t>
  </si>
  <si>
    <t>2017 - Nutzenergiekategorien: Struktur 1998; Traktion Energiegesamtrechnung-konform</t>
  </si>
  <si>
    <t>2017 - Nutzenergiekategorien: Struktur 2005; Traktion Energiegesamtrechnung-konform (nur für produzierenden Bereich und Haushalte verfügbar)</t>
  </si>
  <si>
    <t>Jahr</t>
  </si>
  <si>
    <t>Check</t>
  </si>
  <si>
    <t>Cheks kopieren</t>
  </si>
  <si>
    <t>Bundesland im Check aktualisieren</t>
  </si>
  <si>
    <t>Verknüpfung xlsx durch xlsb ersetzen</t>
  </si>
  <si>
    <t>Bezug 2015-11 löschen</t>
  </si>
  <si>
    <t>Checksummen einfügen</t>
  </si>
  <si>
    <t>J25 für NEA 93 bis 98</t>
  </si>
  <si>
    <t>AF25 für NEA 99 bis 2004</t>
  </si>
  <si>
    <t>Checkformeln in Spalte K einfügen</t>
  </si>
  <si>
    <t>Gesamt Traktion und Summe verlinken</t>
  </si>
  <si>
    <t>Traktion verlinken</t>
  </si>
  <si>
    <t>Sonstiger Landverkehr verlinken</t>
  </si>
  <si>
    <t>2018 - Nutzenergiekategorien: Struktur 1998; Traktion Energiebilanz-konform</t>
  </si>
  <si>
    <t>2018 - Nutzenergiekategorien: Struktur 1998; Traktion Energiegesamtrechnung-konform</t>
  </si>
  <si>
    <t>2018 - Nutzenergiekategorien: Struktur 2005; Traktion Energiegesamtrechnung-konform (nur für produzierenden Bereich und Haushalte verfügbar)</t>
  </si>
  <si>
    <t>1993 - 2018</t>
  </si>
  <si>
    <t>Stand 12.12.2019</t>
  </si>
  <si>
    <t>Erstellt am 12.12.2019 im Auftrag des Amtes der Vorarlberger Landesregierung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</si>
</sst>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3" formatCode="_-* #,##0.00_-;\-* #,##0.00_-;_-* &quot;-&quot;??_-;_-@_-"/>
    <numFmt numFmtId="164" formatCode="0.0%"/>
    <numFmt numFmtId="165" formatCode="#,##0_ ;[Red]\-#,##0\ "/>
    <numFmt numFmtId="166" formatCode="#,##0.0000"/>
    <numFmt numFmtId="167" formatCode="#,##0.00000000"/>
    <numFmt numFmtId="168" formatCode="_ [$€]\ * #,##0.00_ ;_ [$€]\ * \-#,##0.00_ ;_ [$€]\ * &quot;-&quot;??_ ;_ @_ "/>
    <numFmt numFmtId="169" formatCode="#,##0.000"/>
    <numFmt numFmtId="170" formatCode="#,##0.00_ ;[Red]\-#,##0.00\ "/>
    <numFmt numFmtId="171" formatCode="_-* #,##0.000_-;\-* #,##0.000_-;_-* &quot;-&quot;??_-;_-@_-"/>
    <numFmt numFmtId="172" formatCode="0.000"/>
  </numFmts>
  <fonts count="25">
    <font>
      <sz val="11"/>
      <name val="Arial"/>
    </font>
    <font>
      <sz val="11"/>
      <name val="Arial"/>
      <family val="2"/>
    </font>
    <font>
      <vertAlign val="superscript"/>
      <sz val="9"/>
      <name val="Arial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b/>
      <sz val="11"/>
      <name val="Arial"/>
      <family val="2"/>
    </font>
    <font>
      <sz val="8"/>
      <name val="Arial"/>
      <family val="2"/>
    </font>
    <font>
      <i/>
      <sz val="11"/>
      <name val="Arial"/>
      <family val="2"/>
    </font>
    <font>
      <b/>
      <sz val="16"/>
      <name val="Arial"/>
      <family val="2"/>
    </font>
    <font>
      <sz val="24"/>
      <name val="Arial"/>
      <family val="2"/>
    </font>
    <font>
      <b/>
      <sz val="10"/>
      <color indexed="8"/>
      <name val="Arial"/>
      <family val="2"/>
    </font>
    <font>
      <i/>
      <sz val="11"/>
      <color theme="1" tint="0.499984740745262"/>
      <name val="Arial"/>
      <family val="2"/>
    </font>
    <font>
      <b/>
      <sz val="2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u/>
      <sz val="7.5"/>
      <color indexed="12"/>
      <name val="Arial"/>
      <family val="2"/>
    </font>
    <font>
      <b/>
      <i/>
      <sz val="8"/>
      <name val="Arial"/>
      <family val="2"/>
    </font>
    <font>
      <sz val="10"/>
      <name val="MS Sans Serif"/>
      <family val="2"/>
    </font>
    <font>
      <b/>
      <sz val="28"/>
      <name val="Arial"/>
      <family val="2"/>
    </font>
    <font>
      <b/>
      <sz val="18"/>
      <name val="Arial"/>
      <family val="2"/>
    </font>
    <font>
      <sz val="14"/>
      <name val="MS Sans Serif"/>
      <family val="2"/>
    </font>
    <font>
      <b/>
      <sz val="10"/>
      <name val="Arial"/>
      <family val="2"/>
    </font>
    <font>
      <b/>
      <sz val="24"/>
      <color theme="6" tint="-0.499984740745262"/>
      <name val="Arial"/>
      <family val="2"/>
    </font>
    <font>
      <b/>
      <i/>
      <sz val="11"/>
      <name val="Arial"/>
      <family val="2"/>
    </font>
    <font>
      <sz val="1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0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B050"/>
      </left>
      <right/>
      <top style="thick">
        <color rgb="FF00B050"/>
      </top>
      <bottom/>
      <diagonal/>
    </border>
    <border>
      <left/>
      <right/>
      <top style="thick">
        <color rgb="FF00B050"/>
      </top>
      <bottom/>
      <diagonal/>
    </border>
    <border>
      <left/>
      <right style="thick">
        <color rgb="FF00B050"/>
      </right>
      <top style="thick">
        <color rgb="FF00B050"/>
      </top>
      <bottom/>
      <diagonal/>
    </border>
    <border>
      <left style="thick">
        <color theme="9" tint="-0.24994659260841701"/>
      </left>
      <right/>
      <top style="thick">
        <color theme="9" tint="-0.24994659260841701"/>
      </top>
      <bottom/>
      <diagonal/>
    </border>
    <border>
      <left/>
      <right/>
      <top style="thick">
        <color theme="9" tint="-0.24994659260841701"/>
      </top>
      <bottom/>
      <diagonal/>
    </border>
    <border>
      <left/>
      <right style="thick">
        <color theme="9" tint="-0.24994659260841701"/>
      </right>
      <top style="thick">
        <color theme="9" tint="-0.24994659260841701"/>
      </top>
      <bottom/>
      <diagonal/>
    </border>
    <border>
      <left style="thick">
        <color rgb="FFC00000"/>
      </left>
      <right/>
      <top style="thick">
        <color rgb="FFC00000"/>
      </top>
      <bottom/>
      <diagonal/>
    </border>
    <border>
      <left/>
      <right/>
      <top style="thick">
        <color rgb="FFC00000"/>
      </top>
      <bottom/>
      <diagonal/>
    </border>
    <border>
      <left/>
      <right style="thick">
        <color rgb="FFC00000"/>
      </right>
      <top style="thick">
        <color rgb="FFC00000"/>
      </top>
      <bottom/>
      <diagonal/>
    </border>
    <border>
      <left style="thick">
        <color rgb="FF00B050"/>
      </left>
      <right/>
      <top/>
      <bottom/>
      <diagonal/>
    </border>
    <border>
      <left/>
      <right style="thick">
        <color rgb="FF00B050"/>
      </right>
      <top/>
      <bottom/>
      <diagonal/>
    </border>
    <border>
      <left style="thick">
        <color theme="9" tint="-0.24994659260841701"/>
      </left>
      <right/>
      <top/>
      <bottom/>
      <diagonal/>
    </border>
    <border>
      <left/>
      <right style="thick">
        <color theme="9" tint="-0.24994659260841701"/>
      </right>
      <top/>
      <bottom/>
      <diagonal/>
    </border>
    <border>
      <left style="thick">
        <color rgb="FFC00000"/>
      </left>
      <right/>
      <top/>
      <bottom/>
      <diagonal/>
    </border>
    <border>
      <left/>
      <right style="thick">
        <color rgb="FFC00000"/>
      </right>
      <top/>
      <bottom/>
      <diagonal/>
    </border>
    <border>
      <left style="thick">
        <color rgb="FF00B050"/>
      </left>
      <right/>
      <top/>
      <bottom style="thick">
        <color rgb="FF00B050"/>
      </bottom>
      <diagonal/>
    </border>
    <border>
      <left/>
      <right/>
      <top/>
      <bottom style="thick">
        <color rgb="FF00B050"/>
      </bottom>
      <diagonal/>
    </border>
    <border>
      <left/>
      <right style="thick">
        <color rgb="FF00B050"/>
      </right>
      <top/>
      <bottom style="thick">
        <color rgb="FF00B050"/>
      </bottom>
      <diagonal/>
    </border>
    <border>
      <left style="thick">
        <color theme="9" tint="-0.24994659260841701"/>
      </left>
      <right/>
      <top/>
      <bottom style="thick">
        <color theme="9" tint="-0.24994659260841701"/>
      </bottom>
      <diagonal/>
    </border>
    <border>
      <left/>
      <right/>
      <top/>
      <bottom style="thick">
        <color theme="9" tint="-0.24994659260841701"/>
      </bottom>
      <diagonal/>
    </border>
    <border>
      <left/>
      <right style="thick">
        <color theme="9" tint="-0.24994659260841701"/>
      </right>
      <top/>
      <bottom style="thick">
        <color theme="9" tint="-0.24994659260841701"/>
      </bottom>
      <diagonal/>
    </border>
    <border>
      <left style="thick">
        <color rgb="FFC00000"/>
      </left>
      <right/>
      <top/>
      <bottom style="thick">
        <color rgb="FFC00000"/>
      </bottom>
      <diagonal/>
    </border>
    <border>
      <left/>
      <right/>
      <top/>
      <bottom style="thick">
        <color rgb="FFC00000"/>
      </bottom>
      <diagonal/>
    </border>
    <border>
      <left/>
      <right style="thick">
        <color rgb="FFC00000"/>
      </right>
      <top/>
      <bottom style="thick">
        <color rgb="FFC00000"/>
      </bottom>
      <diagonal/>
    </border>
    <border>
      <left style="medium">
        <color rgb="FF00B050"/>
      </left>
      <right style="thin">
        <color indexed="64"/>
      </right>
      <top style="medium">
        <color rgb="FF00B050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theme="0" tint="-0.499984740745262"/>
      </right>
      <top style="thin">
        <color indexed="64"/>
      </top>
      <bottom/>
      <diagonal/>
    </border>
    <border>
      <left style="medium">
        <color rgb="FF00B050"/>
      </left>
      <right style="thin">
        <color theme="0" tint="-0.499984740745262"/>
      </right>
      <top/>
      <bottom/>
      <diagonal/>
    </border>
    <border>
      <left style="medium">
        <color rgb="FF00B050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medium">
        <color rgb="FF00B050"/>
      </left>
      <right style="thin">
        <color theme="0" tint="-0.499984740745262"/>
      </right>
      <top/>
      <bottom style="medium">
        <color rgb="FF00B050"/>
      </bottom>
      <diagonal/>
    </border>
    <border>
      <left style="medium">
        <color rgb="FF00B050"/>
      </left>
      <right style="thin">
        <color indexed="64"/>
      </right>
      <top/>
      <bottom/>
      <diagonal/>
    </border>
    <border>
      <left style="medium">
        <color theme="9" tint="-0.24994659260841701"/>
      </left>
      <right style="thin">
        <color indexed="64"/>
      </right>
      <top style="medium">
        <color theme="9" tint="-0.24994659260841701"/>
      </top>
      <bottom/>
      <diagonal/>
    </border>
    <border>
      <left style="medium">
        <color theme="9" tint="-0.24994659260841701"/>
      </left>
      <right style="thin">
        <color indexed="64"/>
      </right>
      <top/>
      <bottom style="thin">
        <color indexed="64"/>
      </bottom>
      <diagonal/>
    </border>
    <border>
      <left style="medium">
        <color theme="9" tint="-0.24994659260841701"/>
      </left>
      <right style="thin">
        <color theme="0" tint="-0.499984740745262"/>
      </right>
      <top/>
      <bottom/>
      <diagonal/>
    </border>
    <border>
      <left style="medium">
        <color theme="9" tint="-0.24994659260841701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medium">
        <color theme="9" tint="-0.24994659260841701"/>
      </left>
      <right style="thin">
        <color theme="0" tint="-0.499984740745262"/>
      </right>
      <top/>
      <bottom style="medium">
        <color theme="9" tint="-0.24994659260841701"/>
      </bottom>
      <diagonal/>
    </border>
    <border>
      <left style="medium">
        <color theme="9" tint="-0.24994659260841701"/>
      </left>
      <right style="thin">
        <color theme="0" tint="-0.499984740745262"/>
      </right>
      <top style="thin">
        <color indexed="64"/>
      </top>
      <bottom/>
      <diagonal/>
    </border>
    <border>
      <left style="medium">
        <color rgb="FFC00000"/>
      </left>
      <right style="thin">
        <color indexed="64"/>
      </right>
      <top style="medium">
        <color rgb="FFC00000"/>
      </top>
      <bottom/>
      <diagonal/>
    </border>
    <border>
      <left style="medium">
        <color rgb="FFC00000"/>
      </left>
      <right style="thin">
        <color indexed="64"/>
      </right>
      <top/>
      <bottom style="thin">
        <color indexed="64"/>
      </bottom>
      <diagonal/>
    </border>
    <border>
      <left style="medium">
        <color rgb="FFC00000"/>
      </left>
      <right/>
      <top style="thin">
        <color indexed="64"/>
      </top>
      <bottom/>
      <diagonal/>
    </border>
    <border>
      <left style="medium">
        <color rgb="FFC00000"/>
      </left>
      <right/>
      <top/>
      <bottom/>
      <diagonal/>
    </border>
    <border>
      <left style="medium">
        <color rgb="FFC00000"/>
      </left>
      <right/>
      <top style="medium">
        <color theme="0" tint="-0.499984740745262"/>
      </top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medium">
        <color rgb="FF00B050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medium">
        <color rgb="FF00B05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9" tint="-0.24994659260841701"/>
      </top>
      <bottom style="thin">
        <color indexed="64"/>
      </bottom>
      <diagonal/>
    </border>
    <border>
      <left style="thin">
        <color indexed="64"/>
      </left>
      <right style="medium">
        <color theme="9" tint="-0.24994659260841701"/>
      </right>
      <top style="medium">
        <color theme="9" tint="-0.2499465926084170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theme="9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rgb="FF00B050"/>
      </right>
      <top style="thin">
        <color indexed="64"/>
      </top>
      <bottom/>
      <diagonal/>
    </border>
    <border>
      <left/>
      <right style="medium">
        <color rgb="FF00B050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theme="9" tint="-0.24994659260841701"/>
      </left>
      <right style="medium">
        <color theme="9" tint="-0.24994659260841701"/>
      </right>
      <top/>
      <bottom/>
      <diagonal/>
    </border>
    <border>
      <left style="thin">
        <color theme="0" tint="-0.499984740745262"/>
      </left>
      <right style="thin">
        <color rgb="FF00B050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theme="0" tint="-0.499984740745262"/>
      </bottom>
      <diagonal/>
    </border>
    <border>
      <left/>
      <right style="medium">
        <color rgb="FF00B050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/>
      <top/>
      <bottom style="medium">
        <color theme="0" tint="-0.499984740745262"/>
      </bottom>
      <diagonal/>
    </border>
    <border>
      <left style="thin">
        <color theme="9" tint="-0.24994659260841701"/>
      </left>
      <right style="medium">
        <color theme="9" tint="-0.24994659260841701"/>
      </right>
      <top/>
      <bottom style="medium">
        <color theme="0" tint="-0.499984740745262"/>
      </bottom>
      <diagonal/>
    </border>
    <border>
      <left/>
      <right style="medium">
        <color theme="9" tint="-0.24994659260841701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rgb="FF00B05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9" tint="-0.24994659260841701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theme="9" tint="-0.24994659260841701"/>
      </bottom>
      <diagonal/>
    </border>
    <border>
      <left/>
      <right style="medium">
        <color theme="9" tint="-0.24994659260841701"/>
      </right>
      <top/>
      <bottom style="medium">
        <color theme="9" tint="-0.24994659260841701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thin">
        <color indexed="64"/>
      </bottom>
      <diagonal/>
    </border>
    <border diagonalUp="1" diagonalDown="1"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 style="thin">
        <color theme="0" tint="-0.499984740745262"/>
      </diagonal>
    </border>
    <border>
      <left style="thin">
        <color theme="0" tint="-0.499984740745262"/>
      </left>
      <right/>
      <top style="thin">
        <color indexed="64"/>
      </top>
      <bottom/>
      <diagonal/>
    </border>
    <border>
      <left style="thin">
        <color theme="9" tint="-0.24994659260841701"/>
      </left>
      <right style="medium">
        <color theme="9" tint="-0.2499465926084170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rgb="FFC00000"/>
      </right>
      <top/>
      <bottom/>
      <diagonal/>
    </border>
    <border diagonalUp="1" diagonalDown="1">
      <left style="thin">
        <color theme="0" tint="-0.499984740745262"/>
      </left>
      <right style="thin">
        <color theme="0" tint="-0.499984740745262"/>
      </right>
      <top/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 style="thin">
        <color theme="0" tint="-0.499984740745262"/>
      </diagonal>
    </border>
    <border>
      <left style="thin">
        <color auto="1"/>
      </left>
      <right style="thin">
        <color auto="1"/>
      </right>
      <top style="medium">
        <color theme="0" tint="-0.499984740745262"/>
      </top>
      <bottom/>
      <diagonal/>
    </border>
    <border>
      <left style="thin">
        <color auto="1"/>
      </left>
      <right style="medium">
        <color rgb="FFC00000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rgb="FF00B050"/>
      </right>
      <top/>
      <bottom style="medium">
        <color rgb="FF00B050"/>
      </bottom>
      <diagonal/>
    </border>
    <border>
      <left style="thin">
        <color auto="1"/>
      </left>
      <right style="thin">
        <color auto="1"/>
      </right>
      <top/>
      <bottom style="medium">
        <color rgb="FFC00000"/>
      </bottom>
      <diagonal/>
    </border>
    <border>
      <left style="thin">
        <color auto="1"/>
      </left>
      <right style="medium">
        <color rgb="FFC00000"/>
      </right>
      <top/>
      <bottom style="medium">
        <color rgb="FFC00000"/>
      </bottom>
      <diagonal/>
    </border>
    <border diagonalUp="1" diagonalDown="1">
      <left style="thin">
        <color theme="0" tint="-0.499984740745262"/>
      </left>
      <right/>
      <top style="thin">
        <color indexed="64"/>
      </top>
      <bottom/>
      <diagonal style="thin">
        <color theme="0" tint="-0.499984740745262"/>
      </diagonal>
    </border>
    <border diagonalUp="1" diagonalDown="1">
      <left/>
      <right/>
      <top style="thin">
        <color indexed="64"/>
      </top>
      <bottom/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 style="thin">
        <color indexed="64"/>
      </top>
      <bottom/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 style="thin">
        <color indexed="64"/>
      </top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/>
      <bottom/>
      <diagonal style="thin">
        <color theme="0" tint="-0.499984740745262"/>
      </diagonal>
    </border>
    <border diagonalUp="1" diagonalDown="1">
      <left/>
      <right/>
      <top/>
      <bottom/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/>
      <bottom/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/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/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/>
      <bottom style="medium">
        <color theme="0" tint="-0.499984740745262"/>
      </bottom>
      <diagonal style="thin">
        <color theme="0" tint="-0.499984740745262"/>
      </diagonal>
    </border>
    <border>
      <left style="thin">
        <color indexed="64"/>
      </left>
      <right/>
      <top style="medium">
        <color rgb="FFC00000"/>
      </top>
      <bottom style="thin">
        <color indexed="64"/>
      </bottom>
      <diagonal/>
    </border>
    <border>
      <left/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rgb="FF00B050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rgb="FF00B050"/>
      </right>
      <top style="medium">
        <color theme="0" tint="-0.499984740745262"/>
      </top>
      <bottom/>
      <diagonal/>
    </border>
    <border>
      <left/>
      <right style="medium">
        <color rgb="FF00B050"/>
      </right>
      <top style="medium">
        <color theme="0" tint="-0.499984740745262"/>
      </top>
      <bottom/>
      <diagonal/>
    </border>
    <border>
      <left style="medium">
        <color rgb="FFC00000"/>
      </left>
      <right style="thin">
        <color theme="0" tint="-0.499984740745262"/>
      </right>
      <top/>
      <bottom/>
      <diagonal/>
    </border>
    <border>
      <left style="medium">
        <color rgb="FFC00000"/>
      </left>
      <right style="thin">
        <color auto="1"/>
      </right>
      <top/>
      <bottom/>
      <diagonal/>
    </border>
    <border>
      <left style="medium">
        <color rgb="FFC00000"/>
      </left>
      <right style="thin">
        <color theme="0" tint="-0.499984740745262"/>
      </right>
      <top/>
      <bottom style="medium">
        <color theme="0" tint="-0.499984740745262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>
      <alignment vertical="top"/>
      <protection locked="0"/>
    </xf>
    <xf numFmtId="168" fontId="13" fillId="0" borderId="0" applyFont="0" applyFill="0" applyBorder="0" applyAlignment="0" applyProtection="0"/>
    <xf numFmtId="0" fontId="6" fillId="0" borderId="0"/>
    <xf numFmtId="9" fontId="13" fillId="0" borderId="0" applyFont="0" applyFill="0" applyBorder="0" applyAlignment="0" applyProtection="0"/>
    <xf numFmtId="43" fontId="24" fillId="0" borderId="0" applyFont="0" applyFill="0" applyBorder="0" applyAlignment="0" applyProtection="0"/>
  </cellStyleXfs>
  <cellXfs count="449">
    <xf numFmtId="0" fontId="0" fillId="0" borderId="0" xfId="0"/>
    <xf numFmtId="0" fontId="1" fillId="0" borderId="0" xfId="0" applyFont="1"/>
    <xf numFmtId="9" fontId="0" fillId="0" borderId="0" xfId="1" applyFont="1"/>
    <xf numFmtId="0" fontId="9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 wrapText="1"/>
    </xf>
    <xf numFmtId="3" fontId="0" fillId="0" borderId="0" xfId="0" applyNumberFormat="1"/>
    <xf numFmtId="165" fontId="0" fillId="0" borderId="0" xfId="0" applyNumberFormat="1"/>
    <xf numFmtId="3" fontId="10" fillId="0" borderId="28" xfId="0" applyNumberFormat="1" applyFont="1" applyBorder="1"/>
    <xf numFmtId="3" fontId="10" fillId="4" borderId="29" xfId="0" applyNumberFormat="1" applyFont="1" applyFill="1" applyBorder="1"/>
    <xf numFmtId="3" fontId="10" fillId="0" borderId="29" xfId="0" applyNumberFormat="1" applyFont="1" applyBorder="1"/>
    <xf numFmtId="3" fontId="5" fillId="0" borderId="29" xfId="0" applyNumberFormat="1" applyFont="1" applyFill="1" applyBorder="1"/>
    <xf numFmtId="3" fontId="7" fillId="4" borderId="29" xfId="0" applyNumberFormat="1" applyFont="1" applyFill="1" applyBorder="1" applyAlignment="1">
      <alignment horizontal="left" indent="2"/>
    </xf>
    <xf numFmtId="3" fontId="7" fillId="0" borderId="29" xfId="0" applyNumberFormat="1" applyFont="1" applyBorder="1" applyAlignment="1">
      <alignment horizontal="left" indent="2"/>
    </xf>
    <xf numFmtId="3" fontId="7" fillId="0" borderId="30" xfId="0" applyNumberFormat="1" applyFont="1" applyBorder="1" applyAlignment="1">
      <alignment horizontal="left" indent="2"/>
    </xf>
    <xf numFmtId="3" fontId="5" fillId="0" borderId="29" xfId="0" applyNumberFormat="1" applyFont="1" applyBorder="1"/>
    <xf numFmtId="9" fontId="11" fillId="0" borderId="31" xfId="1" applyFont="1" applyBorder="1"/>
    <xf numFmtId="3" fontId="1" fillId="0" borderId="0" xfId="0" applyNumberFormat="1" applyFont="1"/>
    <xf numFmtId="164" fontId="11" fillId="0" borderId="31" xfId="1" applyNumberFormat="1" applyFont="1" applyBorder="1"/>
    <xf numFmtId="3" fontId="1" fillId="0" borderId="0" xfId="0" applyNumberFormat="1" applyFont="1" applyBorder="1"/>
    <xf numFmtId="3" fontId="10" fillId="0" borderId="35" xfId="0" applyNumberFormat="1" applyFont="1" applyFill="1" applyBorder="1"/>
    <xf numFmtId="3" fontId="10" fillId="5" borderId="35" xfId="0" applyNumberFormat="1" applyFont="1" applyFill="1" applyBorder="1"/>
    <xf numFmtId="3" fontId="10" fillId="0" borderId="35" xfId="0" applyNumberFormat="1" applyFont="1" applyBorder="1"/>
    <xf numFmtId="3" fontId="5" fillId="0" borderId="35" xfId="0" applyNumberFormat="1" applyFont="1" applyFill="1" applyBorder="1"/>
    <xf numFmtId="3" fontId="7" fillId="5" borderId="35" xfId="0" applyNumberFormat="1" applyFont="1" applyFill="1" applyBorder="1" applyAlignment="1">
      <alignment horizontal="left" indent="2"/>
    </xf>
    <xf numFmtId="3" fontId="7" fillId="0" borderId="35" xfId="0" applyNumberFormat="1" applyFont="1" applyBorder="1" applyAlignment="1">
      <alignment horizontal="left" indent="2"/>
    </xf>
    <xf numFmtId="3" fontId="7" fillId="0" borderId="36" xfId="0" applyNumberFormat="1" applyFont="1" applyBorder="1" applyAlignment="1">
      <alignment horizontal="left" indent="2"/>
    </xf>
    <xf numFmtId="3" fontId="5" fillId="0" borderId="35" xfId="0" applyNumberFormat="1" applyFont="1" applyBorder="1"/>
    <xf numFmtId="9" fontId="11" fillId="0" borderId="37" xfId="1" applyFont="1" applyBorder="1"/>
    <xf numFmtId="3" fontId="10" fillId="0" borderId="38" xfId="0" applyNumberFormat="1" applyFont="1" applyBorder="1"/>
    <xf numFmtId="3" fontId="10" fillId="0" borderId="41" xfId="0" applyNumberFormat="1" applyFont="1" applyBorder="1"/>
    <xf numFmtId="3" fontId="10" fillId="6" borderId="42" xfId="0" applyNumberFormat="1" applyFont="1" applyFill="1" applyBorder="1"/>
    <xf numFmtId="3" fontId="10" fillId="0" borderId="42" xfId="0" applyNumberFormat="1" applyFont="1" applyBorder="1"/>
    <xf numFmtId="3" fontId="5" fillId="0" borderId="42" xfId="0" applyNumberFormat="1" applyFont="1" applyFill="1" applyBorder="1"/>
    <xf numFmtId="3" fontId="7" fillId="6" borderId="42" xfId="0" applyNumberFormat="1" applyFont="1" applyFill="1" applyBorder="1" applyAlignment="1">
      <alignment horizontal="left" indent="2"/>
    </xf>
    <xf numFmtId="3" fontId="7" fillId="0" borderId="42" xfId="0" applyNumberFormat="1" applyFont="1" applyBorder="1" applyAlignment="1">
      <alignment horizontal="left" indent="2"/>
    </xf>
    <xf numFmtId="3" fontId="5" fillId="0" borderId="43" xfId="0" applyNumberFormat="1" applyFont="1" applyBorder="1"/>
    <xf numFmtId="9" fontId="11" fillId="0" borderId="44" xfId="1" applyFont="1" applyBorder="1"/>
    <xf numFmtId="3" fontId="1" fillId="4" borderId="45" xfId="0" applyNumberFormat="1" applyFont="1" applyFill="1" applyBorder="1" applyAlignment="1">
      <alignment horizontal="center" vertical="center" wrapText="1"/>
    </xf>
    <xf numFmtId="3" fontId="1" fillId="4" borderId="46" xfId="0" applyNumberFormat="1" applyFont="1" applyFill="1" applyBorder="1" applyAlignment="1">
      <alignment horizontal="center" vertical="center" wrapText="1"/>
    </xf>
    <xf numFmtId="3" fontId="1" fillId="5" borderId="47" xfId="0" applyNumberFormat="1" applyFont="1" applyFill="1" applyBorder="1" applyAlignment="1">
      <alignment horizontal="center" vertical="center" wrapText="1"/>
    </xf>
    <xf numFmtId="3" fontId="1" fillId="5" borderId="48" xfId="0" applyNumberFormat="1" applyFont="1" applyFill="1" applyBorder="1" applyAlignment="1">
      <alignment horizontal="center" vertical="center" wrapText="1"/>
    </xf>
    <xf numFmtId="4" fontId="0" fillId="0" borderId="0" xfId="0" applyNumberFormat="1"/>
    <xf numFmtId="3" fontId="1" fillId="0" borderId="53" xfId="0" applyNumberFormat="1" applyFont="1" applyFill="1" applyBorder="1"/>
    <xf numFmtId="3" fontId="1" fillId="0" borderId="54" xfId="0" applyNumberFormat="1" applyFont="1" applyFill="1" applyBorder="1"/>
    <xf numFmtId="3" fontId="5" fillId="0" borderId="55" xfId="0" applyNumberFormat="1" applyFont="1" applyFill="1" applyBorder="1"/>
    <xf numFmtId="3" fontId="1" fillId="0" borderId="56" xfId="0" applyNumberFormat="1" applyFont="1" applyFill="1" applyBorder="1"/>
    <xf numFmtId="3" fontId="1" fillId="0" borderId="57" xfId="0" applyNumberFormat="1" applyFont="1" applyFill="1" applyBorder="1"/>
    <xf numFmtId="3" fontId="5" fillId="0" borderId="58" xfId="0" applyNumberFormat="1" applyFont="1" applyFill="1" applyBorder="1"/>
    <xf numFmtId="3" fontId="1" fillId="4" borderId="56" xfId="0" applyNumberFormat="1" applyFont="1" applyFill="1" applyBorder="1"/>
    <xf numFmtId="3" fontId="1" fillId="4" borderId="59" xfId="0" applyNumberFormat="1" applyFont="1" applyFill="1" applyBorder="1"/>
    <xf numFmtId="3" fontId="5" fillId="4" borderId="55" xfId="0" applyNumberFormat="1" applyFont="1" applyFill="1" applyBorder="1"/>
    <xf numFmtId="3" fontId="1" fillId="5" borderId="56" xfId="0" applyNumberFormat="1" applyFont="1" applyFill="1" applyBorder="1"/>
    <xf numFmtId="3" fontId="1" fillId="5" borderId="57" xfId="0" applyNumberFormat="1" applyFont="1" applyFill="1" applyBorder="1"/>
    <xf numFmtId="3" fontId="5" fillId="5" borderId="58" xfId="0" applyNumberFormat="1" applyFont="1" applyFill="1" applyBorder="1"/>
    <xf numFmtId="3" fontId="1" fillId="0" borderId="59" xfId="0" applyNumberFormat="1" applyFont="1" applyFill="1" applyBorder="1"/>
    <xf numFmtId="3" fontId="7" fillId="4" borderId="56" xfId="0" applyNumberFormat="1" applyFont="1" applyFill="1" applyBorder="1"/>
    <xf numFmtId="3" fontId="7" fillId="4" borderId="59" xfId="0" applyNumberFormat="1" applyFont="1" applyFill="1" applyBorder="1"/>
    <xf numFmtId="3" fontId="7" fillId="4" borderId="55" xfId="0" applyNumberFormat="1" applyFont="1" applyFill="1" applyBorder="1"/>
    <xf numFmtId="3" fontId="7" fillId="5" borderId="56" xfId="0" applyNumberFormat="1" applyFont="1" applyFill="1" applyBorder="1"/>
    <xf numFmtId="3" fontId="7" fillId="5" borderId="57" xfId="0" applyNumberFormat="1" applyFont="1" applyFill="1" applyBorder="1"/>
    <xf numFmtId="3" fontId="7" fillId="5" borderId="58" xfId="0" applyNumberFormat="1" applyFont="1" applyFill="1" applyBorder="1"/>
    <xf numFmtId="3" fontId="7" fillId="0" borderId="56" xfId="0" applyNumberFormat="1" applyFont="1" applyFill="1" applyBorder="1"/>
    <xf numFmtId="3" fontId="7" fillId="0" borderId="59" xfId="0" applyNumberFormat="1" applyFont="1" applyFill="1" applyBorder="1"/>
    <xf numFmtId="3" fontId="7" fillId="0" borderId="55" xfId="0" applyNumberFormat="1" applyFont="1" applyFill="1" applyBorder="1"/>
    <xf numFmtId="3" fontId="7" fillId="0" borderId="57" xfId="0" applyNumberFormat="1" applyFont="1" applyFill="1" applyBorder="1"/>
    <xf numFmtId="3" fontId="7" fillId="0" borderId="58" xfId="0" applyNumberFormat="1" applyFont="1" applyFill="1" applyBorder="1"/>
    <xf numFmtId="3" fontId="7" fillId="0" borderId="60" xfId="0" applyNumberFormat="1" applyFont="1" applyFill="1" applyBorder="1"/>
    <xf numFmtId="3" fontId="7" fillId="0" borderId="61" xfId="0" applyNumberFormat="1" applyFont="1" applyFill="1" applyBorder="1"/>
    <xf numFmtId="3" fontId="7" fillId="0" borderId="62" xfId="0" applyNumberFormat="1" applyFont="1" applyFill="1" applyBorder="1"/>
    <xf numFmtId="3" fontId="7" fillId="0" borderId="63" xfId="0" applyNumberFormat="1" applyFont="1" applyFill="1" applyBorder="1"/>
    <xf numFmtId="3" fontId="7" fillId="0" borderId="64" xfId="0" applyNumberFormat="1" applyFont="1" applyFill="1" applyBorder="1"/>
    <xf numFmtId="3" fontId="5" fillId="0" borderId="56" xfId="0" applyNumberFormat="1" applyFont="1" applyFill="1" applyBorder="1"/>
    <xf numFmtId="3" fontId="5" fillId="0" borderId="59" xfId="0" applyNumberFormat="1" applyFont="1" applyFill="1" applyBorder="1"/>
    <xf numFmtId="3" fontId="5" fillId="0" borderId="65" xfId="0" applyNumberFormat="1" applyFont="1" applyFill="1" applyBorder="1"/>
    <xf numFmtId="9" fontId="11" fillId="0" borderId="66" xfId="1" applyFont="1" applyBorder="1"/>
    <xf numFmtId="9" fontId="11" fillId="0" borderId="67" xfId="1" applyFont="1" applyBorder="1"/>
    <xf numFmtId="164" fontId="11" fillId="0" borderId="68" xfId="1" applyNumberFormat="1" applyFont="1" applyBorder="1"/>
    <xf numFmtId="164" fontId="11" fillId="0" borderId="69" xfId="1" applyNumberFormat="1" applyFont="1" applyBorder="1"/>
    <xf numFmtId="164" fontId="11" fillId="0" borderId="70" xfId="1" applyNumberFormat="1" applyFont="1" applyBorder="1"/>
    <xf numFmtId="3" fontId="5" fillId="6" borderId="71" xfId="0" applyNumberFormat="1" applyFont="1" applyFill="1" applyBorder="1" applyAlignment="1">
      <alignment horizontal="center" vertical="center" wrapText="1"/>
    </xf>
    <xf numFmtId="3" fontId="1" fillId="6" borderId="71" xfId="0" applyNumberFormat="1" applyFont="1" applyFill="1" applyBorder="1" applyAlignment="1">
      <alignment horizontal="center" vertical="center" wrapText="1"/>
    </xf>
    <xf numFmtId="3" fontId="5" fillId="6" borderId="72" xfId="0" applyNumberFormat="1" applyFont="1" applyFill="1" applyBorder="1" applyAlignment="1">
      <alignment horizontal="center" vertical="center"/>
    </xf>
    <xf numFmtId="3" fontId="1" fillId="0" borderId="75" xfId="0" applyNumberFormat="1" applyFont="1" applyFill="1" applyBorder="1"/>
    <xf numFmtId="3" fontId="5" fillId="0" borderId="76" xfId="0" applyNumberFormat="1" applyFont="1" applyFill="1" applyBorder="1"/>
    <xf numFmtId="3" fontId="1" fillId="0" borderId="77" xfId="0" applyNumberFormat="1" applyFont="1" applyFill="1" applyBorder="1"/>
    <xf numFmtId="3" fontId="5" fillId="0" borderId="77" xfId="0" applyNumberFormat="1" applyFont="1" applyFill="1" applyBorder="1"/>
    <xf numFmtId="3" fontId="1" fillId="2" borderId="77" xfId="0" applyNumberFormat="1" applyFont="1" applyFill="1" applyBorder="1"/>
    <xf numFmtId="3" fontId="5" fillId="2" borderId="78" xfId="0" applyNumberFormat="1" applyFont="1" applyFill="1" applyBorder="1"/>
    <xf numFmtId="3" fontId="1" fillId="6" borderId="77" xfId="0" applyNumberFormat="1" applyFont="1" applyFill="1" applyBorder="1"/>
    <xf numFmtId="3" fontId="5" fillId="6" borderId="77" xfId="0" applyNumberFormat="1" applyFont="1" applyFill="1" applyBorder="1"/>
    <xf numFmtId="3" fontId="5" fillId="6" borderId="78" xfId="0" applyNumberFormat="1" applyFont="1" applyFill="1" applyBorder="1"/>
    <xf numFmtId="3" fontId="7" fillId="6" borderId="77" xfId="0" applyNumberFormat="1" applyFont="1" applyFill="1" applyBorder="1"/>
    <xf numFmtId="3" fontId="7" fillId="6" borderId="77" xfId="1" applyNumberFormat="1" applyFont="1" applyFill="1" applyBorder="1"/>
    <xf numFmtId="3" fontId="7" fillId="6" borderId="78" xfId="0" applyNumberFormat="1" applyFont="1" applyFill="1" applyBorder="1"/>
    <xf numFmtId="3" fontId="7" fillId="0" borderId="77" xfId="0" applyNumberFormat="1" applyFont="1" applyFill="1" applyBorder="1"/>
    <xf numFmtId="3" fontId="7" fillId="2" borderId="77" xfId="0" applyNumberFormat="1" applyFont="1" applyFill="1" applyBorder="1"/>
    <xf numFmtId="3" fontId="7" fillId="2" borderId="78" xfId="0" applyNumberFormat="1" applyFont="1" applyFill="1" applyBorder="1"/>
    <xf numFmtId="3" fontId="5" fillId="0" borderId="81" xfId="0" applyNumberFormat="1" applyFont="1" applyFill="1" applyBorder="1"/>
    <xf numFmtId="3" fontId="5" fillId="2" borderId="81" xfId="0" applyNumberFormat="1" applyFont="1" applyFill="1" applyBorder="1"/>
    <xf numFmtId="3" fontId="5" fillId="2" borderId="82" xfId="0" applyNumberFormat="1" applyFont="1" applyFill="1" applyBorder="1"/>
    <xf numFmtId="164" fontId="11" fillId="0" borderId="66" xfId="1" applyNumberFormat="1" applyFont="1" applyBorder="1"/>
    <xf numFmtId="164" fontId="11" fillId="0" borderId="83" xfId="1" applyNumberFormat="1" applyFont="1" applyBorder="1"/>
    <xf numFmtId="164" fontId="11" fillId="0" borderId="67" xfId="1" applyNumberFormat="1" applyFont="1" applyBorder="1"/>
    <xf numFmtId="164" fontId="11" fillId="0" borderId="84" xfId="1" applyNumberFormat="1" applyFont="1" applyBorder="1"/>
    <xf numFmtId="164" fontId="11" fillId="0" borderId="85" xfId="1" applyNumberFormat="1" applyFont="1" applyBorder="1"/>
    <xf numFmtId="4" fontId="1" fillId="0" borderId="56" xfId="0" applyNumberFormat="1" applyFont="1" applyFill="1" applyBorder="1"/>
    <xf numFmtId="4" fontId="5" fillId="0" borderId="0" xfId="0" applyNumberFormat="1" applyFont="1" applyFill="1" applyAlignment="1">
      <alignment horizontal="centerContinuous" vertical="center"/>
    </xf>
    <xf numFmtId="4" fontId="0" fillId="0" borderId="0" xfId="0" applyNumberFormat="1" applyFill="1"/>
    <xf numFmtId="3" fontId="5" fillId="0" borderId="0" xfId="0" applyNumberFormat="1" applyFont="1" applyFill="1"/>
    <xf numFmtId="3" fontId="7" fillId="0" borderId="0" xfId="0" applyNumberFormat="1" applyFont="1" applyFill="1"/>
    <xf numFmtId="9" fontId="0" fillId="0" borderId="0" xfId="1" applyFont="1" applyFill="1"/>
    <xf numFmtId="3" fontId="1" fillId="0" borderId="0" xfId="0" applyNumberFormat="1" applyFont="1" applyFill="1"/>
    <xf numFmtId="3" fontId="0" fillId="0" borderId="0" xfId="0" applyNumberFormat="1" applyFill="1"/>
    <xf numFmtId="165" fontId="0" fillId="0" borderId="0" xfId="0" applyNumberFormat="1" applyFill="1"/>
    <xf numFmtId="3" fontId="1" fillId="6" borderId="98" xfId="0" applyNumberFormat="1" applyFont="1" applyFill="1" applyBorder="1" applyAlignment="1">
      <alignment horizontal="center" vertical="center" wrapText="1"/>
    </xf>
    <xf numFmtId="3" fontId="5" fillId="6" borderId="72" xfId="0" applyNumberFormat="1" applyFont="1" applyFill="1" applyBorder="1" applyAlignment="1">
      <alignment horizontal="center" vertical="center" wrapText="1"/>
    </xf>
    <xf numFmtId="3" fontId="1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/>
    <xf numFmtId="3" fontId="1" fillId="0" borderId="0" xfId="0" applyNumberFormat="1" applyFont="1" applyFill="1" applyBorder="1"/>
    <xf numFmtId="3" fontId="5" fillId="0" borderId="78" xfId="0" applyNumberFormat="1" applyFont="1" applyFill="1" applyBorder="1"/>
    <xf numFmtId="3" fontId="7" fillId="0" borderId="0" xfId="0" applyNumberFormat="1" applyFont="1" applyFill="1" applyBorder="1"/>
    <xf numFmtId="3" fontId="1" fillId="0" borderId="100" xfId="0" applyNumberFormat="1" applyFont="1" applyFill="1" applyBorder="1"/>
    <xf numFmtId="3" fontId="5" fillId="0" borderId="0" xfId="0" applyNumberFormat="1" applyFont="1" applyFill="1" applyBorder="1"/>
    <xf numFmtId="164" fontId="11" fillId="0" borderId="0" xfId="1" applyNumberFormat="1" applyFont="1" applyFill="1" applyBorder="1"/>
    <xf numFmtId="165" fontId="12" fillId="0" borderId="0" xfId="0" applyNumberFormat="1" applyFont="1" applyBorder="1" applyAlignment="1">
      <alignment horizontal="center" vertical="center" wrapText="1"/>
    </xf>
    <xf numFmtId="3" fontId="5" fillId="0" borderId="101" xfId="0" applyNumberFormat="1" applyFont="1" applyBorder="1"/>
    <xf numFmtId="3" fontId="5" fillId="0" borderId="102" xfId="0" applyNumberFormat="1" applyFont="1" applyFill="1" applyBorder="1"/>
    <xf numFmtId="3" fontId="5" fillId="0" borderId="103" xfId="0" applyNumberFormat="1" applyFont="1" applyFill="1" applyBorder="1"/>
    <xf numFmtId="3" fontId="5" fillId="0" borderId="104" xfId="0" applyNumberFormat="1" applyFont="1" applyFill="1" applyBorder="1"/>
    <xf numFmtId="4" fontId="1" fillId="0" borderId="0" xfId="0" applyNumberFormat="1" applyFont="1"/>
    <xf numFmtId="0" fontId="13" fillId="0" borderId="0" xfId="0" applyFont="1"/>
    <xf numFmtId="0" fontId="1" fillId="0" borderId="0" xfId="2"/>
    <xf numFmtId="0" fontId="1" fillId="0" borderId="0" xfId="2" applyBorder="1"/>
    <xf numFmtId="0" fontId="9" fillId="0" borderId="0" xfId="2" applyFont="1" applyBorder="1" applyAlignment="1">
      <alignment horizontal="center"/>
    </xf>
    <xf numFmtId="0" fontId="9" fillId="0" borderId="0" xfId="2" applyFont="1" applyBorder="1" applyAlignment="1">
      <alignment horizontal="center" wrapText="1"/>
    </xf>
    <xf numFmtId="3" fontId="1" fillId="4" borderId="45" xfId="2" applyNumberFormat="1" applyFont="1" applyFill="1" applyBorder="1" applyAlignment="1">
      <alignment horizontal="center" vertical="center" wrapText="1"/>
    </xf>
    <xf numFmtId="3" fontId="1" fillId="4" borderId="46" xfId="2" applyNumberFormat="1" applyFont="1" applyFill="1" applyBorder="1" applyAlignment="1">
      <alignment horizontal="center" vertical="center" wrapText="1"/>
    </xf>
    <xf numFmtId="3" fontId="1" fillId="5" borderId="47" xfId="2" applyNumberFormat="1" applyFont="1" applyFill="1" applyBorder="1" applyAlignment="1">
      <alignment horizontal="center" vertical="center" wrapText="1"/>
    </xf>
    <xf numFmtId="3" fontId="1" fillId="5" borderId="48" xfId="2" applyNumberFormat="1" applyFont="1" applyFill="1" applyBorder="1" applyAlignment="1">
      <alignment horizontal="center" vertical="center" wrapText="1"/>
    </xf>
    <xf numFmtId="3" fontId="1" fillId="0" borderId="0" xfId="2" applyNumberFormat="1"/>
    <xf numFmtId="4" fontId="1" fillId="0" borderId="0" xfId="2" applyNumberFormat="1"/>
    <xf numFmtId="3" fontId="10" fillId="0" borderId="28" xfId="2" applyNumberFormat="1" applyFont="1" applyBorder="1"/>
    <xf numFmtId="3" fontId="1" fillId="0" borderId="53" xfId="2" applyNumberFormat="1" applyFont="1" applyFill="1" applyBorder="1"/>
    <xf numFmtId="3" fontId="1" fillId="0" borderId="54" xfId="2" applyNumberFormat="1" applyFont="1" applyFill="1" applyBorder="1"/>
    <xf numFmtId="3" fontId="5" fillId="0" borderId="55" xfId="2" applyNumberFormat="1" applyFont="1" applyFill="1" applyBorder="1"/>
    <xf numFmtId="3" fontId="10" fillId="0" borderId="35" xfId="2" applyNumberFormat="1" applyFont="1" applyFill="1" applyBorder="1"/>
    <xf numFmtId="3" fontId="1" fillId="0" borderId="56" xfId="2" applyNumberFormat="1" applyFont="1" applyFill="1" applyBorder="1"/>
    <xf numFmtId="3" fontId="1" fillId="0" borderId="57" xfId="2" applyNumberFormat="1" applyFont="1" applyFill="1" applyBorder="1"/>
    <xf numFmtId="3" fontId="5" fillId="0" borderId="58" xfId="2" applyNumberFormat="1" applyFont="1" applyFill="1" applyBorder="1"/>
    <xf numFmtId="3" fontId="10" fillId="4" borderId="29" xfId="2" applyNumberFormat="1" applyFont="1" applyFill="1" applyBorder="1"/>
    <xf numFmtId="3" fontId="1" fillId="4" borderId="56" xfId="2" applyNumberFormat="1" applyFont="1" applyFill="1" applyBorder="1"/>
    <xf numFmtId="3" fontId="1" fillId="4" borderId="59" xfId="2" applyNumberFormat="1" applyFont="1" applyFill="1" applyBorder="1"/>
    <xf numFmtId="3" fontId="5" fillId="4" borderId="55" xfId="2" applyNumberFormat="1" applyFont="1" applyFill="1" applyBorder="1"/>
    <xf numFmtId="3" fontId="10" fillId="5" borderId="35" xfId="2" applyNumberFormat="1" applyFont="1" applyFill="1" applyBorder="1"/>
    <xf numFmtId="3" fontId="1" fillId="5" borderId="56" xfId="2" applyNumberFormat="1" applyFont="1" applyFill="1" applyBorder="1"/>
    <xf numFmtId="3" fontId="1" fillId="5" borderId="57" xfId="2" applyNumberFormat="1" applyFont="1" applyFill="1" applyBorder="1"/>
    <xf numFmtId="3" fontId="5" fillId="5" borderId="58" xfId="2" applyNumberFormat="1" applyFont="1" applyFill="1" applyBorder="1"/>
    <xf numFmtId="3" fontId="10" fillId="0" borderId="29" xfId="2" applyNumberFormat="1" applyFont="1" applyBorder="1"/>
    <xf numFmtId="3" fontId="1" fillId="0" borderId="59" xfId="2" applyNumberFormat="1" applyFont="1" applyFill="1" applyBorder="1"/>
    <xf numFmtId="3" fontId="10" fillId="0" borderId="35" xfId="2" applyNumberFormat="1" applyFont="1" applyBorder="1"/>
    <xf numFmtId="3" fontId="5" fillId="0" borderId="29" xfId="2" applyNumberFormat="1" applyFont="1" applyFill="1" applyBorder="1"/>
    <xf numFmtId="3" fontId="5" fillId="0" borderId="35" xfId="2" applyNumberFormat="1" applyFont="1" applyFill="1" applyBorder="1"/>
    <xf numFmtId="3" fontId="7" fillId="4" borderId="29" xfId="2" applyNumberFormat="1" applyFont="1" applyFill="1" applyBorder="1" applyAlignment="1">
      <alignment horizontal="left" indent="2"/>
    </xf>
    <xf numFmtId="3" fontId="7" fillId="4" borderId="56" xfId="2" applyNumberFormat="1" applyFont="1" applyFill="1" applyBorder="1"/>
    <xf numFmtId="3" fontId="7" fillId="4" borderId="59" xfId="2" applyNumberFormat="1" applyFont="1" applyFill="1" applyBorder="1"/>
    <xf numFmtId="3" fontId="7" fillId="4" borderId="55" xfId="2" applyNumberFormat="1" applyFont="1" applyFill="1" applyBorder="1"/>
    <xf numFmtId="3" fontId="7" fillId="5" borderId="35" xfId="2" applyNumberFormat="1" applyFont="1" applyFill="1" applyBorder="1" applyAlignment="1">
      <alignment horizontal="left" indent="2"/>
    </xf>
    <xf numFmtId="3" fontId="7" fillId="5" borderId="56" xfId="2" applyNumberFormat="1" applyFont="1" applyFill="1" applyBorder="1"/>
    <xf numFmtId="3" fontId="7" fillId="5" borderId="57" xfId="2" applyNumberFormat="1" applyFont="1" applyFill="1" applyBorder="1"/>
    <xf numFmtId="3" fontId="7" fillId="5" borderId="58" xfId="2" applyNumberFormat="1" applyFont="1" applyFill="1" applyBorder="1"/>
    <xf numFmtId="3" fontId="7" fillId="0" borderId="29" xfId="2" applyNumberFormat="1" applyFont="1" applyBorder="1" applyAlignment="1">
      <alignment horizontal="left" indent="2"/>
    </xf>
    <xf numFmtId="3" fontId="7" fillId="0" borderId="56" xfId="2" applyNumberFormat="1" applyFont="1" applyFill="1" applyBorder="1"/>
    <xf numFmtId="3" fontId="7" fillId="0" borderId="59" xfId="2" applyNumberFormat="1" applyFont="1" applyFill="1" applyBorder="1"/>
    <xf numFmtId="3" fontId="7" fillId="0" borderId="55" xfId="2" applyNumberFormat="1" applyFont="1" applyFill="1" applyBorder="1"/>
    <xf numFmtId="3" fontId="7" fillId="0" borderId="35" xfId="2" applyNumberFormat="1" applyFont="1" applyBorder="1" applyAlignment="1">
      <alignment horizontal="left" indent="2"/>
    </xf>
    <xf numFmtId="3" fontId="7" fillId="0" borderId="57" xfId="2" applyNumberFormat="1" applyFont="1" applyFill="1" applyBorder="1"/>
    <xf numFmtId="3" fontId="7" fillId="0" borderId="58" xfId="2" applyNumberFormat="1" applyFont="1" applyFill="1" applyBorder="1"/>
    <xf numFmtId="3" fontId="7" fillId="0" borderId="30" xfId="2" applyNumberFormat="1" applyFont="1" applyBorder="1" applyAlignment="1">
      <alignment horizontal="left" indent="2"/>
    </xf>
    <xf numFmtId="3" fontId="7" fillId="0" borderId="60" xfId="2" applyNumberFormat="1" applyFont="1" applyFill="1" applyBorder="1"/>
    <xf numFmtId="3" fontId="7" fillId="0" borderId="61" xfId="2" applyNumberFormat="1" applyFont="1" applyFill="1" applyBorder="1"/>
    <xf numFmtId="3" fontId="7" fillId="0" borderId="62" xfId="2" applyNumberFormat="1" applyFont="1" applyFill="1" applyBorder="1"/>
    <xf numFmtId="3" fontId="7" fillId="0" borderId="36" xfId="2" applyNumberFormat="1" applyFont="1" applyBorder="1" applyAlignment="1">
      <alignment horizontal="left" indent="2"/>
    </xf>
    <xf numFmtId="3" fontId="7" fillId="0" borderId="63" xfId="2" applyNumberFormat="1" applyFont="1" applyFill="1" applyBorder="1"/>
    <xf numFmtId="3" fontId="7" fillId="0" borderId="64" xfId="2" applyNumberFormat="1" applyFont="1" applyFill="1" applyBorder="1"/>
    <xf numFmtId="3" fontId="5" fillId="0" borderId="29" xfId="2" applyNumberFormat="1" applyFont="1" applyBorder="1"/>
    <xf numFmtId="3" fontId="5" fillId="0" borderId="56" xfId="2" applyNumberFormat="1" applyFont="1" applyFill="1" applyBorder="1"/>
    <xf numFmtId="3" fontId="5" fillId="0" borderId="35" xfId="2" applyNumberFormat="1" applyFont="1" applyBorder="1"/>
    <xf numFmtId="3" fontId="5" fillId="0" borderId="59" xfId="2" applyNumberFormat="1" applyFont="1" applyFill="1" applyBorder="1"/>
    <xf numFmtId="3" fontId="5" fillId="0" borderId="65" xfId="2" applyNumberFormat="1" applyFont="1" applyFill="1" applyBorder="1"/>
    <xf numFmtId="9" fontId="0" fillId="0" borderId="0" xfId="1" applyFont="1" applyBorder="1"/>
    <xf numFmtId="3" fontId="5" fillId="6" borderId="71" xfId="2" applyNumberFormat="1" applyFont="1" applyFill="1" applyBorder="1" applyAlignment="1">
      <alignment horizontal="center" vertical="center" wrapText="1"/>
    </xf>
    <xf numFmtId="3" fontId="1" fillId="6" borderId="71" xfId="2" applyNumberFormat="1" applyFont="1" applyFill="1" applyBorder="1" applyAlignment="1">
      <alignment horizontal="center" vertical="center" wrapText="1"/>
    </xf>
    <xf numFmtId="3" fontId="5" fillId="6" borderId="72" xfId="2" applyNumberFormat="1" applyFont="1" applyFill="1" applyBorder="1" applyAlignment="1">
      <alignment horizontal="center" vertical="center"/>
    </xf>
    <xf numFmtId="3" fontId="10" fillId="0" borderId="38" xfId="2" applyNumberFormat="1" applyFont="1" applyBorder="1"/>
    <xf numFmtId="3" fontId="1" fillId="0" borderId="75" xfId="2" applyNumberFormat="1" applyFont="1" applyFill="1" applyBorder="1"/>
    <xf numFmtId="3" fontId="5" fillId="0" borderId="76" xfId="2" applyNumberFormat="1" applyFont="1" applyFill="1" applyBorder="1"/>
    <xf numFmtId="3" fontId="10" fillId="0" borderId="41" xfId="2" applyNumberFormat="1" applyFont="1" applyBorder="1"/>
    <xf numFmtId="3" fontId="1" fillId="0" borderId="77" xfId="2" applyNumberFormat="1" applyFont="1" applyFill="1" applyBorder="1"/>
    <xf numFmtId="3" fontId="5" fillId="0" borderId="77" xfId="2" applyNumberFormat="1" applyFont="1" applyFill="1" applyBorder="1"/>
    <xf numFmtId="3" fontId="1" fillId="2" borderId="77" xfId="2" applyNumberFormat="1" applyFont="1" applyFill="1" applyBorder="1"/>
    <xf numFmtId="3" fontId="5" fillId="2" borderId="78" xfId="2" applyNumberFormat="1" applyFont="1" applyFill="1" applyBorder="1"/>
    <xf numFmtId="3" fontId="10" fillId="6" borderId="42" xfId="2" applyNumberFormat="1" applyFont="1" applyFill="1" applyBorder="1"/>
    <xf numFmtId="3" fontId="1" fillId="6" borderId="77" xfId="2" applyNumberFormat="1" applyFont="1" applyFill="1" applyBorder="1"/>
    <xf numFmtId="3" fontId="5" fillId="6" borderId="77" xfId="2" applyNumberFormat="1" applyFont="1" applyFill="1" applyBorder="1"/>
    <xf numFmtId="3" fontId="5" fillId="6" borderId="78" xfId="2" applyNumberFormat="1" applyFont="1" applyFill="1" applyBorder="1"/>
    <xf numFmtId="3" fontId="10" fillId="0" borderId="42" xfId="2" applyNumberFormat="1" applyFont="1" applyBorder="1"/>
    <xf numFmtId="3" fontId="5" fillId="0" borderId="42" xfId="2" applyNumberFormat="1" applyFont="1" applyFill="1" applyBorder="1"/>
    <xf numFmtId="3" fontId="7" fillId="6" borderId="42" xfId="2" applyNumberFormat="1" applyFont="1" applyFill="1" applyBorder="1" applyAlignment="1">
      <alignment horizontal="left" indent="2"/>
    </xf>
    <xf numFmtId="3" fontId="7" fillId="6" borderId="77" xfId="2" applyNumberFormat="1" applyFont="1" applyFill="1" applyBorder="1"/>
    <xf numFmtId="3" fontId="7" fillId="6" borderId="78" xfId="2" applyNumberFormat="1" applyFont="1" applyFill="1" applyBorder="1"/>
    <xf numFmtId="3" fontId="7" fillId="0" borderId="42" xfId="2" applyNumberFormat="1" applyFont="1" applyBorder="1" applyAlignment="1">
      <alignment horizontal="left" indent="2"/>
    </xf>
    <xf numFmtId="3" fontId="7" fillId="0" borderId="77" xfId="2" applyNumberFormat="1" applyFont="1" applyFill="1" applyBorder="1"/>
    <xf numFmtId="3" fontId="7" fillId="2" borderId="77" xfId="2" applyNumberFormat="1" applyFont="1" applyFill="1" applyBorder="1"/>
    <xf numFmtId="3" fontId="7" fillId="2" borderId="78" xfId="2" applyNumberFormat="1" applyFont="1" applyFill="1" applyBorder="1"/>
    <xf numFmtId="3" fontId="5" fillId="0" borderId="43" xfId="2" applyNumberFormat="1" applyFont="1" applyBorder="1"/>
    <xf numFmtId="3" fontId="5" fillId="0" borderId="81" xfId="2" applyNumberFormat="1" applyFont="1" applyFill="1" applyBorder="1"/>
    <xf numFmtId="3" fontId="5" fillId="2" borderId="81" xfId="2" applyNumberFormat="1" applyFont="1" applyFill="1" applyBorder="1"/>
    <xf numFmtId="3" fontId="5" fillId="2" borderId="82" xfId="2" applyNumberFormat="1" applyFont="1" applyFill="1" applyBorder="1"/>
    <xf numFmtId="3" fontId="1" fillId="0" borderId="0" xfId="2" applyNumberFormat="1" applyFont="1"/>
    <xf numFmtId="4" fontId="5" fillId="0" borderId="0" xfId="2" applyNumberFormat="1" applyFont="1" applyFill="1" applyAlignment="1">
      <alignment horizontal="centerContinuous" vertical="center"/>
    </xf>
    <xf numFmtId="4" fontId="1" fillId="0" borderId="0" xfId="2" applyNumberFormat="1" applyFill="1"/>
    <xf numFmtId="3" fontId="5" fillId="0" borderId="0" xfId="2" applyNumberFormat="1" applyFont="1" applyFill="1"/>
    <xf numFmtId="3" fontId="7" fillId="0" borderId="0" xfId="2" applyNumberFormat="1" applyFont="1" applyFill="1"/>
    <xf numFmtId="3" fontId="1" fillId="0" borderId="0" xfId="2" applyNumberFormat="1" applyFont="1" applyBorder="1"/>
    <xf numFmtId="3" fontId="1" fillId="0" borderId="0" xfId="2" applyNumberFormat="1" applyFont="1" applyFill="1"/>
    <xf numFmtId="165" fontId="1" fillId="0" borderId="0" xfId="2" applyNumberFormat="1"/>
    <xf numFmtId="3" fontId="1" fillId="0" borderId="0" xfId="2" applyNumberFormat="1" applyFill="1"/>
    <xf numFmtId="165" fontId="1" fillId="0" borderId="0" xfId="2" applyNumberFormat="1" applyFill="1"/>
    <xf numFmtId="3" fontId="1" fillId="6" borderId="98" xfId="2" applyNumberFormat="1" applyFont="1" applyFill="1" applyBorder="1" applyAlignment="1">
      <alignment horizontal="center" vertical="center" wrapText="1"/>
    </xf>
    <xf numFmtId="3" fontId="5" fillId="6" borderId="72" xfId="2" applyNumberFormat="1" applyFont="1" applyFill="1" applyBorder="1" applyAlignment="1">
      <alignment horizontal="center" vertical="center" wrapText="1"/>
    </xf>
    <xf numFmtId="3" fontId="1" fillId="0" borderId="0" xfId="2" applyNumberFormat="1" applyFont="1" applyFill="1" applyBorder="1" applyAlignment="1">
      <alignment horizontal="center" vertical="center" wrapText="1"/>
    </xf>
    <xf numFmtId="0" fontId="1" fillId="0" borderId="0" xfId="2" applyFill="1" applyBorder="1" applyAlignment="1"/>
    <xf numFmtId="3" fontId="1" fillId="2" borderId="100" xfId="2" applyNumberFormat="1" applyFont="1" applyFill="1" applyBorder="1"/>
    <xf numFmtId="3" fontId="1" fillId="0" borderId="0" xfId="2" applyNumberFormat="1" applyFont="1" applyFill="1" applyBorder="1"/>
    <xf numFmtId="3" fontId="1" fillId="6" borderId="100" xfId="2" applyNumberFormat="1" applyFont="1" applyFill="1" applyBorder="1"/>
    <xf numFmtId="3" fontId="1" fillId="0" borderId="100" xfId="2" applyNumberFormat="1" applyFont="1" applyFill="1" applyBorder="1"/>
    <xf numFmtId="3" fontId="5" fillId="0" borderId="78" xfId="2" applyNumberFormat="1" applyFont="1" applyFill="1" applyBorder="1"/>
    <xf numFmtId="3" fontId="7" fillId="0" borderId="0" xfId="2" applyNumberFormat="1" applyFont="1" applyFill="1" applyBorder="1"/>
    <xf numFmtId="3" fontId="5" fillId="0" borderId="82" xfId="2" applyNumberFormat="1" applyFont="1" applyFill="1" applyBorder="1"/>
    <xf numFmtId="3" fontId="5" fillId="0" borderId="0" xfId="2" applyNumberFormat="1" applyFont="1" applyFill="1" applyBorder="1"/>
    <xf numFmtId="164" fontId="11" fillId="0" borderId="84" xfId="1" applyNumberFormat="1" applyFont="1" applyFill="1" applyBorder="1"/>
    <xf numFmtId="164" fontId="11" fillId="0" borderId="85" xfId="1" applyNumberFormat="1" applyFont="1" applyFill="1" applyBorder="1"/>
    <xf numFmtId="166" fontId="7" fillId="5" borderId="58" xfId="2" applyNumberFormat="1" applyFont="1" applyFill="1" applyBorder="1"/>
    <xf numFmtId="0" fontId="15" fillId="0" borderId="0" xfId="3" applyFill="1" applyAlignment="1" applyProtection="1">
      <alignment horizontal="center"/>
    </xf>
    <xf numFmtId="0" fontId="6" fillId="0" borderId="0" xfId="0" applyFont="1" applyFill="1"/>
    <xf numFmtId="0" fontId="6" fillId="0" borderId="0" xfId="0" applyFont="1" applyFill="1" applyAlignment="1">
      <alignment vertical="center"/>
    </xf>
    <xf numFmtId="0" fontId="16" fillId="0" borderId="0" xfId="0" applyFont="1" applyFill="1" applyAlignment="1">
      <alignment horizontal="centerContinuous" vertical="center"/>
    </xf>
    <xf numFmtId="0" fontId="6" fillId="0" borderId="0" xfId="0" applyFont="1" applyFill="1" applyAlignment="1">
      <alignment horizontal="centerContinuous" vertical="center"/>
    </xf>
    <xf numFmtId="0" fontId="6" fillId="0" borderId="0" xfId="0" applyFont="1" applyFill="1" applyAlignment="1">
      <alignment horizontal="center" vertical="center"/>
    </xf>
    <xf numFmtId="0" fontId="15" fillId="0" borderId="0" xfId="3" applyFill="1" applyAlignment="1" applyProtection="1">
      <alignment horizontal="center" vertical="center"/>
    </xf>
    <xf numFmtId="0" fontId="0" fillId="0" borderId="0" xfId="0" applyFill="1"/>
    <xf numFmtId="3" fontId="17" fillId="0" borderId="0" xfId="0" applyNumberFormat="1" applyFont="1" applyFill="1" applyBorder="1"/>
    <xf numFmtId="0" fontId="0" fillId="0" borderId="0" xfId="0" applyFill="1" applyBorder="1"/>
    <xf numFmtId="0" fontId="18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horizontal="center" vertical="center"/>
    </xf>
    <xf numFmtId="167" fontId="0" fillId="0" borderId="0" xfId="0" applyNumberFormat="1" applyFill="1"/>
    <xf numFmtId="3" fontId="0" fillId="0" borderId="0" xfId="0" applyNumberFormat="1" applyFill="1" applyAlignment="1">
      <alignment vertical="top" textRotation="90"/>
    </xf>
    <xf numFmtId="3" fontId="20" fillId="0" borderId="0" xfId="0" applyNumberFormat="1" applyFont="1" applyFill="1" applyBorder="1" applyAlignment="1">
      <alignment vertical="justify" textRotation="90"/>
    </xf>
    <xf numFmtId="0" fontId="17" fillId="0" borderId="0" xfId="0" applyFont="1" applyFill="1" applyBorder="1" applyAlignment="1">
      <alignment horizontal="right"/>
    </xf>
    <xf numFmtId="3" fontId="10" fillId="0" borderId="42" xfId="0" applyNumberFormat="1" applyFont="1" applyFill="1" applyBorder="1"/>
    <xf numFmtId="3" fontId="10" fillId="0" borderId="105" xfId="0" applyNumberFormat="1" applyFont="1" applyFill="1" applyBorder="1"/>
    <xf numFmtId="3" fontId="10" fillId="0" borderId="105" xfId="0" applyNumberFormat="1" applyFont="1" applyBorder="1"/>
    <xf numFmtId="3" fontId="21" fillId="0" borderId="105" xfId="0" applyNumberFormat="1" applyFont="1" applyFill="1" applyBorder="1"/>
    <xf numFmtId="3" fontId="7" fillId="6" borderId="106" xfId="0" applyNumberFormat="1" applyFont="1" applyFill="1" applyBorder="1"/>
    <xf numFmtId="3" fontId="7" fillId="0" borderId="105" xfId="0" applyNumberFormat="1" applyFont="1" applyBorder="1" applyAlignment="1">
      <alignment horizontal="left" indent="2"/>
    </xf>
    <xf numFmtId="3" fontId="7" fillId="0" borderId="107" xfId="0" applyNumberFormat="1" applyFont="1" applyBorder="1" applyAlignment="1">
      <alignment horizontal="left" indent="2"/>
    </xf>
    <xf numFmtId="0" fontId="22" fillId="0" borderId="0" xfId="0" applyFont="1" applyAlignment="1">
      <alignment horizontal="center"/>
    </xf>
    <xf numFmtId="165" fontId="1" fillId="10" borderId="0" xfId="0" applyNumberFormat="1" applyFont="1" applyFill="1"/>
    <xf numFmtId="3" fontId="23" fillId="6" borderId="77" xfId="0" applyNumberFormat="1" applyFont="1" applyFill="1" applyBorder="1"/>
    <xf numFmtId="3" fontId="23" fillId="0" borderId="77" xfId="0" applyNumberFormat="1" applyFont="1" applyFill="1" applyBorder="1"/>
    <xf numFmtId="169" fontId="1" fillId="0" borderId="0" xfId="0" applyNumberFormat="1" applyFont="1"/>
    <xf numFmtId="169" fontId="0" fillId="10" borderId="0" xfId="0" applyNumberFormat="1" applyFill="1"/>
    <xf numFmtId="2" fontId="0" fillId="0" borderId="0" xfId="0" applyNumberFormat="1"/>
    <xf numFmtId="164" fontId="1" fillId="0" borderId="0" xfId="0" applyNumberFormat="1" applyFont="1"/>
    <xf numFmtId="4" fontId="0" fillId="0" borderId="0" xfId="1" applyNumberFormat="1" applyFont="1"/>
    <xf numFmtId="170" fontId="0" fillId="0" borderId="0" xfId="0" applyNumberFormat="1"/>
    <xf numFmtId="170" fontId="0" fillId="0" borderId="0" xfId="1" applyNumberFormat="1" applyFont="1"/>
    <xf numFmtId="4" fontId="5" fillId="0" borderId="55" xfId="0" applyNumberFormat="1" applyFont="1" applyFill="1" applyBorder="1"/>
    <xf numFmtId="4" fontId="5" fillId="4" borderId="55" xfId="0" applyNumberFormat="1" applyFont="1" applyFill="1" applyBorder="1"/>
    <xf numFmtId="4" fontId="5" fillId="0" borderId="104" xfId="0" applyNumberFormat="1" applyFont="1" applyFill="1" applyBorder="1"/>
    <xf numFmtId="4" fontId="1" fillId="0" borderId="0" xfId="0" applyNumberFormat="1" applyFont="1" applyFill="1"/>
    <xf numFmtId="165" fontId="1" fillId="0" borderId="53" xfId="0" applyNumberFormat="1" applyFont="1" applyFill="1" applyBorder="1"/>
    <xf numFmtId="165" fontId="1" fillId="5" borderId="56" xfId="0" applyNumberFormat="1" applyFont="1" applyFill="1" applyBorder="1"/>
    <xf numFmtId="165" fontId="1" fillId="0" borderId="56" xfId="0" applyNumberFormat="1" applyFont="1" applyFill="1" applyBorder="1"/>
    <xf numFmtId="165" fontId="7" fillId="5" borderId="56" xfId="0" applyNumberFormat="1" applyFont="1" applyFill="1" applyBorder="1"/>
    <xf numFmtId="165" fontId="7" fillId="0" borderId="56" xfId="0" applyNumberFormat="1" applyFont="1" applyFill="1" applyBorder="1"/>
    <xf numFmtId="165" fontId="7" fillId="0" borderId="60" xfId="0" applyNumberFormat="1" applyFont="1" applyFill="1" applyBorder="1"/>
    <xf numFmtId="43" fontId="1" fillId="11" borderId="0" xfId="7" applyFont="1" applyFill="1"/>
    <xf numFmtId="3" fontId="13" fillId="0" borderId="0" xfId="0" applyNumberFormat="1" applyFont="1" applyFill="1" applyAlignment="1">
      <alignment horizontal="center"/>
    </xf>
    <xf numFmtId="0" fontId="13" fillId="0" borderId="0" xfId="0" applyFont="1" applyAlignment="1">
      <alignment horizontal="center"/>
    </xf>
    <xf numFmtId="172" fontId="1" fillId="0" borderId="0" xfId="2" applyNumberFormat="1"/>
    <xf numFmtId="43" fontId="0" fillId="0" borderId="0" xfId="7" applyFont="1"/>
    <xf numFmtId="3" fontId="8" fillId="9" borderId="39" xfId="2" applyNumberFormat="1" applyFont="1" applyFill="1" applyBorder="1" applyAlignment="1">
      <alignment horizontal="center" vertical="center" wrapText="1"/>
    </xf>
    <xf numFmtId="3" fontId="8" fillId="9" borderId="40" xfId="2" applyNumberFormat="1" applyFont="1" applyFill="1" applyBorder="1" applyAlignment="1">
      <alignment horizontal="center" vertical="center" wrapText="1"/>
    </xf>
    <xf numFmtId="165" fontId="5" fillId="4" borderId="49" xfId="2" applyNumberFormat="1" applyFont="1" applyFill="1" applyBorder="1" applyAlignment="1">
      <alignment horizontal="center"/>
    </xf>
    <xf numFmtId="165" fontId="5" fillId="4" borderId="50" xfId="2" applyNumberFormat="1" applyFont="1" applyFill="1" applyBorder="1" applyAlignment="1">
      <alignment horizontal="center"/>
    </xf>
    <xf numFmtId="165" fontId="5" fillId="4" borderId="51" xfId="2" applyNumberFormat="1" applyFont="1" applyFill="1" applyBorder="1" applyAlignment="1">
      <alignment horizontal="center"/>
    </xf>
    <xf numFmtId="165" fontId="5" fillId="5" borderId="49" xfId="2" applyNumberFormat="1" applyFont="1" applyFill="1" applyBorder="1" applyAlignment="1">
      <alignment horizontal="center"/>
    </xf>
    <xf numFmtId="165" fontId="5" fillId="5" borderId="50" xfId="2" applyNumberFormat="1" applyFont="1" applyFill="1" applyBorder="1" applyAlignment="1">
      <alignment horizontal="center"/>
    </xf>
    <xf numFmtId="165" fontId="5" fillId="5" borderId="52" xfId="2" applyNumberFormat="1" applyFont="1" applyFill="1" applyBorder="1" applyAlignment="1">
      <alignment horizontal="center"/>
    </xf>
    <xf numFmtId="165" fontId="5" fillId="6" borderId="49" xfId="2" applyNumberFormat="1" applyFont="1" applyFill="1" applyBorder="1" applyAlignment="1">
      <alignment horizontal="center"/>
    </xf>
    <xf numFmtId="165" fontId="5" fillId="6" borderId="50" xfId="2" applyNumberFormat="1" applyFont="1" applyFill="1" applyBorder="1" applyAlignment="1">
      <alignment horizontal="center"/>
    </xf>
    <xf numFmtId="165" fontId="5" fillId="6" borderId="99" xfId="2" applyNumberFormat="1" applyFont="1" applyFill="1" applyBorder="1" applyAlignment="1">
      <alignment horizontal="center"/>
    </xf>
    <xf numFmtId="3" fontId="1" fillId="0" borderId="74" xfId="2" applyNumberFormat="1" applyFont="1" applyFill="1" applyBorder="1" applyAlignment="1">
      <alignment horizontal="center"/>
    </xf>
    <xf numFmtId="3" fontId="1" fillId="0" borderId="79" xfId="2" applyNumberFormat="1" applyFont="1" applyFill="1" applyBorder="1" applyAlignment="1">
      <alignment horizontal="center"/>
    </xf>
    <xf numFmtId="3" fontId="1" fillId="0" borderId="80" xfId="2" applyNumberFormat="1" applyFont="1" applyFill="1" applyBorder="1" applyAlignment="1">
      <alignment horizontal="center"/>
    </xf>
    <xf numFmtId="3" fontId="8" fillId="9" borderId="26" xfId="2" applyNumberFormat="1" applyFont="1" applyFill="1" applyBorder="1" applyAlignment="1">
      <alignment horizontal="center" vertical="center"/>
    </xf>
    <xf numFmtId="3" fontId="8" fillId="9" borderId="32" xfId="2" applyNumberFormat="1" applyFont="1" applyFill="1" applyBorder="1" applyAlignment="1">
      <alignment horizontal="center" vertical="center"/>
    </xf>
    <xf numFmtId="3" fontId="8" fillId="9" borderId="33" xfId="2" applyNumberFormat="1" applyFont="1" applyFill="1" applyBorder="1" applyAlignment="1">
      <alignment horizontal="center" vertical="center"/>
    </xf>
    <xf numFmtId="3" fontId="8" fillId="9" borderId="34" xfId="2" applyNumberFormat="1" applyFont="1" applyFill="1" applyBorder="1" applyAlignment="1">
      <alignment horizontal="center" vertical="center"/>
    </xf>
    <xf numFmtId="3" fontId="8" fillId="8" borderId="26" xfId="2" applyNumberFormat="1" applyFont="1" applyFill="1" applyBorder="1" applyAlignment="1">
      <alignment horizontal="center" vertical="center" wrapText="1"/>
    </xf>
    <xf numFmtId="3" fontId="8" fillId="8" borderId="27" xfId="2" applyNumberFormat="1" applyFont="1" applyFill="1" applyBorder="1" applyAlignment="1">
      <alignment horizontal="center" vertical="center" wrapText="1"/>
    </xf>
    <xf numFmtId="3" fontId="8" fillId="8" borderId="33" xfId="2" applyNumberFormat="1" applyFont="1" applyFill="1" applyBorder="1" applyAlignment="1">
      <alignment horizontal="center" vertical="center" wrapText="1"/>
    </xf>
    <xf numFmtId="3" fontId="8" fillId="8" borderId="34" xfId="2" applyNumberFormat="1" applyFont="1" applyFill="1" applyBorder="1" applyAlignment="1">
      <alignment horizontal="center" vertical="center" wrapText="1"/>
    </xf>
    <xf numFmtId="3" fontId="1" fillId="0" borderId="86" xfId="2" applyNumberFormat="1" applyFont="1" applyFill="1" applyBorder="1" applyAlignment="1">
      <alignment horizontal="center"/>
    </xf>
    <xf numFmtId="3" fontId="1" fillId="0" borderId="87" xfId="2" applyNumberFormat="1" applyFont="1" applyFill="1" applyBorder="1" applyAlignment="1">
      <alignment horizontal="center"/>
    </xf>
    <xf numFmtId="3" fontId="1" fillId="0" borderId="88" xfId="2" applyNumberFormat="1" applyFont="1" applyFill="1" applyBorder="1" applyAlignment="1">
      <alignment horizontal="center"/>
    </xf>
    <xf numFmtId="3" fontId="1" fillId="0" borderId="90" xfId="2" applyNumberFormat="1" applyFont="1" applyFill="1" applyBorder="1" applyAlignment="1">
      <alignment horizontal="center"/>
    </xf>
    <xf numFmtId="3" fontId="1" fillId="0" borderId="91" xfId="2" applyNumberFormat="1" applyFont="1" applyFill="1" applyBorder="1" applyAlignment="1">
      <alignment horizontal="center"/>
    </xf>
    <xf numFmtId="3" fontId="1" fillId="0" borderId="92" xfId="2" applyNumberFormat="1" applyFont="1" applyFill="1" applyBorder="1" applyAlignment="1">
      <alignment horizontal="center"/>
    </xf>
    <xf numFmtId="3" fontId="1" fillId="0" borderId="94" xfId="2" applyNumberFormat="1" applyFont="1" applyFill="1" applyBorder="1" applyAlignment="1">
      <alignment horizontal="center"/>
    </xf>
    <xf numFmtId="3" fontId="1" fillId="0" borderId="95" xfId="2" applyNumberFormat="1" applyFont="1" applyFill="1" applyBorder="1" applyAlignment="1">
      <alignment horizontal="center"/>
    </xf>
    <xf numFmtId="3" fontId="1" fillId="0" borderId="96" xfId="2" applyNumberFormat="1" applyFont="1" applyFill="1" applyBorder="1" applyAlignment="1">
      <alignment horizontal="center"/>
    </xf>
    <xf numFmtId="3" fontId="1" fillId="0" borderId="89" xfId="2" applyNumberFormat="1" applyFont="1" applyFill="1" applyBorder="1" applyAlignment="1">
      <alignment horizontal="center"/>
    </xf>
    <xf numFmtId="3" fontId="1" fillId="0" borderId="93" xfId="2" applyNumberFormat="1" applyFont="1" applyFill="1" applyBorder="1" applyAlignment="1">
      <alignment horizontal="center"/>
    </xf>
    <xf numFmtId="3" fontId="1" fillId="0" borderId="97" xfId="2" applyNumberFormat="1" applyFont="1" applyFill="1" applyBorder="1" applyAlignment="1">
      <alignment horizontal="center"/>
    </xf>
    <xf numFmtId="165" fontId="5" fillId="6" borderId="1" xfId="2" applyNumberFormat="1" applyFont="1" applyFill="1" applyBorder="1" applyAlignment="1">
      <alignment horizontal="center"/>
    </xf>
    <xf numFmtId="165" fontId="5" fillId="6" borderId="73" xfId="2" applyNumberFormat="1" applyFont="1" applyFill="1" applyBorder="1" applyAlignment="1">
      <alignment horizontal="center"/>
    </xf>
    <xf numFmtId="3" fontId="8" fillId="7" borderId="26" xfId="2" applyNumberFormat="1" applyFont="1" applyFill="1" applyBorder="1" applyAlignment="1">
      <alignment horizontal="center" vertical="center" wrapText="1"/>
    </xf>
    <xf numFmtId="3" fontId="8" fillId="7" borderId="27" xfId="2" applyNumberFormat="1" applyFont="1" applyFill="1" applyBorder="1" applyAlignment="1">
      <alignment horizontal="center" vertical="center" wrapText="1"/>
    </xf>
    <xf numFmtId="3" fontId="8" fillId="7" borderId="33" xfId="2" applyNumberFormat="1" applyFont="1" applyFill="1" applyBorder="1" applyAlignment="1">
      <alignment horizontal="center" vertical="center" wrapText="1"/>
    </xf>
    <xf numFmtId="3" fontId="8" fillId="7" borderId="34" xfId="2" applyNumberFormat="1" applyFont="1" applyFill="1" applyBorder="1" applyAlignment="1">
      <alignment horizontal="center" vertical="center" wrapText="1"/>
    </xf>
    <xf numFmtId="3" fontId="8" fillId="7" borderId="39" xfId="2" applyNumberFormat="1" applyFont="1" applyFill="1" applyBorder="1" applyAlignment="1">
      <alignment horizontal="center" vertical="center" wrapText="1"/>
    </xf>
    <xf numFmtId="3" fontId="8" fillId="7" borderId="40" xfId="2" applyNumberFormat="1" applyFont="1" applyFill="1" applyBorder="1" applyAlignment="1">
      <alignment horizontal="center" vertical="center" wrapText="1"/>
    </xf>
    <xf numFmtId="3" fontId="8" fillId="9" borderId="26" xfId="2" applyNumberFormat="1" applyFont="1" applyFill="1" applyBorder="1" applyAlignment="1">
      <alignment horizontal="center" vertical="center" wrapText="1"/>
    </xf>
    <xf numFmtId="3" fontId="8" fillId="9" borderId="27" xfId="2" applyNumberFormat="1" applyFont="1" applyFill="1" applyBorder="1" applyAlignment="1">
      <alignment horizontal="center" vertical="center" wrapText="1"/>
    </xf>
    <xf numFmtId="3" fontId="8" fillId="9" borderId="33" xfId="2" applyNumberFormat="1" applyFont="1" applyFill="1" applyBorder="1" applyAlignment="1">
      <alignment horizontal="center" vertical="center" wrapText="1"/>
    </xf>
    <xf numFmtId="3" fontId="8" fillId="9" borderId="34" xfId="2" applyNumberFormat="1" applyFont="1" applyFill="1" applyBorder="1" applyAlignment="1">
      <alignment horizontal="center" vertical="center" wrapText="1"/>
    </xf>
    <xf numFmtId="0" fontId="9" fillId="4" borderId="2" xfId="2" applyFont="1" applyFill="1" applyBorder="1" applyAlignment="1">
      <alignment horizontal="center" vertical="center" wrapText="1"/>
    </xf>
    <xf numFmtId="0" fontId="9" fillId="4" borderId="3" xfId="2" applyFont="1" applyFill="1" applyBorder="1" applyAlignment="1">
      <alignment horizontal="center" vertical="center"/>
    </xf>
    <xf numFmtId="0" fontId="9" fillId="4" borderId="4" xfId="2" applyFont="1" applyFill="1" applyBorder="1" applyAlignment="1">
      <alignment horizontal="center" vertical="center"/>
    </xf>
    <xf numFmtId="0" fontId="9" fillId="4" borderId="11" xfId="2" applyFont="1" applyFill="1" applyBorder="1" applyAlignment="1">
      <alignment horizontal="center" vertical="center"/>
    </xf>
    <xf numFmtId="0" fontId="9" fillId="4" borderId="0" xfId="2" applyFont="1" applyFill="1" applyBorder="1" applyAlignment="1">
      <alignment horizontal="center" vertical="center"/>
    </xf>
    <xf numFmtId="0" fontId="9" fillId="4" borderId="12" xfId="2" applyFont="1" applyFill="1" applyBorder="1" applyAlignment="1">
      <alignment horizontal="center" vertical="center"/>
    </xf>
    <xf numFmtId="0" fontId="9" fillId="4" borderId="17" xfId="2" applyFont="1" applyFill="1" applyBorder="1" applyAlignment="1">
      <alignment horizontal="center" vertical="center"/>
    </xf>
    <xf numFmtId="0" fontId="9" fillId="4" borderId="18" xfId="2" applyFont="1" applyFill="1" applyBorder="1" applyAlignment="1">
      <alignment horizontal="center" vertical="center"/>
    </xf>
    <xf numFmtId="0" fontId="9" fillId="4" borderId="19" xfId="2" applyFont="1" applyFill="1" applyBorder="1" applyAlignment="1">
      <alignment horizontal="center" vertical="center"/>
    </xf>
    <xf numFmtId="0" fontId="9" fillId="5" borderId="5" xfId="2" applyFont="1" applyFill="1" applyBorder="1" applyAlignment="1">
      <alignment horizontal="center" vertical="center" wrapText="1"/>
    </xf>
    <xf numFmtId="0" fontId="9" fillId="5" borderId="6" xfId="2" applyFont="1" applyFill="1" applyBorder="1" applyAlignment="1">
      <alignment horizontal="center" vertical="center"/>
    </xf>
    <xf numFmtId="0" fontId="9" fillId="5" borderId="7" xfId="2" applyFont="1" applyFill="1" applyBorder="1" applyAlignment="1">
      <alignment horizontal="center" vertical="center"/>
    </xf>
    <xf numFmtId="0" fontId="9" fillId="5" borderId="13" xfId="2" applyFont="1" applyFill="1" applyBorder="1" applyAlignment="1">
      <alignment horizontal="center" vertical="center"/>
    </xf>
    <xf numFmtId="0" fontId="9" fillId="5" borderId="0" xfId="2" applyFont="1" applyFill="1" applyBorder="1" applyAlignment="1">
      <alignment horizontal="center" vertical="center"/>
    </xf>
    <xf numFmtId="0" fontId="9" fillId="5" borderId="14" xfId="2" applyFont="1" applyFill="1" applyBorder="1" applyAlignment="1">
      <alignment horizontal="center" vertical="center"/>
    </xf>
    <xf numFmtId="0" fontId="9" fillId="5" borderId="20" xfId="2" applyFont="1" applyFill="1" applyBorder="1" applyAlignment="1">
      <alignment horizontal="center" vertical="center"/>
    </xf>
    <xf numFmtId="0" fontId="9" fillId="5" borderId="21" xfId="2" applyFont="1" applyFill="1" applyBorder="1" applyAlignment="1">
      <alignment horizontal="center" vertical="center"/>
    </xf>
    <xf numFmtId="0" fontId="9" fillId="5" borderId="22" xfId="2" applyFont="1" applyFill="1" applyBorder="1" applyAlignment="1">
      <alignment horizontal="center" vertical="center"/>
    </xf>
    <xf numFmtId="0" fontId="9" fillId="6" borderId="8" xfId="2" applyFont="1" applyFill="1" applyBorder="1" applyAlignment="1">
      <alignment horizontal="center" vertical="center" wrapText="1"/>
    </xf>
    <xf numFmtId="0" fontId="9" fillId="6" borderId="9" xfId="2" applyFont="1" applyFill="1" applyBorder="1" applyAlignment="1">
      <alignment horizontal="center" vertical="center" wrapText="1"/>
    </xf>
    <xf numFmtId="0" fontId="9" fillId="6" borderId="10" xfId="2" applyFont="1" applyFill="1" applyBorder="1" applyAlignment="1">
      <alignment horizontal="center" vertical="center" wrapText="1"/>
    </xf>
    <xf numFmtId="0" fontId="9" fillId="6" borderId="15" xfId="2" applyFont="1" applyFill="1" applyBorder="1" applyAlignment="1">
      <alignment horizontal="center" vertical="center" wrapText="1"/>
    </xf>
    <xf numFmtId="0" fontId="9" fillId="6" borderId="0" xfId="2" applyFont="1" applyFill="1" applyBorder="1" applyAlignment="1">
      <alignment horizontal="center" vertical="center" wrapText="1"/>
    </xf>
    <xf numFmtId="0" fontId="9" fillId="6" borderId="16" xfId="2" applyFont="1" applyFill="1" applyBorder="1" applyAlignment="1">
      <alignment horizontal="center" vertical="center" wrapText="1"/>
    </xf>
    <xf numFmtId="0" fontId="9" fillId="6" borderId="23" xfId="2" applyFont="1" applyFill="1" applyBorder="1" applyAlignment="1">
      <alignment horizontal="center" vertical="center" wrapText="1"/>
    </xf>
    <xf numFmtId="0" fontId="9" fillId="6" borderId="24" xfId="2" applyFont="1" applyFill="1" applyBorder="1" applyAlignment="1">
      <alignment horizontal="center" vertical="center" wrapText="1"/>
    </xf>
    <xf numFmtId="0" fontId="9" fillId="6" borderId="25" xfId="2" applyFont="1" applyFill="1" applyBorder="1" applyAlignment="1">
      <alignment horizontal="center" vertical="center" wrapText="1"/>
    </xf>
    <xf numFmtId="3" fontId="8" fillId="3" borderId="26" xfId="2" applyNumberFormat="1" applyFont="1" applyFill="1" applyBorder="1" applyAlignment="1">
      <alignment horizontal="center" vertical="center"/>
    </xf>
    <xf numFmtId="3" fontId="8" fillId="3" borderId="27" xfId="2" applyNumberFormat="1" applyFont="1" applyFill="1" applyBorder="1" applyAlignment="1">
      <alignment horizontal="center" vertical="center"/>
    </xf>
    <xf numFmtId="3" fontId="8" fillId="3" borderId="33" xfId="2" applyNumberFormat="1" applyFont="1" applyFill="1" applyBorder="1" applyAlignment="1">
      <alignment horizontal="center" vertical="center"/>
    </xf>
    <xf numFmtId="3" fontId="8" fillId="3" borderId="34" xfId="2" applyNumberFormat="1" applyFont="1" applyFill="1" applyBorder="1" applyAlignment="1">
      <alignment horizontal="center" vertical="center"/>
    </xf>
    <xf numFmtId="165" fontId="5" fillId="5" borderId="49" xfId="0" applyNumberFormat="1" applyFont="1" applyFill="1" applyBorder="1" applyAlignment="1">
      <alignment horizontal="center"/>
    </xf>
    <xf numFmtId="165" fontId="5" fillId="5" borderId="50" xfId="0" applyNumberFormat="1" applyFont="1" applyFill="1" applyBorder="1" applyAlignment="1">
      <alignment horizontal="center"/>
    </xf>
    <xf numFmtId="165" fontId="5" fillId="5" borderId="52" xfId="0" applyNumberFormat="1" applyFont="1" applyFill="1" applyBorder="1" applyAlignment="1">
      <alignment horizontal="center"/>
    </xf>
    <xf numFmtId="165" fontId="5" fillId="4" borderId="49" xfId="0" applyNumberFormat="1" applyFont="1" applyFill="1" applyBorder="1" applyAlignment="1">
      <alignment horizontal="center"/>
    </xf>
    <xf numFmtId="165" fontId="5" fillId="4" borderId="50" xfId="0" applyNumberFormat="1" applyFont="1" applyFill="1" applyBorder="1" applyAlignment="1">
      <alignment horizontal="center"/>
    </xf>
    <xf numFmtId="165" fontId="5" fillId="4" borderId="51" xfId="0" applyNumberFormat="1" applyFont="1" applyFill="1" applyBorder="1" applyAlignment="1">
      <alignment horizontal="center"/>
    </xf>
    <xf numFmtId="3" fontId="8" fillId="9" borderId="33" xfId="0" applyNumberFormat="1" applyFont="1" applyFill="1" applyBorder="1" applyAlignment="1">
      <alignment horizontal="center" vertical="center" wrapText="1"/>
    </xf>
    <xf numFmtId="3" fontId="8" fillId="9" borderId="34" xfId="0" applyNumberFormat="1" applyFont="1" applyFill="1" applyBorder="1" applyAlignment="1">
      <alignment horizontal="center" vertical="center" wrapText="1"/>
    </xf>
    <xf numFmtId="3" fontId="8" fillId="9" borderId="33" xfId="0" applyNumberFormat="1" applyFont="1" applyFill="1" applyBorder="1" applyAlignment="1">
      <alignment horizontal="center" vertical="center"/>
    </xf>
    <xf numFmtId="3" fontId="8" fillId="9" borderId="34" xfId="0" applyNumberFormat="1" applyFont="1" applyFill="1" applyBorder="1" applyAlignment="1">
      <alignment horizontal="center" vertical="center"/>
    </xf>
    <xf numFmtId="165" fontId="5" fillId="6" borderId="1" xfId="0" applyNumberFormat="1" applyFont="1" applyFill="1" applyBorder="1" applyAlignment="1">
      <alignment horizontal="center"/>
    </xf>
    <xf numFmtId="165" fontId="5" fillId="6" borderId="73" xfId="0" applyNumberFormat="1" applyFont="1" applyFill="1" applyBorder="1" applyAlignment="1">
      <alignment horizontal="center"/>
    </xf>
    <xf numFmtId="3" fontId="8" fillId="7" borderId="33" xfId="0" applyNumberFormat="1" applyFont="1" applyFill="1" applyBorder="1" applyAlignment="1">
      <alignment horizontal="center" vertical="center" wrapText="1"/>
    </xf>
    <xf numFmtId="3" fontId="8" fillId="7" borderId="34" xfId="0" applyNumberFormat="1" applyFont="1" applyFill="1" applyBorder="1" applyAlignment="1">
      <alignment horizontal="center" vertical="center" wrapText="1"/>
    </xf>
    <xf numFmtId="3" fontId="8" fillId="7" borderId="39" xfId="0" applyNumberFormat="1" applyFont="1" applyFill="1" applyBorder="1" applyAlignment="1">
      <alignment horizontal="center" vertical="center" wrapText="1"/>
    </xf>
    <xf numFmtId="3" fontId="8" fillId="7" borderId="40" xfId="0" applyNumberFormat="1" applyFont="1" applyFill="1" applyBorder="1" applyAlignment="1">
      <alignment horizontal="center" vertical="center" wrapText="1"/>
    </xf>
    <xf numFmtId="3" fontId="8" fillId="8" borderId="33" xfId="0" applyNumberFormat="1" applyFont="1" applyFill="1" applyBorder="1" applyAlignment="1">
      <alignment horizontal="center" vertical="center" wrapText="1"/>
    </xf>
    <xf numFmtId="3" fontId="8" fillId="8" borderId="34" xfId="0" applyNumberFormat="1" applyFont="1" applyFill="1" applyBorder="1" applyAlignment="1">
      <alignment horizontal="center" vertical="center" wrapText="1"/>
    </xf>
    <xf numFmtId="3" fontId="1" fillId="0" borderId="86" xfId="0" applyNumberFormat="1" applyFont="1" applyFill="1" applyBorder="1" applyAlignment="1">
      <alignment horizontal="center"/>
    </xf>
    <xf numFmtId="3" fontId="1" fillId="0" borderId="87" xfId="0" applyNumberFormat="1" applyFont="1" applyFill="1" applyBorder="1" applyAlignment="1">
      <alignment horizontal="center"/>
    </xf>
    <xf numFmtId="3" fontId="1" fillId="0" borderId="88" xfId="0" applyNumberFormat="1" applyFont="1" applyFill="1" applyBorder="1" applyAlignment="1">
      <alignment horizontal="center"/>
    </xf>
    <xf numFmtId="3" fontId="1" fillId="0" borderId="90" xfId="0" applyNumberFormat="1" applyFont="1" applyFill="1" applyBorder="1" applyAlignment="1">
      <alignment horizontal="center"/>
    </xf>
    <xf numFmtId="3" fontId="1" fillId="0" borderId="91" xfId="0" applyNumberFormat="1" applyFont="1" applyFill="1" applyBorder="1" applyAlignment="1">
      <alignment horizontal="center"/>
    </xf>
    <xf numFmtId="3" fontId="1" fillId="0" borderId="92" xfId="0" applyNumberFormat="1" applyFont="1" applyFill="1" applyBorder="1" applyAlignment="1">
      <alignment horizontal="center"/>
    </xf>
    <xf numFmtId="3" fontId="1" fillId="0" borderId="94" xfId="0" applyNumberFormat="1" applyFont="1" applyFill="1" applyBorder="1" applyAlignment="1">
      <alignment horizontal="center"/>
    </xf>
    <xf numFmtId="3" fontId="1" fillId="0" borderId="95" xfId="0" applyNumberFormat="1" applyFont="1" applyFill="1" applyBorder="1" applyAlignment="1">
      <alignment horizontal="center"/>
    </xf>
    <xf numFmtId="3" fontId="1" fillId="0" borderId="96" xfId="0" applyNumberFormat="1" applyFont="1" applyFill="1" applyBorder="1" applyAlignment="1">
      <alignment horizontal="center"/>
    </xf>
    <xf numFmtId="3" fontId="1" fillId="0" borderId="89" xfId="0" applyNumberFormat="1" applyFont="1" applyFill="1" applyBorder="1" applyAlignment="1">
      <alignment horizontal="center"/>
    </xf>
    <xf numFmtId="3" fontId="1" fillId="0" borderId="93" xfId="0" applyNumberFormat="1" applyFont="1" applyFill="1" applyBorder="1" applyAlignment="1">
      <alignment horizontal="center"/>
    </xf>
    <xf numFmtId="3" fontId="1" fillId="0" borderId="97" xfId="0" applyNumberFormat="1" applyFont="1" applyFill="1" applyBorder="1" applyAlignment="1">
      <alignment horizontal="center"/>
    </xf>
    <xf numFmtId="3" fontId="1" fillId="0" borderId="74" xfId="0" applyNumberFormat="1" applyFont="1" applyFill="1" applyBorder="1" applyAlignment="1">
      <alignment horizontal="center"/>
    </xf>
    <xf numFmtId="3" fontId="1" fillId="0" borderId="79" xfId="0" applyNumberFormat="1" applyFont="1" applyFill="1" applyBorder="1" applyAlignment="1">
      <alignment horizontal="center"/>
    </xf>
    <xf numFmtId="3" fontId="1" fillId="0" borderId="80" xfId="0" applyNumberFormat="1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0" fontId="9" fillId="4" borderId="11" xfId="0" applyFont="1" applyFill="1" applyBorder="1" applyAlignment="1">
      <alignment horizontal="center" vertical="center"/>
    </xf>
    <xf numFmtId="0" fontId="9" fillId="4" borderId="0" xfId="0" applyFont="1" applyFill="1" applyBorder="1" applyAlignment="1">
      <alignment horizontal="center" vertical="center"/>
    </xf>
    <xf numFmtId="0" fontId="9" fillId="4" borderId="12" xfId="0" applyFont="1" applyFill="1" applyBorder="1" applyAlignment="1">
      <alignment horizontal="center" vertical="center"/>
    </xf>
    <xf numFmtId="0" fontId="9" fillId="4" borderId="17" xfId="0" applyFont="1" applyFill="1" applyBorder="1" applyAlignment="1">
      <alignment horizontal="center" vertical="center"/>
    </xf>
    <xf numFmtId="0" fontId="9" fillId="4" borderId="18" xfId="0" applyFont="1" applyFill="1" applyBorder="1" applyAlignment="1">
      <alignment horizontal="center" vertical="center"/>
    </xf>
    <xf numFmtId="0" fontId="9" fillId="4" borderId="19" xfId="0" applyFont="1" applyFill="1" applyBorder="1" applyAlignment="1">
      <alignment horizontal="center" vertical="center"/>
    </xf>
    <xf numFmtId="0" fontId="9" fillId="5" borderId="5" xfId="0" applyFont="1" applyFill="1" applyBorder="1" applyAlignment="1">
      <alignment horizontal="center" vertical="center" wrapText="1"/>
    </xf>
    <xf numFmtId="0" fontId="9" fillId="5" borderId="6" xfId="0" applyFont="1" applyFill="1" applyBorder="1" applyAlignment="1">
      <alignment horizontal="center" vertical="center"/>
    </xf>
    <xf numFmtId="0" fontId="9" fillId="5" borderId="7" xfId="0" applyFont="1" applyFill="1" applyBorder="1" applyAlignment="1">
      <alignment horizontal="center" vertical="center"/>
    </xf>
    <xf numFmtId="0" fontId="9" fillId="5" borderId="13" xfId="0" applyFont="1" applyFill="1" applyBorder="1" applyAlignment="1">
      <alignment horizontal="center" vertical="center"/>
    </xf>
    <xf numFmtId="0" fontId="9" fillId="5" borderId="0" xfId="0" applyFont="1" applyFill="1" applyBorder="1" applyAlignment="1">
      <alignment horizontal="center" vertical="center"/>
    </xf>
    <xf numFmtId="0" fontId="9" fillId="5" borderId="14" xfId="0" applyFont="1" applyFill="1" applyBorder="1" applyAlignment="1">
      <alignment horizontal="center" vertical="center"/>
    </xf>
    <xf numFmtId="0" fontId="9" fillId="5" borderId="20" xfId="0" applyFont="1" applyFill="1" applyBorder="1" applyAlignment="1">
      <alignment horizontal="center" vertical="center"/>
    </xf>
    <xf numFmtId="0" fontId="9" fillId="5" borderId="21" xfId="0" applyFont="1" applyFill="1" applyBorder="1" applyAlignment="1">
      <alignment horizontal="center" vertical="center"/>
    </xf>
    <xf numFmtId="0" fontId="9" fillId="5" borderId="22" xfId="0" applyFont="1" applyFill="1" applyBorder="1" applyAlignment="1">
      <alignment horizontal="center" vertical="center"/>
    </xf>
    <xf numFmtId="0" fontId="9" fillId="6" borderId="8" xfId="0" applyFont="1" applyFill="1" applyBorder="1" applyAlignment="1">
      <alignment horizontal="center" vertical="center" wrapText="1"/>
    </xf>
    <xf numFmtId="0" fontId="9" fillId="6" borderId="9" xfId="0" applyFont="1" applyFill="1" applyBorder="1" applyAlignment="1">
      <alignment horizontal="center" vertical="center" wrapText="1"/>
    </xf>
    <xf numFmtId="0" fontId="9" fillId="6" borderId="10" xfId="0" applyFont="1" applyFill="1" applyBorder="1" applyAlignment="1">
      <alignment horizontal="center" vertical="center" wrapText="1"/>
    </xf>
    <xf numFmtId="0" fontId="9" fillId="6" borderId="15" xfId="0" applyFont="1" applyFill="1" applyBorder="1" applyAlignment="1">
      <alignment horizontal="center" vertical="center" wrapText="1"/>
    </xf>
    <xf numFmtId="0" fontId="9" fillId="6" borderId="0" xfId="0" applyFont="1" applyFill="1" applyBorder="1" applyAlignment="1">
      <alignment horizontal="center" vertical="center" wrapText="1"/>
    </xf>
    <xf numFmtId="0" fontId="9" fillId="6" borderId="16" xfId="0" applyFont="1" applyFill="1" applyBorder="1" applyAlignment="1">
      <alignment horizontal="center" vertical="center" wrapText="1"/>
    </xf>
    <xf numFmtId="0" fontId="9" fillId="6" borderId="23" xfId="0" applyFont="1" applyFill="1" applyBorder="1" applyAlignment="1">
      <alignment horizontal="center" vertical="center" wrapText="1"/>
    </xf>
    <xf numFmtId="0" fontId="9" fillId="6" borderId="24" xfId="0" applyFont="1" applyFill="1" applyBorder="1" applyAlignment="1">
      <alignment horizontal="center" vertical="center" wrapText="1"/>
    </xf>
    <xf numFmtId="0" fontId="9" fillId="6" borderId="25" xfId="0" applyFont="1" applyFill="1" applyBorder="1" applyAlignment="1">
      <alignment horizontal="center" vertical="center" wrapText="1"/>
    </xf>
    <xf numFmtId="3" fontId="8" fillId="3" borderId="26" xfId="0" applyNumberFormat="1" applyFont="1" applyFill="1" applyBorder="1" applyAlignment="1">
      <alignment horizontal="center" vertical="center"/>
    </xf>
    <xf numFmtId="3" fontId="8" fillId="3" borderId="27" xfId="0" applyNumberFormat="1" applyFont="1" applyFill="1" applyBorder="1" applyAlignment="1">
      <alignment horizontal="center" vertical="center"/>
    </xf>
    <xf numFmtId="3" fontId="8" fillId="7" borderId="26" xfId="0" applyNumberFormat="1" applyFont="1" applyFill="1" applyBorder="1" applyAlignment="1">
      <alignment horizontal="center" vertical="center" wrapText="1"/>
    </xf>
    <xf numFmtId="3" fontId="8" fillId="7" borderId="27" xfId="0" applyNumberFormat="1" applyFont="1" applyFill="1" applyBorder="1" applyAlignment="1">
      <alignment horizontal="center" vertical="center" wrapText="1"/>
    </xf>
    <xf numFmtId="3" fontId="8" fillId="8" borderId="26" xfId="0" applyNumberFormat="1" applyFont="1" applyFill="1" applyBorder="1" applyAlignment="1">
      <alignment horizontal="center" vertical="center" wrapText="1"/>
    </xf>
    <xf numFmtId="3" fontId="8" fillId="8" borderId="27" xfId="0" applyNumberFormat="1" applyFont="1" applyFill="1" applyBorder="1" applyAlignment="1">
      <alignment horizontal="center" vertical="center" wrapText="1"/>
    </xf>
    <xf numFmtId="3" fontId="8" fillId="9" borderId="26" xfId="0" applyNumberFormat="1" applyFont="1" applyFill="1" applyBorder="1" applyAlignment="1">
      <alignment horizontal="center" vertical="center" wrapText="1"/>
    </xf>
    <xf numFmtId="3" fontId="8" fillId="9" borderId="27" xfId="0" applyNumberFormat="1" applyFont="1" applyFill="1" applyBorder="1" applyAlignment="1">
      <alignment horizontal="center" vertical="center" wrapText="1"/>
    </xf>
    <xf numFmtId="3" fontId="8" fillId="3" borderId="33" xfId="0" applyNumberFormat="1" applyFont="1" applyFill="1" applyBorder="1" applyAlignment="1">
      <alignment horizontal="center" vertical="center"/>
    </xf>
    <xf numFmtId="3" fontId="8" fillId="3" borderId="34" xfId="0" applyNumberFormat="1" applyFont="1" applyFill="1" applyBorder="1" applyAlignment="1">
      <alignment horizontal="center" vertical="center"/>
    </xf>
    <xf numFmtId="3" fontId="8" fillId="9" borderId="26" xfId="0" applyNumberFormat="1" applyFont="1" applyFill="1" applyBorder="1" applyAlignment="1">
      <alignment horizontal="center" vertical="center"/>
    </xf>
    <xf numFmtId="3" fontId="8" fillId="9" borderId="32" xfId="0" applyNumberFormat="1" applyFont="1" applyFill="1" applyBorder="1" applyAlignment="1">
      <alignment horizontal="center" vertical="center"/>
    </xf>
    <xf numFmtId="165" fontId="5" fillId="6" borderId="49" xfId="0" applyNumberFormat="1" applyFont="1" applyFill="1" applyBorder="1" applyAlignment="1">
      <alignment horizontal="center"/>
    </xf>
    <xf numFmtId="165" fontId="5" fillId="6" borderId="50" xfId="0" applyNumberFormat="1" applyFont="1" applyFill="1" applyBorder="1" applyAlignment="1">
      <alignment horizontal="center"/>
    </xf>
    <xf numFmtId="165" fontId="5" fillId="6" borderId="99" xfId="0" applyNumberFormat="1" applyFont="1" applyFill="1" applyBorder="1" applyAlignment="1">
      <alignment horizontal="center"/>
    </xf>
    <xf numFmtId="3" fontId="8" fillId="9" borderId="39" xfId="0" applyNumberFormat="1" applyFont="1" applyFill="1" applyBorder="1" applyAlignment="1">
      <alignment horizontal="center" vertical="center" wrapText="1"/>
    </xf>
    <xf numFmtId="3" fontId="8" fillId="9" borderId="40" xfId="0" applyNumberFormat="1" applyFont="1" applyFill="1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43" fontId="1" fillId="0" borderId="0" xfId="7" applyFont="1" applyFill="1"/>
    <xf numFmtId="171" fontId="1" fillId="0" borderId="0" xfId="7" applyNumberFormat="1" applyFont="1" applyFill="1"/>
  </cellXfs>
  <cellStyles count="8">
    <cellStyle name="Euro" xfId="4"/>
    <cellStyle name="Hyperlink" xfId="3" builtinId="8"/>
    <cellStyle name="Komma" xfId="7" builtinId="3"/>
    <cellStyle name="Normal_CoalTimeSeries" xfId="5"/>
    <cellStyle name="Prozent" xfId="1" builtinId="5"/>
    <cellStyle name="Prozent 2" xfId="6"/>
    <cellStyle name="Standard" xfId="0" builtinId="0"/>
    <cellStyle name="Standard 2" xfId="2"/>
  </cellStyles>
  <dxfs count="0"/>
  <tableStyles count="0" defaultTableStyle="TableStyleMedium9" defaultPivotStyle="PivotStyleLight16"/>
  <colors>
    <mruColors>
      <color rgb="FF008000"/>
      <color rgb="FFFF00FF"/>
      <color rgb="FF00FF00"/>
      <color rgb="FFFFFF99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47626</xdr:colOff>
      <xdr:row>0</xdr:row>
      <xdr:rowOff>0</xdr:rowOff>
    </xdr:from>
    <xdr:to>
      <xdr:col>1</xdr:col>
      <xdr:colOff>1</xdr:colOff>
      <xdr:row>1</xdr:row>
      <xdr:rowOff>0</xdr:rowOff>
    </xdr:to>
    <xdr:pic>
      <xdr:nvPicPr>
        <xdr:cNvPr id="2" name="Picture 1" descr="Kopfzeil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6" y="0"/>
          <a:ext cx="215265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tatistik.at/" TargetMode="External"/><Relationship Id="rId2" Type="http://schemas.openxmlformats.org/officeDocument/2006/relationships/hyperlink" Target="http://www.statistik.gv.at/" TargetMode="External"/><Relationship Id="rId1" Type="http://schemas.openxmlformats.org/officeDocument/2006/relationships/hyperlink" Target="http://www.statistik.gv.at/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manfred.gollner@statistik.gv.a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tabSelected="1" workbookViewId="0">
      <selection activeCell="A2" sqref="A2"/>
    </sheetView>
  </sheetViews>
  <sheetFormatPr baseColWidth="10" defaultRowHeight="14.25"/>
  <cols>
    <col min="1" max="1" width="28.875" customWidth="1"/>
  </cols>
  <sheetData>
    <row r="1" spans="1:8" ht="36" customHeight="1">
      <c r="A1" s="243" t="s">
        <v>127</v>
      </c>
      <c r="B1" s="244"/>
      <c r="C1" s="244"/>
      <c r="D1" s="244"/>
      <c r="E1" s="244"/>
      <c r="F1" s="244"/>
      <c r="G1" s="244"/>
      <c r="H1" s="244"/>
    </row>
    <row r="2" spans="1:8">
      <c r="A2" s="243" t="s">
        <v>128</v>
      </c>
      <c r="B2" s="245"/>
      <c r="C2" s="245"/>
      <c r="D2" s="246"/>
      <c r="E2" s="247"/>
      <c r="F2" s="245"/>
      <c r="G2" s="245"/>
      <c r="H2" s="245"/>
    </row>
    <row r="3" spans="1:8">
      <c r="A3" s="248" t="s">
        <v>129</v>
      </c>
      <c r="B3" s="245"/>
      <c r="C3" s="245"/>
      <c r="D3" s="246"/>
      <c r="E3" s="247"/>
      <c r="F3" s="245"/>
      <c r="G3" s="245"/>
      <c r="H3" s="245"/>
    </row>
    <row r="4" spans="1:8">
      <c r="A4" s="248" t="s">
        <v>130</v>
      </c>
      <c r="B4" s="245"/>
      <c r="C4" s="245"/>
      <c r="D4" s="246"/>
      <c r="E4" s="247"/>
      <c r="F4" s="245"/>
      <c r="G4" s="245"/>
      <c r="H4" s="245"/>
    </row>
    <row r="5" spans="1:8">
      <c r="A5" s="248" t="s">
        <v>131</v>
      </c>
      <c r="B5" s="245"/>
      <c r="C5" s="245"/>
      <c r="D5" s="246"/>
      <c r="E5" s="247"/>
      <c r="F5" s="245"/>
      <c r="G5" s="245"/>
      <c r="H5" s="245"/>
    </row>
    <row r="6" spans="1:8">
      <c r="A6" s="249" t="s">
        <v>132</v>
      </c>
      <c r="B6" s="245"/>
      <c r="C6" s="245"/>
      <c r="D6" s="246"/>
      <c r="E6" s="247"/>
      <c r="F6" s="245"/>
      <c r="G6" s="245"/>
      <c r="H6" s="245"/>
    </row>
    <row r="7" spans="1:8">
      <c r="A7" s="248" t="s">
        <v>133</v>
      </c>
      <c r="B7" s="245"/>
      <c r="C7" s="245"/>
      <c r="D7" s="246"/>
      <c r="E7" s="247"/>
      <c r="F7" s="245"/>
      <c r="G7" s="245"/>
      <c r="H7" s="245"/>
    </row>
    <row r="8" spans="1:8">
      <c r="A8" s="249" t="s">
        <v>134</v>
      </c>
      <c r="B8" s="248"/>
      <c r="C8" s="248"/>
      <c r="D8" s="248"/>
      <c r="E8" s="248"/>
      <c r="F8" s="248"/>
      <c r="G8" s="248"/>
      <c r="H8" s="248"/>
    </row>
    <row r="9" spans="1:8" ht="30">
      <c r="A9" s="250"/>
      <c r="B9" s="250"/>
      <c r="C9" s="266" t="s">
        <v>135</v>
      </c>
      <c r="D9" s="250"/>
      <c r="E9" s="250"/>
      <c r="F9" s="250"/>
      <c r="G9" s="250"/>
      <c r="H9" s="250"/>
    </row>
    <row r="10" spans="1:8">
      <c r="A10" s="250"/>
      <c r="B10" s="250"/>
      <c r="C10" s="250"/>
      <c r="D10" s="250"/>
      <c r="E10" s="250"/>
      <c r="F10" s="250"/>
      <c r="G10" s="250"/>
      <c r="H10" s="250"/>
    </row>
    <row r="11" spans="1:8">
      <c r="A11" s="251"/>
      <c r="B11" s="252"/>
      <c r="C11" s="252"/>
      <c r="D11" s="250"/>
      <c r="E11" s="250"/>
      <c r="F11" s="250"/>
      <c r="G11" s="250"/>
      <c r="H11" s="250"/>
    </row>
    <row r="12" spans="1:8" ht="35.25">
      <c r="A12" s="252"/>
      <c r="B12" s="112"/>
      <c r="C12" s="253"/>
      <c r="D12" s="250"/>
      <c r="E12" s="250"/>
      <c r="F12" s="250"/>
      <c r="G12" s="250"/>
      <c r="H12" s="250"/>
    </row>
    <row r="13" spans="1:8" ht="23.25">
      <c r="A13" s="251"/>
      <c r="B13" s="112"/>
      <c r="C13" s="254" t="s">
        <v>173</v>
      </c>
      <c r="D13" s="250"/>
      <c r="E13" s="255"/>
      <c r="F13" s="250"/>
      <c r="G13" s="250"/>
      <c r="H13" s="250"/>
    </row>
    <row r="14" spans="1:8">
      <c r="A14" s="251"/>
      <c r="B14" s="112"/>
      <c r="C14" s="112"/>
      <c r="D14" s="250"/>
      <c r="E14" s="255"/>
      <c r="F14" s="250"/>
      <c r="G14" s="250"/>
      <c r="H14" s="250"/>
    </row>
    <row r="15" spans="1:8">
      <c r="A15" s="251"/>
      <c r="B15" s="112"/>
      <c r="C15" s="112"/>
      <c r="D15" s="250"/>
      <c r="E15" s="255"/>
      <c r="F15" s="250"/>
      <c r="G15" s="250"/>
      <c r="H15" s="250"/>
    </row>
    <row r="16" spans="1:8">
      <c r="A16" s="251"/>
      <c r="C16" s="288" t="s">
        <v>175</v>
      </c>
      <c r="D16" s="250"/>
      <c r="E16" s="255"/>
      <c r="F16" s="250"/>
      <c r="G16" s="250"/>
      <c r="H16" s="250"/>
    </row>
    <row r="17" spans="1:8">
      <c r="A17" s="251"/>
      <c r="B17" s="256"/>
      <c r="C17" s="289" t="s">
        <v>174</v>
      </c>
      <c r="D17" s="250"/>
      <c r="E17" s="250"/>
      <c r="F17" s="250"/>
      <c r="G17" s="250"/>
      <c r="H17" s="250"/>
    </row>
    <row r="18" spans="1:8">
      <c r="A18" s="257"/>
      <c r="B18" s="112"/>
      <c r="C18" s="112"/>
      <c r="D18" s="250"/>
      <c r="E18" s="255"/>
      <c r="F18" s="250"/>
      <c r="G18" s="250"/>
      <c r="H18" s="250"/>
    </row>
    <row r="19" spans="1:8">
      <c r="A19" s="251"/>
      <c r="B19" s="112"/>
      <c r="C19" s="112"/>
      <c r="D19" s="250"/>
      <c r="E19" s="255"/>
      <c r="F19" s="250"/>
      <c r="G19" s="250"/>
      <c r="H19" s="250"/>
    </row>
    <row r="20" spans="1:8">
      <c r="A20" s="251"/>
      <c r="B20" s="112"/>
      <c r="C20" s="112"/>
      <c r="D20" s="250"/>
      <c r="E20" s="255"/>
      <c r="F20" s="250"/>
      <c r="G20" s="250"/>
      <c r="H20" s="250"/>
    </row>
    <row r="21" spans="1:8">
      <c r="A21" s="251"/>
      <c r="B21" s="112"/>
      <c r="C21" s="112"/>
      <c r="D21" s="250"/>
      <c r="E21" s="255"/>
      <c r="F21" s="250"/>
      <c r="G21" s="250"/>
      <c r="H21" s="250"/>
    </row>
    <row r="22" spans="1:8">
      <c r="A22" s="251"/>
      <c r="B22" s="112"/>
      <c r="C22" s="112"/>
      <c r="D22" s="250"/>
      <c r="E22" s="255"/>
      <c r="F22" s="250"/>
      <c r="G22" s="250"/>
      <c r="H22" s="250"/>
    </row>
    <row r="23" spans="1:8">
      <c r="A23" s="251"/>
      <c r="B23" s="112"/>
      <c r="C23" s="112"/>
      <c r="D23" s="250"/>
      <c r="E23" s="255"/>
      <c r="F23" s="250"/>
      <c r="G23" s="250"/>
      <c r="H23" s="250"/>
    </row>
    <row r="24" spans="1:8">
      <c r="A24" s="251"/>
      <c r="B24" s="112"/>
      <c r="C24" s="112"/>
      <c r="D24" s="250"/>
      <c r="E24" s="255"/>
      <c r="F24" s="250"/>
      <c r="G24" s="250"/>
      <c r="H24" s="250"/>
    </row>
    <row r="25" spans="1:8">
      <c r="A25" s="251"/>
      <c r="B25" s="112"/>
      <c r="C25" s="112"/>
      <c r="D25" s="250"/>
      <c r="E25" s="250"/>
      <c r="F25" s="250"/>
      <c r="G25" s="250"/>
      <c r="H25" s="250"/>
    </row>
    <row r="26" spans="1:8">
      <c r="A26" s="258"/>
      <c r="B26" s="112"/>
      <c r="C26" s="112"/>
      <c r="D26" s="250"/>
      <c r="E26" s="250"/>
      <c r="F26" s="250"/>
      <c r="G26" s="250"/>
      <c r="H26" s="250"/>
    </row>
    <row r="27" spans="1:8">
      <c r="A27" s="258"/>
      <c r="B27" s="112"/>
      <c r="C27" s="112"/>
      <c r="D27" s="250"/>
      <c r="E27" s="250"/>
      <c r="F27" s="250"/>
      <c r="G27" s="250"/>
      <c r="H27" s="250"/>
    </row>
    <row r="28" spans="1:8">
      <c r="A28" s="258"/>
      <c r="B28" s="112"/>
      <c r="C28" s="112"/>
      <c r="D28" s="250"/>
      <c r="E28" s="250"/>
      <c r="F28" s="250"/>
      <c r="G28" s="250"/>
      <c r="H28" s="250"/>
    </row>
    <row r="29" spans="1:8">
      <c r="A29" s="258"/>
      <c r="B29" s="250"/>
      <c r="C29" s="250"/>
      <c r="D29" s="250"/>
      <c r="E29" s="250"/>
      <c r="F29" s="250"/>
      <c r="G29" s="250"/>
      <c r="H29" s="250"/>
    </row>
  </sheetData>
  <hyperlinks>
    <hyperlink ref="A1" r:id="rId1"/>
    <hyperlink ref="A2" r:id="rId2"/>
    <hyperlink ref="A6" r:id="rId3" display="Internet: www.astatistik.at"/>
    <hyperlink ref="A8" r:id="rId4"/>
  </hyperlinks>
  <pageMargins left="0.7" right="0.7" top="0.78740157499999996" bottom="0.78740157499999996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sqref="A1:I3"/>
    </sheetView>
  </sheetViews>
  <sheetFormatPr baseColWidth="10" defaultRowHeight="14.25"/>
  <cols>
    <col min="1" max="1" width="42.625" style="131" customWidth="1"/>
    <col min="2" max="9" width="16.625" style="139" customWidth="1"/>
    <col min="10" max="10" width="11.625" style="131" customWidth="1"/>
    <col min="11" max="11" width="42.625" style="131" customWidth="1"/>
    <col min="12" max="19" width="16.625" style="139" customWidth="1"/>
    <col min="20" max="20" width="11.625" style="131" customWidth="1"/>
    <col min="21" max="21" width="41" style="131" customWidth="1"/>
    <col min="22" max="23" width="16.625" style="139" customWidth="1"/>
    <col min="24" max="24" width="23.5" style="139" customWidth="1"/>
    <col min="25" max="26" width="16.625" style="139" customWidth="1"/>
    <col min="27" max="27" width="20.5" style="139" customWidth="1"/>
    <col min="28" max="31" width="16.625" style="139" customWidth="1"/>
    <col min="32" max="32" width="21.5" style="139" customWidth="1"/>
    <col min="33" max="34" width="16.625" style="139" customWidth="1"/>
    <col min="35" max="35" width="16.625" style="140" customWidth="1"/>
    <col min="36" max="42" width="16.625" style="131" customWidth="1"/>
    <col min="43" max="50" width="8.625" style="131" customWidth="1"/>
    <col min="51" max="51" width="11" style="131"/>
    <col min="52" max="52" width="22.25" style="131" customWidth="1"/>
    <col min="53" max="53" width="3" style="132" customWidth="1"/>
    <col min="54" max="66" width="8.625" style="131" customWidth="1"/>
    <col min="67" max="68" width="11" style="131"/>
    <col min="69" max="69" width="25.625" style="131" customWidth="1"/>
    <col min="70" max="70" width="4.375" style="132" customWidth="1"/>
    <col min="71" max="84" width="8.625" style="131" customWidth="1"/>
    <col min="85" max="85" width="11" style="2" customWidth="1"/>
    <col min="86" max="88" width="11" style="131"/>
    <col min="89" max="101" width="8.625" style="131" customWidth="1"/>
    <col min="102" max="16384" width="11" style="131"/>
  </cols>
  <sheetData>
    <row r="1" spans="1:85" ht="15" customHeight="1" thickTop="1">
      <c r="A1" s="338" t="s">
        <v>170</v>
      </c>
      <c r="B1" s="339"/>
      <c r="C1" s="339"/>
      <c r="D1" s="339"/>
      <c r="E1" s="339"/>
      <c r="F1" s="339"/>
      <c r="G1" s="339"/>
      <c r="H1" s="339"/>
      <c r="I1" s="340"/>
      <c r="K1" s="347" t="s">
        <v>171</v>
      </c>
      <c r="L1" s="348"/>
      <c r="M1" s="348"/>
      <c r="N1" s="348"/>
      <c r="O1" s="348"/>
      <c r="P1" s="348"/>
      <c r="Q1" s="348"/>
      <c r="R1" s="348"/>
      <c r="S1" s="349"/>
      <c r="U1" s="356" t="s">
        <v>172</v>
      </c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8"/>
    </row>
    <row r="2" spans="1:85" ht="14.25" customHeight="1">
      <c r="A2" s="341"/>
      <c r="B2" s="342"/>
      <c r="C2" s="342"/>
      <c r="D2" s="342"/>
      <c r="E2" s="342"/>
      <c r="F2" s="342"/>
      <c r="G2" s="342"/>
      <c r="H2" s="342"/>
      <c r="I2" s="343"/>
      <c r="K2" s="350"/>
      <c r="L2" s="351"/>
      <c r="M2" s="351"/>
      <c r="N2" s="351"/>
      <c r="O2" s="351"/>
      <c r="P2" s="351"/>
      <c r="Q2" s="351"/>
      <c r="R2" s="351"/>
      <c r="S2" s="352"/>
      <c r="U2" s="359"/>
      <c r="V2" s="360"/>
      <c r="W2" s="360"/>
      <c r="X2" s="360"/>
      <c r="Y2" s="360"/>
      <c r="Z2" s="360"/>
      <c r="AA2" s="360"/>
      <c r="AB2" s="360"/>
      <c r="AC2" s="360"/>
      <c r="AD2" s="360"/>
      <c r="AE2" s="360"/>
      <c r="AF2" s="360"/>
      <c r="AG2" s="360"/>
      <c r="AH2" s="360"/>
      <c r="AI2" s="361"/>
    </row>
    <row r="3" spans="1:85" ht="15" customHeight="1" thickBot="1">
      <c r="A3" s="344"/>
      <c r="B3" s="345"/>
      <c r="C3" s="345"/>
      <c r="D3" s="345"/>
      <c r="E3" s="345"/>
      <c r="F3" s="345"/>
      <c r="G3" s="345"/>
      <c r="H3" s="345"/>
      <c r="I3" s="346"/>
      <c r="K3" s="353"/>
      <c r="L3" s="354"/>
      <c r="M3" s="354"/>
      <c r="N3" s="354"/>
      <c r="O3" s="354"/>
      <c r="P3" s="354"/>
      <c r="Q3" s="354"/>
      <c r="R3" s="354"/>
      <c r="S3" s="355"/>
      <c r="U3" s="362"/>
      <c r="V3" s="363"/>
      <c r="W3" s="363"/>
      <c r="X3" s="363"/>
      <c r="Y3" s="363"/>
      <c r="Z3" s="363"/>
      <c r="AA3" s="363"/>
      <c r="AB3" s="363"/>
      <c r="AC3" s="363"/>
      <c r="AD3" s="363"/>
      <c r="AE3" s="363"/>
      <c r="AF3" s="363"/>
      <c r="AG3" s="363"/>
      <c r="AH3" s="363"/>
      <c r="AI3" s="364"/>
    </row>
    <row r="4" spans="1:85" ht="15" customHeight="1" thickTop="1" thickBot="1">
      <c r="A4" s="133"/>
      <c r="B4" s="133"/>
      <c r="C4" s="133"/>
      <c r="D4" s="133"/>
      <c r="E4" s="133"/>
      <c r="F4" s="133"/>
      <c r="G4" s="133"/>
      <c r="H4" s="133"/>
      <c r="I4" s="133"/>
      <c r="K4" s="133"/>
      <c r="L4" s="133"/>
      <c r="M4" s="133"/>
      <c r="N4" s="133"/>
      <c r="O4" s="133"/>
      <c r="P4" s="133"/>
      <c r="Q4" s="133"/>
      <c r="R4" s="133"/>
      <c r="S4" s="133"/>
      <c r="U4" s="134"/>
      <c r="V4" s="134"/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34"/>
      <c r="AI4" s="134"/>
    </row>
    <row r="5" spans="1:85" ht="28.5">
      <c r="A5" s="365" t="s">
        <v>101</v>
      </c>
      <c r="B5" s="135" t="s">
        <v>0</v>
      </c>
      <c r="C5" s="135" t="s">
        <v>1</v>
      </c>
      <c r="D5" s="135" t="s">
        <v>2</v>
      </c>
      <c r="E5" s="135" t="s">
        <v>3</v>
      </c>
      <c r="F5" s="135" t="s">
        <v>27</v>
      </c>
      <c r="G5" s="135" t="s">
        <v>4</v>
      </c>
      <c r="H5" s="135" t="s">
        <v>5</v>
      </c>
      <c r="I5" s="136" t="s">
        <v>6</v>
      </c>
      <c r="K5" s="367" t="s">
        <v>101</v>
      </c>
      <c r="L5" s="137" t="s">
        <v>0</v>
      </c>
      <c r="M5" s="137" t="s">
        <v>1</v>
      </c>
      <c r="N5" s="137" t="s">
        <v>2</v>
      </c>
      <c r="O5" s="137" t="s">
        <v>3</v>
      </c>
      <c r="P5" s="137" t="s">
        <v>27</v>
      </c>
      <c r="Q5" s="137" t="s">
        <v>4</v>
      </c>
      <c r="R5" s="137" t="s">
        <v>5</v>
      </c>
      <c r="S5" s="138" t="s">
        <v>6</v>
      </c>
      <c r="U5" s="139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40"/>
      <c r="AJ5" s="140"/>
      <c r="AR5" s="132"/>
      <c r="BA5" s="131"/>
      <c r="BI5" s="132"/>
      <c r="BR5" s="131"/>
      <c r="BX5" s="2"/>
      <c r="CG5" s="131"/>
    </row>
    <row r="6" spans="1:85" ht="15">
      <c r="A6" s="366" t="s">
        <v>99</v>
      </c>
      <c r="B6" s="294" t="s">
        <v>109</v>
      </c>
      <c r="C6" s="295"/>
      <c r="D6" s="295"/>
      <c r="E6" s="295"/>
      <c r="F6" s="295"/>
      <c r="G6" s="295"/>
      <c r="H6" s="295"/>
      <c r="I6" s="296"/>
      <c r="K6" s="368" t="s">
        <v>99</v>
      </c>
      <c r="L6" s="297" t="s">
        <v>109</v>
      </c>
      <c r="M6" s="298"/>
      <c r="N6" s="298"/>
      <c r="O6" s="298"/>
      <c r="P6" s="298"/>
      <c r="Q6" s="298"/>
      <c r="R6" s="298"/>
      <c r="S6" s="299"/>
      <c r="U6" s="139"/>
      <c r="X6" s="131"/>
      <c r="Y6" s="131"/>
      <c r="Z6" s="131"/>
      <c r="AA6" s="131"/>
      <c r="AB6" s="131"/>
      <c r="AC6" s="131"/>
      <c r="AD6" s="131"/>
      <c r="AE6" s="131"/>
      <c r="AF6" s="131"/>
      <c r="AG6" s="131"/>
      <c r="AH6" s="140"/>
      <c r="AJ6" s="140"/>
      <c r="AR6" s="132"/>
      <c r="BA6" s="131"/>
      <c r="BI6" s="132"/>
      <c r="BR6" s="131"/>
      <c r="BX6" s="2"/>
      <c r="CG6" s="131"/>
    </row>
    <row r="7" spans="1:85" ht="15">
      <c r="A7" s="141" t="s">
        <v>7</v>
      </c>
      <c r="B7" s="42">
        <f>B33+B85</f>
        <v>0.31214581023558785</v>
      </c>
      <c r="C7" s="42">
        <f t="shared" ref="C7:E7" si="0">C33+C85</f>
        <v>0</v>
      </c>
      <c r="D7" s="42">
        <f t="shared" si="0"/>
        <v>4.2336771249924614E-4</v>
      </c>
      <c r="E7" s="42">
        <f t="shared" si="0"/>
        <v>0</v>
      </c>
      <c r="F7" s="142">
        <f>F59+F85</f>
        <v>0</v>
      </c>
      <c r="G7" s="42">
        <f t="shared" ref="G7:H22" si="1">G33+G85</f>
        <v>0</v>
      </c>
      <c r="H7" s="42">
        <f t="shared" si="1"/>
        <v>0</v>
      </c>
      <c r="I7" s="144">
        <f>SUM(B7:H7)</f>
        <v>0.31256917794808708</v>
      </c>
      <c r="J7" s="139"/>
      <c r="K7" s="145" t="s">
        <v>7</v>
      </c>
      <c r="L7" s="42">
        <f>L33+L85</f>
        <v>0.31214581023558785</v>
      </c>
      <c r="M7" s="42">
        <f t="shared" ref="M7:O7" si="2">M33+M85</f>
        <v>0</v>
      </c>
      <c r="N7" s="42">
        <f t="shared" si="2"/>
        <v>4.2336771249924614E-4</v>
      </c>
      <c r="O7" s="42">
        <f t="shared" si="2"/>
        <v>0</v>
      </c>
      <c r="P7" s="45">
        <f>P59+P85+P33</f>
        <v>0</v>
      </c>
      <c r="Q7" s="42">
        <f t="shared" ref="Q7:R22" si="3">Q33+Q85</f>
        <v>0</v>
      </c>
      <c r="R7" s="42">
        <f t="shared" si="3"/>
        <v>0</v>
      </c>
      <c r="S7" s="148">
        <f>SUM(L7:R7)</f>
        <v>0.31256917794808708</v>
      </c>
      <c r="T7" s="139" t="str">
        <f>IF(ABS(S7-I7)&gt;0.01,S7-I7,"")</f>
        <v/>
      </c>
      <c r="U7" s="139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40"/>
      <c r="AJ7" s="140"/>
      <c r="AR7" s="132"/>
      <c r="BA7" s="131"/>
      <c r="BI7" s="132"/>
      <c r="BR7" s="131"/>
      <c r="BX7" s="2"/>
      <c r="CG7" s="131"/>
    </row>
    <row r="8" spans="1:85" ht="15">
      <c r="A8" s="149" t="s">
        <v>8</v>
      </c>
      <c r="B8" s="48">
        <f t="shared" ref="B8:E23" si="4">B34+B86</f>
        <v>25.816525659796405</v>
      </c>
      <c r="C8" s="48">
        <f t="shared" si="4"/>
        <v>0</v>
      </c>
      <c r="D8" s="48">
        <f t="shared" si="4"/>
        <v>0</v>
      </c>
      <c r="E8" s="48">
        <f t="shared" si="4"/>
        <v>0</v>
      </c>
      <c r="F8" s="150">
        <f t="shared" ref="F8:F27" si="5">F60+F86</f>
        <v>0</v>
      </c>
      <c r="G8" s="48">
        <f t="shared" si="1"/>
        <v>0</v>
      </c>
      <c r="H8" s="48">
        <f t="shared" si="1"/>
        <v>0</v>
      </c>
      <c r="I8" s="152">
        <f t="shared" ref="I8:I27" si="6">SUM(B8:H8)</f>
        <v>25.816525659796405</v>
      </c>
      <c r="J8" s="139"/>
      <c r="K8" s="153" t="s">
        <v>8</v>
      </c>
      <c r="L8" s="51">
        <f t="shared" ref="L8:O23" si="7">L34+L86</f>
        <v>25.816525659796405</v>
      </c>
      <c r="M8" s="51">
        <f t="shared" si="7"/>
        <v>0</v>
      </c>
      <c r="N8" s="51">
        <f t="shared" si="7"/>
        <v>0</v>
      </c>
      <c r="O8" s="51">
        <f t="shared" si="7"/>
        <v>0</v>
      </c>
      <c r="P8" s="51">
        <f t="shared" ref="P8:P27" si="8">P60+P86+P34</f>
        <v>0</v>
      </c>
      <c r="Q8" s="51">
        <f t="shared" si="3"/>
        <v>0</v>
      </c>
      <c r="R8" s="51">
        <f t="shared" si="3"/>
        <v>0</v>
      </c>
      <c r="S8" s="156">
        <f t="shared" ref="S8:S27" si="9">SUM(L8:R8)</f>
        <v>25.816525659796405</v>
      </c>
      <c r="T8" s="139" t="str">
        <f t="shared" ref="T8:T24" si="10">IF(ABS(S8-I8)&gt;0.01,S8-I8,"")</f>
        <v/>
      </c>
      <c r="U8" s="139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40"/>
      <c r="AJ8" s="140"/>
      <c r="AR8" s="132"/>
      <c r="BA8" s="131"/>
      <c r="BI8" s="132"/>
      <c r="BR8" s="131"/>
      <c r="BX8" s="2"/>
      <c r="CG8" s="131"/>
    </row>
    <row r="9" spans="1:85" ht="15">
      <c r="A9" s="157" t="s">
        <v>10</v>
      </c>
      <c r="B9" s="45">
        <f t="shared" si="4"/>
        <v>0.25312939405140167</v>
      </c>
      <c r="C9" s="45">
        <f t="shared" si="4"/>
        <v>0</v>
      </c>
      <c r="D9" s="45">
        <f t="shared" si="4"/>
        <v>1.9173521244342677E-2</v>
      </c>
      <c r="E9" s="45">
        <f t="shared" si="4"/>
        <v>0</v>
      </c>
      <c r="F9" s="146">
        <f t="shared" si="5"/>
        <v>0</v>
      </c>
      <c r="G9" s="45">
        <f t="shared" si="1"/>
        <v>0</v>
      </c>
      <c r="H9" s="45">
        <f t="shared" si="1"/>
        <v>0</v>
      </c>
      <c r="I9" s="144">
        <f t="shared" si="6"/>
        <v>0.27230291529574435</v>
      </c>
      <c r="J9" s="139"/>
      <c r="K9" s="145" t="s">
        <v>10</v>
      </c>
      <c r="L9" s="45">
        <f t="shared" si="7"/>
        <v>0.25312939405140167</v>
      </c>
      <c r="M9" s="45">
        <f t="shared" si="7"/>
        <v>0</v>
      </c>
      <c r="N9" s="45">
        <f t="shared" si="7"/>
        <v>1.9173521244342677E-2</v>
      </c>
      <c r="O9" s="45">
        <f t="shared" si="7"/>
        <v>0</v>
      </c>
      <c r="P9" s="45">
        <f t="shared" si="8"/>
        <v>0</v>
      </c>
      <c r="Q9" s="45">
        <f t="shared" si="3"/>
        <v>0</v>
      </c>
      <c r="R9" s="45">
        <f t="shared" si="3"/>
        <v>0</v>
      </c>
      <c r="S9" s="148">
        <f t="shared" si="9"/>
        <v>0.27230291529574435</v>
      </c>
      <c r="T9" s="139" t="str">
        <f t="shared" si="10"/>
        <v/>
      </c>
      <c r="U9" s="139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40"/>
      <c r="AJ9" s="140"/>
      <c r="AR9" s="132"/>
      <c r="BA9" s="131"/>
      <c r="BI9" s="132"/>
      <c r="BR9" s="131"/>
      <c r="BX9" s="2"/>
      <c r="CG9" s="131"/>
    </row>
    <row r="10" spans="1:85" ht="15">
      <c r="A10" s="149" t="s">
        <v>53</v>
      </c>
      <c r="B10" s="48">
        <f t="shared" si="4"/>
        <v>0</v>
      </c>
      <c r="C10" s="48">
        <f t="shared" si="4"/>
        <v>0</v>
      </c>
      <c r="D10" s="48">
        <f t="shared" si="4"/>
        <v>0</v>
      </c>
      <c r="E10" s="48">
        <f t="shared" si="4"/>
        <v>0</v>
      </c>
      <c r="F10" s="150">
        <f t="shared" si="5"/>
        <v>0</v>
      </c>
      <c r="G10" s="48">
        <f t="shared" si="1"/>
        <v>0</v>
      </c>
      <c r="H10" s="48">
        <f t="shared" si="1"/>
        <v>0</v>
      </c>
      <c r="I10" s="152">
        <f t="shared" si="6"/>
        <v>0</v>
      </c>
      <c r="J10" s="139"/>
      <c r="K10" s="153" t="s">
        <v>53</v>
      </c>
      <c r="L10" s="51">
        <f t="shared" si="7"/>
        <v>0</v>
      </c>
      <c r="M10" s="51">
        <f t="shared" si="7"/>
        <v>0</v>
      </c>
      <c r="N10" s="51">
        <f t="shared" si="7"/>
        <v>0</v>
      </c>
      <c r="O10" s="51">
        <f t="shared" si="7"/>
        <v>0</v>
      </c>
      <c r="P10" s="51">
        <f t="shared" si="8"/>
        <v>0</v>
      </c>
      <c r="Q10" s="51">
        <f t="shared" si="3"/>
        <v>0</v>
      </c>
      <c r="R10" s="51">
        <f t="shared" si="3"/>
        <v>0</v>
      </c>
      <c r="S10" s="156">
        <f t="shared" si="9"/>
        <v>0</v>
      </c>
      <c r="T10" s="139" t="str">
        <f t="shared" si="10"/>
        <v/>
      </c>
      <c r="U10" s="139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40"/>
      <c r="AJ10" s="140"/>
      <c r="AR10" s="132"/>
      <c r="BA10" s="131"/>
      <c r="BI10" s="132"/>
      <c r="BR10" s="131"/>
      <c r="BX10" s="2"/>
      <c r="CG10" s="131"/>
    </row>
    <row r="11" spans="1:85" ht="15">
      <c r="A11" s="157" t="s">
        <v>16</v>
      </c>
      <c r="B11" s="45">
        <f t="shared" si="4"/>
        <v>34.068611449432808</v>
      </c>
      <c r="C11" s="45">
        <f t="shared" si="4"/>
        <v>14.844125465534731</v>
      </c>
      <c r="D11" s="45">
        <f t="shared" si="4"/>
        <v>15.666472005500271</v>
      </c>
      <c r="E11" s="45">
        <f t="shared" si="4"/>
        <v>0.47920635066588857</v>
      </c>
      <c r="F11" s="146">
        <f t="shared" si="5"/>
        <v>0</v>
      </c>
      <c r="G11" s="45">
        <f t="shared" si="1"/>
        <v>0</v>
      </c>
      <c r="H11" s="45">
        <f t="shared" si="1"/>
        <v>0</v>
      </c>
      <c r="I11" s="144">
        <f t="shared" si="6"/>
        <v>65.058415271133697</v>
      </c>
      <c r="J11" s="139"/>
      <c r="K11" s="145" t="s">
        <v>16</v>
      </c>
      <c r="L11" s="45">
        <f t="shared" si="7"/>
        <v>34.068611449432808</v>
      </c>
      <c r="M11" s="45">
        <f t="shared" si="7"/>
        <v>14.844125465534731</v>
      </c>
      <c r="N11" s="45">
        <f t="shared" si="7"/>
        <v>15.666472005500271</v>
      </c>
      <c r="O11" s="45">
        <f t="shared" si="7"/>
        <v>0.47920635066588857</v>
      </c>
      <c r="P11" s="45">
        <f t="shared" si="8"/>
        <v>0</v>
      </c>
      <c r="Q11" s="45">
        <f t="shared" si="3"/>
        <v>0</v>
      </c>
      <c r="R11" s="45">
        <f t="shared" si="3"/>
        <v>0</v>
      </c>
      <c r="S11" s="148">
        <f t="shared" si="9"/>
        <v>65.058415271133697</v>
      </c>
      <c r="T11" s="139" t="str">
        <f t="shared" si="10"/>
        <v/>
      </c>
      <c r="U11" s="139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40"/>
      <c r="AJ11" s="140"/>
      <c r="AR11" s="132"/>
      <c r="BA11" s="131"/>
      <c r="BI11" s="132"/>
      <c r="BR11" s="131"/>
      <c r="BX11" s="2"/>
      <c r="CG11" s="131"/>
    </row>
    <row r="12" spans="1:85" ht="15">
      <c r="A12" s="149" t="s">
        <v>15</v>
      </c>
      <c r="B12" s="48">
        <f t="shared" si="4"/>
        <v>2180.7906028976363</v>
      </c>
      <c r="C12" s="48">
        <f t="shared" si="4"/>
        <v>3.8220167274525343</v>
      </c>
      <c r="D12" s="48">
        <f t="shared" si="4"/>
        <v>147.69769373341052</v>
      </c>
      <c r="E12" s="48">
        <f t="shared" si="4"/>
        <v>0</v>
      </c>
      <c r="F12" s="150">
        <f t="shared" si="5"/>
        <v>0</v>
      </c>
      <c r="G12" s="48">
        <f t="shared" si="1"/>
        <v>0</v>
      </c>
      <c r="H12" s="48">
        <f t="shared" si="1"/>
        <v>0</v>
      </c>
      <c r="I12" s="152">
        <f t="shared" si="6"/>
        <v>2332.3103133584996</v>
      </c>
      <c r="J12" s="139"/>
      <c r="K12" s="153" t="s">
        <v>15</v>
      </c>
      <c r="L12" s="51">
        <f t="shared" si="7"/>
        <v>2180.7906028976363</v>
      </c>
      <c r="M12" s="51">
        <f t="shared" si="7"/>
        <v>3.8220167274525343</v>
      </c>
      <c r="N12" s="51">
        <f t="shared" si="7"/>
        <v>147.69769373341052</v>
      </c>
      <c r="O12" s="51">
        <f t="shared" si="7"/>
        <v>0</v>
      </c>
      <c r="P12" s="51">
        <f t="shared" si="8"/>
        <v>0</v>
      </c>
      <c r="Q12" s="51">
        <f t="shared" si="3"/>
        <v>0</v>
      </c>
      <c r="R12" s="51">
        <f t="shared" si="3"/>
        <v>0</v>
      </c>
      <c r="S12" s="156">
        <f t="shared" si="9"/>
        <v>2332.3103133584996</v>
      </c>
      <c r="T12" s="139" t="str">
        <f t="shared" si="10"/>
        <v/>
      </c>
      <c r="U12" s="139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40"/>
      <c r="AJ12" s="140"/>
      <c r="AR12" s="132"/>
      <c r="BA12" s="131"/>
      <c r="BI12" s="132"/>
      <c r="BR12" s="131"/>
      <c r="BX12" s="2"/>
      <c r="CG12" s="131"/>
    </row>
    <row r="13" spans="1:85" ht="15">
      <c r="A13" s="157" t="s">
        <v>55</v>
      </c>
      <c r="B13" s="45">
        <f t="shared" si="4"/>
        <v>0</v>
      </c>
      <c r="C13" s="45">
        <f t="shared" si="4"/>
        <v>8.8362591220266587E-2</v>
      </c>
      <c r="D13" s="45">
        <f t="shared" si="4"/>
        <v>0.12321208448007222</v>
      </c>
      <c r="E13" s="45">
        <f t="shared" si="4"/>
        <v>590.83224153998867</v>
      </c>
      <c r="F13" s="146">
        <f t="shared" si="5"/>
        <v>10572.602081189083</v>
      </c>
      <c r="G13" s="45">
        <f t="shared" si="1"/>
        <v>0</v>
      </c>
      <c r="H13" s="45">
        <f t="shared" si="1"/>
        <v>0</v>
      </c>
      <c r="I13" s="144">
        <f t="shared" si="6"/>
        <v>11163.645897404773</v>
      </c>
      <c r="J13" s="139"/>
      <c r="K13" s="159" t="s">
        <v>55</v>
      </c>
      <c r="L13" s="45">
        <f t="shared" si="7"/>
        <v>0</v>
      </c>
      <c r="M13" s="45">
        <f t="shared" si="7"/>
        <v>8.8362591220266587E-2</v>
      </c>
      <c r="N13" s="45">
        <f t="shared" si="7"/>
        <v>0.12321208448007222</v>
      </c>
      <c r="O13" s="45">
        <f t="shared" si="7"/>
        <v>590.83224153998867</v>
      </c>
      <c r="P13" s="45">
        <f t="shared" si="8"/>
        <v>10572.602081189083</v>
      </c>
      <c r="Q13" s="45">
        <f t="shared" si="3"/>
        <v>0</v>
      </c>
      <c r="R13" s="45">
        <f t="shared" si="3"/>
        <v>0</v>
      </c>
      <c r="S13" s="148">
        <f t="shared" si="9"/>
        <v>11163.645897404773</v>
      </c>
      <c r="T13" s="139" t="str">
        <f t="shared" si="10"/>
        <v/>
      </c>
      <c r="U13" s="139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40"/>
      <c r="AJ13" s="140"/>
      <c r="AR13" s="132"/>
      <c r="BA13" s="131"/>
      <c r="BI13" s="132"/>
      <c r="BR13" s="131"/>
      <c r="BX13" s="2"/>
      <c r="CG13" s="131"/>
    </row>
    <row r="14" spans="1:85" ht="15">
      <c r="A14" s="149" t="s">
        <v>12</v>
      </c>
      <c r="B14" s="48">
        <f t="shared" si="4"/>
        <v>0</v>
      </c>
      <c r="C14" s="48">
        <f t="shared" si="4"/>
        <v>0</v>
      </c>
      <c r="D14" s="48">
        <f t="shared" si="4"/>
        <v>1.9323964327472563E-3</v>
      </c>
      <c r="E14" s="48">
        <f t="shared" si="4"/>
        <v>14.509885454412577</v>
      </c>
      <c r="F14" s="150">
        <f t="shared" si="5"/>
        <v>2956.0436737392724</v>
      </c>
      <c r="G14" s="48">
        <f t="shared" si="1"/>
        <v>0</v>
      </c>
      <c r="H14" s="48">
        <f t="shared" si="1"/>
        <v>0</v>
      </c>
      <c r="I14" s="152">
        <f t="shared" si="6"/>
        <v>2970.555491590118</v>
      </c>
      <c r="J14" s="139"/>
      <c r="K14" s="153" t="s">
        <v>12</v>
      </c>
      <c r="L14" s="51">
        <f t="shared" si="7"/>
        <v>0</v>
      </c>
      <c r="M14" s="51">
        <f t="shared" si="7"/>
        <v>0</v>
      </c>
      <c r="N14" s="51">
        <f t="shared" si="7"/>
        <v>1.9323964327472563E-3</v>
      </c>
      <c r="O14" s="51">
        <f t="shared" si="7"/>
        <v>14.509885454412577</v>
      </c>
      <c r="P14" s="51">
        <f t="shared" si="8"/>
        <v>2956.0436737392724</v>
      </c>
      <c r="Q14" s="51">
        <f t="shared" si="3"/>
        <v>0</v>
      </c>
      <c r="R14" s="51">
        <f t="shared" si="3"/>
        <v>0</v>
      </c>
      <c r="S14" s="156">
        <f t="shared" si="9"/>
        <v>2970.555491590118</v>
      </c>
      <c r="T14" s="139" t="str">
        <f t="shared" si="10"/>
        <v/>
      </c>
      <c r="U14" s="139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40"/>
      <c r="AJ14" s="140"/>
      <c r="AR14" s="132"/>
      <c r="BA14" s="131"/>
      <c r="BI14" s="132"/>
      <c r="BR14" s="131"/>
      <c r="BX14" s="2"/>
      <c r="CG14" s="131"/>
    </row>
    <row r="15" spans="1:85" ht="15">
      <c r="A15" s="157" t="s">
        <v>56</v>
      </c>
      <c r="B15" s="45">
        <f t="shared" si="4"/>
        <v>0</v>
      </c>
      <c r="C15" s="45">
        <f t="shared" si="4"/>
        <v>0</v>
      </c>
      <c r="D15" s="45">
        <f t="shared" si="4"/>
        <v>0</v>
      </c>
      <c r="E15" s="45">
        <f t="shared" si="4"/>
        <v>0</v>
      </c>
      <c r="F15" s="146">
        <f t="shared" si="5"/>
        <v>36.302537411884501</v>
      </c>
      <c r="G15" s="45">
        <f t="shared" si="1"/>
        <v>0</v>
      </c>
      <c r="H15" s="45">
        <f t="shared" si="1"/>
        <v>0</v>
      </c>
      <c r="I15" s="144">
        <f t="shared" si="6"/>
        <v>36.302537411884501</v>
      </c>
      <c r="J15" s="139"/>
      <c r="K15" s="159" t="s">
        <v>56</v>
      </c>
      <c r="L15" s="45">
        <f t="shared" si="7"/>
        <v>0</v>
      </c>
      <c r="M15" s="45">
        <f t="shared" si="7"/>
        <v>0</v>
      </c>
      <c r="N15" s="45">
        <f t="shared" si="7"/>
        <v>0</v>
      </c>
      <c r="O15" s="45">
        <f t="shared" si="7"/>
        <v>0</v>
      </c>
      <c r="P15" s="45">
        <f t="shared" si="8"/>
        <v>36.302537411884501</v>
      </c>
      <c r="Q15" s="45">
        <f t="shared" si="3"/>
        <v>0</v>
      </c>
      <c r="R15" s="45">
        <f t="shared" si="3"/>
        <v>0</v>
      </c>
      <c r="S15" s="148">
        <f t="shared" si="9"/>
        <v>36.302537411884501</v>
      </c>
      <c r="T15" s="139" t="str">
        <f t="shared" si="10"/>
        <v/>
      </c>
      <c r="U15" s="139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40"/>
      <c r="AJ15" s="140"/>
      <c r="AR15" s="132"/>
      <c r="BA15" s="131"/>
      <c r="BI15" s="132"/>
      <c r="BR15" s="131"/>
      <c r="BX15" s="2"/>
      <c r="CG15" s="131"/>
    </row>
    <row r="16" spans="1:85" ht="15">
      <c r="A16" s="149" t="s">
        <v>17</v>
      </c>
      <c r="B16" s="48">
        <f t="shared" si="4"/>
        <v>59.44545118154457</v>
      </c>
      <c r="C16" s="48">
        <f t="shared" si="4"/>
        <v>0.35886486614026503</v>
      </c>
      <c r="D16" s="48">
        <f t="shared" si="4"/>
        <v>23.600169288966136</v>
      </c>
      <c r="E16" s="48">
        <f t="shared" si="4"/>
        <v>2.8367219676504636</v>
      </c>
      <c r="F16" s="150">
        <f t="shared" si="5"/>
        <v>2.4363299742818505</v>
      </c>
      <c r="G16" s="48">
        <f t="shared" si="1"/>
        <v>0</v>
      </c>
      <c r="H16" s="48">
        <f t="shared" si="1"/>
        <v>0</v>
      </c>
      <c r="I16" s="152">
        <f t="shared" si="6"/>
        <v>88.677537278583273</v>
      </c>
      <c r="J16" s="139"/>
      <c r="K16" s="153" t="s">
        <v>17</v>
      </c>
      <c r="L16" s="51">
        <f t="shared" si="7"/>
        <v>59.44545118154457</v>
      </c>
      <c r="M16" s="51">
        <f t="shared" si="7"/>
        <v>0.35886486614026503</v>
      </c>
      <c r="N16" s="51">
        <f t="shared" si="7"/>
        <v>23.600169288966136</v>
      </c>
      <c r="O16" s="51">
        <f t="shared" si="7"/>
        <v>2.8367219676504636</v>
      </c>
      <c r="P16" s="51">
        <f t="shared" si="8"/>
        <v>2.4363299742818505</v>
      </c>
      <c r="Q16" s="51">
        <f t="shared" si="3"/>
        <v>0</v>
      </c>
      <c r="R16" s="51">
        <f t="shared" si="3"/>
        <v>0</v>
      </c>
      <c r="S16" s="156">
        <f t="shared" si="9"/>
        <v>88.677537278583273</v>
      </c>
      <c r="T16" s="139" t="str">
        <f t="shared" si="10"/>
        <v/>
      </c>
      <c r="U16" s="139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40"/>
      <c r="AJ16" s="140"/>
      <c r="AR16" s="132"/>
      <c r="BA16" s="131"/>
      <c r="BI16" s="132"/>
      <c r="BR16" s="131"/>
      <c r="BX16" s="2"/>
      <c r="CG16" s="131"/>
    </row>
    <row r="17" spans="1:85" ht="15">
      <c r="A17" s="157" t="s">
        <v>141</v>
      </c>
      <c r="B17" s="45">
        <f t="shared" si="4"/>
        <v>3711.3566467658356</v>
      </c>
      <c r="C17" s="45">
        <f t="shared" si="4"/>
        <v>1750.8057409592282</v>
      </c>
      <c r="D17" s="45">
        <f t="shared" si="4"/>
        <v>1776.2806144177289</v>
      </c>
      <c r="E17" s="45">
        <f t="shared" si="4"/>
        <v>159.55756184285042</v>
      </c>
      <c r="F17" s="146">
        <f t="shared" si="5"/>
        <v>41.514596847562856</v>
      </c>
      <c r="G17" s="45">
        <f t="shared" si="1"/>
        <v>5.4508494774892363E-2</v>
      </c>
      <c r="H17" s="45">
        <f t="shared" si="1"/>
        <v>0</v>
      </c>
      <c r="I17" s="144">
        <f t="shared" si="6"/>
        <v>7439.5696693279806</v>
      </c>
      <c r="J17" s="139"/>
      <c r="K17" s="159" t="s">
        <v>141</v>
      </c>
      <c r="L17" s="45">
        <f t="shared" si="7"/>
        <v>3711.3566467658356</v>
      </c>
      <c r="M17" s="45">
        <f t="shared" si="7"/>
        <v>1750.8057409592282</v>
      </c>
      <c r="N17" s="45">
        <f t="shared" si="7"/>
        <v>1776.2806144177289</v>
      </c>
      <c r="O17" s="45">
        <f t="shared" si="7"/>
        <v>159.55756184285042</v>
      </c>
      <c r="P17" s="45">
        <f t="shared" si="8"/>
        <v>41.514596847562856</v>
      </c>
      <c r="Q17" s="45">
        <f t="shared" si="3"/>
        <v>5.4508494774892363E-2</v>
      </c>
      <c r="R17" s="45">
        <f t="shared" si="3"/>
        <v>0</v>
      </c>
      <c r="S17" s="148">
        <f t="shared" si="9"/>
        <v>7439.5696693279806</v>
      </c>
      <c r="T17" s="139" t="str">
        <f t="shared" si="10"/>
        <v/>
      </c>
      <c r="U17" s="139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40"/>
      <c r="AJ17" s="140"/>
      <c r="AR17" s="132"/>
      <c r="BA17" s="131"/>
      <c r="BI17" s="132"/>
      <c r="BR17" s="131"/>
      <c r="BX17" s="2"/>
      <c r="CG17" s="131"/>
    </row>
    <row r="18" spans="1:85" ht="15">
      <c r="A18" s="149" t="s">
        <v>25</v>
      </c>
      <c r="B18" s="48">
        <f t="shared" si="4"/>
        <v>1302.9119641091036</v>
      </c>
      <c r="C18" s="48">
        <f t="shared" si="4"/>
        <v>85.613872202449073</v>
      </c>
      <c r="D18" s="48">
        <f t="shared" si="4"/>
        <v>1998.1375718015738</v>
      </c>
      <c r="E18" s="48">
        <f t="shared" si="4"/>
        <v>4279.5460473618314</v>
      </c>
      <c r="F18" s="150">
        <f t="shared" si="5"/>
        <v>471.6955486473899</v>
      </c>
      <c r="G18" s="48">
        <f t="shared" si="1"/>
        <v>1225.4295950545184</v>
      </c>
      <c r="H18" s="48">
        <f t="shared" si="1"/>
        <v>88.703000823131191</v>
      </c>
      <c r="I18" s="152">
        <f t="shared" si="6"/>
        <v>9452.037599999996</v>
      </c>
      <c r="J18" s="139"/>
      <c r="K18" s="153" t="s">
        <v>25</v>
      </c>
      <c r="L18" s="51">
        <f t="shared" si="7"/>
        <v>1302.9119641091036</v>
      </c>
      <c r="M18" s="51">
        <f t="shared" si="7"/>
        <v>85.613872202449073</v>
      </c>
      <c r="N18" s="51">
        <f t="shared" si="7"/>
        <v>1998.1375718015738</v>
      </c>
      <c r="O18" s="51">
        <f t="shared" si="7"/>
        <v>4279.5460473618314</v>
      </c>
      <c r="P18" s="51">
        <f t="shared" si="8"/>
        <v>471.6955486473899</v>
      </c>
      <c r="Q18" s="51">
        <f t="shared" si="3"/>
        <v>1225.4295950545184</v>
      </c>
      <c r="R18" s="51">
        <f t="shared" si="3"/>
        <v>88.703000823131191</v>
      </c>
      <c r="S18" s="156">
        <f t="shared" si="9"/>
        <v>9452.037599999996</v>
      </c>
      <c r="T18" s="139" t="str">
        <f t="shared" si="10"/>
        <v/>
      </c>
      <c r="U18" s="139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40"/>
      <c r="AJ18" s="140"/>
      <c r="AR18" s="132"/>
      <c r="BA18" s="131"/>
      <c r="BI18" s="132"/>
      <c r="BR18" s="131"/>
      <c r="BX18" s="2"/>
      <c r="CG18" s="131"/>
    </row>
    <row r="19" spans="1:85" ht="15">
      <c r="A19" s="157" t="s">
        <v>24</v>
      </c>
      <c r="B19" s="45">
        <f t="shared" si="4"/>
        <v>1003.18703548093</v>
      </c>
      <c r="C19" s="45">
        <f t="shared" si="4"/>
        <v>8.5232861420760599</v>
      </c>
      <c r="D19" s="45">
        <f t="shared" si="4"/>
        <v>103.27138521887841</v>
      </c>
      <c r="E19" s="45">
        <f t="shared" si="4"/>
        <v>0</v>
      </c>
      <c r="F19" s="146">
        <f t="shared" si="5"/>
        <v>0</v>
      </c>
      <c r="G19" s="45">
        <f t="shared" si="1"/>
        <v>0</v>
      </c>
      <c r="H19" s="45">
        <f t="shared" si="1"/>
        <v>0</v>
      </c>
      <c r="I19" s="144">
        <f t="shared" si="6"/>
        <v>1114.9817068418845</v>
      </c>
      <c r="J19" s="139"/>
      <c r="K19" s="159" t="s">
        <v>24</v>
      </c>
      <c r="L19" s="45">
        <f t="shared" si="7"/>
        <v>1003.18703548093</v>
      </c>
      <c r="M19" s="45">
        <f t="shared" si="7"/>
        <v>8.5232861420760599</v>
      </c>
      <c r="N19" s="45">
        <f t="shared" si="7"/>
        <v>103.27138521887841</v>
      </c>
      <c r="O19" s="45">
        <f t="shared" si="7"/>
        <v>0</v>
      </c>
      <c r="P19" s="45">
        <f t="shared" si="8"/>
        <v>0</v>
      </c>
      <c r="Q19" s="45">
        <f t="shared" si="3"/>
        <v>0</v>
      </c>
      <c r="R19" s="45">
        <f t="shared" si="3"/>
        <v>0</v>
      </c>
      <c r="S19" s="148">
        <f t="shared" si="9"/>
        <v>1114.9817068418845</v>
      </c>
      <c r="T19" s="139" t="str">
        <f t="shared" si="10"/>
        <v/>
      </c>
      <c r="U19" s="139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40"/>
      <c r="AJ19" s="140"/>
      <c r="AR19" s="132"/>
      <c r="BA19" s="131"/>
      <c r="BI19" s="132"/>
      <c r="BR19" s="131"/>
      <c r="BX19" s="2"/>
      <c r="CG19" s="131"/>
    </row>
    <row r="20" spans="1:85" ht="15">
      <c r="A20" s="149" t="s">
        <v>57</v>
      </c>
      <c r="B20" s="48">
        <f t="shared" si="4"/>
        <v>2026.7661212711105</v>
      </c>
      <c r="C20" s="48">
        <f t="shared" si="4"/>
        <v>3.7626437590440709</v>
      </c>
      <c r="D20" s="48">
        <f t="shared" si="4"/>
        <v>235.02101854449387</v>
      </c>
      <c r="E20" s="48">
        <f t="shared" si="4"/>
        <v>0</v>
      </c>
      <c r="F20" s="150">
        <f t="shared" si="5"/>
        <v>0</v>
      </c>
      <c r="G20" s="48">
        <f t="shared" si="1"/>
        <v>0</v>
      </c>
      <c r="H20" s="48">
        <f t="shared" si="1"/>
        <v>0</v>
      </c>
      <c r="I20" s="152">
        <f t="shared" si="6"/>
        <v>2265.5497835746482</v>
      </c>
      <c r="J20" s="139"/>
      <c r="K20" s="153" t="s">
        <v>57</v>
      </c>
      <c r="L20" s="51">
        <f t="shared" si="7"/>
        <v>2026.7661212711105</v>
      </c>
      <c r="M20" s="51">
        <f t="shared" si="7"/>
        <v>3.7626437590440709</v>
      </c>
      <c r="N20" s="51">
        <f t="shared" si="7"/>
        <v>235.02101854449387</v>
      </c>
      <c r="O20" s="51">
        <f t="shared" si="7"/>
        <v>0</v>
      </c>
      <c r="P20" s="51">
        <f t="shared" si="8"/>
        <v>0</v>
      </c>
      <c r="Q20" s="51">
        <f t="shared" si="3"/>
        <v>0</v>
      </c>
      <c r="R20" s="51">
        <f t="shared" si="3"/>
        <v>0</v>
      </c>
      <c r="S20" s="156">
        <f t="shared" si="9"/>
        <v>2265.5497835746482</v>
      </c>
      <c r="T20" s="139" t="str">
        <f t="shared" si="10"/>
        <v/>
      </c>
      <c r="U20" s="139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40"/>
      <c r="AJ20" s="140"/>
      <c r="AR20" s="132"/>
      <c r="BA20" s="131"/>
      <c r="BI20" s="132"/>
      <c r="BR20" s="131"/>
      <c r="BX20" s="2"/>
      <c r="CG20" s="131"/>
    </row>
    <row r="21" spans="1:85" ht="15">
      <c r="A21" s="157" t="s">
        <v>22</v>
      </c>
      <c r="B21" s="45">
        <f t="shared" si="4"/>
        <v>511.47969512267662</v>
      </c>
      <c r="C21" s="45">
        <f t="shared" si="4"/>
        <v>91.421345129416935</v>
      </c>
      <c r="D21" s="45">
        <f t="shared" si="4"/>
        <v>586.32552142669647</v>
      </c>
      <c r="E21" s="45">
        <f t="shared" si="4"/>
        <v>2.3317746651961673</v>
      </c>
      <c r="F21" s="146">
        <f t="shared" si="5"/>
        <v>819.59329826124849</v>
      </c>
      <c r="G21" s="45">
        <f t="shared" si="1"/>
        <v>0</v>
      </c>
      <c r="H21" s="45">
        <f t="shared" si="1"/>
        <v>0</v>
      </c>
      <c r="I21" s="144">
        <f t="shared" si="6"/>
        <v>2011.1516346052347</v>
      </c>
      <c r="J21" s="139"/>
      <c r="K21" s="159" t="s">
        <v>22</v>
      </c>
      <c r="L21" s="45">
        <f t="shared" si="7"/>
        <v>511.47969512267662</v>
      </c>
      <c r="M21" s="45">
        <f t="shared" si="7"/>
        <v>91.421345129416935</v>
      </c>
      <c r="N21" s="45">
        <f t="shared" si="7"/>
        <v>586.32552142669647</v>
      </c>
      <c r="O21" s="45">
        <f t="shared" si="7"/>
        <v>2.3317746651961673</v>
      </c>
      <c r="P21" s="45">
        <f t="shared" si="8"/>
        <v>819.59329826124849</v>
      </c>
      <c r="Q21" s="45">
        <f t="shared" si="3"/>
        <v>0</v>
      </c>
      <c r="R21" s="45">
        <f t="shared" si="3"/>
        <v>0</v>
      </c>
      <c r="S21" s="148">
        <f t="shared" si="9"/>
        <v>2011.1516346052347</v>
      </c>
      <c r="T21" s="139" t="str">
        <f t="shared" si="10"/>
        <v/>
      </c>
      <c r="U21" s="139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40"/>
      <c r="AJ21" s="140"/>
      <c r="AR21" s="132"/>
      <c r="BA21" s="131"/>
      <c r="BI21" s="132"/>
      <c r="BR21" s="131"/>
      <c r="BX21" s="2"/>
      <c r="CG21" s="131"/>
    </row>
    <row r="22" spans="1:85" ht="15">
      <c r="A22" s="149" t="s">
        <v>21</v>
      </c>
      <c r="B22" s="48">
        <f t="shared" si="4"/>
        <v>2.0640227967493319</v>
      </c>
      <c r="C22" s="48">
        <f t="shared" si="4"/>
        <v>0.19096976996758738</v>
      </c>
      <c r="D22" s="48">
        <f t="shared" si="4"/>
        <v>13.033634912763356</v>
      </c>
      <c r="E22" s="48">
        <f t="shared" si="4"/>
        <v>0</v>
      </c>
      <c r="F22" s="150">
        <f t="shared" si="5"/>
        <v>0</v>
      </c>
      <c r="G22" s="48">
        <f t="shared" si="1"/>
        <v>0</v>
      </c>
      <c r="H22" s="48">
        <f t="shared" si="1"/>
        <v>0</v>
      </c>
      <c r="I22" s="152">
        <f t="shared" si="6"/>
        <v>15.288627479480276</v>
      </c>
      <c r="J22" s="139"/>
      <c r="K22" s="153" t="s">
        <v>21</v>
      </c>
      <c r="L22" s="51">
        <f t="shared" si="7"/>
        <v>2.0640227967493319</v>
      </c>
      <c r="M22" s="51">
        <f t="shared" si="7"/>
        <v>0.19096976996758738</v>
      </c>
      <c r="N22" s="51">
        <f t="shared" si="7"/>
        <v>13.033634912763356</v>
      </c>
      <c r="O22" s="51">
        <f t="shared" si="7"/>
        <v>0</v>
      </c>
      <c r="P22" s="51">
        <f t="shared" si="8"/>
        <v>0</v>
      </c>
      <c r="Q22" s="51">
        <f t="shared" si="3"/>
        <v>0</v>
      </c>
      <c r="R22" s="51">
        <f t="shared" si="3"/>
        <v>0</v>
      </c>
      <c r="S22" s="156">
        <f t="shared" si="9"/>
        <v>15.288627479480276</v>
      </c>
      <c r="T22" s="139" t="str">
        <f t="shared" si="10"/>
        <v/>
      </c>
      <c r="U22" s="139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40"/>
      <c r="AJ22" s="140"/>
      <c r="AR22" s="132"/>
      <c r="BA22" s="131"/>
      <c r="BI22" s="132"/>
      <c r="BR22" s="131"/>
      <c r="BX22" s="2"/>
      <c r="CG22" s="131"/>
    </row>
    <row r="23" spans="1:85" ht="15">
      <c r="A23" s="160" t="s">
        <v>61</v>
      </c>
      <c r="B23" s="45">
        <f t="shared" si="4"/>
        <v>1589.0420323303151</v>
      </c>
      <c r="C23" s="45">
        <f t="shared" si="4"/>
        <v>0</v>
      </c>
      <c r="D23" s="45">
        <f t="shared" si="4"/>
        <v>370.44469454924763</v>
      </c>
      <c r="E23" s="45">
        <f t="shared" si="4"/>
        <v>0</v>
      </c>
      <c r="F23" s="146">
        <f t="shared" si="5"/>
        <v>0</v>
      </c>
      <c r="G23" s="45">
        <f t="shared" ref="G23:H27" si="11">G49+G101</f>
        <v>0</v>
      </c>
      <c r="H23" s="45">
        <f t="shared" si="11"/>
        <v>0</v>
      </c>
      <c r="I23" s="144">
        <f t="shared" si="6"/>
        <v>1959.4867268795629</v>
      </c>
      <c r="J23" s="139"/>
      <c r="K23" s="161" t="s">
        <v>61</v>
      </c>
      <c r="L23" s="45">
        <f t="shared" si="7"/>
        <v>1589.0420323303151</v>
      </c>
      <c r="M23" s="45">
        <f t="shared" si="7"/>
        <v>0</v>
      </c>
      <c r="N23" s="45">
        <f t="shared" si="7"/>
        <v>370.44469454924763</v>
      </c>
      <c r="O23" s="45">
        <f t="shared" si="7"/>
        <v>0</v>
      </c>
      <c r="P23" s="45">
        <f t="shared" si="8"/>
        <v>0</v>
      </c>
      <c r="Q23" s="45">
        <f t="shared" ref="Q23:R27" si="12">Q49+Q101</f>
        <v>0</v>
      </c>
      <c r="R23" s="45">
        <f t="shared" si="12"/>
        <v>0</v>
      </c>
      <c r="S23" s="148">
        <f t="shared" si="9"/>
        <v>1959.4867268795629</v>
      </c>
      <c r="T23" s="139" t="str">
        <f t="shared" si="10"/>
        <v/>
      </c>
      <c r="U23" s="139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40"/>
      <c r="AJ23" s="140"/>
      <c r="AR23" s="132"/>
      <c r="BA23" s="131"/>
      <c r="BI23" s="132"/>
      <c r="BR23" s="131"/>
      <c r="BX23" s="2"/>
      <c r="CG23" s="131"/>
    </row>
    <row r="24" spans="1:85">
      <c r="A24" s="162" t="str">
        <f>A50</f>
        <v>Umgebungswärme etc.</v>
      </c>
      <c r="B24" s="55">
        <f t="shared" ref="B24:E27" si="13">B50+B102</f>
        <v>1589.0420323303151</v>
      </c>
      <c r="C24" s="55">
        <f t="shared" si="13"/>
        <v>0</v>
      </c>
      <c r="D24" s="55">
        <f t="shared" si="13"/>
        <v>370.44469454924763</v>
      </c>
      <c r="E24" s="55">
        <f t="shared" si="13"/>
        <v>0</v>
      </c>
      <c r="F24" s="163">
        <f t="shared" si="5"/>
        <v>0</v>
      </c>
      <c r="G24" s="55">
        <f t="shared" si="11"/>
        <v>0</v>
      </c>
      <c r="H24" s="55">
        <f t="shared" si="11"/>
        <v>0</v>
      </c>
      <c r="I24" s="165">
        <f t="shared" si="6"/>
        <v>1959.4867268795629</v>
      </c>
      <c r="J24" s="139"/>
      <c r="K24" s="166" t="s">
        <v>23</v>
      </c>
      <c r="L24" s="58">
        <f t="shared" ref="L24:O27" si="14">L50+L102</f>
        <v>1589.0420323303151</v>
      </c>
      <c r="M24" s="58">
        <f t="shared" si="14"/>
        <v>0</v>
      </c>
      <c r="N24" s="58">
        <f t="shared" si="14"/>
        <v>370.44469454924763</v>
      </c>
      <c r="O24" s="58">
        <f t="shared" si="14"/>
        <v>0</v>
      </c>
      <c r="P24" s="58">
        <f t="shared" si="8"/>
        <v>0</v>
      </c>
      <c r="Q24" s="58">
        <f t="shared" si="12"/>
        <v>0</v>
      </c>
      <c r="R24" s="58">
        <f t="shared" si="12"/>
        <v>0</v>
      </c>
      <c r="S24" s="169">
        <f t="shared" si="9"/>
        <v>1959.4867268795629</v>
      </c>
      <c r="T24" s="139" t="str">
        <f t="shared" si="10"/>
        <v/>
      </c>
      <c r="U24" s="139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40"/>
      <c r="AJ24" s="140"/>
      <c r="AR24" s="132"/>
      <c r="BA24" s="131"/>
      <c r="BI24" s="132"/>
      <c r="BR24" s="131"/>
      <c r="BX24" s="2"/>
      <c r="CG24" s="131"/>
    </row>
    <row r="25" spans="1:85">
      <c r="A25" s="170" t="str">
        <f>A51</f>
        <v>Gichtgas</v>
      </c>
      <c r="B25" s="61">
        <f t="shared" si="13"/>
        <v>0</v>
      </c>
      <c r="C25" s="61">
        <f t="shared" si="13"/>
        <v>0</v>
      </c>
      <c r="D25" s="61">
        <f t="shared" si="13"/>
        <v>0</v>
      </c>
      <c r="E25" s="61">
        <f t="shared" si="13"/>
        <v>0</v>
      </c>
      <c r="F25" s="171">
        <f t="shared" si="5"/>
        <v>0</v>
      </c>
      <c r="G25" s="61">
        <f t="shared" si="11"/>
        <v>0</v>
      </c>
      <c r="H25" s="61">
        <f t="shared" si="11"/>
        <v>0</v>
      </c>
      <c r="I25" s="173">
        <f t="shared" si="6"/>
        <v>0</v>
      </c>
      <c r="J25" s="139"/>
      <c r="K25" s="174" t="s">
        <v>19</v>
      </c>
      <c r="L25" s="61">
        <f t="shared" si="14"/>
        <v>0</v>
      </c>
      <c r="M25" s="61">
        <f t="shared" si="14"/>
        <v>0</v>
      </c>
      <c r="N25" s="61">
        <f t="shared" si="14"/>
        <v>0</v>
      </c>
      <c r="O25" s="61">
        <f t="shared" si="14"/>
        <v>0</v>
      </c>
      <c r="P25" s="61">
        <f t="shared" si="8"/>
        <v>0</v>
      </c>
      <c r="Q25" s="61">
        <f t="shared" si="12"/>
        <v>0</v>
      </c>
      <c r="R25" s="61">
        <f t="shared" si="12"/>
        <v>0</v>
      </c>
      <c r="S25" s="176">
        <f t="shared" si="9"/>
        <v>0</v>
      </c>
      <c r="T25" s="139"/>
      <c r="U25" s="139"/>
      <c r="Z25" s="140"/>
      <c r="AA25" s="131"/>
      <c r="AB25" s="131"/>
      <c r="AC25" s="131"/>
      <c r="AD25" s="131"/>
      <c r="AE25" s="131"/>
      <c r="AF25" s="131"/>
      <c r="AG25" s="131"/>
      <c r="AH25" s="131"/>
      <c r="AI25" s="131"/>
      <c r="AR25" s="132"/>
      <c r="BA25" s="131"/>
      <c r="BI25" s="132"/>
      <c r="BR25" s="131"/>
      <c r="BX25" s="2"/>
      <c r="CG25" s="131"/>
    </row>
    <row r="26" spans="1:85">
      <c r="A26" s="162" t="str">
        <f>A52</f>
        <v>Kokereigas</v>
      </c>
      <c r="B26" s="55">
        <f t="shared" si="13"/>
        <v>0</v>
      </c>
      <c r="C26" s="55">
        <f t="shared" si="13"/>
        <v>0</v>
      </c>
      <c r="D26" s="55">
        <f t="shared" si="13"/>
        <v>0</v>
      </c>
      <c r="E26" s="55">
        <f t="shared" si="13"/>
        <v>0</v>
      </c>
      <c r="F26" s="163">
        <f t="shared" si="5"/>
        <v>0</v>
      </c>
      <c r="G26" s="55">
        <f t="shared" si="11"/>
        <v>0</v>
      </c>
      <c r="H26" s="55">
        <f t="shared" si="11"/>
        <v>0</v>
      </c>
      <c r="I26" s="165">
        <f t="shared" si="6"/>
        <v>0</v>
      </c>
      <c r="J26" s="139"/>
      <c r="K26" s="166" t="s">
        <v>20</v>
      </c>
      <c r="L26" s="58">
        <f t="shared" si="14"/>
        <v>0</v>
      </c>
      <c r="M26" s="58">
        <f t="shared" si="14"/>
        <v>0</v>
      </c>
      <c r="N26" s="58">
        <f t="shared" si="14"/>
        <v>0</v>
      </c>
      <c r="O26" s="58">
        <f t="shared" si="14"/>
        <v>0</v>
      </c>
      <c r="P26" s="58">
        <f t="shared" si="8"/>
        <v>0</v>
      </c>
      <c r="Q26" s="58">
        <f t="shared" si="12"/>
        <v>0</v>
      </c>
      <c r="R26" s="58">
        <f t="shared" si="12"/>
        <v>0</v>
      </c>
      <c r="S26" s="169">
        <f t="shared" si="9"/>
        <v>0</v>
      </c>
      <c r="T26" s="139"/>
      <c r="U26" s="139"/>
      <c r="Z26" s="140"/>
      <c r="AA26" s="131"/>
      <c r="AB26" s="131"/>
      <c r="AC26" s="131"/>
      <c r="AD26" s="131"/>
      <c r="AE26" s="131"/>
      <c r="AF26" s="131"/>
      <c r="AG26" s="131"/>
      <c r="AH26" s="131"/>
      <c r="AI26" s="131"/>
      <c r="AR26" s="132"/>
      <c r="BA26" s="131"/>
      <c r="BI26" s="132"/>
      <c r="BR26" s="131"/>
      <c r="BX26" s="2"/>
      <c r="CG26" s="131"/>
    </row>
    <row r="27" spans="1:85" ht="15" thickBot="1">
      <c r="A27" s="177" t="str">
        <f>A53</f>
        <v>Brenntorf</v>
      </c>
      <c r="B27" s="66">
        <f t="shared" si="13"/>
        <v>0</v>
      </c>
      <c r="C27" s="66">
        <f t="shared" si="13"/>
        <v>0</v>
      </c>
      <c r="D27" s="66">
        <f t="shared" si="13"/>
        <v>0</v>
      </c>
      <c r="E27" s="66">
        <f t="shared" si="13"/>
        <v>0</v>
      </c>
      <c r="F27" s="178">
        <f t="shared" si="5"/>
        <v>0</v>
      </c>
      <c r="G27" s="66">
        <f t="shared" si="11"/>
        <v>0</v>
      </c>
      <c r="H27" s="66">
        <f t="shared" si="11"/>
        <v>0</v>
      </c>
      <c r="I27" s="180">
        <f t="shared" si="6"/>
        <v>0</v>
      </c>
      <c r="J27" s="139"/>
      <c r="K27" s="181" t="s">
        <v>63</v>
      </c>
      <c r="L27" s="66">
        <f t="shared" si="14"/>
        <v>0</v>
      </c>
      <c r="M27" s="66">
        <f t="shared" si="14"/>
        <v>0</v>
      </c>
      <c r="N27" s="66">
        <f t="shared" si="14"/>
        <v>0</v>
      </c>
      <c r="O27" s="66">
        <f t="shared" si="14"/>
        <v>0</v>
      </c>
      <c r="P27" s="66">
        <f t="shared" si="8"/>
        <v>0</v>
      </c>
      <c r="Q27" s="66">
        <f t="shared" si="12"/>
        <v>0</v>
      </c>
      <c r="R27" s="66">
        <f t="shared" si="12"/>
        <v>0</v>
      </c>
      <c r="S27" s="183">
        <f t="shared" si="9"/>
        <v>0</v>
      </c>
      <c r="T27" s="139"/>
      <c r="U27" s="139"/>
      <c r="Z27" s="140"/>
      <c r="AA27" s="131"/>
      <c r="AB27" s="131"/>
      <c r="AC27" s="131"/>
      <c r="AD27" s="131"/>
      <c r="AE27" s="131"/>
      <c r="AF27" s="131"/>
      <c r="AG27" s="131"/>
      <c r="AH27" s="131"/>
      <c r="AI27" s="131"/>
      <c r="AR27" s="132"/>
      <c r="BA27" s="131"/>
      <c r="BI27" s="132"/>
      <c r="BR27" s="131"/>
      <c r="BX27" s="2"/>
      <c r="CG27" s="131"/>
    </row>
    <row r="28" spans="1:85" ht="15">
      <c r="A28" s="184" t="s">
        <v>26</v>
      </c>
      <c r="B28" s="185">
        <f>SUM(B7:B23)</f>
        <v>12447.493984269417</v>
      </c>
      <c r="C28" s="185">
        <f t="shared" ref="C28:I28" si="15">SUM(C7:C23)</f>
        <v>1959.4312276125297</v>
      </c>
      <c r="D28" s="185">
        <f t="shared" si="15"/>
        <v>5269.6235172691286</v>
      </c>
      <c r="E28" s="185">
        <f t="shared" si="15"/>
        <v>5050.0934391825958</v>
      </c>
      <c r="F28" s="185">
        <f t="shared" si="15"/>
        <v>14900.188066070723</v>
      </c>
      <c r="G28" s="185">
        <f t="shared" si="15"/>
        <v>1225.4841035492932</v>
      </c>
      <c r="H28" s="185">
        <f t="shared" si="15"/>
        <v>88.703000823131191</v>
      </c>
      <c r="I28" s="185">
        <f t="shared" si="15"/>
        <v>40941.01733877683</v>
      </c>
      <c r="J28" s="447"/>
      <c r="K28" s="186" t="s">
        <v>26</v>
      </c>
      <c r="L28" s="185">
        <f>SUM(L7:L23)</f>
        <v>12447.493984269417</v>
      </c>
      <c r="M28" s="185">
        <f t="shared" ref="M28:S28" si="16">SUM(M7:M23)</f>
        <v>1959.4312276125297</v>
      </c>
      <c r="N28" s="185">
        <f t="shared" si="16"/>
        <v>5269.6235172691286</v>
      </c>
      <c r="O28" s="185">
        <f t="shared" si="16"/>
        <v>5050.0934391825958</v>
      </c>
      <c r="P28" s="185">
        <f t="shared" si="16"/>
        <v>14900.188066070723</v>
      </c>
      <c r="Q28" s="185">
        <f t="shared" si="16"/>
        <v>1225.4841035492932</v>
      </c>
      <c r="R28" s="185">
        <f t="shared" si="16"/>
        <v>88.703000823131191</v>
      </c>
      <c r="S28" s="185">
        <f t="shared" si="16"/>
        <v>40941.01733877683</v>
      </c>
      <c r="T28" s="139" t="str">
        <f>IF(ABS(S28-S54-S80-S106)&gt;0.01,S28-S54-S80-S106,"")</f>
        <v/>
      </c>
      <c r="U28" s="139"/>
      <c r="Z28" s="140"/>
      <c r="AA28" s="131"/>
      <c r="AB28" s="131"/>
      <c r="AC28" s="131"/>
      <c r="AD28" s="131"/>
      <c r="AE28" s="131"/>
      <c r="AF28" s="131"/>
      <c r="AG28" s="131"/>
      <c r="AH28" s="131"/>
      <c r="AI28" s="131"/>
      <c r="AR28" s="132"/>
      <c r="BA28" s="131"/>
      <c r="BI28" s="132"/>
      <c r="BR28" s="131"/>
      <c r="BX28" s="2"/>
      <c r="CG28" s="131"/>
    </row>
    <row r="29" spans="1:85" s="2" customFormat="1" ht="15" thickBot="1">
      <c r="A29" s="15" t="s">
        <v>100</v>
      </c>
      <c r="B29" s="74">
        <f>IF($I28=0,"-",B28/$I28)</f>
        <v>0.30403479916655396</v>
      </c>
      <c r="C29" s="74">
        <f t="shared" ref="C29:H29" si="17">IF($I28=0,"-",C28/$I28)</f>
        <v>4.7859856813002942E-2</v>
      </c>
      <c r="D29" s="74">
        <f t="shared" si="17"/>
        <v>0.12871256895411984</v>
      </c>
      <c r="E29" s="74">
        <f t="shared" si="17"/>
        <v>0.12335046287185092</v>
      </c>
      <c r="F29" s="74">
        <f t="shared" si="17"/>
        <v>0.36394278976448824</v>
      </c>
      <c r="G29" s="74">
        <f t="shared" si="17"/>
        <v>2.9932917724264499E-2</v>
      </c>
      <c r="H29" s="74">
        <f t="shared" si="17"/>
        <v>2.1666047057193453E-3</v>
      </c>
      <c r="I29" s="75">
        <f>SUM(B29:H29)</f>
        <v>0.99999999999999978</v>
      </c>
      <c r="K29" s="27" t="s">
        <v>100</v>
      </c>
      <c r="L29" s="76">
        <f>IF($I28=0,"-",L28/$I28)</f>
        <v>0.30403479916655396</v>
      </c>
      <c r="M29" s="76">
        <f t="shared" ref="M29:R29" si="18">IF($I28=0,"-",M28/$I28)</f>
        <v>4.7859856813002942E-2</v>
      </c>
      <c r="N29" s="76">
        <f t="shared" si="18"/>
        <v>0.12871256895411984</v>
      </c>
      <c r="O29" s="76">
        <f t="shared" si="18"/>
        <v>0.12335046287185092</v>
      </c>
      <c r="P29" s="76">
        <f t="shared" si="18"/>
        <v>0.36394278976448824</v>
      </c>
      <c r="Q29" s="76">
        <f t="shared" si="18"/>
        <v>2.9932917724264499E-2</v>
      </c>
      <c r="R29" s="77">
        <f t="shared" si="18"/>
        <v>2.1666047057193453E-3</v>
      </c>
      <c r="S29" s="78">
        <f>SUM(L29:R29)</f>
        <v>0.99999999999999978</v>
      </c>
      <c r="BA29" s="189"/>
      <c r="BR29" s="189"/>
    </row>
    <row r="30" spans="1:85" ht="15" thickBot="1"/>
    <row r="31" spans="1:85" ht="28.5">
      <c r="A31" s="328" t="s">
        <v>50</v>
      </c>
      <c r="B31" s="135" t="s">
        <v>0</v>
      </c>
      <c r="C31" s="135" t="s">
        <v>1</v>
      </c>
      <c r="D31" s="135" t="s">
        <v>2</v>
      </c>
      <c r="E31" s="135" t="s">
        <v>3</v>
      </c>
      <c r="F31" s="135" t="s">
        <v>27</v>
      </c>
      <c r="G31" s="135" t="s">
        <v>4</v>
      </c>
      <c r="H31" s="135" t="s">
        <v>5</v>
      </c>
      <c r="I31" s="136" t="s">
        <v>6</v>
      </c>
      <c r="K31" s="330" t="s">
        <v>50</v>
      </c>
      <c r="L31" s="137" t="s">
        <v>0</v>
      </c>
      <c r="M31" s="137" t="s">
        <v>1</v>
      </c>
      <c r="N31" s="137" t="s">
        <v>2</v>
      </c>
      <c r="O31" s="137" t="s">
        <v>3</v>
      </c>
      <c r="P31" s="137" t="s">
        <v>27</v>
      </c>
      <c r="Q31" s="137" t="s">
        <v>4</v>
      </c>
      <c r="R31" s="137" t="s">
        <v>5</v>
      </c>
      <c r="S31" s="138" t="s">
        <v>6</v>
      </c>
      <c r="U31" s="332" t="s">
        <v>50</v>
      </c>
      <c r="V31" s="190" t="s">
        <v>69</v>
      </c>
      <c r="W31" s="190" t="s">
        <v>70</v>
      </c>
      <c r="X31" s="190" t="s">
        <v>4</v>
      </c>
      <c r="Y31" s="190" t="s">
        <v>1</v>
      </c>
      <c r="Z31" s="190" t="s">
        <v>2</v>
      </c>
      <c r="AA31" s="190" t="s">
        <v>3</v>
      </c>
      <c r="AB31" s="190" t="s">
        <v>52</v>
      </c>
      <c r="AC31" s="190" t="s">
        <v>64</v>
      </c>
      <c r="AD31" s="191" t="s">
        <v>72</v>
      </c>
      <c r="AE31" s="191" t="s">
        <v>79</v>
      </c>
      <c r="AF31" s="191" t="s">
        <v>73</v>
      </c>
      <c r="AG31" s="191" t="s">
        <v>80</v>
      </c>
      <c r="AH31" s="191" t="s">
        <v>81</v>
      </c>
      <c r="AI31" s="192" t="s">
        <v>60</v>
      </c>
    </row>
    <row r="32" spans="1:85" ht="15">
      <c r="A32" s="329" t="s">
        <v>50</v>
      </c>
      <c r="B32" s="294" t="s">
        <v>109</v>
      </c>
      <c r="C32" s="295"/>
      <c r="D32" s="295"/>
      <c r="E32" s="295"/>
      <c r="F32" s="295"/>
      <c r="G32" s="295"/>
      <c r="H32" s="295"/>
      <c r="I32" s="296"/>
      <c r="K32" s="331" t="s">
        <v>50</v>
      </c>
      <c r="L32" s="297" t="s">
        <v>109</v>
      </c>
      <c r="M32" s="298"/>
      <c r="N32" s="298"/>
      <c r="O32" s="298"/>
      <c r="P32" s="298"/>
      <c r="Q32" s="298"/>
      <c r="R32" s="298"/>
      <c r="S32" s="299"/>
      <c r="U32" s="333" t="s">
        <v>50</v>
      </c>
      <c r="V32" s="326" t="s">
        <v>109</v>
      </c>
      <c r="W32" s="326"/>
      <c r="X32" s="326"/>
      <c r="Y32" s="326"/>
      <c r="Z32" s="326"/>
      <c r="AA32" s="326"/>
      <c r="AB32" s="326"/>
      <c r="AC32" s="326"/>
      <c r="AD32" s="326"/>
      <c r="AE32" s="326"/>
      <c r="AF32" s="326"/>
      <c r="AG32" s="326"/>
      <c r="AH32" s="326"/>
      <c r="AI32" s="327"/>
    </row>
    <row r="33" spans="1:36" ht="15">
      <c r="A33" s="141" t="s">
        <v>7</v>
      </c>
      <c r="B33" s="42">
        <f>B111+B137+B163+B189+B215+B241+B267+B293+B319+B345+B371+B397+B423</f>
        <v>7.9271193076696882E-3</v>
      </c>
      <c r="C33" s="42">
        <f t="shared" ref="C33:E33" si="19">C111+C137+C163+C189+C215+C241+C267+C293+C319+C345+C371+C397+C423</f>
        <v>0</v>
      </c>
      <c r="D33" s="42">
        <f t="shared" si="19"/>
        <v>4.2336771249924614E-4</v>
      </c>
      <c r="E33" s="42">
        <f t="shared" si="19"/>
        <v>0</v>
      </c>
      <c r="F33" s="303">
        <v>0</v>
      </c>
      <c r="G33" s="42">
        <f t="shared" ref="G33:H48" si="20">G111+G137+G163+G189+G215+G241+G267+G293+G319+G345+G371+G397+G423</f>
        <v>0</v>
      </c>
      <c r="H33" s="42">
        <f t="shared" si="20"/>
        <v>0</v>
      </c>
      <c r="I33" s="144">
        <f>SUM(B33:H33)</f>
        <v>8.3504870201689344E-3</v>
      </c>
      <c r="J33" s="139"/>
      <c r="K33" s="193" t="s">
        <v>7</v>
      </c>
      <c r="L33" s="281">
        <f t="shared" ref="L33:R48" si="21">L111+L137+L163+L189+L215+L241+L267+L293+L319+L345+L371+L397+L423</f>
        <v>7.9271193076696882E-3</v>
      </c>
      <c r="M33" s="281">
        <f t="shared" si="21"/>
        <v>0</v>
      </c>
      <c r="N33" s="281">
        <f t="shared" si="21"/>
        <v>4.2336771249924614E-4</v>
      </c>
      <c r="O33" s="281">
        <f t="shared" si="21"/>
        <v>0</v>
      </c>
      <c r="P33" s="281">
        <f t="shared" si="21"/>
        <v>0</v>
      </c>
      <c r="Q33" s="281">
        <f t="shared" si="21"/>
        <v>0</v>
      </c>
      <c r="R33" s="281">
        <f t="shared" si="21"/>
        <v>0</v>
      </c>
      <c r="S33" s="195">
        <f>SUM(L33:R33)</f>
        <v>8.3504870201689344E-3</v>
      </c>
      <c r="T33" s="139"/>
      <c r="U33" s="196" t="s">
        <v>7</v>
      </c>
      <c r="V33" s="84">
        <f t="shared" ref="V33:AH48" si="22">V111+V137+V163+V189+V215+V241+V267+V293+V319+V345+V371+V397+V423</f>
        <v>7.9271193076696882E-3</v>
      </c>
      <c r="W33" s="84">
        <f t="shared" si="22"/>
        <v>0</v>
      </c>
      <c r="X33" s="84">
        <f t="shared" si="22"/>
        <v>0</v>
      </c>
      <c r="Y33" s="84">
        <f t="shared" si="22"/>
        <v>0</v>
      </c>
      <c r="Z33" s="84">
        <f t="shared" si="22"/>
        <v>4.2336771249924614E-4</v>
      </c>
      <c r="AA33" s="84">
        <f t="shared" si="22"/>
        <v>0</v>
      </c>
      <c r="AB33" s="84">
        <f t="shared" si="22"/>
        <v>0</v>
      </c>
      <c r="AC33" s="85">
        <f t="shared" si="22"/>
        <v>0</v>
      </c>
      <c r="AD33" s="84">
        <f t="shared" si="22"/>
        <v>0</v>
      </c>
      <c r="AE33" s="84">
        <f t="shared" si="22"/>
        <v>0</v>
      </c>
      <c r="AF33" s="84">
        <f t="shared" si="22"/>
        <v>0</v>
      </c>
      <c r="AG33" s="84">
        <f t="shared" si="22"/>
        <v>0</v>
      </c>
      <c r="AH33" s="84">
        <f t="shared" si="22"/>
        <v>0</v>
      </c>
      <c r="AI33" s="200">
        <f>SUM(V33:AC33)</f>
        <v>8.3504870201689344E-3</v>
      </c>
      <c r="AJ33" s="131" t="str">
        <f>IF(ABS(S33-AI33)&gt;0.001,S33-AI33,"")</f>
        <v/>
      </c>
    </row>
    <row r="34" spans="1:36" ht="15">
      <c r="A34" s="149" t="s">
        <v>8</v>
      </c>
      <c r="B34" s="48">
        <f t="shared" ref="B34:E49" si="23">B112+B138+B164+B190+B216+B242+B268+B294+B320+B346+B372+B398+B424</f>
        <v>0</v>
      </c>
      <c r="C34" s="48">
        <f t="shared" si="23"/>
        <v>0</v>
      </c>
      <c r="D34" s="48">
        <f t="shared" si="23"/>
        <v>0</v>
      </c>
      <c r="E34" s="48">
        <f t="shared" si="23"/>
        <v>0</v>
      </c>
      <c r="F34" s="304">
        <v>0</v>
      </c>
      <c r="G34" s="48">
        <f t="shared" si="20"/>
        <v>0</v>
      </c>
      <c r="H34" s="48">
        <f t="shared" si="20"/>
        <v>0</v>
      </c>
      <c r="I34" s="152">
        <f t="shared" ref="I34:I53" si="24">SUM(B34:H34)</f>
        <v>0</v>
      </c>
      <c r="J34" s="139"/>
      <c r="K34" s="153" t="s">
        <v>8</v>
      </c>
      <c r="L34" s="282">
        <f t="shared" si="21"/>
        <v>0</v>
      </c>
      <c r="M34" s="282">
        <f t="shared" si="21"/>
        <v>0</v>
      </c>
      <c r="N34" s="282">
        <f t="shared" si="21"/>
        <v>0</v>
      </c>
      <c r="O34" s="282">
        <f t="shared" si="21"/>
        <v>0</v>
      </c>
      <c r="P34" s="282">
        <f t="shared" si="21"/>
        <v>0</v>
      </c>
      <c r="Q34" s="282">
        <f t="shared" si="21"/>
        <v>0</v>
      </c>
      <c r="R34" s="282">
        <f t="shared" si="21"/>
        <v>0</v>
      </c>
      <c r="S34" s="156">
        <f t="shared" ref="S34:S53" si="25">SUM(L34:R34)</f>
        <v>0</v>
      </c>
      <c r="T34" s="139"/>
      <c r="U34" s="201" t="s">
        <v>8</v>
      </c>
      <c r="V34" s="88">
        <f t="shared" si="22"/>
        <v>0</v>
      </c>
      <c r="W34" s="88">
        <f t="shared" si="22"/>
        <v>0</v>
      </c>
      <c r="X34" s="88">
        <f t="shared" si="22"/>
        <v>0</v>
      </c>
      <c r="Y34" s="88">
        <f t="shared" si="22"/>
        <v>0</v>
      </c>
      <c r="Z34" s="88">
        <f t="shared" si="22"/>
        <v>0</v>
      </c>
      <c r="AA34" s="88">
        <f t="shared" si="22"/>
        <v>0</v>
      </c>
      <c r="AB34" s="88">
        <f t="shared" si="22"/>
        <v>0</v>
      </c>
      <c r="AC34" s="89">
        <f t="shared" si="22"/>
        <v>0</v>
      </c>
      <c r="AD34" s="88">
        <f t="shared" si="22"/>
        <v>0</v>
      </c>
      <c r="AE34" s="88">
        <f t="shared" si="22"/>
        <v>0</v>
      </c>
      <c r="AF34" s="88">
        <f t="shared" si="22"/>
        <v>0</v>
      </c>
      <c r="AG34" s="88">
        <f t="shared" si="22"/>
        <v>0</v>
      </c>
      <c r="AH34" s="88">
        <f t="shared" si="22"/>
        <v>0</v>
      </c>
      <c r="AI34" s="204">
        <f t="shared" ref="AI34:AI53" si="26">SUM(V34:AC34)</f>
        <v>0</v>
      </c>
      <c r="AJ34" s="131" t="str">
        <f t="shared" ref="AJ34:AJ55" si="27">IF(ABS(S34-AI34)&gt;0.001,S34-AI34,"")</f>
        <v/>
      </c>
    </row>
    <row r="35" spans="1:36" ht="15">
      <c r="A35" s="157" t="s">
        <v>10</v>
      </c>
      <c r="B35" s="45">
        <f t="shared" si="23"/>
        <v>0</v>
      </c>
      <c r="C35" s="45">
        <f t="shared" si="23"/>
        <v>0</v>
      </c>
      <c r="D35" s="45">
        <f t="shared" si="23"/>
        <v>1.9155269109571119E-2</v>
      </c>
      <c r="E35" s="45">
        <f t="shared" si="23"/>
        <v>0</v>
      </c>
      <c r="F35" s="304">
        <v>0</v>
      </c>
      <c r="G35" s="45">
        <f t="shared" si="20"/>
        <v>0</v>
      </c>
      <c r="H35" s="45">
        <f t="shared" si="20"/>
        <v>0</v>
      </c>
      <c r="I35" s="144">
        <f t="shared" si="24"/>
        <v>1.9155269109571119E-2</v>
      </c>
      <c r="J35" s="139"/>
      <c r="K35" s="159" t="s">
        <v>10</v>
      </c>
      <c r="L35" s="283">
        <f t="shared" si="21"/>
        <v>0</v>
      </c>
      <c r="M35" s="283">
        <f t="shared" si="21"/>
        <v>0</v>
      </c>
      <c r="N35" s="283">
        <f t="shared" si="21"/>
        <v>1.9155269109571119E-2</v>
      </c>
      <c r="O35" s="283">
        <f t="shared" si="21"/>
        <v>0</v>
      </c>
      <c r="P35" s="283">
        <f t="shared" si="21"/>
        <v>0</v>
      </c>
      <c r="Q35" s="283">
        <f t="shared" si="21"/>
        <v>0</v>
      </c>
      <c r="R35" s="283">
        <f t="shared" si="21"/>
        <v>0</v>
      </c>
      <c r="S35" s="148">
        <f t="shared" si="25"/>
        <v>1.9155269109571119E-2</v>
      </c>
      <c r="T35" s="139"/>
      <c r="U35" s="205" t="s">
        <v>10</v>
      </c>
      <c r="V35" s="84">
        <f t="shared" si="22"/>
        <v>0</v>
      </c>
      <c r="W35" s="84">
        <f t="shared" si="22"/>
        <v>0</v>
      </c>
      <c r="X35" s="84">
        <f t="shared" si="22"/>
        <v>0</v>
      </c>
      <c r="Y35" s="84">
        <f t="shared" si="22"/>
        <v>0</v>
      </c>
      <c r="Z35" s="84">
        <f t="shared" si="22"/>
        <v>1.9155269109571119E-2</v>
      </c>
      <c r="AA35" s="84">
        <f t="shared" si="22"/>
        <v>0</v>
      </c>
      <c r="AB35" s="84">
        <f t="shared" si="22"/>
        <v>0</v>
      </c>
      <c r="AC35" s="85">
        <f t="shared" si="22"/>
        <v>0</v>
      </c>
      <c r="AD35" s="84">
        <f t="shared" si="22"/>
        <v>0</v>
      </c>
      <c r="AE35" s="84">
        <f t="shared" si="22"/>
        <v>0</v>
      </c>
      <c r="AF35" s="84">
        <f t="shared" si="22"/>
        <v>0</v>
      </c>
      <c r="AG35" s="84">
        <f t="shared" si="22"/>
        <v>0</v>
      </c>
      <c r="AH35" s="84">
        <f t="shared" si="22"/>
        <v>0</v>
      </c>
      <c r="AI35" s="200">
        <f t="shared" si="26"/>
        <v>1.9155269109571119E-2</v>
      </c>
      <c r="AJ35" s="131" t="str">
        <f t="shared" si="27"/>
        <v/>
      </c>
    </row>
    <row r="36" spans="1:36" ht="15">
      <c r="A36" s="149" t="s">
        <v>53</v>
      </c>
      <c r="B36" s="48">
        <f t="shared" si="23"/>
        <v>0</v>
      </c>
      <c r="C36" s="48">
        <f t="shared" si="23"/>
        <v>0</v>
      </c>
      <c r="D36" s="48">
        <f t="shared" si="23"/>
        <v>0</v>
      </c>
      <c r="E36" s="48">
        <f t="shared" si="23"/>
        <v>0</v>
      </c>
      <c r="F36" s="304">
        <v>0</v>
      </c>
      <c r="G36" s="48">
        <f t="shared" si="20"/>
        <v>0</v>
      </c>
      <c r="H36" s="48">
        <f t="shared" si="20"/>
        <v>0</v>
      </c>
      <c r="I36" s="152">
        <f t="shared" si="24"/>
        <v>0</v>
      </c>
      <c r="J36" s="139"/>
      <c r="K36" s="153" t="s">
        <v>53</v>
      </c>
      <c r="L36" s="282">
        <f t="shared" si="21"/>
        <v>0</v>
      </c>
      <c r="M36" s="282">
        <f t="shared" si="21"/>
        <v>0</v>
      </c>
      <c r="N36" s="282">
        <f t="shared" si="21"/>
        <v>0</v>
      </c>
      <c r="O36" s="282">
        <f t="shared" si="21"/>
        <v>0</v>
      </c>
      <c r="P36" s="282">
        <f t="shared" si="21"/>
        <v>0</v>
      </c>
      <c r="Q36" s="282">
        <f t="shared" si="21"/>
        <v>0</v>
      </c>
      <c r="R36" s="282">
        <f t="shared" si="21"/>
        <v>0</v>
      </c>
      <c r="S36" s="156">
        <f t="shared" si="25"/>
        <v>0</v>
      </c>
      <c r="T36" s="139"/>
      <c r="U36" s="201" t="s">
        <v>53</v>
      </c>
      <c r="V36" s="88">
        <f t="shared" si="22"/>
        <v>0</v>
      </c>
      <c r="W36" s="88">
        <f t="shared" si="22"/>
        <v>0</v>
      </c>
      <c r="X36" s="88">
        <f t="shared" si="22"/>
        <v>0</v>
      </c>
      <c r="Y36" s="88">
        <f t="shared" si="22"/>
        <v>0</v>
      </c>
      <c r="Z36" s="88">
        <f t="shared" si="22"/>
        <v>0</v>
      </c>
      <c r="AA36" s="88">
        <f t="shared" si="22"/>
        <v>0</v>
      </c>
      <c r="AB36" s="88">
        <f t="shared" si="22"/>
        <v>0</v>
      </c>
      <c r="AC36" s="89">
        <f t="shared" si="22"/>
        <v>0</v>
      </c>
      <c r="AD36" s="88">
        <f t="shared" si="22"/>
        <v>0</v>
      </c>
      <c r="AE36" s="88">
        <f t="shared" si="22"/>
        <v>0</v>
      </c>
      <c r="AF36" s="88">
        <f t="shared" si="22"/>
        <v>0</v>
      </c>
      <c r="AG36" s="88">
        <f t="shared" si="22"/>
        <v>0</v>
      </c>
      <c r="AH36" s="88">
        <f t="shared" si="22"/>
        <v>0</v>
      </c>
      <c r="AI36" s="204">
        <f t="shared" si="26"/>
        <v>0</v>
      </c>
      <c r="AJ36" s="131" t="str">
        <f t="shared" si="27"/>
        <v/>
      </c>
    </row>
    <row r="37" spans="1:36" ht="15">
      <c r="A37" s="157" t="s">
        <v>16</v>
      </c>
      <c r="B37" s="45">
        <f t="shared" si="23"/>
        <v>25.841707484860006</v>
      </c>
      <c r="C37" s="45">
        <f t="shared" si="23"/>
        <v>13.847643376368906</v>
      </c>
      <c r="D37" s="45">
        <f t="shared" si="23"/>
        <v>15.451608623890387</v>
      </c>
      <c r="E37" s="45">
        <f t="shared" si="23"/>
        <v>0</v>
      </c>
      <c r="F37" s="304">
        <v>0</v>
      </c>
      <c r="G37" s="45">
        <f t="shared" si="20"/>
        <v>0</v>
      </c>
      <c r="H37" s="45">
        <f t="shared" si="20"/>
        <v>0</v>
      </c>
      <c r="I37" s="144">
        <f t="shared" si="24"/>
        <v>55.140959485119296</v>
      </c>
      <c r="J37" s="139"/>
      <c r="K37" s="159" t="s">
        <v>16</v>
      </c>
      <c r="L37" s="283">
        <f t="shared" si="21"/>
        <v>25.841707484860006</v>
      </c>
      <c r="M37" s="283">
        <f t="shared" si="21"/>
        <v>13.847643376368906</v>
      </c>
      <c r="N37" s="283">
        <f t="shared" si="21"/>
        <v>15.451608623890387</v>
      </c>
      <c r="O37" s="283">
        <f t="shared" si="21"/>
        <v>0</v>
      </c>
      <c r="P37" s="283">
        <f t="shared" si="21"/>
        <v>0</v>
      </c>
      <c r="Q37" s="283">
        <f t="shared" si="21"/>
        <v>0</v>
      </c>
      <c r="R37" s="283">
        <f t="shared" si="21"/>
        <v>0</v>
      </c>
      <c r="S37" s="148">
        <f t="shared" si="25"/>
        <v>55.140959485119296</v>
      </c>
      <c r="T37" s="139"/>
      <c r="U37" s="205" t="s">
        <v>16</v>
      </c>
      <c r="V37" s="84">
        <f t="shared" si="22"/>
        <v>25.518687356811899</v>
      </c>
      <c r="W37" s="84">
        <f t="shared" si="22"/>
        <v>0</v>
      </c>
      <c r="X37" s="84">
        <f t="shared" si="22"/>
        <v>0</v>
      </c>
      <c r="Y37" s="84">
        <f t="shared" si="22"/>
        <v>13.847643376368906</v>
      </c>
      <c r="Z37" s="84">
        <f t="shared" si="22"/>
        <v>15.372666118948924</v>
      </c>
      <c r="AA37" s="84">
        <f t="shared" si="22"/>
        <v>0</v>
      </c>
      <c r="AB37" s="84">
        <f t="shared" si="22"/>
        <v>0</v>
      </c>
      <c r="AC37" s="85">
        <f t="shared" si="22"/>
        <v>0.40196263298957302</v>
      </c>
      <c r="AD37" s="84">
        <f t="shared" si="22"/>
        <v>0.32302012804810759</v>
      </c>
      <c r="AE37" s="84">
        <f t="shared" si="22"/>
        <v>0</v>
      </c>
      <c r="AF37" s="84">
        <f t="shared" si="22"/>
        <v>0</v>
      </c>
      <c r="AG37" s="84">
        <f t="shared" si="22"/>
        <v>7.8942504941465388E-2</v>
      </c>
      <c r="AH37" s="84">
        <f t="shared" si="22"/>
        <v>0</v>
      </c>
      <c r="AI37" s="200">
        <f t="shared" si="26"/>
        <v>55.140959485119303</v>
      </c>
      <c r="AJ37" s="131" t="str">
        <f t="shared" si="27"/>
        <v/>
      </c>
    </row>
    <row r="38" spans="1:36" ht="15">
      <c r="A38" s="149" t="s">
        <v>15</v>
      </c>
      <c r="B38" s="48">
        <f t="shared" si="23"/>
        <v>4.0541787717266491</v>
      </c>
      <c r="C38" s="48">
        <f t="shared" si="23"/>
        <v>0.3285033345843037</v>
      </c>
      <c r="D38" s="48">
        <f t="shared" si="23"/>
        <v>5.8677391297596273</v>
      </c>
      <c r="E38" s="48">
        <f t="shared" si="23"/>
        <v>0</v>
      </c>
      <c r="F38" s="304">
        <v>0</v>
      </c>
      <c r="G38" s="48">
        <f t="shared" si="20"/>
        <v>0</v>
      </c>
      <c r="H38" s="48">
        <f t="shared" si="20"/>
        <v>0</v>
      </c>
      <c r="I38" s="152">
        <f t="shared" si="24"/>
        <v>10.250421236070579</v>
      </c>
      <c r="J38" s="139"/>
      <c r="K38" s="153" t="s">
        <v>15</v>
      </c>
      <c r="L38" s="282">
        <f t="shared" si="21"/>
        <v>4.0541787717266491</v>
      </c>
      <c r="M38" s="282">
        <f t="shared" si="21"/>
        <v>0.3285033345843037</v>
      </c>
      <c r="N38" s="282">
        <f t="shared" si="21"/>
        <v>5.8677391297596273</v>
      </c>
      <c r="O38" s="282">
        <f t="shared" si="21"/>
        <v>0</v>
      </c>
      <c r="P38" s="282">
        <f t="shared" si="21"/>
        <v>0</v>
      </c>
      <c r="Q38" s="282">
        <f t="shared" si="21"/>
        <v>0</v>
      </c>
      <c r="R38" s="282">
        <f t="shared" si="21"/>
        <v>0</v>
      </c>
      <c r="S38" s="156">
        <f t="shared" si="25"/>
        <v>10.250421236070579</v>
      </c>
      <c r="T38" s="139"/>
      <c r="U38" s="201" t="s">
        <v>54</v>
      </c>
      <c r="V38" s="88">
        <f t="shared" si="22"/>
        <v>4.0269594193910958</v>
      </c>
      <c r="W38" s="88">
        <f t="shared" si="22"/>
        <v>0</v>
      </c>
      <c r="X38" s="88">
        <f t="shared" si="22"/>
        <v>0</v>
      </c>
      <c r="Y38" s="88">
        <f t="shared" si="22"/>
        <v>0.3285033345843037</v>
      </c>
      <c r="Z38" s="88">
        <f t="shared" si="22"/>
        <v>5.8677391297596273</v>
      </c>
      <c r="AA38" s="88">
        <f t="shared" si="22"/>
        <v>0</v>
      </c>
      <c r="AB38" s="88">
        <f t="shared" si="22"/>
        <v>0</v>
      </c>
      <c r="AC38" s="89">
        <f t="shared" si="22"/>
        <v>2.7219352335553348E-2</v>
      </c>
      <c r="AD38" s="88">
        <f t="shared" si="22"/>
        <v>2.7219352335553348E-2</v>
      </c>
      <c r="AE38" s="88">
        <f t="shared" si="22"/>
        <v>0</v>
      </c>
      <c r="AF38" s="88">
        <f t="shared" si="22"/>
        <v>0</v>
      </c>
      <c r="AG38" s="88">
        <f t="shared" si="22"/>
        <v>0</v>
      </c>
      <c r="AH38" s="88">
        <f t="shared" si="22"/>
        <v>0</v>
      </c>
      <c r="AI38" s="204">
        <f t="shared" si="26"/>
        <v>10.250421236070579</v>
      </c>
      <c r="AJ38" s="131" t="str">
        <f t="shared" si="27"/>
        <v/>
      </c>
    </row>
    <row r="39" spans="1:36" ht="15">
      <c r="A39" s="157" t="s">
        <v>55</v>
      </c>
      <c r="B39" s="45">
        <f t="shared" si="23"/>
        <v>0</v>
      </c>
      <c r="C39" s="45">
        <f t="shared" si="23"/>
        <v>0</v>
      </c>
      <c r="D39" s="45">
        <f t="shared" si="23"/>
        <v>0</v>
      </c>
      <c r="E39" s="45">
        <f t="shared" si="23"/>
        <v>529.06695809416658</v>
      </c>
      <c r="F39" s="304">
        <v>0</v>
      </c>
      <c r="G39" s="45">
        <f t="shared" si="20"/>
        <v>0</v>
      </c>
      <c r="H39" s="45">
        <f t="shared" si="20"/>
        <v>0</v>
      </c>
      <c r="I39" s="144">
        <f t="shared" si="24"/>
        <v>529.06695809416658</v>
      </c>
      <c r="J39" s="139"/>
      <c r="K39" s="159" t="s">
        <v>55</v>
      </c>
      <c r="L39" s="283">
        <f t="shared" si="21"/>
        <v>0</v>
      </c>
      <c r="M39" s="283">
        <f t="shared" si="21"/>
        <v>0</v>
      </c>
      <c r="N39" s="283">
        <f t="shared" si="21"/>
        <v>0</v>
      </c>
      <c r="O39" s="283">
        <f t="shared" si="21"/>
        <v>529.06695809416658</v>
      </c>
      <c r="P39" s="283">
        <f t="shared" si="21"/>
        <v>907.97688483732964</v>
      </c>
      <c r="Q39" s="283">
        <f t="shared" si="21"/>
        <v>0</v>
      </c>
      <c r="R39" s="283">
        <f t="shared" si="21"/>
        <v>0</v>
      </c>
      <c r="S39" s="148">
        <f t="shared" si="25"/>
        <v>1437.0438429314963</v>
      </c>
      <c r="T39" s="139"/>
      <c r="U39" s="205" t="s">
        <v>55</v>
      </c>
      <c r="V39" s="84">
        <f t="shared" si="22"/>
        <v>0</v>
      </c>
      <c r="W39" s="84">
        <f t="shared" si="22"/>
        <v>0</v>
      </c>
      <c r="X39" s="84">
        <f t="shared" si="22"/>
        <v>0</v>
      </c>
      <c r="Y39" s="84">
        <f t="shared" si="22"/>
        <v>0</v>
      </c>
      <c r="Z39" s="84">
        <f t="shared" si="22"/>
        <v>0</v>
      </c>
      <c r="AA39" s="84">
        <f t="shared" si="22"/>
        <v>445.51702974270773</v>
      </c>
      <c r="AB39" s="84">
        <f t="shared" si="22"/>
        <v>907.97688483732964</v>
      </c>
      <c r="AC39" s="85">
        <f t="shared" si="22"/>
        <v>83.54992835145886</v>
      </c>
      <c r="AD39" s="84">
        <f t="shared" si="22"/>
        <v>0</v>
      </c>
      <c r="AE39" s="84">
        <f t="shared" si="22"/>
        <v>0</v>
      </c>
      <c r="AF39" s="84">
        <f t="shared" si="22"/>
        <v>0</v>
      </c>
      <c r="AG39" s="84">
        <f t="shared" si="22"/>
        <v>0</v>
      </c>
      <c r="AH39" s="84">
        <f t="shared" si="22"/>
        <v>83.54992835145886</v>
      </c>
      <c r="AI39" s="200">
        <f t="shared" si="26"/>
        <v>1437.0438429314963</v>
      </c>
      <c r="AJ39" s="131" t="str">
        <f t="shared" si="27"/>
        <v/>
      </c>
    </row>
    <row r="40" spans="1:36" ht="15">
      <c r="A40" s="149" t="s">
        <v>12</v>
      </c>
      <c r="B40" s="48">
        <f t="shared" si="23"/>
        <v>0</v>
      </c>
      <c r="C40" s="48">
        <f t="shared" si="23"/>
        <v>0</v>
      </c>
      <c r="D40" s="48">
        <f t="shared" si="23"/>
        <v>0</v>
      </c>
      <c r="E40" s="48">
        <f t="shared" si="23"/>
        <v>5.2575434317688785</v>
      </c>
      <c r="F40" s="304">
        <v>0</v>
      </c>
      <c r="G40" s="48">
        <f t="shared" si="20"/>
        <v>0</v>
      </c>
      <c r="H40" s="48">
        <f t="shared" si="20"/>
        <v>0</v>
      </c>
      <c r="I40" s="152">
        <f t="shared" si="24"/>
        <v>5.2575434317688785</v>
      </c>
      <c r="J40" s="139"/>
      <c r="K40" s="153" t="s">
        <v>12</v>
      </c>
      <c r="L40" s="282">
        <f t="shared" si="21"/>
        <v>0</v>
      </c>
      <c r="M40" s="282">
        <f t="shared" si="21"/>
        <v>0</v>
      </c>
      <c r="N40" s="282">
        <f t="shared" si="21"/>
        <v>0</v>
      </c>
      <c r="O40" s="282">
        <f t="shared" si="21"/>
        <v>5.2575434317688785</v>
      </c>
      <c r="P40" s="282">
        <f t="shared" si="21"/>
        <v>33.995254126372103</v>
      </c>
      <c r="Q40" s="282">
        <f t="shared" si="21"/>
        <v>0</v>
      </c>
      <c r="R40" s="282">
        <f t="shared" si="21"/>
        <v>0</v>
      </c>
      <c r="S40" s="156">
        <f t="shared" si="25"/>
        <v>39.252797558140983</v>
      </c>
      <c r="T40" s="139"/>
      <c r="U40" s="201" t="s">
        <v>12</v>
      </c>
      <c r="V40" s="88">
        <f t="shared" si="22"/>
        <v>0</v>
      </c>
      <c r="W40" s="88">
        <f t="shared" si="22"/>
        <v>0</v>
      </c>
      <c r="X40" s="88">
        <f t="shared" si="22"/>
        <v>0</v>
      </c>
      <c r="Y40" s="88">
        <f t="shared" si="22"/>
        <v>0</v>
      </c>
      <c r="Z40" s="88">
        <f t="shared" si="22"/>
        <v>0</v>
      </c>
      <c r="AA40" s="88">
        <f t="shared" si="22"/>
        <v>1.4387558097636388</v>
      </c>
      <c r="AB40" s="88">
        <f t="shared" si="22"/>
        <v>33.995254126372103</v>
      </c>
      <c r="AC40" s="89">
        <f t="shared" si="22"/>
        <v>3.8187876220052397</v>
      </c>
      <c r="AD40" s="88">
        <f t="shared" si="22"/>
        <v>0</v>
      </c>
      <c r="AE40" s="88">
        <f t="shared" si="22"/>
        <v>0</v>
      </c>
      <c r="AF40" s="88">
        <f t="shared" si="22"/>
        <v>0</v>
      </c>
      <c r="AG40" s="88">
        <f t="shared" si="22"/>
        <v>0</v>
      </c>
      <c r="AH40" s="88">
        <f t="shared" si="22"/>
        <v>3.8187876220052397</v>
      </c>
      <c r="AI40" s="204">
        <f t="shared" si="26"/>
        <v>39.252797558140983</v>
      </c>
      <c r="AJ40" s="131" t="str">
        <f t="shared" si="27"/>
        <v/>
      </c>
    </row>
    <row r="41" spans="1:36" ht="15">
      <c r="A41" s="157" t="s">
        <v>56</v>
      </c>
      <c r="B41" s="45">
        <f t="shared" si="23"/>
        <v>0</v>
      </c>
      <c r="C41" s="45">
        <f t="shared" si="23"/>
        <v>0</v>
      </c>
      <c r="D41" s="45">
        <f t="shared" si="23"/>
        <v>0</v>
      </c>
      <c r="E41" s="45">
        <f t="shared" si="23"/>
        <v>0</v>
      </c>
      <c r="F41" s="304">
        <v>0</v>
      </c>
      <c r="G41" s="45">
        <f t="shared" si="20"/>
        <v>0</v>
      </c>
      <c r="H41" s="45">
        <f t="shared" si="20"/>
        <v>0</v>
      </c>
      <c r="I41" s="144">
        <f t="shared" si="24"/>
        <v>0</v>
      </c>
      <c r="J41" s="139"/>
      <c r="K41" s="159" t="s">
        <v>56</v>
      </c>
      <c r="L41" s="283">
        <f t="shared" si="21"/>
        <v>0</v>
      </c>
      <c r="M41" s="283">
        <f t="shared" si="21"/>
        <v>0</v>
      </c>
      <c r="N41" s="283">
        <f t="shared" si="21"/>
        <v>0</v>
      </c>
      <c r="O41" s="283">
        <f t="shared" si="21"/>
        <v>0</v>
      </c>
      <c r="P41" s="283">
        <f t="shared" si="21"/>
        <v>0</v>
      </c>
      <c r="Q41" s="283">
        <f t="shared" si="21"/>
        <v>0</v>
      </c>
      <c r="R41" s="283">
        <f t="shared" si="21"/>
        <v>0</v>
      </c>
      <c r="S41" s="148">
        <f t="shared" si="25"/>
        <v>0</v>
      </c>
      <c r="T41" s="139"/>
      <c r="U41" s="205" t="s">
        <v>56</v>
      </c>
      <c r="V41" s="84">
        <f t="shared" si="22"/>
        <v>0</v>
      </c>
      <c r="W41" s="84">
        <f t="shared" si="22"/>
        <v>0</v>
      </c>
      <c r="X41" s="84">
        <f t="shared" si="22"/>
        <v>0</v>
      </c>
      <c r="Y41" s="84">
        <f t="shared" si="22"/>
        <v>0</v>
      </c>
      <c r="Z41" s="84">
        <f t="shared" si="22"/>
        <v>0</v>
      </c>
      <c r="AA41" s="84">
        <f t="shared" si="22"/>
        <v>0</v>
      </c>
      <c r="AB41" s="84">
        <f t="shared" si="22"/>
        <v>0</v>
      </c>
      <c r="AC41" s="85">
        <f t="shared" si="22"/>
        <v>0</v>
      </c>
      <c r="AD41" s="84">
        <f t="shared" si="22"/>
        <v>0</v>
      </c>
      <c r="AE41" s="84">
        <f t="shared" si="22"/>
        <v>0</v>
      </c>
      <c r="AF41" s="84">
        <f t="shared" si="22"/>
        <v>0</v>
      </c>
      <c r="AG41" s="84">
        <f t="shared" si="22"/>
        <v>0</v>
      </c>
      <c r="AH41" s="84">
        <f t="shared" si="22"/>
        <v>0</v>
      </c>
      <c r="AI41" s="200">
        <f t="shared" si="26"/>
        <v>0</v>
      </c>
      <c r="AJ41" s="131" t="str">
        <f t="shared" si="27"/>
        <v/>
      </c>
    </row>
    <row r="42" spans="1:36" ht="15">
      <c r="A42" s="149" t="s">
        <v>17</v>
      </c>
      <c r="B42" s="48">
        <f t="shared" si="23"/>
        <v>4.0942609372875145</v>
      </c>
      <c r="C42" s="48">
        <f t="shared" si="23"/>
        <v>0.34116487299319753</v>
      </c>
      <c r="D42" s="48">
        <f t="shared" si="23"/>
        <v>21.663639435002413</v>
      </c>
      <c r="E42" s="48">
        <f t="shared" si="23"/>
        <v>2.638115008321924</v>
      </c>
      <c r="F42" s="304">
        <v>0</v>
      </c>
      <c r="G42" s="48">
        <f t="shared" si="20"/>
        <v>0</v>
      </c>
      <c r="H42" s="48">
        <f t="shared" si="20"/>
        <v>0</v>
      </c>
      <c r="I42" s="152">
        <f t="shared" si="24"/>
        <v>28.73718025360505</v>
      </c>
      <c r="J42" s="139"/>
      <c r="K42" s="153" t="s">
        <v>17</v>
      </c>
      <c r="L42" s="282">
        <f t="shared" si="21"/>
        <v>4.0942609372875145</v>
      </c>
      <c r="M42" s="282">
        <f t="shared" si="21"/>
        <v>0.34116487299319753</v>
      </c>
      <c r="N42" s="282">
        <f t="shared" si="21"/>
        <v>21.663639435002413</v>
      </c>
      <c r="O42" s="282">
        <f t="shared" si="21"/>
        <v>2.638115008321924</v>
      </c>
      <c r="P42" s="282">
        <f t="shared" si="21"/>
        <v>1.0097146588529327</v>
      </c>
      <c r="Q42" s="282">
        <f t="shared" si="21"/>
        <v>0</v>
      </c>
      <c r="R42" s="282">
        <f t="shared" si="21"/>
        <v>0</v>
      </c>
      <c r="S42" s="156">
        <f t="shared" si="25"/>
        <v>29.746894912457982</v>
      </c>
      <c r="T42" s="139"/>
      <c r="U42" s="201" t="s">
        <v>17</v>
      </c>
      <c r="V42" s="88">
        <f t="shared" si="22"/>
        <v>4.0942609372875145</v>
      </c>
      <c r="W42" s="88">
        <f t="shared" si="22"/>
        <v>0</v>
      </c>
      <c r="X42" s="88">
        <f t="shared" si="22"/>
        <v>0</v>
      </c>
      <c r="Y42" s="88">
        <f t="shared" si="22"/>
        <v>0.34116487299319753</v>
      </c>
      <c r="Z42" s="88">
        <f t="shared" si="22"/>
        <v>21.663639435002413</v>
      </c>
      <c r="AA42" s="88">
        <f t="shared" si="22"/>
        <v>1.4169562930235644</v>
      </c>
      <c r="AB42" s="88">
        <f t="shared" si="22"/>
        <v>1.0097146588529327</v>
      </c>
      <c r="AC42" s="89">
        <f t="shared" si="22"/>
        <v>1.2211587152983598</v>
      </c>
      <c r="AD42" s="88">
        <f t="shared" si="22"/>
        <v>0</v>
      </c>
      <c r="AE42" s="88">
        <f t="shared" si="22"/>
        <v>0</v>
      </c>
      <c r="AF42" s="88">
        <f t="shared" si="22"/>
        <v>0</v>
      </c>
      <c r="AG42" s="88">
        <f t="shared" si="22"/>
        <v>0</v>
      </c>
      <c r="AH42" s="88">
        <f t="shared" si="22"/>
        <v>1.2211587152983598</v>
      </c>
      <c r="AI42" s="204">
        <f t="shared" si="26"/>
        <v>29.746894912457979</v>
      </c>
      <c r="AJ42" s="131" t="str">
        <f t="shared" si="27"/>
        <v/>
      </c>
    </row>
    <row r="43" spans="1:36" ht="15">
      <c r="A43" s="157" t="s">
        <v>141</v>
      </c>
      <c r="B43" s="45">
        <f t="shared" si="23"/>
        <v>802.0308595712329</v>
      </c>
      <c r="C43" s="45">
        <f t="shared" si="23"/>
        <v>1649.6626757306319</v>
      </c>
      <c r="D43" s="45">
        <f t="shared" si="23"/>
        <v>1508.7978403050658</v>
      </c>
      <c r="E43" s="45">
        <f t="shared" si="23"/>
        <v>144.02488440179198</v>
      </c>
      <c r="F43" s="304">
        <v>0</v>
      </c>
      <c r="G43" s="45">
        <f t="shared" si="20"/>
        <v>5.4508494774892363E-2</v>
      </c>
      <c r="H43" s="45">
        <f t="shared" si="20"/>
        <v>0</v>
      </c>
      <c r="I43" s="144">
        <f t="shared" si="24"/>
        <v>4104.5707685034986</v>
      </c>
      <c r="J43" s="139"/>
      <c r="K43" s="159" t="s">
        <v>141</v>
      </c>
      <c r="L43" s="283">
        <f t="shared" si="21"/>
        <v>802.0308595712329</v>
      </c>
      <c r="M43" s="283">
        <f t="shared" si="21"/>
        <v>1649.6626757306319</v>
      </c>
      <c r="N43" s="283">
        <f t="shared" si="21"/>
        <v>1508.7978403050658</v>
      </c>
      <c r="O43" s="283">
        <f t="shared" si="21"/>
        <v>144.02488440179198</v>
      </c>
      <c r="P43" s="283">
        <f t="shared" si="21"/>
        <v>13.026030872977497</v>
      </c>
      <c r="Q43" s="283">
        <f t="shared" si="21"/>
        <v>5.4508494774892363E-2</v>
      </c>
      <c r="R43" s="283">
        <f t="shared" si="21"/>
        <v>0</v>
      </c>
      <c r="S43" s="148">
        <f t="shared" si="25"/>
        <v>4117.5967993764762</v>
      </c>
      <c r="T43" s="139"/>
      <c r="U43" s="205" t="s">
        <v>141</v>
      </c>
      <c r="V43" s="84">
        <f t="shared" si="22"/>
        <v>777.81732192274444</v>
      </c>
      <c r="W43" s="84">
        <f t="shared" si="22"/>
        <v>20.645630363711248</v>
      </c>
      <c r="X43" s="84">
        <f t="shared" si="22"/>
        <v>5.4508494774892363E-2</v>
      </c>
      <c r="Y43" s="84">
        <f t="shared" si="22"/>
        <v>1649.6626757306319</v>
      </c>
      <c r="Z43" s="84">
        <f t="shared" si="22"/>
        <v>1467.1110886447707</v>
      </c>
      <c r="AA43" s="84">
        <f t="shared" si="22"/>
        <v>99.988956193023142</v>
      </c>
      <c r="AB43" s="84">
        <f t="shared" si="22"/>
        <v>13.026030872977497</v>
      </c>
      <c r="AC43" s="85">
        <f t="shared" si="22"/>
        <v>89.290587153841159</v>
      </c>
      <c r="AD43" s="84">
        <f t="shared" si="22"/>
        <v>3.5679072847771178</v>
      </c>
      <c r="AE43" s="84">
        <f t="shared" si="22"/>
        <v>0</v>
      </c>
      <c r="AF43" s="84">
        <f t="shared" si="22"/>
        <v>0</v>
      </c>
      <c r="AG43" s="84">
        <f t="shared" si="22"/>
        <v>41.686751660295172</v>
      </c>
      <c r="AH43" s="84">
        <f t="shared" si="22"/>
        <v>44.03592820876883</v>
      </c>
      <c r="AI43" s="200">
        <f t="shared" si="26"/>
        <v>4117.5967993764752</v>
      </c>
      <c r="AJ43" s="131" t="str">
        <f t="shared" si="27"/>
        <v/>
      </c>
    </row>
    <row r="44" spans="1:36" ht="15">
      <c r="A44" s="149" t="s">
        <v>25</v>
      </c>
      <c r="B44" s="48">
        <f t="shared" si="23"/>
        <v>380.54474604348445</v>
      </c>
      <c r="C44" s="48">
        <f t="shared" si="23"/>
        <v>85.560784687268082</v>
      </c>
      <c r="D44" s="48">
        <f t="shared" si="23"/>
        <v>704.78996819813017</v>
      </c>
      <c r="E44" s="48">
        <f t="shared" si="23"/>
        <v>3020.9691167513706</v>
      </c>
      <c r="F44" s="304">
        <v>0</v>
      </c>
      <c r="G44" s="48">
        <f t="shared" si="20"/>
        <v>486.52937754980746</v>
      </c>
      <c r="H44" s="48">
        <f t="shared" si="20"/>
        <v>88.316974829326412</v>
      </c>
      <c r="I44" s="152">
        <f t="shared" si="24"/>
        <v>4766.7109680593876</v>
      </c>
      <c r="J44" s="139"/>
      <c r="K44" s="153" t="s">
        <v>25</v>
      </c>
      <c r="L44" s="282">
        <f t="shared" si="21"/>
        <v>380.54474604348445</v>
      </c>
      <c r="M44" s="282">
        <f t="shared" si="21"/>
        <v>85.560784687268082</v>
      </c>
      <c r="N44" s="282">
        <f t="shared" si="21"/>
        <v>704.78996819813017</v>
      </c>
      <c r="O44" s="282">
        <f t="shared" si="21"/>
        <v>3020.9691167513706</v>
      </c>
      <c r="P44" s="282">
        <f t="shared" si="21"/>
        <v>13.20987350121897</v>
      </c>
      <c r="Q44" s="282">
        <f t="shared" si="21"/>
        <v>486.52937754980746</v>
      </c>
      <c r="R44" s="282">
        <f t="shared" si="21"/>
        <v>88.316974829326412</v>
      </c>
      <c r="S44" s="156">
        <f t="shared" si="25"/>
        <v>4779.9208415606063</v>
      </c>
      <c r="T44" s="139"/>
      <c r="U44" s="201" t="s">
        <v>25</v>
      </c>
      <c r="V44" s="88">
        <f t="shared" si="22"/>
        <v>66.491516520361813</v>
      </c>
      <c r="W44" s="88">
        <f t="shared" si="22"/>
        <v>305.77328111608676</v>
      </c>
      <c r="X44" s="88">
        <f t="shared" si="22"/>
        <v>486.52937754980746</v>
      </c>
      <c r="Y44" s="88">
        <f t="shared" si="22"/>
        <v>85.560784687268082</v>
      </c>
      <c r="Z44" s="88">
        <f t="shared" si="22"/>
        <v>693.10515004903925</v>
      </c>
      <c r="AA44" s="88">
        <f t="shared" si="22"/>
        <v>2986.5873138414963</v>
      </c>
      <c r="AB44" s="88">
        <f t="shared" si="22"/>
        <v>13.20987350121897</v>
      </c>
      <c r="AC44" s="89">
        <f t="shared" si="22"/>
        <v>142.66354429532723</v>
      </c>
      <c r="AD44" s="88">
        <f t="shared" si="22"/>
        <v>8.2799484070358389</v>
      </c>
      <c r="AE44" s="88">
        <f t="shared" si="22"/>
        <v>22.004280004375513</v>
      </c>
      <c r="AF44" s="88">
        <f t="shared" si="22"/>
        <v>88.316974829326412</v>
      </c>
      <c r="AG44" s="88">
        <f t="shared" si="22"/>
        <v>11.684818149090999</v>
      </c>
      <c r="AH44" s="88">
        <f t="shared" si="22"/>
        <v>12.377522905498452</v>
      </c>
      <c r="AI44" s="204">
        <f t="shared" si="26"/>
        <v>4779.9208415606054</v>
      </c>
      <c r="AJ44" s="131" t="str">
        <f t="shared" si="27"/>
        <v/>
      </c>
    </row>
    <row r="45" spans="1:36" ht="15">
      <c r="A45" s="157" t="s">
        <v>24</v>
      </c>
      <c r="B45" s="45">
        <f t="shared" si="23"/>
        <v>280.3424748872514</v>
      </c>
      <c r="C45" s="45">
        <f t="shared" si="23"/>
        <v>6.8954366749605223</v>
      </c>
      <c r="D45" s="45">
        <f t="shared" si="23"/>
        <v>48.963687946728612</v>
      </c>
      <c r="E45" s="45">
        <f t="shared" si="23"/>
        <v>0</v>
      </c>
      <c r="F45" s="304">
        <v>0</v>
      </c>
      <c r="G45" s="45">
        <f t="shared" si="20"/>
        <v>0</v>
      </c>
      <c r="H45" s="45">
        <f t="shared" si="20"/>
        <v>0</v>
      </c>
      <c r="I45" s="144">
        <f t="shared" si="24"/>
        <v>336.20159950894055</v>
      </c>
      <c r="J45" s="139"/>
      <c r="K45" s="159" t="s">
        <v>24</v>
      </c>
      <c r="L45" s="283">
        <f t="shared" si="21"/>
        <v>280.3424748872514</v>
      </c>
      <c r="M45" s="283">
        <f t="shared" si="21"/>
        <v>6.8954366749605223</v>
      </c>
      <c r="N45" s="283">
        <f t="shared" si="21"/>
        <v>48.963687946728612</v>
      </c>
      <c r="O45" s="283">
        <f t="shared" si="21"/>
        <v>0</v>
      </c>
      <c r="P45" s="283">
        <f t="shared" si="21"/>
        <v>0</v>
      </c>
      <c r="Q45" s="283">
        <f t="shared" si="21"/>
        <v>0</v>
      </c>
      <c r="R45" s="283">
        <f t="shared" si="21"/>
        <v>0</v>
      </c>
      <c r="S45" s="148">
        <f t="shared" si="25"/>
        <v>336.20159950894055</v>
      </c>
      <c r="T45" s="139"/>
      <c r="U45" s="205" t="s">
        <v>24</v>
      </c>
      <c r="V45" s="84">
        <f t="shared" si="22"/>
        <v>278.35396276837236</v>
      </c>
      <c r="W45" s="84">
        <f t="shared" si="22"/>
        <v>0</v>
      </c>
      <c r="X45" s="84">
        <f t="shared" si="22"/>
        <v>0</v>
      </c>
      <c r="Y45" s="84">
        <f t="shared" si="22"/>
        <v>6.8954366749605223</v>
      </c>
      <c r="Z45" s="84">
        <f t="shared" si="22"/>
        <v>19.9565874832712</v>
      </c>
      <c r="AA45" s="84">
        <f t="shared" si="22"/>
        <v>0</v>
      </c>
      <c r="AB45" s="84">
        <f t="shared" si="22"/>
        <v>0</v>
      </c>
      <c r="AC45" s="85">
        <f t="shared" si="22"/>
        <v>30.99561258233652</v>
      </c>
      <c r="AD45" s="84">
        <f t="shared" si="22"/>
        <v>1.9885121188791086</v>
      </c>
      <c r="AE45" s="84">
        <f t="shared" si="22"/>
        <v>0</v>
      </c>
      <c r="AF45" s="84">
        <f t="shared" si="22"/>
        <v>0</v>
      </c>
      <c r="AG45" s="84">
        <f t="shared" si="22"/>
        <v>29.007100463457409</v>
      </c>
      <c r="AH45" s="84">
        <f t="shared" si="22"/>
        <v>0</v>
      </c>
      <c r="AI45" s="200">
        <f t="shared" si="26"/>
        <v>336.2015995089406</v>
      </c>
      <c r="AJ45" s="131" t="str">
        <f t="shared" si="27"/>
        <v/>
      </c>
    </row>
    <row r="46" spans="1:36" ht="15">
      <c r="A46" s="149" t="s">
        <v>57</v>
      </c>
      <c r="B46" s="48">
        <f t="shared" si="23"/>
        <v>0.74040482703366473</v>
      </c>
      <c r="C46" s="48">
        <f t="shared" si="23"/>
        <v>5.8111436838481044E-3</v>
      </c>
      <c r="D46" s="48">
        <f t="shared" si="23"/>
        <v>0</v>
      </c>
      <c r="E46" s="48">
        <f t="shared" si="23"/>
        <v>0</v>
      </c>
      <c r="F46" s="304">
        <v>0</v>
      </c>
      <c r="G46" s="48">
        <f t="shared" si="20"/>
        <v>0</v>
      </c>
      <c r="H46" s="48">
        <f t="shared" si="20"/>
        <v>0</v>
      </c>
      <c r="I46" s="152">
        <f t="shared" si="24"/>
        <v>0.74621597071751278</v>
      </c>
      <c r="J46" s="139"/>
      <c r="K46" s="153" t="s">
        <v>57</v>
      </c>
      <c r="L46" s="282">
        <f t="shared" si="21"/>
        <v>0.74040482703366473</v>
      </c>
      <c r="M46" s="282">
        <f t="shared" si="21"/>
        <v>5.8111436838481044E-3</v>
      </c>
      <c r="N46" s="282">
        <f t="shared" si="21"/>
        <v>0</v>
      </c>
      <c r="O46" s="282">
        <f t="shared" si="21"/>
        <v>0</v>
      </c>
      <c r="P46" s="282">
        <f t="shared" si="21"/>
        <v>0</v>
      </c>
      <c r="Q46" s="282">
        <f t="shared" si="21"/>
        <v>0</v>
      </c>
      <c r="R46" s="282">
        <f t="shared" si="21"/>
        <v>0</v>
      </c>
      <c r="S46" s="156">
        <f t="shared" si="25"/>
        <v>0.74621597071751278</v>
      </c>
      <c r="T46" s="139"/>
      <c r="U46" s="201" t="s">
        <v>57</v>
      </c>
      <c r="V46" s="88">
        <f t="shared" si="22"/>
        <v>0.74040482703366473</v>
      </c>
      <c r="W46" s="88">
        <f t="shared" si="22"/>
        <v>0</v>
      </c>
      <c r="X46" s="88">
        <f t="shared" si="22"/>
        <v>0</v>
      </c>
      <c r="Y46" s="88">
        <f t="shared" si="22"/>
        <v>5.8111436838481044E-3</v>
      </c>
      <c r="Z46" s="88">
        <f t="shared" si="22"/>
        <v>0</v>
      </c>
      <c r="AA46" s="88">
        <f t="shared" si="22"/>
        <v>0</v>
      </c>
      <c r="AB46" s="88">
        <f t="shared" si="22"/>
        <v>0</v>
      </c>
      <c r="AC46" s="89">
        <f t="shared" si="22"/>
        <v>0</v>
      </c>
      <c r="AD46" s="88">
        <f t="shared" si="22"/>
        <v>0</v>
      </c>
      <c r="AE46" s="88">
        <f t="shared" si="22"/>
        <v>0</v>
      </c>
      <c r="AF46" s="88">
        <f t="shared" si="22"/>
        <v>0</v>
      </c>
      <c r="AG46" s="88">
        <f t="shared" si="22"/>
        <v>0</v>
      </c>
      <c r="AH46" s="88">
        <f t="shared" si="22"/>
        <v>0</v>
      </c>
      <c r="AI46" s="204">
        <f t="shared" si="26"/>
        <v>0.74621597071751278</v>
      </c>
      <c r="AJ46" s="131" t="str">
        <f t="shared" si="27"/>
        <v/>
      </c>
    </row>
    <row r="47" spans="1:36" ht="15">
      <c r="A47" s="157" t="s">
        <v>22</v>
      </c>
      <c r="B47" s="45">
        <f t="shared" si="23"/>
        <v>158.21765689243304</v>
      </c>
      <c r="C47" s="45">
        <f t="shared" si="23"/>
        <v>91.421345129416935</v>
      </c>
      <c r="D47" s="45">
        <f t="shared" si="23"/>
        <v>510.87934610614985</v>
      </c>
      <c r="E47" s="45">
        <f t="shared" si="23"/>
        <v>2.0787005640564455</v>
      </c>
      <c r="F47" s="304">
        <v>0</v>
      </c>
      <c r="G47" s="45">
        <f t="shared" si="20"/>
        <v>0</v>
      </c>
      <c r="H47" s="45">
        <f t="shared" si="20"/>
        <v>0</v>
      </c>
      <c r="I47" s="144">
        <f t="shared" si="24"/>
        <v>762.59704869205632</v>
      </c>
      <c r="J47" s="139"/>
      <c r="K47" s="159" t="s">
        <v>22</v>
      </c>
      <c r="L47" s="283">
        <f t="shared" si="21"/>
        <v>158.21765689243304</v>
      </c>
      <c r="M47" s="283">
        <f t="shared" si="21"/>
        <v>91.421345129416935</v>
      </c>
      <c r="N47" s="283">
        <f t="shared" si="21"/>
        <v>510.87934610614985</v>
      </c>
      <c r="O47" s="283">
        <f t="shared" si="21"/>
        <v>2.0787005640564455</v>
      </c>
      <c r="P47" s="283">
        <f t="shared" si="21"/>
        <v>77.650759583636031</v>
      </c>
      <c r="Q47" s="283">
        <f t="shared" si="21"/>
        <v>0</v>
      </c>
      <c r="R47" s="283">
        <f t="shared" si="21"/>
        <v>0</v>
      </c>
      <c r="S47" s="148">
        <f t="shared" si="25"/>
        <v>840.24780827569236</v>
      </c>
      <c r="T47" s="139"/>
      <c r="U47" s="205" t="s">
        <v>22</v>
      </c>
      <c r="V47" s="84">
        <f t="shared" si="22"/>
        <v>158.21765689243304</v>
      </c>
      <c r="W47" s="84">
        <f t="shared" si="22"/>
        <v>0</v>
      </c>
      <c r="X47" s="84">
        <f t="shared" si="22"/>
        <v>0</v>
      </c>
      <c r="Y47" s="84">
        <f t="shared" si="22"/>
        <v>91.421345129416935</v>
      </c>
      <c r="Z47" s="84">
        <f t="shared" si="22"/>
        <v>265.49080923204298</v>
      </c>
      <c r="AA47" s="84">
        <f t="shared" si="22"/>
        <v>0</v>
      </c>
      <c r="AB47" s="84">
        <f t="shared" si="22"/>
        <v>77.650759583636031</v>
      </c>
      <c r="AC47" s="85">
        <f t="shared" si="22"/>
        <v>247.46723743816329</v>
      </c>
      <c r="AD47" s="84">
        <f t="shared" si="22"/>
        <v>0</v>
      </c>
      <c r="AE47" s="84">
        <f t="shared" si="22"/>
        <v>0</v>
      </c>
      <c r="AF47" s="84">
        <f t="shared" si="22"/>
        <v>0</v>
      </c>
      <c r="AG47" s="84">
        <f t="shared" si="22"/>
        <v>245.38853687410688</v>
      </c>
      <c r="AH47" s="84">
        <f t="shared" si="22"/>
        <v>2.0787005640564455</v>
      </c>
      <c r="AI47" s="200">
        <f t="shared" si="26"/>
        <v>840.24780827569225</v>
      </c>
      <c r="AJ47" s="131" t="str">
        <f t="shared" si="27"/>
        <v/>
      </c>
    </row>
    <row r="48" spans="1:36" ht="15">
      <c r="A48" s="149" t="s">
        <v>21</v>
      </c>
      <c r="B48" s="48">
        <f t="shared" si="23"/>
        <v>2.0640227967493319</v>
      </c>
      <c r="C48" s="48">
        <f t="shared" si="23"/>
        <v>0.19096976996758738</v>
      </c>
      <c r="D48" s="48">
        <f t="shared" si="23"/>
        <v>13.033634912763356</v>
      </c>
      <c r="E48" s="48">
        <f t="shared" si="23"/>
        <v>0</v>
      </c>
      <c r="F48" s="304">
        <v>0</v>
      </c>
      <c r="G48" s="48">
        <f t="shared" si="20"/>
        <v>0</v>
      </c>
      <c r="H48" s="48">
        <f t="shared" si="20"/>
        <v>0</v>
      </c>
      <c r="I48" s="152">
        <f t="shared" si="24"/>
        <v>15.288627479480276</v>
      </c>
      <c r="J48" s="139"/>
      <c r="K48" s="153" t="s">
        <v>21</v>
      </c>
      <c r="L48" s="282">
        <f t="shared" si="21"/>
        <v>2.0640227967493319</v>
      </c>
      <c r="M48" s="282">
        <f t="shared" si="21"/>
        <v>0.19096976996758738</v>
      </c>
      <c r="N48" s="282">
        <f t="shared" si="21"/>
        <v>13.033634912763356</v>
      </c>
      <c r="O48" s="282">
        <f t="shared" si="21"/>
        <v>0</v>
      </c>
      <c r="P48" s="282">
        <f t="shared" si="21"/>
        <v>0</v>
      </c>
      <c r="Q48" s="282">
        <f t="shared" si="21"/>
        <v>0</v>
      </c>
      <c r="R48" s="282">
        <f t="shared" si="21"/>
        <v>0</v>
      </c>
      <c r="S48" s="156">
        <f t="shared" si="25"/>
        <v>15.288627479480276</v>
      </c>
      <c r="T48" s="139"/>
      <c r="U48" s="201" t="s">
        <v>58</v>
      </c>
      <c r="V48" s="88">
        <f t="shared" si="22"/>
        <v>2.0640227967493319</v>
      </c>
      <c r="W48" s="88">
        <f t="shared" si="22"/>
        <v>0</v>
      </c>
      <c r="X48" s="88">
        <f t="shared" si="22"/>
        <v>0</v>
      </c>
      <c r="Y48" s="88">
        <f t="shared" si="22"/>
        <v>0.19096976996758738</v>
      </c>
      <c r="Z48" s="88">
        <f t="shared" si="22"/>
        <v>13.033634912763356</v>
      </c>
      <c r="AA48" s="88">
        <f t="shared" si="22"/>
        <v>0</v>
      </c>
      <c r="AB48" s="88">
        <f t="shared" si="22"/>
        <v>0</v>
      </c>
      <c r="AC48" s="89">
        <f t="shared" si="22"/>
        <v>0</v>
      </c>
      <c r="AD48" s="88">
        <f t="shared" si="22"/>
        <v>0</v>
      </c>
      <c r="AE48" s="88">
        <f t="shared" si="22"/>
        <v>0</v>
      </c>
      <c r="AF48" s="88">
        <f t="shared" si="22"/>
        <v>0</v>
      </c>
      <c r="AG48" s="88">
        <f t="shared" si="22"/>
        <v>0</v>
      </c>
      <c r="AH48" s="88">
        <f t="shared" si="22"/>
        <v>0</v>
      </c>
      <c r="AI48" s="204">
        <f t="shared" si="26"/>
        <v>15.288627479480276</v>
      </c>
      <c r="AJ48" s="131" t="str">
        <f t="shared" si="27"/>
        <v/>
      </c>
    </row>
    <row r="49" spans="1:36" ht="15">
      <c r="A49" s="160" t="s">
        <v>61</v>
      </c>
      <c r="B49" s="45">
        <f t="shared" si="23"/>
        <v>8.9561106070847227</v>
      </c>
      <c r="C49" s="45">
        <f t="shared" si="23"/>
        <v>0</v>
      </c>
      <c r="D49" s="45">
        <f t="shared" si="23"/>
        <v>0</v>
      </c>
      <c r="E49" s="45">
        <f t="shared" si="23"/>
        <v>0</v>
      </c>
      <c r="F49" s="304">
        <v>0</v>
      </c>
      <c r="G49" s="45">
        <f t="shared" ref="G49:H53" si="28">G127+G153+G179+G205+G231+G257+G283+G309+G335+G361+G387+G413+G439</f>
        <v>0</v>
      </c>
      <c r="H49" s="45">
        <f t="shared" si="28"/>
        <v>0</v>
      </c>
      <c r="I49" s="144">
        <f t="shared" si="24"/>
        <v>8.9561106070847227</v>
      </c>
      <c r="J49" s="139"/>
      <c r="K49" s="161" t="s">
        <v>61</v>
      </c>
      <c r="L49" s="283">
        <f t="shared" ref="L49:R53" si="29">L127+L153+L179+L205+L231+L257+L283+L309+L335+L361+L387+L413+L439</f>
        <v>8.9561106070847227</v>
      </c>
      <c r="M49" s="283">
        <f t="shared" si="29"/>
        <v>0</v>
      </c>
      <c r="N49" s="283">
        <f t="shared" si="29"/>
        <v>0</v>
      </c>
      <c r="O49" s="283">
        <f t="shared" si="29"/>
        <v>0</v>
      </c>
      <c r="P49" s="283">
        <f t="shared" si="29"/>
        <v>0</v>
      </c>
      <c r="Q49" s="283">
        <f t="shared" si="29"/>
        <v>0</v>
      </c>
      <c r="R49" s="283">
        <f t="shared" si="29"/>
        <v>0</v>
      </c>
      <c r="S49" s="148">
        <f t="shared" si="25"/>
        <v>8.9561106070847227</v>
      </c>
      <c r="T49" s="139"/>
      <c r="U49" s="206" t="s">
        <v>59</v>
      </c>
      <c r="V49" s="84">
        <f t="shared" ref="V49:AH53" si="30">V127+V153+V179+V205+V231+V257+V283+V309+V335+V361+V387+V413+V439</f>
        <v>7.3994606903112867</v>
      </c>
      <c r="W49" s="84">
        <f t="shared" si="30"/>
        <v>0</v>
      </c>
      <c r="X49" s="84">
        <f t="shared" si="30"/>
        <v>0</v>
      </c>
      <c r="Y49" s="84">
        <f t="shared" si="30"/>
        <v>0</v>
      </c>
      <c r="Z49" s="84">
        <f t="shared" si="30"/>
        <v>0</v>
      </c>
      <c r="AA49" s="84">
        <f t="shared" si="30"/>
        <v>0</v>
      </c>
      <c r="AB49" s="84">
        <f t="shared" si="30"/>
        <v>0</v>
      </c>
      <c r="AC49" s="85">
        <f t="shared" si="30"/>
        <v>1.5566499167734353</v>
      </c>
      <c r="AD49" s="84">
        <f t="shared" si="30"/>
        <v>1.5566499167734353</v>
      </c>
      <c r="AE49" s="84">
        <f t="shared" si="30"/>
        <v>0</v>
      </c>
      <c r="AF49" s="84">
        <f t="shared" si="30"/>
        <v>0</v>
      </c>
      <c r="AG49" s="84">
        <f t="shared" si="30"/>
        <v>0</v>
      </c>
      <c r="AH49" s="84">
        <f t="shared" si="30"/>
        <v>0</v>
      </c>
      <c r="AI49" s="200">
        <f t="shared" si="26"/>
        <v>8.9561106070847227</v>
      </c>
      <c r="AJ49" s="131" t="str">
        <f t="shared" si="27"/>
        <v/>
      </c>
    </row>
    <row r="50" spans="1:36">
      <c r="A50" s="162" t="s">
        <v>23</v>
      </c>
      <c r="B50" s="55">
        <f t="shared" ref="B50:E53" si="31">B128+B154+B180+B206+B232+B258+B284+B310+B336+B362+B388+B414+B440</f>
        <v>8.9561106070847227</v>
      </c>
      <c r="C50" s="55">
        <f t="shared" si="31"/>
        <v>0</v>
      </c>
      <c r="D50" s="55">
        <f t="shared" si="31"/>
        <v>0</v>
      </c>
      <c r="E50" s="55">
        <f t="shared" si="31"/>
        <v>0</v>
      </c>
      <c r="F50" s="304">
        <v>0</v>
      </c>
      <c r="G50" s="55">
        <f t="shared" si="28"/>
        <v>0</v>
      </c>
      <c r="H50" s="55">
        <f t="shared" si="28"/>
        <v>0</v>
      </c>
      <c r="I50" s="165">
        <f t="shared" si="24"/>
        <v>8.9561106070847227</v>
      </c>
      <c r="J50" s="139"/>
      <c r="K50" s="166" t="s">
        <v>23</v>
      </c>
      <c r="L50" s="284">
        <f t="shared" si="29"/>
        <v>8.9561106070847227</v>
      </c>
      <c r="M50" s="284">
        <f t="shared" si="29"/>
        <v>0</v>
      </c>
      <c r="N50" s="284">
        <f t="shared" si="29"/>
        <v>0</v>
      </c>
      <c r="O50" s="284">
        <f t="shared" si="29"/>
        <v>0</v>
      </c>
      <c r="P50" s="284">
        <f t="shared" si="29"/>
        <v>0</v>
      </c>
      <c r="Q50" s="284">
        <f t="shared" si="29"/>
        <v>0</v>
      </c>
      <c r="R50" s="284">
        <f t="shared" si="29"/>
        <v>0</v>
      </c>
      <c r="S50" s="169">
        <f t="shared" si="25"/>
        <v>8.9561106070847227</v>
      </c>
      <c r="T50" s="139"/>
      <c r="U50" s="207" t="s">
        <v>62</v>
      </c>
      <c r="V50" s="91">
        <f t="shared" si="30"/>
        <v>7.3994606903112867</v>
      </c>
      <c r="W50" s="91">
        <f t="shared" si="30"/>
        <v>0</v>
      </c>
      <c r="X50" s="91">
        <f t="shared" si="30"/>
        <v>0</v>
      </c>
      <c r="Y50" s="91">
        <f t="shared" si="30"/>
        <v>0</v>
      </c>
      <c r="Z50" s="91">
        <f t="shared" si="30"/>
        <v>0</v>
      </c>
      <c r="AA50" s="91">
        <f t="shared" si="30"/>
        <v>0</v>
      </c>
      <c r="AB50" s="91">
        <f t="shared" si="30"/>
        <v>0</v>
      </c>
      <c r="AC50" s="268">
        <f t="shared" si="30"/>
        <v>1.5566499167734353</v>
      </c>
      <c r="AD50" s="91">
        <f t="shared" si="30"/>
        <v>1.5566499167734353</v>
      </c>
      <c r="AE50" s="91">
        <f t="shared" si="30"/>
        <v>0</v>
      </c>
      <c r="AF50" s="91">
        <f t="shared" si="30"/>
        <v>0</v>
      </c>
      <c r="AG50" s="91">
        <f t="shared" si="30"/>
        <v>0</v>
      </c>
      <c r="AH50" s="91">
        <f t="shared" si="30"/>
        <v>0</v>
      </c>
      <c r="AI50" s="209">
        <f t="shared" si="26"/>
        <v>8.9561106070847227</v>
      </c>
      <c r="AJ50" s="131" t="str">
        <f t="shared" si="27"/>
        <v/>
      </c>
    </row>
    <row r="51" spans="1:36">
      <c r="A51" s="170" t="s">
        <v>19</v>
      </c>
      <c r="B51" s="61">
        <f t="shared" si="31"/>
        <v>0</v>
      </c>
      <c r="C51" s="61">
        <f t="shared" si="31"/>
        <v>0</v>
      </c>
      <c r="D51" s="61">
        <f t="shared" si="31"/>
        <v>0</v>
      </c>
      <c r="E51" s="61">
        <f t="shared" si="31"/>
        <v>0</v>
      </c>
      <c r="F51" s="304">
        <v>0</v>
      </c>
      <c r="G51" s="61">
        <f t="shared" si="28"/>
        <v>0</v>
      </c>
      <c r="H51" s="61">
        <f t="shared" si="28"/>
        <v>0</v>
      </c>
      <c r="I51" s="173">
        <f t="shared" si="24"/>
        <v>0</v>
      </c>
      <c r="J51" s="139"/>
      <c r="K51" s="174" t="s">
        <v>19</v>
      </c>
      <c r="L51" s="285">
        <f t="shared" si="29"/>
        <v>0</v>
      </c>
      <c r="M51" s="285">
        <f t="shared" si="29"/>
        <v>0</v>
      </c>
      <c r="N51" s="285">
        <f t="shared" si="29"/>
        <v>0</v>
      </c>
      <c r="O51" s="285">
        <f t="shared" si="29"/>
        <v>0</v>
      </c>
      <c r="P51" s="285">
        <f t="shared" si="29"/>
        <v>0</v>
      </c>
      <c r="Q51" s="285">
        <f t="shared" si="29"/>
        <v>0</v>
      </c>
      <c r="R51" s="285">
        <f t="shared" si="29"/>
        <v>0</v>
      </c>
      <c r="S51" s="176">
        <f t="shared" si="25"/>
        <v>0</v>
      </c>
      <c r="T51" s="139"/>
      <c r="U51" s="210" t="s">
        <v>19</v>
      </c>
      <c r="V51" s="94">
        <f t="shared" si="30"/>
        <v>0</v>
      </c>
      <c r="W51" s="94">
        <f t="shared" si="30"/>
        <v>0</v>
      </c>
      <c r="X51" s="94">
        <f t="shared" si="30"/>
        <v>0</v>
      </c>
      <c r="Y51" s="94">
        <f t="shared" si="30"/>
        <v>0</v>
      </c>
      <c r="Z51" s="94">
        <f t="shared" si="30"/>
        <v>0</v>
      </c>
      <c r="AA51" s="94">
        <f t="shared" si="30"/>
        <v>0</v>
      </c>
      <c r="AB51" s="94">
        <f t="shared" si="30"/>
        <v>0</v>
      </c>
      <c r="AC51" s="269">
        <f t="shared" si="30"/>
        <v>0</v>
      </c>
      <c r="AD51" s="94">
        <f t="shared" si="30"/>
        <v>0</v>
      </c>
      <c r="AE51" s="94">
        <f t="shared" si="30"/>
        <v>0</v>
      </c>
      <c r="AF51" s="94">
        <f t="shared" si="30"/>
        <v>0</v>
      </c>
      <c r="AG51" s="94">
        <f t="shared" si="30"/>
        <v>0</v>
      </c>
      <c r="AH51" s="94">
        <f t="shared" si="30"/>
        <v>0</v>
      </c>
      <c r="AI51" s="213">
        <f t="shared" si="26"/>
        <v>0</v>
      </c>
      <c r="AJ51" s="131" t="str">
        <f t="shared" si="27"/>
        <v/>
      </c>
    </row>
    <row r="52" spans="1:36">
      <c r="A52" s="162" t="s">
        <v>20</v>
      </c>
      <c r="B52" s="55">
        <f t="shared" si="31"/>
        <v>0</v>
      </c>
      <c r="C52" s="55">
        <f t="shared" si="31"/>
        <v>0</v>
      </c>
      <c r="D52" s="55">
        <f t="shared" si="31"/>
        <v>0</v>
      </c>
      <c r="E52" s="55">
        <f t="shared" si="31"/>
        <v>0</v>
      </c>
      <c r="F52" s="304">
        <v>0</v>
      </c>
      <c r="G52" s="55">
        <f t="shared" si="28"/>
        <v>0</v>
      </c>
      <c r="H52" s="55">
        <f t="shared" si="28"/>
        <v>0</v>
      </c>
      <c r="I52" s="165">
        <f t="shared" si="24"/>
        <v>0</v>
      </c>
      <c r="J52" s="139"/>
      <c r="K52" s="166" t="s">
        <v>20</v>
      </c>
      <c r="L52" s="284">
        <f t="shared" si="29"/>
        <v>0</v>
      </c>
      <c r="M52" s="284">
        <f t="shared" si="29"/>
        <v>0</v>
      </c>
      <c r="N52" s="284">
        <f t="shared" si="29"/>
        <v>0</v>
      </c>
      <c r="O52" s="284">
        <f t="shared" si="29"/>
        <v>0</v>
      </c>
      <c r="P52" s="284">
        <f t="shared" si="29"/>
        <v>0</v>
      </c>
      <c r="Q52" s="284">
        <f t="shared" si="29"/>
        <v>0</v>
      </c>
      <c r="R52" s="284">
        <f t="shared" si="29"/>
        <v>0</v>
      </c>
      <c r="S52" s="169">
        <f t="shared" si="25"/>
        <v>0</v>
      </c>
      <c r="T52" s="139"/>
      <c r="U52" s="207" t="s">
        <v>20</v>
      </c>
      <c r="V52" s="91">
        <f t="shared" si="30"/>
        <v>0</v>
      </c>
      <c r="W52" s="91">
        <f t="shared" si="30"/>
        <v>0</v>
      </c>
      <c r="X52" s="91">
        <f t="shared" si="30"/>
        <v>0</v>
      </c>
      <c r="Y52" s="91">
        <f t="shared" si="30"/>
        <v>0</v>
      </c>
      <c r="Z52" s="91">
        <f t="shared" si="30"/>
        <v>0</v>
      </c>
      <c r="AA52" s="91">
        <f t="shared" si="30"/>
        <v>0</v>
      </c>
      <c r="AB52" s="91">
        <f t="shared" si="30"/>
        <v>0</v>
      </c>
      <c r="AC52" s="268">
        <f t="shared" si="30"/>
        <v>0</v>
      </c>
      <c r="AD52" s="91">
        <f t="shared" si="30"/>
        <v>0</v>
      </c>
      <c r="AE52" s="91">
        <f t="shared" si="30"/>
        <v>0</v>
      </c>
      <c r="AF52" s="91">
        <f t="shared" si="30"/>
        <v>0</v>
      </c>
      <c r="AG52" s="91">
        <f t="shared" si="30"/>
        <v>0</v>
      </c>
      <c r="AH52" s="91">
        <f t="shared" si="30"/>
        <v>0</v>
      </c>
      <c r="AI52" s="209">
        <f t="shared" si="26"/>
        <v>0</v>
      </c>
      <c r="AJ52" s="131" t="str">
        <f t="shared" si="27"/>
        <v/>
      </c>
    </row>
    <row r="53" spans="1:36" ht="15" thickBot="1">
      <c r="A53" s="177" t="s">
        <v>11</v>
      </c>
      <c r="B53" s="66">
        <f t="shared" si="31"/>
        <v>0</v>
      </c>
      <c r="C53" s="66">
        <f t="shared" si="31"/>
        <v>0</v>
      </c>
      <c r="D53" s="66">
        <f t="shared" si="31"/>
        <v>0</v>
      </c>
      <c r="E53" s="66">
        <f t="shared" si="31"/>
        <v>0</v>
      </c>
      <c r="F53" s="305">
        <v>0</v>
      </c>
      <c r="G53" s="66">
        <f t="shared" si="28"/>
        <v>0</v>
      </c>
      <c r="H53" s="66">
        <f t="shared" si="28"/>
        <v>0</v>
      </c>
      <c r="I53" s="180">
        <f t="shared" si="24"/>
        <v>0</v>
      </c>
      <c r="J53" s="139"/>
      <c r="K53" s="181" t="s">
        <v>11</v>
      </c>
      <c r="L53" s="286">
        <f t="shared" si="29"/>
        <v>0</v>
      </c>
      <c r="M53" s="286">
        <f t="shared" si="29"/>
        <v>0</v>
      </c>
      <c r="N53" s="286">
        <f t="shared" si="29"/>
        <v>0</v>
      </c>
      <c r="O53" s="286">
        <f t="shared" si="29"/>
        <v>0</v>
      </c>
      <c r="P53" s="286">
        <f t="shared" si="29"/>
        <v>0</v>
      </c>
      <c r="Q53" s="286">
        <f t="shared" si="29"/>
        <v>0</v>
      </c>
      <c r="R53" s="286">
        <f t="shared" si="29"/>
        <v>0</v>
      </c>
      <c r="S53" s="183">
        <f t="shared" si="25"/>
        <v>0</v>
      </c>
      <c r="T53" s="139"/>
      <c r="U53" s="210" t="s">
        <v>11</v>
      </c>
      <c r="V53" s="94">
        <f t="shared" si="30"/>
        <v>0</v>
      </c>
      <c r="W53" s="94">
        <f t="shared" si="30"/>
        <v>0</v>
      </c>
      <c r="X53" s="94">
        <f t="shared" si="30"/>
        <v>0</v>
      </c>
      <c r="Y53" s="94">
        <f t="shared" si="30"/>
        <v>0</v>
      </c>
      <c r="Z53" s="94">
        <f t="shared" si="30"/>
        <v>0</v>
      </c>
      <c r="AA53" s="94">
        <f t="shared" si="30"/>
        <v>0</v>
      </c>
      <c r="AB53" s="94">
        <f t="shared" si="30"/>
        <v>0</v>
      </c>
      <c r="AC53" s="269">
        <f t="shared" si="30"/>
        <v>0</v>
      </c>
      <c r="AD53" s="94">
        <f t="shared" si="30"/>
        <v>0</v>
      </c>
      <c r="AE53" s="94">
        <f t="shared" si="30"/>
        <v>0</v>
      </c>
      <c r="AF53" s="94">
        <f t="shared" si="30"/>
        <v>0</v>
      </c>
      <c r="AG53" s="94">
        <f t="shared" si="30"/>
        <v>0</v>
      </c>
      <c r="AH53" s="94">
        <f t="shared" si="30"/>
        <v>0</v>
      </c>
      <c r="AI53" s="213">
        <f t="shared" si="26"/>
        <v>0</v>
      </c>
      <c r="AJ53" s="131" t="str">
        <f t="shared" si="27"/>
        <v/>
      </c>
    </row>
    <row r="54" spans="1:36" ht="15">
      <c r="A54" s="184" t="s">
        <v>26</v>
      </c>
      <c r="B54" s="185">
        <f>SUM(B33:B49)</f>
        <v>1666.8943499384516</v>
      </c>
      <c r="C54" s="185">
        <f t="shared" ref="C54:I54" si="32">SUM(C33:C49)</f>
        <v>1848.2543347198753</v>
      </c>
      <c r="D54" s="185">
        <f t="shared" si="32"/>
        <v>2829.4670432943121</v>
      </c>
      <c r="E54" s="185">
        <f t="shared" si="32"/>
        <v>3704.0353182514764</v>
      </c>
      <c r="F54" s="185">
        <f t="shared" si="32"/>
        <v>0</v>
      </c>
      <c r="G54" s="185">
        <f t="shared" si="32"/>
        <v>486.58388604458236</v>
      </c>
      <c r="H54" s="185">
        <f t="shared" si="32"/>
        <v>88.316974829326412</v>
      </c>
      <c r="I54" s="185">
        <f t="shared" si="32"/>
        <v>10623.551907078025</v>
      </c>
      <c r="J54" s="139"/>
      <c r="K54" s="186" t="s">
        <v>26</v>
      </c>
      <c r="L54" s="185">
        <f>SUM(L33:L49)</f>
        <v>1666.8943499384516</v>
      </c>
      <c r="M54" s="185">
        <f t="shared" ref="M54:S54" si="33">SUM(M33:M49)</f>
        <v>1848.2543347198753</v>
      </c>
      <c r="N54" s="185">
        <f t="shared" si="33"/>
        <v>2829.4670432943121</v>
      </c>
      <c r="O54" s="185">
        <f t="shared" si="33"/>
        <v>3704.0353182514764</v>
      </c>
      <c r="P54" s="185">
        <f t="shared" si="33"/>
        <v>1046.8685175803871</v>
      </c>
      <c r="Q54" s="185">
        <f t="shared" si="33"/>
        <v>486.58388604458236</v>
      </c>
      <c r="R54" s="187">
        <f t="shared" si="33"/>
        <v>88.316974829326412</v>
      </c>
      <c r="S54" s="188">
        <f t="shared" si="33"/>
        <v>11670.420424658412</v>
      </c>
      <c r="T54" s="139" t="str">
        <f>IF(ABS(S54-AI54)&gt;0.01,S54-AI54,"")</f>
        <v/>
      </c>
      <c r="U54" s="214" t="s">
        <v>60</v>
      </c>
      <c r="V54" s="215">
        <f>SUM(V33:V49)</f>
        <v>1324.7321812508044</v>
      </c>
      <c r="W54" s="215">
        <f t="shared" ref="W54:AH54" si="34">SUM(W33:W49)</f>
        <v>326.418911479798</v>
      </c>
      <c r="X54" s="215">
        <f t="shared" si="34"/>
        <v>486.58388604458236</v>
      </c>
      <c r="Y54" s="215">
        <f t="shared" si="34"/>
        <v>1848.2543347198753</v>
      </c>
      <c r="Z54" s="215">
        <f t="shared" si="34"/>
        <v>2501.6208936424205</v>
      </c>
      <c r="AA54" s="215">
        <f t="shared" si="34"/>
        <v>3534.9490118800145</v>
      </c>
      <c r="AB54" s="215">
        <f t="shared" si="34"/>
        <v>1046.8685175803871</v>
      </c>
      <c r="AC54" s="215">
        <f t="shared" si="34"/>
        <v>600.9926880605293</v>
      </c>
      <c r="AD54" s="216">
        <f t="shared" si="34"/>
        <v>15.743257207849163</v>
      </c>
      <c r="AE54" s="216">
        <f t="shared" si="34"/>
        <v>22.004280004375513</v>
      </c>
      <c r="AF54" s="216">
        <f t="shared" si="34"/>
        <v>88.316974829326412</v>
      </c>
      <c r="AG54" s="216">
        <f t="shared" si="34"/>
        <v>327.84614965189189</v>
      </c>
      <c r="AH54" s="216">
        <f t="shared" si="34"/>
        <v>147.08202636708617</v>
      </c>
      <c r="AI54" s="217">
        <f>SUM(V54:AC54)</f>
        <v>11670.420424658412</v>
      </c>
      <c r="AJ54" s="131" t="str">
        <f t="shared" si="27"/>
        <v/>
      </c>
    </row>
    <row r="55" spans="1:36" ht="15" thickBot="1">
      <c r="A55" s="15" t="s">
        <v>100</v>
      </c>
      <c r="B55" s="100">
        <f>IF($I54=0,"-",B54/$I54)</f>
        <v>0.15690555894284944</v>
      </c>
      <c r="C55" s="100">
        <f t="shared" ref="C55:H55" si="35">IF($I54=0,"-",C54/$I54)</f>
        <v>0.17397706067482585</v>
      </c>
      <c r="D55" s="100">
        <f t="shared" si="35"/>
        <v>0.26633908019117009</v>
      </c>
      <c r="E55" s="100">
        <f t="shared" si="35"/>
        <v>0.34866260838652596</v>
      </c>
      <c r="F55" s="100">
        <f t="shared" si="35"/>
        <v>0</v>
      </c>
      <c r="G55" s="100">
        <f t="shared" si="35"/>
        <v>4.580237290697399E-2</v>
      </c>
      <c r="H55" s="101">
        <f t="shared" si="35"/>
        <v>8.3133188976546105E-3</v>
      </c>
      <c r="I55" s="102">
        <f>SUM(B55:H55)</f>
        <v>0.99999999999999989</v>
      </c>
      <c r="K55" s="27" t="s">
        <v>100</v>
      </c>
      <c r="L55" s="76">
        <f>IF($S54=0,"-",L54/$S54)</f>
        <v>0.14283070268972259</v>
      </c>
      <c r="M55" s="76">
        <f t="shared" ref="M55:R55" si="36">IF($S54=0,"-",M54/$S54)</f>
        <v>0.15837084419124281</v>
      </c>
      <c r="N55" s="76">
        <f t="shared" si="36"/>
        <v>0.24244773884203313</v>
      </c>
      <c r="O55" s="76">
        <f t="shared" si="36"/>
        <v>0.31738662220130703</v>
      </c>
      <c r="P55" s="76">
        <f t="shared" si="36"/>
        <v>8.9702725307861261E-2</v>
      </c>
      <c r="Q55" s="76">
        <f t="shared" si="36"/>
        <v>4.1693775231651471E-2</v>
      </c>
      <c r="R55" s="77">
        <f t="shared" si="36"/>
        <v>7.5675915361816462E-3</v>
      </c>
      <c r="S55" s="78">
        <f>SUM(L55:R55)</f>
        <v>1</v>
      </c>
      <c r="U55" s="36" t="s">
        <v>100</v>
      </c>
      <c r="V55" s="103">
        <f>+V54/$AI54</f>
        <v>0.1135119501309293</v>
      </c>
      <c r="W55" s="103">
        <f t="shared" ref="W55:AH55" si="37">+W54/$AI54</f>
        <v>2.7969764550222032E-2</v>
      </c>
      <c r="X55" s="103">
        <f t="shared" si="37"/>
        <v>4.1693775231651471E-2</v>
      </c>
      <c r="Y55" s="103">
        <f t="shared" si="37"/>
        <v>0.15837084419124281</v>
      </c>
      <c r="Z55" s="103">
        <f t="shared" si="37"/>
        <v>0.21435567893995916</v>
      </c>
      <c r="AA55" s="103">
        <f t="shared" si="37"/>
        <v>0.3028981718954209</v>
      </c>
      <c r="AB55" s="103">
        <f t="shared" si="37"/>
        <v>8.9702725307861261E-2</v>
      </c>
      <c r="AC55" s="103">
        <f t="shared" si="37"/>
        <v>5.1497089752713006E-2</v>
      </c>
      <c r="AD55" s="103">
        <f t="shared" si="37"/>
        <v>1.3489880085712474E-3</v>
      </c>
      <c r="AE55" s="103">
        <f t="shared" si="37"/>
        <v>1.8854744905232982E-3</v>
      </c>
      <c r="AF55" s="103">
        <f t="shared" si="37"/>
        <v>7.5675915361816462E-3</v>
      </c>
      <c r="AG55" s="103">
        <f t="shared" si="37"/>
        <v>2.8092059902073991E-2</v>
      </c>
      <c r="AH55" s="103">
        <f t="shared" si="37"/>
        <v>1.2602975815362813E-2</v>
      </c>
      <c r="AI55" s="104">
        <f>SUM(V55:AC55)</f>
        <v>1</v>
      </c>
      <c r="AJ55" s="131" t="str">
        <f t="shared" si="27"/>
        <v/>
      </c>
    </row>
    <row r="56" spans="1:36" ht="15" thickBot="1"/>
    <row r="57" spans="1:36" ht="28.5">
      <c r="A57" s="310" t="s">
        <v>49</v>
      </c>
      <c r="B57" s="135" t="s">
        <v>0</v>
      </c>
      <c r="C57" s="135" t="s">
        <v>1</v>
      </c>
      <c r="D57" s="135" t="s">
        <v>2</v>
      </c>
      <c r="E57" s="135" t="s">
        <v>3</v>
      </c>
      <c r="F57" s="135" t="s">
        <v>27</v>
      </c>
      <c r="G57" s="135" t="s">
        <v>4</v>
      </c>
      <c r="H57" s="135" t="s">
        <v>5</v>
      </c>
      <c r="I57" s="136" t="s">
        <v>6</v>
      </c>
      <c r="K57" s="312" t="s">
        <v>49</v>
      </c>
      <c r="L57" s="137" t="s">
        <v>0</v>
      </c>
      <c r="M57" s="137" t="s">
        <v>1</v>
      </c>
      <c r="N57" s="137" t="s">
        <v>2</v>
      </c>
      <c r="O57" s="137" t="s">
        <v>3</v>
      </c>
      <c r="P57" s="137" t="s">
        <v>27</v>
      </c>
      <c r="Q57" s="137" t="s">
        <v>4</v>
      </c>
      <c r="R57" s="137" t="s">
        <v>5</v>
      </c>
      <c r="S57" s="138" t="s">
        <v>6</v>
      </c>
    </row>
    <row r="58" spans="1:36" ht="15">
      <c r="A58" s="311" t="s">
        <v>49</v>
      </c>
      <c r="B58" s="294" t="s">
        <v>109</v>
      </c>
      <c r="C58" s="295"/>
      <c r="D58" s="295"/>
      <c r="E58" s="295"/>
      <c r="F58" s="295"/>
      <c r="G58" s="295"/>
      <c r="H58" s="295"/>
      <c r="I58" s="296"/>
      <c r="K58" s="313" t="s">
        <v>49</v>
      </c>
      <c r="L58" s="297" t="s">
        <v>109</v>
      </c>
      <c r="M58" s="298"/>
      <c r="N58" s="298"/>
      <c r="O58" s="298"/>
      <c r="P58" s="298"/>
      <c r="Q58" s="298"/>
      <c r="R58" s="298"/>
      <c r="S58" s="299"/>
    </row>
    <row r="59" spans="1:36" ht="15">
      <c r="A59" s="141" t="s">
        <v>7</v>
      </c>
      <c r="B59" s="314"/>
      <c r="C59" s="315"/>
      <c r="D59" s="315"/>
      <c r="E59" s="316"/>
      <c r="F59" s="42">
        <f>F449+F475+F501+F527+F553</f>
        <v>0</v>
      </c>
      <c r="G59" s="314"/>
      <c r="H59" s="316"/>
      <c r="I59" s="144">
        <f>SUM(B59:H59)</f>
        <v>0</v>
      </c>
      <c r="J59" s="139"/>
      <c r="K59" s="193" t="s">
        <v>7</v>
      </c>
      <c r="L59" s="314"/>
      <c r="M59" s="315"/>
      <c r="N59" s="315"/>
      <c r="O59" s="316"/>
      <c r="P59" s="42">
        <f>P449+P475+P501+P527+P553</f>
        <v>0</v>
      </c>
      <c r="Q59" s="314"/>
      <c r="R59" s="323"/>
      <c r="S59" s="195">
        <f>SUM(L59:R59)</f>
        <v>0</v>
      </c>
      <c r="T59" s="139"/>
    </row>
    <row r="60" spans="1:36" ht="15">
      <c r="A60" s="149" t="s">
        <v>8</v>
      </c>
      <c r="B60" s="317"/>
      <c r="C60" s="318"/>
      <c r="D60" s="318"/>
      <c r="E60" s="319"/>
      <c r="F60" s="48">
        <f t="shared" ref="F60:F79" si="38">F450+F476+F502+F528+F554</f>
        <v>0</v>
      </c>
      <c r="G60" s="317"/>
      <c r="H60" s="319"/>
      <c r="I60" s="152">
        <f t="shared" ref="I60:I79" si="39">SUM(B60:H60)</f>
        <v>0</v>
      </c>
      <c r="J60" s="139"/>
      <c r="K60" s="153" t="s">
        <v>8</v>
      </c>
      <c r="L60" s="317"/>
      <c r="M60" s="318"/>
      <c r="N60" s="318"/>
      <c r="O60" s="319"/>
      <c r="P60" s="51">
        <f t="shared" ref="P60:P79" si="40">P450+P476+P502+P528+P554</f>
        <v>0</v>
      </c>
      <c r="Q60" s="317"/>
      <c r="R60" s="324"/>
      <c r="S60" s="156">
        <f t="shared" ref="S60:S79" si="41">SUM(L60:R60)</f>
        <v>0</v>
      </c>
      <c r="T60" s="139"/>
    </row>
    <row r="61" spans="1:36" ht="15">
      <c r="A61" s="157" t="s">
        <v>10</v>
      </c>
      <c r="B61" s="317"/>
      <c r="C61" s="318"/>
      <c r="D61" s="318"/>
      <c r="E61" s="319"/>
      <c r="F61" s="45">
        <f t="shared" si="38"/>
        <v>0</v>
      </c>
      <c r="G61" s="317"/>
      <c r="H61" s="319"/>
      <c r="I61" s="144">
        <f t="shared" si="39"/>
        <v>0</v>
      </c>
      <c r="J61" s="139"/>
      <c r="K61" s="159" t="s">
        <v>10</v>
      </c>
      <c r="L61" s="317"/>
      <c r="M61" s="318"/>
      <c r="N61" s="318"/>
      <c r="O61" s="319"/>
      <c r="P61" s="45">
        <f t="shared" si="40"/>
        <v>0</v>
      </c>
      <c r="Q61" s="317"/>
      <c r="R61" s="324"/>
      <c r="S61" s="148">
        <f t="shared" si="41"/>
        <v>0</v>
      </c>
      <c r="T61" s="139"/>
    </row>
    <row r="62" spans="1:36" ht="15">
      <c r="A62" s="149" t="s">
        <v>53</v>
      </c>
      <c r="B62" s="317"/>
      <c r="C62" s="318"/>
      <c r="D62" s="318"/>
      <c r="E62" s="319"/>
      <c r="F62" s="48">
        <f t="shared" si="38"/>
        <v>0</v>
      </c>
      <c r="G62" s="317"/>
      <c r="H62" s="319"/>
      <c r="I62" s="152">
        <f t="shared" si="39"/>
        <v>0</v>
      </c>
      <c r="J62" s="139"/>
      <c r="K62" s="153" t="s">
        <v>53</v>
      </c>
      <c r="L62" s="317"/>
      <c r="M62" s="318"/>
      <c r="N62" s="318"/>
      <c r="O62" s="319"/>
      <c r="P62" s="51">
        <f t="shared" si="40"/>
        <v>0</v>
      </c>
      <c r="Q62" s="317"/>
      <c r="R62" s="324"/>
      <c r="S62" s="156">
        <f t="shared" si="41"/>
        <v>0</v>
      </c>
      <c r="T62" s="139"/>
    </row>
    <row r="63" spans="1:36" ht="15">
      <c r="A63" s="157" t="s">
        <v>16</v>
      </c>
      <c r="B63" s="317"/>
      <c r="C63" s="318"/>
      <c r="D63" s="318"/>
      <c r="E63" s="319"/>
      <c r="F63" s="45">
        <f t="shared" si="38"/>
        <v>0</v>
      </c>
      <c r="G63" s="317"/>
      <c r="H63" s="319"/>
      <c r="I63" s="144">
        <f t="shared" si="39"/>
        <v>0</v>
      </c>
      <c r="J63" s="139"/>
      <c r="K63" s="159" t="s">
        <v>16</v>
      </c>
      <c r="L63" s="317"/>
      <c r="M63" s="318"/>
      <c r="N63" s="318"/>
      <c r="O63" s="319"/>
      <c r="P63" s="45">
        <f t="shared" si="40"/>
        <v>0</v>
      </c>
      <c r="Q63" s="317"/>
      <c r="R63" s="324"/>
      <c r="S63" s="148">
        <f t="shared" si="41"/>
        <v>0</v>
      </c>
      <c r="T63" s="139"/>
    </row>
    <row r="64" spans="1:36" ht="15">
      <c r="A64" s="149" t="s">
        <v>15</v>
      </c>
      <c r="B64" s="317"/>
      <c r="C64" s="318"/>
      <c r="D64" s="318"/>
      <c r="E64" s="319"/>
      <c r="F64" s="48">
        <f t="shared" si="38"/>
        <v>0</v>
      </c>
      <c r="G64" s="317"/>
      <c r="H64" s="319"/>
      <c r="I64" s="152">
        <f t="shared" si="39"/>
        <v>0</v>
      </c>
      <c r="J64" s="139"/>
      <c r="K64" s="153" t="s">
        <v>15</v>
      </c>
      <c r="L64" s="317"/>
      <c r="M64" s="318"/>
      <c r="N64" s="318"/>
      <c r="O64" s="319"/>
      <c r="P64" s="51">
        <f t="shared" si="40"/>
        <v>0</v>
      </c>
      <c r="Q64" s="317"/>
      <c r="R64" s="324"/>
      <c r="S64" s="156">
        <f t="shared" si="41"/>
        <v>0</v>
      </c>
      <c r="T64" s="139"/>
    </row>
    <row r="65" spans="1:20" ht="15">
      <c r="A65" s="157" t="s">
        <v>55</v>
      </c>
      <c r="B65" s="317"/>
      <c r="C65" s="318"/>
      <c r="D65" s="318"/>
      <c r="E65" s="319"/>
      <c r="F65" s="45">
        <f t="shared" si="38"/>
        <v>10403.227945822344</v>
      </c>
      <c r="G65" s="317"/>
      <c r="H65" s="319"/>
      <c r="I65" s="144">
        <f t="shared" si="39"/>
        <v>10403.227945822344</v>
      </c>
      <c r="J65" s="139"/>
      <c r="K65" s="159" t="s">
        <v>55</v>
      </c>
      <c r="L65" s="317"/>
      <c r="M65" s="318"/>
      <c r="N65" s="318"/>
      <c r="O65" s="319"/>
      <c r="P65" s="45">
        <f t="shared" si="40"/>
        <v>5770.2561631559638</v>
      </c>
      <c r="Q65" s="317"/>
      <c r="R65" s="324"/>
      <c r="S65" s="148">
        <f t="shared" si="41"/>
        <v>5770.2561631559638</v>
      </c>
      <c r="T65" s="139"/>
    </row>
    <row r="66" spans="1:20" ht="15">
      <c r="A66" s="149" t="s">
        <v>12</v>
      </c>
      <c r="B66" s="317"/>
      <c r="C66" s="318"/>
      <c r="D66" s="318"/>
      <c r="E66" s="319"/>
      <c r="F66" s="48">
        <f t="shared" si="38"/>
        <v>2956.0436737392724</v>
      </c>
      <c r="G66" s="317"/>
      <c r="H66" s="319"/>
      <c r="I66" s="152">
        <f t="shared" si="39"/>
        <v>2956.0436737392724</v>
      </c>
      <c r="J66" s="139"/>
      <c r="K66" s="153" t="s">
        <v>12</v>
      </c>
      <c r="L66" s="317"/>
      <c r="M66" s="318"/>
      <c r="N66" s="318"/>
      <c r="O66" s="319"/>
      <c r="P66" s="51">
        <f t="shared" si="40"/>
        <v>1414.4484361085952</v>
      </c>
      <c r="Q66" s="317"/>
      <c r="R66" s="324"/>
      <c r="S66" s="156">
        <f t="shared" si="41"/>
        <v>1414.4484361085952</v>
      </c>
      <c r="T66" s="139"/>
    </row>
    <row r="67" spans="1:20" ht="15">
      <c r="A67" s="157" t="s">
        <v>56</v>
      </c>
      <c r="B67" s="317"/>
      <c r="C67" s="318"/>
      <c r="D67" s="318"/>
      <c r="E67" s="319"/>
      <c r="F67" s="45">
        <f t="shared" si="38"/>
        <v>36.302537411884501</v>
      </c>
      <c r="G67" s="317"/>
      <c r="H67" s="319"/>
      <c r="I67" s="144">
        <f t="shared" si="39"/>
        <v>36.302537411884501</v>
      </c>
      <c r="J67" s="139"/>
      <c r="K67" s="159" t="s">
        <v>56</v>
      </c>
      <c r="L67" s="317"/>
      <c r="M67" s="318"/>
      <c r="N67" s="318"/>
      <c r="O67" s="319"/>
      <c r="P67" s="45">
        <f t="shared" si="40"/>
        <v>0</v>
      </c>
      <c r="Q67" s="317"/>
      <c r="R67" s="324"/>
      <c r="S67" s="148">
        <f t="shared" si="41"/>
        <v>0</v>
      </c>
      <c r="T67" s="139"/>
    </row>
    <row r="68" spans="1:20" ht="15">
      <c r="A68" s="149" t="s">
        <v>17</v>
      </c>
      <c r="B68" s="317"/>
      <c r="C68" s="318"/>
      <c r="D68" s="318"/>
      <c r="E68" s="319"/>
      <c r="F68" s="48">
        <f t="shared" si="38"/>
        <v>2.4363299742818505</v>
      </c>
      <c r="G68" s="317"/>
      <c r="H68" s="319"/>
      <c r="I68" s="152">
        <f t="shared" si="39"/>
        <v>2.4363299742818505</v>
      </c>
      <c r="J68" s="139"/>
      <c r="K68" s="153" t="s">
        <v>17</v>
      </c>
      <c r="L68" s="317"/>
      <c r="M68" s="318"/>
      <c r="N68" s="318"/>
      <c r="O68" s="319"/>
      <c r="P68" s="51">
        <f t="shared" si="40"/>
        <v>1.4266153154289178</v>
      </c>
      <c r="Q68" s="317"/>
      <c r="R68" s="324"/>
      <c r="S68" s="156">
        <f t="shared" si="41"/>
        <v>1.4266153154289178</v>
      </c>
      <c r="T68" s="139"/>
    </row>
    <row r="69" spans="1:20" ht="15">
      <c r="A69" s="157" t="s">
        <v>141</v>
      </c>
      <c r="B69" s="317"/>
      <c r="C69" s="318"/>
      <c r="D69" s="318"/>
      <c r="E69" s="319"/>
      <c r="F69" s="45">
        <f t="shared" si="38"/>
        <v>41.514596847562856</v>
      </c>
      <c r="G69" s="317"/>
      <c r="H69" s="319"/>
      <c r="I69" s="144">
        <f t="shared" si="39"/>
        <v>41.514596847562856</v>
      </c>
      <c r="J69" s="139"/>
      <c r="K69" s="159" t="s">
        <v>141</v>
      </c>
      <c r="L69" s="317"/>
      <c r="M69" s="318"/>
      <c r="N69" s="318"/>
      <c r="O69" s="319"/>
      <c r="P69" s="45">
        <f t="shared" si="40"/>
        <v>28.488565974585359</v>
      </c>
      <c r="Q69" s="317"/>
      <c r="R69" s="324"/>
      <c r="S69" s="148">
        <f t="shared" si="41"/>
        <v>28.488565974585359</v>
      </c>
      <c r="T69" s="139"/>
    </row>
    <row r="70" spans="1:20" ht="15">
      <c r="A70" s="149" t="s">
        <v>25</v>
      </c>
      <c r="B70" s="317"/>
      <c r="C70" s="318"/>
      <c r="D70" s="318"/>
      <c r="E70" s="319"/>
      <c r="F70" s="48">
        <f t="shared" si="38"/>
        <v>471.6955486473899</v>
      </c>
      <c r="G70" s="317"/>
      <c r="H70" s="319"/>
      <c r="I70" s="152">
        <f t="shared" si="39"/>
        <v>471.6955486473899</v>
      </c>
      <c r="J70" s="139"/>
      <c r="K70" s="153" t="s">
        <v>25</v>
      </c>
      <c r="L70" s="317"/>
      <c r="M70" s="318"/>
      <c r="N70" s="318"/>
      <c r="O70" s="319"/>
      <c r="P70" s="51">
        <f t="shared" si="40"/>
        <v>0</v>
      </c>
      <c r="Q70" s="317"/>
      <c r="R70" s="324"/>
      <c r="S70" s="156">
        <f t="shared" si="41"/>
        <v>0</v>
      </c>
      <c r="T70" s="139"/>
    </row>
    <row r="71" spans="1:20" ht="15">
      <c r="A71" s="157" t="s">
        <v>24</v>
      </c>
      <c r="B71" s="317"/>
      <c r="C71" s="318"/>
      <c r="D71" s="318"/>
      <c r="E71" s="319"/>
      <c r="F71" s="45">
        <f t="shared" si="38"/>
        <v>0</v>
      </c>
      <c r="G71" s="317"/>
      <c r="H71" s="319"/>
      <c r="I71" s="144">
        <f t="shared" si="39"/>
        <v>0</v>
      </c>
      <c r="J71" s="139"/>
      <c r="K71" s="159" t="s">
        <v>24</v>
      </c>
      <c r="L71" s="317"/>
      <c r="M71" s="318"/>
      <c r="N71" s="318"/>
      <c r="O71" s="319"/>
      <c r="P71" s="45">
        <f t="shared" si="40"/>
        <v>0</v>
      </c>
      <c r="Q71" s="317"/>
      <c r="R71" s="324"/>
      <c r="S71" s="148">
        <f t="shared" si="41"/>
        <v>0</v>
      </c>
      <c r="T71" s="139"/>
    </row>
    <row r="72" spans="1:20" ht="15">
      <c r="A72" s="149" t="s">
        <v>57</v>
      </c>
      <c r="B72" s="317"/>
      <c r="C72" s="318"/>
      <c r="D72" s="318"/>
      <c r="E72" s="319"/>
      <c r="F72" s="48">
        <f t="shared" si="38"/>
        <v>0</v>
      </c>
      <c r="G72" s="317"/>
      <c r="H72" s="319"/>
      <c r="I72" s="152">
        <f t="shared" si="39"/>
        <v>0</v>
      </c>
      <c r="J72" s="139"/>
      <c r="K72" s="153" t="s">
        <v>57</v>
      </c>
      <c r="L72" s="317"/>
      <c r="M72" s="318"/>
      <c r="N72" s="318"/>
      <c r="O72" s="319"/>
      <c r="P72" s="51">
        <f t="shared" si="40"/>
        <v>0</v>
      </c>
      <c r="Q72" s="317"/>
      <c r="R72" s="324"/>
      <c r="S72" s="156">
        <f t="shared" si="41"/>
        <v>0</v>
      </c>
      <c r="T72" s="139"/>
    </row>
    <row r="73" spans="1:20" ht="15">
      <c r="A73" s="157" t="s">
        <v>22</v>
      </c>
      <c r="B73" s="317"/>
      <c r="C73" s="318"/>
      <c r="D73" s="318"/>
      <c r="E73" s="319"/>
      <c r="F73" s="105">
        <f t="shared" si="38"/>
        <v>809.41073417037387</v>
      </c>
      <c r="G73" s="317"/>
      <c r="H73" s="319"/>
      <c r="I73" s="144">
        <f t="shared" si="39"/>
        <v>809.41073417037387</v>
      </c>
      <c r="J73" s="139"/>
      <c r="K73" s="159" t="s">
        <v>22</v>
      </c>
      <c r="L73" s="317"/>
      <c r="M73" s="318"/>
      <c r="N73" s="318"/>
      <c r="O73" s="319"/>
      <c r="P73" s="45">
        <f t="shared" si="40"/>
        <v>457.14601015285245</v>
      </c>
      <c r="Q73" s="317"/>
      <c r="R73" s="324"/>
      <c r="S73" s="148">
        <f t="shared" si="41"/>
        <v>457.14601015285245</v>
      </c>
      <c r="T73" s="139"/>
    </row>
    <row r="74" spans="1:20" ht="15">
      <c r="A74" s="149" t="s">
        <v>21</v>
      </c>
      <c r="B74" s="317"/>
      <c r="C74" s="318"/>
      <c r="D74" s="318"/>
      <c r="E74" s="319"/>
      <c r="F74" s="48">
        <f t="shared" si="38"/>
        <v>0</v>
      </c>
      <c r="G74" s="317"/>
      <c r="H74" s="319"/>
      <c r="I74" s="152">
        <f t="shared" si="39"/>
        <v>0</v>
      </c>
      <c r="J74" s="139"/>
      <c r="K74" s="153" t="s">
        <v>21</v>
      </c>
      <c r="L74" s="317"/>
      <c r="M74" s="318"/>
      <c r="N74" s="318"/>
      <c r="O74" s="319"/>
      <c r="P74" s="51">
        <f t="shared" si="40"/>
        <v>0</v>
      </c>
      <c r="Q74" s="317"/>
      <c r="R74" s="324"/>
      <c r="S74" s="156">
        <f t="shared" si="41"/>
        <v>0</v>
      </c>
      <c r="T74" s="139"/>
    </row>
    <row r="75" spans="1:20" ht="15">
      <c r="A75" s="160" t="s">
        <v>61</v>
      </c>
      <c r="B75" s="317"/>
      <c r="C75" s="318"/>
      <c r="D75" s="318"/>
      <c r="E75" s="319"/>
      <c r="F75" s="45">
        <f t="shared" si="38"/>
        <v>0</v>
      </c>
      <c r="G75" s="317"/>
      <c r="H75" s="319"/>
      <c r="I75" s="144">
        <f t="shared" si="39"/>
        <v>0</v>
      </c>
      <c r="J75" s="139"/>
      <c r="K75" s="161" t="s">
        <v>61</v>
      </c>
      <c r="L75" s="317"/>
      <c r="M75" s="318"/>
      <c r="N75" s="318"/>
      <c r="O75" s="319"/>
      <c r="P75" s="45">
        <f t="shared" si="40"/>
        <v>0</v>
      </c>
      <c r="Q75" s="317"/>
      <c r="R75" s="324"/>
      <c r="S75" s="148">
        <f t="shared" si="41"/>
        <v>0</v>
      </c>
      <c r="T75" s="139"/>
    </row>
    <row r="76" spans="1:20">
      <c r="A76" s="162" t="s">
        <v>23</v>
      </c>
      <c r="B76" s="317"/>
      <c r="C76" s="318"/>
      <c r="D76" s="318"/>
      <c r="E76" s="319"/>
      <c r="F76" s="55">
        <f t="shared" si="38"/>
        <v>0</v>
      </c>
      <c r="G76" s="317"/>
      <c r="H76" s="319"/>
      <c r="I76" s="165">
        <f t="shared" si="39"/>
        <v>0</v>
      </c>
      <c r="J76" s="139"/>
      <c r="K76" s="166" t="s">
        <v>23</v>
      </c>
      <c r="L76" s="317"/>
      <c r="M76" s="318"/>
      <c r="N76" s="318"/>
      <c r="O76" s="319"/>
      <c r="P76" s="58">
        <f t="shared" si="40"/>
        <v>0</v>
      </c>
      <c r="Q76" s="317"/>
      <c r="R76" s="324"/>
      <c r="S76" s="169">
        <f t="shared" si="41"/>
        <v>0</v>
      </c>
      <c r="T76" s="139"/>
    </row>
    <row r="77" spans="1:20">
      <c r="A77" s="170" t="s">
        <v>19</v>
      </c>
      <c r="B77" s="317"/>
      <c r="C77" s="318"/>
      <c r="D77" s="318"/>
      <c r="E77" s="319"/>
      <c r="F77" s="61">
        <f t="shared" si="38"/>
        <v>0</v>
      </c>
      <c r="G77" s="317"/>
      <c r="H77" s="319"/>
      <c r="I77" s="173">
        <f t="shared" si="39"/>
        <v>0</v>
      </c>
      <c r="J77" s="139"/>
      <c r="K77" s="174" t="s">
        <v>19</v>
      </c>
      <c r="L77" s="317"/>
      <c r="M77" s="318"/>
      <c r="N77" s="318"/>
      <c r="O77" s="319"/>
      <c r="P77" s="61">
        <f t="shared" si="40"/>
        <v>0</v>
      </c>
      <c r="Q77" s="317"/>
      <c r="R77" s="324"/>
      <c r="S77" s="176">
        <f t="shared" si="41"/>
        <v>0</v>
      </c>
      <c r="T77" s="139"/>
    </row>
    <row r="78" spans="1:20">
      <c r="A78" s="162" t="s">
        <v>20</v>
      </c>
      <c r="B78" s="317"/>
      <c r="C78" s="318"/>
      <c r="D78" s="318"/>
      <c r="E78" s="319"/>
      <c r="F78" s="55">
        <f t="shared" si="38"/>
        <v>0</v>
      </c>
      <c r="G78" s="317"/>
      <c r="H78" s="319"/>
      <c r="I78" s="165">
        <f t="shared" si="39"/>
        <v>0</v>
      </c>
      <c r="J78" s="139"/>
      <c r="K78" s="166" t="s">
        <v>20</v>
      </c>
      <c r="L78" s="317"/>
      <c r="M78" s="318"/>
      <c r="N78" s="318"/>
      <c r="O78" s="319"/>
      <c r="P78" s="58">
        <f t="shared" si="40"/>
        <v>0</v>
      </c>
      <c r="Q78" s="317"/>
      <c r="R78" s="324"/>
      <c r="S78" s="169">
        <f t="shared" si="41"/>
        <v>0</v>
      </c>
      <c r="T78" s="139"/>
    </row>
    <row r="79" spans="1:20" ht="15" thickBot="1">
      <c r="A79" s="177" t="s">
        <v>11</v>
      </c>
      <c r="B79" s="320"/>
      <c r="C79" s="321"/>
      <c r="D79" s="321"/>
      <c r="E79" s="322"/>
      <c r="F79" s="66">
        <f t="shared" si="38"/>
        <v>0</v>
      </c>
      <c r="G79" s="320"/>
      <c r="H79" s="322"/>
      <c r="I79" s="180">
        <f t="shared" si="39"/>
        <v>0</v>
      </c>
      <c r="J79" s="139"/>
      <c r="K79" s="181" t="s">
        <v>11</v>
      </c>
      <c r="L79" s="320"/>
      <c r="M79" s="321"/>
      <c r="N79" s="321"/>
      <c r="O79" s="322"/>
      <c r="P79" s="66">
        <f t="shared" si="40"/>
        <v>0</v>
      </c>
      <c r="Q79" s="320"/>
      <c r="R79" s="325"/>
      <c r="S79" s="183">
        <f t="shared" si="41"/>
        <v>0</v>
      </c>
      <c r="T79" s="139"/>
    </row>
    <row r="80" spans="1:20" ht="15">
      <c r="A80" s="184" t="s">
        <v>26</v>
      </c>
      <c r="B80" s="185">
        <f>SUM(B59:B75)</f>
        <v>0</v>
      </c>
      <c r="C80" s="185">
        <f t="shared" ref="C80:I80" si="42">SUM(C59:C75)</f>
        <v>0</v>
      </c>
      <c r="D80" s="185">
        <f t="shared" si="42"/>
        <v>0</v>
      </c>
      <c r="E80" s="185">
        <f t="shared" si="42"/>
        <v>0</v>
      </c>
      <c r="F80" s="185">
        <f t="shared" si="42"/>
        <v>14720.63136661311</v>
      </c>
      <c r="G80" s="185">
        <f t="shared" si="42"/>
        <v>0</v>
      </c>
      <c r="H80" s="187">
        <f t="shared" si="42"/>
        <v>0</v>
      </c>
      <c r="I80" s="185">
        <f t="shared" si="42"/>
        <v>14720.63136661311</v>
      </c>
      <c r="J80" s="139"/>
      <c r="K80" s="186" t="s">
        <v>26</v>
      </c>
      <c r="L80" s="185">
        <f>SUM(L59:L75)</f>
        <v>0</v>
      </c>
      <c r="M80" s="185">
        <f t="shared" ref="M80:S80" si="43">SUM(M59:M75)</f>
        <v>0</v>
      </c>
      <c r="N80" s="185">
        <f t="shared" si="43"/>
        <v>0</v>
      </c>
      <c r="O80" s="185">
        <f t="shared" si="43"/>
        <v>0</v>
      </c>
      <c r="P80" s="185">
        <f t="shared" si="43"/>
        <v>7671.7657907074254</v>
      </c>
      <c r="Q80" s="185">
        <f t="shared" si="43"/>
        <v>0</v>
      </c>
      <c r="R80" s="187">
        <f t="shared" si="43"/>
        <v>0</v>
      </c>
      <c r="S80" s="188">
        <f t="shared" si="43"/>
        <v>7671.7657907074254</v>
      </c>
      <c r="T80" s="139"/>
    </row>
    <row r="81" spans="1:85" s="2" customFormat="1" ht="15" thickBot="1">
      <c r="A81" s="15" t="s">
        <v>100</v>
      </c>
      <c r="B81" s="100">
        <f>IF($I80=0,"-",B80/$I80)</f>
        <v>0</v>
      </c>
      <c r="C81" s="100">
        <f t="shared" ref="C81:H81" si="44">IF($I80=0,"-",C80/$I80)</f>
        <v>0</v>
      </c>
      <c r="D81" s="100">
        <f t="shared" si="44"/>
        <v>0</v>
      </c>
      <c r="E81" s="100">
        <f t="shared" si="44"/>
        <v>0</v>
      </c>
      <c r="F81" s="100">
        <f t="shared" si="44"/>
        <v>1</v>
      </c>
      <c r="G81" s="100">
        <f t="shared" si="44"/>
        <v>0</v>
      </c>
      <c r="H81" s="100">
        <f t="shared" si="44"/>
        <v>0</v>
      </c>
      <c r="I81" s="102">
        <f>SUM(B81:H81)</f>
        <v>1</v>
      </c>
      <c r="K81" s="27" t="s">
        <v>100</v>
      </c>
      <c r="L81" s="76">
        <f t="shared" ref="L81:R81" si="45">IF($S80=0,"-",L80/$S80)</f>
        <v>0</v>
      </c>
      <c r="M81" s="76">
        <f t="shared" si="45"/>
        <v>0</v>
      </c>
      <c r="N81" s="76">
        <f t="shared" si="45"/>
        <v>0</v>
      </c>
      <c r="O81" s="76">
        <f t="shared" si="45"/>
        <v>0</v>
      </c>
      <c r="P81" s="76">
        <f t="shared" si="45"/>
        <v>1</v>
      </c>
      <c r="Q81" s="76">
        <f t="shared" si="45"/>
        <v>0</v>
      </c>
      <c r="R81" s="77">
        <f t="shared" si="45"/>
        <v>0</v>
      </c>
      <c r="S81" s="78">
        <f>SUM(L81:R81)</f>
        <v>1</v>
      </c>
      <c r="BA81" s="189"/>
      <c r="BR81" s="189"/>
    </row>
    <row r="82" spans="1:85" ht="15" thickBot="1">
      <c r="A82" s="218"/>
      <c r="B82" s="218"/>
      <c r="C82" s="218"/>
      <c r="D82" s="218"/>
      <c r="E82" s="218"/>
      <c r="F82" s="218"/>
      <c r="G82" s="218"/>
      <c r="H82" s="218"/>
      <c r="I82" s="218"/>
      <c r="K82" s="218"/>
    </row>
    <row r="83" spans="1:85" ht="28.5">
      <c r="A83" s="334" t="s">
        <v>51</v>
      </c>
      <c r="B83" s="135" t="s">
        <v>0</v>
      </c>
      <c r="C83" s="135" t="s">
        <v>1</v>
      </c>
      <c r="D83" s="135" t="s">
        <v>2</v>
      </c>
      <c r="E83" s="135" t="s">
        <v>3</v>
      </c>
      <c r="F83" s="135" t="s">
        <v>27</v>
      </c>
      <c r="G83" s="135" t="s">
        <v>4</v>
      </c>
      <c r="H83" s="135" t="s">
        <v>5</v>
      </c>
      <c r="I83" s="136" t="s">
        <v>6</v>
      </c>
      <c r="K83" s="336" t="s">
        <v>51</v>
      </c>
      <c r="L83" s="137" t="s">
        <v>0</v>
      </c>
      <c r="M83" s="137" t="s">
        <v>1</v>
      </c>
      <c r="N83" s="137" t="s">
        <v>2</v>
      </c>
      <c r="O83" s="137" t="s">
        <v>3</v>
      </c>
      <c r="P83" s="137" t="s">
        <v>27</v>
      </c>
      <c r="Q83" s="137" t="s">
        <v>4</v>
      </c>
      <c r="R83" s="137" t="s">
        <v>5</v>
      </c>
      <c r="S83" s="138" t="s">
        <v>6</v>
      </c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219"/>
      <c r="BA83" s="131"/>
      <c r="BR83" s="131"/>
      <c r="CG83" s="131"/>
    </row>
    <row r="84" spans="1:85" ht="15">
      <c r="A84" s="335" t="s">
        <v>51</v>
      </c>
      <c r="B84" s="294" t="s">
        <v>109</v>
      </c>
      <c r="C84" s="295"/>
      <c r="D84" s="295"/>
      <c r="E84" s="295"/>
      <c r="F84" s="295"/>
      <c r="G84" s="295"/>
      <c r="H84" s="295"/>
      <c r="I84" s="296"/>
      <c r="K84" s="337" t="s">
        <v>51</v>
      </c>
      <c r="L84" s="297" t="s">
        <v>109</v>
      </c>
      <c r="M84" s="298"/>
      <c r="N84" s="298"/>
      <c r="O84" s="298"/>
      <c r="P84" s="298"/>
      <c r="Q84" s="298"/>
      <c r="R84" s="298"/>
      <c r="S84" s="299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220"/>
      <c r="BA84" s="131"/>
      <c r="BR84" s="131"/>
      <c r="CG84" s="131"/>
    </row>
    <row r="85" spans="1:85" ht="15">
      <c r="A85" s="141" t="s">
        <v>7</v>
      </c>
      <c r="B85" s="42">
        <f t="shared" ref="B85:H100" si="46">B579+B605+B631</f>
        <v>0.30421869092791815</v>
      </c>
      <c r="C85" s="42">
        <f t="shared" si="46"/>
        <v>0</v>
      </c>
      <c r="D85" s="42">
        <f t="shared" si="46"/>
        <v>0</v>
      </c>
      <c r="E85" s="42">
        <f t="shared" si="46"/>
        <v>0</v>
      </c>
      <c r="F85" s="42">
        <f t="shared" si="46"/>
        <v>0</v>
      </c>
      <c r="G85" s="42">
        <f t="shared" si="46"/>
        <v>0</v>
      </c>
      <c r="H85" s="42">
        <f t="shared" si="46"/>
        <v>0</v>
      </c>
      <c r="I85" s="144">
        <f>SUM(B85:H85)</f>
        <v>0.30421869092791815</v>
      </c>
      <c r="J85" s="139"/>
      <c r="K85" s="193" t="s">
        <v>7</v>
      </c>
      <c r="L85" s="42">
        <f t="shared" ref="L85:R100" si="47">L579+L605+L631</f>
        <v>0.30421869092791815</v>
      </c>
      <c r="M85" s="42">
        <f t="shared" si="47"/>
        <v>0</v>
      </c>
      <c r="N85" s="42">
        <f t="shared" si="47"/>
        <v>0</v>
      </c>
      <c r="O85" s="42">
        <f t="shared" si="47"/>
        <v>0</v>
      </c>
      <c r="P85" s="42">
        <f t="shared" si="47"/>
        <v>0</v>
      </c>
      <c r="Q85" s="42">
        <f t="shared" si="47"/>
        <v>0</v>
      </c>
      <c r="R85" s="42">
        <f t="shared" si="47"/>
        <v>0</v>
      </c>
      <c r="S85" s="195">
        <f>SUM(L85:R85)</f>
        <v>0.30421869092791815</v>
      </c>
      <c r="T85" s="139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221"/>
      <c r="BA85" s="131"/>
      <c r="BR85" s="131"/>
      <c r="CG85" s="131"/>
    </row>
    <row r="86" spans="1:85" ht="15">
      <c r="A86" s="149" t="s">
        <v>8</v>
      </c>
      <c r="B86" s="48">
        <f t="shared" si="46"/>
        <v>25.816525659796405</v>
      </c>
      <c r="C86" s="48">
        <f t="shared" si="46"/>
        <v>0</v>
      </c>
      <c r="D86" s="48">
        <f t="shared" si="46"/>
        <v>0</v>
      </c>
      <c r="E86" s="48">
        <f t="shared" si="46"/>
        <v>0</v>
      </c>
      <c r="F86" s="48">
        <f t="shared" si="46"/>
        <v>0</v>
      </c>
      <c r="G86" s="48">
        <f t="shared" si="46"/>
        <v>0</v>
      </c>
      <c r="H86" s="48">
        <f t="shared" si="46"/>
        <v>0</v>
      </c>
      <c r="I86" s="152">
        <f t="shared" ref="I86:I105" si="48">SUM(B86:H86)</f>
        <v>25.816525659796405</v>
      </c>
      <c r="J86" s="139"/>
      <c r="K86" s="153" t="s">
        <v>8</v>
      </c>
      <c r="L86" s="51">
        <f t="shared" si="47"/>
        <v>25.816525659796405</v>
      </c>
      <c r="M86" s="51">
        <f t="shared" si="47"/>
        <v>0</v>
      </c>
      <c r="N86" s="51">
        <f t="shared" si="47"/>
        <v>0</v>
      </c>
      <c r="O86" s="51">
        <f t="shared" si="47"/>
        <v>0</v>
      </c>
      <c r="P86" s="51">
        <f t="shared" si="47"/>
        <v>0</v>
      </c>
      <c r="Q86" s="51">
        <f t="shared" si="47"/>
        <v>0</v>
      </c>
      <c r="R86" s="51">
        <f t="shared" si="47"/>
        <v>0</v>
      </c>
      <c r="S86" s="156">
        <f t="shared" ref="S86:S105" si="49">SUM(L86:R86)</f>
        <v>25.816525659796405</v>
      </c>
      <c r="T86" s="139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221"/>
      <c r="BA86" s="131"/>
      <c r="BR86" s="131"/>
      <c r="CG86" s="131"/>
    </row>
    <row r="87" spans="1:85" ht="15">
      <c r="A87" s="157" t="s">
        <v>10</v>
      </c>
      <c r="B87" s="45">
        <f t="shared" si="46"/>
        <v>0.25312939405140167</v>
      </c>
      <c r="C87" s="45">
        <f t="shared" si="46"/>
        <v>0</v>
      </c>
      <c r="D87" s="45">
        <f t="shared" si="46"/>
        <v>1.8252134771557769E-5</v>
      </c>
      <c r="E87" s="45">
        <f t="shared" si="46"/>
        <v>0</v>
      </c>
      <c r="F87" s="45">
        <f t="shared" si="46"/>
        <v>0</v>
      </c>
      <c r="G87" s="45">
        <f t="shared" si="46"/>
        <v>0</v>
      </c>
      <c r="H87" s="45">
        <f t="shared" si="46"/>
        <v>0</v>
      </c>
      <c r="I87" s="144">
        <f t="shared" si="48"/>
        <v>0.25314764618617325</v>
      </c>
      <c r="J87" s="139"/>
      <c r="K87" s="159" t="s">
        <v>10</v>
      </c>
      <c r="L87" s="45">
        <f t="shared" si="47"/>
        <v>0.25312939405140167</v>
      </c>
      <c r="M87" s="45">
        <f t="shared" si="47"/>
        <v>0</v>
      </c>
      <c r="N87" s="45">
        <f t="shared" si="47"/>
        <v>1.8252134771557769E-5</v>
      </c>
      <c r="O87" s="45">
        <f t="shared" si="47"/>
        <v>0</v>
      </c>
      <c r="P87" s="45">
        <f t="shared" si="47"/>
        <v>0</v>
      </c>
      <c r="Q87" s="45">
        <f t="shared" si="47"/>
        <v>0</v>
      </c>
      <c r="R87" s="45">
        <f t="shared" si="47"/>
        <v>0</v>
      </c>
      <c r="S87" s="148">
        <f t="shared" si="49"/>
        <v>0.25314764618617325</v>
      </c>
      <c r="T87" s="139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221"/>
      <c r="BA87" s="131"/>
      <c r="BR87" s="131"/>
      <c r="CG87" s="131"/>
    </row>
    <row r="88" spans="1:85" ht="15">
      <c r="A88" s="149" t="s">
        <v>53</v>
      </c>
      <c r="B88" s="48">
        <f t="shared" si="46"/>
        <v>0</v>
      </c>
      <c r="C88" s="48">
        <f t="shared" si="46"/>
        <v>0</v>
      </c>
      <c r="D88" s="48">
        <f t="shared" si="46"/>
        <v>0</v>
      </c>
      <c r="E88" s="48">
        <f t="shared" si="46"/>
        <v>0</v>
      </c>
      <c r="F88" s="48">
        <f t="shared" si="46"/>
        <v>0</v>
      </c>
      <c r="G88" s="48">
        <f t="shared" si="46"/>
        <v>0</v>
      </c>
      <c r="H88" s="48">
        <f t="shared" si="46"/>
        <v>0</v>
      </c>
      <c r="I88" s="152">
        <f t="shared" si="48"/>
        <v>0</v>
      </c>
      <c r="J88" s="139"/>
      <c r="K88" s="153" t="s">
        <v>53</v>
      </c>
      <c r="L88" s="51">
        <f t="shared" si="47"/>
        <v>0</v>
      </c>
      <c r="M88" s="51">
        <f t="shared" si="47"/>
        <v>0</v>
      </c>
      <c r="N88" s="51">
        <f t="shared" si="47"/>
        <v>0</v>
      </c>
      <c r="O88" s="51">
        <f t="shared" si="47"/>
        <v>0</v>
      </c>
      <c r="P88" s="51">
        <f t="shared" si="47"/>
        <v>0</v>
      </c>
      <c r="Q88" s="51">
        <f t="shared" si="47"/>
        <v>0</v>
      </c>
      <c r="R88" s="51">
        <f t="shared" si="47"/>
        <v>0</v>
      </c>
      <c r="S88" s="156">
        <f t="shared" si="49"/>
        <v>0</v>
      </c>
      <c r="T88" s="139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221"/>
      <c r="BA88" s="131"/>
      <c r="BR88" s="131"/>
      <c r="CG88" s="131"/>
    </row>
    <row r="89" spans="1:85" ht="15">
      <c r="A89" s="157" t="s">
        <v>16</v>
      </c>
      <c r="B89" s="45">
        <f t="shared" si="46"/>
        <v>8.2269039645728039</v>
      </c>
      <c r="C89" s="45">
        <f t="shared" si="46"/>
        <v>0.99648208916582448</v>
      </c>
      <c r="D89" s="45">
        <f t="shared" si="46"/>
        <v>0.21486338160988369</v>
      </c>
      <c r="E89" s="45">
        <f t="shared" si="46"/>
        <v>0.47920635066588857</v>
      </c>
      <c r="F89" s="45">
        <f t="shared" si="46"/>
        <v>0</v>
      </c>
      <c r="G89" s="45">
        <f t="shared" si="46"/>
        <v>0</v>
      </c>
      <c r="H89" s="45">
        <f t="shared" si="46"/>
        <v>0</v>
      </c>
      <c r="I89" s="144">
        <f t="shared" si="48"/>
        <v>9.9174557860144024</v>
      </c>
      <c r="J89" s="139"/>
      <c r="K89" s="159" t="s">
        <v>16</v>
      </c>
      <c r="L89" s="45">
        <f t="shared" si="47"/>
        <v>8.2269039645728039</v>
      </c>
      <c r="M89" s="45">
        <f t="shared" si="47"/>
        <v>0.99648208916582448</v>
      </c>
      <c r="N89" s="45">
        <f t="shared" si="47"/>
        <v>0.21486338160988369</v>
      </c>
      <c r="O89" s="45">
        <f t="shared" si="47"/>
        <v>0.47920635066588857</v>
      </c>
      <c r="P89" s="45">
        <f t="shared" si="47"/>
        <v>0</v>
      </c>
      <c r="Q89" s="45">
        <f t="shared" si="47"/>
        <v>0</v>
      </c>
      <c r="R89" s="45">
        <f t="shared" si="47"/>
        <v>0</v>
      </c>
      <c r="S89" s="148">
        <f t="shared" si="49"/>
        <v>9.9174557860144024</v>
      </c>
      <c r="T89" s="139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221"/>
      <c r="BA89" s="131"/>
      <c r="BR89" s="131"/>
      <c r="CG89" s="131"/>
    </row>
    <row r="90" spans="1:85" ht="15">
      <c r="A90" s="149" t="s">
        <v>15</v>
      </c>
      <c r="B90" s="48">
        <f t="shared" si="46"/>
        <v>2176.7364241259097</v>
      </c>
      <c r="C90" s="48">
        <f t="shared" si="46"/>
        <v>3.4935133928682305</v>
      </c>
      <c r="D90" s="48">
        <f t="shared" si="46"/>
        <v>141.82995460365089</v>
      </c>
      <c r="E90" s="48">
        <f t="shared" si="46"/>
        <v>0</v>
      </c>
      <c r="F90" s="48">
        <f t="shared" si="46"/>
        <v>0</v>
      </c>
      <c r="G90" s="48">
        <f t="shared" si="46"/>
        <v>0</v>
      </c>
      <c r="H90" s="48">
        <f t="shared" si="46"/>
        <v>0</v>
      </c>
      <c r="I90" s="152">
        <f t="shared" si="48"/>
        <v>2322.0598921224291</v>
      </c>
      <c r="J90" s="139"/>
      <c r="K90" s="153" t="s">
        <v>15</v>
      </c>
      <c r="L90" s="51">
        <f t="shared" si="47"/>
        <v>2176.7364241259097</v>
      </c>
      <c r="M90" s="51">
        <f t="shared" si="47"/>
        <v>3.4935133928682305</v>
      </c>
      <c r="N90" s="51">
        <f t="shared" si="47"/>
        <v>141.82995460365089</v>
      </c>
      <c r="O90" s="51">
        <f t="shared" si="47"/>
        <v>0</v>
      </c>
      <c r="P90" s="51">
        <f t="shared" si="47"/>
        <v>0</v>
      </c>
      <c r="Q90" s="51">
        <f t="shared" si="47"/>
        <v>0</v>
      </c>
      <c r="R90" s="51">
        <f t="shared" si="47"/>
        <v>0</v>
      </c>
      <c r="S90" s="156">
        <f t="shared" si="49"/>
        <v>2322.0598921224291</v>
      </c>
      <c r="T90" s="139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221"/>
      <c r="BA90" s="131"/>
      <c r="BR90" s="131"/>
      <c r="CG90" s="131"/>
    </row>
    <row r="91" spans="1:85" ht="15">
      <c r="A91" s="157" t="s">
        <v>55</v>
      </c>
      <c r="B91" s="45">
        <f t="shared" si="46"/>
        <v>0</v>
      </c>
      <c r="C91" s="45">
        <f t="shared" si="46"/>
        <v>8.8362591220266587E-2</v>
      </c>
      <c r="D91" s="45">
        <f t="shared" si="46"/>
        <v>0.12321208448007222</v>
      </c>
      <c r="E91" s="45">
        <f t="shared" si="46"/>
        <v>61.765283445822128</v>
      </c>
      <c r="F91" s="45">
        <f t="shared" si="46"/>
        <v>169.37413536673839</v>
      </c>
      <c r="G91" s="45">
        <f t="shared" si="46"/>
        <v>0</v>
      </c>
      <c r="H91" s="45">
        <f t="shared" si="46"/>
        <v>0</v>
      </c>
      <c r="I91" s="144">
        <f t="shared" si="48"/>
        <v>231.35099348826085</v>
      </c>
      <c r="J91" s="139"/>
      <c r="K91" s="159" t="s">
        <v>55</v>
      </c>
      <c r="L91" s="45">
        <f t="shared" si="47"/>
        <v>0</v>
      </c>
      <c r="M91" s="45">
        <f t="shared" si="47"/>
        <v>8.8362591220266587E-2</v>
      </c>
      <c r="N91" s="45">
        <f t="shared" si="47"/>
        <v>0.12321208448007222</v>
      </c>
      <c r="O91" s="45">
        <f t="shared" si="47"/>
        <v>61.765283445822128</v>
      </c>
      <c r="P91" s="45">
        <f t="shared" si="47"/>
        <v>3894.3690331957901</v>
      </c>
      <c r="Q91" s="45">
        <f t="shared" si="47"/>
        <v>0</v>
      </c>
      <c r="R91" s="45">
        <f t="shared" si="47"/>
        <v>0</v>
      </c>
      <c r="S91" s="148">
        <f t="shared" si="49"/>
        <v>3956.3458913173126</v>
      </c>
      <c r="T91" s="139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221"/>
      <c r="BA91" s="131"/>
      <c r="BR91" s="131"/>
      <c r="CG91" s="131"/>
    </row>
    <row r="92" spans="1:85" ht="15">
      <c r="A92" s="149" t="s">
        <v>12</v>
      </c>
      <c r="B92" s="48">
        <f t="shared" si="46"/>
        <v>0</v>
      </c>
      <c r="C92" s="48">
        <f t="shared" si="46"/>
        <v>0</v>
      </c>
      <c r="D92" s="48">
        <f t="shared" si="46"/>
        <v>1.9323964327472563E-3</v>
      </c>
      <c r="E92" s="48">
        <f t="shared" si="46"/>
        <v>9.252342022643699</v>
      </c>
      <c r="F92" s="48">
        <f t="shared" si="46"/>
        <v>0</v>
      </c>
      <c r="G92" s="48">
        <f t="shared" si="46"/>
        <v>0</v>
      </c>
      <c r="H92" s="48">
        <f t="shared" si="46"/>
        <v>0</v>
      </c>
      <c r="I92" s="152">
        <f t="shared" si="48"/>
        <v>9.254274419076447</v>
      </c>
      <c r="J92" s="139"/>
      <c r="K92" s="153" t="s">
        <v>12</v>
      </c>
      <c r="L92" s="51">
        <f t="shared" si="47"/>
        <v>0</v>
      </c>
      <c r="M92" s="51">
        <f t="shared" si="47"/>
        <v>0</v>
      </c>
      <c r="N92" s="51">
        <f t="shared" si="47"/>
        <v>1.9323964327472563E-3</v>
      </c>
      <c r="O92" s="51">
        <f t="shared" si="47"/>
        <v>9.252342022643699</v>
      </c>
      <c r="P92" s="51">
        <f t="shared" si="47"/>
        <v>1507.5999835043053</v>
      </c>
      <c r="Q92" s="51">
        <f t="shared" si="47"/>
        <v>0</v>
      </c>
      <c r="R92" s="51">
        <f t="shared" si="47"/>
        <v>0</v>
      </c>
      <c r="S92" s="156">
        <f t="shared" si="49"/>
        <v>1516.8542579233817</v>
      </c>
      <c r="T92" s="139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221"/>
      <c r="BA92" s="131"/>
      <c r="BR92" s="131"/>
      <c r="CG92" s="131"/>
    </row>
    <row r="93" spans="1:85" ht="15">
      <c r="A93" s="157" t="s">
        <v>56</v>
      </c>
      <c r="B93" s="45">
        <f t="shared" si="46"/>
        <v>0</v>
      </c>
      <c r="C93" s="45">
        <f t="shared" si="46"/>
        <v>0</v>
      </c>
      <c r="D93" s="45">
        <f t="shared" si="46"/>
        <v>0</v>
      </c>
      <c r="E93" s="45">
        <f t="shared" si="46"/>
        <v>0</v>
      </c>
      <c r="F93" s="45">
        <f t="shared" si="46"/>
        <v>0</v>
      </c>
      <c r="G93" s="45">
        <f t="shared" si="46"/>
        <v>0</v>
      </c>
      <c r="H93" s="45">
        <f t="shared" si="46"/>
        <v>0</v>
      </c>
      <c r="I93" s="144">
        <f t="shared" si="48"/>
        <v>0</v>
      </c>
      <c r="J93" s="139"/>
      <c r="K93" s="159" t="s">
        <v>56</v>
      </c>
      <c r="L93" s="45">
        <f t="shared" si="47"/>
        <v>0</v>
      </c>
      <c r="M93" s="45">
        <f t="shared" si="47"/>
        <v>0</v>
      </c>
      <c r="N93" s="45">
        <f t="shared" si="47"/>
        <v>0</v>
      </c>
      <c r="O93" s="45">
        <f t="shared" si="47"/>
        <v>0</v>
      </c>
      <c r="P93" s="45">
        <f t="shared" si="47"/>
        <v>36.302537411884501</v>
      </c>
      <c r="Q93" s="45">
        <f t="shared" si="47"/>
        <v>0</v>
      </c>
      <c r="R93" s="45">
        <f t="shared" si="47"/>
        <v>0</v>
      </c>
      <c r="S93" s="148">
        <f t="shared" si="49"/>
        <v>36.302537411884501</v>
      </c>
      <c r="T93" s="139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221"/>
      <c r="BA93" s="131"/>
      <c r="BR93" s="131"/>
      <c r="CG93" s="131"/>
    </row>
    <row r="94" spans="1:85" ht="15">
      <c r="A94" s="149" t="s">
        <v>17</v>
      </c>
      <c r="B94" s="48">
        <f t="shared" si="46"/>
        <v>55.351190244257054</v>
      </c>
      <c r="C94" s="48">
        <f t="shared" si="46"/>
        <v>1.7699993147067522E-2</v>
      </c>
      <c r="D94" s="48">
        <f t="shared" si="46"/>
        <v>1.9365298539637215</v>
      </c>
      <c r="E94" s="48">
        <f t="shared" si="46"/>
        <v>0.19860695932853958</v>
      </c>
      <c r="F94" s="48">
        <f t="shared" si="46"/>
        <v>0</v>
      </c>
      <c r="G94" s="48">
        <f t="shared" si="46"/>
        <v>0</v>
      </c>
      <c r="H94" s="48">
        <f t="shared" si="46"/>
        <v>0</v>
      </c>
      <c r="I94" s="152">
        <f t="shared" si="48"/>
        <v>57.504027050696379</v>
      </c>
      <c r="J94" s="139"/>
      <c r="K94" s="153" t="s">
        <v>17</v>
      </c>
      <c r="L94" s="51">
        <f t="shared" si="47"/>
        <v>55.351190244257054</v>
      </c>
      <c r="M94" s="51">
        <f t="shared" si="47"/>
        <v>1.7699993147067522E-2</v>
      </c>
      <c r="N94" s="51">
        <f t="shared" si="47"/>
        <v>1.9365298539637215</v>
      </c>
      <c r="O94" s="51">
        <f t="shared" si="47"/>
        <v>0.19860695932853958</v>
      </c>
      <c r="P94" s="51">
        <f t="shared" si="47"/>
        <v>0</v>
      </c>
      <c r="Q94" s="51">
        <f t="shared" si="47"/>
        <v>0</v>
      </c>
      <c r="R94" s="51">
        <f t="shared" si="47"/>
        <v>0</v>
      </c>
      <c r="S94" s="156">
        <f t="shared" si="49"/>
        <v>57.504027050696379</v>
      </c>
      <c r="T94" s="139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221"/>
      <c r="BA94" s="131"/>
      <c r="BR94" s="131"/>
      <c r="CG94" s="131"/>
    </row>
    <row r="95" spans="1:85" ht="15">
      <c r="A95" s="157" t="s">
        <v>141</v>
      </c>
      <c r="B95" s="45">
        <f t="shared" si="46"/>
        <v>2909.325787194603</v>
      </c>
      <c r="C95" s="45">
        <f t="shared" si="46"/>
        <v>101.14306522859627</v>
      </c>
      <c r="D95" s="45">
        <f t="shared" si="46"/>
        <v>267.48277411266315</v>
      </c>
      <c r="E95" s="45">
        <f t="shared" si="46"/>
        <v>15.532677441058436</v>
      </c>
      <c r="F95" s="45">
        <f t="shared" si="46"/>
        <v>0</v>
      </c>
      <c r="G95" s="45">
        <f t="shared" si="46"/>
        <v>0</v>
      </c>
      <c r="H95" s="45">
        <f t="shared" si="46"/>
        <v>0</v>
      </c>
      <c r="I95" s="144">
        <f t="shared" si="48"/>
        <v>3293.4843039769207</v>
      </c>
      <c r="J95" s="139"/>
      <c r="K95" s="159" t="s">
        <v>141</v>
      </c>
      <c r="L95" s="45">
        <f t="shared" si="47"/>
        <v>2909.325787194603</v>
      </c>
      <c r="M95" s="45">
        <f t="shared" si="47"/>
        <v>101.14306522859627</v>
      </c>
      <c r="N95" s="45">
        <f t="shared" si="47"/>
        <v>267.48277411266315</v>
      </c>
      <c r="O95" s="45">
        <f t="shared" si="47"/>
        <v>15.532677441058436</v>
      </c>
      <c r="P95" s="45">
        <f t="shared" si="47"/>
        <v>0</v>
      </c>
      <c r="Q95" s="45">
        <f t="shared" si="47"/>
        <v>0</v>
      </c>
      <c r="R95" s="45">
        <f t="shared" si="47"/>
        <v>0</v>
      </c>
      <c r="S95" s="148">
        <f t="shared" si="49"/>
        <v>3293.4843039769207</v>
      </c>
      <c r="T95" s="139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221"/>
      <c r="BA95" s="131"/>
      <c r="BR95" s="131"/>
      <c r="CG95" s="131"/>
    </row>
    <row r="96" spans="1:85" ht="15">
      <c r="A96" s="149" t="s">
        <v>25</v>
      </c>
      <c r="B96" s="48">
        <f t="shared" si="46"/>
        <v>922.36721806561911</v>
      </c>
      <c r="C96" s="48">
        <f t="shared" si="46"/>
        <v>5.3087515180993076E-2</v>
      </c>
      <c r="D96" s="48">
        <f t="shared" si="46"/>
        <v>1293.3476036034435</v>
      </c>
      <c r="E96" s="48">
        <f t="shared" si="46"/>
        <v>1258.5769306104612</v>
      </c>
      <c r="F96" s="48">
        <f t="shared" si="46"/>
        <v>0</v>
      </c>
      <c r="G96" s="48">
        <f t="shared" si="46"/>
        <v>738.90021750471101</v>
      </c>
      <c r="H96" s="48">
        <f t="shared" si="46"/>
        <v>0.38602599380477759</v>
      </c>
      <c r="I96" s="152">
        <f t="shared" si="48"/>
        <v>4213.6310832932204</v>
      </c>
      <c r="J96" s="139"/>
      <c r="K96" s="153" t="s">
        <v>25</v>
      </c>
      <c r="L96" s="51">
        <f t="shared" si="47"/>
        <v>922.36721806561911</v>
      </c>
      <c r="M96" s="51">
        <f t="shared" si="47"/>
        <v>5.3087515180993076E-2</v>
      </c>
      <c r="N96" s="51">
        <f t="shared" si="47"/>
        <v>1293.3476036034435</v>
      </c>
      <c r="O96" s="51">
        <f t="shared" si="47"/>
        <v>1258.5769306104612</v>
      </c>
      <c r="P96" s="51">
        <f t="shared" si="47"/>
        <v>458.48567514617093</v>
      </c>
      <c r="Q96" s="51">
        <f t="shared" si="47"/>
        <v>738.90021750471101</v>
      </c>
      <c r="R96" s="51">
        <f t="shared" si="47"/>
        <v>0.38602599380477759</v>
      </c>
      <c r="S96" s="156">
        <f t="shared" si="49"/>
        <v>4672.1167584393916</v>
      </c>
      <c r="T96" s="139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221"/>
      <c r="BA96" s="131"/>
      <c r="BR96" s="131"/>
      <c r="CG96" s="131"/>
    </row>
    <row r="97" spans="1:85" ht="15">
      <c r="A97" s="157" t="s">
        <v>24</v>
      </c>
      <c r="B97" s="45">
        <f t="shared" si="46"/>
        <v>722.84456059367869</v>
      </c>
      <c r="C97" s="45">
        <f t="shared" si="46"/>
        <v>1.6278494671155379</v>
      </c>
      <c r="D97" s="45">
        <f t="shared" si="46"/>
        <v>54.307697272149788</v>
      </c>
      <c r="E97" s="45">
        <f t="shared" si="46"/>
        <v>0</v>
      </c>
      <c r="F97" s="45">
        <f t="shared" si="46"/>
        <v>0</v>
      </c>
      <c r="G97" s="45">
        <f t="shared" si="46"/>
        <v>0</v>
      </c>
      <c r="H97" s="45">
        <f t="shared" si="46"/>
        <v>0</v>
      </c>
      <c r="I97" s="144">
        <f t="shared" si="48"/>
        <v>778.780107332944</v>
      </c>
      <c r="J97" s="139"/>
      <c r="K97" s="159" t="s">
        <v>24</v>
      </c>
      <c r="L97" s="45">
        <f t="shared" si="47"/>
        <v>722.84456059367869</v>
      </c>
      <c r="M97" s="45">
        <f t="shared" si="47"/>
        <v>1.6278494671155379</v>
      </c>
      <c r="N97" s="45">
        <f t="shared" si="47"/>
        <v>54.307697272149788</v>
      </c>
      <c r="O97" s="45">
        <f t="shared" si="47"/>
        <v>0</v>
      </c>
      <c r="P97" s="45">
        <f t="shared" si="47"/>
        <v>0</v>
      </c>
      <c r="Q97" s="45">
        <f t="shared" si="47"/>
        <v>0</v>
      </c>
      <c r="R97" s="45">
        <f t="shared" si="47"/>
        <v>0</v>
      </c>
      <c r="S97" s="148">
        <f t="shared" si="49"/>
        <v>778.780107332944</v>
      </c>
      <c r="T97" s="139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221"/>
      <c r="BA97" s="131"/>
      <c r="BR97" s="131"/>
      <c r="CG97" s="131"/>
    </row>
    <row r="98" spans="1:85" ht="15">
      <c r="A98" s="149" t="s">
        <v>57</v>
      </c>
      <c r="B98" s="48">
        <f t="shared" si="46"/>
        <v>2026.0257164440768</v>
      </c>
      <c r="C98" s="48">
        <f t="shared" si="46"/>
        <v>3.7568326153602229</v>
      </c>
      <c r="D98" s="48">
        <f t="shared" si="46"/>
        <v>235.02101854449387</v>
      </c>
      <c r="E98" s="48">
        <f t="shared" si="46"/>
        <v>0</v>
      </c>
      <c r="F98" s="48">
        <f t="shared" si="46"/>
        <v>0</v>
      </c>
      <c r="G98" s="48">
        <f t="shared" si="46"/>
        <v>0</v>
      </c>
      <c r="H98" s="48">
        <f t="shared" si="46"/>
        <v>0</v>
      </c>
      <c r="I98" s="152">
        <f t="shared" si="48"/>
        <v>2264.8035676039308</v>
      </c>
      <c r="J98" s="139"/>
      <c r="K98" s="153" t="s">
        <v>57</v>
      </c>
      <c r="L98" s="51">
        <f t="shared" si="47"/>
        <v>2026.0257164440768</v>
      </c>
      <c r="M98" s="51">
        <f t="shared" si="47"/>
        <v>3.7568326153602229</v>
      </c>
      <c r="N98" s="51">
        <f t="shared" si="47"/>
        <v>235.02101854449387</v>
      </c>
      <c r="O98" s="51">
        <f t="shared" si="47"/>
        <v>0</v>
      </c>
      <c r="P98" s="51">
        <f t="shared" si="47"/>
        <v>0</v>
      </c>
      <c r="Q98" s="51">
        <f t="shared" si="47"/>
        <v>0</v>
      </c>
      <c r="R98" s="51">
        <f t="shared" si="47"/>
        <v>0</v>
      </c>
      <c r="S98" s="156">
        <f t="shared" si="49"/>
        <v>2264.8035676039308</v>
      </c>
      <c r="T98" s="139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221"/>
      <c r="BA98" s="131"/>
      <c r="BR98" s="131"/>
      <c r="CG98" s="131"/>
    </row>
    <row r="99" spans="1:85" ht="15">
      <c r="A99" s="157" t="s">
        <v>22</v>
      </c>
      <c r="B99" s="45">
        <f t="shared" si="46"/>
        <v>353.26203823024355</v>
      </c>
      <c r="C99" s="45">
        <f t="shared" si="46"/>
        <v>0</v>
      </c>
      <c r="D99" s="45">
        <f t="shared" si="46"/>
        <v>75.446175320546629</v>
      </c>
      <c r="E99" s="45">
        <f t="shared" si="46"/>
        <v>0.25307410113972162</v>
      </c>
      <c r="F99" s="45">
        <f t="shared" si="46"/>
        <v>10.182564090874608</v>
      </c>
      <c r="G99" s="45">
        <f t="shared" si="46"/>
        <v>0</v>
      </c>
      <c r="H99" s="45">
        <f t="shared" si="46"/>
        <v>0</v>
      </c>
      <c r="I99" s="144">
        <f t="shared" si="48"/>
        <v>439.14385174280449</v>
      </c>
      <c r="J99" s="139"/>
      <c r="K99" s="159" t="s">
        <v>22</v>
      </c>
      <c r="L99" s="45">
        <f t="shared" si="47"/>
        <v>353.26203823024355</v>
      </c>
      <c r="M99" s="45">
        <f t="shared" si="47"/>
        <v>0</v>
      </c>
      <c r="N99" s="45">
        <f t="shared" si="47"/>
        <v>75.446175320546629</v>
      </c>
      <c r="O99" s="45">
        <f t="shared" si="47"/>
        <v>0.25307410113972162</v>
      </c>
      <c r="P99" s="45">
        <f t="shared" si="47"/>
        <v>284.79652852475999</v>
      </c>
      <c r="Q99" s="45">
        <f t="shared" si="47"/>
        <v>0</v>
      </c>
      <c r="R99" s="45">
        <f t="shared" si="47"/>
        <v>0</v>
      </c>
      <c r="S99" s="148">
        <f t="shared" si="49"/>
        <v>713.75781617668986</v>
      </c>
      <c r="T99" s="139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221"/>
      <c r="BA99" s="131"/>
      <c r="BR99" s="131"/>
      <c r="CG99" s="131"/>
    </row>
    <row r="100" spans="1:85" ht="15">
      <c r="A100" s="149" t="s">
        <v>21</v>
      </c>
      <c r="B100" s="48">
        <f t="shared" si="46"/>
        <v>0</v>
      </c>
      <c r="C100" s="48">
        <f t="shared" si="46"/>
        <v>0</v>
      </c>
      <c r="D100" s="48">
        <f t="shared" si="46"/>
        <v>0</v>
      </c>
      <c r="E100" s="48">
        <f t="shared" si="46"/>
        <v>0</v>
      </c>
      <c r="F100" s="48">
        <f t="shared" si="46"/>
        <v>0</v>
      </c>
      <c r="G100" s="48">
        <f t="shared" si="46"/>
        <v>0</v>
      </c>
      <c r="H100" s="48">
        <f t="shared" si="46"/>
        <v>0</v>
      </c>
      <c r="I100" s="152">
        <f t="shared" si="48"/>
        <v>0</v>
      </c>
      <c r="J100" s="139"/>
      <c r="K100" s="153" t="s">
        <v>21</v>
      </c>
      <c r="L100" s="51">
        <f t="shared" si="47"/>
        <v>0</v>
      </c>
      <c r="M100" s="51">
        <f t="shared" si="47"/>
        <v>0</v>
      </c>
      <c r="N100" s="51">
        <f t="shared" si="47"/>
        <v>0</v>
      </c>
      <c r="O100" s="51">
        <f t="shared" si="47"/>
        <v>0</v>
      </c>
      <c r="P100" s="51">
        <f t="shared" si="47"/>
        <v>0</v>
      </c>
      <c r="Q100" s="51">
        <f t="shared" si="47"/>
        <v>0</v>
      </c>
      <c r="R100" s="51">
        <f t="shared" si="47"/>
        <v>0</v>
      </c>
      <c r="S100" s="156">
        <f t="shared" si="49"/>
        <v>0</v>
      </c>
      <c r="T100" s="139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221"/>
      <c r="BA100" s="131"/>
      <c r="BR100" s="131"/>
      <c r="CG100" s="131"/>
    </row>
    <row r="101" spans="1:85" ht="15">
      <c r="A101" s="160" t="s">
        <v>61</v>
      </c>
      <c r="B101" s="45">
        <f t="shared" ref="B101:H105" si="50">B595+B621+B647</f>
        <v>1580.0859217232305</v>
      </c>
      <c r="C101" s="45">
        <f t="shared" si="50"/>
        <v>0</v>
      </c>
      <c r="D101" s="45">
        <f t="shared" si="50"/>
        <v>370.44469454924763</v>
      </c>
      <c r="E101" s="45">
        <f t="shared" si="50"/>
        <v>0</v>
      </c>
      <c r="F101" s="45">
        <f t="shared" si="50"/>
        <v>0</v>
      </c>
      <c r="G101" s="45">
        <f t="shared" si="50"/>
        <v>0</v>
      </c>
      <c r="H101" s="45">
        <f t="shared" si="50"/>
        <v>0</v>
      </c>
      <c r="I101" s="144">
        <f t="shared" si="48"/>
        <v>1950.5306162724783</v>
      </c>
      <c r="J101" s="139"/>
      <c r="K101" s="161" t="s">
        <v>61</v>
      </c>
      <c r="L101" s="45">
        <f t="shared" ref="L101:R105" si="51">L595+L621+L647</f>
        <v>1580.0859217232305</v>
      </c>
      <c r="M101" s="45">
        <f t="shared" si="51"/>
        <v>0</v>
      </c>
      <c r="N101" s="45">
        <f t="shared" si="51"/>
        <v>370.44469454924763</v>
      </c>
      <c r="O101" s="45">
        <f t="shared" si="51"/>
        <v>0</v>
      </c>
      <c r="P101" s="45">
        <f t="shared" si="51"/>
        <v>0</v>
      </c>
      <c r="Q101" s="45">
        <f t="shared" si="51"/>
        <v>0</v>
      </c>
      <c r="R101" s="45">
        <f t="shared" si="51"/>
        <v>0</v>
      </c>
      <c r="S101" s="148">
        <f t="shared" si="49"/>
        <v>1950.5306162724783</v>
      </c>
      <c r="T101" s="139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221"/>
      <c r="BA101" s="131"/>
      <c r="BR101" s="131"/>
      <c r="CG101" s="131"/>
    </row>
    <row r="102" spans="1:85">
      <c r="A102" s="162" t="s">
        <v>23</v>
      </c>
      <c r="B102" s="55">
        <f t="shared" si="50"/>
        <v>1580.0859217232305</v>
      </c>
      <c r="C102" s="55">
        <f t="shared" si="50"/>
        <v>0</v>
      </c>
      <c r="D102" s="55">
        <f t="shared" si="50"/>
        <v>370.44469454924763</v>
      </c>
      <c r="E102" s="55">
        <f t="shared" si="50"/>
        <v>0</v>
      </c>
      <c r="F102" s="55">
        <f t="shared" si="50"/>
        <v>0</v>
      </c>
      <c r="G102" s="55">
        <f t="shared" si="50"/>
        <v>0</v>
      </c>
      <c r="H102" s="55">
        <f t="shared" si="50"/>
        <v>0</v>
      </c>
      <c r="I102" s="165">
        <f t="shared" si="48"/>
        <v>1950.5306162724783</v>
      </c>
      <c r="J102" s="139"/>
      <c r="K102" s="166" t="s">
        <v>23</v>
      </c>
      <c r="L102" s="58">
        <f t="shared" si="51"/>
        <v>1580.0859217232305</v>
      </c>
      <c r="M102" s="58">
        <f t="shared" si="51"/>
        <v>0</v>
      </c>
      <c r="N102" s="58">
        <f t="shared" si="51"/>
        <v>370.44469454924763</v>
      </c>
      <c r="O102" s="58">
        <f t="shared" si="51"/>
        <v>0</v>
      </c>
      <c r="P102" s="58">
        <f t="shared" si="51"/>
        <v>0</v>
      </c>
      <c r="Q102" s="58">
        <f t="shared" si="51"/>
        <v>0</v>
      </c>
      <c r="R102" s="58">
        <f t="shared" si="51"/>
        <v>0</v>
      </c>
      <c r="S102" s="169">
        <f t="shared" si="49"/>
        <v>1950.5306162724783</v>
      </c>
      <c r="T102" s="139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222"/>
      <c r="BA102" s="131"/>
      <c r="BR102" s="131"/>
      <c r="CG102" s="131"/>
    </row>
    <row r="103" spans="1:85">
      <c r="A103" s="170" t="s">
        <v>19</v>
      </c>
      <c r="B103" s="61">
        <f t="shared" si="50"/>
        <v>0</v>
      </c>
      <c r="C103" s="61">
        <f t="shared" si="50"/>
        <v>0</v>
      </c>
      <c r="D103" s="61">
        <f t="shared" si="50"/>
        <v>0</v>
      </c>
      <c r="E103" s="61">
        <f t="shared" si="50"/>
        <v>0</v>
      </c>
      <c r="F103" s="61">
        <f t="shared" si="50"/>
        <v>0</v>
      </c>
      <c r="G103" s="61">
        <f t="shared" si="50"/>
        <v>0</v>
      </c>
      <c r="H103" s="61">
        <f t="shared" si="50"/>
        <v>0</v>
      </c>
      <c r="I103" s="173">
        <f t="shared" si="48"/>
        <v>0</v>
      </c>
      <c r="J103" s="139"/>
      <c r="K103" s="174" t="s">
        <v>19</v>
      </c>
      <c r="L103" s="61">
        <f t="shared" si="51"/>
        <v>0</v>
      </c>
      <c r="M103" s="61">
        <f t="shared" si="51"/>
        <v>0</v>
      </c>
      <c r="N103" s="61">
        <f t="shared" si="51"/>
        <v>0</v>
      </c>
      <c r="O103" s="61">
        <f t="shared" si="51"/>
        <v>0</v>
      </c>
      <c r="P103" s="61">
        <f t="shared" si="51"/>
        <v>0</v>
      </c>
      <c r="Q103" s="61">
        <f t="shared" si="51"/>
        <v>0</v>
      </c>
      <c r="R103" s="61">
        <f t="shared" si="51"/>
        <v>0</v>
      </c>
      <c r="S103" s="176">
        <f t="shared" si="49"/>
        <v>0</v>
      </c>
      <c r="T103" s="139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222"/>
      <c r="BA103" s="131"/>
      <c r="BR103" s="131"/>
      <c r="CG103" s="131"/>
    </row>
    <row r="104" spans="1:85">
      <c r="A104" s="162" t="s">
        <v>20</v>
      </c>
      <c r="B104" s="55">
        <f t="shared" si="50"/>
        <v>0</v>
      </c>
      <c r="C104" s="55">
        <f t="shared" si="50"/>
        <v>0</v>
      </c>
      <c r="D104" s="55">
        <f t="shared" si="50"/>
        <v>0</v>
      </c>
      <c r="E104" s="55">
        <f t="shared" si="50"/>
        <v>0</v>
      </c>
      <c r="F104" s="55">
        <f t="shared" si="50"/>
        <v>0</v>
      </c>
      <c r="G104" s="55">
        <f t="shared" si="50"/>
        <v>0</v>
      </c>
      <c r="H104" s="55">
        <f t="shared" si="50"/>
        <v>0</v>
      </c>
      <c r="I104" s="165">
        <f t="shared" si="48"/>
        <v>0</v>
      </c>
      <c r="J104" s="139"/>
      <c r="K104" s="166" t="s">
        <v>20</v>
      </c>
      <c r="L104" s="58">
        <f t="shared" si="51"/>
        <v>0</v>
      </c>
      <c r="M104" s="58">
        <f t="shared" si="51"/>
        <v>0</v>
      </c>
      <c r="N104" s="58">
        <f t="shared" si="51"/>
        <v>0</v>
      </c>
      <c r="O104" s="58">
        <f t="shared" si="51"/>
        <v>0</v>
      </c>
      <c r="P104" s="58">
        <f t="shared" si="51"/>
        <v>0</v>
      </c>
      <c r="Q104" s="58">
        <f t="shared" si="51"/>
        <v>0</v>
      </c>
      <c r="R104" s="58">
        <f t="shared" si="51"/>
        <v>0</v>
      </c>
      <c r="S104" s="169">
        <f t="shared" si="49"/>
        <v>0</v>
      </c>
      <c r="T104" s="139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222"/>
      <c r="BA104" s="131"/>
      <c r="BR104" s="131"/>
      <c r="CG104" s="131"/>
    </row>
    <row r="105" spans="1:85" ht="15" thickBot="1">
      <c r="A105" s="177" t="s">
        <v>11</v>
      </c>
      <c r="B105" s="66">
        <f t="shared" si="50"/>
        <v>0</v>
      </c>
      <c r="C105" s="66">
        <f t="shared" si="50"/>
        <v>0</v>
      </c>
      <c r="D105" s="66">
        <f t="shared" si="50"/>
        <v>0</v>
      </c>
      <c r="E105" s="66">
        <f t="shared" si="50"/>
        <v>0</v>
      </c>
      <c r="F105" s="66">
        <f t="shared" si="50"/>
        <v>0</v>
      </c>
      <c r="G105" s="66">
        <f t="shared" si="50"/>
        <v>0</v>
      </c>
      <c r="H105" s="66">
        <f t="shared" si="50"/>
        <v>0</v>
      </c>
      <c r="I105" s="180">
        <f t="shared" si="48"/>
        <v>0</v>
      </c>
      <c r="J105" s="139"/>
      <c r="K105" s="181" t="s">
        <v>11</v>
      </c>
      <c r="L105" s="66">
        <f t="shared" si="51"/>
        <v>0</v>
      </c>
      <c r="M105" s="66">
        <f t="shared" si="51"/>
        <v>0</v>
      </c>
      <c r="N105" s="66">
        <f t="shared" si="51"/>
        <v>0</v>
      </c>
      <c r="O105" s="66">
        <f t="shared" si="51"/>
        <v>0</v>
      </c>
      <c r="P105" s="66">
        <f t="shared" si="51"/>
        <v>0</v>
      </c>
      <c r="Q105" s="66">
        <f t="shared" si="51"/>
        <v>0</v>
      </c>
      <c r="R105" s="66">
        <f t="shared" si="51"/>
        <v>0</v>
      </c>
      <c r="S105" s="183">
        <f t="shared" si="49"/>
        <v>0</v>
      </c>
      <c r="T105" s="139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222"/>
      <c r="BA105" s="131"/>
      <c r="BR105" s="131"/>
      <c r="CG105" s="131"/>
    </row>
    <row r="106" spans="1:85" ht="15">
      <c r="A106" s="184" t="s">
        <v>26</v>
      </c>
      <c r="B106" s="185">
        <f>SUM(B85:B101)</f>
        <v>10780.599634330965</v>
      </c>
      <c r="C106" s="185">
        <f t="shared" ref="C106:I106" si="52">SUM(C85:C101)</f>
        <v>111.17689289265441</v>
      </c>
      <c r="D106" s="185">
        <f t="shared" si="52"/>
        <v>2440.1564739748169</v>
      </c>
      <c r="E106" s="185">
        <f t="shared" si="52"/>
        <v>1346.0581209311194</v>
      </c>
      <c r="F106" s="185">
        <f t="shared" si="52"/>
        <v>179.55669945761301</v>
      </c>
      <c r="G106" s="185">
        <f t="shared" si="52"/>
        <v>738.90021750471101</v>
      </c>
      <c r="H106" s="185">
        <f t="shared" si="52"/>
        <v>0.38602599380477759</v>
      </c>
      <c r="I106" s="185">
        <f t="shared" si="52"/>
        <v>15596.834065085688</v>
      </c>
      <c r="J106" s="139"/>
      <c r="K106" s="186" t="s">
        <v>26</v>
      </c>
      <c r="L106" s="185">
        <f>SUM(L85:L101)</f>
        <v>10780.599634330965</v>
      </c>
      <c r="M106" s="185">
        <f t="shared" ref="M106:S106" si="53">SUM(M85:M101)</f>
        <v>111.17689289265441</v>
      </c>
      <c r="N106" s="185">
        <f t="shared" si="53"/>
        <v>2440.1564739748169</v>
      </c>
      <c r="O106" s="185">
        <f t="shared" si="53"/>
        <v>1346.0581209311194</v>
      </c>
      <c r="P106" s="185">
        <f t="shared" si="53"/>
        <v>6181.5537577829109</v>
      </c>
      <c r="Q106" s="185">
        <f t="shared" si="53"/>
        <v>738.90021750471101</v>
      </c>
      <c r="R106" s="187">
        <f t="shared" si="53"/>
        <v>0.38602599380477759</v>
      </c>
      <c r="S106" s="188">
        <f t="shared" si="53"/>
        <v>21598.831123410986</v>
      </c>
      <c r="T106" s="139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221"/>
      <c r="BA106" s="131"/>
      <c r="BR106" s="131"/>
      <c r="CG106" s="131"/>
    </row>
    <row r="107" spans="1:85" s="2" customFormat="1" ht="15" thickBot="1">
      <c r="A107" s="17" t="s">
        <v>100</v>
      </c>
      <c r="B107" s="100">
        <f>IF($I106=0,"-",B106/$I106)</f>
        <v>0.69120435527770918</v>
      </c>
      <c r="C107" s="100">
        <f t="shared" ref="C107:H107" si="54">IF($I106=0,"-",C106/$I106)</f>
        <v>7.1281705267051331E-3</v>
      </c>
      <c r="D107" s="100">
        <f t="shared" si="54"/>
        <v>0.15645203788102305</v>
      </c>
      <c r="E107" s="100">
        <f t="shared" si="54"/>
        <v>8.6303291765111451E-2</v>
      </c>
      <c r="F107" s="100">
        <f t="shared" si="54"/>
        <v>1.1512381212002498E-2</v>
      </c>
      <c r="G107" s="100">
        <f t="shared" si="54"/>
        <v>4.7375013058501211E-2</v>
      </c>
      <c r="H107" s="101">
        <f t="shared" si="54"/>
        <v>2.4750278947245875E-5</v>
      </c>
      <c r="I107" s="102">
        <f>SUM(B107:H107)</f>
        <v>0.99999999999999967</v>
      </c>
      <c r="K107" s="27" t="s">
        <v>100</v>
      </c>
      <c r="L107" s="76">
        <f t="shared" ref="L107:R107" si="55">IF($S106=0,"-",L106/$S106)</f>
        <v>0.49912884510893124</v>
      </c>
      <c r="M107" s="76">
        <f t="shared" si="55"/>
        <v>5.1473569221137019E-3</v>
      </c>
      <c r="N107" s="76">
        <f t="shared" si="55"/>
        <v>0.11297632080330171</v>
      </c>
      <c r="O107" s="76">
        <f t="shared" si="55"/>
        <v>6.2320878071597412E-2</v>
      </c>
      <c r="P107" s="76">
        <f t="shared" si="55"/>
        <v>0.28619853187715888</v>
      </c>
      <c r="Q107" s="76">
        <f t="shared" si="55"/>
        <v>3.421019467594321E-2</v>
      </c>
      <c r="R107" s="77">
        <f t="shared" si="55"/>
        <v>1.7872540953679838E-5</v>
      </c>
      <c r="S107" s="78">
        <f>SUM(L107:R107)</f>
        <v>0.99999999999999978</v>
      </c>
      <c r="AI107" s="110"/>
    </row>
    <row r="108" spans="1:85" ht="15" thickBot="1">
      <c r="A108" s="223"/>
      <c r="B108" s="224"/>
      <c r="C108" s="224"/>
      <c r="D108" s="224"/>
      <c r="E108" s="224"/>
      <c r="F108" s="224"/>
      <c r="G108" s="224"/>
      <c r="H108" s="224"/>
      <c r="I108" s="224"/>
      <c r="K108" s="223"/>
      <c r="AI108" s="139"/>
      <c r="BA108" s="131"/>
      <c r="BR108" s="131"/>
      <c r="CG108" s="131"/>
    </row>
    <row r="109" spans="1:85" ht="28.5">
      <c r="A109" s="328" t="s">
        <v>29</v>
      </c>
      <c r="B109" s="135" t="s">
        <v>0</v>
      </c>
      <c r="C109" s="135" t="s">
        <v>1</v>
      </c>
      <c r="D109" s="135" t="s">
        <v>2</v>
      </c>
      <c r="E109" s="135" t="s">
        <v>3</v>
      </c>
      <c r="F109" s="135" t="s">
        <v>27</v>
      </c>
      <c r="G109" s="135" t="s">
        <v>4</v>
      </c>
      <c r="H109" s="135" t="s">
        <v>5</v>
      </c>
      <c r="I109" s="136" t="s">
        <v>6</v>
      </c>
      <c r="K109" s="330" t="s">
        <v>29</v>
      </c>
      <c r="L109" s="137" t="s">
        <v>0</v>
      </c>
      <c r="M109" s="137" t="s">
        <v>1</v>
      </c>
      <c r="N109" s="137" t="s">
        <v>2</v>
      </c>
      <c r="O109" s="137" t="s">
        <v>3</v>
      </c>
      <c r="P109" s="137" t="s">
        <v>27</v>
      </c>
      <c r="Q109" s="137" t="s">
        <v>4</v>
      </c>
      <c r="R109" s="137" t="s">
        <v>5</v>
      </c>
      <c r="S109" s="138" t="s">
        <v>6</v>
      </c>
      <c r="U109" s="332" t="s">
        <v>29</v>
      </c>
      <c r="V109" s="190" t="s">
        <v>69</v>
      </c>
      <c r="W109" s="190" t="s">
        <v>70</v>
      </c>
      <c r="X109" s="190" t="s">
        <v>4</v>
      </c>
      <c r="Y109" s="190" t="s">
        <v>1</v>
      </c>
      <c r="Z109" s="190" t="s">
        <v>2</v>
      </c>
      <c r="AA109" s="190" t="s">
        <v>3</v>
      </c>
      <c r="AB109" s="190" t="s">
        <v>52</v>
      </c>
      <c r="AC109" s="190" t="s">
        <v>64</v>
      </c>
      <c r="AD109" s="191" t="s">
        <v>72</v>
      </c>
      <c r="AE109" s="191" t="s">
        <v>79</v>
      </c>
      <c r="AF109" s="191" t="s">
        <v>73</v>
      </c>
      <c r="AG109" s="191" t="s">
        <v>80</v>
      </c>
      <c r="AH109" s="191" t="s">
        <v>81</v>
      </c>
      <c r="AI109" s="192" t="s">
        <v>60</v>
      </c>
      <c r="BA109" s="131"/>
      <c r="BR109" s="131"/>
      <c r="CG109" s="131"/>
    </row>
    <row r="110" spans="1:85" ht="15">
      <c r="A110" s="329" t="s">
        <v>29</v>
      </c>
      <c r="B110" s="294" t="s">
        <v>109</v>
      </c>
      <c r="C110" s="295"/>
      <c r="D110" s="295"/>
      <c r="E110" s="295"/>
      <c r="F110" s="295"/>
      <c r="G110" s="295"/>
      <c r="H110" s="295"/>
      <c r="I110" s="296"/>
      <c r="K110" s="331" t="s">
        <v>29</v>
      </c>
      <c r="L110" s="297" t="s">
        <v>109</v>
      </c>
      <c r="M110" s="298"/>
      <c r="N110" s="298"/>
      <c r="O110" s="298"/>
      <c r="P110" s="298"/>
      <c r="Q110" s="298"/>
      <c r="R110" s="298"/>
      <c r="S110" s="299"/>
      <c r="U110" s="333" t="s">
        <v>29</v>
      </c>
      <c r="V110" s="326" t="s">
        <v>109</v>
      </c>
      <c r="W110" s="326"/>
      <c r="X110" s="326"/>
      <c r="Y110" s="326"/>
      <c r="Z110" s="326"/>
      <c r="AA110" s="326"/>
      <c r="AB110" s="326"/>
      <c r="AC110" s="326"/>
      <c r="AD110" s="326"/>
      <c r="AE110" s="326"/>
      <c r="AF110" s="326"/>
      <c r="AG110" s="326"/>
      <c r="AH110" s="326"/>
      <c r="AI110" s="327"/>
      <c r="BA110" s="131"/>
      <c r="BR110" s="131"/>
      <c r="CG110" s="131"/>
    </row>
    <row r="111" spans="1:85" ht="15">
      <c r="A111" s="141" t="s">
        <v>7</v>
      </c>
      <c r="B111" s="142">
        <v>0</v>
      </c>
      <c r="C111" s="142">
        <v>0</v>
      </c>
      <c r="D111" s="142">
        <v>0</v>
      </c>
      <c r="E111" s="142">
        <v>0</v>
      </c>
      <c r="F111" s="303"/>
      <c r="G111" s="142">
        <v>0</v>
      </c>
      <c r="H111" s="143">
        <v>0</v>
      </c>
      <c r="I111" s="144">
        <f>SUM(B111:H111)</f>
        <v>0</v>
      </c>
      <c r="J111" s="139"/>
      <c r="K111" s="193" t="s">
        <v>7</v>
      </c>
      <c r="L111" s="142">
        <v>0</v>
      </c>
      <c r="M111" s="142">
        <v>0</v>
      </c>
      <c r="N111" s="142">
        <v>0</v>
      </c>
      <c r="O111" s="142">
        <v>0</v>
      </c>
      <c r="P111" s="142">
        <v>0</v>
      </c>
      <c r="Q111" s="142">
        <v>0</v>
      </c>
      <c r="R111" s="194">
        <v>0</v>
      </c>
      <c r="S111" s="195">
        <f>SUM(L111:R111)</f>
        <v>0</v>
      </c>
      <c r="U111" s="196" t="s">
        <v>7</v>
      </c>
      <c r="V111" s="197">
        <v>0</v>
      </c>
      <c r="W111" s="197">
        <v>0</v>
      </c>
      <c r="X111" s="197">
        <v>0</v>
      </c>
      <c r="Y111" s="197">
        <v>0</v>
      </c>
      <c r="Z111" s="197">
        <v>0</v>
      </c>
      <c r="AA111" s="197">
        <v>0</v>
      </c>
      <c r="AB111" s="197">
        <v>0</v>
      </c>
      <c r="AC111" s="198">
        <v>0</v>
      </c>
      <c r="AD111" s="199">
        <v>0</v>
      </c>
      <c r="AE111" s="199">
        <v>0</v>
      </c>
      <c r="AF111" s="199">
        <v>0</v>
      </c>
      <c r="AG111" s="199">
        <v>0</v>
      </c>
      <c r="AH111" s="199">
        <v>0</v>
      </c>
      <c r="AI111" s="200">
        <f>SUM(V111:AC111)</f>
        <v>0</v>
      </c>
      <c r="AJ111" s="131" t="str">
        <f>IF(ABS(S111-AI111)&gt;0.001,S111-AI111,"")</f>
        <v/>
      </c>
      <c r="BA111" s="131"/>
      <c r="BR111" s="131"/>
      <c r="CG111" s="131"/>
    </row>
    <row r="112" spans="1:85" ht="15">
      <c r="A112" s="149" t="s">
        <v>8</v>
      </c>
      <c r="B112" s="150">
        <v>0</v>
      </c>
      <c r="C112" s="150">
        <v>0</v>
      </c>
      <c r="D112" s="150">
        <v>0</v>
      </c>
      <c r="E112" s="150">
        <v>0</v>
      </c>
      <c r="F112" s="304"/>
      <c r="G112" s="150">
        <v>0</v>
      </c>
      <c r="H112" s="151">
        <v>0</v>
      </c>
      <c r="I112" s="152">
        <f t="shared" ref="I112:I131" si="56">SUM(B112:H112)</f>
        <v>0</v>
      </c>
      <c r="J112" s="139"/>
      <c r="K112" s="153" t="s">
        <v>8</v>
      </c>
      <c r="L112" s="154">
        <v>0</v>
      </c>
      <c r="M112" s="154">
        <v>0</v>
      </c>
      <c r="N112" s="154">
        <v>0</v>
      </c>
      <c r="O112" s="154">
        <v>0</v>
      </c>
      <c r="P112" s="154">
        <v>0</v>
      </c>
      <c r="Q112" s="154">
        <v>0</v>
      </c>
      <c r="R112" s="155">
        <v>0</v>
      </c>
      <c r="S112" s="156">
        <f t="shared" ref="S112:S131" si="57">SUM(L112:R112)</f>
        <v>0</v>
      </c>
      <c r="U112" s="201" t="s">
        <v>8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3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4">
        <f t="shared" ref="AI112:AI131" si="58">SUM(V112:AC112)</f>
        <v>0</v>
      </c>
      <c r="AJ112" s="131" t="str">
        <f t="shared" ref="AJ112:AJ133" si="59">IF(ABS(S112-AI112)&gt;0.001,S112-AI112,"")</f>
        <v/>
      </c>
      <c r="BA112" s="131"/>
      <c r="BR112" s="131"/>
      <c r="CG112" s="131"/>
    </row>
    <row r="113" spans="1:85" ht="15">
      <c r="A113" s="157" t="s">
        <v>10</v>
      </c>
      <c r="B113" s="146">
        <v>0</v>
      </c>
      <c r="C113" s="146">
        <v>0</v>
      </c>
      <c r="D113" s="146">
        <v>0</v>
      </c>
      <c r="E113" s="146">
        <v>0</v>
      </c>
      <c r="F113" s="304"/>
      <c r="G113" s="146">
        <v>0</v>
      </c>
      <c r="H113" s="158">
        <v>0</v>
      </c>
      <c r="I113" s="144">
        <f t="shared" si="56"/>
        <v>0</v>
      </c>
      <c r="J113" s="139"/>
      <c r="K113" s="159" t="s">
        <v>10</v>
      </c>
      <c r="L113" s="146">
        <v>0</v>
      </c>
      <c r="M113" s="146">
        <v>0</v>
      </c>
      <c r="N113" s="146">
        <v>0</v>
      </c>
      <c r="O113" s="146">
        <v>0</v>
      </c>
      <c r="P113" s="146">
        <v>0</v>
      </c>
      <c r="Q113" s="146">
        <v>0</v>
      </c>
      <c r="R113" s="147">
        <v>0</v>
      </c>
      <c r="S113" s="148">
        <f t="shared" si="57"/>
        <v>0</v>
      </c>
      <c r="U113" s="205" t="s">
        <v>10</v>
      </c>
      <c r="V113" s="197">
        <v>0</v>
      </c>
      <c r="W113" s="197">
        <v>0</v>
      </c>
      <c r="X113" s="197">
        <v>0</v>
      </c>
      <c r="Y113" s="197">
        <v>0</v>
      </c>
      <c r="Z113" s="197">
        <v>0</v>
      </c>
      <c r="AA113" s="197">
        <v>0</v>
      </c>
      <c r="AB113" s="197">
        <v>0</v>
      </c>
      <c r="AC113" s="198">
        <v>0</v>
      </c>
      <c r="AD113" s="199">
        <v>0</v>
      </c>
      <c r="AE113" s="199">
        <v>0</v>
      </c>
      <c r="AF113" s="199">
        <v>0</v>
      </c>
      <c r="AG113" s="199">
        <v>0</v>
      </c>
      <c r="AH113" s="199">
        <v>0</v>
      </c>
      <c r="AI113" s="200">
        <f t="shared" si="58"/>
        <v>0</v>
      </c>
      <c r="AJ113" s="131" t="str">
        <f t="shared" si="59"/>
        <v/>
      </c>
      <c r="BA113" s="131"/>
      <c r="BR113" s="131"/>
      <c r="CG113" s="131"/>
    </row>
    <row r="114" spans="1:85" ht="15">
      <c r="A114" s="149" t="s">
        <v>53</v>
      </c>
      <c r="B114" s="150">
        <v>0</v>
      </c>
      <c r="C114" s="150">
        <v>0</v>
      </c>
      <c r="D114" s="150">
        <v>0</v>
      </c>
      <c r="E114" s="150">
        <v>0</v>
      </c>
      <c r="F114" s="304"/>
      <c r="G114" s="150">
        <v>0</v>
      </c>
      <c r="H114" s="151">
        <v>0</v>
      </c>
      <c r="I114" s="152">
        <f t="shared" si="56"/>
        <v>0</v>
      </c>
      <c r="J114" s="139"/>
      <c r="K114" s="153" t="s">
        <v>53</v>
      </c>
      <c r="L114" s="154">
        <v>0</v>
      </c>
      <c r="M114" s="154">
        <v>0</v>
      </c>
      <c r="N114" s="154">
        <v>0</v>
      </c>
      <c r="O114" s="154">
        <v>0</v>
      </c>
      <c r="P114" s="154">
        <v>0</v>
      </c>
      <c r="Q114" s="154">
        <v>0</v>
      </c>
      <c r="R114" s="155">
        <v>0</v>
      </c>
      <c r="S114" s="156">
        <f t="shared" si="57"/>
        <v>0</v>
      </c>
      <c r="U114" s="201" t="s">
        <v>53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3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4">
        <f t="shared" si="58"/>
        <v>0</v>
      </c>
      <c r="AJ114" s="131" t="str">
        <f t="shared" si="59"/>
        <v/>
      </c>
      <c r="BA114" s="131"/>
      <c r="BR114" s="131"/>
      <c r="CG114" s="131"/>
    </row>
    <row r="115" spans="1:85" ht="15">
      <c r="A115" s="157" t="s">
        <v>16</v>
      </c>
      <c r="B115" s="146">
        <v>0</v>
      </c>
      <c r="C115" s="146">
        <v>0</v>
      </c>
      <c r="D115" s="146">
        <v>0</v>
      </c>
      <c r="E115" s="146">
        <v>0</v>
      </c>
      <c r="F115" s="304"/>
      <c r="G115" s="146">
        <v>0</v>
      </c>
      <c r="H115" s="158">
        <v>0</v>
      </c>
      <c r="I115" s="144">
        <f t="shared" si="56"/>
        <v>0</v>
      </c>
      <c r="J115" s="139"/>
      <c r="K115" s="159" t="s">
        <v>16</v>
      </c>
      <c r="L115" s="146">
        <v>0</v>
      </c>
      <c r="M115" s="146">
        <v>0</v>
      </c>
      <c r="N115" s="146">
        <v>0</v>
      </c>
      <c r="O115" s="146">
        <v>0</v>
      </c>
      <c r="P115" s="146">
        <v>0</v>
      </c>
      <c r="Q115" s="146">
        <v>0</v>
      </c>
      <c r="R115" s="147">
        <v>0</v>
      </c>
      <c r="S115" s="148">
        <f t="shared" si="57"/>
        <v>0</v>
      </c>
      <c r="U115" s="205" t="s">
        <v>16</v>
      </c>
      <c r="V115" s="197">
        <v>0</v>
      </c>
      <c r="W115" s="197">
        <v>0</v>
      </c>
      <c r="X115" s="197">
        <v>0</v>
      </c>
      <c r="Y115" s="197">
        <v>0</v>
      </c>
      <c r="Z115" s="197">
        <v>0</v>
      </c>
      <c r="AA115" s="197">
        <v>0</v>
      </c>
      <c r="AB115" s="197">
        <v>0</v>
      </c>
      <c r="AC115" s="198">
        <v>0</v>
      </c>
      <c r="AD115" s="199">
        <v>0</v>
      </c>
      <c r="AE115" s="199">
        <v>0</v>
      </c>
      <c r="AF115" s="199">
        <v>0</v>
      </c>
      <c r="AG115" s="199">
        <v>0</v>
      </c>
      <c r="AH115" s="199">
        <v>0</v>
      </c>
      <c r="AI115" s="200">
        <f t="shared" si="58"/>
        <v>0</v>
      </c>
      <c r="AJ115" s="131" t="str">
        <f t="shared" si="59"/>
        <v/>
      </c>
      <c r="BA115" s="131"/>
      <c r="BR115" s="131"/>
      <c r="CG115" s="131"/>
    </row>
    <row r="116" spans="1:85" ht="15">
      <c r="A116" s="149" t="s">
        <v>15</v>
      </c>
      <c r="B116" s="150">
        <v>0</v>
      </c>
      <c r="C116" s="150">
        <v>0</v>
      </c>
      <c r="D116" s="150">
        <v>0</v>
      </c>
      <c r="E116" s="150">
        <v>0</v>
      </c>
      <c r="F116" s="304"/>
      <c r="G116" s="150">
        <v>0</v>
      </c>
      <c r="H116" s="151">
        <v>0</v>
      </c>
      <c r="I116" s="152">
        <f t="shared" si="56"/>
        <v>0</v>
      </c>
      <c r="J116" s="139"/>
      <c r="K116" s="153" t="s">
        <v>15</v>
      </c>
      <c r="L116" s="154">
        <v>0</v>
      </c>
      <c r="M116" s="154">
        <v>0</v>
      </c>
      <c r="N116" s="154">
        <v>0</v>
      </c>
      <c r="O116" s="154">
        <v>0</v>
      </c>
      <c r="P116" s="154">
        <v>0</v>
      </c>
      <c r="Q116" s="154">
        <v>0</v>
      </c>
      <c r="R116" s="155">
        <v>0</v>
      </c>
      <c r="S116" s="156">
        <f t="shared" si="57"/>
        <v>0</v>
      </c>
      <c r="U116" s="201" t="s">
        <v>54</v>
      </c>
      <c r="V116" s="202">
        <v>0</v>
      </c>
      <c r="W116" s="202">
        <v>0</v>
      </c>
      <c r="X116" s="202">
        <v>0</v>
      </c>
      <c r="Y116" s="202">
        <v>0</v>
      </c>
      <c r="Z116" s="202">
        <v>0</v>
      </c>
      <c r="AA116" s="202">
        <v>0</v>
      </c>
      <c r="AB116" s="202">
        <v>0</v>
      </c>
      <c r="AC116" s="203">
        <v>0</v>
      </c>
      <c r="AD116" s="202">
        <v>0</v>
      </c>
      <c r="AE116" s="202">
        <v>0</v>
      </c>
      <c r="AF116" s="202">
        <v>0</v>
      </c>
      <c r="AG116" s="202">
        <v>0</v>
      </c>
      <c r="AH116" s="202">
        <v>0</v>
      </c>
      <c r="AI116" s="204">
        <f t="shared" si="58"/>
        <v>0</v>
      </c>
      <c r="AJ116" s="131" t="str">
        <f t="shared" si="59"/>
        <v/>
      </c>
      <c r="BA116" s="131"/>
      <c r="BR116" s="131"/>
      <c r="CG116" s="131"/>
    </row>
    <row r="117" spans="1:85" ht="15">
      <c r="A117" s="157" t="s">
        <v>55</v>
      </c>
      <c r="B117" s="146">
        <v>0</v>
      </c>
      <c r="C117" s="146">
        <v>0</v>
      </c>
      <c r="D117" s="146">
        <v>0</v>
      </c>
      <c r="E117" s="146">
        <v>8.0516186874357631E-2</v>
      </c>
      <c r="F117" s="304"/>
      <c r="G117" s="146">
        <v>0</v>
      </c>
      <c r="H117" s="158">
        <v>0</v>
      </c>
      <c r="I117" s="144">
        <f t="shared" si="56"/>
        <v>8.0516186874357631E-2</v>
      </c>
      <c r="J117" s="139"/>
      <c r="K117" s="159" t="s">
        <v>55</v>
      </c>
      <c r="L117" s="146">
        <v>0</v>
      </c>
      <c r="M117" s="146">
        <v>0</v>
      </c>
      <c r="N117" s="146">
        <v>0</v>
      </c>
      <c r="O117" s="146">
        <v>8.0516186874357631E-2</v>
      </c>
      <c r="P117" s="146">
        <v>0.84298310104454921</v>
      </c>
      <c r="Q117" s="146">
        <v>0</v>
      </c>
      <c r="R117" s="147">
        <v>0</v>
      </c>
      <c r="S117" s="148">
        <f t="shared" si="57"/>
        <v>0.92349928791890679</v>
      </c>
      <c r="U117" s="205" t="s">
        <v>55</v>
      </c>
      <c r="V117" s="197">
        <v>0</v>
      </c>
      <c r="W117" s="197">
        <v>0</v>
      </c>
      <c r="X117" s="197">
        <v>0</v>
      </c>
      <c r="Y117" s="197">
        <v>0</v>
      </c>
      <c r="Z117" s="197">
        <v>0</v>
      </c>
      <c r="AA117" s="197">
        <v>6.5274915240840017E-3</v>
      </c>
      <c r="AB117" s="197">
        <v>0.84298310104454921</v>
      </c>
      <c r="AC117" s="198">
        <v>7.3988695350273623E-2</v>
      </c>
      <c r="AD117" s="197">
        <v>0</v>
      </c>
      <c r="AE117" s="197">
        <v>0</v>
      </c>
      <c r="AF117" s="197">
        <v>0</v>
      </c>
      <c r="AG117" s="197">
        <v>0</v>
      </c>
      <c r="AH117" s="197">
        <v>7.3988695350273623E-2</v>
      </c>
      <c r="AI117" s="200">
        <f t="shared" si="58"/>
        <v>0.9234992879189069</v>
      </c>
      <c r="AJ117" s="131" t="str">
        <f t="shared" si="59"/>
        <v/>
      </c>
      <c r="BA117" s="131"/>
      <c r="BR117" s="131"/>
      <c r="CG117" s="131"/>
    </row>
    <row r="118" spans="1:85" ht="15">
      <c r="A118" s="149" t="s">
        <v>12</v>
      </c>
      <c r="B118" s="150">
        <v>0</v>
      </c>
      <c r="C118" s="150">
        <v>0</v>
      </c>
      <c r="D118" s="150">
        <v>0</v>
      </c>
      <c r="E118" s="150">
        <v>0</v>
      </c>
      <c r="F118" s="304"/>
      <c r="G118" s="150">
        <v>0</v>
      </c>
      <c r="H118" s="151">
        <v>0</v>
      </c>
      <c r="I118" s="152">
        <f t="shared" si="56"/>
        <v>0</v>
      </c>
      <c r="J118" s="139"/>
      <c r="K118" s="153" t="s">
        <v>12</v>
      </c>
      <c r="L118" s="154">
        <v>0</v>
      </c>
      <c r="M118" s="154">
        <v>0</v>
      </c>
      <c r="N118" s="154">
        <v>0</v>
      </c>
      <c r="O118" s="154">
        <v>0</v>
      </c>
      <c r="P118" s="154">
        <v>0</v>
      </c>
      <c r="Q118" s="154">
        <v>0</v>
      </c>
      <c r="R118" s="155">
        <v>0</v>
      </c>
      <c r="S118" s="156">
        <f t="shared" si="57"/>
        <v>0</v>
      </c>
      <c r="U118" s="201" t="s">
        <v>12</v>
      </c>
      <c r="V118" s="202">
        <v>0</v>
      </c>
      <c r="W118" s="202">
        <v>0</v>
      </c>
      <c r="X118" s="202">
        <v>0</v>
      </c>
      <c r="Y118" s="202">
        <v>0</v>
      </c>
      <c r="Z118" s="202">
        <v>0</v>
      </c>
      <c r="AA118" s="202">
        <v>0</v>
      </c>
      <c r="AB118" s="202">
        <v>0</v>
      </c>
      <c r="AC118" s="203">
        <v>0</v>
      </c>
      <c r="AD118" s="202">
        <v>0</v>
      </c>
      <c r="AE118" s="202">
        <v>0</v>
      </c>
      <c r="AF118" s="202">
        <v>0</v>
      </c>
      <c r="AG118" s="202">
        <v>0</v>
      </c>
      <c r="AH118" s="202">
        <v>0</v>
      </c>
      <c r="AI118" s="204">
        <f t="shared" si="58"/>
        <v>0</v>
      </c>
      <c r="AJ118" s="131" t="str">
        <f t="shared" si="59"/>
        <v/>
      </c>
      <c r="BA118" s="131"/>
      <c r="BR118" s="131"/>
      <c r="CG118" s="131"/>
    </row>
    <row r="119" spans="1:85" ht="15">
      <c r="A119" s="157" t="s">
        <v>56</v>
      </c>
      <c r="B119" s="146">
        <v>0</v>
      </c>
      <c r="C119" s="146">
        <v>0</v>
      </c>
      <c r="D119" s="146">
        <v>0</v>
      </c>
      <c r="E119" s="146">
        <v>0</v>
      </c>
      <c r="F119" s="304"/>
      <c r="G119" s="146">
        <v>0</v>
      </c>
      <c r="H119" s="158">
        <v>0</v>
      </c>
      <c r="I119" s="144">
        <f t="shared" si="56"/>
        <v>0</v>
      </c>
      <c r="J119" s="139"/>
      <c r="K119" s="159" t="s">
        <v>56</v>
      </c>
      <c r="L119" s="146">
        <v>0</v>
      </c>
      <c r="M119" s="146">
        <v>0</v>
      </c>
      <c r="N119" s="146">
        <v>0</v>
      </c>
      <c r="O119" s="146">
        <v>0</v>
      </c>
      <c r="P119" s="146">
        <v>0</v>
      </c>
      <c r="Q119" s="146">
        <v>0</v>
      </c>
      <c r="R119" s="147">
        <v>0</v>
      </c>
      <c r="S119" s="148">
        <f t="shared" si="57"/>
        <v>0</v>
      </c>
      <c r="U119" s="205" t="s">
        <v>56</v>
      </c>
      <c r="V119" s="197">
        <v>0</v>
      </c>
      <c r="W119" s="197">
        <v>0</v>
      </c>
      <c r="X119" s="197">
        <v>0</v>
      </c>
      <c r="Y119" s="197">
        <v>0</v>
      </c>
      <c r="Z119" s="197">
        <v>0</v>
      </c>
      <c r="AA119" s="197">
        <v>0</v>
      </c>
      <c r="AB119" s="197">
        <v>0</v>
      </c>
      <c r="AC119" s="198">
        <v>0</v>
      </c>
      <c r="AD119" s="197">
        <v>0</v>
      </c>
      <c r="AE119" s="197">
        <v>0</v>
      </c>
      <c r="AF119" s="197">
        <v>0</v>
      </c>
      <c r="AG119" s="197">
        <v>0</v>
      </c>
      <c r="AH119" s="197">
        <v>0</v>
      </c>
      <c r="AI119" s="200">
        <f t="shared" si="58"/>
        <v>0</v>
      </c>
      <c r="AJ119" s="131" t="str">
        <f t="shared" si="59"/>
        <v/>
      </c>
      <c r="BA119" s="131"/>
      <c r="BR119" s="131"/>
      <c r="CG119" s="131"/>
    </row>
    <row r="120" spans="1:85" ht="15">
      <c r="A120" s="149" t="s">
        <v>17</v>
      </c>
      <c r="B120" s="150">
        <v>0</v>
      </c>
      <c r="C120" s="150">
        <v>0</v>
      </c>
      <c r="D120" s="150">
        <v>0</v>
      </c>
      <c r="E120" s="150">
        <v>0</v>
      </c>
      <c r="F120" s="304"/>
      <c r="G120" s="150">
        <v>0</v>
      </c>
      <c r="H120" s="151">
        <v>0</v>
      </c>
      <c r="I120" s="152">
        <f t="shared" si="56"/>
        <v>0</v>
      </c>
      <c r="J120" s="139"/>
      <c r="K120" s="153" t="s">
        <v>17</v>
      </c>
      <c r="L120" s="154">
        <v>0</v>
      </c>
      <c r="M120" s="154">
        <v>0</v>
      </c>
      <c r="N120" s="154">
        <v>0</v>
      </c>
      <c r="O120" s="154">
        <v>0</v>
      </c>
      <c r="P120" s="154">
        <v>0</v>
      </c>
      <c r="Q120" s="154">
        <v>0</v>
      </c>
      <c r="R120" s="155">
        <v>0</v>
      </c>
      <c r="S120" s="156">
        <f t="shared" si="57"/>
        <v>0</v>
      </c>
      <c r="U120" s="201" t="s">
        <v>17</v>
      </c>
      <c r="V120" s="202">
        <v>0</v>
      </c>
      <c r="W120" s="202">
        <v>0</v>
      </c>
      <c r="X120" s="202">
        <v>0</v>
      </c>
      <c r="Y120" s="202">
        <v>0</v>
      </c>
      <c r="Z120" s="202">
        <v>0</v>
      </c>
      <c r="AA120" s="202">
        <v>0</v>
      </c>
      <c r="AB120" s="202">
        <v>0</v>
      </c>
      <c r="AC120" s="203">
        <v>0</v>
      </c>
      <c r="AD120" s="202">
        <v>0</v>
      </c>
      <c r="AE120" s="202">
        <v>0</v>
      </c>
      <c r="AF120" s="202">
        <v>0</v>
      </c>
      <c r="AG120" s="202">
        <v>0</v>
      </c>
      <c r="AH120" s="202">
        <v>0</v>
      </c>
      <c r="AI120" s="204">
        <f t="shared" si="58"/>
        <v>0</v>
      </c>
      <c r="AJ120" s="131" t="str">
        <f t="shared" si="59"/>
        <v/>
      </c>
      <c r="BA120" s="131"/>
      <c r="BR120" s="131"/>
      <c r="CG120" s="131"/>
    </row>
    <row r="121" spans="1:85" ht="15">
      <c r="A121" s="157" t="s">
        <v>141</v>
      </c>
      <c r="B121" s="146">
        <v>2.3807343047630023</v>
      </c>
      <c r="C121" s="146">
        <v>0.72151926936456146</v>
      </c>
      <c r="D121" s="146">
        <v>30.973142681848607</v>
      </c>
      <c r="E121" s="146">
        <v>0.63277974402382819</v>
      </c>
      <c r="F121" s="304"/>
      <c r="G121" s="146">
        <v>0</v>
      </c>
      <c r="H121" s="158">
        <v>0</v>
      </c>
      <c r="I121" s="144">
        <f t="shared" si="56"/>
        <v>34.708176000000002</v>
      </c>
      <c r="J121" s="139"/>
      <c r="K121" s="159" t="s">
        <v>141</v>
      </c>
      <c r="L121" s="146">
        <v>2.3807343047630023</v>
      </c>
      <c r="M121" s="146">
        <v>0.72151926936456146</v>
      </c>
      <c r="N121" s="146">
        <v>30.973142681848607</v>
      </c>
      <c r="O121" s="146">
        <v>0.63277974402382819</v>
      </c>
      <c r="P121" s="146">
        <v>0.10738860715109227</v>
      </c>
      <c r="Q121" s="146">
        <v>0</v>
      </c>
      <c r="R121" s="147">
        <v>0</v>
      </c>
      <c r="S121" s="148">
        <f t="shared" si="57"/>
        <v>34.815564607151096</v>
      </c>
      <c r="U121" s="205" t="s">
        <v>141</v>
      </c>
      <c r="V121" s="197">
        <v>2.3761529876391467</v>
      </c>
      <c r="W121" s="197">
        <v>0</v>
      </c>
      <c r="X121" s="197">
        <v>0</v>
      </c>
      <c r="Y121" s="197">
        <v>0.72151926936456146</v>
      </c>
      <c r="Z121" s="197">
        <v>30.973142681848607</v>
      </c>
      <c r="AA121" s="197">
        <v>0.52949453681485248</v>
      </c>
      <c r="AB121" s="197">
        <v>0.10738860715109227</v>
      </c>
      <c r="AC121" s="198">
        <v>0.10786652433283132</v>
      </c>
      <c r="AD121" s="197">
        <v>4.581317123855626E-3</v>
      </c>
      <c r="AE121" s="197">
        <v>0</v>
      </c>
      <c r="AF121" s="197">
        <v>0</v>
      </c>
      <c r="AG121" s="197">
        <v>0</v>
      </c>
      <c r="AH121" s="197">
        <v>0.10328520720897569</v>
      </c>
      <c r="AI121" s="200">
        <f t="shared" si="58"/>
        <v>34.815564607151096</v>
      </c>
      <c r="AJ121" s="131" t="str">
        <f t="shared" si="59"/>
        <v/>
      </c>
      <c r="BA121" s="131"/>
      <c r="BR121" s="131"/>
      <c r="CG121" s="131"/>
    </row>
    <row r="122" spans="1:85" ht="15">
      <c r="A122" s="149" t="s">
        <v>25</v>
      </c>
      <c r="B122" s="150">
        <v>0.80277348064886844</v>
      </c>
      <c r="C122" s="150">
        <v>4.9638898606929528E-2</v>
      </c>
      <c r="D122" s="150">
        <v>10.981268477638196</v>
      </c>
      <c r="E122" s="150">
        <v>15.841122235528669</v>
      </c>
      <c r="F122" s="304"/>
      <c r="G122" s="150">
        <v>1.0341217374087877</v>
      </c>
      <c r="H122" s="151">
        <v>1.1875170168551498E-2</v>
      </c>
      <c r="I122" s="152">
        <f t="shared" si="56"/>
        <v>28.720800000000004</v>
      </c>
      <c r="J122" s="139"/>
      <c r="K122" s="153" t="s">
        <v>25</v>
      </c>
      <c r="L122" s="154">
        <v>0.80277348064886844</v>
      </c>
      <c r="M122" s="154">
        <v>4.9638898606929528E-2</v>
      </c>
      <c r="N122" s="154">
        <v>10.981268477638196</v>
      </c>
      <c r="O122" s="154">
        <v>15.841122235528669</v>
      </c>
      <c r="P122" s="154">
        <v>4.6836644783784027E-2</v>
      </c>
      <c r="Q122" s="154">
        <v>1.0341217374087877</v>
      </c>
      <c r="R122" s="155">
        <v>1.1875170168551498E-2</v>
      </c>
      <c r="S122" s="156">
        <f t="shared" si="57"/>
        <v>28.767636644783789</v>
      </c>
      <c r="U122" s="201" t="s">
        <v>25</v>
      </c>
      <c r="V122" s="202">
        <v>0.42760138819981258</v>
      </c>
      <c r="W122" s="202">
        <v>0.37087645254639656</v>
      </c>
      <c r="X122" s="202">
        <v>1.0341217374087877</v>
      </c>
      <c r="Y122" s="202">
        <v>4.9638898606929528E-2</v>
      </c>
      <c r="Z122" s="202">
        <v>10.981268477638196</v>
      </c>
      <c r="AA122" s="202">
        <v>15.797420922005996</v>
      </c>
      <c r="AB122" s="202">
        <v>4.6836644783784027E-2</v>
      </c>
      <c r="AC122" s="203">
        <v>5.9872123593884767E-2</v>
      </c>
      <c r="AD122" s="202">
        <v>4.2956399026592689E-3</v>
      </c>
      <c r="AE122" s="202">
        <v>0</v>
      </c>
      <c r="AF122" s="202">
        <v>1.1875170168551498E-2</v>
      </c>
      <c r="AG122" s="202">
        <v>0</v>
      </c>
      <c r="AH122" s="202">
        <v>4.3701313522674E-2</v>
      </c>
      <c r="AI122" s="204">
        <f t="shared" si="58"/>
        <v>28.767636644783789</v>
      </c>
      <c r="AJ122" s="131" t="str">
        <f t="shared" si="59"/>
        <v/>
      </c>
      <c r="BA122" s="131"/>
      <c r="BR122" s="131"/>
      <c r="CG122" s="131"/>
    </row>
    <row r="123" spans="1:85" ht="15">
      <c r="A123" s="157" t="s">
        <v>24</v>
      </c>
      <c r="B123" s="146">
        <v>0</v>
      </c>
      <c r="C123" s="146">
        <v>0</v>
      </c>
      <c r="D123" s="146">
        <v>0</v>
      </c>
      <c r="E123" s="146">
        <v>0</v>
      </c>
      <c r="F123" s="304"/>
      <c r="G123" s="146">
        <v>0</v>
      </c>
      <c r="H123" s="158">
        <v>0</v>
      </c>
      <c r="I123" s="144">
        <f t="shared" si="56"/>
        <v>0</v>
      </c>
      <c r="J123" s="139"/>
      <c r="K123" s="159" t="s">
        <v>24</v>
      </c>
      <c r="L123" s="146">
        <v>0</v>
      </c>
      <c r="M123" s="146">
        <v>0</v>
      </c>
      <c r="N123" s="146">
        <v>0</v>
      </c>
      <c r="O123" s="146">
        <v>0</v>
      </c>
      <c r="P123" s="146">
        <v>0</v>
      </c>
      <c r="Q123" s="146">
        <v>0</v>
      </c>
      <c r="R123" s="147">
        <v>0</v>
      </c>
      <c r="S123" s="148">
        <f t="shared" si="57"/>
        <v>0</v>
      </c>
      <c r="U123" s="205" t="s">
        <v>24</v>
      </c>
      <c r="V123" s="197">
        <v>0</v>
      </c>
      <c r="W123" s="197">
        <v>0</v>
      </c>
      <c r="X123" s="197">
        <v>0</v>
      </c>
      <c r="Y123" s="197">
        <v>0</v>
      </c>
      <c r="Z123" s="197">
        <v>0</v>
      </c>
      <c r="AA123" s="197">
        <v>0</v>
      </c>
      <c r="AB123" s="197">
        <v>0</v>
      </c>
      <c r="AC123" s="198">
        <v>0</v>
      </c>
      <c r="AD123" s="197">
        <v>0</v>
      </c>
      <c r="AE123" s="197">
        <v>0</v>
      </c>
      <c r="AF123" s="197">
        <v>0</v>
      </c>
      <c r="AG123" s="197">
        <v>0</v>
      </c>
      <c r="AH123" s="197">
        <v>0</v>
      </c>
      <c r="AI123" s="200">
        <f t="shared" si="58"/>
        <v>0</v>
      </c>
      <c r="AJ123" s="131" t="str">
        <f t="shared" si="59"/>
        <v/>
      </c>
      <c r="BA123" s="131"/>
      <c r="BR123" s="131"/>
      <c r="CG123" s="131"/>
    </row>
    <row r="124" spans="1:85" ht="15">
      <c r="A124" s="149" t="s">
        <v>57</v>
      </c>
      <c r="B124" s="150">
        <v>0</v>
      </c>
      <c r="C124" s="150">
        <v>0</v>
      </c>
      <c r="D124" s="150">
        <v>0</v>
      </c>
      <c r="E124" s="150">
        <v>0</v>
      </c>
      <c r="F124" s="304"/>
      <c r="G124" s="150">
        <v>0</v>
      </c>
      <c r="H124" s="151">
        <v>0</v>
      </c>
      <c r="I124" s="152">
        <f t="shared" si="56"/>
        <v>0</v>
      </c>
      <c r="J124" s="139"/>
      <c r="K124" s="153" t="s">
        <v>57</v>
      </c>
      <c r="L124" s="154">
        <v>0</v>
      </c>
      <c r="M124" s="154">
        <v>0</v>
      </c>
      <c r="N124" s="154">
        <v>0</v>
      </c>
      <c r="O124" s="154">
        <v>0</v>
      </c>
      <c r="P124" s="154">
        <v>0</v>
      </c>
      <c r="Q124" s="154">
        <v>0</v>
      </c>
      <c r="R124" s="155">
        <v>0</v>
      </c>
      <c r="S124" s="156">
        <f t="shared" si="57"/>
        <v>0</v>
      </c>
      <c r="U124" s="201" t="s">
        <v>57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3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4">
        <f t="shared" si="58"/>
        <v>0</v>
      </c>
      <c r="AJ124" s="131" t="str">
        <f t="shared" si="59"/>
        <v/>
      </c>
      <c r="BA124" s="131"/>
      <c r="BR124" s="131"/>
      <c r="CG124" s="131"/>
    </row>
    <row r="125" spans="1:85" ht="15">
      <c r="A125" s="157" t="s">
        <v>22</v>
      </c>
      <c r="B125" s="146">
        <v>3.8446620693884735E-2</v>
      </c>
      <c r="C125" s="146">
        <v>0</v>
      </c>
      <c r="D125" s="146">
        <v>7.8058290499705363E-2</v>
      </c>
      <c r="E125" s="146">
        <v>0</v>
      </c>
      <c r="F125" s="304"/>
      <c r="G125" s="146">
        <v>0</v>
      </c>
      <c r="H125" s="158">
        <v>0</v>
      </c>
      <c r="I125" s="144">
        <f t="shared" si="56"/>
        <v>0.1165049111935901</v>
      </c>
      <c r="J125" s="139"/>
      <c r="K125" s="159" t="s">
        <v>22</v>
      </c>
      <c r="L125" s="146">
        <v>3.8446620693884735E-2</v>
      </c>
      <c r="M125" s="146">
        <v>0</v>
      </c>
      <c r="N125" s="146">
        <v>7.8058290499705363E-2</v>
      </c>
      <c r="O125" s="146">
        <v>0</v>
      </c>
      <c r="P125" s="146">
        <v>5.4249801903622143E-2</v>
      </c>
      <c r="Q125" s="146">
        <v>0</v>
      </c>
      <c r="R125" s="147">
        <v>0</v>
      </c>
      <c r="S125" s="148">
        <f t="shared" si="57"/>
        <v>0.17075471309721224</v>
      </c>
      <c r="U125" s="205" t="s">
        <v>22</v>
      </c>
      <c r="V125" s="197">
        <v>3.8446620693884735E-2</v>
      </c>
      <c r="W125" s="197">
        <v>0</v>
      </c>
      <c r="X125" s="197">
        <v>0</v>
      </c>
      <c r="Y125" s="197">
        <v>0</v>
      </c>
      <c r="Z125" s="197">
        <v>7.8058290499705363E-2</v>
      </c>
      <c r="AA125" s="197">
        <v>0</v>
      </c>
      <c r="AB125" s="197">
        <v>5.4249801903622143E-2</v>
      </c>
      <c r="AC125" s="198">
        <v>0</v>
      </c>
      <c r="AD125" s="197">
        <v>0</v>
      </c>
      <c r="AE125" s="197">
        <v>0</v>
      </c>
      <c r="AF125" s="197">
        <v>0</v>
      </c>
      <c r="AG125" s="197">
        <v>0</v>
      </c>
      <c r="AH125" s="197">
        <v>0</v>
      </c>
      <c r="AI125" s="200">
        <f t="shared" si="58"/>
        <v>0.17075471309721224</v>
      </c>
      <c r="AJ125" s="131" t="str">
        <f t="shared" si="59"/>
        <v/>
      </c>
      <c r="BA125" s="131"/>
      <c r="BR125" s="131"/>
      <c r="CG125" s="131"/>
    </row>
    <row r="126" spans="1:85" ht="15">
      <c r="A126" s="149" t="s">
        <v>21</v>
      </c>
      <c r="B126" s="150">
        <v>0</v>
      </c>
      <c r="C126" s="150">
        <v>0</v>
      </c>
      <c r="D126" s="150">
        <v>0</v>
      </c>
      <c r="E126" s="150">
        <v>0</v>
      </c>
      <c r="F126" s="304"/>
      <c r="G126" s="150">
        <v>0</v>
      </c>
      <c r="H126" s="151">
        <v>0</v>
      </c>
      <c r="I126" s="152">
        <f t="shared" si="56"/>
        <v>0</v>
      </c>
      <c r="J126" s="139"/>
      <c r="K126" s="153" t="s">
        <v>21</v>
      </c>
      <c r="L126" s="154">
        <v>0</v>
      </c>
      <c r="M126" s="154">
        <v>0</v>
      </c>
      <c r="N126" s="154">
        <v>0</v>
      </c>
      <c r="O126" s="154">
        <v>0</v>
      </c>
      <c r="P126" s="154">
        <v>0</v>
      </c>
      <c r="Q126" s="154">
        <v>0</v>
      </c>
      <c r="R126" s="155">
        <v>0</v>
      </c>
      <c r="S126" s="156">
        <f t="shared" si="57"/>
        <v>0</v>
      </c>
      <c r="U126" s="201" t="s">
        <v>58</v>
      </c>
      <c r="V126" s="202">
        <v>0</v>
      </c>
      <c r="W126" s="202">
        <v>0</v>
      </c>
      <c r="X126" s="202">
        <v>0</v>
      </c>
      <c r="Y126" s="202">
        <v>0</v>
      </c>
      <c r="Z126" s="202">
        <v>0</v>
      </c>
      <c r="AA126" s="202">
        <v>0</v>
      </c>
      <c r="AB126" s="202">
        <v>0</v>
      </c>
      <c r="AC126" s="203">
        <v>0</v>
      </c>
      <c r="AD126" s="202">
        <v>0</v>
      </c>
      <c r="AE126" s="202">
        <v>0</v>
      </c>
      <c r="AF126" s="202">
        <v>0</v>
      </c>
      <c r="AG126" s="202">
        <v>0</v>
      </c>
      <c r="AH126" s="202">
        <v>0</v>
      </c>
      <c r="AI126" s="204">
        <f t="shared" si="58"/>
        <v>0</v>
      </c>
      <c r="AJ126" s="131" t="str">
        <f t="shared" si="59"/>
        <v/>
      </c>
      <c r="BA126" s="131"/>
      <c r="BR126" s="131"/>
      <c r="CG126" s="131"/>
    </row>
    <row r="127" spans="1:85" ht="15">
      <c r="A127" s="160" t="s">
        <v>61</v>
      </c>
      <c r="B127" s="146">
        <v>0</v>
      </c>
      <c r="C127" s="146">
        <v>0</v>
      </c>
      <c r="D127" s="146">
        <v>0</v>
      </c>
      <c r="E127" s="146">
        <v>0</v>
      </c>
      <c r="F127" s="304"/>
      <c r="G127" s="146">
        <v>0</v>
      </c>
      <c r="H127" s="158">
        <v>0</v>
      </c>
      <c r="I127" s="144">
        <f t="shared" si="56"/>
        <v>0</v>
      </c>
      <c r="J127" s="139"/>
      <c r="K127" s="161" t="s">
        <v>61</v>
      </c>
      <c r="L127" s="146">
        <v>0</v>
      </c>
      <c r="M127" s="146">
        <v>0</v>
      </c>
      <c r="N127" s="146">
        <v>0</v>
      </c>
      <c r="O127" s="146">
        <v>0</v>
      </c>
      <c r="P127" s="146">
        <v>0</v>
      </c>
      <c r="Q127" s="146">
        <v>0</v>
      </c>
      <c r="R127" s="147">
        <v>0</v>
      </c>
      <c r="S127" s="148">
        <f t="shared" si="57"/>
        <v>0</v>
      </c>
      <c r="U127" s="206" t="s">
        <v>59</v>
      </c>
      <c r="V127" s="197">
        <v>0</v>
      </c>
      <c r="W127" s="197">
        <v>0</v>
      </c>
      <c r="X127" s="197">
        <v>0</v>
      </c>
      <c r="Y127" s="197">
        <v>0</v>
      </c>
      <c r="Z127" s="197">
        <v>0</v>
      </c>
      <c r="AA127" s="197">
        <v>0</v>
      </c>
      <c r="AB127" s="197">
        <v>0</v>
      </c>
      <c r="AC127" s="198">
        <v>0</v>
      </c>
      <c r="AD127" s="199">
        <v>0</v>
      </c>
      <c r="AE127" s="199">
        <v>0</v>
      </c>
      <c r="AF127" s="199">
        <v>0</v>
      </c>
      <c r="AG127" s="199">
        <v>0</v>
      </c>
      <c r="AH127" s="199">
        <v>0</v>
      </c>
      <c r="AI127" s="200">
        <f t="shared" si="58"/>
        <v>0</v>
      </c>
      <c r="AJ127" s="131" t="str">
        <f t="shared" si="59"/>
        <v/>
      </c>
      <c r="BA127" s="131"/>
      <c r="BR127" s="131"/>
      <c r="CG127" s="131"/>
    </row>
    <row r="128" spans="1:85">
      <c r="A128" s="162" t="s">
        <v>23</v>
      </c>
      <c r="B128" s="163">
        <v>0</v>
      </c>
      <c r="C128" s="163">
        <v>0</v>
      </c>
      <c r="D128" s="163">
        <v>0</v>
      </c>
      <c r="E128" s="163">
        <v>0</v>
      </c>
      <c r="F128" s="304"/>
      <c r="G128" s="163">
        <v>0</v>
      </c>
      <c r="H128" s="164">
        <v>0</v>
      </c>
      <c r="I128" s="165">
        <f t="shared" si="56"/>
        <v>0</v>
      </c>
      <c r="J128" s="139"/>
      <c r="K128" s="166" t="s">
        <v>23</v>
      </c>
      <c r="L128" s="167">
        <v>0</v>
      </c>
      <c r="M128" s="167">
        <v>0</v>
      </c>
      <c r="N128" s="167">
        <v>0</v>
      </c>
      <c r="O128" s="167">
        <v>0</v>
      </c>
      <c r="P128" s="167">
        <v>0</v>
      </c>
      <c r="Q128" s="167">
        <v>0</v>
      </c>
      <c r="R128" s="168">
        <v>0</v>
      </c>
      <c r="S128" s="169">
        <f t="shared" si="57"/>
        <v>0</v>
      </c>
      <c r="U128" s="207" t="s">
        <v>62</v>
      </c>
      <c r="V128" s="208">
        <v>0</v>
      </c>
      <c r="W128" s="208">
        <v>0</v>
      </c>
      <c r="X128" s="208">
        <v>0</v>
      </c>
      <c r="Y128" s="208">
        <v>0</v>
      </c>
      <c r="Z128" s="208">
        <v>0</v>
      </c>
      <c r="AA128" s="208">
        <v>0</v>
      </c>
      <c r="AB128" s="208">
        <v>0</v>
      </c>
      <c r="AC128" s="208">
        <v>0</v>
      </c>
      <c r="AD128" s="208">
        <v>0</v>
      </c>
      <c r="AE128" s="208">
        <v>0</v>
      </c>
      <c r="AF128" s="208">
        <v>0</v>
      </c>
      <c r="AG128" s="208">
        <v>0</v>
      </c>
      <c r="AH128" s="92">
        <v>0</v>
      </c>
      <c r="AI128" s="209">
        <f t="shared" si="58"/>
        <v>0</v>
      </c>
      <c r="AJ128" s="131" t="str">
        <f t="shared" si="59"/>
        <v/>
      </c>
      <c r="BA128" s="131"/>
      <c r="BR128" s="131"/>
      <c r="CG128" s="131"/>
    </row>
    <row r="129" spans="1:85">
      <c r="A129" s="170" t="s">
        <v>19</v>
      </c>
      <c r="B129" s="171">
        <v>0</v>
      </c>
      <c r="C129" s="171">
        <v>0</v>
      </c>
      <c r="D129" s="171">
        <v>0</v>
      </c>
      <c r="E129" s="171">
        <v>0</v>
      </c>
      <c r="F129" s="304"/>
      <c r="G129" s="171">
        <v>0</v>
      </c>
      <c r="H129" s="172">
        <v>0</v>
      </c>
      <c r="I129" s="173">
        <f t="shared" si="56"/>
        <v>0</v>
      </c>
      <c r="J129" s="139"/>
      <c r="K129" s="174" t="s">
        <v>19</v>
      </c>
      <c r="L129" s="171">
        <v>0</v>
      </c>
      <c r="M129" s="171">
        <v>0</v>
      </c>
      <c r="N129" s="171">
        <v>0</v>
      </c>
      <c r="O129" s="171">
        <v>0</v>
      </c>
      <c r="P129" s="171">
        <v>0</v>
      </c>
      <c r="Q129" s="171">
        <v>0</v>
      </c>
      <c r="R129" s="175">
        <v>0</v>
      </c>
      <c r="S129" s="176">
        <f t="shared" si="57"/>
        <v>0</v>
      </c>
      <c r="U129" s="210" t="s">
        <v>19</v>
      </c>
      <c r="V129" s="211">
        <v>0</v>
      </c>
      <c r="W129" s="211">
        <v>0</v>
      </c>
      <c r="X129" s="211">
        <v>0</v>
      </c>
      <c r="Y129" s="211">
        <v>0</v>
      </c>
      <c r="Z129" s="211">
        <v>0</v>
      </c>
      <c r="AA129" s="211">
        <v>0</v>
      </c>
      <c r="AB129" s="211">
        <v>0</v>
      </c>
      <c r="AC129" s="211">
        <v>0</v>
      </c>
      <c r="AD129" s="212">
        <v>0</v>
      </c>
      <c r="AE129" s="212">
        <v>0</v>
      </c>
      <c r="AF129" s="212">
        <v>0</v>
      </c>
      <c r="AG129" s="212">
        <v>0</v>
      </c>
      <c r="AH129" s="212">
        <v>0</v>
      </c>
      <c r="AI129" s="213">
        <f t="shared" si="58"/>
        <v>0</v>
      </c>
      <c r="AJ129" s="131" t="str">
        <f t="shared" si="59"/>
        <v/>
      </c>
      <c r="BA129" s="131"/>
      <c r="BR129" s="131"/>
      <c r="CG129" s="131"/>
    </row>
    <row r="130" spans="1:85">
      <c r="A130" s="162" t="s">
        <v>20</v>
      </c>
      <c r="B130" s="163">
        <v>0</v>
      </c>
      <c r="C130" s="163">
        <v>0</v>
      </c>
      <c r="D130" s="163">
        <v>0</v>
      </c>
      <c r="E130" s="163">
        <v>0</v>
      </c>
      <c r="F130" s="304"/>
      <c r="G130" s="163">
        <v>0</v>
      </c>
      <c r="H130" s="164">
        <v>0</v>
      </c>
      <c r="I130" s="165">
        <f t="shared" si="56"/>
        <v>0</v>
      </c>
      <c r="J130" s="139"/>
      <c r="K130" s="166" t="s">
        <v>20</v>
      </c>
      <c r="L130" s="167">
        <v>0</v>
      </c>
      <c r="M130" s="167">
        <v>0</v>
      </c>
      <c r="N130" s="167">
        <v>0</v>
      </c>
      <c r="O130" s="167">
        <v>0</v>
      </c>
      <c r="P130" s="167">
        <v>0</v>
      </c>
      <c r="Q130" s="167">
        <v>0</v>
      </c>
      <c r="R130" s="168">
        <v>0</v>
      </c>
      <c r="S130" s="169">
        <f t="shared" si="57"/>
        <v>0</v>
      </c>
      <c r="U130" s="207" t="s">
        <v>20</v>
      </c>
      <c r="V130" s="208">
        <v>0</v>
      </c>
      <c r="W130" s="208">
        <v>0</v>
      </c>
      <c r="X130" s="208">
        <v>0</v>
      </c>
      <c r="Y130" s="208">
        <v>0</v>
      </c>
      <c r="Z130" s="208">
        <v>0</v>
      </c>
      <c r="AA130" s="208">
        <v>0</v>
      </c>
      <c r="AB130" s="208">
        <v>0</v>
      </c>
      <c r="AC130" s="208">
        <v>0</v>
      </c>
      <c r="AD130" s="208">
        <v>0</v>
      </c>
      <c r="AE130" s="208">
        <v>0</v>
      </c>
      <c r="AF130" s="208">
        <v>0</v>
      </c>
      <c r="AG130" s="208">
        <v>0</v>
      </c>
      <c r="AH130" s="92">
        <v>0</v>
      </c>
      <c r="AI130" s="209">
        <f t="shared" si="58"/>
        <v>0</v>
      </c>
      <c r="AJ130" s="131" t="str">
        <f t="shared" si="59"/>
        <v/>
      </c>
      <c r="BA130" s="131"/>
      <c r="BR130" s="131"/>
      <c r="CG130" s="131"/>
    </row>
    <row r="131" spans="1:85" ht="15" thickBot="1">
      <c r="A131" s="177" t="s">
        <v>11</v>
      </c>
      <c r="B131" s="178">
        <v>0</v>
      </c>
      <c r="C131" s="178">
        <v>0</v>
      </c>
      <c r="D131" s="178">
        <v>0</v>
      </c>
      <c r="E131" s="178">
        <v>0</v>
      </c>
      <c r="F131" s="305"/>
      <c r="G131" s="178">
        <v>0</v>
      </c>
      <c r="H131" s="179">
        <v>0</v>
      </c>
      <c r="I131" s="180">
        <f t="shared" si="56"/>
        <v>0</v>
      </c>
      <c r="J131" s="139"/>
      <c r="K131" s="181" t="s">
        <v>11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82">
        <v>0</v>
      </c>
      <c r="S131" s="183">
        <f t="shared" si="57"/>
        <v>0</v>
      </c>
      <c r="U131" s="210" t="s">
        <v>11</v>
      </c>
      <c r="V131" s="211">
        <v>0</v>
      </c>
      <c r="W131" s="211">
        <v>0</v>
      </c>
      <c r="X131" s="211">
        <v>0</v>
      </c>
      <c r="Y131" s="211">
        <v>0</v>
      </c>
      <c r="Z131" s="211">
        <v>0</v>
      </c>
      <c r="AA131" s="211">
        <v>0</v>
      </c>
      <c r="AB131" s="211">
        <v>0</v>
      </c>
      <c r="AC131" s="211">
        <v>0</v>
      </c>
      <c r="AD131" s="212">
        <v>0</v>
      </c>
      <c r="AE131" s="212">
        <v>0</v>
      </c>
      <c r="AF131" s="212">
        <v>0</v>
      </c>
      <c r="AG131" s="212">
        <v>0</v>
      </c>
      <c r="AH131" s="212">
        <v>0</v>
      </c>
      <c r="AI131" s="213">
        <f t="shared" si="58"/>
        <v>0</v>
      </c>
      <c r="AJ131" s="131" t="str">
        <f t="shared" si="59"/>
        <v/>
      </c>
      <c r="BA131" s="131"/>
      <c r="BR131" s="131"/>
      <c r="CG131" s="131"/>
    </row>
    <row r="132" spans="1:85" ht="15">
      <c r="A132" s="184" t="s">
        <v>26</v>
      </c>
      <c r="B132" s="185">
        <f>SUM(B111:B127)</f>
        <v>3.2219544061057555</v>
      </c>
      <c r="C132" s="185">
        <f t="shared" ref="C132:I132" si="60">SUM(C111:C127)</f>
        <v>0.77115816797149095</v>
      </c>
      <c r="D132" s="185">
        <f t="shared" si="60"/>
        <v>42.032469449986507</v>
      </c>
      <c r="E132" s="185">
        <f t="shared" si="60"/>
        <v>16.554418166426856</v>
      </c>
      <c r="F132" s="185">
        <f t="shared" si="60"/>
        <v>0</v>
      </c>
      <c r="G132" s="185">
        <f t="shared" si="60"/>
        <v>1.0341217374087877</v>
      </c>
      <c r="H132" s="187">
        <f t="shared" si="60"/>
        <v>1.1875170168551498E-2</v>
      </c>
      <c r="I132" s="144">
        <f t="shared" si="60"/>
        <v>63.625997098067948</v>
      </c>
      <c r="J132" s="139"/>
      <c r="K132" s="186" t="s">
        <v>26</v>
      </c>
      <c r="L132" s="185">
        <f>SUM(L111:L127)</f>
        <v>3.2219544061057555</v>
      </c>
      <c r="M132" s="185">
        <f t="shared" ref="M132:S132" si="61">SUM(M111:M127)</f>
        <v>0.77115816797149095</v>
      </c>
      <c r="N132" s="185">
        <f t="shared" si="61"/>
        <v>42.032469449986507</v>
      </c>
      <c r="O132" s="185">
        <f t="shared" si="61"/>
        <v>16.554418166426856</v>
      </c>
      <c r="P132" s="185">
        <f t="shared" si="61"/>
        <v>1.0514581548830477</v>
      </c>
      <c r="Q132" s="185">
        <f t="shared" si="61"/>
        <v>1.0341217374087877</v>
      </c>
      <c r="R132" s="187">
        <f t="shared" si="61"/>
        <v>1.1875170168551498E-2</v>
      </c>
      <c r="S132" s="188">
        <f t="shared" si="61"/>
        <v>64.677455252951006</v>
      </c>
      <c r="T132" s="131" t="str">
        <f>IF(ABS(S132-AI132)&gt;0.01,S132-AI132,"")</f>
        <v/>
      </c>
      <c r="U132" s="214" t="s">
        <v>60</v>
      </c>
      <c r="V132" s="215">
        <f>SUM(V111:V127)</f>
        <v>2.8422009965328439</v>
      </c>
      <c r="W132" s="215">
        <f t="shared" ref="W132:AH132" si="62">SUM(W111:W127)</f>
        <v>0.37087645254639656</v>
      </c>
      <c r="X132" s="215">
        <f t="shared" si="62"/>
        <v>1.0341217374087877</v>
      </c>
      <c r="Y132" s="215">
        <f t="shared" si="62"/>
        <v>0.77115816797149095</v>
      </c>
      <c r="Z132" s="215">
        <f t="shared" si="62"/>
        <v>42.032469449986507</v>
      </c>
      <c r="AA132" s="215">
        <f t="shared" si="62"/>
        <v>16.333442950344931</v>
      </c>
      <c r="AB132" s="215">
        <f t="shared" si="62"/>
        <v>1.0514581548830477</v>
      </c>
      <c r="AC132" s="215">
        <f t="shared" si="62"/>
        <v>0.24172734327698972</v>
      </c>
      <c r="AD132" s="216">
        <f t="shared" si="62"/>
        <v>8.8769570265148957E-3</v>
      </c>
      <c r="AE132" s="216">
        <f t="shared" si="62"/>
        <v>0</v>
      </c>
      <c r="AF132" s="216">
        <f t="shared" si="62"/>
        <v>1.1875170168551498E-2</v>
      </c>
      <c r="AG132" s="216">
        <f t="shared" si="62"/>
        <v>0</v>
      </c>
      <c r="AH132" s="216">
        <f t="shared" si="62"/>
        <v>0.2209752160819233</v>
      </c>
      <c r="AI132" s="217">
        <f>SUM(V132:AC132)</f>
        <v>64.677455252950992</v>
      </c>
      <c r="AJ132" s="131" t="str">
        <f t="shared" si="59"/>
        <v/>
      </c>
      <c r="BA132" s="131"/>
      <c r="BR132" s="131"/>
      <c r="CG132" s="131"/>
    </row>
    <row r="133" spans="1:85" s="2" customFormat="1" ht="15" thickBot="1">
      <c r="A133" s="15" t="s">
        <v>100</v>
      </c>
      <c r="B133" s="100">
        <f>IF($I132=0,"-",B132/$I132)</f>
        <v>5.0638961321732942E-2</v>
      </c>
      <c r="C133" s="100">
        <f t="shared" ref="C133:H133" si="63">IF($I132=0,"-",C132/$I132)</f>
        <v>1.2120174192050623E-2</v>
      </c>
      <c r="D133" s="100">
        <f t="shared" si="63"/>
        <v>0.66061785067511114</v>
      </c>
      <c r="E133" s="100">
        <f t="shared" si="63"/>
        <v>0.26018324146513916</v>
      </c>
      <c r="F133" s="100">
        <f t="shared" si="63"/>
        <v>0</v>
      </c>
      <c r="G133" s="100">
        <f t="shared" si="63"/>
        <v>1.6253132124827471E-2</v>
      </c>
      <c r="H133" s="101">
        <f t="shared" si="63"/>
        <v>1.8664022113866561E-4</v>
      </c>
      <c r="I133" s="102">
        <f>SUM(B133:H133)</f>
        <v>1</v>
      </c>
      <c r="J133" s="131"/>
      <c r="K133" s="27" t="s">
        <v>100</v>
      </c>
      <c r="L133" s="76">
        <f t="shared" ref="L133:R133" si="64">IF($S132=0,"-",L132/$S132)</f>
        <v>4.9815726260484701E-2</v>
      </c>
      <c r="M133" s="76">
        <f t="shared" si="64"/>
        <v>1.1923137126461167E-2</v>
      </c>
      <c r="N133" s="76">
        <f t="shared" si="64"/>
        <v>0.64987821932076884</v>
      </c>
      <c r="O133" s="76">
        <f t="shared" si="64"/>
        <v>0.25595345552299748</v>
      </c>
      <c r="P133" s="76">
        <f t="shared" si="64"/>
        <v>1.6256949980033009E-2</v>
      </c>
      <c r="Q133" s="76">
        <f t="shared" si="64"/>
        <v>1.5988905768855283E-2</v>
      </c>
      <c r="R133" s="77">
        <f t="shared" si="64"/>
        <v>1.83606020399352E-4</v>
      </c>
      <c r="S133" s="78">
        <f>SUM(L133:R133)</f>
        <v>0.99999999999999989</v>
      </c>
      <c r="U133" s="36" t="s">
        <v>100</v>
      </c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4"/>
      <c r="AJ133" s="2">
        <f t="shared" si="59"/>
        <v>0.99999999999999989</v>
      </c>
    </row>
    <row r="134" spans="1:85" ht="15" thickBot="1">
      <c r="A134" s="223"/>
      <c r="B134" s="218"/>
      <c r="C134" s="218"/>
      <c r="D134" s="218"/>
      <c r="E134" s="218"/>
      <c r="F134" s="218"/>
      <c r="G134" s="218"/>
      <c r="H134" s="218"/>
      <c r="I134" s="218"/>
      <c r="K134" s="223"/>
      <c r="L134" s="218"/>
      <c r="M134" s="218"/>
      <c r="N134" s="218"/>
      <c r="O134" s="218"/>
      <c r="P134" s="218"/>
      <c r="Q134" s="218"/>
      <c r="R134" s="218"/>
      <c r="S134" s="218"/>
      <c r="AI134" s="139"/>
      <c r="BA134" s="131"/>
      <c r="BR134" s="131"/>
      <c r="CG134" s="131"/>
    </row>
    <row r="135" spans="1:85" ht="28.5">
      <c r="A135" s="328" t="s">
        <v>30</v>
      </c>
      <c r="B135" s="135" t="s">
        <v>0</v>
      </c>
      <c r="C135" s="135" t="s">
        <v>1</v>
      </c>
      <c r="D135" s="135" t="s">
        <v>2</v>
      </c>
      <c r="E135" s="135" t="s">
        <v>3</v>
      </c>
      <c r="F135" s="135" t="s">
        <v>27</v>
      </c>
      <c r="G135" s="135" t="s">
        <v>4</v>
      </c>
      <c r="H135" s="135" t="s">
        <v>5</v>
      </c>
      <c r="I135" s="136" t="s">
        <v>6</v>
      </c>
      <c r="K135" s="330" t="s">
        <v>30</v>
      </c>
      <c r="L135" s="137" t="s">
        <v>0</v>
      </c>
      <c r="M135" s="137" t="s">
        <v>1</v>
      </c>
      <c r="N135" s="137" t="s">
        <v>2</v>
      </c>
      <c r="O135" s="137" t="s">
        <v>3</v>
      </c>
      <c r="P135" s="137" t="s">
        <v>27</v>
      </c>
      <c r="Q135" s="137" t="s">
        <v>4</v>
      </c>
      <c r="R135" s="137" t="s">
        <v>5</v>
      </c>
      <c r="S135" s="138" t="s">
        <v>6</v>
      </c>
      <c r="U135" s="332" t="s">
        <v>30</v>
      </c>
      <c r="V135" s="190" t="s">
        <v>69</v>
      </c>
      <c r="W135" s="190" t="s">
        <v>70</v>
      </c>
      <c r="X135" s="190" t="s">
        <v>4</v>
      </c>
      <c r="Y135" s="190" t="s">
        <v>1</v>
      </c>
      <c r="Z135" s="190" t="s">
        <v>2</v>
      </c>
      <c r="AA135" s="190" t="s">
        <v>3</v>
      </c>
      <c r="AB135" s="190" t="s">
        <v>52</v>
      </c>
      <c r="AC135" s="190" t="s">
        <v>64</v>
      </c>
      <c r="AD135" s="191" t="s">
        <v>72</v>
      </c>
      <c r="AE135" s="191" t="s">
        <v>79</v>
      </c>
      <c r="AF135" s="191" t="s">
        <v>73</v>
      </c>
      <c r="AG135" s="191" t="s">
        <v>80</v>
      </c>
      <c r="AH135" s="191" t="s">
        <v>81</v>
      </c>
      <c r="AI135" s="192" t="s">
        <v>60</v>
      </c>
      <c r="BA135" s="131"/>
      <c r="BR135" s="131"/>
      <c r="CG135" s="131"/>
    </row>
    <row r="136" spans="1:85" ht="15">
      <c r="A136" s="329" t="s">
        <v>30</v>
      </c>
      <c r="B136" s="294" t="s">
        <v>109</v>
      </c>
      <c r="C136" s="295"/>
      <c r="D136" s="295"/>
      <c r="E136" s="295"/>
      <c r="F136" s="295"/>
      <c r="G136" s="295"/>
      <c r="H136" s="295"/>
      <c r="I136" s="296"/>
      <c r="K136" s="331" t="s">
        <v>30</v>
      </c>
      <c r="L136" s="297" t="s">
        <v>109</v>
      </c>
      <c r="M136" s="298"/>
      <c r="N136" s="298"/>
      <c r="O136" s="298"/>
      <c r="P136" s="298"/>
      <c r="Q136" s="298"/>
      <c r="R136" s="298"/>
      <c r="S136" s="299"/>
      <c r="U136" s="333" t="s">
        <v>30</v>
      </c>
      <c r="V136" s="326" t="s">
        <v>109</v>
      </c>
      <c r="W136" s="326"/>
      <c r="X136" s="326"/>
      <c r="Y136" s="326"/>
      <c r="Z136" s="326"/>
      <c r="AA136" s="326"/>
      <c r="AB136" s="326"/>
      <c r="AC136" s="326"/>
      <c r="AD136" s="326"/>
      <c r="AE136" s="326"/>
      <c r="AF136" s="326"/>
      <c r="AG136" s="326"/>
      <c r="AH136" s="326"/>
      <c r="AI136" s="327"/>
      <c r="BA136" s="131"/>
      <c r="BR136" s="131"/>
      <c r="CG136" s="131"/>
    </row>
    <row r="137" spans="1:85" ht="15">
      <c r="A137" s="141" t="s">
        <v>7</v>
      </c>
      <c r="B137" s="142">
        <v>0</v>
      </c>
      <c r="C137" s="142">
        <v>0</v>
      </c>
      <c r="D137" s="142">
        <v>0</v>
      </c>
      <c r="E137" s="142">
        <v>0</v>
      </c>
      <c r="F137" s="303"/>
      <c r="G137" s="142">
        <v>0</v>
      </c>
      <c r="H137" s="143">
        <v>0</v>
      </c>
      <c r="I137" s="144">
        <f>SUM(B137:H137)</f>
        <v>0</v>
      </c>
      <c r="J137" s="139"/>
      <c r="K137" s="193" t="s">
        <v>7</v>
      </c>
      <c r="L137" s="142">
        <v>0</v>
      </c>
      <c r="M137" s="142">
        <v>0</v>
      </c>
      <c r="N137" s="142">
        <v>0</v>
      </c>
      <c r="O137" s="142">
        <v>0</v>
      </c>
      <c r="P137" s="142">
        <v>0</v>
      </c>
      <c r="Q137" s="142">
        <v>0</v>
      </c>
      <c r="R137" s="194">
        <v>0</v>
      </c>
      <c r="S137" s="195">
        <f>SUM(L137:R137)</f>
        <v>0</v>
      </c>
      <c r="U137" s="196" t="s">
        <v>7</v>
      </c>
      <c r="V137" s="197">
        <v>0</v>
      </c>
      <c r="W137" s="197">
        <v>0</v>
      </c>
      <c r="X137" s="197">
        <v>0</v>
      </c>
      <c r="Y137" s="197">
        <v>0</v>
      </c>
      <c r="Z137" s="197">
        <v>0</v>
      </c>
      <c r="AA137" s="197">
        <v>0</v>
      </c>
      <c r="AB137" s="197">
        <v>0</v>
      </c>
      <c r="AC137" s="198">
        <v>0</v>
      </c>
      <c r="AD137" s="199">
        <v>0</v>
      </c>
      <c r="AE137" s="199">
        <v>0</v>
      </c>
      <c r="AF137" s="199">
        <v>0</v>
      </c>
      <c r="AG137" s="199">
        <v>0</v>
      </c>
      <c r="AH137" s="199">
        <v>0</v>
      </c>
      <c r="AI137" s="200">
        <f>SUM(V137:AC137)</f>
        <v>0</v>
      </c>
      <c r="AJ137" s="131" t="str">
        <f>IF(ABS(S137-AI137)&gt;0.001,S137-AI137,"")</f>
        <v/>
      </c>
      <c r="BA137" s="131"/>
      <c r="BR137" s="131"/>
      <c r="CG137" s="131"/>
    </row>
    <row r="138" spans="1:85" ht="15">
      <c r="A138" s="149" t="s">
        <v>8</v>
      </c>
      <c r="B138" s="150">
        <v>0</v>
      </c>
      <c r="C138" s="150">
        <v>0</v>
      </c>
      <c r="D138" s="150">
        <v>0</v>
      </c>
      <c r="E138" s="150">
        <v>0</v>
      </c>
      <c r="F138" s="304"/>
      <c r="G138" s="150">
        <v>0</v>
      </c>
      <c r="H138" s="151">
        <v>0</v>
      </c>
      <c r="I138" s="152">
        <f t="shared" ref="I138:I157" si="65">SUM(B138:H138)</f>
        <v>0</v>
      </c>
      <c r="J138" s="139"/>
      <c r="K138" s="153" t="s">
        <v>8</v>
      </c>
      <c r="L138" s="154">
        <v>0</v>
      </c>
      <c r="M138" s="154">
        <v>0</v>
      </c>
      <c r="N138" s="154">
        <v>0</v>
      </c>
      <c r="O138" s="154">
        <v>0</v>
      </c>
      <c r="P138" s="154">
        <v>0</v>
      </c>
      <c r="Q138" s="154">
        <v>0</v>
      </c>
      <c r="R138" s="155">
        <v>0</v>
      </c>
      <c r="S138" s="156">
        <f t="shared" ref="S138:S157" si="66">SUM(L138:R138)</f>
        <v>0</v>
      </c>
      <c r="U138" s="201" t="s">
        <v>8</v>
      </c>
      <c r="V138" s="202">
        <v>0</v>
      </c>
      <c r="W138" s="202">
        <v>0</v>
      </c>
      <c r="X138" s="202">
        <v>0</v>
      </c>
      <c r="Y138" s="202">
        <v>0</v>
      </c>
      <c r="Z138" s="202">
        <v>0</v>
      </c>
      <c r="AA138" s="202">
        <v>0</v>
      </c>
      <c r="AB138" s="202">
        <v>0</v>
      </c>
      <c r="AC138" s="203">
        <v>0</v>
      </c>
      <c r="AD138" s="202">
        <v>0</v>
      </c>
      <c r="AE138" s="202">
        <v>0</v>
      </c>
      <c r="AF138" s="202">
        <v>0</v>
      </c>
      <c r="AG138" s="202">
        <v>0</v>
      </c>
      <c r="AH138" s="202">
        <v>0</v>
      </c>
      <c r="AI138" s="204">
        <f t="shared" ref="AI138:AI157" si="67">SUM(V138:AC138)</f>
        <v>0</v>
      </c>
      <c r="AJ138" s="131" t="str">
        <f t="shared" ref="AJ138:AJ159" si="68">IF(ABS(S138-AI138)&gt;0.001,S138-AI138,"")</f>
        <v/>
      </c>
      <c r="BA138" s="131"/>
      <c r="BR138" s="131"/>
      <c r="CG138" s="131"/>
    </row>
    <row r="139" spans="1:85" ht="15">
      <c r="A139" s="157" t="s">
        <v>10</v>
      </c>
      <c r="B139" s="146">
        <v>0</v>
      </c>
      <c r="C139" s="146">
        <v>0</v>
      </c>
      <c r="D139" s="146">
        <v>0</v>
      </c>
      <c r="E139" s="146">
        <v>0</v>
      </c>
      <c r="F139" s="304"/>
      <c r="G139" s="146">
        <v>0</v>
      </c>
      <c r="H139" s="158">
        <v>0</v>
      </c>
      <c r="I139" s="144">
        <f t="shared" si="65"/>
        <v>0</v>
      </c>
      <c r="J139" s="139"/>
      <c r="K139" s="159" t="s">
        <v>10</v>
      </c>
      <c r="L139" s="146">
        <v>0</v>
      </c>
      <c r="M139" s="146">
        <v>0</v>
      </c>
      <c r="N139" s="146">
        <v>0</v>
      </c>
      <c r="O139" s="146">
        <v>0</v>
      </c>
      <c r="P139" s="146">
        <v>0</v>
      </c>
      <c r="Q139" s="146">
        <v>0</v>
      </c>
      <c r="R139" s="147">
        <v>0</v>
      </c>
      <c r="S139" s="148">
        <f t="shared" si="66"/>
        <v>0</v>
      </c>
      <c r="U139" s="205" t="s">
        <v>10</v>
      </c>
      <c r="V139" s="197">
        <v>0</v>
      </c>
      <c r="W139" s="197">
        <v>0</v>
      </c>
      <c r="X139" s="197">
        <v>0</v>
      </c>
      <c r="Y139" s="197">
        <v>0</v>
      </c>
      <c r="Z139" s="197">
        <v>0</v>
      </c>
      <c r="AA139" s="197">
        <v>0</v>
      </c>
      <c r="AB139" s="197">
        <v>0</v>
      </c>
      <c r="AC139" s="198">
        <v>0</v>
      </c>
      <c r="AD139" s="199">
        <v>0</v>
      </c>
      <c r="AE139" s="199">
        <v>0</v>
      </c>
      <c r="AF139" s="199">
        <v>0</v>
      </c>
      <c r="AG139" s="199">
        <v>0</v>
      </c>
      <c r="AH139" s="199">
        <v>0</v>
      </c>
      <c r="AI139" s="200">
        <f t="shared" si="67"/>
        <v>0</v>
      </c>
      <c r="AJ139" s="131" t="str">
        <f t="shared" si="68"/>
        <v/>
      </c>
      <c r="BA139" s="131"/>
      <c r="BR139" s="131"/>
      <c r="CG139" s="131"/>
    </row>
    <row r="140" spans="1:85" ht="15">
      <c r="A140" s="149" t="s">
        <v>53</v>
      </c>
      <c r="B140" s="150">
        <v>0</v>
      </c>
      <c r="C140" s="150">
        <v>0</v>
      </c>
      <c r="D140" s="150">
        <v>0</v>
      </c>
      <c r="E140" s="150">
        <v>0</v>
      </c>
      <c r="F140" s="304"/>
      <c r="G140" s="150">
        <v>0</v>
      </c>
      <c r="H140" s="151">
        <v>0</v>
      </c>
      <c r="I140" s="152">
        <f t="shared" si="65"/>
        <v>0</v>
      </c>
      <c r="J140" s="139"/>
      <c r="K140" s="153" t="s">
        <v>53</v>
      </c>
      <c r="L140" s="154">
        <v>0</v>
      </c>
      <c r="M140" s="154">
        <v>0</v>
      </c>
      <c r="N140" s="154">
        <v>0</v>
      </c>
      <c r="O140" s="154">
        <v>0</v>
      </c>
      <c r="P140" s="154">
        <v>0</v>
      </c>
      <c r="Q140" s="154">
        <v>0</v>
      </c>
      <c r="R140" s="155">
        <v>0</v>
      </c>
      <c r="S140" s="156">
        <f t="shared" si="66"/>
        <v>0</v>
      </c>
      <c r="U140" s="201" t="s">
        <v>53</v>
      </c>
      <c r="V140" s="202">
        <v>0</v>
      </c>
      <c r="W140" s="202">
        <v>0</v>
      </c>
      <c r="X140" s="202">
        <v>0</v>
      </c>
      <c r="Y140" s="202">
        <v>0</v>
      </c>
      <c r="Z140" s="202">
        <v>0</v>
      </c>
      <c r="AA140" s="202">
        <v>0</v>
      </c>
      <c r="AB140" s="202">
        <v>0</v>
      </c>
      <c r="AC140" s="203">
        <v>0</v>
      </c>
      <c r="AD140" s="202">
        <v>0</v>
      </c>
      <c r="AE140" s="202">
        <v>0</v>
      </c>
      <c r="AF140" s="202">
        <v>0</v>
      </c>
      <c r="AG140" s="202">
        <v>0</v>
      </c>
      <c r="AH140" s="202">
        <v>0</v>
      </c>
      <c r="AI140" s="204">
        <f t="shared" si="67"/>
        <v>0</v>
      </c>
      <c r="AJ140" s="131" t="str">
        <f t="shared" si="68"/>
        <v/>
      </c>
      <c r="BA140" s="131"/>
      <c r="BR140" s="131"/>
      <c r="CG140" s="131"/>
    </row>
    <row r="141" spans="1:85" ht="15">
      <c r="A141" s="157" t="s">
        <v>16</v>
      </c>
      <c r="B141" s="146">
        <v>0.83316692898542422</v>
      </c>
      <c r="C141" s="146">
        <v>1.0807747713345071</v>
      </c>
      <c r="D141" s="146">
        <v>0.16884692783887512</v>
      </c>
      <c r="E141" s="146">
        <v>0</v>
      </c>
      <c r="F141" s="304"/>
      <c r="G141" s="146">
        <v>0</v>
      </c>
      <c r="H141" s="158">
        <v>0</v>
      </c>
      <c r="I141" s="144">
        <f t="shared" si="65"/>
        <v>2.0827886281588066</v>
      </c>
      <c r="J141" s="139"/>
      <c r="K141" s="159" t="s">
        <v>16</v>
      </c>
      <c r="L141" s="146">
        <v>0.83316692898542422</v>
      </c>
      <c r="M141" s="146">
        <v>1.0807747713345071</v>
      </c>
      <c r="N141" s="146">
        <v>0.16884692783887512</v>
      </c>
      <c r="O141" s="146">
        <v>0</v>
      </c>
      <c r="P141" s="146">
        <v>0</v>
      </c>
      <c r="Q141" s="146">
        <v>0</v>
      </c>
      <c r="R141" s="147">
        <v>0</v>
      </c>
      <c r="S141" s="148">
        <f t="shared" si="66"/>
        <v>2.0827886281588066</v>
      </c>
      <c r="U141" s="205" t="s">
        <v>16</v>
      </c>
      <c r="V141" s="197">
        <v>0.83316692898542422</v>
      </c>
      <c r="W141" s="197">
        <v>0</v>
      </c>
      <c r="X141" s="197">
        <v>0</v>
      </c>
      <c r="Y141" s="197">
        <v>1.0807747713345071</v>
      </c>
      <c r="Z141" s="197">
        <v>0.16884692783887512</v>
      </c>
      <c r="AA141" s="197">
        <v>0</v>
      </c>
      <c r="AB141" s="197">
        <v>0</v>
      </c>
      <c r="AC141" s="198">
        <v>0</v>
      </c>
      <c r="AD141" s="199">
        <v>0</v>
      </c>
      <c r="AE141" s="199">
        <v>0</v>
      </c>
      <c r="AF141" s="199">
        <v>0</v>
      </c>
      <c r="AG141" s="199">
        <v>0</v>
      </c>
      <c r="AH141" s="199">
        <v>0</v>
      </c>
      <c r="AI141" s="200">
        <f t="shared" si="67"/>
        <v>2.0827886281588066</v>
      </c>
      <c r="AJ141" s="131" t="str">
        <f t="shared" si="68"/>
        <v/>
      </c>
      <c r="BA141" s="131"/>
      <c r="BR141" s="131"/>
      <c r="CG141" s="131"/>
    </row>
    <row r="142" spans="1:85" ht="15">
      <c r="A142" s="149" t="s">
        <v>15</v>
      </c>
      <c r="B142" s="150">
        <v>1.3221270624497355E-3</v>
      </c>
      <c r="C142" s="150">
        <v>1.71504835811753E-3</v>
      </c>
      <c r="D142" s="150">
        <v>2.6793801450943072E-4</v>
      </c>
      <c r="E142" s="150">
        <v>0</v>
      </c>
      <c r="F142" s="304"/>
      <c r="G142" s="150">
        <v>0</v>
      </c>
      <c r="H142" s="151">
        <v>0</v>
      </c>
      <c r="I142" s="152">
        <f t="shared" si="65"/>
        <v>3.3051134350766962E-3</v>
      </c>
      <c r="J142" s="139"/>
      <c r="K142" s="153" t="s">
        <v>15</v>
      </c>
      <c r="L142" s="154">
        <v>1.3221270624497355E-3</v>
      </c>
      <c r="M142" s="154">
        <v>1.71504835811753E-3</v>
      </c>
      <c r="N142" s="154">
        <v>2.6793801450943072E-4</v>
      </c>
      <c r="O142" s="154">
        <v>0</v>
      </c>
      <c r="P142" s="154">
        <v>0</v>
      </c>
      <c r="Q142" s="154">
        <v>0</v>
      </c>
      <c r="R142" s="155">
        <v>0</v>
      </c>
      <c r="S142" s="156">
        <f t="shared" si="66"/>
        <v>3.3051134350766962E-3</v>
      </c>
      <c r="U142" s="201" t="s">
        <v>54</v>
      </c>
      <c r="V142" s="202">
        <v>1.3221270624497355E-3</v>
      </c>
      <c r="W142" s="202">
        <v>0</v>
      </c>
      <c r="X142" s="202">
        <v>0</v>
      </c>
      <c r="Y142" s="202">
        <v>1.71504835811753E-3</v>
      </c>
      <c r="Z142" s="202">
        <v>2.6793801450943072E-4</v>
      </c>
      <c r="AA142" s="202">
        <v>0</v>
      </c>
      <c r="AB142" s="202">
        <v>0</v>
      </c>
      <c r="AC142" s="203">
        <v>0</v>
      </c>
      <c r="AD142" s="202">
        <v>0</v>
      </c>
      <c r="AE142" s="202">
        <v>0</v>
      </c>
      <c r="AF142" s="202">
        <v>0</v>
      </c>
      <c r="AG142" s="202">
        <v>0</v>
      </c>
      <c r="AH142" s="202">
        <v>0</v>
      </c>
      <c r="AI142" s="204">
        <f t="shared" si="67"/>
        <v>3.3051134350766962E-3</v>
      </c>
      <c r="AJ142" s="131" t="str">
        <f t="shared" si="68"/>
        <v/>
      </c>
      <c r="BA142" s="131"/>
      <c r="BR142" s="131"/>
      <c r="CG142" s="131"/>
    </row>
    <row r="143" spans="1:85" ht="15">
      <c r="A143" s="157" t="s">
        <v>55</v>
      </c>
      <c r="B143" s="146">
        <v>0</v>
      </c>
      <c r="C143" s="146">
        <v>0</v>
      </c>
      <c r="D143" s="146">
        <v>0</v>
      </c>
      <c r="E143" s="146">
        <v>9.7843144651274549E-4</v>
      </c>
      <c r="F143" s="304"/>
      <c r="G143" s="146">
        <v>0</v>
      </c>
      <c r="H143" s="158">
        <v>0</v>
      </c>
      <c r="I143" s="144">
        <f t="shared" si="65"/>
        <v>9.7843144651274549E-4</v>
      </c>
      <c r="J143" s="139"/>
      <c r="K143" s="159" t="s">
        <v>55</v>
      </c>
      <c r="L143" s="146">
        <v>0</v>
      </c>
      <c r="M143" s="146">
        <v>0</v>
      </c>
      <c r="N143" s="146">
        <v>0</v>
      </c>
      <c r="O143" s="146">
        <v>9.7843144651274549E-4</v>
      </c>
      <c r="P143" s="146">
        <v>0.15705146970466438</v>
      </c>
      <c r="Q143" s="146">
        <v>0</v>
      </c>
      <c r="R143" s="147">
        <v>0</v>
      </c>
      <c r="S143" s="148">
        <f t="shared" si="66"/>
        <v>0.15802990115117713</v>
      </c>
      <c r="U143" s="205" t="s">
        <v>55</v>
      </c>
      <c r="V143" s="197">
        <v>0</v>
      </c>
      <c r="W143" s="197">
        <v>0</v>
      </c>
      <c r="X143" s="197">
        <v>0</v>
      </c>
      <c r="Y143" s="197">
        <v>0</v>
      </c>
      <c r="Z143" s="197">
        <v>0</v>
      </c>
      <c r="AA143" s="197">
        <v>9.7843144651274549E-4</v>
      </c>
      <c r="AB143" s="197">
        <v>0.15705146970466438</v>
      </c>
      <c r="AC143" s="198">
        <v>0</v>
      </c>
      <c r="AD143" s="197">
        <v>0</v>
      </c>
      <c r="AE143" s="197">
        <v>0</v>
      </c>
      <c r="AF143" s="197">
        <v>0</v>
      </c>
      <c r="AG143" s="197">
        <v>0</v>
      </c>
      <c r="AH143" s="197">
        <v>0</v>
      </c>
      <c r="AI143" s="200">
        <f t="shared" si="67"/>
        <v>0.15802990115117713</v>
      </c>
      <c r="AJ143" s="131" t="str">
        <f t="shared" si="68"/>
        <v/>
      </c>
      <c r="BA143" s="131"/>
      <c r="BR143" s="131"/>
      <c r="CG143" s="131"/>
    </row>
    <row r="144" spans="1:85" ht="15">
      <c r="A144" s="149" t="s">
        <v>12</v>
      </c>
      <c r="B144" s="150">
        <v>0</v>
      </c>
      <c r="C144" s="150">
        <v>0</v>
      </c>
      <c r="D144" s="150">
        <v>0</v>
      </c>
      <c r="E144" s="150">
        <v>0</v>
      </c>
      <c r="F144" s="304"/>
      <c r="G144" s="150">
        <v>0</v>
      </c>
      <c r="H144" s="151">
        <v>0</v>
      </c>
      <c r="I144" s="152">
        <f t="shared" si="65"/>
        <v>0</v>
      </c>
      <c r="J144" s="139"/>
      <c r="K144" s="153" t="s">
        <v>12</v>
      </c>
      <c r="L144" s="154">
        <v>0</v>
      </c>
      <c r="M144" s="154">
        <v>0</v>
      </c>
      <c r="N144" s="154">
        <v>0</v>
      </c>
      <c r="O144" s="154">
        <v>0</v>
      </c>
      <c r="P144" s="154">
        <v>7.1210484741570379E-3</v>
      </c>
      <c r="Q144" s="154">
        <v>0</v>
      </c>
      <c r="R144" s="155">
        <v>0</v>
      </c>
      <c r="S144" s="156">
        <f t="shared" si="66"/>
        <v>7.1210484741570379E-3</v>
      </c>
      <c r="U144" s="201" t="s">
        <v>12</v>
      </c>
      <c r="V144" s="202">
        <v>0</v>
      </c>
      <c r="W144" s="202">
        <v>0</v>
      </c>
      <c r="X144" s="202">
        <v>0</v>
      </c>
      <c r="Y144" s="202">
        <v>0</v>
      </c>
      <c r="Z144" s="202">
        <v>0</v>
      </c>
      <c r="AA144" s="202">
        <v>0</v>
      </c>
      <c r="AB144" s="202">
        <v>7.1210484741570379E-3</v>
      </c>
      <c r="AC144" s="203">
        <v>0</v>
      </c>
      <c r="AD144" s="202">
        <v>0</v>
      </c>
      <c r="AE144" s="202">
        <v>0</v>
      </c>
      <c r="AF144" s="202">
        <v>0</v>
      </c>
      <c r="AG144" s="202">
        <v>0</v>
      </c>
      <c r="AH144" s="202">
        <v>0</v>
      </c>
      <c r="AI144" s="204">
        <f t="shared" si="67"/>
        <v>7.1210484741570379E-3</v>
      </c>
      <c r="AJ144" s="131" t="str">
        <f t="shared" si="68"/>
        <v/>
      </c>
      <c r="BA144" s="131"/>
      <c r="BR144" s="131"/>
      <c r="CG144" s="131"/>
    </row>
    <row r="145" spans="1:85" ht="15">
      <c r="A145" s="157" t="s">
        <v>56</v>
      </c>
      <c r="B145" s="146">
        <v>0</v>
      </c>
      <c r="C145" s="146">
        <v>0</v>
      </c>
      <c r="D145" s="146">
        <v>0</v>
      </c>
      <c r="E145" s="146">
        <v>0</v>
      </c>
      <c r="F145" s="304"/>
      <c r="G145" s="146">
        <v>0</v>
      </c>
      <c r="H145" s="158">
        <v>0</v>
      </c>
      <c r="I145" s="144">
        <f t="shared" si="65"/>
        <v>0</v>
      </c>
      <c r="J145" s="139"/>
      <c r="K145" s="159" t="s">
        <v>56</v>
      </c>
      <c r="L145" s="146">
        <v>0</v>
      </c>
      <c r="M145" s="146">
        <v>0</v>
      </c>
      <c r="N145" s="146">
        <v>0</v>
      </c>
      <c r="O145" s="146">
        <v>0</v>
      </c>
      <c r="P145" s="146">
        <v>0</v>
      </c>
      <c r="Q145" s="146">
        <v>0</v>
      </c>
      <c r="R145" s="147">
        <v>0</v>
      </c>
      <c r="S145" s="148">
        <f t="shared" si="66"/>
        <v>0</v>
      </c>
      <c r="U145" s="205" t="s">
        <v>56</v>
      </c>
      <c r="V145" s="197">
        <v>0</v>
      </c>
      <c r="W145" s="197">
        <v>0</v>
      </c>
      <c r="X145" s="197">
        <v>0</v>
      </c>
      <c r="Y145" s="197">
        <v>0</v>
      </c>
      <c r="Z145" s="197">
        <v>0</v>
      </c>
      <c r="AA145" s="197">
        <v>0</v>
      </c>
      <c r="AB145" s="197">
        <v>0</v>
      </c>
      <c r="AC145" s="198">
        <v>0</v>
      </c>
      <c r="AD145" s="197">
        <v>0</v>
      </c>
      <c r="AE145" s="197">
        <v>0</v>
      </c>
      <c r="AF145" s="197">
        <v>0</v>
      </c>
      <c r="AG145" s="197">
        <v>0</v>
      </c>
      <c r="AH145" s="197">
        <v>0</v>
      </c>
      <c r="AI145" s="200">
        <f t="shared" si="67"/>
        <v>0</v>
      </c>
      <c r="AJ145" s="131" t="str">
        <f t="shared" si="68"/>
        <v/>
      </c>
      <c r="BA145" s="131"/>
      <c r="BR145" s="131"/>
      <c r="CG145" s="131"/>
    </row>
    <row r="146" spans="1:85" ht="15">
      <c r="A146" s="149" t="s">
        <v>17</v>
      </c>
      <c r="B146" s="150">
        <v>1.1182853600699296</v>
      </c>
      <c r="C146" s="150">
        <v>0.11182853600699269</v>
      </c>
      <c r="D146" s="150">
        <v>1.4537709680909077</v>
      </c>
      <c r="E146" s="150">
        <v>4.4731414402794753E-2</v>
      </c>
      <c r="F146" s="304"/>
      <c r="G146" s="150">
        <v>0</v>
      </c>
      <c r="H146" s="151">
        <v>0</v>
      </c>
      <c r="I146" s="152">
        <f t="shared" si="65"/>
        <v>2.7286162785706245</v>
      </c>
      <c r="J146" s="139"/>
      <c r="K146" s="153" t="s">
        <v>17</v>
      </c>
      <c r="L146" s="154">
        <v>1.1182853600699296</v>
      </c>
      <c r="M146" s="154">
        <v>0.11182853600699269</v>
      </c>
      <c r="N146" s="154">
        <v>1.4537709680909077</v>
      </c>
      <c r="O146" s="154">
        <v>4.4731414402794753E-2</v>
      </c>
      <c r="P146" s="154">
        <v>2.1114754098360632E-2</v>
      </c>
      <c r="Q146" s="154">
        <v>0</v>
      </c>
      <c r="R146" s="155">
        <v>0</v>
      </c>
      <c r="S146" s="156">
        <f t="shared" si="66"/>
        <v>2.749731032668985</v>
      </c>
      <c r="U146" s="201" t="s">
        <v>17</v>
      </c>
      <c r="V146" s="202">
        <v>1.1182853600699296</v>
      </c>
      <c r="W146" s="202">
        <v>0</v>
      </c>
      <c r="X146" s="202">
        <v>0</v>
      </c>
      <c r="Y146" s="202">
        <v>0.11182853600699269</v>
      </c>
      <c r="Z146" s="202">
        <v>1.4537709680909077</v>
      </c>
      <c r="AA146" s="202">
        <v>0</v>
      </c>
      <c r="AB146" s="202">
        <v>2.1114754098360632E-2</v>
      </c>
      <c r="AC146" s="203">
        <v>4.4731414402794753E-2</v>
      </c>
      <c r="AD146" s="202">
        <v>0</v>
      </c>
      <c r="AE146" s="202">
        <v>0</v>
      </c>
      <c r="AF146" s="202">
        <v>0</v>
      </c>
      <c r="AG146" s="202">
        <v>0</v>
      </c>
      <c r="AH146" s="202">
        <v>4.4731414402794753E-2</v>
      </c>
      <c r="AI146" s="204">
        <f t="shared" si="67"/>
        <v>2.749731032668985</v>
      </c>
      <c r="AJ146" s="131" t="str">
        <f t="shared" si="68"/>
        <v/>
      </c>
      <c r="BA146" s="131"/>
      <c r="BR146" s="131"/>
      <c r="CG146" s="131"/>
    </row>
    <row r="147" spans="1:85" ht="15">
      <c r="A147" s="157" t="s">
        <v>141</v>
      </c>
      <c r="B147" s="146">
        <v>1.8386841976962474</v>
      </c>
      <c r="C147" s="146">
        <v>11.687261288414202</v>
      </c>
      <c r="D147" s="146">
        <v>1.0064532229559615</v>
      </c>
      <c r="E147" s="146">
        <v>0</v>
      </c>
      <c r="F147" s="304"/>
      <c r="G147" s="146">
        <v>0</v>
      </c>
      <c r="H147" s="158">
        <v>0</v>
      </c>
      <c r="I147" s="144">
        <f t="shared" si="65"/>
        <v>14.532398709066412</v>
      </c>
      <c r="J147" s="139"/>
      <c r="K147" s="159" t="s">
        <v>141</v>
      </c>
      <c r="L147" s="146">
        <v>1.8386841976962474</v>
      </c>
      <c r="M147" s="146">
        <v>11.687261288414202</v>
      </c>
      <c r="N147" s="146">
        <v>1.0064532229559615</v>
      </c>
      <c r="O147" s="146">
        <v>0</v>
      </c>
      <c r="P147" s="146">
        <v>0</v>
      </c>
      <c r="Q147" s="146">
        <v>0</v>
      </c>
      <c r="R147" s="147">
        <v>0</v>
      </c>
      <c r="S147" s="148">
        <f t="shared" si="66"/>
        <v>14.532398709066412</v>
      </c>
      <c r="U147" s="205" t="s">
        <v>141</v>
      </c>
      <c r="V147" s="197">
        <v>1.7316926219480182</v>
      </c>
      <c r="W147" s="197">
        <v>8.9226251286129085E-3</v>
      </c>
      <c r="X147" s="197">
        <v>0</v>
      </c>
      <c r="Y147" s="197">
        <v>11.687261288414202</v>
      </c>
      <c r="Z147" s="197">
        <v>1.0058777572310542</v>
      </c>
      <c r="AA147" s="197">
        <v>0</v>
      </c>
      <c r="AB147" s="197">
        <v>0</v>
      </c>
      <c r="AC147" s="198">
        <v>9.8644416344523395E-2</v>
      </c>
      <c r="AD147" s="197">
        <v>9.8068950619616083E-2</v>
      </c>
      <c r="AE147" s="197">
        <v>0</v>
      </c>
      <c r="AF147" s="197">
        <v>0</v>
      </c>
      <c r="AG147" s="197">
        <v>5.7546572490728204E-4</v>
      </c>
      <c r="AH147" s="197">
        <v>0</v>
      </c>
      <c r="AI147" s="200">
        <f t="shared" si="67"/>
        <v>14.532398709066412</v>
      </c>
      <c r="AJ147" s="131" t="str">
        <f t="shared" si="68"/>
        <v/>
      </c>
      <c r="BA147" s="131"/>
      <c r="BR147" s="131"/>
      <c r="CG147" s="131"/>
    </row>
    <row r="148" spans="1:85" ht="15">
      <c r="A148" s="149" t="s">
        <v>25</v>
      </c>
      <c r="B148" s="150">
        <v>0.52699081641977186</v>
      </c>
      <c r="C148" s="150">
        <v>7.3724110128137205E-2</v>
      </c>
      <c r="D148" s="150">
        <v>4.0587811739768895</v>
      </c>
      <c r="E148" s="150">
        <v>15.332890250537938</v>
      </c>
      <c r="F148" s="304"/>
      <c r="G148" s="150">
        <v>1.1844115004447717</v>
      </c>
      <c r="H148" s="151">
        <v>0</v>
      </c>
      <c r="I148" s="152">
        <f t="shared" si="65"/>
        <v>21.176797851507505</v>
      </c>
      <c r="J148" s="139"/>
      <c r="K148" s="153" t="s">
        <v>25</v>
      </c>
      <c r="L148" s="154">
        <v>0.52699081641977186</v>
      </c>
      <c r="M148" s="154">
        <v>7.3724110128137205E-2</v>
      </c>
      <c r="N148" s="154">
        <v>4.0587811739768895</v>
      </c>
      <c r="O148" s="154">
        <v>15.332890250537938</v>
      </c>
      <c r="P148" s="154">
        <v>5.6418127288597822E-5</v>
      </c>
      <c r="Q148" s="154">
        <v>1.1844115004447717</v>
      </c>
      <c r="R148" s="155">
        <v>0</v>
      </c>
      <c r="S148" s="156">
        <f t="shared" si="66"/>
        <v>21.176854269634795</v>
      </c>
      <c r="U148" s="201" t="s">
        <v>25</v>
      </c>
      <c r="V148" s="202">
        <v>1.4175856967029761E-2</v>
      </c>
      <c r="W148" s="202">
        <v>0.51281495945274214</v>
      </c>
      <c r="X148" s="202">
        <v>1.1844115004447717</v>
      </c>
      <c r="Y148" s="202">
        <v>7.3724110128137205E-2</v>
      </c>
      <c r="Z148" s="202">
        <v>4.0587811739768895</v>
      </c>
      <c r="AA148" s="202">
        <v>15.314054616519547</v>
      </c>
      <c r="AB148" s="202">
        <v>5.6418127288597822E-5</v>
      </c>
      <c r="AC148" s="203">
        <v>1.8835634018390845E-2</v>
      </c>
      <c r="AD148" s="202">
        <v>0</v>
      </c>
      <c r="AE148" s="202">
        <v>1.8804603626881519E-2</v>
      </c>
      <c r="AF148" s="202">
        <v>0</v>
      </c>
      <c r="AG148" s="202">
        <v>0</v>
      </c>
      <c r="AH148" s="202">
        <v>3.1030391509326551E-5</v>
      </c>
      <c r="AI148" s="204">
        <f t="shared" si="67"/>
        <v>21.176854269634799</v>
      </c>
      <c r="AJ148" s="131" t="str">
        <f t="shared" si="68"/>
        <v/>
      </c>
      <c r="BA148" s="131"/>
      <c r="BR148" s="131"/>
      <c r="CG148" s="131"/>
    </row>
    <row r="149" spans="1:85" ht="15">
      <c r="A149" s="157" t="s">
        <v>24</v>
      </c>
      <c r="B149" s="146">
        <v>0.37897093425686729</v>
      </c>
      <c r="C149" s="146">
        <v>1.4144060249230972</v>
      </c>
      <c r="D149" s="146">
        <v>0.40530362914551027</v>
      </c>
      <c r="E149" s="146">
        <v>0</v>
      </c>
      <c r="F149" s="304"/>
      <c r="G149" s="146">
        <v>0</v>
      </c>
      <c r="H149" s="158">
        <v>0</v>
      </c>
      <c r="I149" s="144">
        <f t="shared" si="65"/>
        <v>2.1986805883254745</v>
      </c>
      <c r="J149" s="139"/>
      <c r="K149" s="159" t="s">
        <v>24</v>
      </c>
      <c r="L149" s="146">
        <v>0.37897093425686729</v>
      </c>
      <c r="M149" s="146">
        <v>1.4144060249230972</v>
      </c>
      <c r="N149" s="146">
        <v>0.40530362914551027</v>
      </c>
      <c r="O149" s="146">
        <v>0</v>
      </c>
      <c r="P149" s="146">
        <v>0</v>
      </c>
      <c r="Q149" s="146">
        <v>0</v>
      </c>
      <c r="R149" s="147">
        <v>0</v>
      </c>
      <c r="S149" s="148">
        <f t="shared" si="66"/>
        <v>2.1986805883254745</v>
      </c>
      <c r="U149" s="205" t="s">
        <v>24</v>
      </c>
      <c r="V149" s="197">
        <v>0.37364960407780601</v>
      </c>
      <c r="W149" s="197">
        <v>0</v>
      </c>
      <c r="X149" s="197">
        <v>0</v>
      </c>
      <c r="Y149" s="197">
        <v>1.4144060249230972</v>
      </c>
      <c r="Z149" s="197">
        <v>0.40530362914551027</v>
      </c>
      <c r="AA149" s="197">
        <v>0</v>
      </c>
      <c r="AB149" s="197">
        <v>0</v>
      </c>
      <c r="AC149" s="198">
        <v>5.3213301790612727E-3</v>
      </c>
      <c r="AD149" s="197">
        <v>5.3213301790612727E-3</v>
      </c>
      <c r="AE149" s="197">
        <v>0</v>
      </c>
      <c r="AF149" s="197">
        <v>0</v>
      </c>
      <c r="AG149" s="197">
        <v>0</v>
      </c>
      <c r="AH149" s="197">
        <v>0</v>
      </c>
      <c r="AI149" s="200">
        <f t="shared" si="67"/>
        <v>2.198680588325475</v>
      </c>
      <c r="AJ149" s="131" t="str">
        <f t="shared" si="68"/>
        <v/>
      </c>
      <c r="BA149" s="131"/>
      <c r="BR149" s="131"/>
      <c r="CG149" s="131"/>
    </row>
    <row r="150" spans="1:85" ht="15">
      <c r="A150" s="149" t="s">
        <v>57</v>
      </c>
      <c r="B150" s="150">
        <v>0</v>
      </c>
      <c r="C150" s="150">
        <v>0</v>
      </c>
      <c r="D150" s="150">
        <v>0</v>
      </c>
      <c r="E150" s="150">
        <v>0</v>
      </c>
      <c r="F150" s="304"/>
      <c r="G150" s="150">
        <v>0</v>
      </c>
      <c r="H150" s="151">
        <v>0</v>
      </c>
      <c r="I150" s="152">
        <f t="shared" si="65"/>
        <v>0</v>
      </c>
      <c r="J150" s="139"/>
      <c r="K150" s="153" t="s">
        <v>57</v>
      </c>
      <c r="L150" s="154">
        <v>0</v>
      </c>
      <c r="M150" s="154">
        <v>0</v>
      </c>
      <c r="N150" s="154">
        <v>0</v>
      </c>
      <c r="O150" s="154">
        <v>0</v>
      </c>
      <c r="P150" s="154">
        <v>0</v>
      </c>
      <c r="Q150" s="154">
        <v>0</v>
      </c>
      <c r="R150" s="155">
        <v>0</v>
      </c>
      <c r="S150" s="156">
        <f t="shared" si="66"/>
        <v>0</v>
      </c>
      <c r="U150" s="201" t="s">
        <v>57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3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4">
        <f t="shared" si="67"/>
        <v>0</v>
      </c>
      <c r="AJ150" s="131" t="str">
        <f t="shared" si="68"/>
        <v/>
      </c>
      <c r="BA150" s="131"/>
      <c r="BR150" s="131"/>
      <c r="CG150" s="131"/>
    </row>
    <row r="151" spans="1:85" ht="15">
      <c r="A151" s="157" t="s">
        <v>22</v>
      </c>
      <c r="B151" s="146">
        <v>0</v>
      </c>
      <c r="C151" s="146">
        <v>1.0957596455236092E-2</v>
      </c>
      <c r="D151" s="146">
        <v>0</v>
      </c>
      <c r="E151" s="146">
        <v>0</v>
      </c>
      <c r="F151" s="304"/>
      <c r="G151" s="146">
        <v>0</v>
      </c>
      <c r="H151" s="158">
        <v>0</v>
      </c>
      <c r="I151" s="144">
        <f t="shared" si="65"/>
        <v>1.0957596455236092E-2</v>
      </c>
      <c r="J151" s="139"/>
      <c r="K151" s="159" t="s">
        <v>22</v>
      </c>
      <c r="L151" s="146">
        <v>0</v>
      </c>
      <c r="M151" s="146">
        <v>1.0957596455236092E-2</v>
      </c>
      <c r="N151" s="146">
        <v>0</v>
      </c>
      <c r="O151" s="146">
        <v>0</v>
      </c>
      <c r="P151" s="146">
        <v>8.7072199333060266E-3</v>
      </c>
      <c r="Q151" s="146">
        <v>0</v>
      </c>
      <c r="R151" s="147">
        <v>0</v>
      </c>
      <c r="S151" s="148">
        <f t="shared" si="66"/>
        <v>1.9664816388542117E-2</v>
      </c>
      <c r="U151" s="205" t="s">
        <v>22</v>
      </c>
      <c r="V151" s="197">
        <v>0</v>
      </c>
      <c r="W151" s="197">
        <v>0</v>
      </c>
      <c r="X151" s="197">
        <v>0</v>
      </c>
      <c r="Y151" s="197">
        <v>1.0957596455236092E-2</v>
      </c>
      <c r="Z151" s="197">
        <v>0</v>
      </c>
      <c r="AA151" s="197">
        <v>0</v>
      </c>
      <c r="AB151" s="197">
        <v>8.7072199333060266E-3</v>
      </c>
      <c r="AC151" s="198">
        <v>0</v>
      </c>
      <c r="AD151" s="197">
        <v>0</v>
      </c>
      <c r="AE151" s="197">
        <v>0</v>
      </c>
      <c r="AF151" s="197">
        <v>0</v>
      </c>
      <c r="AG151" s="197">
        <v>0</v>
      </c>
      <c r="AH151" s="197">
        <v>0</v>
      </c>
      <c r="AI151" s="200">
        <f t="shared" si="67"/>
        <v>1.9664816388542117E-2</v>
      </c>
      <c r="AJ151" s="131" t="str">
        <f t="shared" si="68"/>
        <v/>
      </c>
      <c r="BA151" s="131"/>
      <c r="BR151" s="131"/>
      <c r="CG151" s="131"/>
    </row>
    <row r="152" spans="1:85" ht="15">
      <c r="A152" s="149" t="s">
        <v>21</v>
      </c>
      <c r="B152" s="150">
        <v>0</v>
      </c>
      <c r="C152" s="150">
        <v>0</v>
      </c>
      <c r="D152" s="150">
        <v>0</v>
      </c>
      <c r="E152" s="150">
        <v>0</v>
      </c>
      <c r="F152" s="304"/>
      <c r="G152" s="150">
        <v>0</v>
      </c>
      <c r="H152" s="151">
        <v>0</v>
      </c>
      <c r="I152" s="152">
        <f t="shared" si="65"/>
        <v>0</v>
      </c>
      <c r="J152" s="139"/>
      <c r="K152" s="153" t="s">
        <v>21</v>
      </c>
      <c r="L152" s="154">
        <v>0</v>
      </c>
      <c r="M152" s="154">
        <v>0</v>
      </c>
      <c r="N152" s="154">
        <v>0</v>
      </c>
      <c r="O152" s="154">
        <v>0</v>
      </c>
      <c r="P152" s="154">
        <v>0</v>
      </c>
      <c r="Q152" s="154">
        <v>0</v>
      </c>
      <c r="R152" s="155">
        <v>0</v>
      </c>
      <c r="S152" s="156">
        <f t="shared" si="66"/>
        <v>0</v>
      </c>
      <c r="U152" s="201" t="s">
        <v>58</v>
      </c>
      <c r="V152" s="202">
        <v>0</v>
      </c>
      <c r="W152" s="202">
        <v>0</v>
      </c>
      <c r="X152" s="202">
        <v>0</v>
      </c>
      <c r="Y152" s="202">
        <v>0</v>
      </c>
      <c r="Z152" s="202">
        <v>0</v>
      </c>
      <c r="AA152" s="202">
        <v>0</v>
      </c>
      <c r="AB152" s="202">
        <v>0</v>
      </c>
      <c r="AC152" s="203">
        <v>0</v>
      </c>
      <c r="AD152" s="202">
        <v>0</v>
      </c>
      <c r="AE152" s="202">
        <v>0</v>
      </c>
      <c r="AF152" s="202">
        <v>0</v>
      </c>
      <c r="AG152" s="202">
        <v>0</v>
      </c>
      <c r="AH152" s="202">
        <v>0</v>
      </c>
      <c r="AI152" s="204">
        <f t="shared" si="67"/>
        <v>0</v>
      </c>
      <c r="AJ152" s="131" t="str">
        <f t="shared" si="68"/>
        <v/>
      </c>
      <c r="BA152" s="131"/>
      <c r="BR152" s="131"/>
      <c r="CG152" s="131"/>
    </row>
    <row r="153" spans="1:85" ht="15">
      <c r="A153" s="160" t="s">
        <v>61</v>
      </c>
      <c r="B153" s="146">
        <v>0.53640599533131161</v>
      </c>
      <c r="C153" s="146">
        <v>0</v>
      </c>
      <c r="D153" s="146">
        <v>0</v>
      </c>
      <c r="E153" s="146">
        <v>0</v>
      </c>
      <c r="F153" s="304"/>
      <c r="G153" s="146">
        <v>0</v>
      </c>
      <c r="H153" s="158">
        <v>0</v>
      </c>
      <c r="I153" s="144">
        <f t="shared" si="65"/>
        <v>0.53640599533131161</v>
      </c>
      <c r="J153" s="139"/>
      <c r="K153" s="161" t="s">
        <v>61</v>
      </c>
      <c r="L153" s="146">
        <v>0.53640599533131161</v>
      </c>
      <c r="M153" s="146">
        <v>0</v>
      </c>
      <c r="N153" s="146">
        <v>0</v>
      </c>
      <c r="O153" s="146">
        <v>0</v>
      </c>
      <c r="P153" s="146">
        <v>0</v>
      </c>
      <c r="Q153" s="146">
        <v>0</v>
      </c>
      <c r="R153" s="147">
        <v>0</v>
      </c>
      <c r="S153" s="148">
        <f t="shared" si="66"/>
        <v>0.53640599533131161</v>
      </c>
      <c r="U153" s="206" t="s">
        <v>59</v>
      </c>
      <c r="V153" s="197">
        <v>0.53640599533131161</v>
      </c>
      <c r="W153" s="197">
        <v>0</v>
      </c>
      <c r="X153" s="197">
        <v>0</v>
      </c>
      <c r="Y153" s="197">
        <v>0</v>
      </c>
      <c r="Z153" s="197">
        <v>0</v>
      </c>
      <c r="AA153" s="197">
        <v>0</v>
      </c>
      <c r="AB153" s="197">
        <v>0</v>
      </c>
      <c r="AC153" s="198">
        <v>0</v>
      </c>
      <c r="AD153" s="199">
        <v>0</v>
      </c>
      <c r="AE153" s="199">
        <v>0</v>
      </c>
      <c r="AF153" s="199">
        <v>0</v>
      </c>
      <c r="AG153" s="199">
        <v>0</v>
      </c>
      <c r="AH153" s="199">
        <v>0</v>
      </c>
      <c r="AI153" s="200">
        <f t="shared" si="67"/>
        <v>0.53640599533131161</v>
      </c>
      <c r="AJ153" s="131" t="str">
        <f t="shared" si="68"/>
        <v/>
      </c>
      <c r="BA153" s="131"/>
      <c r="BR153" s="131"/>
      <c r="CG153" s="131"/>
    </row>
    <row r="154" spans="1:85">
      <c r="A154" s="162" t="s">
        <v>23</v>
      </c>
      <c r="B154" s="163">
        <v>0.53640599533131161</v>
      </c>
      <c r="C154" s="163">
        <v>0</v>
      </c>
      <c r="D154" s="163">
        <v>0</v>
      </c>
      <c r="E154" s="163">
        <v>0</v>
      </c>
      <c r="F154" s="304"/>
      <c r="G154" s="163">
        <v>0</v>
      </c>
      <c r="H154" s="164">
        <v>0</v>
      </c>
      <c r="I154" s="165">
        <f t="shared" si="65"/>
        <v>0.53640599533131161</v>
      </c>
      <c r="J154" s="139"/>
      <c r="K154" s="166" t="s">
        <v>23</v>
      </c>
      <c r="L154" s="167">
        <v>0.53640599533131161</v>
      </c>
      <c r="M154" s="167">
        <v>0</v>
      </c>
      <c r="N154" s="167">
        <v>0</v>
      </c>
      <c r="O154" s="167">
        <v>0</v>
      </c>
      <c r="P154" s="167">
        <v>0</v>
      </c>
      <c r="Q154" s="167">
        <v>0</v>
      </c>
      <c r="R154" s="168">
        <v>0</v>
      </c>
      <c r="S154" s="169">
        <f t="shared" si="66"/>
        <v>0.53640599533131161</v>
      </c>
      <c r="U154" s="207" t="s">
        <v>62</v>
      </c>
      <c r="V154" s="208">
        <v>0.53640599533131161</v>
      </c>
      <c r="W154" s="208">
        <v>0</v>
      </c>
      <c r="X154" s="208">
        <v>0</v>
      </c>
      <c r="Y154" s="208">
        <v>0</v>
      </c>
      <c r="Z154" s="208">
        <v>0</v>
      </c>
      <c r="AA154" s="208">
        <v>0</v>
      </c>
      <c r="AB154" s="208">
        <v>0</v>
      </c>
      <c r="AC154" s="208">
        <v>0</v>
      </c>
      <c r="AD154" s="208">
        <v>0</v>
      </c>
      <c r="AE154" s="208">
        <v>0</v>
      </c>
      <c r="AF154" s="208">
        <v>0</v>
      </c>
      <c r="AG154" s="208">
        <v>0</v>
      </c>
      <c r="AH154" s="92">
        <v>0</v>
      </c>
      <c r="AI154" s="209">
        <f t="shared" si="67"/>
        <v>0.53640599533131161</v>
      </c>
      <c r="AJ154" s="131" t="str">
        <f t="shared" si="68"/>
        <v/>
      </c>
      <c r="BA154" s="131"/>
      <c r="BR154" s="131"/>
      <c r="CG154" s="131"/>
    </row>
    <row r="155" spans="1:85">
      <c r="A155" s="170" t="s">
        <v>19</v>
      </c>
      <c r="B155" s="171">
        <v>0</v>
      </c>
      <c r="C155" s="171">
        <v>0</v>
      </c>
      <c r="D155" s="171">
        <v>0</v>
      </c>
      <c r="E155" s="171">
        <v>0</v>
      </c>
      <c r="F155" s="304"/>
      <c r="G155" s="171">
        <v>0</v>
      </c>
      <c r="H155" s="172">
        <v>0</v>
      </c>
      <c r="I155" s="173">
        <f t="shared" si="65"/>
        <v>0</v>
      </c>
      <c r="J155" s="139"/>
      <c r="K155" s="174" t="s">
        <v>19</v>
      </c>
      <c r="L155" s="171">
        <v>0</v>
      </c>
      <c r="M155" s="171">
        <v>0</v>
      </c>
      <c r="N155" s="171">
        <v>0</v>
      </c>
      <c r="O155" s="171">
        <v>0</v>
      </c>
      <c r="P155" s="171">
        <v>0</v>
      </c>
      <c r="Q155" s="171">
        <v>0</v>
      </c>
      <c r="R155" s="175">
        <v>0</v>
      </c>
      <c r="S155" s="176">
        <f t="shared" si="66"/>
        <v>0</v>
      </c>
      <c r="U155" s="210" t="s">
        <v>19</v>
      </c>
      <c r="V155" s="211">
        <v>0</v>
      </c>
      <c r="W155" s="211">
        <v>0</v>
      </c>
      <c r="X155" s="211">
        <v>0</v>
      </c>
      <c r="Y155" s="211">
        <v>0</v>
      </c>
      <c r="Z155" s="211">
        <v>0</v>
      </c>
      <c r="AA155" s="211">
        <v>0</v>
      </c>
      <c r="AB155" s="211">
        <v>0</v>
      </c>
      <c r="AC155" s="211">
        <v>0</v>
      </c>
      <c r="AD155" s="212">
        <v>0</v>
      </c>
      <c r="AE155" s="212">
        <v>0</v>
      </c>
      <c r="AF155" s="212">
        <v>0</v>
      </c>
      <c r="AG155" s="212">
        <v>0</v>
      </c>
      <c r="AH155" s="212">
        <v>0</v>
      </c>
      <c r="AI155" s="213">
        <f t="shared" si="67"/>
        <v>0</v>
      </c>
      <c r="AJ155" s="131" t="str">
        <f t="shared" si="68"/>
        <v/>
      </c>
      <c r="BA155" s="131"/>
      <c r="BR155" s="131"/>
      <c r="CG155" s="131"/>
    </row>
    <row r="156" spans="1:85">
      <c r="A156" s="162" t="s">
        <v>20</v>
      </c>
      <c r="B156" s="163">
        <v>0</v>
      </c>
      <c r="C156" s="163">
        <v>0</v>
      </c>
      <c r="D156" s="163">
        <v>0</v>
      </c>
      <c r="E156" s="163">
        <v>0</v>
      </c>
      <c r="F156" s="304"/>
      <c r="G156" s="163">
        <v>0</v>
      </c>
      <c r="H156" s="164">
        <v>0</v>
      </c>
      <c r="I156" s="165">
        <f t="shared" si="65"/>
        <v>0</v>
      </c>
      <c r="J156" s="139"/>
      <c r="K156" s="166" t="s">
        <v>20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8">
        <v>0</v>
      </c>
      <c r="S156" s="169">
        <f t="shared" si="66"/>
        <v>0</v>
      </c>
      <c r="U156" s="207" t="s">
        <v>20</v>
      </c>
      <c r="V156" s="208">
        <v>0</v>
      </c>
      <c r="W156" s="208">
        <v>0</v>
      </c>
      <c r="X156" s="208">
        <v>0</v>
      </c>
      <c r="Y156" s="208">
        <v>0</v>
      </c>
      <c r="Z156" s="208">
        <v>0</v>
      </c>
      <c r="AA156" s="208">
        <v>0</v>
      </c>
      <c r="AB156" s="208">
        <v>0</v>
      </c>
      <c r="AC156" s="208">
        <v>0</v>
      </c>
      <c r="AD156" s="208">
        <v>0</v>
      </c>
      <c r="AE156" s="208">
        <v>0</v>
      </c>
      <c r="AF156" s="208">
        <v>0</v>
      </c>
      <c r="AG156" s="208">
        <v>0</v>
      </c>
      <c r="AH156" s="92">
        <v>0</v>
      </c>
      <c r="AI156" s="209">
        <f t="shared" si="67"/>
        <v>0</v>
      </c>
      <c r="AJ156" s="131" t="str">
        <f t="shared" si="68"/>
        <v/>
      </c>
      <c r="BA156" s="131"/>
      <c r="BR156" s="131"/>
      <c r="CG156" s="131"/>
    </row>
    <row r="157" spans="1:85" ht="15" thickBot="1">
      <c r="A157" s="177" t="s">
        <v>11</v>
      </c>
      <c r="B157" s="178">
        <v>0</v>
      </c>
      <c r="C157" s="178">
        <v>0</v>
      </c>
      <c r="D157" s="178">
        <v>0</v>
      </c>
      <c r="E157" s="178">
        <v>0</v>
      </c>
      <c r="F157" s="305"/>
      <c r="G157" s="178">
        <v>0</v>
      </c>
      <c r="H157" s="179">
        <v>0</v>
      </c>
      <c r="I157" s="180">
        <f t="shared" si="65"/>
        <v>0</v>
      </c>
      <c r="J157" s="139"/>
      <c r="K157" s="181" t="s">
        <v>11</v>
      </c>
      <c r="L157" s="178">
        <v>0</v>
      </c>
      <c r="M157" s="178">
        <v>0</v>
      </c>
      <c r="N157" s="178">
        <v>0</v>
      </c>
      <c r="O157" s="178">
        <v>0</v>
      </c>
      <c r="P157" s="178">
        <v>0</v>
      </c>
      <c r="Q157" s="178">
        <v>0</v>
      </c>
      <c r="R157" s="182">
        <v>0</v>
      </c>
      <c r="S157" s="183">
        <f t="shared" si="66"/>
        <v>0</v>
      </c>
      <c r="U157" s="210" t="s">
        <v>11</v>
      </c>
      <c r="V157" s="211">
        <v>0</v>
      </c>
      <c r="W157" s="211">
        <v>0</v>
      </c>
      <c r="X157" s="211">
        <v>0</v>
      </c>
      <c r="Y157" s="211">
        <v>0</v>
      </c>
      <c r="Z157" s="211">
        <v>0</v>
      </c>
      <c r="AA157" s="211">
        <v>0</v>
      </c>
      <c r="AB157" s="211">
        <v>0</v>
      </c>
      <c r="AC157" s="211">
        <v>0</v>
      </c>
      <c r="AD157" s="212">
        <v>0</v>
      </c>
      <c r="AE157" s="212">
        <v>0</v>
      </c>
      <c r="AF157" s="212">
        <v>0</v>
      </c>
      <c r="AG157" s="212">
        <v>0</v>
      </c>
      <c r="AH157" s="212">
        <v>0</v>
      </c>
      <c r="AI157" s="213">
        <f t="shared" si="67"/>
        <v>0</v>
      </c>
      <c r="AJ157" s="131" t="str">
        <f t="shared" si="68"/>
        <v/>
      </c>
      <c r="BA157" s="131"/>
      <c r="BR157" s="131"/>
      <c r="CG157" s="131"/>
    </row>
    <row r="158" spans="1:85" ht="15">
      <c r="A158" s="184" t="s">
        <v>26</v>
      </c>
      <c r="B158" s="185">
        <f>SUM(B137:B153)</f>
        <v>5.2338263598220021</v>
      </c>
      <c r="C158" s="185">
        <f t="shared" ref="C158:I158" si="69">SUM(C137:C153)</f>
        <v>14.380667375620291</v>
      </c>
      <c r="D158" s="185">
        <f t="shared" si="69"/>
        <v>7.0934238600226527</v>
      </c>
      <c r="E158" s="185">
        <f t="shared" si="69"/>
        <v>15.378600096387245</v>
      </c>
      <c r="F158" s="185">
        <f t="shared" si="69"/>
        <v>0</v>
      </c>
      <c r="G158" s="185">
        <f t="shared" si="69"/>
        <v>1.1844115004447717</v>
      </c>
      <c r="H158" s="187">
        <f t="shared" si="69"/>
        <v>0</v>
      </c>
      <c r="I158" s="144">
        <f t="shared" si="69"/>
        <v>43.270929192296961</v>
      </c>
      <c r="J158" s="139"/>
      <c r="K158" s="186" t="s">
        <v>26</v>
      </c>
      <c r="L158" s="185">
        <f>SUM(L137:L153)</f>
        <v>5.2338263598220021</v>
      </c>
      <c r="M158" s="185">
        <f t="shared" ref="M158:S158" si="70">SUM(M137:M153)</f>
        <v>14.380667375620291</v>
      </c>
      <c r="N158" s="185">
        <f t="shared" si="70"/>
        <v>7.0934238600226527</v>
      </c>
      <c r="O158" s="185">
        <f t="shared" si="70"/>
        <v>15.378600096387245</v>
      </c>
      <c r="P158" s="185">
        <f t="shared" si="70"/>
        <v>0.19405091033777669</v>
      </c>
      <c r="Q158" s="185">
        <f t="shared" si="70"/>
        <v>1.1844115004447717</v>
      </c>
      <c r="R158" s="187">
        <f t="shared" si="70"/>
        <v>0</v>
      </c>
      <c r="S158" s="188">
        <f t="shared" si="70"/>
        <v>43.464980102634733</v>
      </c>
      <c r="T158" s="131" t="str">
        <f>IF(ABS(S158-AI158)&gt;0.01,S158-AI158,"")</f>
        <v/>
      </c>
      <c r="U158" s="214" t="s">
        <v>60</v>
      </c>
      <c r="V158" s="215">
        <f>SUM(V137:V153)</f>
        <v>4.6086984944419696</v>
      </c>
      <c r="W158" s="215">
        <f t="shared" ref="W158:AH158" si="71">SUM(W137:W153)</f>
        <v>0.521737584581355</v>
      </c>
      <c r="X158" s="215">
        <f t="shared" si="71"/>
        <v>1.1844115004447717</v>
      </c>
      <c r="Y158" s="215">
        <f t="shared" si="71"/>
        <v>14.380667375620291</v>
      </c>
      <c r="Z158" s="215">
        <f t="shared" si="71"/>
        <v>7.0928483942977456</v>
      </c>
      <c r="AA158" s="215">
        <f t="shared" si="71"/>
        <v>15.315033047966059</v>
      </c>
      <c r="AB158" s="215">
        <f t="shared" si="71"/>
        <v>0.19405091033777669</v>
      </c>
      <c r="AC158" s="215">
        <f t="shared" si="71"/>
        <v>0.16753279494477025</v>
      </c>
      <c r="AD158" s="216">
        <f t="shared" si="71"/>
        <v>0.10339028079867736</v>
      </c>
      <c r="AE158" s="216">
        <f t="shared" si="71"/>
        <v>1.8804603626881519E-2</v>
      </c>
      <c r="AF158" s="216">
        <f t="shared" si="71"/>
        <v>0</v>
      </c>
      <c r="AG158" s="216">
        <f t="shared" si="71"/>
        <v>5.7546572490728204E-4</v>
      </c>
      <c r="AH158" s="216">
        <f t="shared" si="71"/>
        <v>4.4762444794304079E-2</v>
      </c>
      <c r="AI158" s="217">
        <f>SUM(V158:AC158)</f>
        <v>43.46498010263474</v>
      </c>
      <c r="AJ158" s="131" t="str">
        <f t="shared" si="68"/>
        <v/>
      </c>
      <c r="BA158" s="131"/>
      <c r="BR158" s="131"/>
      <c r="CG158" s="131"/>
    </row>
    <row r="159" spans="1:85" s="2" customFormat="1" ht="15" thickBot="1">
      <c r="A159" s="15" t="s">
        <v>100</v>
      </c>
      <c r="B159" s="100">
        <f>IF($I158=0,"-",B158/$I158)</f>
        <v>0.12095479476677662</v>
      </c>
      <c r="C159" s="100">
        <f t="shared" ref="C159:H159" si="72">IF($I158=0,"-",C158/$I158)</f>
        <v>0.3323401564064476</v>
      </c>
      <c r="D159" s="100">
        <f t="shared" si="72"/>
        <v>0.16393047231547353</v>
      </c>
      <c r="E159" s="100">
        <f t="shared" si="72"/>
        <v>0.35540258514080914</v>
      </c>
      <c r="F159" s="100">
        <f t="shared" si="72"/>
        <v>0</v>
      </c>
      <c r="G159" s="100">
        <f t="shared" si="72"/>
        <v>2.7371991370493131E-2</v>
      </c>
      <c r="H159" s="101">
        <f t="shared" si="72"/>
        <v>0</v>
      </c>
      <c r="I159" s="102">
        <f>SUM(B159:H159)</f>
        <v>1</v>
      </c>
      <c r="J159" s="131"/>
      <c r="K159" s="27" t="s">
        <v>100</v>
      </c>
      <c r="L159" s="76">
        <f t="shared" ref="L159:R159" si="73">IF($S158=0,"-",L158/$S158)</f>
        <v>0.12041478789276476</v>
      </c>
      <c r="M159" s="76">
        <f t="shared" si="73"/>
        <v>0.33085641225793572</v>
      </c>
      <c r="N159" s="76">
        <f t="shared" si="73"/>
        <v>0.16319859903933714</v>
      </c>
      <c r="O159" s="76">
        <f t="shared" si="73"/>
        <v>0.35381587797977698</v>
      </c>
      <c r="P159" s="76">
        <f t="shared" si="73"/>
        <v>4.4645346639883505E-3</v>
      </c>
      <c r="Q159" s="76">
        <f t="shared" si="73"/>
        <v>2.7249788166197178E-2</v>
      </c>
      <c r="R159" s="77">
        <f t="shared" si="73"/>
        <v>0</v>
      </c>
      <c r="S159" s="78">
        <f>SUM(L159:R159)</f>
        <v>1.0000000000000002</v>
      </c>
      <c r="U159" s="36" t="s">
        <v>100</v>
      </c>
      <c r="V159" s="103">
        <f>+V158/$AI158</f>
        <v>0.10603245379520147</v>
      </c>
      <c r="W159" s="103">
        <f t="shared" ref="W159:AH159" si="74">+W158/$AI158</f>
        <v>1.200363104617477E-2</v>
      </c>
      <c r="X159" s="103">
        <f t="shared" si="74"/>
        <v>2.7249788166197171E-2</v>
      </c>
      <c r="Y159" s="103">
        <f t="shared" si="74"/>
        <v>0.33085641225793566</v>
      </c>
      <c r="Z159" s="103">
        <f t="shared" si="74"/>
        <v>0.16318535928347969</v>
      </c>
      <c r="AA159" s="103">
        <f t="shared" si="74"/>
        <v>0.35235338913770031</v>
      </c>
      <c r="AB159" s="103">
        <f t="shared" si="74"/>
        <v>4.4645346639883496E-3</v>
      </c>
      <c r="AC159" s="103">
        <f t="shared" si="74"/>
        <v>3.8544316493225503E-3</v>
      </c>
      <c r="AD159" s="103">
        <f t="shared" si="74"/>
        <v>2.3787030513884922E-3</v>
      </c>
      <c r="AE159" s="103">
        <f t="shared" si="74"/>
        <v>4.3263803601147007E-4</v>
      </c>
      <c r="AF159" s="103">
        <f t="shared" si="74"/>
        <v>0</v>
      </c>
      <c r="AG159" s="103">
        <f t="shared" si="74"/>
        <v>1.3239755857437946E-5</v>
      </c>
      <c r="AH159" s="103">
        <f t="shared" si="74"/>
        <v>1.0298508060651496E-3</v>
      </c>
      <c r="AI159" s="104">
        <f>SUM(V159:AC159)</f>
        <v>0.99999999999999989</v>
      </c>
      <c r="AJ159" s="2" t="str">
        <f t="shared" si="68"/>
        <v/>
      </c>
    </row>
    <row r="160" spans="1:85" ht="15" thickBot="1">
      <c r="A160" s="218"/>
      <c r="B160" s="218"/>
      <c r="C160" s="218"/>
      <c r="D160" s="218"/>
      <c r="E160" s="218"/>
      <c r="F160" s="218"/>
      <c r="G160" s="218"/>
      <c r="H160" s="218"/>
      <c r="I160" s="218"/>
      <c r="K160" s="218"/>
      <c r="AI160" s="139"/>
      <c r="BA160" s="131"/>
      <c r="BR160" s="131"/>
      <c r="CG160" s="131"/>
    </row>
    <row r="161" spans="1:85" ht="28.5">
      <c r="A161" s="328" t="s">
        <v>31</v>
      </c>
      <c r="B161" s="135" t="s">
        <v>0</v>
      </c>
      <c r="C161" s="135" t="s">
        <v>1</v>
      </c>
      <c r="D161" s="135" t="s">
        <v>2</v>
      </c>
      <c r="E161" s="135" t="s">
        <v>3</v>
      </c>
      <c r="F161" s="135" t="s">
        <v>27</v>
      </c>
      <c r="G161" s="135" t="s">
        <v>4</v>
      </c>
      <c r="H161" s="135" t="s">
        <v>5</v>
      </c>
      <c r="I161" s="136" t="s">
        <v>6</v>
      </c>
      <c r="K161" s="330" t="s">
        <v>31</v>
      </c>
      <c r="L161" s="137" t="s">
        <v>0</v>
      </c>
      <c r="M161" s="137" t="s">
        <v>1</v>
      </c>
      <c r="N161" s="137" t="s">
        <v>2</v>
      </c>
      <c r="O161" s="137" t="s">
        <v>3</v>
      </c>
      <c r="P161" s="137" t="s">
        <v>27</v>
      </c>
      <c r="Q161" s="137" t="s">
        <v>4</v>
      </c>
      <c r="R161" s="137" t="s">
        <v>5</v>
      </c>
      <c r="S161" s="138" t="s">
        <v>6</v>
      </c>
      <c r="U161" s="332" t="s">
        <v>31</v>
      </c>
      <c r="V161" s="190" t="s">
        <v>69</v>
      </c>
      <c r="W161" s="190" t="s">
        <v>70</v>
      </c>
      <c r="X161" s="190" t="s">
        <v>4</v>
      </c>
      <c r="Y161" s="190" t="s">
        <v>1</v>
      </c>
      <c r="Z161" s="190" t="s">
        <v>2</v>
      </c>
      <c r="AA161" s="190" t="s">
        <v>3</v>
      </c>
      <c r="AB161" s="190" t="s">
        <v>52</v>
      </c>
      <c r="AC161" s="190" t="s">
        <v>64</v>
      </c>
      <c r="AD161" s="191" t="s">
        <v>72</v>
      </c>
      <c r="AE161" s="191" t="s">
        <v>79</v>
      </c>
      <c r="AF161" s="191" t="s">
        <v>73</v>
      </c>
      <c r="AG161" s="191" t="s">
        <v>80</v>
      </c>
      <c r="AH161" s="191" t="s">
        <v>81</v>
      </c>
      <c r="AI161" s="192" t="s">
        <v>60</v>
      </c>
      <c r="BA161" s="131"/>
      <c r="BR161" s="131"/>
      <c r="CG161" s="131"/>
    </row>
    <row r="162" spans="1:85" ht="15">
      <c r="A162" s="329" t="s">
        <v>31</v>
      </c>
      <c r="B162" s="294" t="s">
        <v>109</v>
      </c>
      <c r="C162" s="295"/>
      <c r="D162" s="295"/>
      <c r="E162" s="295"/>
      <c r="F162" s="295"/>
      <c r="G162" s="295"/>
      <c r="H162" s="295"/>
      <c r="I162" s="296"/>
      <c r="K162" s="331" t="s">
        <v>31</v>
      </c>
      <c r="L162" s="297" t="s">
        <v>109</v>
      </c>
      <c r="M162" s="298"/>
      <c r="N162" s="298"/>
      <c r="O162" s="298"/>
      <c r="P162" s="298"/>
      <c r="Q162" s="298"/>
      <c r="R162" s="298"/>
      <c r="S162" s="299"/>
      <c r="U162" s="333" t="s">
        <v>31</v>
      </c>
      <c r="V162" s="326" t="s">
        <v>109</v>
      </c>
      <c r="W162" s="326"/>
      <c r="X162" s="326"/>
      <c r="Y162" s="326"/>
      <c r="Z162" s="326"/>
      <c r="AA162" s="326"/>
      <c r="AB162" s="326"/>
      <c r="AC162" s="326"/>
      <c r="AD162" s="326"/>
      <c r="AE162" s="326"/>
      <c r="AF162" s="326"/>
      <c r="AG162" s="326"/>
      <c r="AH162" s="326"/>
      <c r="AI162" s="327"/>
      <c r="BA162" s="131"/>
      <c r="BR162" s="131"/>
      <c r="CG162" s="131"/>
    </row>
    <row r="163" spans="1:85" ht="15">
      <c r="A163" s="141" t="s">
        <v>7</v>
      </c>
      <c r="B163" s="142">
        <v>0</v>
      </c>
      <c r="C163" s="142">
        <v>0</v>
      </c>
      <c r="D163" s="142">
        <v>4.2336771249924614E-4</v>
      </c>
      <c r="E163" s="142">
        <v>0</v>
      </c>
      <c r="F163" s="303"/>
      <c r="G163" s="142">
        <v>0</v>
      </c>
      <c r="H163" s="143">
        <v>0</v>
      </c>
      <c r="I163" s="144">
        <f>SUM(B163:H163)</f>
        <v>4.2336771249924614E-4</v>
      </c>
      <c r="J163" s="139"/>
      <c r="K163" s="193" t="s">
        <v>7</v>
      </c>
      <c r="L163" s="142">
        <v>0</v>
      </c>
      <c r="M163" s="142">
        <v>0</v>
      </c>
      <c r="N163" s="142">
        <v>4.2336771249924614E-4</v>
      </c>
      <c r="O163" s="142">
        <v>0</v>
      </c>
      <c r="P163" s="142">
        <v>0</v>
      </c>
      <c r="Q163" s="142">
        <v>0</v>
      </c>
      <c r="R163" s="194">
        <v>0</v>
      </c>
      <c r="S163" s="195">
        <f>SUM(L163:R163)</f>
        <v>4.2336771249924614E-4</v>
      </c>
      <c r="U163" s="196" t="s">
        <v>7</v>
      </c>
      <c r="V163" s="197">
        <v>0</v>
      </c>
      <c r="W163" s="197">
        <v>0</v>
      </c>
      <c r="X163" s="197">
        <v>0</v>
      </c>
      <c r="Y163" s="197">
        <v>0</v>
      </c>
      <c r="Z163" s="197">
        <v>4.2336771249924614E-4</v>
      </c>
      <c r="AA163" s="197">
        <v>0</v>
      </c>
      <c r="AB163" s="197">
        <v>0</v>
      </c>
      <c r="AC163" s="198">
        <v>0</v>
      </c>
      <c r="AD163" s="199">
        <v>0</v>
      </c>
      <c r="AE163" s="199">
        <v>0</v>
      </c>
      <c r="AF163" s="199">
        <v>0</v>
      </c>
      <c r="AG163" s="199">
        <v>0</v>
      </c>
      <c r="AH163" s="199">
        <v>0</v>
      </c>
      <c r="AI163" s="200">
        <f>SUM(V163:AC163)</f>
        <v>4.2336771249924614E-4</v>
      </c>
      <c r="AJ163" s="131" t="str">
        <f>IF(ABS(S163-AI163)&gt;0.001,S163-AI163,"")</f>
        <v/>
      </c>
      <c r="BA163" s="131"/>
      <c r="BR163" s="131"/>
      <c r="CG163" s="131"/>
    </row>
    <row r="164" spans="1:85" ht="15">
      <c r="A164" s="149" t="s">
        <v>8</v>
      </c>
      <c r="B164" s="150">
        <v>0</v>
      </c>
      <c r="C164" s="150">
        <v>0</v>
      </c>
      <c r="D164" s="150">
        <v>0</v>
      </c>
      <c r="E164" s="150">
        <v>0</v>
      </c>
      <c r="F164" s="304"/>
      <c r="G164" s="150">
        <v>0</v>
      </c>
      <c r="H164" s="151">
        <v>0</v>
      </c>
      <c r="I164" s="152">
        <f t="shared" ref="I164:I183" si="75">SUM(B164:H164)</f>
        <v>0</v>
      </c>
      <c r="J164" s="139"/>
      <c r="K164" s="153" t="s">
        <v>8</v>
      </c>
      <c r="L164" s="154">
        <v>0</v>
      </c>
      <c r="M164" s="154">
        <v>0</v>
      </c>
      <c r="N164" s="154">
        <v>0</v>
      </c>
      <c r="O164" s="154">
        <v>0</v>
      </c>
      <c r="P164" s="154">
        <v>0</v>
      </c>
      <c r="Q164" s="154">
        <v>0</v>
      </c>
      <c r="R164" s="155">
        <v>0</v>
      </c>
      <c r="S164" s="156">
        <f t="shared" ref="S164:S183" si="76">SUM(L164:R164)</f>
        <v>0</v>
      </c>
      <c r="U164" s="201" t="s">
        <v>8</v>
      </c>
      <c r="V164" s="202">
        <v>0</v>
      </c>
      <c r="W164" s="202">
        <v>0</v>
      </c>
      <c r="X164" s="202">
        <v>0</v>
      </c>
      <c r="Y164" s="202">
        <v>0</v>
      </c>
      <c r="Z164" s="202">
        <v>0</v>
      </c>
      <c r="AA164" s="202">
        <v>0</v>
      </c>
      <c r="AB164" s="202">
        <v>0</v>
      </c>
      <c r="AC164" s="203">
        <v>0</v>
      </c>
      <c r="AD164" s="202">
        <v>0</v>
      </c>
      <c r="AE164" s="202">
        <v>0</v>
      </c>
      <c r="AF164" s="202">
        <v>0</v>
      </c>
      <c r="AG164" s="202">
        <v>0</v>
      </c>
      <c r="AH164" s="202">
        <v>0</v>
      </c>
      <c r="AI164" s="204">
        <f t="shared" ref="AI164:AI183" si="77">SUM(V164:AC164)</f>
        <v>0</v>
      </c>
      <c r="AJ164" s="131" t="str">
        <f t="shared" ref="AJ164:AJ185" si="78">IF(ABS(S164-AI164)&gt;0.001,S164-AI164,"")</f>
        <v/>
      </c>
      <c r="BA164" s="131"/>
      <c r="BR164" s="131"/>
      <c r="CG164" s="131"/>
    </row>
    <row r="165" spans="1:85" ht="15">
      <c r="A165" s="157" t="s">
        <v>10</v>
      </c>
      <c r="B165" s="146">
        <v>0</v>
      </c>
      <c r="C165" s="146">
        <v>0</v>
      </c>
      <c r="D165" s="146">
        <v>0</v>
      </c>
      <c r="E165" s="146">
        <v>0</v>
      </c>
      <c r="F165" s="304"/>
      <c r="G165" s="146">
        <v>0</v>
      </c>
      <c r="H165" s="158">
        <v>0</v>
      </c>
      <c r="I165" s="144">
        <f t="shared" si="75"/>
        <v>0</v>
      </c>
      <c r="J165" s="139"/>
      <c r="K165" s="159" t="s">
        <v>10</v>
      </c>
      <c r="L165" s="146">
        <v>0</v>
      </c>
      <c r="M165" s="146">
        <v>0</v>
      </c>
      <c r="N165" s="146">
        <v>0</v>
      </c>
      <c r="O165" s="146">
        <v>0</v>
      </c>
      <c r="P165" s="146">
        <v>0</v>
      </c>
      <c r="Q165" s="146">
        <v>0</v>
      </c>
      <c r="R165" s="147">
        <v>0</v>
      </c>
      <c r="S165" s="148">
        <f t="shared" si="76"/>
        <v>0</v>
      </c>
      <c r="U165" s="205" t="s">
        <v>10</v>
      </c>
      <c r="V165" s="197">
        <v>0</v>
      </c>
      <c r="W165" s="197">
        <v>0</v>
      </c>
      <c r="X165" s="197">
        <v>0</v>
      </c>
      <c r="Y165" s="197">
        <v>0</v>
      </c>
      <c r="Z165" s="197">
        <v>0</v>
      </c>
      <c r="AA165" s="197">
        <v>0</v>
      </c>
      <c r="AB165" s="197">
        <v>0</v>
      </c>
      <c r="AC165" s="198">
        <v>0</v>
      </c>
      <c r="AD165" s="199">
        <v>0</v>
      </c>
      <c r="AE165" s="199">
        <v>0</v>
      </c>
      <c r="AF165" s="199">
        <v>0</v>
      </c>
      <c r="AG165" s="199">
        <v>0</v>
      </c>
      <c r="AH165" s="199">
        <v>0</v>
      </c>
      <c r="AI165" s="200">
        <f t="shared" si="77"/>
        <v>0</v>
      </c>
      <c r="AJ165" s="131" t="str">
        <f t="shared" si="78"/>
        <v/>
      </c>
      <c r="BA165" s="131"/>
      <c r="BR165" s="131"/>
      <c r="CG165" s="131"/>
    </row>
    <row r="166" spans="1:85" ht="15">
      <c r="A166" s="149" t="s">
        <v>53</v>
      </c>
      <c r="B166" s="150">
        <v>0</v>
      </c>
      <c r="C166" s="150">
        <v>0</v>
      </c>
      <c r="D166" s="150">
        <v>0</v>
      </c>
      <c r="E166" s="150">
        <v>0</v>
      </c>
      <c r="F166" s="304"/>
      <c r="G166" s="150">
        <v>0</v>
      </c>
      <c r="H166" s="151">
        <v>0</v>
      </c>
      <c r="I166" s="152">
        <f t="shared" si="75"/>
        <v>0</v>
      </c>
      <c r="J166" s="139"/>
      <c r="K166" s="153" t="s">
        <v>53</v>
      </c>
      <c r="L166" s="154">
        <v>0</v>
      </c>
      <c r="M166" s="154">
        <v>0</v>
      </c>
      <c r="N166" s="154">
        <v>0</v>
      </c>
      <c r="O166" s="154">
        <v>0</v>
      </c>
      <c r="P166" s="154">
        <v>0</v>
      </c>
      <c r="Q166" s="154">
        <v>0</v>
      </c>
      <c r="R166" s="155">
        <v>0</v>
      </c>
      <c r="S166" s="156">
        <f t="shared" si="76"/>
        <v>0</v>
      </c>
      <c r="U166" s="201" t="s">
        <v>53</v>
      </c>
      <c r="V166" s="202">
        <v>0</v>
      </c>
      <c r="W166" s="202">
        <v>0</v>
      </c>
      <c r="X166" s="202">
        <v>0</v>
      </c>
      <c r="Y166" s="202">
        <v>0</v>
      </c>
      <c r="Z166" s="202">
        <v>0</v>
      </c>
      <c r="AA166" s="202">
        <v>0</v>
      </c>
      <c r="AB166" s="202">
        <v>0</v>
      </c>
      <c r="AC166" s="203">
        <v>0</v>
      </c>
      <c r="AD166" s="202">
        <v>0</v>
      </c>
      <c r="AE166" s="202">
        <v>0</v>
      </c>
      <c r="AF166" s="202">
        <v>0</v>
      </c>
      <c r="AG166" s="202">
        <v>0</v>
      </c>
      <c r="AH166" s="202">
        <v>0</v>
      </c>
      <c r="AI166" s="204">
        <f t="shared" si="77"/>
        <v>0</v>
      </c>
      <c r="AJ166" s="131" t="str">
        <f t="shared" si="78"/>
        <v/>
      </c>
      <c r="BA166" s="131"/>
      <c r="BR166" s="131"/>
      <c r="CG166" s="131"/>
    </row>
    <row r="167" spans="1:85" ht="15">
      <c r="A167" s="157" t="s">
        <v>16</v>
      </c>
      <c r="B167" s="146">
        <v>3.3605564686256618E-2</v>
      </c>
      <c r="C167" s="146">
        <v>0</v>
      </c>
      <c r="D167" s="146">
        <v>0.21295378115999988</v>
      </c>
      <c r="E167" s="146">
        <v>0</v>
      </c>
      <c r="F167" s="304"/>
      <c r="G167" s="146">
        <v>0</v>
      </c>
      <c r="H167" s="158">
        <v>0</v>
      </c>
      <c r="I167" s="144">
        <f t="shared" si="75"/>
        <v>0.24655934584625649</v>
      </c>
      <c r="J167" s="139"/>
      <c r="K167" s="159" t="s">
        <v>16</v>
      </c>
      <c r="L167" s="146">
        <v>3.3605564686256618E-2</v>
      </c>
      <c r="M167" s="146">
        <v>0</v>
      </c>
      <c r="N167" s="146">
        <v>0.21295378115999988</v>
      </c>
      <c r="O167" s="146">
        <v>0</v>
      </c>
      <c r="P167" s="146">
        <v>0</v>
      </c>
      <c r="Q167" s="146">
        <v>0</v>
      </c>
      <c r="R167" s="147">
        <v>0</v>
      </c>
      <c r="S167" s="148">
        <f t="shared" si="76"/>
        <v>0.24655934584625649</v>
      </c>
      <c r="U167" s="205" t="s">
        <v>16</v>
      </c>
      <c r="V167" s="197">
        <v>3.3605564686256618E-2</v>
      </c>
      <c r="W167" s="197">
        <v>0</v>
      </c>
      <c r="X167" s="197">
        <v>0</v>
      </c>
      <c r="Y167" s="197">
        <v>0</v>
      </c>
      <c r="Z167" s="197">
        <v>0.21295378115999988</v>
      </c>
      <c r="AA167" s="197">
        <v>0</v>
      </c>
      <c r="AB167" s="197">
        <v>0</v>
      </c>
      <c r="AC167" s="198">
        <v>0</v>
      </c>
      <c r="AD167" s="199">
        <v>0</v>
      </c>
      <c r="AE167" s="199">
        <v>0</v>
      </c>
      <c r="AF167" s="199">
        <v>0</v>
      </c>
      <c r="AG167" s="199">
        <v>0</v>
      </c>
      <c r="AH167" s="199">
        <v>0</v>
      </c>
      <c r="AI167" s="200">
        <f t="shared" si="77"/>
        <v>0.24655934584625649</v>
      </c>
      <c r="AJ167" s="131" t="str">
        <f t="shared" si="78"/>
        <v/>
      </c>
      <c r="BA167" s="131"/>
      <c r="BR167" s="131"/>
      <c r="CG167" s="131"/>
    </row>
    <row r="168" spans="1:85" ht="15">
      <c r="A168" s="149" t="s">
        <v>15</v>
      </c>
      <c r="B168" s="150">
        <v>6.9772806689190935E-3</v>
      </c>
      <c r="C168" s="150">
        <v>0</v>
      </c>
      <c r="D168" s="150">
        <v>0</v>
      </c>
      <c r="E168" s="150">
        <v>0</v>
      </c>
      <c r="F168" s="304"/>
      <c r="G168" s="150">
        <v>0</v>
      </c>
      <c r="H168" s="151">
        <v>0</v>
      </c>
      <c r="I168" s="152">
        <f t="shared" si="75"/>
        <v>6.9772806689190935E-3</v>
      </c>
      <c r="J168" s="139"/>
      <c r="K168" s="153" t="s">
        <v>15</v>
      </c>
      <c r="L168" s="154">
        <v>6.9772806689190935E-3</v>
      </c>
      <c r="M168" s="154">
        <v>0</v>
      </c>
      <c r="N168" s="154">
        <v>0</v>
      </c>
      <c r="O168" s="154">
        <v>0</v>
      </c>
      <c r="P168" s="154">
        <v>0</v>
      </c>
      <c r="Q168" s="154">
        <v>0</v>
      </c>
      <c r="R168" s="155">
        <v>0</v>
      </c>
      <c r="S168" s="156">
        <f t="shared" si="76"/>
        <v>6.9772806689190935E-3</v>
      </c>
      <c r="U168" s="201" t="s">
        <v>54</v>
      </c>
      <c r="V168" s="202">
        <v>6.9772806689190935E-3</v>
      </c>
      <c r="W168" s="202">
        <v>0</v>
      </c>
      <c r="X168" s="202">
        <v>0</v>
      </c>
      <c r="Y168" s="202">
        <v>0</v>
      </c>
      <c r="Z168" s="202">
        <v>0</v>
      </c>
      <c r="AA168" s="202">
        <v>0</v>
      </c>
      <c r="AB168" s="202">
        <v>0</v>
      </c>
      <c r="AC168" s="203">
        <v>0</v>
      </c>
      <c r="AD168" s="202">
        <v>0</v>
      </c>
      <c r="AE168" s="202">
        <v>0</v>
      </c>
      <c r="AF168" s="202">
        <v>0</v>
      </c>
      <c r="AG168" s="202">
        <v>0</v>
      </c>
      <c r="AH168" s="202">
        <v>0</v>
      </c>
      <c r="AI168" s="204">
        <f t="shared" si="77"/>
        <v>6.9772806689190935E-3</v>
      </c>
      <c r="AJ168" s="131" t="str">
        <f t="shared" si="78"/>
        <v/>
      </c>
      <c r="BA168" s="131"/>
      <c r="BR168" s="131"/>
      <c r="CG168" s="131"/>
    </row>
    <row r="169" spans="1:85" ht="15">
      <c r="A169" s="157" t="s">
        <v>55</v>
      </c>
      <c r="B169" s="146">
        <v>0</v>
      </c>
      <c r="C169" s="146">
        <v>0</v>
      </c>
      <c r="D169" s="146">
        <v>0</v>
      </c>
      <c r="E169" s="146">
        <v>2.7721252105244808E-2</v>
      </c>
      <c r="F169" s="304"/>
      <c r="G169" s="146">
        <v>0</v>
      </c>
      <c r="H169" s="158">
        <v>0</v>
      </c>
      <c r="I169" s="144">
        <f t="shared" si="75"/>
        <v>2.7721252105244808E-2</v>
      </c>
      <c r="J169" s="139"/>
      <c r="K169" s="159" t="s">
        <v>55</v>
      </c>
      <c r="L169" s="146">
        <v>0</v>
      </c>
      <c r="M169" s="146">
        <v>0</v>
      </c>
      <c r="N169" s="146">
        <v>0</v>
      </c>
      <c r="O169" s="146">
        <v>2.7721252105244808E-2</v>
      </c>
      <c r="P169" s="146">
        <v>4.0488515422893494</v>
      </c>
      <c r="Q169" s="146">
        <v>0</v>
      </c>
      <c r="R169" s="147">
        <v>0</v>
      </c>
      <c r="S169" s="148">
        <f t="shared" si="76"/>
        <v>4.0765727943945942</v>
      </c>
      <c r="U169" s="205" t="s">
        <v>55</v>
      </c>
      <c r="V169" s="197">
        <v>0</v>
      </c>
      <c r="W169" s="197">
        <v>0</v>
      </c>
      <c r="X169" s="197">
        <v>0</v>
      </c>
      <c r="Y169" s="197">
        <v>0</v>
      </c>
      <c r="Z169" s="197">
        <v>0</v>
      </c>
      <c r="AA169" s="197">
        <v>1.8987158976195074E-4</v>
      </c>
      <c r="AB169" s="197">
        <v>4.0488515422893494</v>
      </c>
      <c r="AC169" s="198">
        <v>2.7531380515482855E-2</v>
      </c>
      <c r="AD169" s="197">
        <v>0</v>
      </c>
      <c r="AE169" s="197">
        <v>0</v>
      </c>
      <c r="AF169" s="197">
        <v>0</v>
      </c>
      <c r="AG169" s="197">
        <v>0</v>
      </c>
      <c r="AH169" s="197">
        <v>2.7531380515482855E-2</v>
      </c>
      <c r="AI169" s="200">
        <f t="shared" si="77"/>
        <v>4.0765727943945942</v>
      </c>
      <c r="AJ169" s="131" t="str">
        <f t="shared" si="78"/>
        <v/>
      </c>
      <c r="BA169" s="131"/>
      <c r="BR169" s="131"/>
      <c r="CG169" s="131"/>
    </row>
    <row r="170" spans="1:85" ht="15">
      <c r="A170" s="149" t="s">
        <v>12</v>
      </c>
      <c r="B170" s="150">
        <v>0</v>
      </c>
      <c r="C170" s="150">
        <v>0</v>
      </c>
      <c r="D170" s="150">
        <v>0</v>
      </c>
      <c r="E170" s="150">
        <v>0</v>
      </c>
      <c r="F170" s="304"/>
      <c r="G170" s="150">
        <v>0</v>
      </c>
      <c r="H170" s="151">
        <v>0</v>
      </c>
      <c r="I170" s="152">
        <f t="shared" si="75"/>
        <v>0</v>
      </c>
      <c r="J170" s="139"/>
      <c r="K170" s="153" t="s">
        <v>12</v>
      </c>
      <c r="L170" s="154">
        <v>0</v>
      </c>
      <c r="M170" s="154">
        <v>0</v>
      </c>
      <c r="N170" s="154">
        <v>0</v>
      </c>
      <c r="O170" s="154">
        <v>0</v>
      </c>
      <c r="P170" s="154">
        <v>0.12796398583548418</v>
      </c>
      <c r="Q170" s="154">
        <v>0</v>
      </c>
      <c r="R170" s="155">
        <v>0</v>
      </c>
      <c r="S170" s="156">
        <f t="shared" si="76"/>
        <v>0.12796398583548418</v>
      </c>
      <c r="U170" s="201" t="s">
        <v>12</v>
      </c>
      <c r="V170" s="202">
        <v>0</v>
      </c>
      <c r="W170" s="202">
        <v>0</v>
      </c>
      <c r="X170" s="202">
        <v>0</v>
      </c>
      <c r="Y170" s="202">
        <v>0</v>
      </c>
      <c r="Z170" s="202">
        <v>0</v>
      </c>
      <c r="AA170" s="202">
        <v>0</v>
      </c>
      <c r="AB170" s="202">
        <v>0.12796398583548418</v>
      </c>
      <c r="AC170" s="203">
        <v>0</v>
      </c>
      <c r="AD170" s="202">
        <v>0</v>
      </c>
      <c r="AE170" s="202">
        <v>0</v>
      </c>
      <c r="AF170" s="202">
        <v>0</v>
      </c>
      <c r="AG170" s="202">
        <v>0</v>
      </c>
      <c r="AH170" s="202">
        <v>0</v>
      </c>
      <c r="AI170" s="204">
        <f t="shared" si="77"/>
        <v>0.12796398583548418</v>
      </c>
      <c r="AJ170" s="131" t="str">
        <f t="shared" si="78"/>
        <v/>
      </c>
      <c r="BA170" s="131"/>
      <c r="BR170" s="131"/>
      <c r="CG170" s="131"/>
    </row>
    <row r="171" spans="1:85" ht="15">
      <c r="A171" s="157" t="s">
        <v>56</v>
      </c>
      <c r="B171" s="146">
        <v>0</v>
      </c>
      <c r="C171" s="146">
        <v>0</v>
      </c>
      <c r="D171" s="146">
        <v>0</v>
      </c>
      <c r="E171" s="146">
        <v>0</v>
      </c>
      <c r="F171" s="304"/>
      <c r="G171" s="146">
        <v>0</v>
      </c>
      <c r="H171" s="158">
        <v>0</v>
      </c>
      <c r="I171" s="144">
        <f t="shared" si="75"/>
        <v>0</v>
      </c>
      <c r="J171" s="139"/>
      <c r="K171" s="159" t="s">
        <v>56</v>
      </c>
      <c r="L171" s="146">
        <v>0</v>
      </c>
      <c r="M171" s="146">
        <v>0</v>
      </c>
      <c r="N171" s="146">
        <v>0</v>
      </c>
      <c r="O171" s="146">
        <v>0</v>
      </c>
      <c r="P171" s="146">
        <v>0</v>
      </c>
      <c r="Q171" s="146">
        <v>0</v>
      </c>
      <c r="R171" s="147">
        <v>0</v>
      </c>
      <c r="S171" s="148">
        <f t="shared" si="76"/>
        <v>0</v>
      </c>
      <c r="U171" s="205" t="s">
        <v>56</v>
      </c>
      <c r="V171" s="197">
        <v>0</v>
      </c>
      <c r="W171" s="197">
        <v>0</v>
      </c>
      <c r="X171" s="197">
        <v>0</v>
      </c>
      <c r="Y171" s="197">
        <v>0</v>
      </c>
      <c r="Z171" s="197">
        <v>0</v>
      </c>
      <c r="AA171" s="197">
        <v>0</v>
      </c>
      <c r="AB171" s="197">
        <v>0</v>
      </c>
      <c r="AC171" s="198">
        <v>0</v>
      </c>
      <c r="AD171" s="197">
        <v>0</v>
      </c>
      <c r="AE171" s="197">
        <v>0</v>
      </c>
      <c r="AF171" s="197">
        <v>0</v>
      </c>
      <c r="AG171" s="197">
        <v>0</v>
      </c>
      <c r="AH171" s="197">
        <v>0</v>
      </c>
      <c r="AI171" s="200">
        <f t="shared" si="77"/>
        <v>0</v>
      </c>
      <c r="AJ171" s="131" t="str">
        <f t="shared" si="78"/>
        <v/>
      </c>
      <c r="BA171" s="131"/>
      <c r="BR171" s="131"/>
      <c r="CG171" s="131"/>
    </row>
    <row r="172" spans="1:85" ht="15">
      <c r="A172" s="149" t="s">
        <v>17</v>
      </c>
      <c r="B172" s="150">
        <v>0</v>
      </c>
      <c r="C172" s="150">
        <v>0</v>
      </c>
      <c r="D172" s="150">
        <v>0.113029110288316</v>
      </c>
      <c r="E172" s="150">
        <v>0</v>
      </c>
      <c r="F172" s="304"/>
      <c r="G172" s="150">
        <v>0</v>
      </c>
      <c r="H172" s="151">
        <v>0</v>
      </c>
      <c r="I172" s="152">
        <f t="shared" si="75"/>
        <v>0.113029110288316</v>
      </c>
      <c r="J172" s="139"/>
      <c r="K172" s="153" t="s">
        <v>17</v>
      </c>
      <c r="L172" s="154">
        <v>0</v>
      </c>
      <c r="M172" s="154">
        <v>0</v>
      </c>
      <c r="N172" s="154">
        <v>0.113029110288316</v>
      </c>
      <c r="O172" s="154">
        <v>0</v>
      </c>
      <c r="P172" s="154">
        <v>0</v>
      </c>
      <c r="Q172" s="154">
        <v>0</v>
      </c>
      <c r="R172" s="155">
        <v>0</v>
      </c>
      <c r="S172" s="156">
        <f t="shared" si="76"/>
        <v>0.113029110288316</v>
      </c>
      <c r="U172" s="201" t="s">
        <v>17</v>
      </c>
      <c r="V172" s="202">
        <v>0</v>
      </c>
      <c r="W172" s="202">
        <v>0</v>
      </c>
      <c r="X172" s="202">
        <v>0</v>
      </c>
      <c r="Y172" s="202">
        <v>0</v>
      </c>
      <c r="Z172" s="202">
        <v>0.113029110288316</v>
      </c>
      <c r="AA172" s="202">
        <v>0</v>
      </c>
      <c r="AB172" s="202">
        <v>0</v>
      </c>
      <c r="AC172" s="203">
        <v>0</v>
      </c>
      <c r="AD172" s="202">
        <v>0</v>
      </c>
      <c r="AE172" s="202">
        <v>0</v>
      </c>
      <c r="AF172" s="202">
        <v>0</v>
      </c>
      <c r="AG172" s="202">
        <v>0</v>
      </c>
      <c r="AH172" s="202">
        <v>0</v>
      </c>
      <c r="AI172" s="204">
        <f t="shared" si="77"/>
        <v>0.113029110288316</v>
      </c>
      <c r="AJ172" s="131" t="str">
        <f t="shared" si="78"/>
        <v/>
      </c>
      <c r="BA172" s="131"/>
      <c r="BR172" s="131"/>
      <c r="CG172" s="131"/>
    </row>
    <row r="173" spans="1:85" ht="15">
      <c r="A173" s="157" t="s">
        <v>141</v>
      </c>
      <c r="B173" s="146">
        <v>8.9857519645125947</v>
      </c>
      <c r="C173" s="146">
        <v>0</v>
      </c>
      <c r="D173" s="146">
        <v>103.43249465563594</v>
      </c>
      <c r="E173" s="146">
        <v>1.8737008251568392</v>
      </c>
      <c r="F173" s="304"/>
      <c r="G173" s="146">
        <v>0</v>
      </c>
      <c r="H173" s="158">
        <v>0</v>
      </c>
      <c r="I173" s="144">
        <f t="shared" si="75"/>
        <v>114.29194744530537</v>
      </c>
      <c r="J173" s="139"/>
      <c r="K173" s="159" t="s">
        <v>141</v>
      </c>
      <c r="L173" s="146">
        <v>8.9857519645125947</v>
      </c>
      <c r="M173" s="146">
        <v>0</v>
      </c>
      <c r="N173" s="146">
        <v>103.43249465563594</v>
      </c>
      <c r="O173" s="146">
        <v>1.8737008251568392</v>
      </c>
      <c r="P173" s="146">
        <v>0</v>
      </c>
      <c r="Q173" s="146">
        <v>0</v>
      </c>
      <c r="R173" s="147">
        <v>0</v>
      </c>
      <c r="S173" s="148">
        <f t="shared" si="76"/>
        <v>114.29194744530537</v>
      </c>
      <c r="U173" s="205" t="s">
        <v>141</v>
      </c>
      <c r="V173" s="197">
        <v>8.9857519645125947</v>
      </c>
      <c r="W173" s="197">
        <v>0</v>
      </c>
      <c r="X173" s="197">
        <v>0</v>
      </c>
      <c r="Y173" s="197">
        <v>0</v>
      </c>
      <c r="Z173" s="197">
        <v>82.018770939557811</v>
      </c>
      <c r="AA173" s="197">
        <v>1.8737008251568392</v>
      </c>
      <c r="AB173" s="197">
        <v>0</v>
      </c>
      <c r="AC173" s="198">
        <v>21.413723716078131</v>
      </c>
      <c r="AD173" s="197">
        <v>0</v>
      </c>
      <c r="AE173" s="197">
        <v>0</v>
      </c>
      <c r="AF173" s="197">
        <v>0</v>
      </c>
      <c r="AG173" s="197">
        <v>21.413723716078131</v>
      </c>
      <c r="AH173" s="197">
        <v>0</v>
      </c>
      <c r="AI173" s="200">
        <f t="shared" si="77"/>
        <v>114.29194744530537</v>
      </c>
      <c r="AJ173" s="131" t="str">
        <f t="shared" si="78"/>
        <v/>
      </c>
      <c r="BA173" s="131"/>
      <c r="BR173" s="131"/>
      <c r="CG173" s="131"/>
    </row>
    <row r="174" spans="1:85" ht="15">
      <c r="A174" s="149" t="s">
        <v>25</v>
      </c>
      <c r="B174" s="150">
        <v>6.4889943971796225</v>
      </c>
      <c r="C174" s="150">
        <v>0.80676219369038493</v>
      </c>
      <c r="D174" s="150">
        <v>31.708736456639002</v>
      </c>
      <c r="E174" s="150">
        <v>144.63391683411479</v>
      </c>
      <c r="F174" s="304"/>
      <c r="G174" s="150">
        <v>13.29535690489198</v>
      </c>
      <c r="H174" s="151">
        <v>0</v>
      </c>
      <c r="I174" s="152">
        <f t="shared" si="75"/>
        <v>196.93376678651578</v>
      </c>
      <c r="J174" s="139"/>
      <c r="K174" s="153" t="s">
        <v>25</v>
      </c>
      <c r="L174" s="154">
        <v>6.4889943971796225</v>
      </c>
      <c r="M174" s="154">
        <v>0.80676219369038493</v>
      </c>
      <c r="N174" s="154">
        <v>31.708736456639002</v>
      </c>
      <c r="O174" s="154">
        <v>144.63391683411479</v>
      </c>
      <c r="P174" s="154">
        <v>7.0822014904460941E-3</v>
      </c>
      <c r="Q174" s="154">
        <v>13.29535690489198</v>
      </c>
      <c r="R174" s="155">
        <v>0</v>
      </c>
      <c r="S174" s="156">
        <f t="shared" si="76"/>
        <v>196.94084898800622</v>
      </c>
      <c r="U174" s="201" t="s">
        <v>25</v>
      </c>
      <c r="V174" s="202">
        <v>1.7561489013273737</v>
      </c>
      <c r="W174" s="202">
        <v>4.7328454958522492</v>
      </c>
      <c r="X174" s="202">
        <v>13.29535690489198</v>
      </c>
      <c r="Y174" s="202">
        <v>0.80676219369038493</v>
      </c>
      <c r="Z174" s="202">
        <v>31.708736456639002</v>
      </c>
      <c r="AA174" s="202">
        <v>144.62553843327166</v>
      </c>
      <c r="AB174" s="202">
        <v>7.0822014904460941E-3</v>
      </c>
      <c r="AC174" s="203">
        <v>8.378400843123265E-3</v>
      </c>
      <c r="AD174" s="202">
        <v>0</v>
      </c>
      <c r="AE174" s="202">
        <v>0</v>
      </c>
      <c r="AF174" s="202">
        <v>0</v>
      </c>
      <c r="AG174" s="202">
        <v>0</v>
      </c>
      <c r="AH174" s="202">
        <v>8.378400843123265E-3</v>
      </c>
      <c r="AI174" s="204">
        <f t="shared" si="77"/>
        <v>196.94084898800622</v>
      </c>
      <c r="AJ174" s="131" t="str">
        <f t="shared" si="78"/>
        <v/>
      </c>
      <c r="BA174" s="131"/>
      <c r="BR174" s="131"/>
      <c r="CG174" s="131"/>
    </row>
    <row r="175" spans="1:85" ht="15">
      <c r="A175" s="157" t="s">
        <v>24</v>
      </c>
      <c r="B175" s="146">
        <v>1.9180361809884372</v>
      </c>
      <c r="C175" s="146">
        <v>0</v>
      </c>
      <c r="D175" s="146">
        <v>0</v>
      </c>
      <c r="E175" s="146">
        <v>0</v>
      </c>
      <c r="F175" s="304"/>
      <c r="G175" s="146">
        <v>0</v>
      </c>
      <c r="H175" s="158">
        <v>0</v>
      </c>
      <c r="I175" s="144">
        <f t="shared" si="75"/>
        <v>1.9180361809884372</v>
      </c>
      <c r="J175" s="139"/>
      <c r="K175" s="159" t="s">
        <v>24</v>
      </c>
      <c r="L175" s="146">
        <v>1.9180361809884372</v>
      </c>
      <c r="M175" s="146">
        <v>0</v>
      </c>
      <c r="N175" s="146">
        <v>0</v>
      </c>
      <c r="O175" s="146">
        <v>0</v>
      </c>
      <c r="P175" s="146">
        <v>0</v>
      </c>
      <c r="Q175" s="146">
        <v>0</v>
      </c>
      <c r="R175" s="147">
        <v>0</v>
      </c>
      <c r="S175" s="148">
        <f t="shared" si="76"/>
        <v>1.9180361809884372</v>
      </c>
      <c r="U175" s="205" t="s">
        <v>24</v>
      </c>
      <c r="V175" s="197">
        <v>1.9180361809884372</v>
      </c>
      <c r="W175" s="197">
        <v>0</v>
      </c>
      <c r="X175" s="197">
        <v>0</v>
      </c>
      <c r="Y175" s="197">
        <v>0</v>
      </c>
      <c r="Z175" s="197">
        <v>0</v>
      </c>
      <c r="AA175" s="197">
        <v>0</v>
      </c>
      <c r="AB175" s="197">
        <v>0</v>
      </c>
      <c r="AC175" s="198">
        <v>0</v>
      </c>
      <c r="AD175" s="197">
        <v>0</v>
      </c>
      <c r="AE175" s="197">
        <v>0</v>
      </c>
      <c r="AF175" s="197">
        <v>0</v>
      </c>
      <c r="AG175" s="197">
        <v>0</v>
      </c>
      <c r="AH175" s="197">
        <v>0</v>
      </c>
      <c r="AI175" s="200">
        <f t="shared" si="77"/>
        <v>1.9180361809884372</v>
      </c>
      <c r="AJ175" s="131" t="str">
        <f t="shared" si="78"/>
        <v/>
      </c>
      <c r="BA175" s="131"/>
      <c r="BR175" s="131"/>
      <c r="CG175" s="131"/>
    </row>
    <row r="176" spans="1:85" ht="15">
      <c r="A176" s="149" t="s">
        <v>57</v>
      </c>
      <c r="B176" s="150">
        <v>0</v>
      </c>
      <c r="C176" s="150">
        <v>0</v>
      </c>
      <c r="D176" s="150">
        <v>0</v>
      </c>
      <c r="E176" s="150">
        <v>0</v>
      </c>
      <c r="F176" s="304"/>
      <c r="G176" s="150">
        <v>0</v>
      </c>
      <c r="H176" s="151">
        <v>0</v>
      </c>
      <c r="I176" s="152">
        <f t="shared" si="75"/>
        <v>0</v>
      </c>
      <c r="J176" s="139"/>
      <c r="K176" s="153" t="s">
        <v>57</v>
      </c>
      <c r="L176" s="154">
        <v>0</v>
      </c>
      <c r="M176" s="154">
        <v>0</v>
      </c>
      <c r="N176" s="154">
        <v>0</v>
      </c>
      <c r="O176" s="154">
        <v>0</v>
      </c>
      <c r="P176" s="154">
        <v>0</v>
      </c>
      <c r="Q176" s="154">
        <v>0</v>
      </c>
      <c r="R176" s="155">
        <v>0</v>
      </c>
      <c r="S176" s="156">
        <f t="shared" si="76"/>
        <v>0</v>
      </c>
      <c r="U176" s="201" t="s">
        <v>57</v>
      </c>
      <c r="V176" s="202">
        <v>0</v>
      </c>
      <c r="W176" s="202">
        <v>0</v>
      </c>
      <c r="X176" s="202">
        <v>0</v>
      </c>
      <c r="Y176" s="202">
        <v>0</v>
      </c>
      <c r="Z176" s="202">
        <v>0</v>
      </c>
      <c r="AA176" s="202">
        <v>0</v>
      </c>
      <c r="AB176" s="202">
        <v>0</v>
      </c>
      <c r="AC176" s="203">
        <v>0</v>
      </c>
      <c r="AD176" s="202">
        <v>0</v>
      </c>
      <c r="AE176" s="202">
        <v>0</v>
      </c>
      <c r="AF176" s="202">
        <v>0</v>
      </c>
      <c r="AG176" s="202">
        <v>0</v>
      </c>
      <c r="AH176" s="202">
        <v>0</v>
      </c>
      <c r="AI176" s="204">
        <f t="shared" si="77"/>
        <v>0</v>
      </c>
      <c r="AJ176" s="131" t="str">
        <f t="shared" si="78"/>
        <v/>
      </c>
      <c r="BA176" s="131"/>
      <c r="BR176" s="131"/>
      <c r="CG176" s="131"/>
    </row>
    <row r="177" spans="1:85" ht="15">
      <c r="A177" s="157" t="s">
        <v>22</v>
      </c>
      <c r="B177" s="146">
        <v>0</v>
      </c>
      <c r="C177" s="146">
        <v>0</v>
      </c>
      <c r="D177" s="146">
        <v>0</v>
      </c>
      <c r="E177" s="146">
        <v>0.20676679940750942</v>
      </c>
      <c r="F177" s="304"/>
      <c r="G177" s="146">
        <v>0</v>
      </c>
      <c r="H177" s="158">
        <v>0</v>
      </c>
      <c r="I177" s="144">
        <f t="shared" si="75"/>
        <v>0.20676679940750942</v>
      </c>
      <c r="J177" s="139"/>
      <c r="K177" s="159" t="s">
        <v>22</v>
      </c>
      <c r="L177" s="146">
        <v>0</v>
      </c>
      <c r="M177" s="146">
        <v>0</v>
      </c>
      <c r="N177" s="146">
        <v>0</v>
      </c>
      <c r="O177" s="146">
        <v>0.20676679940750942</v>
      </c>
      <c r="P177" s="146">
        <v>0.20943635028971366</v>
      </c>
      <c r="Q177" s="146">
        <v>0</v>
      </c>
      <c r="R177" s="147">
        <v>0</v>
      </c>
      <c r="S177" s="148">
        <f t="shared" si="76"/>
        <v>0.41620314969722305</v>
      </c>
      <c r="U177" s="205" t="s">
        <v>22</v>
      </c>
      <c r="V177" s="197">
        <v>0</v>
      </c>
      <c r="W177" s="197">
        <v>0</v>
      </c>
      <c r="X177" s="197">
        <v>0</v>
      </c>
      <c r="Y177" s="197">
        <v>0</v>
      </c>
      <c r="Z177" s="197">
        <v>0</v>
      </c>
      <c r="AA177" s="197">
        <v>0</v>
      </c>
      <c r="AB177" s="197">
        <v>0.20943635028971366</v>
      </c>
      <c r="AC177" s="198">
        <v>0.20676679940750942</v>
      </c>
      <c r="AD177" s="197">
        <v>0</v>
      </c>
      <c r="AE177" s="197">
        <v>0</v>
      </c>
      <c r="AF177" s="197">
        <v>0</v>
      </c>
      <c r="AG177" s="197">
        <v>0</v>
      </c>
      <c r="AH177" s="197">
        <v>0.20676679940750942</v>
      </c>
      <c r="AI177" s="200">
        <f t="shared" si="77"/>
        <v>0.41620314969722305</v>
      </c>
      <c r="AJ177" s="131" t="str">
        <f t="shared" si="78"/>
        <v/>
      </c>
      <c r="BA177" s="131"/>
      <c r="BR177" s="131"/>
      <c r="CG177" s="131"/>
    </row>
    <row r="178" spans="1:85" ht="15">
      <c r="A178" s="149" t="s">
        <v>21</v>
      </c>
      <c r="B178" s="150">
        <v>0</v>
      </c>
      <c r="C178" s="150">
        <v>0</v>
      </c>
      <c r="D178" s="150">
        <v>0</v>
      </c>
      <c r="E178" s="150">
        <v>0</v>
      </c>
      <c r="F178" s="304"/>
      <c r="G178" s="150">
        <v>0</v>
      </c>
      <c r="H178" s="151">
        <v>0</v>
      </c>
      <c r="I178" s="152">
        <f t="shared" si="75"/>
        <v>0</v>
      </c>
      <c r="J178" s="139"/>
      <c r="K178" s="153" t="s">
        <v>21</v>
      </c>
      <c r="L178" s="154">
        <v>0</v>
      </c>
      <c r="M178" s="154">
        <v>0</v>
      </c>
      <c r="N178" s="154">
        <v>0</v>
      </c>
      <c r="O178" s="154">
        <v>0</v>
      </c>
      <c r="P178" s="154">
        <v>0</v>
      </c>
      <c r="Q178" s="154">
        <v>0</v>
      </c>
      <c r="R178" s="155">
        <v>0</v>
      </c>
      <c r="S178" s="156">
        <f t="shared" si="76"/>
        <v>0</v>
      </c>
      <c r="U178" s="201" t="s">
        <v>58</v>
      </c>
      <c r="V178" s="202">
        <v>0</v>
      </c>
      <c r="W178" s="202">
        <v>0</v>
      </c>
      <c r="X178" s="202">
        <v>0</v>
      </c>
      <c r="Y178" s="202">
        <v>0</v>
      </c>
      <c r="Z178" s="202">
        <v>0</v>
      </c>
      <c r="AA178" s="202">
        <v>0</v>
      </c>
      <c r="AB178" s="202">
        <v>0</v>
      </c>
      <c r="AC178" s="203">
        <v>0</v>
      </c>
      <c r="AD178" s="202">
        <v>0</v>
      </c>
      <c r="AE178" s="202">
        <v>0</v>
      </c>
      <c r="AF178" s="202">
        <v>0</v>
      </c>
      <c r="AG178" s="202">
        <v>0</v>
      </c>
      <c r="AH178" s="202">
        <v>0</v>
      </c>
      <c r="AI178" s="204">
        <f t="shared" si="77"/>
        <v>0</v>
      </c>
      <c r="AJ178" s="131" t="str">
        <f t="shared" si="78"/>
        <v/>
      </c>
      <c r="BA178" s="131"/>
      <c r="BR178" s="131"/>
      <c r="CG178" s="131"/>
    </row>
    <row r="179" spans="1:85" ht="15">
      <c r="A179" s="160" t="s">
        <v>61</v>
      </c>
      <c r="B179" s="146">
        <v>0</v>
      </c>
      <c r="C179" s="146">
        <v>0</v>
      </c>
      <c r="D179" s="146">
        <v>0</v>
      </c>
      <c r="E179" s="146">
        <v>0</v>
      </c>
      <c r="F179" s="304"/>
      <c r="G179" s="146">
        <v>0</v>
      </c>
      <c r="H179" s="158">
        <v>0</v>
      </c>
      <c r="I179" s="144">
        <f t="shared" si="75"/>
        <v>0</v>
      </c>
      <c r="J179" s="139"/>
      <c r="K179" s="161" t="s">
        <v>61</v>
      </c>
      <c r="L179" s="146">
        <v>0</v>
      </c>
      <c r="M179" s="146">
        <v>0</v>
      </c>
      <c r="N179" s="146">
        <v>0</v>
      </c>
      <c r="O179" s="146">
        <v>0</v>
      </c>
      <c r="P179" s="146">
        <v>0</v>
      </c>
      <c r="Q179" s="146">
        <v>0</v>
      </c>
      <c r="R179" s="147">
        <v>0</v>
      </c>
      <c r="S179" s="148">
        <f t="shared" si="76"/>
        <v>0</v>
      </c>
      <c r="U179" s="206" t="s">
        <v>59</v>
      </c>
      <c r="V179" s="197">
        <v>0</v>
      </c>
      <c r="W179" s="197">
        <v>0</v>
      </c>
      <c r="X179" s="197">
        <v>0</v>
      </c>
      <c r="Y179" s="197">
        <v>0</v>
      </c>
      <c r="Z179" s="197">
        <v>0</v>
      </c>
      <c r="AA179" s="197">
        <v>0</v>
      </c>
      <c r="AB179" s="197">
        <v>0</v>
      </c>
      <c r="AC179" s="198">
        <v>0</v>
      </c>
      <c r="AD179" s="199">
        <v>0</v>
      </c>
      <c r="AE179" s="199">
        <v>0</v>
      </c>
      <c r="AF179" s="199">
        <v>0</v>
      </c>
      <c r="AG179" s="199">
        <v>0</v>
      </c>
      <c r="AH179" s="199">
        <v>0</v>
      </c>
      <c r="AI179" s="200">
        <f t="shared" si="77"/>
        <v>0</v>
      </c>
      <c r="AJ179" s="131" t="str">
        <f t="shared" si="78"/>
        <v/>
      </c>
      <c r="BA179" s="131"/>
      <c r="BR179" s="131"/>
      <c r="CG179" s="131"/>
    </row>
    <row r="180" spans="1:85">
      <c r="A180" s="162" t="s">
        <v>23</v>
      </c>
      <c r="B180" s="163">
        <v>0</v>
      </c>
      <c r="C180" s="163">
        <v>0</v>
      </c>
      <c r="D180" s="163">
        <v>0</v>
      </c>
      <c r="E180" s="163">
        <v>0</v>
      </c>
      <c r="F180" s="304"/>
      <c r="G180" s="163">
        <v>0</v>
      </c>
      <c r="H180" s="164">
        <v>0</v>
      </c>
      <c r="I180" s="165">
        <f t="shared" si="75"/>
        <v>0</v>
      </c>
      <c r="J180" s="139"/>
      <c r="K180" s="166" t="s">
        <v>23</v>
      </c>
      <c r="L180" s="167">
        <v>0</v>
      </c>
      <c r="M180" s="167">
        <v>0</v>
      </c>
      <c r="N180" s="167">
        <v>0</v>
      </c>
      <c r="O180" s="167">
        <v>0</v>
      </c>
      <c r="P180" s="167">
        <v>0</v>
      </c>
      <c r="Q180" s="167">
        <v>0</v>
      </c>
      <c r="R180" s="168">
        <v>0</v>
      </c>
      <c r="S180" s="169">
        <f t="shared" si="76"/>
        <v>0</v>
      </c>
      <c r="U180" s="207" t="s">
        <v>62</v>
      </c>
      <c r="V180" s="208">
        <v>0</v>
      </c>
      <c r="W180" s="208">
        <v>0</v>
      </c>
      <c r="X180" s="208">
        <v>0</v>
      </c>
      <c r="Y180" s="208">
        <v>0</v>
      </c>
      <c r="Z180" s="208">
        <v>0</v>
      </c>
      <c r="AA180" s="208">
        <v>0</v>
      </c>
      <c r="AB180" s="208">
        <v>0</v>
      </c>
      <c r="AC180" s="208">
        <v>0</v>
      </c>
      <c r="AD180" s="208">
        <v>0</v>
      </c>
      <c r="AE180" s="208">
        <v>0</v>
      </c>
      <c r="AF180" s="208">
        <v>0</v>
      </c>
      <c r="AG180" s="208">
        <v>0</v>
      </c>
      <c r="AH180" s="92">
        <v>0</v>
      </c>
      <c r="AI180" s="209">
        <f t="shared" si="77"/>
        <v>0</v>
      </c>
      <c r="AJ180" s="131" t="str">
        <f t="shared" si="78"/>
        <v/>
      </c>
      <c r="BA180" s="131"/>
      <c r="BR180" s="131"/>
      <c r="CG180" s="131"/>
    </row>
    <row r="181" spans="1:85">
      <c r="A181" s="170" t="s">
        <v>19</v>
      </c>
      <c r="B181" s="171">
        <v>0</v>
      </c>
      <c r="C181" s="171">
        <v>0</v>
      </c>
      <c r="D181" s="171">
        <v>0</v>
      </c>
      <c r="E181" s="171">
        <v>0</v>
      </c>
      <c r="F181" s="304"/>
      <c r="G181" s="171">
        <v>0</v>
      </c>
      <c r="H181" s="172">
        <v>0</v>
      </c>
      <c r="I181" s="173">
        <f t="shared" si="75"/>
        <v>0</v>
      </c>
      <c r="J181" s="139"/>
      <c r="K181" s="174" t="s">
        <v>19</v>
      </c>
      <c r="L181" s="171">
        <v>0</v>
      </c>
      <c r="M181" s="171">
        <v>0</v>
      </c>
      <c r="N181" s="171">
        <v>0</v>
      </c>
      <c r="O181" s="171">
        <v>0</v>
      </c>
      <c r="P181" s="171">
        <v>0</v>
      </c>
      <c r="Q181" s="171">
        <v>0</v>
      </c>
      <c r="R181" s="175">
        <v>0</v>
      </c>
      <c r="S181" s="176">
        <f t="shared" si="76"/>
        <v>0</v>
      </c>
      <c r="U181" s="210" t="s">
        <v>19</v>
      </c>
      <c r="V181" s="211">
        <v>0</v>
      </c>
      <c r="W181" s="211">
        <v>0</v>
      </c>
      <c r="X181" s="211">
        <v>0</v>
      </c>
      <c r="Y181" s="211">
        <v>0</v>
      </c>
      <c r="Z181" s="211">
        <v>0</v>
      </c>
      <c r="AA181" s="211">
        <v>0</v>
      </c>
      <c r="AB181" s="211">
        <v>0</v>
      </c>
      <c r="AC181" s="211">
        <v>0</v>
      </c>
      <c r="AD181" s="212">
        <v>0</v>
      </c>
      <c r="AE181" s="212">
        <v>0</v>
      </c>
      <c r="AF181" s="212">
        <v>0</v>
      </c>
      <c r="AG181" s="212">
        <v>0</v>
      </c>
      <c r="AH181" s="212">
        <v>0</v>
      </c>
      <c r="AI181" s="213">
        <f t="shared" si="77"/>
        <v>0</v>
      </c>
      <c r="AJ181" s="131" t="str">
        <f t="shared" si="78"/>
        <v/>
      </c>
      <c r="BA181" s="131"/>
      <c r="BR181" s="131"/>
      <c r="CG181" s="131"/>
    </row>
    <row r="182" spans="1:85">
      <c r="A182" s="162" t="s">
        <v>20</v>
      </c>
      <c r="B182" s="163">
        <v>0</v>
      </c>
      <c r="C182" s="163">
        <v>0</v>
      </c>
      <c r="D182" s="163">
        <v>0</v>
      </c>
      <c r="E182" s="163">
        <v>0</v>
      </c>
      <c r="F182" s="304"/>
      <c r="G182" s="163">
        <v>0</v>
      </c>
      <c r="H182" s="164">
        <v>0</v>
      </c>
      <c r="I182" s="165">
        <f t="shared" si="75"/>
        <v>0</v>
      </c>
      <c r="J182" s="139"/>
      <c r="K182" s="166" t="s">
        <v>20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8">
        <v>0</v>
      </c>
      <c r="S182" s="169">
        <f t="shared" si="76"/>
        <v>0</v>
      </c>
      <c r="U182" s="207" t="s">
        <v>20</v>
      </c>
      <c r="V182" s="208">
        <v>0</v>
      </c>
      <c r="W182" s="208">
        <v>0</v>
      </c>
      <c r="X182" s="208">
        <v>0</v>
      </c>
      <c r="Y182" s="208">
        <v>0</v>
      </c>
      <c r="Z182" s="208">
        <v>0</v>
      </c>
      <c r="AA182" s="208">
        <v>0</v>
      </c>
      <c r="AB182" s="208">
        <v>0</v>
      </c>
      <c r="AC182" s="208">
        <v>0</v>
      </c>
      <c r="AD182" s="208">
        <v>0</v>
      </c>
      <c r="AE182" s="208">
        <v>0</v>
      </c>
      <c r="AF182" s="208">
        <v>0</v>
      </c>
      <c r="AG182" s="208">
        <v>0</v>
      </c>
      <c r="AH182" s="92">
        <v>0</v>
      </c>
      <c r="AI182" s="209">
        <f t="shared" si="77"/>
        <v>0</v>
      </c>
      <c r="AJ182" s="131" t="str">
        <f t="shared" si="78"/>
        <v/>
      </c>
      <c r="BA182" s="131"/>
      <c r="BR182" s="131"/>
      <c r="CG182" s="131"/>
    </row>
    <row r="183" spans="1:85" ht="15" thickBot="1">
      <c r="A183" s="177" t="s">
        <v>11</v>
      </c>
      <c r="B183" s="178">
        <v>0</v>
      </c>
      <c r="C183" s="178">
        <v>0</v>
      </c>
      <c r="D183" s="178">
        <v>0</v>
      </c>
      <c r="E183" s="178">
        <v>0</v>
      </c>
      <c r="F183" s="305"/>
      <c r="G183" s="178">
        <v>0</v>
      </c>
      <c r="H183" s="179">
        <v>0</v>
      </c>
      <c r="I183" s="180">
        <f t="shared" si="75"/>
        <v>0</v>
      </c>
      <c r="J183" s="139"/>
      <c r="K183" s="181" t="s">
        <v>11</v>
      </c>
      <c r="L183" s="178">
        <v>0</v>
      </c>
      <c r="M183" s="178">
        <v>0</v>
      </c>
      <c r="N183" s="178">
        <v>0</v>
      </c>
      <c r="O183" s="178">
        <v>0</v>
      </c>
      <c r="P183" s="178">
        <v>0</v>
      </c>
      <c r="Q183" s="178">
        <v>0</v>
      </c>
      <c r="R183" s="182">
        <v>0</v>
      </c>
      <c r="S183" s="183">
        <f t="shared" si="76"/>
        <v>0</v>
      </c>
      <c r="U183" s="210" t="s">
        <v>11</v>
      </c>
      <c r="V183" s="211">
        <v>0</v>
      </c>
      <c r="W183" s="211">
        <v>0</v>
      </c>
      <c r="X183" s="211">
        <v>0</v>
      </c>
      <c r="Y183" s="211">
        <v>0</v>
      </c>
      <c r="Z183" s="211">
        <v>0</v>
      </c>
      <c r="AA183" s="211">
        <v>0</v>
      </c>
      <c r="AB183" s="211">
        <v>0</v>
      </c>
      <c r="AC183" s="211">
        <v>0</v>
      </c>
      <c r="AD183" s="212">
        <v>0</v>
      </c>
      <c r="AE183" s="212">
        <v>0</v>
      </c>
      <c r="AF183" s="212">
        <v>0</v>
      </c>
      <c r="AG183" s="212">
        <v>0</v>
      </c>
      <c r="AH183" s="212">
        <v>0</v>
      </c>
      <c r="AI183" s="213">
        <f t="shared" si="77"/>
        <v>0</v>
      </c>
      <c r="AJ183" s="131" t="str">
        <f t="shared" si="78"/>
        <v/>
      </c>
      <c r="BA183" s="131"/>
      <c r="BR183" s="131"/>
      <c r="CG183" s="131"/>
    </row>
    <row r="184" spans="1:85" ht="15">
      <c r="A184" s="184" t="s">
        <v>26</v>
      </c>
      <c r="B184" s="185">
        <f>SUM(B163:B179)</f>
        <v>17.433365388035828</v>
      </c>
      <c r="C184" s="185">
        <f t="shared" ref="C184:I184" si="79">SUM(C163:C179)</f>
        <v>0.80676219369038493</v>
      </c>
      <c r="D184" s="185">
        <f t="shared" si="79"/>
        <v>135.46763737143576</v>
      </c>
      <c r="E184" s="185">
        <f t="shared" si="79"/>
        <v>146.74210571078439</v>
      </c>
      <c r="F184" s="185">
        <f t="shared" si="79"/>
        <v>0</v>
      </c>
      <c r="G184" s="185">
        <f t="shared" si="79"/>
        <v>13.29535690489198</v>
      </c>
      <c r="H184" s="187">
        <f t="shared" si="79"/>
        <v>0</v>
      </c>
      <c r="I184" s="144">
        <f t="shared" si="79"/>
        <v>313.74522756883829</v>
      </c>
      <c r="J184" s="139"/>
      <c r="K184" s="186" t="s">
        <v>26</v>
      </c>
      <c r="L184" s="185">
        <f>SUM(L163:L179)</f>
        <v>17.433365388035828</v>
      </c>
      <c r="M184" s="185">
        <f t="shared" ref="M184:S184" si="80">SUM(M163:M179)</f>
        <v>0.80676219369038493</v>
      </c>
      <c r="N184" s="185">
        <f t="shared" si="80"/>
        <v>135.46763737143576</v>
      </c>
      <c r="O184" s="185">
        <f t="shared" si="80"/>
        <v>146.74210571078439</v>
      </c>
      <c r="P184" s="185">
        <f t="shared" si="80"/>
        <v>4.393334079904994</v>
      </c>
      <c r="Q184" s="185">
        <f t="shared" si="80"/>
        <v>13.29535690489198</v>
      </c>
      <c r="R184" s="187">
        <f t="shared" si="80"/>
        <v>0</v>
      </c>
      <c r="S184" s="188">
        <f t="shared" si="80"/>
        <v>318.13856164874329</v>
      </c>
      <c r="T184" s="131" t="str">
        <f>IF(ABS(S184-AI184)&gt;0.01,S184-AI184,"")</f>
        <v/>
      </c>
      <c r="U184" s="214" t="s">
        <v>60</v>
      </c>
      <c r="V184" s="215">
        <f>SUM(V163:V179)</f>
        <v>12.70051989218358</v>
      </c>
      <c r="W184" s="215">
        <f t="shared" ref="W184:AH184" si="81">SUM(W163:W179)</f>
        <v>4.7328454958522492</v>
      </c>
      <c r="X184" s="215">
        <f t="shared" si="81"/>
        <v>13.29535690489198</v>
      </c>
      <c r="Y184" s="215">
        <f t="shared" si="81"/>
        <v>0.80676219369038493</v>
      </c>
      <c r="Z184" s="215">
        <f t="shared" si="81"/>
        <v>114.05391365535763</v>
      </c>
      <c r="AA184" s="215">
        <f t="shared" si="81"/>
        <v>146.49942913001826</v>
      </c>
      <c r="AB184" s="215">
        <f t="shared" si="81"/>
        <v>4.393334079904994</v>
      </c>
      <c r="AC184" s="215">
        <f t="shared" si="81"/>
        <v>21.65640029684425</v>
      </c>
      <c r="AD184" s="216">
        <f t="shared" si="81"/>
        <v>0</v>
      </c>
      <c r="AE184" s="216">
        <f t="shared" si="81"/>
        <v>0</v>
      </c>
      <c r="AF184" s="216">
        <f t="shared" si="81"/>
        <v>0</v>
      </c>
      <c r="AG184" s="216">
        <f t="shared" si="81"/>
        <v>21.413723716078131</v>
      </c>
      <c r="AH184" s="216">
        <f t="shared" si="81"/>
        <v>0.24267658076611553</v>
      </c>
      <c r="AI184" s="217">
        <f>SUM(V184:AC184)</f>
        <v>318.13856164874335</v>
      </c>
      <c r="AJ184" s="131" t="str">
        <f t="shared" si="78"/>
        <v/>
      </c>
      <c r="BA184" s="131"/>
      <c r="BR184" s="131"/>
      <c r="CG184" s="131"/>
    </row>
    <row r="185" spans="1:85" s="2" customFormat="1" ht="15" thickBot="1">
      <c r="A185" s="15" t="s">
        <v>100</v>
      </c>
      <c r="B185" s="100">
        <f>IF($I184=0,"-",B184/$I184)</f>
        <v>5.5565356398005458E-2</v>
      </c>
      <c r="C185" s="100">
        <f t="shared" ref="C185:H185" si="82">IF($I184=0,"-",C184/$I184)</f>
        <v>2.5713927186776877E-3</v>
      </c>
      <c r="D185" s="100">
        <f t="shared" si="82"/>
        <v>0.43177592985605828</v>
      </c>
      <c r="E185" s="100">
        <f t="shared" si="82"/>
        <v>0.46771103690680987</v>
      </c>
      <c r="F185" s="100">
        <f t="shared" si="82"/>
        <v>0</v>
      </c>
      <c r="G185" s="100">
        <f t="shared" si="82"/>
        <v>4.2376284120448873E-2</v>
      </c>
      <c r="H185" s="101">
        <f t="shared" si="82"/>
        <v>0</v>
      </c>
      <c r="I185" s="102">
        <f>SUM(B185:H185)</f>
        <v>1.0000000000000002</v>
      </c>
      <c r="J185" s="131"/>
      <c r="K185" s="27" t="s">
        <v>100</v>
      </c>
      <c r="L185" s="76">
        <f t="shared" ref="L185:R185" si="83">IF($S184=0,"-",L184/$S184)</f>
        <v>5.4798026676451762E-2</v>
      </c>
      <c r="M185" s="76">
        <f t="shared" si="83"/>
        <v>2.5358830740585636E-3</v>
      </c>
      <c r="N185" s="76">
        <f t="shared" si="83"/>
        <v>0.42581332067819411</v>
      </c>
      <c r="O185" s="76">
        <f t="shared" si="83"/>
        <v>0.4612521819118624</v>
      </c>
      <c r="P185" s="76">
        <f t="shared" si="83"/>
        <v>1.3809498782972662E-2</v>
      </c>
      <c r="Q185" s="76">
        <f t="shared" si="83"/>
        <v>4.179108887646063E-2</v>
      </c>
      <c r="R185" s="77">
        <f t="shared" si="83"/>
        <v>0</v>
      </c>
      <c r="S185" s="78">
        <f>SUM(L185:R185)</f>
        <v>1</v>
      </c>
      <c r="U185" s="36" t="s">
        <v>100</v>
      </c>
      <c r="V185" s="103">
        <f>+V184/$AI184</f>
        <v>3.9921346932492323E-2</v>
      </c>
      <c r="W185" s="103">
        <f t="shared" ref="W185:AH185" si="84">+W184/$AI184</f>
        <v>1.4876679743959433E-2</v>
      </c>
      <c r="X185" s="103">
        <f t="shared" si="84"/>
        <v>4.1791088876460623E-2</v>
      </c>
      <c r="Y185" s="103">
        <f t="shared" si="84"/>
        <v>2.5358830740585632E-3</v>
      </c>
      <c r="Z185" s="103">
        <f t="shared" si="84"/>
        <v>0.35850389548590628</v>
      </c>
      <c r="AA185" s="103">
        <f t="shared" si="84"/>
        <v>0.46048938038441317</v>
      </c>
      <c r="AB185" s="103">
        <f t="shared" si="84"/>
        <v>1.3809498782972661E-2</v>
      </c>
      <c r="AC185" s="103">
        <f t="shared" si="84"/>
        <v>6.8072226719736895E-2</v>
      </c>
      <c r="AD185" s="103">
        <f t="shared" si="84"/>
        <v>0</v>
      </c>
      <c r="AE185" s="103">
        <f t="shared" si="84"/>
        <v>0</v>
      </c>
      <c r="AF185" s="103">
        <f t="shared" si="84"/>
        <v>0</v>
      </c>
      <c r="AG185" s="103">
        <f t="shared" si="84"/>
        <v>6.7309425192287803E-2</v>
      </c>
      <c r="AH185" s="103">
        <f t="shared" si="84"/>
        <v>7.6280152744908258E-4</v>
      </c>
      <c r="AI185" s="104">
        <f>SUM(V185:AC185)</f>
        <v>1</v>
      </c>
      <c r="AJ185" s="2" t="str">
        <f t="shared" si="78"/>
        <v/>
      </c>
    </row>
    <row r="186" spans="1:85" ht="15" thickBot="1">
      <c r="A186" s="218"/>
      <c r="B186" s="218"/>
      <c r="C186" s="218"/>
      <c r="D186" s="218"/>
      <c r="E186" s="218"/>
      <c r="F186" s="218"/>
      <c r="G186" s="218"/>
      <c r="H186" s="218"/>
      <c r="I186" s="218"/>
      <c r="K186" s="218"/>
      <c r="L186" s="218"/>
      <c r="M186" s="218"/>
      <c r="N186" s="218"/>
      <c r="O186" s="218"/>
      <c r="P186" s="218"/>
      <c r="Q186" s="218"/>
      <c r="R186" s="218"/>
      <c r="S186" s="218"/>
      <c r="AI186" s="139"/>
      <c r="BA186" s="131"/>
      <c r="BR186" s="131"/>
      <c r="CG186" s="131"/>
    </row>
    <row r="187" spans="1:85" ht="28.5">
      <c r="A187" s="328" t="s">
        <v>32</v>
      </c>
      <c r="B187" s="135" t="s">
        <v>0</v>
      </c>
      <c r="C187" s="135" t="s">
        <v>1</v>
      </c>
      <c r="D187" s="135" t="s">
        <v>2</v>
      </c>
      <c r="E187" s="135" t="s">
        <v>3</v>
      </c>
      <c r="F187" s="135" t="s">
        <v>27</v>
      </c>
      <c r="G187" s="135" t="s">
        <v>4</v>
      </c>
      <c r="H187" s="135" t="s">
        <v>5</v>
      </c>
      <c r="I187" s="136" t="s">
        <v>6</v>
      </c>
      <c r="K187" s="330" t="s">
        <v>32</v>
      </c>
      <c r="L187" s="137" t="s">
        <v>0</v>
      </c>
      <c r="M187" s="137" t="s">
        <v>1</v>
      </c>
      <c r="N187" s="137" t="s">
        <v>2</v>
      </c>
      <c r="O187" s="137" t="s">
        <v>3</v>
      </c>
      <c r="P187" s="137" t="s">
        <v>27</v>
      </c>
      <c r="Q187" s="137" t="s">
        <v>4</v>
      </c>
      <c r="R187" s="137" t="s">
        <v>5</v>
      </c>
      <c r="S187" s="138" t="s">
        <v>6</v>
      </c>
      <c r="U187" s="332" t="s">
        <v>32</v>
      </c>
      <c r="V187" s="190" t="s">
        <v>69</v>
      </c>
      <c r="W187" s="190" t="s">
        <v>70</v>
      </c>
      <c r="X187" s="190" t="s">
        <v>4</v>
      </c>
      <c r="Y187" s="190" t="s">
        <v>1</v>
      </c>
      <c r="Z187" s="190" t="s">
        <v>2</v>
      </c>
      <c r="AA187" s="190" t="s">
        <v>3</v>
      </c>
      <c r="AB187" s="190" t="s">
        <v>52</v>
      </c>
      <c r="AC187" s="190" t="s">
        <v>64</v>
      </c>
      <c r="AD187" s="191" t="s">
        <v>72</v>
      </c>
      <c r="AE187" s="191" t="s">
        <v>79</v>
      </c>
      <c r="AF187" s="191" t="s">
        <v>73</v>
      </c>
      <c r="AG187" s="191" t="s">
        <v>80</v>
      </c>
      <c r="AH187" s="191" t="s">
        <v>81</v>
      </c>
      <c r="AI187" s="192" t="s">
        <v>60</v>
      </c>
      <c r="BA187" s="131"/>
      <c r="BR187" s="131"/>
      <c r="CG187" s="131"/>
    </row>
    <row r="188" spans="1:85" ht="15">
      <c r="A188" s="329" t="s">
        <v>32</v>
      </c>
      <c r="B188" s="294" t="s">
        <v>109</v>
      </c>
      <c r="C188" s="295"/>
      <c r="D188" s="295"/>
      <c r="E188" s="295"/>
      <c r="F188" s="295"/>
      <c r="G188" s="295"/>
      <c r="H188" s="295"/>
      <c r="I188" s="296"/>
      <c r="K188" s="331" t="s">
        <v>32</v>
      </c>
      <c r="L188" s="297" t="s">
        <v>109</v>
      </c>
      <c r="M188" s="298"/>
      <c r="N188" s="298"/>
      <c r="O188" s="298"/>
      <c r="P188" s="298"/>
      <c r="Q188" s="298"/>
      <c r="R188" s="298"/>
      <c r="S188" s="299"/>
      <c r="U188" s="333" t="s">
        <v>32</v>
      </c>
      <c r="V188" s="326" t="s">
        <v>109</v>
      </c>
      <c r="W188" s="326"/>
      <c r="X188" s="326"/>
      <c r="Y188" s="326"/>
      <c r="Z188" s="326"/>
      <c r="AA188" s="326"/>
      <c r="AB188" s="326"/>
      <c r="AC188" s="326"/>
      <c r="AD188" s="326"/>
      <c r="AE188" s="326"/>
      <c r="AF188" s="326"/>
      <c r="AG188" s="326"/>
      <c r="AH188" s="326"/>
      <c r="AI188" s="327"/>
      <c r="BA188" s="131"/>
      <c r="BR188" s="131"/>
      <c r="CG188" s="131"/>
    </row>
    <row r="189" spans="1:85" ht="15">
      <c r="A189" s="141" t="s">
        <v>7</v>
      </c>
      <c r="B189" s="142">
        <v>0</v>
      </c>
      <c r="C189" s="142">
        <v>0</v>
      </c>
      <c r="D189" s="142">
        <v>0</v>
      </c>
      <c r="E189" s="142">
        <v>0</v>
      </c>
      <c r="F189" s="303"/>
      <c r="G189" s="142">
        <v>0</v>
      </c>
      <c r="H189" s="143">
        <v>0</v>
      </c>
      <c r="I189" s="144">
        <f>SUM(B189:H189)</f>
        <v>0</v>
      </c>
      <c r="J189" s="139"/>
      <c r="K189" s="193" t="s">
        <v>7</v>
      </c>
      <c r="L189" s="142">
        <v>0</v>
      </c>
      <c r="M189" s="142">
        <v>0</v>
      </c>
      <c r="N189" s="142">
        <v>0</v>
      </c>
      <c r="O189" s="142">
        <v>0</v>
      </c>
      <c r="P189" s="142">
        <v>0</v>
      </c>
      <c r="Q189" s="142">
        <v>0</v>
      </c>
      <c r="R189" s="194">
        <v>0</v>
      </c>
      <c r="S189" s="195">
        <f>SUM(L189:R189)</f>
        <v>0</v>
      </c>
      <c r="U189" s="196" t="s">
        <v>7</v>
      </c>
      <c r="V189" s="197">
        <v>0</v>
      </c>
      <c r="W189" s="197">
        <v>0</v>
      </c>
      <c r="X189" s="197">
        <v>0</v>
      </c>
      <c r="Y189" s="197">
        <v>0</v>
      </c>
      <c r="Z189" s="197">
        <v>0</v>
      </c>
      <c r="AA189" s="197">
        <v>0</v>
      </c>
      <c r="AB189" s="197">
        <v>0</v>
      </c>
      <c r="AC189" s="198">
        <v>0</v>
      </c>
      <c r="AD189" s="199">
        <v>0</v>
      </c>
      <c r="AE189" s="199">
        <v>0</v>
      </c>
      <c r="AF189" s="199">
        <v>0</v>
      </c>
      <c r="AG189" s="199">
        <v>0</v>
      </c>
      <c r="AH189" s="199">
        <v>0</v>
      </c>
      <c r="AI189" s="200">
        <f>SUM(V189:AC189)</f>
        <v>0</v>
      </c>
      <c r="AJ189" s="131" t="str">
        <f>IF(ABS(S189-AI189)&gt;0.001,S189-AI189,"")</f>
        <v/>
      </c>
      <c r="BA189" s="131"/>
      <c r="BR189" s="131"/>
      <c r="CG189" s="131"/>
    </row>
    <row r="190" spans="1:85" ht="15">
      <c r="A190" s="149" t="s">
        <v>8</v>
      </c>
      <c r="B190" s="150">
        <v>0</v>
      </c>
      <c r="C190" s="150">
        <v>0</v>
      </c>
      <c r="D190" s="150">
        <v>0</v>
      </c>
      <c r="E190" s="150">
        <v>0</v>
      </c>
      <c r="F190" s="304"/>
      <c r="G190" s="150">
        <v>0</v>
      </c>
      <c r="H190" s="151">
        <v>0</v>
      </c>
      <c r="I190" s="152">
        <f t="shared" ref="I190:I209" si="85">SUM(B190:H190)</f>
        <v>0</v>
      </c>
      <c r="J190" s="139"/>
      <c r="K190" s="153" t="s">
        <v>8</v>
      </c>
      <c r="L190" s="154">
        <v>0</v>
      </c>
      <c r="M190" s="154">
        <v>0</v>
      </c>
      <c r="N190" s="154">
        <v>0</v>
      </c>
      <c r="O190" s="154">
        <v>0</v>
      </c>
      <c r="P190" s="154">
        <v>0</v>
      </c>
      <c r="Q190" s="154">
        <v>0</v>
      </c>
      <c r="R190" s="155">
        <v>0</v>
      </c>
      <c r="S190" s="156">
        <f t="shared" ref="S190:S209" si="86">SUM(L190:R190)</f>
        <v>0</v>
      </c>
      <c r="U190" s="201" t="s">
        <v>8</v>
      </c>
      <c r="V190" s="202">
        <v>0</v>
      </c>
      <c r="W190" s="202">
        <v>0</v>
      </c>
      <c r="X190" s="202">
        <v>0</v>
      </c>
      <c r="Y190" s="202">
        <v>0</v>
      </c>
      <c r="Z190" s="202">
        <v>0</v>
      </c>
      <c r="AA190" s="202">
        <v>0</v>
      </c>
      <c r="AB190" s="202">
        <v>0</v>
      </c>
      <c r="AC190" s="203">
        <v>0</v>
      </c>
      <c r="AD190" s="202">
        <v>0</v>
      </c>
      <c r="AE190" s="202">
        <v>0</v>
      </c>
      <c r="AF190" s="202">
        <v>0</v>
      </c>
      <c r="AG190" s="202">
        <v>0</v>
      </c>
      <c r="AH190" s="202">
        <v>0</v>
      </c>
      <c r="AI190" s="204">
        <f t="shared" ref="AI190:AI209" si="87">SUM(V190:AC190)</f>
        <v>0</v>
      </c>
      <c r="AJ190" s="131" t="str">
        <f t="shared" ref="AJ190:AJ211" si="88">IF(ABS(S190-AI190)&gt;0.001,S190-AI190,"")</f>
        <v/>
      </c>
      <c r="BA190" s="131"/>
      <c r="BR190" s="131"/>
      <c r="CG190" s="131"/>
    </row>
    <row r="191" spans="1:85" ht="15">
      <c r="A191" s="157" t="s">
        <v>10</v>
      </c>
      <c r="B191" s="146">
        <v>0</v>
      </c>
      <c r="C191" s="146">
        <v>0</v>
      </c>
      <c r="D191" s="146">
        <v>1.9155269109571119E-2</v>
      </c>
      <c r="E191" s="146">
        <v>0</v>
      </c>
      <c r="F191" s="304"/>
      <c r="G191" s="146">
        <v>0</v>
      </c>
      <c r="H191" s="158">
        <v>0</v>
      </c>
      <c r="I191" s="144">
        <f t="shared" si="85"/>
        <v>1.9155269109571119E-2</v>
      </c>
      <c r="J191" s="139"/>
      <c r="K191" s="159" t="s">
        <v>10</v>
      </c>
      <c r="L191" s="146">
        <v>0</v>
      </c>
      <c r="M191" s="146">
        <v>0</v>
      </c>
      <c r="N191" s="146">
        <v>1.9155269109571119E-2</v>
      </c>
      <c r="O191" s="146">
        <v>0</v>
      </c>
      <c r="P191" s="146">
        <v>0</v>
      </c>
      <c r="Q191" s="146">
        <v>0</v>
      </c>
      <c r="R191" s="147">
        <v>0</v>
      </c>
      <c r="S191" s="148">
        <f t="shared" si="86"/>
        <v>1.9155269109571119E-2</v>
      </c>
      <c r="U191" s="205" t="s">
        <v>10</v>
      </c>
      <c r="V191" s="197">
        <v>0</v>
      </c>
      <c r="W191" s="197">
        <v>0</v>
      </c>
      <c r="X191" s="197">
        <v>0</v>
      </c>
      <c r="Y191" s="197">
        <v>0</v>
      </c>
      <c r="Z191" s="197">
        <v>1.9155269109571119E-2</v>
      </c>
      <c r="AA191" s="197">
        <v>0</v>
      </c>
      <c r="AB191" s="197">
        <v>0</v>
      </c>
      <c r="AC191" s="198">
        <v>0</v>
      </c>
      <c r="AD191" s="199">
        <v>0</v>
      </c>
      <c r="AE191" s="199">
        <v>0</v>
      </c>
      <c r="AF191" s="199">
        <v>0</v>
      </c>
      <c r="AG191" s="199">
        <v>0</v>
      </c>
      <c r="AH191" s="199">
        <v>0</v>
      </c>
      <c r="AI191" s="200">
        <f t="shared" si="87"/>
        <v>1.9155269109571119E-2</v>
      </c>
      <c r="AJ191" s="131" t="str">
        <f t="shared" si="88"/>
        <v/>
      </c>
      <c r="BA191" s="131"/>
      <c r="BR191" s="131"/>
      <c r="CG191" s="131"/>
    </row>
    <row r="192" spans="1:85" ht="15">
      <c r="A192" s="149" t="s">
        <v>53</v>
      </c>
      <c r="B192" s="150">
        <v>0</v>
      </c>
      <c r="C192" s="150">
        <v>0</v>
      </c>
      <c r="D192" s="150">
        <v>0</v>
      </c>
      <c r="E192" s="150">
        <v>0</v>
      </c>
      <c r="F192" s="304"/>
      <c r="G192" s="150">
        <v>0</v>
      </c>
      <c r="H192" s="151">
        <v>0</v>
      </c>
      <c r="I192" s="152">
        <f t="shared" si="85"/>
        <v>0</v>
      </c>
      <c r="J192" s="139"/>
      <c r="K192" s="153" t="s">
        <v>53</v>
      </c>
      <c r="L192" s="154">
        <v>0</v>
      </c>
      <c r="M192" s="154">
        <v>0</v>
      </c>
      <c r="N192" s="154">
        <v>0</v>
      </c>
      <c r="O192" s="154">
        <v>0</v>
      </c>
      <c r="P192" s="154">
        <v>0</v>
      </c>
      <c r="Q192" s="154">
        <v>0</v>
      </c>
      <c r="R192" s="155">
        <v>0</v>
      </c>
      <c r="S192" s="156">
        <f t="shared" si="86"/>
        <v>0</v>
      </c>
      <c r="U192" s="201" t="s">
        <v>53</v>
      </c>
      <c r="V192" s="202">
        <v>0</v>
      </c>
      <c r="W192" s="202">
        <v>0</v>
      </c>
      <c r="X192" s="202">
        <v>0</v>
      </c>
      <c r="Y192" s="202">
        <v>0</v>
      </c>
      <c r="Z192" s="202">
        <v>0</v>
      </c>
      <c r="AA192" s="202">
        <v>0</v>
      </c>
      <c r="AB192" s="202">
        <v>0</v>
      </c>
      <c r="AC192" s="203">
        <v>0</v>
      </c>
      <c r="AD192" s="202">
        <v>0</v>
      </c>
      <c r="AE192" s="202">
        <v>0</v>
      </c>
      <c r="AF192" s="202">
        <v>0</v>
      </c>
      <c r="AG192" s="202">
        <v>0</v>
      </c>
      <c r="AH192" s="202">
        <v>0</v>
      </c>
      <c r="AI192" s="204">
        <f t="shared" si="87"/>
        <v>0</v>
      </c>
      <c r="AJ192" s="131" t="str">
        <f t="shared" si="88"/>
        <v/>
      </c>
      <c r="BA192" s="131"/>
      <c r="BR192" s="131"/>
      <c r="CG192" s="131"/>
    </row>
    <row r="193" spans="1:85" ht="15">
      <c r="A193" s="157" t="s">
        <v>16</v>
      </c>
      <c r="B193" s="146">
        <v>4.3168787926977606E-2</v>
      </c>
      <c r="C193" s="146">
        <v>1.6131123426934225E-2</v>
      </c>
      <c r="D193" s="146">
        <v>5.6572489201564959</v>
      </c>
      <c r="E193" s="146">
        <v>0</v>
      </c>
      <c r="F193" s="304"/>
      <c r="G193" s="146">
        <v>0</v>
      </c>
      <c r="H193" s="158">
        <v>0</v>
      </c>
      <c r="I193" s="144">
        <f t="shared" si="85"/>
        <v>5.7165488315104076</v>
      </c>
      <c r="J193" s="139"/>
      <c r="K193" s="159" t="s">
        <v>16</v>
      </c>
      <c r="L193" s="146">
        <v>4.3168787926977606E-2</v>
      </c>
      <c r="M193" s="146">
        <v>1.6131123426934225E-2</v>
      </c>
      <c r="N193" s="146">
        <v>5.6572489201564959</v>
      </c>
      <c r="O193" s="146">
        <v>0</v>
      </c>
      <c r="P193" s="146">
        <v>0</v>
      </c>
      <c r="Q193" s="146">
        <v>0</v>
      </c>
      <c r="R193" s="147">
        <v>0</v>
      </c>
      <c r="S193" s="148">
        <f t="shared" si="86"/>
        <v>5.7165488315104076</v>
      </c>
      <c r="U193" s="205" t="s">
        <v>16</v>
      </c>
      <c r="V193" s="197">
        <v>4.3168787926977606E-2</v>
      </c>
      <c r="W193" s="197">
        <v>0</v>
      </c>
      <c r="X193" s="197">
        <v>0</v>
      </c>
      <c r="Y193" s="197">
        <v>1.6131123426934225E-2</v>
      </c>
      <c r="Z193" s="197">
        <v>5.5783064152150308</v>
      </c>
      <c r="AA193" s="197">
        <v>0</v>
      </c>
      <c r="AB193" s="197">
        <v>0</v>
      </c>
      <c r="AC193" s="198">
        <v>7.8942504941465388E-2</v>
      </c>
      <c r="AD193" s="199">
        <v>0</v>
      </c>
      <c r="AE193" s="199">
        <v>0</v>
      </c>
      <c r="AF193" s="199">
        <v>0</v>
      </c>
      <c r="AG193" s="199">
        <v>7.8942504941465388E-2</v>
      </c>
      <c r="AH193" s="199">
        <v>0</v>
      </c>
      <c r="AI193" s="200">
        <f t="shared" si="87"/>
        <v>5.7165488315104076</v>
      </c>
      <c r="AJ193" s="131" t="str">
        <f t="shared" si="88"/>
        <v/>
      </c>
      <c r="BA193" s="131"/>
      <c r="BR193" s="131"/>
      <c r="CG193" s="131"/>
    </row>
    <row r="194" spans="1:85" ht="15">
      <c r="A194" s="149" t="s">
        <v>15</v>
      </c>
      <c r="B194" s="150">
        <v>1.7158370264732359</v>
      </c>
      <c r="C194" s="150">
        <v>0</v>
      </c>
      <c r="D194" s="150">
        <v>2.6811899814763285</v>
      </c>
      <c r="E194" s="150">
        <v>0</v>
      </c>
      <c r="F194" s="304"/>
      <c r="G194" s="150">
        <v>0</v>
      </c>
      <c r="H194" s="151">
        <v>0</v>
      </c>
      <c r="I194" s="152">
        <f t="shared" si="85"/>
        <v>4.3970270079495641</v>
      </c>
      <c r="J194" s="139"/>
      <c r="K194" s="153" t="s">
        <v>15</v>
      </c>
      <c r="L194" s="154">
        <v>1.7158370264732359</v>
      </c>
      <c r="M194" s="154">
        <v>0</v>
      </c>
      <c r="N194" s="154">
        <v>2.6811899814763285</v>
      </c>
      <c r="O194" s="154">
        <v>0</v>
      </c>
      <c r="P194" s="154">
        <v>0</v>
      </c>
      <c r="Q194" s="154">
        <v>0</v>
      </c>
      <c r="R194" s="155">
        <v>0</v>
      </c>
      <c r="S194" s="156">
        <f t="shared" si="86"/>
        <v>4.3970270079495641</v>
      </c>
      <c r="U194" s="201" t="s">
        <v>54</v>
      </c>
      <c r="V194" s="202">
        <v>1.7158370264732359</v>
      </c>
      <c r="W194" s="202">
        <v>0</v>
      </c>
      <c r="X194" s="202">
        <v>0</v>
      </c>
      <c r="Y194" s="202">
        <v>0</v>
      </c>
      <c r="Z194" s="202">
        <v>2.6811899814763285</v>
      </c>
      <c r="AA194" s="202">
        <v>0</v>
      </c>
      <c r="AB194" s="202">
        <v>0</v>
      </c>
      <c r="AC194" s="203">
        <v>0</v>
      </c>
      <c r="AD194" s="202">
        <v>0</v>
      </c>
      <c r="AE194" s="202">
        <v>0</v>
      </c>
      <c r="AF194" s="202">
        <v>0</v>
      </c>
      <c r="AG194" s="202">
        <v>0</v>
      </c>
      <c r="AH194" s="202">
        <v>0</v>
      </c>
      <c r="AI194" s="204">
        <f t="shared" si="87"/>
        <v>4.3970270079495641</v>
      </c>
      <c r="AJ194" s="131" t="str">
        <f t="shared" si="88"/>
        <v/>
      </c>
      <c r="BA194" s="131"/>
      <c r="BR194" s="131"/>
      <c r="CG194" s="131"/>
    </row>
    <row r="195" spans="1:85" ht="15">
      <c r="A195" s="157" t="s">
        <v>55</v>
      </c>
      <c r="B195" s="146">
        <v>0</v>
      </c>
      <c r="C195" s="146">
        <v>0</v>
      </c>
      <c r="D195" s="146">
        <v>0</v>
      </c>
      <c r="E195" s="146">
        <v>6.1564937757402616</v>
      </c>
      <c r="F195" s="304"/>
      <c r="G195" s="146">
        <v>0</v>
      </c>
      <c r="H195" s="158">
        <v>0</v>
      </c>
      <c r="I195" s="144">
        <f t="shared" si="85"/>
        <v>6.1564937757402616</v>
      </c>
      <c r="J195" s="139"/>
      <c r="K195" s="159" t="s">
        <v>55</v>
      </c>
      <c r="L195" s="146">
        <v>0</v>
      </c>
      <c r="M195" s="146">
        <v>0</v>
      </c>
      <c r="N195" s="146">
        <v>0</v>
      </c>
      <c r="O195" s="146">
        <v>6.1564937757402616</v>
      </c>
      <c r="P195" s="146">
        <v>105.87293412834002</v>
      </c>
      <c r="Q195" s="146">
        <v>0</v>
      </c>
      <c r="R195" s="147">
        <v>0</v>
      </c>
      <c r="S195" s="148">
        <f t="shared" si="86"/>
        <v>112.02942790408028</v>
      </c>
      <c r="U195" s="205" t="s">
        <v>55</v>
      </c>
      <c r="V195" s="197">
        <v>0</v>
      </c>
      <c r="W195" s="197">
        <v>0</v>
      </c>
      <c r="X195" s="197">
        <v>0</v>
      </c>
      <c r="Y195" s="197">
        <v>0</v>
      </c>
      <c r="Z195" s="197">
        <v>0</v>
      </c>
      <c r="AA195" s="197">
        <v>0.33969272014833135</v>
      </c>
      <c r="AB195" s="197">
        <v>105.87293412834002</v>
      </c>
      <c r="AC195" s="198">
        <v>5.8168010555919301</v>
      </c>
      <c r="AD195" s="197">
        <v>0</v>
      </c>
      <c r="AE195" s="197">
        <v>0</v>
      </c>
      <c r="AF195" s="197">
        <v>0</v>
      </c>
      <c r="AG195" s="197">
        <v>0</v>
      </c>
      <c r="AH195" s="197">
        <v>5.8168010555919301</v>
      </c>
      <c r="AI195" s="200">
        <f t="shared" si="87"/>
        <v>112.02942790408028</v>
      </c>
      <c r="AJ195" s="131" t="str">
        <f t="shared" si="88"/>
        <v/>
      </c>
      <c r="BA195" s="131"/>
      <c r="BR195" s="131"/>
      <c r="CG195" s="131"/>
    </row>
    <row r="196" spans="1:85" ht="15">
      <c r="A196" s="149" t="s">
        <v>12</v>
      </c>
      <c r="B196" s="150">
        <v>0</v>
      </c>
      <c r="C196" s="150">
        <v>0</v>
      </c>
      <c r="D196" s="150">
        <v>0</v>
      </c>
      <c r="E196" s="150">
        <v>0</v>
      </c>
      <c r="F196" s="304"/>
      <c r="G196" s="150">
        <v>0</v>
      </c>
      <c r="H196" s="151">
        <v>0</v>
      </c>
      <c r="I196" s="152">
        <f t="shared" si="85"/>
        <v>0</v>
      </c>
      <c r="J196" s="139"/>
      <c r="K196" s="153" t="s">
        <v>12</v>
      </c>
      <c r="L196" s="154">
        <v>0</v>
      </c>
      <c r="M196" s="154">
        <v>0</v>
      </c>
      <c r="N196" s="154">
        <v>0</v>
      </c>
      <c r="O196" s="154">
        <v>0</v>
      </c>
      <c r="P196" s="154">
        <v>5.3083297003986889E-2</v>
      </c>
      <c r="Q196" s="154">
        <v>0</v>
      </c>
      <c r="R196" s="155">
        <v>0</v>
      </c>
      <c r="S196" s="156">
        <f t="shared" si="86"/>
        <v>5.3083297003986889E-2</v>
      </c>
      <c r="U196" s="201" t="s">
        <v>12</v>
      </c>
      <c r="V196" s="202">
        <v>0</v>
      </c>
      <c r="W196" s="202">
        <v>0</v>
      </c>
      <c r="X196" s="202">
        <v>0</v>
      </c>
      <c r="Y196" s="202">
        <v>0</v>
      </c>
      <c r="Z196" s="202">
        <v>0</v>
      </c>
      <c r="AA196" s="202">
        <v>0</v>
      </c>
      <c r="AB196" s="202">
        <v>5.3083297003986889E-2</v>
      </c>
      <c r="AC196" s="203">
        <v>0</v>
      </c>
      <c r="AD196" s="202">
        <v>0</v>
      </c>
      <c r="AE196" s="202">
        <v>0</v>
      </c>
      <c r="AF196" s="202">
        <v>0</v>
      </c>
      <c r="AG196" s="202">
        <v>0</v>
      </c>
      <c r="AH196" s="202">
        <v>0</v>
      </c>
      <c r="AI196" s="204">
        <f t="shared" si="87"/>
        <v>5.3083297003986889E-2</v>
      </c>
      <c r="AJ196" s="131" t="str">
        <f t="shared" si="88"/>
        <v/>
      </c>
      <c r="BA196" s="131"/>
      <c r="BR196" s="131"/>
      <c r="CG196" s="131"/>
    </row>
    <row r="197" spans="1:85" ht="15">
      <c r="A197" s="157" t="s">
        <v>56</v>
      </c>
      <c r="B197" s="146">
        <v>0</v>
      </c>
      <c r="C197" s="146">
        <v>0</v>
      </c>
      <c r="D197" s="146">
        <v>0</v>
      </c>
      <c r="E197" s="146">
        <v>0</v>
      </c>
      <c r="F197" s="304"/>
      <c r="G197" s="146">
        <v>0</v>
      </c>
      <c r="H197" s="158">
        <v>0</v>
      </c>
      <c r="I197" s="144">
        <f t="shared" si="85"/>
        <v>0</v>
      </c>
      <c r="J197" s="139"/>
      <c r="K197" s="159" t="s">
        <v>56</v>
      </c>
      <c r="L197" s="146">
        <v>0</v>
      </c>
      <c r="M197" s="146">
        <v>0</v>
      </c>
      <c r="N197" s="146">
        <v>0</v>
      </c>
      <c r="O197" s="146">
        <v>0</v>
      </c>
      <c r="P197" s="146">
        <v>0</v>
      </c>
      <c r="Q197" s="146">
        <v>0</v>
      </c>
      <c r="R197" s="147">
        <v>0</v>
      </c>
      <c r="S197" s="148">
        <f t="shared" si="86"/>
        <v>0</v>
      </c>
      <c r="U197" s="205" t="s">
        <v>56</v>
      </c>
      <c r="V197" s="197">
        <v>0</v>
      </c>
      <c r="W197" s="197">
        <v>0</v>
      </c>
      <c r="X197" s="197">
        <v>0</v>
      </c>
      <c r="Y197" s="197">
        <v>0</v>
      </c>
      <c r="Z197" s="197">
        <v>0</v>
      </c>
      <c r="AA197" s="197">
        <v>0</v>
      </c>
      <c r="AB197" s="197">
        <v>0</v>
      </c>
      <c r="AC197" s="198">
        <v>0</v>
      </c>
      <c r="AD197" s="197">
        <v>0</v>
      </c>
      <c r="AE197" s="197">
        <v>0</v>
      </c>
      <c r="AF197" s="197">
        <v>0</v>
      </c>
      <c r="AG197" s="197">
        <v>0</v>
      </c>
      <c r="AH197" s="197">
        <v>0</v>
      </c>
      <c r="AI197" s="200">
        <f t="shared" si="87"/>
        <v>0</v>
      </c>
      <c r="AJ197" s="131" t="str">
        <f t="shared" si="88"/>
        <v/>
      </c>
      <c r="BA197" s="131"/>
      <c r="BR197" s="131"/>
      <c r="CG197" s="131"/>
    </row>
    <row r="198" spans="1:85" ht="15">
      <c r="A198" s="149" t="s">
        <v>17</v>
      </c>
      <c r="B198" s="150">
        <v>0.16296165753305944</v>
      </c>
      <c r="C198" s="150">
        <v>0</v>
      </c>
      <c r="D198" s="150">
        <v>0.99018225817998617</v>
      </c>
      <c r="E198" s="150">
        <v>5.8057592978608248E-2</v>
      </c>
      <c r="F198" s="304"/>
      <c r="G198" s="150">
        <v>0</v>
      </c>
      <c r="H198" s="151">
        <v>0</v>
      </c>
      <c r="I198" s="152">
        <f t="shared" si="85"/>
        <v>1.2112015086916539</v>
      </c>
      <c r="J198" s="139"/>
      <c r="K198" s="153" t="s">
        <v>17</v>
      </c>
      <c r="L198" s="154">
        <v>0.16296165753305944</v>
      </c>
      <c r="M198" s="154">
        <v>0</v>
      </c>
      <c r="N198" s="154">
        <v>0.99018225817998617</v>
      </c>
      <c r="O198" s="154">
        <v>5.8057592978608248E-2</v>
      </c>
      <c r="P198" s="154">
        <v>2.0275482093663959E-2</v>
      </c>
      <c r="Q198" s="154">
        <v>0</v>
      </c>
      <c r="R198" s="155">
        <v>0</v>
      </c>
      <c r="S198" s="156">
        <f t="shared" si="86"/>
        <v>1.2314769907853178</v>
      </c>
      <c r="U198" s="201" t="s">
        <v>17</v>
      </c>
      <c r="V198" s="202">
        <v>0.16296165753305944</v>
      </c>
      <c r="W198" s="202">
        <v>0</v>
      </c>
      <c r="X198" s="202">
        <v>0</v>
      </c>
      <c r="Y198" s="202">
        <v>0</v>
      </c>
      <c r="Z198" s="202">
        <v>0.99018225817998617</v>
      </c>
      <c r="AA198" s="202">
        <v>5.8057592978608248E-2</v>
      </c>
      <c r="AB198" s="202">
        <v>2.0275482093663959E-2</v>
      </c>
      <c r="AC198" s="203">
        <v>0</v>
      </c>
      <c r="AD198" s="202">
        <v>0</v>
      </c>
      <c r="AE198" s="202">
        <v>0</v>
      </c>
      <c r="AF198" s="202">
        <v>0</v>
      </c>
      <c r="AG198" s="202">
        <v>0</v>
      </c>
      <c r="AH198" s="202">
        <v>0</v>
      </c>
      <c r="AI198" s="204">
        <f t="shared" si="87"/>
        <v>1.2314769907853178</v>
      </c>
      <c r="AJ198" s="131" t="str">
        <f t="shared" si="88"/>
        <v/>
      </c>
      <c r="BA198" s="131"/>
      <c r="BR198" s="131"/>
      <c r="CG198" s="131"/>
    </row>
    <row r="199" spans="1:85" ht="15">
      <c r="A199" s="157" t="s">
        <v>141</v>
      </c>
      <c r="B199" s="146">
        <v>14.659392806797294</v>
      </c>
      <c r="C199" s="146">
        <v>7.6966711206444716</v>
      </c>
      <c r="D199" s="146">
        <v>156.21774494268843</v>
      </c>
      <c r="E199" s="146">
        <v>0</v>
      </c>
      <c r="F199" s="304"/>
      <c r="G199" s="146">
        <v>0</v>
      </c>
      <c r="H199" s="158">
        <v>0</v>
      </c>
      <c r="I199" s="144">
        <f t="shared" si="85"/>
        <v>178.57380887013019</v>
      </c>
      <c r="J199" s="139"/>
      <c r="K199" s="159" t="s">
        <v>141</v>
      </c>
      <c r="L199" s="146">
        <v>14.659392806797294</v>
      </c>
      <c r="M199" s="146">
        <v>7.6966711206444716</v>
      </c>
      <c r="N199" s="146">
        <v>156.21774494268843</v>
      </c>
      <c r="O199" s="146">
        <v>0</v>
      </c>
      <c r="P199" s="146">
        <v>0.76095124429617256</v>
      </c>
      <c r="Q199" s="146">
        <v>0</v>
      </c>
      <c r="R199" s="147">
        <v>0</v>
      </c>
      <c r="S199" s="148">
        <f t="shared" si="86"/>
        <v>179.33476011442636</v>
      </c>
      <c r="U199" s="205" t="s">
        <v>141</v>
      </c>
      <c r="V199" s="197">
        <v>14.657591872251377</v>
      </c>
      <c r="W199" s="197">
        <v>0</v>
      </c>
      <c r="X199" s="197">
        <v>0</v>
      </c>
      <c r="Y199" s="197">
        <v>7.6966711206444716</v>
      </c>
      <c r="Z199" s="197">
        <v>147.16659095005954</v>
      </c>
      <c r="AA199" s="197">
        <v>0</v>
      </c>
      <c r="AB199" s="197">
        <v>0.76095124429617256</v>
      </c>
      <c r="AC199" s="198">
        <v>9.0529549271748131</v>
      </c>
      <c r="AD199" s="197">
        <v>1.8009345459173321E-3</v>
      </c>
      <c r="AE199" s="197">
        <v>0</v>
      </c>
      <c r="AF199" s="197">
        <v>0</v>
      </c>
      <c r="AG199" s="197">
        <v>9.0511539926288904</v>
      </c>
      <c r="AH199" s="197">
        <v>0</v>
      </c>
      <c r="AI199" s="200">
        <f t="shared" si="87"/>
        <v>179.33476011442639</v>
      </c>
      <c r="AJ199" s="131" t="str">
        <f t="shared" si="88"/>
        <v/>
      </c>
      <c r="BA199" s="131"/>
      <c r="BR199" s="131"/>
      <c r="CG199" s="131"/>
    </row>
    <row r="200" spans="1:85" ht="15">
      <c r="A200" s="149" t="s">
        <v>25</v>
      </c>
      <c r="B200" s="150">
        <v>3.3392489364337652</v>
      </c>
      <c r="C200" s="150">
        <v>0.34977801890333493</v>
      </c>
      <c r="D200" s="150">
        <v>45.056736741262334</v>
      </c>
      <c r="E200" s="150">
        <v>98.342875636316819</v>
      </c>
      <c r="F200" s="304"/>
      <c r="G200" s="150">
        <v>6.1618864606419086</v>
      </c>
      <c r="H200" s="151">
        <v>0</v>
      </c>
      <c r="I200" s="152">
        <f t="shared" si="85"/>
        <v>153.25052579355815</v>
      </c>
      <c r="J200" s="139"/>
      <c r="K200" s="153" t="s">
        <v>25</v>
      </c>
      <c r="L200" s="154">
        <v>3.3392489364337652</v>
      </c>
      <c r="M200" s="154">
        <v>0.34977801890333493</v>
      </c>
      <c r="N200" s="154">
        <v>45.056736741262334</v>
      </c>
      <c r="O200" s="154">
        <v>98.342875636316819</v>
      </c>
      <c r="P200" s="154">
        <v>9.4998610697445331E-3</v>
      </c>
      <c r="Q200" s="154">
        <v>6.1618864606419086</v>
      </c>
      <c r="R200" s="155">
        <v>0</v>
      </c>
      <c r="S200" s="156">
        <f t="shared" si="86"/>
        <v>153.2600256546279</v>
      </c>
      <c r="U200" s="201" t="s">
        <v>25</v>
      </c>
      <c r="V200" s="202">
        <v>0.46412717639103429</v>
      </c>
      <c r="W200" s="202">
        <v>2.875121760042731</v>
      </c>
      <c r="X200" s="202">
        <v>6.1618864606419086</v>
      </c>
      <c r="Y200" s="202">
        <v>0.34977801890333493</v>
      </c>
      <c r="Z200" s="202">
        <v>45.056736741262334</v>
      </c>
      <c r="AA200" s="202">
        <v>98.326372302441996</v>
      </c>
      <c r="AB200" s="202">
        <v>9.4998610697445331E-3</v>
      </c>
      <c r="AC200" s="203">
        <v>1.6503333874829548E-2</v>
      </c>
      <c r="AD200" s="202">
        <v>0</v>
      </c>
      <c r="AE200" s="202">
        <v>0</v>
      </c>
      <c r="AF200" s="202">
        <v>0</v>
      </c>
      <c r="AG200" s="202">
        <v>0</v>
      </c>
      <c r="AH200" s="202">
        <v>1.6503333874829548E-2</v>
      </c>
      <c r="AI200" s="204">
        <f t="shared" si="87"/>
        <v>153.2600256546279</v>
      </c>
      <c r="AJ200" s="131" t="str">
        <f t="shared" si="88"/>
        <v/>
      </c>
      <c r="BA200" s="131"/>
      <c r="BR200" s="131"/>
      <c r="CG200" s="131"/>
    </row>
    <row r="201" spans="1:85" ht="15">
      <c r="A201" s="157" t="s">
        <v>24</v>
      </c>
      <c r="B201" s="146">
        <v>0.70676212719921738</v>
      </c>
      <c r="C201" s="146">
        <v>0</v>
      </c>
      <c r="D201" s="146">
        <v>0</v>
      </c>
      <c r="E201" s="146">
        <v>0</v>
      </c>
      <c r="F201" s="304"/>
      <c r="G201" s="146">
        <v>0</v>
      </c>
      <c r="H201" s="158">
        <v>0</v>
      </c>
      <c r="I201" s="144">
        <f t="shared" si="85"/>
        <v>0.70676212719921738</v>
      </c>
      <c r="J201" s="139"/>
      <c r="K201" s="159" t="s">
        <v>24</v>
      </c>
      <c r="L201" s="146">
        <v>0.70676212719921738</v>
      </c>
      <c r="M201" s="146">
        <v>0</v>
      </c>
      <c r="N201" s="146">
        <v>0</v>
      </c>
      <c r="O201" s="146">
        <v>0</v>
      </c>
      <c r="P201" s="146">
        <v>0</v>
      </c>
      <c r="Q201" s="146">
        <v>0</v>
      </c>
      <c r="R201" s="147">
        <v>0</v>
      </c>
      <c r="S201" s="148">
        <f t="shared" si="86"/>
        <v>0.70676212719921738</v>
      </c>
      <c r="U201" s="205" t="s">
        <v>24</v>
      </c>
      <c r="V201" s="197">
        <v>0.70676212719921738</v>
      </c>
      <c r="W201" s="197">
        <v>0</v>
      </c>
      <c r="X201" s="197">
        <v>0</v>
      </c>
      <c r="Y201" s="197">
        <v>0</v>
      </c>
      <c r="Z201" s="197">
        <v>0</v>
      </c>
      <c r="AA201" s="197">
        <v>0</v>
      </c>
      <c r="AB201" s="197">
        <v>0</v>
      </c>
      <c r="AC201" s="198">
        <v>0</v>
      </c>
      <c r="AD201" s="197">
        <v>0</v>
      </c>
      <c r="AE201" s="197">
        <v>0</v>
      </c>
      <c r="AF201" s="197">
        <v>0</v>
      </c>
      <c r="AG201" s="197">
        <v>0</v>
      </c>
      <c r="AH201" s="197">
        <v>0</v>
      </c>
      <c r="AI201" s="200">
        <f t="shared" si="87"/>
        <v>0.70676212719921738</v>
      </c>
      <c r="AJ201" s="131" t="str">
        <f t="shared" si="88"/>
        <v/>
      </c>
      <c r="BA201" s="131"/>
      <c r="BR201" s="131"/>
      <c r="CG201" s="131"/>
    </row>
    <row r="202" spans="1:85" ht="15">
      <c r="A202" s="149" t="s">
        <v>57</v>
      </c>
      <c r="B202" s="150">
        <v>4.8492550829178435E-4</v>
      </c>
      <c r="C202" s="150">
        <v>0</v>
      </c>
      <c r="D202" s="150">
        <v>0</v>
      </c>
      <c r="E202" s="150">
        <v>0</v>
      </c>
      <c r="F202" s="304"/>
      <c r="G202" s="150">
        <v>0</v>
      </c>
      <c r="H202" s="151">
        <v>0</v>
      </c>
      <c r="I202" s="152">
        <f t="shared" si="85"/>
        <v>4.8492550829178435E-4</v>
      </c>
      <c r="J202" s="139"/>
      <c r="K202" s="153" t="s">
        <v>57</v>
      </c>
      <c r="L202" s="154">
        <v>4.8492550829178435E-4</v>
      </c>
      <c r="M202" s="154">
        <v>0</v>
      </c>
      <c r="N202" s="154">
        <v>0</v>
      </c>
      <c r="O202" s="154">
        <v>0</v>
      </c>
      <c r="P202" s="154">
        <v>0</v>
      </c>
      <c r="Q202" s="154">
        <v>0</v>
      </c>
      <c r="R202" s="155">
        <v>0</v>
      </c>
      <c r="S202" s="156">
        <f t="shared" si="86"/>
        <v>4.8492550829178435E-4</v>
      </c>
      <c r="U202" s="201" t="s">
        <v>57</v>
      </c>
      <c r="V202" s="202">
        <v>4.8492550829178435E-4</v>
      </c>
      <c r="W202" s="202">
        <v>0</v>
      </c>
      <c r="X202" s="202">
        <v>0</v>
      </c>
      <c r="Y202" s="202">
        <v>0</v>
      </c>
      <c r="Z202" s="202">
        <v>0</v>
      </c>
      <c r="AA202" s="202">
        <v>0</v>
      </c>
      <c r="AB202" s="202">
        <v>0</v>
      </c>
      <c r="AC202" s="203">
        <v>0</v>
      </c>
      <c r="AD202" s="202">
        <v>0</v>
      </c>
      <c r="AE202" s="202">
        <v>0</v>
      </c>
      <c r="AF202" s="202">
        <v>0</v>
      </c>
      <c r="AG202" s="202">
        <v>0</v>
      </c>
      <c r="AH202" s="202">
        <v>0</v>
      </c>
      <c r="AI202" s="204">
        <f t="shared" si="87"/>
        <v>4.8492550829178435E-4</v>
      </c>
      <c r="AJ202" s="131" t="str">
        <f t="shared" si="88"/>
        <v/>
      </c>
      <c r="BA202" s="131"/>
      <c r="BR202" s="131"/>
      <c r="CG202" s="131"/>
    </row>
    <row r="203" spans="1:85" ht="15">
      <c r="A203" s="157" t="s">
        <v>22</v>
      </c>
      <c r="B203" s="146">
        <v>0.21696012760602484</v>
      </c>
      <c r="C203" s="146">
        <v>0</v>
      </c>
      <c r="D203" s="146">
        <v>13.498626017566288</v>
      </c>
      <c r="E203" s="146">
        <v>0.81997030433308993</v>
      </c>
      <c r="F203" s="304"/>
      <c r="G203" s="146">
        <v>0</v>
      </c>
      <c r="H203" s="158">
        <v>0</v>
      </c>
      <c r="I203" s="144">
        <f t="shared" si="85"/>
        <v>14.535556449505403</v>
      </c>
      <c r="J203" s="139"/>
      <c r="K203" s="159" t="s">
        <v>22</v>
      </c>
      <c r="L203" s="146">
        <v>0.21696012760602484</v>
      </c>
      <c r="M203" s="146">
        <v>0</v>
      </c>
      <c r="N203" s="146">
        <v>13.498626017566288</v>
      </c>
      <c r="O203" s="146">
        <v>0.81997030433308993</v>
      </c>
      <c r="P203" s="146">
        <v>6.1299089182344488</v>
      </c>
      <c r="Q203" s="146">
        <v>0</v>
      </c>
      <c r="R203" s="147">
        <v>0</v>
      </c>
      <c r="S203" s="148">
        <f t="shared" si="86"/>
        <v>20.665465367739852</v>
      </c>
      <c r="U203" s="205" t="s">
        <v>22</v>
      </c>
      <c r="V203" s="197">
        <v>0.21696012760602484</v>
      </c>
      <c r="W203" s="197">
        <v>0</v>
      </c>
      <c r="X203" s="197">
        <v>0</v>
      </c>
      <c r="Y203" s="197">
        <v>0</v>
      </c>
      <c r="Z203" s="197">
        <v>13.430681208920985</v>
      </c>
      <c r="AA203" s="197">
        <v>0</v>
      </c>
      <c r="AB203" s="197">
        <v>6.1299089182344488</v>
      </c>
      <c r="AC203" s="198">
        <v>0.88791511297839298</v>
      </c>
      <c r="AD203" s="197">
        <v>0</v>
      </c>
      <c r="AE203" s="197">
        <v>0</v>
      </c>
      <c r="AF203" s="197">
        <v>0</v>
      </c>
      <c r="AG203" s="197">
        <v>6.7944808645303056E-2</v>
      </c>
      <c r="AH203" s="197">
        <v>0.81997030433308993</v>
      </c>
      <c r="AI203" s="200">
        <f t="shared" si="87"/>
        <v>20.665465367739852</v>
      </c>
      <c r="AJ203" s="131" t="str">
        <f t="shared" si="88"/>
        <v/>
      </c>
      <c r="BA203" s="131"/>
      <c r="BR203" s="131"/>
      <c r="CG203" s="131"/>
    </row>
    <row r="204" spans="1:85" ht="15">
      <c r="A204" s="149" t="s">
        <v>21</v>
      </c>
      <c r="B204" s="150">
        <v>0</v>
      </c>
      <c r="C204" s="150">
        <v>0</v>
      </c>
      <c r="D204" s="150">
        <v>13.033264170557523</v>
      </c>
      <c r="E204" s="150">
        <v>0</v>
      </c>
      <c r="F204" s="304"/>
      <c r="G204" s="150">
        <v>0</v>
      </c>
      <c r="H204" s="151">
        <v>0</v>
      </c>
      <c r="I204" s="152">
        <f t="shared" si="85"/>
        <v>13.033264170557523</v>
      </c>
      <c r="J204" s="139"/>
      <c r="K204" s="153" t="s">
        <v>21</v>
      </c>
      <c r="L204" s="154">
        <v>0</v>
      </c>
      <c r="M204" s="154">
        <v>0</v>
      </c>
      <c r="N204" s="154">
        <v>13.033264170557523</v>
      </c>
      <c r="O204" s="154">
        <v>0</v>
      </c>
      <c r="P204" s="154">
        <v>0</v>
      </c>
      <c r="Q204" s="154">
        <v>0</v>
      </c>
      <c r="R204" s="155">
        <v>0</v>
      </c>
      <c r="S204" s="156">
        <f t="shared" si="86"/>
        <v>13.033264170557523</v>
      </c>
      <c r="U204" s="201" t="s">
        <v>58</v>
      </c>
      <c r="V204" s="202">
        <v>0</v>
      </c>
      <c r="W204" s="202">
        <v>0</v>
      </c>
      <c r="X204" s="202">
        <v>0</v>
      </c>
      <c r="Y204" s="202">
        <v>0</v>
      </c>
      <c r="Z204" s="202">
        <v>13.033264170557523</v>
      </c>
      <c r="AA204" s="202">
        <v>0</v>
      </c>
      <c r="AB204" s="202">
        <v>0</v>
      </c>
      <c r="AC204" s="203">
        <v>0</v>
      </c>
      <c r="AD204" s="202">
        <v>0</v>
      </c>
      <c r="AE204" s="202">
        <v>0</v>
      </c>
      <c r="AF204" s="202">
        <v>0</v>
      </c>
      <c r="AG204" s="202">
        <v>0</v>
      </c>
      <c r="AH204" s="202">
        <v>0</v>
      </c>
      <c r="AI204" s="204">
        <f t="shared" si="87"/>
        <v>13.033264170557523</v>
      </c>
      <c r="AJ204" s="131" t="str">
        <f t="shared" si="88"/>
        <v/>
      </c>
      <c r="BA204" s="131"/>
      <c r="BR204" s="131"/>
      <c r="CG204" s="131"/>
    </row>
    <row r="205" spans="1:85" ht="15">
      <c r="A205" s="160" t="s">
        <v>61</v>
      </c>
      <c r="B205" s="146">
        <v>0</v>
      </c>
      <c r="C205" s="146">
        <v>0</v>
      </c>
      <c r="D205" s="146">
        <v>0</v>
      </c>
      <c r="E205" s="146">
        <v>0</v>
      </c>
      <c r="F205" s="304"/>
      <c r="G205" s="146">
        <v>0</v>
      </c>
      <c r="H205" s="158">
        <v>0</v>
      </c>
      <c r="I205" s="144">
        <f t="shared" si="85"/>
        <v>0</v>
      </c>
      <c r="J205" s="139"/>
      <c r="K205" s="161" t="s">
        <v>61</v>
      </c>
      <c r="L205" s="146">
        <v>0</v>
      </c>
      <c r="M205" s="146">
        <v>0</v>
      </c>
      <c r="N205" s="146">
        <v>0</v>
      </c>
      <c r="O205" s="146">
        <v>0</v>
      </c>
      <c r="P205" s="146">
        <v>0</v>
      </c>
      <c r="Q205" s="146">
        <v>0</v>
      </c>
      <c r="R205" s="147">
        <v>0</v>
      </c>
      <c r="S205" s="148">
        <f t="shared" si="86"/>
        <v>0</v>
      </c>
      <c r="U205" s="206" t="s">
        <v>59</v>
      </c>
      <c r="V205" s="197">
        <v>0</v>
      </c>
      <c r="W205" s="197">
        <v>0</v>
      </c>
      <c r="X205" s="197">
        <v>0</v>
      </c>
      <c r="Y205" s="197">
        <v>0</v>
      </c>
      <c r="Z205" s="197">
        <v>0</v>
      </c>
      <c r="AA205" s="197">
        <v>0</v>
      </c>
      <c r="AB205" s="197">
        <v>0</v>
      </c>
      <c r="AC205" s="198">
        <v>0</v>
      </c>
      <c r="AD205" s="199">
        <v>0</v>
      </c>
      <c r="AE205" s="199">
        <v>0</v>
      </c>
      <c r="AF205" s="199">
        <v>0</v>
      </c>
      <c r="AG205" s="199">
        <v>0</v>
      </c>
      <c r="AH205" s="199">
        <v>0</v>
      </c>
      <c r="AI205" s="200">
        <f t="shared" si="87"/>
        <v>0</v>
      </c>
      <c r="AJ205" s="131" t="str">
        <f t="shared" si="88"/>
        <v/>
      </c>
      <c r="BA205" s="131"/>
      <c r="BR205" s="131"/>
      <c r="CG205" s="131"/>
    </row>
    <row r="206" spans="1:85">
      <c r="A206" s="162" t="s">
        <v>23</v>
      </c>
      <c r="B206" s="163">
        <v>0</v>
      </c>
      <c r="C206" s="163">
        <v>0</v>
      </c>
      <c r="D206" s="163">
        <v>0</v>
      </c>
      <c r="E206" s="163">
        <v>0</v>
      </c>
      <c r="F206" s="304"/>
      <c r="G206" s="163">
        <v>0</v>
      </c>
      <c r="H206" s="164">
        <v>0</v>
      </c>
      <c r="I206" s="165">
        <f t="shared" si="85"/>
        <v>0</v>
      </c>
      <c r="J206" s="139"/>
      <c r="K206" s="166" t="s">
        <v>23</v>
      </c>
      <c r="L206" s="167">
        <v>0</v>
      </c>
      <c r="M206" s="167">
        <v>0</v>
      </c>
      <c r="N206" s="167">
        <v>0</v>
      </c>
      <c r="O206" s="167">
        <v>0</v>
      </c>
      <c r="P206" s="167">
        <v>0</v>
      </c>
      <c r="Q206" s="167">
        <v>0</v>
      </c>
      <c r="R206" s="168">
        <v>0</v>
      </c>
      <c r="S206" s="169">
        <f t="shared" si="86"/>
        <v>0</v>
      </c>
      <c r="U206" s="207" t="s">
        <v>62</v>
      </c>
      <c r="V206" s="208">
        <v>0</v>
      </c>
      <c r="W206" s="208">
        <v>0</v>
      </c>
      <c r="X206" s="208">
        <v>0</v>
      </c>
      <c r="Y206" s="208">
        <v>0</v>
      </c>
      <c r="Z206" s="208">
        <v>0</v>
      </c>
      <c r="AA206" s="208">
        <v>0</v>
      </c>
      <c r="AB206" s="208">
        <v>0</v>
      </c>
      <c r="AC206" s="208">
        <v>0</v>
      </c>
      <c r="AD206" s="208">
        <v>0</v>
      </c>
      <c r="AE206" s="208">
        <v>0</v>
      </c>
      <c r="AF206" s="208">
        <v>0</v>
      </c>
      <c r="AG206" s="208">
        <v>0</v>
      </c>
      <c r="AH206" s="92">
        <v>0</v>
      </c>
      <c r="AI206" s="209">
        <f t="shared" si="87"/>
        <v>0</v>
      </c>
      <c r="AJ206" s="131" t="str">
        <f t="shared" si="88"/>
        <v/>
      </c>
      <c r="BA206" s="131"/>
      <c r="BR206" s="131"/>
      <c r="CG206" s="131"/>
    </row>
    <row r="207" spans="1:85">
      <c r="A207" s="170" t="s">
        <v>19</v>
      </c>
      <c r="B207" s="171">
        <v>0</v>
      </c>
      <c r="C207" s="171">
        <v>0</v>
      </c>
      <c r="D207" s="171">
        <v>0</v>
      </c>
      <c r="E207" s="171">
        <v>0</v>
      </c>
      <c r="F207" s="304"/>
      <c r="G207" s="171">
        <v>0</v>
      </c>
      <c r="H207" s="172">
        <v>0</v>
      </c>
      <c r="I207" s="173">
        <f t="shared" si="85"/>
        <v>0</v>
      </c>
      <c r="J207" s="139"/>
      <c r="K207" s="174" t="s">
        <v>19</v>
      </c>
      <c r="L207" s="171">
        <v>0</v>
      </c>
      <c r="M207" s="171">
        <v>0</v>
      </c>
      <c r="N207" s="171">
        <v>0</v>
      </c>
      <c r="O207" s="171">
        <v>0</v>
      </c>
      <c r="P207" s="171">
        <v>0</v>
      </c>
      <c r="Q207" s="171">
        <v>0</v>
      </c>
      <c r="R207" s="175">
        <v>0</v>
      </c>
      <c r="S207" s="176">
        <f t="shared" si="86"/>
        <v>0</v>
      </c>
      <c r="U207" s="210" t="s">
        <v>19</v>
      </c>
      <c r="V207" s="211">
        <v>0</v>
      </c>
      <c r="W207" s="211">
        <v>0</v>
      </c>
      <c r="X207" s="211">
        <v>0</v>
      </c>
      <c r="Y207" s="211">
        <v>0</v>
      </c>
      <c r="Z207" s="211">
        <v>0</v>
      </c>
      <c r="AA207" s="211">
        <v>0</v>
      </c>
      <c r="AB207" s="211">
        <v>0</v>
      </c>
      <c r="AC207" s="211">
        <v>0</v>
      </c>
      <c r="AD207" s="212">
        <v>0</v>
      </c>
      <c r="AE207" s="212">
        <v>0</v>
      </c>
      <c r="AF207" s="212">
        <v>0</v>
      </c>
      <c r="AG207" s="212">
        <v>0</v>
      </c>
      <c r="AH207" s="212">
        <v>0</v>
      </c>
      <c r="AI207" s="213">
        <f t="shared" si="87"/>
        <v>0</v>
      </c>
      <c r="AJ207" s="131" t="str">
        <f t="shared" si="88"/>
        <v/>
      </c>
      <c r="BA207" s="131"/>
      <c r="BR207" s="131"/>
      <c r="CG207" s="131"/>
    </row>
    <row r="208" spans="1:85">
      <c r="A208" s="162" t="s">
        <v>20</v>
      </c>
      <c r="B208" s="163">
        <v>0</v>
      </c>
      <c r="C208" s="163">
        <v>0</v>
      </c>
      <c r="D208" s="163">
        <v>0</v>
      </c>
      <c r="E208" s="163">
        <v>0</v>
      </c>
      <c r="F208" s="304"/>
      <c r="G208" s="163">
        <v>0</v>
      </c>
      <c r="H208" s="164">
        <v>0</v>
      </c>
      <c r="I208" s="165">
        <f t="shared" si="85"/>
        <v>0</v>
      </c>
      <c r="J208" s="139"/>
      <c r="K208" s="166" t="s">
        <v>20</v>
      </c>
      <c r="L208" s="167">
        <v>0</v>
      </c>
      <c r="M208" s="167">
        <v>0</v>
      </c>
      <c r="N208" s="167">
        <v>0</v>
      </c>
      <c r="O208" s="167">
        <v>0</v>
      </c>
      <c r="P208" s="167">
        <v>0</v>
      </c>
      <c r="Q208" s="167">
        <v>0</v>
      </c>
      <c r="R208" s="168">
        <v>0</v>
      </c>
      <c r="S208" s="169">
        <f t="shared" si="86"/>
        <v>0</v>
      </c>
      <c r="U208" s="207" t="s">
        <v>20</v>
      </c>
      <c r="V208" s="208">
        <v>0</v>
      </c>
      <c r="W208" s="208">
        <v>0</v>
      </c>
      <c r="X208" s="208">
        <v>0</v>
      </c>
      <c r="Y208" s="208">
        <v>0</v>
      </c>
      <c r="Z208" s="208">
        <v>0</v>
      </c>
      <c r="AA208" s="208">
        <v>0</v>
      </c>
      <c r="AB208" s="208">
        <v>0</v>
      </c>
      <c r="AC208" s="208">
        <v>0</v>
      </c>
      <c r="AD208" s="208">
        <v>0</v>
      </c>
      <c r="AE208" s="208">
        <v>0</v>
      </c>
      <c r="AF208" s="208">
        <v>0</v>
      </c>
      <c r="AG208" s="208">
        <v>0</v>
      </c>
      <c r="AH208" s="92">
        <v>0</v>
      </c>
      <c r="AI208" s="209">
        <f t="shared" si="87"/>
        <v>0</v>
      </c>
      <c r="AJ208" s="131" t="str">
        <f t="shared" si="88"/>
        <v/>
      </c>
      <c r="BA208" s="131"/>
      <c r="BR208" s="131"/>
      <c r="CG208" s="131"/>
    </row>
    <row r="209" spans="1:85" ht="15" thickBot="1">
      <c r="A209" s="177" t="s">
        <v>11</v>
      </c>
      <c r="B209" s="178">
        <v>0</v>
      </c>
      <c r="C209" s="178">
        <v>0</v>
      </c>
      <c r="D209" s="178">
        <v>0</v>
      </c>
      <c r="E209" s="178">
        <v>0</v>
      </c>
      <c r="F209" s="305"/>
      <c r="G209" s="178">
        <v>0</v>
      </c>
      <c r="H209" s="179">
        <v>0</v>
      </c>
      <c r="I209" s="180">
        <f t="shared" si="85"/>
        <v>0</v>
      </c>
      <c r="J209" s="139"/>
      <c r="K209" s="181" t="s">
        <v>11</v>
      </c>
      <c r="L209" s="178">
        <v>0</v>
      </c>
      <c r="M209" s="178">
        <v>0</v>
      </c>
      <c r="N209" s="178">
        <v>0</v>
      </c>
      <c r="O209" s="178">
        <v>0</v>
      </c>
      <c r="P209" s="178">
        <v>0</v>
      </c>
      <c r="Q209" s="178">
        <v>0</v>
      </c>
      <c r="R209" s="182">
        <v>0</v>
      </c>
      <c r="S209" s="183">
        <f t="shared" si="86"/>
        <v>0</v>
      </c>
      <c r="U209" s="210" t="s">
        <v>11</v>
      </c>
      <c r="V209" s="211">
        <v>0</v>
      </c>
      <c r="W209" s="211">
        <v>0</v>
      </c>
      <c r="X209" s="211">
        <v>0</v>
      </c>
      <c r="Y209" s="211">
        <v>0</v>
      </c>
      <c r="Z209" s="211">
        <v>0</v>
      </c>
      <c r="AA209" s="211">
        <v>0</v>
      </c>
      <c r="AB209" s="211">
        <v>0</v>
      </c>
      <c r="AC209" s="211">
        <v>0</v>
      </c>
      <c r="AD209" s="212">
        <v>0</v>
      </c>
      <c r="AE209" s="212">
        <v>0</v>
      </c>
      <c r="AF209" s="212">
        <v>0</v>
      </c>
      <c r="AG209" s="212">
        <v>0</v>
      </c>
      <c r="AH209" s="212">
        <v>0</v>
      </c>
      <c r="AI209" s="213">
        <f t="shared" si="87"/>
        <v>0</v>
      </c>
      <c r="AJ209" s="131" t="str">
        <f t="shared" si="88"/>
        <v/>
      </c>
      <c r="BA209" s="131"/>
      <c r="BR209" s="131"/>
      <c r="CG209" s="131"/>
    </row>
    <row r="210" spans="1:85" ht="15">
      <c r="A210" s="184" t="s">
        <v>26</v>
      </c>
      <c r="B210" s="185">
        <f>SUM(B189:B205)</f>
        <v>20.844816395477867</v>
      </c>
      <c r="C210" s="185">
        <f t="shared" ref="C210:I210" si="89">SUM(C189:C205)</f>
        <v>8.0625802629747412</v>
      </c>
      <c r="D210" s="185">
        <f t="shared" si="89"/>
        <v>237.15414830099695</v>
      </c>
      <c r="E210" s="185">
        <f t="shared" si="89"/>
        <v>105.37739730936877</v>
      </c>
      <c r="F210" s="185">
        <f t="shared" si="89"/>
        <v>0</v>
      </c>
      <c r="G210" s="185">
        <f t="shared" si="89"/>
        <v>6.1618864606419086</v>
      </c>
      <c r="H210" s="187">
        <f t="shared" si="89"/>
        <v>0</v>
      </c>
      <c r="I210" s="144">
        <f t="shared" si="89"/>
        <v>377.60082872946026</v>
      </c>
      <c r="J210" s="139"/>
      <c r="K210" s="186" t="s">
        <v>26</v>
      </c>
      <c r="L210" s="185">
        <f>SUM(L189:L205)</f>
        <v>20.844816395477867</v>
      </c>
      <c r="M210" s="185">
        <f t="shared" ref="M210:S210" si="90">SUM(M189:M205)</f>
        <v>8.0625802629747412</v>
      </c>
      <c r="N210" s="185">
        <f t="shared" si="90"/>
        <v>237.15414830099695</v>
      </c>
      <c r="O210" s="185">
        <f t="shared" si="90"/>
        <v>105.37739730936877</v>
      </c>
      <c r="P210" s="185">
        <f t="shared" si="90"/>
        <v>112.84665293103804</v>
      </c>
      <c r="Q210" s="185">
        <f t="shared" si="90"/>
        <v>6.1618864606419086</v>
      </c>
      <c r="R210" s="187">
        <f t="shared" si="90"/>
        <v>0</v>
      </c>
      <c r="S210" s="188">
        <f t="shared" si="90"/>
        <v>490.44748166049828</v>
      </c>
      <c r="T210" s="131" t="str">
        <f>IF(ABS(S210-AI210)&gt;0.01,S210-AI210,"")</f>
        <v/>
      </c>
      <c r="U210" s="214" t="s">
        <v>60</v>
      </c>
      <c r="V210" s="215">
        <f>SUM(V189:V205)</f>
        <v>17.967893700889217</v>
      </c>
      <c r="W210" s="215">
        <f t="shared" ref="W210:AH210" si="91">SUM(W189:W205)</f>
        <v>2.875121760042731</v>
      </c>
      <c r="X210" s="215">
        <f t="shared" si="91"/>
        <v>6.1618864606419086</v>
      </c>
      <c r="Y210" s="215">
        <f t="shared" si="91"/>
        <v>8.0625802629747412</v>
      </c>
      <c r="Z210" s="215">
        <f t="shared" si="91"/>
        <v>227.95610699478129</v>
      </c>
      <c r="AA210" s="215">
        <f t="shared" si="91"/>
        <v>98.72412261556893</v>
      </c>
      <c r="AB210" s="215">
        <f t="shared" si="91"/>
        <v>112.84665293103804</v>
      </c>
      <c r="AC210" s="215">
        <f t="shared" si="91"/>
        <v>15.853116934561431</v>
      </c>
      <c r="AD210" s="216">
        <f t="shared" si="91"/>
        <v>1.8009345459173321E-3</v>
      </c>
      <c r="AE210" s="216">
        <f t="shared" si="91"/>
        <v>0</v>
      </c>
      <c r="AF210" s="216">
        <f t="shared" si="91"/>
        <v>0</v>
      </c>
      <c r="AG210" s="216">
        <f t="shared" si="91"/>
        <v>9.198041306215659</v>
      </c>
      <c r="AH210" s="216">
        <f t="shared" si="91"/>
        <v>6.6532746937998493</v>
      </c>
      <c r="AI210" s="217">
        <f>SUM(V210:AC210)</f>
        <v>490.44748166049828</v>
      </c>
      <c r="AJ210" s="131" t="str">
        <f t="shared" si="88"/>
        <v/>
      </c>
      <c r="BA210" s="131"/>
      <c r="BR210" s="131"/>
      <c r="CG210" s="131"/>
    </row>
    <row r="211" spans="1:85" s="2" customFormat="1" ht="15" thickBot="1">
      <c r="A211" s="15" t="s">
        <v>100</v>
      </c>
      <c r="B211" s="100">
        <f>IF($I210=0,"-",B210/$I210)</f>
        <v>5.5203312094456648E-2</v>
      </c>
      <c r="C211" s="100">
        <f t="shared" ref="C211:H211" si="92">IF($I210=0,"-",C210/$I210)</f>
        <v>2.1352125444489795E-2</v>
      </c>
      <c r="D211" s="100">
        <f t="shared" si="92"/>
        <v>0.62805515840356063</v>
      </c>
      <c r="E211" s="100">
        <f t="shared" si="92"/>
        <v>0.27907088462686752</v>
      </c>
      <c r="F211" s="100">
        <f t="shared" si="92"/>
        <v>0</v>
      </c>
      <c r="G211" s="100">
        <f t="shared" si="92"/>
        <v>1.6318519430625289E-2</v>
      </c>
      <c r="H211" s="101">
        <f t="shared" si="92"/>
        <v>0</v>
      </c>
      <c r="I211" s="102">
        <f>SUM(B211:H211)</f>
        <v>0.99999999999999978</v>
      </c>
      <c r="J211" s="131"/>
      <c r="K211" s="27" t="s">
        <v>100</v>
      </c>
      <c r="L211" s="76">
        <f t="shared" ref="L211:R211" si="93">IF($S210=0,"-",L210/$S210)</f>
        <v>4.2501627951894029E-2</v>
      </c>
      <c r="M211" s="76">
        <f t="shared" si="93"/>
        <v>1.6439232669066672E-2</v>
      </c>
      <c r="N211" s="76">
        <f t="shared" si="93"/>
        <v>0.48354646964047787</v>
      </c>
      <c r="O211" s="76">
        <f t="shared" si="93"/>
        <v>0.21485969701097174</v>
      </c>
      <c r="P211" s="76">
        <f t="shared" si="93"/>
        <v>0.23008916785335581</v>
      </c>
      <c r="Q211" s="76">
        <f t="shared" si="93"/>
        <v>1.2563804874233898E-2</v>
      </c>
      <c r="R211" s="77">
        <f t="shared" si="93"/>
        <v>0</v>
      </c>
      <c r="S211" s="78">
        <f>SUM(L211:R211)</f>
        <v>1</v>
      </c>
      <c r="U211" s="36" t="s">
        <v>100</v>
      </c>
      <c r="V211" s="103">
        <f>+V210/$AI210</f>
        <v>3.663571406270795E-2</v>
      </c>
      <c r="W211" s="103">
        <f t="shared" ref="W211:AH211" si="94">+W210/$AI210</f>
        <v>5.8622418659557357E-3</v>
      </c>
      <c r="X211" s="103">
        <f t="shared" si="94"/>
        <v>1.2563804874233898E-2</v>
      </c>
      <c r="Y211" s="103">
        <f t="shared" si="94"/>
        <v>1.6439232669066672E-2</v>
      </c>
      <c r="Z211" s="103">
        <f t="shared" si="94"/>
        <v>0.46479208379864617</v>
      </c>
      <c r="AA211" s="103">
        <f t="shared" si="94"/>
        <v>0.20129397398743007</v>
      </c>
      <c r="AB211" s="103">
        <f t="shared" si="94"/>
        <v>0.23008916785335581</v>
      </c>
      <c r="AC211" s="103">
        <f t="shared" si="94"/>
        <v>3.2323780888603708E-2</v>
      </c>
      <c r="AD211" s="103">
        <f t="shared" si="94"/>
        <v>3.6720232303363936E-6</v>
      </c>
      <c r="AE211" s="103">
        <f t="shared" si="94"/>
        <v>0</v>
      </c>
      <c r="AF211" s="103">
        <f t="shared" si="94"/>
        <v>0</v>
      </c>
      <c r="AG211" s="103">
        <f t="shared" si="94"/>
        <v>1.8754385841831697E-2</v>
      </c>
      <c r="AH211" s="103">
        <f t="shared" si="94"/>
        <v>1.3565723023541663E-2</v>
      </c>
      <c r="AI211" s="104">
        <f>SUM(V211:AC211)</f>
        <v>1</v>
      </c>
      <c r="AJ211" s="2" t="str">
        <f t="shared" si="88"/>
        <v/>
      </c>
    </row>
    <row r="212" spans="1:85" ht="15" thickBot="1">
      <c r="A212" s="218"/>
      <c r="B212" s="218"/>
      <c r="C212" s="218"/>
      <c r="D212" s="218"/>
      <c r="E212" s="218"/>
      <c r="F212" s="218"/>
      <c r="G212" s="218"/>
      <c r="H212" s="218"/>
      <c r="I212" s="218"/>
      <c r="K212" s="218"/>
      <c r="L212" s="218"/>
      <c r="M212" s="218"/>
      <c r="N212" s="218"/>
      <c r="O212" s="218"/>
      <c r="P212" s="218"/>
      <c r="Q212" s="218"/>
      <c r="R212" s="218"/>
      <c r="S212" s="218"/>
      <c r="AI212" s="139"/>
      <c r="BA212" s="131"/>
      <c r="BR212" s="131"/>
      <c r="CG212" s="131"/>
    </row>
    <row r="213" spans="1:85" ht="28.5">
      <c r="A213" s="328" t="s">
        <v>33</v>
      </c>
      <c r="B213" s="135" t="s">
        <v>0</v>
      </c>
      <c r="C213" s="135" t="s">
        <v>1</v>
      </c>
      <c r="D213" s="135" t="s">
        <v>2</v>
      </c>
      <c r="E213" s="135" t="s">
        <v>3</v>
      </c>
      <c r="F213" s="135" t="s">
        <v>27</v>
      </c>
      <c r="G213" s="135" t="s">
        <v>4</v>
      </c>
      <c r="H213" s="135" t="s">
        <v>5</v>
      </c>
      <c r="I213" s="136" t="s">
        <v>6</v>
      </c>
      <c r="K213" s="330" t="s">
        <v>33</v>
      </c>
      <c r="L213" s="137" t="s">
        <v>0</v>
      </c>
      <c r="M213" s="137" t="s">
        <v>1</v>
      </c>
      <c r="N213" s="137" t="s">
        <v>2</v>
      </c>
      <c r="O213" s="137" t="s">
        <v>3</v>
      </c>
      <c r="P213" s="137" t="s">
        <v>27</v>
      </c>
      <c r="Q213" s="137" t="s">
        <v>4</v>
      </c>
      <c r="R213" s="137" t="s">
        <v>5</v>
      </c>
      <c r="S213" s="138" t="s">
        <v>6</v>
      </c>
      <c r="U213" s="332" t="s">
        <v>33</v>
      </c>
      <c r="V213" s="190" t="s">
        <v>69</v>
      </c>
      <c r="W213" s="190" t="s">
        <v>70</v>
      </c>
      <c r="X213" s="190" t="s">
        <v>4</v>
      </c>
      <c r="Y213" s="190" t="s">
        <v>1</v>
      </c>
      <c r="Z213" s="190" t="s">
        <v>2</v>
      </c>
      <c r="AA213" s="190" t="s">
        <v>3</v>
      </c>
      <c r="AB213" s="190" t="s">
        <v>52</v>
      </c>
      <c r="AC213" s="190" t="s">
        <v>64</v>
      </c>
      <c r="AD213" s="191" t="s">
        <v>72</v>
      </c>
      <c r="AE213" s="191" t="s">
        <v>79</v>
      </c>
      <c r="AF213" s="191" t="s">
        <v>73</v>
      </c>
      <c r="AG213" s="191" t="s">
        <v>80</v>
      </c>
      <c r="AH213" s="191" t="s">
        <v>81</v>
      </c>
      <c r="AI213" s="192" t="s">
        <v>60</v>
      </c>
      <c r="BA213" s="131"/>
      <c r="BR213" s="131"/>
      <c r="CG213" s="131"/>
    </row>
    <row r="214" spans="1:85" ht="15">
      <c r="A214" s="329" t="s">
        <v>33</v>
      </c>
      <c r="B214" s="294" t="s">
        <v>109</v>
      </c>
      <c r="C214" s="295"/>
      <c r="D214" s="295"/>
      <c r="E214" s="295"/>
      <c r="F214" s="295"/>
      <c r="G214" s="295"/>
      <c r="H214" s="295"/>
      <c r="I214" s="296"/>
      <c r="K214" s="331" t="s">
        <v>33</v>
      </c>
      <c r="L214" s="297" t="s">
        <v>109</v>
      </c>
      <c r="M214" s="298"/>
      <c r="N214" s="298"/>
      <c r="O214" s="298"/>
      <c r="P214" s="298"/>
      <c r="Q214" s="298"/>
      <c r="R214" s="298"/>
      <c r="S214" s="299"/>
      <c r="U214" s="333" t="s">
        <v>33</v>
      </c>
      <c r="V214" s="326" t="s">
        <v>109</v>
      </c>
      <c r="W214" s="326"/>
      <c r="X214" s="326"/>
      <c r="Y214" s="326"/>
      <c r="Z214" s="326"/>
      <c r="AA214" s="326"/>
      <c r="AB214" s="326"/>
      <c r="AC214" s="326"/>
      <c r="AD214" s="326"/>
      <c r="AE214" s="326"/>
      <c r="AF214" s="326"/>
      <c r="AG214" s="326"/>
      <c r="AH214" s="326"/>
      <c r="AI214" s="327"/>
      <c r="BA214" s="131"/>
      <c r="BR214" s="131"/>
      <c r="CG214" s="131"/>
    </row>
    <row r="215" spans="1:85" ht="15">
      <c r="A215" s="141" t="s">
        <v>7</v>
      </c>
      <c r="B215" s="142">
        <v>0</v>
      </c>
      <c r="C215" s="142">
        <v>0</v>
      </c>
      <c r="D215" s="142">
        <v>0</v>
      </c>
      <c r="E215" s="142">
        <v>0</v>
      </c>
      <c r="F215" s="303"/>
      <c r="G215" s="142">
        <v>0</v>
      </c>
      <c r="H215" s="143">
        <v>0</v>
      </c>
      <c r="I215" s="144">
        <f>SUM(B215:H215)</f>
        <v>0</v>
      </c>
      <c r="J215" s="139"/>
      <c r="K215" s="193" t="s">
        <v>7</v>
      </c>
      <c r="L215" s="142">
        <v>0</v>
      </c>
      <c r="M215" s="142">
        <v>0</v>
      </c>
      <c r="N215" s="142">
        <v>0</v>
      </c>
      <c r="O215" s="142">
        <v>0</v>
      </c>
      <c r="P215" s="142">
        <v>0</v>
      </c>
      <c r="Q215" s="142">
        <v>0</v>
      </c>
      <c r="R215" s="194">
        <v>0</v>
      </c>
      <c r="S215" s="195">
        <f>SUM(L215:R215)</f>
        <v>0</v>
      </c>
      <c r="U215" s="196" t="s">
        <v>7</v>
      </c>
      <c r="V215" s="197">
        <v>0</v>
      </c>
      <c r="W215" s="197">
        <v>0</v>
      </c>
      <c r="X215" s="197">
        <v>0</v>
      </c>
      <c r="Y215" s="197">
        <v>0</v>
      </c>
      <c r="Z215" s="197">
        <v>0</v>
      </c>
      <c r="AA215" s="197">
        <v>0</v>
      </c>
      <c r="AB215" s="197">
        <v>0</v>
      </c>
      <c r="AC215" s="198">
        <v>0</v>
      </c>
      <c r="AD215" s="199">
        <v>0</v>
      </c>
      <c r="AE215" s="199">
        <v>0</v>
      </c>
      <c r="AF215" s="199">
        <v>0</v>
      </c>
      <c r="AG215" s="199">
        <v>0</v>
      </c>
      <c r="AH215" s="199">
        <v>0</v>
      </c>
      <c r="AI215" s="200">
        <f>SUM(V215:AC215)</f>
        <v>0</v>
      </c>
      <c r="AJ215" s="131" t="str">
        <f>IF(ABS(S215-AI215)&gt;0.001,S215-AI215,"")</f>
        <v/>
      </c>
      <c r="BA215" s="131"/>
      <c r="BR215" s="131"/>
      <c r="CG215" s="131"/>
    </row>
    <row r="216" spans="1:85" ht="15">
      <c r="A216" s="149" t="s">
        <v>8</v>
      </c>
      <c r="B216" s="150">
        <v>0</v>
      </c>
      <c r="C216" s="150">
        <v>0</v>
      </c>
      <c r="D216" s="150">
        <v>0</v>
      </c>
      <c r="E216" s="150">
        <v>0</v>
      </c>
      <c r="F216" s="304"/>
      <c r="G216" s="150">
        <v>0</v>
      </c>
      <c r="H216" s="151">
        <v>0</v>
      </c>
      <c r="I216" s="152">
        <f t="shared" ref="I216:I235" si="95">SUM(B216:H216)</f>
        <v>0</v>
      </c>
      <c r="J216" s="139"/>
      <c r="K216" s="153" t="s">
        <v>8</v>
      </c>
      <c r="L216" s="154">
        <v>0</v>
      </c>
      <c r="M216" s="154">
        <v>0</v>
      </c>
      <c r="N216" s="154">
        <v>0</v>
      </c>
      <c r="O216" s="154">
        <v>0</v>
      </c>
      <c r="P216" s="154">
        <v>0</v>
      </c>
      <c r="Q216" s="154">
        <v>0</v>
      </c>
      <c r="R216" s="155">
        <v>0</v>
      </c>
      <c r="S216" s="156">
        <f t="shared" ref="S216:S235" si="96">SUM(L216:R216)</f>
        <v>0</v>
      </c>
      <c r="U216" s="201" t="s">
        <v>8</v>
      </c>
      <c r="V216" s="202">
        <v>0</v>
      </c>
      <c r="W216" s="202">
        <v>0</v>
      </c>
      <c r="X216" s="202">
        <v>0</v>
      </c>
      <c r="Y216" s="202">
        <v>0</v>
      </c>
      <c r="Z216" s="202">
        <v>0</v>
      </c>
      <c r="AA216" s="202">
        <v>0</v>
      </c>
      <c r="AB216" s="202">
        <v>0</v>
      </c>
      <c r="AC216" s="203">
        <v>0</v>
      </c>
      <c r="AD216" s="202">
        <v>0</v>
      </c>
      <c r="AE216" s="202">
        <v>0</v>
      </c>
      <c r="AF216" s="202">
        <v>0</v>
      </c>
      <c r="AG216" s="202">
        <v>0</v>
      </c>
      <c r="AH216" s="202">
        <v>0</v>
      </c>
      <c r="AI216" s="204">
        <f t="shared" ref="AI216:AI235" si="97">SUM(V216:AC216)</f>
        <v>0</v>
      </c>
      <c r="AJ216" s="131" t="str">
        <f t="shared" ref="AJ216:AJ237" si="98">IF(ABS(S216-AI216)&gt;0.001,S216-AI216,"")</f>
        <v/>
      </c>
      <c r="BA216" s="131"/>
      <c r="BR216" s="131"/>
      <c r="CG216" s="131"/>
    </row>
    <row r="217" spans="1:85" ht="15">
      <c r="A217" s="157" t="s">
        <v>10</v>
      </c>
      <c r="B217" s="146">
        <v>0</v>
      </c>
      <c r="C217" s="146">
        <v>0</v>
      </c>
      <c r="D217" s="146">
        <v>0</v>
      </c>
      <c r="E217" s="146">
        <v>0</v>
      </c>
      <c r="F217" s="304"/>
      <c r="G217" s="146">
        <v>0</v>
      </c>
      <c r="H217" s="158">
        <v>0</v>
      </c>
      <c r="I217" s="144">
        <f t="shared" si="95"/>
        <v>0</v>
      </c>
      <c r="J217" s="139"/>
      <c r="K217" s="159" t="s">
        <v>10</v>
      </c>
      <c r="L217" s="146">
        <v>0</v>
      </c>
      <c r="M217" s="146">
        <v>0</v>
      </c>
      <c r="N217" s="146">
        <v>0</v>
      </c>
      <c r="O217" s="146">
        <v>0</v>
      </c>
      <c r="P217" s="146">
        <v>0</v>
      </c>
      <c r="Q217" s="146">
        <v>0</v>
      </c>
      <c r="R217" s="147">
        <v>0</v>
      </c>
      <c r="S217" s="148">
        <f t="shared" si="96"/>
        <v>0</v>
      </c>
      <c r="U217" s="205" t="s">
        <v>10</v>
      </c>
      <c r="V217" s="197">
        <v>0</v>
      </c>
      <c r="W217" s="197">
        <v>0</v>
      </c>
      <c r="X217" s="197">
        <v>0</v>
      </c>
      <c r="Y217" s="197">
        <v>0</v>
      </c>
      <c r="Z217" s="197">
        <v>0</v>
      </c>
      <c r="AA217" s="197">
        <v>0</v>
      </c>
      <c r="AB217" s="197">
        <v>0</v>
      </c>
      <c r="AC217" s="198">
        <v>0</v>
      </c>
      <c r="AD217" s="199">
        <v>0</v>
      </c>
      <c r="AE217" s="199">
        <v>0</v>
      </c>
      <c r="AF217" s="199">
        <v>0</v>
      </c>
      <c r="AG217" s="199">
        <v>0</v>
      </c>
      <c r="AH217" s="199">
        <v>0</v>
      </c>
      <c r="AI217" s="200">
        <f t="shared" si="97"/>
        <v>0</v>
      </c>
      <c r="AJ217" s="131" t="str">
        <f t="shared" si="98"/>
        <v/>
      </c>
      <c r="BA217" s="131"/>
      <c r="BR217" s="131"/>
      <c r="CG217" s="131"/>
    </row>
    <row r="218" spans="1:85" ht="15">
      <c r="A218" s="149" t="s">
        <v>53</v>
      </c>
      <c r="B218" s="150">
        <v>0</v>
      </c>
      <c r="C218" s="150">
        <v>0</v>
      </c>
      <c r="D218" s="150">
        <v>0</v>
      </c>
      <c r="E218" s="150">
        <v>0</v>
      </c>
      <c r="F218" s="304"/>
      <c r="G218" s="150">
        <v>0</v>
      </c>
      <c r="H218" s="151">
        <v>0</v>
      </c>
      <c r="I218" s="152">
        <f t="shared" si="95"/>
        <v>0</v>
      </c>
      <c r="J218" s="139"/>
      <c r="K218" s="153" t="s">
        <v>53</v>
      </c>
      <c r="L218" s="154">
        <v>0</v>
      </c>
      <c r="M218" s="154">
        <v>0</v>
      </c>
      <c r="N218" s="154">
        <v>0</v>
      </c>
      <c r="O218" s="154">
        <v>0</v>
      </c>
      <c r="P218" s="154">
        <v>0</v>
      </c>
      <c r="Q218" s="154">
        <v>0</v>
      </c>
      <c r="R218" s="155">
        <v>0</v>
      </c>
      <c r="S218" s="156">
        <f t="shared" si="96"/>
        <v>0</v>
      </c>
      <c r="U218" s="201" t="s">
        <v>53</v>
      </c>
      <c r="V218" s="202">
        <v>0</v>
      </c>
      <c r="W218" s="202">
        <v>0</v>
      </c>
      <c r="X218" s="202">
        <v>0</v>
      </c>
      <c r="Y218" s="202">
        <v>0</v>
      </c>
      <c r="Z218" s="202">
        <v>0</v>
      </c>
      <c r="AA218" s="202">
        <v>0</v>
      </c>
      <c r="AB218" s="202">
        <v>0</v>
      </c>
      <c r="AC218" s="203">
        <v>0</v>
      </c>
      <c r="AD218" s="202">
        <v>0</v>
      </c>
      <c r="AE218" s="202">
        <v>0</v>
      </c>
      <c r="AF218" s="202">
        <v>0</v>
      </c>
      <c r="AG218" s="202">
        <v>0</v>
      </c>
      <c r="AH218" s="202">
        <v>0</v>
      </c>
      <c r="AI218" s="204">
        <f t="shared" si="97"/>
        <v>0</v>
      </c>
      <c r="AJ218" s="131" t="str">
        <f t="shared" si="98"/>
        <v/>
      </c>
      <c r="BA218" s="131"/>
      <c r="BR218" s="131"/>
      <c r="CG218" s="131"/>
    </row>
    <row r="219" spans="1:85" ht="15">
      <c r="A219" s="157" t="s">
        <v>16</v>
      </c>
      <c r="B219" s="146">
        <v>0.24381774984705373</v>
      </c>
      <c r="C219" s="146">
        <v>0</v>
      </c>
      <c r="D219" s="146">
        <v>0.27110421282632741</v>
      </c>
      <c r="E219" s="146">
        <v>0</v>
      </c>
      <c r="F219" s="304"/>
      <c r="G219" s="146">
        <v>0</v>
      </c>
      <c r="H219" s="158">
        <v>0</v>
      </c>
      <c r="I219" s="144">
        <f t="shared" si="95"/>
        <v>0.51492196267338119</v>
      </c>
      <c r="J219" s="139"/>
      <c r="K219" s="159" t="s">
        <v>16</v>
      </c>
      <c r="L219" s="146">
        <v>0.24381774984705373</v>
      </c>
      <c r="M219" s="146">
        <v>0</v>
      </c>
      <c r="N219" s="146">
        <v>0.27110421282632741</v>
      </c>
      <c r="O219" s="146">
        <v>0</v>
      </c>
      <c r="P219" s="146">
        <v>0</v>
      </c>
      <c r="Q219" s="146">
        <v>0</v>
      </c>
      <c r="R219" s="147">
        <v>0</v>
      </c>
      <c r="S219" s="148">
        <f t="shared" si="96"/>
        <v>0.51492196267338119</v>
      </c>
      <c r="U219" s="205" t="s">
        <v>16</v>
      </c>
      <c r="V219" s="197">
        <v>0.24381774984705373</v>
      </c>
      <c r="W219" s="197">
        <v>0</v>
      </c>
      <c r="X219" s="197">
        <v>0</v>
      </c>
      <c r="Y219" s="197">
        <v>0</v>
      </c>
      <c r="Z219" s="197">
        <v>0.27110421282632741</v>
      </c>
      <c r="AA219" s="197">
        <v>0</v>
      </c>
      <c r="AB219" s="197">
        <v>0</v>
      </c>
      <c r="AC219" s="198">
        <v>0</v>
      </c>
      <c r="AD219" s="199">
        <v>0</v>
      </c>
      <c r="AE219" s="199">
        <v>0</v>
      </c>
      <c r="AF219" s="199">
        <v>0</v>
      </c>
      <c r="AG219" s="199">
        <v>0</v>
      </c>
      <c r="AH219" s="199">
        <v>0</v>
      </c>
      <c r="AI219" s="200">
        <f t="shared" si="97"/>
        <v>0.51492196267338119</v>
      </c>
      <c r="AJ219" s="131" t="str">
        <f t="shared" si="98"/>
        <v/>
      </c>
      <c r="BA219" s="131"/>
      <c r="BR219" s="131"/>
      <c r="CG219" s="131"/>
    </row>
    <row r="220" spans="1:85" ht="15">
      <c r="A220" s="149" t="s">
        <v>15</v>
      </c>
      <c r="B220" s="150">
        <v>4.1465908973913882E-6</v>
      </c>
      <c r="C220" s="150">
        <v>0</v>
      </c>
      <c r="D220" s="150">
        <v>4.6106498064857404E-6</v>
      </c>
      <c r="E220" s="150">
        <v>0</v>
      </c>
      <c r="F220" s="304"/>
      <c r="G220" s="150">
        <v>0</v>
      </c>
      <c r="H220" s="151">
        <v>0</v>
      </c>
      <c r="I220" s="152">
        <f t="shared" si="95"/>
        <v>8.7572407038771294E-6</v>
      </c>
      <c r="J220" s="139"/>
      <c r="K220" s="153" t="s">
        <v>15</v>
      </c>
      <c r="L220" s="154">
        <v>4.1465908973913882E-6</v>
      </c>
      <c r="M220" s="154">
        <v>0</v>
      </c>
      <c r="N220" s="154">
        <v>4.6106498064857404E-6</v>
      </c>
      <c r="O220" s="154">
        <v>0</v>
      </c>
      <c r="P220" s="154">
        <v>0</v>
      </c>
      <c r="Q220" s="154">
        <v>0</v>
      </c>
      <c r="R220" s="155">
        <v>0</v>
      </c>
      <c r="S220" s="156">
        <f t="shared" si="96"/>
        <v>8.7572407038771294E-6</v>
      </c>
      <c r="U220" s="201" t="s">
        <v>54</v>
      </c>
      <c r="V220" s="202">
        <v>4.1465908973913882E-6</v>
      </c>
      <c r="W220" s="202">
        <v>0</v>
      </c>
      <c r="X220" s="202">
        <v>0</v>
      </c>
      <c r="Y220" s="202">
        <v>0</v>
      </c>
      <c r="Z220" s="202">
        <v>4.6106498064857404E-6</v>
      </c>
      <c r="AA220" s="202">
        <v>0</v>
      </c>
      <c r="AB220" s="202">
        <v>0</v>
      </c>
      <c r="AC220" s="203">
        <v>0</v>
      </c>
      <c r="AD220" s="202">
        <v>0</v>
      </c>
      <c r="AE220" s="202">
        <v>0</v>
      </c>
      <c r="AF220" s="202">
        <v>0</v>
      </c>
      <c r="AG220" s="202">
        <v>0</v>
      </c>
      <c r="AH220" s="202">
        <v>0</v>
      </c>
      <c r="AI220" s="204">
        <f t="shared" si="97"/>
        <v>8.7572407038771294E-6</v>
      </c>
      <c r="AJ220" s="131" t="str">
        <f t="shared" si="98"/>
        <v/>
      </c>
      <c r="BA220" s="131"/>
      <c r="BR220" s="131"/>
      <c r="CG220" s="131"/>
    </row>
    <row r="221" spans="1:85" ht="15">
      <c r="A221" s="157" t="s">
        <v>55</v>
      </c>
      <c r="B221" s="146">
        <v>0</v>
      </c>
      <c r="C221" s="146">
        <v>0</v>
      </c>
      <c r="D221" s="146">
        <v>0</v>
      </c>
      <c r="E221" s="146">
        <v>2.8967659615867096</v>
      </c>
      <c r="F221" s="304"/>
      <c r="G221" s="146">
        <v>0</v>
      </c>
      <c r="H221" s="158">
        <v>0</v>
      </c>
      <c r="I221" s="144">
        <f t="shared" si="95"/>
        <v>2.8967659615867096</v>
      </c>
      <c r="J221" s="139"/>
      <c r="K221" s="159" t="s">
        <v>55</v>
      </c>
      <c r="L221" s="146">
        <v>0</v>
      </c>
      <c r="M221" s="146">
        <v>0</v>
      </c>
      <c r="N221" s="146">
        <v>0</v>
      </c>
      <c r="O221" s="146">
        <v>2.8967659615867096</v>
      </c>
      <c r="P221" s="146">
        <v>25.577674863443047</v>
      </c>
      <c r="Q221" s="146">
        <v>0</v>
      </c>
      <c r="R221" s="147">
        <v>0</v>
      </c>
      <c r="S221" s="148">
        <f t="shared" si="96"/>
        <v>28.474440825029756</v>
      </c>
      <c r="U221" s="205" t="s">
        <v>55</v>
      </c>
      <c r="V221" s="197">
        <v>0</v>
      </c>
      <c r="W221" s="197">
        <v>0</v>
      </c>
      <c r="X221" s="197">
        <v>0</v>
      </c>
      <c r="Y221" s="197">
        <v>0</v>
      </c>
      <c r="Z221" s="197">
        <v>0</v>
      </c>
      <c r="AA221" s="197">
        <v>0.29578903809596324</v>
      </c>
      <c r="AB221" s="197">
        <v>25.577674863443047</v>
      </c>
      <c r="AC221" s="198">
        <v>2.6009769234907463</v>
      </c>
      <c r="AD221" s="197">
        <v>0</v>
      </c>
      <c r="AE221" s="197">
        <v>0</v>
      </c>
      <c r="AF221" s="197">
        <v>0</v>
      </c>
      <c r="AG221" s="197">
        <v>0</v>
      </c>
      <c r="AH221" s="197">
        <v>2.6009769234907463</v>
      </c>
      <c r="AI221" s="200">
        <f t="shared" si="97"/>
        <v>28.47444082502976</v>
      </c>
      <c r="AJ221" s="131" t="str">
        <f t="shared" si="98"/>
        <v/>
      </c>
      <c r="BA221" s="131"/>
      <c r="BR221" s="131"/>
      <c r="CG221" s="131"/>
    </row>
    <row r="222" spans="1:85" ht="15">
      <c r="A222" s="149" t="s">
        <v>12</v>
      </c>
      <c r="B222" s="150">
        <v>0</v>
      </c>
      <c r="C222" s="150">
        <v>0</v>
      </c>
      <c r="D222" s="150">
        <v>0</v>
      </c>
      <c r="E222" s="150">
        <v>0.31059862901061641</v>
      </c>
      <c r="F222" s="304"/>
      <c r="G222" s="150">
        <v>0</v>
      </c>
      <c r="H222" s="151">
        <v>0</v>
      </c>
      <c r="I222" s="152">
        <f t="shared" si="95"/>
        <v>0.31059862901061641</v>
      </c>
      <c r="J222" s="139"/>
      <c r="K222" s="153" t="s">
        <v>12</v>
      </c>
      <c r="L222" s="154">
        <v>0</v>
      </c>
      <c r="M222" s="154">
        <v>0</v>
      </c>
      <c r="N222" s="154">
        <v>0</v>
      </c>
      <c r="O222" s="154">
        <v>0.31059862901061641</v>
      </c>
      <c r="P222" s="154">
        <v>1.1640878695339616</v>
      </c>
      <c r="Q222" s="154">
        <v>0</v>
      </c>
      <c r="R222" s="155">
        <v>0</v>
      </c>
      <c r="S222" s="156">
        <f t="shared" si="96"/>
        <v>1.474686498544578</v>
      </c>
      <c r="U222" s="201" t="s">
        <v>12</v>
      </c>
      <c r="V222" s="202">
        <v>0</v>
      </c>
      <c r="W222" s="202">
        <v>0</v>
      </c>
      <c r="X222" s="202">
        <v>0</v>
      </c>
      <c r="Y222" s="202">
        <v>0</v>
      </c>
      <c r="Z222" s="202">
        <v>0</v>
      </c>
      <c r="AA222" s="202">
        <v>0.31059862901061641</v>
      </c>
      <c r="AB222" s="202">
        <v>1.1640878695339616</v>
      </c>
      <c r="AC222" s="203">
        <v>0</v>
      </c>
      <c r="AD222" s="202">
        <v>0</v>
      </c>
      <c r="AE222" s="202">
        <v>0</v>
      </c>
      <c r="AF222" s="202">
        <v>0</v>
      </c>
      <c r="AG222" s="202">
        <v>0</v>
      </c>
      <c r="AH222" s="202">
        <v>0</v>
      </c>
      <c r="AI222" s="204">
        <f t="shared" si="97"/>
        <v>1.474686498544578</v>
      </c>
      <c r="AJ222" s="131" t="str">
        <f t="shared" si="98"/>
        <v/>
      </c>
      <c r="BA222" s="131"/>
      <c r="BR222" s="131"/>
      <c r="CG222" s="131"/>
    </row>
    <row r="223" spans="1:85" ht="15">
      <c r="A223" s="157" t="s">
        <v>56</v>
      </c>
      <c r="B223" s="146">
        <v>0</v>
      </c>
      <c r="C223" s="146">
        <v>0</v>
      </c>
      <c r="D223" s="146">
        <v>0</v>
      </c>
      <c r="E223" s="146">
        <v>0</v>
      </c>
      <c r="F223" s="304"/>
      <c r="G223" s="146">
        <v>0</v>
      </c>
      <c r="H223" s="158">
        <v>0</v>
      </c>
      <c r="I223" s="144">
        <f t="shared" si="95"/>
        <v>0</v>
      </c>
      <c r="J223" s="139"/>
      <c r="K223" s="159" t="s">
        <v>56</v>
      </c>
      <c r="L223" s="146">
        <v>0</v>
      </c>
      <c r="M223" s="146">
        <v>0</v>
      </c>
      <c r="N223" s="146">
        <v>0</v>
      </c>
      <c r="O223" s="146">
        <v>0</v>
      </c>
      <c r="P223" s="146">
        <v>0</v>
      </c>
      <c r="Q223" s="146">
        <v>0</v>
      </c>
      <c r="R223" s="147">
        <v>0</v>
      </c>
      <c r="S223" s="148">
        <f t="shared" si="96"/>
        <v>0</v>
      </c>
      <c r="U223" s="205" t="s">
        <v>56</v>
      </c>
      <c r="V223" s="197">
        <v>0</v>
      </c>
      <c r="W223" s="197">
        <v>0</v>
      </c>
      <c r="X223" s="197">
        <v>0</v>
      </c>
      <c r="Y223" s="197">
        <v>0</v>
      </c>
      <c r="Z223" s="197">
        <v>0</v>
      </c>
      <c r="AA223" s="197">
        <v>0</v>
      </c>
      <c r="AB223" s="197">
        <v>0</v>
      </c>
      <c r="AC223" s="198">
        <v>0</v>
      </c>
      <c r="AD223" s="197">
        <v>0</v>
      </c>
      <c r="AE223" s="197">
        <v>0</v>
      </c>
      <c r="AF223" s="197">
        <v>0</v>
      </c>
      <c r="AG223" s="197">
        <v>0</v>
      </c>
      <c r="AH223" s="197">
        <v>0</v>
      </c>
      <c r="AI223" s="200">
        <f t="shared" si="97"/>
        <v>0</v>
      </c>
      <c r="AJ223" s="131" t="str">
        <f t="shared" si="98"/>
        <v/>
      </c>
      <c r="BA223" s="131"/>
      <c r="BR223" s="131"/>
      <c r="CG223" s="131"/>
    </row>
    <row r="224" spans="1:85" ht="15">
      <c r="A224" s="149" t="s">
        <v>17</v>
      </c>
      <c r="B224" s="150">
        <v>4.2155354404696181E-5</v>
      </c>
      <c r="C224" s="150">
        <v>0</v>
      </c>
      <c r="D224" s="150">
        <v>0</v>
      </c>
      <c r="E224" s="150">
        <v>0</v>
      </c>
      <c r="F224" s="304"/>
      <c r="G224" s="150">
        <v>0</v>
      </c>
      <c r="H224" s="151">
        <v>0</v>
      </c>
      <c r="I224" s="152">
        <f t="shared" si="95"/>
        <v>4.2155354404696181E-5</v>
      </c>
      <c r="J224" s="139"/>
      <c r="K224" s="153" t="s">
        <v>17</v>
      </c>
      <c r="L224" s="154">
        <v>4.2155354404696181E-5</v>
      </c>
      <c r="M224" s="154">
        <v>0</v>
      </c>
      <c r="N224" s="154">
        <v>0</v>
      </c>
      <c r="O224" s="154">
        <v>0</v>
      </c>
      <c r="P224" s="154">
        <v>0</v>
      </c>
      <c r="Q224" s="154">
        <v>0</v>
      </c>
      <c r="R224" s="155">
        <v>0</v>
      </c>
      <c r="S224" s="156">
        <f t="shared" si="96"/>
        <v>4.2155354404696181E-5</v>
      </c>
      <c r="U224" s="201" t="s">
        <v>17</v>
      </c>
      <c r="V224" s="202">
        <v>4.2155354404696181E-5</v>
      </c>
      <c r="W224" s="202">
        <v>0</v>
      </c>
      <c r="X224" s="202">
        <v>0</v>
      </c>
      <c r="Y224" s="202">
        <v>0</v>
      </c>
      <c r="Z224" s="202">
        <v>0</v>
      </c>
      <c r="AA224" s="202">
        <v>0</v>
      </c>
      <c r="AB224" s="202">
        <v>0</v>
      </c>
      <c r="AC224" s="203">
        <v>0</v>
      </c>
      <c r="AD224" s="202">
        <v>0</v>
      </c>
      <c r="AE224" s="202">
        <v>0</v>
      </c>
      <c r="AF224" s="202">
        <v>0</v>
      </c>
      <c r="AG224" s="202">
        <v>0</v>
      </c>
      <c r="AH224" s="202">
        <v>0</v>
      </c>
      <c r="AI224" s="204">
        <f t="shared" si="97"/>
        <v>4.2155354404696181E-5</v>
      </c>
      <c r="AJ224" s="131" t="str">
        <f t="shared" si="98"/>
        <v/>
      </c>
      <c r="BA224" s="131"/>
      <c r="BR224" s="131"/>
      <c r="CG224" s="131"/>
    </row>
    <row r="225" spans="1:85" ht="15">
      <c r="A225" s="157" t="s">
        <v>141</v>
      </c>
      <c r="B225" s="146">
        <v>21.789488716038882</v>
      </c>
      <c r="C225" s="146">
        <v>0</v>
      </c>
      <c r="D225" s="146">
        <v>2.3584451620905074</v>
      </c>
      <c r="E225" s="146">
        <v>0</v>
      </c>
      <c r="F225" s="304"/>
      <c r="G225" s="146">
        <v>0</v>
      </c>
      <c r="H225" s="158">
        <v>0</v>
      </c>
      <c r="I225" s="144">
        <f t="shared" si="95"/>
        <v>24.14793387812939</v>
      </c>
      <c r="J225" s="139"/>
      <c r="K225" s="159" t="s">
        <v>141</v>
      </c>
      <c r="L225" s="146">
        <v>21.789488716038882</v>
      </c>
      <c r="M225" s="146">
        <v>0</v>
      </c>
      <c r="N225" s="146">
        <v>2.3584451620905074</v>
      </c>
      <c r="O225" s="146">
        <v>0</v>
      </c>
      <c r="P225" s="146">
        <v>0</v>
      </c>
      <c r="Q225" s="146">
        <v>0</v>
      </c>
      <c r="R225" s="147">
        <v>0</v>
      </c>
      <c r="S225" s="148">
        <f t="shared" si="96"/>
        <v>24.14793387812939</v>
      </c>
      <c r="U225" s="205" t="s">
        <v>141</v>
      </c>
      <c r="V225" s="197">
        <v>21.28336008678021</v>
      </c>
      <c r="W225" s="197">
        <v>0</v>
      </c>
      <c r="X225" s="197">
        <v>0</v>
      </c>
      <c r="Y225" s="197">
        <v>0</v>
      </c>
      <c r="Z225" s="197">
        <v>2.0988685829312068</v>
      </c>
      <c r="AA225" s="197">
        <v>0</v>
      </c>
      <c r="AB225" s="197">
        <v>0</v>
      </c>
      <c r="AC225" s="198">
        <v>0.76570520841797574</v>
      </c>
      <c r="AD225" s="197">
        <v>0.50612862925867275</v>
      </c>
      <c r="AE225" s="197">
        <v>0</v>
      </c>
      <c r="AF225" s="197">
        <v>0</v>
      </c>
      <c r="AG225" s="197">
        <v>0.2595765791593006</v>
      </c>
      <c r="AH225" s="197">
        <v>0</v>
      </c>
      <c r="AI225" s="200">
        <f t="shared" si="97"/>
        <v>24.147933878129393</v>
      </c>
      <c r="AJ225" s="131" t="str">
        <f t="shared" si="98"/>
        <v/>
      </c>
      <c r="BA225" s="131"/>
      <c r="BR225" s="131"/>
      <c r="CG225" s="131"/>
    </row>
    <row r="226" spans="1:85" ht="15">
      <c r="A226" s="149" t="s">
        <v>25</v>
      </c>
      <c r="B226" s="150">
        <v>12.003519747262215</v>
      </c>
      <c r="C226" s="150">
        <v>0.31685958308138623</v>
      </c>
      <c r="D226" s="150">
        <v>4.9992616933089753</v>
      </c>
      <c r="E226" s="150">
        <v>42.148584771546822</v>
      </c>
      <c r="F226" s="304"/>
      <c r="G226" s="150">
        <v>12.004751266289599</v>
      </c>
      <c r="H226" s="151">
        <v>1.5419644488414052E-2</v>
      </c>
      <c r="I226" s="152">
        <f t="shared" si="95"/>
        <v>71.488396705977422</v>
      </c>
      <c r="J226" s="139"/>
      <c r="K226" s="153" t="s">
        <v>25</v>
      </c>
      <c r="L226" s="154">
        <v>12.003519747262215</v>
      </c>
      <c r="M226" s="154">
        <v>0.31685958308138623</v>
      </c>
      <c r="N226" s="154">
        <v>4.9992616933089753</v>
      </c>
      <c r="O226" s="154">
        <v>42.148584771546822</v>
      </c>
      <c r="P226" s="154">
        <v>0.64387741998841208</v>
      </c>
      <c r="Q226" s="154">
        <v>12.004751266289599</v>
      </c>
      <c r="R226" s="155">
        <v>1.5419644488414052E-2</v>
      </c>
      <c r="S226" s="156">
        <f t="shared" si="96"/>
        <v>72.132274125965836</v>
      </c>
      <c r="U226" s="201" t="s">
        <v>25</v>
      </c>
      <c r="V226" s="202">
        <v>0.79529831104947646</v>
      </c>
      <c r="W226" s="202">
        <v>11.208221436212739</v>
      </c>
      <c r="X226" s="202">
        <v>12.004751266289599</v>
      </c>
      <c r="Y226" s="202">
        <v>0.31685958308138623</v>
      </c>
      <c r="Z226" s="202">
        <v>4.9992616933089753</v>
      </c>
      <c r="AA226" s="202">
        <v>41.424438755135412</v>
      </c>
      <c r="AB226" s="202">
        <v>0.64387741998841208</v>
      </c>
      <c r="AC226" s="203">
        <v>0.73956566089982312</v>
      </c>
      <c r="AD226" s="202">
        <v>0</v>
      </c>
      <c r="AE226" s="202">
        <v>0.31278659046485469</v>
      </c>
      <c r="AF226" s="202">
        <v>1.5419644488414052E-2</v>
      </c>
      <c r="AG226" s="202">
        <v>0</v>
      </c>
      <c r="AH226" s="202">
        <v>0.41135942594655439</v>
      </c>
      <c r="AI226" s="204">
        <f t="shared" si="97"/>
        <v>72.132274125965836</v>
      </c>
      <c r="AJ226" s="131" t="str">
        <f t="shared" si="98"/>
        <v/>
      </c>
      <c r="BA226" s="131"/>
      <c r="BR226" s="131"/>
      <c r="CG226" s="131"/>
    </row>
    <row r="227" spans="1:85" ht="15">
      <c r="A227" s="157" t="s">
        <v>24</v>
      </c>
      <c r="B227" s="146">
        <v>0.30117221218324208</v>
      </c>
      <c r="C227" s="146">
        <v>0</v>
      </c>
      <c r="D227" s="146">
        <v>0</v>
      </c>
      <c r="E227" s="146">
        <v>0</v>
      </c>
      <c r="F227" s="304"/>
      <c r="G227" s="146">
        <v>0</v>
      </c>
      <c r="H227" s="158">
        <v>0</v>
      </c>
      <c r="I227" s="144">
        <f t="shared" si="95"/>
        <v>0.30117221218324208</v>
      </c>
      <c r="J227" s="139"/>
      <c r="K227" s="159" t="s">
        <v>24</v>
      </c>
      <c r="L227" s="146">
        <v>0.30117221218324208</v>
      </c>
      <c r="M227" s="146">
        <v>0</v>
      </c>
      <c r="N227" s="146">
        <v>0</v>
      </c>
      <c r="O227" s="146">
        <v>0</v>
      </c>
      <c r="P227" s="146">
        <v>0</v>
      </c>
      <c r="Q227" s="146">
        <v>0</v>
      </c>
      <c r="R227" s="147">
        <v>0</v>
      </c>
      <c r="S227" s="148">
        <f t="shared" si="96"/>
        <v>0.30117221218324208</v>
      </c>
      <c r="U227" s="205" t="s">
        <v>24</v>
      </c>
      <c r="V227" s="197">
        <v>0.30117221218324208</v>
      </c>
      <c r="W227" s="197">
        <v>0</v>
      </c>
      <c r="X227" s="197">
        <v>0</v>
      </c>
      <c r="Y227" s="197">
        <v>0</v>
      </c>
      <c r="Z227" s="197">
        <v>0</v>
      </c>
      <c r="AA227" s="197">
        <v>0</v>
      </c>
      <c r="AB227" s="197">
        <v>0</v>
      </c>
      <c r="AC227" s="198">
        <v>0</v>
      </c>
      <c r="AD227" s="197">
        <v>0</v>
      </c>
      <c r="AE227" s="197">
        <v>0</v>
      </c>
      <c r="AF227" s="197">
        <v>0</v>
      </c>
      <c r="AG227" s="197">
        <v>0</v>
      </c>
      <c r="AH227" s="197">
        <v>0</v>
      </c>
      <c r="AI227" s="200">
        <f t="shared" si="97"/>
        <v>0.30117221218324208</v>
      </c>
      <c r="AJ227" s="131" t="str">
        <f t="shared" si="98"/>
        <v/>
      </c>
      <c r="BA227" s="131"/>
      <c r="BR227" s="131"/>
      <c r="CG227" s="131"/>
    </row>
    <row r="228" spans="1:85" ht="15">
      <c r="A228" s="149" t="s">
        <v>57</v>
      </c>
      <c r="B228" s="150">
        <v>0</v>
      </c>
      <c r="C228" s="150">
        <v>0</v>
      </c>
      <c r="D228" s="150">
        <v>0</v>
      </c>
      <c r="E228" s="150">
        <v>0</v>
      </c>
      <c r="F228" s="304"/>
      <c r="G228" s="150">
        <v>0</v>
      </c>
      <c r="H228" s="151">
        <v>0</v>
      </c>
      <c r="I228" s="152">
        <f t="shared" si="95"/>
        <v>0</v>
      </c>
      <c r="J228" s="139"/>
      <c r="K228" s="153" t="s">
        <v>57</v>
      </c>
      <c r="L228" s="154">
        <v>0</v>
      </c>
      <c r="M228" s="154">
        <v>0</v>
      </c>
      <c r="N228" s="154">
        <v>0</v>
      </c>
      <c r="O228" s="154">
        <v>0</v>
      </c>
      <c r="P228" s="154">
        <v>0</v>
      </c>
      <c r="Q228" s="154">
        <v>0</v>
      </c>
      <c r="R228" s="155">
        <v>0</v>
      </c>
      <c r="S228" s="156">
        <f t="shared" si="96"/>
        <v>0</v>
      </c>
      <c r="U228" s="201" t="s">
        <v>57</v>
      </c>
      <c r="V228" s="202">
        <v>0</v>
      </c>
      <c r="W228" s="202">
        <v>0</v>
      </c>
      <c r="X228" s="202">
        <v>0</v>
      </c>
      <c r="Y228" s="202">
        <v>0</v>
      </c>
      <c r="Z228" s="202">
        <v>0</v>
      </c>
      <c r="AA228" s="202">
        <v>0</v>
      </c>
      <c r="AB228" s="202">
        <v>0</v>
      </c>
      <c r="AC228" s="203">
        <v>0</v>
      </c>
      <c r="AD228" s="202">
        <v>0</v>
      </c>
      <c r="AE228" s="202">
        <v>0</v>
      </c>
      <c r="AF228" s="202">
        <v>0</v>
      </c>
      <c r="AG228" s="202">
        <v>0</v>
      </c>
      <c r="AH228" s="202">
        <v>0</v>
      </c>
      <c r="AI228" s="204">
        <f t="shared" si="97"/>
        <v>0</v>
      </c>
      <c r="AJ228" s="131" t="str">
        <f t="shared" si="98"/>
        <v/>
      </c>
      <c r="BA228" s="131"/>
      <c r="BR228" s="131"/>
      <c r="CG228" s="131"/>
    </row>
    <row r="229" spans="1:85" ht="15">
      <c r="A229" s="157" t="s">
        <v>22</v>
      </c>
      <c r="B229" s="146">
        <v>0</v>
      </c>
      <c r="C229" s="146">
        <v>0</v>
      </c>
      <c r="D229" s="146">
        <v>0</v>
      </c>
      <c r="E229" s="146">
        <v>0.1890084001558836</v>
      </c>
      <c r="F229" s="304"/>
      <c r="G229" s="146">
        <v>0</v>
      </c>
      <c r="H229" s="158">
        <v>0</v>
      </c>
      <c r="I229" s="144">
        <f t="shared" si="95"/>
        <v>0.1890084001558836</v>
      </c>
      <c r="J229" s="139"/>
      <c r="K229" s="159" t="s">
        <v>22</v>
      </c>
      <c r="L229" s="146">
        <v>0</v>
      </c>
      <c r="M229" s="146">
        <v>0</v>
      </c>
      <c r="N229" s="146">
        <v>0</v>
      </c>
      <c r="O229" s="146">
        <v>0.1890084001558836</v>
      </c>
      <c r="P229" s="146">
        <v>1.5677871439397475</v>
      </c>
      <c r="Q229" s="146">
        <v>0</v>
      </c>
      <c r="R229" s="147">
        <v>0</v>
      </c>
      <c r="S229" s="148">
        <f t="shared" si="96"/>
        <v>1.7567955440956311</v>
      </c>
      <c r="U229" s="205" t="s">
        <v>22</v>
      </c>
      <c r="V229" s="197">
        <v>0</v>
      </c>
      <c r="W229" s="197">
        <v>0</v>
      </c>
      <c r="X229" s="197">
        <v>0</v>
      </c>
      <c r="Y229" s="197">
        <v>0</v>
      </c>
      <c r="Z229" s="197">
        <v>0</v>
      </c>
      <c r="AA229" s="197">
        <v>0</v>
      </c>
      <c r="AB229" s="197">
        <v>1.5677871439397475</v>
      </c>
      <c r="AC229" s="198">
        <v>0.1890084001558836</v>
      </c>
      <c r="AD229" s="197">
        <v>0</v>
      </c>
      <c r="AE229" s="197">
        <v>0</v>
      </c>
      <c r="AF229" s="197">
        <v>0</v>
      </c>
      <c r="AG229" s="197">
        <v>0</v>
      </c>
      <c r="AH229" s="197">
        <v>0.1890084001558836</v>
      </c>
      <c r="AI229" s="200">
        <f t="shared" si="97"/>
        <v>1.7567955440956311</v>
      </c>
      <c r="AJ229" s="131" t="str">
        <f t="shared" si="98"/>
        <v/>
      </c>
      <c r="BA229" s="131"/>
      <c r="BR229" s="131"/>
      <c r="CG229" s="131"/>
    </row>
    <row r="230" spans="1:85" ht="15">
      <c r="A230" s="149" t="s">
        <v>21</v>
      </c>
      <c r="B230" s="150">
        <v>0</v>
      </c>
      <c r="C230" s="150">
        <v>0</v>
      </c>
      <c r="D230" s="150">
        <v>0</v>
      </c>
      <c r="E230" s="150">
        <v>0</v>
      </c>
      <c r="F230" s="304"/>
      <c r="G230" s="150">
        <v>0</v>
      </c>
      <c r="H230" s="151">
        <v>0</v>
      </c>
      <c r="I230" s="152">
        <f t="shared" si="95"/>
        <v>0</v>
      </c>
      <c r="J230" s="139"/>
      <c r="K230" s="153" t="s">
        <v>21</v>
      </c>
      <c r="L230" s="154">
        <v>0</v>
      </c>
      <c r="M230" s="154">
        <v>0</v>
      </c>
      <c r="N230" s="154">
        <v>0</v>
      </c>
      <c r="O230" s="154">
        <v>0</v>
      </c>
      <c r="P230" s="154">
        <v>0</v>
      </c>
      <c r="Q230" s="154">
        <v>0</v>
      </c>
      <c r="R230" s="155">
        <v>0</v>
      </c>
      <c r="S230" s="156">
        <f t="shared" si="96"/>
        <v>0</v>
      </c>
      <c r="U230" s="201" t="s">
        <v>58</v>
      </c>
      <c r="V230" s="202">
        <v>0</v>
      </c>
      <c r="W230" s="202">
        <v>0</v>
      </c>
      <c r="X230" s="202">
        <v>0</v>
      </c>
      <c r="Y230" s="202">
        <v>0</v>
      </c>
      <c r="Z230" s="202">
        <v>0</v>
      </c>
      <c r="AA230" s="202">
        <v>0</v>
      </c>
      <c r="AB230" s="202">
        <v>0</v>
      </c>
      <c r="AC230" s="203">
        <v>0</v>
      </c>
      <c r="AD230" s="202">
        <v>0</v>
      </c>
      <c r="AE230" s="202">
        <v>0</v>
      </c>
      <c r="AF230" s="202">
        <v>0</v>
      </c>
      <c r="AG230" s="202">
        <v>0</v>
      </c>
      <c r="AH230" s="202">
        <v>0</v>
      </c>
      <c r="AI230" s="204">
        <f t="shared" si="97"/>
        <v>0</v>
      </c>
      <c r="AJ230" s="131" t="str">
        <f t="shared" si="98"/>
        <v/>
      </c>
      <c r="BA230" s="131"/>
      <c r="BR230" s="131"/>
      <c r="CG230" s="131"/>
    </row>
    <row r="231" spans="1:85" ht="15">
      <c r="A231" s="160" t="s">
        <v>61</v>
      </c>
      <c r="B231" s="146">
        <v>0</v>
      </c>
      <c r="C231" s="146">
        <v>0</v>
      </c>
      <c r="D231" s="146">
        <v>0</v>
      </c>
      <c r="E231" s="146">
        <v>0</v>
      </c>
      <c r="F231" s="304"/>
      <c r="G231" s="146">
        <v>0</v>
      </c>
      <c r="H231" s="158">
        <v>0</v>
      </c>
      <c r="I231" s="144">
        <f t="shared" si="95"/>
        <v>0</v>
      </c>
      <c r="J231" s="139"/>
      <c r="K231" s="161" t="s">
        <v>61</v>
      </c>
      <c r="L231" s="146">
        <v>0</v>
      </c>
      <c r="M231" s="146">
        <v>0</v>
      </c>
      <c r="N231" s="146">
        <v>0</v>
      </c>
      <c r="O231" s="146">
        <v>0</v>
      </c>
      <c r="P231" s="146">
        <v>0</v>
      </c>
      <c r="Q231" s="146">
        <v>0</v>
      </c>
      <c r="R231" s="147">
        <v>0</v>
      </c>
      <c r="S231" s="148">
        <f t="shared" si="96"/>
        <v>0</v>
      </c>
      <c r="U231" s="206" t="s">
        <v>59</v>
      </c>
      <c r="V231" s="197">
        <v>0</v>
      </c>
      <c r="W231" s="197">
        <v>0</v>
      </c>
      <c r="X231" s="197">
        <v>0</v>
      </c>
      <c r="Y231" s="197">
        <v>0</v>
      </c>
      <c r="Z231" s="197">
        <v>0</v>
      </c>
      <c r="AA231" s="197">
        <v>0</v>
      </c>
      <c r="AB231" s="197">
        <v>0</v>
      </c>
      <c r="AC231" s="198">
        <v>0</v>
      </c>
      <c r="AD231" s="199">
        <v>0</v>
      </c>
      <c r="AE231" s="199">
        <v>0</v>
      </c>
      <c r="AF231" s="199">
        <v>0</v>
      </c>
      <c r="AG231" s="199">
        <v>0</v>
      </c>
      <c r="AH231" s="199">
        <v>0</v>
      </c>
      <c r="AI231" s="200">
        <f t="shared" si="97"/>
        <v>0</v>
      </c>
      <c r="AJ231" s="131" t="str">
        <f t="shared" si="98"/>
        <v/>
      </c>
      <c r="BA231" s="131"/>
      <c r="BR231" s="131"/>
      <c r="CG231" s="131"/>
    </row>
    <row r="232" spans="1:85">
      <c r="A232" s="162" t="s">
        <v>23</v>
      </c>
      <c r="B232" s="163">
        <v>0</v>
      </c>
      <c r="C232" s="163">
        <v>0</v>
      </c>
      <c r="D232" s="163">
        <v>0</v>
      </c>
      <c r="E232" s="163">
        <v>0</v>
      </c>
      <c r="F232" s="304"/>
      <c r="G232" s="163">
        <v>0</v>
      </c>
      <c r="H232" s="164">
        <v>0</v>
      </c>
      <c r="I232" s="165">
        <f t="shared" si="95"/>
        <v>0</v>
      </c>
      <c r="J232" s="139"/>
      <c r="K232" s="166" t="s">
        <v>23</v>
      </c>
      <c r="L232" s="167">
        <v>0</v>
      </c>
      <c r="M232" s="167">
        <v>0</v>
      </c>
      <c r="N232" s="167">
        <v>0</v>
      </c>
      <c r="O232" s="167">
        <v>0</v>
      </c>
      <c r="P232" s="167">
        <v>0</v>
      </c>
      <c r="Q232" s="167">
        <v>0</v>
      </c>
      <c r="R232" s="168">
        <v>0</v>
      </c>
      <c r="S232" s="169">
        <f t="shared" si="96"/>
        <v>0</v>
      </c>
      <c r="U232" s="207" t="s">
        <v>62</v>
      </c>
      <c r="V232" s="208">
        <v>0</v>
      </c>
      <c r="W232" s="208">
        <v>0</v>
      </c>
      <c r="X232" s="208">
        <v>0</v>
      </c>
      <c r="Y232" s="208">
        <v>0</v>
      </c>
      <c r="Z232" s="208">
        <v>0</v>
      </c>
      <c r="AA232" s="208">
        <v>0</v>
      </c>
      <c r="AB232" s="208">
        <v>0</v>
      </c>
      <c r="AC232" s="208">
        <v>0</v>
      </c>
      <c r="AD232" s="208">
        <v>0</v>
      </c>
      <c r="AE232" s="208">
        <v>0</v>
      </c>
      <c r="AF232" s="208">
        <v>0</v>
      </c>
      <c r="AG232" s="208">
        <v>0</v>
      </c>
      <c r="AH232" s="92">
        <v>0</v>
      </c>
      <c r="AI232" s="209">
        <f t="shared" si="97"/>
        <v>0</v>
      </c>
      <c r="AJ232" s="131" t="str">
        <f t="shared" si="98"/>
        <v/>
      </c>
      <c r="BA232" s="131"/>
      <c r="BR232" s="131"/>
      <c r="CG232" s="131"/>
    </row>
    <row r="233" spans="1:85">
      <c r="A233" s="170" t="s">
        <v>19</v>
      </c>
      <c r="B233" s="171">
        <v>0</v>
      </c>
      <c r="C233" s="171">
        <v>0</v>
      </c>
      <c r="D233" s="171">
        <v>0</v>
      </c>
      <c r="E233" s="171">
        <v>0</v>
      </c>
      <c r="F233" s="304"/>
      <c r="G233" s="171">
        <v>0</v>
      </c>
      <c r="H233" s="172">
        <v>0</v>
      </c>
      <c r="I233" s="173">
        <f t="shared" si="95"/>
        <v>0</v>
      </c>
      <c r="J233" s="139"/>
      <c r="K233" s="174" t="s">
        <v>19</v>
      </c>
      <c r="L233" s="171">
        <v>0</v>
      </c>
      <c r="M233" s="171">
        <v>0</v>
      </c>
      <c r="N233" s="171">
        <v>0</v>
      </c>
      <c r="O233" s="171">
        <v>0</v>
      </c>
      <c r="P233" s="171">
        <v>0</v>
      </c>
      <c r="Q233" s="171">
        <v>0</v>
      </c>
      <c r="R233" s="175">
        <v>0</v>
      </c>
      <c r="S233" s="176">
        <f t="shared" si="96"/>
        <v>0</v>
      </c>
      <c r="U233" s="210" t="s">
        <v>19</v>
      </c>
      <c r="V233" s="211">
        <v>0</v>
      </c>
      <c r="W233" s="211">
        <v>0</v>
      </c>
      <c r="X233" s="211">
        <v>0</v>
      </c>
      <c r="Y233" s="211">
        <v>0</v>
      </c>
      <c r="Z233" s="211">
        <v>0</v>
      </c>
      <c r="AA233" s="211">
        <v>0</v>
      </c>
      <c r="AB233" s="211">
        <v>0</v>
      </c>
      <c r="AC233" s="211">
        <v>0</v>
      </c>
      <c r="AD233" s="212">
        <v>0</v>
      </c>
      <c r="AE233" s="212">
        <v>0</v>
      </c>
      <c r="AF233" s="212">
        <v>0</v>
      </c>
      <c r="AG233" s="212">
        <v>0</v>
      </c>
      <c r="AH233" s="212">
        <v>0</v>
      </c>
      <c r="AI233" s="213">
        <f t="shared" si="97"/>
        <v>0</v>
      </c>
      <c r="AJ233" s="131" t="str">
        <f t="shared" si="98"/>
        <v/>
      </c>
      <c r="BA233" s="131"/>
      <c r="BR233" s="131"/>
      <c r="CG233" s="131"/>
    </row>
    <row r="234" spans="1:85">
      <c r="A234" s="162" t="s">
        <v>20</v>
      </c>
      <c r="B234" s="163">
        <v>0</v>
      </c>
      <c r="C234" s="163">
        <v>0</v>
      </c>
      <c r="D234" s="163">
        <v>0</v>
      </c>
      <c r="E234" s="163">
        <v>0</v>
      </c>
      <c r="F234" s="304"/>
      <c r="G234" s="163">
        <v>0</v>
      </c>
      <c r="H234" s="164">
        <v>0</v>
      </c>
      <c r="I234" s="165">
        <f t="shared" si="95"/>
        <v>0</v>
      </c>
      <c r="J234" s="139"/>
      <c r="K234" s="166" t="s">
        <v>20</v>
      </c>
      <c r="L234" s="167">
        <v>0</v>
      </c>
      <c r="M234" s="167">
        <v>0</v>
      </c>
      <c r="N234" s="167">
        <v>0</v>
      </c>
      <c r="O234" s="167">
        <v>0</v>
      </c>
      <c r="P234" s="167">
        <v>0</v>
      </c>
      <c r="Q234" s="167">
        <v>0</v>
      </c>
      <c r="R234" s="168">
        <v>0</v>
      </c>
      <c r="S234" s="169">
        <f t="shared" si="96"/>
        <v>0</v>
      </c>
      <c r="U234" s="207" t="s">
        <v>20</v>
      </c>
      <c r="V234" s="208">
        <v>0</v>
      </c>
      <c r="W234" s="208">
        <v>0</v>
      </c>
      <c r="X234" s="208">
        <v>0</v>
      </c>
      <c r="Y234" s="208">
        <v>0</v>
      </c>
      <c r="Z234" s="208">
        <v>0</v>
      </c>
      <c r="AA234" s="208">
        <v>0</v>
      </c>
      <c r="AB234" s="208">
        <v>0</v>
      </c>
      <c r="AC234" s="208">
        <v>0</v>
      </c>
      <c r="AD234" s="208">
        <v>0</v>
      </c>
      <c r="AE234" s="208">
        <v>0</v>
      </c>
      <c r="AF234" s="208">
        <v>0</v>
      </c>
      <c r="AG234" s="208">
        <v>0</v>
      </c>
      <c r="AH234" s="92">
        <v>0</v>
      </c>
      <c r="AI234" s="209">
        <f t="shared" si="97"/>
        <v>0</v>
      </c>
      <c r="AJ234" s="131" t="str">
        <f t="shared" si="98"/>
        <v/>
      </c>
      <c r="BA234" s="131"/>
      <c r="BR234" s="131"/>
      <c r="CG234" s="131"/>
    </row>
    <row r="235" spans="1:85" ht="15" thickBot="1">
      <c r="A235" s="177" t="s">
        <v>11</v>
      </c>
      <c r="B235" s="178">
        <v>0</v>
      </c>
      <c r="C235" s="178">
        <v>0</v>
      </c>
      <c r="D235" s="178">
        <v>0</v>
      </c>
      <c r="E235" s="178">
        <v>0</v>
      </c>
      <c r="F235" s="305"/>
      <c r="G235" s="178">
        <v>0</v>
      </c>
      <c r="H235" s="179">
        <v>0</v>
      </c>
      <c r="I235" s="180">
        <f t="shared" si="95"/>
        <v>0</v>
      </c>
      <c r="J235" s="139"/>
      <c r="K235" s="181" t="s">
        <v>11</v>
      </c>
      <c r="L235" s="178">
        <v>0</v>
      </c>
      <c r="M235" s="178">
        <v>0</v>
      </c>
      <c r="N235" s="178">
        <v>0</v>
      </c>
      <c r="O235" s="178">
        <v>0</v>
      </c>
      <c r="P235" s="178">
        <v>0</v>
      </c>
      <c r="Q235" s="178">
        <v>0</v>
      </c>
      <c r="R235" s="182">
        <v>0</v>
      </c>
      <c r="S235" s="183">
        <f t="shared" si="96"/>
        <v>0</v>
      </c>
      <c r="U235" s="210" t="s">
        <v>11</v>
      </c>
      <c r="V235" s="211">
        <v>0</v>
      </c>
      <c r="W235" s="211">
        <v>0</v>
      </c>
      <c r="X235" s="211">
        <v>0</v>
      </c>
      <c r="Y235" s="211">
        <v>0</v>
      </c>
      <c r="Z235" s="211">
        <v>0</v>
      </c>
      <c r="AA235" s="211">
        <v>0</v>
      </c>
      <c r="AB235" s="211">
        <v>0</v>
      </c>
      <c r="AC235" s="211">
        <v>0</v>
      </c>
      <c r="AD235" s="212">
        <v>0</v>
      </c>
      <c r="AE235" s="212">
        <v>0</v>
      </c>
      <c r="AF235" s="212">
        <v>0</v>
      </c>
      <c r="AG235" s="212">
        <v>0</v>
      </c>
      <c r="AH235" s="212">
        <v>0</v>
      </c>
      <c r="AI235" s="213">
        <f t="shared" si="97"/>
        <v>0</v>
      </c>
      <c r="AJ235" s="131" t="str">
        <f t="shared" si="98"/>
        <v/>
      </c>
      <c r="BA235" s="131"/>
      <c r="BR235" s="131"/>
      <c r="CG235" s="131"/>
    </row>
    <row r="236" spans="1:85" ht="15">
      <c r="A236" s="184" t="s">
        <v>26</v>
      </c>
      <c r="B236" s="185">
        <f>SUM(B215:B231)</f>
        <v>34.338044727276696</v>
      </c>
      <c r="C236" s="185">
        <f t="shared" ref="C236:I236" si="99">SUM(C215:C231)</f>
        <v>0.31685958308138623</v>
      </c>
      <c r="D236" s="185">
        <f t="shared" si="99"/>
        <v>7.6288156788756165</v>
      </c>
      <c r="E236" s="185">
        <f t="shared" si="99"/>
        <v>45.544957762300029</v>
      </c>
      <c r="F236" s="185">
        <f t="shared" si="99"/>
        <v>0</v>
      </c>
      <c r="G236" s="185">
        <f t="shared" si="99"/>
        <v>12.004751266289599</v>
      </c>
      <c r="H236" s="187">
        <f t="shared" si="99"/>
        <v>1.5419644488414052E-2</v>
      </c>
      <c r="I236" s="144">
        <f t="shared" si="99"/>
        <v>99.848848662311767</v>
      </c>
      <c r="J236" s="139"/>
      <c r="K236" s="186" t="s">
        <v>26</v>
      </c>
      <c r="L236" s="185">
        <f>SUM(L215:L231)</f>
        <v>34.338044727276696</v>
      </c>
      <c r="M236" s="185">
        <f t="shared" ref="M236:S236" si="100">SUM(M215:M231)</f>
        <v>0.31685958308138623</v>
      </c>
      <c r="N236" s="185">
        <f t="shared" si="100"/>
        <v>7.6288156788756165</v>
      </c>
      <c r="O236" s="185">
        <f t="shared" si="100"/>
        <v>45.544957762300029</v>
      </c>
      <c r="P236" s="185">
        <f t="shared" si="100"/>
        <v>28.953427296905168</v>
      </c>
      <c r="Q236" s="185">
        <f t="shared" si="100"/>
        <v>12.004751266289599</v>
      </c>
      <c r="R236" s="187">
        <f t="shared" si="100"/>
        <v>1.5419644488414052E-2</v>
      </c>
      <c r="S236" s="188">
        <f t="shared" si="100"/>
        <v>128.80227595921693</v>
      </c>
      <c r="T236" s="131" t="str">
        <f>IF(ABS(S236-AI236)&gt;0.01,S236-AI236,"")</f>
        <v/>
      </c>
      <c r="U236" s="214" t="s">
        <v>60</v>
      </c>
      <c r="V236" s="215">
        <f>SUM(V215:V231)</f>
        <v>22.623694661805285</v>
      </c>
      <c r="W236" s="215">
        <f t="shared" ref="W236:AH236" si="101">SUM(W215:W231)</f>
        <v>11.208221436212739</v>
      </c>
      <c r="X236" s="215">
        <f t="shared" si="101"/>
        <v>12.004751266289599</v>
      </c>
      <c r="Y236" s="215">
        <f t="shared" si="101"/>
        <v>0.31685958308138623</v>
      </c>
      <c r="Z236" s="215">
        <f t="shared" si="101"/>
        <v>7.3692390997163155</v>
      </c>
      <c r="AA236" s="215">
        <f t="shared" si="101"/>
        <v>42.030826422241994</v>
      </c>
      <c r="AB236" s="215">
        <f t="shared" si="101"/>
        <v>28.953427296905168</v>
      </c>
      <c r="AC236" s="215">
        <f t="shared" si="101"/>
        <v>4.2952561929644295</v>
      </c>
      <c r="AD236" s="216">
        <f t="shared" si="101"/>
        <v>0.50612862925867275</v>
      </c>
      <c r="AE236" s="216">
        <f t="shared" si="101"/>
        <v>0.31278659046485469</v>
      </c>
      <c r="AF236" s="216">
        <f t="shared" si="101"/>
        <v>1.5419644488414052E-2</v>
      </c>
      <c r="AG236" s="216">
        <f t="shared" si="101"/>
        <v>0.2595765791593006</v>
      </c>
      <c r="AH236" s="216">
        <f t="shared" si="101"/>
        <v>3.2013447495931846</v>
      </c>
      <c r="AI236" s="217">
        <f>SUM(V236:AC236)</f>
        <v>128.80227595921693</v>
      </c>
      <c r="AJ236" s="131" t="str">
        <f t="shared" si="98"/>
        <v/>
      </c>
      <c r="BA236" s="131"/>
      <c r="BR236" s="131"/>
      <c r="CG236" s="131"/>
    </row>
    <row r="237" spans="1:85" s="2" customFormat="1" ht="15" thickBot="1">
      <c r="A237" s="15" t="s">
        <v>100</v>
      </c>
      <c r="B237" s="100">
        <f>IF($I236=0,"-",B236/$I236)</f>
        <v>0.34390025711170458</v>
      </c>
      <c r="C237" s="100">
        <f t="shared" ref="C237:H237" si="102">IF($I236=0,"-",C236/$I236)</f>
        <v>3.1733924559611453E-3</v>
      </c>
      <c r="D237" s="100">
        <f t="shared" si="102"/>
        <v>7.6403641915554057E-2</v>
      </c>
      <c r="E237" s="100">
        <f t="shared" si="102"/>
        <v>0.45613903788047488</v>
      </c>
      <c r="F237" s="100">
        <f t="shared" si="102"/>
        <v>0</v>
      </c>
      <c r="G237" s="100">
        <f t="shared" si="102"/>
        <v>0.12022924076861015</v>
      </c>
      <c r="H237" s="101">
        <f t="shared" si="102"/>
        <v>1.544298676949516E-4</v>
      </c>
      <c r="I237" s="102">
        <f>SUM(B237:H237)</f>
        <v>0.99999999999999989</v>
      </c>
      <c r="J237" s="131"/>
      <c r="K237" s="27" t="s">
        <v>100</v>
      </c>
      <c r="L237" s="76">
        <f t="shared" ref="L237:R237" si="103">IF($S236=0,"-",L236/$S236)</f>
        <v>0.2665950152786839</v>
      </c>
      <c r="M237" s="76">
        <f t="shared" si="103"/>
        <v>2.4600464605277197E-3</v>
      </c>
      <c r="N237" s="76">
        <f t="shared" si="103"/>
        <v>5.9228888791461667E-2</v>
      </c>
      <c r="O237" s="76">
        <f t="shared" si="103"/>
        <v>0.35360367216431077</v>
      </c>
      <c r="P237" s="76">
        <f t="shared" si="103"/>
        <v>0.22478971804871509</v>
      </c>
      <c r="Q237" s="76">
        <f t="shared" si="103"/>
        <v>9.3202943635023197E-2</v>
      </c>
      <c r="R237" s="77">
        <f t="shared" si="103"/>
        <v>1.1971562127750306E-4</v>
      </c>
      <c r="S237" s="78">
        <f>SUM(L237:R237)</f>
        <v>0.99999999999999989</v>
      </c>
      <c r="U237" s="36" t="s">
        <v>100</v>
      </c>
      <c r="V237" s="103">
        <f>+V236/$AI236</f>
        <v>0.17564669951149542</v>
      </c>
      <c r="W237" s="103">
        <f t="shared" ref="W237:AH237" si="104">+W236/$AI236</f>
        <v>8.7018815100453922E-2</v>
      </c>
      <c r="X237" s="103">
        <f t="shared" si="104"/>
        <v>9.3202943635023197E-2</v>
      </c>
      <c r="Y237" s="103">
        <f t="shared" si="104"/>
        <v>2.4600464605277197E-3</v>
      </c>
      <c r="Z237" s="103">
        <f t="shared" si="104"/>
        <v>5.7213578291502094E-2</v>
      </c>
      <c r="AA237" s="103">
        <f t="shared" si="104"/>
        <v>0.32632052585429738</v>
      </c>
      <c r="AB237" s="103">
        <f t="shared" si="104"/>
        <v>0.22478971804871509</v>
      </c>
      <c r="AC237" s="103">
        <f t="shared" si="104"/>
        <v>3.3347673097985087E-2</v>
      </c>
      <c r="AD237" s="103">
        <f t="shared" si="104"/>
        <v>3.9295006667345684E-3</v>
      </c>
      <c r="AE237" s="103">
        <f t="shared" si="104"/>
        <v>2.4284244058225594E-3</v>
      </c>
      <c r="AF237" s="103">
        <f t="shared" si="104"/>
        <v>1.1971562127750306E-4</v>
      </c>
      <c r="AG237" s="103">
        <f t="shared" si="104"/>
        <v>2.0153104999595748E-3</v>
      </c>
      <c r="AH237" s="103">
        <f t="shared" si="104"/>
        <v>2.4854721904190857E-2</v>
      </c>
      <c r="AI237" s="104">
        <f>SUM(V237:AC237)</f>
        <v>0.99999999999999978</v>
      </c>
      <c r="AJ237" s="2" t="str">
        <f t="shared" si="98"/>
        <v/>
      </c>
    </row>
    <row r="238" spans="1:85" ht="15" thickBot="1">
      <c r="A238" s="218"/>
      <c r="B238" s="218"/>
      <c r="C238" s="218"/>
      <c r="D238" s="218"/>
      <c r="E238" s="218"/>
      <c r="F238" s="218"/>
      <c r="G238" s="218"/>
      <c r="H238" s="218"/>
      <c r="I238" s="218"/>
      <c r="K238" s="218"/>
      <c r="L238" s="218"/>
      <c r="M238" s="218"/>
      <c r="N238" s="218"/>
      <c r="O238" s="218"/>
      <c r="P238" s="218"/>
      <c r="Q238" s="218"/>
      <c r="R238" s="218"/>
      <c r="S238" s="218"/>
      <c r="AI238" s="139"/>
      <c r="BA238" s="131"/>
      <c r="BR238" s="131"/>
      <c r="CG238" s="131"/>
    </row>
    <row r="239" spans="1:85" ht="28.5">
      <c r="A239" s="328" t="s">
        <v>66</v>
      </c>
      <c r="B239" s="135" t="s">
        <v>0</v>
      </c>
      <c r="C239" s="135" t="s">
        <v>1</v>
      </c>
      <c r="D239" s="135" t="s">
        <v>2</v>
      </c>
      <c r="E239" s="135" t="s">
        <v>3</v>
      </c>
      <c r="F239" s="135" t="s">
        <v>27</v>
      </c>
      <c r="G239" s="135" t="s">
        <v>4</v>
      </c>
      <c r="H239" s="135" t="s">
        <v>5</v>
      </c>
      <c r="I239" s="136" t="s">
        <v>6</v>
      </c>
      <c r="K239" s="330" t="s">
        <v>66</v>
      </c>
      <c r="L239" s="137" t="s">
        <v>0</v>
      </c>
      <c r="M239" s="137" t="s">
        <v>1</v>
      </c>
      <c r="N239" s="137" t="s">
        <v>2</v>
      </c>
      <c r="O239" s="137" t="s">
        <v>3</v>
      </c>
      <c r="P239" s="137" t="s">
        <v>27</v>
      </c>
      <c r="Q239" s="137" t="s">
        <v>4</v>
      </c>
      <c r="R239" s="137" t="s">
        <v>5</v>
      </c>
      <c r="S239" s="138" t="s">
        <v>6</v>
      </c>
      <c r="U239" s="332" t="s">
        <v>66</v>
      </c>
      <c r="V239" s="190" t="s">
        <v>69</v>
      </c>
      <c r="W239" s="190" t="s">
        <v>70</v>
      </c>
      <c r="X239" s="190" t="s">
        <v>4</v>
      </c>
      <c r="Y239" s="190" t="s">
        <v>1</v>
      </c>
      <c r="Z239" s="190" t="s">
        <v>2</v>
      </c>
      <c r="AA239" s="190" t="s">
        <v>3</v>
      </c>
      <c r="AB239" s="190" t="s">
        <v>52</v>
      </c>
      <c r="AC239" s="190" t="s">
        <v>64</v>
      </c>
      <c r="AD239" s="191" t="s">
        <v>72</v>
      </c>
      <c r="AE239" s="191" t="s">
        <v>79</v>
      </c>
      <c r="AF239" s="191" t="s">
        <v>73</v>
      </c>
      <c r="AG239" s="191" t="s">
        <v>80</v>
      </c>
      <c r="AH239" s="191" t="s">
        <v>81</v>
      </c>
      <c r="AI239" s="192" t="s">
        <v>60</v>
      </c>
      <c r="BA239" s="131"/>
      <c r="BR239" s="131"/>
      <c r="CG239" s="131"/>
    </row>
    <row r="240" spans="1:85" ht="15">
      <c r="A240" s="329" t="s">
        <v>66</v>
      </c>
      <c r="B240" s="294" t="s">
        <v>109</v>
      </c>
      <c r="C240" s="295"/>
      <c r="D240" s="295"/>
      <c r="E240" s="295"/>
      <c r="F240" s="295"/>
      <c r="G240" s="295"/>
      <c r="H240" s="295"/>
      <c r="I240" s="296"/>
      <c r="K240" s="331" t="s">
        <v>66</v>
      </c>
      <c r="L240" s="297" t="s">
        <v>109</v>
      </c>
      <c r="M240" s="298"/>
      <c r="N240" s="298"/>
      <c r="O240" s="298"/>
      <c r="P240" s="298"/>
      <c r="Q240" s="298"/>
      <c r="R240" s="298"/>
      <c r="S240" s="299"/>
      <c r="U240" s="333" t="s">
        <v>66</v>
      </c>
      <c r="V240" s="326" t="s">
        <v>109</v>
      </c>
      <c r="W240" s="326"/>
      <c r="X240" s="326"/>
      <c r="Y240" s="326"/>
      <c r="Z240" s="326"/>
      <c r="AA240" s="326"/>
      <c r="AB240" s="326"/>
      <c r="AC240" s="326"/>
      <c r="AD240" s="326"/>
      <c r="AE240" s="326"/>
      <c r="AF240" s="326"/>
      <c r="AG240" s="326"/>
      <c r="AH240" s="326"/>
      <c r="AI240" s="327"/>
      <c r="BA240" s="131"/>
      <c r="BR240" s="131"/>
      <c r="CG240" s="131"/>
    </row>
    <row r="241" spans="1:85" ht="15">
      <c r="A241" s="141" t="s">
        <v>7</v>
      </c>
      <c r="B241" s="142">
        <v>0</v>
      </c>
      <c r="C241" s="142">
        <v>0</v>
      </c>
      <c r="D241" s="142">
        <v>0</v>
      </c>
      <c r="E241" s="142">
        <v>0</v>
      </c>
      <c r="F241" s="303"/>
      <c r="G241" s="142">
        <v>0</v>
      </c>
      <c r="H241" s="143">
        <v>0</v>
      </c>
      <c r="I241" s="144">
        <f>SUM(B241:H241)</f>
        <v>0</v>
      </c>
      <c r="J241" s="139"/>
      <c r="K241" s="193" t="s">
        <v>7</v>
      </c>
      <c r="L241" s="142">
        <v>0</v>
      </c>
      <c r="M241" s="142">
        <v>0</v>
      </c>
      <c r="N241" s="142">
        <v>0</v>
      </c>
      <c r="O241" s="142">
        <v>0</v>
      </c>
      <c r="P241" s="142">
        <v>0</v>
      </c>
      <c r="Q241" s="142">
        <v>0</v>
      </c>
      <c r="R241" s="194">
        <v>0</v>
      </c>
      <c r="S241" s="195">
        <f>SUM(L241:R241)</f>
        <v>0</v>
      </c>
      <c r="U241" s="196" t="s">
        <v>7</v>
      </c>
      <c r="V241" s="197">
        <v>0</v>
      </c>
      <c r="W241" s="197">
        <v>0</v>
      </c>
      <c r="X241" s="197">
        <v>0</v>
      </c>
      <c r="Y241" s="197">
        <v>0</v>
      </c>
      <c r="Z241" s="197">
        <v>0</v>
      </c>
      <c r="AA241" s="197">
        <v>0</v>
      </c>
      <c r="AB241" s="197">
        <v>0</v>
      </c>
      <c r="AC241" s="198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200">
        <f>SUM(V241:AC241)</f>
        <v>0</v>
      </c>
      <c r="AJ241" s="131" t="str">
        <f>IF(ABS(S241-AI241)&gt;0.001,S241-AI241,"")</f>
        <v/>
      </c>
      <c r="BA241" s="131"/>
      <c r="BR241" s="131"/>
      <c r="CG241" s="131"/>
    </row>
    <row r="242" spans="1:85" ht="15">
      <c r="A242" s="149" t="s">
        <v>8</v>
      </c>
      <c r="B242" s="150">
        <v>0</v>
      </c>
      <c r="C242" s="150">
        <v>0</v>
      </c>
      <c r="D242" s="150">
        <v>0</v>
      </c>
      <c r="E242" s="150">
        <v>0</v>
      </c>
      <c r="F242" s="304"/>
      <c r="G242" s="150">
        <v>0</v>
      </c>
      <c r="H242" s="151">
        <v>0</v>
      </c>
      <c r="I242" s="152">
        <f t="shared" ref="I242:I261" si="105">SUM(B242:H242)</f>
        <v>0</v>
      </c>
      <c r="J242" s="139"/>
      <c r="K242" s="153" t="s">
        <v>8</v>
      </c>
      <c r="L242" s="154">
        <v>0</v>
      </c>
      <c r="M242" s="154">
        <v>0</v>
      </c>
      <c r="N242" s="154">
        <v>0</v>
      </c>
      <c r="O242" s="154">
        <v>0</v>
      </c>
      <c r="P242" s="154">
        <v>0</v>
      </c>
      <c r="Q242" s="154">
        <v>0</v>
      </c>
      <c r="R242" s="155">
        <v>0</v>
      </c>
      <c r="S242" s="156">
        <f t="shared" ref="S242:S261" si="106">SUM(L242:R242)</f>
        <v>0</v>
      </c>
      <c r="U242" s="201" t="s">
        <v>8</v>
      </c>
      <c r="V242" s="202">
        <v>0</v>
      </c>
      <c r="W242" s="202">
        <v>0</v>
      </c>
      <c r="X242" s="202">
        <v>0</v>
      </c>
      <c r="Y242" s="202">
        <v>0</v>
      </c>
      <c r="Z242" s="202">
        <v>0</v>
      </c>
      <c r="AA242" s="202">
        <v>0</v>
      </c>
      <c r="AB242" s="202">
        <v>0</v>
      </c>
      <c r="AC242" s="203">
        <v>0</v>
      </c>
      <c r="AD242" s="202">
        <v>0</v>
      </c>
      <c r="AE242" s="202">
        <v>0</v>
      </c>
      <c r="AF242" s="202">
        <v>0</v>
      </c>
      <c r="AG242" s="202">
        <v>0</v>
      </c>
      <c r="AH242" s="202">
        <v>0</v>
      </c>
      <c r="AI242" s="204">
        <f t="shared" ref="AI242:AI261" si="107">SUM(V242:AC242)</f>
        <v>0</v>
      </c>
      <c r="AJ242" s="131" t="str">
        <f t="shared" ref="AJ242:AJ263" si="108">IF(ABS(S242-AI242)&gt;0.001,S242-AI242,"")</f>
        <v/>
      </c>
      <c r="BA242" s="131"/>
      <c r="BR242" s="131"/>
      <c r="CG242" s="131"/>
    </row>
    <row r="243" spans="1:85" ht="15">
      <c r="A243" s="157" t="s">
        <v>10</v>
      </c>
      <c r="B243" s="146">
        <v>0</v>
      </c>
      <c r="C243" s="146">
        <v>0</v>
      </c>
      <c r="D243" s="146">
        <v>0</v>
      </c>
      <c r="E243" s="146">
        <v>0</v>
      </c>
      <c r="F243" s="304"/>
      <c r="G243" s="146">
        <v>0</v>
      </c>
      <c r="H243" s="158">
        <v>0</v>
      </c>
      <c r="I243" s="144">
        <f t="shared" si="105"/>
        <v>0</v>
      </c>
      <c r="J243" s="139"/>
      <c r="K243" s="159" t="s">
        <v>10</v>
      </c>
      <c r="L243" s="146">
        <v>0</v>
      </c>
      <c r="M243" s="146">
        <v>0</v>
      </c>
      <c r="N243" s="146">
        <v>0</v>
      </c>
      <c r="O243" s="146">
        <v>0</v>
      </c>
      <c r="P243" s="146">
        <v>0</v>
      </c>
      <c r="Q243" s="146">
        <v>0</v>
      </c>
      <c r="R243" s="147">
        <v>0</v>
      </c>
      <c r="S243" s="148">
        <f t="shared" si="106"/>
        <v>0</v>
      </c>
      <c r="U243" s="205" t="s">
        <v>10</v>
      </c>
      <c r="V243" s="197">
        <v>0</v>
      </c>
      <c r="W243" s="197">
        <v>0</v>
      </c>
      <c r="X243" s="197">
        <v>0</v>
      </c>
      <c r="Y243" s="197">
        <v>0</v>
      </c>
      <c r="Z243" s="197">
        <v>0</v>
      </c>
      <c r="AA243" s="197">
        <v>0</v>
      </c>
      <c r="AB243" s="197">
        <v>0</v>
      </c>
      <c r="AC243" s="198">
        <v>0</v>
      </c>
      <c r="AD243" s="199">
        <v>0</v>
      </c>
      <c r="AE243" s="199">
        <v>0</v>
      </c>
      <c r="AF243" s="199">
        <v>0</v>
      </c>
      <c r="AG243" s="199">
        <v>0</v>
      </c>
      <c r="AH243" s="199">
        <v>0</v>
      </c>
      <c r="AI243" s="200">
        <f t="shared" si="107"/>
        <v>0</v>
      </c>
      <c r="AJ243" s="131" t="str">
        <f t="shared" si="108"/>
        <v/>
      </c>
      <c r="BA243" s="131"/>
      <c r="BR243" s="131"/>
      <c r="CG243" s="131"/>
    </row>
    <row r="244" spans="1:85" ht="15">
      <c r="A244" s="149" t="s">
        <v>53</v>
      </c>
      <c r="B244" s="150">
        <v>0</v>
      </c>
      <c r="C244" s="150">
        <v>0</v>
      </c>
      <c r="D244" s="150">
        <v>0</v>
      </c>
      <c r="E244" s="150">
        <v>0</v>
      </c>
      <c r="F244" s="304"/>
      <c r="G244" s="150">
        <v>0</v>
      </c>
      <c r="H244" s="151">
        <v>0</v>
      </c>
      <c r="I244" s="152">
        <f t="shared" si="105"/>
        <v>0</v>
      </c>
      <c r="J244" s="139"/>
      <c r="K244" s="153" t="s">
        <v>53</v>
      </c>
      <c r="L244" s="154">
        <v>0</v>
      </c>
      <c r="M244" s="154">
        <v>0</v>
      </c>
      <c r="N244" s="154">
        <v>0</v>
      </c>
      <c r="O244" s="154">
        <v>0</v>
      </c>
      <c r="P244" s="154">
        <v>0</v>
      </c>
      <c r="Q244" s="154">
        <v>0</v>
      </c>
      <c r="R244" s="155">
        <v>0</v>
      </c>
      <c r="S244" s="156">
        <f t="shared" si="106"/>
        <v>0</v>
      </c>
      <c r="U244" s="201" t="s">
        <v>53</v>
      </c>
      <c r="V244" s="202">
        <v>0</v>
      </c>
      <c r="W244" s="202">
        <v>0</v>
      </c>
      <c r="X244" s="202">
        <v>0</v>
      </c>
      <c r="Y244" s="202">
        <v>0</v>
      </c>
      <c r="Z244" s="202">
        <v>0</v>
      </c>
      <c r="AA244" s="202">
        <v>0</v>
      </c>
      <c r="AB244" s="202">
        <v>0</v>
      </c>
      <c r="AC244" s="203">
        <v>0</v>
      </c>
      <c r="AD244" s="202">
        <v>0</v>
      </c>
      <c r="AE244" s="202">
        <v>0</v>
      </c>
      <c r="AF244" s="202">
        <v>0</v>
      </c>
      <c r="AG244" s="202">
        <v>0</v>
      </c>
      <c r="AH244" s="202">
        <v>0</v>
      </c>
      <c r="AI244" s="204">
        <f t="shared" si="107"/>
        <v>0</v>
      </c>
      <c r="AJ244" s="131" t="str">
        <f t="shared" si="108"/>
        <v/>
      </c>
      <c r="BA244" s="131"/>
      <c r="BR244" s="131"/>
      <c r="CG244" s="131"/>
    </row>
    <row r="245" spans="1:85" ht="15">
      <c r="A245" s="157" t="s">
        <v>16</v>
      </c>
      <c r="B245" s="146">
        <v>4.4992733628457389</v>
      </c>
      <c r="C245" s="146">
        <v>2.2968241125202729E-3</v>
      </c>
      <c r="D245" s="146">
        <v>2.4750330548220689</v>
      </c>
      <c r="E245" s="146">
        <v>0</v>
      </c>
      <c r="F245" s="304"/>
      <c r="G245" s="146">
        <v>0</v>
      </c>
      <c r="H245" s="158">
        <v>0</v>
      </c>
      <c r="I245" s="144">
        <f t="shared" si="105"/>
        <v>6.9766032417803281</v>
      </c>
      <c r="J245" s="139"/>
      <c r="K245" s="159" t="s">
        <v>16</v>
      </c>
      <c r="L245" s="146">
        <v>4.4992733628457389</v>
      </c>
      <c r="M245" s="146">
        <v>2.2968241125202729E-3</v>
      </c>
      <c r="N245" s="146">
        <v>2.4750330548220689</v>
      </c>
      <c r="O245" s="146">
        <v>0</v>
      </c>
      <c r="P245" s="146">
        <v>0</v>
      </c>
      <c r="Q245" s="146">
        <v>0</v>
      </c>
      <c r="R245" s="147">
        <v>0</v>
      </c>
      <c r="S245" s="148">
        <f t="shared" si="106"/>
        <v>6.9766032417803281</v>
      </c>
      <c r="U245" s="205" t="s">
        <v>16</v>
      </c>
      <c r="V245" s="197">
        <v>4.4512861447805836</v>
      </c>
      <c r="W245" s="197">
        <v>0</v>
      </c>
      <c r="X245" s="197">
        <v>0</v>
      </c>
      <c r="Y245" s="197">
        <v>2.2968241125202729E-3</v>
      </c>
      <c r="Z245" s="197">
        <v>2.4750330548220689</v>
      </c>
      <c r="AA245" s="197">
        <v>0</v>
      </c>
      <c r="AB245" s="197">
        <v>0</v>
      </c>
      <c r="AC245" s="198">
        <v>4.7987218065155678E-2</v>
      </c>
      <c r="AD245" s="199">
        <v>4.7987218065155678E-2</v>
      </c>
      <c r="AE245" s="199">
        <v>0</v>
      </c>
      <c r="AF245" s="199">
        <v>0</v>
      </c>
      <c r="AG245" s="199">
        <v>0</v>
      </c>
      <c r="AH245" s="199">
        <v>0</v>
      </c>
      <c r="AI245" s="200">
        <f t="shared" si="107"/>
        <v>6.9766032417803272</v>
      </c>
      <c r="AJ245" s="131" t="str">
        <f t="shared" si="108"/>
        <v/>
      </c>
      <c r="BA245" s="131"/>
      <c r="BR245" s="131"/>
      <c r="CG245" s="131"/>
    </row>
    <row r="246" spans="1:85" ht="15">
      <c r="A246" s="149" t="s">
        <v>15</v>
      </c>
      <c r="B246" s="150">
        <v>0.75291910095011716</v>
      </c>
      <c r="C246" s="150">
        <v>0</v>
      </c>
      <c r="D246" s="150">
        <v>0</v>
      </c>
      <c r="E246" s="150">
        <v>0</v>
      </c>
      <c r="F246" s="304"/>
      <c r="G246" s="150">
        <v>0</v>
      </c>
      <c r="H246" s="151">
        <v>0</v>
      </c>
      <c r="I246" s="152">
        <f t="shared" si="105"/>
        <v>0.75291910095011716</v>
      </c>
      <c r="J246" s="139"/>
      <c r="K246" s="153" t="s">
        <v>15</v>
      </c>
      <c r="L246" s="154">
        <v>0.75291910095011716</v>
      </c>
      <c r="M246" s="154">
        <v>0</v>
      </c>
      <c r="N246" s="154">
        <v>0</v>
      </c>
      <c r="O246" s="154">
        <v>0</v>
      </c>
      <c r="P246" s="154">
        <v>0</v>
      </c>
      <c r="Q246" s="154">
        <v>0</v>
      </c>
      <c r="R246" s="155">
        <v>0</v>
      </c>
      <c r="S246" s="156">
        <f t="shared" si="106"/>
        <v>0.75291910095011716</v>
      </c>
      <c r="U246" s="201" t="s">
        <v>54</v>
      </c>
      <c r="V246" s="202">
        <v>0.75291910095011716</v>
      </c>
      <c r="W246" s="202">
        <v>0</v>
      </c>
      <c r="X246" s="202">
        <v>0</v>
      </c>
      <c r="Y246" s="202">
        <v>0</v>
      </c>
      <c r="Z246" s="202">
        <v>0</v>
      </c>
      <c r="AA246" s="202">
        <v>0</v>
      </c>
      <c r="AB246" s="202">
        <v>0</v>
      </c>
      <c r="AC246" s="203">
        <v>0</v>
      </c>
      <c r="AD246" s="202">
        <v>0</v>
      </c>
      <c r="AE246" s="202">
        <v>0</v>
      </c>
      <c r="AF246" s="202">
        <v>0</v>
      </c>
      <c r="AG246" s="202">
        <v>0</v>
      </c>
      <c r="AH246" s="202">
        <v>0</v>
      </c>
      <c r="AI246" s="204">
        <f t="shared" si="107"/>
        <v>0.75291910095011716</v>
      </c>
      <c r="AJ246" s="131" t="str">
        <f t="shared" si="108"/>
        <v/>
      </c>
      <c r="BA246" s="131"/>
      <c r="BR246" s="131"/>
      <c r="CG246" s="131"/>
    </row>
    <row r="247" spans="1:85" ht="15">
      <c r="A247" s="157" t="s">
        <v>55</v>
      </c>
      <c r="B247" s="146">
        <v>0</v>
      </c>
      <c r="C247" s="146">
        <v>0</v>
      </c>
      <c r="D247" s="146">
        <v>0</v>
      </c>
      <c r="E247" s="146">
        <v>77.758072624986241</v>
      </c>
      <c r="F247" s="304"/>
      <c r="G247" s="146">
        <v>0</v>
      </c>
      <c r="H247" s="158">
        <v>0</v>
      </c>
      <c r="I247" s="144">
        <f t="shared" si="105"/>
        <v>77.758072624986241</v>
      </c>
      <c r="J247" s="139"/>
      <c r="K247" s="159" t="s">
        <v>55</v>
      </c>
      <c r="L247" s="146">
        <v>0</v>
      </c>
      <c r="M247" s="146">
        <v>0</v>
      </c>
      <c r="N247" s="146">
        <v>0</v>
      </c>
      <c r="O247" s="146">
        <v>77.758072624986241</v>
      </c>
      <c r="P247" s="146">
        <v>287.67311357424978</v>
      </c>
      <c r="Q247" s="146">
        <v>0</v>
      </c>
      <c r="R247" s="147">
        <v>0</v>
      </c>
      <c r="S247" s="148">
        <f t="shared" si="106"/>
        <v>365.43118619923604</v>
      </c>
      <c r="U247" s="205" t="s">
        <v>55</v>
      </c>
      <c r="V247" s="197">
        <v>0</v>
      </c>
      <c r="W247" s="197">
        <v>0</v>
      </c>
      <c r="X247" s="197">
        <v>0</v>
      </c>
      <c r="Y247" s="197">
        <v>0</v>
      </c>
      <c r="Z247" s="197">
        <v>0</v>
      </c>
      <c r="AA247" s="197">
        <v>16.611477455102339</v>
      </c>
      <c r="AB247" s="197">
        <v>287.67311357424978</v>
      </c>
      <c r="AC247" s="198">
        <v>61.146595169883902</v>
      </c>
      <c r="AD247" s="197">
        <v>0</v>
      </c>
      <c r="AE247" s="197">
        <v>0</v>
      </c>
      <c r="AF247" s="197">
        <v>0</v>
      </c>
      <c r="AG247" s="197">
        <v>0</v>
      </c>
      <c r="AH247" s="197">
        <v>61.146595169883902</v>
      </c>
      <c r="AI247" s="200">
        <f t="shared" si="107"/>
        <v>365.43118619923598</v>
      </c>
      <c r="AJ247" s="131" t="str">
        <f t="shared" si="108"/>
        <v/>
      </c>
      <c r="BA247" s="131"/>
      <c r="BR247" s="131"/>
      <c r="CG247" s="131"/>
    </row>
    <row r="248" spans="1:85" ht="15">
      <c r="A248" s="149" t="s">
        <v>12</v>
      </c>
      <c r="B248" s="150">
        <v>0</v>
      </c>
      <c r="C248" s="150">
        <v>0</v>
      </c>
      <c r="D248" s="150">
        <v>0</v>
      </c>
      <c r="E248" s="150">
        <v>2.0653285045794259</v>
      </c>
      <c r="F248" s="304"/>
      <c r="G248" s="150">
        <v>0</v>
      </c>
      <c r="H248" s="151">
        <v>0</v>
      </c>
      <c r="I248" s="152">
        <f t="shared" si="105"/>
        <v>2.0653285045794259</v>
      </c>
      <c r="J248" s="139"/>
      <c r="K248" s="153" t="s">
        <v>12</v>
      </c>
      <c r="L248" s="154">
        <v>0</v>
      </c>
      <c r="M248" s="154">
        <v>0</v>
      </c>
      <c r="N248" s="154">
        <v>0</v>
      </c>
      <c r="O248" s="154">
        <v>2.0653285045794259</v>
      </c>
      <c r="P248" s="154">
        <v>9.8648929436674315</v>
      </c>
      <c r="Q248" s="154">
        <v>0</v>
      </c>
      <c r="R248" s="155">
        <v>0</v>
      </c>
      <c r="S248" s="156">
        <f t="shared" si="106"/>
        <v>11.930221448246858</v>
      </c>
      <c r="U248" s="201" t="s">
        <v>12</v>
      </c>
      <c r="V248" s="202">
        <v>0</v>
      </c>
      <c r="W248" s="202">
        <v>0</v>
      </c>
      <c r="X248" s="202">
        <v>0</v>
      </c>
      <c r="Y248" s="202">
        <v>0</v>
      </c>
      <c r="Z248" s="202">
        <v>0</v>
      </c>
      <c r="AA248" s="202">
        <v>0.80001379473350109</v>
      </c>
      <c r="AB248" s="202">
        <v>9.8648929436674315</v>
      </c>
      <c r="AC248" s="203">
        <v>1.2653147098459248</v>
      </c>
      <c r="AD248" s="202">
        <v>0</v>
      </c>
      <c r="AE248" s="202">
        <v>0</v>
      </c>
      <c r="AF248" s="202">
        <v>0</v>
      </c>
      <c r="AG248" s="202">
        <v>0</v>
      </c>
      <c r="AH248" s="202">
        <v>1.2653147098459248</v>
      </c>
      <c r="AI248" s="204">
        <f t="shared" si="107"/>
        <v>11.930221448246858</v>
      </c>
      <c r="AJ248" s="131" t="str">
        <f t="shared" si="108"/>
        <v/>
      </c>
      <c r="BA248" s="131"/>
      <c r="BR248" s="131"/>
      <c r="CG248" s="131"/>
    </row>
    <row r="249" spans="1:85" ht="15">
      <c r="A249" s="157" t="s">
        <v>56</v>
      </c>
      <c r="B249" s="146">
        <v>0</v>
      </c>
      <c r="C249" s="146">
        <v>0</v>
      </c>
      <c r="D249" s="146">
        <v>0</v>
      </c>
      <c r="E249" s="146">
        <v>0</v>
      </c>
      <c r="F249" s="304"/>
      <c r="G249" s="146">
        <v>0</v>
      </c>
      <c r="H249" s="158">
        <v>0</v>
      </c>
      <c r="I249" s="144">
        <f t="shared" si="105"/>
        <v>0</v>
      </c>
      <c r="J249" s="139"/>
      <c r="K249" s="159" t="s">
        <v>56</v>
      </c>
      <c r="L249" s="146">
        <v>0</v>
      </c>
      <c r="M249" s="146">
        <v>0</v>
      </c>
      <c r="N249" s="146">
        <v>0</v>
      </c>
      <c r="O249" s="146">
        <v>0</v>
      </c>
      <c r="P249" s="146">
        <v>0</v>
      </c>
      <c r="Q249" s="146">
        <v>0</v>
      </c>
      <c r="R249" s="147">
        <v>0</v>
      </c>
      <c r="S249" s="148">
        <f t="shared" si="106"/>
        <v>0</v>
      </c>
      <c r="U249" s="205" t="s">
        <v>56</v>
      </c>
      <c r="V249" s="197">
        <v>0</v>
      </c>
      <c r="W249" s="197">
        <v>0</v>
      </c>
      <c r="X249" s="197">
        <v>0</v>
      </c>
      <c r="Y249" s="197">
        <v>0</v>
      </c>
      <c r="Z249" s="197">
        <v>0</v>
      </c>
      <c r="AA249" s="197">
        <v>0</v>
      </c>
      <c r="AB249" s="197">
        <v>0</v>
      </c>
      <c r="AC249" s="198">
        <v>0</v>
      </c>
      <c r="AD249" s="197">
        <v>0</v>
      </c>
      <c r="AE249" s="197">
        <v>0</v>
      </c>
      <c r="AF249" s="197">
        <v>0</v>
      </c>
      <c r="AG249" s="197">
        <v>0</v>
      </c>
      <c r="AH249" s="197">
        <v>0</v>
      </c>
      <c r="AI249" s="200">
        <f t="shared" si="107"/>
        <v>0</v>
      </c>
      <c r="AJ249" s="131" t="str">
        <f t="shared" si="108"/>
        <v/>
      </c>
      <c r="BA249" s="131"/>
      <c r="BR249" s="131"/>
      <c r="CG249" s="131"/>
    </row>
    <row r="250" spans="1:85" ht="15">
      <c r="A250" s="149" t="s">
        <v>17</v>
      </c>
      <c r="B250" s="150">
        <v>2.0719692079416965</v>
      </c>
      <c r="C250" s="150">
        <v>0</v>
      </c>
      <c r="D250" s="150">
        <v>3.9442076707774429</v>
      </c>
      <c r="E250" s="150">
        <v>0.62218130735219512</v>
      </c>
      <c r="F250" s="304"/>
      <c r="G250" s="150">
        <v>0</v>
      </c>
      <c r="H250" s="151">
        <v>0</v>
      </c>
      <c r="I250" s="152">
        <f t="shared" si="105"/>
        <v>6.6383581860713345</v>
      </c>
      <c r="J250" s="139"/>
      <c r="K250" s="153" t="s">
        <v>17</v>
      </c>
      <c r="L250" s="154">
        <v>2.0719692079416965</v>
      </c>
      <c r="M250" s="154">
        <v>0</v>
      </c>
      <c r="N250" s="154">
        <v>3.9442076707774429</v>
      </c>
      <c r="O250" s="154">
        <v>0.62218130735219512</v>
      </c>
      <c r="P250" s="154">
        <v>6.302621127879271E-2</v>
      </c>
      <c r="Q250" s="154">
        <v>0</v>
      </c>
      <c r="R250" s="155">
        <v>0</v>
      </c>
      <c r="S250" s="156">
        <f t="shared" si="106"/>
        <v>6.701384397350127</v>
      </c>
      <c r="U250" s="201" t="s">
        <v>17</v>
      </c>
      <c r="V250" s="202">
        <v>2.0719692079416965</v>
      </c>
      <c r="W250" s="202">
        <v>0</v>
      </c>
      <c r="X250" s="202">
        <v>0</v>
      </c>
      <c r="Y250" s="202">
        <v>0</v>
      </c>
      <c r="Z250" s="202">
        <v>3.9442076707774429</v>
      </c>
      <c r="AA250" s="202">
        <v>0.49036323376063062</v>
      </c>
      <c r="AB250" s="202">
        <v>6.302621127879271E-2</v>
      </c>
      <c r="AC250" s="203">
        <v>0.1318180735915645</v>
      </c>
      <c r="AD250" s="202">
        <v>0</v>
      </c>
      <c r="AE250" s="202">
        <v>0</v>
      </c>
      <c r="AF250" s="202">
        <v>0</v>
      </c>
      <c r="AG250" s="202">
        <v>0</v>
      </c>
      <c r="AH250" s="202">
        <v>0.1318180735915645</v>
      </c>
      <c r="AI250" s="204">
        <f t="shared" si="107"/>
        <v>6.7013843973501279</v>
      </c>
      <c r="AJ250" s="131" t="str">
        <f t="shared" si="108"/>
        <v/>
      </c>
      <c r="BA250" s="131"/>
      <c r="BR250" s="131"/>
      <c r="CG250" s="131"/>
    </row>
    <row r="251" spans="1:85" ht="15">
      <c r="A251" s="157" t="s">
        <v>141</v>
      </c>
      <c r="B251" s="146">
        <v>496.17614092475316</v>
      </c>
      <c r="C251" s="146">
        <v>0</v>
      </c>
      <c r="D251" s="146">
        <v>547.62534643040476</v>
      </c>
      <c r="E251" s="146">
        <v>33.776945849689511</v>
      </c>
      <c r="F251" s="304"/>
      <c r="G251" s="146">
        <v>5.4508494774892363E-2</v>
      </c>
      <c r="H251" s="158">
        <v>0</v>
      </c>
      <c r="I251" s="144">
        <f t="shared" si="105"/>
        <v>1077.6329416996223</v>
      </c>
      <c r="J251" s="139"/>
      <c r="K251" s="159" t="s">
        <v>141</v>
      </c>
      <c r="L251" s="146">
        <v>496.17614092475316</v>
      </c>
      <c r="M251" s="146">
        <v>0</v>
      </c>
      <c r="N251" s="146">
        <v>547.62534643040476</v>
      </c>
      <c r="O251" s="146">
        <v>33.776945849689511</v>
      </c>
      <c r="P251" s="146">
        <v>9.5347526309829256</v>
      </c>
      <c r="Q251" s="146">
        <v>5.4508494774892363E-2</v>
      </c>
      <c r="R251" s="147">
        <v>0</v>
      </c>
      <c r="S251" s="148">
        <f t="shared" si="106"/>
        <v>1087.1676943306052</v>
      </c>
      <c r="U251" s="205" t="s">
        <v>141</v>
      </c>
      <c r="V251" s="197">
        <v>475.81994355106963</v>
      </c>
      <c r="W251" s="197">
        <v>18.190696006265458</v>
      </c>
      <c r="X251" s="197">
        <v>5.4508494774892363E-2</v>
      </c>
      <c r="Y251" s="197">
        <v>0</v>
      </c>
      <c r="Z251" s="197">
        <v>546.31108605638792</v>
      </c>
      <c r="AA251" s="197">
        <v>21.738441953683516</v>
      </c>
      <c r="AB251" s="197">
        <v>9.5347526309829256</v>
      </c>
      <c r="AC251" s="198">
        <v>15.518265637440937</v>
      </c>
      <c r="AD251" s="197">
        <v>2.1655013674180901</v>
      </c>
      <c r="AE251" s="197">
        <v>0</v>
      </c>
      <c r="AF251" s="197">
        <v>0</v>
      </c>
      <c r="AG251" s="197">
        <v>1.3142603740168546</v>
      </c>
      <c r="AH251" s="197">
        <v>12.038503896005993</v>
      </c>
      <c r="AI251" s="200">
        <f t="shared" si="107"/>
        <v>1087.1676943306054</v>
      </c>
      <c r="AJ251" s="131" t="str">
        <f t="shared" si="108"/>
        <v/>
      </c>
      <c r="BA251" s="131"/>
      <c r="BR251" s="131"/>
      <c r="CG251" s="131"/>
    </row>
    <row r="252" spans="1:85" ht="15">
      <c r="A252" s="149" t="s">
        <v>25</v>
      </c>
      <c r="B252" s="150">
        <v>255.76328511938044</v>
      </c>
      <c r="C252" s="150">
        <v>3.7487539079464649</v>
      </c>
      <c r="D252" s="150">
        <v>475.90238776799811</v>
      </c>
      <c r="E252" s="150">
        <v>1197.3634857930217</v>
      </c>
      <c r="F252" s="304"/>
      <c r="G252" s="150">
        <v>283.82693729185837</v>
      </c>
      <c r="H252" s="151">
        <v>88.285184069708038</v>
      </c>
      <c r="I252" s="152">
        <f t="shared" si="105"/>
        <v>2304.8900339499132</v>
      </c>
      <c r="J252" s="139"/>
      <c r="K252" s="153" t="s">
        <v>25</v>
      </c>
      <c r="L252" s="154">
        <v>255.76328511938044</v>
      </c>
      <c r="M252" s="154">
        <v>3.7487539079464649</v>
      </c>
      <c r="N252" s="154">
        <v>475.90238776799811</v>
      </c>
      <c r="O252" s="154">
        <v>1197.3634857930217</v>
      </c>
      <c r="P252" s="154">
        <v>2.2143329687341184</v>
      </c>
      <c r="Q252" s="154">
        <v>283.82693729185837</v>
      </c>
      <c r="R252" s="155">
        <v>88.285184069708038</v>
      </c>
      <c r="S252" s="156">
        <f t="shared" si="106"/>
        <v>2307.1043669186474</v>
      </c>
      <c r="U252" s="201" t="s">
        <v>25</v>
      </c>
      <c r="V252" s="202">
        <v>38.148448712371497</v>
      </c>
      <c r="W252" s="202">
        <v>213.35097099713937</v>
      </c>
      <c r="X252" s="202">
        <v>283.82693729185837</v>
      </c>
      <c r="Y252" s="202">
        <v>3.7487539079464649</v>
      </c>
      <c r="Z252" s="202">
        <v>475.90238776799811</v>
      </c>
      <c r="AA252" s="202">
        <v>1194.1044944690136</v>
      </c>
      <c r="AB252" s="202">
        <v>2.2143329687341184</v>
      </c>
      <c r="AC252" s="203">
        <v>95.808040803585627</v>
      </c>
      <c r="AD252" s="202">
        <v>4.263865409869557</v>
      </c>
      <c r="AE252" s="202">
        <v>0</v>
      </c>
      <c r="AF252" s="202">
        <v>88.285184069708038</v>
      </c>
      <c r="AG252" s="202">
        <v>0</v>
      </c>
      <c r="AH252" s="202">
        <v>3.2589913240080253</v>
      </c>
      <c r="AI252" s="204">
        <f t="shared" si="107"/>
        <v>2307.1043669186474</v>
      </c>
      <c r="AJ252" s="131" t="str">
        <f t="shared" si="108"/>
        <v/>
      </c>
      <c r="BA252" s="131"/>
      <c r="BR252" s="131"/>
      <c r="CG252" s="131"/>
    </row>
    <row r="253" spans="1:85" ht="15">
      <c r="A253" s="157" t="s">
        <v>24</v>
      </c>
      <c r="B253" s="146">
        <v>258.48680106924695</v>
      </c>
      <c r="C253" s="146">
        <v>0</v>
      </c>
      <c r="D253" s="146">
        <v>8.7015073954277469</v>
      </c>
      <c r="E253" s="146">
        <v>0</v>
      </c>
      <c r="F253" s="304"/>
      <c r="G253" s="146">
        <v>0</v>
      </c>
      <c r="H253" s="158">
        <v>0</v>
      </c>
      <c r="I253" s="144">
        <f t="shared" si="105"/>
        <v>267.18830846467472</v>
      </c>
      <c r="J253" s="139"/>
      <c r="K253" s="159" t="s">
        <v>24</v>
      </c>
      <c r="L253" s="146">
        <v>258.48680106924695</v>
      </c>
      <c r="M253" s="146">
        <v>0</v>
      </c>
      <c r="N253" s="146">
        <v>8.7015073954277469</v>
      </c>
      <c r="O253" s="146">
        <v>0</v>
      </c>
      <c r="P253" s="146">
        <v>0</v>
      </c>
      <c r="Q253" s="146">
        <v>0</v>
      </c>
      <c r="R253" s="147">
        <v>0</v>
      </c>
      <c r="S253" s="148">
        <f t="shared" si="106"/>
        <v>267.18830846467472</v>
      </c>
      <c r="U253" s="205" t="s">
        <v>24</v>
      </c>
      <c r="V253" s="197">
        <v>256.55339292556874</v>
      </c>
      <c r="W253" s="197">
        <v>0</v>
      </c>
      <c r="X253" s="197">
        <v>0</v>
      </c>
      <c r="Y253" s="197">
        <v>0</v>
      </c>
      <c r="Z253" s="197">
        <v>8.4300609060514766</v>
      </c>
      <c r="AA253" s="197">
        <v>0</v>
      </c>
      <c r="AB253" s="197">
        <v>0</v>
      </c>
      <c r="AC253" s="198">
        <v>2.2048546330544512</v>
      </c>
      <c r="AD253" s="197">
        <v>1.9334081436781809</v>
      </c>
      <c r="AE253" s="197">
        <v>0</v>
      </c>
      <c r="AF253" s="197">
        <v>0</v>
      </c>
      <c r="AG253" s="197">
        <v>0.27144648937627008</v>
      </c>
      <c r="AH253" s="197">
        <v>0</v>
      </c>
      <c r="AI253" s="200">
        <f t="shared" si="107"/>
        <v>267.18830846467466</v>
      </c>
      <c r="AJ253" s="131" t="str">
        <f t="shared" si="108"/>
        <v/>
      </c>
      <c r="BA253" s="131"/>
      <c r="BR253" s="131"/>
      <c r="CG253" s="131"/>
    </row>
    <row r="254" spans="1:85" ht="15">
      <c r="A254" s="149" t="s">
        <v>57</v>
      </c>
      <c r="B254" s="150">
        <v>0</v>
      </c>
      <c r="C254" s="150">
        <v>0</v>
      </c>
      <c r="D254" s="150">
        <v>0</v>
      </c>
      <c r="E254" s="150">
        <v>0</v>
      </c>
      <c r="F254" s="304"/>
      <c r="G254" s="150">
        <v>0</v>
      </c>
      <c r="H254" s="151">
        <v>0</v>
      </c>
      <c r="I254" s="152">
        <f t="shared" si="105"/>
        <v>0</v>
      </c>
      <c r="J254" s="139"/>
      <c r="K254" s="153" t="s">
        <v>57</v>
      </c>
      <c r="L254" s="154">
        <v>0</v>
      </c>
      <c r="M254" s="154">
        <v>0</v>
      </c>
      <c r="N254" s="154">
        <v>0</v>
      </c>
      <c r="O254" s="154">
        <v>0</v>
      </c>
      <c r="P254" s="154">
        <v>0</v>
      </c>
      <c r="Q254" s="154">
        <v>0</v>
      </c>
      <c r="R254" s="155">
        <v>0</v>
      </c>
      <c r="S254" s="156">
        <f t="shared" si="106"/>
        <v>0</v>
      </c>
      <c r="U254" s="201" t="s">
        <v>57</v>
      </c>
      <c r="V254" s="202">
        <v>0</v>
      </c>
      <c r="W254" s="202">
        <v>0</v>
      </c>
      <c r="X254" s="202">
        <v>0</v>
      </c>
      <c r="Y254" s="202">
        <v>0</v>
      </c>
      <c r="Z254" s="202">
        <v>0</v>
      </c>
      <c r="AA254" s="202">
        <v>0</v>
      </c>
      <c r="AB254" s="202">
        <v>0</v>
      </c>
      <c r="AC254" s="203">
        <v>0</v>
      </c>
      <c r="AD254" s="202">
        <v>0</v>
      </c>
      <c r="AE254" s="202">
        <v>0</v>
      </c>
      <c r="AF254" s="202">
        <v>0</v>
      </c>
      <c r="AG254" s="202">
        <v>0</v>
      </c>
      <c r="AH254" s="202">
        <v>0</v>
      </c>
      <c r="AI254" s="204">
        <f t="shared" si="107"/>
        <v>0</v>
      </c>
      <c r="AJ254" s="131" t="str">
        <f t="shared" si="108"/>
        <v/>
      </c>
      <c r="BA254" s="131"/>
      <c r="BR254" s="131"/>
      <c r="CG254" s="131"/>
    </row>
    <row r="255" spans="1:85" ht="15">
      <c r="A255" s="157" t="s">
        <v>22</v>
      </c>
      <c r="B255" s="146">
        <v>14.617916163862871</v>
      </c>
      <c r="C255" s="146">
        <v>0</v>
      </c>
      <c r="D255" s="146">
        <v>1.4204339068306877</v>
      </c>
      <c r="E255" s="146">
        <v>0</v>
      </c>
      <c r="F255" s="304"/>
      <c r="G255" s="146">
        <v>0</v>
      </c>
      <c r="H255" s="158">
        <v>0</v>
      </c>
      <c r="I255" s="144">
        <f t="shared" si="105"/>
        <v>16.038350070693557</v>
      </c>
      <c r="J255" s="139"/>
      <c r="K255" s="159" t="s">
        <v>22</v>
      </c>
      <c r="L255" s="146">
        <v>14.617916163862871</v>
      </c>
      <c r="M255" s="146">
        <v>0</v>
      </c>
      <c r="N255" s="146">
        <v>1.4204339068306877</v>
      </c>
      <c r="O255" s="146">
        <v>0</v>
      </c>
      <c r="P255" s="146">
        <v>20.020640789662046</v>
      </c>
      <c r="Q255" s="146">
        <v>0</v>
      </c>
      <c r="R255" s="147">
        <v>0</v>
      </c>
      <c r="S255" s="148">
        <f t="shared" si="106"/>
        <v>36.058990860355607</v>
      </c>
      <c r="U255" s="205" t="s">
        <v>22</v>
      </c>
      <c r="V255" s="197">
        <v>14.617916163862871</v>
      </c>
      <c r="W255" s="197">
        <v>0</v>
      </c>
      <c r="X255" s="197">
        <v>0</v>
      </c>
      <c r="Y255" s="197">
        <v>0</v>
      </c>
      <c r="Z255" s="197">
        <v>1.4204339068306877</v>
      </c>
      <c r="AA255" s="197">
        <v>0</v>
      </c>
      <c r="AB255" s="197">
        <v>20.020640789662046</v>
      </c>
      <c r="AC255" s="198">
        <v>0</v>
      </c>
      <c r="AD255" s="197">
        <v>0</v>
      </c>
      <c r="AE255" s="197">
        <v>0</v>
      </c>
      <c r="AF255" s="197">
        <v>0</v>
      </c>
      <c r="AG255" s="197">
        <v>0</v>
      </c>
      <c r="AH255" s="197">
        <v>0</v>
      </c>
      <c r="AI255" s="200">
        <f t="shared" si="107"/>
        <v>36.058990860355607</v>
      </c>
      <c r="AJ255" s="131" t="str">
        <f t="shared" si="108"/>
        <v/>
      </c>
      <c r="BA255" s="131"/>
      <c r="BR255" s="131"/>
      <c r="CG255" s="131"/>
    </row>
    <row r="256" spans="1:85" ht="15">
      <c r="A256" s="149" t="s">
        <v>21</v>
      </c>
      <c r="B256" s="150">
        <v>3.4155045552223813E-3</v>
      </c>
      <c r="C256" s="150">
        <v>0</v>
      </c>
      <c r="D256" s="150">
        <v>3.318871462107565E-4</v>
      </c>
      <c r="E256" s="150">
        <v>0</v>
      </c>
      <c r="F256" s="304"/>
      <c r="G256" s="150">
        <v>0</v>
      </c>
      <c r="H256" s="151">
        <v>0</v>
      </c>
      <c r="I256" s="152">
        <f t="shared" si="105"/>
        <v>3.7473917014331378E-3</v>
      </c>
      <c r="J256" s="139"/>
      <c r="K256" s="153" t="s">
        <v>21</v>
      </c>
      <c r="L256" s="154">
        <v>3.4155045552223813E-3</v>
      </c>
      <c r="M256" s="154">
        <v>0</v>
      </c>
      <c r="N256" s="154">
        <v>3.318871462107565E-4</v>
      </c>
      <c r="O256" s="154">
        <v>0</v>
      </c>
      <c r="P256" s="154">
        <v>0</v>
      </c>
      <c r="Q256" s="154">
        <v>0</v>
      </c>
      <c r="R256" s="155">
        <v>0</v>
      </c>
      <c r="S256" s="156">
        <f t="shared" si="106"/>
        <v>3.7473917014331378E-3</v>
      </c>
      <c r="U256" s="201" t="s">
        <v>58</v>
      </c>
      <c r="V256" s="202">
        <v>3.4155045552223813E-3</v>
      </c>
      <c r="W256" s="202">
        <v>0</v>
      </c>
      <c r="X256" s="202">
        <v>0</v>
      </c>
      <c r="Y256" s="202">
        <v>0</v>
      </c>
      <c r="Z256" s="202">
        <v>3.318871462107565E-4</v>
      </c>
      <c r="AA256" s="202">
        <v>0</v>
      </c>
      <c r="AB256" s="202">
        <v>0</v>
      </c>
      <c r="AC256" s="203">
        <v>0</v>
      </c>
      <c r="AD256" s="202">
        <v>0</v>
      </c>
      <c r="AE256" s="202">
        <v>0</v>
      </c>
      <c r="AF256" s="202">
        <v>0</v>
      </c>
      <c r="AG256" s="202">
        <v>0</v>
      </c>
      <c r="AH256" s="202">
        <v>0</v>
      </c>
      <c r="AI256" s="204">
        <f t="shared" si="107"/>
        <v>3.7473917014331378E-3</v>
      </c>
      <c r="AJ256" s="131" t="str">
        <f t="shared" si="108"/>
        <v/>
      </c>
      <c r="BA256" s="131"/>
      <c r="BR256" s="131"/>
      <c r="CG256" s="131"/>
    </row>
    <row r="257" spans="1:85" ht="15">
      <c r="A257" s="160" t="s">
        <v>61</v>
      </c>
      <c r="B257" s="146">
        <v>2.4405324887916562</v>
      </c>
      <c r="C257" s="146">
        <v>0</v>
      </c>
      <c r="D257" s="146">
        <v>0</v>
      </c>
      <c r="E257" s="146">
        <v>0</v>
      </c>
      <c r="F257" s="304"/>
      <c r="G257" s="146">
        <v>0</v>
      </c>
      <c r="H257" s="158">
        <v>0</v>
      </c>
      <c r="I257" s="144">
        <f t="shared" si="105"/>
        <v>2.4405324887916562</v>
      </c>
      <c r="J257" s="139"/>
      <c r="K257" s="161" t="s">
        <v>61</v>
      </c>
      <c r="L257" s="146">
        <v>2.4405324887916562</v>
      </c>
      <c r="M257" s="146">
        <v>0</v>
      </c>
      <c r="N257" s="146">
        <v>0</v>
      </c>
      <c r="O257" s="146">
        <v>0</v>
      </c>
      <c r="P257" s="146">
        <v>0</v>
      </c>
      <c r="Q257" s="146">
        <v>0</v>
      </c>
      <c r="R257" s="147">
        <v>0</v>
      </c>
      <c r="S257" s="148">
        <f t="shared" si="106"/>
        <v>2.4405324887916562</v>
      </c>
      <c r="U257" s="206" t="s">
        <v>59</v>
      </c>
      <c r="V257" s="197">
        <v>2.4382780587558224</v>
      </c>
      <c r="W257" s="197">
        <v>0</v>
      </c>
      <c r="X257" s="197">
        <v>0</v>
      </c>
      <c r="Y257" s="197">
        <v>0</v>
      </c>
      <c r="Z257" s="197">
        <v>0</v>
      </c>
      <c r="AA257" s="197">
        <v>0</v>
      </c>
      <c r="AB257" s="197">
        <v>0</v>
      </c>
      <c r="AC257" s="198">
        <v>2.254430035833603E-3</v>
      </c>
      <c r="AD257" s="199">
        <v>2.254430035833603E-3</v>
      </c>
      <c r="AE257" s="199">
        <v>0</v>
      </c>
      <c r="AF257" s="199">
        <v>0</v>
      </c>
      <c r="AG257" s="199">
        <v>0</v>
      </c>
      <c r="AH257" s="199">
        <v>0</v>
      </c>
      <c r="AI257" s="200">
        <f t="shared" si="107"/>
        <v>2.4405324887916562</v>
      </c>
      <c r="AJ257" s="131" t="str">
        <f t="shared" si="108"/>
        <v/>
      </c>
      <c r="BA257" s="131"/>
      <c r="BR257" s="131"/>
      <c r="CG257" s="131"/>
    </row>
    <row r="258" spans="1:85">
      <c r="A258" s="162" t="s">
        <v>23</v>
      </c>
      <c r="B258" s="163">
        <v>2.4405324887916562</v>
      </c>
      <c r="C258" s="163">
        <v>0</v>
      </c>
      <c r="D258" s="163">
        <v>0</v>
      </c>
      <c r="E258" s="163">
        <v>0</v>
      </c>
      <c r="F258" s="304"/>
      <c r="G258" s="163">
        <v>0</v>
      </c>
      <c r="H258" s="164">
        <v>0</v>
      </c>
      <c r="I258" s="165">
        <f t="shared" si="105"/>
        <v>2.4405324887916562</v>
      </c>
      <c r="J258" s="139"/>
      <c r="K258" s="166" t="s">
        <v>23</v>
      </c>
      <c r="L258" s="167">
        <v>2.4405324887916562</v>
      </c>
      <c r="M258" s="167">
        <v>0</v>
      </c>
      <c r="N258" s="167">
        <v>0</v>
      </c>
      <c r="O258" s="167">
        <v>0</v>
      </c>
      <c r="P258" s="167">
        <v>0</v>
      </c>
      <c r="Q258" s="167">
        <v>0</v>
      </c>
      <c r="R258" s="168">
        <v>0</v>
      </c>
      <c r="S258" s="169">
        <f t="shared" si="106"/>
        <v>2.4405324887916562</v>
      </c>
      <c r="U258" s="207" t="s">
        <v>62</v>
      </c>
      <c r="V258" s="208">
        <v>2.4382780587558224</v>
      </c>
      <c r="W258" s="208">
        <v>0</v>
      </c>
      <c r="X258" s="208">
        <v>0</v>
      </c>
      <c r="Y258" s="208">
        <v>0</v>
      </c>
      <c r="Z258" s="208">
        <v>0</v>
      </c>
      <c r="AA258" s="208">
        <v>0</v>
      </c>
      <c r="AB258" s="208">
        <v>0</v>
      </c>
      <c r="AC258" s="208">
        <v>2.254430035833603E-3</v>
      </c>
      <c r="AD258" s="208">
        <v>2.254430035833603E-3</v>
      </c>
      <c r="AE258" s="208">
        <v>0</v>
      </c>
      <c r="AF258" s="208">
        <v>0</v>
      </c>
      <c r="AG258" s="208">
        <v>0</v>
      </c>
      <c r="AH258" s="92">
        <v>0</v>
      </c>
      <c r="AI258" s="209">
        <f t="shared" si="107"/>
        <v>2.4405324887916562</v>
      </c>
      <c r="AJ258" s="131" t="str">
        <f t="shared" si="108"/>
        <v/>
      </c>
      <c r="BA258" s="131"/>
      <c r="BR258" s="131"/>
      <c r="CG258" s="131"/>
    </row>
    <row r="259" spans="1:85">
      <c r="A259" s="170" t="s">
        <v>19</v>
      </c>
      <c r="B259" s="171">
        <v>0</v>
      </c>
      <c r="C259" s="171">
        <v>0</v>
      </c>
      <c r="D259" s="171">
        <v>0</v>
      </c>
      <c r="E259" s="171">
        <v>0</v>
      </c>
      <c r="F259" s="304"/>
      <c r="G259" s="171">
        <v>0</v>
      </c>
      <c r="H259" s="172">
        <v>0</v>
      </c>
      <c r="I259" s="173">
        <f t="shared" si="105"/>
        <v>0</v>
      </c>
      <c r="J259" s="139"/>
      <c r="K259" s="174" t="s">
        <v>19</v>
      </c>
      <c r="L259" s="171">
        <v>0</v>
      </c>
      <c r="M259" s="171">
        <v>0</v>
      </c>
      <c r="N259" s="171">
        <v>0</v>
      </c>
      <c r="O259" s="171">
        <v>0</v>
      </c>
      <c r="P259" s="171">
        <v>0</v>
      </c>
      <c r="Q259" s="171">
        <v>0</v>
      </c>
      <c r="R259" s="175">
        <v>0</v>
      </c>
      <c r="S259" s="176">
        <f t="shared" si="106"/>
        <v>0</v>
      </c>
      <c r="U259" s="210" t="s">
        <v>19</v>
      </c>
      <c r="V259" s="211">
        <v>0</v>
      </c>
      <c r="W259" s="211">
        <v>0</v>
      </c>
      <c r="X259" s="211">
        <v>0</v>
      </c>
      <c r="Y259" s="211">
        <v>0</v>
      </c>
      <c r="Z259" s="211">
        <v>0</v>
      </c>
      <c r="AA259" s="211">
        <v>0</v>
      </c>
      <c r="AB259" s="211">
        <v>0</v>
      </c>
      <c r="AC259" s="211">
        <v>0</v>
      </c>
      <c r="AD259" s="212">
        <v>0</v>
      </c>
      <c r="AE259" s="212">
        <v>0</v>
      </c>
      <c r="AF259" s="212">
        <v>0</v>
      </c>
      <c r="AG259" s="212">
        <v>0</v>
      </c>
      <c r="AH259" s="212">
        <v>0</v>
      </c>
      <c r="AI259" s="213">
        <f t="shared" si="107"/>
        <v>0</v>
      </c>
      <c r="AJ259" s="131" t="str">
        <f t="shared" si="108"/>
        <v/>
      </c>
      <c r="BA259" s="131"/>
      <c r="BR259" s="131"/>
      <c r="CG259" s="131"/>
    </row>
    <row r="260" spans="1:85">
      <c r="A260" s="162" t="s">
        <v>20</v>
      </c>
      <c r="B260" s="163">
        <v>0</v>
      </c>
      <c r="C260" s="163">
        <v>0</v>
      </c>
      <c r="D260" s="163">
        <v>0</v>
      </c>
      <c r="E260" s="163">
        <v>0</v>
      </c>
      <c r="F260" s="304"/>
      <c r="G260" s="163">
        <v>0</v>
      </c>
      <c r="H260" s="164">
        <v>0</v>
      </c>
      <c r="I260" s="165">
        <f t="shared" si="105"/>
        <v>0</v>
      </c>
      <c r="J260" s="139"/>
      <c r="K260" s="166" t="s">
        <v>20</v>
      </c>
      <c r="L260" s="167">
        <v>0</v>
      </c>
      <c r="M260" s="167">
        <v>0</v>
      </c>
      <c r="N260" s="167">
        <v>0</v>
      </c>
      <c r="O260" s="167">
        <v>0</v>
      </c>
      <c r="P260" s="167">
        <v>0</v>
      </c>
      <c r="Q260" s="167">
        <v>0</v>
      </c>
      <c r="R260" s="168">
        <v>0</v>
      </c>
      <c r="S260" s="169">
        <f t="shared" si="106"/>
        <v>0</v>
      </c>
      <c r="U260" s="207" t="s">
        <v>20</v>
      </c>
      <c r="V260" s="208">
        <v>0</v>
      </c>
      <c r="W260" s="208">
        <v>0</v>
      </c>
      <c r="X260" s="208">
        <v>0</v>
      </c>
      <c r="Y260" s="208">
        <v>0</v>
      </c>
      <c r="Z260" s="208">
        <v>0</v>
      </c>
      <c r="AA260" s="208">
        <v>0</v>
      </c>
      <c r="AB260" s="208">
        <v>0</v>
      </c>
      <c r="AC260" s="208">
        <v>0</v>
      </c>
      <c r="AD260" s="208">
        <v>0</v>
      </c>
      <c r="AE260" s="208">
        <v>0</v>
      </c>
      <c r="AF260" s="208">
        <v>0</v>
      </c>
      <c r="AG260" s="208">
        <v>0</v>
      </c>
      <c r="AH260" s="92">
        <v>0</v>
      </c>
      <c r="AI260" s="209">
        <f t="shared" si="107"/>
        <v>0</v>
      </c>
      <c r="AJ260" s="131" t="str">
        <f t="shared" si="108"/>
        <v/>
      </c>
      <c r="BA260" s="131"/>
      <c r="BR260" s="131"/>
      <c r="CG260" s="131"/>
    </row>
    <row r="261" spans="1:85" ht="15" thickBot="1">
      <c r="A261" s="177" t="s">
        <v>11</v>
      </c>
      <c r="B261" s="178">
        <v>0</v>
      </c>
      <c r="C261" s="178">
        <v>0</v>
      </c>
      <c r="D261" s="178">
        <v>0</v>
      </c>
      <c r="E261" s="178">
        <v>0</v>
      </c>
      <c r="F261" s="305"/>
      <c r="G261" s="178">
        <v>0</v>
      </c>
      <c r="H261" s="179">
        <v>0</v>
      </c>
      <c r="I261" s="180">
        <f t="shared" si="105"/>
        <v>0</v>
      </c>
      <c r="J261" s="139"/>
      <c r="K261" s="181" t="s">
        <v>11</v>
      </c>
      <c r="L261" s="178">
        <v>0</v>
      </c>
      <c r="M261" s="178">
        <v>0</v>
      </c>
      <c r="N261" s="178">
        <v>0</v>
      </c>
      <c r="O261" s="178">
        <v>0</v>
      </c>
      <c r="P261" s="178">
        <v>0</v>
      </c>
      <c r="Q261" s="178">
        <v>0</v>
      </c>
      <c r="R261" s="182">
        <v>0</v>
      </c>
      <c r="S261" s="183">
        <f t="shared" si="106"/>
        <v>0</v>
      </c>
      <c r="U261" s="210" t="s">
        <v>11</v>
      </c>
      <c r="V261" s="211">
        <v>0</v>
      </c>
      <c r="W261" s="211">
        <v>0</v>
      </c>
      <c r="X261" s="211">
        <v>0</v>
      </c>
      <c r="Y261" s="211">
        <v>0</v>
      </c>
      <c r="Z261" s="211">
        <v>0</v>
      </c>
      <c r="AA261" s="211">
        <v>0</v>
      </c>
      <c r="AB261" s="211">
        <v>0</v>
      </c>
      <c r="AC261" s="211">
        <v>0</v>
      </c>
      <c r="AD261" s="212">
        <v>0</v>
      </c>
      <c r="AE261" s="212">
        <v>0</v>
      </c>
      <c r="AF261" s="212">
        <v>0</v>
      </c>
      <c r="AG261" s="212">
        <v>0</v>
      </c>
      <c r="AH261" s="212">
        <v>0</v>
      </c>
      <c r="AI261" s="213">
        <f t="shared" si="107"/>
        <v>0</v>
      </c>
      <c r="AJ261" s="131" t="str">
        <f t="shared" si="108"/>
        <v/>
      </c>
      <c r="BA261" s="131"/>
      <c r="BR261" s="131"/>
      <c r="CG261" s="131"/>
    </row>
    <row r="262" spans="1:85" ht="15">
      <c r="A262" s="184" t="s">
        <v>26</v>
      </c>
      <c r="B262" s="185">
        <f>SUM(B241:B257)</f>
        <v>1034.8122529423279</v>
      </c>
      <c r="C262" s="185">
        <f t="shared" ref="C262:I262" si="109">SUM(C241:C257)</f>
        <v>3.7510507320589852</v>
      </c>
      <c r="D262" s="185">
        <f t="shared" si="109"/>
        <v>1040.0692481134072</v>
      </c>
      <c r="E262" s="185">
        <f t="shared" si="109"/>
        <v>1311.586014079629</v>
      </c>
      <c r="F262" s="185">
        <f t="shared" si="109"/>
        <v>0</v>
      </c>
      <c r="G262" s="185">
        <f t="shared" si="109"/>
        <v>283.88144578663326</v>
      </c>
      <c r="H262" s="187">
        <f t="shared" si="109"/>
        <v>88.285184069708038</v>
      </c>
      <c r="I262" s="144">
        <f t="shared" si="109"/>
        <v>3762.3851957237639</v>
      </c>
      <c r="J262" s="139"/>
      <c r="K262" s="186" t="s">
        <v>26</v>
      </c>
      <c r="L262" s="185">
        <f>SUM(L241:L257)</f>
        <v>1034.8122529423279</v>
      </c>
      <c r="M262" s="185">
        <f t="shared" ref="M262:S262" si="110">SUM(M241:M257)</f>
        <v>3.7510507320589852</v>
      </c>
      <c r="N262" s="185">
        <f t="shared" si="110"/>
        <v>1040.0692481134072</v>
      </c>
      <c r="O262" s="185">
        <f t="shared" si="110"/>
        <v>1311.586014079629</v>
      </c>
      <c r="P262" s="185">
        <f t="shared" si="110"/>
        <v>329.37075911857511</v>
      </c>
      <c r="Q262" s="185">
        <f t="shared" si="110"/>
        <v>283.88144578663326</v>
      </c>
      <c r="R262" s="187">
        <f t="shared" si="110"/>
        <v>88.285184069708038</v>
      </c>
      <c r="S262" s="188">
        <f t="shared" si="110"/>
        <v>4091.7559548423396</v>
      </c>
      <c r="T262" s="131" t="str">
        <f>IF(ABS(S262-AI262)&gt;0.01,S262-AI262,"")</f>
        <v/>
      </c>
      <c r="U262" s="214" t="s">
        <v>60</v>
      </c>
      <c r="V262" s="215">
        <f>SUM(V241:V257)</f>
        <v>794.85756936985638</v>
      </c>
      <c r="W262" s="215">
        <f t="shared" ref="W262:AH262" si="111">SUM(W241:W257)</f>
        <v>231.54166700340483</v>
      </c>
      <c r="X262" s="215">
        <f t="shared" si="111"/>
        <v>283.88144578663326</v>
      </c>
      <c r="Y262" s="215">
        <f t="shared" si="111"/>
        <v>3.7510507320589852</v>
      </c>
      <c r="Z262" s="215">
        <f t="shared" si="111"/>
        <v>1038.4835412500138</v>
      </c>
      <c r="AA262" s="215">
        <f t="shared" si="111"/>
        <v>1233.7447909062937</v>
      </c>
      <c r="AB262" s="215">
        <f t="shared" si="111"/>
        <v>329.37075911857511</v>
      </c>
      <c r="AC262" s="215">
        <f t="shared" si="111"/>
        <v>176.12513067550339</v>
      </c>
      <c r="AD262" s="216">
        <f t="shared" si="111"/>
        <v>8.4130165690668175</v>
      </c>
      <c r="AE262" s="216">
        <f t="shared" si="111"/>
        <v>0</v>
      </c>
      <c r="AF262" s="216">
        <f t="shared" si="111"/>
        <v>88.285184069708038</v>
      </c>
      <c r="AG262" s="216">
        <f t="shared" si="111"/>
        <v>1.5857068633931246</v>
      </c>
      <c r="AH262" s="216">
        <f t="shared" si="111"/>
        <v>77.841223173335408</v>
      </c>
      <c r="AI262" s="217">
        <f>SUM(V262:AC262)</f>
        <v>4091.7559548423396</v>
      </c>
      <c r="AJ262" s="131" t="str">
        <f t="shared" si="108"/>
        <v/>
      </c>
      <c r="BA262" s="131"/>
      <c r="BR262" s="131"/>
      <c r="CG262" s="131"/>
    </row>
    <row r="263" spans="1:85" s="2" customFormat="1" ht="15" thickBot="1">
      <c r="A263" s="15" t="s">
        <v>100</v>
      </c>
      <c r="B263" s="100">
        <f>IF($I262=0,"-",B262/$I262)</f>
        <v>0.27504154920619783</v>
      </c>
      <c r="C263" s="100">
        <f t="shared" ref="C263:H263" si="112">IF($I262=0,"-",C262/$I262)</f>
        <v>9.9698742604089003E-4</v>
      </c>
      <c r="D263" s="100">
        <f t="shared" si="112"/>
        <v>0.27643879985906938</v>
      </c>
      <c r="E263" s="100">
        <f t="shared" si="112"/>
        <v>0.34860492635638318</v>
      </c>
      <c r="F263" s="100">
        <f t="shared" si="112"/>
        <v>0</v>
      </c>
      <c r="G263" s="100">
        <f t="shared" si="112"/>
        <v>7.5452520414253724E-2</v>
      </c>
      <c r="H263" s="101">
        <f t="shared" si="112"/>
        <v>2.3465216738055114E-2</v>
      </c>
      <c r="I263" s="102">
        <f>SUM(B263:H263)</f>
        <v>1</v>
      </c>
      <c r="J263" s="131"/>
      <c r="K263" s="27" t="s">
        <v>100</v>
      </c>
      <c r="L263" s="76">
        <f t="shared" ref="L263:R263" si="113">IF($S262=0,"-",L262/$S262)</f>
        <v>0.252901752783592</v>
      </c>
      <c r="M263" s="76">
        <f t="shared" si="113"/>
        <v>9.1673373814482974E-4</v>
      </c>
      <c r="N263" s="76">
        <f t="shared" si="113"/>
        <v>0.25418653008436382</v>
      </c>
      <c r="O263" s="76">
        <f t="shared" si="113"/>
        <v>0.32054355845134119</v>
      </c>
      <c r="P263" s="76">
        <f t="shared" si="113"/>
        <v>8.0496188617697306E-2</v>
      </c>
      <c r="Q263" s="76">
        <f t="shared" si="113"/>
        <v>6.9378880099307288E-2</v>
      </c>
      <c r="R263" s="77">
        <f t="shared" si="113"/>
        <v>2.157635622555348E-2</v>
      </c>
      <c r="S263" s="78">
        <f>SUM(L263:R263)</f>
        <v>0.99999999999999978</v>
      </c>
      <c r="U263" s="36" t="s">
        <v>100</v>
      </c>
      <c r="V263" s="103">
        <f>+V262/$AI262</f>
        <v>0.19425830331576635</v>
      </c>
      <c r="W263" s="103">
        <f t="shared" ref="W263:AH263" si="114">+W262/$AI262</f>
        <v>5.6587359940025166E-2</v>
      </c>
      <c r="X263" s="103">
        <f t="shared" si="114"/>
        <v>6.9378880099307288E-2</v>
      </c>
      <c r="Y263" s="103">
        <f t="shared" si="114"/>
        <v>9.1673373814482974E-4</v>
      </c>
      <c r="Z263" s="103">
        <f t="shared" si="114"/>
        <v>0.25379899307558479</v>
      </c>
      <c r="AA263" s="103">
        <f t="shared" si="114"/>
        <v>0.30151964206130943</v>
      </c>
      <c r="AB263" s="103">
        <f t="shared" si="114"/>
        <v>8.0496188617697306E-2</v>
      </c>
      <c r="AC263" s="103">
        <f t="shared" si="114"/>
        <v>4.3043899152164784E-2</v>
      </c>
      <c r="AD263" s="103">
        <f t="shared" si="114"/>
        <v>2.056089527800536E-3</v>
      </c>
      <c r="AE263" s="103">
        <f t="shared" si="114"/>
        <v>0</v>
      </c>
      <c r="AF263" s="103">
        <f t="shared" si="114"/>
        <v>2.157635622555348E-2</v>
      </c>
      <c r="AG263" s="103">
        <f t="shared" si="114"/>
        <v>3.8753700877896657E-4</v>
      </c>
      <c r="AH263" s="103">
        <f t="shared" si="114"/>
        <v>1.90239163900318E-2</v>
      </c>
      <c r="AI263" s="104">
        <f>SUM(V263:AC263)</f>
        <v>0.99999999999999989</v>
      </c>
      <c r="AJ263" s="2" t="str">
        <f t="shared" si="108"/>
        <v/>
      </c>
    </row>
    <row r="264" spans="1:85" ht="15" thickBot="1">
      <c r="A264" s="218"/>
      <c r="B264" s="218"/>
      <c r="C264" s="218"/>
      <c r="D264" s="218"/>
      <c r="E264" s="218"/>
      <c r="F264" s="218"/>
      <c r="G264" s="218"/>
      <c r="H264" s="218"/>
      <c r="I264" s="218"/>
      <c r="K264" s="218"/>
      <c r="L264" s="218"/>
      <c r="M264" s="218"/>
      <c r="N264" s="218"/>
      <c r="O264" s="218"/>
      <c r="P264" s="218"/>
      <c r="Q264" s="218"/>
      <c r="R264" s="218"/>
      <c r="S264" s="218"/>
      <c r="AI264" s="139"/>
      <c r="BA264" s="131"/>
      <c r="BR264" s="131"/>
      <c r="CG264" s="131"/>
    </row>
    <row r="265" spans="1:85" ht="28.5">
      <c r="A265" s="328" t="s">
        <v>34</v>
      </c>
      <c r="B265" s="135" t="s">
        <v>0</v>
      </c>
      <c r="C265" s="135" t="s">
        <v>1</v>
      </c>
      <c r="D265" s="135" t="s">
        <v>2</v>
      </c>
      <c r="E265" s="135" t="s">
        <v>3</v>
      </c>
      <c r="F265" s="135" t="s">
        <v>27</v>
      </c>
      <c r="G265" s="135" t="s">
        <v>4</v>
      </c>
      <c r="H265" s="135" t="s">
        <v>5</v>
      </c>
      <c r="I265" s="136" t="s">
        <v>6</v>
      </c>
      <c r="K265" s="330" t="s">
        <v>34</v>
      </c>
      <c r="L265" s="137" t="s">
        <v>0</v>
      </c>
      <c r="M265" s="137" t="s">
        <v>1</v>
      </c>
      <c r="N265" s="137" t="s">
        <v>2</v>
      </c>
      <c r="O265" s="137" t="s">
        <v>3</v>
      </c>
      <c r="P265" s="137" t="s">
        <v>27</v>
      </c>
      <c r="Q265" s="137" t="s">
        <v>4</v>
      </c>
      <c r="R265" s="137" t="s">
        <v>5</v>
      </c>
      <c r="S265" s="138" t="s">
        <v>6</v>
      </c>
      <c r="U265" s="332" t="s">
        <v>34</v>
      </c>
      <c r="V265" s="190" t="s">
        <v>69</v>
      </c>
      <c r="W265" s="190" t="s">
        <v>70</v>
      </c>
      <c r="X265" s="190" t="s">
        <v>4</v>
      </c>
      <c r="Y265" s="190" t="s">
        <v>1</v>
      </c>
      <c r="Z265" s="190" t="s">
        <v>2</v>
      </c>
      <c r="AA265" s="190" t="s">
        <v>3</v>
      </c>
      <c r="AB265" s="190" t="s">
        <v>52</v>
      </c>
      <c r="AC265" s="190" t="s">
        <v>64</v>
      </c>
      <c r="AD265" s="191" t="s">
        <v>72</v>
      </c>
      <c r="AE265" s="191" t="s">
        <v>79</v>
      </c>
      <c r="AF265" s="191" t="s">
        <v>73</v>
      </c>
      <c r="AG265" s="191" t="s">
        <v>80</v>
      </c>
      <c r="AH265" s="191" t="s">
        <v>81</v>
      </c>
      <c r="AI265" s="192" t="s">
        <v>60</v>
      </c>
      <c r="BA265" s="131"/>
      <c r="BR265" s="131"/>
      <c r="CG265" s="131"/>
    </row>
    <row r="266" spans="1:85" ht="15">
      <c r="A266" s="329" t="s">
        <v>34</v>
      </c>
      <c r="B266" s="294" t="s">
        <v>109</v>
      </c>
      <c r="C266" s="295"/>
      <c r="D266" s="295"/>
      <c r="E266" s="295"/>
      <c r="F266" s="295"/>
      <c r="G266" s="295"/>
      <c r="H266" s="295"/>
      <c r="I266" s="296"/>
      <c r="K266" s="331" t="s">
        <v>34</v>
      </c>
      <c r="L266" s="297" t="s">
        <v>109</v>
      </c>
      <c r="M266" s="298"/>
      <c r="N266" s="298"/>
      <c r="O266" s="298"/>
      <c r="P266" s="298"/>
      <c r="Q266" s="298"/>
      <c r="R266" s="298"/>
      <c r="S266" s="299"/>
      <c r="U266" s="333" t="s">
        <v>34</v>
      </c>
      <c r="V266" s="326" t="s">
        <v>109</v>
      </c>
      <c r="W266" s="326"/>
      <c r="X266" s="326"/>
      <c r="Y266" s="326"/>
      <c r="Z266" s="326"/>
      <c r="AA266" s="326"/>
      <c r="AB266" s="326"/>
      <c r="AC266" s="326"/>
      <c r="AD266" s="326"/>
      <c r="AE266" s="326"/>
      <c r="AF266" s="326"/>
      <c r="AG266" s="326"/>
      <c r="AH266" s="326"/>
      <c r="AI266" s="327"/>
      <c r="BA266" s="131"/>
      <c r="BR266" s="131"/>
      <c r="CG266" s="131"/>
    </row>
    <row r="267" spans="1:85" ht="15">
      <c r="A267" s="141" t="s">
        <v>7</v>
      </c>
      <c r="B267" s="142">
        <v>7.9271193076696882E-3</v>
      </c>
      <c r="C267" s="142">
        <v>0</v>
      </c>
      <c r="D267" s="142">
        <v>0</v>
      </c>
      <c r="E267" s="142">
        <v>0</v>
      </c>
      <c r="F267" s="303"/>
      <c r="G267" s="142">
        <v>0</v>
      </c>
      <c r="H267" s="143">
        <v>0</v>
      </c>
      <c r="I267" s="144">
        <f>SUM(B267:H267)</f>
        <v>7.9271193076696882E-3</v>
      </c>
      <c r="J267" s="139"/>
      <c r="K267" s="193" t="s">
        <v>7</v>
      </c>
      <c r="L267" s="142">
        <v>7.9271193076696882E-3</v>
      </c>
      <c r="M267" s="142">
        <v>0</v>
      </c>
      <c r="N267" s="142">
        <v>0</v>
      </c>
      <c r="O267" s="142">
        <v>0</v>
      </c>
      <c r="P267" s="142">
        <v>0</v>
      </c>
      <c r="Q267" s="142">
        <v>0</v>
      </c>
      <c r="R267" s="194">
        <v>0</v>
      </c>
      <c r="S267" s="195">
        <f>SUM(L267:R267)</f>
        <v>7.9271193076696882E-3</v>
      </c>
      <c r="U267" s="196" t="s">
        <v>7</v>
      </c>
      <c r="V267" s="197">
        <v>7.9271193076696882E-3</v>
      </c>
      <c r="W267" s="197">
        <v>0</v>
      </c>
      <c r="X267" s="197">
        <v>0</v>
      </c>
      <c r="Y267" s="197">
        <v>0</v>
      </c>
      <c r="Z267" s="197">
        <v>0</v>
      </c>
      <c r="AA267" s="197">
        <v>0</v>
      </c>
      <c r="AB267" s="197">
        <v>0</v>
      </c>
      <c r="AC267" s="198">
        <v>0</v>
      </c>
      <c r="AD267" s="199">
        <v>0</v>
      </c>
      <c r="AE267" s="199">
        <v>0</v>
      </c>
      <c r="AF267" s="199">
        <v>0</v>
      </c>
      <c r="AG267" s="199">
        <v>0</v>
      </c>
      <c r="AH267" s="199">
        <v>0</v>
      </c>
      <c r="AI267" s="200">
        <f>SUM(V267:AC267)</f>
        <v>7.9271193076696882E-3</v>
      </c>
      <c r="AJ267" s="131" t="str">
        <f>IF(ABS(S267-AI267)&gt;0.001,S267-AI267,"")</f>
        <v/>
      </c>
      <c r="BA267" s="131"/>
      <c r="BR267" s="131"/>
      <c r="CG267" s="131"/>
    </row>
    <row r="268" spans="1:85" ht="15">
      <c r="A268" s="149" t="s">
        <v>8</v>
      </c>
      <c r="B268" s="150">
        <v>0</v>
      </c>
      <c r="C268" s="150">
        <v>0</v>
      </c>
      <c r="D268" s="150">
        <v>0</v>
      </c>
      <c r="E268" s="150">
        <v>0</v>
      </c>
      <c r="F268" s="304"/>
      <c r="G268" s="150">
        <v>0</v>
      </c>
      <c r="H268" s="151">
        <v>0</v>
      </c>
      <c r="I268" s="152">
        <f t="shared" ref="I268:I287" si="115">SUM(B268:H268)</f>
        <v>0</v>
      </c>
      <c r="J268" s="139"/>
      <c r="K268" s="153" t="s">
        <v>8</v>
      </c>
      <c r="L268" s="154">
        <v>0</v>
      </c>
      <c r="M268" s="154">
        <v>0</v>
      </c>
      <c r="N268" s="154">
        <v>0</v>
      </c>
      <c r="O268" s="154">
        <v>0</v>
      </c>
      <c r="P268" s="154">
        <v>0</v>
      </c>
      <c r="Q268" s="154">
        <v>0</v>
      </c>
      <c r="R268" s="155">
        <v>0</v>
      </c>
      <c r="S268" s="156">
        <f t="shared" ref="S268:S287" si="116">SUM(L268:R268)</f>
        <v>0</v>
      </c>
      <c r="U268" s="201" t="s">
        <v>8</v>
      </c>
      <c r="V268" s="202">
        <v>0</v>
      </c>
      <c r="W268" s="202">
        <v>0</v>
      </c>
      <c r="X268" s="202">
        <v>0</v>
      </c>
      <c r="Y268" s="202">
        <v>0</v>
      </c>
      <c r="Z268" s="202">
        <v>0</v>
      </c>
      <c r="AA268" s="202">
        <v>0</v>
      </c>
      <c r="AB268" s="202">
        <v>0</v>
      </c>
      <c r="AC268" s="203">
        <v>0</v>
      </c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4">
        <f t="shared" ref="AI268:AI287" si="117">SUM(V268:AC268)</f>
        <v>0</v>
      </c>
      <c r="AJ268" s="131" t="str">
        <f t="shared" ref="AJ268:AJ289" si="118">IF(ABS(S268-AI268)&gt;0.001,S268-AI268,"")</f>
        <v/>
      </c>
      <c r="BA268" s="131"/>
      <c r="BR268" s="131"/>
      <c r="CG268" s="131"/>
    </row>
    <row r="269" spans="1:85" ht="15">
      <c r="A269" s="157" t="s">
        <v>10</v>
      </c>
      <c r="B269" s="146">
        <v>0</v>
      </c>
      <c r="C269" s="146">
        <v>0</v>
      </c>
      <c r="D269" s="146">
        <v>0</v>
      </c>
      <c r="E269" s="146">
        <v>0</v>
      </c>
      <c r="F269" s="304"/>
      <c r="G269" s="146">
        <v>0</v>
      </c>
      <c r="H269" s="158">
        <v>0</v>
      </c>
      <c r="I269" s="144">
        <f t="shared" si="115"/>
        <v>0</v>
      </c>
      <c r="J269" s="139"/>
      <c r="K269" s="159" t="s">
        <v>10</v>
      </c>
      <c r="L269" s="146">
        <v>0</v>
      </c>
      <c r="M269" s="146">
        <v>0</v>
      </c>
      <c r="N269" s="146">
        <v>0</v>
      </c>
      <c r="O269" s="146">
        <v>0</v>
      </c>
      <c r="P269" s="146">
        <v>0</v>
      </c>
      <c r="Q269" s="146">
        <v>0</v>
      </c>
      <c r="R269" s="147">
        <v>0</v>
      </c>
      <c r="S269" s="148">
        <f t="shared" si="116"/>
        <v>0</v>
      </c>
      <c r="U269" s="205" t="s">
        <v>10</v>
      </c>
      <c r="V269" s="197">
        <v>0</v>
      </c>
      <c r="W269" s="197">
        <v>0</v>
      </c>
      <c r="X269" s="197">
        <v>0</v>
      </c>
      <c r="Y269" s="197">
        <v>0</v>
      </c>
      <c r="Z269" s="197">
        <v>0</v>
      </c>
      <c r="AA269" s="197">
        <v>0</v>
      </c>
      <c r="AB269" s="197">
        <v>0</v>
      </c>
      <c r="AC269" s="198">
        <v>0</v>
      </c>
      <c r="AD269" s="199">
        <v>0</v>
      </c>
      <c r="AE269" s="199">
        <v>0</v>
      </c>
      <c r="AF269" s="199">
        <v>0</v>
      </c>
      <c r="AG269" s="199">
        <v>0</v>
      </c>
      <c r="AH269" s="199">
        <v>0</v>
      </c>
      <c r="AI269" s="200">
        <f t="shared" si="117"/>
        <v>0</v>
      </c>
      <c r="AJ269" s="131" t="str">
        <f t="shared" si="118"/>
        <v/>
      </c>
      <c r="BA269" s="131"/>
      <c r="BR269" s="131"/>
      <c r="CG269" s="131"/>
    </row>
    <row r="270" spans="1:85" ht="15">
      <c r="A270" s="149" t="s">
        <v>53</v>
      </c>
      <c r="B270" s="150">
        <v>0</v>
      </c>
      <c r="C270" s="150">
        <v>0</v>
      </c>
      <c r="D270" s="150">
        <v>0</v>
      </c>
      <c r="E270" s="150">
        <v>0</v>
      </c>
      <c r="F270" s="304"/>
      <c r="G270" s="150">
        <v>0</v>
      </c>
      <c r="H270" s="151">
        <v>0</v>
      </c>
      <c r="I270" s="152">
        <f t="shared" si="115"/>
        <v>0</v>
      </c>
      <c r="J270" s="139"/>
      <c r="K270" s="153" t="s">
        <v>53</v>
      </c>
      <c r="L270" s="154">
        <v>0</v>
      </c>
      <c r="M270" s="154">
        <v>0</v>
      </c>
      <c r="N270" s="154">
        <v>0</v>
      </c>
      <c r="O270" s="154">
        <v>0</v>
      </c>
      <c r="P270" s="154">
        <v>0</v>
      </c>
      <c r="Q270" s="154">
        <v>0</v>
      </c>
      <c r="R270" s="155">
        <v>0</v>
      </c>
      <c r="S270" s="156">
        <f t="shared" si="116"/>
        <v>0</v>
      </c>
      <c r="U270" s="201" t="s">
        <v>53</v>
      </c>
      <c r="V270" s="202">
        <v>0</v>
      </c>
      <c r="W270" s="202">
        <v>0</v>
      </c>
      <c r="X270" s="202">
        <v>0</v>
      </c>
      <c r="Y270" s="202">
        <v>0</v>
      </c>
      <c r="Z270" s="202">
        <v>0</v>
      </c>
      <c r="AA270" s="202">
        <v>0</v>
      </c>
      <c r="AB270" s="202">
        <v>0</v>
      </c>
      <c r="AC270" s="203">
        <v>0</v>
      </c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4">
        <f t="shared" si="117"/>
        <v>0</v>
      </c>
      <c r="AJ270" s="131" t="str">
        <f t="shared" si="118"/>
        <v/>
      </c>
      <c r="BA270" s="131"/>
      <c r="BR270" s="131"/>
      <c r="CG270" s="131"/>
    </row>
    <row r="271" spans="1:85" ht="15">
      <c r="A271" s="157" t="s">
        <v>16</v>
      </c>
      <c r="B271" s="146">
        <v>0.78891967715271261</v>
      </c>
      <c r="C271" s="146">
        <v>0.5719667659357166</v>
      </c>
      <c r="D271" s="146">
        <v>0.21695291121699598</v>
      </c>
      <c r="E271" s="146">
        <v>0</v>
      </c>
      <c r="F271" s="304"/>
      <c r="G271" s="146">
        <v>0</v>
      </c>
      <c r="H271" s="158">
        <v>0</v>
      </c>
      <c r="I271" s="144">
        <f t="shared" si="115"/>
        <v>1.5778393543054252</v>
      </c>
      <c r="J271" s="139"/>
      <c r="K271" s="159" t="s">
        <v>16</v>
      </c>
      <c r="L271" s="146">
        <v>0.78891967715271261</v>
      </c>
      <c r="M271" s="146">
        <v>0.5719667659357166</v>
      </c>
      <c r="N271" s="146">
        <v>0.21695291121699598</v>
      </c>
      <c r="O271" s="146">
        <v>0</v>
      </c>
      <c r="P271" s="146">
        <v>0</v>
      </c>
      <c r="Q271" s="146">
        <v>0</v>
      </c>
      <c r="R271" s="147">
        <v>0</v>
      </c>
      <c r="S271" s="148">
        <f t="shared" si="116"/>
        <v>1.5778393543054252</v>
      </c>
      <c r="U271" s="205" t="s">
        <v>16</v>
      </c>
      <c r="V271" s="197">
        <v>0.78891967715271261</v>
      </c>
      <c r="W271" s="197">
        <v>0</v>
      </c>
      <c r="X271" s="197">
        <v>0</v>
      </c>
      <c r="Y271" s="197">
        <v>0.5719667659357166</v>
      </c>
      <c r="Z271" s="197">
        <v>0.21695291121699598</v>
      </c>
      <c r="AA271" s="197">
        <v>0</v>
      </c>
      <c r="AB271" s="197">
        <v>0</v>
      </c>
      <c r="AC271" s="198">
        <v>0</v>
      </c>
      <c r="AD271" s="199">
        <v>0</v>
      </c>
      <c r="AE271" s="199">
        <v>0</v>
      </c>
      <c r="AF271" s="199">
        <v>0</v>
      </c>
      <c r="AG271" s="199">
        <v>0</v>
      </c>
      <c r="AH271" s="199">
        <v>0</v>
      </c>
      <c r="AI271" s="200">
        <f t="shared" si="117"/>
        <v>1.5778393543054252</v>
      </c>
      <c r="AJ271" s="131" t="str">
        <f t="shared" si="118"/>
        <v/>
      </c>
      <c r="BA271" s="131"/>
      <c r="BR271" s="131"/>
      <c r="CG271" s="131"/>
    </row>
    <row r="272" spans="1:85" ht="15">
      <c r="A272" s="149" t="s">
        <v>15</v>
      </c>
      <c r="B272" s="150">
        <v>0.36548202192335566</v>
      </c>
      <c r="C272" s="150">
        <v>0</v>
      </c>
      <c r="D272" s="150">
        <v>1.0715863101022463</v>
      </c>
      <c r="E272" s="150">
        <v>0</v>
      </c>
      <c r="F272" s="304"/>
      <c r="G272" s="150">
        <v>0</v>
      </c>
      <c r="H272" s="151">
        <v>0</v>
      </c>
      <c r="I272" s="152">
        <f t="shared" si="115"/>
        <v>1.4370683320256019</v>
      </c>
      <c r="J272" s="139"/>
      <c r="K272" s="153" t="s">
        <v>15</v>
      </c>
      <c r="L272" s="154">
        <v>0.36548202192335566</v>
      </c>
      <c r="M272" s="154">
        <v>0</v>
      </c>
      <c r="N272" s="154">
        <v>1.0715863101022463</v>
      </c>
      <c r="O272" s="154">
        <v>0</v>
      </c>
      <c r="P272" s="154">
        <v>0</v>
      </c>
      <c r="Q272" s="154">
        <v>0</v>
      </c>
      <c r="R272" s="155">
        <v>0</v>
      </c>
      <c r="S272" s="156">
        <f t="shared" si="116"/>
        <v>1.4370683320256019</v>
      </c>
      <c r="U272" s="201" t="s">
        <v>54</v>
      </c>
      <c r="V272" s="202">
        <v>0.36548202192335566</v>
      </c>
      <c r="W272" s="202">
        <v>0</v>
      </c>
      <c r="X272" s="202">
        <v>0</v>
      </c>
      <c r="Y272" s="202">
        <v>0</v>
      </c>
      <c r="Z272" s="202">
        <v>1.0715863101022463</v>
      </c>
      <c r="AA272" s="202">
        <v>0</v>
      </c>
      <c r="AB272" s="202">
        <v>0</v>
      </c>
      <c r="AC272" s="203">
        <v>0</v>
      </c>
      <c r="AD272" s="202">
        <v>0</v>
      </c>
      <c r="AE272" s="202">
        <v>0</v>
      </c>
      <c r="AF272" s="202">
        <v>0</v>
      </c>
      <c r="AG272" s="202">
        <v>0</v>
      </c>
      <c r="AH272" s="202">
        <v>0</v>
      </c>
      <c r="AI272" s="204">
        <f t="shared" si="117"/>
        <v>1.4370683320256019</v>
      </c>
      <c r="AJ272" s="131" t="str">
        <f t="shared" si="118"/>
        <v/>
      </c>
      <c r="BA272" s="131"/>
      <c r="BR272" s="131"/>
      <c r="CG272" s="131"/>
    </row>
    <row r="273" spans="1:85" ht="15">
      <c r="A273" s="157" t="s">
        <v>55</v>
      </c>
      <c r="B273" s="146">
        <v>0</v>
      </c>
      <c r="C273" s="146">
        <v>0</v>
      </c>
      <c r="D273" s="146">
        <v>0</v>
      </c>
      <c r="E273" s="146">
        <v>11.799174452067058</v>
      </c>
      <c r="F273" s="304"/>
      <c r="G273" s="146">
        <v>0</v>
      </c>
      <c r="H273" s="158">
        <v>0</v>
      </c>
      <c r="I273" s="144">
        <f t="shared" si="115"/>
        <v>11.799174452067058</v>
      </c>
      <c r="J273" s="139"/>
      <c r="K273" s="159" t="s">
        <v>55</v>
      </c>
      <c r="L273" s="146">
        <v>0</v>
      </c>
      <c r="M273" s="146">
        <v>0</v>
      </c>
      <c r="N273" s="146">
        <v>0</v>
      </c>
      <c r="O273" s="146">
        <v>11.799174452067058</v>
      </c>
      <c r="P273" s="146">
        <v>111.76315973658386</v>
      </c>
      <c r="Q273" s="146">
        <v>0</v>
      </c>
      <c r="R273" s="147">
        <v>0</v>
      </c>
      <c r="S273" s="148">
        <f t="shared" si="116"/>
        <v>123.56233418865092</v>
      </c>
      <c r="U273" s="205" t="s">
        <v>55</v>
      </c>
      <c r="V273" s="197">
        <v>0</v>
      </c>
      <c r="W273" s="197">
        <v>0</v>
      </c>
      <c r="X273" s="197">
        <v>0</v>
      </c>
      <c r="Y273" s="197">
        <v>0</v>
      </c>
      <c r="Z273" s="197">
        <v>0</v>
      </c>
      <c r="AA273" s="197">
        <v>1.1351486668012041</v>
      </c>
      <c r="AB273" s="197">
        <v>111.76315973658386</v>
      </c>
      <c r="AC273" s="198">
        <v>10.664025785265855</v>
      </c>
      <c r="AD273" s="197">
        <v>0</v>
      </c>
      <c r="AE273" s="197">
        <v>0</v>
      </c>
      <c r="AF273" s="197">
        <v>0</v>
      </c>
      <c r="AG273" s="197">
        <v>0</v>
      </c>
      <c r="AH273" s="197">
        <v>10.664025785265855</v>
      </c>
      <c r="AI273" s="200">
        <f t="shared" si="117"/>
        <v>123.56233418865091</v>
      </c>
      <c r="AJ273" s="131" t="str">
        <f t="shared" si="118"/>
        <v/>
      </c>
      <c r="BA273" s="131"/>
      <c r="BR273" s="131"/>
      <c r="CG273" s="131"/>
    </row>
    <row r="274" spans="1:85" ht="15">
      <c r="A274" s="149" t="s">
        <v>12</v>
      </c>
      <c r="B274" s="150">
        <v>0</v>
      </c>
      <c r="C274" s="150">
        <v>0</v>
      </c>
      <c r="D274" s="150">
        <v>0</v>
      </c>
      <c r="E274" s="150">
        <v>0</v>
      </c>
      <c r="F274" s="304"/>
      <c r="G274" s="150">
        <v>0</v>
      </c>
      <c r="H274" s="151">
        <v>0</v>
      </c>
      <c r="I274" s="152">
        <f t="shared" si="115"/>
        <v>0</v>
      </c>
      <c r="J274" s="139"/>
      <c r="K274" s="153" t="s">
        <v>12</v>
      </c>
      <c r="L274" s="154">
        <v>0</v>
      </c>
      <c r="M274" s="154">
        <v>0</v>
      </c>
      <c r="N274" s="154">
        <v>0</v>
      </c>
      <c r="O274" s="154">
        <v>0</v>
      </c>
      <c r="P274" s="154">
        <v>0.29112421090653995</v>
      </c>
      <c r="Q274" s="154">
        <v>0</v>
      </c>
      <c r="R274" s="155">
        <v>0</v>
      </c>
      <c r="S274" s="156">
        <f t="shared" si="116"/>
        <v>0.29112421090653995</v>
      </c>
      <c r="U274" s="201" t="s">
        <v>12</v>
      </c>
      <c r="V274" s="202">
        <v>0</v>
      </c>
      <c r="W274" s="202">
        <v>0</v>
      </c>
      <c r="X274" s="202">
        <v>0</v>
      </c>
      <c r="Y274" s="202">
        <v>0</v>
      </c>
      <c r="Z274" s="202">
        <v>0</v>
      </c>
      <c r="AA274" s="202">
        <v>0</v>
      </c>
      <c r="AB274" s="202">
        <v>0.29112421090653995</v>
      </c>
      <c r="AC274" s="203">
        <v>0</v>
      </c>
      <c r="AD274" s="202">
        <v>0</v>
      </c>
      <c r="AE274" s="202">
        <v>0</v>
      </c>
      <c r="AF274" s="202">
        <v>0</v>
      </c>
      <c r="AG274" s="202">
        <v>0</v>
      </c>
      <c r="AH274" s="202">
        <v>0</v>
      </c>
      <c r="AI274" s="204">
        <f t="shared" si="117"/>
        <v>0.29112421090653995</v>
      </c>
      <c r="AJ274" s="131" t="str">
        <f t="shared" si="118"/>
        <v/>
      </c>
      <c r="BA274" s="131"/>
      <c r="BR274" s="131"/>
      <c r="CG274" s="131"/>
    </row>
    <row r="275" spans="1:85" ht="15">
      <c r="A275" s="157" t="s">
        <v>56</v>
      </c>
      <c r="B275" s="146">
        <v>0</v>
      </c>
      <c r="C275" s="146">
        <v>0</v>
      </c>
      <c r="D275" s="146">
        <v>0</v>
      </c>
      <c r="E275" s="146">
        <v>0</v>
      </c>
      <c r="F275" s="304"/>
      <c r="G275" s="146">
        <v>0</v>
      </c>
      <c r="H275" s="158">
        <v>0</v>
      </c>
      <c r="I275" s="144">
        <f t="shared" si="115"/>
        <v>0</v>
      </c>
      <c r="J275" s="139"/>
      <c r="K275" s="159" t="s">
        <v>56</v>
      </c>
      <c r="L275" s="146">
        <v>0</v>
      </c>
      <c r="M275" s="146">
        <v>0</v>
      </c>
      <c r="N275" s="146">
        <v>0</v>
      </c>
      <c r="O275" s="146">
        <v>0</v>
      </c>
      <c r="P275" s="146">
        <v>0</v>
      </c>
      <c r="Q275" s="146">
        <v>0</v>
      </c>
      <c r="R275" s="147">
        <v>0</v>
      </c>
      <c r="S275" s="148">
        <f t="shared" si="116"/>
        <v>0</v>
      </c>
      <c r="U275" s="205" t="s">
        <v>56</v>
      </c>
      <c r="V275" s="197">
        <v>0</v>
      </c>
      <c r="W275" s="197">
        <v>0</v>
      </c>
      <c r="X275" s="197">
        <v>0</v>
      </c>
      <c r="Y275" s="197">
        <v>0</v>
      </c>
      <c r="Z275" s="197">
        <v>0</v>
      </c>
      <c r="AA275" s="197">
        <v>0</v>
      </c>
      <c r="AB275" s="197">
        <v>0</v>
      </c>
      <c r="AC275" s="198">
        <v>0</v>
      </c>
      <c r="AD275" s="197">
        <v>0</v>
      </c>
      <c r="AE275" s="197">
        <v>0</v>
      </c>
      <c r="AF275" s="197">
        <v>0</v>
      </c>
      <c r="AG275" s="197">
        <v>0</v>
      </c>
      <c r="AH275" s="197">
        <v>0</v>
      </c>
      <c r="AI275" s="200">
        <f t="shared" si="117"/>
        <v>0</v>
      </c>
      <c r="AJ275" s="131" t="str">
        <f t="shared" si="118"/>
        <v/>
      </c>
      <c r="BA275" s="131"/>
      <c r="BR275" s="131"/>
      <c r="CG275" s="131"/>
    </row>
    <row r="276" spans="1:85" ht="15">
      <c r="A276" s="149" t="s">
        <v>17</v>
      </c>
      <c r="B276" s="150">
        <v>8.526642075236833E-2</v>
      </c>
      <c r="C276" s="150">
        <v>0</v>
      </c>
      <c r="D276" s="150">
        <v>2.6020010977980768</v>
      </c>
      <c r="E276" s="150">
        <v>0</v>
      </c>
      <c r="F276" s="304"/>
      <c r="G276" s="150">
        <v>0</v>
      </c>
      <c r="H276" s="151">
        <v>0</v>
      </c>
      <c r="I276" s="152">
        <f t="shared" si="115"/>
        <v>2.6872675185504451</v>
      </c>
      <c r="J276" s="139"/>
      <c r="K276" s="153" t="s">
        <v>17</v>
      </c>
      <c r="L276" s="154">
        <v>8.526642075236833E-2</v>
      </c>
      <c r="M276" s="154">
        <v>0</v>
      </c>
      <c r="N276" s="154">
        <v>2.6020010977980768</v>
      </c>
      <c r="O276" s="154">
        <v>0</v>
      </c>
      <c r="P276" s="154">
        <v>0</v>
      </c>
      <c r="Q276" s="154">
        <v>0</v>
      </c>
      <c r="R276" s="155">
        <v>0</v>
      </c>
      <c r="S276" s="156">
        <f t="shared" si="116"/>
        <v>2.6872675185504451</v>
      </c>
      <c r="U276" s="201" t="s">
        <v>17</v>
      </c>
      <c r="V276" s="202">
        <v>8.526642075236833E-2</v>
      </c>
      <c r="W276" s="202">
        <v>0</v>
      </c>
      <c r="X276" s="202">
        <v>0</v>
      </c>
      <c r="Y276" s="202">
        <v>0</v>
      </c>
      <c r="Z276" s="202">
        <v>2.6020010977980768</v>
      </c>
      <c r="AA276" s="202">
        <v>0</v>
      </c>
      <c r="AB276" s="202">
        <v>0</v>
      </c>
      <c r="AC276" s="203">
        <v>0</v>
      </c>
      <c r="AD276" s="202">
        <v>0</v>
      </c>
      <c r="AE276" s="202">
        <v>0</v>
      </c>
      <c r="AF276" s="202">
        <v>0</v>
      </c>
      <c r="AG276" s="202">
        <v>0</v>
      </c>
      <c r="AH276" s="202">
        <v>0</v>
      </c>
      <c r="AI276" s="204">
        <f t="shared" si="117"/>
        <v>2.6872675185504451</v>
      </c>
      <c r="AJ276" s="131" t="str">
        <f t="shared" si="118"/>
        <v/>
      </c>
      <c r="BA276" s="131"/>
      <c r="BR276" s="131"/>
      <c r="CG276" s="131"/>
    </row>
    <row r="277" spans="1:85" ht="15">
      <c r="A277" s="157" t="s">
        <v>141</v>
      </c>
      <c r="B277" s="146">
        <v>8.606045973280267</v>
      </c>
      <c r="C277" s="146">
        <v>176.15667052796834</v>
      </c>
      <c r="D277" s="146">
        <v>18.028481188514302</v>
      </c>
      <c r="E277" s="146">
        <v>0</v>
      </c>
      <c r="F277" s="304"/>
      <c r="G277" s="146">
        <v>0</v>
      </c>
      <c r="H277" s="158">
        <v>0</v>
      </c>
      <c r="I277" s="144">
        <f t="shared" si="115"/>
        <v>202.7911976897629</v>
      </c>
      <c r="J277" s="139"/>
      <c r="K277" s="159" t="s">
        <v>141</v>
      </c>
      <c r="L277" s="146">
        <v>8.606045973280267</v>
      </c>
      <c r="M277" s="146">
        <v>176.15667052796834</v>
      </c>
      <c r="N277" s="146">
        <v>18.028481188514302</v>
      </c>
      <c r="O277" s="146">
        <v>0</v>
      </c>
      <c r="P277" s="146">
        <v>0</v>
      </c>
      <c r="Q277" s="146">
        <v>0</v>
      </c>
      <c r="R277" s="147">
        <v>0</v>
      </c>
      <c r="S277" s="148">
        <f t="shared" si="116"/>
        <v>202.7911976897629</v>
      </c>
      <c r="U277" s="205" t="s">
        <v>141</v>
      </c>
      <c r="V277" s="197">
        <v>8.606045973280267</v>
      </c>
      <c r="W277" s="197">
        <v>0</v>
      </c>
      <c r="X277" s="197">
        <v>0</v>
      </c>
      <c r="Y277" s="197">
        <v>176.15667052796834</v>
      </c>
      <c r="Z277" s="197">
        <v>18.028481188514302</v>
      </c>
      <c r="AA277" s="197">
        <v>0</v>
      </c>
      <c r="AB277" s="197">
        <v>0</v>
      </c>
      <c r="AC277" s="198">
        <v>0</v>
      </c>
      <c r="AD277" s="197">
        <v>0</v>
      </c>
      <c r="AE277" s="197">
        <v>0</v>
      </c>
      <c r="AF277" s="197">
        <v>0</v>
      </c>
      <c r="AG277" s="197">
        <v>0</v>
      </c>
      <c r="AH277" s="197">
        <v>0</v>
      </c>
      <c r="AI277" s="200">
        <f t="shared" si="117"/>
        <v>202.7911976897629</v>
      </c>
      <c r="AJ277" s="131" t="str">
        <f t="shared" si="118"/>
        <v/>
      </c>
      <c r="BA277" s="131"/>
      <c r="BR277" s="131"/>
      <c r="CG277" s="131"/>
    </row>
    <row r="278" spans="1:85" ht="15">
      <c r="A278" s="149" t="s">
        <v>25</v>
      </c>
      <c r="B278" s="150">
        <v>0.48400930164649947</v>
      </c>
      <c r="C278" s="150">
        <v>4.5055659007268545E-2</v>
      </c>
      <c r="D278" s="150">
        <v>45.245718052021552</v>
      </c>
      <c r="E278" s="150">
        <v>164.07341646831333</v>
      </c>
      <c r="F278" s="304"/>
      <c r="G278" s="150">
        <v>7.4177718778341966</v>
      </c>
      <c r="H278" s="151">
        <v>0</v>
      </c>
      <c r="I278" s="152">
        <f t="shared" si="115"/>
        <v>217.26597135882284</v>
      </c>
      <c r="J278" s="139"/>
      <c r="K278" s="153" t="s">
        <v>25</v>
      </c>
      <c r="L278" s="154">
        <v>0.48400930164649947</v>
      </c>
      <c r="M278" s="154">
        <v>4.5055659007268545E-2</v>
      </c>
      <c r="N278" s="154">
        <v>45.245718052021552</v>
      </c>
      <c r="O278" s="154">
        <v>164.07341646831333</v>
      </c>
      <c r="P278" s="154">
        <v>3.2049508311274782E-4</v>
      </c>
      <c r="Q278" s="154">
        <v>7.4177718778341966</v>
      </c>
      <c r="R278" s="155">
        <v>0</v>
      </c>
      <c r="S278" s="156">
        <f t="shared" si="116"/>
        <v>217.26629185390595</v>
      </c>
      <c r="U278" s="201" t="s">
        <v>25</v>
      </c>
      <c r="V278" s="202">
        <v>0.4239692903020611</v>
      </c>
      <c r="W278" s="202">
        <v>6.0040011344438357E-2</v>
      </c>
      <c r="X278" s="202">
        <v>7.4177718778341966</v>
      </c>
      <c r="Y278" s="202">
        <v>4.5055659007268545E-2</v>
      </c>
      <c r="Z278" s="202">
        <v>45.245718052021552</v>
      </c>
      <c r="AA278" s="202">
        <v>164.07270271529941</v>
      </c>
      <c r="AB278" s="202">
        <v>3.2049508311274782E-4</v>
      </c>
      <c r="AC278" s="203">
        <v>7.1375301392283448E-4</v>
      </c>
      <c r="AD278" s="202">
        <v>0</v>
      </c>
      <c r="AE278" s="202">
        <v>0</v>
      </c>
      <c r="AF278" s="202">
        <v>0</v>
      </c>
      <c r="AG278" s="202">
        <v>0</v>
      </c>
      <c r="AH278" s="202">
        <v>7.1375301392283448E-4</v>
      </c>
      <c r="AI278" s="204">
        <f t="shared" si="117"/>
        <v>217.26629185390595</v>
      </c>
      <c r="AJ278" s="131" t="str">
        <f t="shared" si="118"/>
        <v/>
      </c>
      <c r="BA278" s="131"/>
      <c r="BR278" s="131"/>
      <c r="CG278" s="131"/>
    </row>
    <row r="279" spans="1:85" ht="15">
      <c r="A279" s="157" t="s">
        <v>24</v>
      </c>
      <c r="B279" s="146">
        <v>0</v>
      </c>
      <c r="C279" s="146">
        <v>0</v>
      </c>
      <c r="D279" s="146">
        <v>0</v>
      </c>
      <c r="E279" s="146">
        <v>0</v>
      </c>
      <c r="F279" s="304"/>
      <c r="G279" s="146">
        <v>0</v>
      </c>
      <c r="H279" s="158">
        <v>0</v>
      </c>
      <c r="I279" s="144">
        <f t="shared" si="115"/>
        <v>0</v>
      </c>
      <c r="J279" s="139"/>
      <c r="K279" s="159" t="s">
        <v>24</v>
      </c>
      <c r="L279" s="146">
        <v>0</v>
      </c>
      <c r="M279" s="146">
        <v>0</v>
      </c>
      <c r="N279" s="146">
        <v>0</v>
      </c>
      <c r="O279" s="146">
        <v>0</v>
      </c>
      <c r="P279" s="146">
        <v>0</v>
      </c>
      <c r="Q279" s="146">
        <v>0</v>
      </c>
      <c r="R279" s="147">
        <v>0</v>
      </c>
      <c r="S279" s="148">
        <f t="shared" si="116"/>
        <v>0</v>
      </c>
      <c r="U279" s="205" t="s">
        <v>24</v>
      </c>
      <c r="V279" s="197">
        <v>0</v>
      </c>
      <c r="W279" s="197">
        <v>0</v>
      </c>
      <c r="X279" s="197">
        <v>0</v>
      </c>
      <c r="Y279" s="197">
        <v>0</v>
      </c>
      <c r="Z279" s="197">
        <v>0</v>
      </c>
      <c r="AA279" s="197">
        <v>0</v>
      </c>
      <c r="AB279" s="197">
        <v>0</v>
      </c>
      <c r="AC279" s="198">
        <v>0</v>
      </c>
      <c r="AD279" s="197">
        <v>0</v>
      </c>
      <c r="AE279" s="197">
        <v>0</v>
      </c>
      <c r="AF279" s="197">
        <v>0</v>
      </c>
      <c r="AG279" s="197">
        <v>0</v>
      </c>
      <c r="AH279" s="197">
        <v>0</v>
      </c>
      <c r="AI279" s="200">
        <f t="shared" si="117"/>
        <v>0</v>
      </c>
      <c r="AJ279" s="131" t="str">
        <f t="shared" si="118"/>
        <v/>
      </c>
      <c r="BA279" s="131"/>
      <c r="BR279" s="131"/>
      <c r="CG279" s="131"/>
    </row>
    <row r="280" spans="1:85" ht="15">
      <c r="A280" s="149" t="s">
        <v>57</v>
      </c>
      <c r="B280" s="150">
        <v>0</v>
      </c>
      <c r="C280" s="150">
        <v>0</v>
      </c>
      <c r="D280" s="150">
        <v>0</v>
      </c>
      <c r="E280" s="150">
        <v>0</v>
      </c>
      <c r="F280" s="304"/>
      <c r="G280" s="150">
        <v>0</v>
      </c>
      <c r="H280" s="151">
        <v>0</v>
      </c>
      <c r="I280" s="152">
        <f t="shared" si="115"/>
        <v>0</v>
      </c>
      <c r="J280" s="139"/>
      <c r="K280" s="153" t="s">
        <v>57</v>
      </c>
      <c r="L280" s="154">
        <v>0</v>
      </c>
      <c r="M280" s="154">
        <v>0</v>
      </c>
      <c r="N280" s="154">
        <v>0</v>
      </c>
      <c r="O280" s="154">
        <v>0</v>
      </c>
      <c r="P280" s="154">
        <v>0</v>
      </c>
      <c r="Q280" s="154">
        <v>0</v>
      </c>
      <c r="R280" s="155">
        <v>0</v>
      </c>
      <c r="S280" s="156">
        <f t="shared" si="116"/>
        <v>0</v>
      </c>
      <c r="U280" s="201" t="s">
        <v>57</v>
      </c>
      <c r="V280" s="202">
        <v>0</v>
      </c>
      <c r="W280" s="202">
        <v>0</v>
      </c>
      <c r="X280" s="202">
        <v>0</v>
      </c>
      <c r="Y280" s="202">
        <v>0</v>
      </c>
      <c r="Z280" s="202">
        <v>0</v>
      </c>
      <c r="AA280" s="202">
        <v>0</v>
      </c>
      <c r="AB280" s="202">
        <v>0</v>
      </c>
      <c r="AC280" s="203">
        <v>0</v>
      </c>
      <c r="AD280" s="202">
        <v>0</v>
      </c>
      <c r="AE280" s="202">
        <v>0</v>
      </c>
      <c r="AF280" s="202">
        <v>0</v>
      </c>
      <c r="AG280" s="202">
        <v>0</v>
      </c>
      <c r="AH280" s="202">
        <v>0</v>
      </c>
      <c r="AI280" s="204">
        <f t="shared" si="117"/>
        <v>0</v>
      </c>
      <c r="AJ280" s="131" t="str">
        <f t="shared" si="118"/>
        <v/>
      </c>
      <c r="BA280" s="131"/>
      <c r="BR280" s="131"/>
      <c r="CG280" s="131"/>
    </row>
    <row r="281" spans="1:85" ht="15">
      <c r="A281" s="157" t="s">
        <v>22</v>
      </c>
      <c r="B281" s="146">
        <v>0</v>
      </c>
      <c r="C281" s="146">
        <v>0</v>
      </c>
      <c r="D281" s="146">
        <v>0</v>
      </c>
      <c r="E281" s="146">
        <v>0.84800513099330344</v>
      </c>
      <c r="F281" s="304"/>
      <c r="G281" s="146">
        <v>0</v>
      </c>
      <c r="H281" s="158">
        <v>0</v>
      </c>
      <c r="I281" s="144">
        <f t="shared" si="115"/>
        <v>0.84800513099330344</v>
      </c>
      <c r="J281" s="139"/>
      <c r="K281" s="159" t="s">
        <v>22</v>
      </c>
      <c r="L281" s="146">
        <v>0</v>
      </c>
      <c r="M281" s="146">
        <v>0</v>
      </c>
      <c r="N281" s="146">
        <v>0</v>
      </c>
      <c r="O281" s="146">
        <v>0.84800513099330344</v>
      </c>
      <c r="P281" s="146">
        <v>6.3163548106245582</v>
      </c>
      <c r="Q281" s="146">
        <v>0</v>
      </c>
      <c r="R281" s="147">
        <v>0</v>
      </c>
      <c r="S281" s="148">
        <f t="shared" si="116"/>
        <v>7.164359941617862</v>
      </c>
      <c r="U281" s="205" t="s">
        <v>22</v>
      </c>
      <c r="V281" s="197">
        <v>0</v>
      </c>
      <c r="W281" s="197">
        <v>0</v>
      </c>
      <c r="X281" s="197">
        <v>0</v>
      </c>
      <c r="Y281" s="197">
        <v>0</v>
      </c>
      <c r="Z281" s="197">
        <v>0</v>
      </c>
      <c r="AA281" s="197">
        <v>0</v>
      </c>
      <c r="AB281" s="197">
        <v>6.3163548106245582</v>
      </c>
      <c r="AC281" s="198">
        <v>0.84800513099330344</v>
      </c>
      <c r="AD281" s="197">
        <v>0</v>
      </c>
      <c r="AE281" s="197">
        <v>0</v>
      </c>
      <c r="AF281" s="197">
        <v>0</v>
      </c>
      <c r="AG281" s="197">
        <v>0</v>
      </c>
      <c r="AH281" s="197">
        <v>0.84800513099330344</v>
      </c>
      <c r="AI281" s="200">
        <f t="shared" si="117"/>
        <v>7.164359941617862</v>
      </c>
      <c r="AJ281" s="131" t="str">
        <f t="shared" si="118"/>
        <v/>
      </c>
      <c r="BA281" s="131"/>
      <c r="BR281" s="131"/>
      <c r="CG281" s="131"/>
    </row>
    <row r="282" spans="1:85" ht="15">
      <c r="A282" s="149" t="s">
        <v>21</v>
      </c>
      <c r="B282" s="150">
        <v>0</v>
      </c>
      <c r="C282" s="150">
        <v>0</v>
      </c>
      <c r="D282" s="150">
        <v>0</v>
      </c>
      <c r="E282" s="150">
        <v>0</v>
      </c>
      <c r="F282" s="304"/>
      <c r="G282" s="150">
        <v>0</v>
      </c>
      <c r="H282" s="151">
        <v>0</v>
      </c>
      <c r="I282" s="152">
        <f t="shared" si="115"/>
        <v>0</v>
      </c>
      <c r="J282" s="139"/>
      <c r="K282" s="153" t="s">
        <v>21</v>
      </c>
      <c r="L282" s="154">
        <v>0</v>
      </c>
      <c r="M282" s="154">
        <v>0</v>
      </c>
      <c r="N282" s="154">
        <v>0</v>
      </c>
      <c r="O282" s="154">
        <v>0</v>
      </c>
      <c r="P282" s="154">
        <v>0</v>
      </c>
      <c r="Q282" s="154">
        <v>0</v>
      </c>
      <c r="R282" s="155">
        <v>0</v>
      </c>
      <c r="S282" s="156">
        <f t="shared" si="116"/>
        <v>0</v>
      </c>
      <c r="U282" s="201" t="s">
        <v>58</v>
      </c>
      <c r="V282" s="202">
        <v>0</v>
      </c>
      <c r="W282" s="202">
        <v>0</v>
      </c>
      <c r="X282" s="202">
        <v>0</v>
      </c>
      <c r="Y282" s="202">
        <v>0</v>
      </c>
      <c r="Z282" s="202">
        <v>0</v>
      </c>
      <c r="AA282" s="202">
        <v>0</v>
      </c>
      <c r="AB282" s="202">
        <v>0</v>
      </c>
      <c r="AC282" s="203">
        <v>0</v>
      </c>
      <c r="AD282" s="202">
        <v>0</v>
      </c>
      <c r="AE282" s="202">
        <v>0</v>
      </c>
      <c r="AF282" s="202">
        <v>0</v>
      </c>
      <c r="AG282" s="202">
        <v>0</v>
      </c>
      <c r="AH282" s="202">
        <v>0</v>
      </c>
      <c r="AI282" s="204">
        <f t="shared" si="117"/>
        <v>0</v>
      </c>
      <c r="AJ282" s="131" t="str">
        <f t="shared" si="118"/>
        <v/>
      </c>
      <c r="BA282" s="131"/>
      <c r="BR282" s="131"/>
      <c r="CG282" s="131"/>
    </row>
    <row r="283" spans="1:85" ht="15">
      <c r="A283" s="160" t="s">
        <v>61</v>
      </c>
      <c r="B283" s="146">
        <v>0</v>
      </c>
      <c r="C283" s="146">
        <v>0</v>
      </c>
      <c r="D283" s="146">
        <v>0</v>
      </c>
      <c r="E283" s="146">
        <v>0</v>
      </c>
      <c r="F283" s="304"/>
      <c r="G283" s="146">
        <v>0</v>
      </c>
      <c r="H283" s="158">
        <v>0</v>
      </c>
      <c r="I283" s="144">
        <f t="shared" si="115"/>
        <v>0</v>
      </c>
      <c r="J283" s="139"/>
      <c r="K283" s="161" t="s">
        <v>61</v>
      </c>
      <c r="L283" s="146">
        <v>0</v>
      </c>
      <c r="M283" s="146">
        <v>0</v>
      </c>
      <c r="N283" s="146">
        <v>0</v>
      </c>
      <c r="O283" s="146">
        <v>0</v>
      </c>
      <c r="P283" s="146">
        <v>0</v>
      </c>
      <c r="Q283" s="146">
        <v>0</v>
      </c>
      <c r="R283" s="147">
        <v>0</v>
      </c>
      <c r="S283" s="148">
        <f t="shared" si="116"/>
        <v>0</v>
      </c>
      <c r="U283" s="206" t="s">
        <v>59</v>
      </c>
      <c r="V283" s="197">
        <v>0</v>
      </c>
      <c r="W283" s="197">
        <v>0</v>
      </c>
      <c r="X283" s="197">
        <v>0</v>
      </c>
      <c r="Y283" s="197">
        <v>0</v>
      </c>
      <c r="Z283" s="197">
        <v>0</v>
      </c>
      <c r="AA283" s="197">
        <v>0</v>
      </c>
      <c r="AB283" s="197">
        <v>0</v>
      </c>
      <c r="AC283" s="198">
        <v>0</v>
      </c>
      <c r="AD283" s="199">
        <v>0</v>
      </c>
      <c r="AE283" s="199">
        <v>0</v>
      </c>
      <c r="AF283" s="199">
        <v>0</v>
      </c>
      <c r="AG283" s="199">
        <v>0</v>
      </c>
      <c r="AH283" s="199">
        <v>0</v>
      </c>
      <c r="AI283" s="200">
        <f t="shared" si="117"/>
        <v>0</v>
      </c>
      <c r="AJ283" s="131" t="str">
        <f t="shared" si="118"/>
        <v/>
      </c>
      <c r="BA283" s="131"/>
      <c r="BR283" s="131"/>
      <c r="CG283" s="131"/>
    </row>
    <row r="284" spans="1:85">
      <c r="A284" s="162" t="s">
        <v>23</v>
      </c>
      <c r="B284" s="163">
        <v>0</v>
      </c>
      <c r="C284" s="163">
        <v>0</v>
      </c>
      <c r="D284" s="163">
        <v>0</v>
      </c>
      <c r="E284" s="163">
        <v>0</v>
      </c>
      <c r="F284" s="304"/>
      <c r="G284" s="163">
        <v>0</v>
      </c>
      <c r="H284" s="164">
        <v>0</v>
      </c>
      <c r="I284" s="165">
        <f t="shared" si="115"/>
        <v>0</v>
      </c>
      <c r="J284" s="139"/>
      <c r="K284" s="166" t="s">
        <v>23</v>
      </c>
      <c r="L284" s="167">
        <v>0</v>
      </c>
      <c r="M284" s="167">
        <v>0</v>
      </c>
      <c r="N284" s="167">
        <v>0</v>
      </c>
      <c r="O284" s="167">
        <v>0</v>
      </c>
      <c r="P284" s="167">
        <v>0</v>
      </c>
      <c r="Q284" s="167">
        <v>0</v>
      </c>
      <c r="R284" s="168">
        <v>0</v>
      </c>
      <c r="S284" s="169">
        <f t="shared" si="116"/>
        <v>0</v>
      </c>
      <c r="U284" s="207" t="s">
        <v>62</v>
      </c>
      <c r="V284" s="208">
        <v>0</v>
      </c>
      <c r="W284" s="208">
        <v>0</v>
      </c>
      <c r="X284" s="208">
        <v>0</v>
      </c>
      <c r="Y284" s="208">
        <v>0</v>
      </c>
      <c r="Z284" s="208">
        <v>0</v>
      </c>
      <c r="AA284" s="208">
        <v>0</v>
      </c>
      <c r="AB284" s="208">
        <v>0</v>
      </c>
      <c r="AC284" s="208">
        <v>0</v>
      </c>
      <c r="AD284" s="208">
        <v>0</v>
      </c>
      <c r="AE284" s="208">
        <v>0</v>
      </c>
      <c r="AF284" s="208">
        <v>0</v>
      </c>
      <c r="AG284" s="208">
        <v>0</v>
      </c>
      <c r="AH284" s="92">
        <v>0</v>
      </c>
      <c r="AI284" s="209">
        <f t="shared" si="117"/>
        <v>0</v>
      </c>
      <c r="AJ284" s="131" t="str">
        <f t="shared" si="118"/>
        <v/>
      </c>
      <c r="BA284" s="131"/>
      <c r="BR284" s="131"/>
      <c r="CG284" s="131"/>
    </row>
    <row r="285" spans="1:85">
      <c r="A285" s="170" t="s">
        <v>19</v>
      </c>
      <c r="B285" s="171">
        <v>0</v>
      </c>
      <c r="C285" s="171">
        <v>0</v>
      </c>
      <c r="D285" s="171">
        <v>0</v>
      </c>
      <c r="E285" s="171">
        <v>0</v>
      </c>
      <c r="F285" s="304"/>
      <c r="G285" s="171">
        <v>0</v>
      </c>
      <c r="H285" s="172">
        <v>0</v>
      </c>
      <c r="I285" s="173">
        <f t="shared" si="115"/>
        <v>0</v>
      </c>
      <c r="J285" s="139"/>
      <c r="K285" s="174" t="s">
        <v>19</v>
      </c>
      <c r="L285" s="171">
        <v>0</v>
      </c>
      <c r="M285" s="171">
        <v>0</v>
      </c>
      <c r="N285" s="171">
        <v>0</v>
      </c>
      <c r="O285" s="171">
        <v>0</v>
      </c>
      <c r="P285" s="171">
        <v>0</v>
      </c>
      <c r="Q285" s="171">
        <v>0</v>
      </c>
      <c r="R285" s="175">
        <v>0</v>
      </c>
      <c r="S285" s="176">
        <f t="shared" si="116"/>
        <v>0</v>
      </c>
      <c r="U285" s="210" t="s">
        <v>19</v>
      </c>
      <c r="V285" s="211">
        <v>0</v>
      </c>
      <c r="W285" s="211">
        <v>0</v>
      </c>
      <c r="X285" s="211">
        <v>0</v>
      </c>
      <c r="Y285" s="211">
        <v>0</v>
      </c>
      <c r="Z285" s="211">
        <v>0</v>
      </c>
      <c r="AA285" s="211">
        <v>0</v>
      </c>
      <c r="AB285" s="211">
        <v>0</v>
      </c>
      <c r="AC285" s="211">
        <v>0</v>
      </c>
      <c r="AD285" s="212">
        <v>0</v>
      </c>
      <c r="AE285" s="212">
        <v>0</v>
      </c>
      <c r="AF285" s="212">
        <v>0</v>
      </c>
      <c r="AG285" s="212">
        <v>0</v>
      </c>
      <c r="AH285" s="212">
        <v>0</v>
      </c>
      <c r="AI285" s="213">
        <f t="shared" si="117"/>
        <v>0</v>
      </c>
      <c r="AJ285" s="131" t="str">
        <f t="shared" si="118"/>
        <v/>
      </c>
      <c r="BA285" s="131"/>
      <c r="BR285" s="131"/>
      <c r="CG285" s="131"/>
    </row>
    <row r="286" spans="1:85">
      <c r="A286" s="162" t="s">
        <v>20</v>
      </c>
      <c r="B286" s="163">
        <v>0</v>
      </c>
      <c r="C286" s="163">
        <v>0</v>
      </c>
      <c r="D286" s="163">
        <v>0</v>
      </c>
      <c r="E286" s="163">
        <v>0</v>
      </c>
      <c r="F286" s="304"/>
      <c r="G286" s="163">
        <v>0</v>
      </c>
      <c r="H286" s="164">
        <v>0</v>
      </c>
      <c r="I286" s="165">
        <f t="shared" si="115"/>
        <v>0</v>
      </c>
      <c r="J286" s="139"/>
      <c r="K286" s="166" t="s">
        <v>20</v>
      </c>
      <c r="L286" s="167">
        <v>0</v>
      </c>
      <c r="M286" s="167">
        <v>0</v>
      </c>
      <c r="N286" s="167">
        <v>0</v>
      </c>
      <c r="O286" s="167">
        <v>0</v>
      </c>
      <c r="P286" s="167">
        <v>0</v>
      </c>
      <c r="Q286" s="167">
        <v>0</v>
      </c>
      <c r="R286" s="168">
        <v>0</v>
      </c>
      <c r="S286" s="169">
        <f t="shared" si="116"/>
        <v>0</v>
      </c>
      <c r="U286" s="207" t="s">
        <v>20</v>
      </c>
      <c r="V286" s="208">
        <v>0</v>
      </c>
      <c r="W286" s="208">
        <v>0</v>
      </c>
      <c r="X286" s="208">
        <v>0</v>
      </c>
      <c r="Y286" s="208">
        <v>0</v>
      </c>
      <c r="Z286" s="208">
        <v>0</v>
      </c>
      <c r="AA286" s="208">
        <v>0</v>
      </c>
      <c r="AB286" s="208">
        <v>0</v>
      </c>
      <c r="AC286" s="208">
        <v>0</v>
      </c>
      <c r="AD286" s="208">
        <v>0</v>
      </c>
      <c r="AE286" s="208">
        <v>0</v>
      </c>
      <c r="AF286" s="208">
        <v>0</v>
      </c>
      <c r="AG286" s="208">
        <v>0</v>
      </c>
      <c r="AH286" s="92">
        <v>0</v>
      </c>
      <c r="AI286" s="209">
        <f t="shared" si="117"/>
        <v>0</v>
      </c>
      <c r="AJ286" s="131" t="str">
        <f t="shared" si="118"/>
        <v/>
      </c>
      <c r="BA286" s="131"/>
      <c r="BR286" s="131"/>
      <c r="CG286" s="131"/>
    </row>
    <row r="287" spans="1:85" ht="15" thickBot="1">
      <c r="A287" s="177" t="s">
        <v>11</v>
      </c>
      <c r="B287" s="178">
        <v>0</v>
      </c>
      <c r="C287" s="178">
        <v>0</v>
      </c>
      <c r="D287" s="178">
        <v>0</v>
      </c>
      <c r="E287" s="178">
        <v>0</v>
      </c>
      <c r="F287" s="305"/>
      <c r="G287" s="178">
        <v>0</v>
      </c>
      <c r="H287" s="179">
        <v>0</v>
      </c>
      <c r="I287" s="180">
        <f t="shared" si="115"/>
        <v>0</v>
      </c>
      <c r="J287" s="139"/>
      <c r="K287" s="181" t="s">
        <v>11</v>
      </c>
      <c r="L287" s="178">
        <v>0</v>
      </c>
      <c r="M287" s="178">
        <v>0</v>
      </c>
      <c r="N287" s="178">
        <v>0</v>
      </c>
      <c r="O287" s="178">
        <v>0</v>
      </c>
      <c r="P287" s="178">
        <v>0</v>
      </c>
      <c r="Q287" s="178">
        <v>0</v>
      </c>
      <c r="R287" s="182">
        <v>0</v>
      </c>
      <c r="S287" s="183">
        <f t="shared" si="116"/>
        <v>0</v>
      </c>
      <c r="U287" s="210" t="s">
        <v>11</v>
      </c>
      <c r="V287" s="211">
        <v>0</v>
      </c>
      <c r="W287" s="211">
        <v>0</v>
      </c>
      <c r="X287" s="211">
        <v>0</v>
      </c>
      <c r="Y287" s="211">
        <v>0</v>
      </c>
      <c r="Z287" s="211">
        <v>0</v>
      </c>
      <c r="AA287" s="211">
        <v>0</v>
      </c>
      <c r="AB287" s="211">
        <v>0</v>
      </c>
      <c r="AC287" s="211">
        <v>0</v>
      </c>
      <c r="AD287" s="212">
        <v>0</v>
      </c>
      <c r="AE287" s="212">
        <v>0</v>
      </c>
      <c r="AF287" s="212">
        <v>0</v>
      </c>
      <c r="AG287" s="212">
        <v>0</v>
      </c>
      <c r="AH287" s="212">
        <v>0</v>
      </c>
      <c r="AI287" s="213">
        <f t="shared" si="117"/>
        <v>0</v>
      </c>
      <c r="AJ287" s="131" t="str">
        <f t="shared" si="118"/>
        <v/>
      </c>
      <c r="BA287" s="131"/>
      <c r="BR287" s="131"/>
      <c r="CG287" s="131"/>
    </row>
    <row r="288" spans="1:85" ht="15">
      <c r="A288" s="184" t="s">
        <v>26</v>
      </c>
      <c r="B288" s="185">
        <f>SUM(B267:B283)</f>
        <v>10.337650514062874</v>
      </c>
      <c r="C288" s="185">
        <f t="shared" ref="C288:I288" si="119">SUM(C267:C283)</f>
        <v>176.77369295291132</v>
      </c>
      <c r="D288" s="185">
        <f t="shared" si="119"/>
        <v>67.164739559653171</v>
      </c>
      <c r="E288" s="185">
        <f t="shared" si="119"/>
        <v>176.72059605137369</v>
      </c>
      <c r="F288" s="185">
        <f t="shared" si="119"/>
        <v>0</v>
      </c>
      <c r="G288" s="185">
        <f t="shared" si="119"/>
        <v>7.4177718778341966</v>
      </c>
      <c r="H288" s="187">
        <f t="shared" si="119"/>
        <v>0</v>
      </c>
      <c r="I288" s="144">
        <f t="shared" si="119"/>
        <v>438.41445095583526</v>
      </c>
      <c r="J288" s="139"/>
      <c r="K288" s="186" t="s">
        <v>26</v>
      </c>
      <c r="L288" s="185">
        <f>SUM(L267:L283)</f>
        <v>10.337650514062874</v>
      </c>
      <c r="M288" s="185">
        <f t="shared" ref="M288:S288" si="120">SUM(M267:M283)</f>
        <v>176.77369295291132</v>
      </c>
      <c r="N288" s="185">
        <f t="shared" si="120"/>
        <v>67.164739559653171</v>
      </c>
      <c r="O288" s="185">
        <f t="shared" si="120"/>
        <v>176.72059605137369</v>
      </c>
      <c r="P288" s="185">
        <f t="shared" si="120"/>
        <v>118.37095925319808</v>
      </c>
      <c r="Q288" s="185">
        <f t="shared" si="120"/>
        <v>7.4177718778341966</v>
      </c>
      <c r="R288" s="187">
        <f t="shared" si="120"/>
        <v>0</v>
      </c>
      <c r="S288" s="188">
        <f t="shared" si="120"/>
        <v>556.78541020903333</v>
      </c>
      <c r="T288" s="131" t="str">
        <f>IF(ABS(S288-AI288)&gt;0.01,S288-AI288,"")</f>
        <v/>
      </c>
      <c r="U288" s="214" t="s">
        <v>60</v>
      </c>
      <c r="V288" s="215">
        <f>SUM(V267:V283)</f>
        <v>10.277610502718435</v>
      </c>
      <c r="W288" s="215">
        <f t="shared" ref="W288:AH288" si="121">SUM(W267:W283)</f>
        <v>6.0040011344438357E-2</v>
      </c>
      <c r="X288" s="215">
        <f t="shared" si="121"/>
        <v>7.4177718778341966</v>
      </c>
      <c r="Y288" s="215">
        <f t="shared" si="121"/>
        <v>176.77369295291132</v>
      </c>
      <c r="Z288" s="215">
        <f t="shared" si="121"/>
        <v>67.164739559653171</v>
      </c>
      <c r="AA288" s="215">
        <f t="shared" si="121"/>
        <v>165.20785138210061</v>
      </c>
      <c r="AB288" s="215">
        <f t="shared" si="121"/>
        <v>118.37095925319808</v>
      </c>
      <c r="AC288" s="215">
        <f t="shared" si="121"/>
        <v>11.512744669273081</v>
      </c>
      <c r="AD288" s="216">
        <f t="shared" si="121"/>
        <v>0</v>
      </c>
      <c r="AE288" s="216">
        <f t="shared" si="121"/>
        <v>0</v>
      </c>
      <c r="AF288" s="216">
        <f t="shared" si="121"/>
        <v>0</v>
      </c>
      <c r="AG288" s="216">
        <f t="shared" si="121"/>
        <v>0</v>
      </c>
      <c r="AH288" s="216">
        <f t="shared" si="121"/>
        <v>11.512744669273081</v>
      </c>
      <c r="AI288" s="217">
        <f>SUM(V288:AC288)</f>
        <v>556.78541020903333</v>
      </c>
      <c r="AJ288" s="131" t="str">
        <f t="shared" si="118"/>
        <v/>
      </c>
      <c r="BA288" s="131"/>
      <c r="BR288" s="131"/>
      <c r="CG288" s="131"/>
    </row>
    <row r="289" spans="1:85" s="2" customFormat="1" ht="15" thickBot="1">
      <c r="A289" s="15" t="s">
        <v>100</v>
      </c>
      <c r="B289" s="100">
        <f>IF($I288=0,"-",B288/$I288)</f>
        <v>2.3579629940401445E-2</v>
      </c>
      <c r="C289" s="100">
        <f t="shared" ref="C289:H289" si="122">IF($I288=0,"-",C288/$I288)</f>
        <v>0.40321137354735381</v>
      </c>
      <c r="D289" s="100">
        <f t="shared" si="122"/>
        <v>0.15319919179949471</v>
      </c>
      <c r="E289" s="100">
        <f t="shared" si="122"/>
        <v>0.40309026234442275</v>
      </c>
      <c r="F289" s="100">
        <f t="shared" si="122"/>
        <v>0</v>
      </c>
      <c r="G289" s="100">
        <f t="shared" si="122"/>
        <v>1.6919542368327278E-2</v>
      </c>
      <c r="H289" s="101">
        <f t="shared" si="122"/>
        <v>0</v>
      </c>
      <c r="I289" s="102">
        <f>SUM(B289:H289)</f>
        <v>1</v>
      </c>
      <c r="J289" s="131"/>
      <c r="K289" s="27" t="s">
        <v>100</v>
      </c>
      <c r="L289" s="76">
        <f t="shared" ref="L289:R289" si="123">IF($S288=0,"-",L288/$S288)</f>
        <v>1.8566669177236202E-2</v>
      </c>
      <c r="M289" s="76">
        <f t="shared" si="123"/>
        <v>0.31748980794332482</v>
      </c>
      <c r="N289" s="76">
        <f t="shared" si="123"/>
        <v>0.1206294890780949</v>
      </c>
      <c r="O289" s="76">
        <f t="shared" si="123"/>
        <v>0.31739444462998351</v>
      </c>
      <c r="P289" s="76">
        <f t="shared" si="123"/>
        <v>0.21259709231382015</v>
      </c>
      <c r="Q289" s="76">
        <f t="shared" si="123"/>
        <v>1.3322496857540413E-2</v>
      </c>
      <c r="R289" s="77">
        <f t="shared" si="123"/>
        <v>0</v>
      </c>
      <c r="S289" s="78">
        <f>SUM(L289:R289)</f>
        <v>1</v>
      </c>
      <c r="U289" s="36" t="s">
        <v>100</v>
      </c>
      <c r="V289" s="103">
        <f>+V288/$AI288</f>
        <v>1.8458835871543264E-2</v>
      </c>
      <c r="W289" s="103">
        <f t="shared" ref="W289:AH289" si="124">+W288/$AI288</f>
        <v>1.0783330569293761E-4</v>
      </c>
      <c r="X289" s="103">
        <f t="shared" si="124"/>
        <v>1.3322496857540413E-2</v>
      </c>
      <c r="Y289" s="103">
        <f t="shared" si="124"/>
        <v>0.31748980794332482</v>
      </c>
      <c r="Z289" s="103">
        <f t="shared" si="124"/>
        <v>0.1206294890780949</v>
      </c>
      <c r="AA289" s="103">
        <f t="shared" si="124"/>
        <v>0.29671727806243486</v>
      </c>
      <c r="AB289" s="103">
        <f t="shared" si="124"/>
        <v>0.21259709231382015</v>
      </c>
      <c r="AC289" s="103">
        <f t="shared" si="124"/>
        <v>2.0677166567548644E-2</v>
      </c>
      <c r="AD289" s="103">
        <f t="shared" si="124"/>
        <v>0</v>
      </c>
      <c r="AE289" s="103">
        <f t="shared" si="124"/>
        <v>0</v>
      </c>
      <c r="AF289" s="103">
        <f t="shared" si="124"/>
        <v>0</v>
      </c>
      <c r="AG289" s="103">
        <f t="shared" si="124"/>
        <v>0</v>
      </c>
      <c r="AH289" s="103">
        <f t="shared" si="124"/>
        <v>2.0677166567548644E-2</v>
      </c>
      <c r="AI289" s="104">
        <f>SUM(V289:AC289)</f>
        <v>1</v>
      </c>
      <c r="AJ289" s="2" t="str">
        <f t="shared" si="118"/>
        <v/>
      </c>
    </row>
    <row r="290" spans="1:85" ht="15" thickBot="1">
      <c r="A290" s="218"/>
      <c r="B290" s="218"/>
      <c r="C290" s="218"/>
      <c r="D290" s="218"/>
      <c r="E290" s="218"/>
      <c r="F290" s="218"/>
      <c r="G290" s="218"/>
      <c r="H290" s="218"/>
      <c r="I290" s="218"/>
      <c r="K290" s="218"/>
      <c r="L290" s="218"/>
      <c r="M290" s="218"/>
      <c r="N290" s="218"/>
      <c r="O290" s="218"/>
      <c r="P290" s="218"/>
      <c r="Q290" s="218"/>
      <c r="R290" s="218"/>
      <c r="S290" s="218"/>
      <c r="AI290" s="139"/>
      <c r="BA290" s="131"/>
      <c r="BR290" s="131"/>
      <c r="CG290" s="131"/>
    </row>
    <row r="291" spans="1:85" ht="28.5">
      <c r="A291" s="328" t="s">
        <v>35</v>
      </c>
      <c r="B291" s="135" t="s">
        <v>0</v>
      </c>
      <c r="C291" s="135" t="s">
        <v>1</v>
      </c>
      <c r="D291" s="135" t="s">
        <v>2</v>
      </c>
      <c r="E291" s="135" t="s">
        <v>3</v>
      </c>
      <c r="F291" s="135" t="s">
        <v>27</v>
      </c>
      <c r="G291" s="135" t="s">
        <v>4</v>
      </c>
      <c r="H291" s="135" t="s">
        <v>5</v>
      </c>
      <c r="I291" s="136" t="s">
        <v>6</v>
      </c>
      <c r="K291" s="330" t="s">
        <v>35</v>
      </c>
      <c r="L291" s="137" t="s">
        <v>0</v>
      </c>
      <c r="M291" s="137" t="s">
        <v>1</v>
      </c>
      <c r="N291" s="137" t="s">
        <v>2</v>
      </c>
      <c r="O291" s="137" t="s">
        <v>3</v>
      </c>
      <c r="P291" s="137" t="s">
        <v>27</v>
      </c>
      <c r="Q291" s="137" t="s">
        <v>4</v>
      </c>
      <c r="R291" s="137" t="s">
        <v>5</v>
      </c>
      <c r="S291" s="138" t="s">
        <v>6</v>
      </c>
      <c r="U291" s="332" t="s">
        <v>35</v>
      </c>
      <c r="V291" s="190" t="s">
        <v>69</v>
      </c>
      <c r="W291" s="190" t="s">
        <v>70</v>
      </c>
      <c r="X291" s="190" t="s">
        <v>4</v>
      </c>
      <c r="Y291" s="190" t="s">
        <v>1</v>
      </c>
      <c r="Z291" s="190" t="s">
        <v>2</v>
      </c>
      <c r="AA291" s="190" t="s">
        <v>3</v>
      </c>
      <c r="AB291" s="190" t="s">
        <v>52</v>
      </c>
      <c r="AC291" s="190" t="s">
        <v>64</v>
      </c>
      <c r="AD291" s="191" t="s">
        <v>72</v>
      </c>
      <c r="AE291" s="191" t="s">
        <v>79</v>
      </c>
      <c r="AF291" s="191" t="s">
        <v>73</v>
      </c>
      <c r="AG291" s="191" t="s">
        <v>80</v>
      </c>
      <c r="AH291" s="191" t="s">
        <v>81</v>
      </c>
      <c r="AI291" s="192" t="s">
        <v>60</v>
      </c>
      <c r="BA291" s="131"/>
      <c r="BR291" s="131"/>
      <c r="CG291" s="131"/>
    </row>
    <row r="292" spans="1:85" ht="15">
      <c r="A292" s="329" t="s">
        <v>35</v>
      </c>
      <c r="B292" s="294" t="s">
        <v>109</v>
      </c>
      <c r="C292" s="295"/>
      <c r="D292" s="295"/>
      <c r="E292" s="295"/>
      <c r="F292" s="295"/>
      <c r="G292" s="295"/>
      <c r="H292" s="295"/>
      <c r="I292" s="296"/>
      <c r="K292" s="331" t="s">
        <v>35</v>
      </c>
      <c r="L292" s="297" t="s">
        <v>109</v>
      </c>
      <c r="M292" s="298"/>
      <c r="N292" s="298"/>
      <c r="O292" s="298"/>
      <c r="P292" s="298"/>
      <c r="Q292" s="298"/>
      <c r="R292" s="298"/>
      <c r="S292" s="299"/>
      <c r="U292" s="333" t="s">
        <v>35</v>
      </c>
      <c r="V292" s="326" t="s">
        <v>109</v>
      </c>
      <c r="W292" s="326"/>
      <c r="X292" s="326"/>
      <c r="Y292" s="326"/>
      <c r="Z292" s="326"/>
      <c r="AA292" s="326"/>
      <c r="AB292" s="326"/>
      <c r="AC292" s="326"/>
      <c r="AD292" s="326"/>
      <c r="AE292" s="326"/>
      <c r="AF292" s="326"/>
      <c r="AG292" s="326"/>
      <c r="AH292" s="326"/>
      <c r="AI292" s="327"/>
      <c r="BA292" s="131"/>
      <c r="BR292" s="131"/>
      <c r="CG292" s="131"/>
    </row>
    <row r="293" spans="1:85" ht="15">
      <c r="A293" s="141" t="s">
        <v>7</v>
      </c>
      <c r="B293" s="142">
        <v>0</v>
      </c>
      <c r="C293" s="142">
        <v>0</v>
      </c>
      <c r="D293" s="142">
        <v>0</v>
      </c>
      <c r="E293" s="142">
        <v>0</v>
      </c>
      <c r="F293" s="303"/>
      <c r="G293" s="142">
        <v>0</v>
      </c>
      <c r="H293" s="143">
        <v>0</v>
      </c>
      <c r="I293" s="144">
        <f>SUM(B293:H293)</f>
        <v>0</v>
      </c>
      <c r="J293" s="139"/>
      <c r="K293" s="193" t="s">
        <v>7</v>
      </c>
      <c r="L293" s="142">
        <v>0</v>
      </c>
      <c r="M293" s="142">
        <v>0</v>
      </c>
      <c r="N293" s="142">
        <v>0</v>
      </c>
      <c r="O293" s="142">
        <v>0</v>
      </c>
      <c r="P293" s="142">
        <v>0</v>
      </c>
      <c r="Q293" s="142">
        <v>0</v>
      </c>
      <c r="R293" s="194">
        <v>0</v>
      </c>
      <c r="S293" s="195">
        <f>SUM(L293:R293)</f>
        <v>0</v>
      </c>
      <c r="U293" s="196" t="s">
        <v>7</v>
      </c>
      <c r="V293" s="197">
        <v>0</v>
      </c>
      <c r="W293" s="197">
        <v>0</v>
      </c>
      <c r="X293" s="197">
        <v>0</v>
      </c>
      <c r="Y293" s="197">
        <v>0</v>
      </c>
      <c r="Z293" s="197">
        <v>0</v>
      </c>
      <c r="AA293" s="197">
        <v>0</v>
      </c>
      <c r="AB293" s="197">
        <v>0</v>
      </c>
      <c r="AC293" s="198">
        <v>0</v>
      </c>
      <c r="AD293" s="199">
        <v>0</v>
      </c>
      <c r="AE293" s="199">
        <v>0</v>
      </c>
      <c r="AF293" s="199">
        <v>0</v>
      </c>
      <c r="AG293" s="199">
        <v>0</v>
      </c>
      <c r="AH293" s="199">
        <v>0</v>
      </c>
      <c r="AI293" s="200">
        <f>SUM(V293:AC293)</f>
        <v>0</v>
      </c>
      <c r="AJ293" s="131" t="str">
        <f>IF(ABS(S293-AI293)&gt;0.001,S293-AI293,"")</f>
        <v/>
      </c>
      <c r="BA293" s="131"/>
      <c r="BR293" s="131"/>
      <c r="CG293" s="131"/>
    </row>
    <row r="294" spans="1:85" ht="15">
      <c r="A294" s="149" t="s">
        <v>8</v>
      </c>
      <c r="B294" s="150">
        <v>0</v>
      </c>
      <c r="C294" s="150">
        <v>0</v>
      </c>
      <c r="D294" s="150">
        <v>0</v>
      </c>
      <c r="E294" s="150">
        <v>0</v>
      </c>
      <c r="F294" s="304"/>
      <c r="G294" s="150">
        <v>0</v>
      </c>
      <c r="H294" s="151">
        <v>0</v>
      </c>
      <c r="I294" s="152">
        <f t="shared" ref="I294:I313" si="125">SUM(B294:H294)</f>
        <v>0</v>
      </c>
      <c r="J294" s="139"/>
      <c r="K294" s="153" t="s">
        <v>8</v>
      </c>
      <c r="L294" s="154">
        <v>0</v>
      </c>
      <c r="M294" s="154">
        <v>0</v>
      </c>
      <c r="N294" s="154">
        <v>0</v>
      </c>
      <c r="O294" s="154">
        <v>0</v>
      </c>
      <c r="P294" s="154">
        <v>0</v>
      </c>
      <c r="Q294" s="154">
        <v>0</v>
      </c>
      <c r="R294" s="155">
        <v>0</v>
      </c>
      <c r="S294" s="156">
        <f t="shared" ref="S294:S313" si="126">SUM(L294:R294)</f>
        <v>0</v>
      </c>
      <c r="U294" s="201" t="s">
        <v>8</v>
      </c>
      <c r="V294" s="202">
        <v>0</v>
      </c>
      <c r="W294" s="202">
        <v>0</v>
      </c>
      <c r="X294" s="202">
        <v>0</v>
      </c>
      <c r="Y294" s="202">
        <v>0</v>
      </c>
      <c r="Z294" s="202">
        <v>0</v>
      </c>
      <c r="AA294" s="202">
        <v>0</v>
      </c>
      <c r="AB294" s="202">
        <v>0</v>
      </c>
      <c r="AC294" s="203">
        <v>0</v>
      </c>
      <c r="AD294" s="202">
        <v>0</v>
      </c>
      <c r="AE294" s="202">
        <v>0</v>
      </c>
      <c r="AF294" s="202">
        <v>0</v>
      </c>
      <c r="AG294" s="202">
        <v>0</v>
      </c>
      <c r="AH294" s="202">
        <v>0</v>
      </c>
      <c r="AI294" s="204">
        <f t="shared" ref="AI294:AI313" si="127">SUM(V294:AC294)</f>
        <v>0</v>
      </c>
      <c r="AJ294" s="131" t="str">
        <f t="shared" ref="AJ294:AJ315" si="128">IF(ABS(S294-AI294)&gt;0.001,S294-AI294,"")</f>
        <v/>
      </c>
      <c r="BA294" s="131"/>
      <c r="BR294" s="131"/>
      <c r="CG294" s="131"/>
    </row>
    <row r="295" spans="1:85" ht="15">
      <c r="A295" s="157" t="s">
        <v>10</v>
      </c>
      <c r="B295" s="146">
        <v>0</v>
      </c>
      <c r="C295" s="146">
        <v>0</v>
      </c>
      <c r="D295" s="146">
        <v>0</v>
      </c>
      <c r="E295" s="146">
        <v>0</v>
      </c>
      <c r="F295" s="304"/>
      <c r="G295" s="146">
        <v>0</v>
      </c>
      <c r="H295" s="158">
        <v>0</v>
      </c>
      <c r="I295" s="144">
        <f t="shared" si="125"/>
        <v>0</v>
      </c>
      <c r="J295" s="139"/>
      <c r="K295" s="159" t="s">
        <v>10</v>
      </c>
      <c r="L295" s="146">
        <v>0</v>
      </c>
      <c r="M295" s="146">
        <v>0</v>
      </c>
      <c r="N295" s="146">
        <v>0</v>
      </c>
      <c r="O295" s="146">
        <v>0</v>
      </c>
      <c r="P295" s="146">
        <v>0</v>
      </c>
      <c r="Q295" s="146">
        <v>0</v>
      </c>
      <c r="R295" s="147">
        <v>0</v>
      </c>
      <c r="S295" s="148">
        <f t="shared" si="126"/>
        <v>0</v>
      </c>
      <c r="U295" s="205" t="s">
        <v>10</v>
      </c>
      <c r="V295" s="197">
        <v>0</v>
      </c>
      <c r="W295" s="197">
        <v>0</v>
      </c>
      <c r="X295" s="197">
        <v>0</v>
      </c>
      <c r="Y295" s="197">
        <v>0</v>
      </c>
      <c r="Z295" s="197">
        <v>0</v>
      </c>
      <c r="AA295" s="197">
        <v>0</v>
      </c>
      <c r="AB295" s="197">
        <v>0</v>
      </c>
      <c r="AC295" s="198">
        <v>0</v>
      </c>
      <c r="AD295" s="199">
        <v>0</v>
      </c>
      <c r="AE295" s="199">
        <v>0</v>
      </c>
      <c r="AF295" s="199">
        <v>0</v>
      </c>
      <c r="AG295" s="199">
        <v>0</v>
      </c>
      <c r="AH295" s="199">
        <v>0</v>
      </c>
      <c r="AI295" s="200">
        <f t="shared" si="127"/>
        <v>0</v>
      </c>
      <c r="AJ295" s="131" t="str">
        <f t="shared" si="128"/>
        <v/>
      </c>
      <c r="BA295" s="131"/>
      <c r="BR295" s="131"/>
      <c r="CG295" s="131"/>
    </row>
    <row r="296" spans="1:85" ht="15">
      <c r="A296" s="149" t="s">
        <v>53</v>
      </c>
      <c r="B296" s="150">
        <v>0</v>
      </c>
      <c r="C296" s="150">
        <v>0</v>
      </c>
      <c r="D296" s="150">
        <v>0</v>
      </c>
      <c r="E296" s="150">
        <v>0</v>
      </c>
      <c r="F296" s="304"/>
      <c r="G296" s="150">
        <v>0</v>
      </c>
      <c r="H296" s="151">
        <v>0</v>
      </c>
      <c r="I296" s="152">
        <f t="shared" si="125"/>
        <v>0</v>
      </c>
      <c r="J296" s="139"/>
      <c r="K296" s="153" t="s">
        <v>53</v>
      </c>
      <c r="L296" s="154">
        <v>0</v>
      </c>
      <c r="M296" s="154">
        <v>0</v>
      </c>
      <c r="N296" s="154">
        <v>0</v>
      </c>
      <c r="O296" s="154">
        <v>0</v>
      </c>
      <c r="P296" s="154">
        <v>0</v>
      </c>
      <c r="Q296" s="154">
        <v>0</v>
      </c>
      <c r="R296" s="155">
        <v>0</v>
      </c>
      <c r="S296" s="156">
        <f t="shared" si="126"/>
        <v>0</v>
      </c>
      <c r="U296" s="201" t="s">
        <v>53</v>
      </c>
      <c r="V296" s="202">
        <v>0</v>
      </c>
      <c r="W296" s="202">
        <v>0</v>
      </c>
      <c r="X296" s="202">
        <v>0</v>
      </c>
      <c r="Y296" s="202">
        <v>0</v>
      </c>
      <c r="Z296" s="202">
        <v>0</v>
      </c>
      <c r="AA296" s="202">
        <v>0</v>
      </c>
      <c r="AB296" s="202">
        <v>0</v>
      </c>
      <c r="AC296" s="203">
        <v>0</v>
      </c>
      <c r="AD296" s="202">
        <v>0</v>
      </c>
      <c r="AE296" s="202">
        <v>0</v>
      </c>
      <c r="AF296" s="202">
        <v>0</v>
      </c>
      <c r="AG296" s="202">
        <v>0</v>
      </c>
      <c r="AH296" s="202">
        <v>0</v>
      </c>
      <c r="AI296" s="204">
        <f t="shared" si="127"/>
        <v>0</v>
      </c>
      <c r="AJ296" s="131" t="str">
        <f t="shared" si="128"/>
        <v/>
      </c>
      <c r="BA296" s="131"/>
      <c r="BR296" s="131"/>
      <c r="CG296" s="131"/>
    </row>
    <row r="297" spans="1:85" ht="15">
      <c r="A297" s="157" t="s">
        <v>16</v>
      </c>
      <c r="B297" s="146">
        <v>3.1395165165304468</v>
      </c>
      <c r="C297" s="146">
        <v>9.4809990218924955</v>
      </c>
      <c r="D297" s="146">
        <v>1.2525709253182602</v>
      </c>
      <c r="E297" s="146">
        <v>0</v>
      </c>
      <c r="F297" s="304"/>
      <c r="G297" s="146">
        <v>0</v>
      </c>
      <c r="H297" s="158">
        <v>0</v>
      </c>
      <c r="I297" s="144">
        <f t="shared" si="125"/>
        <v>13.873086463741203</v>
      </c>
      <c r="J297" s="139"/>
      <c r="K297" s="159" t="s">
        <v>16</v>
      </c>
      <c r="L297" s="146">
        <v>3.1395165165304468</v>
      </c>
      <c r="M297" s="146">
        <v>9.4809990218924955</v>
      </c>
      <c r="N297" s="146">
        <v>1.2525709253182602</v>
      </c>
      <c r="O297" s="146">
        <v>0</v>
      </c>
      <c r="P297" s="146">
        <v>0</v>
      </c>
      <c r="Q297" s="146">
        <v>0</v>
      </c>
      <c r="R297" s="147">
        <v>0</v>
      </c>
      <c r="S297" s="148">
        <f t="shared" si="126"/>
        <v>13.873086463741203</v>
      </c>
      <c r="U297" s="205" t="s">
        <v>16</v>
      </c>
      <c r="V297" s="197">
        <v>2.8644836065474948</v>
      </c>
      <c r="W297" s="197">
        <v>0</v>
      </c>
      <c r="X297" s="197">
        <v>0</v>
      </c>
      <c r="Y297" s="197">
        <v>9.4809990218924955</v>
      </c>
      <c r="Z297" s="197">
        <v>1.2525709253182602</v>
      </c>
      <c r="AA297" s="197">
        <v>0</v>
      </c>
      <c r="AB297" s="197">
        <v>0</v>
      </c>
      <c r="AC297" s="198">
        <v>0.27503290998295193</v>
      </c>
      <c r="AD297" s="199">
        <v>0.27503290998295193</v>
      </c>
      <c r="AE297" s="199">
        <v>0</v>
      </c>
      <c r="AF297" s="199">
        <v>0</v>
      </c>
      <c r="AG297" s="199">
        <v>0</v>
      </c>
      <c r="AH297" s="199">
        <v>0</v>
      </c>
      <c r="AI297" s="200">
        <f t="shared" si="127"/>
        <v>13.873086463741203</v>
      </c>
      <c r="AJ297" s="131" t="str">
        <f t="shared" si="128"/>
        <v/>
      </c>
      <c r="BA297" s="131"/>
      <c r="BR297" s="131"/>
      <c r="CG297" s="131"/>
    </row>
    <row r="298" spans="1:85" ht="15">
      <c r="A298" s="149" t="s">
        <v>15</v>
      </c>
      <c r="B298" s="150">
        <v>0.11759175030406996</v>
      </c>
      <c r="C298" s="150">
        <v>0.32471358322601179</v>
      </c>
      <c r="D298" s="150">
        <v>1.0676796419653618</v>
      </c>
      <c r="E298" s="150">
        <v>0</v>
      </c>
      <c r="F298" s="304"/>
      <c r="G298" s="150">
        <v>0</v>
      </c>
      <c r="H298" s="151">
        <v>0</v>
      </c>
      <c r="I298" s="152">
        <f t="shared" si="125"/>
        <v>1.5099849754954435</v>
      </c>
      <c r="J298" s="139"/>
      <c r="K298" s="153" t="s">
        <v>15</v>
      </c>
      <c r="L298" s="154">
        <v>0.11759175030406996</v>
      </c>
      <c r="M298" s="154">
        <v>0.32471358322601179</v>
      </c>
      <c r="N298" s="154">
        <v>1.0676796419653618</v>
      </c>
      <c r="O298" s="154">
        <v>0</v>
      </c>
      <c r="P298" s="154">
        <v>0</v>
      </c>
      <c r="Q298" s="154">
        <v>0</v>
      </c>
      <c r="R298" s="155">
        <v>0</v>
      </c>
      <c r="S298" s="156">
        <f t="shared" si="126"/>
        <v>1.5099849754954435</v>
      </c>
      <c r="U298" s="201" t="s">
        <v>54</v>
      </c>
      <c r="V298" s="202">
        <v>0.11759175030406996</v>
      </c>
      <c r="W298" s="202">
        <v>0</v>
      </c>
      <c r="X298" s="202">
        <v>0</v>
      </c>
      <c r="Y298" s="202">
        <v>0.32471358322601179</v>
      </c>
      <c r="Z298" s="202">
        <v>1.0676796419653618</v>
      </c>
      <c r="AA298" s="202">
        <v>0</v>
      </c>
      <c r="AB298" s="202">
        <v>0</v>
      </c>
      <c r="AC298" s="203">
        <v>0</v>
      </c>
      <c r="AD298" s="202">
        <v>0</v>
      </c>
      <c r="AE298" s="202">
        <v>0</v>
      </c>
      <c r="AF298" s="202">
        <v>0</v>
      </c>
      <c r="AG298" s="202">
        <v>0</v>
      </c>
      <c r="AH298" s="202">
        <v>0</v>
      </c>
      <c r="AI298" s="204">
        <f t="shared" si="127"/>
        <v>1.5099849754954435</v>
      </c>
      <c r="AJ298" s="131" t="str">
        <f t="shared" si="128"/>
        <v/>
      </c>
      <c r="BA298" s="131"/>
      <c r="BR298" s="131"/>
      <c r="CG298" s="131"/>
    </row>
    <row r="299" spans="1:85" ht="15">
      <c r="A299" s="157" t="s">
        <v>55</v>
      </c>
      <c r="B299" s="146">
        <v>0</v>
      </c>
      <c r="C299" s="146">
        <v>0</v>
      </c>
      <c r="D299" s="146">
        <v>0</v>
      </c>
      <c r="E299" s="146">
        <v>0.12521207174593851</v>
      </c>
      <c r="F299" s="304"/>
      <c r="G299" s="146">
        <v>0</v>
      </c>
      <c r="H299" s="158">
        <v>0</v>
      </c>
      <c r="I299" s="144">
        <f t="shared" si="125"/>
        <v>0.12521207174593851</v>
      </c>
      <c r="J299" s="139"/>
      <c r="K299" s="159" t="s">
        <v>55</v>
      </c>
      <c r="L299" s="146">
        <v>0</v>
      </c>
      <c r="M299" s="146">
        <v>0</v>
      </c>
      <c r="N299" s="146">
        <v>0</v>
      </c>
      <c r="O299" s="146">
        <v>0.12521207174593851</v>
      </c>
      <c r="P299" s="146">
        <v>78.412219515053309</v>
      </c>
      <c r="Q299" s="146">
        <v>0</v>
      </c>
      <c r="R299" s="147">
        <v>0</v>
      </c>
      <c r="S299" s="148">
        <f t="shared" si="126"/>
        <v>78.537431586799244</v>
      </c>
      <c r="U299" s="205" t="s">
        <v>55</v>
      </c>
      <c r="V299" s="197">
        <v>0</v>
      </c>
      <c r="W299" s="197">
        <v>0</v>
      </c>
      <c r="X299" s="197">
        <v>0</v>
      </c>
      <c r="Y299" s="197">
        <v>0</v>
      </c>
      <c r="Z299" s="197">
        <v>0</v>
      </c>
      <c r="AA299" s="197">
        <v>2.0038920422193923E-4</v>
      </c>
      <c r="AB299" s="197">
        <v>78.412219515053309</v>
      </c>
      <c r="AC299" s="198">
        <v>0.12501168254171657</v>
      </c>
      <c r="AD299" s="197">
        <v>0</v>
      </c>
      <c r="AE299" s="197">
        <v>0</v>
      </c>
      <c r="AF299" s="197">
        <v>0</v>
      </c>
      <c r="AG299" s="197">
        <v>0</v>
      </c>
      <c r="AH299" s="197">
        <v>0.12501168254171657</v>
      </c>
      <c r="AI299" s="200">
        <f t="shared" si="127"/>
        <v>78.537431586799244</v>
      </c>
      <c r="AJ299" s="131" t="str">
        <f t="shared" si="128"/>
        <v/>
      </c>
      <c r="BA299" s="131"/>
      <c r="BR299" s="131"/>
      <c r="CG299" s="131"/>
    </row>
    <row r="300" spans="1:85" ht="15">
      <c r="A300" s="149" t="s">
        <v>12</v>
      </c>
      <c r="B300" s="150">
        <v>0</v>
      </c>
      <c r="C300" s="150">
        <v>0</v>
      </c>
      <c r="D300" s="150">
        <v>0</v>
      </c>
      <c r="E300" s="150">
        <v>0</v>
      </c>
      <c r="F300" s="304"/>
      <c r="G300" s="150">
        <v>0</v>
      </c>
      <c r="H300" s="151">
        <v>0</v>
      </c>
      <c r="I300" s="152">
        <f t="shared" si="125"/>
        <v>0</v>
      </c>
      <c r="J300" s="139"/>
      <c r="K300" s="153" t="s">
        <v>12</v>
      </c>
      <c r="L300" s="154">
        <v>0</v>
      </c>
      <c r="M300" s="154">
        <v>0</v>
      </c>
      <c r="N300" s="154">
        <v>0</v>
      </c>
      <c r="O300" s="154">
        <v>0</v>
      </c>
      <c r="P300" s="154">
        <v>1.7926061465935452</v>
      </c>
      <c r="Q300" s="154">
        <v>0</v>
      </c>
      <c r="R300" s="155">
        <v>0</v>
      </c>
      <c r="S300" s="156">
        <f t="shared" si="126"/>
        <v>1.7926061465935452</v>
      </c>
      <c r="U300" s="201" t="s">
        <v>12</v>
      </c>
      <c r="V300" s="202">
        <v>0</v>
      </c>
      <c r="W300" s="202">
        <v>0</v>
      </c>
      <c r="X300" s="202">
        <v>0</v>
      </c>
      <c r="Y300" s="202">
        <v>0</v>
      </c>
      <c r="Z300" s="202">
        <v>0</v>
      </c>
      <c r="AA300" s="202">
        <v>0</v>
      </c>
      <c r="AB300" s="202">
        <v>1.7926061465935452</v>
      </c>
      <c r="AC300" s="203">
        <v>0</v>
      </c>
      <c r="AD300" s="202">
        <v>0</v>
      </c>
      <c r="AE300" s="202">
        <v>0</v>
      </c>
      <c r="AF300" s="202">
        <v>0</v>
      </c>
      <c r="AG300" s="202">
        <v>0</v>
      </c>
      <c r="AH300" s="202">
        <v>0</v>
      </c>
      <c r="AI300" s="204">
        <f t="shared" si="127"/>
        <v>1.7926061465935452</v>
      </c>
      <c r="AJ300" s="131" t="str">
        <f t="shared" si="128"/>
        <v/>
      </c>
      <c r="BA300" s="131"/>
      <c r="BR300" s="131"/>
      <c r="CG300" s="131"/>
    </row>
    <row r="301" spans="1:85" ht="15">
      <c r="A301" s="157" t="s">
        <v>56</v>
      </c>
      <c r="B301" s="146">
        <v>0</v>
      </c>
      <c r="C301" s="146">
        <v>0</v>
      </c>
      <c r="D301" s="146">
        <v>0</v>
      </c>
      <c r="E301" s="146">
        <v>0</v>
      </c>
      <c r="F301" s="304"/>
      <c r="G301" s="146">
        <v>0</v>
      </c>
      <c r="H301" s="158">
        <v>0</v>
      </c>
      <c r="I301" s="144">
        <f t="shared" si="125"/>
        <v>0</v>
      </c>
      <c r="J301" s="139"/>
      <c r="K301" s="159" t="s">
        <v>56</v>
      </c>
      <c r="L301" s="146">
        <v>0</v>
      </c>
      <c r="M301" s="146">
        <v>0</v>
      </c>
      <c r="N301" s="146">
        <v>0</v>
      </c>
      <c r="O301" s="146">
        <v>0</v>
      </c>
      <c r="P301" s="146">
        <v>0</v>
      </c>
      <c r="Q301" s="146">
        <v>0</v>
      </c>
      <c r="R301" s="147">
        <v>0</v>
      </c>
      <c r="S301" s="148">
        <f t="shared" si="126"/>
        <v>0</v>
      </c>
      <c r="U301" s="205" t="s">
        <v>56</v>
      </c>
      <c r="V301" s="197">
        <v>0</v>
      </c>
      <c r="W301" s="197">
        <v>0</v>
      </c>
      <c r="X301" s="197">
        <v>0</v>
      </c>
      <c r="Y301" s="197">
        <v>0</v>
      </c>
      <c r="Z301" s="197">
        <v>0</v>
      </c>
      <c r="AA301" s="197">
        <v>0</v>
      </c>
      <c r="AB301" s="197">
        <v>0</v>
      </c>
      <c r="AC301" s="198">
        <v>0</v>
      </c>
      <c r="AD301" s="197">
        <v>0</v>
      </c>
      <c r="AE301" s="197">
        <v>0</v>
      </c>
      <c r="AF301" s="197">
        <v>0</v>
      </c>
      <c r="AG301" s="197">
        <v>0</v>
      </c>
      <c r="AH301" s="197">
        <v>0</v>
      </c>
      <c r="AI301" s="200">
        <f t="shared" si="127"/>
        <v>0</v>
      </c>
      <c r="AJ301" s="131" t="str">
        <f t="shared" si="128"/>
        <v/>
      </c>
      <c r="BA301" s="131"/>
      <c r="BR301" s="131"/>
      <c r="CG301" s="131"/>
    </row>
    <row r="302" spans="1:85" ht="15">
      <c r="A302" s="149" t="s">
        <v>17</v>
      </c>
      <c r="B302" s="150">
        <v>7.9081495512484321E-3</v>
      </c>
      <c r="C302" s="150">
        <v>0.22933633698620484</v>
      </c>
      <c r="D302" s="150">
        <v>1.5420891624934456</v>
      </c>
      <c r="E302" s="150">
        <v>0.59311121634363284</v>
      </c>
      <c r="F302" s="304"/>
      <c r="G302" s="150">
        <v>0</v>
      </c>
      <c r="H302" s="151">
        <v>0</v>
      </c>
      <c r="I302" s="152">
        <f t="shared" si="125"/>
        <v>2.3724448653745318</v>
      </c>
      <c r="J302" s="139"/>
      <c r="K302" s="153" t="s">
        <v>17</v>
      </c>
      <c r="L302" s="154">
        <v>7.9081495512484321E-3</v>
      </c>
      <c r="M302" s="154">
        <v>0.22933633698620484</v>
      </c>
      <c r="N302" s="154">
        <v>1.5420891624934456</v>
      </c>
      <c r="O302" s="154">
        <v>0.59311121634363284</v>
      </c>
      <c r="P302" s="154">
        <v>0.11223999999999981</v>
      </c>
      <c r="Q302" s="154">
        <v>0</v>
      </c>
      <c r="R302" s="155">
        <v>0</v>
      </c>
      <c r="S302" s="156">
        <f t="shared" si="126"/>
        <v>2.4846848653745317</v>
      </c>
      <c r="U302" s="201" t="s">
        <v>17</v>
      </c>
      <c r="V302" s="202">
        <v>7.9081495512484321E-3</v>
      </c>
      <c r="W302" s="202">
        <v>0</v>
      </c>
      <c r="X302" s="202">
        <v>0</v>
      </c>
      <c r="Y302" s="202">
        <v>0.22933633698620484</v>
      </c>
      <c r="Z302" s="202">
        <v>1.5420891624934456</v>
      </c>
      <c r="AA302" s="202">
        <v>0.11071409371747822</v>
      </c>
      <c r="AB302" s="202">
        <v>0.11223999999999981</v>
      </c>
      <c r="AC302" s="203">
        <v>0.48239712262615464</v>
      </c>
      <c r="AD302" s="202">
        <v>0</v>
      </c>
      <c r="AE302" s="202">
        <v>0</v>
      </c>
      <c r="AF302" s="202">
        <v>0</v>
      </c>
      <c r="AG302" s="202">
        <v>0</v>
      </c>
      <c r="AH302" s="202">
        <v>0.48239712262615464</v>
      </c>
      <c r="AI302" s="204">
        <f t="shared" si="127"/>
        <v>2.4846848653745317</v>
      </c>
      <c r="AJ302" s="131" t="str">
        <f t="shared" si="128"/>
        <v/>
      </c>
      <c r="BA302" s="131"/>
      <c r="BR302" s="131"/>
      <c r="CG302" s="131"/>
    </row>
    <row r="303" spans="1:85" ht="15">
      <c r="A303" s="157" t="s">
        <v>141</v>
      </c>
      <c r="B303" s="146">
        <v>64.321931710254418</v>
      </c>
      <c r="C303" s="146">
        <v>700.8064701676858</v>
      </c>
      <c r="D303" s="146">
        <v>282.69612635475607</v>
      </c>
      <c r="E303" s="146">
        <v>2.563266505826395</v>
      </c>
      <c r="F303" s="304"/>
      <c r="G303" s="146">
        <v>0</v>
      </c>
      <c r="H303" s="158">
        <v>0</v>
      </c>
      <c r="I303" s="144">
        <f t="shared" si="125"/>
        <v>1050.3877947385226</v>
      </c>
      <c r="J303" s="139"/>
      <c r="K303" s="159" t="s">
        <v>141</v>
      </c>
      <c r="L303" s="146">
        <v>64.321931710254418</v>
      </c>
      <c r="M303" s="146">
        <v>700.8064701676858</v>
      </c>
      <c r="N303" s="146">
        <v>282.69612635475607</v>
      </c>
      <c r="O303" s="146">
        <v>2.563266505826395</v>
      </c>
      <c r="P303" s="146">
        <v>2.3536697859208351</v>
      </c>
      <c r="Q303" s="146">
        <v>0</v>
      </c>
      <c r="R303" s="147">
        <v>0</v>
      </c>
      <c r="S303" s="148">
        <f t="shared" si="126"/>
        <v>1052.7414645244435</v>
      </c>
      <c r="U303" s="205" t="s">
        <v>141</v>
      </c>
      <c r="V303" s="197">
        <v>63.341553909154257</v>
      </c>
      <c r="W303" s="197">
        <v>0.30693237615648639</v>
      </c>
      <c r="X303" s="197">
        <v>0</v>
      </c>
      <c r="Y303" s="197">
        <v>700.8064701676858</v>
      </c>
      <c r="Z303" s="197">
        <v>282.69612635475607</v>
      </c>
      <c r="AA303" s="197">
        <v>0.12921761124079634</v>
      </c>
      <c r="AB303" s="197">
        <v>2.3536697859208351</v>
      </c>
      <c r="AC303" s="198">
        <v>3.1074943195292644</v>
      </c>
      <c r="AD303" s="197">
        <v>0.67344542494366555</v>
      </c>
      <c r="AE303" s="197">
        <v>0</v>
      </c>
      <c r="AF303" s="197">
        <v>0</v>
      </c>
      <c r="AG303" s="197">
        <v>0</v>
      </c>
      <c r="AH303" s="197">
        <v>2.4340488945855987</v>
      </c>
      <c r="AI303" s="200">
        <f t="shared" si="127"/>
        <v>1052.7414645244435</v>
      </c>
      <c r="AJ303" s="131" t="str">
        <f t="shared" si="128"/>
        <v/>
      </c>
      <c r="BA303" s="131"/>
      <c r="BR303" s="131"/>
      <c r="CG303" s="131"/>
    </row>
    <row r="304" spans="1:85" ht="15">
      <c r="A304" s="149" t="s">
        <v>25</v>
      </c>
      <c r="B304" s="150">
        <v>33.869805521494875</v>
      </c>
      <c r="C304" s="150">
        <v>20.221248415598794</v>
      </c>
      <c r="D304" s="150">
        <v>43.13967657495192</v>
      </c>
      <c r="E304" s="150">
        <v>390.27397986465644</v>
      </c>
      <c r="F304" s="304"/>
      <c r="G304" s="150">
        <v>37.74118459832178</v>
      </c>
      <c r="H304" s="151">
        <v>0</v>
      </c>
      <c r="I304" s="152">
        <f t="shared" si="125"/>
        <v>525.24589497502382</v>
      </c>
      <c r="J304" s="139"/>
      <c r="K304" s="153" t="s">
        <v>25</v>
      </c>
      <c r="L304" s="154">
        <v>33.869805521494875</v>
      </c>
      <c r="M304" s="154">
        <v>20.221248415598794</v>
      </c>
      <c r="N304" s="154">
        <v>43.13967657495192</v>
      </c>
      <c r="O304" s="154">
        <v>390.27397986465644</v>
      </c>
      <c r="P304" s="154">
        <v>5.8852084280798316</v>
      </c>
      <c r="Q304" s="154">
        <v>37.74118459832178</v>
      </c>
      <c r="R304" s="155">
        <v>0</v>
      </c>
      <c r="S304" s="156">
        <f t="shared" si="126"/>
        <v>531.13110340310368</v>
      </c>
      <c r="U304" s="201" t="s">
        <v>25</v>
      </c>
      <c r="V304" s="202">
        <v>3.2583195454565375</v>
      </c>
      <c r="W304" s="202">
        <v>30.046073090201883</v>
      </c>
      <c r="X304" s="202">
        <v>37.74118459832178</v>
      </c>
      <c r="Y304" s="202">
        <v>20.221248415598794</v>
      </c>
      <c r="Z304" s="202">
        <v>32.245576616709947</v>
      </c>
      <c r="AA304" s="202">
        <v>363.35135051153412</v>
      </c>
      <c r="AB304" s="202">
        <v>5.8852084280798316</v>
      </c>
      <c r="AC304" s="203">
        <v>38.382142197200736</v>
      </c>
      <c r="AD304" s="202">
        <v>0.56541288583645166</v>
      </c>
      <c r="AE304" s="202">
        <v>21.659183907384044</v>
      </c>
      <c r="AF304" s="202">
        <v>0</v>
      </c>
      <c r="AG304" s="202">
        <v>10.89409995824197</v>
      </c>
      <c r="AH304" s="202">
        <v>5.2634454457382702</v>
      </c>
      <c r="AI304" s="204">
        <f t="shared" si="127"/>
        <v>531.13110340310357</v>
      </c>
      <c r="AJ304" s="131" t="str">
        <f t="shared" si="128"/>
        <v/>
      </c>
      <c r="BA304" s="131"/>
      <c r="BR304" s="131"/>
      <c r="CG304" s="131"/>
    </row>
    <row r="305" spans="1:85" ht="15">
      <c r="A305" s="157" t="s">
        <v>24</v>
      </c>
      <c r="B305" s="146">
        <v>0.17956964941643574</v>
      </c>
      <c r="C305" s="146">
        <v>0</v>
      </c>
      <c r="D305" s="146">
        <v>9.6331782294649759</v>
      </c>
      <c r="E305" s="146">
        <v>0</v>
      </c>
      <c r="F305" s="304"/>
      <c r="G305" s="146">
        <v>0</v>
      </c>
      <c r="H305" s="158">
        <v>0</v>
      </c>
      <c r="I305" s="144">
        <f t="shared" si="125"/>
        <v>9.812747878881412</v>
      </c>
      <c r="J305" s="139"/>
      <c r="K305" s="159" t="s">
        <v>24</v>
      </c>
      <c r="L305" s="146">
        <v>0.17956964941643574</v>
      </c>
      <c r="M305" s="146">
        <v>0</v>
      </c>
      <c r="N305" s="146">
        <v>9.6331782294649759</v>
      </c>
      <c r="O305" s="146">
        <v>0</v>
      </c>
      <c r="P305" s="146">
        <v>0</v>
      </c>
      <c r="Q305" s="146">
        <v>0</v>
      </c>
      <c r="R305" s="147">
        <v>0</v>
      </c>
      <c r="S305" s="148">
        <f t="shared" si="126"/>
        <v>9.812747878881412</v>
      </c>
      <c r="U305" s="205" t="s">
        <v>24</v>
      </c>
      <c r="V305" s="197">
        <v>0.17500501705304478</v>
      </c>
      <c r="W305" s="197">
        <v>0</v>
      </c>
      <c r="X305" s="197">
        <v>0</v>
      </c>
      <c r="Y305" s="197">
        <v>0</v>
      </c>
      <c r="Z305" s="197">
        <v>8.4751037770651365</v>
      </c>
      <c r="AA305" s="197">
        <v>0</v>
      </c>
      <c r="AB305" s="197">
        <v>0</v>
      </c>
      <c r="AC305" s="198">
        <v>1.1626390847632331</v>
      </c>
      <c r="AD305" s="197">
        <v>4.5646323633909787E-3</v>
      </c>
      <c r="AE305" s="197">
        <v>0</v>
      </c>
      <c r="AF305" s="197">
        <v>0</v>
      </c>
      <c r="AG305" s="197">
        <v>1.1580744523998396</v>
      </c>
      <c r="AH305" s="197">
        <v>0</v>
      </c>
      <c r="AI305" s="200">
        <f t="shared" si="127"/>
        <v>9.8127478788814138</v>
      </c>
      <c r="AJ305" s="131" t="str">
        <f t="shared" si="128"/>
        <v/>
      </c>
      <c r="BA305" s="131"/>
      <c r="BR305" s="131"/>
      <c r="CG305" s="131"/>
    </row>
    <row r="306" spans="1:85" ht="15">
      <c r="A306" s="149" t="s">
        <v>57</v>
      </c>
      <c r="B306" s="150">
        <v>0</v>
      </c>
      <c r="C306" s="150">
        <v>5.8111436838481044E-3</v>
      </c>
      <c r="D306" s="150">
        <v>0</v>
      </c>
      <c r="E306" s="150">
        <v>0</v>
      </c>
      <c r="F306" s="304"/>
      <c r="G306" s="150">
        <v>0</v>
      </c>
      <c r="H306" s="151">
        <v>0</v>
      </c>
      <c r="I306" s="152">
        <f t="shared" si="125"/>
        <v>5.8111436838481044E-3</v>
      </c>
      <c r="J306" s="139"/>
      <c r="K306" s="153" t="s">
        <v>57</v>
      </c>
      <c r="L306" s="154">
        <v>0</v>
      </c>
      <c r="M306" s="154">
        <v>5.8111436838481044E-3</v>
      </c>
      <c r="N306" s="154">
        <v>0</v>
      </c>
      <c r="O306" s="154">
        <v>0</v>
      </c>
      <c r="P306" s="154">
        <v>0</v>
      </c>
      <c r="Q306" s="154">
        <v>0</v>
      </c>
      <c r="R306" s="155">
        <v>0</v>
      </c>
      <c r="S306" s="156">
        <f t="shared" si="126"/>
        <v>5.8111436838481044E-3</v>
      </c>
      <c r="U306" s="201" t="s">
        <v>57</v>
      </c>
      <c r="V306" s="202">
        <v>0</v>
      </c>
      <c r="W306" s="202">
        <v>0</v>
      </c>
      <c r="X306" s="202">
        <v>0</v>
      </c>
      <c r="Y306" s="202">
        <v>5.8111436838481044E-3</v>
      </c>
      <c r="Z306" s="202">
        <v>0</v>
      </c>
      <c r="AA306" s="202">
        <v>0</v>
      </c>
      <c r="AB306" s="202">
        <v>0</v>
      </c>
      <c r="AC306" s="203">
        <v>0</v>
      </c>
      <c r="AD306" s="202">
        <v>0</v>
      </c>
      <c r="AE306" s="202">
        <v>0</v>
      </c>
      <c r="AF306" s="202">
        <v>0</v>
      </c>
      <c r="AG306" s="202">
        <v>0</v>
      </c>
      <c r="AH306" s="202">
        <v>0</v>
      </c>
      <c r="AI306" s="204">
        <f t="shared" si="127"/>
        <v>5.8111436838481044E-3</v>
      </c>
      <c r="AJ306" s="131" t="str">
        <f t="shared" si="128"/>
        <v/>
      </c>
      <c r="BA306" s="131"/>
      <c r="BR306" s="131"/>
      <c r="CG306" s="131"/>
    </row>
    <row r="307" spans="1:85" ht="15">
      <c r="A307" s="157" t="s">
        <v>22</v>
      </c>
      <c r="B307" s="146">
        <v>22.22175522809496</v>
      </c>
      <c r="C307" s="146">
        <v>11.208265540521843</v>
      </c>
      <c r="D307" s="146">
        <v>0.55702481099857382</v>
      </c>
      <c r="E307" s="146">
        <v>0</v>
      </c>
      <c r="F307" s="304"/>
      <c r="G307" s="146">
        <v>0</v>
      </c>
      <c r="H307" s="158">
        <v>0</v>
      </c>
      <c r="I307" s="144">
        <f t="shared" si="125"/>
        <v>33.987045579615376</v>
      </c>
      <c r="J307" s="139"/>
      <c r="K307" s="159" t="s">
        <v>22</v>
      </c>
      <c r="L307" s="146">
        <v>22.22175522809496</v>
      </c>
      <c r="M307" s="146">
        <v>11.208265540521843</v>
      </c>
      <c r="N307" s="146">
        <v>0.55702481099857382</v>
      </c>
      <c r="O307" s="146">
        <v>0</v>
      </c>
      <c r="P307" s="146">
        <v>4.3150416751065448</v>
      </c>
      <c r="Q307" s="146">
        <v>0</v>
      </c>
      <c r="R307" s="147">
        <v>0</v>
      </c>
      <c r="S307" s="148">
        <f t="shared" si="126"/>
        <v>38.302087254721918</v>
      </c>
      <c r="U307" s="205" t="s">
        <v>22</v>
      </c>
      <c r="V307" s="197">
        <v>22.22175522809496</v>
      </c>
      <c r="W307" s="197">
        <v>0</v>
      </c>
      <c r="X307" s="197">
        <v>0</v>
      </c>
      <c r="Y307" s="197">
        <v>11.208265540521843</v>
      </c>
      <c r="Z307" s="197">
        <v>0.55702481099857382</v>
      </c>
      <c r="AA307" s="197">
        <v>0</v>
      </c>
      <c r="AB307" s="197">
        <v>4.3150416751065448</v>
      </c>
      <c r="AC307" s="198">
        <v>0</v>
      </c>
      <c r="AD307" s="197">
        <v>0</v>
      </c>
      <c r="AE307" s="197">
        <v>0</v>
      </c>
      <c r="AF307" s="197">
        <v>0</v>
      </c>
      <c r="AG307" s="197">
        <v>0</v>
      </c>
      <c r="AH307" s="197">
        <v>0</v>
      </c>
      <c r="AI307" s="200">
        <f t="shared" si="127"/>
        <v>38.302087254721918</v>
      </c>
      <c r="AJ307" s="131" t="str">
        <f t="shared" si="128"/>
        <v/>
      </c>
      <c r="BA307" s="131"/>
      <c r="BR307" s="131"/>
      <c r="CG307" s="131"/>
    </row>
    <row r="308" spans="1:85" ht="15">
      <c r="A308" s="149" t="s">
        <v>21</v>
      </c>
      <c r="B308" s="150">
        <v>1.5500703151176908E-3</v>
      </c>
      <c r="C308" s="150">
        <v>7.8182841634192831E-4</v>
      </c>
      <c r="D308" s="150">
        <v>3.8855059622891537E-5</v>
      </c>
      <c r="E308" s="150">
        <v>0</v>
      </c>
      <c r="F308" s="304"/>
      <c r="G308" s="150">
        <v>0</v>
      </c>
      <c r="H308" s="151">
        <v>0</v>
      </c>
      <c r="I308" s="152">
        <f t="shared" si="125"/>
        <v>2.3707537910825109E-3</v>
      </c>
      <c r="J308" s="139"/>
      <c r="K308" s="153" t="s">
        <v>21</v>
      </c>
      <c r="L308" s="154">
        <v>1.5500703151176908E-3</v>
      </c>
      <c r="M308" s="154">
        <v>7.8182841634192831E-4</v>
      </c>
      <c r="N308" s="154">
        <v>3.8855059622891537E-5</v>
      </c>
      <c r="O308" s="154">
        <v>0</v>
      </c>
      <c r="P308" s="154">
        <v>0</v>
      </c>
      <c r="Q308" s="154">
        <v>0</v>
      </c>
      <c r="R308" s="155">
        <v>0</v>
      </c>
      <c r="S308" s="156">
        <f t="shared" si="126"/>
        <v>2.3707537910825109E-3</v>
      </c>
      <c r="U308" s="201" t="s">
        <v>58</v>
      </c>
      <c r="V308" s="202">
        <v>1.5500703151176908E-3</v>
      </c>
      <c r="W308" s="202">
        <v>0</v>
      </c>
      <c r="X308" s="202">
        <v>0</v>
      </c>
      <c r="Y308" s="202">
        <v>7.8182841634192831E-4</v>
      </c>
      <c r="Z308" s="202">
        <v>3.8855059622891537E-5</v>
      </c>
      <c r="AA308" s="202">
        <v>0</v>
      </c>
      <c r="AB308" s="202">
        <v>0</v>
      </c>
      <c r="AC308" s="203">
        <v>0</v>
      </c>
      <c r="AD308" s="202">
        <v>0</v>
      </c>
      <c r="AE308" s="202">
        <v>0</v>
      </c>
      <c r="AF308" s="202">
        <v>0</v>
      </c>
      <c r="AG308" s="202">
        <v>0</v>
      </c>
      <c r="AH308" s="202">
        <v>0</v>
      </c>
      <c r="AI308" s="204">
        <f t="shared" si="127"/>
        <v>2.3707537910825109E-3</v>
      </c>
      <c r="AJ308" s="131" t="str">
        <f t="shared" si="128"/>
        <v/>
      </c>
      <c r="BA308" s="131"/>
      <c r="BR308" s="131"/>
      <c r="CG308" s="131"/>
    </row>
    <row r="309" spans="1:85" ht="15">
      <c r="A309" s="160" t="s">
        <v>61</v>
      </c>
      <c r="B309" s="146">
        <v>0.26878806996379767</v>
      </c>
      <c r="C309" s="146">
        <v>0</v>
      </c>
      <c r="D309" s="146">
        <v>0</v>
      </c>
      <c r="E309" s="146">
        <v>0</v>
      </c>
      <c r="F309" s="304"/>
      <c r="G309" s="146">
        <v>0</v>
      </c>
      <c r="H309" s="158">
        <v>0</v>
      </c>
      <c r="I309" s="144">
        <f t="shared" si="125"/>
        <v>0.26878806996379767</v>
      </c>
      <c r="J309" s="139"/>
      <c r="K309" s="161" t="s">
        <v>61</v>
      </c>
      <c r="L309" s="146">
        <v>0.26878806996379767</v>
      </c>
      <c r="M309" s="146">
        <v>0</v>
      </c>
      <c r="N309" s="146">
        <v>0</v>
      </c>
      <c r="O309" s="146">
        <v>0</v>
      </c>
      <c r="P309" s="146">
        <v>0</v>
      </c>
      <c r="Q309" s="146">
        <v>0</v>
      </c>
      <c r="R309" s="147">
        <v>0</v>
      </c>
      <c r="S309" s="148">
        <f t="shared" si="126"/>
        <v>0.26878806996379767</v>
      </c>
      <c r="U309" s="206" t="s">
        <v>59</v>
      </c>
      <c r="V309" s="197">
        <v>0.22858515461300205</v>
      </c>
      <c r="W309" s="197">
        <v>0</v>
      </c>
      <c r="X309" s="197">
        <v>0</v>
      </c>
      <c r="Y309" s="197">
        <v>0</v>
      </c>
      <c r="Z309" s="197">
        <v>0</v>
      </c>
      <c r="AA309" s="197">
        <v>0</v>
      </c>
      <c r="AB309" s="197">
        <v>0</v>
      </c>
      <c r="AC309" s="198">
        <v>4.0202915350795648E-2</v>
      </c>
      <c r="AD309" s="199">
        <v>4.0202915350795648E-2</v>
      </c>
      <c r="AE309" s="199">
        <v>0</v>
      </c>
      <c r="AF309" s="199">
        <v>0</v>
      </c>
      <c r="AG309" s="199">
        <v>0</v>
      </c>
      <c r="AH309" s="199">
        <v>0</v>
      </c>
      <c r="AI309" s="200">
        <f t="shared" si="127"/>
        <v>0.26878806996379767</v>
      </c>
      <c r="AJ309" s="131" t="str">
        <f t="shared" si="128"/>
        <v/>
      </c>
      <c r="BA309" s="131"/>
      <c r="BR309" s="131"/>
      <c r="CG309" s="131"/>
    </row>
    <row r="310" spans="1:85">
      <c r="A310" s="162" t="s">
        <v>23</v>
      </c>
      <c r="B310" s="163">
        <v>0.26878806996379767</v>
      </c>
      <c r="C310" s="163">
        <v>0</v>
      </c>
      <c r="D310" s="163">
        <v>0</v>
      </c>
      <c r="E310" s="163">
        <v>0</v>
      </c>
      <c r="F310" s="304"/>
      <c r="G310" s="163">
        <v>0</v>
      </c>
      <c r="H310" s="164">
        <v>0</v>
      </c>
      <c r="I310" s="165">
        <f t="shared" si="125"/>
        <v>0.26878806996379767</v>
      </c>
      <c r="J310" s="139"/>
      <c r="K310" s="166" t="s">
        <v>23</v>
      </c>
      <c r="L310" s="167">
        <v>0.26878806996379767</v>
      </c>
      <c r="M310" s="167">
        <v>0</v>
      </c>
      <c r="N310" s="167">
        <v>0</v>
      </c>
      <c r="O310" s="167">
        <v>0</v>
      </c>
      <c r="P310" s="167">
        <v>0</v>
      </c>
      <c r="Q310" s="167">
        <v>0</v>
      </c>
      <c r="R310" s="168">
        <v>0</v>
      </c>
      <c r="S310" s="169">
        <f t="shared" si="126"/>
        <v>0.26878806996379767</v>
      </c>
      <c r="U310" s="207" t="s">
        <v>62</v>
      </c>
      <c r="V310" s="208">
        <v>0.22858515461300205</v>
      </c>
      <c r="W310" s="208">
        <v>0</v>
      </c>
      <c r="X310" s="208">
        <v>0</v>
      </c>
      <c r="Y310" s="208">
        <v>0</v>
      </c>
      <c r="Z310" s="208">
        <v>0</v>
      </c>
      <c r="AA310" s="208">
        <v>0</v>
      </c>
      <c r="AB310" s="208">
        <v>0</v>
      </c>
      <c r="AC310" s="208">
        <v>4.0202915350795648E-2</v>
      </c>
      <c r="AD310" s="208">
        <v>4.0202915350795648E-2</v>
      </c>
      <c r="AE310" s="208">
        <v>0</v>
      </c>
      <c r="AF310" s="208">
        <v>0</v>
      </c>
      <c r="AG310" s="208">
        <v>0</v>
      </c>
      <c r="AH310" s="92">
        <v>0</v>
      </c>
      <c r="AI310" s="209">
        <f t="shared" si="127"/>
        <v>0.26878806996379767</v>
      </c>
      <c r="AJ310" s="131" t="str">
        <f t="shared" si="128"/>
        <v/>
      </c>
      <c r="BA310" s="131"/>
      <c r="BR310" s="131"/>
      <c r="CG310" s="131"/>
    </row>
    <row r="311" spans="1:85">
      <c r="A311" s="170" t="s">
        <v>19</v>
      </c>
      <c r="B311" s="171">
        <v>0</v>
      </c>
      <c r="C311" s="171">
        <v>0</v>
      </c>
      <c r="D311" s="171">
        <v>0</v>
      </c>
      <c r="E311" s="171">
        <v>0</v>
      </c>
      <c r="F311" s="304"/>
      <c r="G311" s="171">
        <v>0</v>
      </c>
      <c r="H311" s="172">
        <v>0</v>
      </c>
      <c r="I311" s="173">
        <f t="shared" si="125"/>
        <v>0</v>
      </c>
      <c r="J311" s="139"/>
      <c r="K311" s="174" t="s">
        <v>19</v>
      </c>
      <c r="L311" s="171">
        <v>0</v>
      </c>
      <c r="M311" s="171">
        <v>0</v>
      </c>
      <c r="N311" s="171">
        <v>0</v>
      </c>
      <c r="O311" s="171">
        <v>0</v>
      </c>
      <c r="P311" s="171">
        <v>0</v>
      </c>
      <c r="Q311" s="171">
        <v>0</v>
      </c>
      <c r="R311" s="175">
        <v>0</v>
      </c>
      <c r="S311" s="176">
        <f t="shared" si="126"/>
        <v>0</v>
      </c>
      <c r="U311" s="210" t="s">
        <v>19</v>
      </c>
      <c r="V311" s="211">
        <v>0</v>
      </c>
      <c r="W311" s="211">
        <v>0</v>
      </c>
      <c r="X311" s="211">
        <v>0</v>
      </c>
      <c r="Y311" s="211">
        <v>0</v>
      </c>
      <c r="Z311" s="211">
        <v>0</v>
      </c>
      <c r="AA311" s="211">
        <v>0</v>
      </c>
      <c r="AB311" s="211">
        <v>0</v>
      </c>
      <c r="AC311" s="211">
        <v>0</v>
      </c>
      <c r="AD311" s="212">
        <v>0</v>
      </c>
      <c r="AE311" s="212">
        <v>0</v>
      </c>
      <c r="AF311" s="212">
        <v>0</v>
      </c>
      <c r="AG311" s="212">
        <v>0</v>
      </c>
      <c r="AH311" s="212">
        <v>0</v>
      </c>
      <c r="AI311" s="213">
        <f t="shared" si="127"/>
        <v>0</v>
      </c>
      <c r="AJ311" s="131" t="str">
        <f t="shared" si="128"/>
        <v/>
      </c>
      <c r="BA311" s="131"/>
      <c r="BR311" s="131"/>
      <c r="CG311" s="131"/>
    </row>
    <row r="312" spans="1:85">
      <c r="A312" s="162" t="s">
        <v>20</v>
      </c>
      <c r="B312" s="163">
        <v>0</v>
      </c>
      <c r="C312" s="163">
        <v>0</v>
      </c>
      <c r="D312" s="163">
        <v>0</v>
      </c>
      <c r="E312" s="163">
        <v>0</v>
      </c>
      <c r="F312" s="304"/>
      <c r="G312" s="163">
        <v>0</v>
      </c>
      <c r="H312" s="164">
        <v>0</v>
      </c>
      <c r="I312" s="165">
        <f t="shared" si="125"/>
        <v>0</v>
      </c>
      <c r="J312" s="139"/>
      <c r="K312" s="166" t="s">
        <v>20</v>
      </c>
      <c r="L312" s="167">
        <v>0</v>
      </c>
      <c r="M312" s="167">
        <v>0</v>
      </c>
      <c r="N312" s="167">
        <v>0</v>
      </c>
      <c r="O312" s="167">
        <v>0</v>
      </c>
      <c r="P312" s="167">
        <v>0</v>
      </c>
      <c r="Q312" s="167">
        <v>0</v>
      </c>
      <c r="R312" s="168">
        <v>0</v>
      </c>
      <c r="S312" s="169">
        <f t="shared" si="126"/>
        <v>0</v>
      </c>
      <c r="U312" s="207" t="s">
        <v>20</v>
      </c>
      <c r="V312" s="208">
        <v>0</v>
      </c>
      <c r="W312" s="208">
        <v>0</v>
      </c>
      <c r="X312" s="208">
        <v>0</v>
      </c>
      <c r="Y312" s="208">
        <v>0</v>
      </c>
      <c r="Z312" s="208">
        <v>0</v>
      </c>
      <c r="AA312" s="208">
        <v>0</v>
      </c>
      <c r="AB312" s="208">
        <v>0</v>
      </c>
      <c r="AC312" s="208">
        <v>0</v>
      </c>
      <c r="AD312" s="208">
        <v>0</v>
      </c>
      <c r="AE312" s="208">
        <v>0</v>
      </c>
      <c r="AF312" s="208">
        <v>0</v>
      </c>
      <c r="AG312" s="208">
        <v>0</v>
      </c>
      <c r="AH312" s="92">
        <v>0</v>
      </c>
      <c r="AI312" s="209">
        <f t="shared" si="127"/>
        <v>0</v>
      </c>
      <c r="AJ312" s="131" t="str">
        <f t="shared" si="128"/>
        <v/>
      </c>
      <c r="BA312" s="131"/>
      <c r="BR312" s="131"/>
      <c r="CG312" s="131"/>
    </row>
    <row r="313" spans="1:85" ht="15" thickBot="1">
      <c r="A313" s="177" t="s">
        <v>11</v>
      </c>
      <c r="B313" s="178">
        <v>0</v>
      </c>
      <c r="C313" s="178">
        <v>0</v>
      </c>
      <c r="D313" s="178">
        <v>0</v>
      </c>
      <c r="E313" s="178">
        <v>0</v>
      </c>
      <c r="F313" s="305"/>
      <c r="G313" s="178">
        <v>0</v>
      </c>
      <c r="H313" s="179">
        <v>0</v>
      </c>
      <c r="I313" s="180">
        <f t="shared" si="125"/>
        <v>0</v>
      </c>
      <c r="J313" s="139"/>
      <c r="K313" s="181" t="s">
        <v>11</v>
      </c>
      <c r="L313" s="178">
        <v>0</v>
      </c>
      <c r="M313" s="178">
        <v>0</v>
      </c>
      <c r="N313" s="178">
        <v>0</v>
      </c>
      <c r="O313" s="178">
        <v>0</v>
      </c>
      <c r="P313" s="178">
        <v>0</v>
      </c>
      <c r="Q313" s="178">
        <v>0</v>
      </c>
      <c r="R313" s="182">
        <v>0</v>
      </c>
      <c r="S313" s="183">
        <f t="shared" si="126"/>
        <v>0</v>
      </c>
      <c r="U313" s="210" t="s">
        <v>11</v>
      </c>
      <c r="V313" s="211">
        <v>0</v>
      </c>
      <c r="W313" s="211">
        <v>0</v>
      </c>
      <c r="X313" s="211">
        <v>0</v>
      </c>
      <c r="Y313" s="211">
        <v>0</v>
      </c>
      <c r="Z313" s="211">
        <v>0</v>
      </c>
      <c r="AA313" s="211">
        <v>0</v>
      </c>
      <c r="AB313" s="211">
        <v>0</v>
      </c>
      <c r="AC313" s="211">
        <v>0</v>
      </c>
      <c r="AD313" s="212">
        <v>0</v>
      </c>
      <c r="AE313" s="212">
        <v>0</v>
      </c>
      <c r="AF313" s="212">
        <v>0</v>
      </c>
      <c r="AG313" s="212">
        <v>0</v>
      </c>
      <c r="AH313" s="212">
        <v>0</v>
      </c>
      <c r="AI313" s="213">
        <f t="shared" si="127"/>
        <v>0</v>
      </c>
      <c r="AJ313" s="131" t="str">
        <f t="shared" si="128"/>
        <v/>
      </c>
      <c r="BA313" s="131"/>
      <c r="BR313" s="131"/>
      <c r="CG313" s="131"/>
    </row>
    <row r="314" spans="1:85" ht="15">
      <c r="A314" s="184" t="s">
        <v>26</v>
      </c>
      <c r="B314" s="185">
        <f>SUM(B293:B309)</f>
        <v>124.12841666592537</v>
      </c>
      <c r="C314" s="185">
        <f t="shared" ref="C314:I314" si="129">SUM(C293:C309)</f>
        <v>742.27762603801148</v>
      </c>
      <c r="D314" s="185">
        <f t="shared" si="129"/>
        <v>339.88838455500832</v>
      </c>
      <c r="E314" s="185">
        <f t="shared" si="129"/>
        <v>393.55556965857238</v>
      </c>
      <c r="F314" s="185">
        <f t="shared" si="129"/>
        <v>0</v>
      </c>
      <c r="G314" s="185">
        <f t="shared" si="129"/>
        <v>37.74118459832178</v>
      </c>
      <c r="H314" s="187">
        <f t="shared" si="129"/>
        <v>0</v>
      </c>
      <c r="I314" s="144">
        <f t="shared" si="129"/>
        <v>1637.5911815158395</v>
      </c>
      <c r="J314" s="139"/>
      <c r="K314" s="186" t="s">
        <v>26</v>
      </c>
      <c r="L314" s="185">
        <f>SUM(L293:L309)</f>
        <v>124.12841666592537</v>
      </c>
      <c r="M314" s="185">
        <f t="shared" ref="M314:S314" si="130">SUM(M293:M309)</f>
        <v>742.27762603801148</v>
      </c>
      <c r="N314" s="185">
        <f t="shared" si="130"/>
        <v>339.88838455500832</v>
      </c>
      <c r="O314" s="185">
        <f t="shared" si="130"/>
        <v>393.55556965857238</v>
      </c>
      <c r="P314" s="185">
        <f t="shared" si="130"/>
        <v>92.870985550754057</v>
      </c>
      <c r="Q314" s="185">
        <f t="shared" si="130"/>
        <v>37.74118459832178</v>
      </c>
      <c r="R314" s="187">
        <f t="shared" si="130"/>
        <v>0</v>
      </c>
      <c r="S314" s="188">
        <f t="shared" si="130"/>
        <v>1730.4621670665933</v>
      </c>
      <c r="T314" s="131" t="str">
        <f>IF(ABS(S314-AI314)&gt;0.01,S314-AI314,"")</f>
        <v/>
      </c>
      <c r="U314" s="214" t="s">
        <v>60</v>
      </c>
      <c r="V314" s="215">
        <f>SUM(V293:V309)</f>
        <v>92.216752431089731</v>
      </c>
      <c r="W314" s="215">
        <f t="shared" ref="W314:AH314" si="131">SUM(W293:W309)</f>
        <v>30.353005466358368</v>
      </c>
      <c r="X314" s="215">
        <f t="shared" si="131"/>
        <v>37.74118459832178</v>
      </c>
      <c r="Y314" s="215">
        <f t="shared" si="131"/>
        <v>742.27762603801148</v>
      </c>
      <c r="Z314" s="215">
        <f t="shared" si="131"/>
        <v>327.83621014436653</v>
      </c>
      <c r="AA314" s="215">
        <f t="shared" si="131"/>
        <v>363.59148260569663</v>
      </c>
      <c r="AB314" s="215">
        <f t="shared" si="131"/>
        <v>92.870985550754057</v>
      </c>
      <c r="AC314" s="215">
        <f t="shared" si="131"/>
        <v>43.574920231994852</v>
      </c>
      <c r="AD314" s="216">
        <f t="shared" si="131"/>
        <v>1.5586587684772559</v>
      </c>
      <c r="AE314" s="216">
        <f t="shared" si="131"/>
        <v>21.659183907384044</v>
      </c>
      <c r="AF314" s="216">
        <f t="shared" si="131"/>
        <v>0</v>
      </c>
      <c r="AG314" s="216">
        <f t="shared" si="131"/>
        <v>12.052174410641809</v>
      </c>
      <c r="AH314" s="216">
        <f t="shared" si="131"/>
        <v>8.304903145491739</v>
      </c>
      <c r="AI314" s="217">
        <f>SUM(V314:AC314)</f>
        <v>1730.4621670665936</v>
      </c>
      <c r="AJ314" s="131" t="str">
        <f t="shared" si="128"/>
        <v/>
      </c>
      <c r="BA314" s="131"/>
      <c r="BR314" s="131"/>
      <c r="CG314" s="131"/>
    </row>
    <row r="315" spans="1:85" s="2" customFormat="1" ht="15" thickBot="1">
      <c r="A315" s="15" t="s">
        <v>100</v>
      </c>
      <c r="B315" s="100">
        <f>IF($I314=0,"-",B314/$I314)</f>
        <v>7.5799392465600399E-2</v>
      </c>
      <c r="C315" s="100">
        <f t="shared" ref="C315:H315" si="132">IF($I314=0,"-",C314/$I314)</f>
        <v>0.4532740737837393</v>
      </c>
      <c r="D315" s="100">
        <f t="shared" si="132"/>
        <v>0.20755386838392106</v>
      </c>
      <c r="E315" s="100">
        <f t="shared" si="132"/>
        <v>0.24032589702533505</v>
      </c>
      <c r="F315" s="100">
        <f t="shared" si="132"/>
        <v>0</v>
      </c>
      <c r="G315" s="100">
        <f t="shared" si="132"/>
        <v>2.3046768341404098E-2</v>
      </c>
      <c r="H315" s="101">
        <f t="shared" si="132"/>
        <v>0</v>
      </c>
      <c r="I315" s="102">
        <f>SUM(B315:H315)</f>
        <v>0.99999999999999989</v>
      </c>
      <c r="J315" s="131"/>
      <c r="K315" s="27" t="s">
        <v>100</v>
      </c>
      <c r="L315" s="76">
        <f t="shared" ref="L315:R315" si="133">IF($S314=0,"-",L314/$S314)</f>
        <v>7.1731366930918028E-2</v>
      </c>
      <c r="M315" s="76">
        <f t="shared" si="133"/>
        <v>0.42894761882965016</v>
      </c>
      <c r="N315" s="76">
        <f t="shared" si="133"/>
        <v>0.1964148023710757</v>
      </c>
      <c r="O315" s="76">
        <f t="shared" si="133"/>
        <v>0.22742801151539258</v>
      </c>
      <c r="P315" s="76">
        <f t="shared" si="133"/>
        <v>5.3668313192992277E-2</v>
      </c>
      <c r="Q315" s="76">
        <f t="shared" si="133"/>
        <v>2.1809887159971286E-2</v>
      </c>
      <c r="R315" s="77">
        <f t="shared" si="133"/>
        <v>0</v>
      </c>
      <c r="S315" s="78">
        <f>SUM(L315:R315)</f>
        <v>1</v>
      </c>
      <c r="U315" s="36" t="s">
        <v>100</v>
      </c>
      <c r="V315" s="103">
        <f>+V314/$AI314</f>
        <v>5.3290244760110343E-2</v>
      </c>
      <c r="W315" s="103">
        <f t="shared" ref="W315:AH315" si="134">+W314/$AI314</f>
        <v>1.7540403970698476E-2</v>
      </c>
      <c r="X315" s="103">
        <f t="shared" si="134"/>
        <v>2.1809887159971283E-2</v>
      </c>
      <c r="Y315" s="103">
        <f t="shared" si="134"/>
        <v>0.4289476188296501</v>
      </c>
      <c r="Z315" s="103">
        <f t="shared" si="134"/>
        <v>0.18945008818083589</v>
      </c>
      <c r="AA315" s="103">
        <f t="shared" si="134"/>
        <v>0.21011235583499729</v>
      </c>
      <c r="AB315" s="103">
        <f t="shared" si="134"/>
        <v>5.366831319299227E-2</v>
      </c>
      <c r="AC315" s="103">
        <f t="shared" si="134"/>
        <v>2.5181088070744255E-2</v>
      </c>
      <c r="AD315" s="103">
        <f t="shared" si="134"/>
        <v>9.0071820010918151E-4</v>
      </c>
      <c r="AE315" s="103">
        <f t="shared" si="134"/>
        <v>1.251641574117727E-2</v>
      </c>
      <c r="AF315" s="103">
        <f t="shared" si="134"/>
        <v>0</v>
      </c>
      <c r="AG315" s="103">
        <f t="shared" si="134"/>
        <v>6.9647141902397939E-3</v>
      </c>
      <c r="AH315" s="103">
        <f t="shared" si="134"/>
        <v>4.7992399392180066E-3</v>
      </c>
      <c r="AI315" s="104">
        <f>SUM(V315:AC315)</f>
        <v>0.99999999999999989</v>
      </c>
      <c r="AJ315" s="2" t="str">
        <f t="shared" si="128"/>
        <v/>
      </c>
    </row>
    <row r="316" spans="1:85" ht="15" thickBot="1">
      <c r="A316" s="218"/>
      <c r="B316" s="218"/>
      <c r="C316" s="218"/>
      <c r="D316" s="218"/>
      <c r="E316" s="218"/>
      <c r="F316" s="218"/>
      <c r="G316" s="218"/>
      <c r="H316" s="218"/>
      <c r="I316" s="218"/>
      <c r="K316" s="218"/>
      <c r="L316" s="218"/>
      <c r="M316" s="218"/>
      <c r="N316" s="218"/>
      <c r="O316" s="218"/>
      <c r="P316" s="218"/>
      <c r="Q316" s="218"/>
      <c r="R316" s="218"/>
      <c r="S316" s="218"/>
      <c r="AI316" s="139"/>
      <c r="BA316" s="131"/>
      <c r="BR316" s="131"/>
      <c r="CG316" s="131"/>
    </row>
    <row r="317" spans="1:85" ht="28.5">
      <c r="A317" s="328" t="s">
        <v>36</v>
      </c>
      <c r="B317" s="135" t="s">
        <v>0</v>
      </c>
      <c r="C317" s="135" t="s">
        <v>1</v>
      </c>
      <c r="D317" s="135" t="s">
        <v>2</v>
      </c>
      <c r="E317" s="135" t="s">
        <v>3</v>
      </c>
      <c r="F317" s="135" t="s">
        <v>27</v>
      </c>
      <c r="G317" s="135" t="s">
        <v>4</v>
      </c>
      <c r="H317" s="135" t="s">
        <v>5</v>
      </c>
      <c r="I317" s="136" t="s">
        <v>6</v>
      </c>
      <c r="K317" s="330" t="s">
        <v>36</v>
      </c>
      <c r="L317" s="137" t="s">
        <v>0</v>
      </c>
      <c r="M317" s="137" t="s">
        <v>1</v>
      </c>
      <c r="N317" s="137" t="s">
        <v>2</v>
      </c>
      <c r="O317" s="137" t="s">
        <v>3</v>
      </c>
      <c r="P317" s="137" t="s">
        <v>27</v>
      </c>
      <c r="Q317" s="137" t="s">
        <v>4</v>
      </c>
      <c r="R317" s="137" t="s">
        <v>5</v>
      </c>
      <c r="S317" s="138" t="s">
        <v>6</v>
      </c>
      <c r="U317" s="332" t="s">
        <v>36</v>
      </c>
      <c r="V317" s="190" t="s">
        <v>69</v>
      </c>
      <c r="W317" s="190" t="s">
        <v>70</v>
      </c>
      <c r="X317" s="190" t="s">
        <v>4</v>
      </c>
      <c r="Y317" s="190" t="s">
        <v>1</v>
      </c>
      <c r="Z317" s="190" t="s">
        <v>2</v>
      </c>
      <c r="AA317" s="190" t="s">
        <v>3</v>
      </c>
      <c r="AB317" s="190" t="s">
        <v>52</v>
      </c>
      <c r="AC317" s="190" t="s">
        <v>64</v>
      </c>
      <c r="AD317" s="191" t="s">
        <v>72</v>
      </c>
      <c r="AE317" s="191" t="s">
        <v>79</v>
      </c>
      <c r="AF317" s="191" t="s">
        <v>73</v>
      </c>
      <c r="AG317" s="191" t="s">
        <v>80</v>
      </c>
      <c r="AH317" s="191" t="s">
        <v>81</v>
      </c>
      <c r="AI317" s="192" t="s">
        <v>60</v>
      </c>
      <c r="BA317" s="131"/>
      <c r="BR317" s="131"/>
      <c r="CG317" s="131"/>
    </row>
    <row r="318" spans="1:85" ht="15">
      <c r="A318" s="329" t="s">
        <v>36</v>
      </c>
      <c r="B318" s="294" t="s">
        <v>109</v>
      </c>
      <c r="C318" s="295"/>
      <c r="D318" s="295"/>
      <c r="E318" s="295"/>
      <c r="F318" s="295"/>
      <c r="G318" s="295"/>
      <c r="H318" s="295"/>
      <c r="I318" s="296"/>
      <c r="K318" s="331" t="s">
        <v>36</v>
      </c>
      <c r="L318" s="297" t="s">
        <v>109</v>
      </c>
      <c r="M318" s="298"/>
      <c r="N318" s="298"/>
      <c r="O318" s="298"/>
      <c r="P318" s="298"/>
      <c r="Q318" s="298"/>
      <c r="R318" s="298"/>
      <c r="S318" s="299"/>
      <c r="U318" s="333" t="s">
        <v>36</v>
      </c>
      <c r="V318" s="326" t="s">
        <v>109</v>
      </c>
      <c r="W318" s="326"/>
      <c r="X318" s="326"/>
      <c r="Y318" s="326"/>
      <c r="Z318" s="326"/>
      <c r="AA318" s="326"/>
      <c r="AB318" s="326"/>
      <c r="AC318" s="326"/>
      <c r="AD318" s="326"/>
      <c r="AE318" s="326"/>
      <c r="AF318" s="326"/>
      <c r="AG318" s="326"/>
      <c r="AH318" s="326"/>
      <c r="AI318" s="327"/>
      <c r="BA318" s="131"/>
      <c r="BR318" s="131"/>
      <c r="CG318" s="131"/>
    </row>
    <row r="319" spans="1:85" ht="15">
      <c r="A319" s="141" t="s">
        <v>7</v>
      </c>
      <c r="B319" s="142">
        <v>0</v>
      </c>
      <c r="C319" s="142">
        <v>0</v>
      </c>
      <c r="D319" s="142">
        <v>0</v>
      </c>
      <c r="E319" s="142">
        <v>0</v>
      </c>
      <c r="F319" s="303"/>
      <c r="G319" s="142">
        <v>0</v>
      </c>
      <c r="H319" s="143">
        <v>0</v>
      </c>
      <c r="I319" s="144">
        <f>SUM(B319:H319)</f>
        <v>0</v>
      </c>
      <c r="J319" s="139"/>
      <c r="K319" s="193" t="s">
        <v>7</v>
      </c>
      <c r="L319" s="142">
        <v>0</v>
      </c>
      <c r="M319" s="142">
        <v>0</v>
      </c>
      <c r="N319" s="142">
        <v>0</v>
      </c>
      <c r="O319" s="142">
        <v>0</v>
      </c>
      <c r="P319" s="142">
        <v>0</v>
      </c>
      <c r="Q319" s="142">
        <v>0</v>
      </c>
      <c r="R319" s="194">
        <v>0</v>
      </c>
      <c r="S319" s="195">
        <f>SUM(L319:R319)</f>
        <v>0</v>
      </c>
      <c r="U319" s="196" t="s">
        <v>7</v>
      </c>
      <c r="V319" s="197">
        <v>0</v>
      </c>
      <c r="W319" s="197">
        <v>0</v>
      </c>
      <c r="X319" s="197">
        <v>0</v>
      </c>
      <c r="Y319" s="197">
        <v>0</v>
      </c>
      <c r="Z319" s="197">
        <v>0</v>
      </c>
      <c r="AA319" s="197">
        <v>0</v>
      </c>
      <c r="AB319" s="197">
        <v>0</v>
      </c>
      <c r="AC319" s="198">
        <v>0</v>
      </c>
      <c r="AD319" s="199">
        <v>0</v>
      </c>
      <c r="AE319" s="199">
        <v>0</v>
      </c>
      <c r="AF319" s="199">
        <v>0</v>
      </c>
      <c r="AG319" s="199">
        <v>0</v>
      </c>
      <c r="AH319" s="199">
        <v>0</v>
      </c>
      <c r="AI319" s="200">
        <f>SUM(V319:AC319)</f>
        <v>0</v>
      </c>
      <c r="AJ319" s="131" t="str">
        <f>IF(ABS(S319-AI319)&gt;0.001,S319-AI319,"")</f>
        <v/>
      </c>
      <c r="BA319" s="131"/>
      <c r="BR319" s="131"/>
      <c r="CG319" s="131"/>
    </row>
    <row r="320" spans="1:85" ht="15">
      <c r="A320" s="149" t="s">
        <v>8</v>
      </c>
      <c r="B320" s="150">
        <v>0</v>
      </c>
      <c r="C320" s="150">
        <v>0</v>
      </c>
      <c r="D320" s="150">
        <v>0</v>
      </c>
      <c r="E320" s="150">
        <v>0</v>
      </c>
      <c r="F320" s="304"/>
      <c r="G320" s="150">
        <v>0</v>
      </c>
      <c r="H320" s="151">
        <v>0</v>
      </c>
      <c r="I320" s="152">
        <f t="shared" ref="I320:I339" si="135">SUM(B320:H320)</f>
        <v>0</v>
      </c>
      <c r="J320" s="139"/>
      <c r="K320" s="153" t="s">
        <v>8</v>
      </c>
      <c r="L320" s="154">
        <v>0</v>
      </c>
      <c r="M320" s="154">
        <v>0</v>
      </c>
      <c r="N320" s="154">
        <v>0</v>
      </c>
      <c r="O320" s="154">
        <v>0</v>
      </c>
      <c r="P320" s="154">
        <v>0</v>
      </c>
      <c r="Q320" s="154">
        <v>0</v>
      </c>
      <c r="R320" s="155">
        <v>0</v>
      </c>
      <c r="S320" s="156">
        <f t="shared" ref="S320:S339" si="136">SUM(L320:R320)</f>
        <v>0</v>
      </c>
      <c r="U320" s="201" t="s">
        <v>8</v>
      </c>
      <c r="V320" s="202">
        <v>0</v>
      </c>
      <c r="W320" s="202">
        <v>0</v>
      </c>
      <c r="X320" s="202">
        <v>0</v>
      </c>
      <c r="Y320" s="202">
        <v>0</v>
      </c>
      <c r="Z320" s="202">
        <v>0</v>
      </c>
      <c r="AA320" s="202">
        <v>0</v>
      </c>
      <c r="AB320" s="202">
        <v>0</v>
      </c>
      <c r="AC320" s="203">
        <v>0</v>
      </c>
      <c r="AD320" s="202">
        <v>0</v>
      </c>
      <c r="AE320" s="202">
        <v>0</v>
      </c>
      <c r="AF320" s="202">
        <v>0</v>
      </c>
      <c r="AG320" s="202">
        <v>0</v>
      </c>
      <c r="AH320" s="202">
        <v>0</v>
      </c>
      <c r="AI320" s="204">
        <f t="shared" ref="AI320:AI339" si="137">SUM(V320:AC320)</f>
        <v>0</v>
      </c>
      <c r="AJ320" s="131" t="str">
        <f t="shared" ref="AJ320:AJ341" si="138">IF(ABS(S320-AI320)&gt;0.001,S320-AI320,"")</f>
        <v/>
      </c>
      <c r="BA320" s="131"/>
      <c r="BR320" s="131"/>
      <c r="CG320" s="131"/>
    </row>
    <row r="321" spans="1:85" ht="15">
      <c r="A321" s="157" t="s">
        <v>10</v>
      </c>
      <c r="B321" s="146">
        <v>0</v>
      </c>
      <c r="C321" s="146">
        <v>0</v>
      </c>
      <c r="D321" s="146">
        <v>0</v>
      </c>
      <c r="E321" s="146">
        <v>0</v>
      </c>
      <c r="F321" s="304"/>
      <c r="G321" s="146">
        <v>0</v>
      </c>
      <c r="H321" s="158">
        <v>0</v>
      </c>
      <c r="I321" s="144">
        <f t="shared" si="135"/>
        <v>0</v>
      </c>
      <c r="J321" s="139"/>
      <c r="K321" s="159" t="s">
        <v>10</v>
      </c>
      <c r="L321" s="146">
        <v>0</v>
      </c>
      <c r="M321" s="146">
        <v>0</v>
      </c>
      <c r="N321" s="146">
        <v>0</v>
      </c>
      <c r="O321" s="146">
        <v>0</v>
      </c>
      <c r="P321" s="146">
        <v>0</v>
      </c>
      <c r="Q321" s="146">
        <v>0</v>
      </c>
      <c r="R321" s="147">
        <v>0</v>
      </c>
      <c r="S321" s="148">
        <f t="shared" si="136"/>
        <v>0</v>
      </c>
      <c r="U321" s="205" t="s">
        <v>10</v>
      </c>
      <c r="V321" s="197">
        <v>0</v>
      </c>
      <c r="W321" s="197">
        <v>0</v>
      </c>
      <c r="X321" s="197">
        <v>0</v>
      </c>
      <c r="Y321" s="197">
        <v>0</v>
      </c>
      <c r="Z321" s="197">
        <v>0</v>
      </c>
      <c r="AA321" s="197">
        <v>0</v>
      </c>
      <c r="AB321" s="197">
        <v>0</v>
      </c>
      <c r="AC321" s="198">
        <v>0</v>
      </c>
      <c r="AD321" s="199">
        <v>0</v>
      </c>
      <c r="AE321" s="199">
        <v>0</v>
      </c>
      <c r="AF321" s="199">
        <v>0</v>
      </c>
      <c r="AG321" s="199">
        <v>0</v>
      </c>
      <c r="AH321" s="199">
        <v>0</v>
      </c>
      <c r="AI321" s="200">
        <f t="shared" si="137"/>
        <v>0</v>
      </c>
      <c r="AJ321" s="131" t="str">
        <f t="shared" si="138"/>
        <v/>
      </c>
      <c r="BA321" s="131"/>
      <c r="BR321" s="131"/>
      <c r="CG321" s="131"/>
    </row>
    <row r="322" spans="1:85" ht="15">
      <c r="A322" s="149" t="s">
        <v>53</v>
      </c>
      <c r="B322" s="150">
        <v>0</v>
      </c>
      <c r="C322" s="150">
        <v>0</v>
      </c>
      <c r="D322" s="150">
        <v>0</v>
      </c>
      <c r="E322" s="150">
        <v>0</v>
      </c>
      <c r="F322" s="304"/>
      <c r="G322" s="150">
        <v>0</v>
      </c>
      <c r="H322" s="151">
        <v>0</v>
      </c>
      <c r="I322" s="152">
        <f t="shared" si="135"/>
        <v>0</v>
      </c>
      <c r="J322" s="139"/>
      <c r="K322" s="153" t="s">
        <v>53</v>
      </c>
      <c r="L322" s="154">
        <v>0</v>
      </c>
      <c r="M322" s="154">
        <v>0</v>
      </c>
      <c r="N322" s="154">
        <v>0</v>
      </c>
      <c r="O322" s="154">
        <v>0</v>
      </c>
      <c r="P322" s="154">
        <v>0</v>
      </c>
      <c r="Q322" s="154">
        <v>0</v>
      </c>
      <c r="R322" s="155">
        <v>0</v>
      </c>
      <c r="S322" s="156">
        <f t="shared" si="136"/>
        <v>0</v>
      </c>
      <c r="U322" s="201" t="s">
        <v>53</v>
      </c>
      <c r="V322" s="202">
        <v>0</v>
      </c>
      <c r="W322" s="202">
        <v>0</v>
      </c>
      <c r="X322" s="202">
        <v>0</v>
      </c>
      <c r="Y322" s="202">
        <v>0</v>
      </c>
      <c r="Z322" s="202">
        <v>0</v>
      </c>
      <c r="AA322" s="202">
        <v>0</v>
      </c>
      <c r="AB322" s="202">
        <v>0</v>
      </c>
      <c r="AC322" s="203">
        <v>0</v>
      </c>
      <c r="AD322" s="202">
        <v>0</v>
      </c>
      <c r="AE322" s="202">
        <v>0</v>
      </c>
      <c r="AF322" s="202">
        <v>0</v>
      </c>
      <c r="AG322" s="202">
        <v>0</v>
      </c>
      <c r="AH322" s="202">
        <v>0</v>
      </c>
      <c r="AI322" s="204">
        <f t="shared" si="137"/>
        <v>0</v>
      </c>
      <c r="AJ322" s="131" t="str">
        <f t="shared" si="138"/>
        <v/>
      </c>
      <c r="BA322" s="131"/>
      <c r="BR322" s="131"/>
      <c r="CG322" s="131"/>
    </row>
    <row r="323" spans="1:85" ht="15">
      <c r="A323" s="157" t="s">
        <v>16</v>
      </c>
      <c r="B323" s="146">
        <v>0.41692273899986637</v>
      </c>
      <c r="C323" s="146">
        <v>2.463525012901695</v>
      </c>
      <c r="D323" s="146">
        <v>2.8147697901318203E-2</v>
      </c>
      <c r="E323" s="146">
        <v>0</v>
      </c>
      <c r="F323" s="304"/>
      <c r="G323" s="146">
        <v>0</v>
      </c>
      <c r="H323" s="158">
        <v>0</v>
      </c>
      <c r="I323" s="144">
        <f t="shared" si="135"/>
        <v>2.9085954498028794</v>
      </c>
      <c r="J323" s="139"/>
      <c r="K323" s="159" t="s">
        <v>16</v>
      </c>
      <c r="L323" s="146">
        <v>0.41692273899986637</v>
      </c>
      <c r="M323" s="146">
        <v>2.463525012901695</v>
      </c>
      <c r="N323" s="146">
        <v>2.8147697901318203E-2</v>
      </c>
      <c r="O323" s="146">
        <v>0</v>
      </c>
      <c r="P323" s="146">
        <v>0</v>
      </c>
      <c r="Q323" s="146">
        <v>0</v>
      </c>
      <c r="R323" s="147">
        <v>0</v>
      </c>
      <c r="S323" s="148">
        <f t="shared" si="136"/>
        <v>2.9085954498028794</v>
      </c>
      <c r="U323" s="205" t="s">
        <v>16</v>
      </c>
      <c r="V323" s="197">
        <v>0.41692273899986637</v>
      </c>
      <c r="W323" s="197">
        <v>0</v>
      </c>
      <c r="X323" s="197">
        <v>0</v>
      </c>
      <c r="Y323" s="197">
        <v>2.463525012901695</v>
      </c>
      <c r="Z323" s="197">
        <v>2.8147697901318203E-2</v>
      </c>
      <c r="AA323" s="197">
        <v>0</v>
      </c>
      <c r="AB323" s="197">
        <v>0</v>
      </c>
      <c r="AC323" s="198">
        <v>0</v>
      </c>
      <c r="AD323" s="199">
        <v>0</v>
      </c>
      <c r="AE323" s="199">
        <v>0</v>
      </c>
      <c r="AF323" s="199">
        <v>0</v>
      </c>
      <c r="AG323" s="199">
        <v>0</v>
      </c>
      <c r="AH323" s="199">
        <v>0</v>
      </c>
      <c r="AI323" s="200">
        <f t="shared" si="137"/>
        <v>2.9085954498028794</v>
      </c>
      <c r="AJ323" s="131" t="str">
        <f t="shared" si="138"/>
        <v/>
      </c>
      <c r="BA323" s="131"/>
      <c r="BR323" s="131"/>
      <c r="CG323" s="131"/>
    </row>
    <row r="324" spans="1:85" ht="15">
      <c r="A324" s="149" t="s">
        <v>15</v>
      </c>
      <c r="B324" s="150">
        <v>0.5972391279686976</v>
      </c>
      <c r="C324" s="150">
        <v>0</v>
      </c>
      <c r="D324" s="150">
        <v>0</v>
      </c>
      <c r="E324" s="150">
        <v>0</v>
      </c>
      <c r="F324" s="304"/>
      <c r="G324" s="150">
        <v>0</v>
      </c>
      <c r="H324" s="151">
        <v>0</v>
      </c>
      <c r="I324" s="152">
        <f t="shared" si="135"/>
        <v>0.5972391279686976</v>
      </c>
      <c r="J324" s="139"/>
      <c r="K324" s="153" t="s">
        <v>15</v>
      </c>
      <c r="L324" s="154">
        <v>0.5972391279686976</v>
      </c>
      <c r="M324" s="154">
        <v>0</v>
      </c>
      <c r="N324" s="154">
        <v>0</v>
      </c>
      <c r="O324" s="154">
        <v>0</v>
      </c>
      <c r="P324" s="154">
        <v>0</v>
      </c>
      <c r="Q324" s="154">
        <v>0</v>
      </c>
      <c r="R324" s="155">
        <v>0</v>
      </c>
      <c r="S324" s="156">
        <f t="shared" si="136"/>
        <v>0.5972391279686976</v>
      </c>
      <c r="U324" s="201" t="s">
        <v>54</v>
      </c>
      <c r="V324" s="202">
        <v>0.5972391279686976</v>
      </c>
      <c r="W324" s="202">
        <v>0</v>
      </c>
      <c r="X324" s="202">
        <v>0</v>
      </c>
      <c r="Y324" s="202">
        <v>0</v>
      </c>
      <c r="Z324" s="202">
        <v>0</v>
      </c>
      <c r="AA324" s="202">
        <v>0</v>
      </c>
      <c r="AB324" s="202">
        <v>0</v>
      </c>
      <c r="AC324" s="203">
        <v>0</v>
      </c>
      <c r="AD324" s="202">
        <v>0</v>
      </c>
      <c r="AE324" s="202">
        <v>0</v>
      </c>
      <c r="AF324" s="202">
        <v>0</v>
      </c>
      <c r="AG324" s="202">
        <v>0</v>
      </c>
      <c r="AH324" s="202">
        <v>0</v>
      </c>
      <c r="AI324" s="204">
        <f t="shared" si="137"/>
        <v>0.5972391279686976</v>
      </c>
      <c r="AJ324" s="131" t="str">
        <f t="shared" si="138"/>
        <v/>
      </c>
      <c r="BA324" s="131"/>
      <c r="BR324" s="131"/>
      <c r="CG324" s="131"/>
    </row>
    <row r="325" spans="1:85" ht="15">
      <c r="A325" s="157" t="s">
        <v>55</v>
      </c>
      <c r="B325" s="146">
        <v>0</v>
      </c>
      <c r="C325" s="146">
        <v>0</v>
      </c>
      <c r="D325" s="146">
        <v>0</v>
      </c>
      <c r="E325" s="146">
        <v>2.0358910450392807E-2</v>
      </c>
      <c r="F325" s="304"/>
      <c r="G325" s="146">
        <v>0</v>
      </c>
      <c r="H325" s="158">
        <v>0</v>
      </c>
      <c r="I325" s="144">
        <f t="shared" si="135"/>
        <v>2.0358910450392807E-2</v>
      </c>
      <c r="J325" s="139"/>
      <c r="K325" s="159" t="s">
        <v>55</v>
      </c>
      <c r="L325" s="146">
        <v>0</v>
      </c>
      <c r="M325" s="146">
        <v>0</v>
      </c>
      <c r="N325" s="146">
        <v>0</v>
      </c>
      <c r="O325" s="146">
        <v>2.0358910450392807E-2</v>
      </c>
      <c r="P325" s="146">
        <v>14.891590611381378</v>
      </c>
      <c r="Q325" s="146">
        <v>0</v>
      </c>
      <c r="R325" s="147">
        <v>0</v>
      </c>
      <c r="S325" s="148">
        <f t="shared" si="136"/>
        <v>14.911949521831771</v>
      </c>
      <c r="U325" s="205" t="s">
        <v>55</v>
      </c>
      <c r="V325" s="197">
        <v>0</v>
      </c>
      <c r="W325" s="197">
        <v>0</v>
      </c>
      <c r="X325" s="197">
        <v>0</v>
      </c>
      <c r="Y325" s="197">
        <v>0</v>
      </c>
      <c r="Z325" s="197">
        <v>0</v>
      </c>
      <c r="AA325" s="197">
        <v>2.7991169271850744E-5</v>
      </c>
      <c r="AB325" s="197">
        <v>14.891590611381378</v>
      </c>
      <c r="AC325" s="198">
        <v>2.0330919281120956E-2</v>
      </c>
      <c r="AD325" s="197">
        <v>0</v>
      </c>
      <c r="AE325" s="197">
        <v>0</v>
      </c>
      <c r="AF325" s="197">
        <v>0</v>
      </c>
      <c r="AG325" s="197">
        <v>0</v>
      </c>
      <c r="AH325" s="197">
        <v>2.0330919281120956E-2</v>
      </c>
      <c r="AI325" s="200">
        <f t="shared" si="137"/>
        <v>14.911949521831771</v>
      </c>
      <c r="AJ325" s="131" t="str">
        <f t="shared" si="138"/>
        <v/>
      </c>
      <c r="BA325" s="131"/>
      <c r="BR325" s="131"/>
      <c r="CG325" s="131"/>
    </row>
    <row r="326" spans="1:85" ht="15">
      <c r="A326" s="149" t="s">
        <v>12</v>
      </c>
      <c r="B326" s="150">
        <v>0</v>
      </c>
      <c r="C326" s="150">
        <v>0</v>
      </c>
      <c r="D326" s="150">
        <v>0</v>
      </c>
      <c r="E326" s="150">
        <v>0</v>
      </c>
      <c r="F326" s="304"/>
      <c r="G326" s="150">
        <v>0</v>
      </c>
      <c r="H326" s="151">
        <v>0</v>
      </c>
      <c r="I326" s="152">
        <f t="shared" si="135"/>
        <v>0</v>
      </c>
      <c r="J326" s="139"/>
      <c r="K326" s="153" t="s">
        <v>12</v>
      </c>
      <c r="L326" s="154">
        <v>0</v>
      </c>
      <c r="M326" s="154">
        <v>0</v>
      </c>
      <c r="N326" s="154">
        <v>0</v>
      </c>
      <c r="O326" s="154">
        <v>0</v>
      </c>
      <c r="P326" s="154">
        <v>0.55220183020777747</v>
      </c>
      <c r="Q326" s="154">
        <v>0</v>
      </c>
      <c r="R326" s="155">
        <v>0</v>
      </c>
      <c r="S326" s="156">
        <f t="shared" si="136"/>
        <v>0.55220183020777747</v>
      </c>
      <c r="U326" s="201" t="s">
        <v>12</v>
      </c>
      <c r="V326" s="202">
        <v>0</v>
      </c>
      <c r="W326" s="202">
        <v>0</v>
      </c>
      <c r="X326" s="202">
        <v>0</v>
      </c>
      <c r="Y326" s="202">
        <v>0</v>
      </c>
      <c r="Z326" s="202">
        <v>0</v>
      </c>
      <c r="AA326" s="202">
        <v>0</v>
      </c>
      <c r="AB326" s="202">
        <v>0.55220183020777747</v>
      </c>
      <c r="AC326" s="203">
        <v>0</v>
      </c>
      <c r="AD326" s="202">
        <v>0</v>
      </c>
      <c r="AE326" s="202">
        <v>0</v>
      </c>
      <c r="AF326" s="202">
        <v>0</v>
      </c>
      <c r="AG326" s="202">
        <v>0</v>
      </c>
      <c r="AH326" s="202">
        <v>0</v>
      </c>
      <c r="AI326" s="204">
        <f t="shared" si="137"/>
        <v>0.55220183020777747</v>
      </c>
      <c r="AJ326" s="131" t="str">
        <f t="shared" si="138"/>
        <v/>
      </c>
      <c r="BA326" s="131"/>
      <c r="BR326" s="131"/>
      <c r="CG326" s="131"/>
    </row>
    <row r="327" spans="1:85" ht="15">
      <c r="A327" s="157" t="s">
        <v>56</v>
      </c>
      <c r="B327" s="146">
        <v>0</v>
      </c>
      <c r="C327" s="146">
        <v>0</v>
      </c>
      <c r="D327" s="146">
        <v>0</v>
      </c>
      <c r="E327" s="146">
        <v>0</v>
      </c>
      <c r="F327" s="304"/>
      <c r="G327" s="146">
        <v>0</v>
      </c>
      <c r="H327" s="158">
        <v>0</v>
      </c>
      <c r="I327" s="144">
        <f t="shared" si="135"/>
        <v>0</v>
      </c>
      <c r="J327" s="139"/>
      <c r="K327" s="159" t="s">
        <v>56</v>
      </c>
      <c r="L327" s="146">
        <v>0</v>
      </c>
      <c r="M327" s="146">
        <v>0</v>
      </c>
      <c r="N327" s="146">
        <v>0</v>
      </c>
      <c r="O327" s="146">
        <v>0</v>
      </c>
      <c r="P327" s="146">
        <v>0</v>
      </c>
      <c r="Q327" s="146">
        <v>0</v>
      </c>
      <c r="R327" s="147">
        <v>0</v>
      </c>
      <c r="S327" s="148">
        <f t="shared" si="136"/>
        <v>0</v>
      </c>
      <c r="U327" s="205" t="s">
        <v>56</v>
      </c>
      <c r="V327" s="197">
        <v>0</v>
      </c>
      <c r="W327" s="197">
        <v>0</v>
      </c>
      <c r="X327" s="197">
        <v>0</v>
      </c>
      <c r="Y327" s="197">
        <v>0</v>
      </c>
      <c r="Z327" s="197">
        <v>0</v>
      </c>
      <c r="AA327" s="197">
        <v>0</v>
      </c>
      <c r="AB327" s="197">
        <v>0</v>
      </c>
      <c r="AC327" s="198">
        <v>0</v>
      </c>
      <c r="AD327" s="197">
        <v>0</v>
      </c>
      <c r="AE327" s="197">
        <v>0</v>
      </c>
      <c r="AF327" s="197">
        <v>0</v>
      </c>
      <c r="AG327" s="197">
        <v>0</v>
      </c>
      <c r="AH327" s="197">
        <v>0</v>
      </c>
      <c r="AI327" s="200">
        <f t="shared" si="137"/>
        <v>0</v>
      </c>
      <c r="AJ327" s="131" t="str">
        <f t="shared" si="138"/>
        <v/>
      </c>
      <c r="BA327" s="131"/>
      <c r="BR327" s="131"/>
      <c r="CG327" s="131"/>
    </row>
    <row r="328" spans="1:85" ht="15">
      <c r="A328" s="149" t="s">
        <v>17</v>
      </c>
      <c r="B328" s="150">
        <v>0.52574906161582458</v>
      </c>
      <c r="C328" s="150">
        <v>0</v>
      </c>
      <c r="D328" s="150">
        <v>5.8141660931632346</v>
      </c>
      <c r="E328" s="150">
        <v>0</v>
      </c>
      <c r="F328" s="304"/>
      <c r="G328" s="150">
        <v>0</v>
      </c>
      <c r="H328" s="151">
        <v>0</v>
      </c>
      <c r="I328" s="152">
        <f t="shared" si="135"/>
        <v>6.3399151547790593</v>
      </c>
      <c r="J328" s="139"/>
      <c r="K328" s="153" t="s">
        <v>17</v>
      </c>
      <c r="L328" s="154">
        <v>0.52574906161582458</v>
      </c>
      <c r="M328" s="154">
        <v>0</v>
      </c>
      <c r="N328" s="154">
        <v>5.8141660931632346</v>
      </c>
      <c r="O328" s="154">
        <v>0</v>
      </c>
      <c r="P328" s="154">
        <v>0.89060487804878219</v>
      </c>
      <c r="Q328" s="154">
        <v>0</v>
      </c>
      <c r="R328" s="155">
        <v>0</v>
      </c>
      <c r="S328" s="156">
        <f t="shared" si="136"/>
        <v>7.2305200328278412</v>
      </c>
      <c r="U328" s="201" t="s">
        <v>17</v>
      </c>
      <c r="V328" s="202">
        <v>0.52574906161582458</v>
      </c>
      <c r="W328" s="202">
        <v>0</v>
      </c>
      <c r="X328" s="202">
        <v>0</v>
      </c>
      <c r="Y328" s="202">
        <v>0</v>
      </c>
      <c r="Z328" s="202">
        <v>5.8141660931632346</v>
      </c>
      <c r="AA328" s="202">
        <v>0</v>
      </c>
      <c r="AB328" s="202">
        <v>0.89060487804878219</v>
      </c>
      <c r="AC328" s="203">
        <v>0</v>
      </c>
      <c r="AD328" s="202">
        <v>0</v>
      </c>
      <c r="AE328" s="202">
        <v>0</v>
      </c>
      <c r="AF328" s="202">
        <v>0</v>
      </c>
      <c r="AG328" s="202">
        <v>0</v>
      </c>
      <c r="AH328" s="202">
        <v>0</v>
      </c>
      <c r="AI328" s="204">
        <f t="shared" si="137"/>
        <v>7.2305200328278412</v>
      </c>
      <c r="AJ328" s="131" t="str">
        <f t="shared" si="138"/>
        <v/>
      </c>
      <c r="BA328" s="131"/>
      <c r="BR328" s="131"/>
      <c r="CG328" s="131"/>
    </row>
    <row r="329" spans="1:85" ht="15">
      <c r="A329" s="157" t="s">
        <v>141</v>
      </c>
      <c r="B329" s="146">
        <v>34.25651061046409</v>
      </c>
      <c r="C329" s="146">
        <v>425.92067311256284</v>
      </c>
      <c r="D329" s="146">
        <v>58.519661077459283</v>
      </c>
      <c r="E329" s="146">
        <v>30.567813253028703</v>
      </c>
      <c r="F329" s="304"/>
      <c r="G329" s="146">
        <v>0</v>
      </c>
      <c r="H329" s="158">
        <v>0</v>
      </c>
      <c r="I329" s="144">
        <f t="shared" si="135"/>
        <v>549.26465805351495</v>
      </c>
      <c r="J329" s="139"/>
      <c r="K329" s="159" t="s">
        <v>141</v>
      </c>
      <c r="L329" s="146">
        <v>34.25651061046409</v>
      </c>
      <c r="M329" s="146">
        <v>425.92067311256284</v>
      </c>
      <c r="N329" s="146">
        <v>58.519661077459283</v>
      </c>
      <c r="O329" s="146">
        <v>30.567813253028703</v>
      </c>
      <c r="P329" s="146">
        <v>0.15900533903934666</v>
      </c>
      <c r="Q329" s="146">
        <v>0</v>
      </c>
      <c r="R329" s="147">
        <v>0</v>
      </c>
      <c r="S329" s="148">
        <f t="shared" si="136"/>
        <v>549.42366339255432</v>
      </c>
      <c r="U329" s="205" t="s">
        <v>141</v>
      </c>
      <c r="V329" s="197">
        <v>34.25651061046409</v>
      </c>
      <c r="W329" s="197">
        <v>0</v>
      </c>
      <c r="X329" s="197">
        <v>0</v>
      </c>
      <c r="Y329" s="197">
        <v>425.92067311256284</v>
      </c>
      <c r="Z329" s="197">
        <v>56.844047601177699</v>
      </c>
      <c r="AA329" s="197">
        <v>1.416594273029425</v>
      </c>
      <c r="AB329" s="197">
        <v>0.15900533903934666</v>
      </c>
      <c r="AC329" s="198">
        <v>30.826832456280865</v>
      </c>
      <c r="AD329" s="197">
        <v>0</v>
      </c>
      <c r="AE329" s="197">
        <v>0</v>
      </c>
      <c r="AF329" s="197">
        <v>0</v>
      </c>
      <c r="AG329" s="197">
        <v>1.6756134762815855</v>
      </c>
      <c r="AH329" s="197">
        <v>29.151218979999278</v>
      </c>
      <c r="AI329" s="200">
        <f t="shared" si="137"/>
        <v>549.42366339255432</v>
      </c>
      <c r="AJ329" s="131" t="str">
        <f t="shared" si="138"/>
        <v/>
      </c>
      <c r="BA329" s="131"/>
      <c r="BR329" s="131"/>
      <c r="CG329" s="131"/>
    </row>
    <row r="330" spans="1:85" ht="15">
      <c r="A330" s="149" t="s">
        <v>25</v>
      </c>
      <c r="B330" s="150">
        <v>7.7292199637648258</v>
      </c>
      <c r="C330" s="150">
        <v>50.996672637649496</v>
      </c>
      <c r="D330" s="150">
        <v>0.33925368690767721</v>
      </c>
      <c r="E330" s="150">
        <v>261.19368652813921</v>
      </c>
      <c r="F330" s="304"/>
      <c r="G330" s="150">
        <v>11.838635968699046</v>
      </c>
      <c r="H330" s="151">
        <v>0</v>
      </c>
      <c r="I330" s="152">
        <f t="shared" si="135"/>
        <v>332.09746878516029</v>
      </c>
      <c r="J330" s="139"/>
      <c r="K330" s="153" t="s">
        <v>25</v>
      </c>
      <c r="L330" s="154">
        <v>7.7292199637648258</v>
      </c>
      <c r="M330" s="154">
        <v>50.996672637649496</v>
      </c>
      <c r="N330" s="154">
        <v>0.33925368690767721</v>
      </c>
      <c r="O330" s="154">
        <v>261.19368652813921</v>
      </c>
      <c r="P330" s="154">
        <v>0.34937560610330176</v>
      </c>
      <c r="Q330" s="154">
        <v>11.838635968699046</v>
      </c>
      <c r="R330" s="155">
        <v>0</v>
      </c>
      <c r="S330" s="156">
        <f t="shared" si="136"/>
        <v>332.4468443912636</v>
      </c>
      <c r="U330" s="201" t="s">
        <v>25</v>
      </c>
      <c r="V330" s="202">
        <v>2.83137579978575</v>
      </c>
      <c r="W330" s="202">
        <v>4.8978441639790757</v>
      </c>
      <c r="X330" s="202">
        <v>11.838635968699046</v>
      </c>
      <c r="Y330" s="202">
        <v>50.996672637649496</v>
      </c>
      <c r="Z330" s="202">
        <v>4.3636439140059734E-2</v>
      </c>
      <c r="AA330" s="202">
        <v>260.87446668468431</v>
      </c>
      <c r="AB330" s="202">
        <v>0.34937560610330176</v>
      </c>
      <c r="AC330" s="203">
        <v>0.6148370912225023</v>
      </c>
      <c r="AD330" s="202">
        <v>0</v>
      </c>
      <c r="AE330" s="202">
        <v>0</v>
      </c>
      <c r="AF330" s="202">
        <v>0</v>
      </c>
      <c r="AG330" s="202">
        <v>0.2956172477676175</v>
      </c>
      <c r="AH330" s="202">
        <v>0.3192198434548848</v>
      </c>
      <c r="AI330" s="204">
        <f t="shared" si="137"/>
        <v>332.44684439126354</v>
      </c>
      <c r="AJ330" s="131" t="str">
        <f t="shared" si="138"/>
        <v/>
      </c>
      <c r="BA330" s="131"/>
      <c r="BR330" s="131"/>
      <c r="CG330" s="131"/>
    </row>
    <row r="331" spans="1:85" ht="15">
      <c r="A331" s="157" t="s">
        <v>24</v>
      </c>
      <c r="B331" s="146">
        <v>0.31259207671113681</v>
      </c>
      <c r="C331" s="146">
        <v>3.6545082399604105</v>
      </c>
      <c r="D331" s="146">
        <v>0</v>
      </c>
      <c r="E331" s="146">
        <v>0</v>
      </c>
      <c r="F331" s="304"/>
      <c r="G331" s="146">
        <v>0</v>
      </c>
      <c r="H331" s="158">
        <v>0</v>
      </c>
      <c r="I331" s="144">
        <f t="shared" si="135"/>
        <v>3.9671003166715475</v>
      </c>
      <c r="J331" s="139"/>
      <c r="K331" s="159" t="s">
        <v>24</v>
      </c>
      <c r="L331" s="146">
        <v>0.31259207671113681</v>
      </c>
      <c r="M331" s="146">
        <v>3.6545082399604105</v>
      </c>
      <c r="N331" s="146">
        <v>0</v>
      </c>
      <c r="O331" s="146">
        <v>0</v>
      </c>
      <c r="P331" s="146">
        <v>0</v>
      </c>
      <c r="Q331" s="146">
        <v>0</v>
      </c>
      <c r="R331" s="147">
        <v>0</v>
      </c>
      <c r="S331" s="148">
        <f t="shared" si="136"/>
        <v>3.9671003166715475</v>
      </c>
      <c r="U331" s="205" t="s">
        <v>24</v>
      </c>
      <c r="V331" s="197">
        <v>0.31259207671113681</v>
      </c>
      <c r="W331" s="197">
        <v>0</v>
      </c>
      <c r="X331" s="197">
        <v>0</v>
      </c>
      <c r="Y331" s="197">
        <v>3.6545082399604105</v>
      </c>
      <c r="Z331" s="197">
        <v>0</v>
      </c>
      <c r="AA331" s="197">
        <v>0</v>
      </c>
      <c r="AB331" s="197">
        <v>0</v>
      </c>
      <c r="AC331" s="198">
        <v>0</v>
      </c>
      <c r="AD331" s="197">
        <v>0</v>
      </c>
      <c r="AE331" s="197">
        <v>0</v>
      </c>
      <c r="AF331" s="197">
        <v>0</v>
      </c>
      <c r="AG331" s="197">
        <v>0</v>
      </c>
      <c r="AH331" s="197">
        <v>0</v>
      </c>
      <c r="AI331" s="200">
        <f t="shared" si="137"/>
        <v>3.9671003166715475</v>
      </c>
      <c r="AJ331" s="131" t="str">
        <f t="shared" si="138"/>
        <v/>
      </c>
      <c r="BA331" s="131"/>
      <c r="BR331" s="131"/>
      <c r="CG331" s="131"/>
    </row>
    <row r="332" spans="1:85" ht="15">
      <c r="A332" s="149" t="s">
        <v>57</v>
      </c>
      <c r="B332" s="150">
        <v>0</v>
      </c>
      <c r="C332" s="150">
        <v>0</v>
      </c>
      <c r="D332" s="150">
        <v>0</v>
      </c>
      <c r="E332" s="150">
        <v>0</v>
      </c>
      <c r="F332" s="304"/>
      <c r="G332" s="150">
        <v>0</v>
      </c>
      <c r="H332" s="151">
        <v>0</v>
      </c>
      <c r="I332" s="152">
        <f t="shared" si="135"/>
        <v>0</v>
      </c>
      <c r="J332" s="139"/>
      <c r="K332" s="153" t="s">
        <v>57</v>
      </c>
      <c r="L332" s="154">
        <v>0</v>
      </c>
      <c r="M332" s="154">
        <v>0</v>
      </c>
      <c r="N332" s="154">
        <v>0</v>
      </c>
      <c r="O332" s="154">
        <v>0</v>
      </c>
      <c r="P332" s="154">
        <v>0</v>
      </c>
      <c r="Q332" s="154">
        <v>0</v>
      </c>
      <c r="R332" s="155">
        <v>0</v>
      </c>
      <c r="S332" s="156">
        <f t="shared" si="136"/>
        <v>0</v>
      </c>
      <c r="U332" s="201" t="s">
        <v>57</v>
      </c>
      <c r="V332" s="202">
        <v>0</v>
      </c>
      <c r="W332" s="202">
        <v>0</v>
      </c>
      <c r="X332" s="202">
        <v>0</v>
      </c>
      <c r="Y332" s="202">
        <v>0</v>
      </c>
      <c r="Z332" s="202">
        <v>0</v>
      </c>
      <c r="AA332" s="202">
        <v>0</v>
      </c>
      <c r="AB332" s="202">
        <v>0</v>
      </c>
      <c r="AC332" s="203">
        <v>0</v>
      </c>
      <c r="AD332" s="202">
        <v>0</v>
      </c>
      <c r="AE332" s="202">
        <v>0</v>
      </c>
      <c r="AF332" s="202">
        <v>0</v>
      </c>
      <c r="AG332" s="202">
        <v>0</v>
      </c>
      <c r="AH332" s="202">
        <v>0</v>
      </c>
      <c r="AI332" s="204">
        <f t="shared" si="137"/>
        <v>0</v>
      </c>
      <c r="AJ332" s="131" t="str">
        <f t="shared" si="138"/>
        <v/>
      </c>
      <c r="BA332" s="131"/>
      <c r="BR332" s="131"/>
      <c r="CG332" s="131"/>
    </row>
    <row r="333" spans="1:85" ht="15">
      <c r="A333" s="157" t="s">
        <v>22</v>
      </c>
      <c r="B333" s="146">
        <v>1.2445780778923693E-3</v>
      </c>
      <c r="C333" s="146">
        <v>7.6653950065759942</v>
      </c>
      <c r="D333" s="146">
        <v>0</v>
      </c>
      <c r="E333" s="146">
        <v>0</v>
      </c>
      <c r="F333" s="304"/>
      <c r="G333" s="146">
        <v>0</v>
      </c>
      <c r="H333" s="158">
        <v>0</v>
      </c>
      <c r="I333" s="144">
        <f t="shared" si="135"/>
        <v>7.6666395846538862</v>
      </c>
      <c r="J333" s="139"/>
      <c r="K333" s="159" t="s">
        <v>22</v>
      </c>
      <c r="L333" s="146">
        <v>1.2445780778923693E-3</v>
      </c>
      <c r="M333" s="146">
        <v>7.6653950065759942</v>
      </c>
      <c r="N333" s="146">
        <v>0</v>
      </c>
      <c r="O333" s="146">
        <v>0</v>
      </c>
      <c r="P333" s="146">
        <v>0.76911055637883485</v>
      </c>
      <c r="Q333" s="146">
        <v>0</v>
      </c>
      <c r="R333" s="147">
        <v>0</v>
      </c>
      <c r="S333" s="148">
        <f t="shared" si="136"/>
        <v>8.4357501410327203</v>
      </c>
      <c r="U333" s="205" t="s">
        <v>22</v>
      </c>
      <c r="V333" s="197">
        <v>1.2445780778923693E-3</v>
      </c>
      <c r="W333" s="197">
        <v>0</v>
      </c>
      <c r="X333" s="197">
        <v>0</v>
      </c>
      <c r="Y333" s="197">
        <v>7.6653950065759942</v>
      </c>
      <c r="Z333" s="197">
        <v>0</v>
      </c>
      <c r="AA333" s="197">
        <v>0</v>
      </c>
      <c r="AB333" s="197">
        <v>0.76911055637883485</v>
      </c>
      <c r="AC333" s="198">
        <v>0</v>
      </c>
      <c r="AD333" s="197">
        <v>0</v>
      </c>
      <c r="AE333" s="197">
        <v>0</v>
      </c>
      <c r="AF333" s="197">
        <v>0</v>
      </c>
      <c r="AG333" s="197">
        <v>0</v>
      </c>
      <c r="AH333" s="197">
        <v>0</v>
      </c>
      <c r="AI333" s="200">
        <f t="shared" si="137"/>
        <v>8.4357501410327203</v>
      </c>
      <c r="AJ333" s="131" t="str">
        <f t="shared" si="138"/>
        <v/>
      </c>
      <c r="BA333" s="131"/>
      <c r="BR333" s="131"/>
      <c r="CG333" s="131"/>
    </row>
    <row r="334" spans="1:85" ht="15">
      <c r="A334" s="149" t="s">
        <v>21</v>
      </c>
      <c r="B334" s="150">
        <v>0</v>
      </c>
      <c r="C334" s="150">
        <v>0.19018794155124547</v>
      </c>
      <c r="D334" s="150">
        <v>0</v>
      </c>
      <c r="E334" s="150">
        <v>0</v>
      </c>
      <c r="F334" s="304"/>
      <c r="G334" s="150">
        <v>0</v>
      </c>
      <c r="H334" s="151">
        <v>0</v>
      </c>
      <c r="I334" s="152">
        <f t="shared" si="135"/>
        <v>0.19018794155124547</v>
      </c>
      <c r="J334" s="139"/>
      <c r="K334" s="153" t="s">
        <v>21</v>
      </c>
      <c r="L334" s="154">
        <v>0</v>
      </c>
      <c r="M334" s="154">
        <v>0.19018794155124547</v>
      </c>
      <c r="N334" s="154">
        <v>0</v>
      </c>
      <c r="O334" s="154">
        <v>0</v>
      </c>
      <c r="P334" s="154">
        <v>0</v>
      </c>
      <c r="Q334" s="154">
        <v>0</v>
      </c>
      <c r="R334" s="155">
        <v>0</v>
      </c>
      <c r="S334" s="156">
        <f t="shared" si="136"/>
        <v>0.19018794155124547</v>
      </c>
      <c r="U334" s="201" t="s">
        <v>58</v>
      </c>
      <c r="V334" s="202">
        <v>0</v>
      </c>
      <c r="W334" s="202">
        <v>0</v>
      </c>
      <c r="X334" s="202">
        <v>0</v>
      </c>
      <c r="Y334" s="202">
        <v>0.19018794155124547</v>
      </c>
      <c r="Z334" s="202">
        <v>0</v>
      </c>
      <c r="AA334" s="202">
        <v>0</v>
      </c>
      <c r="AB334" s="202">
        <v>0</v>
      </c>
      <c r="AC334" s="203">
        <v>0</v>
      </c>
      <c r="AD334" s="202">
        <v>0</v>
      </c>
      <c r="AE334" s="202">
        <v>0</v>
      </c>
      <c r="AF334" s="202">
        <v>0</v>
      </c>
      <c r="AG334" s="202">
        <v>0</v>
      </c>
      <c r="AH334" s="202">
        <v>0</v>
      </c>
      <c r="AI334" s="204">
        <f t="shared" si="137"/>
        <v>0.19018794155124547</v>
      </c>
      <c r="AJ334" s="131" t="str">
        <f t="shared" si="138"/>
        <v/>
      </c>
      <c r="BA334" s="131"/>
      <c r="BR334" s="131"/>
      <c r="CG334" s="131"/>
    </row>
    <row r="335" spans="1:85" ht="15">
      <c r="A335" s="160" t="s">
        <v>61</v>
      </c>
      <c r="B335" s="146">
        <v>1.4965341416598819</v>
      </c>
      <c r="C335" s="146">
        <v>0</v>
      </c>
      <c r="D335" s="146">
        <v>0</v>
      </c>
      <c r="E335" s="146">
        <v>0</v>
      </c>
      <c r="F335" s="304"/>
      <c r="G335" s="146">
        <v>0</v>
      </c>
      <c r="H335" s="158">
        <v>0</v>
      </c>
      <c r="I335" s="144">
        <f t="shared" si="135"/>
        <v>1.4965341416598819</v>
      </c>
      <c r="J335" s="139"/>
      <c r="K335" s="161" t="s">
        <v>61</v>
      </c>
      <c r="L335" s="146">
        <v>1.4965341416598819</v>
      </c>
      <c r="M335" s="146">
        <v>0</v>
      </c>
      <c r="N335" s="146">
        <v>0</v>
      </c>
      <c r="O335" s="146">
        <v>0</v>
      </c>
      <c r="P335" s="146">
        <v>0</v>
      </c>
      <c r="Q335" s="146">
        <v>0</v>
      </c>
      <c r="R335" s="147">
        <v>0</v>
      </c>
      <c r="S335" s="148">
        <f t="shared" si="136"/>
        <v>1.4965341416598819</v>
      </c>
      <c r="U335" s="206" t="s">
        <v>59</v>
      </c>
      <c r="V335" s="197">
        <v>1.4965341416598819</v>
      </c>
      <c r="W335" s="197">
        <v>0</v>
      </c>
      <c r="X335" s="197">
        <v>0</v>
      </c>
      <c r="Y335" s="197">
        <v>0</v>
      </c>
      <c r="Z335" s="197">
        <v>0</v>
      </c>
      <c r="AA335" s="197">
        <v>0</v>
      </c>
      <c r="AB335" s="197">
        <v>0</v>
      </c>
      <c r="AC335" s="198">
        <v>0</v>
      </c>
      <c r="AD335" s="199">
        <v>0</v>
      </c>
      <c r="AE335" s="199">
        <v>0</v>
      </c>
      <c r="AF335" s="199">
        <v>0</v>
      </c>
      <c r="AG335" s="199">
        <v>0</v>
      </c>
      <c r="AH335" s="199">
        <v>0</v>
      </c>
      <c r="AI335" s="200">
        <f t="shared" si="137"/>
        <v>1.4965341416598819</v>
      </c>
      <c r="AJ335" s="131" t="str">
        <f t="shared" si="138"/>
        <v/>
      </c>
      <c r="BA335" s="131"/>
      <c r="BR335" s="131"/>
      <c r="CG335" s="131"/>
    </row>
    <row r="336" spans="1:85">
      <c r="A336" s="162" t="s">
        <v>23</v>
      </c>
      <c r="B336" s="163">
        <v>1.4965341416598819</v>
      </c>
      <c r="C336" s="163">
        <v>0</v>
      </c>
      <c r="D336" s="163">
        <v>0</v>
      </c>
      <c r="E336" s="163">
        <v>0</v>
      </c>
      <c r="F336" s="304"/>
      <c r="G336" s="163">
        <v>0</v>
      </c>
      <c r="H336" s="164">
        <v>0</v>
      </c>
      <c r="I336" s="165">
        <f t="shared" si="135"/>
        <v>1.4965341416598819</v>
      </c>
      <c r="J336" s="139"/>
      <c r="K336" s="166" t="s">
        <v>23</v>
      </c>
      <c r="L336" s="167">
        <v>1.4965341416598819</v>
      </c>
      <c r="M336" s="167">
        <v>0</v>
      </c>
      <c r="N336" s="167">
        <v>0</v>
      </c>
      <c r="O336" s="167">
        <v>0</v>
      </c>
      <c r="P336" s="167">
        <v>0</v>
      </c>
      <c r="Q336" s="167">
        <v>0</v>
      </c>
      <c r="R336" s="168">
        <v>0</v>
      </c>
      <c r="S336" s="169">
        <f t="shared" si="136"/>
        <v>1.4965341416598819</v>
      </c>
      <c r="U336" s="207" t="s">
        <v>62</v>
      </c>
      <c r="V336" s="208">
        <v>1.4965341416598819</v>
      </c>
      <c r="W336" s="208">
        <v>0</v>
      </c>
      <c r="X336" s="208">
        <v>0</v>
      </c>
      <c r="Y336" s="208">
        <v>0</v>
      </c>
      <c r="Z336" s="208">
        <v>0</v>
      </c>
      <c r="AA336" s="208">
        <v>0</v>
      </c>
      <c r="AB336" s="208">
        <v>0</v>
      </c>
      <c r="AC336" s="208">
        <v>0</v>
      </c>
      <c r="AD336" s="208">
        <v>0</v>
      </c>
      <c r="AE336" s="208">
        <v>0</v>
      </c>
      <c r="AF336" s="208">
        <v>0</v>
      </c>
      <c r="AG336" s="208">
        <v>0</v>
      </c>
      <c r="AH336" s="92">
        <v>0</v>
      </c>
      <c r="AI336" s="209">
        <f t="shared" si="137"/>
        <v>1.4965341416598819</v>
      </c>
      <c r="AJ336" s="131" t="str">
        <f t="shared" si="138"/>
        <v/>
      </c>
      <c r="BA336" s="131"/>
      <c r="BR336" s="131"/>
      <c r="CG336" s="131"/>
    </row>
    <row r="337" spans="1:85">
      <c r="A337" s="170" t="s">
        <v>19</v>
      </c>
      <c r="B337" s="171">
        <v>0</v>
      </c>
      <c r="C337" s="171">
        <v>0</v>
      </c>
      <c r="D337" s="171">
        <v>0</v>
      </c>
      <c r="E337" s="171">
        <v>0</v>
      </c>
      <c r="F337" s="304"/>
      <c r="G337" s="171">
        <v>0</v>
      </c>
      <c r="H337" s="172">
        <v>0</v>
      </c>
      <c r="I337" s="173">
        <f t="shared" si="135"/>
        <v>0</v>
      </c>
      <c r="J337" s="139"/>
      <c r="K337" s="174" t="s">
        <v>19</v>
      </c>
      <c r="L337" s="171">
        <v>0</v>
      </c>
      <c r="M337" s="171">
        <v>0</v>
      </c>
      <c r="N337" s="171">
        <v>0</v>
      </c>
      <c r="O337" s="171">
        <v>0</v>
      </c>
      <c r="P337" s="171">
        <v>0</v>
      </c>
      <c r="Q337" s="171">
        <v>0</v>
      </c>
      <c r="R337" s="175">
        <v>0</v>
      </c>
      <c r="S337" s="176">
        <f t="shared" si="136"/>
        <v>0</v>
      </c>
      <c r="U337" s="210" t="s">
        <v>19</v>
      </c>
      <c r="V337" s="211">
        <v>0</v>
      </c>
      <c r="W337" s="211">
        <v>0</v>
      </c>
      <c r="X337" s="211">
        <v>0</v>
      </c>
      <c r="Y337" s="211">
        <v>0</v>
      </c>
      <c r="Z337" s="211">
        <v>0</v>
      </c>
      <c r="AA337" s="211">
        <v>0</v>
      </c>
      <c r="AB337" s="211">
        <v>0</v>
      </c>
      <c r="AC337" s="211">
        <v>0</v>
      </c>
      <c r="AD337" s="212">
        <v>0</v>
      </c>
      <c r="AE337" s="212">
        <v>0</v>
      </c>
      <c r="AF337" s="212">
        <v>0</v>
      </c>
      <c r="AG337" s="212">
        <v>0</v>
      </c>
      <c r="AH337" s="212">
        <v>0</v>
      </c>
      <c r="AI337" s="213">
        <f t="shared" si="137"/>
        <v>0</v>
      </c>
      <c r="AJ337" s="131" t="str">
        <f t="shared" si="138"/>
        <v/>
      </c>
      <c r="BA337" s="131"/>
      <c r="BR337" s="131"/>
      <c r="CG337" s="131"/>
    </row>
    <row r="338" spans="1:85">
      <c r="A338" s="162" t="s">
        <v>20</v>
      </c>
      <c r="B338" s="163">
        <v>0</v>
      </c>
      <c r="C338" s="163">
        <v>0</v>
      </c>
      <c r="D338" s="163">
        <v>0</v>
      </c>
      <c r="E338" s="163">
        <v>0</v>
      </c>
      <c r="F338" s="304"/>
      <c r="G338" s="163">
        <v>0</v>
      </c>
      <c r="H338" s="164">
        <v>0</v>
      </c>
      <c r="I338" s="165">
        <f t="shared" si="135"/>
        <v>0</v>
      </c>
      <c r="J338" s="139"/>
      <c r="K338" s="166" t="s">
        <v>20</v>
      </c>
      <c r="L338" s="167">
        <v>0</v>
      </c>
      <c r="M338" s="167">
        <v>0</v>
      </c>
      <c r="N338" s="167">
        <v>0</v>
      </c>
      <c r="O338" s="167">
        <v>0</v>
      </c>
      <c r="P338" s="167">
        <v>0</v>
      </c>
      <c r="Q338" s="167">
        <v>0</v>
      </c>
      <c r="R338" s="168">
        <v>0</v>
      </c>
      <c r="S338" s="169">
        <f t="shared" si="136"/>
        <v>0</v>
      </c>
      <c r="U338" s="207" t="s">
        <v>20</v>
      </c>
      <c r="V338" s="208">
        <v>0</v>
      </c>
      <c r="W338" s="208">
        <v>0</v>
      </c>
      <c r="X338" s="208">
        <v>0</v>
      </c>
      <c r="Y338" s="208">
        <v>0</v>
      </c>
      <c r="Z338" s="208">
        <v>0</v>
      </c>
      <c r="AA338" s="208">
        <v>0</v>
      </c>
      <c r="AB338" s="208">
        <v>0</v>
      </c>
      <c r="AC338" s="208">
        <v>0</v>
      </c>
      <c r="AD338" s="208">
        <v>0</v>
      </c>
      <c r="AE338" s="208">
        <v>0</v>
      </c>
      <c r="AF338" s="208">
        <v>0</v>
      </c>
      <c r="AG338" s="208">
        <v>0</v>
      </c>
      <c r="AH338" s="92">
        <v>0</v>
      </c>
      <c r="AI338" s="209">
        <f t="shared" si="137"/>
        <v>0</v>
      </c>
      <c r="AJ338" s="131" t="str">
        <f t="shared" si="138"/>
        <v/>
      </c>
      <c r="BA338" s="131"/>
      <c r="BR338" s="131"/>
      <c r="CG338" s="131"/>
    </row>
    <row r="339" spans="1:85" ht="15" thickBot="1">
      <c r="A339" s="177" t="s">
        <v>11</v>
      </c>
      <c r="B339" s="178">
        <v>0</v>
      </c>
      <c r="C339" s="178">
        <v>0</v>
      </c>
      <c r="D339" s="178">
        <v>0</v>
      </c>
      <c r="E339" s="178">
        <v>0</v>
      </c>
      <c r="F339" s="305"/>
      <c r="G339" s="178">
        <v>0</v>
      </c>
      <c r="H339" s="179">
        <v>0</v>
      </c>
      <c r="I339" s="180">
        <f t="shared" si="135"/>
        <v>0</v>
      </c>
      <c r="J339" s="139"/>
      <c r="K339" s="181" t="s">
        <v>11</v>
      </c>
      <c r="L339" s="178">
        <v>0</v>
      </c>
      <c r="M339" s="178">
        <v>0</v>
      </c>
      <c r="N339" s="178">
        <v>0</v>
      </c>
      <c r="O339" s="178">
        <v>0</v>
      </c>
      <c r="P339" s="178">
        <v>0</v>
      </c>
      <c r="Q339" s="178">
        <v>0</v>
      </c>
      <c r="R339" s="182">
        <v>0</v>
      </c>
      <c r="S339" s="183">
        <f t="shared" si="136"/>
        <v>0</v>
      </c>
      <c r="U339" s="210" t="s">
        <v>11</v>
      </c>
      <c r="V339" s="211">
        <v>0</v>
      </c>
      <c r="W339" s="211">
        <v>0</v>
      </c>
      <c r="X339" s="211">
        <v>0</v>
      </c>
      <c r="Y339" s="211">
        <v>0</v>
      </c>
      <c r="Z339" s="211">
        <v>0</v>
      </c>
      <c r="AA339" s="211">
        <v>0</v>
      </c>
      <c r="AB339" s="211">
        <v>0</v>
      </c>
      <c r="AC339" s="211">
        <v>0</v>
      </c>
      <c r="AD339" s="212">
        <v>0</v>
      </c>
      <c r="AE339" s="212">
        <v>0</v>
      </c>
      <c r="AF339" s="212">
        <v>0</v>
      </c>
      <c r="AG339" s="212">
        <v>0</v>
      </c>
      <c r="AH339" s="212">
        <v>0</v>
      </c>
      <c r="AI339" s="213">
        <f t="shared" si="137"/>
        <v>0</v>
      </c>
      <c r="AJ339" s="131" t="str">
        <f t="shared" si="138"/>
        <v/>
      </c>
      <c r="BA339" s="131"/>
      <c r="BR339" s="131"/>
      <c r="CG339" s="131"/>
    </row>
    <row r="340" spans="1:85" ht="15">
      <c r="A340" s="184" t="s">
        <v>26</v>
      </c>
      <c r="B340" s="185">
        <f>SUM(B319:B335)</f>
        <v>45.336012299262215</v>
      </c>
      <c r="C340" s="185">
        <f t="shared" ref="C340:I340" si="139">SUM(C319:C335)</f>
        <v>490.89096195120169</v>
      </c>
      <c r="D340" s="185">
        <f t="shared" si="139"/>
        <v>64.701228555431513</v>
      </c>
      <c r="E340" s="185">
        <f t="shared" si="139"/>
        <v>291.78185869161831</v>
      </c>
      <c r="F340" s="185">
        <f t="shared" si="139"/>
        <v>0</v>
      </c>
      <c r="G340" s="185">
        <f t="shared" si="139"/>
        <v>11.838635968699046</v>
      </c>
      <c r="H340" s="187">
        <f t="shared" si="139"/>
        <v>0</v>
      </c>
      <c r="I340" s="144">
        <f t="shared" si="139"/>
        <v>904.54869746621284</v>
      </c>
      <c r="J340" s="139"/>
      <c r="K340" s="186" t="s">
        <v>26</v>
      </c>
      <c r="L340" s="185">
        <f>SUM(L319:L335)</f>
        <v>45.336012299262215</v>
      </c>
      <c r="M340" s="185">
        <f t="shared" ref="M340:S340" si="140">SUM(M319:M335)</f>
        <v>490.89096195120169</v>
      </c>
      <c r="N340" s="185">
        <f t="shared" si="140"/>
        <v>64.701228555431513</v>
      </c>
      <c r="O340" s="185">
        <f t="shared" si="140"/>
        <v>291.78185869161831</v>
      </c>
      <c r="P340" s="185">
        <f t="shared" si="140"/>
        <v>17.611888821159422</v>
      </c>
      <c r="Q340" s="185">
        <f t="shared" si="140"/>
        <v>11.838635968699046</v>
      </c>
      <c r="R340" s="187">
        <f t="shared" si="140"/>
        <v>0</v>
      </c>
      <c r="S340" s="188">
        <f t="shared" si="140"/>
        <v>922.16058628737233</v>
      </c>
      <c r="T340" s="131" t="str">
        <f>IF(ABS(S340-AI340)&gt;0.01,S340-AI340,"")</f>
        <v/>
      </c>
      <c r="U340" s="214" t="s">
        <v>60</v>
      </c>
      <c r="V340" s="215">
        <f>SUM(V319:V335)</f>
        <v>40.438168135283135</v>
      </c>
      <c r="W340" s="215">
        <f t="shared" ref="W340:AH340" si="141">SUM(W319:W335)</f>
        <v>4.8978441639790757</v>
      </c>
      <c r="X340" s="215">
        <f t="shared" si="141"/>
        <v>11.838635968699046</v>
      </c>
      <c r="Y340" s="215">
        <f t="shared" si="141"/>
        <v>490.89096195120169</v>
      </c>
      <c r="Z340" s="215">
        <f t="shared" si="141"/>
        <v>62.729997831382313</v>
      </c>
      <c r="AA340" s="215">
        <f t="shared" si="141"/>
        <v>262.29108894888299</v>
      </c>
      <c r="AB340" s="215">
        <f t="shared" si="141"/>
        <v>17.611888821159422</v>
      </c>
      <c r="AC340" s="215">
        <f t="shared" si="141"/>
        <v>31.462000466784488</v>
      </c>
      <c r="AD340" s="216">
        <f t="shared" si="141"/>
        <v>0</v>
      </c>
      <c r="AE340" s="216">
        <f t="shared" si="141"/>
        <v>0</v>
      </c>
      <c r="AF340" s="216">
        <f t="shared" si="141"/>
        <v>0</v>
      </c>
      <c r="AG340" s="216">
        <f t="shared" si="141"/>
        <v>1.9712307240492031</v>
      </c>
      <c r="AH340" s="216">
        <f t="shared" si="141"/>
        <v>29.490769742735285</v>
      </c>
      <c r="AI340" s="217">
        <f>SUM(V340:AC340)</f>
        <v>922.16058628737221</v>
      </c>
      <c r="AJ340" s="131" t="str">
        <f t="shared" si="138"/>
        <v/>
      </c>
      <c r="BA340" s="131"/>
      <c r="BR340" s="131"/>
      <c r="CG340" s="131"/>
    </row>
    <row r="341" spans="1:85" s="2" customFormat="1" ht="15" thickBot="1">
      <c r="A341" s="15" t="s">
        <v>100</v>
      </c>
      <c r="B341" s="100">
        <f>IF($I340=0,"-",B340/$I340)</f>
        <v>5.0120034914931298E-2</v>
      </c>
      <c r="C341" s="100">
        <f t="shared" ref="C341:H341" si="142">IF($I340=0,"-",C340/$I340)</f>
        <v>0.54269158015070573</v>
      </c>
      <c r="D341" s="100">
        <f t="shared" si="142"/>
        <v>7.1528739952497991E-2</v>
      </c>
      <c r="E341" s="100">
        <f t="shared" si="142"/>
        <v>0.32257175264189364</v>
      </c>
      <c r="F341" s="100">
        <f t="shared" si="142"/>
        <v>0</v>
      </c>
      <c r="G341" s="100">
        <f t="shared" si="142"/>
        <v>1.3087892339971281E-2</v>
      </c>
      <c r="H341" s="101">
        <f t="shared" si="142"/>
        <v>0</v>
      </c>
      <c r="I341" s="102">
        <f>SUM(B341:H341)</f>
        <v>1</v>
      </c>
      <c r="J341" s="131"/>
      <c r="K341" s="27" t="s">
        <v>100</v>
      </c>
      <c r="L341" s="76">
        <f t="shared" ref="L341:R341" si="143">IF($S340=0,"-",L340/$S340)</f>
        <v>4.9162817163749595E-2</v>
      </c>
      <c r="M341" s="76">
        <f t="shared" si="143"/>
        <v>0.53232698214476237</v>
      </c>
      <c r="N341" s="76">
        <f t="shared" si="143"/>
        <v>7.0162647935235772E-2</v>
      </c>
      <c r="O341" s="76">
        <f t="shared" si="143"/>
        <v>0.31641111432265284</v>
      </c>
      <c r="P341" s="76">
        <f t="shared" si="143"/>
        <v>1.9098505274515214E-2</v>
      </c>
      <c r="Q341" s="76">
        <f t="shared" si="143"/>
        <v>1.2837933159084051E-2</v>
      </c>
      <c r="R341" s="77">
        <f t="shared" si="143"/>
        <v>0</v>
      </c>
      <c r="S341" s="78">
        <f>SUM(L341:R341)</f>
        <v>0.99999999999999989</v>
      </c>
      <c r="U341" s="36" t="s">
        <v>100</v>
      </c>
      <c r="V341" s="103">
        <f>+V340/$AI340</f>
        <v>4.3851546831000017E-2</v>
      </c>
      <c r="W341" s="103">
        <f t="shared" ref="W341:AH341" si="144">+W340/$AI340</f>
        <v>5.311270332749576E-3</v>
      </c>
      <c r="X341" s="103">
        <f t="shared" si="144"/>
        <v>1.2837933159084053E-2</v>
      </c>
      <c r="Y341" s="103">
        <f t="shared" si="144"/>
        <v>0.53232698214476248</v>
      </c>
      <c r="Z341" s="103">
        <f t="shared" si="144"/>
        <v>6.8025025970730235E-2</v>
      </c>
      <c r="AA341" s="103">
        <f t="shared" si="144"/>
        <v>0.28443103386674717</v>
      </c>
      <c r="AB341" s="103">
        <f t="shared" si="144"/>
        <v>1.9098505274515214E-2</v>
      </c>
      <c r="AC341" s="103">
        <f t="shared" si="144"/>
        <v>3.4117702420411199E-2</v>
      </c>
      <c r="AD341" s="103">
        <f t="shared" si="144"/>
        <v>0</v>
      </c>
      <c r="AE341" s="103">
        <f t="shared" si="144"/>
        <v>0</v>
      </c>
      <c r="AF341" s="103">
        <f t="shared" si="144"/>
        <v>0</v>
      </c>
      <c r="AG341" s="103">
        <f t="shared" si="144"/>
        <v>2.1376219645055507E-3</v>
      </c>
      <c r="AH341" s="103">
        <f t="shared" si="144"/>
        <v>3.1980080455905648E-2</v>
      </c>
      <c r="AI341" s="104">
        <f>SUM(V341:AC341)</f>
        <v>1</v>
      </c>
      <c r="AJ341" s="2" t="str">
        <f t="shared" si="138"/>
        <v/>
      </c>
    </row>
    <row r="342" spans="1:85" ht="15" thickBot="1">
      <c r="A342" s="218"/>
      <c r="B342" s="218"/>
      <c r="C342" s="218"/>
      <c r="D342" s="218"/>
      <c r="E342" s="218"/>
      <c r="F342" s="218"/>
      <c r="G342" s="218"/>
      <c r="H342" s="218"/>
      <c r="I342" s="218"/>
      <c r="K342" s="218"/>
      <c r="L342" s="218"/>
      <c r="M342" s="218"/>
      <c r="N342" s="218"/>
      <c r="O342" s="218"/>
      <c r="P342" s="218"/>
      <c r="Q342" s="218"/>
      <c r="R342" s="218"/>
      <c r="S342" s="218"/>
      <c r="AI342" s="139"/>
      <c r="BA342" s="131"/>
      <c r="BR342" s="131"/>
      <c r="CG342" s="131"/>
    </row>
    <row r="343" spans="1:85" ht="28.5">
      <c r="A343" s="328" t="s">
        <v>37</v>
      </c>
      <c r="B343" s="135" t="s">
        <v>0</v>
      </c>
      <c r="C343" s="135" t="s">
        <v>1</v>
      </c>
      <c r="D343" s="135" t="s">
        <v>2</v>
      </c>
      <c r="E343" s="135" t="s">
        <v>3</v>
      </c>
      <c r="F343" s="135" t="s">
        <v>27</v>
      </c>
      <c r="G343" s="135" t="s">
        <v>4</v>
      </c>
      <c r="H343" s="135" t="s">
        <v>5</v>
      </c>
      <c r="I343" s="136" t="s">
        <v>6</v>
      </c>
      <c r="K343" s="330" t="s">
        <v>37</v>
      </c>
      <c r="L343" s="137" t="s">
        <v>0</v>
      </c>
      <c r="M343" s="137" t="s">
        <v>1</v>
      </c>
      <c r="N343" s="137" t="s">
        <v>2</v>
      </c>
      <c r="O343" s="137" t="s">
        <v>3</v>
      </c>
      <c r="P343" s="137" t="s">
        <v>27</v>
      </c>
      <c r="Q343" s="137" t="s">
        <v>4</v>
      </c>
      <c r="R343" s="137" t="s">
        <v>5</v>
      </c>
      <c r="S343" s="138" t="s">
        <v>6</v>
      </c>
      <c r="U343" s="332" t="s">
        <v>37</v>
      </c>
      <c r="V343" s="190" t="s">
        <v>69</v>
      </c>
      <c r="W343" s="190" t="s">
        <v>70</v>
      </c>
      <c r="X343" s="190" t="s">
        <v>4</v>
      </c>
      <c r="Y343" s="190" t="s">
        <v>1</v>
      </c>
      <c r="Z343" s="190" t="s">
        <v>2</v>
      </c>
      <c r="AA343" s="190" t="s">
        <v>3</v>
      </c>
      <c r="AB343" s="190" t="s">
        <v>52</v>
      </c>
      <c r="AC343" s="190" t="s">
        <v>64</v>
      </c>
      <c r="AD343" s="191" t="s">
        <v>72</v>
      </c>
      <c r="AE343" s="191" t="s">
        <v>79</v>
      </c>
      <c r="AF343" s="191" t="s">
        <v>73</v>
      </c>
      <c r="AG343" s="191" t="s">
        <v>80</v>
      </c>
      <c r="AH343" s="191" t="s">
        <v>81</v>
      </c>
      <c r="AI343" s="192" t="s">
        <v>60</v>
      </c>
      <c r="BA343" s="131"/>
      <c r="BR343" s="131"/>
      <c r="CG343" s="131"/>
    </row>
    <row r="344" spans="1:85" ht="15">
      <c r="A344" s="329" t="s">
        <v>37</v>
      </c>
      <c r="B344" s="294" t="s">
        <v>109</v>
      </c>
      <c r="C344" s="295"/>
      <c r="D344" s="295"/>
      <c r="E344" s="295"/>
      <c r="F344" s="295"/>
      <c r="G344" s="295"/>
      <c r="H344" s="295"/>
      <c r="I344" s="296"/>
      <c r="K344" s="331" t="s">
        <v>37</v>
      </c>
      <c r="L344" s="297" t="s">
        <v>109</v>
      </c>
      <c r="M344" s="298"/>
      <c r="N344" s="298"/>
      <c r="O344" s="298"/>
      <c r="P344" s="298"/>
      <c r="Q344" s="298"/>
      <c r="R344" s="298"/>
      <c r="S344" s="299"/>
      <c r="U344" s="333" t="s">
        <v>37</v>
      </c>
      <c r="V344" s="326" t="s">
        <v>109</v>
      </c>
      <c r="W344" s="326"/>
      <c r="X344" s="326"/>
      <c r="Y344" s="326"/>
      <c r="Z344" s="326"/>
      <c r="AA344" s="326"/>
      <c r="AB344" s="326"/>
      <c r="AC344" s="326"/>
      <c r="AD344" s="326"/>
      <c r="AE344" s="326"/>
      <c r="AF344" s="326"/>
      <c r="AG344" s="326"/>
      <c r="AH344" s="326"/>
      <c r="AI344" s="327"/>
      <c r="BA344" s="131"/>
      <c r="BR344" s="131"/>
      <c r="CG344" s="131"/>
    </row>
    <row r="345" spans="1:85" ht="15">
      <c r="A345" s="141" t="s">
        <v>7</v>
      </c>
      <c r="B345" s="142">
        <v>0</v>
      </c>
      <c r="C345" s="142">
        <v>0</v>
      </c>
      <c r="D345" s="142">
        <v>0</v>
      </c>
      <c r="E345" s="142">
        <v>0</v>
      </c>
      <c r="F345" s="303"/>
      <c r="G345" s="142">
        <v>0</v>
      </c>
      <c r="H345" s="143">
        <v>0</v>
      </c>
      <c r="I345" s="144">
        <f>SUM(B345:H345)</f>
        <v>0</v>
      </c>
      <c r="J345" s="139"/>
      <c r="K345" s="193" t="s">
        <v>7</v>
      </c>
      <c r="L345" s="142">
        <v>0</v>
      </c>
      <c r="M345" s="142">
        <v>0</v>
      </c>
      <c r="N345" s="142">
        <v>0</v>
      </c>
      <c r="O345" s="142">
        <v>0</v>
      </c>
      <c r="P345" s="142">
        <v>0</v>
      </c>
      <c r="Q345" s="142">
        <v>0</v>
      </c>
      <c r="R345" s="194">
        <v>0</v>
      </c>
      <c r="S345" s="195">
        <f>SUM(L345:R345)</f>
        <v>0</v>
      </c>
      <c r="U345" s="196" t="s">
        <v>7</v>
      </c>
      <c r="V345" s="197">
        <v>0</v>
      </c>
      <c r="W345" s="197">
        <v>0</v>
      </c>
      <c r="X345" s="197">
        <v>0</v>
      </c>
      <c r="Y345" s="197">
        <v>0</v>
      </c>
      <c r="Z345" s="197">
        <v>0</v>
      </c>
      <c r="AA345" s="197">
        <v>0</v>
      </c>
      <c r="AB345" s="197">
        <v>0</v>
      </c>
      <c r="AC345" s="198">
        <v>0</v>
      </c>
      <c r="AD345" s="199">
        <v>0</v>
      </c>
      <c r="AE345" s="199">
        <v>0</v>
      </c>
      <c r="AF345" s="199">
        <v>0</v>
      </c>
      <c r="AG345" s="199">
        <v>0</v>
      </c>
      <c r="AH345" s="199">
        <v>0</v>
      </c>
      <c r="AI345" s="200">
        <f>SUM(V345:AC345)</f>
        <v>0</v>
      </c>
      <c r="AJ345" s="131" t="str">
        <f>IF(ABS(S345-AI345)&gt;0.001,S345-AI345,"")</f>
        <v/>
      </c>
      <c r="BA345" s="131"/>
      <c r="BR345" s="131"/>
      <c r="CG345" s="131"/>
    </row>
    <row r="346" spans="1:85" ht="15">
      <c r="A346" s="149" t="s">
        <v>8</v>
      </c>
      <c r="B346" s="150">
        <v>0</v>
      </c>
      <c r="C346" s="150">
        <v>0</v>
      </c>
      <c r="D346" s="150">
        <v>0</v>
      </c>
      <c r="E346" s="150">
        <v>0</v>
      </c>
      <c r="F346" s="304"/>
      <c r="G346" s="150">
        <v>0</v>
      </c>
      <c r="H346" s="151">
        <v>0</v>
      </c>
      <c r="I346" s="152">
        <f t="shared" ref="I346:I365" si="145">SUM(B346:H346)</f>
        <v>0</v>
      </c>
      <c r="J346" s="139"/>
      <c r="K346" s="153" t="s">
        <v>8</v>
      </c>
      <c r="L346" s="154">
        <v>0</v>
      </c>
      <c r="M346" s="154">
        <v>0</v>
      </c>
      <c r="N346" s="154">
        <v>0</v>
      </c>
      <c r="O346" s="154">
        <v>0</v>
      </c>
      <c r="P346" s="154">
        <v>0</v>
      </c>
      <c r="Q346" s="154">
        <v>0</v>
      </c>
      <c r="R346" s="155">
        <v>0</v>
      </c>
      <c r="S346" s="156">
        <f t="shared" ref="S346:S365" si="146">SUM(L346:R346)</f>
        <v>0</v>
      </c>
      <c r="U346" s="201" t="s">
        <v>8</v>
      </c>
      <c r="V346" s="202">
        <v>0</v>
      </c>
      <c r="W346" s="202">
        <v>0</v>
      </c>
      <c r="X346" s="202">
        <v>0</v>
      </c>
      <c r="Y346" s="202">
        <v>0</v>
      </c>
      <c r="Z346" s="202">
        <v>0</v>
      </c>
      <c r="AA346" s="202">
        <v>0</v>
      </c>
      <c r="AB346" s="202">
        <v>0</v>
      </c>
      <c r="AC346" s="203">
        <v>0</v>
      </c>
      <c r="AD346" s="202">
        <v>0</v>
      </c>
      <c r="AE346" s="202">
        <v>0</v>
      </c>
      <c r="AF346" s="202">
        <v>0</v>
      </c>
      <c r="AG346" s="202">
        <v>0</v>
      </c>
      <c r="AH346" s="202">
        <v>0</v>
      </c>
      <c r="AI346" s="204">
        <f t="shared" ref="AI346:AI365" si="147">SUM(V346:AC346)</f>
        <v>0</v>
      </c>
      <c r="AJ346" s="131" t="str">
        <f t="shared" ref="AJ346:AJ367" si="148">IF(ABS(S346-AI346)&gt;0.001,S346-AI346,"")</f>
        <v/>
      </c>
      <c r="BA346" s="131"/>
      <c r="BR346" s="131"/>
      <c r="CG346" s="131"/>
    </row>
    <row r="347" spans="1:85" ht="15">
      <c r="A347" s="157" t="s">
        <v>10</v>
      </c>
      <c r="B347" s="146">
        <v>0</v>
      </c>
      <c r="C347" s="146">
        <v>0</v>
      </c>
      <c r="D347" s="146">
        <v>0</v>
      </c>
      <c r="E347" s="146">
        <v>0</v>
      </c>
      <c r="F347" s="304"/>
      <c r="G347" s="146">
        <v>0</v>
      </c>
      <c r="H347" s="158">
        <v>0</v>
      </c>
      <c r="I347" s="144">
        <f t="shared" si="145"/>
        <v>0</v>
      </c>
      <c r="J347" s="139"/>
      <c r="K347" s="159" t="s">
        <v>10</v>
      </c>
      <c r="L347" s="146">
        <v>0</v>
      </c>
      <c r="M347" s="146">
        <v>0</v>
      </c>
      <c r="N347" s="146">
        <v>0</v>
      </c>
      <c r="O347" s="146">
        <v>0</v>
      </c>
      <c r="P347" s="146">
        <v>0</v>
      </c>
      <c r="Q347" s="146">
        <v>0</v>
      </c>
      <c r="R347" s="147">
        <v>0</v>
      </c>
      <c r="S347" s="148">
        <f t="shared" si="146"/>
        <v>0</v>
      </c>
      <c r="U347" s="205" t="s">
        <v>10</v>
      </c>
      <c r="V347" s="197">
        <v>0</v>
      </c>
      <c r="W347" s="197">
        <v>0</v>
      </c>
      <c r="X347" s="197">
        <v>0</v>
      </c>
      <c r="Y347" s="197">
        <v>0</v>
      </c>
      <c r="Z347" s="197">
        <v>0</v>
      </c>
      <c r="AA347" s="197">
        <v>0</v>
      </c>
      <c r="AB347" s="197">
        <v>0</v>
      </c>
      <c r="AC347" s="198">
        <v>0</v>
      </c>
      <c r="AD347" s="199">
        <v>0</v>
      </c>
      <c r="AE347" s="199">
        <v>0</v>
      </c>
      <c r="AF347" s="199">
        <v>0</v>
      </c>
      <c r="AG347" s="199">
        <v>0</v>
      </c>
      <c r="AH347" s="199">
        <v>0</v>
      </c>
      <c r="AI347" s="200">
        <f t="shared" si="147"/>
        <v>0</v>
      </c>
      <c r="AJ347" s="131" t="str">
        <f t="shared" si="148"/>
        <v/>
      </c>
      <c r="BA347" s="131"/>
      <c r="BR347" s="131"/>
      <c r="CG347" s="131"/>
    </row>
    <row r="348" spans="1:85" ht="15">
      <c r="A348" s="149" t="s">
        <v>53</v>
      </c>
      <c r="B348" s="150">
        <v>0</v>
      </c>
      <c r="C348" s="150">
        <v>0</v>
      </c>
      <c r="D348" s="150">
        <v>0</v>
      </c>
      <c r="E348" s="150">
        <v>0</v>
      </c>
      <c r="F348" s="304"/>
      <c r="G348" s="150">
        <v>0</v>
      </c>
      <c r="H348" s="151">
        <v>0</v>
      </c>
      <c r="I348" s="152">
        <f t="shared" si="145"/>
        <v>0</v>
      </c>
      <c r="J348" s="139"/>
      <c r="K348" s="153" t="s">
        <v>53</v>
      </c>
      <c r="L348" s="154">
        <v>0</v>
      </c>
      <c r="M348" s="154">
        <v>0</v>
      </c>
      <c r="N348" s="154">
        <v>0</v>
      </c>
      <c r="O348" s="154">
        <v>0</v>
      </c>
      <c r="P348" s="154">
        <v>0</v>
      </c>
      <c r="Q348" s="154">
        <v>0</v>
      </c>
      <c r="R348" s="155">
        <v>0</v>
      </c>
      <c r="S348" s="156">
        <f t="shared" si="146"/>
        <v>0</v>
      </c>
      <c r="U348" s="201" t="s">
        <v>53</v>
      </c>
      <c r="V348" s="202">
        <v>0</v>
      </c>
      <c r="W348" s="202">
        <v>0</v>
      </c>
      <c r="X348" s="202">
        <v>0</v>
      </c>
      <c r="Y348" s="202">
        <v>0</v>
      </c>
      <c r="Z348" s="202">
        <v>0</v>
      </c>
      <c r="AA348" s="202">
        <v>0</v>
      </c>
      <c r="AB348" s="202">
        <v>0</v>
      </c>
      <c r="AC348" s="203">
        <v>0</v>
      </c>
      <c r="AD348" s="202">
        <v>0</v>
      </c>
      <c r="AE348" s="202">
        <v>0</v>
      </c>
      <c r="AF348" s="202">
        <v>0</v>
      </c>
      <c r="AG348" s="202">
        <v>0</v>
      </c>
      <c r="AH348" s="202">
        <v>0</v>
      </c>
      <c r="AI348" s="204">
        <f t="shared" si="147"/>
        <v>0</v>
      </c>
      <c r="AJ348" s="131" t="str">
        <f t="shared" si="148"/>
        <v/>
      </c>
      <c r="BA348" s="131"/>
      <c r="BR348" s="131"/>
      <c r="CG348" s="131"/>
    </row>
    <row r="349" spans="1:85" ht="15">
      <c r="A349" s="157" t="s">
        <v>16</v>
      </c>
      <c r="B349" s="146">
        <v>4.2175823967340342</v>
      </c>
      <c r="C349" s="146">
        <v>0</v>
      </c>
      <c r="D349" s="146">
        <v>0.5061098876080834</v>
      </c>
      <c r="E349" s="146">
        <v>0</v>
      </c>
      <c r="F349" s="304"/>
      <c r="G349" s="146">
        <v>0</v>
      </c>
      <c r="H349" s="158">
        <v>0</v>
      </c>
      <c r="I349" s="144">
        <f t="shared" si="145"/>
        <v>4.7236922843421176</v>
      </c>
      <c r="J349" s="139"/>
      <c r="K349" s="159" t="s">
        <v>16</v>
      </c>
      <c r="L349" s="146">
        <v>4.2175823967340342</v>
      </c>
      <c r="M349" s="146">
        <v>0</v>
      </c>
      <c r="N349" s="146">
        <v>0.5061098876080834</v>
      </c>
      <c r="O349" s="146">
        <v>0</v>
      </c>
      <c r="P349" s="146">
        <v>0</v>
      </c>
      <c r="Q349" s="146">
        <v>0</v>
      </c>
      <c r="R349" s="147">
        <v>0</v>
      </c>
      <c r="S349" s="148">
        <f t="shared" si="146"/>
        <v>4.7236922843421176</v>
      </c>
      <c r="U349" s="205" t="s">
        <v>16</v>
      </c>
      <c r="V349" s="197">
        <v>4.2175823967340342</v>
      </c>
      <c r="W349" s="197">
        <v>0</v>
      </c>
      <c r="X349" s="197">
        <v>0</v>
      </c>
      <c r="Y349" s="197">
        <v>0</v>
      </c>
      <c r="Z349" s="197">
        <v>0.5061098876080834</v>
      </c>
      <c r="AA349" s="197">
        <v>0</v>
      </c>
      <c r="AB349" s="197">
        <v>0</v>
      </c>
      <c r="AC349" s="198">
        <v>0</v>
      </c>
      <c r="AD349" s="199">
        <v>0</v>
      </c>
      <c r="AE349" s="199">
        <v>0</v>
      </c>
      <c r="AF349" s="199">
        <v>0</v>
      </c>
      <c r="AG349" s="199">
        <v>0</v>
      </c>
      <c r="AH349" s="199">
        <v>0</v>
      </c>
      <c r="AI349" s="200">
        <f t="shared" si="147"/>
        <v>4.7236922843421176</v>
      </c>
      <c r="AJ349" s="131" t="str">
        <f t="shared" si="148"/>
        <v/>
      </c>
      <c r="BA349" s="131"/>
      <c r="BR349" s="131"/>
      <c r="CG349" s="131"/>
    </row>
    <row r="350" spans="1:85" ht="15">
      <c r="A350" s="149" t="s">
        <v>15</v>
      </c>
      <c r="B350" s="150">
        <v>4.7832055566311184E-2</v>
      </c>
      <c r="C350" s="150">
        <v>0</v>
      </c>
      <c r="D350" s="150">
        <v>5.7398466679573334E-3</v>
      </c>
      <c r="E350" s="150">
        <v>0</v>
      </c>
      <c r="F350" s="304"/>
      <c r="G350" s="150">
        <v>0</v>
      </c>
      <c r="H350" s="151">
        <v>0</v>
      </c>
      <c r="I350" s="152">
        <f t="shared" si="145"/>
        <v>5.3571902234268519E-2</v>
      </c>
      <c r="J350" s="139"/>
      <c r="K350" s="153" t="s">
        <v>15</v>
      </c>
      <c r="L350" s="154">
        <v>4.7832055566311184E-2</v>
      </c>
      <c r="M350" s="154">
        <v>0</v>
      </c>
      <c r="N350" s="154">
        <v>5.7398466679573334E-3</v>
      </c>
      <c r="O350" s="154">
        <v>0</v>
      </c>
      <c r="P350" s="154">
        <v>0</v>
      </c>
      <c r="Q350" s="154">
        <v>0</v>
      </c>
      <c r="R350" s="155">
        <v>0</v>
      </c>
      <c r="S350" s="156">
        <f t="shared" si="146"/>
        <v>5.3571902234268519E-2</v>
      </c>
      <c r="U350" s="201" t="s">
        <v>54</v>
      </c>
      <c r="V350" s="202">
        <v>4.7832055566311184E-2</v>
      </c>
      <c r="W350" s="202">
        <v>0</v>
      </c>
      <c r="X350" s="202">
        <v>0</v>
      </c>
      <c r="Y350" s="202">
        <v>0</v>
      </c>
      <c r="Z350" s="202">
        <v>5.7398466679573334E-3</v>
      </c>
      <c r="AA350" s="202">
        <v>0</v>
      </c>
      <c r="AB350" s="202">
        <v>0</v>
      </c>
      <c r="AC350" s="203">
        <v>0</v>
      </c>
      <c r="AD350" s="202">
        <v>0</v>
      </c>
      <c r="AE350" s="202">
        <v>0</v>
      </c>
      <c r="AF350" s="202">
        <v>0</v>
      </c>
      <c r="AG350" s="202">
        <v>0</v>
      </c>
      <c r="AH350" s="202">
        <v>0</v>
      </c>
      <c r="AI350" s="204">
        <f t="shared" si="147"/>
        <v>5.3571902234268519E-2</v>
      </c>
      <c r="AJ350" s="131" t="str">
        <f t="shared" si="148"/>
        <v/>
      </c>
      <c r="BA350" s="131"/>
      <c r="BR350" s="131"/>
      <c r="CG350" s="131"/>
    </row>
    <row r="351" spans="1:85" ht="15">
      <c r="A351" s="157" t="s">
        <v>55</v>
      </c>
      <c r="B351" s="146">
        <v>0</v>
      </c>
      <c r="C351" s="146">
        <v>0</v>
      </c>
      <c r="D351" s="146">
        <v>0</v>
      </c>
      <c r="E351" s="146">
        <v>2.3764516577111552</v>
      </c>
      <c r="F351" s="304"/>
      <c r="G351" s="146">
        <v>0</v>
      </c>
      <c r="H351" s="158">
        <v>0</v>
      </c>
      <c r="I351" s="144">
        <f t="shared" si="145"/>
        <v>2.3764516577111552</v>
      </c>
      <c r="J351" s="139"/>
      <c r="K351" s="159" t="s">
        <v>55</v>
      </c>
      <c r="L351" s="146">
        <v>0</v>
      </c>
      <c r="M351" s="146">
        <v>0</v>
      </c>
      <c r="N351" s="146">
        <v>0</v>
      </c>
      <c r="O351" s="146">
        <v>2.3764516577111552</v>
      </c>
      <c r="P351" s="146">
        <v>26.754568359250356</v>
      </c>
      <c r="Q351" s="146">
        <v>0</v>
      </c>
      <c r="R351" s="147">
        <v>0</v>
      </c>
      <c r="S351" s="148">
        <f t="shared" si="146"/>
        <v>29.131020016961511</v>
      </c>
      <c r="U351" s="205" t="s">
        <v>55</v>
      </c>
      <c r="V351" s="197">
        <v>0</v>
      </c>
      <c r="W351" s="197">
        <v>0</v>
      </c>
      <c r="X351" s="197">
        <v>0</v>
      </c>
      <c r="Y351" s="197">
        <v>0</v>
      </c>
      <c r="Z351" s="197">
        <v>0</v>
      </c>
      <c r="AA351" s="197">
        <v>0.19476195893554343</v>
      </c>
      <c r="AB351" s="197">
        <v>26.754568359250356</v>
      </c>
      <c r="AC351" s="198">
        <v>2.1816896987756116</v>
      </c>
      <c r="AD351" s="197">
        <v>0</v>
      </c>
      <c r="AE351" s="197">
        <v>0</v>
      </c>
      <c r="AF351" s="197">
        <v>0</v>
      </c>
      <c r="AG351" s="197">
        <v>0</v>
      </c>
      <c r="AH351" s="197">
        <v>2.1816896987756116</v>
      </c>
      <c r="AI351" s="200">
        <f t="shared" si="147"/>
        <v>29.131020016961511</v>
      </c>
      <c r="AJ351" s="131" t="str">
        <f t="shared" si="148"/>
        <v/>
      </c>
      <c r="BA351" s="131"/>
      <c r="BR351" s="131"/>
      <c r="CG351" s="131"/>
    </row>
    <row r="352" spans="1:85" ht="15">
      <c r="A352" s="149" t="s">
        <v>12</v>
      </c>
      <c r="B352" s="150">
        <v>0</v>
      </c>
      <c r="C352" s="150">
        <v>0</v>
      </c>
      <c r="D352" s="150">
        <v>0</v>
      </c>
      <c r="E352" s="150">
        <v>0</v>
      </c>
      <c r="F352" s="304"/>
      <c r="G352" s="150">
        <v>0</v>
      </c>
      <c r="H352" s="151">
        <v>0</v>
      </c>
      <c r="I352" s="152">
        <f t="shared" si="145"/>
        <v>0</v>
      </c>
      <c r="J352" s="139"/>
      <c r="K352" s="153" t="s">
        <v>12</v>
      </c>
      <c r="L352" s="154">
        <v>0</v>
      </c>
      <c r="M352" s="154">
        <v>0</v>
      </c>
      <c r="N352" s="154">
        <v>0</v>
      </c>
      <c r="O352" s="154">
        <v>0</v>
      </c>
      <c r="P352" s="154">
        <v>0.3125847413036833</v>
      </c>
      <c r="Q352" s="154">
        <v>0</v>
      </c>
      <c r="R352" s="155">
        <v>0</v>
      </c>
      <c r="S352" s="156">
        <f t="shared" si="146"/>
        <v>0.3125847413036833</v>
      </c>
      <c r="U352" s="201" t="s">
        <v>12</v>
      </c>
      <c r="V352" s="202">
        <v>0</v>
      </c>
      <c r="W352" s="202">
        <v>0</v>
      </c>
      <c r="X352" s="202">
        <v>0</v>
      </c>
      <c r="Y352" s="202">
        <v>0</v>
      </c>
      <c r="Z352" s="202">
        <v>0</v>
      </c>
      <c r="AA352" s="202">
        <v>0</v>
      </c>
      <c r="AB352" s="202">
        <v>0.3125847413036833</v>
      </c>
      <c r="AC352" s="203">
        <v>0</v>
      </c>
      <c r="AD352" s="202">
        <v>0</v>
      </c>
      <c r="AE352" s="202">
        <v>0</v>
      </c>
      <c r="AF352" s="202">
        <v>0</v>
      </c>
      <c r="AG352" s="202">
        <v>0</v>
      </c>
      <c r="AH352" s="202">
        <v>0</v>
      </c>
      <c r="AI352" s="204">
        <f t="shared" si="147"/>
        <v>0.3125847413036833</v>
      </c>
      <c r="AJ352" s="131" t="str">
        <f t="shared" si="148"/>
        <v/>
      </c>
      <c r="BA352" s="131"/>
      <c r="BR352" s="131"/>
      <c r="CG352" s="131"/>
    </row>
    <row r="353" spans="1:85" ht="15">
      <c r="A353" s="157" t="s">
        <v>56</v>
      </c>
      <c r="B353" s="146">
        <v>0</v>
      </c>
      <c r="C353" s="146">
        <v>0</v>
      </c>
      <c r="D353" s="146">
        <v>0</v>
      </c>
      <c r="E353" s="146">
        <v>0</v>
      </c>
      <c r="F353" s="304"/>
      <c r="G353" s="146">
        <v>0</v>
      </c>
      <c r="H353" s="158">
        <v>0</v>
      </c>
      <c r="I353" s="144">
        <f t="shared" si="145"/>
        <v>0</v>
      </c>
      <c r="J353" s="139"/>
      <c r="K353" s="159" t="s">
        <v>56</v>
      </c>
      <c r="L353" s="146">
        <v>0</v>
      </c>
      <c r="M353" s="146">
        <v>0</v>
      </c>
      <c r="N353" s="146">
        <v>0</v>
      </c>
      <c r="O353" s="146">
        <v>0</v>
      </c>
      <c r="P353" s="146">
        <v>0</v>
      </c>
      <c r="Q353" s="146">
        <v>0</v>
      </c>
      <c r="R353" s="147">
        <v>0</v>
      </c>
      <c r="S353" s="148">
        <f t="shared" si="146"/>
        <v>0</v>
      </c>
      <c r="U353" s="205" t="s">
        <v>56</v>
      </c>
      <c r="V353" s="197">
        <v>0</v>
      </c>
      <c r="W353" s="197">
        <v>0</v>
      </c>
      <c r="X353" s="197">
        <v>0</v>
      </c>
      <c r="Y353" s="197">
        <v>0</v>
      </c>
      <c r="Z353" s="197">
        <v>0</v>
      </c>
      <c r="AA353" s="197">
        <v>0</v>
      </c>
      <c r="AB353" s="197">
        <v>0</v>
      </c>
      <c r="AC353" s="198">
        <v>0</v>
      </c>
      <c r="AD353" s="197">
        <v>0</v>
      </c>
      <c r="AE353" s="197">
        <v>0</v>
      </c>
      <c r="AF353" s="197">
        <v>0</v>
      </c>
      <c r="AG353" s="197">
        <v>0</v>
      </c>
      <c r="AH353" s="197">
        <v>0</v>
      </c>
      <c r="AI353" s="200">
        <f t="shared" si="147"/>
        <v>0</v>
      </c>
      <c r="AJ353" s="131" t="str">
        <f t="shared" si="148"/>
        <v/>
      </c>
      <c r="BA353" s="131"/>
      <c r="BR353" s="131"/>
      <c r="CG353" s="131"/>
    </row>
    <row r="354" spans="1:85" ht="15">
      <c r="A354" s="149" t="s">
        <v>17</v>
      </c>
      <c r="B354" s="150">
        <v>0</v>
      </c>
      <c r="C354" s="150">
        <v>0</v>
      </c>
      <c r="D354" s="150">
        <v>0</v>
      </c>
      <c r="E354" s="150">
        <v>0.69934350946780255</v>
      </c>
      <c r="F354" s="304"/>
      <c r="G354" s="150">
        <v>0</v>
      </c>
      <c r="H354" s="151">
        <v>0</v>
      </c>
      <c r="I354" s="152">
        <f t="shared" si="145"/>
        <v>0.69934350946780255</v>
      </c>
      <c r="J354" s="139"/>
      <c r="K354" s="153" t="s">
        <v>17</v>
      </c>
      <c r="L354" s="154">
        <v>0</v>
      </c>
      <c r="M354" s="154">
        <v>0</v>
      </c>
      <c r="N354" s="154">
        <v>0</v>
      </c>
      <c r="O354" s="154">
        <v>0.69934350946780255</v>
      </c>
      <c r="P354" s="154">
        <v>-0.1</v>
      </c>
      <c r="Q354" s="154">
        <v>0</v>
      </c>
      <c r="R354" s="155">
        <v>0</v>
      </c>
      <c r="S354" s="156">
        <f t="shared" si="146"/>
        <v>0.59934350946780257</v>
      </c>
      <c r="U354" s="201" t="s">
        <v>17</v>
      </c>
      <c r="V354" s="202">
        <v>0</v>
      </c>
      <c r="W354" s="202">
        <v>0</v>
      </c>
      <c r="X354" s="202">
        <v>0</v>
      </c>
      <c r="Y354" s="202">
        <v>0</v>
      </c>
      <c r="Z354" s="202">
        <v>0</v>
      </c>
      <c r="AA354" s="202">
        <v>0.69934350946780255</v>
      </c>
      <c r="AB354" s="202">
        <v>-0.1</v>
      </c>
      <c r="AC354" s="203">
        <v>0</v>
      </c>
      <c r="AD354" s="202">
        <v>0</v>
      </c>
      <c r="AE354" s="202">
        <v>0</v>
      </c>
      <c r="AF354" s="202">
        <v>0</v>
      </c>
      <c r="AG354" s="202">
        <v>0</v>
      </c>
      <c r="AH354" s="202">
        <v>0</v>
      </c>
      <c r="AI354" s="204">
        <f t="shared" si="147"/>
        <v>0.59934350946780257</v>
      </c>
      <c r="AJ354" s="131" t="str">
        <f t="shared" si="148"/>
        <v/>
      </c>
      <c r="BA354" s="131"/>
      <c r="BR354" s="131"/>
      <c r="CG354" s="131"/>
    </row>
    <row r="355" spans="1:85" ht="15">
      <c r="A355" s="157" t="s">
        <v>141</v>
      </c>
      <c r="B355" s="146">
        <v>30.869289820084109</v>
      </c>
      <c r="C355" s="146">
        <v>0</v>
      </c>
      <c r="D355" s="146">
        <v>0</v>
      </c>
      <c r="E355" s="146">
        <v>0</v>
      </c>
      <c r="F355" s="304"/>
      <c r="G355" s="146">
        <v>0</v>
      </c>
      <c r="H355" s="158">
        <v>0</v>
      </c>
      <c r="I355" s="144">
        <f t="shared" si="145"/>
        <v>30.869289820084109</v>
      </c>
      <c r="J355" s="139"/>
      <c r="K355" s="159" t="s">
        <v>141</v>
      </c>
      <c r="L355" s="146">
        <v>30.869289820084109</v>
      </c>
      <c r="M355" s="146">
        <v>0</v>
      </c>
      <c r="N355" s="146">
        <v>0</v>
      </c>
      <c r="O355" s="146">
        <v>0</v>
      </c>
      <c r="P355" s="146">
        <v>0</v>
      </c>
      <c r="Q355" s="146">
        <v>0</v>
      </c>
      <c r="R355" s="147">
        <v>0</v>
      </c>
      <c r="S355" s="148">
        <f t="shared" si="146"/>
        <v>30.869289820084109</v>
      </c>
      <c r="U355" s="205" t="s">
        <v>141</v>
      </c>
      <c r="V355" s="197">
        <v>30.869289820084109</v>
      </c>
      <c r="W355" s="197">
        <v>0</v>
      </c>
      <c r="X355" s="197">
        <v>0</v>
      </c>
      <c r="Y355" s="197">
        <v>0</v>
      </c>
      <c r="Z355" s="197">
        <v>0</v>
      </c>
      <c r="AA355" s="197">
        <v>0</v>
      </c>
      <c r="AB355" s="197">
        <v>0</v>
      </c>
      <c r="AC355" s="198">
        <v>0</v>
      </c>
      <c r="AD355" s="197">
        <v>0</v>
      </c>
      <c r="AE355" s="197">
        <v>0</v>
      </c>
      <c r="AF355" s="197">
        <v>0</v>
      </c>
      <c r="AG355" s="197">
        <v>0</v>
      </c>
      <c r="AH355" s="197">
        <v>0</v>
      </c>
      <c r="AI355" s="200">
        <f t="shared" si="147"/>
        <v>30.869289820084109</v>
      </c>
      <c r="AJ355" s="131" t="str">
        <f t="shared" si="148"/>
        <v/>
      </c>
      <c r="BA355" s="131"/>
      <c r="BR355" s="131"/>
      <c r="CG355" s="131"/>
    </row>
    <row r="356" spans="1:85" ht="15">
      <c r="A356" s="149" t="s">
        <v>25</v>
      </c>
      <c r="B356" s="150">
        <v>6.2443317028667007</v>
      </c>
      <c r="C356" s="150">
        <v>3.506496766231844</v>
      </c>
      <c r="D356" s="150">
        <v>1.2038147847353844</v>
      </c>
      <c r="E356" s="150">
        <v>119.28035119191956</v>
      </c>
      <c r="F356" s="304"/>
      <c r="G356" s="150">
        <v>10.548578686012032</v>
      </c>
      <c r="H356" s="151">
        <v>0</v>
      </c>
      <c r="I356" s="152">
        <f t="shared" si="145"/>
        <v>140.78357313176554</v>
      </c>
      <c r="J356" s="139"/>
      <c r="K356" s="153" t="s">
        <v>25</v>
      </c>
      <c r="L356" s="154">
        <v>6.2443317028667007</v>
      </c>
      <c r="M356" s="154">
        <v>3.506496766231844</v>
      </c>
      <c r="N356" s="154">
        <v>1.2038147847353844</v>
      </c>
      <c r="O356" s="154">
        <v>119.28035119191956</v>
      </c>
      <c r="P356" s="154">
        <v>0.42718828572686141</v>
      </c>
      <c r="Q356" s="154">
        <v>10.548578686012032</v>
      </c>
      <c r="R356" s="155">
        <v>0</v>
      </c>
      <c r="S356" s="156">
        <f t="shared" si="146"/>
        <v>141.21076141749239</v>
      </c>
      <c r="U356" s="201" t="s">
        <v>25</v>
      </c>
      <c r="V356" s="202">
        <v>2.0856043156073465</v>
      </c>
      <c r="W356" s="202">
        <v>4.1587273872593542</v>
      </c>
      <c r="X356" s="202">
        <v>10.548578686012032</v>
      </c>
      <c r="Y356" s="202">
        <v>3.506496766231844</v>
      </c>
      <c r="Z356" s="202">
        <v>0.8038932669457548</v>
      </c>
      <c r="AA356" s="202">
        <v>118.85730711433258</v>
      </c>
      <c r="AB356" s="202">
        <v>0.42718828572686141</v>
      </c>
      <c r="AC356" s="203">
        <v>0.8229655953766104</v>
      </c>
      <c r="AD356" s="202">
        <v>0</v>
      </c>
      <c r="AE356" s="202">
        <v>0</v>
      </c>
      <c r="AF356" s="202">
        <v>0</v>
      </c>
      <c r="AG356" s="202">
        <v>0.39992151778962964</v>
      </c>
      <c r="AH356" s="202">
        <v>0.4230440775869807</v>
      </c>
      <c r="AI356" s="204">
        <f t="shared" si="147"/>
        <v>141.21076141749239</v>
      </c>
      <c r="AJ356" s="131" t="str">
        <f t="shared" si="148"/>
        <v/>
      </c>
      <c r="BA356" s="131"/>
      <c r="BR356" s="131"/>
      <c r="CG356" s="131"/>
    </row>
    <row r="357" spans="1:85" ht="15">
      <c r="A357" s="157" t="s">
        <v>24</v>
      </c>
      <c r="B357" s="146">
        <v>6.6194938789704034</v>
      </c>
      <c r="C357" s="146">
        <v>1.649389938290432</v>
      </c>
      <c r="D357" s="146">
        <v>27.536127811456289</v>
      </c>
      <c r="E357" s="146">
        <v>0</v>
      </c>
      <c r="F357" s="304"/>
      <c r="G357" s="146">
        <v>0</v>
      </c>
      <c r="H357" s="158">
        <v>0</v>
      </c>
      <c r="I357" s="144">
        <f t="shared" si="145"/>
        <v>35.805011628717125</v>
      </c>
      <c r="J357" s="139"/>
      <c r="K357" s="159" t="s">
        <v>24</v>
      </c>
      <c r="L357" s="146">
        <v>6.6194938789704034</v>
      </c>
      <c r="M357" s="146">
        <v>1.649389938290432</v>
      </c>
      <c r="N357" s="146">
        <v>27.536127811456289</v>
      </c>
      <c r="O357" s="146">
        <v>0</v>
      </c>
      <c r="P357" s="146">
        <v>0</v>
      </c>
      <c r="Q357" s="146">
        <v>0</v>
      </c>
      <c r="R357" s="147">
        <v>0</v>
      </c>
      <c r="S357" s="148">
        <f t="shared" si="146"/>
        <v>35.805011628717125</v>
      </c>
      <c r="U357" s="205" t="s">
        <v>24</v>
      </c>
      <c r="V357" s="197">
        <v>6.6194938789704034</v>
      </c>
      <c r="W357" s="197">
        <v>0</v>
      </c>
      <c r="X357" s="197">
        <v>0</v>
      </c>
      <c r="Y357" s="197">
        <v>1.649389938290432</v>
      </c>
      <c r="Z357" s="197">
        <v>0.14864987784428821</v>
      </c>
      <c r="AA357" s="197">
        <v>0</v>
      </c>
      <c r="AB357" s="197">
        <v>0</v>
      </c>
      <c r="AC357" s="198">
        <v>27.387477933612001</v>
      </c>
      <c r="AD357" s="197">
        <v>0</v>
      </c>
      <c r="AE357" s="197">
        <v>0</v>
      </c>
      <c r="AF357" s="197">
        <v>0</v>
      </c>
      <c r="AG357" s="197">
        <v>27.387477933612001</v>
      </c>
      <c r="AH357" s="197">
        <v>0</v>
      </c>
      <c r="AI357" s="200">
        <f t="shared" si="147"/>
        <v>35.805011628717125</v>
      </c>
      <c r="AJ357" s="131" t="str">
        <f t="shared" si="148"/>
        <v/>
      </c>
      <c r="BA357" s="131"/>
      <c r="BR357" s="131"/>
      <c r="CG357" s="131"/>
    </row>
    <row r="358" spans="1:85" ht="15">
      <c r="A358" s="149" t="s">
        <v>57</v>
      </c>
      <c r="B358" s="150">
        <v>0</v>
      </c>
      <c r="C358" s="150">
        <v>0</v>
      </c>
      <c r="D358" s="150">
        <v>0</v>
      </c>
      <c r="E358" s="150">
        <v>0</v>
      </c>
      <c r="F358" s="304"/>
      <c r="G358" s="150">
        <v>0</v>
      </c>
      <c r="H358" s="151">
        <v>0</v>
      </c>
      <c r="I358" s="152">
        <f t="shared" si="145"/>
        <v>0</v>
      </c>
      <c r="J358" s="139"/>
      <c r="K358" s="153" t="s">
        <v>57</v>
      </c>
      <c r="L358" s="154">
        <v>0</v>
      </c>
      <c r="M358" s="154">
        <v>0</v>
      </c>
      <c r="N358" s="154">
        <v>0</v>
      </c>
      <c r="O358" s="154">
        <v>0</v>
      </c>
      <c r="P358" s="154">
        <v>0</v>
      </c>
      <c r="Q358" s="154">
        <v>0</v>
      </c>
      <c r="R358" s="155">
        <v>0</v>
      </c>
      <c r="S358" s="156">
        <f t="shared" si="146"/>
        <v>0</v>
      </c>
      <c r="U358" s="201" t="s">
        <v>57</v>
      </c>
      <c r="V358" s="202">
        <v>0</v>
      </c>
      <c r="W358" s="202">
        <v>0</v>
      </c>
      <c r="X358" s="202">
        <v>0</v>
      </c>
      <c r="Y358" s="202">
        <v>0</v>
      </c>
      <c r="Z358" s="202">
        <v>0</v>
      </c>
      <c r="AA358" s="202">
        <v>0</v>
      </c>
      <c r="AB358" s="202">
        <v>0</v>
      </c>
      <c r="AC358" s="203">
        <v>0</v>
      </c>
      <c r="AD358" s="202">
        <v>0</v>
      </c>
      <c r="AE358" s="202">
        <v>0</v>
      </c>
      <c r="AF358" s="202">
        <v>0</v>
      </c>
      <c r="AG358" s="202">
        <v>0</v>
      </c>
      <c r="AH358" s="202">
        <v>0</v>
      </c>
      <c r="AI358" s="204">
        <f t="shared" si="147"/>
        <v>0</v>
      </c>
      <c r="AJ358" s="131" t="str">
        <f t="shared" si="148"/>
        <v/>
      </c>
      <c r="BA358" s="131"/>
      <c r="BR358" s="131"/>
      <c r="CG358" s="131"/>
    </row>
    <row r="359" spans="1:85" ht="15">
      <c r="A359" s="157" t="s">
        <v>22</v>
      </c>
      <c r="B359" s="146">
        <v>72.552283555560692</v>
      </c>
      <c r="C359" s="146">
        <v>72.536726985863865</v>
      </c>
      <c r="D359" s="146">
        <v>493.09815739450249</v>
      </c>
      <c r="E359" s="146">
        <v>0</v>
      </c>
      <c r="F359" s="304"/>
      <c r="G359" s="146">
        <v>0</v>
      </c>
      <c r="H359" s="158">
        <v>0</v>
      </c>
      <c r="I359" s="144">
        <f t="shared" si="145"/>
        <v>638.18716793592705</v>
      </c>
      <c r="J359" s="139"/>
      <c r="K359" s="159" t="s">
        <v>22</v>
      </c>
      <c r="L359" s="146">
        <v>72.552283555560692</v>
      </c>
      <c r="M359" s="146">
        <v>72.536726985863865</v>
      </c>
      <c r="N359" s="146">
        <v>493.09815739450249</v>
      </c>
      <c r="O359" s="146">
        <v>0</v>
      </c>
      <c r="P359" s="146">
        <v>1.5762515234805139</v>
      </c>
      <c r="Q359" s="146">
        <v>0</v>
      </c>
      <c r="R359" s="147">
        <v>0</v>
      </c>
      <c r="S359" s="148">
        <f t="shared" si="146"/>
        <v>639.7634194594076</v>
      </c>
      <c r="U359" s="205" t="s">
        <v>22</v>
      </c>
      <c r="V359" s="197">
        <v>72.552283555560692</v>
      </c>
      <c r="W359" s="197">
        <v>0</v>
      </c>
      <c r="X359" s="197">
        <v>0</v>
      </c>
      <c r="Y359" s="197">
        <v>72.536726985863865</v>
      </c>
      <c r="Z359" s="197">
        <v>247.77756532904093</v>
      </c>
      <c r="AA359" s="197">
        <v>0</v>
      </c>
      <c r="AB359" s="197">
        <v>1.5762515234805139</v>
      </c>
      <c r="AC359" s="198">
        <v>245.32059206546157</v>
      </c>
      <c r="AD359" s="197">
        <v>0</v>
      </c>
      <c r="AE359" s="197">
        <v>0</v>
      </c>
      <c r="AF359" s="197">
        <v>0</v>
      </c>
      <c r="AG359" s="197">
        <v>245.32059206546157</v>
      </c>
      <c r="AH359" s="197">
        <v>0</v>
      </c>
      <c r="AI359" s="200">
        <f t="shared" si="147"/>
        <v>639.76341945940749</v>
      </c>
      <c r="AJ359" s="131" t="str">
        <f t="shared" si="148"/>
        <v/>
      </c>
      <c r="BA359" s="131"/>
      <c r="BR359" s="131"/>
      <c r="CG359" s="131"/>
    </row>
    <row r="360" spans="1:85" ht="15">
      <c r="A360" s="149" t="s">
        <v>21</v>
      </c>
      <c r="B360" s="150">
        <v>0</v>
      </c>
      <c r="C360" s="150">
        <v>0</v>
      </c>
      <c r="D360" s="150">
        <v>0</v>
      </c>
      <c r="E360" s="150">
        <v>0</v>
      </c>
      <c r="F360" s="304"/>
      <c r="G360" s="150">
        <v>0</v>
      </c>
      <c r="H360" s="151">
        <v>0</v>
      </c>
      <c r="I360" s="152">
        <f t="shared" si="145"/>
        <v>0</v>
      </c>
      <c r="J360" s="139"/>
      <c r="K360" s="153" t="s">
        <v>21</v>
      </c>
      <c r="L360" s="154">
        <v>0</v>
      </c>
      <c r="M360" s="154">
        <v>0</v>
      </c>
      <c r="N360" s="154">
        <v>0</v>
      </c>
      <c r="O360" s="154">
        <v>0</v>
      </c>
      <c r="P360" s="154">
        <v>0</v>
      </c>
      <c r="Q360" s="154">
        <v>0</v>
      </c>
      <c r="R360" s="155">
        <v>0</v>
      </c>
      <c r="S360" s="156">
        <f t="shared" si="146"/>
        <v>0</v>
      </c>
      <c r="U360" s="201" t="s">
        <v>58</v>
      </c>
      <c r="V360" s="202">
        <v>0</v>
      </c>
      <c r="W360" s="202">
        <v>0</v>
      </c>
      <c r="X360" s="202">
        <v>0</v>
      </c>
      <c r="Y360" s="202">
        <v>0</v>
      </c>
      <c r="Z360" s="202">
        <v>0</v>
      </c>
      <c r="AA360" s="202">
        <v>0</v>
      </c>
      <c r="AB360" s="202">
        <v>0</v>
      </c>
      <c r="AC360" s="203">
        <v>0</v>
      </c>
      <c r="AD360" s="202">
        <v>0</v>
      </c>
      <c r="AE360" s="202">
        <v>0</v>
      </c>
      <c r="AF360" s="202">
        <v>0</v>
      </c>
      <c r="AG360" s="202">
        <v>0</v>
      </c>
      <c r="AH360" s="202">
        <v>0</v>
      </c>
      <c r="AI360" s="204">
        <f t="shared" si="147"/>
        <v>0</v>
      </c>
      <c r="AJ360" s="131" t="str">
        <f t="shared" si="148"/>
        <v/>
      </c>
      <c r="BA360" s="131"/>
      <c r="BR360" s="131"/>
      <c r="CG360" s="131"/>
    </row>
    <row r="361" spans="1:85" ht="15">
      <c r="A361" s="160" t="s">
        <v>61</v>
      </c>
      <c r="B361" s="146">
        <v>0</v>
      </c>
      <c r="C361" s="146">
        <v>0</v>
      </c>
      <c r="D361" s="146">
        <v>0</v>
      </c>
      <c r="E361" s="146">
        <v>0</v>
      </c>
      <c r="F361" s="304"/>
      <c r="G361" s="146">
        <v>0</v>
      </c>
      <c r="H361" s="158">
        <v>0</v>
      </c>
      <c r="I361" s="144">
        <f t="shared" si="145"/>
        <v>0</v>
      </c>
      <c r="J361" s="139"/>
      <c r="K361" s="161" t="s">
        <v>61</v>
      </c>
      <c r="L361" s="146">
        <v>0</v>
      </c>
      <c r="M361" s="146">
        <v>0</v>
      </c>
      <c r="N361" s="146">
        <v>0</v>
      </c>
      <c r="O361" s="146">
        <v>0</v>
      </c>
      <c r="P361" s="146">
        <v>0</v>
      </c>
      <c r="Q361" s="146">
        <v>0</v>
      </c>
      <c r="R361" s="147">
        <v>0</v>
      </c>
      <c r="S361" s="148">
        <f t="shared" si="146"/>
        <v>0</v>
      </c>
      <c r="U361" s="206" t="s">
        <v>59</v>
      </c>
      <c r="V361" s="197">
        <v>0</v>
      </c>
      <c r="W361" s="197">
        <v>0</v>
      </c>
      <c r="X361" s="197">
        <v>0</v>
      </c>
      <c r="Y361" s="197">
        <v>0</v>
      </c>
      <c r="Z361" s="197">
        <v>0</v>
      </c>
      <c r="AA361" s="197">
        <v>0</v>
      </c>
      <c r="AB361" s="197">
        <v>0</v>
      </c>
      <c r="AC361" s="198">
        <v>0</v>
      </c>
      <c r="AD361" s="199">
        <v>0</v>
      </c>
      <c r="AE361" s="199">
        <v>0</v>
      </c>
      <c r="AF361" s="199">
        <v>0</v>
      </c>
      <c r="AG361" s="199">
        <v>0</v>
      </c>
      <c r="AH361" s="199">
        <v>0</v>
      </c>
      <c r="AI361" s="200">
        <f t="shared" si="147"/>
        <v>0</v>
      </c>
      <c r="AJ361" s="131" t="str">
        <f t="shared" si="148"/>
        <v/>
      </c>
      <c r="BA361" s="131"/>
      <c r="BR361" s="131"/>
      <c r="CG361" s="131"/>
    </row>
    <row r="362" spans="1:85">
      <c r="A362" s="162" t="s">
        <v>23</v>
      </c>
      <c r="B362" s="163">
        <v>0</v>
      </c>
      <c r="C362" s="163">
        <v>0</v>
      </c>
      <c r="D362" s="163">
        <v>0</v>
      </c>
      <c r="E362" s="163">
        <v>0</v>
      </c>
      <c r="F362" s="304"/>
      <c r="G362" s="163">
        <v>0</v>
      </c>
      <c r="H362" s="164">
        <v>0</v>
      </c>
      <c r="I362" s="165">
        <f t="shared" si="145"/>
        <v>0</v>
      </c>
      <c r="J362" s="139"/>
      <c r="K362" s="166" t="s">
        <v>23</v>
      </c>
      <c r="L362" s="167">
        <v>0</v>
      </c>
      <c r="M362" s="167">
        <v>0</v>
      </c>
      <c r="N362" s="167">
        <v>0</v>
      </c>
      <c r="O362" s="167">
        <v>0</v>
      </c>
      <c r="P362" s="167">
        <v>0</v>
      </c>
      <c r="Q362" s="167">
        <v>0</v>
      </c>
      <c r="R362" s="168">
        <v>0</v>
      </c>
      <c r="S362" s="169">
        <f t="shared" si="146"/>
        <v>0</v>
      </c>
      <c r="U362" s="207" t="s">
        <v>62</v>
      </c>
      <c r="V362" s="208">
        <v>0</v>
      </c>
      <c r="W362" s="208">
        <v>0</v>
      </c>
      <c r="X362" s="208">
        <v>0</v>
      </c>
      <c r="Y362" s="208">
        <v>0</v>
      </c>
      <c r="Z362" s="208">
        <v>0</v>
      </c>
      <c r="AA362" s="208">
        <v>0</v>
      </c>
      <c r="AB362" s="208">
        <v>0</v>
      </c>
      <c r="AC362" s="208">
        <v>0</v>
      </c>
      <c r="AD362" s="208">
        <v>0</v>
      </c>
      <c r="AE362" s="208">
        <v>0</v>
      </c>
      <c r="AF362" s="208">
        <v>0</v>
      </c>
      <c r="AG362" s="208">
        <v>0</v>
      </c>
      <c r="AH362" s="92">
        <v>0</v>
      </c>
      <c r="AI362" s="209">
        <f t="shared" si="147"/>
        <v>0</v>
      </c>
      <c r="AJ362" s="131" t="str">
        <f t="shared" si="148"/>
        <v/>
      </c>
      <c r="BA362" s="131"/>
      <c r="BR362" s="131"/>
      <c r="CG362" s="131"/>
    </row>
    <row r="363" spans="1:85">
      <c r="A363" s="170" t="s">
        <v>19</v>
      </c>
      <c r="B363" s="171">
        <v>0</v>
      </c>
      <c r="C363" s="171">
        <v>0</v>
      </c>
      <c r="D363" s="171">
        <v>0</v>
      </c>
      <c r="E363" s="171">
        <v>0</v>
      </c>
      <c r="F363" s="304"/>
      <c r="G363" s="171">
        <v>0</v>
      </c>
      <c r="H363" s="172">
        <v>0</v>
      </c>
      <c r="I363" s="173">
        <f t="shared" si="145"/>
        <v>0</v>
      </c>
      <c r="J363" s="139"/>
      <c r="K363" s="174" t="s">
        <v>19</v>
      </c>
      <c r="L363" s="171">
        <v>0</v>
      </c>
      <c r="M363" s="171">
        <v>0</v>
      </c>
      <c r="N363" s="171">
        <v>0</v>
      </c>
      <c r="O363" s="171">
        <v>0</v>
      </c>
      <c r="P363" s="171">
        <v>0</v>
      </c>
      <c r="Q363" s="171">
        <v>0</v>
      </c>
      <c r="R363" s="175">
        <v>0</v>
      </c>
      <c r="S363" s="176">
        <f t="shared" si="146"/>
        <v>0</v>
      </c>
      <c r="U363" s="210" t="s">
        <v>19</v>
      </c>
      <c r="V363" s="211">
        <v>0</v>
      </c>
      <c r="W363" s="211">
        <v>0</v>
      </c>
      <c r="X363" s="211">
        <v>0</v>
      </c>
      <c r="Y363" s="211">
        <v>0</v>
      </c>
      <c r="Z363" s="211">
        <v>0</v>
      </c>
      <c r="AA363" s="211">
        <v>0</v>
      </c>
      <c r="AB363" s="211">
        <v>0</v>
      </c>
      <c r="AC363" s="211">
        <v>0</v>
      </c>
      <c r="AD363" s="212">
        <v>0</v>
      </c>
      <c r="AE363" s="212">
        <v>0</v>
      </c>
      <c r="AF363" s="212">
        <v>0</v>
      </c>
      <c r="AG363" s="212">
        <v>0</v>
      </c>
      <c r="AH363" s="212">
        <v>0</v>
      </c>
      <c r="AI363" s="213">
        <f t="shared" si="147"/>
        <v>0</v>
      </c>
      <c r="AJ363" s="131" t="str">
        <f t="shared" si="148"/>
        <v/>
      </c>
      <c r="BA363" s="131"/>
      <c r="BR363" s="131"/>
      <c r="CG363" s="131"/>
    </row>
    <row r="364" spans="1:85">
      <c r="A364" s="162" t="s">
        <v>20</v>
      </c>
      <c r="B364" s="163">
        <v>0</v>
      </c>
      <c r="C364" s="163">
        <v>0</v>
      </c>
      <c r="D364" s="163">
        <v>0</v>
      </c>
      <c r="E364" s="163">
        <v>0</v>
      </c>
      <c r="F364" s="304"/>
      <c r="G364" s="163">
        <v>0</v>
      </c>
      <c r="H364" s="164">
        <v>0</v>
      </c>
      <c r="I364" s="165">
        <f t="shared" si="145"/>
        <v>0</v>
      </c>
      <c r="J364" s="139"/>
      <c r="K364" s="166" t="s">
        <v>20</v>
      </c>
      <c r="L364" s="167">
        <v>0</v>
      </c>
      <c r="M364" s="167">
        <v>0</v>
      </c>
      <c r="N364" s="167">
        <v>0</v>
      </c>
      <c r="O364" s="167">
        <v>0</v>
      </c>
      <c r="P364" s="167">
        <v>0</v>
      </c>
      <c r="Q364" s="167">
        <v>0</v>
      </c>
      <c r="R364" s="168">
        <v>0</v>
      </c>
      <c r="S364" s="169">
        <f t="shared" si="146"/>
        <v>0</v>
      </c>
      <c r="U364" s="207" t="s">
        <v>20</v>
      </c>
      <c r="V364" s="208">
        <v>0</v>
      </c>
      <c r="W364" s="208">
        <v>0</v>
      </c>
      <c r="X364" s="208">
        <v>0</v>
      </c>
      <c r="Y364" s="208">
        <v>0</v>
      </c>
      <c r="Z364" s="208">
        <v>0</v>
      </c>
      <c r="AA364" s="208">
        <v>0</v>
      </c>
      <c r="AB364" s="208">
        <v>0</v>
      </c>
      <c r="AC364" s="208">
        <v>0</v>
      </c>
      <c r="AD364" s="208">
        <v>0</v>
      </c>
      <c r="AE364" s="208">
        <v>0</v>
      </c>
      <c r="AF364" s="208">
        <v>0</v>
      </c>
      <c r="AG364" s="208">
        <v>0</v>
      </c>
      <c r="AH364" s="92">
        <v>0</v>
      </c>
      <c r="AI364" s="209">
        <f t="shared" si="147"/>
        <v>0</v>
      </c>
      <c r="AJ364" s="131" t="str">
        <f t="shared" si="148"/>
        <v/>
      </c>
      <c r="BA364" s="131"/>
      <c r="BR364" s="131"/>
      <c r="CG364" s="131"/>
    </row>
    <row r="365" spans="1:85" ht="15" thickBot="1">
      <c r="A365" s="177" t="s">
        <v>11</v>
      </c>
      <c r="B365" s="178">
        <v>0</v>
      </c>
      <c r="C365" s="178">
        <v>0</v>
      </c>
      <c r="D365" s="178">
        <v>0</v>
      </c>
      <c r="E365" s="178">
        <v>0</v>
      </c>
      <c r="F365" s="305"/>
      <c r="G365" s="178">
        <v>0</v>
      </c>
      <c r="H365" s="179">
        <v>0</v>
      </c>
      <c r="I365" s="180">
        <f t="shared" si="145"/>
        <v>0</v>
      </c>
      <c r="J365" s="139"/>
      <c r="K365" s="181" t="s">
        <v>11</v>
      </c>
      <c r="L365" s="178">
        <v>0</v>
      </c>
      <c r="M365" s="178">
        <v>0</v>
      </c>
      <c r="N365" s="178">
        <v>0</v>
      </c>
      <c r="O365" s="178">
        <v>0</v>
      </c>
      <c r="P365" s="178">
        <v>0</v>
      </c>
      <c r="Q365" s="178">
        <v>0</v>
      </c>
      <c r="R365" s="182">
        <v>0</v>
      </c>
      <c r="S365" s="183">
        <f t="shared" si="146"/>
        <v>0</v>
      </c>
      <c r="U365" s="210" t="s">
        <v>11</v>
      </c>
      <c r="V365" s="211">
        <v>0</v>
      </c>
      <c r="W365" s="211">
        <v>0</v>
      </c>
      <c r="X365" s="211">
        <v>0</v>
      </c>
      <c r="Y365" s="211">
        <v>0</v>
      </c>
      <c r="Z365" s="211">
        <v>0</v>
      </c>
      <c r="AA365" s="211">
        <v>0</v>
      </c>
      <c r="AB365" s="211">
        <v>0</v>
      </c>
      <c r="AC365" s="211">
        <v>0</v>
      </c>
      <c r="AD365" s="212">
        <v>0</v>
      </c>
      <c r="AE365" s="212">
        <v>0</v>
      </c>
      <c r="AF365" s="212">
        <v>0</v>
      </c>
      <c r="AG365" s="212">
        <v>0</v>
      </c>
      <c r="AH365" s="212">
        <v>0</v>
      </c>
      <c r="AI365" s="213">
        <f t="shared" si="147"/>
        <v>0</v>
      </c>
      <c r="AJ365" s="131" t="str">
        <f t="shared" si="148"/>
        <v/>
      </c>
      <c r="BA365" s="131"/>
      <c r="BR365" s="131"/>
      <c r="CG365" s="131"/>
    </row>
    <row r="366" spans="1:85" ht="15">
      <c r="A366" s="184" t="s">
        <v>26</v>
      </c>
      <c r="B366" s="185">
        <f>SUM(B345:B361)</f>
        <v>120.55081340978225</v>
      </c>
      <c r="C366" s="185">
        <f t="shared" ref="C366:I366" si="149">SUM(C345:C361)</f>
        <v>77.692613690386139</v>
      </c>
      <c r="D366" s="185">
        <f t="shared" si="149"/>
        <v>522.3499497249702</v>
      </c>
      <c r="E366" s="185">
        <f t="shared" si="149"/>
        <v>122.35614635909852</v>
      </c>
      <c r="F366" s="185">
        <f t="shared" si="149"/>
        <v>0</v>
      </c>
      <c r="G366" s="185">
        <f t="shared" si="149"/>
        <v>10.548578686012032</v>
      </c>
      <c r="H366" s="187">
        <f t="shared" si="149"/>
        <v>0</v>
      </c>
      <c r="I366" s="144">
        <f t="shared" si="149"/>
        <v>853.49810187024923</v>
      </c>
      <c r="J366" s="139"/>
      <c r="K366" s="186" t="s">
        <v>26</v>
      </c>
      <c r="L366" s="185">
        <f>SUM(L345:L361)</f>
        <v>120.55081340978225</v>
      </c>
      <c r="M366" s="185">
        <f t="shared" ref="M366:S366" si="150">SUM(M345:M361)</f>
        <v>77.692613690386139</v>
      </c>
      <c r="N366" s="185">
        <f t="shared" si="150"/>
        <v>522.3499497249702</v>
      </c>
      <c r="O366" s="185">
        <f t="shared" si="150"/>
        <v>122.35614635909852</v>
      </c>
      <c r="P366" s="185">
        <f t="shared" si="150"/>
        <v>28.970592909761415</v>
      </c>
      <c r="Q366" s="185">
        <f t="shared" si="150"/>
        <v>10.548578686012032</v>
      </c>
      <c r="R366" s="187">
        <f t="shared" si="150"/>
        <v>0</v>
      </c>
      <c r="S366" s="188">
        <f t="shared" si="150"/>
        <v>882.46869478001054</v>
      </c>
      <c r="T366" s="131" t="str">
        <f>IF(ABS(S366-AI366)&gt;0.01,S366-AI366,"")</f>
        <v/>
      </c>
      <c r="U366" s="214" t="s">
        <v>60</v>
      </c>
      <c r="V366" s="215">
        <f>SUM(V345:V361)</f>
        <v>116.3920860225229</v>
      </c>
      <c r="W366" s="215">
        <f t="shared" ref="W366:AH366" si="151">SUM(W345:W361)</f>
        <v>4.1587273872593542</v>
      </c>
      <c r="X366" s="215">
        <f t="shared" si="151"/>
        <v>10.548578686012032</v>
      </c>
      <c r="Y366" s="215">
        <f t="shared" si="151"/>
        <v>77.692613690386139</v>
      </c>
      <c r="Z366" s="215">
        <f t="shared" si="151"/>
        <v>249.24195820810701</v>
      </c>
      <c r="AA366" s="215">
        <f t="shared" si="151"/>
        <v>119.75141258273592</v>
      </c>
      <c r="AB366" s="215">
        <f t="shared" si="151"/>
        <v>28.970592909761415</v>
      </c>
      <c r="AC366" s="215">
        <f t="shared" si="151"/>
        <v>275.71272529322579</v>
      </c>
      <c r="AD366" s="216">
        <f t="shared" si="151"/>
        <v>0</v>
      </c>
      <c r="AE366" s="216">
        <f t="shared" si="151"/>
        <v>0</v>
      </c>
      <c r="AF366" s="216">
        <f t="shared" si="151"/>
        <v>0</v>
      </c>
      <c r="AG366" s="216">
        <f t="shared" si="151"/>
        <v>273.10799151686319</v>
      </c>
      <c r="AH366" s="216">
        <f t="shared" si="151"/>
        <v>2.6047337763625924</v>
      </c>
      <c r="AI366" s="217">
        <f>SUM(V366:AC366)</f>
        <v>882.46869478001054</v>
      </c>
      <c r="AJ366" s="131" t="str">
        <f t="shared" si="148"/>
        <v/>
      </c>
      <c r="BA366" s="131"/>
      <c r="BR366" s="131"/>
      <c r="CG366" s="131"/>
    </row>
    <row r="367" spans="1:85" s="2" customFormat="1" ht="15" thickBot="1">
      <c r="A367" s="15" t="s">
        <v>100</v>
      </c>
      <c r="B367" s="100">
        <f>IF($I366=0,"-",B366/$I366)</f>
        <v>0.14124321207700666</v>
      </c>
      <c r="C367" s="100">
        <f t="shared" ref="C367:H367" si="152">IF($I366=0,"-",C366/$I366)</f>
        <v>9.1028455154311697E-2</v>
      </c>
      <c r="D367" s="100">
        <f t="shared" si="152"/>
        <v>0.61201067533759912</v>
      </c>
      <c r="E367" s="100">
        <f t="shared" si="152"/>
        <v>0.14335842820386188</v>
      </c>
      <c r="F367" s="100">
        <f t="shared" si="152"/>
        <v>0</v>
      </c>
      <c r="G367" s="100">
        <f t="shared" si="152"/>
        <v>1.2359229227220533E-2</v>
      </c>
      <c r="H367" s="101">
        <f t="shared" si="152"/>
        <v>0</v>
      </c>
      <c r="I367" s="102">
        <f>SUM(B367:H367)</f>
        <v>0.99999999999999989</v>
      </c>
      <c r="J367" s="131"/>
      <c r="K367" s="27" t="s">
        <v>100</v>
      </c>
      <c r="L367" s="76">
        <f t="shared" ref="L367:R367" si="153">IF($S366=0,"-",L366/$S366)</f>
        <v>0.13660633416558102</v>
      </c>
      <c r="M367" s="76">
        <f t="shared" si="153"/>
        <v>8.804007909850449E-2</v>
      </c>
      <c r="N367" s="76">
        <f t="shared" si="153"/>
        <v>0.59191895736900457</v>
      </c>
      <c r="O367" s="76">
        <f t="shared" si="153"/>
        <v>0.13865210979478487</v>
      </c>
      <c r="P367" s="76">
        <f t="shared" si="153"/>
        <v>3.2829031875157288E-2</v>
      </c>
      <c r="Q367" s="76">
        <f t="shared" si="153"/>
        <v>1.1953487696967736E-2</v>
      </c>
      <c r="R367" s="77">
        <f t="shared" si="153"/>
        <v>0</v>
      </c>
      <c r="S367" s="78">
        <f>SUM(L367:R367)</f>
        <v>1</v>
      </c>
      <c r="U367" s="36" t="s">
        <v>100</v>
      </c>
      <c r="V367" s="103">
        <f>+V366/$AI366</f>
        <v>0.13189372802798194</v>
      </c>
      <c r="W367" s="103">
        <f t="shared" ref="W367:AH367" si="154">+W366/$AI366</f>
        <v>4.7126061375991112E-3</v>
      </c>
      <c r="X367" s="103">
        <f t="shared" si="154"/>
        <v>1.1953487696967736E-2</v>
      </c>
      <c r="Y367" s="103">
        <f t="shared" si="154"/>
        <v>8.804007909850449E-2</v>
      </c>
      <c r="Z367" s="103">
        <f t="shared" si="154"/>
        <v>0.2824371671000071</v>
      </c>
      <c r="AA367" s="103">
        <f t="shared" si="154"/>
        <v>0.13570046540017897</v>
      </c>
      <c r="AB367" s="103">
        <f t="shared" si="154"/>
        <v>3.2829031875157288E-2</v>
      </c>
      <c r="AC367" s="103">
        <f t="shared" si="154"/>
        <v>0.3124334346636034</v>
      </c>
      <c r="AD367" s="103">
        <f t="shared" si="154"/>
        <v>0</v>
      </c>
      <c r="AE367" s="103">
        <f t="shared" si="154"/>
        <v>0</v>
      </c>
      <c r="AF367" s="103">
        <f t="shared" si="154"/>
        <v>0</v>
      </c>
      <c r="AG367" s="103">
        <f t="shared" si="154"/>
        <v>0.30948179026899753</v>
      </c>
      <c r="AH367" s="103">
        <f t="shared" si="154"/>
        <v>2.9516443946058881E-3</v>
      </c>
      <c r="AI367" s="104">
        <f>SUM(V367:AC367)</f>
        <v>1</v>
      </c>
      <c r="AJ367" s="2" t="str">
        <f t="shared" si="148"/>
        <v/>
      </c>
    </row>
    <row r="368" spans="1:85" ht="15" thickBot="1">
      <c r="A368" s="218"/>
      <c r="B368" s="218"/>
      <c r="C368" s="218"/>
      <c r="D368" s="218"/>
      <c r="E368" s="218"/>
      <c r="F368" s="218"/>
      <c r="G368" s="218"/>
      <c r="H368" s="218"/>
      <c r="I368" s="218"/>
      <c r="K368" s="218"/>
      <c r="L368" s="218"/>
      <c r="M368" s="218"/>
      <c r="N368" s="218"/>
      <c r="O368" s="218"/>
      <c r="P368" s="218"/>
      <c r="Q368" s="218"/>
      <c r="R368" s="218"/>
      <c r="S368" s="218"/>
      <c r="AI368" s="139"/>
      <c r="BA368" s="131"/>
      <c r="BR368" s="131"/>
      <c r="CG368" s="131"/>
    </row>
    <row r="369" spans="1:85" ht="28.5">
      <c r="A369" s="328" t="s">
        <v>38</v>
      </c>
      <c r="B369" s="135" t="s">
        <v>0</v>
      </c>
      <c r="C369" s="135" t="s">
        <v>1</v>
      </c>
      <c r="D369" s="135" t="s">
        <v>2</v>
      </c>
      <c r="E369" s="135" t="s">
        <v>3</v>
      </c>
      <c r="F369" s="135" t="s">
        <v>27</v>
      </c>
      <c r="G369" s="135" t="s">
        <v>4</v>
      </c>
      <c r="H369" s="135" t="s">
        <v>5</v>
      </c>
      <c r="I369" s="136" t="s">
        <v>6</v>
      </c>
      <c r="K369" s="330" t="s">
        <v>38</v>
      </c>
      <c r="L369" s="137" t="s">
        <v>0</v>
      </c>
      <c r="M369" s="137" t="s">
        <v>1</v>
      </c>
      <c r="N369" s="137" t="s">
        <v>2</v>
      </c>
      <c r="O369" s="137" t="s">
        <v>3</v>
      </c>
      <c r="P369" s="137" t="s">
        <v>27</v>
      </c>
      <c r="Q369" s="137" t="s">
        <v>4</v>
      </c>
      <c r="R369" s="137" t="s">
        <v>5</v>
      </c>
      <c r="S369" s="138" t="s">
        <v>6</v>
      </c>
      <c r="U369" s="332" t="s">
        <v>38</v>
      </c>
      <c r="V369" s="190" t="s">
        <v>69</v>
      </c>
      <c r="W369" s="190" t="s">
        <v>70</v>
      </c>
      <c r="X369" s="190" t="s">
        <v>4</v>
      </c>
      <c r="Y369" s="190" t="s">
        <v>1</v>
      </c>
      <c r="Z369" s="190" t="s">
        <v>2</v>
      </c>
      <c r="AA369" s="190" t="s">
        <v>3</v>
      </c>
      <c r="AB369" s="190" t="s">
        <v>52</v>
      </c>
      <c r="AC369" s="190" t="s">
        <v>64</v>
      </c>
      <c r="AD369" s="191" t="s">
        <v>72</v>
      </c>
      <c r="AE369" s="191" t="s">
        <v>79</v>
      </c>
      <c r="AF369" s="191" t="s">
        <v>73</v>
      </c>
      <c r="AG369" s="191" t="s">
        <v>80</v>
      </c>
      <c r="AH369" s="191" t="s">
        <v>81</v>
      </c>
      <c r="AI369" s="192" t="s">
        <v>60</v>
      </c>
      <c r="BA369" s="131"/>
      <c r="BR369" s="131"/>
      <c r="CG369" s="131"/>
    </row>
    <row r="370" spans="1:85" ht="15">
      <c r="A370" s="329" t="s">
        <v>38</v>
      </c>
      <c r="B370" s="294" t="s">
        <v>109</v>
      </c>
      <c r="C370" s="295"/>
      <c r="D370" s="295"/>
      <c r="E370" s="295"/>
      <c r="F370" s="295"/>
      <c r="G370" s="295"/>
      <c r="H370" s="295"/>
      <c r="I370" s="296"/>
      <c r="K370" s="331" t="s">
        <v>38</v>
      </c>
      <c r="L370" s="297" t="s">
        <v>109</v>
      </c>
      <c r="M370" s="298"/>
      <c r="N370" s="298"/>
      <c r="O370" s="298"/>
      <c r="P370" s="298"/>
      <c r="Q370" s="298"/>
      <c r="R370" s="298"/>
      <c r="S370" s="299"/>
      <c r="U370" s="333" t="s">
        <v>38</v>
      </c>
      <c r="V370" s="326" t="s">
        <v>109</v>
      </c>
      <c r="W370" s="326"/>
      <c r="X370" s="326"/>
      <c r="Y370" s="326"/>
      <c r="Z370" s="326"/>
      <c r="AA370" s="326"/>
      <c r="AB370" s="326"/>
      <c r="AC370" s="326"/>
      <c r="AD370" s="326"/>
      <c r="AE370" s="326"/>
      <c r="AF370" s="326"/>
      <c r="AG370" s="326"/>
      <c r="AH370" s="326"/>
      <c r="AI370" s="327"/>
      <c r="BA370" s="131"/>
      <c r="BR370" s="131"/>
      <c r="CG370" s="131"/>
    </row>
    <row r="371" spans="1:85" ht="15">
      <c r="A371" s="141" t="s">
        <v>7</v>
      </c>
      <c r="B371" s="142">
        <v>0</v>
      </c>
      <c r="C371" s="142">
        <v>0</v>
      </c>
      <c r="D371" s="142">
        <v>0</v>
      </c>
      <c r="E371" s="142">
        <v>0</v>
      </c>
      <c r="F371" s="303"/>
      <c r="G371" s="142">
        <v>0</v>
      </c>
      <c r="H371" s="143">
        <v>0</v>
      </c>
      <c r="I371" s="144">
        <f>SUM(B371:H371)</f>
        <v>0</v>
      </c>
      <c r="J371" s="139"/>
      <c r="K371" s="193" t="s">
        <v>7</v>
      </c>
      <c r="L371" s="142">
        <v>0</v>
      </c>
      <c r="M371" s="142">
        <v>0</v>
      </c>
      <c r="N371" s="142">
        <v>0</v>
      </c>
      <c r="O371" s="142">
        <v>0</v>
      </c>
      <c r="P371" s="142">
        <v>0</v>
      </c>
      <c r="Q371" s="142">
        <v>0</v>
      </c>
      <c r="R371" s="194">
        <v>0</v>
      </c>
      <c r="S371" s="195">
        <f>SUM(L371:R371)</f>
        <v>0</v>
      </c>
      <c r="U371" s="196" t="s">
        <v>7</v>
      </c>
      <c r="V371" s="197">
        <v>0</v>
      </c>
      <c r="W371" s="197">
        <v>0</v>
      </c>
      <c r="X371" s="197">
        <v>0</v>
      </c>
      <c r="Y371" s="197">
        <v>0</v>
      </c>
      <c r="Z371" s="197">
        <v>0</v>
      </c>
      <c r="AA371" s="197">
        <v>0</v>
      </c>
      <c r="AB371" s="197">
        <v>0</v>
      </c>
      <c r="AC371" s="198">
        <v>0</v>
      </c>
      <c r="AD371" s="199">
        <v>0</v>
      </c>
      <c r="AE371" s="199">
        <v>0</v>
      </c>
      <c r="AF371" s="199">
        <v>0</v>
      </c>
      <c r="AG371" s="199">
        <v>0</v>
      </c>
      <c r="AH371" s="199">
        <v>0</v>
      </c>
      <c r="AI371" s="200">
        <f>SUM(V371:AC371)</f>
        <v>0</v>
      </c>
      <c r="AJ371" s="131" t="str">
        <f>IF(ABS(S371-AI371)&gt;0.001,S371-AI371,"")</f>
        <v/>
      </c>
      <c r="BA371" s="131"/>
      <c r="BR371" s="131"/>
      <c r="CG371" s="131"/>
    </row>
    <row r="372" spans="1:85" ht="15">
      <c r="A372" s="149" t="s">
        <v>8</v>
      </c>
      <c r="B372" s="150">
        <v>0</v>
      </c>
      <c r="C372" s="150">
        <v>0</v>
      </c>
      <c r="D372" s="150">
        <v>0</v>
      </c>
      <c r="E372" s="150">
        <v>0</v>
      </c>
      <c r="F372" s="304"/>
      <c r="G372" s="150">
        <v>0</v>
      </c>
      <c r="H372" s="151">
        <v>0</v>
      </c>
      <c r="I372" s="152">
        <f t="shared" ref="I372:I391" si="155">SUM(B372:H372)</f>
        <v>0</v>
      </c>
      <c r="J372" s="139"/>
      <c r="K372" s="153" t="s">
        <v>8</v>
      </c>
      <c r="L372" s="154">
        <v>0</v>
      </c>
      <c r="M372" s="154">
        <v>0</v>
      </c>
      <c r="N372" s="154">
        <v>0</v>
      </c>
      <c r="O372" s="154">
        <v>0</v>
      </c>
      <c r="P372" s="154">
        <v>0</v>
      </c>
      <c r="Q372" s="154">
        <v>0</v>
      </c>
      <c r="R372" s="155">
        <v>0</v>
      </c>
      <c r="S372" s="156">
        <f t="shared" ref="S372:S391" si="156">SUM(L372:R372)</f>
        <v>0</v>
      </c>
      <c r="U372" s="201" t="s">
        <v>8</v>
      </c>
      <c r="V372" s="202">
        <v>0</v>
      </c>
      <c r="W372" s="202">
        <v>0</v>
      </c>
      <c r="X372" s="202">
        <v>0</v>
      </c>
      <c r="Y372" s="202">
        <v>0</v>
      </c>
      <c r="Z372" s="202">
        <v>0</v>
      </c>
      <c r="AA372" s="202">
        <v>0</v>
      </c>
      <c r="AB372" s="202">
        <v>0</v>
      </c>
      <c r="AC372" s="203">
        <v>0</v>
      </c>
      <c r="AD372" s="202">
        <v>0</v>
      </c>
      <c r="AE372" s="202">
        <v>0</v>
      </c>
      <c r="AF372" s="202">
        <v>0</v>
      </c>
      <c r="AG372" s="202">
        <v>0</v>
      </c>
      <c r="AH372" s="202">
        <v>0</v>
      </c>
      <c r="AI372" s="204">
        <f t="shared" ref="AI372:AI391" si="157">SUM(V372:AC372)</f>
        <v>0</v>
      </c>
      <c r="AJ372" s="131" t="str">
        <f t="shared" ref="AJ372:AJ393" si="158">IF(ABS(S372-AI372)&gt;0.001,S372-AI372,"")</f>
        <v/>
      </c>
      <c r="BA372" s="131"/>
      <c r="BR372" s="131"/>
      <c r="CG372" s="131"/>
    </row>
    <row r="373" spans="1:85" ht="15">
      <c r="A373" s="157" t="s">
        <v>10</v>
      </c>
      <c r="B373" s="146">
        <v>0</v>
      </c>
      <c r="C373" s="146">
        <v>0</v>
      </c>
      <c r="D373" s="146">
        <v>0</v>
      </c>
      <c r="E373" s="146">
        <v>0</v>
      </c>
      <c r="F373" s="304"/>
      <c r="G373" s="146">
        <v>0</v>
      </c>
      <c r="H373" s="158">
        <v>0</v>
      </c>
      <c r="I373" s="144">
        <f t="shared" si="155"/>
        <v>0</v>
      </c>
      <c r="J373" s="139"/>
      <c r="K373" s="159" t="s">
        <v>10</v>
      </c>
      <c r="L373" s="146">
        <v>0</v>
      </c>
      <c r="M373" s="146">
        <v>0</v>
      </c>
      <c r="N373" s="146">
        <v>0</v>
      </c>
      <c r="O373" s="146">
        <v>0</v>
      </c>
      <c r="P373" s="146">
        <v>0</v>
      </c>
      <c r="Q373" s="146">
        <v>0</v>
      </c>
      <c r="R373" s="147">
        <v>0</v>
      </c>
      <c r="S373" s="148">
        <f t="shared" si="156"/>
        <v>0</v>
      </c>
      <c r="U373" s="205" t="s">
        <v>10</v>
      </c>
      <c r="V373" s="197">
        <v>0</v>
      </c>
      <c r="W373" s="197">
        <v>0</v>
      </c>
      <c r="X373" s="197">
        <v>0</v>
      </c>
      <c r="Y373" s="197">
        <v>0</v>
      </c>
      <c r="Z373" s="197">
        <v>0</v>
      </c>
      <c r="AA373" s="197">
        <v>0</v>
      </c>
      <c r="AB373" s="197">
        <v>0</v>
      </c>
      <c r="AC373" s="198">
        <v>0</v>
      </c>
      <c r="AD373" s="199">
        <v>0</v>
      </c>
      <c r="AE373" s="199">
        <v>0</v>
      </c>
      <c r="AF373" s="199">
        <v>0</v>
      </c>
      <c r="AG373" s="199">
        <v>0</v>
      </c>
      <c r="AH373" s="199">
        <v>0</v>
      </c>
      <c r="AI373" s="200">
        <f t="shared" si="157"/>
        <v>0</v>
      </c>
      <c r="AJ373" s="131" t="str">
        <f t="shared" si="158"/>
        <v/>
      </c>
      <c r="BA373" s="131"/>
      <c r="BR373" s="131"/>
      <c r="CG373" s="131"/>
    </row>
    <row r="374" spans="1:85" ht="15">
      <c r="A374" s="149" t="s">
        <v>53</v>
      </c>
      <c r="B374" s="150">
        <v>0</v>
      </c>
      <c r="C374" s="150">
        <v>0</v>
      </c>
      <c r="D374" s="150">
        <v>0</v>
      </c>
      <c r="E374" s="150">
        <v>0</v>
      </c>
      <c r="F374" s="304"/>
      <c r="G374" s="150">
        <v>0</v>
      </c>
      <c r="H374" s="151">
        <v>0</v>
      </c>
      <c r="I374" s="152">
        <f t="shared" si="155"/>
        <v>0</v>
      </c>
      <c r="J374" s="139"/>
      <c r="K374" s="153" t="s">
        <v>53</v>
      </c>
      <c r="L374" s="154">
        <v>0</v>
      </c>
      <c r="M374" s="154">
        <v>0</v>
      </c>
      <c r="N374" s="154">
        <v>0</v>
      </c>
      <c r="O374" s="154">
        <v>0</v>
      </c>
      <c r="P374" s="154">
        <v>0</v>
      </c>
      <c r="Q374" s="154">
        <v>0</v>
      </c>
      <c r="R374" s="155">
        <v>0</v>
      </c>
      <c r="S374" s="156">
        <f t="shared" si="156"/>
        <v>0</v>
      </c>
      <c r="U374" s="201" t="s">
        <v>53</v>
      </c>
      <c r="V374" s="202">
        <v>0</v>
      </c>
      <c r="W374" s="202">
        <v>0</v>
      </c>
      <c r="X374" s="202">
        <v>0</v>
      </c>
      <c r="Y374" s="202">
        <v>0</v>
      </c>
      <c r="Z374" s="202">
        <v>0</v>
      </c>
      <c r="AA374" s="202">
        <v>0</v>
      </c>
      <c r="AB374" s="202">
        <v>0</v>
      </c>
      <c r="AC374" s="203">
        <v>0</v>
      </c>
      <c r="AD374" s="202">
        <v>0</v>
      </c>
      <c r="AE374" s="202">
        <v>0</v>
      </c>
      <c r="AF374" s="202">
        <v>0</v>
      </c>
      <c r="AG374" s="202">
        <v>0</v>
      </c>
      <c r="AH374" s="202">
        <v>0</v>
      </c>
      <c r="AI374" s="204">
        <f t="shared" si="157"/>
        <v>0</v>
      </c>
      <c r="AJ374" s="131" t="str">
        <f t="shared" si="158"/>
        <v/>
      </c>
      <c r="BA374" s="131"/>
      <c r="BR374" s="131"/>
      <c r="CG374" s="131"/>
    </row>
    <row r="375" spans="1:85" ht="15">
      <c r="A375" s="157" t="s">
        <v>16</v>
      </c>
      <c r="B375" s="146">
        <v>7.624939150881648</v>
      </c>
      <c r="C375" s="146">
        <v>0.11866070524002015</v>
      </c>
      <c r="D375" s="146">
        <v>3.3907296522335915</v>
      </c>
      <c r="E375" s="146">
        <v>0</v>
      </c>
      <c r="F375" s="304"/>
      <c r="G375" s="146">
        <v>0</v>
      </c>
      <c r="H375" s="158">
        <v>0</v>
      </c>
      <c r="I375" s="144">
        <f t="shared" si="155"/>
        <v>11.134329508355259</v>
      </c>
      <c r="J375" s="139"/>
      <c r="K375" s="159" t="s">
        <v>16</v>
      </c>
      <c r="L375" s="146">
        <v>7.624939150881648</v>
      </c>
      <c r="M375" s="146">
        <v>0.11866070524002015</v>
      </c>
      <c r="N375" s="146">
        <v>3.3907296522335915</v>
      </c>
      <c r="O375" s="146">
        <v>0</v>
      </c>
      <c r="P375" s="146">
        <v>0</v>
      </c>
      <c r="Q375" s="146">
        <v>0</v>
      </c>
      <c r="R375" s="147">
        <v>0</v>
      </c>
      <c r="S375" s="148">
        <f t="shared" si="156"/>
        <v>11.134329508355259</v>
      </c>
      <c r="U375" s="205" t="s">
        <v>16</v>
      </c>
      <c r="V375" s="197">
        <v>7.624939150881648</v>
      </c>
      <c r="W375" s="197">
        <v>0</v>
      </c>
      <c r="X375" s="197">
        <v>0</v>
      </c>
      <c r="Y375" s="197">
        <v>0.11866070524002015</v>
      </c>
      <c r="Z375" s="197">
        <v>3.3907296522335915</v>
      </c>
      <c r="AA375" s="197">
        <v>0</v>
      </c>
      <c r="AB375" s="197">
        <v>0</v>
      </c>
      <c r="AC375" s="198">
        <v>0</v>
      </c>
      <c r="AD375" s="199">
        <v>0</v>
      </c>
      <c r="AE375" s="199">
        <v>0</v>
      </c>
      <c r="AF375" s="199">
        <v>0</v>
      </c>
      <c r="AG375" s="199">
        <v>0</v>
      </c>
      <c r="AH375" s="199">
        <v>0</v>
      </c>
      <c r="AI375" s="200">
        <f t="shared" si="157"/>
        <v>11.134329508355259</v>
      </c>
      <c r="AJ375" s="131" t="str">
        <f t="shared" si="158"/>
        <v/>
      </c>
      <c r="BA375" s="131"/>
      <c r="BR375" s="131"/>
      <c r="CG375" s="131"/>
    </row>
    <row r="376" spans="1:85" ht="15">
      <c r="A376" s="149" t="s">
        <v>15</v>
      </c>
      <c r="B376" s="150">
        <v>0.22859035703163538</v>
      </c>
      <c r="C376" s="150">
        <v>0</v>
      </c>
      <c r="D376" s="150">
        <v>1.0286566066423579</v>
      </c>
      <c r="E376" s="150">
        <v>0</v>
      </c>
      <c r="F376" s="304"/>
      <c r="G376" s="150">
        <v>0</v>
      </c>
      <c r="H376" s="151">
        <v>0</v>
      </c>
      <c r="I376" s="152">
        <f t="shared" si="155"/>
        <v>1.2572469636739934</v>
      </c>
      <c r="J376" s="139"/>
      <c r="K376" s="153" t="s">
        <v>15</v>
      </c>
      <c r="L376" s="154">
        <v>0.22859035703163538</v>
      </c>
      <c r="M376" s="154">
        <v>0</v>
      </c>
      <c r="N376" s="154">
        <v>1.0286566066423579</v>
      </c>
      <c r="O376" s="154">
        <v>0</v>
      </c>
      <c r="P376" s="154">
        <v>0</v>
      </c>
      <c r="Q376" s="154">
        <v>0</v>
      </c>
      <c r="R376" s="155">
        <v>0</v>
      </c>
      <c r="S376" s="156">
        <f t="shared" si="156"/>
        <v>1.2572469636739934</v>
      </c>
      <c r="U376" s="201" t="s">
        <v>54</v>
      </c>
      <c r="V376" s="202">
        <v>0.22859035703163538</v>
      </c>
      <c r="W376" s="202">
        <v>0</v>
      </c>
      <c r="X376" s="202">
        <v>0</v>
      </c>
      <c r="Y376" s="202">
        <v>0</v>
      </c>
      <c r="Z376" s="202">
        <v>1.0286566066423579</v>
      </c>
      <c r="AA376" s="202">
        <v>0</v>
      </c>
      <c r="AB376" s="202">
        <v>0</v>
      </c>
      <c r="AC376" s="203">
        <v>0</v>
      </c>
      <c r="AD376" s="202">
        <v>0</v>
      </c>
      <c r="AE376" s="202">
        <v>0</v>
      </c>
      <c r="AF376" s="202">
        <v>0</v>
      </c>
      <c r="AG376" s="202">
        <v>0</v>
      </c>
      <c r="AH376" s="202">
        <v>0</v>
      </c>
      <c r="AI376" s="204">
        <f t="shared" si="157"/>
        <v>1.2572469636739934</v>
      </c>
      <c r="AJ376" s="131" t="str">
        <f t="shared" si="158"/>
        <v/>
      </c>
      <c r="BA376" s="131"/>
      <c r="BR376" s="131"/>
      <c r="CG376" s="131"/>
    </row>
    <row r="377" spans="1:85" ht="15">
      <c r="A377" s="157" t="s">
        <v>55</v>
      </c>
      <c r="B377" s="146">
        <v>0</v>
      </c>
      <c r="C377" s="146">
        <v>0</v>
      </c>
      <c r="D377" s="146">
        <v>0</v>
      </c>
      <c r="E377" s="146">
        <v>426.33777550298663</v>
      </c>
      <c r="F377" s="304"/>
      <c r="G377" s="146">
        <v>0</v>
      </c>
      <c r="H377" s="158">
        <v>0</v>
      </c>
      <c r="I377" s="144">
        <f t="shared" si="155"/>
        <v>426.33777550298663</v>
      </c>
      <c r="J377" s="139"/>
      <c r="K377" s="159" t="s">
        <v>55</v>
      </c>
      <c r="L377" s="146">
        <v>0</v>
      </c>
      <c r="M377" s="146">
        <v>0</v>
      </c>
      <c r="N377" s="146">
        <v>0</v>
      </c>
      <c r="O377" s="146">
        <v>426.33777550298663</v>
      </c>
      <c r="P377" s="146">
        <v>214.79822562882447</v>
      </c>
      <c r="Q377" s="146">
        <v>0</v>
      </c>
      <c r="R377" s="147">
        <v>0</v>
      </c>
      <c r="S377" s="148">
        <f t="shared" si="156"/>
        <v>641.1360011318111</v>
      </c>
      <c r="U377" s="205" t="s">
        <v>55</v>
      </c>
      <c r="V377" s="197">
        <v>0</v>
      </c>
      <c r="W377" s="197">
        <v>0</v>
      </c>
      <c r="X377" s="197">
        <v>0</v>
      </c>
      <c r="Y377" s="197">
        <v>0</v>
      </c>
      <c r="Z377" s="197">
        <v>0</v>
      </c>
      <c r="AA377" s="197">
        <v>426.33777550298663</v>
      </c>
      <c r="AB377" s="197">
        <v>214.79822562882447</v>
      </c>
      <c r="AC377" s="198">
        <v>0</v>
      </c>
      <c r="AD377" s="197">
        <v>0</v>
      </c>
      <c r="AE377" s="197">
        <v>0</v>
      </c>
      <c r="AF377" s="197">
        <v>0</v>
      </c>
      <c r="AG377" s="197">
        <v>0</v>
      </c>
      <c r="AH377" s="197">
        <v>0</v>
      </c>
      <c r="AI377" s="200">
        <f t="shared" si="157"/>
        <v>641.1360011318111</v>
      </c>
      <c r="AJ377" s="131" t="str">
        <f t="shared" si="158"/>
        <v/>
      </c>
      <c r="BA377" s="131"/>
      <c r="BR377" s="131"/>
      <c r="CG377" s="131"/>
    </row>
    <row r="378" spans="1:85" ht="15">
      <c r="A378" s="149" t="s">
        <v>12</v>
      </c>
      <c r="B378" s="150">
        <v>0</v>
      </c>
      <c r="C378" s="150">
        <v>0</v>
      </c>
      <c r="D378" s="150">
        <v>0</v>
      </c>
      <c r="E378" s="150">
        <v>2.881616298178836</v>
      </c>
      <c r="F378" s="304"/>
      <c r="G378" s="150">
        <v>0</v>
      </c>
      <c r="H378" s="151">
        <v>0</v>
      </c>
      <c r="I378" s="152">
        <f t="shared" si="155"/>
        <v>2.881616298178836</v>
      </c>
      <c r="J378" s="139"/>
      <c r="K378" s="153" t="s">
        <v>12</v>
      </c>
      <c r="L378" s="154">
        <v>0</v>
      </c>
      <c r="M378" s="154">
        <v>0</v>
      </c>
      <c r="N378" s="154">
        <v>0</v>
      </c>
      <c r="O378" s="154">
        <v>2.881616298178836</v>
      </c>
      <c r="P378" s="154">
        <v>13.587402320375068</v>
      </c>
      <c r="Q378" s="154">
        <v>0</v>
      </c>
      <c r="R378" s="155">
        <v>0</v>
      </c>
      <c r="S378" s="156">
        <f t="shared" si="156"/>
        <v>16.469018618553903</v>
      </c>
      <c r="U378" s="201" t="s">
        <v>12</v>
      </c>
      <c r="V378" s="202">
        <v>0</v>
      </c>
      <c r="W378" s="202">
        <v>0</v>
      </c>
      <c r="X378" s="202">
        <v>0</v>
      </c>
      <c r="Y378" s="202">
        <v>0</v>
      </c>
      <c r="Z378" s="202">
        <v>0</v>
      </c>
      <c r="AA378" s="202">
        <v>0.32814338601952125</v>
      </c>
      <c r="AB378" s="202">
        <v>13.587402320375068</v>
      </c>
      <c r="AC378" s="203">
        <v>2.5534729121593149</v>
      </c>
      <c r="AD378" s="202">
        <v>0</v>
      </c>
      <c r="AE378" s="202">
        <v>0</v>
      </c>
      <c r="AF378" s="202">
        <v>0</v>
      </c>
      <c r="AG378" s="202">
        <v>0</v>
      </c>
      <c r="AH378" s="202">
        <v>2.5534729121593149</v>
      </c>
      <c r="AI378" s="204">
        <f t="shared" si="157"/>
        <v>16.469018618553903</v>
      </c>
      <c r="AJ378" s="131" t="str">
        <f t="shared" si="158"/>
        <v/>
      </c>
      <c r="BA378" s="131"/>
      <c r="BR378" s="131"/>
      <c r="CG378" s="131"/>
    </row>
    <row r="379" spans="1:85" ht="15">
      <c r="A379" s="157" t="s">
        <v>56</v>
      </c>
      <c r="B379" s="146">
        <v>0</v>
      </c>
      <c r="C379" s="146">
        <v>0</v>
      </c>
      <c r="D379" s="146">
        <v>0</v>
      </c>
      <c r="E379" s="146">
        <v>0</v>
      </c>
      <c r="F379" s="304"/>
      <c r="G379" s="146">
        <v>0</v>
      </c>
      <c r="H379" s="158">
        <v>0</v>
      </c>
      <c r="I379" s="144">
        <f t="shared" si="155"/>
        <v>0</v>
      </c>
      <c r="J379" s="139"/>
      <c r="K379" s="159" t="s">
        <v>56</v>
      </c>
      <c r="L379" s="146">
        <v>0</v>
      </c>
      <c r="M379" s="146">
        <v>0</v>
      </c>
      <c r="N379" s="146">
        <v>0</v>
      </c>
      <c r="O379" s="146">
        <v>0</v>
      </c>
      <c r="P379" s="146">
        <v>0</v>
      </c>
      <c r="Q379" s="146">
        <v>0</v>
      </c>
      <c r="R379" s="147">
        <v>0</v>
      </c>
      <c r="S379" s="148">
        <f t="shared" si="156"/>
        <v>0</v>
      </c>
      <c r="U379" s="205" t="s">
        <v>56</v>
      </c>
      <c r="V379" s="197">
        <v>0</v>
      </c>
      <c r="W379" s="197">
        <v>0</v>
      </c>
      <c r="X379" s="197">
        <v>0</v>
      </c>
      <c r="Y379" s="197">
        <v>0</v>
      </c>
      <c r="Z379" s="197">
        <v>0</v>
      </c>
      <c r="AA379" s="197">
        <v>0</v>
      </c>
      <c r="AB379" s="197">
        <v>0</v>
      </c>
      <c r="AC379" s="198">
        <v>0</v>
      </c>
      <c r="AD379" s="197">
        <v>0</v>
      </c>
      <c r="AE379" s="197">
        <v>0</v>
      </c>
      <c r="AF379" s="197">
        <v>0</v>
      </c>
      <c r="AG379" s="197">
        <v>0</v>
      </c>
      <c r="AH379" s="197">
        <v>0</v>
      </c>
      <c r="AI379" s="200">
        <f t="shared" si="157"/>
        <v>0</v>
      </c>
      <c r="AJ379" s="131" t="str">
        <f t="shared" si="158"/>
        <v/>
      </c>
      <c r="BA379" s="131"/>
      <c r="BR379" s="131"/>
      <c r="CG379" s="131"/>
    </row>
    <row r="380" spans="1:85" ht="15">
      <c r="A380" s="149" t="s">
        <v>17</v>
      </c>
      <c r="B380" s="150">
        <v>9.1972512285972322E-2</v>
      </c>
      <c r="C380" s="150">
        <v>0</v>
      </c>
      <c r="D380" s="150">
        <v>4.8097443356823222</v>
      </c>
      <c r="E380" s="150">
        <v>6.2708531104071596E-2</v>
      </c>
      <c r="F380" s="304"/>
      <c r="G380" s="150">
        <v>0</v>
      </c>
      <c r="H380" s="151">
        <v>0</v>
      </c>
      <c r="I380" s="152">
        <f t="shared" si="155"/>
        <v>4.9644253790723658</v>
      </c>
      <c r="J380" s="139"/>
      <c r="K380" s="153" t="s">
        <v>17</v>
      </c>
      <c r="L380" s="154">
        <v>9.1972512285972322E-2</v>
      </c>
      <c r="M380" s="154">
        <v>0</v>
      </c>
      <c r="N380" s="154">
        <v>4.8097443356823222</v>
      </c>
      <c r="O380" s="154">
        <v>6.2708531104071596E-2</v>
      </c>
      <c r="P380" s="154">
        <v>2.4533333333333252E-3</v>
      </c>
      <c r="Q380" s="154">
        <v>0</v>
      </c>
      <c r="R380" s="155">
        <v>0</v>
      </c>
      <c r="S380" s="156">
        <f t="shared" si="156"/>
        <v>4.9668787124056992</v>
      </c>
      <c r="U380" s="201" t="s">
        <v>17</v>
      </c>
      <c r="V380" s="202">
        <v>9.1972512285972322E-2</v>
      </c>
      <c r="W380" s="202">
        <v>0</v>
      </c>
      <c r="X380" s="202">
        <v>0</v>
      </c>
      <c r="Y380" s="202">
        <v>0</v>
      </c>
      <c r="Z380" s="202">
        <v>4.8097443356823222</v>
      </c>
      <c r="AA380" s="202">
        <v>5.57409165369529E-2</v>
      </c>
      <c r="AB380" s="202">
        <v>2.4533333333333252E-3</v>
      </c>
      <c r="AC380" s="203">
        <v>6.967614567118691E-3</v>
      </c>
      <c r="AD380" s="202">
        <v>0</v>
      </c>
      <c r="AE380" s="202">
        <v>0</v>
      </c>
      <c r="AF380" s="202">
        <v>0</v>
      </c>
      <c r="AG380" s="202">
        <v>0</v>
      </c>
      <c r="AH380" s="202">
        <v>6.967614567118691E-3</v>
      </c>
      <c r="AI380" s="204">
        <f t="shared" si="157"/>
        <v>4.9668787124056992</v>
      </c>
      <c r="AJ380" s="131" t="str">
        <f t="shared" si="158"/>
        <v/>
      </c>
      <c r="BA380" s="131"/>
      <c r="BR380" s="131"/>
      <c r="CG380" s="131"/>
    </row>
    <row r="381" spans="1:85" ht="15">
      <c r="A381" s="157" t="s">
        <v>141</v>
      </c>
      <c r="B381" s="146">
        <v>28.029142756880905</v>
      </c>
      <c r="C381" s="146">
        <v>0</v>
      </c>
      <c r="D381" s="146">
        <v>27.912818460348916</v>
      </c>
      <c r="E381" s="146">
        <v>0.56894228177054007</v>
      </c>
      <c r="F381" s="304"/>
      <c r="G381" s="146">
        <v>0</v>
      </c>
      <c r="H381" s="158">
        <v>0</v>
      </c>
      <c r="I381" s="144">
        <f t="shared" si="155"/>
        <v>56.510903499000356</v>
      </c>
      <c r="J381" s="139"/>
      <c r="K381" s="159" t="s">
        <v>141</v>
      </c>
      <c r="L381" s="146">
        <v>28.029142756880905</v>
      </c>
      <c r="M381" s="146">
        <v>0</v>
      </c>
      <c r="N381" s="146">
        <v>27.912818460348916</v>
      </c>
      <c r="O381" s="146">
        <v>0.56894228177054007</v>
      </c>
      <c r="P381" s="146">
        <v>0.11026326558712579</v>
      </c>
      <c r="Q381" s="146">
        <v>0</v>
      </c>
      <c r="R381" s="147">
        <v>0</v>
      </c>
      <c r="S381" s="148">
        <f t="shared" si="156"/>
        <v>56.621166764587485</v>
      </c>
      <c r="U381" s="205" t="s">
        <v>141</v>
      </c>
      <c r="V381" s="197">
        <v>27.931100098840634</v>
      </c>
      <c r="W381" s="197">
        <v>0</v>
      </c>
      <c r="X381" s="197">
        <v>0</v>
      </c>
      <c r="Y381" s="197">
        <v>0</v>
      </c>
      <c r="Z381" s="197">
        <v>27.249371902181679</v>
      </c>
      <c r="AA381" s="197">
        <v>0.26007105080155651</v>
      </c>
      <c r="AB381" s="197">
        <v>0.11026326558712579</v>
      </c>
      <c r="AC381" s="198">
        <v>1.0703604471764909</v>
      </c>
      <c r="AD381" s="197">
        <v>9.8042658040269473E-2</v>
      </c>
      <c r="AE381" s="197">
        <v>0</v>
      </c>
      <c r="AF381" s="197">
        <v>0</v>
      </c>
      <c r="AG381" s="197">
        <v>0.66344655816723785</v>
      </c>
      <c r="AH381" s="197">
        <v>0.3088712309689835</v>
      </c>
      <c r="AI381" s="200">
        <f t="shared" si="157"/>
        <v>56.621166764587485</v>
      </c>
      <c r="AJ381" s="131" t="str">
        <f t="shared" si="158"/>
        <v/>
      </c>
      <c r="BA381" s="131"/>
      <c r="BR381" s="131"/>
      <c r="CG381" s="131"/>
    </row>
    <row r="382" spans="1:85" ht="15">
      <c r="A382" s="149" t="s">
        <v>25</v>
      </c>
      <c r="B382" s="150">
        <v>14.138464060637851</v>
      </c>
      <c r="C382" s="150">
        <v>1.0670376041720522E-2</v>
      </c>
      <c r="D382" s="150">
        <v>1.0874911564497813</v>
      </c>
      <c r="E382" s="150">
        <v>46.263249674423605</v>
      </c>
      <c r="F382" s="304"/>
      <c r="G382" s="150">
        <v>32.990800526843735</v>
      </c>
      <c r="H382" s="151">
        <v>4.4959449613990992E-3</v>
      </c>
      <c r="I382" s="152">
        <f t="shared" si="155"/>
        <v>94.495171739358099</v>
      </c>
      <c r="J382" s="139"/>
      <c r="K382" s="153" t="s">
        <v>25</v>
      </c>
      <c r="L382" s="154">
        <v>14.138464060637851</v>
      </c>
      <c r="M382" s="154">
        <v>1.0670376041720522E-2</v>
      </c>
      <c r="N382" s="154">
        <v>1.0874911564497813</v>
      </c>
      <c r="O382" s="154">
        <v>46.263249674423605</v>
      </c>
      <c r="P382" s="154">
        <v>2.0374663131050315</v>
      </c>
      <c r="Q382" s="154">
        <v>32.990800526843735</v>
      </c>
      <c r="R382" s="155">
        <v>4.4959449613990992E-3</v>
      </c>
      <c r="S382" s="156">
        <f t="shared" si="156"/>
        <v>96.532638052463128</v>
      </c>
      <c r="U382" s="201" t="s">
        <v>25</v>
      </c>
      <c r="V382" s="202">
        <v>8.1953763242501694</v>
      </c>
      <c r="W382" s="202">
        <v>5.9365296513373194</v>
      </c>
      <c r="X382" s="202">
        <v>32.990800526843735</v>
      </c>
      <c r="Y382" s="202">
        <v>1.0670376041720522E-2</v>
      </c>
      <c r="Z382" s="202">
        <v>1.0874911564497813</v>
      </c>
      <c r="AA382" s="202">
        <v>44.845564330822079</v>
      </c>
      <c r="AB382" s="202">
        <v>2.0374663131050315</v>
      </c>
      <c r="AC382" s="203">
        <v>1.4287393736132854</v>
      </c>
      <c r="AD382" s="202">
        <v>6.5580850503608222E-3</v>
      </c>
      <c r="AE382" s="202">
        <v>0</v>
      </c>
      <c r="AF382" s="202">
        <v>4.4959449613990992E-3</v>
      </c>
      <c r="AG382" s="202">
        <v>0</v>
      </c>
      <c r="AH382" s="202">
        <v>1.4176853436015255</v>
      </c>
      <c r="AI382" s="204">
        <f t="shared" si="157"/>
        <v>96.532638052463128</v>
      </c>
      <c r="AJ382" s="131" t="str">
        <f t="shared" si="158"/>
        <v/>
      </c>
      <c r="BA382" s="131"/>
      <c r="BR382" s="131"/>
      <c r="CG382" s="131"/>
    </row>
    <row r="383" spans="1:85" ht="15">
      <c r="A383" s="157" t="s">
        <v>24</v>
      </c>
      <c r="B383" s="146">
        <v>8.5786912379447262</v>
      </c>
      <c r="C383" s="146">
        <v>0</v>
      </c>
      <c r="D383" s="146">
        <v>0</v>
      </c>
      <c r="E383" s="146">
        <v>0</v>
      </c>
      <c r="F383" s="304"/>
      <c r="G383" s="146">
        <v>0</v>
      </c>
      <c r="H383" s="158">
        <v>0</v>
      </c>
      <c r="I383" s="144">
        <f t="shared" si="155"/>
        <v>8.5786912379447262</v>
      </c>
      <c r="J383" s="139"/>
      <c r="K383" s="159" t="s">
        <v>24</v>
      </c>
      <c r="L383" s="146">
        <v>8.5786912379447262</v>
      </c>
      <c r="M383" s="146">
        <v>0</v>
      </c>
      <c r="N383" s="146">
        <v>0</v>
      </c>
      <c r="O383" s="146">
        <v>0</v>
      </c>
      <c r="P383" s="146">
        <v>0</v>
      </c>
      <c r="Q383" s="146">
        <v>0</v>
      </c>
      <c r="R383" s="147">
        <v>0</v>
      </c>
      <c r="S383" s="148">
        <f t="shared" si="156"/>
        <v>8.5786912379447262</v>
      </c>
      <c r="U383" s="205" t="s">
        <v>24</v>
      </c>
      <c r="V383" s="197">
        <v>8.5400672934565343</v>
      </c>
      <c r="W383" s="197">
        <v>0</v>
      </c>
      <c r="X383" s="197">
        <v>0</v>
      </c>
      <c r="Y383" s="197">
        <v>0</v>
      </c>
      <c r="Z383" s="197">
        <v>0</v>
      </c>
      <c r="AA383" s="197">
        <v>0</v>
      </c>
      <c r="AB383" s="197">
        <v>0</v>
      </c>
      <c r="AC383" s="198">
        <v>3.8623944488191113E-2</v>
      </c>
      <c r="AD383" s="197">
        <v>3.8623944488191113E-2</v>
      </c>
      <c r="AE383" s="197">
        <v>0</v>
      </c>
      <c r="AF383" s="197">
        <v>0</v>
      </c>
      <c r="AG383" s="197">
        <v>0</v>
      </c>
      <c r="AH383" s="197">
        <v>0</v>
      </c>
      <c r="AI383" s="200">
        <f t="shared" si="157"/>
        <v>8.5786912379447262</v>
      </c>
      <c r="AJ383" s="131" t="str">
        <f t="shared" si="158"/>
        <v/>
      </c>
      <c r="BA383" s="131"/>
      <c r="BR383" s="131"/>
      <c r="CG383" s="131"/>
    </row>
    <row r="384" spans="1:85" ht="15">
      <c r="A384" s="149" t="s">
        <v>57</v>
      </c>
      <c r="B384" s="150">
        <v>9.589544067703934E-2</v>
      </c>
      <c r="C384" s="150">
        <v>0</v>
      </c>
      <c r="D384" s="150">
        <v>0</v>
      </c>
      <c r="E384" s="150">
        <v>0</v>
      </c>
      <c r="F384" s="304"/>
      <c r="G384" s="150">
        <v>0</v>
      </c>
      <c r="H384" s="151">
        <v>0</v>
      </c>
      <c r="I384" s="152">
        <f t="shared" si="155"/>
        <v>9.589544067703934E-2</v>
      </c>
      <c r="J384" s="139"/>
      <c r="K384" s="153" t="s">
        <v>57</v>
      </c>
      <c r="L384" s="154">
        <v>9.589544067703934E-2</v>
      </c>
      <c r="M384" s="154">
        <v>0</v>
      </c>
      <c r="N384" s="154">
        <v>0</v>
      </c>
      <c r="O384" s="154">
        <v>0</v>
      </c>
      <c r="P384" s="154">
        <v>0</v>
      </c>
      <c r="Q384" s="154">
        <v>0</v>
      </c>
      <c r="R384" s="155">
        <v>0</v>
      </c>
      <c r="S384" s="156">
        <f t="shared" si="156"/>
        <v>9.589544067703934E-2</v>
      </c>
      <c r="U384" s="201" t="s">
        <v>57</v>
      </c>
      <c r="V384" s="202">
        <v>9.589544067703934E-2</v>
      </c>
      <c r="W384" s="202">
        <v>0</v>
      </c>
      <c r="X384" s="202">
        <v>0</v>
      </c>
      <c r="Y384" s="202">
        <v>0</v>
      </c>
      <c r="Z384" s="202">
        <v>0</v>
      </c>
      <c r="AA384" s="202">
        <v>0</v>
      </c>
      <c r="AB384" s="202">
        <v>0</v>
      </c>
      <c r="AC384" s="203">
        <v>0</v>
      </c>
      <c r="AD384" s="202">
        <v>0</v>
      </c>
      <c r="AE384" s="202">
        <v>0</v>
      </c>
      <c r="AF384" s="202">
        <v>0</v>
      </c>
      <c r="AG384" s="202">
        <v>0</v>
      </c>
      <c r="AH384" s="202">
        <v>0</v>
      </c>
      <c r="AI384" s="204">
        <f t="shared" si="157"/>
        <v>9.589544067703934E-2</v>
      </c>
      <c r="AJ384" s="131" t="str">
        <f t="shared" si="158"/>
        <v/>
      </c>
      <c r="BA384" s="131"/>
      <c r="BR384" s="131"/>
      <c r="CG384" s="131"/>
    </row>
    <row r="385" spans="1:85" ht="15">
      <c r="A385" s="157" t="s">
        <v>22</v>
      </c>
      <c r="B385" s="146">
        <v>35.906227810635031</v>
      </c>
      <c r="C385" s="146">
        <v>0</v>
      </c>
      <c r="D385" s="146">
        <v>2.2270456857521177</v>
      </c>
      <c r="E385" s="146">
        <v>0</v>
      </c>
      <c r="F385" s="304"/>
      <c r="G385" s="146">
        <v>0</v>
      </c>
      <c r="H385" s="158">
        <v>0</v>
      </c>
      <c r="I385" s="144">
        <f t="shared" si="155"/>
        <v>38.133273496387147</v>
      </c>
      <c r="J385" s="139"/>
      <c r="K385" s="159" t="s">
        <v>22</v>
      </c>
      <c r="L385" s="146">
        <v>35.906227810635031</v>
      </c>
      <c r="M385" s="146">
        <v>0</v>
      </c>
      <c r="N385" s="146">
        <v>2.2270456857521177</v>
      </c>
      <c r="O385" s="146">
        <v>0</v>
      </c>
      <c r="P385" s="146">
        <v>34.552672041352679</v>
      </c>
      <c r="Q385" s="146">
        <v>0</v>
      </c>
      <c r="R385" s="147">
        <v>0</v>
      </c>
      <c r="S385" s="148">
        <f t="shared" si="156"/>
        <v>72.685945537739826</v>
      </c>
      <c r="U385" s="205" t="s">
        <v>22</v>
      </c>
      <c r="V385" s="197">
        <v>35.906227810635031</v>
      </c>
      <c r="W385" s="197">
        <v>0</v>
      </c>
      <c r="X385" s="197">
        <v>0</v>
      </c>
      <c r="Y385" s="197">
        <v>0</v>
      </c>
      <c r="Z385" s="197">
        <v>2.2270456857521177</v>
      </c>
      <c r="AA385" s="197">
        <v>0</v>
      </c>
      <c r="AB385" s="197">
        <v>34.552672041352679</v>
      </c>
      <c r="AC385" s="198">
        <v>0</v>
      </c>
      <c r="AD385" s="197">
        <v>0</v>
      </c>
      <c r="AE385" s="197">
        <v>0</v>
      </c>
      <c r="AF385" s="197">
        <v>0</v>
      </c>
      <c r="AG385" s="197">
        <v>0</v>
      </c>
      <c r="AH385" s="197">
        <v>0</v>
      </c>
      <c r="AI385" s="200">
        <f t="shared" si="157"/>
        <v>72.685945537739826</v>
      </c>
      <c r="AJ385" s="131" t="str">
        <f t="shared" si="158"/>
        <v/>
      </c>
      <c r="BA385" s="131"/>
      <c r="BR385" s="131"/>
      <c r="CG385" s="131"/>
    </row>
    <row r="386" spans="1:85" ht="15">
      <c r="A386" s="149" t="s">
        <v>21</v>
      </c>
      <c r="B386" s="150">
        <v>5.114789292195137E-2</v>
      </c>
      <c r="C386" s="150">
        <v>0</v>
      </c>
      <c r="D386" s="150">
        <v>0</v>
      </c>
      <c r="E386" s="150">
        <v>0</v>
      </c>
      <c r="F386" s="304"/>
      <c r="G386" s="150">
        <v>0</v>
      </c>
      <c r="H386" s="151">
        <v>0</v>
      </c>
      <c r="I386" s="152">
        <f t="shared" si="155"/>
        <v>5.114789292195137E-2</v>
      </c>
      <c r="J386" s="139"/>
      <c r="K386" s="153" t="s">
        <v>21</v>
      </c>
      <c r="L386" s="154">
        <v>5.114789292195137E-2</v>
      </c>
      <c r="M386" s="154">
        <v>0</v>
      </c>
      <c r="N386" s="154">
        <v>0</v>
      </c>
      <c r="O386" s="154">
        <v>0</v>
      </c>
      <c r="P386" s="154">
        <v>0</v>
      </c>
      <c r="Q386" s="154">
        <v>0</v>
      </c>
      <c r="R386" s="155">
        <v>0</v>
      </c>
      <c r="S386" s="156">
        <f t="shared" si="156"/>
        <v>5.114789292195137E-2</v>
      </c>
      <c r="U386" s="201" t="s">
        <v>58</v>
      </c>
      <c r="V386" s="202">
        <v>5.114789292195137E-2</v>
      </c>
      <c r="W386" s="202">
        <v>0</v>
      </c>
      <c r="X386" s="202">
        <v>0</v>
      </c>
      <c r="Y386" s="202">
        <v>0</v>
      </c>
      <c r="Z386" s="202">
        <v>0</v>
      </c>
      <c r="AA386" s="202">
        <v>0</v>
      </c>
      <c r="AB386" s="202">
        <v>0</v>
      </c>
      <c r="AC386" s="203">
        <v>0</v>
      </c>
      <c r="AD386" s="202">
        <v>0</v>
      </c>
      <c r="AE386" s="202">
        <v>0</v>
      </c>
      <c r="AF386" s="202">
        <v>0</v>
      </c>
      <c r="AG386" s="202">
        <v>0</v>
      </c>
      <c r="AH386" s="202">
        <v>0</v>
      </c>
      <c r="AI386" s="204">
        <f t="shared" si="157"/>
        <v>5.114789292195137E-2</v>
      </c>
      <c r="AJ386" s="131" t="str">
        <f t="shared" si="158"/>
        <v/>
      </c>
      <c r="BA386" s="131"/>
      <c r="BR386" s="131"/>
      <c r="CG386" s="131"/>
    </row>
    <row r="387" spans="1:85" ht="15">
      <c r="A387" s="160" t="s">
        <v>61</v>
      </c>
      <c r="B387" s="146">
        <v>4.1226108177706955</v>
      </c>
      <c r="C387" s="146">
        <v>0</v>
      </c>
      <c r="D387" s="146">
        <v>0</v>
      </c>
      <c r="E387" s="146">
        <v>0</v>
      </c>
      <c r="F387" s="304"/>
      <c r="G387" s="146">
        <v>0</v>
      </c>
      <c r="H387" s="158">
        <v>0</v>
      </c>
      <c r="I387" s="144">
        <f t="shared" si="155"/>
        <v>4.1226108177706955</v>
      </c>
      <c r="J387" s="139"/>
      <c r="K387" s="161" t="s">
        <v>61</v>
      </c>
      <c r="L387" s="146">
        <v>4.1226108177706955</v>
      </c>
      <c r="M387" s="146">
        <v>0</v>
      </c>
      <c r="N387" s="146">
        <v>0</v>
      </c>
      <c r="O387" s="146">
        <v>0</v>
      </c>
      <c r="P387" s="146">
        <v>0</v>
      </c>
      <c r="Q387" s="146">
        <v>0</v>
      </c>
      <c r="R387" s="147">
        <v>0</v>
      </c>
      <c r="S387" s="148">
        <f t="shared" si="156"/>
        <v>4.1226108177706955</v>
      </c>
      <c r="U387" s="206" t="s">
        <v>59</v>
      </c>
      <c r="V387" s="197">
        <v>2.6084182463838896</v>
      </c>
      <c r="W387" s="197">
        <v>0</v>
      </c>
      <c r="X387" s="197">
        <v>0</v>
      </c>
      <c r="Y387" s="197">
        <v>0</v>
      </c>
      <c r="Z387" s="197">
        <v>0</v>
      </c>
      <c r="AA387" s="197">
        <v>0</v>
      </c>
      <c r="AB387" s="197">
        <v>0</v>
      </c>
      <c r="AC387" s="198">
        <v>1.5141925713868061</v>
      </c>
      <c r="AD387" s="199">
        <v>1.5141925713868061</v>
      </c>
      <c r="AE387" s="199">
        <v>0</v>
      </c>
      <c r="AF387" s="199">
        <v>0</v>
      </c>
      <c r="AG387" s="199">
        <v>0</v>
      </c>
      <c r="AH387" s="199">
        <v>0</v>
      </c>
      <c r="AI387" s="200">
        <f t="shared" si="157"/>
        <v>4.1226108177706955</v>
      </c>
      <c r="AJ387" s="131" t="str">
        <f t="shared" si="158"/>
        <v/>
      </c>
      <c r="BA387" s="131"/>
      <c r="BR387" s="131"/>
      <c r="CG387" s="131"/>
    </row>
    <row r="388" spans="1:85">
      <c r="A388" s="162" t="s">
        <v>23</v>
      </c>
      <c r="B388" s="163">
        <v>4.1226108177706955</v>
      </c>
      <c r="C388" s="163">
        <v>0</v>
      </c>
      <c r="D388" s="163">
        <v>0</v>
      </c>
      <c r="E388" s="163">
        <v>0</v>
      </c>
      <c r="F388" s="304"/>
      <c r="G388" s="163">
        <v>0</v>
      </c>
      <c r="H388" s="164">
        <v>0</v>
      </c>
      <c r="I388" s="165">
        <f t="shared" si="155"/>
        <v>4.1226108177706955</v>
      </c>
      <c r="J388" s="139"/>
      <c r="K388" s="166" t="s">
        <v>23</v>
      </c>
      <c r="L388" s="167">
        <v>4.1226108177706955</v>
      </c>
      <c r="M388" s="167">
        <v>0</v>
      </c>
      <c r="N388" s="167">
        <v>0</v>
      </c>
      <c r="O388" s="167">
        <v>0</v>
      </c>
      <c r="P388" s="167">
        <v>0</v>
      </c>
      <c r="Q388" s="167">
        <v>0</v>
      </c>
      <c r="R388" s="168">
        <v>0</v>
      </c>
      <c r="S388" s="169">
        <f t="shared" si="156"/>
        <v>4.1226108177706955</v>
      </c>
      <c r="U388" s="207" t="s">
        <v>62</v>
      </c>
      <c r="V388" s="208">
        <v>2.6084182463838896</v>
      </c>
      <c r="W388" s="208">
        <v>0</v>
      </c>
      <c r="X388" s="208">
        <v>0</v>
      </c>
      <c r="Y388" s="208">
        <v>0</v>
      </c>
      <c r="Z388" s="208">
        <v>0</v>
      </c>
      <c r="AA388" s="208">
        <v>0</v>
      </c>
      <c r="AB388" s="208">
        <v>0</v>
      </c>
      <c r="AC388" s="208">
        <v>1.5141925713868061</v>
      </c>
      <c r="AD388" s="208">
        <v>1.5141925713868061</v>
      </c>
      <c r="AE388" s="208">
        <v>0</v>
      </c>
      <c r="AF388" s="208">
        <v>0</v>
      </c>
      <c r="AG388" s="208">
        <v>0</v>
      </c>
      <c r="AH388" s="92">
        <v>0</v>
      </c>
      <c r="AI388" s="209">
        <f t="shared" si="157"/>
        <v>4.1226108177706955</v>
      </c>
      <c r="BA388" s="131"/>
      <c r="BR388" s="131"/>
      <c r="CG388" s="131"/>
    </row>
    <row r="389" spans="1:85">
      <c r="A389" s="170" t="s">
        <v>19</v>
      </c>
      <c r="B389" s="171">
        <v>0</v>
      </c>
      <c r="C389" s="171">
        <v>0</v>
      </c>
      <c r="D389" s="171">
        <v>0</v>
      </c>
      <c r="E389" s="171">
        <v>0</v>
      </c>
      <c r="F389" s="304"/>
      <c r="G389" s="171">
        <v>0</v>
      </c>
      <c r="H389" s="172">
        <v>0</v>
      </c>
      <c r="I389" s="173">
        <f t="shared" si="155"/>
        <v>0</v>
      </c>
      <c r="J389" s="139"/>
      <c r="K389" s="174" t="s">
        <v>19</v>
      </c>
      <c r="L389" s="171">
        <v>0</v>
      </c>
      <c r="M389" s="171">
        <v>0</v>
      </c>
      <c r="N389" s="171">
        <v>0</v>
      </c>
      <c r="O389" s="171">
        <v>0</v>
      </c>
      <c r="P389" s="171">
        <v>0</v>
      </c>
      <c r="Q389" s="171">
        <v>0</v>
      </c>
      <c r="R389" s="175">
        <v>0</v>
      </c>
      <c r="S389" s="176">
        <f t="shared" si="156"/>
        <v>0</v>
      </c>
      <c r="U389" s="210" t="s">
        <v>19</v>
      </c>
      <c r="V389" s="211">
        <v>0</v>
      </c>
      <c r="W389" s="211">
        <v>0</v>
      </c>
      <c r="X389" s="211">
        <v>0</v>
      </c>
      <c r="Y389" s="211">
        <v>0</v>
      </c>
      <c r="Z389" s="211">
        <v>0</v>
      </c>
      <c r="AA389" s="211">
        <v>0</v>
      </c>
      <c r="AB389" s="211">
        <v>0</v>
      </c>
      <c r="AC389" s="211">
        <v>0</v>
      </c>
      <c r="AD389" s="212">
        <v>0</v>
      </c>
      <c r="AE389" s="212">
        <v>0</v>
      </c>
      <c r="AF389" s="212">
        <v>0</v>
      </c>
      <c r="AG389" s="212">
        <v>0</v>
      </c>
      <c r="AH389" s="212">
        <v>0</v>
      </c>
      <c r="AI389" s="213">
        <f t="shared" si="157"/>
        <v>0</v>
      </c>
      <c r="AJ389" s="131" t="str">
        <f t="shared" si="158"/>
        <v/>
      </c>
      <c r="BA389" s="131"/>
      <c r="BR389" s="131"/>
      <c r="CG389" s="131"/>
    </row>
    <row r="390" spans="1:85">
      <c r="A390" s="162" t="s">
        <v>20</v>
      </c>
      <c r="B390" s="163">
        <v>0</v>
      </c>
      <c r="C390" s="163">
        <v>0</v>
      </c>
      <c r="D390" s="163">
        <v>0</v>
      </c>
      <c r="E390" s="163">
        <v>0</v>
      </c>
      <c r="F390" s="304"/>
      <c r="G390" s="163">
        <v>0</v>
      </c>
      <c r="H390" s="164">
        <v>0</v>
      </c>
      <c r="I390" s="165">
        <f t="shared" si="155"/>
        <v>0</v>
      </c>
      <c r="J390" s="139"/>
      <c r="K390" s="166" t="s">
        <v>20</v>
      </c>
      <c r="L390" s="167">
        <v>0</v>
      </c>
      <c r="M390" s="167">
        <v>0</v>
      </c>
      <c r="N390" s="167">
        <v>0</v>
      </c>
      <c r="O390" s="167">
        <v>0</v>
      </c>
      <c r="P390" s="167">
        <v>0</v>
      </c>
      <c r="Q390" s="167">
        <v>0</v>
      </c>
      <c r="R390" s="168">
        <v>0</v>
      </c>
      <c r="S390" s="169">
        <f t="shared" si="156"/>
        <v>0</v>
      </c>
      <c r="U390" s="207" t="s">
        <v>20</v>
      </c>
      <c r="V390" s="208">
        <v>0</v>
      </c>
      <c r="W390" s="208">
        <v>0</v>
      </c>
      <c r="X390" s="208">
        <v>0</v>
      </c>
      <c r="Y390" s="208">
        <v>0</v>
      </c>
      <c r="Z390" s="208">
        <v>0</v>
      </c>
      <c r="AA390" s="208">
        <v>0</v>
      </c>
      <c r="AB390" s="208">
        <v>0</v>
      </c>
      <c r="AC390" s="208">
        <v>0</v>
      </c>
      <c r="AD390" s="208">
        <v>0</v>
      </c>
      <c r="AE390" s="208">
        <v>0</v>
      </c>
      <c r="AF390" s="208">
        <v>0</v>
      </c>
      <c r="AG390" s="208">
        <v>0</v>
      </c>
      <c r="AH390" s="92">
        <v>0</v>
      </c>
      <c r="AI390" s="209">
        <f t="shared" si="157"/>
        <v>0</v>
      </c>
      <c r="AJ390" s="131" t="str">
        <f t="shared" si="158"/>
        <v/>
      </c>
      <c r="BA390" s="131"/>
      <c r="BR390" s="131"/>
      <c r="CG390" s="131"/>
    </row>
    <row r="391" spans="1:85" ht="15" thickBot="1">
      <c r="A391" s="177" t="s">
        <v>11</v>
      </c>
      <c r="B391" s="178">
        <v>0</v>
      </c>
      <c r="C391" s="178">
        <v>0</v>
      </c>
      <c r="D391" s="178">
        <v>0</v>
      </c>
      <c r="E391" s="178">
        <v>0</v>
      </c>
      <c r="F391" s="305"/>
      <c r="G391" s="178">
        <v>0</v>
      </c>
      <c r="H391" s="179">
        <v>0</v>
      </c>
      <c r="I391" s="180">
        <f t="shared" si="155"/>
        <v>0</v>
      </c>
      <c r="J391" s="139"/>
      <c r="K391" s="181" t="s">
        <v>11</v>
      </c>
      <c r="L391" s="178">
        <v>0</v>
      </c>
      <c r="M391" s="178">
        <v>0</v>
      </c>
      <c r="N391" s="178">
        <v>0</v>
      </c>
      <c r="O391" s="178">
        <v>0</v>
      </c>
      <c r="P391" s="178">
        <v>0</v>
      </c>
      <c r="Q391" s="178">
        <v>0</v>
      </c>
      <c r="R391" s="182">
        <v>0</v>
      </c>
      <c r="S391" s="183">
        <f t="shared" si="156"/>
        <v>0</v>
      </c>
      <c r="U391" s="210" t="s">
        <v>11</v>
      </c>
      <c r="V391" s="211">
        <v>0</v>
      </c>
      <c r="W391" s="211">
        <v>0</v>
      </c>
      <c r="X391" s="211">
        <v>0</v>
      </c>
      <c r="Y391" s="211">
        <v>0</v>
      </c>
      <c r="Z391" s="211">
        <v>0</v>
      </c>
      <c r="AA391" s="211">
        <v>0</v>
      </c>
      <c r="AB391" s="211">
        <v>0</v>
      </c>
      <c r="AC391" s="211">
        <v>0</v>
      </c>
      <c r="AD391" s="212">
        <v>0</v>
      </c>
      <c r="AE391" s="212">
        <v>0</v>
      </c>
      <c r="AF391" s="212">
        <v>0</v>
      </c>
      <c r="AG391" s="212">
        <v>0</v>
      </c>
      <c r="AH391" s="212">
        <v>0</v>
      </c>
      <c r="AI391" s="213">
        <f t="shared" si="157"/>
        <v>0</v>
      </c>
      <c r="AJ391" s="131" t="str">
        <f t="shared" si="158"/>
        <v/>
      </c>
      <c r="BA391" s="131"/>
      <c r="BR391" s="131"/>
      <c r="CG391" s="131"/>
    </row>
    <row r="392" spans="1:85" ht="15">
      <c r="A392" s="184" t="s">
        <v>26</v>
      </c>
      <c r="B392" s="185">
        <f>SUM(B371:B387)</f>
        <v>98.86768203766745</v>
      </c>
      <c r="C392" s="185">
        <f t="shared" ref="C392:I392" si="159">SUM(C371:C387)</f>
        <v>0.12933108128174067</v>
      </c>
      <c r="D392" s="185">
        <f t="shared" si="159"/>
        <v>40.456485897109083</v>
      </c>
      <c r="E392" s="185">
        <f t="shared" si="159"/>
        <v>476.11429228846367</v>
      </c>
      <c r="F392" s="185">
        <f t="shared" si="159"/>
        <v>0</v>
      </c>
      <c r="G392" s="185">
        <f t="shared" si="159"/>
        <v>32.990800526843735</v>
      </c>
      <c r="H392" s="187">
        <f t="shared" si="159"/>
        <v>4.4959449613990992E-3</v>
      </c>
      <c r="I392" s="144">
        <f t="shared" si="159"/>
        <v>648.56308777632705</v>
      </c>
      <c r="J392" s="139"/>
      <c r="K392" s="186" t="s">
        <v>26</v>
      </c>
      <c r="L392" s="185">
        <f>SUM(L371:L387)</f>
        <v>98.86768203766745</v>
      </c>
      <c r="M392" s="185">
        <f t="shared" ref="M392:S392" si="160">SUM(M371:M387)</f>
        <v>0.12933108128174067</v>
      </c>
      <c r="N392" s="185">
        <f t="shared" si="160"/>
        <v>40.456485897109083</v>
      </c>
      <c r="O392" s="185">
        <f t="shared" si="160"/>
        <v>476.11429228846367</v>
      </c>
      <c r="P392" s="185">
        <f t="shared" si="160"/>
        <v>265.08848290257771</v>
      </c>
      <c r="Q392" s="185">
        <f t="shared" si="160"/>
        <v>32.990800526843735</v>
      </c>
      <c r="R392" s="187">
        <f t="shared" si="160"/>
        <v>4.4959449613990992E-3</v>
      </c>
      <c r="S392" s="188">
        <f t="shared" si="160"/>
        <v>913.65157067890482</v>
      </c>
      <c r="T392" s="131" t="str">
        <f>IF(ABS(S392-AI392)&gt;0.01,S392-AI392,"")</f>
        <v/>
      </c>
      <c r="U392" s="214" t="s">
        <v>60</v>
      </c>
      <c r="V392" s="215">
        <f>SUM(V371:V387)</f>
        <v>91.273735127364503</v>
      </c>
      <c r="W392" s="215">
        <f t="shared" ref="W392:AH392" si="161">SUM(W371:W387)</f>
        <v>5.9365296513373194</v>
      </c>
      <c r="X392" s="215">
        <f t="shared" si="161"/>
        <v>32.990800526843735</v>
      </c>
      <c r="Y392" s="215">
        <f t="shared" si="161"/>
        <v>0.12933108128174067</v>
      </c>
      <c r="Z392" s="215">
        <f t="shared" si="161"/>
        <v>39.793039338941846</v>
      </c>
      <c r="AA392" s="215">
        <f t="shared" si="161"/>
        <v>471.82729518716673</v>
      </c>
      <c r="AB392" s="215">
        <f t="shared" si="161"/>
        <v>265.08848290257771</v>
      </c>
      <c r="AC392" s="215">
        <f t="shared" si="161"/>
        <v>6.6123568633912067</v>
      </c>
      <c r="AD392" s="216">
        <f t="shared" si="161"/>
        <v>1.6574172589656275</v>
      </c>
      <c r="AE392" s="216">
        <f t="shared" si="161"/>
        <v>0</v>
      </c>
      <c r="AF392" s="216">
        <f t="shared" si="161"/>
        <v>4.4959449613990992E-3</v>
      </c>
      <c r="AG392" s="216">
        <f t="shared" si="161"/>
        <v>0.66344655816723785</v>
      </c>
      <c r="AH392" s="216">
        <f t="shared" si="161"/>
        <v>4.2869971012969419</v>
      </c>
      <c r="AI392" s="217">
        <f>SUM(V392:AC392)</f>
        <v>913.65157067890493</v>
      </c>
      <c r="AJ392" s="131" t="str">
        <f t="shared" si="158"/>
        <v/>
      </c>
      <c r="BA392" s="131"/>
      <c r="BR392" s="131"/>
      <c r="CG392" s="131"/>
    </row>
    <row r="393" spans="1:85" s="2" customFormat="1" ht="15" thickBot="1">
      <c r="A393" s="15" t="s">
        <v>100</v>
      </c>
      <c r="B393" s="100">
        <f>IF($I392=0,"-",B392/$I392)</f>
        <v>0.15244111775871588</v>
      </c>
      <c r="C393" s="100">
        <f t="shared" ref="C393:H393" si="162">IF($I392=0,"-",C392/$I392)</f>
        <v>1.9941172064720354E-4</v>
      </c>
      <c r="D393" s="100">
        <f t="shared" si="162"/>
        <v>6.2378643896955015E-2</v>
      </c>
      <c r="E393" s="100">
        <f t="shared" si="162"/>
        <v>0.73410636723233225</v>
      </c>
      <c r="F393" s="100">
        <f t="shared" si="162"/>
        <v>0</v>
      </c>
      <c r="G393" s="100">
        <f t="shared" si="162"/>
        <v>5.0867527228471293E-2</v>
      </c>
      <c r="H393" s="101">
        <f t="shared" si="162"/>
        <v>6.9321628784239973E-6</v>
      </c>
      <c r="I393" s="102">
        <f>SUM(B393:H393)</f>
        <v>1</v>
      </c>
      <c r="J393" s="131"/>
      <c r="K393" s="27" t="s">
        <v>100</v>
      </c>
      <c r="L393" s="76">
        <f t="shared" ref="L393:R393" si="163">IF($S392=0,"-",L392/$S392)</f>
        <v>0.10821158219451435</v>
      </c>
      <c r="M393" s="76">
        <f t="shared" si="163"/>
        <v>1.4155405127322108E-4</v>
      </c>
      <c r="N393" s="76">
        <f t="shared" si="163"/>
        <v>4.4279993813229238E-2</v>
      </c>
      <c r="O393" s="76">
        <f t="shared" si="163"/>
        <v>0.52111144726066483</v>
      </c>
      <c r="P393" s="76">
        <f t="shared" si="163"/>
        <v>0.29014176893013938</v>
      </c>
      <c r="Q393" s="76">
        <f t="shared" si="163"/>
        <v>3.6108732897300599E-2</v>
      </c>
      <c r="R393" s="77">
        <f t="shared" si="163"/>
        <v>4.9208528783662114E-6</v>
      </c>
      <c r="S393" s="78">
        <f>SUM(L393:R393)</f>
        <v>1</v>
      </c>
      <c r="U393" s="36" t="s">
        <v>100</v>
      </c>
      <c r="V393" s="103">
        <f>+V392/$AI392</f>
        <v>9.9899937849985798E-2</v>
      </c>
      <c r="W393" s="103">
        <f t="shared" ref="W393:AH393" si="164">+W392/$AI392</f>
        <v>6.497585996515144E-3</v>
      </c>
      <c r="X393" s="103">
        <f t="shared" si="164"/>
        <v>3.6108732897300592E-2</v>
      </c>
      <c r="Y393" s="103">
        <f t="shared" si="164"/>
        <v>1.4155405127322108E-4</v>
      </c>
      <c r="Z393" s="103">
        <f t="shared" si="164"/>
        <v>4.3553845487698251E-2</v>
      </c>
      <c r="AA393" s="103">
        <f t="shared" si="164"/>
        <v>0.51641928972613393</v>
      </c>
      <c r="AB393" s="103">
        <f t="shared" si="164"/>
        <v>0.29014176893013932</v>
      </c>
      <c r="AC393" s="103">
        <f t="shared" si="164"/>
        <v>7.2372850609535733E-3</v>
      </c>
      <c r="AD393" s="103">
        <f t="shared" si="164"/>
        <v>1.8140583480134055E-3</v>
      </c>
      <c r="AE393" s="103">
        <f t="shared" si="164"/>
        <v>0</v>
      </c>
      <c r="AF393" s="103">
        <f t="shared" si="164"/>
        <v>4.9208528783662114E-6</v>
      </c>
      <c r="AG393" s="103">
        <f t="shared" si="164"/>
        <v>7.2614832553098132E-4</v>
      </c>
      <c r="AH393" s="103">
        <f t="shared" si="164"/>
        <v>4.6921575345308204E-3</v>
      </c>
      <c r="AI393" s="104">
        <f>SUM(V393:AC393)</f>
        <v>0.99999999999999989</v>
      </c>
      <c r="AJ393" s="2" t="str">
        <f t="shared" si="158"/>
        <v/>
      </c>
    </row>
    <row r="394" spans="1:85" ht="15" thickBot="1">
      <c r="A394" s="218"/>
      <c r="B394" s="218"/>
      <c r="C394" s="218"/>
      <c r="D394" s="218"/>
      <c r="E394" s="218"/>
      <c r="F394" s="218"/>
      <c r="G394" s="218"/>
      <c r="H394" s="218"/>
      <c r="I394" s="218"/>
      <c r="K394" s="218"/>
      <c r="L394" s="218"/>
      <c r="M394" s="218"/>
      <c r="N394" s="218"/>
      <c r="O394" s="218"/>
      <c r="P394" s="218"/>
      <c r="Q394" s="218"/>
      <c r="R394" s="218"/>
      <c r="S394" s="218"/>
      <c r="AI394" s="139"/>
      <c r="BA394" s="131"/>
      <c r="BR394" s="131"/>
      <c r="CG394" s="131"/>
    </row>
    <row r="395" spans="1:85" ht="28.5">
      <c r="A395" s="328" t="s">
        <v>39</v>
      </c>
      <c r="B395" s="135" t="s">
        <v>0</v>
      </c>
      <c r="C395" s="135" t="s">
        <v>1</v>
      </c>
      <c r="D395" s="135" t="s">
        <v>2</v>
      </c>
      <c r="E395" s="135" t="s">
        <v>3</v>
      </c>
      <c r="F395" s="135" t="s">
        <v>27</v>
      </c>
      <c r="G395" s="135" t="s">
        <v>4</v>
      </c>
      <c r="H395" s="135" t="s">
        <v>5</v>
      </c>
      <c r="I395" s="136" t="s">
        <v>6</v>
      </c>
      <c r="K395" s="330" t="s">
        <v>39</v>
      </c>
      <c r="L395" s="137" t="s">
        <v>0</v>
      </c>
      <c r="M395" s="137" t="s">
        <v>1</v>
      </c>
      <c r="N395" s="137" t="s">
        <v>2</v>
      </c>
      <c r="O395" s="137" t="s">
        <v>3</v>
      </c>
      <c r="P395" s="137" t="s">
        <v>27</v>
      </c>
      <c r="Q395" s="137" t="s">
        <v>4</v>
      </c>
      <c r="R395" s="137" t="s">
        <v>5</v>
      </c>
      <c r="S395" s="138" t="s">
        <v>6</v>
      </c>
      <c r="U395" s="332" t="s">
        <v>39</v>
      </c>
      <c r="V395" s="190" t="s">
        <v>69</v>
      </c>
      <c r="W395" s="190" t="s">
        <v>70</v>
      </c>
      <c r="X395" s="190" t="s">
        <v>4</v>
      </c>
      <c r="Y395" s="190" t="s">
        <v>1</v>
      </c>
      <c r="Z395" s="190" t="s">
        <v>2</v>
      </c>
      <c r="AA395" s="190" t="s">
        <v>3</v>
      </c>
      <c r="AB395" s="190" t="s">
        <v>52</v>
      </c>
      <c r="AC395" s="190" t="s">
        <v>64</v>
      </c>
      <c r="AD395" s="191" t="s">
        <v>72</v>
      </c>
      <c r="AE395" s="191" t="s">
        <v>79</v>
      </c>
      <c r="AF395" s="191" t="s">
        <v>73</v>
      </c>
      <c r="AG395" s="191" t="s">
        <v>80</v>
      </c>
      <c r="AH395" s="191" t="s">
        <v>81</v>
      </c>
      <c r="AI395" s="192" t="s">
        <v>60</v>
      </c>
      <c r="BA395" s="131"/>
      <c r="BR395" s="131"/>
      <c r="CG395" s="131"/>
    </row>
    <row r="396" spans="1:85" ht="15">
      <c r="A396" s="329" t="s">
        <v>39</v>
      </c>
      <c r="B396" s="294" t="s">
        <v>109</v>
      </c>
      <c r="C396" s="295"/>
      <c r="D396" s="295"/>
      <c r="E396" s="295"/>
      <c r="F396" s="295"/>
      <c r="G396" s="295"/>
      <c r="H396" s="295"/>
      <c r="I396" s="296"/>
      <c r="K396" s="331" t="s">
        <v>39</v>
      </c>
      <c r="L396" s="297" t="s">
        <v>109</v>
      </c>
      <c r="M396" s="298"/>
      <c r="N396" s="298"/>
      <c r="O396" s="298"/>
      <c r="P396" s="298"/>
      <c r="Q396" s="298"/>
      <c r="R396" s="298"/>
      <c r="S396" s="299"/>
      <c r="U396" s="333" t="s">
        <v>39</v>
      </c>
      <c r="V396" s="326" t="s">
        <v>109</v>
      </c>
      <c r="W396" s="326"/>
      <c r="X396" s="326"/>
      <c r="Y396" s="326"/>
      <c r="Z396" s="326"/>
      <c r="AA396" s="326"/>
      <c r="AB396" s="326"/>
      <c r="AC396" s="326"/>
      <c r="AD396" s="326"/>
      <c r="AE396" s="326"/>
      <c r="AF396" s="326"/>
      <c r="AG396" s="326"/>
      <c r="AH396" s="326"/>
      <c r="AI396" s="327"/>
      <c r="BA396" s="131"/>
      <c r="BR396" s="131"/>
      <c r="CG396" s="131"/>
    </row>
    <row r="397" spans="1:85" ht="15">
      <c r="A397" s="141" t="s">
        <v>7</v>
      </c>
      <c r="B397" s="142">
        <v>0</v>
      </c>
      <c r="C397" s="142">
        <v>0</v>
      </c>
      <c r="D397" s="142">
        <v>0</v>
      </c>
      <c r="E397" s="142">
        <v>0</v>
      </c>
      <c r="F397" s="303"/>
      <c r="G397" s="142">
        <v>0</v>
      </c>
      <c r="H397" s="143">
        <v>0</v>
      </c>
      <c r="I397" s="144">
        <f>SUM(B397:H397)</f>
        <v>0</v>
      </c>
      <c r="J397" s="139"/>
      <c r="K397" s="193" t="s">
        <v>7</v>
      </c>
      <c r="L397" s="142">
        <v>0</v>
      </c>
      <c r="M397" s="142">
        <v>0</v>
      </c>
      <c r="N397" s="142">
        <v>0</v>
      </c>
      <c r="O397" s="142">
        <v>0</v>
      </c>
      <c r="P397" s="142">
        <v>0</v>
      </c>
      <c r="Q397" s="142">
        <v>0</v>
      </c>
      <c r="R397" s="194">
        <v>0</v>
      </c>
      <c r="S397" s="195">
        <f>SUM(L397:R397)</f>
        <v>0</v>
      </c>
      <c r="U397" s="196" t="s">
        <v>7</v>
      </c>
      <c r="V397" s="197">
        <v>0</v>
      </c>
      <c r="W397" s="197">
        <v>0</v>
      </c>
      <c r="X397" s="197">
        <v>0</v>
      </c>
      <c r="Y397" s="197">
        <v>0</v>
      </c>
      <c r="Z397" s="197">
        <v>0</v>
      </c>
      <c r="AA397" s="197">
        <v>0</v>
      </c>
      <c r="AB397" s="197">
        <v>0</v>
      </c>
      <c r="AC397" s="198">
        <v>0</v>
      </c>
      <c r="AD397" s="199">
        <v>0</v>
      </c>
      <c r="AE397" s="199">
        <v>0</v>
      </c>
      <c r="AF397" s="199">
        <v>0</v>
      </c>
      <c r="AG397" s="199">
        <v>0</v>
      </c>
      <c r="AH397" s="199">
        <v>0</v>
      </c>
      <c r="AI397" s="200">
        <f>SUM(V397:AC397)</f>
        <v>0</v>
      </c>
      <c r="AJ397" s="131" t="str">
        <f>IF(ABS(S397-AI397)&gt;0.001,S397-AI397,"")</f>
        <v/>
      </c>
      <c r="BA397" s="131"/>
      <c r="BR397" s="131"/>
      <c r="CG397" s="131"/>
    </row>
    <row r="398" spans="1:85" ht="15">
      <c r="A398" s="149" t="s">
        <v>8</v>
      </c>
      <c r="B398" s="150">
        <v>0</v>
      </c>
      <c r="C398" s="150">
        <v>0</v>
      </c>
      <c r="D398" s="150">
        <v>0</v>
      </c>
      <c r="E398" s="150">
        <v>0</v>
      </c>
      <c r="F398" s="304"/>
      <c r="G398" s="150">
        <v>0</v>
      </c>
      <c r="H398" s="151">
        <v>0</v>
      </c>
      <c r="I398" s="152">
        <f t="shared" ref="I398:I417" si="165">SUM(B398:H398)</f>
        <v>0</v>
      </c>
      <c r="J398" s="139"/>
      <c r="K398" s="153" t="s">
        <v>8</v>
      </c>
      <c r="L398" s="154">
        <v>0</v>
      </c>
      <c r="M398" s="154">
        <v>0</v>
      </c>
      <c r="N398" s="154">
        <v>0</v>
      </c>
      <c r="O398" s="154">
        <v>0</v>
      </c>
      <c r="P398" s="154">
        <v>0</v>
      </c>
      <c r="Q398" s="154">
        <v>0</v>
      </c>
      <c r="R398" s="155">
        <v>0</v>
      </c>
      <c r="S398" s="156">
        <f t="shared" ref="S398:S417" si="166">SUM(L398:R398)</f>
        <v>0</v>
      </c>
      <c r="U398" s="201" t="s">
        <v>8</v>
      </c>
      <c r="V398" s="202">
        <v>0</v>
      </c>
      <c r="W398" s="202">
        <v>0</v>
      </c>
      <c r="X398" s="202">
        <v>0</v>
      </c>
      <c r="Y398" s="202">
        <v>0</v>
      </c>
      <c r="Z398" s="202">
        <v>0</v>
      </c>
      <c r="AA398" s="202">
        <v>0</v>
      </c>
      <c r="AB398" s="202">
        <v>0</v>
      </c>
      <c r="AC398" s="203">
        <v>0</v>
      </c>
      <c r="AD398" s="202">
        <v>0</v>
      </c>
      <c r="AE398" s="202">
        <v>0</v>
      </c>
      <c r="AF398" s="202">
        <v>0</v>
      </c>
      <c r="AG398" s="202">
        <v>0</v>
      </c>
      <c r="AH398" s="202">
        <v>0</v>
      </c>
      <c r="AI398" s="204">
        <f t="shared" ref="AI398:AI417" si="167">SUM(V398:AC398)</f>
        <v>0</v>
      </c>
      <c r="AJ398" s="131" t="str">
        <f t="shared" ref="AJ398:AJ419" si="168">IF(ABS(S398-AI398)&gt;0.001,S398-AI398,"")</f>
        <v/>
      </c>
      <c r="BA398" s="131"/>
      <c r="BR398" s="131"/>
      <c r="CG398" s="131"/>
    </row>
    <row r="399" spans="1:85" ht="15">
      <c r="A399" s="157" t="s">
        <v>10</v>
      </c>
      <c r="B399" s="146">
        <v>0</v>
      </c>
      <c r="C399" s="146">
        <v>0</v>
      </c>
      <c r="D399" s="146">
        <v>0</v>
      </c>
      <c r="E399" s="146">
        <v>0</v>
      </c>
      <c r="F399" s="304"/>
      <c r="G399" s="146">
        <v>0</v>
      </c>
      <c r="H399" s="158">
        <v>0</v>
      </c>
      <c r="I399" s="144">
        <f t="shared" si="165"/>
        <v>0</v>
      </c>
      <c r="J399" s="139"/>
      <c r="K399" s="159" t="s">
        <v>10</v>
      </c>
      <c r="L399" s="146">
        <v>0</v>
      </c>
      <c r="M399" s="146">
        <v>0</v>
      </c>
      <c r="N399" s="146">
        <v>0</v>
      </c>
      <c r="O399" s="146">
        <v>0</v>
      </c>
      <c r="P399" s="146">
        <v>0</v>
      </c>
      <c r="Q399" s="146">
        <v>0</v>
      </c>
      <c r="R399" s="147">
        <v>0</v>
      </c>
      <c r="S399" s="148">
        <f t="shared" si="166"/>
        <v>0</v>
      </c>
      <c r="U399" s="205" t="s">
        <v>10</v>
      </c>
      <c r="V399" s="197">
        <v>0</v>
      </c>
      <c r="W399" s="197">
        <v>0</v>
      </c>
      <c r="X399" s="197">
        <v>0</v>
      </c>
      <c r="Y399" s="197">
        <v>0</v>
      </c>
      <c r="Z399" s="197">
        <v>0</v>
      </c>
      <c r="AA399" s="197">
        <v>0</v>
      </c>
      <c r="AB399" s="197">
        <v>0</v>
      </c>
      <c r="AC399" s="198">
        <v>0</v>
      </c>
      <c r="AD399" s="199">
        <v>0</v>
      </c>
      <c r="AE399" s="199">
        <v>0</v>
      </c>
      <c r="AF399" s="199">
        <v>0</v>
      </c>
      <c r="AG399" s="199">
        <v>0</v>
      </c>
      <c r="AH399" s="199">
        <v>0</v>
      </c>
      <c r="AI399" s="200">
        <f t="shared" si="167"/>
        <v>0</v>
      </c>
      <c r="AJ399" s="131" t="str">
        <f t="shared" si="168"/>
        <v/>
      </c>
      <c r="BA399" s="131"/>
      <c r="BR399" s="131"/>
      <c r="CG399" s="131"/>
    </row>
    <row r="400" spans="1:85" ht="15">
      <c r="A400" s="149" t="s">
        <v>53</v>
      </c>
      <c r="B400" s="150">
        <v>0</v>
      </c>
      <c r="C400" s="150">
        <v>0</v>
      </c>
      <c r="D400" s="150">
        <v>0</v>
      </c>
      <c r="E400" s="150">
        <v>0</v>
      </c>
      <c r="F400" s="304"/>
      <c r="G400" s="150">
        <v>0</v>
      </c>
      <c r="H400" s="151">
        <v>0</v>
      </c>
      <c r="I400" s="152">
        <f t="shared" si="165"/>
        <v>0</v>
      </c>
      <c r="J400" s="139"/>
      <c r="K400" s="153" t="s">
        <v>53</v>
      </c>
      <c r="L400" s="154">
        <v>0</v>
      </c>
      <c r="M400" s="154">
        <v>0</v>
      </c>
      <c r="N400" s="154">
        <v>0</v>
      </c>
      <c r="O400" s="154">
        <v>0</v>
      </c>
      <c r="P400" s="154">
        <v>0</v>
      </c>
      <c r="Q400" s="154">
        <v>0</v>
      </c>
      <c r="R400" s="155">
        <v>0</v>
      </c>
      <c r="S400" s="156">
        <f t="shared" si="166"/>
        <v>0</v>
      </c>
      <c r="U400" s="201" t="s">
        <v>53</v>
      </c>
      <c r="V400" s="202">
        <v>0</v>
      </c>
      <c r="W400" s="202">
        <v>0</v>
      </c>
      <c r="X400" s="202">
        <v>0</v>
      </c>
      <c r="Y400" s="202">
        <v>0</v>
      </c>
      <c r="Z400" s="202">
        <v>0</v>
      </c>
      <c r="AA400" s="202">
        <v>0</v>
      </c>
      <c r="AB400" s="202">
        <v>0</v>
      </c>
      <c r="AC400" s="203">
        <v>0</v>
      </c>
      <c r="AD400" s="202">
        <v>0</v>
      </c>
      <c r="AE400" s="202">
        <v>0</v>
      </c>
      <c r="AF400" s="202">
        <v>0</v>
      </c>
      <c r="AG400" s="202">
        <v>0</v>
      </c>
      <c r="AH400" s="202">
        <v>0</v>
      </c>
      <c r="AI400" s="204">
        <f t="shared" si="167"/>
        <v>0</v>
      </c>
      <c r="AJ400" s="131" t="str">
        <f t="shared" si="168"/>
        <v/>
      </c>
      <c r="BA400" s="131"/>
      <c r="BR400" s="131"/>
      <c r="CG400" s="131"/>
    </row>
    <row r="401" spans="1:85" ht="15">
      <c r="A401" s="157" t="s">
        <v>16</v>
      </c>
      <c r="B401" s="146">
        <v>2.1253044826093324</v>
      </c>
      <c r="C401" s="146">
        <v>0.11328915152501783</v>
      </c>
      <c r="D401" s="146">
        <v>0.68879804127210853</v>
      </c>
      <c r="E401" s="146">
        <v>0</v>
      </c>
      <c r="F401" s="304"/>
      <c r="G401" s="146">
        <v>0</v>
      </c>
      <c r="H401" s="158">
        <v>0</v>
      </c>
      <c r="I401" s="144">
        <f t="shared" si="165"/>
        <v>2.9273916754064588</v>
      </c>
      <c r="J401" s="139"/>
      <c r="K401" s="159" t="s">
        <v>16</v>
      </c>
      <c r="L401" s="146">
        <v>2.1253044826093324</v>
      </c>
      <c r="M401" s="146">
        <v>0.11328915152501783</v>
      </c>
      <c r="N401" s="146">
        <v>0.68879804127210853</v>
      </c>
      <c r="O401" s="146">
        <v>0</v>
      </c>
      <c r="P401" s="146">
        <v>0</v>
      </c>
      <c r="Q401" s="146">
        <v>0</v>
      </c>
      <c r="R401" s="147">
        <v>0</v>
      </c>
      <c r="S401" s="148">
        <f t="shared" si="166"/>
        <v>2.9273916754064588</v>
      </c>
      <c r="U401" s="205" t="s">
        <v>16</v>
      </c>
      <c r="V401" s="197">
        <v>2.1253044826093324</v>
      </c>
      <c r="W401" s="197">
        <v>0</v>
      </c>
      <c r="X401" s="197">
        <v>0</v>
      </c>
      <c r="Y401" s="197">
        <v>0.11328915152501783</v>
      </c>
      <c r="Z401" s="197">
        <v>0.68879804127210853</v>
      </c>
      <c r="AA401" s="197">
        <v>0</v>
      </c>
      <c r="AB401" s="197">
        <v>0</v>
      </c>
      <c r="AC401" s="198">
        <v>0</v>
      </c>
      <c r="AD401" s="199">
        <v>0</v>
      </c>
      <c r="AE401" s="199">
        <v>0</v>
      </c>
      <c r="AF401" s="199">
        <v>0</v>
      </c>
      <c r="AG401" s="199">
        <v>0</v>
      </c>
      <c r="AH401" s="199">
        <v>0</v>
      </c>
      <c r="AI401" s="200">
        <f t="shared" si="167"/>
        <v>2.9273916754064588</v>
      </c>
      <c r="AJ401" s="131" t="str">
        <f t="shared" si="168"/>
        <v/>
      </c>
      <c r="BA401" s="131"/>
      <c r="BR401" s="131"/>
      <c r="CG401" s="131"/>
    </row>
    <row r="402" spans="1:85" ht="15">
      <c r="A402" s="149" t="s">
        <v>15</v>
      </c>
      <c r="B402" s="150">
        <v>3.8921428283271074E-2</v>
      </c>
      <c r="C402" s="150">
        <v>2.0747030001743664E-3</v>
      </c>
      <c r="D402" s="150">
        <v>1.261419424106015E-2</v>
      </c>
      <c r="E402" s="150">
        <v>0</v>
      </c>
      <c r="F402" s="304"/>
      <c r="G402" s="150">
        <v>0</v>
      </c>
      <c r="H402" s="151">
        <v>0</v>
      </c>
      <c r="I402" s="152">
        <f t="shared" si="165"/>
        <v>5.3610325524505592E-2</v>
      </c>
      <c r="J402" s="139"/>
      <c r="K402" s="153" t="s">
        <v>15</v>
      </c>
      <c r="L402" s="154">
        <v>3.8921428283271074E-2</v>
      </c>
      <c r="M402" s="154">
        <v>2.0747030001743664E-3</v>
      </c>
      <c r="N402" s="154">
        <v>1.261419424106015E-2</v>
      </c>
      <c r="O402" s="154">
        <v>0</v>
      </c>
      <c r="P402" s="154">
        <v>0</v>
      </c>
      <c r="Q402" s="154">
        <v>0</v>
      </c>
      <c r="R402" s="155">
        <v>0</v>
      </c>
      <c r="S402" s="156">
        <f t="shared" si="166"/>
        <v>5.3610325524505592E-2</v>
      </c>
      <c r="U402" s="201" t="s">
        <v>54</v>
      </c>
      <c r="V402" s="202">
        <v>3.8921428283271074E-2</v>
      </c>
      <c r="W402" s="202">
        <v>0</v>
      </c>
      <c r="X402" s="202">
        <v>0</v>
      </c>
      <c r="Y402" s="202">
        <v>2.0747030001743664E-3</v>
      </c>
      <c r="Z402" s="202">
        <v>1.261419424106015E-2</v>
      </c>
      <c r="AA402" s="202">
        <v>0</v>
      </c>
      <c r="AB402" s="202">
        <v>0</v>
      </c>
      <c r="AC402" s="203">
        <v>0</v>
      </c>
      <c r="AD402" s="202">
        <v>0</v>
      </c>
      <c r="AE402" s="202">
        <v>0</v>
      </c>
      <c r="AF402" s="202">
        <v>0</v>
      </c>
      <c r="AG402" s="202">
        <v>0</v>
      </c>
      <c r="AH402" s="202">
        <v>0</v>
      </c>
      <c r="AI402" s="204">
        <f t="shared" si="167"/>
        <v>5.3610325524505592E-2</v>
      </c>
      <c r="AJ402" s="131" t="str">
        <f t="shared" si="168"/>
        <v/>
      </c>
      <c r="BA402" s="131"/>
      <c r="BR402" s="131"/>
      <c r="CG402" s="131"/>
    </row>
    <row r="403" spans="1:85" ht="15">
      <c r="A403" s="157" t="s">
        <v>55</v>
      </c>
      <c r="B403" s="146">
        <v>0</v>
      </c>
      <c r="C403" s="146">
        <v>0</v>
      </c>
      <c r="D403" s="146">
        <v>0</v>
      </c>
      <c r="E403" s="146">
        <v>0.56928444364777642</v>
      </c>
      <c r="F403" s="304"/>
      <c r="G403" s="146">
        <v>0</v>
      </c>
      <c r="H403" s="158">
        <v>0</v>
      </c>
      <c r="I403" s="144">
        <f t="shared" si="165"/>
        <v>0.56928444364777642</v>
      </c>
      <c r="J403" s="139"/>
      <c r="K403" s="159" t="s">
        <v>55</v>
      </c>
      <c r="L403" s="146">
        <v>0</v>
      </c>
      <c r="M403" s="146">
        <v>0</v>
      </c>
      <c r="N403" s="146">
        <v>0</v>
      </c>
      <c r="O403" s="146">
        <v>0.56928444364777642</v>
      </c>
      <c r="P403" s="146">
        <v>4.4946066786710155</v>
      </c>
      <c r="Q403" s="146">
        <v>0</v>
      </c>
      <c r="R403" s="147">
        <v>0</v>
      </c>
      <c r="S403" s="148">
        <f t="shared" si="166"/>
        <v>5.0638911223187915</v>
      </c>
      <c r="U403" s="205" t="s">
        <v>55</v>
      </c>
      <c r="V403" s="197">
        <v>0</v>
      </c>
      <c r="W403" s="197">
        <v>0</v>
      </c>
      <c r="X403" s="197">
        <v>0</v>
      </c>
      <c r="Y403" s="197">
        <v>0</v>
      </c>
      <c r="Z403" s="197">
        <v>0</v>
      </c>
      <c r="AA403" s="197">
        <v>0.56928444364777642</v>
      </c>
      <c r="AB403" s="197">
        <v>4.4946066786710155</v>
      </c>
      <c r="AC403" s="198">
        <v>0</v>
      </c>
      <c r="AD403" s="197">
        <v>0</v>
      </c>
      <c r="AE403" s="197">
        <v>0</v>
      </c>
      <c r="AF403" s="197">
        <v>0</v>
      </c>
      <c r="AG403" s="197">
        <v>0</v>
      </c>
      <c r="AH403" s="197">
        <v>0</v>
      </c>
      <c r="AI403" s="200">
        <f t="shared" si="167"/>
        <v>5.0638911223187915</v>
      </c>
      <c r="AJ403" s="131" t="str">
        <f t="shared" si="168"/>
        <v/>
      </c>
      <c r="BA403" s="131"/>
      <c r="BR403" s="131"/>
      <c r="CG403" s="131"/>
    </row>
    <row r="404" spans="1:85" ht="15">
      <c r="A404" s="149" t="s">
        <v>12</v>
      </c>
      <c r="B404" s="150">
        <v>0</v>
      </c>
      <c r="C404" s="150">
        <v>0</v>
      </c>
      <c r="D404" s="150">
        <v>0</v>
      </c>
      <c r="E404" s="150">
        <v>0</v>
      </c>
      <c r="F404" s="304"/>
      <c r="G404" s="150">
        <v>0</v>
      </c>
      <c r="H404" s="151">
        <v>0</v>
      </c>
      <c r="I404" s="152">
        <f t="shared" si="165"/>
        <v>0</v>
      </c>
      <c r="J404" s="139"/>
      <c r="K404" s="153" t="s">
        <v>12</v>
      </c>
      <c r="L404" s="154">
        <v>0</v>
      </c>
      <c r="M404" s="154">
        <v>0</v>
      </c>
      <c r="N404" s="154">
        <v>0</v>
      </c>
      <c r="O404" s="154">
        <v>0</v>
      </c>
      <c r="P404" s="154">
        <v>1.5077114330186268</v>
      </c>
      <c r="Q404" s="154">
        <v>0</v>
      </c>
      <c r="R404" s="155">
        <v>0</v>
      </c>
      <c r="S404" s="156">
        <f t="shared" si="166"/>
        <v>1.5077114330186268</v>
      </c>
      <c r="U404" s="201" t="s">
        <v>12</v>
      </c>
      <c r="V404" s="202">
        <v>0</v>
      </c>
      <c r="W404" s="202">
        <v>0</v>
      </c>
      <c r="X404" s="202">
        <v>0</v>
      </c>
      <c r="Y404" s="202">
        <v>0</v>
      </c>
      <c r="Z404" s="202">
        <v>0</v>
      </c>
      <c r="AA404" s="202">
        <v>0</v>
      </c>
      <c r="AB404" s="202">
        <v>1.5077114330186268</v>
      </c>
      <c r="AC404" s="203">
        <v>0</v>
      </c>
      <c r="AD404" s="202">
        <v>0</v>
      </c>
      <c r="AE404" s="202">
        <v>0</v>
      </c>
      <c r="AF404" s="202">
        <v>0</v>
      </c>
      <c r="AG404" s="202">
        <v>0</v>
      </c>
      <c r="AH404" s="202">
        <v>0</v>
      </c>
      <c r="AI404" s="204">
        <f t="shared" si="167"/>
        <v>1.5077114330186268</v>
      </c>
      <c r="AJ404" s="131" t="str">
        <f t="shared" si="168"/>
        <v/>
      </c>
      <c r="BA404" s="131"/>
      <c r="BR404" s="131"/>
      <c r="CG404" s="131"/>
    </row>
    <row r="405" spans="1:85" ht="15">
      <c r="A405" s="157" t="s">
        <v>56</v>
      </c>
      <c r="B405" s="146">
        <v>0</v>
      </c>
      <c r="C405" s="146">
        <v>0</v>
      </c>
      <c r="D405" s="146">
        <v>0</v>
      </c>
      <c r="E405" s="146">
        <v>0</v>
      </c>
      <c r="F405" s="304"/>
      <c r="G405" s="146">
        <v>0</v>
      </c>
      <c r="H405" s="158">
        <v>0</v>
      </c>
      <c r="I405" s="144">
        <f t="shared" si="165"/>
        <v>0</v>
      </c>
      <c r="J405" s="139"/>
      <c r="K405" s="159" t="s">
        <v>56</v>
      </c>
      <c r="L405" s="146">
        <v>0</v>
      </c>
      <c r="M405" s="146">
        <v>0</v>
      </c>
      <c r="N405" s="146">
        <v>0</v>
      </c>
      <c r="O405" s="146">
        <v>0</v>
      </c>
      <c r="P405" s="146">
        <v>0</v>
      </c>
      <c r="Q405" s="146">
        <v>0</v>
      </c>
      <c r="R405" s="147">
        <v>0</v>
      </c>
      <c r="S405" s="148">
        <f t="shared" si="166"/>
        <v>0</v>
      </c>
      <c r="U405" s="205" t="s">
        <v>56</v>
      </c>
      <c r="V405" s="197">
        <v>0</v>
      </c>
      <c r="W405" s="197">
        <v>0</v>
      </c>
      <c r="X405" s="197">
        <v>0</v>
      </c>
      <c r="Y405" s="197">
        <v>0</v>
      </c>
      <c r="Z405" s="197">
        <v>0</v>
      </c>
      <c r="AA405" s="197">
        <v>0</v>
      </c>
      <c r="AB405" s="197">
        <v>0</v>
      </c>
      <c r="AC405" s="198">
        <v>0</v>
      </c>
      <c r="AD405" s="197">
        <v>0</v>
      </c>
      <c r="AE405" s="197">
        <v>0</v>
      </c>
      <c r="AF405" s="197">
        <v>0</v>
      </c>
      <c r="AG405" s="197">
        <v>0</v>
      </c>
      <c r="AH405" s="197">
        <v>0</v>
      </c>
      <c r="AI405" s="200">
        <f t="shared" si="167"/>
        <v>0</v>
      </c>
      <c r="AJ405" s="131" t="str">
        <f t="shared" si="168"/>
        <v/>
      </c>
      <c r="BA405" s="131"/>
      <c r="BR405" s="131"/>
      <c r="CG405" s="131"/>
    </row>
    <row r="406" spans="1:85" ht="15">
      <c r="A406" s="149" t="s">
        <v>17</v>
      </c>
      <c r="B406" s="150">
        <v>0</v>
      </c>
      <c r="C406" s="150">
        <v>0</v>
      </c>
      <c r="D406" s="150">
        <v>0</v>
      </c>
      <c r="E406" s="150">
        <v>0.51999261839098376</v>
      </c>
      <c r="F406" s="304"/>
      <c r="G406" s="150">
        <v>0</v>
      </c>
      <c r="H406" s="151">
        <v>0</v>
      </c>
      <c r="I406" s="152">
        <f t="shared" si="165"/>
        <v>0.51999261839098376</v>
      </c>
      <c r="J406" s="139"/>
      <c r="K406" s="153" t="s">
        <v>17</v>
      </c>
      <c r="L406" s="154">
        <v>0</v>
      </c>
      <c r="M406" s="154">
        <v>0</v>
      </c>
      <c r="N406" s="154">
        <v>0</v>
      </c>
      <c r="O406" s="154">
        <v>0.51999261839098376</v>
      </c>
      <c r="P406" s="154">
        <v>0</v>
      </c>
      <c r="Q406" s="154">
        <v>0</v>
      </c>
      <c r="R406" s="155">
        <v>0</v>
      </c>
      <c r="S406" s="156">
        <f t="shared" si="166"/>
        <v>0.51999261839098376</v>
      </c>
      <c r="U406" s="201" t="s">
        <v>17</v>
      </c>
      <c r="V406" s="202">
        <v>0</v>
      </c>
      <c r="W406" s="202">
        <v>0</v>
      </c>
      <c r="X406" s="202">
        <v>0</v>
      </c>
      <c r="Y406" s="202">
        <v>0</v>
      </c>
      <c r="Z406" s="202">
        <v>0</v>
      </c>
      <c r="AA406" s="202">
        <v>0</v>
      </c>
      <c r="AB406" s="202">
        <v>0</v>
      </c>
      <c r="AC406" s="203">
        <v>0.51999261839098376</v>
      </c>
      <c r="AD406" s="202">
        <v>0</v>
      </c>
      <c r="AE406" s="202">
        <v>0</v>
      </c>
      <c r="AF406" s="202">
        <v>0</v>
      </c>
      <c r="AG406" s="202">
        <v>0</v>
      </c>
      <c r="AH406" s="202">
        <v>0.51999261839098376</v>
      </c>
      <c r="AI406" s="204">
        <f t="shared" si="167"/>
        <v>0.51999261839098376</v>
      </c>
      <c r="AJ406" s="131" t="str">
        <f t="shared" si="168"/>
        <v/>
      </c>
      <c r="BA406" s="131"/>
      <c r="BR406" s="131"/>
      <c r="CG406" s="131"/>
    </row>
    <row r="407" spans="1:85" ht="15">
      <c r="A407" s="157" t="s">
        <v>141</v>
      </c>
      <c r="B407" s="146">
        <v>34.566165958022729</v>
      </c>
      <c r="C407" s="146">
        <v>285.57423056875399</v>
      </c>
      <c r="D407" s="146">
        <v>195.9926758097258</v>
      </c>
      <c r="E407" s="146">
        <v>63.513528596538848</v>
      </c>
      <c r="F407" s="304"/>
      <c r="G407" s="146">
        <v>0</v>
      </c>
      <c r="H407" s="158">
        <v>0</v>
      </c>
      <c r="I407" s="144">
        <f t="shared" si="165"/>
        <v>579.64660093304144</v>
      </c>
      <c r="J407" s="139"/>
      <c r="K407" s="159" t="s">
        <v>141</v>
      </c>
      <c r="L407" s="146">
        <v>34.566165958022729</v>
      </c>
      <c r="M407" s="146">
        <v>285.57423056875399</v>
      </c>
      <c r="N407" s="146">
        <v>195.9926758097258</v>
      </c>
      <c r="O407" s="146">
        <v>63.513528596538848</v>
      </c>
      <c r="P407" s="146">
        <v>0</v>
      </c>
      <c r="Q407" s="146">
        <v>0</v>
      </c>
      <c r="R407" s="147">
        <v>0</v>
      </c>
      <c r="S407" s="148">
        <f t="shared" si="166"/>
        <v>579.64660093304144</v>
      </c>
      <c r="U407" s="205" t="s">
        <v>141</v>
      </c>
      <c r="V407" s="197">
        <v>34.566165958022729</v>
      </c>
      <c r="W407" s="197">
        <v>0</v>
      </c>
      <c r="X407" s="197">
        <v>0</v>
      </c>
      <c r="Y407" s="197">
        <v>285.57423056875399</v>
      </c>
      <c r="Z407" s="197">
        <v>195.9926758097258</v>
      </c>
      <c r="AA407" s="197">
        <v>63.513528596538848</v>
      </c>
      <c r="AB407" s="197">
        <v>0</v>
      </c>
      <c r="AC407" s="198">
        <v>0</v>
      </c>
      <c r="AD407" s="197">
        <v>0</v>
      </c>
      <c r="AE407" s="197">
        <v>0</v>
      </c>
      <c r="AF407" s="197">
        <v>0</v>
      </c>
      <c r="AG407" s="197">
        <v>0</v>
      </c>
      <c r="AH407" s="197">
        <v>0</v>
      </c>
      <c r="AI407" s="200">
        <f t="shared" si="167"/>
        <v>579.64660093304144</v>
      </c>
      <c r="AJ407" s="131" t="str">
        <f t="shared" si="168"/>
        <v/>
      </c>
      <c r="BA407" s="131"/>
      <c r="BR407" s="131"/>
      <c r="CG407" s="131"/>
    </row>
    <row r="408" spans="1:85" ht="15">
      <c r="A408" s="149" t="s">
        <v>25</v>
      </c>
      <c r="B408" s="150">
        <v>16.770863833572012</v>
      </c>
      <c r="C408" s="150">
        <v>1.9700515745864413</v>
      </c>
      <c r="D408" s="150">
        <v>11.597647072945279</v>
      </c>
      <c r="E408" s="150">
        <v>253.99817202400723</v>
      </c>
      <c r="F408" s="304"/>
      <c r="G408" s="150">
        <v>37.466959066639809</v>
      </c>
      <c r="H408" s="151">
        <v>0</v>
      </c>
      <c r="I408" s="152">
        <f t="shared" si="165"/>
        <v>321.80369357175073</v>
      </c>
      <c r="J408" s="139"/>
      <c r="K408" s="153" t="s">
        <v>25</v>
      </c>
      <c r="L408" s="154">
        <v>16.770863833572012</v>
      </c>
      <c r="M408" s="154">
        <v>1.9700515745864413</v>
      </c>
      <c r="N408" s="154">
        <v>11.597647072945279</v>
      </c>
      <c r="O408" s="154">
        <v>253.99817202400723</v>
      </c>
      <c r="P408" s="154">
        <v>0.5015718213608974</v>
      </c>
      <c r="Q408" s="154">
        <v>37.466959066639809</v>
      </c>
      <c r="R408" s="155">
        <v>0</v>
      </c>
      <c r="S408" s="156">
        <f t="shared" si="166"/>
        <v>322.3052653931116</v>
      </c>
      <c r="U408" s="201" t="s">
        <v>25</v>
      </c>
      <c r="V408" s="202">
        <v>4.2337581247099552</v>
      </c>
      <c r="W408" s="202">
        <v>9.0972893224852474</v>
      </c>
      <c r="X408" s="202">
        <v>37.466959066639809</v>
      </c>
      <c r="Y408" s="202">
        <v>1.9700515745864413</v>
      </c>
      <c r="Z408" s="202">
        <v>11.597647072945279</v>
      </c>
      <c r="AA408" s="202">
        <v>253.583832385969</v>
      </c>
      <c r="AB408" s="202">
        <v>0.5015718213608974</v>
      </c>
      <c r="AC408" s="203">
        <v>3.8541560244150457</v>
      </c>
      <c r="AD408" s="202">
        <v>3.4398163863768096</v>
      </c>
      <c r="AE408" s="202">
        <v>0</v>
      </c>
      <c r="AF408" s="202">
        <v>0</v>
      </c>
      <c r="AG408" s="202">
        <v>0</v>
      </c>
      <c r="AH408" s="202">
        <v>0.41433963803823604</v>
      </c>
      <c r="AI408" s="204">
        <f t="shared" si="167"/>
        <v>322.30526539311165</v>
      </c>
      <c r="AJ408" s="131" t="str">
        <f t="shared" si="168"/>
        <v/>
      </c>
      <c r="BA408" s="131"/>
      <c r="BR408" s="131"/>
      <c r="CG408" s="131"/>
    </row>
    <row r="409" spans="1:85" ht="15">
      <c r="A409" s="157" t="s">
        <v>24</v>
      </c>
      <c r="B409" s="146">
        <v>0.67034060251315564</v>
      </c>
      <c r="C409" s="146">
        <v>0</v>
      </c>
      <c r="D409" s="146">
        <v>0</v>
      </c>
      <c r="E409" s="146">
        <v>0</v>
      </c>
      <c r="F409" s="304"/>
      <c r="G409" s="146">
        <v>0</v>
      </c>
      <c r="H409" s="158">
        <v>0</v>
      </c>
      <c r="I409" s="144">
        <f t="shared" si="165"/>
        <v>0.67034060251315564</v>
      </c>
      <c r="J409" s="139"/>
      <c r="K409" s="159" t="s">
        <v>24</v>
      </c>
      <c r="L409" s="146">
        <v>0.67034060251315564</v>
      </c>
      <c r="M409" s="146">
        <v>0</v>
      </c>
      <c r="N409" s="146">
        <v>0</v>
      </c>
      <c r="O409" s="146">
        <v>0</v>
      </c>
      <c r="P409" s="146">
        <v>0</v>
      </c>
      <c r="Q409" s="146">
        <v>0</v>
      </c>
      <c r="R409" s="147">
        <v>0</v>
      </c>
      <c r="S409" s="148">
        <f t="shared" si="166"/>
        <v>0.67034060251315564</v>
      </c>
      <c r="U409" s="205" t="s">
        <v>24</v>
      </c>
      <c r="V409" s="197">
        <v>0.67034060251315564</v>
      </c>
      <c r="W409" s="197">
        <v>0</v>
      </c>
      <c r="X409" s="197">
        <v>0</v>
      </c>
      <c r="Y409" s="197">
        <v>0</v>
      </c>
      <c r="Z409" s="197">
        <v>0</v>
      </c>
      <c r="AA409" s="197">
        <v>0</v>
      </c>
      <c r="AB409" s="197">
        <v>0</v>
      </c>
      <c r="AC409" s="198">
        <v>0</v>
      </c>
      <c r="AD409" s="197">
        <v>0</v>
      </c>
      <c r="AE409" s="197">
        <v>0</v>
      </c>
      <c r="AF409" s="197">
        <v>0</v>
      </c>
      <c r="AG409" s="197">
        <v>0</v>
      </c>
      <c r="AH409" s="197">
        <v>0</v>
      </c>
      <c r="AI409" s="200">
        <f t="shared" si="167"/>
        <v>0.67034060251315564</v>
      </c>
      <c r="AJ409" s="131" t="str">
        <f t="shared" si="168"/>
        <v/>
      </c>
      <c r="BA409" s="131"/>
      <c r="BR409" s="131"/>
      <c r="CG409" s="131"/>
    </row>
    <row r="410" spans="1:85" ht="15">
      <c r="A410" s="149" t="s">
        <v>57</v>
      </c>
      <c r="B410" s="150">
        <v>0</v>
      </c>
      <c r="C410" s="150">
        <v>0</v>
      </c>
      <c r="D410" s="150">
        <v>0</v>
      </c>
      <c r="E410" s="150">
        <v>0</v>
      </c>
      <c r="F410" s="304"/>
      <c r="G410" s="150">
        <v>0</v>
      </c>
      <c r="H410" s="151">
        <v>0</v>
      </c>
      <c r="I410" s="152">
        <f t="shared" si="165"/>
        <v>0</v>
      </c>
      <c r="J410" s="139"/>
      <c r="K410" s="153" t="s">
        <v>57</v>
      </c>
      <c r="L410" s="154">
        <v>0</v>
      </c>
      <c r="M410" s="154">
        <v>0</v>
      </c>
      <c r="N410" s="154">
        <v>0</v>
      </c>
      <c r="O410" s="154">
        <v>0</v>
      </c>
      <c r="P410" s="154">
        <v>0</v>
      </c>
      <c r="Q410" s="154">
        <v>0</v>
      </c>
      <c r="R410" s="155">
        <v>0</v>
      </c>
      <c r="S410" s="156">
        <f t="shared" si="166"/>
        <v>0</v>
      </c>
      <c r="U410" s="201" t="s">
        <v>57</v>
      </c>
      <c r="V410" s="202">
        <v>0</v>
      </c>
      <c r="W410" s="202">
        <v>0</v>
      </c>
      <c r="X410" s="202">
        <v>0</v>
      </c>
      <c r="Y410" s="202">
        <v>0</v>
      </c>
      <c r="Z410" s="202">
        <v>0</v>
      </c>
      <c r="AA410" s="202">
        <v>0</v>
      </c>
      <c r="AB410" s="202">
        <v>0</v>
      </c>
      <c r="AC410" s="203">
        <v>0</v>
      </c>
      <c r="AD410" s="202">
        <v>0</v>
      </c>
      <c r="AE410" s="202">
        <v>0</v>
      </c>
      <c r="AF410" s="202">
        <v>0</v>
      </c>
      <c r="AG410" s="202">
        <v>0</v>
      </c>
      <c r="AH410" s="202">
        <v>0</v>
      </c>
      <c r="AI410" s="204">
        <f t="shared" si="167"/>
        <v>0</v>
      </c>
      <c r="AJ410" s="131" t="str">
        <f t="shared" si="168"/>
        <v/>
      </c>
      <c r="BA410" s="131"/>
      <c r="BR410" s="131"/>
      <c r="CG410" s="131"/>
    </row>
    <row r="411" spans="1:85" ht="15">
      <c r="A411" s="157" t="s">
        <v>22</v>
      </c>
      <c r="B411" s="146">
        <v>0.58056187230279865</v>
      </c>
      <c r="C411" s="146">
        <v>0</v>
      </c>
      <c r="D411" s="146">
        <v>0</v>
      </c>
      <c r="E411" s="146">
        <v>0</v>
      </c>
      <c r="F411" s="304"/>
      <c r="G411" s="146">
        <v>0</v>
      </c>
      <c r="H411" s="158">
        <v>0</v>
      </c>
      <c r="I411" s="144">
        <f t="shared" si="165"/>
        <v>0.58056187230279865</v>
      </c>
      <c r="J411" s="139"/>
      <c r="K411" s="159" t="s">
        <v>22</v>
      </c>
      <c r="L411" s="146">
        <v>0.58056187230279865</v>
      </c>
      <c r="M411" s="146">
        <v>0</v>
      </c>
      <c r="N411" s="146">
        <v>0</v>
      </c>
      <c r="O411" s="146">
        <v>0</v>
      </c>
      <c r="P411" s="146">
        <v>0.27901310700792759</v>
      </c>
      <c r="Q411" s="146">
        <v>0</v>
      </c>
      <c r="R411" s="147">
        <v>0</v>
      </c>
      <c r="S411" s="148">
        <f t="shared" si="166"/>
        <v>0.85957497931072624</v>
      </c>
      <c r="U411" s="205" t="s">
        <v>22</v>
      </c>
      <c r="V411" s="197">
        <v>0.58056187230279865</v>
      </c>
      <c r="W411" s="197">
        <v>0</v>
      </c>
      <c r="X411" s="197">
        <v>0</v>
      </c>
      <c r="Y411" s="197">
        <v>0</v>
      </c>
      <c r="Z411" s="197">
        <v>0</v>
      </c>
      <c r="AA411" s="197">
        <v>0</v>
      </c>
      <c r="AB411" s="197">
        <v>0.27901310700792759</v>
      </c>
      <c r="AC411" s="198">
        <v>0</v>
      </c>
      <c r="AD411" s="197">
        <v>0</v>
      </c>
      <c r="AE411" s="197">
        <v>0</v>
      </c>
      <c r="AF411" s="197">
        <v>0</v>
      </c>
      <c r="AG411" s="197">
        <v>0</v>
      </c>
      <c r="AH411" s="197">
        <v>0</v>
      </c>
      <c r="AI411" s="200">
        <f t="shared" si="167"/>
        <v>0.85957497931072624</v>
      </c>
      <c r="AJ411" s="131" t="str">
        <f t="shared" si="168"/>
        <v/>
      </c>
      <c r="BA411" s="131"/>
      <c r="BR411" s="131"/>
      <c r="CG411" s="131"/>
    </row>
    <row r="412" spans="1:85" ht="15">
      <c r="A412" s="149" t="s">
        <v>21</v>
      </c>
      <c r="B412" s="150">
        <v>0</v>
      </c>
      <c r="C412" s="150">
        <v>0</v>
      </c>
      <c r="D412" s="150">
        <v>0</v>
      </c>
      <c r="E412" s="150">
        <v>0</v>
      </c>
      <c r="F412" s="304"/>
      <c r="G412" s="150">
        <v>0</v>
      </c>
      <c r="H412" s="151">
        <v>0</v>
      </c>
      <c r="I412" s="152">
        <f t="shared" si="165"/>
        <v>0</v>
      </c>
      <c r="J412" s="139"/>
      <c r="K412" s="153" t="s">
        <v>21</v>
      </c>
      <c r="L412" s="154">
        <v>0</v>
      </c>
      <c r="M412" s="154">
        <v>0</v>
      </c>
      <c r="N412" s="154">
        <v>0</v>
      </c>
      <c r="O412" s="154">
        <v>0</v>
      </c>
      <c r="P412" s="154">
        <v>0</v>
      </c>
      <c r="Q412" s="154">
        <v>0</v>
      </c>
      <c r="R412" s="155">
        <v>0</v>
      </c>
      <c r="S412" s="156">
        <f t="shared" si="166"/>
        <v>0</v>
      </c>
      <c r="U412" s="201" t="s">
        <v>58</v>
      </c>
      <c r="V412" s="202">
        <v>0</v>
      </c>
      <c r="W412" s="202">
        <v>0</v>
      </c>
      <c r="X412" s="202">
        <v>0</v>
      </c>
      <c r="Y412" s="202">
        <v>0</v>
      </c>
      <c r="Z412" s="202">
        <v>0</v>
      </c>
      <c r="AA412" s="202">
        <v>0</v>
      </c>
      <c r="AB412" s="202">
        <v>0</v>
      </c>
      <c r="AC412" s="203">
        <v>0</v>
      </c>
      <c r="AD412" s="202">
        <v>0</v>
      </c>
      <c r="AE412" s="202">
        <v>0</v>
      </c>
      <c r="AF412" s="202">
        <v>0</v>
      </c>
      <c r="AG412" s="202">
        <v>0</v>
      </c>
      <c r="AH412" s="202">
        <v>0</v>
      </c>
      <c r="AI412" s="204">
        <f t="shared" si="167"/>
        <v>0</v>
      </c>
      <c r="AJ412" s="131" t="str">
        <f t="shared" si="168"/>
        <v/>
      </c>
      <c r="BA412" s="131"/>
      <c r="BR412" s="131"/>
      <c r="CG412" s="131"/>
    </row>
    <row r="413" spans="1:85" ht="15">
      <c r="A413" s="160" t="s">
        <v>61</v>
      </c>
      <c r="B413" s="146">
        <v>8.0436934533548241E-4</v>
      </c>
      <c r="C413" s="146">
        <v>0</v>
      </c>
      <c r="D413" s="146">
        <v>0</v>
      </c>
      <c r="E413" s="146">
        <v>0</v>
      </c>
      <c r="F413" s="304"/>
      <c r="G413" s="146">
        <v>0</v>
      </c>
      <c r="H413" s="158">
        <v>0</v>
      </c>
      <c r="I413" s="144">
        <f t="shared" si="165"/>
        <v>8.0436934533548241E-4</v>
      </c>
      <c r="J413" s="139"/>
      <c r="K413" s="161" t="s">
        <v>61</v>
      </c>
      <c r="L413" s="146">
        <v>8.0436934533548241E-4</v>
      </c>
      <c r="M413" s="146">
        <v>0</v>
      </c>
      <c r="N413" s="146">
        <v>0</v>
      </c>
      <c r="O413" s="146">
        <v>0</v>
      </c>
      <c r="P413" s="146">
        <v>0</v>
      </c>
      <c r="Q413" s="146">
        <v>0</v>
      </c>
      <c r="R413" s="147">
        <v>0</v>
      </c>
      <c r="S413" s="148">
        <f t="shared" si="166"/>
        <v>8.0436934533548241E-4</v>
      </c>
      <c r="U413" s="206" t="s">
        <v>59</v>
      </c>
      <c r="V413" s="197">
        <v>8.0436934533548241E-4</v>
      </c>
      <c r="W413" s="197">
        <v>0</v>
      </c>
      <c r="X413" s="197">
        <v>0</v>
      </c>
      <c r="Y413" s="197">
        <v>0</v>
      </c>
      <c r="Z413" s="197">
        <v>0</v>
      </c>
      <c r="AA413" s="197">
        <v>0</v>
      </c>
      <c r="AB413" s="197">
        <v>0</v>
      </c>
      <c r="AC413" s="198">
        <v>0</v>
      </c>
      <c r="AD413" s="199">
        <v>0</v>
      </c>
      <c r="AE413" s="199">
        <v>0</v>
      </c>
      <c r="AF413" s="199">
        <v>0</v>
      </c>
      <c r="AG413" s="199">
        <v>0</v>
      </c>
      <c r="AH413" s="199">
        <v>0</v>
      </c>
      <c r="AI413" s="200">
        <f t="shared" si="167"/>
        <v>8.0436934533548241E-4</v>
      </c>
      <c r="AJ413" s="131" t="str">
        <f t="shared" si="168"/>
        <v/>
      </c>
      <c r="BA413" s="131"/>
      <c r="BR413" s="131"/>
      <c r="CG413" s="131"/>
    </row>
    <row r="414" spans="1:85">
      <c r="A414" s="162" t="s">
        <v>23</v>
      </c>
      <c r="B414" s="163">
        <v>8.0436934533548241E-4</v>
      </c>
      <c r="C414" s="163">
        <v>0</v>
      </c>
      <c r="D414" s="163">
        <v>0</v>
      </c>
      <c r="E414" s="163">
        <v>0</v>
      </c>
      <c r="F414" s="304"/>
      <c r="G414" s="163">
        <v>0</v>
      </c>
      <c r="H414" s="164">
        <v>0</v>
      </c>
      <c r="I414" s="165">
        <f t="shared" si="165"/>
        <v>8.0436934533548241E-4</v>
      </c>
      <c r="J414" s="139"/>
      <c r="K414" s="166" t="s">
        <v>23</v>
      </c>
      <c r="L414" s="167">
        <v>8.0436934533548241E-4</v>
      </c>
      <c r="M414" s="167">
        <v>0</v>
      </c>
      <c r="N414" s="167">
        <v>0</v>
      </c>
      <c r="O414" s="167">
        <v>0</v>
      </c>
      <c r="P414" s="167">
        <v>0</v>
      </c>
      <c r="Q414" s="167">
        <v>0</v>
      </c>
      <c r="R414" s="168">
        <v>0</v>
      </c>
      <c r="S414" s="169">
        <f t="shared" si="166"/>
        <v>8.0436934533548241E-4</v>
      </c>
      <c r="U414" s="207" t="s">
        <v>62</v>
      </c>
      <c r="V414" s="208">
        <v>8.0436934533548241E-4</v>
      </c>
      <c r="W414" s="208">
        <v>0</v>
      </c>
      <c r="X414" s="208">
        <v>0</v>
      </c>
      <c r="Y414" s="208">
        <v>0</v>
      </c>
      <c r="Z414" s="208">
        <v>0</v>
      </c>
      <c r="AA414" s="208">
        <v>0</v>
      </c>
      <c r="AB414" s="208">
        <v>0</v>
      </c>
      <c r="AC414" s="208">
        <v>0</v>
      </c>
      <c r="AD414" s="208">
        <v>0</v>
      </c>
      <c r="AE414" s="208">
        <v>0</v>
      </c>
      <c r="AF414" s="208">
        <v>0</v>
      </c>
      <c r="AG414" s="208">
        <v>0</v>
      </c>
      <c r="AH414" s="92">
        <v>0</v>
      </c>
      <c r="AI414" s="209">
        <f t="shared" si="167"/>
        <v>8.0436934533548241E-4</v>
      </c>
      <c r="AJ414" s="131" t="str">
        <f t="shared" si="168"/>
        <v/>
      </c>
      <c r="BA414" s="131"/>
      <c r="BR414" s="131"/>
      <c r="CG414" s="131"/>
    </row>
    <row r="415" spans="1:85">
      <c r="A415" s="170" t="s">
        <v>19</v>
      </c>
      <c r="B415" s="171">
        <v>0</v>
      </c>
      <c r="C415" s="171">
        <v>0</v>
      </c>
      <c r="D415" s="171">
        <v>0</v>
      </c>
      <c r="E415" s="171">
        <v>0</v>
      </c>
      <c r="F415" s="304"/>
      <c r="G415" s="171">
        <v>0</v>
      </c>
      <c r="H415" s="172">
        <v>0</v>
      </c>
      <c r="I415" s="173">
        <f t="shared" si="165"/>
        <v>0</v>
      </c>
      <c r="J415" s="139"/>
      <c r="K415" s="174" t="s">
        <v>19</v>
      </c>
      <c r="L415" s="171">
        <v>0</v>
      </c>
      <c r="M415" s="171">
        <v>0</v>
      </c>
      <c r="N415" s="171">
        <v>0</v>
      </c>
      <c r="O415" s="171">
        <v>0</v>
      </c>
      <c r="P415" s="171">
        <v>0</v>
      </c>
      <c r="Q415" s="171">
        <v>0</v>
      </c>
      <c r="R415" s="175">
        <v>0</v>
      </c>
      <c r="S415" s="176">
        <f t="shared" si="166"/>
        <v>0</v>
      </c>
      <c r="U415" s="210" t="s">
        <v>19</v>
      </c>
      <c r="V415" s="211">
        <v>0</v>
      </c>
      <c r="W415" s="211">
        <v>0</v>
      </c>
      <c r="X415" s="211">
        <v>0</v>
      </c>
      <c r="Y415" s="211">
        <v>0</v>
      </c>
      <c r="Z415" s="211">
        <v>0</v>
      </c>
      <c r="AA415" s="211">
        <v>0</v>
      </c>
      <c r="AB415" s="211">
        <v>0</v>
      </c>
      <c r="AC415" s="211">
        <v>0</v>
      </c>
      <c r="AD415" s="212">
        <v>0</v>
      </c>
      <c r="AE415" s="212">
        <v>0</v>
      </c>
      <c r="AF415" s="212">
        <v>0</v>
      </c>
      <c r="AG415" s="212">
        <v>0</v>
      </c>
      <c r="AH415" s="212">
        <v>0</v>
      </c>
      <c r="AI415" s="213">
        <f t="shared" si="167"/>
        <v>0</v>
      </c>
      <c r="AJ415" s="131" t="str">
        <f t="shared" si="168"/>
        <v/>
      </c>
      <c r="BA415" s="131"/>
      <c r="BR415" s="131"/>
      <c r="CG415" s="131"/>
    </row>
    <row r="416" spans="1:85">
      <c r="A416" s="162" t="s">
        <v>20</v>
      </c>
      <c r="B416" s="163">
        <v>0</v>
      </c>
      <c r="C416" s="163">
        <v>0</v>
      </c>
      <c r="D416" s="163">
        <v>0</v>
      </c>
      <c r="E416" s="163">
        <v>0</v>
      </c>
      <c r="F416" s="304"/>
      <c r="G416" s="163">
        <v>0</v>
      </c>
      <c r="H416" s="164">
        <v>0</v>
      </c>
      <c r="I416" s="165">
        <f t="shared" si="165"/>
        <v>0</v>
      </c>
      <c r="J416" s="139"/>
      <c r="K416" s="166" t="s">
        <v>20</v>
      </c>
      <c r="L416" s="167">
        <v>0</v>
      </c>
      <c r="M416" s="167">
        <v>0</v>
      </c>
      <c r="N416" s="167">
        <v>0</v>
      </c>
      <c r="O416" s="167">
        <v>0</v>
      </c>
      <c r="P416" s="167">
        <v>0</v>
      </c>
      <c r="Q416" s="167">
        <v>0</v>
      </c>
      <c r="R416" s="168">
        <v>0</v>
      </c>
      <c r="S416" s="169">
        <f t="shared" si="166"/>
        <v>0</v>
      </c>
      <c r="U416" s="207" t="s">
        <v>20</v>
      </c>
      <c r="V416" s="208">
        <v>0</v>
      </c>
      <c r="W416" s="208">
        <v>0</v>
      </c>
      <c r="X416" s="208">
        <v>0</v>
      </c>
      <c r="Y416" s="208">
        <v>0</v>
      </c>
      <c r="Z416" s="208">
        <v>0</v>
      </c>
      <c r="AA416" s="208">
        <v>0</v>
      </c>
      <c r="AB416" s="208">
        <v>0</v>
      </c>
      <c r="AC416" s="208">
        <v>0</v>
      </c>
      <c r="AD416" s="208">
        <v>0</v>
      </c>
      <c r="AE416" s="208">
        <v>0</v>
      </c>
      <c r="AF416" s="208">
        <v>0</v>
      </c>
      <c r="AG416" s="208">
        <v>0</v>
      </c>
      <c r="AH416" s="92">
        <v>0</v>
      </c>
      <c r="AI416" s="209">
        <f t="shared" si="167"/>
        <v>0</v>
      </c>
      <c r="AJ416" s="131" t="str">
        <f t="shared" si="168"/>
        <v/>
      </c>
      <c r="BA416" s="131"/>
      <c r="BR416" s="131"/>
      <c r="CG416" s="131"/>
    </row>
    <row r="417" spans="1:85" ht="15" thickBot="1">
      <c r="A417" s="177" t="s">
        <v>11</v>
      </c>
      <c r="B417" s="178">
        <v>0</v>
      </c>
      <c r="C417" s="178">
        <v>0</v>
      </c>
      <c r="D417" s="178">
        <v>0</v>
      </c>
      <c r="E417" s="178">
        <v>0</v>
      </c>
      <c r="F417" s="305"/>
      <c r="G417" s="178">
        <v>0</v>
      </c>
      <c r="H417" s="179">
        <v>0</v>
      </c>
      <c r="I417" s="180">
        <f t="shared" si="165"/>
        <v>0</v>
      </c>
      <c r="J417" s="139"/>
      <c r="K417" s="181" t="s">
        <v>11</v>
      </c>
      <c r="L417" s="178">
        <v>0</v>
      </c>
      <c r="M417" s="178">
        <v>0</v>
      </c>
      <c r="N417" s="178">
        <v>0</v>
      </c>
      <c r="O417" s="178">
        <v>0</v>
      </c>
      <c r="P417" s="178">
        <v>0</v>
      </c>
      <c r="Q417" s="178">
        <v>0</v>
      </c>
      <c r="R417" s="182">
        <v>0</v>
      </c>
      <c r="S417" s="183">
        <f t="shared" si="166"/>
        <v>0</v>
      </c>
      <c r="U417" s="210" t="s">
        <v>11</v>
      </c>
      <c r="V417" s="211">
        <v>0</v>
      </c>
      <c r="W417" s="211">
        <v>0</v>
      </c>
      <c r="X417" s="211">
        <v>0</v>
      </c>
      <c r="Y417" s="211">
        <v>0</v>
      </c>
      <c r="Z417" s="211">
        <v>0</v>
      </c>
      <c r="AA417" s="211">
        <v>0</v>
      </c>
      <c r="AB417" s="211">
        <v>0</v>
      </c>
      <c r="AC417" s="211">
        <v>0</v>
      </c>
      <c r="AD417" s="212">
        <v>0</v>
      </c>
      <c r="AE417" s="212">
        <v>0</v>
      </c>
      <c r="AF417" s="212">
        <v>0</v>
      </c>
      <c r="AG417" s="212">
        <v>0</v>
      </c>
      <c r="AH417" s="212">
        <v>0</v>
      </c>
      <c r="AI417" s="213">
        <f t="shared" si="167"/>
        <v>0</v>
      </c>
      <c r="AJ417" s="131" t="str">
        <f t="shared" si="168"/>
        <v/>
      </c>
      <c r="BA417" s="131"/>
      <c r="BR417" s="131"/>
      <c r="CG417" s="131"/>
    </row>
    <row r="418" spans="1:85" ht="15">
      <c r="A418" s="184" t="s">
        <v>26</v>
      </c>
      <c r="B418" s="185">
        <f>SUM(B397:B413)</f>
        <v>54.752962546648639</v>
      </c>
      <c r="C418" s="185">
        <f t="shared" ref="C418:I418" si="169">SUM(C397:C413)</f>
        <v>287.6596459978656</v>
      </c>
      <c r="D418" s="185">
        <f t="shared" si="169"/>
        <v>208.29173511818425</v>
      </c>
      <c r="E418" s="185">
        <f t="shared" si="169"/>
        <v>318.60097768258481</v>
      </c>
      <c r="F418" s="185">
        <f t="shared" si="169"/>
        <v>0</v>
      </c>
      <c r="G418" s="185">
        <f t="shared" si="169"/>
        <v>37.466959066639809</v>
      </c>
      <c r="H418" s="187">
        <f t="shared" si="169"/>
        <v>0</v>
      </c>
      <c r="I418" s="144">
        <f t="shared" si="169"/>
        <v>906.77228041192325</v>
      </c>
      <c r="J418" s="139"/>
      <c r="K418" s="186" t="s">
        <v>26</v>
      </c>
      <c r="L418" s="185">
        <f>SUM(L397:L413)</f>
        <v>54.752962546648639</v>
      </c>
      <c r="M418" s="185">
        <f t="shared" ref="M418:S418" si="170">SUM(M397:M413)</f>
        <v>287.6596459978656</v>
      </c>
      <c r="N418" s="185">
        <f t="shared" si="170"/>
        <v>208.29173511818425</v>
      </c>
      <c r="O418" s="185">
        <f t="shared" si="170"/>
        <v>318.60097768258481</v>
      </c>
      <c r="P418" s="185">
        <f t="shared" si="170"/>
        <v>6.7829030400584678</v>
      </c>
      <c r="Q418" s="185">
        <f t="shared" si="170"/>
        <v>37.466959066639809</v>
      </c>
      <c r="R418" s="187">
        <f t="shared" si="170"/>
        <v>0</v>
      </c>
      <c r="S418" s="188">
        <f t="shared" si="170"/>
        <v>913.55518345198163</v>
      </c>
      <c r="T418" s="131" t="str">
        <f>IF(ABS(S418-AI418)&gt;0.01,S418-AI418,"")</f>
        <v/>
      </c>
      <c r="U418" s="214" t="s">
        <v>60</v>
      </c>
      <c r="V418" s="215">
        <f>SUM(V397:V413)</f>
        <v>42.215856837786589</v>
      </c>
      <c r="W418" s="215">
        <f t="shared" ref="W418:AH418" si="171">SUM(W397:W413)</f>
        <v>9.0972893224852474</v>
      </c>
      <c r="X418" s="215">
        <f t="shared" si="171"/>
        <v>37.466959066639809</v>
      </c>
      <c r="Y418" s="215">
        <f t="shared" si="171"/>
        <v>287.6596459978656</v>
      </c>
      <c r="Z418" s="215">
        <f t="shared" si="171"/>
        <v>208.29173511818425</v>
      </c>
      <c r="AA418" s="215">
        <f t="shared" si="171"/>
        <v>317.66664542615564</v>
      </c>
      <c r="AB418" s="215">
        <f t="shared" si="171"/>
        <v>6.7829030400584678</v>
      </c>
      <c r="AC418" s="215">
        <f t="shared" si="171"/>
        <v>4.3741486428060297</v>
      </c>
      <c r="AD418" s="216">
        <f t="shared" si="171"/>
        <v>3.4398163863768096</v>
      </c>
      <c r="AE418" s="216">
        <f t="shared" si="171"/>
        <v>0</v>
      </c>
      <c r="AF418" s="216">
        <f t="shared" si="171"/>
        <v>0</v>
      </c>
      <c r="AG418" s="216">
        <f t="shared" si="171"/>
        <v>0</v>
      </c>
      <c r="AH418" s="216">
        <f t="shared" si="171"/>
        <v>0.9343322564292198</v>
      </c>
      <c r="AI418" s="217">
        <f>SUM(V418:AC418)</f>
        <v>913.55518345198163</v>
      </c>
      <c r="AJ418" s="131" t="str">
        <f t="shared" si="168"/>
        <v/>
      </c>
      <c r="BA418" s="131"/>
      <c r="BR418" s="131"/>
      <c r="CG418" s="131"/>
    </row>
    <row r="419" spans="1:85" s="2" customFormat="1" ht="15" thickBot="1">
      <c r="A419" s="15" t="s">
        <v>100</v>
      </c>
      <c r="B419" s="100">
        <f>IF($I418=0,"-",B418/$I418)</f>
        <v>6.0382263253322854E-2</v>
      </c>
      <c r="C419" s="100">
        <f t="shared" ref="C419:H419" si="172">IF($I418=0,"-",C418/$I418)</f>
        <v>0.31723471505678275</v>
      </c>
      <c r="D419" s="100">
        <f t="shared" si="172"/>
        <v>0.22970677381487961</v>
      </c>
      <c r="E419" s="100">
        <f t="shared" si="172"/>
        <v>0.35135720904244294</v>
      </c>
      <c r="F419" s="100">
        <f t="shared" si="172"/>
        <v>0</v>
      </c>
      <c r="G419" s="100">
        <f t="shared" si="172"/>
        <v>4.1319038832571653E-2</v>
      </c>
      <c r="H419" s="101">
        <f t="shared" si="172"/>
        <v>0</v>
      </c>
      <c r="I419" s="102">
        <f>SUM(B419:H419)</f>
        <v>0.99999999999999978</v>
      </c>
      <c r="J419" s="131"/>
      <c r="K419" s="27" t="s">
        <v>100</v>
      </c>
      <c r="L419" s="76">
        <f t="shared" ref="L419:R419" si="173">IF($S418=0,"-",L418/$S418)</f>
        <v>5.9933941089095215E-2</v>
      </c>
      <c r="M419" s="76">
        <f t="shared" si="173"/>
        <v>0.31487933209563534</v>
      </c>
      <c r="N419" s="76">
        <f t="shared" si="173"/>
        <v>0.22800126242087324</v>
      </c>
      <c r="O419" s="76">
        <f t="shared" si="173"/>
        <v>0.34874847568453554</v>
      </c>
      <c r="P419" s="76">
        <f t="shared" si="173"/>
        <v>7.424732695871121E-3</v>
      </c>
      <c r="Q419" s="76">
        <f t="shared" si="173"/>
        <v>4.1012256013989494E-2</v>
      </c>
      <c r="R419" s="77">
        <f t="shared" si="173"/>
        <v>0</v>
      </c>
      <c r="S419" s="78">
        <f>SUM(L419:R419)</f>
        <v>1</v>
      </c>
      <c r="U419" s="36" t="s">
        <v>100</v>
      </c>
      <c r="V419" s="103">
        <f>+V418/$AI418</f>
        <v>4.6210516455359306E-2</v>
      </c>
      <c r="W419" s="103">
        <f t="shared" ref="W419:AH419" si="174">+W418/$AI418</f>
        <v>9.9581169121169127E-3</v>
      </c>
      <c r="X419" s="103">
        <f t="shared" si="174"/>
        <v>4.1012256013989494E-2</v>
      </c>
      <c r="Y419" s="103">
        <f t="shared" si="174"/>
        <v>0.31487933209563534</v>
      </c>
      <c r="Z419" s="103">
        <f t="shared" si="174"/>
        <v>0.22800126242087324</v>
      </c>
      <c r="AA419" s="103">
        <f t="shared" si="174"/>
        <v>0.34772573258882161</v>
      </c>
      <c r="AB419" s="103">
        <f t="shared" si="174"/>
        <v>7.424732695871121E-3</v>
      </c>
      <c r="AC419" s="103">
        <f t="shared" si="174"/>
        <v>4.7880508173329672E-3</v>
      </c>
      <c r="AD419" s="103">
        <f t="shared" si="174"/>
        <v>3.7653077216190014E-3</v>
      </c>
      <c r="AE419" s="103">
        <f t="shared" si="174"/>
        <v>0</v>
      </c>
      <c r="AF419" s="103">
        <f t="shared" si="174"/>
        <v>0</v>
      </c>
      <c r="AG419" s="103">
        <f t="shared" si="174"/>
        <v>0</v>
      </c>
      <c r="AH419" s="103">
        <f t="shared" si="174"/>
        <v>1.0227430957139661E-3</v>
      </c>
      <c r="AI419" s="104">
        <f>SUM(V419:AC419)</f>
        <v>1</v>
      </c>
      <c r="AJ419" s="2" t="str">
        <f t="shared" si="168"/>
        <v/>
      </c>
    </row>
    <row r="420" spans="1:85" ht="15" thickBot="1">
      <c r="A420" s="218"/>
      <c r="B420" s="218"/>
      <c r="C420" s="218"/>
      <c r="D420" s="218"/>
      <c r="E420" s="218"/>
      <c r="F420" s="218"/>
      <c r="G420" s="218"/>
      <c r="H420" s="218"/>
      <c r="I420" s="218"/>
      <c r="K420" s="218"/>
      <c r="L420" s="218"/>
      <c r="M420" s="218"/>
      <c r="N420" s="218"/>
      <c r="O420" s="218"/>
      <c r="P420" s="218"/>
      <c r="Q420" s="218"/>
      <c r="R420" s="218"/>
      <c r="S420" s="218"/>
      <c r="AI420" s="139"/>
      <c r="BA420" s="131"/>
      <c r="BR420" s="131"/>
      <c r="CG420" s="131"/>
    </row>
    <row r="421" spans="1:85" ht="28.5">
      <c r="A421" s="328" t="s">
        <v>40</v>
      </c>
      <c r="B421" s="135" t="s">
        <v>0</v>
      </c>
      <c r="C421" s="135" t="s">
        <v>1</v>
      </c>
      <c r="D421" s="135" t="s">
        <v>2</v>
      </c>
      <c r="E421" s="135" t="s">
        <v>3</v>
      </c>
      <c r="F421" s="135" t="s">
        <v>27</v>
      </c>
      <c r="G421" s="135" t="s">
        <v>4</v>
      </c>
      <c r="H421" s="135" t="s">
        <v>5</v>
      </c>
      <c r="I421" s="136" t="s">
        <v>6</v>
      </c>
      <c r="K421" s="330" t="s">
        <v>40</v>
      </c>
      <c r="L421" s="137" t="s">
        <v>0</v>
      </c>
      <c r="M421" s="137" t="s">
        <v>1</v>
      </c>
      <c r="N421" s="137" t="s">
        <v>2</v>
      </c>
      <c r="O421" s="137" t="s">
        <v>3</v>
      </c>
      <c r="P421" s="137" t="s">
        <v>27</v>
      </c>
      <c r="Q421" s="137" t="s">
        <v>4</v>
      </c>
      <c r="R421" s="137" t="s">
        <v>5</v>
      </c>
      <c r="S421" s="138" t="s">
        <v>6</v>
      </c>
      <c r="U421" s="332" t="s">
        <v>40</v>
      </c>
      <c r="V421" s="190" t="s">
        <v>69</v>
      </c>
      <c r="W421" s="190" t="s">
        <v>70</v>
      </c>
      <c r="X421" s="190" t="s">
        <v>4</v>
      </c>
      <c r="Y421" s="190" t="s">
        <v>1</v>
      </c>
      <c r="Z421" s="190" t="s">
        <v>2</v>
      </c>
      <c r="AA421" s="190" t="s">
        <v>3</v>
      </c>
      <c r="AB421" s="190" t="s">
        <v>52</v>
      </c>
      <c r="AC421" s="190" t="s">
        <v>64</v>
      </c>
      <c r="AD421" s="191" t="s">
        <v>72</v>
      </c>
      <c r="AE421" s="191" t="s">
        <v>79</v>
      </c>
      <c r="AF421" s="191" t="s">
        <v>73</v>
      </c>
      <c r="AG421" s="191" t="s">
        <v>80</v>
      </c>
      <c r="AH421" s="191" t="s">
        <v>81</v>
      </c>
      <c r="AI421" s="192" t="s">
        <v>60</v>
      </c>
      <c r="BA421" s="131"/>
      <c r="BR421" s="131"/>
      <c r="CG421" s="131"/>
    </row>
    <row r="422" spans="1:85" ht="15">
      <c r="A422" s="329" t="s">
        <v>40</v>
      </c>
      <c r="B422" s="294" t="s">
        <v>109</v>
      </c>
      <c r="C422" s="295"/>
      <c r="D422" s="295"/>
      <c r="E422" s="295"/>
      <c r="F422" s="295"/>
      <c r="G422" s="295"/>
      <c r="H422" s="295"/>
      <c r="I422" s="296"/>
      <c r="K422" s="331" t="s">
        <v>40</v>
      </c>
      <c r="L422" s="297" t="s">
        <v>109</v>
      </c>
      <c r="M422" s="298"/>
      <c r="N422" s="298"/>
      <c r="O422" s="298"/>
      <c r="P422" s="298"/>
      <c r="Q422" s="298"/>
      <c r="R422" s="298"/>
      <c r="S422" s="299"/>
      <c r="U422" s="333" t="s">
        <v>40</v>
      </c>
      <c r="V422" s="326" t="s">
        <v>109</v>
      </c>
      <c r="W422" s="326"/>
      <c r="X422" s="326"/>
      <c r="Y422" s="326"/>
      <c r="Z422" s="326"/>
      <c r="AA422" s="326"/>
      <c r="AB422" s="326"/>
      <c r="AC422" s="326"/>
      <c r="AD422" s="326"/>
      <c r="AE422" s="326"/>
      <c r="AF422" s="326"/>
      <c r="AG422" s="326"/>
      <c r="AH422" s="326"/>
      <c r="AI422" s="327"/>
      <c r="BA422" s="131"/>
      <c r="BR422" s="131"/>
      <c r="CG422" s="131"/>
    </row>
    <row r="423" spans="1:85" ht="15">
      <c r="A423" s="141" t="s">
        <v>7</v>
      </c>
      <c r="B423" s="142">
        <v>0</v>
      </c>
      <c r="C423" s="142">
        <v>0</v>
      </c>
      <c r="D423" s="142">
        <v>0</v>
      </c>
      <c r="E423" s="142">
        <v>0</v>
      </c>
      <c r="F423" s="303"/>
      <c r="G423" s="142">
        <v>0</v>
      </c>
      <c r="H423" s="143">
        <v>0</v>
      </c>
      <c r="I423" s="144">
        <f>SUM(B423:H423)</f>
        <v>0</v>
      </c>
      <c r="J423" s="139"/>
      <c r="K423" s="193" t="s">
        <v>7</v>
      </c>
      <c r="L423" s="142">
        <v>0</v>
      </c>
      <c r="M423" s="142">
        <v>0</v>
      </c>
      <c r="N423" s="142">
        <v>0</v>
      </c>
      <c r="O423" s="142">
        <v>0</v>
      </c>
      <c r="P423" s="142">
        <v>0</v>
      </c>
      <c r="Q423" s="142">
        <v>0</v>
      </c>
      <c r="R423" s="194">
        <v>0</v>
      </c>
      <c r="S423" s="195">
        <f>SUM(L423:R423)</f>
        <v>0</v>
      </c>
      <c r="U423" s="196" t="s">
        <v>7</v>
      </c>
      <c r="V423" s="197">
        <v>0</v>
      </c>
      <c r="W423" s="197">
        <v>0</v>
      </c>
      <c r="X423" s="197">
        <v>0</v>
      </c>
      <c r="Y423" s="197">
        <v>0</v>
      </c>
      <c r="Z423" s="197">
        <v>0</v>
      </c>
      <c r="AA423" s="197">
        <v>0</v>
      </c>
      <c r="AB423" s="197">
        <v>0</v>
      </c>
      <c r="AC423" s="198">
        <v>0</v>
      </c>
      <c r="AD423" s="199">
        <v>0</v>
      </c>
      <c r="AE423" s="199">
        <v>0</v>
      </c>
      <c r="AF423" s="199">
        <v>0</v>
      </c>
      <c r="AG423" s="199">
        <v>0</v>
      </c>
      <c r="AH423" s="199">
        <v>0</v>
      </c>
      <c r="AI423" s="200">
        <f>SUM(V423:AC423)</f>
        <v>0</v>
      </c>
      <c r="AJ423" s="131" t="str">
        <f>IF(ABS(S423-AI423)&gt;0.001,S423-AI423,"")</f>
        <v/>
      </c>
      <c r="BA423" s="131"/>
      <c r="BR423" s="131"/>
      <c r="CG423" s="131"/>
    </row>
    <row r="424" spans="1:85" ht="15">
      <c r="A424" s="149" t="s">
        <v>8</v>
      </c>
      <c r="B424" s="150">
        <v>0</v>
      </c>
      <c r="C424" s="150">
        <v>0</v>
      </c>
      <c r="D424" s="150">
        <v>0</v>
      </c>
      <c r="E424" s="150">
        <v>0</v>
      </c>
      <c r="F424" s="304"/>
      <c r="G424" s="150">
        <v>0</v>
      </c>
      <c r="H424" s="151">
        <v>0</v>
      </c>
      <c r="I424" s="152">
        <f t="shared" ref="I424:I443" si="175">SUM(B424:H424)</f>
        <v>0</v>
      </c>
      <c r="J424" s="139"/>
      <c r="K424" s="153" t="s">
        <v>8</v>
      </c>
      <c r="L424" s="154">
        <v>0</v>
      </c>
      <c r="M424" s="154">
        <v>0</v>
      </c>
      <c r="N424" s="154">
        <v>0</v>
      </c>
      <c r="O424" s="154">
        <v>0</v>
      </c>
      <c r="P424" s="154">
        <v>0</v>
      </c>
      <c r="Q424" s="154">
        <v>0</v>
      </c>
      <c r="R424" s="155">
        <v>0</v>
      </c>
      <c r="S424" s="156">
        <f t="shared" ref="S424:S443" si="176">SUM(L424:R424)</f>
        <v>0</v>
      </c>
      <c r="U424" s="201" t="s">
        <v>8</v>
      </c>
      <c r="V424" s="202">
        <v>0</v>
      </c>
      <c r="W424" s="202">
        <v>0</v>
      </c>
      <c r="X424" s="202">
        <v>0</v>
      </c>
      <c r="Y424" s="202">
        <v>0</v>
      </c>
      <c r="Z424" s="202">
        <v>0</v>
      </c>
      <c r="AA424" s="202">
        <v>0</v>
      </c>
      <c r="AB424" s="202">
        <v>0</v>
      </c>
      <c r="AC424" s="203">
        <v>0</v>
      </c>
      <c r="AD424" s="202">
        <v>0</v>
      </c>
      <c r="AE424" s="202">
        <v>0</v>
      </c>
      <c r="AF424" s="202">
        <v>0</v>
      </c>
      <c r="AG424" s="202">
        <v>0</v>
      </c>
      <c r="AH424" s="202">
        <v>0</v>
      </c>
      <c r="AI424" s="204">
        <f t="shared" ref="AI424:AI443" si="177">SUM(V424:AC424)</f>
        <v>0</v>
      </c>
      <c r="AJ424" s="131" t="str">
        <f t="shared" ref="AJ424:AJ445" si="178">IF(ABS(S424-AI424)&gt;0.001,S424-AI424,"")</f>
        <v/>
      </c>
      <c r="BA424" s="131"/>
      <c r="BR424" s="131"/>
      <c r="CG424" s="131"/>
    </row>
    <row r="425" spans="1:85" ht="15">
      <c r="A425" s="157" t="s">
        <v>10</v>
      </c>
      <c r="B425" s="146">
        <v>0</v>
      </c>
      <c r="C425" s="146">
        <v>0</v>
      </c>
      <c r="D425" s="146">
        <v>0</v>
      </c>
      <c r="E425" s="146">
        <v>0</v>
      </c>
      <c r="F425" s="304"/>
      <c r="G425" s="146">
        <v>0</v>
      </c>
      <c r="H425" s="158">
        <v>0</v>
      </c>
      <c r="I425" s="144">
        <f t="shared" si="175"/>
        <v>0</v>
      </c>
      <c r="J425" s="139"/>
      <c r="K425" s="159" t="s">
        <v>10</v>
      </c>
      <c r="L425" s="146">
        <v>0</v>
      </c>
      <c r="M425" s="146">
        <v>0</v>
      </c>
      <c r="N425" s="146">
        <v>0</v>
      </c>
      <c r="O425" s="146">
        <v>0</v>
      </c>
      <c r="P425" s="146">
        <v>0</v>
      </c>
      <c r="Q425" s="146">
        <v>0</v>
      </c>
      <c r="R425" s="147">
        <v>0</v>
      </c>
      <c r="S425" s="148">
        <f t="shared" si="176"/>
        <v>0</v>
      </c>
      <c r="U425" s="205" t="s">
        <v>10</v>
      </c>
      <c r="V425" s="197">
        <v>0</v>
      </c>
      <c r="W425" s="197">
        <v>0</v>
      </c>
      <c r="X425" s="197">
        <v>0</v>
      </c>
      <c r="Y425" s="197">
        <v>0</v>
      </c>
      <c r="Z425" s="197">
        <v>0</v>
      </c>
      <c r="AA425" s="197">
        <v>0</v>
      </c>
      <c r="AB425" s="197">
        <v>0</v>
      </c>
      <c r="AC425" s="198">
        <v>0</v>
      </c>
      <c r="AD425" s="199">
        <v>0</v>
      </c>
      <c r="AE425" s="199">
        <v>0</v>
      </c>
      <c r="AF425" s="199">
        <v>0</v>
      </c>
      <c r="AG425" s="199">
        <v>0</v>
      </c>
      <c r="AH425" s="199">
        <v>0</v>
      </c>
      <c r="AI425" s="200">
        <f t="shared" si="177"/>
        <v>0</v>
      </c>
      <c r="AJ425" s="131" t="str">
        <f t="shared" si="178"/>
        <v/>
      </c>
      <c r="BA425" s="131"/>
      <c r="BR425" s="131"/>
      <c r="CG425" s="131"/>
    </row>
    <row r="426" spans="1:85" ht="15">
      <c r="A426" s="149" t="s">
        <v>53</v>
      </c>
      <c r="B426" s="150">
        <v>0</v>
      </c>
      <c r="C426" s="150">
        <v>0</v>
      </c>
      <c r="D426" s="150">
        <v>0</v>
      </c>
      <c r="E426" s="150">
        <v>0</v>
      </c>
      <c r="F426" s="304"/>
      <c r="G426" s="150">
        <v>0</v>
      </c>
      <c r="H426" s="151">
        <v>0</v>
      </c>
      <c r="I426" s="152">
        <f t="shared" si="175"/>
        <v>0</v>
      </c>
      <c r="J426" s="139"/>
      <c r="K426" s="153" t="s">
        <v>53</v>
      </c>
      <c r="L426" s="154">
        <v>0</v>
      </c>
      <c r="M426" s="154">
        <v>0</v>
      </c>
      <c r="N426" s="154">
        <v>0</v>
      </c>
      <c r="O426" s="154">
        <v>0</v>
      </c>
      <c r="P426" s="154">
        <v>0</v>
      </c>
      <c r="Q426" s="154">
        <v>0</v>
      </c>
      <c r="R426" s="155">
        <v>0</v>
      </c>
      <c r="S426" s="156">
        <f t="shared" si="176"/>
        <v>0</v>
      </c>
      <c r="U426" s="201" t="s">
        <v>53</v>
      </c>
      <c r="V426" s="202">
        <v>0</v>
      </c>
      <c r="W426" s="202">
        <v>0</v>
      </c>
      <c r="X426" s="202">
        <v>0</v>
      </c>
      <c r="Y426" s="202">
        <v>0</v>
      </c>
      <c r="Z426" s="202">
        <v>0</v>
      </c>
      <c r="AA426" s="202">
        <v>0</v>
      </c>
      <c r="AB426" s="202">
        <v>0</v>
      </c>
      <c r="AC426" s="203">
        <v>0</v>
      </c>
      <c r="AD426" s="202">
        <v>0</v>
      </c>
      <c r="AE426" s="202">
        <v>0</v>
      </c>
      <c r="AF426" s="202">
        <v>0</v>
      </c>
      <c r="AG426" s="202">
        <v>0</v>
      </c>
      <c r="AH426" s="202">
        <v>0</v>
      </c>
      <c r="AI426" s="204">
        <f t="shared" si="177"/>
        <v>0</v>
      </c>
      <c r="AJ426" s="131" t="str">
        <f t="shared" si="178"/>
        <v/>
      </c>
      <c r="BA426" s="131"/>
      <c r="BR426" s="131"/>
      <c r="CG426" s="131"/>
    </row>
    <row r="427" spans="1:85" ht="15">
      <c r="A427" s="157" t="s">
        <v>16</v>
      </c>
      <c r="B427" s="146">
        <v>1.8754901276605129</v>
      </c>
      <c r="C427" s="146">
        <v>0</v>
      </c>
      <c r="D427" s="146">
        <v>0.58311261153626415</v>
      </c>
      <c r="E427" s="146">
        <v>0</v>
      </c>
      <c r="F427" s="304"/>
      <c r="G427" s="146">
        <v>0</v>
      </c>
      <c r="H427" s="158">
        <v>0</v>
      </c>
      <c r="I427" s="144">
        <f t="shared" si="175"/>
        <v>2.4586027391967771</v>
      </c>
      <c r="J427" s="139"/>
      <c r="K427" s="159" t="s">
        <v>16</v>
      </c>
      <c r="L427" s="146">
        <v>1.8754901276605129</v>
      </c>
      <c r="M427" s="146">
        <v>0</v>
      </c>
      <c r="N427" s="146">
        <v>0.58311261153626415</v>
      </c>
      <c r="O427" s="146">
        <v>0</v>
      </c>
      <c r="P427" s="146">
        <v>0</v>
      </c>
      <c r="Q427" s="146">
        <v>0</v>
      </c>
      <c r="R427" s="147">
        <v>0</v>
      </c>
      <c r="S427" s="148">
        <f t="shared" si="176"/>
        <v>2.4586027391967771</v>
      </c>
      <c r="U427" s="205" t="s">
        <v>16</v>
      </c>
      <c r="V427" s="197">
        <v>1.8754901276605129</v>
      </c>
      <c r="W427" s="197">
        <v>0</v>
      </c>
      <c r="X427" s="197">
        <v>0</v>
      </c>
      <c r="Y427" s="197">
        <v>0</v>
      </c>
      <c r="Z427" s="197">
        <v>0.58311261153626415</v>
      </c>
      <c r="AA427" s="197">
        <v>0</v>
      </c>
      <c r="AB427" s="197">
        <v>0</v>
      </c>
      <c r="AC427" s="198">
        <v>0</v>
      </c>
      <c r="AD427" s="199">
        <v>0</v>
      </c>
      <c r="AE427" s="199">
        <v>0</v>
      </c>
      <c r="AF427" s="199">
        <v>0</v>
      </c>
      <c r="AG427" s="199">
        <v>0</v>
      </c>
      <c r="AH427" s="199">
        <v>0</v>
      </c>
      <c r="AI427" s="200">
        <f t="shared" si="177"/>
        <v>2.4586027391967771</v>
      </c>
      <c r="AJ427" s="131" t="str">
        <f t="shared" si="178"/>
        <v/>
      </c>
      <c r="BA427" s="131"/>
      <c r="BR427" s="131"/>
      <c r="CG427" s="131"/>
    </row>
    <row r="428" spans="1:85" ht="15">
      <c r="A428" s="149" t="s">
        <v>15</v>
      </c>
      <c r="B428" s="150">
        <v>0.18146234890368898</v>
      </c>
      <c r="C428" s="150">
        <v>0</v>
      </c>
      <c r="D428" s="150">
        <v>0</v>
      </c>
      <c r="E428" s="150">
        <v>0</v>
      </c>
      <c r="F428" s="304"/>
      <c r="G428" s="150">
        <v>0</v>
      </c>
      <c r="H428" s="151">
        <v>0</v>
      </c>
      <c r="I428" s="152">
        <f t="shared" si="175"/>
        <v>0.18146234890368898</v>
      </c>
      <c r="J428" s="139"/>
      <c r="K428" s="153" t="s">
        <v>15</v>
      </c>
      <c r="L428" s="154">
        <v>0.18146234890368898</v>
      </c>
      <c r="M428" s="154">
        <v>0</v>
      </c>
      <c r="N428" s="154">
        <v>0</v>
      </c>
      <c r="O428" s="154">
        <v>0</v>
      </c>
      <c r="P428" s="154">
        <v>0</v>
      </c>
      <c r="Q428" s="154">
        <v>0</v>
      </c>
      <c r="R428" s="155">
        <v>0</v>
      </c>
      <c r="S428" s="156">
        <f t="shared" si="176"/>
        <v>0.18146234890368898</v>
      </c>
      <c r="U428" s="201" t="s">
        <v>54</v>
      </c>
      <c r="V428" s="202">
        <v>0.15424299656813564</v>
      </c>
      <c r="W428" s="202">
        <v>0</v>
      </c>
      <c r="X428" s="202">
        <v>0</v>
      </c>
      <c r="Y428" s="202">
        <v>0</v>
      </c>
      <c r="Z428" s="202">
        <v>0</v>
      </c>
      <c r="AA428" s="202">
        <v>0</v>
      </c>
      <c r="AB428" s="202">
        <v>0</v>
      </c>
      <c r="AC428" s="203">
        <v>2.7219352335553348E-2</v>
      </c>
      <c r="AD428" s="202">
        <v>2.7219352335553348E-2</v>
      </c>
      <c r="AE428" s="202">
        <v>0</v>
      </c>
      <c r="AF428" s="202">
        <v>0</v>
      </c>
      <c r="AG428" s="202">
        <v>0</v>
      </c>
      <c r="AH428" s="202">
        <v>0</v>
      </c>
      <c r="AI428" s="204">
        <f t="shared" si="177"/>
        <v>0.18146234890368898</v>
      </c>
      <c r="AJ428" s="131" t="str">
        <f t="shared" si="178"/>
        <v/>
      </c>
      <c r="BA428" s="131"/>
      <c r="BR428" s="131"/>
      <c r="CG428" s="131"/>
    </row>
    <row r="429" spans="1:85" ht="15">
      <c r="A429" s="157" t="s">
        <v>55</v>
      </c>
      <c r="B429" s="146">
        <v>0</v>
      </c>
      <c r="C429" s="146">
        <v>0</v>
      </c>
      <c r="D429" s="146">
        <v>0</v>
      </c>
      <c r="E429" s="146">
        <v>0.91815282281828148</v>
      </c>
      <c r="F429" s="304"/>
      <c r="G429" s="146">
        <v>0</v>
      </c>
      <c r="H429" s="158">
        <v>0</v>
      </c>
      <c r="I429" s="144">
        <f t="shared" si="175"/>
        <v>0.91815282281828148</v>
      </c>
      <c r="J429" s="139"/>
      <c r="K429" s="159" t="s">
        <v>55</v>
      </c>
      <c r="L429" s="146">
        <v>0</v>
      </c>
      <c r="M429" s="146">
        <v>0</v>
      </c>
      <c r="N429" s="146">
        <v>0</v>
      </c>
      <c r="O429" s="146">
        <v>0.91815282281828148</v>
      </c>
      <c r="P429" s="146">
        <v>32.68990562849379</v>
      </c>
      <c r="Q429" s="146">
        <v>0</v>
      </c>
      <c r="R429" s="147">
        <v>0</v>
      </c>
      <c r="S429" s="148">
        <f t="shared" si="176"/>
        <v>33.608058451312068</v>
      </c>
      <c r="U429" s="205" t="s">
        <v>55</v>
      </c>
      <c r="V429" s="197">
        <v>0</v>
      </c>
      <c r="W429" s="197">
        <v>0</v>
      </c>
      <c r="X429" s="197">
        <v>0</v>
      </c>
      <c r="Y429" s="197">
        <v>0</v>
      </c>
      <c r="Z429" s="197">
        <v>0</v>
      </c>
      <c r="AA429" s="197">
        <v>2.5175782056055373E-2</v>
      </c>
      <c r="AB429" s="197">
        <v>32.68990562849379</v>
      </c>
      <c r="AC429" s="198">
        <v>0.89297704076222606</v>
      </c>
      <c r="AD429" s="197">
        <v>0</v>
      </c>
      <c r="AE429" s="197">
        <v>0</v>
      </c>
      <c r="AF429" s="197">
        <v>0</v>
      </c>
      <c r="AG429" s="197">
        <v>0</v>
      </c>
      <c r="AH429" s="197">
        <v>0.89297704076222606</v>
      </c>
      <c r="AI429" s="200">
        <f t="shared" si="177"/>
        <v>33.608058451312068</v>
      </c>
      <c r="AJ429" s="131" t="str">
        <f t="shared" si="178"/>
        <v/>
      </c>
      <c r="BA429" s="131"/>
      <c r="BR429" s="131"/>
      <c r="CG429" s="131"/>
    </row>
    <row r="430" spans="1:85" ht="15">
      <c r="A430" s="149" t="s">
        <v>12</v>
      </c>
      <c r="B430" s="150">
        <v>0</v>
      </c>
      <c r="C430" s="150">
        <v>0</v>
      </c>
      <c r="D430" s="150">
        <v>0</v>
      </c>
      <c r="E430" s="150">
        <v>0</v>
      </c>
      <c r="F430" s="304"/>
      <c r="G430" s="150">
        <v>0</v>
      </c>
      <c r="H430" s="151">
        <v>0</v>
      </c>
      <c r="I430" s="152">
        <f t="shared" si="175"/>
        <v>0</v>
      </c>
      <c r="J430" s="139"/>
      <c r="K430" s="153" t="s">
        <v>12</v>
      </c>
      <c r="L430" s="154">
        <v>0</v>
      </c>
      <c r="M430" s="154">
        <v>0</v>
      </c>
      <c r="N430" s="154">
        <v>0</v>
      </c>
      <c r="O430" s="154">
        <v>0</v>
      </c>
      <c r="P430" s="154">
        <v>4.7344742994518434</v>
      </c>
      <c r="Q430" s="154">
        <v>0</v>
      </c>
      <c r="R430" s="155">
        <v>0</v>
      </c>
      <c r="S430" s="156">
        <f t="shared" si="176"/>
        <v>4.7344742994518434</v>
      </c>
      <c r="U430" s="201" t="s">
        <v>12</v>
      </c>
      <c r="V430" s="202">
        <v>0</v>
      </c>
      <c r="W430" s="202">
        <v>0</v>
      </c>
      <c r="X430" s="202">
        <v>0</v>
      </c>
      <c r="Y430" s="202">
        <v>0</v>
      </c>
      <c r="Z430" s="202">
        <v>0</v>
      </c>
      <c r="AA430" s="202">
        <v>0</v>
      </c>
      <c r="AB430" s="202">
        <v>4.7344742994518434</v>
      </c>
      <c r="AC430" s="203">
        <v>0</v>
      </c>
      <c r="AD430" s="202">
        <v>0</v>
      </c>
      <c r="AE430" s="202">
        <v>0</v>
      </c>
      <c r="AF430" s="202">
        <v>0</v>
      </c>
      <c r="AG430" s="202">
        <v>0</v>
      </c>
      <c r="AH430" s="202">
        <v>0</v>
      </c>
      <c r="AI430" s="204">
        <f t="shared" si="177"/>
        <v>4.7344742994518434</v>
      </c>
      <c r="AJ430" s="131" t="str">
        <f t="shared" si="178"/>
        <v/>
      </c>
      <c r="BA430" s="131"/>
      <c r="BR430" s="131"/>
      <c r="CG430" s="131"/>
    </row>
    <row r="431" spans="1:85" ht="15">
      <c r="A431" s="157" t="s">
        <v>56</v>
      </c>
      <c r="B431" s="146">
        <v>0</v>
      </c>
      <c r="C431" s="146">
        <v>0</v>
      </c>
      <c r="D431" s="146">
        <v>0</v>
      </c>
      <c r="E431" s="146">
        <v>0</v>
      </c>
      <c r="F431" s="304"/>
      <c r="G431" s="146">
        <v>0</v>
      </c>
      <c r="H431" s="158">
        <v>0</v>
      </c>
      <c r="I431" s="144">
        <f t="shared" si="175"/>
        <v>0</v>
      </c>
      <c r="J431" s="139"/>
      <c r="K431" s="159" t="s">
        <v>56</v>
      </c>
      <c r="L431" s="146">
        <v>0</v>
      </c>
      <c r="M431" s="146">
        <v>0</v>
      </c>
      <c r="N431" s="146">
        <v>0</v>
      </c>
      <c r="O431" s="146">
        <v>0</v>
      </c>
      <c r="P431" s="146">
        <v>0</v>
      </c>
      <c r="Q431" s="146">
        <v>0</v>
      </c>
      <c r="R431" s="147">
        <v>0</v>
      </c>
      <c r="S431" s="148">
        <f t="shared" si="176"/>
        <v>0</v>
      </c>
      <c r="U431" s="205" t="s">
        <v>56</v>
      </c>
      <c r="V431" s="197">
        <v>0</v>
      </c>
      <c r="W431" s="197">
        <v>0</v>
      </c>
      <c r="X431" s="197">
        <v>0</v>
      </c>
      <c r="Y431" s="197">
        <v>0</v>
      </c>
      <c r="Z431" s="197">
        <v>0</v>
      </c>
      <c r="AA431" s="197">
        <v>0</v>
      </c>
      <c r="AB431" s="197">
        <v>0</v>
      </c>
      <c r="AC431" s="198">
        <v>0</v>
      </c>
      <c r="AD431" s="197">
        <v>0</v>
      </c>
      <c r="AE431" s="197">
        <v>0</v>
      </c>
      <c r="AF431" s="197">
        <v>0</v>
      </c>
      <c r="AG431" s="197">
        <v>0</v>
      </c>
      <c r="AH431" s="197">
        <v>0</v>
      </c>
      <c r="AI431" s="200">
        <f t="shared" si="177"/>
        <v>0</v>
      </c>
      <c r="AJ431" s="131" t="str">
        <f t="shared" si="178"/>
        <v/>
      </c>
      <c r="BA431" s="131"/>
      <c r="BR431" s="131"/>
      <c r="CG431" s="131"/>
    </row>
    <row r="432" spans="1:85" ht="15">
      <c r="A432" s="149" t="s">
        <v>17</v>
      </c>
      <c r="B432" s="150">
        <v>3.0106412183010484E-2</v>
      </c>
      <c r="C432" s="150">
        <v>0</v>
      </c>
      <c r="D432" s="150">
        <v>0.39444873852867901</v>
      </c>
      <c r="E432" s="150">
        <v>3.7988818281835243E-2</v>
      </c>
      <c r="F432" s="304"/>
      <c r="G432" s="150">
        <v>0</v>
      </c>
      <c r="H432" s="151">
        <v>0</v>
      </c>
      <c r="I432" s="152">
        <f t="shared" si="175"/>
        <v>0.46254396899352473</v>
      </c>
      <c r="J432" s="139"/>
      <c r="K432" s="153" t="s">
        <v>17</v>
      </c>
      <c r="L432" s="154">
        <v>3.0106412183010484E-2</v>
      </c>
      <c r="M432" s="154">
        <v>0</v>
      </c>
      <c r="N432" s="154">
        <v>0.39444873852867901</v>
      </c>
      <c r="O432" s="154">
        <v>3.7988818281835243E-2</v>
      </c>
      <c r="P432" s="154">
        <v>0</v>
      </c>
      <c r="Q432" s="154">
        <v>0</v>
      </c>
      <c r="R432" s="155">
        <v>0</v>
      </c>
      <c r="S432" s="156">
        <f t="shared" si="176"/>
        <v>0.46254396899352473</v>
      </c>
      <c r="U432" s="201" t="s">
        <v>17</v>
      </c>
      <c r="V432" s="202">
        <v>3.0106412183010484E-2</v>
      </c>
      <c r="W432" s="202">
        <v>0</v>
      </c>
      <c r="X432" s="202">
        <v>0</v>
      </c>
      <c r="Y432" s="202">
        <v>0</v>
      </c>
      <c r="Z432" s="202">
        <v>0.39444873852867901</v>
      </c>
      <c r="AA432" s="202">
        <v>2.7369465620918627E-3</v>
      </c>
      <c r="AB432" s="202">
        <v>0</v>
      </c>
      <c r="AC432" s="203">
        <v>3.525187171974338E-2</v>
      </c>
      <c r="AD432" s="202">
        <v>0</v>
      </c>
      <c r="AE432" s="202">
        <v>0</v>
      </c>
      <c r="AF432" s="202">
        <v>0</v>
      </c>
      <c r="AG432" s="202">
        <v>0</v>
      </c>
      <c r="AH432" s="202">
        <v>3.525187171974338E-2</v>
      </c>
      <c r="AI432" s="204">
        <f t="shared" si="177"/>
        <v>0.46254396899352468</v>
      </c>
      <c r="AJ432" s="131" t="str">
        <f t="shared" si="178"/>
        <v/>
      </c>
      <c r="BA432" s="131"/>
      <c r="BR432" s="131"/>
      <c r="CG432" s="131"/>
    </row>
    <row r="433" spans="1:85" ht="15">
      <c r="A433" s="157" t="s">
        <v>141</v>
      </c>
      <c r="B433" s="146">
        <v>55.551579827685238</v>
      </c>
      <c r="C433" s="146">
        <v>41.09917967523748</v>
      </c>
      <c r="D433" s="146">
        <v>84.034450318637298</v>
      </c>
      <c r="E433" s="146">
        <v>10.52790734575732</v>
      </c>
      <c r="F433" s="304"/>
      <c r="G433" s="146">
        <v>0</v>
      </c>
      <c r="H433" s="158">
        <v>0</v>
      </c>
      <c r="I433" s="144">
        <f t="shared" si="175"/>
        <v>191.21311716731734</v>
      </c>
      <c r="J433" s="139"/>
      <c r="K433" s="159" t="s">
        <v>141</v>
      </c>
      <c r="L433" s="146">
        <v>55.551579827685238</v>
      </c>
      <c r="M433" s="146">
        <v>41.09917967523748</v>
      </c>
      <c r="N433" s="146">
        <v>84.034450318637298</v>
      </c>
      <c r="O433" s="146">
        <v>10.52790734575732</v>
      </c>
      <c r="P433" s="146">
        <v>0</v>
      </c>
      <c r="Q433" s="146">
        <v>0</v>
      </c>
      <c r="R433" s="147">
        <v>0</v>
      </c>
      <c r="S433" s="148">
        <f t="shared" si="176"/>
        <v>191.21311716731734</v>
      </c>
      <c r="U433" s="205" t="s">
        <v>141</v>
      </c>
      <c r="V433" s="197">
        <v>53.392162468697514</v>
      </c>
      <c r="W433" s="197">
        <v>2.1390793561606913</v>
      </c>
      <c r="X433" s="197">
        <v>0</v>
      </c>
      <c r="Y433" s="197">
        <v>41.09917967523748</v>
      </c>
      <c r="Z433" s="197">
        <v>76.726048820399029</v>
      </c>
      <c r="AA433" s="197">
        <v>10.52790734575732</v>
      </c>
      <c r="AB433" s="197">
        <v>0</v>
      </c>
      <c r="AC433" s="198">
        <v>7.3287395010653098</v>
      </c>
      <c r="AD433" s="197">
        <v>2.0338002827031267E-2</v>
      </c>
      <c r="AE433" s="197">
        <v>0</v>
      </c>
      <c r="AF433" s="197">
        <v>0</v>
      </c>
      <c r="AG433" s="197">
        <v>7.308401498238271</v>
      </c>
      <c r="AH433" s="197">
        <v>0</v>
      </c>
      <c r="AI433" s="200">
        <f t="shared" si="177"/>
        <v>191.21311716731734</v>
      </c>
      <c r="AJ433" s="131" t="str">
        <f t="shared" si="178"/>
        <v/>
      </c>
      <c r="BA433" s="131"/>
      <c r="BR433" s="131"/>
      <c r="CG433" s="131"/>
    </row>
    <row r="434" spans="1:85" ht="15">
      <c r="A434" s="149" t="s">
        <v>25</v>
      </c>
      <c r="B434" s="150">
        <v>22.383239162176977</v>
      </c>
      <c r="C434" s="150">
        <v>3.465072545795886</v>
      </c>
      <c r="D434" s="150">
        <v>29.469194559295154</v>
      </c>
      <c r="E434" s="150">
        <v>272.2233854788447</v>
      </c>
      <c r="F434" s="304"/>
      <c r="G434" s="150">
        <v>31.01798166392145</v>
      </c>
      <c r="H434" s="151">
        <v>0</v>
      </c>
      <c r="I434" s="152">
        <f t="shared" si="175"/>
        <v>358.55887341003415</v>
      </c>
      <c r="J434" s="139"/>
      <c r="K434" s="153" t="s">
        <v>25</v>
      </c>
      <c r="L434" s="154">
        <v>22.383239162176977</v>
      </c>
      <c r="M434" s="154">
        <v>3.465072545795886</v>
      </c>
      <c r="N434" s="154">
        <v>29.469194559295154</v>
      </c>
      <c r="O434" s="154">
        <v>272.2233854788447</v>
      </c>
      <c r="P434" s="154">
        <v>1.0870570375661406</v>
      </c>
      <c r="Q434" s="154">
        <v>31.01798166392145</v>
      </c>
      <c r="R434" s="155">
        <v>0</v>
      </c>
      <c r="S434" s="156">
        <f t="shared" si="176"/>
        <v>359.64593044760028</v>
      </c>
      <c r="U434" s="201" t="s">
        <v>25</v>
      </c>
      <c r="V434" s="202">
        <v>3.8573127739437716</v>
      </c>
      <c r="W434" s="202">
        <v>18.525926388233206</v>
      </c>
      <c r="X434" s="202">
        <v>31.01798166392145</v>
      </c>
      <c r="Y434" s="202">
        <v>3.465072545795886</v>
      </c>
      <c r="Z434" s="202">
        <v>29.374015134003372</v>
      </c>
      <c r="AA434" s="202">
        <v>271.40977060046703</v>
      </c>
      <c r="AB434" s="202">
        <v>1.0870570375661406</v>
      </c>
      <c r="AC434" s="203">
        <v>0.90879430366943204</v>
      </c>
      <c r="AD434" s="202">
        <v>0</v>
      </c>
      <c r="AE434" s="202">
        <v>1.3504902899734083E-2</v>
      </c>
      <c r="AF434" s="202">
        <v>0</v>
      </c>
      <c r="AG434" s="202">
        <v>9.5179425291782707E-2</v>
      </c>
      <c r="AH434" s="202">
        <v>0.80010997547791529</v>
      </c>
      <c r="AI434" s="204">
        <f t="shared" si="177"/>
        <v>359.64593044760028</v>
      </c>
      <c r="AJ434" s="131" t="str">
        <f t="shared" si="178"/>
        <v/>
      </c>
      <c r="BA434" s="131"/>
      <c r="BR434" s="131"/>
      <c r="CG434" s="131"/>
    </row>
    <row r="435" spans="1:85" ht="15">
      <c r="A435" s="157" t="s">
        <v>24</v>
      </c>
      <c r="B435" s="146">
        <v>2.1900449178209156</v>
      </c>
      <c r="C435" s="146">
        <v>0.1771324717865829</v>
      </c>
      <c r="D435" s="146">
        <v>2.6875708812340902</v>
      </c>
      <c r="E435" s="146">
        <v>0</v>
      </c>
      <c r="F435" s="304"/>
      <c r="G435" s="146">
        <v>0</v>
      </c>
      <c r="H435" s="158">
        <v>0</v>
      </c>
      <c r="I435" s="144">
        <f t="shared" si="175"/>
        <v>5.0547482708415892</v>
      </c>
      <c r="J435" s="139"/>
      <c r="K435" s="159" t="s">
        <v>24</v>
      </c>
      <c r="L435" s="146">
        <v>2.1900449178209156</v>
      </c>
      <c r="M435" s="146">
        <v>0.1771324717865829</v>
      </c>
      <c r="N435" s="146">
        <v>2.6875708812340902</v>
      </c>
      <c r="O435" s="146">
        <v>0</v>
      </c>
      <c r="P435" s="146">
        <v>0</v>
      </c>
      <c r="Q435" s="146">
        <v>0</v>
      </c>
      <c r="R435" s="147">
        <v>0</v>
      </c>
      <c r="S435" s="148">
        <f t="shared" si="176"/>
        <v>5.0547482708415892</v>
      </c>
      <c r="U435" s="205" t="s">
        <v>24</v>
      </c>
      <c r="V435" s="197">
        <v>2.1834508496506313</v>
      </c>
      <c r="W435" s="197">
        <v>0</v>
      </c>
      <c r="X435" s="197">
        <v>0</v>
      </c>
      <c r="Y435" s="197">
        <v>0.1771324717865829</v>
      </c>
      <c r="Z435" s="197">
        <v>2.4974692931647891</v>
      </c>
      <c r="AA435" s="197">
        <v>0</v>
      </c>
      <c r="AB435" s="197">
        <v>0</v>
      </c>
      <c r="AC435" s="198">
        <v>0.19669565623958532</v>
      </c>
      <c r="AD435" s="197">
        <v>6.5940681702843446E-3</v>
      </c>
      <c r="AE435" s="197">
        <v>0</v>
      </c>
      <c r="AF435" s="197">
        <v>0</v>
      </c>
      <c r="AG435" s="197">
        <v>0.1901015880693013</v>
      </c>
      <c r="AH435" s="197">
        <v>0</v>
      </c>
      <c r="AI435" s="200">
        <f t="shared" si="177"/>
        <v>5.0547482708415892</v>
      </c>
      <c r="AJ435" s="131" t="str">
        <f t="shared" si="178"/>
        <v/>
      </c>
      <c r="BA435" s="131"/>
      <c r="BR435" s="131"/>
      <c r="CG435" s="131"/>
    </row>
    <row r="436" spans="1:85" ht="15">
      <c r="A436" s="149" t="s">
        <v>57</v>
      </c>
      <c r="B436" s="150">
        <v>0.64402446084833365</v>
      </c>
      <c r="C436" s="150">
        <v>0</v>
      </c>
      <c r="D436" s="150">
        <v>0</v>
      </c>
      <c r="E436" s="150">
        <v>0</v>
      </c>
      <c r="F436" s="304"/>
      <c r="G436" s="150">
        <v>0</v>
      </c>
      <c r="H436" s="151">
        <v>0</v>
      </c>
      <c r="I436" s="152">
        <f t="shared" si="175"/>
        <v>0.64402446084833365</v>
      </c>
      <c r="J436" s="139"/>
      <c r="K436" s="153" t="s">
        <v>57</v>
      </c>
      <c r="L436" s="154">
        <v>0.64402446084833365</v>
      </c>
      <c r="M436" s="154">
        <v>0</v>
      </c>
      <c r="N436" s="154">
        <v>0</v>
      </c>
      <c r="O436" s="154">
        <v>0</v>
      </c>
      <c r="P436" s="154">
        <v>0</v>
      </c>
      <c r="Q436" s="154">
        <v>0</v>
      </c>
      <c r="R436" s="155">
        <v>0</v>
      </c>
      <c r="S436" s="156">
        <f t="shared" si="176"/>
        <v>0.64402446084833365</v>
      </c>
      <c r="U436" s="201" t="s">
        <v>57</v>
      </c>
      <c r="V436" s="202">
        <v>0.64402446084833365</v>
      </c>
      <c r="W436" s="202">
        <v>0</v>
      </c>
      <c r="X436" s="202">
        <v>0</v>
      </c>
      <c r="Y436" s="202">
        <v>0</v>
      </c>
      <c r="Z436" s="202">
        <v>0</v>
      </c>
      <c r="AA436" s="202">
        <v>0</v>
      </c>
      <c r="AB436" s="202">
        <v>0</v>
      </c>
      <c r="AC436" s="203">
        <v>0</v>
      </c>
      <c r="AD436" s="202">
        <v>0</v>
      </c>
      <c r="AE436" s="202">
        <v>0</v>
      </c>
      <c r="AF436" s="202">
        <v>0</v>
      </c>
      <c r="AG436" s="202">
        <v>0</v>
      </c>
      <c r="AH436" s="202">
        <v>0</v>
      </c>
      <c r="AI436" s="204">
        <f t="shared" si="177"/>
        <v>0.64402446084833365</v>
      </c>
      <c r="AJ436" s="131" t="str">
        <f t="shared" si="178"/>
        <v/>
      </c>
      <c r="BA436" s="131"/>
      <c r="BR436" s="131"/>
      <c r="CG436" s="131"/>
    </row>
    <row r="437" spans="1:85" ht="15">
      <c r="A437" s="157" t="s">
        <v>22</v>
      </c>
      <c r="B437" s="146">
        <v>12.082260935598864</v>
      </c>
      <c r="C437" s="146">
        <v>0</v>
      </c>
      <c r="D437" s="146">
        <v>0</v>
      </c>
      <c r="E437" s="146">
        <v>1.4949929166658861E-2</v>
      </c>
      <c r="F437" s="304"/>
      <c r="G437" s="146">
        <v>0</v>
      </c>
      <c r="H437" s="158">
        <v>0</v>
      </c>
      <c r="I437" s="144">
        <f t="shared" si="175"/>
        <v>12.097210864765524</v>
      </c>
      <c r="J437" s="139"/>
      <c r="K437" s="159" t="s">
        <v>22</v>
      </c>
      <c r="L437" s="146">
        <v>12.082260935598864</v>
      </c>
      <c r="M437" s="146">
        <v>0</v>
      </c>
      <c r="N437" s="146">
        <v>0</v>
      </c>
      <c r="O437" s="146">
        <v>1.4949929166658861E-2</v>
      </c>
      <c r="P437" s="146">
        <v>1.8515856457220905</v>
      </c>
      <c r="Q437" s="146">
        <v>0</v>
      </c>
      <c r="R437" s="147">
        <v>0</v>
      </c>
      <c r="S437" s="148">
        <f t="shared" si="176"/>
        <v>13.948796510487615</v>
      </c>
      <c r="U437" s="205" t="s">
        <v>22</v>
      </c>
      <c r="V437" s="197">
        <v>12.082260935598864</v>
      </c>
      <c r="W437" s="197">
        <v>0</v>
      </c>
      <c r="X437" s="197">
        <v>0</v>
      </c>
      <c r="Y437" s="197">
        <v>0</v>
      </c>
      <c r="Z437" s="197">
        <v>0</v>
      </c>
      <c r="AA437" s="197">
        <v>0</v>
      </c>
      <c r="AB437" s="197">
        <v>1.8515856457220905</v>
      </c>
      <c r="AC437" s="198">
        <v>1.4949929166658861E-2</v>
      </c>
      <c r="AD437" s="197">
        <v>0</v>
      </c>
      <c r="AE437" s="197">
        <v>0</v>
      </c>
      <c r="AF437" s="197">
        <v>0</v>
      </c>
      <c r="AG437" s="197">
        <v>0</v>
      </c>
      <c r="AH437" s="197">
        <v>1.4949929166658861E-2</v>
      </c>
      <c r="AI437" s="200">
        <f t="shared" si="177"/>
        <v>13.948796510487615</v>
      </c>
      <c r="AJ437" s="131" t="str">
        <f t="shared" si="178"/>
        <v/>
      </c>
      <c r="BA437" s="131"/>
      <c r="BR437" s="131"/>
      <c r="CG437" s="131"/>
    </row>
    <row r="438" spans="1:85" ht="15">
      <c r="A438" s="149" t="s">
        <v>21</v>
      </c>
      <c r="B438" s="150">
        <v>2.0079093289570404</v>
      </c>
      <c r="C438" s="150">
        <v>0</v>
      </c>
      <c r="D438" s="150">
        <v>0</v>
      </c>
      <c r="E438" s="150">
        <v>0</v>
      </c>
      <c r="F438" s="304"/>
      <c r="G438" s="150">
        <v>0</v>
      </c>
      <c r="H438" s="151">
        <v>0</v>
      </c>
      <c r="I438" s="152">
        <f t="shared" si="175"/>
        <v>2.0079093289570404</v>
      </c>
      <c r="J438" s="139"/>
      <c r="K438" s="153" t="s">
        <v>21</v>
      </c>
      <c r="L438" s="154">
        <v>2.0079093289570404</v>
      </c>
      <c r="M438" s="154">
        <v>0</v>
      </c>
      <c r="N438" s="154">
        <v>0</v>
      </c>
      <c r="O438" s="154">
        <v>0</v>
      </c>
      <c r="P438" s="154">
        <v>0</v>
      </c>
      <c r="Q438" s="154">
        <v>0</v>
      </c>
      <c r="R438" s="155">
        <v>0</v>
      </c>
      <c r="S438" s="156">
        <f t="shared" si="176"/>
        <v>2.0079093289570404</v>
      </c>
      <c r="U438" s="201" t="s">
        <v>58</v>
      </c>
      <c r="V438" s="202">
        <v>2.0079093289570404</v>
      </c>
      <c r="W438" s="202">
        <v>0</v>
      </c>
      <c r="X438" s="202">
        <v>0</v>
      </c>
      <c r="Y438" s="202">
        <v>0</v>
      </c>
      <c r="Z438" s="202">
        <v>0</v>
      </c>
      <c r="AA438" s="202">
        <v>0</v>
      </c>
      <c r="AB438" s="202">
        <v>0</v>
      </c>
      <c r="AC438" s="203">
        <v>0</v>
      </c>
      <c r="AD438" s="202">
        <v>0</v>
      </c>
      <c r="AE438" s="202">
        <v>0</v>
      </c>
      <c r="AF438" s="202">
        <v>0</v>
      </c>
      <c r="AG438" s="202">
        <v>0</v>
      </c>
      <c r="AH438" s="202">
        <v>0</v>
      </c>
      <c r="AI438" s="204">
        <f t="shared" si="177"/>
        <v>2.0079093289570404</v>
      </c>
      <c r="AJ438" s="131" t="str">
        <f t="shared" si="178"/>
        <v/>
      </c>
      <c r="BA438" s="131"/>
      <c r="BR438" s="131"/>
      <c r="CG438" s="131"/>
    </row>
    <row r="439" spans="1:85" ht="15">
      <c r="A439" s="160" t="s">
        <v>61</v>
      </c>
      <c r="B439" s="146">
        <v>9.0434724222044627E-2</v>
      </c>
      <c r="C439" s="146">
        <v>0</v>
      </c>
      <c r="D439" s="146">
        <v>0</v>
      </c>
      <c r="E439" s="146">
        <v>0</v>
      </c>
      <c r="F439" s="304"/>
      <c r="G439" s="146">
        <v>0</v>
      </c>
      <c r="H439" s="158">
        <v>0</v>
      </c>
      <c r="I439" s="144">
        <f t="shared" si="175"/>
        <v>9.0434724222044627E-2</v>
      </c>
      <c r="J439" s="139"/>
      <c r="K439" s="161" t="s">
        <v>61</v>
      </c>
      <c r="L439" s="146">
        <v>9.0434724222044627E-2</v>
      </c>
      <c r="M439" s="146">
        <v>0</v>
      </c>
      <c r="N439" s="146">
        <v>0</v>
      </c>
      <c r="O439" s="146">
        <v>0</v>
      </c>
      <c r="P439" s="146">
        <v>0</v>
      </c>
      <c r="Q439" s="146">
        <v>0</v>
      </c>
      <c r="R439" s="147">
        <v>0</v>
      </c>
      <c r="S439" s="148">
        <f t="shared" si="176"/>
        <v>9.0434724222044627E-2</v>
      </c>
      <c r="U439" s="206" t="s">
        <v>59</v>
      </c>
      <c r="V439" s="197">
        <v>9.0434724222044627E-2</v>
      </c>
      <c r="W439" s="197">
        <v>0</v>
      </c>
      <c r="X439" s="197">
        <v>0</v>
      </c>
      <c r="Y439" s="197">
        <v>0</v>
      </c>
      <c r="Z439" s="197">
        <v>0</v>
      </c>
      <c r="AA439" s="197">
        <v>0</v>
      </c>
      <c r="AB439" s="197">
        <v>0</v>
      </c>
      <c r="AC439" s="198">
        <v>0</v>
      </c>
      <c r="AD439" s="199">
        <v>0</v>
      </c>
      <c r="AE439" s="199">
        <v>0</v>
      </c>
      <c r="AF439" s="199">
        <v>0</v>
      </c>
      <c r="AG439" s="199">
        <v>0</v>
      </c>
      <c r="AH439" s="199">
        <v>0</v>
      </c>
      <c r="AI439" s="200">
        <f t="shared" si="177"/>
        <v>9.0434724222044627E-2</v>
      </c>
      <c r="AJ439" s="131" t="str">
        <f t="shared" si="178"/>
        <v/>
      </c>
      <c r="BA439" s="131"/>
      <c r="BR439" s="131"/>
      <c r="CG439" s="131"/>
    </row>
    <row r="440" spans="1:85">
      <c r="A440" s="162" t="s">
        <v>23</v>
      </c>
      <c r="B440" s="163">
        <v>9.0434724222044627E-2</v>
      </c>
      <c r="C440" s="163">
        <v>0</v>
      </c>
      <c r="D440" s="163">
        <v>0</v>
      </c>
      <c r="E440" s="163">
        <v>0</v>
      </c>
      <c r="F440" s="304"/>
      <c r="G440" s="163">
        <v>0</v>
      </c>
      <c r="H440" s="164">
        <v>0</v>
      </c>
      <c r="I440" s="165">
        <f t="shared" si="175"/>
        <v>9.0434724222044627E-2</v>
      </c>
      <c r="J440" s="139"/>
      <c r="K440" s="166" t="s">
        <v>23</v>
      </c>
      <c r="L440" s="167">
        <v>9.0434724222044627E-2</v>
      </c>
      <c r="M440" s="167">
        <v>0</v>
      </c>
      <c r="N440" s="167">
        <v>0</v>
      </c>
      <c r="O440" s="167">
        <v>0</v>
      </c>
      <c r="P440" s="167">
        <v>0</v>
      </c>
      <c r="Q440" s="167">
        <v>0</v>
      </c>
      <c r="R440" s="168">
        <v>0</v>
      </c>
      <c r="S440" s="169">
        <f t="shared" si="176"/>
        <v>9.0434724222044627E-2</v>
      </c>
      <c r="U440" s="207" t="s">
        <v>62</v>
      </c>
      <c r="V440" s="208">
        <v>9.0434724222044627E-2</v>
      </c>
      <c r="W440" s="208">
        <v>0</v>
      </c>
      <c r="X440" s="208">
        <v>0</v>
      </c>
      <c r="Y440" s="208">
        <v>0</v>
      </c>
      <c r="Z440" s="208">
        <v>0</v>
      </c>
      <c r="AA440" s="208">
        <v>0</v>
      </c>
      <c r="AB440" s="208">
        <v>0</v>
      </c>
      <c r="AC440" s="208">
        <v>0</v>
      </c>
      <c r="AD440" s="208">
        <v>0</v>
      </c>
      <c r="AE440" s="208">
        <v>0</v>
      </c>
      <c r="AF440" s="208">
        <v>0</v>
      </c>
      <c r="AG440" s="208">
        <v>0</v>
      </c>
      <c r="AH440" s="92">
        <v>0</v>
      </c>
      <c r="AI440" s="209">
        <f t="shared" si="177"/>
        <v>9.0434724222044627E-2</v>
      </c>
      <c r="AJ440" s="131" t="str">
        <f t="shared" si="178"/>
        <v/>
      </c>
      <c r="BA440" s="131"/>
      <c r="BR440" s="131"/>
      <c r="CG440" s="131"/>
    </row>
    <row r="441" spans="1:85">
      <c r="A441" s="170" t="s">
        <v>19</v>
      </c>
      <c r="B441" s="171">
        <v>0</v>
      </c>
      <c r="C441" s="171">
        <v>0</v>
      </c>
      <c r="D441" s="171">
        <v>0</v>
      </c>
      <c r="E441" s="171">
        <v>0</v>
      </c>
      <c r="F441" s="304"/>
      <c r="G441" s="171">
        <v>0</v>
      </c>
      <c r="H441" s="172">
        <v>0</v>
      </c>
      <c r="I441" s="173">
        <f t="shared" si="175"/>
        <v>0</v>
      </c>
      <c r="J441" s="139"/>
      <c r="K441" s="174" t="s">
        <v>19</v>
      </c>
      <c r="L441" s="171">
        <v>0</v>
      </c>
      <c r="M441" s="171">
        <v>0</v>
      </c>
      <c r="N441" s="171">
        <v>0</v>
      </c>
      <c r="O441" s="171">
        <v>0</v>
      </c>
      <c r="P441" s="171">
        <v>0</v>
      </c>
      <c r="Q441" s="171">
        <v>0</v>
      </c>
      <c r="R441" s="175">
        <v>0</v>
      </c>
      <c r="S441" s="176">
        <f t="shared" si="176"/>
        <v>0</v>
      </c>
      <c r="U441" s="210" t="s">
        <v>19</v>
      </c>
      <c r="V441" s="211">
        <v>0</v>
      </c>
      <c r="W441" s="211">
        <v>0</v>
      </c>
      <c r="X441" s="211">
        <v>0</v>
      </c>
      <c r="Y441" s="211">
        <v>0</v>
      </c>
      <c r="Z441" s="211">
        <v>0</v>
      </c>
      <c r="AA441" s="211">
        <v>0</v>
      </c>
      <c r="AB441" s="211">
        <v>0</v>
      </c>
      <c r="AC441" s="211">
        <v>0</v>
      </c>
      <c r="AD441" s="212">
        <v>0</v>
      </c>
      <c r="AE441" s="212">
        <v>0</v>
      </c>
      <c r="AF441" s="212">
        <v>0</v>
      </c>
      <c r="AG441" s="212">
        <v>0</v>
      </c>
      <c r="AH441" s="212">
        <v>0</v>
      </c>
      <c r="AI441" s="213">
        <f t="shared" si="177"/>
        <v>0</v>
      </c>
      <c r="AJ441" s="131" t="str">
        <f t="shared" si="178"/>
        <v/>
      </c>
      <c r="BA441" s="131"/>
      <c r="BR441" s="131"/>
      <c r="CG441" s="131"/>
    </row>
    <row r="442" spans="1:85">
      <c r="A442" s="162" t="s">
        <v>20</v>
      </c>
      <c r="B442" s="163">
        <v>0</v>
      </c>
      <c r="C442" s="163">
        <v>0</v>
      </c>
      <c r="D442" s="163">
        <v>0</v>
      </c>
      <c r="E442" s="163">
        <v>0</v>
      </c>
      <c r="F442" s="304"/>
      <c r="G442" s="163">
        <v>0</v>
      </c>
      <c r="H442" s="164">
        <v>0</v>
      </c>
      <c r="I442" s="165">
        <f t="shared" si="175"/>
        <v>0</v>
      </c>
      <c r="J442" s="139"/>
      <c r="K442" s="166" t="s">
        <v>20</v>
      </c>
      <c r="L442" s="167">
        <v>0</v>
      </c>
      <c r="M442" s="167">
        <v>0</v>
      </c>
      <c r="N442" s="167">
        <v>0</v>
      </c>
      <c r="O442" s="167">
        <v>0</v>
      </c>
      <c r="P442" s="167">
        <v>0</v>
      </c>
      <c r="Q442" s="167">
        <v>0</v>
      </c>
      <c r="R442" s="168">
        <v>0</v>
      </c>
      <c r="S442" s="169">
        <f t="shared" si="176"/>
        <v>0</v>
      </c>
      <c r="U442" s="207" t="s">
        <v>20</v>
      </c>
      <c r="V442" s="208">
        <v>0</v>
      </c>
      <c r="W442" s="208">
        <v>0</v>
      </c>
      <c r="X442" s="208">
        <v>0</v>
      </c>
      <c r="Y442" s="208">
        <v>0</v>
      </c>
      <c r="Z442" s="208">
        <v>0</v>
      </c>
      <c r="AA442" s="208">
        <v>0</v>
      </c>
      <c r="AB442" s="208">
        <v>0</v>
      </c>
      <c r="AC442" s="208">
        <v>0</v>
      </c>
      <c r="AD442" s="208">
        <v>0</v>
      </c>
      <c r="AE442" s="208">
        <v>0</v>
      </c>
      <c r="AF442" s="208">
        <v>0</v>
      </c>
      <c r="AG442" s="208">
        <v>0</v>
      </c>
      <c r="AH442" s="92">
        <v>0</v>
      </c>
      <c r="AI442" s="209">
        <f t="shared" si="177"/>
        <v>0</v>
      </c>
      <c r="AJ442" s="131" t="str">
        <f t="shared" si="178"/>
        <v/>
      </c>
      <c r="BA442" s="131"/>
      <c r="BR442" s="131"/>
      <c r="CG442" s="131"/>
    </row>
    <row r="443" spans="1:85" ht="15" thickBot="1">
      <c r="A443" s="177" t="s">
        <v>11</v>
      </c>
      <c r="B443" s="178">
        <v>0</v>
      </c>
      <c r="C443" s="178">
        <v>0</v>
      </c>
      <c r="D443" s="178">
        <v>0</v>
      </c>
      <c r="E443" s="178">
        <v>0</v>
      </c>
      <c r="F443" s="305"/>
      <c r="G443" s="178">
        <v>0</v>
      </c>
      <c r="H443" s="179">
        <v>0</v>
      </c>
      <c r="I443" s="180">
        <f t="shared" si="175"/>
        <v>0</v>
      </c>
      <c r="J443" s="139"/>
      <c r="K443" s="181" t="s">
        <v>11</v>
      </c>
      <c r="L443" s="178">
        <v>0</v>
      </c>
      <c r="M443" s="178">
        <v>0</v>
      </c>
      <c r="N443" s="178">
        <v>0</v>
      </c>
      <c r="O443" s="178">
        <v>0</v>
      </c>
      <c r="P443" s="178">
        <v>0</v>
      </c>
      <c r="Q443" s="178">
        <v>0</v>
      </c>
      <c r="R443" s="182">
        <v>0</v>
      </c>
      <c r="S443" s="183">
        <f t="shared" si="176"/>
        <v>0</v>
      </c>
      <c r="U443" s="210" t="s">
        <v>11</v>
      </c>
      <c r="V443" s="211">
        <v>0</v>
      </c>
      <c r="W443" s="211">
        <v>0</v>
      </c>
      <c r="X443" s="211">
        <v>0</v>
      </c>
      <c r="Y443" s="211">
        <v>0</v>
      </c>
      <c r="Z443" s="211">
        <v>0</v>
      </c>
      <c r="AA443" s="211">
        <v>0</v>
      </c>
      <c r="AB443" s="211">
        <v>0</v>
      </c>
      <c r="AC443" s="211">
        <v>0</v>
      </c>
      <c r="AD443" s="212">
        <v>0</v>
      </c>
      <c r="AE443" s="212">
        <v>0</v>
      </c>
      <c r="AF443" s="212">
        <v>0</v>
      </c>
      <c r="AG443" s="212">
        <v>0</v>
      </c>
      <c r="AH443" s="212">
        <v>0</v>
      </c>
      <c r="AI443" s="213">
        <f t="shared" si="177"/>
        <v>0</v>
      </c>
      <c r="AJ443" s="140" t="str">
        <f t="shared" si="178"/>
        <v/>
      </c>
    </row>
    <row r="444" spans="1:85" ht="15">
      <c r="A444" s="184" t="s">
        <v>26</v>
      </c>
      <c r="B444" s="185">
        <f>SUM(B423:B439)</f>
        <v>97.03655224605663</v>
      </c>
      <c r="C444" s="185">
        <f t="shared" ref="C444:I444" si="179">SUM(C423:C439)</f>
        <v>44.741384692819949</v>
      </c>
      <c r="D444" s="185">
        <f t="shared" si="179"/>
        <v>117.1687771092315</v>
      </c>
      <c r="E444" s="185">
        <f t="shared" si="179"/>
        <v>283.72238439486881</v>
      </c>
      <c r="F444" s="185">
        <f t="shared" si="179"/>
        <v>0</v>
      </c>
      <c r="G444" s="185">
        <f t="shared" si="179"/>
        <v>31.01798166392145</v>
      </c>
      <c r="H444" s="187">
        <f t="shared" si="179"/>
        <v>0</v>
      </c>
      <c r="I444" s="144">
        <f t="shared" si="179"/>
        <v>573.68708010689829</v>
      </c>
      <c r="J444" s="139"/>
      <c r="K444" s="186" t="s">
        <v>26</v>
      </c>
      <c r="L444" s="185">
        <f>SUM(L423:L439)</f>
        <v>97.03655224605663</v>
      </c>
      <c r="M444" s="185">
        <f t="shared" ref="M444:S444" si="180">SUM(M423:M439)</f>
        <v>44.741384692819949</v>
      </c>
      <c r="N444" s="185">
        <f t="shared" si="180"/>
        <v>117.1687771092315</v>
      </c>
      <c r="O444" s="185">
        <f t="shared" si="180"/>
        <v>283.72238439486881</v>
      </c>
      <c r="P444" s="185">
        <f t="shared" si="180"/>
        <v>40.363022611233866</v>
      </c>
      <c r="Q444" s="185">
        <f t="shared" si="180"/>
        <v>31.01798166392145</v>
      </c>
      <c r="R444" s="187">
        <f t="shared" si="180"/>
        <v>0</v>
      </c>
      <c r="S444" s="188">
        <f t="shared" si="180"/>
        <v>614.05010271813205</v>
      </c>
      <c r="T444" s="131" t="str">
        <f>IF(ABS(S444-AI444)&gt;0.01,S444-AI444,"")</f>
        <v/>
      </c>
      <c r="U444" s="214" t="s">
        <v>60</v>
      </c>
      <c r="V444" s="215">
        <f>SUM(V423:V439)</f>
        <v>76.317395078329866</v>
      </c>
      <c r="W444" s="215">
        <f t="shared" ref="W444:AH444" si="181">SUM(W423:W439)</f>
        <v>20.665005744393898</v>
      </c>
      <c r="X444" s="215">
        <f t="shared" si="181"/>
        <v>31.01798166392145</v>
      </c>
      <c r="Y444" s="215">
        <f t="shared" si="181"/>
        <v>44.741384692819949</v>
      </c>
      <c r="Z444" s="215">
        <f t="shared" si="181"/>
        <v>109.57509459763213</v>
      </c>
      <c r="AA444" s="215">
        <f t="shared" si="181"/>
        <v>281.96559067484247</v>
      </c>
      <c r="AB444" s="215">
        <f t="shared" si="181"/>
        <v>40.363022611233866</v>
      </c>
      <c r="AC444" s="215">
        <f t="shared" si="181"/>
        <v>9.4046276549585084</v>
      </c>
      <c r="AD444" s="216">
        <f t="shared" si="181"/>
        <v>5.4151423332868959E-2</v>
      </c>
      <c r="AE444" s="216">
        <f t="shared" si="181"/>
        <v>1.3504902899734083E-2</v>
      </c>
      <c r="AF444" s="216">
        <f t="shared" si="181"/>
        <v>0</v>
      </c>
      <c r="AG444" s="216">
        <f t="shared" si="181"/>
        <v>7.5936825115993551</v>
      </c>
      <c r="AH444" s="216">
        <f t="shared" si="181"/>
        <v>1.7432888171265435</v>
      </c>
      <c r="AI444" s="217">
        <f>SUM(V444:AC444)</f>
        <v>614.05010271813217</v>
      </c>
      <c r="AJ444" s="131" t="str">
        <f>IF(ABS(S444-AI444)&gt;0.001,S444-AI444,"")</f>
        <v/>
      </c>
    </row>
    <row r="445" spans="1:85" s="2" customFormat="1" ht="15" thickBot="1">
      <c r="A445" s="15" t="s">
        <v>100</v>
      </c>
      <c r="B445" s="100">
        <f>IF($I444=0,"-",B444/$I444)</f>
        <v>0.16914543766259346</v>
      </c>
      <c r="C445" s="100">
        <f t="shared" ref="C445:H445" si="182">IF($I444=0,"-",C444/$I444)</f>
        <v>7.7989179544505405E-2</v>
      </c>
      <c r="D445" s="100">
        <f t="shared" si="182"/>
        <v>0.20423813115574921</v>
      </c>
      <c r="E445" s="100">
        <f t="shared" si="182"/>
        <v>0.494559480652765</v>
      </c>
      <c r="F445" s="100">
        <f t="shared" si="182"/>
        <v>0</v>
      </c>
      <c r="G445" s="100">
        <f t="shared" si="182"/>
        <v>5.406777098438699E-2</v>
      </c>
      <c r="H445" s="101">
        <f t="shared" si="182"/>
        <v>0</v>
      </c>
      <c r="I445" s="102">
        <f>SUM(B445:H445)</f>
        <v>1.0000000000000002</v>
      </c>
      <c r="J445" s="131"/>
      <c r="K445" s="27" t="s">
        <v>100</v>
      </c>
      <c r="L445" s="76">
        <f t="shared" ref="L445:R445" si="183">IF($S444=0,"-",L444/$S444)</f>
        <v>0.15802709227881914</v>
      </c>
      <c r="M445" s="76">
        <f t="shared" si="183"/>
        <v>7.2862759072540417E-2</v>
      </c>
      <c r="N445" s="76">
        <f t="shared" si="183"/>
        <v>0.19081305676943366</v>
      </c>
      <c r="O445" s="76">
        <f t="shared" si="183"/>
        <v>0.46205087034258857</v>
      </c>
      <c r="P445" s="76">
        <f t="shared" si="183"/>
        <v>6.5732458039766406E-2</v>
      </c>
      <c r="Q445" s="76">
        <f t="shared" si="183"/>
        <v>5.0513763496852084E-2</v>
      </c>
      <c r="R445" s="77">
        <f t="shared" si="183"/>
        <v>0</v>
      </c>
      <c r="S445" s="78">
        <f>SUM(L445:R445)</f>
        <v>1.0000000000000002</v>
      </c>
      <c r="U445" s="36" t="s">
        <v>100</v>
      </c>
      <c r="V445" s="103">
        <f>+V444/$AI444</f>
        <v>0.12428528997960593</v>
      </c>
      <c r="W445" s="103">
        <f t="shared" ref="W445:AH445" si="184">+W444/$AI444</f>
        <v>3.3653614994800789E-2</v>
      </c>
      <c r="X445" s="103">
        <f t="shared" si="184"/>
        <v>5.051376349685207E-2</v>
      </c>
      <c r="Y445" s="103">
        <f t="shared" si="184"/>
        <v>7.2862759072540403E-2</v>
      </c>
      <c r="Z445" s="103">
        <f t="shared" si="184"/>
        <v>0.17844650479267238</v>
      </c>
      <c r="AA445" s="103">
        <f t="shared" si="184"/>
        <v>0.45918987624414309</v>
      </c>
      <c r="AB445" s="103">
        <f t="shared" si="184"/>
        <v>6.5732458039766392E-2</v>
      </c>
      <c r="AC445" s="103">
        <f t="shared" si="184"/>
        <v>1.5315733379618895E-2</v>
      </c>
      <c r="AD445" s="103">
        <f t="shared" si="184"/>
        <v>8.818730441239926E-5</v>
      </c>
      <c r="AE445" s="103">
        <f t="shared" si="184"/>
        <v>2.1993161209409077E-5</v>
      </c>
      <c r="AF445" s="103">
        <f t="shared" si="184"/>
        <v>0</v>
      </c>
      <c r="AG445" s="103">
        <f t="shared" si="184"/>
        <v>1.2366551976761233E-2</v>
      </c>
      <c r="AH445" s="103">
        <f t="shared" si="184"/>
        <v>2.839000937235844E-3</v>
      </c>
      <c r="AI445" s="104">
        <f>SUM(V445:AC445)</f>
        <v>0.99999999999999989</v>
      </c>
      <c r="AJ445" s="131" t="str">
        <f t="shared" si="178"/>
        <v/>
      </c>
      <c r="BA445" s="189"/>
      <c r="BR445" s="189"/>
    </row>
    <row r="446" spans="1:85" ht="15" thickBot="1">
      <c r="A446" s="218"/>
      <c r="B446" s="218"/>
      <c r="C446" s="218"/>
      <c r="D446" s="218"/>
      <c r="E446" s="218"/>
      <c r="F446" s="218"/>
      <c r="G446" s="218"/>
      <c r="H446" s="218"/>
      <c r="I446" s="218"/>
      <c r="K446" s="218"/>
      <c r="L446" s="218"/>
      <c r="M446" s="218"/>
      <c r="N446" s="218"/>
      <c r="O446" s="218"/>
      <c r="P446" s="218"/>
      <c r="Q446" s="218"/>
      <c r="R446" s="218"/>
      <c r="S446" s="218"/>
    </row>
    <row r="447" spans="1:85" ht="28.5">
      <c r="A447" s="310" t="s">
        <v>41</v>
      </c>
      <c r="B447" s="135" t="s">
        <v>0</v>
      </c>
      <c r="C447" s="135" t="s">
        <v>1</v>
      </c>
      <c r="D447" s="135" t="s">
        <v>2</v>
      </c>
      <c r="E447" s="135" t="s">
        <v>3</v>
      </c>
      <c r="F447" s="135" t="s">
        <v>27</v>
      </c>
      <c r="G447" s="135" t="s">
        <v>4</v>
      </c>
      <c r="H447" s="135" t="s">
        <v>5</v>
      </c>
      <c r="I447" s="136" t="s">
        <v>6</v>
      </c>
      <c r="K447" s="312" t="s">
        <v>41</v>
      </c>
      <c r="L447" s="137" t="s">
        <v>0</v>
      </c>
      <c r="M447" s="137" t="s">
        <v>1</v>
      </c>
      <c r="N447" s="137" t="s">
        <v>2</v>
      </c>
      <c r="O447" s="137" t="s">
        <v>3</v>
      </c>
      <c r="P447" s="137" t="s">
        <v>27</v>
      </c>
      <c r="Q447" s="137" t="s">
        <v>4</v>
      </c>
      <c r="R447" s="137" t="s">
        <v>5</v>
      </c>
      <c r="S447" s="138" t="s">
        <v>6</v>
      </c>
    </row>
    <row r="448" spans="1:85" ht="15">
      <c r="A448" s="311" t="s">
        <v>41</v>
      </c>
      <c r="B448" s="294" t="s">
        <v>109</v>
      </c>
      <c r="C448" s="295"/>
      <c r="D448" s="295"/>
      <c r="E448" s="295"/>
      <c r="F448" s="295"/>
      <c r="G448" s="295"/>
      <c r="H448" s="295"/>
      <c r="I448" s="296"/>
      <c r="K448" s="313" t="s">
        <v>41</v>
      </c>
      <c r="L448" s="297" t="s">
        <v>109</v>
      </c>
      <c r="M448" s="298"/>
      <c r="N448" s="298"/>
      <c r="O448" s="298"/>
      <c r="P448" s="298"/>
      <c r="Q448" s="298"/>
      <c r="R448" s="298"/>
      <c r="S448" s="299"/>
    </row>
    <row r="449" spans="1:19" ht="15">
      <c r="A449" s="141" t="s">
        <v>7</v>
      </c>
      <c r="B449" s="314"/>
      <c r="C449" s="315"/>
      <c r="D449" s="315"/>
      <c r="E449" s="316"/>
      <c r="F449" s="142">
        <v>0</v>
      </c>
      <c r="G449" s="314"/>
      <c r="H449" s="316"/>
      <c r="I449" s="144">
        <f>SUM(B449:H449)</f>
        <v>0</v>
      </c>
      <c r="J449" s="139"/>
      <c r="K449" s="193" t="s">
        <v>7</v>
      </c>
      <c r="L449" s="314"/>
      <c r="M449" s="315"/>
      <c r="N449" s="315"/>
      <c r="O449" s="316"/>
      <c r="P449" s="142">
        <v>0</v>
      </c>
      <c r="Q449" s="314"/>
      <c r="R449" s="323"/>
      <c r="S449" s="195">
        <f>SUM(L449:R449)</f>
        <v>0</v>
      </c>
    </row>
    <row r="450" spans="1:19" ht="15">
      <c r="A450" s="149" t="s">
        <v>8</v>
      </c>
      <c r="B450" s="317"/>
      <c r="C450" s="318"/>
      <c r="D450" s="318"/>
      <c r="E450" s="319"/>
      <c r="F450" s="150">
        <v>0</v>
      </c>
      <c r="G450" s="317"/>
      <c r="H450" s="319"/>
      <c r="I450" s="152">
        <f t="shared" ref="I450:I469" si="185">SUM(B450:H450)</f>
        <v>0</v>
      </c>
      <c r="J450" s="139"/>
      <c r="K450" s="153" t="s">
        <v>8</v>
      </c>
      <c r="L450" s="317"/>
      <c r="M450" s="318"/>
      <c r="N450" s="318"/>
      <c r="O450" s="319"/>
      <c r="P450" s="154">
        <v>0</v>
      </c>
      <c r="Q450" s="317"/>
      <c r="R450" s="324"/>
      <c r="S450" s="156">
        <f t="shared" ref="S450:S469" si="186">SUM(L450:R450)</f>
        <v>0</v>
      </c>
    </row>
    <row r="451" spans="1:19" ht="15">
      <c r="A451" s="157" t="s">
        <v>10</v>
      </c>
      <c r="B451" s="317"/>
      <c r="C451" s="318"/>
      <c r="D451" s="318"/>
      <c r="E451" s="319"/>
      <c r="F451" s="146">
        <v>0</v>
      </c>
      <c r="G451" s="317"/>
      <c r="H451" s="319"/>
      <c r="I451" s="144">
        <f t="shared" si="185"/>
        <v>0</v>
      </c>
      <c r="J451" s="139"/>
      <c r="K451" s="159" t="s">
        <v>10</v>
      </c>
      <c r="L451" s="317"/>
      <c r="M451" s="318"/>
      <c r="N451" s="318"/>
      <c r="O451" s="319"/>
      <c r="P451" s="146">
        <v>0</v>
      </c>
      <c r="Q451" s="317"/>
      <c r="R451" s="324"/>
      <c r="S451" s="148">
        <f t="shared" si="186"/>
        <v>0</v>
      </c>
    </row>
    <row r="452" spans="1:19" ht="15">
      <c r="A452" s="149" t="s">
        <v>53</v>
      </c>
      <c r="B452" s="317"/>
      <c r="C452" s="318"/>
      <c r="D452" s="318"/>
      <c r="E452" s="319"/>
      <c r="F452" s="150">
        <v>0</v>
      </c>
      <c r="G452" s="317"/>
      <c r="H452" s="319"/>
      <c r="I452" s="152">
        <f t="shared" si="185"/>
        <v>0</v>
      </c>
      <c r="J452" s="139"/>
      <c r="K452" s="153" t="s">
        <v>53</v>
      </c>
      <c r="L452" s="317"/>
      <c r="M452" s="318"/>
      <c r="N452" s="318"/>
      <c r="O452" s="319"/>
      <c r="P452" s="154">
        <v>0</v>
      </c>
      <c r="Q452" s="317"/>
      <c r="R452" s="324"/>
      <c r="S452" s="156">
        <f t="shared" si="186"/>
        <v>0</v>
      </c>
    </row>
    <row r="453" spans="1:19" ht="15">
      <c r="A453" s="157" t="s">
        <v>16</v>
      </c>
      <c r="B453" s="317"/>
      <c r="C453" s="318"/>
      <c r="D453" s="318"/>
      <c r="E453" s="319"/>
      <c r="F453" s="146">
        <v>0</v>
      </c>
      <c r="G453" s="317"/>
      <c r="H453" s="319"/>
      <c r="I453" s="144">
        <f t="shared" si="185"/>
        <v>0</v>
      </c>
      <c r="J453" s="139"/>
      <c r="K453" s="159" t="s">
        <v>16</v>
      </c>
      <c r="L453" s="317"/>
      <c r="M453" s="318"/>
      <c r="N453" s="318"/>
      <c r="O453" s="319"/>
      <c r="P453" s="146">
        <v>0</v>
      </c>
      <c r="Q453" s="317"/>
      <c r="R453" s="324"/>
      <c r="S453" s="148">
        <f t="shared" si="186"/>
        <v>0</v>
      </c>
    </row>
    <row r="454" spans="1:19" ht="15">
      <c r="A454" s="149" t="s">
        <v>15</v>
      </c>
      <c r="B454" s="317"/>
      <c r="C454" s="318"/>
      <c r="D454" s="318"/>
      <c r="E454" s="319"/>
      <c r="F454" s="150">
        <v>0</v>
      </c>
      <c r="G454" s="317"/>
      <c r="H454" s="319"/>
      <c r="I454" s="152">
        <f t="shared" si="185"/>
        <v>0</v>
      </c>
      <c r="J454" s="139"/>
      <c r="K454" s="153" t="s">
        <v>15</v>
      </c>
      <c r="L454" s="317"/>
      <c r="M454" s="318"/>
      <c r="N454" s="318"/>
      <c r="O454" s="319"/>
      <c r="P454" s="154">
        <v>0</v>
      </c>
      <c r="Q454" s="317"/>
      <c r="R454" s="324"/>
      <c r="S454" s="156">
        <f t="shared" si="186"/>
        <v>0</v>
      </c>
    </row>
    <row r="455" spans="1:19" ht="15">
      <c r="A455" s="157" t="s">
        <v>55</v>
      </c>
      <c r="B455" s="317"/>
      <c r="C455" s="318"/>
      <c r="D455" s="318"/>
      <c r="E455" s="319"/>
      <c r="F455" s="146">
        <v>70.059463612192303</v>
      </c>
      <c r="G455" s="317"/>
      <c r="H455" s="319"/>
      <c r="I455" s="144">
        <f t="shared" si="185"/>
        <v>70.059463612192303</v>
      </c>
      <c r="J455" s="139"/>
      <c r="K455" s="159" t="s">
        <v>55</v>
      </c>
      <c r="L455" s="317"/>
      <c r="M455" s="318"/>
      <c r="N455" s="318"/>
      <c r="O455" s="319"/>
      <c r="P455" s="146">
        <v>0</v>
      </c>
      <c r="Q455" s="317"/>
      <c r="R455" s="324"/>
      <c r="S455" s="148">
        <f t="shared" si="186"/>
        <v>0</v>
      </c>
    </row>
    <row r="456" spans="1:19" ht="15">
      <c r="A456" s="149" t="s">
        <v>12</v>
      </c>
      <c r="B456" s="317"/>
      <c r="C456" s="318"/>
      <c r="D456" s="318"/>
      <c r="E456" s="319"/>
      <c r="F456" s="150">
        <v>0</v>
      </c>
      <c r="G456" s="317"/>
      <c r="H456" s="319"/>
      <c r="I456" s="152">
        <f t="shared" si="185"/>
        <v>0</v>
      </c>
      <c r="J456" s="139"/>
      <c r="K456" s="153" t="s">
        <v>12</v>
      </c>
      <c r="L456" s="317"/>
      <c r="M456" s="318"/>
      <c r="N456" s="318"/>
      <c r="O456" s="319"/>
      <c r="P456" s="154">
        <v>0</v>
      </c>
      <c r="Q456" s="317"/>
      <c r="R456" s="324"/>
      <c r="S456" s="156">
        <f t="shared" si="186"/>
        <v>0</v>
      </c>
    </row>
    <row r="457" spans="1:19" ht="15">
      <c r="A457" s="157" t="s">
        <v>56</v>
      </c>
      <c r="B457" s="317"/>
      <c r="C457" s="318"/>
      <c r="D457" s="318"/>
      <c r="E457" s="319"/>
      <c r="F457" s="146">
        <v>0</v>
      </c>
      <c r="G457" s="317"/>
      <c r="H457" s="319"/>
      <c r="I457" s="144">
        <f t="shared" si="185"/>
        <v>0</v>
      </c>
      <c r="J457" s="139"/>
      <c r="K457" s="159" t="s">
        <v>56</v>
      </c>
      <c r="L457" s="317"/>
      <c r="M457" s="318"/>
      <c r="N457" s="318"/>
      <c r="O457" s="319"/>
      <c r="P457" s="146">
        <v>0</v>
      </c>
      <c r="Q457" s="317"/>
      <c r="R457" s="324"/>
      <c r="S457" s="148">
        <f t="shared" si="186"/>
        <v>0</v>
      </c>
    </row>
    <row r="458" spans="1:19" ht="15">
      <c r="A458" s="149" t="s">
        <v>17</v>
      </c>
      <c r="B458" s="317"/>
      <c r="C458" s="318"/>
      <c r="D458" s="318"/>
      <c r="E458" s="319"/>
      <c r="F458" s="150">
        <v>0</v>
      </c>
      <c r="G458" s="317"/>
      <c r="H458" s="319"/>
      <c r="I458" s="152">
        <f t="shared" si="185"/>
        <v>0</v>
      </c>
      <c r="J458" s="139"/>
      <c r="K458" s="153" t="s">
        <v>17</v>
      </c>
      <c r="L458" s="317"/>
      <c r="M458" s="318"/>
      <c r="N458" s="318"/>
      <c r="O458" s="319"/>
      <c r="P458" s="154">
        <v>0</v>
      </c>
      <c r="Q458" s="317"/>
      <c r="R458" s="324"/>
      <c r="S458" s="156">
        <f t="shared" si="186"/>
        <v>0</v>
      </c>
    </row>
    <row r="459" spans="1:19" ht="15">
      <c r="A459" s="157" t="s">
        <v>141</v>
      </c>
      <c r="B459" s="317"/>
      <c r="C459" s="318"/>
      <c r="D459" s="318"/>
      <c r="E459" s="319"/>
      <c r="F459" s="146">
        <v>0</v>
      </c>
      <c r="G459" s="317"/>
      <c r="H459" s="319"/>
      <c r="I459" s="144">
        <f t="shared" si="185"/>
        <v>0</v>
      </c>
      <c r="J459" s="139"/>
      <c r="K459" s="159" t="s">
        <v>141</v>
      </c>
      <c r="L459" s="317"/>
      <c r="M459" s="318"/>
      <c r="N459" s="318"/>
      <c r="O459" s="319"/>
      <c r="P459" s="146">
        <v>0</v>
      </c>
      <c r="Q459" s="317"/>
      <c r="R459" s="324"/>
      <c r="S459" s="148">
        <f t="shared" si="186"/>
        <v>0</v>
      </c>
    </row>
    <row r="460" spans="1:19" ht="15">
      <c r="A460" s="149" t="s">
        <v>25</v>
      </c>
      <c r="B460" s="317"/>
      <c r="C460" s="318"/>
      <c r="D460" s="318"/>
      <c r="E460" s="319"/>
      <c r="F460" s="150">
        <v>323.78443458019592</v>
      </c>
      <c r="G460" s="317"/>
      <c r="H460" s="319"/>
      <c r="I460" s="152">
        <f t="shared" si="185"/>
        <v>323.78443458019592</v>
      </c>
      <c r="J460" s="139"/>
      <c r="K460" s="153" t="s">
        <v>25</v>
      </c>
      <c r="L460" s="317"/>
      <c r="M460" s="318"/>
      <c r="N460" s="318"/>
      <c r="O460" s="319"/>
      <c r="P460" s="154">
        <v>0</v>
      </c>
      <c r="Q460" s="317"/>
      <c r="R460" s="324"/>
      <c r="S460" s="156">
        <f t="shared" si="186"/>
        <v>0</v>
      </c>
    </row>
    <row r="461" spans="1:19" ht="15">
      <c r="A461" s="157" t="s">
        <v>24</v>
      </c>
      <c r="B461" s="317"/>
      <c r="C461" s="318"/>
      <c r="D461" s="318"/>
      <c r="E461" s="319"/>
      <c r="F461" s="146">
        <v>0</v>
      </c>
      <c r="G461" s="317"/>
      <c r="H461" s="319"/>
      <c r="I461" s="144">
        <f t="shared" si="185"/>
        <v>0</v>
      </c>
      <c r="J461" s="139"/>
      <c r="K461" s="159" t="s">
        <v>24</v>
      </c>
      <c r="L461" s="317"/>
      <c r="M461" s="318"/>
      <c r="N461" s="318"/>
      <c r="O461" s="319"/>
      <c r="P461" s="146">
        <v>0</v>
      </c>
      <c r="Q461" s="317"/>
      <c r="R461" s="324"/>
      <c r="S461" s="148">
        <f t="shared" si="186"/>
        <v>0</v>
      </c>
    </row>
    <row r="462" spans="1:19" ht="15">
      <c r="A462" s="149" t="s">
        <v>57</v>
      </c>
      <c r="B462" s="317"/>
      <c r="C462" s="318"/>
      <c r="D462" s="318"/>
      <c r="E462" s="319"/>
      <c r="F462" s="150">
        <v>0</v>
      </c>
      <c r="G462" s="317"/>
      <c r="H462" s="319"/>
      <c r="I462" s="152">
        <f t="shared" si="185"/>
        <v>0</v>
      </c>
      <c r="J462" s="139"/>
      <c r="K462" s="153" t="s">
        <v>57</v>
      </c>
      <c r="L462" s="317"/>
      <c r="M462" s="318"/>
      <c r="N462" s="318"/>
      <c r="O462" s="319"/>
      <c r="P462" s="154">
        <v>0</v>
      </c>
      <c r="Q462" s="317"/>
      <c r="R462" s="324"/>
      <c r="S462" s="156">
        <f t="shared" si="186"/>
        <v>0</v>
      </c>
    </row>
    <row r="463" spans="1:19" ht="15">
      <c r="A463" s="157" t="s">
        <v>22</v>
      </c>
      <c r="B463" s="317"/>
      <c r="C463" s="318"/>
      <c r="D463" s="318"/>
      <c r="E463" s="319"/>
      <c r="F463" s="146">
        <v>4.1320369998842619</v>
      </c>
      <c r="G463" s="317"/>
      <c r="H463" s="319"/>
      <c r="I463" s="144">
        <f t="shared" si="185"/>
        <v>4.1320369998842619</v>
      </c>
      <c r="J463" s="139"/>
      <c r="K463" s="159" t="s">
        <v>22</v>
      </c>
      <c r="L463" s="317"/>
      <c r="M463" s="318"/>
      <c r="N463" s="318"/>
      <c r="O463" s="319"/>
      <c r="P463" s="146">
        <v>0</v>
      </c>
      <c r="Q463" s="317"/>
      <c r="R463" s="324"/>
      <c r="S463" s="148">
        <f t="shared" si="186"/>
        <v>0</v>
      </c>
    </row>
    <row r="464" spans="1:19" ht="15">
      <c r="A464" s="149" t="s">
        <v>21</v>
      </c>
      <c r="B464" s="317"/>
      <c r="C464" s="318"/>
      <c r="D464" s="318"/>
      <c r="E464" s="319"/>
      <c r="F464" s="150">
        <v>0</v>
      </c>
      <c r="G464" s="317"/>
      <c r="H464" s="319"/>
      <c r="I464" s="152">
        <f t="shared" si="185"/>
        <v>0</v>
      </c>
      <c r="J464" s="139"/>
      <c r="K464" s="153" t="s">
        <v>21</v>
      </c>
      <c r="L464" s="317"/>
      <c r="M464" s="318"/>
      <c r="N464" s="318"/>
      <c r="O464" s="319"/>
      <c r="P464" s="154">
        <v>0</v>
      </c>
      <c r="Q464" s="317"/>
      <c r="R464" s="324"/>
      <c r="S464" s="156">
        <f t="shared" si="186"/>
        <v>0</v>
      </c>
    </row>
    <row r="465" spans="1:19" ht="15">
      <c r="A465" s="160" t="s">
        <v>61</v>
      </c>
      <c r="B465" s="317"/>
      <c r="C465" s="318"/>
      <c r="D465" s="318"/>
      <c r="E465" s="319"/>
      <c r="F465" s="146">
        <v>0</v>
      </c>
      <c r="G465" s="317"/>
      <c r="H465" s="319"/>
      <c r="I465" s="144">
        <f t="shared" si="185"/>
        <v>0</v>
      </c>
      <c r="J465" s="139"/>
      <c r="K465" s="161" t="s">
        <v>61</v>
      </c>
      <c r="L465" s="317"/>
      <c r="M465" s="318"/>
      <c r="N465" s="318"/>
      <c r="O465" s="319"/>
      <c r="P465" s="146">
        <v>0</v>
      </c>
      <c r="Q465" s="317"/>
      <c r="R465" s="324"/>
      <c r="S465" s="148">
        <f t="shared" si="186"/>
        <v>0</v>
      </c>
    </row>
    <row r="466" spans="1:19">
      <c r="A466" s="162" t="s">
        <v>23</v>
      </c>
      <c r="B466" s="317"/>
      <c r="C466" s="318"/>
      <c r="D466" s="318"/>
      <c r="E466" s="319"/>
      <c r="F466" s="163">
        <v>0</v>
      </c>
      <c r="G466" s="317"/>
      <c r="H466" s="319"/>
      <c r="I466" s="165">
        <f t="shared" si="185"/>
        <v>0</v>
      </c>
      <c r="J466" s="139"/>
      <c r="K466" s="166" t="s">
        <v>23</v>
      </c>
      <c r="L466" s="317"/>
      <c r="M466" s="318"/>
      <c r="N466" s="318"/>
      <c r="O466" s="319"/>
      <c r="P466" s="167">
        <v>0</v>
      </c>
      <c r="Q466" s="317"/>
      <c r="R466" s="324"/>
      <c r="S466" s="169">
        <f t="shared" si="186"/>
        <v>0</v>
      </c>
    </row>
    <row r="467" spans="1:19">
      <c r="A467" s="170" t="s">
        <v>19</v>
      </c>
      <c r="B467" s="317"/>
      <c r="C467" s="318"/>
      <c r="D467" s="318"/>
      <c r="E467" s="319"/>
      <c r="F467" s="171">
        <v>0</v>
      </c>
      <c r="G467" s="317"/>
      <c r="H467" s="319"/>
      <c r="I467" s="173">
        <f t="shared" si="185"/>
        <v>0</v>
      </c>
      <c r="J467" s="139"/>
      <c r="K467" s="174" t="s">
        <v>19</v>
      </c>
      <c r="L467" s="317"/>
      <c r="M467" s="318"/>
      <c r="N467" s="318"/>
      <c r="O467" s="319"/>
      <c r="P467" s="171">
        <v>0</v>
      </c>
      <c r="Q467" s="317"/>
      <c r="R467" s="324"/>
      <c r="S467" s="176">
        <f t="shared" si="186"/>
        <v>0</v>
      </c>
    </row>
    <row r="468" spans="1:19">
      <c r="A468" s="162" t="s">
        <v>20</v>
      </c>
      <c r="B468" s="317"/>
      <c r="C468" s="318"/>
      <c r="D468" s="318"/>
      <c r="E468" s="319"/>
      <c r="F468" s="163">
        <v>0</v>
      </c>
      <c r="G468" s="317"/>
      <c r="H468" s="319"/>
      <c r="I468" s="165">
        <f t="shared" si="185"/>
        <v>0</v>
      </c>
      <c r="J468" s="139"/>
      <c r="K468" s="166" t="s">
        <v>20</v>
      </c>
      <c r="L468" s="317"/>
      <c r="M468" s="318"/>
      <c r="N468" s="318"/>
      <c r="O468" s="319"/>
      <c r="P468" s="167">
        <v>0</v>
      </c>
      <c r="Q468" s="317"/>
      <c r="R468" s="324"/>
      <c r="S468" s="169">
        <f t="shared" si="186"/>
        <v>0</v>
      </c>
    </row>
    <row r="469" spans="1:19" ht="15" thickBot="1">
      <c r="A469" s="177" t="s">
        <v>11</v>
      </c>
      <c r="B469" s="320"/>
      <c r="C469" s="321"/>
      <c r="D469" s="321"/>
      <c r="E469" s="322"/>
      <c r="F469" s="178">
        <v>0</v>
      </c>
      <c r="G469" s="320"/>
      <c r="H469" s="322"/>
      <c r="I469" s="180">
        <f t="shared" si="185"/>
        <v>0</v>
      </c>
      <c r="J469" s="139"/>
      <c r="K469" s="181" t="s">
        <v>11</v>
      </c>
      <c r="L469" s="320"/>
      <c r="M469" s="321"/>
      <c r="N469" s="321"/>
      <c r="O469" s="322"/>
      <c r="P469" s="178">
        <v>0</v>
      </c>
      <c r="Q469" s="320"/>
      <c r="R469" s="325"/>
      <c r="S469" s="183">
        <f t="shared" si="186"/>
        <v>0</v>
      </c>
    </row>
    <row r="470" spans="1:19" ht="15">
      <c r="A470" s="184" t="s">
        <v>26</v>
      </c>
      <c r="B470" s="185">
        <f>SUM(B449:B465)</f>
        <v>0</v>
      </c>
      <c r="C470" s="185">
        <f t="shared" ref="C470:I470" si="187">SUM(C449:C465)</f>
        <v>0</v>
      </c>
      <c r="D470" s="185">
        <f t="shared" si="187"/>
        <v>0</v>
      </c>
      <c r="E470" s="185">
        <f t="shared" si="187"/>
        <v>0</v>
      </c>
      <c r="F470" s="185">
        <f t="shared" si="187"/>
        <v>397.97593519227246</v>
      </c>
      <c r="G470" s="185">
        <f t="shared" si="187"/>
        <v>0</v>
      </c>
      <c r="H470" s="187">
        <f t="shared" si="187"/>
        <v>0</v>
      </c>
      <c r="I470" s="144">
        <f t="shared" si="187"/>
        <v>397.97593519227246</v>
      </c>
      <c r="J470" s="139"/>
      <c r="K470" s="186" t="s">
        <v>26</v>
      </c>
      <c r="L470" s="185">
        <f>SUM(L449:L465)</f>
        <v>0</v>
      </c>
      <c r="M470" s="185">
        <f t="shared" ref="M470:S470" si="188">SUM(M449:M465)</f>
        <v>0</v>
      </c>
      <c r="N470" s="185">
        <f t="shared" si="188"/>
        <v>0</v>
      </c>
      <c r="O470" s="185">
        <f t="shared" si="188"/>
        <v>0</v>
      </c>
      <c r="P470" s="185">
        <f t="shared" si="188"/>
        <v>0</v>
      </c>
      <c r="Q470" s="185">
        <f t="shared" si="188"/>
        <v>0</v>
      </c>
      <c r="R470" s="187">
        <f t="shared" si="188"/>
        <v>0</v>
      </c>
      <c r="S470" s="188">
        <f t="shared" si="188"/>
        <v>0</v>
      </c>
    </row>
    <row r="471" spans="1:19" ht="15" thickBot="1">
      <c r="A471" s="15" t="s">
        <v>100</v>
      </c>
      <c r="B471" s="100">
        <f>IF($I470=0,"-",B470/$I470)</f>
        <v>0</v>
      </c>
      <c r="C471" s="100">
        <f t="shared" ref="C471:H471" si="189">IF($I470=0,"-",C470/$I470)</f>
        <v>0</v>
      </c>
      <c r="D471" s="100">
        <f t="shared" si="189"/>
        <v>0</v>
      </c>
      <c r="E471" s="100">
        <f t="shared" si="189"/>
        <v>0</v>
      </c>
      <c r="F471" s="100">
        <f t="shared" si="189"/>
        <v>1</v>
      </c>
      <c r="G471" s="100">
        <f t="shared" si="189"/>
        <v>0</v>
      </c>
      <c r="H471" s="101">
        <f t="shared" si="189"/>
        <v>0</v>
      </c>
      <c r="I471" s="102">
        <f>SUM(B471:H471)</f>
        <v>1</v>
      </c>
      <c r="J471" s="2"/>
      <c r="K471" s="27" t="s">
        <v>100</v>
      </c>
      <c r="L471" s="76" t="str">
        <f t="shared" ref="L471:R471" si="190">IF($S470=0,"-",L470/$S470)</f>
        <v>-</v>
      </c>
      <c r="M471" s="76" t="str">
        <f t="shared" si="190"/>
        <v>-</v>
      </c>
      <c r="N471" s="76" t="str">
        <f t="shared" si="190"/>
        <v>-</v>
      </c>
      <c r="O471" s="76" t="str">
        <f t="shared" si="190"/>
        <v>-</v>
      </c>
      <c r="P471" s="76" t="str">
        <f t="shared" si="190"/>
        <v>-</v>
      </c>
      <c r="Q471" s="76" t="str">
        <f t="shared" si="190"/>
        <v>-</v>
      </c>
      <c r="R471" s="77" t="str">
        <f t="shared" si="190"/>
        <v>-</v>
      </c>
      <c r="S471" s="78">
        <f>SUM(L471:R471)</f>
        <v>0</v>
      </c>
    </row>
    <row r="472" spans="1:19" ht="15" thickBot="1">
      <c r="A472" s="218"/>
      <c r="B472" s="218"/>
      <c r="C472" s="218"/>
      <c r="D472" s="218"/>
      <c r="E472" s="218"/>
      <c r="F472" s="218"/>
      <c r="G472" s="218"/>
      <c r="H472" s="218"/>
      <c r="I472" s="218"/>
      <c r="K472" s="218"/>
      <c r="L472" s="218"/>
      <c r="M472" s="218"/>
      <c r="N472" s="218"/>
      <c r="O472" s="218"/>
      <c r="P472" s="218"/>
      <c r="Q472" s="218"/>
      <c r="R472" s="218"/>
      <c r="S472" s="218"/>
    </row>
    <row r="473" spans="1:19" ht="28.5">
      <c r="A473" s="310" t="s">
        <v>42</v>
      </c>
      <c r="B473" s="135" t="s">
        <v>0</v>
      </c>
      <c r="C473" s="135" t="s">
        <v>1</v>
      </c>
      <c r="D473" s="135" t="s">
        <v>2</v>
      </c>
      <c r="E473" s="135" t="s">
        <v>3</v>
      </c>
      <c r="F473" s="135" t="s">
        <v>27</v>
      </c>
      <c r="G473" s="135" t="s">
        <v>4</v>
      </c>
      <c r="H473" s="135" t="s">
        <v>5</v>
      </c>
      <c r="I473" s="136" t="s">
        <v>6</v>
      </c>
      <c r="K473" s="312" t="s">
        <v>42</v>
      </c>
      <c r="L473" s="137" t="s">
        <v>0</v>
      </c>
      <c r="M473" s="137" t="s">
        <v>1</v>
      </c>
      <c r="N473" s="137" t="s">
        <v>2</v>
      </c>
      <c r="O473" s="137" t="s">
        <v>3</v>
      </c>
      <c r="P473" s="137" t="s">
        <v>27</v>
      </c>
      <c r="Q473" s="137" t="s">
        <v>4</v>
      </c>
      <c r="R473" s="137" t="s">
        <v>5</v>
      </c>
      <c r="S473" s="138" t="s">
        <v>6</v>
      </c>
    </row>
    <row r="474" spans="1:19" ht="15">
      <c r="A474" s="311" t="s">
        <v>42</v>
      </c>
      <c r="B474" s="294" t="s">
        <v>109</v>
      </c>
      <c r="C474" s="295"/>
      <c r="D474" s="295"/>
      <c r="E474" s="295"/>
      <c r="F474" s="295"/>
      <c r="G474" s="295"/>
      <c r="H474" s="295"/>
      <c r="I474" s="296"/>
      <c r="K474" s="313" t="s">
        <v>42</v>
      </c>
      <c r="L474" s="297" t="s">
        <v>109</v>
      </c>
      <c r="M474" s="298"/>
      <c r="N474" s="298"/>
      <c r="O474" s="298"/>
      <c r="P474" s="298"/>
      <c r="Q474" s="298"/>
      <c r="R474" s="298"/>
      <c r="S474" s="299"/>
    </row>
    <row r="475" spans="1:19" ht="15">
      <c r="A475" s="141" t="s">
        <v>7</v>
      </c>
      <c r="B475" s="314"/>
      <c r="C475" s="315"/>
      <c r="D475" s="315"/>
      <c r="E475" s="316"/>
      <c r="F475" s="142">
        <v>0</v>
      </c>
      <c r="G475" s="314"/>
      <c r="H475" s="316"/>
      <c r="I475" s="144">
        <f>SUM(B475:H475)</f>
        <v>0</v>
      </c>
      <c r="J475" s="139"/>
      <c r="K475" s="193" t="s">
        <v>7</v>
      </c>
      <c r="L475" s="314"/>
      <c r="M475" s="315"/>
      <c r="N475" s="315"/>
      <c r="O475" s="316"/>
      <c r="P475" s="142">
        <v>0</v>
      </c>
      <c r="Q475" s="314"/>
      <c r="R475" s="323"/>
      <c r="S475" s="195">
        <f>SUM(L475:R475)</f>
        <v>0</v>
      </c>
    </row>
    <row r="476" spans="1:19" ht="15">
      <c r="A476" s="149" t="s">
        <v>8</v>
      </c>
      <c r="B476" s="317"/>
      <c r="C476" s="318"/>
      <c r="D476" s="318"/>
      <c r="E476" s="319"/>
      <c r="F476" s="150">
        <v>0</v>
      </c>
      <c r="G476" s="317"/>
      <c r="H476" s="319"/>
      <c r="I476" s="152">
        <f t="shared" ref="I476:I495" si="191">SUM(B476:H476)</f>
        <v>0</v>
      </c>
      <c r="J476" s="139"/>
      <c r="K476" s="153" t="s">
        <v>8</v>
      </c>
      <c r="L476" s="317"/>
      <c r="M476" s="318"/>
      <c r="N476" s="318"/>
      <c r="O476" s="319"/>
      <c r="P476" s="154">
        <v>0</v>
      </c>
      <c r="Q476" s="317"/>
      <c r="R476" s="324"/>
      <c r="S476" s="156">
        <f t="shared" ref="S476:S495" si="192">SUM(L476:R476)</f>
        <v>0</v>
      </c>
    </row>
    <row r="477" spans="1:19" ht="15">
      <c r="A477" s="157" t="s">
        <v>10</v>
      </c>
      <c r="B477" s="317"/>
      <c r="C477" s="318"/>
      <c r="D477" s="318"/>
      <c r="E477" s="319"/>
      <c r="F477" s="146">
        <v>0</v>
      </c>
      <c r="G477" s="317"/>
      <c r="H477" s="319"/>
      <c r="I477" s="144">
        <f t="shared" si="191"/>
        <v>0</v>
      </c>
      <c r="J477" s="139"/>
      <c r="K477" s="159" t="s">
        <v>10</v>
      </c>
      <c r="L477" s="317"/>
      <c r="M477" s="318"/>
      <c r="N477" s="318"/>
      <c r="O477" s="319"/>
      <c r="P477" s="146">
        <v>0</v>
      </c>
      <c r="Q477" s="317"/>
      <c r="R477" s="324"/>
      <c r="S477" s="148">
        <f t="shared" si="192"/>
        <v>0</v>
      </c>
    </row>
    <row r="478" spans="1:19" ht="15">
      <c r="A478" s="149" t="s">
        <v>53</v>
      </c>
      <c r="B478" s="317"/>
      <c r="C478" s="318"/>
      <c r="D478" s="318"/>
      <c r="E478" s="319"/>
      <c r="F478" s="150">
        <v>0</v>
      </c>
      <c r="G478" s="317"/>
      <c r="H478" s="319"/>
      <c r="I478" s="152">
        <f t="shared" si="191"/>
        <v>0</v>
      </c>
      <c r="J478" s="139"/>
      <c r="K478" s="153" t="s">
        <v>53</v>
      </c>
      <c r="L478" s="317"/>
      <c r="M478" s="318"/>
      <c r="N478" s="318"/>
      <c r="O478" s="319"/>
      <c r="P478" s="154">
        <v>0</v>
      </c>
      <c r="Q478" s="317"/>
      <c r="R478" s="324"/>
      <c r="S478" s="156">
        <f t="shared" si="192"/>
        <v>0</v>
      </c>
    </row>
    <row r="479" spans="1:19" ht="15">
      <c r="A479" s="157" t="s">
        <v>16</v>
      </c>
      <c r="B479" s="317"/>
      <c r="C479" s="318"/>
      <c r="D479" s="318"/>
      <c r="E479" s="319"/>
      <c r="F479" s="146">
        <v>0</v>
      </c>
      <c r="G479" s="317"/>
      <c r="H479" s="319"/>
      <c r="I479" s="144">
        <f t="shared" si="191"/>
        <v>0</v>
      </c>
      <c r="J479" s="139"/>
      <c r="K479" s="159" t="s">
        <v>16</v>
      </c>
      <c r="L479" s="317"/>
      <c r="M479" s="318"/>
      <c r="N479" s="318"/>
      <c r="O479" s="319"/>
      <c r="P479" s="146">
        <v>0</v>
      </c>
      <c r="Q479" s="317"/>
      <c r="R479" s="324"/>
      <c r="S479" s="148">
        <f t="shared" si="192"/>
        <v>0</v>
      </c>
    </row>
    <row r="480" spans="1:19" ht="15">
      <c r="A480" s="149" t="s">
        <v>15</v>
      </c>
      <c r="B480" s="317"/>
      <c r="C480" s="318"/>
      <c r="D480" s="318"/>
      <c r="E480" s="319"/>
      <c r="F480" s="150">
        <v>0</v>
      </c>
      <c r="G480" s="317"/>
      <c r="H480" s="319"/>
      <c r="I480" s="152">
        <f t="shared" si="191"/>
        <v>0</v>
      </c>
      <c r="J480" s="139"/>
      <c r="K480" s="153" t="s">
        <v>15</v>
      </c>
      <c r="L480" s="317"/>
      <c r="M480" s="318"/>
      <c r="N480" s="318"/>
      <c r="O480" s="319"/>
      <c r="P480" s="154">
        <v>0</v>
      </c>
      <c r="Q480" s="317"/>
      <c r="R480" s="324"/>
      <c r="S480" s="156">
        <f t="shared" si="192"/>
        <v>0</v>
      </c>
    </row>
    <row r="481" spans="1:19" ht="15">
      <c r="A481" s="157" t="s">
        <v>55</v>
      </c>
      <c r="B481" s="317"/>
      <c r="C481" s="318"/>
      <c r="D481" s="318"/>
      <c r="E481" s="319"/>
      <c r="F481" s="146">
        <v>10330.316350149396</v>
      </c>
      <c r="G481" s="317"/>
      <c r="H481" s="319"/>
      <c r="I481" s="144">
        <f t="shared" si="191"/>
        <v>10330.316350149396</v>
      </c>
      <c r="J481" s="139"/>
      <c r="K481" s="159" t="s">
        <v>55</v>
      </c>
      <c r="L481" s="317"/>
      <c r="M481" s="318"/>
      <c r="N481" s="318"/>
      <c r="O481" s="319"/>
      <c r="P481" s="146">
        <v>5770.2561631559638</v>
      </c>
      <c r="Q481" s="317"/>
      <c r="R481" s="324"/>
      <c r="S481" s="148">
        <f t="shared" si="192"/>
        <v>5770.2561631559638</v>
      </c>
    </row>
    <row r="482" spans="1:19" ht="15">
      <c r="A482" s="149" t="s">
        <v>12</v>
      </c>
      <c r="B482" s="317"/>
      <c r="C482" s="318"/>
      <c r="D482" s="318"/>
      <c r="E482" s="319"/>
      <c r="F482" s="150">
        <v>2952.412892229047</v>
      </c>
      <c r="G482" s="317"/>
      <c r="H482" s="319"/>
      <c r="I482" s="152">
        <f t="shared" si="191"/>
        <v>2952.412892229047</v>
      </c>
      <c r="J482" s="139"/>
      <c r="K482" s="153" t="s">
        <v>12</v>
      </c>
      <c r="L482" s="317"/>
      <c r="M482" s="318"/>
      <c r="N482" s="318"/>
      <c r="O482" s="319"/>
      <c r="P482" s="154">
        <v>1414.4484361085952</v>
      </c>
      <c r="Q482" s="317"/>
      <c r="R482" s="324"/>
      <c r="S482" s="156">
        <f t="shared" si="192"/>
        <v>1414.4484361085952</v>
      </c>
    </row>
    <row r="483" spans="1:19" ht="15">
      <c r="A483" s="157" t="s">
        <v>56</v>
      </c>
      <c r="B483" s="317"/>
      <c r="C483" s="318"/>
      <c r="D483" s="318"/>
      <c r="E483" s="319"/>
      <c r="F483" s="146">
        <v>0</v>
      </c>
      <c r="G483" s="317"/>
      <c r="H483" s="319"/>
      <c r="I483" s="144">
        <f t="shared" si="191"/>
        <v>0</v>
      </c>
      <c r="J483" s="139"/>
      <c r="K483" s="159" t="s">
        <v>56</v>
      </c>
      <c r="L483" s="317"/>
      <c r="M483" s="318"/>
      <c r="N483" s="318"/>
      <c r="O483" s="319"/>
      <c r="P483" s="146">
        <v>0</v>
      </c>
      <c r="Q483" s="317"/>
      <c r="R483" s="324"/>
      <c r="S483" s="148">
        <f t="shared" si="192"/>
        <v>0</v>
      </c>
    </row>
    <row r="484" spans="1:19" ht="15">
      <c r="A484" s="149" t="s">
        <v>17</v>
      </c>
      <c r="B484" s="317"/>
      <c r="C484" s="318"/>
      <c r="D484" s="318"/>
      <c r="E484" s="319"/>
      <c r="F484" s="150">
        <v>2.4363299742818505</v>
      </c>
      <c r="G484" s="317"/>
      <c r="H484" s="319"/>
      <c r="I484" s="152">
        <f t="shared" si="191"/>
        <v>2.4363299742818505</v>
      </c>
      <c r="J484" s="139"/>
      <c r="K484" s="153" t="s">
        <v>17</v>
      </c>
      <c r="L484" s="317"/>
      <c r="M484" s="318"/>
      <c r="N484" s="318"/>
      <c r="O484" s="319"/>
      <c r="P484" s="154">
        <v>1.4266153154289178</v>
      </c>
      <c r="Q484" s="317"/>
      <c r="R484" s="324"/>
      <c r="S484" s="156">
        <f t="shared" si="192"/>
        <v>1.4266153154289178</v>
      </c>
    </row>
    <row r="485" spans="1:19" ht="15">
      <c r="A485" s="157" t="s">
        <v>141</v>
      </c>
      <c r="B485" s="317"/>
      <c r="C485" s="318"/>
      <c r="D485" s="318"/>
      <c r="E485" s="319"/>
      <c r="F485" s="146">
        <v>41.514596847562856</v>
      </c>
      <c r="G485" s="317"/>
      <c r="H485" s="319"/>
      <c r="I485" s="144">
        <f t="shared" si="191"/>
        <v>41.514596847562856</v>
      </c>
      <c r="J485" s="139"/>
      <c r="K485" s="159" t="s">
        <v>141</v>
      </c>
      <c r="L485" s="317"/>
      <c r="M485" s="318"/>
      <c r="N485" s="318"/>
      <c r="O485" s="319"/>
      <c r="P485" s="146">
        <v>28.488565974585359</v>
      </c>
      <c r="Q485" s="317"/>
      <c r="R485" s="324"/>
      <c r="S485" s="148">
        <f t="shared" si="192"/>
        <v>28.488565974585359</v>
      </c>
    </row>
    <row r="486" spans="1:19" ht="15">
      <c r="A486" s="149" t="s">
        <v>25</v>
      </c>
      <c r="B486" s="317"/>
      <c r="C486" s="318"/>
      <c r="D486" s="318"/>
      <c r="E486" s="319"/>
      <c r="F486" s="150">
        <v>147.91111406719398</v>
      </c>
      <c r="G486" s="317"/>
      <c r="H486" s="319"/>
      <c r="I486" s="152">
        <f t="shared" si="191"/>
        <v>147.91111406719398</v>
      </c>
      <c r="J486" s="139"/>
      <c r="K486" s="153" t="s">
        <v>25</v>
      </c>
      <c r="L486" s="317"/>
      <c r="M486" s="318"/>
      <c r="N486" s="318"/>
      <c r="O486" s="319"/>
      <c r="P486" s="154">
        <v>0</v>
      </c>
      <c r="Q486" s="317"/>
      <c r="R486" s="324"/>
      <c r="S486" s="156">
        <f t="shared" si="192"/>
        <v>0</v>
      </c>
    </row>
    <row r="487" spans="1:19" ht="15">
      <c r="A487" s="157" t="s">
        <v>24</v>
      </c>
      <c r="B487" s="317"/>
      <c r="C487" s="318"/>
      <c r="D487" s="318"/>
      <c r="E487" s="319"/>
      <c r="F487" s="146">
        <v>0</v>
      </c>
      <c r="G487" s="317"/>
      <c r="H487" s="319"/>
      <c r="I487" s="144">
        <f t="shared" si="191"/>
        <v>0</v>
      </c>
      <c r="J487" s="139"/>
      <c r="K487" s="159" t="s">
        <v>24</v>
      </c>
      <c r="L487" s="317"/>
      <c r="M487" s="318"/>
      <c r="N487" s="318"/>
      <c r="O487" s="319"/>
      <c r="P487" s="146">
        <v>0</v>
      </c>
      <c r="Q487" s="317"/>
      <c r="R487" s="324"/>
      <c r="S487" s="148">
        <f t="shared" si="192"/>
        <v>0</v>
      </c>
    </row>
    <row r="488" spans="1:19" ht="15">
      <c r="A488" s="149" t="s">
        <v>57</v>
      </c>
      <c r="B488" s="317"/>
      <c r="C488" s="318"/>
      <c r="D488" s="318"/>
      <c r="E488" s="319"/>
      <c r="F488" s="150">
        <v>0</v>
      </c>
      <c r="G488" s="317"/>
      <c r="H488" s="319"/>
      <c r="I488" s="152">
        <f t="shared" si="191"/>
        <v>0</v>
      </c>
      <c r="J488" s="139"/>
      <c r="K488" s="153" t="s">
        <v>57</v>
      </c>
      <c r="L488" s="317"/>
      <c r="M488" s="318"/>
      <c r="N488" s="318"/>
      <c r="O488" s="319"/>
      <c r="P488" s="154">
        <v>0</v>
      </c>
      <c r="Q488" s="317"/>
      <c r="R488" s="324"/>
      <c r="S488" s="156">
        <f t="shared" si="192"/>
        <v>0</v>
      </c>
    </row>
    <row r="489" spans="1:19" ht="15">
      <c r="A489" s="157" t="s">
        <v>22</v>
      </c>
      <c r="B489" s="317"/>
      <c r="C489" s="318"/>
      <c r="D489" s="318"/>
      <c r="E489" s="319"/>
      <c r="F489" s="146">
        <v>805.27869717048964</v>
      </c>
      <c r="G489" s="317"/>
      <c r="H489" s="319"/>
      <c r="I489" s="144">
        <f t="shared" si="191"/>
        <v>805.27869717048964</v>
      </c>
      <c r="J489" s="139"/>
      <c r="K489" s="159" t="s">
        <v>22</v>
      </c>
      <c r="L489" s="317"/>
      <c r="M489" s="318"/>
      <c r="N489" s="318"/>
      <c r="O489" s="319"/>
      <c r="P489" s="146">
        <v>457.14601015285245</v>
      </c>
      <c r="Q489" s="317"/>
      <c r="R489" s="324"/>
      <c r="S489" s="148">
        <f t="shared" si="192"/>
        <v>457.14601015285245</v>
      </c>
    </row>
    <row r="490" spans="1:19" ht="15">
      <c r="A490" s="149" t="s">
        <v>21</v>
      </c>
      <c r="B490" s="317"/>
      <c r="C490" s="318"/>
      <c r="D490" s="318"/>
      <c r="E490" s="319"/>
      <c r="F490" s="150">
        <v>0</v>
      </c>
      <c r="G490" s="317"/>
      <c r="H490" s="319"/>
      <c r="I490" s="152">
        <f t="shared" si="191"/>
        <v>0</v>
      </c>
      <c r="J490" s="139"/>
      <c r="K490" s="153" t="s">
        <v>21</v>
      </c>
      <c r="L490" s="317"/>
      <c r="M490" s="318"/>
      <c r="N490" s="318"/>
      <c r="O490" s="319"/>
      <c r="P490" s="154">
        <v>0</v>
      </c>
      <c r="Q490" s="317"/>
      <c r="R490" s="324"/>
      <c r="S490" s="156">
        <f t="shared" si="192"/>
        <v>0</v>
      </c>
    </row>
    <row r="491" spans="1:19" ht="15">
      <c r="A491" s="160" t="s">
        <v>61</v>
      </c>
      <c r="B491" s="317"/>
      <c r="C491" s="318"/>
      <c r="D491" s="318"/>
      <c r="E491" s="319"/>
      <c r="F491" s="146">
        <v>0</v>
      </c>
      <c r="G491" s="317"/>
      <c r="H491" s="319"/>
      <c r="I491" s="144">
        <f t="shared" si="191"/>
        <v>0</v>
      </c>
      <c r="J491" s="139"/>
      <c r="K491" s="161" t="s">
        <v>61</v>
      </c>
      <c r="L491" s="317"/>
      <c r="M491" s="318"/>
      <c r="N491" s="318"/>
      <c r="O491" s="319"/>
      <c r="P491" s="146">
        <v>0</v>
      </c>
      <c r="Q491" s="317"/>
      <c r="R491" s="324"/>
      <c r="S491" s="148">
        <f t="shared" si="192"/>
        <v>0</v>
      </c>
    </row>
    <row r="492" spans="1:19">
      <c r="A492" s="162" t="s">
        <v>23</v>
      </c>
      <c r="B492" s="317"/>
      <c r="C492" s="318"/>
      <c r="D492" s="318"/>
      <c r="E492" s="319"/>
      <c r="F492" s="163">
        <v>0</v>
      </c>
      <c r="G492" s="317"/>
      <c r="H492" s="319"/>
      <c r="I492" s="165">
        <f t="shared" si="191"/>
        <v>0</v>
      </c>
      <c r="J492" s="139"/>
      <c r="K492" s="166" t="s">
        <v>23</v>
      </c>
      <c r="L492" s="317"/>
      <c r="M492" s="318"/>
      <c r="N492" s="318"/>
      <c r="O492" s="319"/>
      <c r="P492" s="167">
        <v>0</v>
      </c>
      <c r="Q492" s="317"/>
      <c r="R492" s="324"/>
      <c r="S492" s="169">
        <f t="shared" si="192"/>
        <v>0</v>
      </c>
    </row>
    <row r="493" spans="1:19">
      <c r="A493" s="170" t="s">
        <v>19</v>
      </c>
      <c r="B493" s="317"/>
      <c r="C493" s="318"/>
      <c r="D493" s="318"/>
      <c r="E493" s="319"/>
      <c r="F493" s="171">
        <v>0</v>
      </c>
      <c r="G493" s="317"/>
      <c r="H493" s="319"/>
      <c r="I493" s="173">
        <f t="shared" si="191"/>
        <v>0</v>
      </c>
      <c r="J493" s="139"/>
      <c r="K493" s="174" t="s">
        <v>19</v>
      </c>
      <c r="L493" s="317"/>
      <c r="M493" s="318"/>
      <c r="N493" s="318"/>
      <c r="O493" s="319"/>
      <c r="P493" s="171">
        <v>0</v>
      </c>
      <c r="Q493" s="317"/>
      <c r="R493" s="324"/>
      <c r="S493" s="176">
        <f t="shared" si="192"/>
        <v>0</v>
      </c>
    </row>
    <row r="494" spans="1:19">
      <c r="A494" s="162" t="s">
        <v>20</v>
      </c>
      <c r="B494" s="317"/>
      <c r="C494" s="318"/>
      <c r="D494" s="318"/>
      <c r="E494" s="319"/>
      <c r="F494" s="163">
        <v>0</v>
      </c>
      <c r="G494" s="317"/>
      <c r="H494" s="319"/>
      <c r="I494" s="165">
        <f t="shared" si="191"/>
        <v>0</v>
      </c>
      <c r="J494" s="139"/>
      <c r="K494" s="166" t="s">
        <v>20</v>
      </c>
      <c r="L494" s="317"/>
      <c r="M494" s="318"/>
      <c r="N494" s="318"/>
      <c r="O494" s="319"/>
      <c r="P494" s="167">
        <v>0</v>
      </c>
      <c r="Q494" s="317"/>
      <c r="R494" s="324"/>
      <c r="S494" s="169">
        <f t="shared" si="192"/>
        <v>0</v>
      </c>
    </row>
    <row r="495" spans="1:19" ht="15" thickBot="1">
      <c r="A495" s="177" t="s">
        <v>11</v>
      </c>
      <c r="B495" s="320"/>
      <c r="C495" s="321"/>
      <c r="D495" s="321"/>
      <c r="E495" s="322"/>
      <c r="F495" s="178">
        <v>0</v>
      </c>
      <c r="G495" s="320"/>
      <c r="H495" s="322"/>
      <c r="I495" s="180">
        <f t="shared" si="191"/>
        <v>0</v>
      </c>
      <c r="J495" s="139"/>
      <c r="K495" s="181" t="s">
        <v>11</v>
      </c>
      <c r="L495" s="320"/>
      <c r="M495" s="321"/>
      <c r="N495" s="321"/>
      <c r="O495" s="322"/>
      <c r="P495" s="178">
        <v>0</v>
      </c>
      <c r="Q495" s="320"/>
      <c r="R495" s="325"/>
      <c r="S495" s="183">
        <f t="shared" si="192"/>
        <v>0</v>
      </c>
    </row>
    <row r="496" spans="1:19" ht="15">
      <c r="A496" s="184" t="s">
        <v>26</v>
      </c>
      <c r="B496" s="185">
        <f>SUM(B475:B491)</f>
        <v>0</v>
      </c>
      <c r="C496" s="185">
        <f t="shared" ref="C496:I496" si="193">SUM(C475:C491)</f>
        <v>0</v>
      </c>
      <c r="D496" s="185">
        <f t="shared" si="193"/>
        <v>0</v>
      </c>
      <c r="E496" s="185">
        <f t="shared" si="193"/>
        <v>0</v>
      </c>
      <c r="F496" s="185">
        <f t="shared" si="193"/>
        <v>14279.869980437972</v>
      </c>
      <c r="G496" s="185">
        <f t="shared" si="193"/>
        <v>0</v>
      </c>
      <c r="H496" s="187">
        <f t="shared" si="193"/>
        <v>0</v>
      </c>
      <c r="I496" s="144">
        <f t="shared" si="193"/>
        <v>14279.869980437972</v>
      </c>
      <c r="J496" s="139"/>
      <c r="K496" s="186" t="s">
        <v>26</v>
      </c>
      <c r="L496" s="185">
        <f>SUM(L475:L491)</f>
        <v>0</v>
      </c>
      <c r="M496" s="185">
        <f t="shared" ref="M496:S496" si="194">SUM(M475:M491)</f>
        <v>0</v>
      </c>
      <c r="N496" s="185">
        <f t="shared" si="194"/>
        <v>0</v>
      </c>
      <c r="O496" s="185">
        <f t="shared" si="194"/>
        <v>0</v>
      </c>
      <c r="P496" s="185">
        <f t="shared" si="194"/>
        <v>7671.7657907074254</v>
      </c>
      <c r="Q496" s="185">
        <f t="shared" si="194"/>
        <v>0</v>
      </c>
      <c r="R496" s="187">
        <f t="shared" si="194"/>
        <v>0</v>
      </c>
      <c r="S496" s="188">
        <f t="shared" si="194"/>
        <v>7671.7657907074254</v>
      </c>
    </row>
    <row r="497" spans="1:19" ht="15" thickBot="1">
      <c r="A497" s="15" t="s">
        <v>100</v>
      </c>
      <c r="B497" s="100">
        <f>IF($I496=0,"-",B496/$I496)</f>
        <v>0</v>
      </c>
      <c r="C497" s="100">
        <f t="shared" ref="C497:H497" si="195">IF($I496=0,"-",C496/$I496)</f>
        <v>0</v>
      </c>
      <c r="D497" s="100">
        <f t="shared" si="195"/>
        <v>0</v>
      </c>
      <c r="E497" s="100">
        <f t="shared" si="195"/>
        <v>0</v>
      </c>
      <c r="F497" s="100">
        <f t="shared" si="195"/>
        <v>1</v>
      </c>
      <c r="G497" s="100">
        <f t="shared" si="195"/>
        <v>0</v>
      </c>
      <c r="H497" s="101">
        <f t="shared" si="195"/>
        <v>0</v>
      </c>
      <c r="I497" s="102">
        <f>SUM(B497:H497)</f>
        <v>1</v>
      </c>
      <c r="J497" s="2"/>
      <c r="K497" s="27" t="s">
        <v>100</v>
      </c>
      <c r="L497" s="76">
        <f t="shared" ref="L497:R497" si="196">IF($S496=0,"-",L496/$S496)</f>
        <v>0</v>
      </c>
      <c r="M497" s="76">
        <f t="shared" si="196"/>
        <v>0</v>
      </c>
      <c r="N497" s="76">
        <f t="shared" si="196"/>
        <v>0</v>
      </c>
      <c r="O497" s="76">
        <f t="shared" si="196"/>
        <v>0</v>
      </c>
      <c r="P497" s="76">
        <f t="shared" si="196"/>
        <v>1</v>
      </c>
      <c r="Q497" s="76">
        <f t="shared" si="196"/>
        <v>0</v>
      </c>
      <c r="R497" s="77">
        <f t="shared" si="196"/>
        <v>0</v>
      </c>
      <c r="S497" s="78">
        <f>SUM(L497:R497)</f>
        <v>1</v>
      </c>
    </row>
    <row r="498" spans="1:19" ht="15" thickBot="1">
      <c r="A498" s="218"/>
      <c r="B498" s="218"/>
      <c r="C498" s="218"/>
      <c r="D498" s="218"/>
      <c r="E498" s="218"/>
      <c r="F498" s="218"/>
      <c r="G498" s="218"/>
      <c r="H498" s="218"/>
      <c r="I498" s="218"/>
      <c r="K498" s="218"/>
      <c r="L498" s="218"/>
      <c r="M498" s="218"/>
      <c r="N498" s="218"/>
      <c r="O498" s="218"/>
      <c r="P498" s="218"/>
      <c r="Q498" s="218"/>
      <c r="R498" s="218"/>
      <c r="S498" s="218"/>
    </row>
    <row r="499" spans="1:19" ht="28.5">
      <c r="A499" s="310" t="s">
        <v>43</v>
      </c>
      <c r="B499" s="135" t="s">
        <v>0</v>
      </c>
      <c r="C499" s="135" t="s">
        <v>1</v>
      </c>
      <c r="D499" s="135" t="s">
        <v>2</v>
      </c>
      <c r="E499" s="135" t="s">
        <v>3</v>
      </c>
      <c r="F499" s="135" t="s">
        <v>27</v>
      </c>
      <c r="G499" s="135" t="s">
        <v>4</v>
      </c>
      <c r="H499" s="135" t="s">
        <v>5</v>
      </c>
      <c r="I499" s="136" t="s">
        <v>6</v>
      </c>
      <c r="K499" s="312" t="s">
        <v>43</v>
      </c>
      <c r="L499" s="137" t="s">
        <v>0</v>
      </c>
      <c r="M499" s="137" t="s">
        <v>1</v>
      </c>
      <c r="N499" s="137" t="s">
        <v>2</v>
      </c>
      <c r="O499" s="137" t="s">
        <v>3</v>
      </c>
      <c r="P499" s="137" t="s">
        <v>27</v>
      </c>
      <c r="Q499" s="137" t="s">
        <v>4</v>
      </c>
      <c r="R499" s="137" t="s">
        <v>5</v>
      </c>
      <c r="S499" s="138" t="s">
        <v>6</v>
      </c>
    </row>
    <row r="500" spans="1:19" ht="15">
      <c r="A500" s="311" t="s">
        <v>43</v>
      </c>
      <c r="B500" s="294" t="s">
        <v>109</v>
      </c>
      <c r="C500" s="295"/>
      <c r="D500" s="295"/>
      <c r="E500" s="295"/>
      <c r="F500" s="295"/>
      <c r="G500" s="295"/>
      <c r="H500" s="295"/>
      <c r="I500" s="296"/>
      <c r="K500" s="313" t="s">
        <v>43</v>
      </c>
      <c r="L500" s="297" t="s">
        <v>109</v>
      </c>
      <c r="M500" s="298"/>
      <c r="N500" s="298"/>
      <c r="O500" s="298"/>
      <c r="P500" s="298"/>
      <c r="Q500" s="298"/>
      <c r="R500" s="298"/>
      <c r="S500" s="299"/>
    </row>
    <row r="501" spans="1:19" ht="15">
      <c r="A501" s="141" t="s">
        <v>7</v>
      </c>
      <c r="B501" s="314"/>
      <c r="C501" s="315"/>
      <c r="D501" s="315"/>
      <c r="E501" s="316"/>
      <c r="F501" s="142">
        <v>0</v>
      </c>
      <c r="G501" s="314"/>
      <c r="H501" s="316"/>
      <c r="I501" s="144">
        <f>SUM(B501:H501)</f>
        <v>0</v>
      </c>
      <c r="J501" s="139"/>
      <c r="K501" s="193" t="s">
        <v>7</v>
      </c>
      <c r="L501" s="314"/>
      <c r="M501" s="315"/>
      <c r="N501" s="315"/>
      <c r="O501" s="316"/>
      <c r="P501" s="142">
        <v>0</v>
      </c>
      <c r="Q501" s="314"/>
      <c r="R501" s="323"/>
      <c r="S501" s="195">
        <f>SUM(L501:R501)</f>
        <v>0</v>
      </c>
    </row>
    <row r="502" spans="1:19" ht="15">
      <c r="A502" s="149" t="s">
        <v>8</v>
      </c>
      <c r="B502" s="317"/>
      <c r="C502" s="318"/>
      <c r="D502" s="318"/>
      <c r="E502" s="319"/>
      <c r="F502" s="150">
        <v>0</v>
      </c>
      <c r="G502" s="317"/>
      <c r="H502" s="319"/>
      <c r="I502" s="152">
        <f t="shared" ref="I502:I521" si="197">SUM(B502:H502)</f>
        <v>0</v>
      </c>
      <c r="J502" s="139"/>
      <c r="K502" s="153" t="s">
        <v>8</v>
      </c>
      <c r="L502" s="317"/>
      <c r="M502" s="318"/>
      <c r="N502" s="318"/>
      <c r="O502" s="319"/>
      <c r="P502" s="154">
        <v>0</v>
      </c>
      <c r="Q502" s="317"/>
      <c r="R502" s="324"/>
      <c r="S502" s="156">
        <f t="shared" ref="S502:S521" si="198">SUM(L502:R502)</f>
        <v>0</v>
      </c>
    </row>
    <row r="503" spans="1:19" ht="15">
      <c r="A503" s="157" t="s">
        <v>10</v>
      </c>
      <c r="B503" s="317"/>
      <c r="C503" s="318"/>
      <c r="D503" s="318"/>
      <c r="E503" s="319"/>
      <c r="F503" s="146">
        <v>0</v>
      </c>
      <c r="G503" s="317"/>
      <c r="H503" s="319"/>
      <c r="I503" s="144">
        <f t="shared" si="197"/>
        <v>0</v>
      </c>
      <c r="J503" s="139"/>
      <c r="K503" s="159" t="s">
        <v>10</v>
      </c>
      <c r="L503" s="317"/>
      <c r="M503" s="318"/>
      <c r="N503" s="318"/>
      <c r="O503" s="319"/>
      <c r="P503" s="146">
        <v>0</v>
      </c>
      <c r="Q503" s="317"/>
      <c r="R503" s="324"/>
      <c r="S503" s="148">
        <f t="shared" si="198"/>
        <v>0</v>
      </c>
    </row>
    <row r="504" spans="1:19" ht="15">
      <c r="A504" s="149" t="s">
        <v>53</v>
      </c>
      <c r="B504" s="317"/>
      <c r="C504" s="318"/>
      <c r="D504" s="318"/>
      <c r="E504" s="319"/>
      <c r="F504" s="150">
        <v>0</v>
      </c>
      <c r="G504" s="317"/>
      <c r="H504" s="319"/>
      <c r="I504" s="152">
        <f t="shared" si="197"/>
        <v>0</v>
      </c>
      <c r="J504" s="139"/>
      <c r="K504" s="153" t="s">
        <v>53</v>
      </c>
      <c r="L504" s="317"/>
      <c r="M504" s="318"/>
      <c r="N504" s="318"/>
      <c r="O504" s="319"/>
      <c r="P504" s="154">
        <v>0</v>
      </c>
      <c r="Q504" s="317"/>
      <c r="R504" s="324"/>
      <c r="S504" s="156">
        <f t="shared" si="198"/>
        <v>0</v>
      </c>
    </row>
    <row r="505" spans="1:19" ht="15">
      <c r="A505" s="157" t="s">
        <v>16</v>
      </c>
      <c r="B505" s="317"/>
      <c r="C505" s="318"/>
      <c r="D505" s="318"/>
      <c r="E505" s="319"/>
      <c r="F505" s="146">
        <v>0</v>
      </c>
      <c r="G505" s="317"/>
      <c r="H505" s="319"/>
      <c r="I505" s="144">
        <f t="shared" si="197"/>
        <v>0</v>
      </c>
      <c r="J505" s="139"/>
      <c r="K505" s="159" t="s">
        <v>16</v>
      </c>
      <c r="L505" s="317"/>
      <c r="M505" s="318"/>
      <c r="N505" s="318"/>
      <c r="O505" s="319"/>
      <c r="P505" s="146">
        <v>0</v>
      </c>
      <c r="Q505" s="317"/>
      <c r="R505" s="324"/>
      <c r="S505" s="148">
        <f t="shared" si="198"/>
        <v>0</v>
      </c>
    </row>
    <row r="506" spans="1:19" ht="15">
      <c r="A506" s="149" t="s">
        <v>15</v>
      </c>
      <c r="B506" s="317"/>
      <c r="C506" s="318"/>
      <c r="D506" s="318"/>
      <c r="E506" s="319"/>
      <c r="F506" s="150">
        <v>0</v>
      </c>
      <c r="G506" s="317"/>
      <c r="H506" s="319"/>
      <c r="I506" s="152">
        <f t="shared" si="197"/>
        <v>0</v>
      </c>
      <c r="J506" s="139"/>
      <c r="K506" s="153" t="s">
        <v>15</v>
      </c>
      <c r="L506" s="317"/>
      <c r="M506" s="318"/>
      <c r="N506" s="318"/>
      <c r="O506" s="319"/>
      <c r="P506" s="154">
        <v>0</v>
      </c>
      <c r="Q506" s="317"/>
      <c r="R506" s="324"/>
      <c r="S506" s="156">
        <f t="shared" si="198"/>
        <v>0</v>
      </c>
    </row>
    <row r="507" spans="1:19" ht="15">
      <c r="A507" s="157" t="s">
        <v>55</v>
      </c>
      <c r="B507" s="317"/>
      <c r="C507" s="318"/>
      <c r="D507" s="318"/>
      <c r="E507" s="319"/>
      <c r="F507" s="146">
        <v>0</v>
      </c>
      <c r="G507" s="317"/>
      <c r="H507" s="319"/>
      <c r="I507" s="144">
        <f t="shared" si="197"/>
        <v>0</v>
      </c>
      <c r="J507" s="139"/>
      <c r="K507" s="159" t="s">
        <v>55</v>
      </c>
      <c r="L507" s="317"/>
      <c r="M507" s="318"/>
      <c r="N507" s="318"/>
      <c r="O507" s="319"/>
      <c r="P507" s="146">
        <v>0</v>
      </c>
      <c r="Q507" s="317"/>
      <c r="R507" s="324"/>
      <c r="S507" s="148">
        <f t="shared" si="198"/>
        <v>0</v>
      </c>
    </row>
    <row r="508" spans="1:19" ht="15">
      <c r="A508" s="149" t="s">
        <v>12</v>
      </c>
      <c r="B508" s="317"/>
      <c r="C508" s="318"/>
      <c r="D508" s="318"/>
      <c r="E508" s="319"/>
      <c r="F508" s="150">
        <v>0</v>
      </c>
      <c r="G508" s="317"/>
      <c r="H508" s="319"/>
      <c r="I508" s="152">
        <f t="shared" si="197"/>
        <v>0</v>
      </c>
      <c r="J508" s="139"/>
      <c r="K508" s="153" t="s">
        <v>12</v>
      </c>
      <c r="L508" s="317"/>
      <c r="M508" s="318"/>
      <c r="N508" s="318"/>
      <c r="O508" s="319"/>
      <c r="P508" s="154">
        <v>0</v>
      </c>
      <c r="Q508" s="317"/>
      <c r="R508" s="324"/>
      <c r="S508" s="156">
        <f t="shared" si="198"/>
        <v>0</v>
      </c>
    </row>
    <row r="509" spans="1:19" ht="15">
      <c r="A509" s="157" t="s">
        <v>56</v>
      </c>
      <c r="B509" s="317"/>
      <c r="C509" s="318"/>
      <c r="D509" s="318"/>
      <c r="E509" s="319"/>
      <c r="F509" s="146">
        <v>0</v>
      </c>
      <c r="G509" s="317"/>
      <c r="H509" s="319"/>
      <c r="I509" s="144">
        <f t="shared" si="197"/>
        <v>0</v>
      </c>
      <c r="J509" s="139"/>
      <c r="K509" s="159" t="s">
        <v>56</v>
      </c>
      <c r="L509" s="317"/>
      <c r="M509" s="318"/>
      <c r="N509" s="318"/>
      <c r="O509" s="319"/>
      <c r="P509" s="146">
        <v>0</v>
      </c>
      <c r="Q509" s="317"/>
      <c r="R509" s="324"/>
      <c r="S509" s="148">
        <f t="shared" si="198"/>
        <v>0</v>
      </c>
    </row>
    <row r="510" spans="1:19" ht="15">
      <c r="A510" s="149" t="s">
        <v>17</v>
      </c>
      <c r="B510" s="317"/>
      <c r="C510" s="318"/>
      <c r="D510" s="318"/>
      <c r="E510" s="319"/>
      <c r="F510" s="150">
        <v>0</v>
      </c>
      <c r="G510" s="317"/>
      <c r="H510" s="319"/>
      <c r="I510" s="152">
        <f t="shared" si="197"/>
        <v>0</v>
      </c>
      <c r="J510" s="139"/>
      <c r="K510" s="153" t="s">
        <v>17</v>
      </c>
      <c r="L510" s="317"/>
      <c r="M510" s="318"/>
      <c r="N510" s="318"/>
      <c r="O510" s="319"/>
      <c r="P510" s="154">
        <v>0</v>
      </c>
      <c r="Q510" s="317"/>
      <c r="R510" s="324"/>
      <c r="S510" s="156">
        <f t="shared" si="198"/>
        <v>0</v>
      </c>
    </row>
    <row r="511" spans="1:19" ht="15">
      <c r="A511" s="157" t="s">
        <v>141</v>
      </c>
      <c r="B511" s="317"/>
      <c r="C511" s="318"/>
      <c r="D511" s="318"/>
      <c r="E511" s="319"/>
      <c r="F511" s="146">
        <v>0</v>
      </c>
      <c r="G511" s="317"/>
      <c r="H511" s="319"/>
      <c r="I511" s="144">
        <f t="shared" si="197"/>
        <v>0</v>
      </c>
      <c r="J511" s="139"/>
      <c r="K511" s="159" t="s">
        <v>141</v>
      </c>
      <c r="L511" s="317"/>
      <c r="M511" s="318"/>
      <c r="N511" s="318"/>
      <c r="O511" s="319"/>
      <c r="P511" s="146">
        <v>0</v>
      </c>
      <c r="Q511" s="317"/>
      <c r="R511" s="324"/>
      <c r="S511" s="148">
        <f t="shared" si="198"/>
        <v>0</v>
      </c>
    </row>
    <row r="512" spans="1:19" ht="15">
      <c r="A512" s="149" t="s">
        <v>25</v>
      </c>
      <c r="B512" s="317"/>
      <c r="C512" s="318"/>
      <c r="D512" s="318"/>
      <c r="E512" s="319"/>
      <c r="F512" s="150">
        <v>0</v>
      </c>
      <c r="G512" s="317"/>
      <c r="H512" s="319"/>
      <c r="I512" s="152">
        <f t="shared" si="197"/>
        <v>0</v>
      </c>
      <c r="J512" s="139"/>
      <c r="K512" s="153" t="s">
        <v>25</v>
      </c>
      <c r="L512" s="317"/>
      <c r="M512" s="318"/>
      <c r="N512" s="318"/>
      <c r="O512" s="319"/>
      <c r="P512" s="154">
        <v>0</v>
      </c>
      <c r="Q512" s="317"/>
      <c r="R512" s="324"/>
      <c r="S512" s="156">
        <f t="shared" si="198"/>
        <v>0</v>
      </c>
    </row>
    <row r="513" spans="1:19" ht="15">
      <c r="A513" s="157" t="s">
        <v>24</v>
      </c>
      <c r="B513" s="317"/>
      <c r="C513" s="318"/>
      <c r="D513" s="318"/>
      <c r="E513" s="319"/>
      <c r="F513" s="146">
        <v>0</v>
      </c>
      <c r="G513" s="317"/>
      <c r="H513" s="319"/>
      <c r="I513" s="144">
        <f t="shared" si="197"/>
        <v>0</v>
      </c>
      <c r="J513" s="139"/>
      <c r="K513" s="159" t="s">
        <v>24</v>
      </c>
      <c r="L513" s="317"/>
      <c r="M513" s="318"/>
      <c r="N513" s="318"/>
      <c r="O513" s="319"/>
      <c r="P513" s="146">
        <v>0</v>
      </c>
      <c r="Q513" s="317"/>
      <c r="R513" s="324"/>
      <c r="S513" s="148">
        <f t="shared" si="198"/>
        <v>0</v>
      </c>
    </row>
    <row r="514" spans="1:19" ht="15">
      <c r="A514" s="149" t="s">
        <v>57</v>
      </c>
      <c r="B514" s="317"/>
      <c r="C514" s="318"/>
      <c r="D514" s="318"/>
      <c r="E514" s="319"/>
      <c r="F514" s="150">
        <v>0</v>
      </c>
      <c r="G514" s="317"/>
      <c r="H514" s="319"/>
      <c r="I514" s="152">
        <f t="shared" si="197"/>
        <v>0</v>
      </c>
      <c r="J514" s="139"/>
      <c r="K514" s="153" t="s">
        <v>57</v>
      </c>
      <c r="L514" s="317"/>
      <c r="M514" s="318"/>
      <c r="N514" s="318"/>
      <c r="O514" s="319"/>
      <c r="P514" s="154">
        <v>0</v>
      </c>
      <c r="Q514" s="317"/>
      <c r="R514" s="324"/>
      <c r="S514" s="156">
        <f t="shared" si="198"/>
        <v>0</v>
      </c>
    </row>
    <row r="515" spans="1:19" ht="15">
      <c r="A515" s="157" t="s">
        <v>22</v>
      </c>
      <c r="B515" s="317"/>
      <c r="C515" s="318"/>
      <c r="D515" s="318"/>
      <c r="E515" s="319"/>
      <c r="F515" s="146">
        <v>0</v>
      </c>
      <c r="G515" s="317"/>
      <c r="H515" s="319"/>
      <c r="I515" s="144">
        <f t="shared" si="197"/>
        <v>0</v>
      </c>
      <c r="J515" s="139"/>
      <c r="K515" s="159" t="s">
        <v>22</v>
      </c>
      <c r="L515" s="317"/>
      <c r="M515" s="318"/>
      <c r="N515" s="318"/>
      <c r="O515" s="319"/>
      <c r="P515" s="146">
        <v>0</v>
      </c>
      <c r="Q515" s="317"/>
      <c r="R515" s="324"/>
      <c r="S515" s="148">
        <f t="shared" si="198"/>
        <v>0</v>
      </c>
    </row>
    <row r="516" spans="1:19" ht="15">
      <c r="A516" s="149" t="s">
        <v>21</v>
      </c>
      <c r="B516" s="317"/>
      <c r="C516" s="318"/>
      <c r="D516" s="318"/>
      <c r="E516" s="319"/>
      <c r="F516" s="150">
        <v>0</v>
      </c>
      <c r="G516" s="317"/>
      <c r="H516" s="319"/>
      <c r="I516" s="152">
        <f t="shared" si="197"/>
        <v>0</v>
      </c>
      <c r="J516" s="139"/>
      <c r="K516" s="153" t="s">
        <v>21</v>
      </c>
      <c r="L516" s="317"/>
      <c r="M516" s="318"/>
      <c r="N516" s="318"/>
      <c r="O516" s="319"/>
      <c r="P516" s="154">
        <v>0</v>
      </c>
      <c r="Q516" s="317"/>
      <c r="R516" s="324"/>
      <c r="S516" s="156">
        <f t="shared" si="198"/>
        <v>0</v>
      </c>
    </row>
    <row r="517" spans="1:19" ht="15">
      <c r="A517" s="160" t="s">
        <v>61</v>
      </c>
      <c r="B517" s="317"/>
      <c r="C517" s="318"/>
      <c r="D517" s="318"/>
      <c r="E517" s="319"/>
      <c r="F517" s="146">
        <v>0</v>
      </c>
      <c r="G517" s="317"/>
      <c r="H517" s="319"/>
      <c r="I517" s="144">
        <f t="shared" si="197"/>
        <v>0</v>
      </c>
      <c r="J517" s="139"/>
      <c r="K517" s="161" t="s">
        <v>61</v>
      </c>
      <c r="L517" s="317"/>
      <c r="M517" s="318"/>
      <c r="N517" s="318"/>
      <c r="O517" s="319"/>
      <c r="P517" s="146">
        <v>0</v>
      </c>
      <c r="Q517" s="317"/>
      <c r="R517" s="324"/>
      <c r="S517" s="148">
        <f t="shared" si="198"/>
        <v>0</v>
      </c>
    </row>
    <row r="518" spans="1:19">
      <c r="A518" s="162" t="s">
        <v>23</v>
      </c>
      <c r="B518" s="317"/>
      <c r="C518" s="318"/>
      <c r="D518" s="318"/>
      <c r="E518" s="319"/>
      <c r="F518" s="163">
        <v>0</v>
      </c>
      <c r="G518" s="317"/>
      <c r="H518" s="319"/>
      <c r="I518" s="165">
        <f t="shared" si="197"/>
        <v>0</v>
      </c>
      <c r="J518" s="139"/>
      <c r="K518" s="166" t="s">
        <v>23</v>
      </c>
      <c r="L518" s="317"/>
      <c r="M518" s="318"/>
      <c r="N518" s="318"/>
      <c r="O518" s="319"/>
      <c r="P518" s="167">
        <v>0</v>
      </c>
      <c r="Q518" s="317"/>
      <c r="R518" s="324"/>
      <c r="S518" s="169">
        <f t="shared" si="198"/>
        <v>0</v>
      </c>
    </row>
    <row r="519" spans="1:19">
      <c r="A519" s="170" t="s">
        <v>19</v>
      </c>
      <c r="B519" s="317"/>
      <c r="C519" s="318"/>
      <c r="D519" s="318"/>
      <c r="E519" s="319"/>
      <c r="F519" s="171">
        <v>0</v>
      </c>
      <c r="G519" s="317"/>
      <c r="H519" s="319"/>
      <c r="I519" s="173">
        <f t="shared" si="197"/>
        <v>0</v>
      </c>
      <c r="J519" s="139"/>
      <c r="K519" s="174" t="s">
        <v>19</v>
      </c>
      <c r="L519" s="317"/>
      <c r="M519" s="318"/>
      <c r="N519" s="318"/>
      <c r="O519" s="319"/>
      <c r="P519" s="171">
        <v>0</v>
      </c>
      <c r="Q519" s="317"/>
      <c r="R519" s="324"/>
      <c r="S519" s="176">
        <f t="shared" si="198"/>
        <v>0</v>
      </c>
    </row>
    <row r="520" spans="1:19">
      <c r="A520" s="162" t="s">
        <v>20</v>
      </c>
      <c r="B520" s="317"/>
      <c r="C520" s="318"/>
      <c r="D520" s="318"/>
      <c r="E520" s="319"/>
      <c r="F520" s="163">
        <v>0</v>
      </c>
      <c r="G520" s="317"/>
      <c r="H520" s="319"/>
      <c r="I520" s="165">
        <f t="shared" si="197"/>
        <v>0</v>
      </c>
      <c r="J520" s="139"/>
      <c r="K520" s="166" t="s">
        <v>20</v>
      </c>
      <c r="L520" s="317"/>
      <c r="M520" s="318"/>
      <c r="N520" s="318"/>
      <c r="O520" s="319"/>
      <c r="P520" s="167">
        <v>0</v>
      </c>
      <c r="Q520" s="317"/>
      <c r="R520" s="324"/>
      <c r="S520" s="169">
        <f t="shared" si="198"/>
        <v>0</v>
      </c>
    </row>
    <row r="521" spans="1:19" ht="15" thickBot="1">
      <c r="A521" s="177" t="s">
        <v>11</v>
      </c>
      <c r="B521" s="320"/>
      <c r="C521" s="321"/>
      <c r="D521" s="321"/>
      <c r="E521" s="322"/>
      <c r="F521" s="178">
        <v>0</v>
      </c>
      <c r="G521" s="320"/>
      <c r="H521" s="322"/>
      <c r="I521" s="180">
        <f t="shared" si="197"/>
        <v>0</v>
      </c>
      <c r="J521" s="139"/>
      <c r="K521" s="181" t="s">
        <v>11</v>
      </c>
      <c r="L521" s="320"/>
      <c r="M521" s="321"/>
      <c r="N521" s="321"/>
      <c r="O521" s="322"/>
      <c r="P521" s="178">
        <v>0</v>
      </c>
      <c r="Q521" s="320"/>
      <c r="R521" s="325"/>
      <c r="S521" s="183">
        <f t="shared" si="198"/>
        <v>0</v>
      </c>
    </row>
    <row r="522" spans="1:19" ht="15">
      <c r="A522" s="184" t="s">
        <v>26</v>
      </c>
      <c r="B522" s="185">
        <f>SUM(B501:B517)</f>
        <v>0</v>
      </c>
      <c r="C522" s="185">
        <f t="shared" ref="C522:I522" si="199">SUM(C501:C517)</f>
        <v>0</v>
      </c>
      <c r="D522" s="185">
        <f t="shared" si="199"/>
        <v>0</v>
      </c>
      <c r="E522" s="185">
        <f t="shared" si="199"/>
        <v>0</v>
      </c>
      <c r="F522" s="185">
        <f t="shared" si="199"/>
        <v>0</v>
      </c>
      <c r="G522" s="185">
        <f t="shared" si="199"/>
        <v>0</v>
      </c>
      <c r="H522" s="187">
        <f t="shared" si="199"/>
        <v>0</v>
      </c>
      <c r="I522" s="144">
        <f t="shared" si="199"/>
        <v>0</v>
      </c>
      <c r="J522" s="139"/>
      <c r="K522" s="186" t="s">
        <v>26</v>
      </c>
      <c r="L522" s="185">
        <f>SUM(L501:L517)</f>
        <v>0</v>
      </c>
      <c r="M522" s="185">
        <f t="shared" ref="M522:S522" si="200">SUM(M501:M517)</f>
        <v>0</v>
      </c>
      <c r="N522" s="185">
        <f t="shared" si="200"/>
        <v>0</v>
      </c>
      <c r="O522" s="185">
        <f t="shared" si="200"/>
        <v>0</v>
      </c>
      <c r="P522" s="185">
        <f t="shared" si="200"/>
        <v>0</v>
      </c>
      <c r="Q522" s="185">
        <f t="shared" si="200"/>
        <v>0</v>
      </c>
      <c r="R522" s="187">
        <f t="shared" si="200"/>
        <v>0</v>
      </c>
      <c r="S522" s="188">
        <f t="shared" si="200"/>
        <v>0</v>
      </c>
    </row>
    <row r="523" spans="1:19" ht="15" thickBot="1">
      <c r="A523" s="15" t="s">
        <v>100</v>
      </c>
      <c r="B523" s="100" t="str">
        <f>IF($I522=0,"-",B522/$I522)</f>
        <v>-</v>
      </c>
      <c r="C523" s="100" t="str">
        <f t="shared" ref="C523:H523" si="201">IF($I522=0,"-",C522/$I522)</f>
        <v>-</v>
      </c>
      <c r="D523" s="100" t="str">
        <f t="shared" si="201"/>
        <v>-</v>
      </c>
      <c r="E523" s="100" t="str">
        <f t="shared" si="201"/>
        <v>-</v>
      </c>
      <c r="F523" s="100" t="str">
        <f t="shared" si="201"/>
        <v>-</v>
      </c>
      <c r="G523" s="100" t="str">
        <f t="shared" si="201"/>
        <v>-</v>
      </c>
      <c r="H523" s="101" t="str">
        <f t="shared" si="201"/>
        <v>-</v>
      </c>
      <c r="I523" s="102">
        <f>SUM(B523:H523)</f>
        <v>0</v>
      </c>
      <c r="J523" s="2"/>
      <c r="K523" s="27" t="s">
        <v>100</v>
      </c>
      <c r="L523" s="76" t="str">
        <f t="shared" ref="L523:R523" si="202">IF($S522=0,"-",L522/$S522)</f>
        <v>-</v>
      </c>
      <c r="M523" s="76" t="str">
        <f t="shared" si="202"/>
        <v>-</v>
      </c>
      <c r="N523" s="76" t="str">
        <f t="shared" si="202"/>
        <v>-</v>
      </c>
      <c r="O523" s="76" t="str">
        <f t="shared" si="202"/>
        <v>-</v>
      </c>
      <c r="P523" s="76" t="str">
        <f t="shared" si="202"/>
        <v>-</v>
      </c>
      <c r="Q523" s="76" t="str">
        <f t="shared" si="202"/>
        <v>-</v>
      </c>
      <c r="R523" s="77" t="str">
        <f t="shared" si="202"/>
        <v>-</v>
      </c>
      <c r="S523" s="78">
        <f>SUM(L523:R523)</f>
        <v>0</v>
      </c>
    </row>
    <row r="524" spans="1:19" ht="15" thickBot="1">
      <c r="A524" s="218"/>
      <c r="B524" s="218"/>
      <c r="C524" s="218"/>
      <c r="D524" s="218"/>
      <c r="E524" s="218"/>
      <c r="F524" s="218"/>
      <c r="G524" s="218"/>
      <c r="H524" s="218"/>
      <c r="I524" s="218"/>
      <c r="K524" s="218"/>
      <c r="L524" s="218"/>
      <c r="M524" s="218"/>
      <c r="N524" s="218"/>
      <c r="O524" s="218"/>
      <c r="P524" s="218"/>
      <c r="Q524" s="218"/>
      <c r="R524" s="218"/>
      <c r="S524" s="218"/>
    </row>
    <row r="525" spans="1:19" ht="28.5">
      <c r="A525" s="310" t="s">
        <v>44</v>
      </c>
      <c r="B525" s="135" t="s">
        <v>0</v>
      </c>
      <c r="C525" s="135" t="s">
        <v>1</v>
      </c>
      <c r="D525" s="135" t="s">
        <v>2</v>
      </c>
      <c r="E525" s="135" t="s">
        <v>3</v>
      </c>
      <c r="F525" s="135" t="s">
        <v>27</v>
      </c>
      <c r="G525" s="135" t="s">
        <v>4</v>
      </c>
      <c r="H525" s="135" t="s">
        <v>5</v>
      </c>
      <c r="I525" s="136" t="s">
        <v>6</v>
      </c>
      <c r="K525" s="312" t="s">
        <v>44</v>
      </c>
      <c r="L525" s="137" t="s">
        <v>0</v>
      </c>
      <c r="M525" s="137" t="s">
        <v>1</v>
      </c>
      <c r="N525" s="137" t="s">
        <v>2</v>
      </c>
      <c r="O525" s="137" t="s">
        <v>3</v>
      </c>
      <c r="P525" s="137" t="s">
        <v>27</v>
      </c>
      <c r="Q525" s="137" t="s">
        <v>4</v>
      </c>
      <c r="R525" s="137" t="s">
        <v>5</v>
      </c>
      <c r="S525" s="138" t="s">
        <v>6</v>
      </c>
    </row>
    <row r="526" spans="1:19" ht="15">
      <c r="A526" s="311" t="s">
        <v>44</v>
      </c>
      <c r="B526" s="294" t="s">
        <v>109</v>
      </c>
      <c r="C526" s="295"/>
      <c r="D526" s="295"/>
      <c r="E526" s="295"/>
      <c r="F526" s="295"/>
      <c r="G526" s="295"/>
      <c r="H526" s="295"/>
      <c r="I526" s="296"/>
      <c r="K526" s="313" t="s">
        <v>44</v>
      </c>
      <c r="L526" s="297" t="s">
        <v>109</v>
      </c>
      <c r="M526" s="298"/>
      <c r="N526" s="298"/>
      <c r="O526" s="298"/>
      <c r="P526" s="298"/>
      <c r="Q526" s="298"/>
      <c r="R526" s="298"/>
      <c r="S526" s="299"/>
    </row>
    <row r="527" spans="1:19" ht="15">
      <c r="A527" s="141" t="s">
        <v>7</v>
      </c>
      <c r="B527" s="314"/>
      <c r="C527" s="315"/>
      <c r="D527" s="315"/>
      <c r="E527" s="316"/>
      <c r="F527" s="142">
        <v>0</v>
      </c>
      <c r="G527" s="314"/>
      <c r="H527" s="316"/>
      <c r="I527" s="144">
        <f>SUM(B527:H527)</f>
        <v>0</v>
      </c>
      <c r="J527" s="139"/>
      <c r="K527" s="193" t="s">
        <v>7</v>
      </c>
      <c r="L527" s="314"/>
      <c r="M527" s="315"/>
      <c r="N527" s="315"/>
      <c r="O527" s="316"/>
      <c r="P527" s="142">
        <v>0</v>
      </c>
      <c r="Q527" s="314"/>
      <c r="R527" s="323"/>
      <c r="S527" s="195">
        <f>SUM(L527:R527)</f>
        <v>0</v>
      </c>
    </row>
    <row r="528" spans="1:19" ht="15">
      <c r="A528" s="149" t="s">
        <v>8</v>
      </c>
      <c r="B528" s="317"/>
      <c r="C528" s="318"/>
      <c r="D528" s="318"/>
      <c r="E528" s="319"/>
      <c r="F528" s="150">
        <v>0</v>
      </c>
      <c r="G528" s="317"/>
      <c r="H528" s="319"/>
      <c r="I528" s="152">
        <f t="shared" ref="I528:I547" si="203">SUM(B528:H528)</f>
        <v>0</v>
      </c>
      <c r="J528" s="139"/>
      <c r="K528" s="153" t="s">
        <v>8</v>
      </c>
      <c r="L528" s="317"/>
      <c r="M528" s="318"/>
      <c r="N528" s="318"/>
      <c r="O528" s="319"/>
      <c r="P528" s="154">
        <v>0</v>
      </c>
      <c r="Q528" s="317"/>
      <c r="R528" s="324"/>
      <c r="S528" s="156">
        <f t="shared" ref="S528:S547" si="204">SUM(L528:R528)</f>
        <v>0</v>
      </c>
    </row>
    <row r="529" spans="1:19" ht="15">
      <c r="A529" s="157" t="s">
        <v>10</v>
      </c>
      <c r="B529" s="317"/>
      <c r="C529" s="318"/>
      <c r="D529" s="318"/>
      <c r="E529" s="319"/>
      <c r="F529" s="146">
        <v>0</v>
      </c>
      <c r="G529" s="317"/>
      <c r="H529" s="319"/>
      <c r="I529" s="144">
        <f t="shared" si="203"/>
        <v>0</v>
      </c>
      <c r="J529" s="139"/>
      <c r="K529" s="159" t="s">
        <v>10</v>
      </c>
      <c r="L529" s="317"/>
      <c r="M529" s="318"/>
      <c r="N529" s="318"/>
      <c r="O529" s="319"/>
      <c r="P529" s="146">
        <v>0</v>
      </c>
      <c r="Q529" s="317"/>
      <c r="R529" s="324"/>
      <c r="S529" s="148">
        <f t="shared" si="204"/>
        <v>0</v>
      </c>
    </row>
    <row r="530" spans="1:19" ht="15">
      <c r="A530" s="149" t="s">
        <v>53</v>
      </c>
      <c r="B530" s="317"/>
      <c r="C530" s="318"/>
      <c r="D530" s="318"/>
      <c r="E530" s="319"/>
      <c r="F530" s="150">
        <v>0</v>
      </c>
      <c r="G530" s="317"/>
      <c r="H530" s="319"/>
      <c r="I530" s="152">
        <f t="shared" si="203"/>
        <v>0</v>
      </c>
      <c r="J530" s="139"/>
      <c r="K530" s="153" t="s">
        <v>53</v>
      </c>
      <c r="L530" s="317"/>
      <c r="M530" s="318"/>
      <c r="N530" s="318"/>
      <c r="O530" s="319"/>
      <c r="P530" s="154">
        <v>0</v>
      </c>
      <c r="Q530" s="317"/>
      <c r="R530" s="324"/>
      <c r="S530" s="156">
        <f t="shared" si="204"/>
        <v>0</v>
      </c>
    </row>
    <row r="531" spans="1:19" ht="15">
      <c r="A531" s="157" t="s">
        <v>16</v>
      </c>
      <c r="B531" s="317"/>
      <c r="C531" s="318"/>
      <c r="D531" s="318"/>
      <c r="E531" s="319"/>
      <c r="F531" s="146">
        <v>0</v>
      </c>
      <c r="G531" s="317"/>
      <c r="H531" s="319"/>
      <c r="I531" s="144">
        <f t="shared" si="203"/>
        <v>0</v>
      </c>
      <c r="J531" s="139"/>
      <c r="K531" s="159" t="s">
        <v>16</v>
      </c>
      <c r="L531" s="317"/>
      <c r="M531" s="318"/>
      <c r="N531" s="318"/>
      <c r="O531" s="319"/>
      <c r="P531" s="146">
        <v>0</v>
      </c>
      <c r="Q531" s="317"/>
      <c r="R531" s="324"/>
      <c r="S531" s="148">
        <f t="shared" si="204"/>
        <v>0</v>
      </c>
    </row>
    <row r="532" spans="1:19" ht="15">
      <c r="A532" s="149" t="s">
        <v>15</v>
      </c>
      <c r="B532" s="317"/>
      <c r="C532" s="318"/>
      <c r="D532" s="318"/>
      <c r="E532" s="319"/>
      <c r="F532" s="150">
        <v>0</v>
      </c>
      <c r="G532" s="317"/>
      <c r="H532" s="319"/>
      <c r="I532" s="152">
        <f t="shared" si="203"/>
        <v>0</v>
      </c>
      <c r="J532" s="139"/>
      <c r="K532" s="153" t="s">
        <v>15</v>
      </c>
      <c r="L532" s="317"/>
      <c r="M532" s="318"/>
      <c r="N532" s="318"/>
      <c r="O532" s="319"/>
      <c r="P532" s="154">
        <v>0</v>
      </c>
      <c r="Q532" s="317"/>
      <c r="R532" s="324"/>
      <c r="S532" s="156">
        <f t="shared" si="204"/>
        <v>0</v>
      </c>
    </row>
    <row r="533" spans="1:19" ht="15">
      <c r="A533" s="157" t="s">
        <v>55</v>
      </c>
      <c r="B533" s="317"/>
      <c r="C533" s="318"/>
      <c r="D533" s="318"/>
      <c r="E533" s="319"/>
      <c r="F533" s="146">
        <v>2.8521320607559328</v>
      </c>
      <c r="G533" s="317"/>
      <c r="H533" s="319"/>
      <c r="I533" s="144">
        <f t="shared" si="203"/>
        <v>2.8521320607559328</v>
      </c>
      <c r="J533" s="139"/>
      <c r="K533" s="159" t="s">
        <v>55</v>
      </c>
      <c r="L533" s="317"/>
      <c r="M533" s="318"/>
      <c r="N533" s="318"/>
      <c r="O533" s="319"/>
      <c r="P533" s="146">
        <v>0</v>
      </c>
      <c r="Q533" s="317"/>
      <c r="R533" s="324"/>
      <c r="S533" s="148">
        <f t="shared" si="204"/>
        <v>0</v>
      </c>
    </row>
    <row r="534" spans="1:19" ht="15">
      <c r="A534" s="149" t="s">
        <v>12</v>
      </c>
      <c r="B534" s="317"/>
      <c r="C534" s="318"/>
      <c r="D534" s="318"/>
      <c r="E534" s="319"/>
      <c r="F534" s="150">
        <v>0.41775517400303963</v>
      </c>
      <c r="G534" s="317"/>
      <c r="H534" s="319"/>
      <c r="I534" s="152">
        <f t="shared" si="203"/>
        <v>0.41775517400303963</v>
      </c>
      <c r="J534" s="139"/>
      <c r="K534" s="153" t="s">
        <v>12</v>
      </c>
      <c r="L534" s="317"/>
      <c r="M534" s="318"/>
      <c r="N534" s="318"/>
      <c r="O534" s="319"/>
      <c r="P534" s="154">
        <v>0</v>
      </c>
      <c r="Q534" s="317"/>
      <c r="R534" s="324"/>
      <c r="S534" s="156">
        <f t="shared" si="204"/>
        <v>0</v>
      </c>
    </row>
    <row r="535" spans="1:19" ht="15">
      <c r="A535" s="157" t="s">
        <v>56</v>
      </c>
      <c r="B535" s="317"/>
      <c r="C535" s="318"/>
      <c r="D535" s="318"/>
      <c r="E535" s="319"/>
      <c r="F535" s="146">
        <v>0</v>
      </c>
      <c r="G535" s="317"/>
      <c r="H535" s="319"/>
      <c r="I535" s="144">
        <f t="shared" si="203"/>
        <v>0</v>
      </c>
      <c r="J535" s="139"/>
      <c r="K535" s="159" t="s">
        <v>56</v>
      </c>
      <c r="L535" s="317"/>
      <c r="M535" s="318"/>
      <c r="N535" s="318"/>
      <c r="O535" s="319"/>
      <c r="P535" s="146">
        <v>0</v>
      </c>
      <c r="Q535" s="317"/>
      <c r="R535" s="324"/>
      <c r="S535" s="148">
        <f t="shared" si="204"/>
        <v>0</v>
      </c>
    </row>
    <row r="536" spans="1:19" ht="15">
      <c r="A536" s="149" t="s">
        <v>17</v>
      </c>
      <c r="B536" s="317"/>
      <c r="C536" s="318"/>
      <c r="D536" s="318"/>
      <c r="E536" s="319"/>
      <c r="F536" s="150">
        <v>0</v>
      </c>
      <c r="G536" s="317"/>
      <c r="H536" s="319"/>
      <c r="I536" s="152">
        <f t="shared" si="203"/>
        <v>0</v>
      </c>
      <c r="J536" s="139"/>
      <c r="K536" s="153" t="s">
        <v>17</v>
      </c>
      <c r="L536" s="317"/>
      <c r="M536" s="318"/>
      <c r="N536" s="318"/>
      <c r="O536" s="319"/>
      <c r="P536" s="154">
        <v>0</v>
      </c>
      <c r="Q536" s="317"/>
      <c r="R536" s="324"/>
      <c r="S536" s="156">
        <f t="shared" si="204"/>
        <v>0</v>
      </c>
    </row>
    <row r="537" spans="1:19" ht="15">
      <c r="A537" s="157" t="s">
        <v>141</v>
      </c>
      <c r="B537" s="317"/>
      <c r="C537" s="318"/>
      <c r="D537" s="318"/>
      <c r="E537" s="319"/>
      <c r="F537" s="146">
        <v>0</v>
      </c>
      <c r="G537" s="317"/>
      <c r="H537" s="319"/>
      <c r="I537" s="144">
        <f t="shared" si="203"/>
        <v>0</v>
      </c>
      <c r="J537" s="139"/>
      <c r="K537" s="159" t="s">
        <v>141</v>
      </c>
      <c r="L537" s="317"/>
      <c r="M537" s="318"/>
      <c r="N537" s="318"/>
      <c r="O537" s="319"/>
      <c r="P537" s="146">
        <v>0</v>
      </c>
      <c r="Q537" s="317"/>
      <c r="R537" s="324"/>
      <c r="S537" s="148">
        <f t="shared" si="204"/>
        <v>0</v>
      </c>
    </row>
    <row r="538" spans="1:19" ht="15">
      <c r="A538" s="149" t="s">
        <v>25</v>
      </c>
      <c r="B538" s="317"/>
      <c r="C538" s="318"/>
      <c r="D538" s="318"/>
      <c r="E538" s="319"/>
      <c r="F538" s="150">
        <v>0</v>
      </c>
      <c r="G538" s="317"/>
      <c r="H538" s="319"/>
      <c r="I538" s="152">
        <f t="shared" si="203"/>
        <v>0</v>
      </c>
      <c r="J538" s="139"/>
      <c r="K538" s="153" t="s">
        <v>25</v>
      </c>
      <c r="L538" s="317"/>
      <c r="M538" s="318"/>
      <c r="N538" s="318"/>
      <c r="O538" s="319"/>
      <c r="P538" s="154">
        <v>0</v>
      </c>
      <c r="Q538" s="317"/>
      <c r="R538" s="324"/>
      <c r="S538" s="156">
        <f t="shared" si="204"/>
        <v>0</v>
      </c>
    </row>
    <row r="539" spans="1:19" ht="15">
      <c r="A539" s="157" t="s">
        <v>24</v>
      </c>
      <c r="B539" s="317"/>
      <c r="C539" s="318"/>
      <c r="D539" s="318"/>
      <c r="E539" s="319"/>
      <c r="F539" s="146">
        <v>0</v>
      </c>
      <c r="G539" s="317"/>
      <c r="H539" s="319"/>
      <c r="I539" s="144">
        <f t="shared" si="203"/>
        <v>0</v>
      </c>
      <c r="J539" s="139"/>
      <c r="K539" s="159" t="s">
        <v>24</v>
      </c>
      <c r="L539" s="317"/>
      <c r="M539" s="318"/>
      <c r="N539" s="318"/>
      <c r="O539" s="319"/>
      <c r="P539" s="146">
        <v>0</v>
      </c>
      <c r="Q539" s="317"/>
      <c r="R539" s="324"/>
      <c r="S539" s="148">
        <f t="shared" si="204"/>
        <v>0</v>
      </c>
    </row>
    <row r="540" spans="1:19" ht="15">
      <c r="A540" s="149" t="s">
        <v>57</v>
      </c>
      <c r="B540" s="317"/>
      <c r="C540" s="318"/>
      <c r="D540" s="318"/>
      <c r="E540" s="319"/>
      <c r="F540" s="150">
        <v>0</v>
      </c>
      <c r="G540" s="317"/>
      <c r="H540" s="319"/>
      <c r="I540" s="152">
        <f t="shared" si="203"/>
        <v>0</v>
      </c>
      <c r="J540" s="139"/>
      <c r="K540" s="153" t="s">
        <v>57</v>
      </c>
      <c r="L540" s="317"/>
      <c r="M540" s="318"/>
      <c r="N540" s="318"/>
      <c r="O540" s="319"/>
      <c r="P540" s="154">
        <v>0</v>
      </c>
      <c r="Q540" s="317"/>
      <c r="R540" s="324"/>
      <c r="S540" s="156">
        <f t="shared" si="204"/>
        <v>0</v>
      </c>
    </row>
    <row r="541" spans="1:19" ht="15">
      <c r="A541" s="157" t="s">
        <v>22</v>
      </c>
      <c r="B541" s="317"/>
      <c r="C541" s="318"/>
      <c r="D541" s="318"/>
      <c r="E541" s="319"/>
      <c r="F541" s="146">
        <v>0</v>
      </c>
      <c r="G541" s="317"/>
      <c r="H541" s="319"/>
      <c r="I541" s="144">
        <f t="shared" si="203"/>
        <v>0</v>
      </c>
      <c r="J541" s="139"/>
      <c r="K541" s="159" t="s">
        <v>22</v>
      </c>
      <c r="L541" s="317"/>
      <c r="M541" s="318"/>
      <c r="N541" s="318"/>
      <c r="O541" s="319"/>
      <c r="P541" s="146">
        <v>0</v>
      </c>
      <c r="Q541" s="317"/>
      <c r="R541" s="324"/>
      <c r="S541" s="148">
        <f t="shared" si="204"/>
        <v>0</v>
      </c>
    </row>
    <row r="542" spans="1:19" ht="15">
      <c r="A542" s="149" t="s">
        <v>21</v>
      </c>
      <c r="B542" s="317"/>
      <c r="C542" s="318"/>
      <c r="D542" s="318"/>
      <c r="E542" s="319"/>
      <c r="F542" s="150">
        <v>0</v>
      </c>
      <c r="G542" s="317"/>
      <c r="H542" s="319"/>
      <c r="I542" s="152">
        <f t="shared" si="203"/>
        <v>0</v>
      </c>
      <c r="J542" s="139"/>
      <c r="K542" s="153" t="s">
        <v>21</v>
      </c>
      <c r="L542" s="317"/>
      <c r="M542" s="318"/>
      <c r="N542" s="318"/>
      <c r="O542" s="319"/>
      <c r="P542" s="154">
        <v>0</v>
      </c>
      <c r="Q542" s="317"/>
      <c r="R542" s="324"/>
      <c r="S542" s="156">
        <f t="shared" si="204"/>
        <v>0</v>
      </c>
    </row>
    <row r="543" spans="1:19" ht="15">
      <c r="A543" s="160" t="s">
        <v>61</v>
      </c>
      <c r="B543" s="317"/>
      <c r="C543" s="318"/>
      <c r="D543" s="318"/>
      <c r="E543" s="319"/>
      <c r="F543" s="146">
        <v>0</v>
      </c>
      <c r="G543" s="317"/>
      <c r="H543" s="319"/>
      <c r="I543" s="144">
        <f t="shared" si="203"/>
        <v>0</v>
      </c>
      <c r="J543" s="139"/>
      <c r="K543" s="161" t="s">
        <v>61</v>
      </c>
      <c r="L543" s="317"/>
      <c r="M543" s="318"/>
      <c r="N543" s="318"/>
      <c r="O543" s="319"/>
      <c r="P543" s="146">
        <v>0</v>
      </c>
      <c r="Q543" s="317"/>
      <c r="R543" s="324"/>
      <c r="S543" s="148">
        <f t="shared" si="204"/>
        <v>0</v>
      </c>
    </row>
    <row r="544" spans="1:19">
      <c r="A544" s="162" t="s">
        <v>23</v>
      </c>
      <c r="B544" s="317"/>
      <c r="C544" s="318"/>
      <c r="D544" s="318"/>
      <c r="E544" s="319"/>
      <c r="F544" s="163">
        <v>0</v>
      </c>
      <c r="G544" s="317"/>
      <c r="H544" s="319"/>
      <c r="I544" s="165">
        <f t="shared" si="203"/>
        <v>0</v>
      </c>
      <c r="J544" s="139"/>
      <c r="K544" s="166" t="s">
        <v>23</v>
      </c>
      <c r="L544" s="317"/>
      <c r="M544" s="318"/>
      <c r="N544" s="318"/>
      <c r="O544" s="319"/>
      <c r="P544" s="167">
        <v>0</v>
      </c>
      <c r="Q544" s="317"/>
      <c r="R544" s="324"/>
      <c r="S544" s="169">
        <f t="shared" si="204"/>
        <v>0</v>
      </c>
    </row>
    <row r="545" spans="1:19">
      <c r="A545" s="170" t="s">
        <v>19</v>
      </c>
      <c r="B545" s="317"/>
      <c r="C545" s="318"/>
      <c r="D545" s="318"/>
      <c r="E545" s="319"/>
      <c r="F545" s="171">
        <v>0</v>
      </c>
      <c r="G545" s="317"/>
      <c r="H545" s="319"/>
      <c r="I545" s="173">
        <f t="shared" si="203"/>
        <v>0</v>
      </c>
      <c r="J545" s="139"/>
      <c r="K545" s="174" t="s">
        <v>19</v>
      </c>
      <c r="L545" s="317"/>
      <c r="M545" s="318"/>
      <c r="N545" s="318"/>
      <c r="O545" s="319"/>
      <c r="P545" s="171">
        <v>0</v>
      </c>
      <c r="Q545" s="317"/>
      <c r="R545" s="324"/>
      <c r="S545" s="176">
        <f t="shared" si="204"/>
        <v>0</v>
      </c>
    </row>
    <row r="546" spans="1:19">
      <c r="A546" s="162" t="s">
        <v>20</v>
      </c>
      <c r="B546" s="317"/>
      <c r="C546" s="318"/>
      <c r="D546" s="318"/>
      <c r="E546" s="319"/>
      <c r="F546" s="163">
        <v>0</v>
      </c>
      <c r="G546" s="317"/>
      <c r="H546" s="319"/>
      <c r="I546" s="165">
        <f t="shared" si="203"/>
        <v>0</v>
      </c>
      <c r="J546" s="139"/>
      <c r="K546" s="166" t="s">
        <v>20</v>
      </c>
      <c r="L546" s="317"/>
      <c r="M546" s="318"/>
      <c r="N546" s="318"/>
      <c r="O546" s="319"/>
      <c r="P546" s="167">
        <v>0</v>
      </c>
      <c r="Q546" s="317"/>
      <c r="R546" s="324"/>
      <c r="S546" s="169">
        <f t="shared" si="204"/>
        <v>0</v>
      </c>
    </row>
    <row r="547" spans="1:19" ht="15" thickBot="1">
      <c r="A547" s="177" t="s">
        <v>11</v>
      </c>
      <c r="B547" s="320"/>
      <c r="C547" s="321"/>
      <c r="D547" s="321"/>
      <c r="E547" s="322"/>
      <c r="F547" s="178">
        <v>0</v>
      </c>
      <c r="G547" s="320"/>
      <c r="H547" s="322"/>
      <c r="I547" s="180">
        <f t="shared" si="203"/>
        <v>0</v>
      </c>
      <c r="J547" s="139"/>
      <c r="K547" s="181" t="s">
        <v>11</v>
      </c>
      <c r="L547" s="320"/>
      <c r="M547" s="321"/>
      <c r="N547" s="321"/>
      <c r="O547" s="322"/>
      <c r="P547" s="178">
        <v>0</v>
      </c>
      <c r="Q547" s="320"/>
      <c r="R547" s="325"/>
      <c r="S547" s="183">
        <f t="shared" si="204"/>
        <v>0</v>
      </c>
    </row>
    <row r="548" spans="1:19" ht="15">
      <c r="A548" s="184" t="s">
        <v>26</v>
      </c>
      <c r="B548" s="185">
        <f>SUM(B527:B543)</f>
        <v>0</v>
      </c>
      <c r="C548" s="185">
        <f t="shared" ref="C548:I548" si="205">SUM(C527:C543)</f>
        <v>0</v>
      </c>
      <c r="D548" s="185">
        <f t="shared" si="205"/>
        <v>0</v>
      </c>
      <c r="E548" s="185">
        <f t="shared" si="205"/>
        <v>0</v>
      </c>
      <c r="F548" s="185">
        <f t="shared" si="205"/>
        <v>3.2698872347589725</v>
      </c>
      <c r="G548" s="185">
        <f t="shared" si="205"/>
        <v>0</v>
      </c>
      <c r="H548" s="187">
        <f t="shared" si="205"/>
        <v>0</v>
      </c>
      <c r="I548" s="144">
        <f t="shared" si="205"/>
        <v>3.2698872347589725</v>
      </c>
      <c r="J548" s="139"/>
      <c r="K548" s="186" t="s">
        <v>26</v>
      </c>
      <c r="L548" s="185">
        <f>SUM(L527:L543)</f>
        <v>0</v>
      </c>
      <c r="M548" s="185">
        <f t="shared" ref="M548:S548" si="206">SUM(M527:M543)</f>
        <v>0</v>
      </c>
      <c r="N548" s="185">
        <f t="shared" si="206"/>
        <v>0</v>
      </c>
      <c r="O548" s="185">
        <f t="shared" si="206"/>
        <v>0</v>
      </c>
      <c r="P548" s="185">
        <f t="shared" si="206"/>
        <v>0</v>
      </c>
      <c r="Q548" s="185">
        <f t="shared" si="206"/>
        <v>0</v>
      </c>
      <c r="R548" s="187">
        <f t="shared" si="206"/>
        <v>0</v>
      </c>
      <c r="S548" s="188">
        <f t="shared" si="206"/>
        <v>0</v>
      </c>
    </row>
    <row r="549" spans="1:19" ht="15" thickBot="1">
      <c r="A549" s="15" t="s">
        <v>100</v>
      </c>
      <c r="B549" s="100">
        <f>IF($I548=0,"-",B548/$I548)</f>
        <v>0</v>
      </c>
      <c r="C549" s="100">
        <f t="shared" ref="C549:H549" si="207">IF($I548=0,"-",C548/$I548)</f>
        <v>0</v>
      </c>
      <c r="D549" s="100">
        <f t="shared" si="207"/>
        <v>0</v>
      </c>
      <c r="E549" s="100">
        <f t="shared" si="207"/>
        <v>0</v>
      </c>
      <c r="F549" s="100">
        <f t="shared" si="207"/>
        <v>1</v>
      </c>
      <c r="G549" s="100">
        <f t="shared" si="207"/>
        <v>0</v>
      </c>
      <c r="H549" s="101">
        <f t="shared" si="207"/>
        <v>0</v>
      </c>
      <c r="I549" s="102">
        <f>SUM(B549:H549)</f>
        <v>1</v>
      </c>
      <c r="J549" s="2"/>
      <c r="K549" s="27" t="s">
        <v>100</v>
      </c>
      <c r="L549" s="76" t="str">
        <f t="shared" ref="L549:R549" si="208">IF($S548=0,"-",L548/$S548)</f>
        <v>-</v>
      </c>
      <c r="M549" s="76" t="str">
        <f t="shared" si="208"/>
        <v>-</v>
      </c>
      <c r="N549" s="76" t="str">
        <f t="shared" si="208"/>
        <v>-</v>
      </c>
      <c r="O549" s="76" t="str">
        <f t="shared" si="208"/>
        <v>-</v>
      </c>
      <c r="P549" s="76" t="str">
        <f t="shared" si="208"/>
        <v>-</v>
      </c>
      <c r="Q549" s="76" t="str">
        <f t="shared" si="208"/>
        <v>-</v>
      </c>
      <c r="R549" s="77" t="str">
        <f t="shared" si="208"/>
        <v>-</v>
      </c>
      <c r="S549" s="78">
        <f>SUM(L549:R549)</f>
        <v>0</v>
      </c>
    </row>
    <row r="550" spans="1:19" ht="15" thickBot="1">
      <c r="A550" s="218"/>
      <c r="B550" s="218"/>
      <c r="C550" s="218"/>
      <c r="D550" s="218"/>
      <c r="E550" s="218"/>
      <c r="F550" s="218"/>
      <c r="G550" s="218"/>
      <c r="H550" s="218"/>
      <c r="I550" s="218"/>
      <c r="K550" s="218"/>
      <c r="L550" s="218"/>
      <c r="M550" s="218"/>
      <c r="N550" s="218"/>
      <c r="O550" s="218"/>
      <c r="P550" s="218"/>
      <c r="Q550" s="218"/>
      <c r="R550" s="218"/>
      <c r="S550" s="218"/>
    </row>
    <row r="551" spans="1:19" ht="28.5">
      <c r="A551" s="310" t="s">
        <v>45</v>
      </c>
      <c r="B551" s="135" t="s">
        <v>0</v>
      </c>
      <c r="C551" s="135" t="s">
        <v>1</v>
      </c>
      <c r="D551" s="135" t="s">
        <v>2</v>
      </c>
      <c r="E551" s="135" t="s">
        <v>3</v>
      </c>
      <c r="F551" s="135" t="s">
        <v>27</v>
      </c>
      <c r="G551" s="135" t="s">
        <v>4</v>
      </c>
      <c r="H551" s="135" t="s">
        <v>5</v>
      </c>
      <c r="I551" s="136" t="s">
        <v>6</v>
      </c>
      <c r="K551" s="312" t="s">
        <v>45</v>
      </c>
      <c r="L551" s="137" t="s">
        <v>0</v>
      </c>
      <c r="M551" s="137" t="s">
        <v>1</v>
      </c>
      <c r="N551" s="137" t="s">
        <v>2</v>
      </c>
      <c r="O551" s="137" t="s">
        <v>3</v>
      </c>
      <c r="P551" s="137" t="s">
        <v>27</v>
      </c>
      <c r="Q551" s="137" t="s">
        <v>4</v>
      </c>
      <c r="R551" s="137" t="s">
        <v>5</v>
      </c>
      <c r="S551" s="138" t="s">
        <v>6</v>
      </c>
    </row>
    <row r="552" spans="1:19" ht="15">
      <c r="A552" s="311" t="s">
        <v>45</v>
      </c>
      <c r="B552" s="294" t="s">
        <v>109</v>
      </c>
      <c r="C552" s="295"/>
      <c r="D552" s="295"/>
      <c r="E552" s="295"/>
      <c r="F552" s="295"/>
      <c r="G552" s="295"/>
      <c r="H552" s="295"/>
      <c r="I552" s="296"/>
      <c r="K552" s="313" t="s">
        <v>45</v>
      </c>
      <c r="L552" s="297" t="s">
        <v>109</v>
      </c>
      <c r="M552" s="298"/>
      <c r="N552" s="298"/>
      <c r="O552" s="298"/>
      <c r="P552" s="298"/>
      <c r="Q552" s="298"/>
      <c r="R552" s="298"/>
      <c r="S552" s="299"/>
    </row>
    <row r="553" spans="1:19" ht="15">
      <c r="A553" s="141" t="s">
        <v>7</v>
      </c>
      <c r="B553" s="314"/>
      <c r="C553" s="315"/>
      <c r="D553" s="315"/>
      <c r="E553" s="316"/>
      <c r="F553" s="142">
        <v>0</v>
      </c>
      <c r="G553" s="314"/>
      <c r="H553" s="316"/>
      <c r="I553" s="144">
        <f>SUM(B553:H553)</f>
        <v>0</v>
      </c>
      <c r="J553" s="139"/>
      <c r="K553" s="193" t="s">
        <v>7</v>
      </c>
      <c r="L553" s="314"/>
      <c r="M553" s="315"/>
      <c r="N553" s="315"/>
      <c r="O553" s="316"/>
      <c r="P553" s="142">
        <v>0</v>
      </c>
      <c r="Q553" s="314"/>
      <c r="R553" s="323"/>
      <c r="S553" s="195">
        <f>SUM(L553:R553)</f>
        <v>0</v>
      </c>
    </row>
    <row r="554" spans="1:19" ht="15">
      <c r="A554" s="149" t="s">
        <v>8</v>
      </c>
      <c r="B554" s="317"/>
      <c r="C554" s="318"/>
      <c r="D554" s="318"/>
      <c r="E554" s="319"/>
      <c r="F554" s="150">
        <v>0</v>
      </c>
      <c r="G554" s="317"/>
      <c r="H554" s="319"/>
      <c r="I554" s="152">
        <f t="shared" ref="I554:I573" si="209">SUM(B554:H554)</f>
        <v>0</v>
      </c>
      <c r="J554" s="139"/>
      <c r="K554" s="153" t="s">
        <v>8</v>
      </c>
      <c r="L554" s="317"/>
      <c r="M554" s="318"/>
      <c r="N554" s="318"/>
      <c r="O554" s="319"/>
      <c r="P554" s="154">
        <v>0</v>
      </c>
      <c r="Q554" s="317"/>
      <c r="R554" s="324"/>
      <c r="S554" s="156">
        <f t="shared" ref="S554:S573" si="210">SUM(L554:R554)</f>
        <v>0</v>
      </c>
    </row>
    <row r="555" spans="1:19" ht="15">
      <c r="A555" s="157" t="s">
        <v>10</v>
      </c>
      <c r="B555" s="317"/>
      <c r="C555" s="318"/>
      <c r="D555" s="318"/>
      <c r="E555" s="319"/>
      <c r="F555" s="146">
        <v>0</v>
      </c>
      <c r="G555" s="317"/>
      <c r="H555" s="319"/>
      <c r="I555" s="144">
        <f t="shared" si="209"/>
        <v>0</v>
      </c>
      <c r="J555" s="139"/>
      <c r="K555" s="159" t="s">
        <v>10</v>
      </c>
      <c r="L555" s="317"/>
      <c r="M555" s="318"/>
      <c r="N555" s="318"/>
      <c r="O555" s="319"/>
      <c r="P555" s="146">
        <v>0</v>
      </c>
      <c r="Q555" s="317"/>
      <c r="R555" s="324"/>
      <c r="S555" s="148">
        <f t="shared" si="210"/>
        <v>0</v>
      </c>
    </row>
    <row r="556" spans="1:19" ht="15">
      <c r="A556" s="149" t="s">
        <v>53</v>
      </c>
      <c r="B556" s="317"/>
      <c r="C556" s="318"/>
      <c r="D556" s="318"/>
      <c r="E556" s="319"/>
      <c r="F556" s="150">
        <v>0</v>
      </c>
      <c r="G556" s="317"/>
      <c r="H556" s="319"/>
      <c r="I556" s="152">
        <f t="shared" si="209"/>
        <v>0</v>
      </c>
      <c r="J556" s="139"/>
      <c r="K556" s="153" t="s">
        <v>53</v>
      </c>
      <c r="L556" s="317"/>
      <c r="M556" s="318"/>
      <c r="N556" s="318"/>
      <c r="O556" s="319"/>
      <c r="P556" s="154">
        <v>0</v>
      </c>
      <c r="Q556" s="317"/>
      <c r="R556" s="324"/>
      <c r="S556" s="156">
        <f t="shared" si="210"/>
        <v>0</v>
      </c>
    </row>
    <row r="557" spans="1:19" ht="15">
      <c r="A557" s="157" t="s">
        <v>16</v>
      </c>
      <c r="B557" s="317"/>
      <c r="C557" s="318"/>
      <c r="D557" s="318"/>
      <c r="E557" s="319"/>
      <c r="F557" s="146">
        <v>0</v>
      </c>
      <c r="G557" s="317"/>
      <c r="H557" s="319"/>
      <c r="I557" s="144">
        <f t="shared" si="209"/>
        <v>0</v>
      </c>
      <c r="J557" s="139"/>
      <c r="K557" s="159" t="s">
        <v>16</v>
      </c>
      <c r="L557" s="317"/>
      <c r="M557" s="318"/>
      <c r="N557" s="318"/>
      <c r="O557" s="319"/>
      <c r="P557" s="146">
        <v>0</v>
      </c>
      <c r="Q557" s="317"/>
      <c r="R557" s="324"/>
      <c r="S557" s="148">
        <f t="shared" si="210"/>
        <v>0</v>
      </c>
    </row>
    <row r="558" spans="1:19" ht="15">
      <c r="A558" s="149" t="s">
        <v>15</v>
      </c>
      <c r="B558" s="317"/>
      <c r="C558" s="318"/>
      <c r="D558" s="318"/>
      <c r="E558" s="319"/>
      <c r="F558" s="150">
        <v>0</v>
      </c>
      <c r="G558" s="317"/>
      <c r="H558" s="319"/>
      <c r="I558" s="152">
        <f t="shared" si="209"/>
        <v>0</v>
      </c>
      <c r="J558" s="139"/>
      <c r="K558" s="153" t="s">
        <v>15</v>
      </c>
      <c r="L558" s="317"/>
      <c r="M558" s="318"/>
      <c r="N558" s="318"/>
      <c r="O558" s="319"/>
      <c r="P558" s="154">
        <v>0</v>
      </c>
      <c r="Q558" s="317"/>
      <c r="R558" s="324"/>
      <c r="S558" s="156">
        <f t="shared" si="210"/>
        <v>0</v>
      </c>
    </row>
    <row r="559" spans="1:19" ht="15">
      <c r="A559" s="157" t="s">
        <v>55</v>
      </c>
      <c r="B559" s="317"/>
      <c r="C559" s="318"/>
      <c r="D559" s="318"/>
      <c r="E559" s="319"/>
      <c r="F559" s="146">
        <v>0</v>
      </c>
      <c r="G559" s="317"/>
      <c r="H559" s="319"/>
      <c r="I559" s="144">
        <f t="shared" si="209"/>
        <v>0</v>
      </c>
      <c r="J559" s="139"/>
      <c r="K559" s="159" t="s">
        <v>55</v>
      </c>
      <c r="L559" s="317"/>
      <c r="M559" s="318"/>
      <c r="N559" s="318"/>
      <c r="O559" s="319"/>
      <c r="P559" s="146">
        <v>0</v>
      </c>
      <c r="Q559" s="317"/>
      <c r="R559" s="324"/>
      <c r="S559" s="148">
        <f t="shared" si="210"/>
        <v>0</v>
      </c>
    </row>
    <row r="560" spans="1:19" ht="15">
      <c r="A560" s="149" t="s">
        <v>12</v>
      </c>
      <c r="B560" s="317"/>
      <c r="C560" s="318"/>
      <c r="D560" s="318"/>
      <c r="E560" s="319"/>
      <c r="F560" s="150">
        <v>3.2130263362221623</v>
      </c>
      <c r="G560" s="317"/>
      <c r="H560" s="319"/>
      <c r="I560" s="152">
        <f t="shared" si="209"/>
        <v>3.2130263362221623</v>
      </c>
      <c r="J560" s="139"/>
      <c r="K560" s="153" t="s">
        <v>12</v>
      </c>
      <c r="L560" s="317"/>
      <c r="M560" s="318"/>
      <c r="N560" s="318"/>
      <c r="O560" s="319"/>
      <c r="P560" s="154">
        <v>0</v>
      </c>
      <c r="Q560" s="317"/>
      <c r="R560" s="324"/>
      <c r="S560" s="156">
        <f t="shared" si="210"/>
        <v>0</v>
      </c>
    </row>
    <row r="561" spans="1:19" ht="15">
      <c r="A561" s="157" t="s">
        <v>56</v>
      </c>
      <c r="B561" s="317"/>
      <c r="C561" s="318"/>
      <c r="D561" s="318"/>
      <c r="E561" s="319"/>
      <c r="F561" s="146">
        <v>36.302537411884501</v>
      </c>
      <c r="G561" s="317"/>
      <c r="H561" s="319"/>
      <c r="I561" s="144">
        <f t="shared" si="209"/>
        <v>36.302537411884501</v>
      </c>
      <c r="J561" s="139"/>
      <c r="K561" s="159" t="s">
        <v>56</v>
      </c>
      <c r="L561" s="317"/>
      <c r="M561" s="318"/>
      <c r="N561" s="318"/>
      <c r="O561" s="319"/>
      <c r="P561" s="146">
        <v>0</v>
      </c>
      <c r="Q561" s="317"/>
      <c r="R561" s="324"/>
      <c r="S561" s="148">
        <f t="shared" si="210"/>
        <v>0</v>
      </c>
    </row>
    <row r="562" spans="1:19" ht="15">
      <c r="A562" s="149" t="s">
        <v>17</v>
      </c>
      <c r="B562" s="317"/>
      <c r="C562" s="318"/>
      <c r="D562" s="318"/>
      <c r="E562" s="319"/>
      <c r="F562" s="150">
        <v>0</v>
      </c>
      <c r="G562" s="317"/>
      <c r="H562" s="319"/>
      <c r="I562" s="152">
        <f t="shared" si="209"/>
        <v>0</v>
      </c>
      <c r="J562" s="139"/>
      <c r="K562" s="153" t="s">
        <v>17</v>
      </c>
      <c r="L562" s="317"/>
      <c r="M562" s="318"/>
      <c r="N562" s="318"/>
      <c r="O562" s="319"/>
      <c r="P562" s="154">
        <v>0</v>
      </c>
      <c r="Q562" s="317"/>
      <c r="R562" s="324"/>
      <c r="S562" s="156">
        <f t="shared" si="210"/>
        <v>0</v>
      </c>
    </row>
    <row r="563" spans="1:19" ht="15">
      <c r="A563" s="157" t="s">
        <v>141</v>
      </c>
      <c r="B563" s="317"/>
      <c r="C563" s="318"/>
      <c r="D563" s="318"/>
      <c r="E563" s="319"/>
      <c r="F563" s="146">
        <v>0</v>
      </c>
      <c r="G563" s="317"/>
      <c r="H563" s="319"/>
      <c r="I563" s="144">
        <f t="shared" si="209"/>
        <v>0</v>
      </c>
      <c r="J563" s="139"/>
      <c r="K563" s="159" t="s">
        <v>141</v>
      </c>
      <c r="L563" s="317"/>
      <c r="M563" s="318"/>
      <c r="N563" s="318"/>
      <c r="O563" s="319"/>
      <c r="P563" s="146">
        <v>0</v>
      </c>
      <c r="Q563" s="317"/>
      <c r="R563" s="324"/>
      <c r="S563" s="148">
        <f t="shared" si="210"/>
        <v>0</v>
      </c>
    </row>
    <row r="564" spans="1:19" ht="15">
      <c r="A564" s="149" t="s">
        <v>25</v>
      </c>
      <c r="B564" s="317"/>
      <c r="C564" s="318"/>
      <c r="D564" s="318"/>
      <c r="E564" s="319"/>
      <c r="F564" s="150">
        <v>0</v>
      </c>
      <c r="G564" s="317"/>
      <c r="H564" s="319"/>
      <c r="I564" s="152">
        <f t="shared" si="209"/>
        <v>0</v>
      </c>
      <c r="J564" s="139"/>
      <c r="K564" s="153" t="s">
        <v>25</v>
      </c>
      <c r="L564" s="317"/>
      <c r="M564" s="318"/>
      <c r="N564" s="318"/>
      <c r="O564" s="319"/>
      <c r="P564" s="154">
        <v>0</v>
      </c>
      <c r="Q564" s="317"/>
      <c r="R564" s="324"/>
      <c r="S564" s="156">
        <f t="shared" si="210"/>
        <v>0</v>
      </c>
    </row>
    <row r="565" spans="1:19" ht="15">
      <c r="A565" s="157" t="s">
        <v>24</v>
      </c>
      <c r="B565" s="317"/>
      <c r="C565" s="318"/>
      <c r="D565" s="318"/>
      <c r="E565" s="319"/>
      <c r="F565" s="146">
        <v>0</v>
      </c>
      <c r="G565" s="317"/>
      <c r="H565" s="319"/>
      <c r="I565" s="144">
        <f t="shared" si="209"/>
        <v>0</v>
      </c>
      <c r="J565" s="139"/>
      <c r="K565" s="159" t="s">
        <v>24</v>
      </c>
      <c r="L565" s="317"/>
      <c r="M565" s="318"/>
      <c r="N565" s="318"/>
      <c r="O565" s="319"/>
      <c r="P565" s="146">
        <v>0</v>
      </c>
      <c r="Q565" s="317"/>
      <c r="R565" s="324"/>
      <c r="S565" s="148">
        <f t="shared" si="210"/>
        <v>0</v>
      </c>
    </row>
    <row r="566" spans="1:19" ht="15">
      <c r="A566" s="149" t="s">
        <v>57</v>
      </c>
      <c r="B566" s="317"/>
      <c r="C566" s="318"/>
      <c r="D566" s="318"/>
      <c r="E566" s="319"/>
      <c r="F566" s="150">
        <v>0</v>
      </c>
      <c r="G566" s="317"/>
      <c r="H566" s="319"/>
      <c r="I566" s="152">
        <f t="shared" si="209"/>
        <v>0</v>
      </c>
      <c r="J566" s="139"/>
      <c r="K566" s="153" t="s">
        <v>57</v>
      </c>
      <c r="L566" s="317"/>
      <c r="M566" s="318"/>
      <c r="N566" s="318"/>
      <c r="O566" s="319"/>
      <c r="P566" s="154">
        <v>0</v>
      </c>
      <c r="Q566" s="317"/>
      <c r="R566" s="324"/>
      <c r="S566" s="156">
        <f t="shared" si="210"/>
        <v>0</v>
      </c>
    </row>
    <row r="567" spans="1:19" ht="15">
      <c r="A567" s="157" t="s">
        <v>22</v>
      </c>
      <c r="B567" s="317"/>
      <c r="C567" s="318"/>
      <c r="D567" s="318"/>
      <c r="E567" s="319"/>
      <c r="F567" s="146">
        <v>0</v>
      </c>
      <c r="G567" s="317"/>
      <c r="H567" s="319"/>
      <c r="I567" s="144">
        <f t="shared" si="209"/>
        <v>0</v>
      </c>
      <c r="J567" s="139"/>
      <c r="K567" s="159" t="s">
        <v>22</v>
      </c>
      <c r="L567" s="317"/>
      <c r="M567" s="318"/>
      <c r="N567" s="318"/>
      <c r="O567" s="319"/>
      <c r="P567" s="146">
        <v>0</v>
      </c>
      <c r="Q567" s="317"/>
      <c r="R567" s="324"/>
      <c r="S567" s="148">
        <f t="shared" si="210"/>
        <v>0</v>
      </c>
    </row>
    <row r="568" spans="1:19" ht="15">
      <c r="A568" s="149" t="s">
        <v>21</v>
      </c>
      <c r="B568" s="317"/>
      <c r="C568" s="318"/>
      <c r="D568" s="318"/>
      <c r="E568" s="319"/>
      <c r="F568" s="150">
        <v>0</v>
      </c>
      <c r="G568" s="317"/>
      <c r="H568" s="319"/>
      <c r="I568" s="152">
        <f t="shared" si="209"/>
        <v>0</v>
      </c>
      <c r="J568" s="139"/>
      <c r="K568" s="153" t="s">
        <v>21</v>
      </c>
      <c r="L568" s="317"/>
      <c r="M568" s="318"/>
      <c r="N568" s="318"/>
      <c r="O568" s="319"/>
      <c r="P568" s="154">
        <v>0</v>
      </c>
      <c r="Q568" s="317"/>
      <c r="R568" s="324"/>
      <c r="S568" s="156">
        <f t="shared" si="210"/>
        <v>0</v>
      </c>
    </row>
    <row r="569" spans="1:19" ht="15">
      <c r="A569" s="160" t="s">
        <v>61</v>
      </c>
      <c r="B569" s="317"/>
      <c r="C569" s="318"/>
      <c r="D569" s="318"/>
      <c r="E569" s="319"/>
      <c r="F569" s="146">
        <v>0</v>
      </c>
      <c r="G569" s="317"/>
      <c r="H569" s="319"/>
      <c r="I569" s="144">
        <f t="shared" si="209"/>
        <v>0</v>
      </c>
      <c r="J569" s="139"/>
      <c r="K569" s="161" t="s">
        <v>61</v>
      </c>
      <c r="L569" s="317"/>
      <c r="M569" s="318"/>
      <c r="N569" s="318"/>
      <c r="O569" s="319"/>
      <c r="P569" s="146">
        <v>0</v>
      </c>
      <c r="Q569" s="317"/>
      <c r="R569" s="324"/>
      <c r="S569" s="148">
        <f t="shared" si="210"/>
        <v>0</v>
      </c>
    </row>
    <row r="570" spans="1:19">
      <c r="A570" s="162" t="s">
        <v>23</v>
      </c>
      <c r="B570" s="317"/>
      <c r="C570" s="318"/>
      <c r="D570" s="318"/>
      <c r="E570" s="319"/>
      <c r="F570" s="163">
        <v>0</v>
      </c>
      <c r="G570" s="317"/>
      <c r="H570" s="319"/>
      <c r="I570" s="165">
        <f t="shared" si="209"/>
        <v>0</v>
      </c>
      <c r="J570" s="139"/>
      <c r="K570" s="166" t="s">
        <v>23</v>
      </c>
      <c r="L570" s="317"/>
      <c r="M570" s="318"/>
      <c r="N570" s="318"/>
      <c r="O570" s="319"/>
      <c r="P570" s="167">
        <v>0</v>
      </c>
      <c r="Q570" s="317"/>
      <c r="R570" s="324"/>
      <c r="S570" s="169">
        <f t="shared" si="210"/>
        <v>0</v>
      </c>
    </row>
    <row r="571" spans="1:19">
      <c r="A571" s="170" t="s">
        <v>19</v>
      </c>
      <c r="B571" s="317"/>
      <c r="C571" s="318"/>
      <c r="D571" s="318"/>
      <c r="E571" s="319"/>
      <c r="F571" s="171">
        <v>0</v>
      </c>
      <c r="G571" s="317"/>
      <c r="H571" s="319"/>
      <c r="I571" s="173">
        <f t="shared" si="209"/>
        <v>0</v>
      </c>
      <c r="J571" s="139"/>
      <c r="K571" s="174" t="s">
        <v>19</v>
      </c>
      <c r="L571" s="317"/>
      <c r="M571" s="318"/>
      <c r="N571" s="318"/>
      <c r="O571" s="319"/>
      <c r="P571" s="171">
        <v>0</v>
      </c>
      <c r="Q571" s="317"/>
      <c r="R571" s="324"/>
      <c r="S571" s="176">
        <f t="shared" si="210"/>
        <v>0</v>
      </c>
    </row>
    <row r="572" spans="1:19">
      <c r="A572" s="162" t="s">
        <v>20</v>
      </c>
      <c r="B572" s="317"/>
      <c r="C572" s="318"/>
      <c r="D572" s="318"/>
      <c r="E572" s="319"/>
      <c r="F572" s="163">
        <v>0</v>
      </c>
      <c r="G572" s="317"/>
      <c r="H572" s="319"/>
      <c r="I572" s="165">
        <f t="shared" si="209"/>
        <v>0</v>
      </c>
      <c r="J572" s="139"/>
      <c r="K572" s="166" t="s">
        <v>20</v>
      </c>
      <c r="L572" s="317"/>
      <c r="M572" s="318"/>
      <c r="N572" s="318"/>
      <c r="O572" s="319"/>
      <c r="P572" s="167">
        <v>0</v>
      </c>
      <c r="Q572" s="317"/>
      <c r="R572" s="324"/>
      <c r="S572" s="169">
        <f t="shared" si="210"/>
        <v>0</v>
      </c>
    </row>
    <row r="573" spans="1:19" ht="15" thickBot="1">
      <c r="A573" s="177" t="s">
        <v>11</v>
      </c>
      <c r="B573" s="320"/>
      <c r="C573" s="321"/>
      <c r="D573" s="321"/>
      <c r="E573" s="322"/>
      <c r="F573" s="178">
        <v>0</v>
      </c>
      <c r="G573" s="320"/>
      <c r="H573" s="322"/>
      <c r="I573" s="180">
        <f t="shared" si="209"/>
        <v>0</v>
      </c>
      <c r="J573" s="139"/>
      <c r="K573" s="181" t="s">
        <v>11</v>
      </c>
      <c r="L573" s="320"/>
      <c r="M573" s="321"/>
      <c r="N573" s="321"/>
      <c r="O573" s="322"/>
      <c r="P573" s="178">
        <v>0</v>
      </c>
      <c r="Q573" s="320"/>
      <c r="R573" s="325"/>
      <c r="S573" s="183">
        <f t="shared" si="210"/>
        <v>0</v>
      </c>
    </row>
    <row r="574" spans="1:19" ht="15">
      <c r="A574" s="184" t="s">
        <v>26</v>
      </c>
      <c r="B574" s="185">
        <f>SUM(B553:B569)</f>
        <v>0</v>
      </c>
      <c r="C574" s="185">
        <f t="shared" ref="C574:I574" si="211">SUM(C553:C569)</f>
        <v>0</v>
      </c>
      <c r="D574" s="185">
        <f t="shared" si="211"/>
        <v>0</v>
      </c>
      <c r="E574" s="185">
        <f t="shared" si="211"/>
        <v>0</v>
      </c>
      <c r="F574" s="185">
        <f t="shared" si="211"/>
        <v>39.515563748106665</v>
      </c>
      <c r="G574" s="185">
        <f t="shared" si="211"/>
        <v>0</v>
      </c>
      <c r="H574" s="187">
        <f t="shared" si="211"/>
        <v>0</v>
      </c>
      <c r="I574" s="144">
        <f t="shared" si="211"/>
        <v>39.515563748106665</v>
      </c>
      <c r="J574" s="139"/>
      <c r="K574" s="186" t="s">
        <v>26</v>
      </c>
      <c r="L574" s="185">
        <f>SUM(L553:L569)</f>
        <v>0</v>
      </c>
      <c r="M574" s="185">
        <f t="shared" ref="M574:S574" si="212">SUM(M553:M569)</f>
        <v>0</v>
      </c>
      <c r="N574" s="185">
        <f t="shared" si="212"/>
        <v>0</v>
      </c>
      <c r="O574" s="185">
        <f t="shared" si="212"/>
        <v>0</v>
      </c>
      <c r="P574" s="185">
        <f t="shared" si="212"/>
        <v>0</v>
      </c>
      <c r="Q574" s="185">
        <f t="shared" si="212"/>
        <v>0</v>
      </c>
      <c r="R574" s="187">
        <f t="shared" si="212"/>
        <v>0</v>
      </c>
      <c r="S574" s="188">
        <f t="shared" si="212"/>
        <v>0</v>
      </c>
    </row>
    <row r="575" spans="1:19" ht="15" thickBot="1">
      <c r="A575" s="15" t="s">
        <v>100</v>
      </c>
      <c r="B575" s="100">
        <f>IF($I574=0,"-",B574/$I574)</f>
        <v>0</v>
      </c>
      <c r="C575" s="100">
        <f t="shared" ref="C575:H575" si="213">IF($I574=0,"-",C574/$I574)</f>
        <v>0</v>
      </c>
      <c r="D575" s="100">
        <f t="shared" si="213"/>
        <v>0</v>
      </c>
      <c r="E575" s="100">
        <f t="shared" si="213"/>
        <v>0</v>
      </c>
      <c r="F575" s="100">
        <f t="shared" si="213"/>
        <v>1</v>
      </c>
      <c r="G575" s="100">
        <f t="shared" si="213"/>
        <v>0</v>
      </c>
      <c r="H575" s="101">
        <f t="shared" si="213"/>
        <v>0</v>
      </c>
      <c r="I575" s="102">
        <f>SUM(B575:H575)</f>
        <v>1</v>
      </c>
      <c r="J575" s="2"/>
      <c r="K575" s="27" t="s">
        <v>100</v>
      </c>
      <c r="L575" s="76" t="str">
        <f t="shared" ref="L575:R575" si="214">IF($S574=0,"-",L574/$S574)</f>
        <v>-</v>
      </c>
      <c r="M575" s="76" t="str">
        <f t="shared" si="214"/>
        <v>-</v>
      </c>
      <c r="N575" s="76" t="str">
        <f t="shared" si="214"/>
        <v>-</v>
      </c>
      <c r="O575" s="76" t="str">
        <f t="shared" si="214"/>
        <v>-</v>
      </c>
      <c r="P575" s="76" t="str">
        <f t="shared" si="214"/>
        <v>-</v>
      </c>
      <c r="Q575" s="76" t="str">
        <f t="shared" si="214"/>
        <v>-</v>
      </c>
      <c r="R575" s="77" t="str">
        <f t="shared" si="214"/>
        <v>-</v>
      </c>
      <c r="S575" s="78">
        <f>SUM(L575:R575)</f>
        <v>0</v>
      </c>
    </row>
    <row r="576" spans="1:19" ht="15" thickBot="1">
      <c r="A576" s="218"/>
      <c r="B576" s="218"/>
      <c r="C576" s="218"/>
      <c r="D576" s="218"/>
      <c r="E576" s="218"/>
      <c r="F576" s="218"/>
      <c r="G576" s="218"/>
      <c r="H576" s="218"/>
      <c r="I576" s="218"/>
      <c r="K576" s="218"/>
      <c r="L576" s="218"/>
      <c r="M576" s="218"/>
      <c r="N576" s="218"/>
      <c r="O576" s="218"/>
      <c r="P576" s="218"/>
      <c r="Q576" s="218"/>
      <c r="R576" s="218"/>
      <c r="S576" s="218"/>
    </row>
    <row r="577" spans="1:19" ht="28.5">
      <c r="A577" s="306" t="s">
        <v>46</v>
      </c>
      <c r="B577" s="135" t="s">
        <v>0</v>
      </c>
      <c r="C577" s="135" t="s">
        <v>1</v>
      </c>
      <c r="D577" s="135" t="s">
        <v>2</v>
      </c>
      <c r="E577" s="135" t="s">
        <v>3</v>
      </c>
      <c r="F577" s="135" t="s">
        <v>27</v>
      </c>
      <c r="G577" s="135" t="s">
        <v>4</v>
      </c>
      <c r="H577" s="135" t="s">
        <v>5</v>
      </c>
      <c r="I577" s="136" t="s">
        <v>6</v>
      </c>
      <c r="K577" s="308" t="s">
        <v>46</v>
      </c>
      <c r="L577" s="137" t="s">
        <v>0</v>
      </c>
      <c r="M577" s="137" t="s">
        <v>1</v>
      </c>
      <c r="N577" s="137" t="s">
        <v>2</v>
      </c>
      <c r="O577" s="137" t="s">
        <v>3</v>
      </c>
      <c r="P577" s="137" t="s">
        <v>27</v>
      </c>
      <c r="Q577" s="137" t="s">
        <v>4</v>
      </c>
      <c r="R577" s="137" t="s">
        <v>5</v>
      </c>
      <c r="S577" s="138" t="s">
        <v>6</v>
      </c>
    </row>
    <row r="578" spans="1:19" ht="15">
      <c r="A578" s="307" t="s">
        <v>46</v>
      </c>
      <c r="B578" s="294" t="s">
        <v>109</v>
      </c>
      <c r="C578" s="295"/>
      <c r="D578" s="295"/>
      <c r="E578" s="295"/>
      <c r="F578" s="295"/>
      <c r="G578" s="295"/>
      <c r="H578" s="295"/>
      <c r="I578" s="296"/>
      <c r="K578" s="309" t="s">
        <v>46</v>
      </c>
      <c r="L578" s="297" t="s">
        <v>109</v>
      </c>
      <c r="M578" s="298"/>
      <c r="N578" s="298"/>
      <c r="O578" s="298"/>
      <c r="P578" s="298"/>
      <c r="Q578" s="298"/>
      <c r="R578" s="298"/>
      <c r="S578" s="299"/>
    </row>
    <row r="579" spans="1:19" ht="15">
      <c r="A579" s="141" t="s">
        <v>7</v>
      </c>
      <c r="B579" s="142">
        <v>0</v>
      </c>
      <c r="C579" s="142">
        <v>0</v>
      </c>
      <c r="D579" s="142">
        <v>0</v>
      </c>
      <c r="E579" s="142">
        <v>0</v>
      </c>
      <c r="F579" s="303"/>
      <c r="G579" s="142">
        <v>0</v>
      </c>
      <c r="H579" s="143">
        <v>0</v>
      </c>
      <c r="I579" s="144">
        <f>SUM(B579:H579)</f>
        <v>0</v>
      </c>
      <c r="J579" s="139"/>
      <c r="K579" s="193" t="s">
        <v>7</v>
      </c>
      <c r="L579" s="142">
        <v>0</v>
      </c>
      <c r="M579" s="142">
        <v>0</v>
      </c>
      <c r="N579" s="142">
        <v>0</v>
      </c>
      <c r="O579" s="142">
        <v>0</v>
      </c>
      <c r="P579" s="142">
        <v>0</v>
      </c>
      <c r="Q579" s="142">
        <v>0</v>
      </c>
      <c r="R579" s="194">
        <v>0</v>
      </c>
      <c r="S579" s="195">
        <f>SUM(L579:R579)</f>
        <v>0</v>
      </c>
    </row>
    <row r="580" spans="1:19" ht="15">
      <c r="A580" s="149" t="s">
        <v>8</v>
      </c>
      <c r="B580" s="150">
        <v>0</v>
      </c>
      <c r="C580" s="150">
        <v>0</v>
      </c>
      <c r="D580" s="150">
        <v>0</v>
      </c>
      <c r="E580" s="150">
        <v>0</v>
      </c>
      <c r="F580" s="304"/>
      <c r="G580" s="150">
        <v>0</v>
      </c>
      <c r="H580" s="151">
        <v>0</v>
      </c>
      <c r="I580" s="152">
        <f t="shared" ref="I580:I599" si="215">SUM(B580:H580)</f>
        <v>0</v>
      </c>
      <c r="J580" s="139"/>
      <c r="K580" s="153" t="s">
        <v>8</v>
      </c>
      <c r="L580" s="154">
        <v>0</v>
      </c>
      <c r="M580" s="154">
        <v>0</v>
      </c>
      <c r="N580" s="154">
        <v>0</v>
      </c>
      <c r="O580" s="154">
        <v>0</v>
      </c>
      <c r="P580" s="154">
        <v>0</v>
      </c>
      <c r="Q580" s="154">
        <v>0</v>
      </c>
      <c r="R580" s="155">
        <v>0</v>
      </c>
      <c r="S580" s="156">
        <f t="shared" ref="S580:S599" si="216">SUM(L580:R580)</f>
        <v>0</v>
      </c>
    </row>
    <row r="581" spans="1:19" ht="15">
      <c r="A581" s="157" t="s">
        <v>10</v>
      </c>
      <c r="B581" s="146">
        <v>0</v>
      </c>
      <c r="C581" s="146">
        <v>0</v>
      </c>
      <c r="D581" s="146">
        <v>0</v>
      </c>
      <c r="E581" s="146">
        <v>0</v>
      </c>
      <c r="F581" s="304"/>
      <c r="G581" s="146">
        <v>0</v>
      </c>
      <c r="H581" s="158">
        <v>0</v>
      </c>
      <c r="I581" s="144">
        <f t="shared" si="215"/>
        <v>0</v>
      </c>
      <c r="J581" s="139"/>
      <c r="K581" s="159" t="s">
        <v>10</v>
      </c>
      <c r="L581" s="146">
        <v>0</v>
      </c>
      <c r="M581" s="146">
        <v>0</v>
      </c>
      <c r="N581" s="146">
        <v>0</v>
      </c>
      <c r="O581" s="146">
        <v>0</v>
      </c>
      <c r="P581" s="146">
        <v>0</v>
      </c>
      <c r="Q581" s="146">
        <v>0</v>
      </c>
      <c r="R581" s="147">
        <v>0</v>
      </c>
      <c r="S581" s="148">
        <f t="shared" si="216"/>
        <v>0</v>
      </c>
    </row>
    <row r="582" spans="1:19" ht="15">
      <c r="A582" s="149" t="s">
        <v>53</v>
      </c>
      <c r="B582" s="150">
        <v>0</v>
      </c>
      <c r="C582" s="150">
        <v>0</v>
      </c>
      <c r="D582" s="150">
        <v>0</v>
      </c>
      <c r="E582" s="150">
        <v>0</v>
      </c>
      <c r="F582" s="304"/>
      <c r="G582" s="150">
        <v>0</v>
      </c>
      <c r="H582" s="151">
        <v>0</v>
      </c>
      <c r="I582" s="152">
        <f t="shared" si="215"/>
        <v>0</v>
      </c>
      <c r="J582" s="139"/>
      <c r="K582" s="153" t="s">
        <v>53</v>
      </c>
      <c r="L582" s="154">
        <v>0</v>
      </c>
      <c r="M582" s="154">
        <v>0</v>
      </c>
      <c r="N582" s="154">
        <v>0</v>
      </c>
      <c r="O582" s="154">
        <v>0</v>
      </c>
      <c r="P582" s="154">
        <v>0</v>
      </c>
      <c r="Q582" s="154">
        <v>0</v>
      </c>
      <c r="R582" s="155">
        <v>0</v>
      </c>
      <c r="S582" s="156">
        <f t="shared" si="216"/>
        <v>0</v>
      </c>
    </row>
    <row r="583" spans="1:19" ht="15">
      <c r="A583" s="157" t="s">
        <v>16</v>
      </c>
      <c r="B583" s="146">
        <v>8.2269039645728039</v>
      </c>
      <c r="C583" s="146">
        <v>0.99648208916582448</v>
      </c>
      <c r="D583" s="146">
        <v>0.21486338160988369</v>
      </c>
      <c r="E583" s="146">
        <v>0.47920635066588857</v>
      </c>
      <c r="F583" s="304"/>
      <c r="G583" s="146">
        <v>0</v>
      </c>
      <c r="H583" s="158">
        <v>0</v>
      </c>
      <c r="I583" s="144">
        <f t="shared" si="215"/>
        <v>9.9174557860144024</v>
      </c>
      <c r="J583" s="139"/>
      <c r="K583" s="159" t="s">
        <v>16</v>
      </c>
      <c r="L583" s="146">
        <v>8.2269039645728039</v>
      </c>
      <c r="M583" s="146">
        <v>0.99648208916582448</v>
      </c>
      <c r="N583" s="146">
        <v>0.21486338160988369</v>
      </c>
      <c r="O583" s="146">
        <v>0.47920635066588857</v>
      </c>
      <c r="P583" s="146">
        <v>0</v>
      </c>
      <c r="Q583" s="146">
        <v>0</v>
      </c>
      <c r="R583" s="147">
        <v>0</v>
      </c>
      <c r="S583" s="148">
        <f t="shared" si="216"/>
        <v>9.9174557860144024</v>
      </c>
    </row>
    <row r="584" spans="1:19" ht="15">
      <c r="A584" s="149" t="s">
        <v>15</v>
      </c>
      <c r="B584" s="150">
        <v>219.3093431917859</v>
      </c>
      <c r="C584" s="150">
        <v>3.3282045801399813</v>
      </c>
      <c r="D584" s="150">
        <v>3.9352609332859814</v>
      </c>
      <c r="E584" s="150">
        <v>0</v>
      </c>
      <c r="F584" s="304"/>
      <c r="G584" s="150">
        <v>0</v>
      </c>
      <c r="H584" s="151">
        <v>0</v>
      </c>
      <c r="I584" s="152">
        <f t="shared" si="215"/>
        <v>226.57280870521186</v>
      </c>
      <c r="J584" s="139"/>
      <c r="K584" s="153" t="s">
        <v>15</v>
      </c>
      <c r="L584" s="154">
        <v>219.3093431917859</v>
      </c>
      <c r="M584" s="154">
        <v>3.3282045801399813</v>
      </c>
      <c r="N584" s="154">
        <v>3.9352609332859814</v>
      </c>
      <c r="O584" s="154">
        <v>0</v>
      </c>
      <c r="P584" s="154">
        <v>0</v>
      </c>
      <c r="Q584" s="154">
        <v>0</v>
      </c>
      <c r="R584" s="155">
        <v>0</v>
      </c>
      <c r="S584" s="156">
        <f t="shared" si="216"/>
        <v>226.57280870521186</v>
      </c>
    </row>
    <row r="585" spans="1:19" ht="15">
      <c r="A585" s="157" t="s">
        <v>55</v>
      </c>
      <c r="B585" s="146">
        <v>0</v>
      </c>
      <c r="C585" s="146">
        <v>0</v>
      </c>
      <c r="D585" s="146">
        <v>0.12321208448007222</v>
      </c>
      <c r="E585" s="146">
        <v>57.476546697788883</v>
      </c>
      <c r="F585" s="304"/>
      <c r="G585" s="146">
        <v>0</v>
      </c>
      <c r="H585" s="158">
        <v>0</v>
      </c>
      <c r="I585" s="144">
        <f t="shared" si="215"/>
        <v>57.599758782268957</v>
      </c>
      <c r="J585" s="139"/>
      <c r="K585" s="159" t="s">
        <v>55</v>
      </c>
      <c r="L585" s="146">
        <v>0</v>
      </c>
      <c r="M585" s="146">
        <v>0</v>
      </c>
      <c r="N585" s="146">
        <v>0.12321208448007222</v>
      </c>
      <c r="O585" s="146">
        <v>57.476546697788883</v>
      </c>
      <c r="P585" s="146">
        <v>682.06515989991647</v>
      </c>
      <c r="Q585" s="146">
        <v>0</v>
      </c>
      <c r="R585" s="147">
        <v>0</v>
      </c>
      <c r="S585" s="148">
        <f t="shared" si="216"/>
        <v>739.66491868218543</v>
      </c>
    </row>
    <row r="586" spans="1:19" ht="15">
      <c r="A586" s="149" t="s">
        <v>12</v>
      </c>
      <c r="B586" s="150">
        <v>0</v>
      </c>
      <c r="C586" s="150">
        <v>0</v>
      </c>
      <c r="D586" s="150">
        <v>1.9323964327472563E-3</v>
      </c>
      <c r="E586" s="150">
        <v>5.6498458166961529E-2</v>
      </c>
      <c r="F586" s="304"/>
      <c r="G586" s="150">
        <v>0</v>
      </c>
      <c r="H586" s="151">
        <v>0</v>
      </c>
      <c r="I586" s="152">
        <f t="shared" si="215"/>
        <v>5.8430854599708787E-2</v>
      </c>
      <c r="J586" s="139"/>
      <c r="K586" s="153" t="s">
        <v>12</v>
      </c>
      <c r="L586" s="154">
        <v>0</v>
      </c>
      <c r="M586" s="154">
        <v>0</v>
      </c>
      <c r="N586" s="154">
        <v>1.9323964327472563E-3</v>
      </c>
      <c r="O586" s="154">
        <v>5.6498458166961529E-2</v>
      </c>
      <c r="P586" s="154">
        <v>49.959864724184271</v>
      </c>
      <c r="Q586" s="154">
        <v>0</v>
      </c>
      <c r="R586" s="155">
        <v>0</v>
      </c>
      <c r="S586" s="156">
        <f t="shared" si="216"/>
        <v>50.018295578783977</v>
      </c>
    </row>
    <row r="587" spans="1:19" ht="15">
      <c r="A587" s="157" t="s">
        <v>56</v>
      </c>
      <c r="B587" s="146">
        <v>0</v>
      </c>
      <c r="C587" s="146">
        <v>0</v>
      </c>
      <c r="D587" s="146">
        <v>0</v>
      </c>
      <c r="E587" s="146">
        <v>0</v>
      </c>
      <c r="F587" s="304"/>
      <c r="G587" s="146">
        <v>0</v>
      </c>
      <c r="H587" s="158">
        <v>0</v>
      </c>
      <c r="I587" s="144">
        <f t="shared" si="215"/>
        <v>0</v>
      </c>
      <c r="J587" s="139"/>
      <c r="K587" s="159" t="s">
        <v>56</v>
      </c>
      <c r="L587" s="146">
        <v>0</v>
      </c>
      <c r="M587" s="146">
        <v>0</v>
      </c>
      <c r="N587" s="146">
        <v>0</v>
      </c>
      <c r="O587" s="146">
        <v>0</v>
      </c>
      <c r="P587" s="146">
        <v>36.302537411884501</v>
      </c>
      <c r="Q587" s="146">
        <v>0</v>
      </c>
      <c r="R587" s="147">
        <v>0</v>
      </c>
      <c r="S587" s="148">
        <f t="shared" si="216"/>
        <v>36.302537411884501</v>
      </c>
    </row>
    <row r="588" spans="1:19" ht="15">
      <c r="A588" s="149" t="s">
        <v>17</v>
      </c>
      <c r="B588" s="150">
        <v>3.2667091979921108</v>
      </c>
      <c r="C588" s="150">
        <v>1.7699993147067522E-2</v>
      </c>
      <c r="D588" s="150">
        <v>0.4145990039943831</v>
      </c>
      <c r="E588" s="150">
        <v>5.6517025653806167E-2</v>
      </c>
      <c r="F588" s="304"/>
      <c r="G588" s="150">
        <v>0</v>
      </c>
      <c r="H588" s="151">
        <v>0</v>
      </c>
      <c r="I588" s="152">
        <f t="shared" si="215"/>
        <v>3.7555252207873675</v>
      </c>
      <c r="J588" s="139"/>
      <c r="K588" s="153" t="s">
        <v>17</v>
      </c>
      <c r="L588" s="154">
        <v>3.2667091979921108</v>
      </c>
      <c r="M588" s="154">
        <v>1.7699993147067522E-2</v>
      </c>
      <c r="N588" s="154">
        <v>0.4145990039943831</v>
      </c>
      <c r="O588" s="154">
        <v>5.6517025653806167E-2</v>
      </c>
      <c r="P588" s="154">
        <v>0</v>
      </c>
      <c r="Q588" s="154">
        <v>0</v>
      </c>
      <c r="R588" s="155">
        <v>0</v>
      </c>
      <c r="S588" s="156">
        <f t="shared" si="216"/>
        <v>3.7555252207873675</v>
      </c>
    </row>
    <row r="589" spans="1:19" ht="15">
      <c r="A589" s="157" t="s">
        <v>141</v>
      </c>
      <c r="B589" s="146">
        <v>641.82454216327983</v>
      </c>
      <c r="C589" s="146">
        <v>101.14306522859627</v>
      </c>
      <c r="D589" s="146">
        <v>19.726053106158218</v>
      </c>
      <c r="E589" s="146">
        <v>15.532677441058436</v>
      </c>
      <c r="F589" s="304"/>
      <c r="G589" s="146">
        <v>0</v>
      </c>
      <c r="H589" s="158">
        <v>0</v>
      </c>
      <c r="I589" s="144">
        <f t="shared" si="215"/>
        <v>778.22633793909279</v>
      </c>
      <c r="J589" s="139"/>
      <c r="K589" s="159" t="s">
        <v>141</v>
      </c>
      <c r="L589" s="146">
        <v>641.82454216327983</v>
      </c>
      <c r="M589" s="146">
        <v>101.14306522859627</v>
      </c>
      <c r="N589" s="146">
        <v>19.726053106158218</v>
      </c>
      <c r="O589" s="146">
        <v>15.532677441058436</v>
      </c>
      <c r="P589" s="146">
        <v>0</v>
      </c>
      <c r="Q589" s="146">
        <v>0</v>
      </c>
      <c r="R589" s="147">
        <v>0</v>
      </c>
      <c r="S589" s="148">
        <f t="shared" si="216"/>
        <v>778.22633793909279</v>
      </c>
    </row>
    <row r="590" spans="1:19" ht="15">
      <c r="A590" s="149" t="s">
        <v>25</v>
      </c>
      <c r="B590" s="150">
        <v>164.75795229474792</v>
      </c>
      <c r="C590" s="150">
        <v>0</v>
      </c>
      <c r="D590" s="150">
        <v>363.37853639027105</v>
      </c>
      <c r="E590" s="150">
        <v>80.07533473610421</v>
      </c>
      <c r="F590" s="304"/>
      <c r="G590" s="150">
        <v>248.95547378678978</v>
      </c>
      <c r="H590" s="151">
        <v>6.4811337312696934E-2</v>
      </c>
      <c r="I590" s="152">
        <f t="shared" si="215"/>
        <v>857.23210854522563</v>
      </c>
      <c r="J590" s="139"/>
      <c r="K590" s="153" t="s">
        <v>25</v>
      </c>
      <c r="L590" s="154">
        <v>164.75795229474792</v>
      </c>
      <c r="M590" s="154">
        <v>0</v>
      </c>
      <c r="N590" s="154">
        <v>363.37853639027105</v>
      </c>
      <c r="O590" s="154">
        <v>80.07533473610421</v>
      </c>
      <c r="P590" s="154">
        <v>458.48567514617093</v>
      </c>
      <c r="Q590" s="154">
        <v>248.95547378678978</v>
      </c>
      <c r="R590" s="155">
        <v>6.4811337312696934E-2</v>
      </c>
      <c r="S590" s="156">
        <f t="shared" si="216"/>
        <v>1315.7177836913966</v>
      </c>
    </row>
    <row r="591" spans="1:19" ht="15">
      <c r="A591" s="157" t="s">
        <v>24</v>
      </c>
      <c r="B591" s="146">
        <v>256.76581830513203</v>
      </c>
      <c r="C591" s="146">
        <v>1.6278494671155379</v>
      </c>
      <c r="D591" s="146">
        <v>0</v>
      </c>
      <c r="E591" s="146">
        <v>0</v>
      </c>
      <c r="F591" s="304"/>
      <c r="G591" s="146">
        <v>0</v>
      </c>
      <c r="H591" s="158">
        <v>0</v>
      </c>
      <c r="I591" s="144">
        <f t="shared" si="215"/>
        <v>258.39366777224757</v>
      </c>
      <c r="J591" s="139"/>
      <c r="K591" s="159" t="s">
        <v>24</v>
      </c>
      <c r="L591" s="146">
        <v>256.76581830513203</v>
      </c>
      <c r="M591" s="146">
        <v>1.6278494671155379</v>
      </c>
      <c r="N591" s="146">
        <v>0</v>
      </c>
      <c r="O591" s="146">
        <v>0</v>
      </c>
      <c r="P591" s="146">
        <v>0</v>
      </c>
      <c r="Q591" s="146">
        <v>0</v>
      </c>
      <c r="R591" s="147">
        <v>0</v>
      </c>
      <c r="S591" s="148">
        <f t="shared" si="216"/>
        <v>258.39366777224757</v>
      </c>
    </row>
    <row r="592" spans="1:19" ht="15">
      <c r="A592" s="149" t="s">
        <v>57</v>
      </c>
      <c r="B592" s="150">
        <v>5.5078521623708969</v>
      </c>
      <c r="C592" s="150">
        <v>0</v>
      </c>
      <c r="D592" s="150">
        <v>0.97913392004991562</v>
      </c>
      <c r="E592" s="150">
        <v>0</v>
      </c>
      <c r="F592" s="304"/>
      <c r="G592" s="150">
        <v>0</v>
      </c>
      <c r="H592" s="151">
        <v>0</v>
      </c>
      <c r="I592" s="152">
        <f t="shared" si="215"/>
        <v>6.4869860824208123</v>
      </c>
      <c r="J592" s="139"/>
      <c r="K592" s="153" t="s">
        <v>57</v>
      </c>
      <c r="L592" s="154">
        <v>5.5078521623708969</v>
      </c>
      <c r="M592" s="154">
        <v>0</v>
      </c>
      <c r="N592" s="154">
        <v>0.97913392004991562</v>
      </c>
      <c r="O592" s="154">
        <v>0</v>
      </c>
      <c r="P592" s="154">
        <v>0</v>
      </c>
      <c r="Q592" s="154">
        <v>0</v>
      </c>
      <c r="R592" s="155">
        <v>0</v>
      </c>
      <c r="S592" s="156">
        <f t="shared" si="216"/>
        <v>6.4869860824208123</v>
      </c>
    </row>
    <row r="593" spans="1:85" ht="15">
      <c r="A593" s="157" t="s">
        <v>22</v>
      </c>
      <c r="B593" s="146">
        <v>108.4570047386502</v>
      </c>
      <c r="C593" s="146">
        <v>0</v>
      </c>
      <c r="D593" s="146">
        <v>6.6895432579988148</v>
      </c>
      <c r="E593" s="146">
        <v>0</v>
      </c>
      <c r="F593" s="304"/>
      <c r="G593" s="146">
        <v>0</v>
      </c>
      <c r="H593" s="158">
        <v>0</v>
      </c>
      <c r="I593" s="144">
        <f t="shared" si="215"/>
        <v>115.14654799664902</v>
      </c>
      <c r="J593" s="139"/>
      <c r="K593" s="159" t="s">
        <v>22</v>
      </c>
      <c r="L593" s="146">
        <v>108.4570047386502</v>
      </c>
      <c r="M593" s="146">
        <v>0</v>
      </c>
      <c r="N593" s="146">
        <v>6.6895432579988148</v>
      </c>
      <c r="O593" s="146">
        <v>0</v>
      </c>
      <c r="P593" s="146">
        <v>41.942746332190048</v>
      </c>
      <c r="Q593" s="146">
        <v>0</v>
      </c>
      <c r="R593" s="147">
        <v>0</v>
      </c>
      <c r="S593" s="148">
        <f t="shared" si="216"/>
        <v>157.08929432883906</v>
      </c>
    </row>
    <row r="594" spans="1:85" ht="15">
      <c r="A594" s="149" t="s">
        <v>21</v>
      </c>
      <c r="B594" s="150">
        <v>0</v>
      </c>
      <c r="C594" s="150">
        <v>0</v>
      </c>
      <c r="D594" s="150">
        <v>0</v>
      </c>
      <c r="E594" s="150">
        <v>0</v>
      </c>
      <c r="F594" s="304"/>
      <c r="G594" s="150">
        <v>0</v>
      </c>
      <c r="H594" s="151">
        <v>0</v>
      </c>
      <c r="I594" s="152">
        <f t="shared" si="215"/>
        <v>0</v>
      </c>
      <c r="J594" s="139"/>
      <c r="K594" s="153" t="s">
        <v>21</v>
      </c>
      <c r="L594" s="154">
        <v>0</v>
      </c>
      <c r="M594" s="154">
        <v>0</v>
      </c>
      <c r="N594" s="154">
        <v>0</v>
      </c>
      <c r="O594" s="154">
        <v>0</v>
      </c>
      <c r="P594" s="154">
        <v>0</v>
      </c>
      <c r="Q594" s="154">
        <v>0</v>
      </c>
      <c r="R594" s="155">
        <v>0</v>
      </c>
      <c r="S594" s="156">
        <f t="shared" si="216"/>
        <v>0</v>
      </c>
    </row>
    <row r="595" spans="1:85" ht="15">
      <c r="A595" s="160" t="s">
        <v>61</v>
      </c>
      <c r="B595" s="146">
        <v>855.60804650966338</v>
      </c>
      <c r="C595" s="146">
        <v>0</v>
      </c>
      <c r="D595" s="146">
        <v>0</v>
      </c>
      <c r="E595" s="146">
        <v>0</v>
      </c>
      <c r="F595" s="304"/>
      <c r="G595" s="146">
        <v>0</v>
      </c>
      <c r="H595" s="158">
        <v>0</v>
      </c>
      <c r="I595" s="144">
        <f t="shared" si="215"/>
        <v>855.60804650966338</v>
      </c>
      <c r="J595" s="139"/>
      <c r="K595" s="161" t="s">
        <v>61</v>
      </c>
      <c r="L595" s="146">
        <v>855.60804650966338</v>
      </c>
      <c r="M595" s="146">
        <v>0</v>
      </c>
      <c r="N595" s="146">
        <v>0</v>
      </c>
      <c r="O595" s="146">
        <v>0</v>
      </c>
      <c r="P595" s="146">
        <v>0</v>
      </c>
      <c r="Q595" s="146">
        <v>0</v>
      </c>
      <c r="R595" s="147">
        <v>0</v>
      </c>
      <c r="S595" s="148">
        <f t="shared" si="216"/>
        <v>855.60804650966338</v>
      </c>
    </row>
    <row r="596" spans="1:85">
      <c r="A596" s="162" t="s">
        <v>23</v>
      </c>
      <c r="B596" s="163">
        <v>855.60804650966338</v>
      </c>
      <c r="C596" s="163">
        <v>0</v>
      </c>
      <c r="D596" s="163">
        <v>0</v>
      </c>
      <c r="E596" s="163">
        <v>0</v>
      </c>
      <c r="F596" s="304"/>
      <c r="G596" s="163">
        <v>0</v>
      </c>
      <c r="H596" s="164">
        <v>0</v>
      </c>
      <c r="I596" s="165">
        <f t="shared" si="215"/>
        <v>855.60804650966338</v>
      </c>
      <c r="J596" s="139"/>
      <c r="K596" s="166" t="s">
        <v>23</v>
      </c>
      <c r="L596" s="167">
        <v>855.60804650966338</v>
      </c>
      <c r="M596" s="167">
        <v>0</v>
      </c>
      <c r="N596" s="167">
        <v>0</v>
      </c>
      <c r="O596" s="167">
        <v>0</v>
      </c>
      <c r="P596" s="167">
        <v>0</v>
      </c>
      <c r="Q596" s="167">
        <v>0</v>
      </c>
      <c r="R596" s="168">
        <v>0</v>
      </c>
      <c r="S596" s="169">
        <f t="shared" si="216"/>
        <v>855.60804650966338</v>
      </c>
    </row>
    <row r="597" spans="1:85">
      <c r="A597" s="170" t="s">
        <v>19</v>
      </c>
      <c r="B597" s="171">
        <v>0</v>
      </c>
      <c r="C597" s="171">
        <v>0</v>
      </c>
      <c r="D597" s="171">
        <v>0</v>
      </c>
      <c r="E597" s="171">
        <v>0</v>
      </c>
      <c r="F597" s="304"/>
      <c r="G597" s="171">
        <v>0</v>
      </c>
      <c r="H597" s="172">
        <v>0</v>
      </c>
      <c r="I597" s="173">
        <f t="shared" si="215"/>
        <v>0</v>
      </c>
      <c r="J597" s="139"/>
      <c r="K597" s="174" t="s">
        <v>19</v>
      </c>
      <c r="L597" s="171">
        <v>0</v>
      </c>
      <c r="M597" s="171">
        <v>0</v>
      </c>
      <c r="N597" s="171">
        <v>0</v>
      </c>
      <c r="O597" s="171">
        <v>0</v>
      </c>
      <c r="P597" s="171">
        <v>0</v>
      </c>
      <c r="Q597" s="171">
        <v>0</v>
      </c>
      <c r="R597" s="175">
        <v>0</v>
      </c>
      <c r="S597" s="176">
        <f t="shared" si="216"/>
        <v>0</v>
      </c>
    </row>
    <row r="598" spans="1:85">
      <c r="A598" s="162" t="s">
        <v>20</v>
      </c>
      <c r="B598" s="163">
        <v>0</v>
      </c>
      <c r="C598" s="163">
        <v>0</v>
      </c>
      <c r="D598" s="163">
        <v>0</v>
      </c>
      <c r="E598" s="163">
        <v>0</v>
      </c>
      <c r="F598" s="304"/>
      <c r="G598" s="163">
        <v>0</v>
      </c>
      <c r="H598" s="164">
        <v>0</v>
      </c>
      <c r="I598" s="165">
        <f t="shared" si="215"/>
        <v>0</v>
      </c>
      <c r="J598" s="139"/>
      <c r="K598" s="166" t="s">
        <v>20</v>
      </c>
      <c r="L598" s="167">
        <v>0</v>
      </c>
      <c r="M598" s="167">
        <v>0</v>
      </c>
      <c r="N598" s="167">
        <v>0</v>
      </c>
      <c r="O598" s="167">
        <v>0</v>
      </c>
      <c r="P598" s="167">
        <v>0</v>
      </c>
      <c r="Q598" s="167">
        <v>0</v>
      </c>
      <c r="R598" s="168">
        <v>0</v>
      </c>
      <c r="S598" s="169">
        <f t="shared" si="216"/>
        <v>0</v>
      </c>
    </row>
    <row r="599" spans="1:85" ht="15" thickBot="1">
      <c r="A599" s="177" t="s">
        <v>11</v>
      </c>
      <c r="B599" s="178">
        <v>0</v>
      </c>
      <c r="C599" s="178">
        <v>0</v>
      </c>
      <c r="D599" s="178">
        <v>0</v>
      </c>
      <c r="E599" s="178">
        <v>0</v>
      </c>
      <c r="F599" s="305"/>
      <c r="G599" s="178">
        <v>0</v>
      </c>
      <c r="H599" s="179">
        <v>0</v>
      </c>
      <c r="I599" s="180">
        <f t="shared" si="215"/>
        <v>0</v>
      </c>
      <c r="J599" s="139"/>
      <c r="K599" s="181" t="s">
        <v>11</v>
      </c>
      <c r="L599" s="178">
        <v>0</v>
      </c>
      <c r="M599" s="178">
        <v>0</v>
      </c>
      <c r="N599" s="178">
        <v>0</v>
      </c>
      <c r="O599" s="178">
        <v>0</v>
      </c>
      <c r="P599" s="178">
        <v>0</v>
      </c>
      <c r="Q599" s="178">
        <v>0</v>
      </c>
      <c r="R599" s="182">
        <v>0</v>
      </c>
      <c r="S599" s="183">
        <f t="shared" si="216"/>
        <v>0</v>
      </c>
    </row>
    <row r="600" spans="1:85" ht="15">
      <c r="A600" s="184" t="s">
        <v>26</v>
      </c>
      <c r="B600" s="185">
        <f>SUM(B579:B595)</f>
        <v>2263.7241725281951</v>
      </c>
      <c r="C600" s="185">
        <f t="shared" ref="C600:I600" si="217">SUM(C579:C595)</f>
        <v>107.11330135816468</v>
      </c>
      <c r="D600" s="185">
        <f t="shared" si="217"/>
        <v>395.46313447428105</v>
      </c>
      <c r="E600" s="185">
        <f t="shared" si="217"/>
        <v>153.67678070943819</v>
      </c>
      <c r="F600" s="185">
        <f t="shared" si="217"/>
        <v>0</v>
      </c>
      <c r="G600" s="185">
        <f t="shared" si="217"/>
        <v>248.95547378678978</v>
      </c>
      <c r="H600" s="187">
        <f t="shared" si="217"/>
        <v>6.4811337312696934E-2</v>
      </c>
      <c r="I600" s="144">
        <f t="shared" si="217"/>
        <v>3168.9976741941819</v>
      </c>
      <c r="J600" s="139"/>
      <c r="K600" s="186" t="s">
        <v>26</v>
      </c>
      <c r="L600" s="185">
        <f>SUM(L579:L595)</f>
        <v>2263.7241725281951</v>
      </c>
      <c r="M600" s="185">
        <f t="shared" ref="M600:S600" si="218">SUM(M579:M595)</f>
        <v>107.11330135816468</v>
      </c>
      <c r="N600" s="185">
        <f t="shared" si="218"/>
        <v>395.46313447428105</v>
      </c>
      <c r="O600" s="185">
        <f t="shared" si="218"/>
        <v>153.67678070943819</v>
      </c>
      <c r="P600" s="185">
        <f t="shared" si="218"/>
        <v>1268.7559835143463</v>
      </c>
      <c r="Q600" s="185">
        <f t="shared" si="218"/>
        <v>248.95547378678978</v>
      </c>
      <c r="R600" s="187">
        <f t="shared" si="218"/>
        <v>6.4811337312696934E-2</v>
      </c>
      <c r="S600" s="188">
        <f t="shared" si="218"/>
        <v>4437.7536577085284</v>
      </c>
    </row>
    <row r="601" spans="1:85" s="2" customFormat="1" ht="15" thickBot="1">
      <c r="A601" s="17" t="s">
        <v>100</v>
      </c>
      <c r="B601" s="100">
        <f>IF($I600=0,"-",B600/$I600)</f>
        <v>0.7143344379714065</v>
      </c>
      <c r="C601" s="100">
        <f t="shared" ref="C601:H601" si="219">IF($I600=0,"-",C600/$I600)</f>
        <v>3.3800372348143683E-2</v>
      </c>
      <c r="D601" s="100">
        <f t="shared" si="219"/>
        <v>0.12479123531538724</v>
      </c>
      <c r="E601" s="100">
        <f t="shared" si="219"/>
        <v>4.8493813031439154E-2</v>
      </c>
      <c r="F601" s="100">
        <f t="shared" si="219"/>
        <v>0</v>
      </c>
      <c r="G601" s="100">
        <f t="shared" si="219"/>
        <v>7.8559689650165049E-2</v>
      </c>
      <c r="H601" s="101">
        <f t="shared" si="219"/>
        <v>2.0451683458296408E-5</v>
      </c>
      <c r="I601" s="102">
        <f>SUM(B601:H601)</f>
        <v>1</v>
      </c>
      <c r="K601" s="27" t="s">
        <v>100</v>
      </c>
      <c r="L601" s="76">
        <f t="shared" ref="L601:R601" si="220">IF($S600=0,"-",L600/$S600)</f>
        <v>0.51010586597028196</v>
      </c>
      <c r="M601" s="76">
        <f t="shared" si="220"/>
        <v>2.4136829040094471E-2</v>
      </c>
      <c r="N601" s="76">
        <f t="shared" si="220"/>
        <v>8.9113358914672564E-2</v>
      </c>
      <c r="O601" s="76">
        <f t="shared" si="220"/>
        <v>3.4629407705517048E-2</v>
      </c>
      <c r="P601" s="76">
        <f t="shared" si="220"/>
        <v>0.28590049862512629</v>
      </c>
      <c r="Q601" s="76">
        <f t="shared" si="220"/>
        <v>5.6099435207347684E-2</v>
      </c>
      <c r="R601" s="77">
        <f t="shared" si="220"/>
        <v>1.4604536959846215E-5</v>
      </c>
      <c r="S601" s="78">
        <f>SUM(L601:R601)</f>
        <v>1</v>
      </c>
      <c r="BA601" s="189"/>
      <c r="BR601" s="189"/>
    </row>
    <row r="602" spans="1:85" ht="15" thickBot="1">
      <c r="A602" s="218"/>
      <c r="B602" s="218"/>
      <c r="C602" s="218"/>
      <c r="D602" s="218"/>
      <c r="E602" s="218"/>
      <c r="F602" s="218"/>
      <c r="G602" s="218"/>
      <c r="H602" s="218"/>
      <c r="I602" s="218"/>
      <c r="K602" s="218"/>
      <c r="L602" s="218"/>
      <c r="M602" s="218"/>
      <c r="N602" s="218"/>
      <c r="O602" s="218"/>
      <c r="P602" s="218"/>
      <c r="Q602" s="218"/>
      <c r="R602" s="218"/>
      <c r="S602" s="218"/>
      <c r="U602" s="225"/>
      <c r="AA602" s="226"/>
      <c r="AC602" s="226"/>
      <c r="AD602" s="226"/>
      <c r="AE602" s="226"/>
      <c r="AF602" s="226"/>
      <c r="AG602" s="226"/>
      <c r="AH602" s="226"/>
      <c r="AI602" s="227"/>
      <c r="AJ602" s="227"/>
      <c r="AK602" s="227"/>
      <c r="AL602" s="227"/>
      <c r="AM602" s="227"/>
      <c r="AN602" s="227"/>
      <c r="AO602" s="227"/>
      <c r="AP602" s="227"/>
    </row>
    <row r="603" spans="1:85" ht="28.5">
      <c r="A603" s="306" t="s">
        <v>47</v>
      </c>
      <c r="B603" s="135" t="s">
        <v>0</v>
      </c>
      <c r="C603" s="135" t="s">
        <v>1</v>
      </c>
      <c r="D603" s="135" t="s">
        <v>2</v>
      </c>
      <c r="E603" s="135" t="s">
        <v>3</v>
      </c>
      <c r="F603" s="135" t="s">
        <v>27</v>
      </c>
      <c r="G603" s="135" t="s">
        <v>4</v>
      </c>
      <c r="H603" s="135" t="s">
        <v>5</v>
      </c>
      <c r="I603" s="136" t="s">
        <v>6</v>
      </c>
      <c r="K603" s="308" t="s">
        <v>47</v>
      </c>
      <c r="L603" s="137" t="s">
        <v>0</v>
      </c>
      <c r="M603" s="137" t="s">
        <v>110</v>
      </c>
      <c r="N603" s="137" t="s">
        <v>111</v>
      </c>
      <c r="O603" s="137" t="s">
        <v>3</v>
      </c>
      <c r="P603" s="137" t="s">
        <v>27</v>
      </c>
      <c r="Q603" s="137" t="s">
        <v>4</v>
      </c>
      <c r="R603" s="137" t="s">
        <v>5</v>
      </c>
      <c r="S603" s="138" t="s">
        <v>6</v>
      </c>
      <c r="U603" s="292" t="s">
        <v>47</v>
      </c>
      <c r="V603" s="191" t="s">
        <v>74</v>
      </c>
      <c r="W603" s="191" t="s">
        <v>75</v>
      </c>
      <c r="X603" s="191" t="s">
        <v>67</v>
      </c>
      <c r="Y603" s="191" t="s">
        <v>76</v>
      </c>
      <c r="Z603" s="191" t="s">
        <v>77</v>
      </c>
      <c r="AA603" s="191" t="s">
        <v>118</v>
      </c>
      <c r="AB603" s="191" t="s">
        <v>78</v>
      </c>
      <c r="AC603" s="191" t="s">
        <v>71</v>
      </c>
      <c r="AD603" s="191" t="s">
        <v>64</v>
      </c>
      <c r="AE603" s="228" t="s">
        <v>27</v>
      </c>
      <c r="AF603" s="229" t="s">
        <v>60</v>
      </c>
      <c r="AG603" s="230"/>
      <c r="AH603" s="131"/>
      <c r="AI603" s="131"/>
      <c r="AR603" s="132"/>
      <c r="BA603" s="131"/>
      <c r="BI603" s="132"/>
      <c r="BR603" s="131"/>
      <c r="BX603" s="2"/>
      <c r="CG603" s="131"/>
    </row>
    <row r="604" spans="1:85" ht="15" customHeight="1">
      <c r="A604" s="307" t="s">
        <v>47</v>
      </c>
      <c r="B604" s="294" t="s">
        <v>109</v>
      </c>
      <c r="C604" s="295"/>
      <c r="D604" s="295"/>
      <c r="E604" s="295"/>
      <c r="F604" s="295"/>
      <c r="G604" s="295"/>
      <c r="H604" s="295"/>
      <c r="I604" s="296"/>
      <c r="K604" s="309" t="s">
        <v>47</v>
      </c>
      <c r="L604" s="297" t="s">
        <v>109</v>
      </c>
      <c r="M604" s="298"/>
      <c r="N604" s="298"/>
      <c r="O604" s="298"/>
      <c r="P604" s="298"/>
      <c r="Q604" s="298"/>
      <c r="R604" s="298"/>
      <c r="S604" s="299"/>
      <c r="U604" s="293" t="s">
        <v>47</v>
      </c>
      <c r="V604" s="300" t="s">
        <v>109</v>
      </c>
      <c r="W604" s="301"/>
      <c r="X604" s="301"/>
      <c r="Y604" s="301"/>
      <c r="Z604" s="301"/>
      <c r="AA604" s="301"/>
      <c r="AB604" s="301"/>
      <c r="AC604" s="301"/>
      <c r="AD604" s="301"/>
      <c r="AE604" s="301"/>
      <c r="AF604" s="302"/>
      <c r="AG604" s="231"/>
      <c r="AH604" s="131"/>
      <c r="AI604" s="131"/>
      <c r="AR604" s="132"/>
      <c r="BA604" s="131"/>
      <c r="BI604" s="132"/>
      <c r="BR604" s="131"/>
      <c r="BX604" s="2"/>
      <c r="CG604" s="131"/>
    </row>
    <row r="605" spans="1:85" ht="15">
      <c r="A605" s="141" t="s">
        <v>7</v>
      </c>
      <c r="B605" s="142">
        <v>0.30201939564891905</v>
      </c>
      <c r="C605" s="142">
        <v>0</v>
      </c>
      <c r="D605" s="142">
        <v>0</v>
      </c>
      <c r="E605" s="142">
        <v>0</v>
      </c>
      <c r="F605" s="303"/>
      <c r="G605" s="142">
        <v>0</v>
      </c>
      <c r="H605" s="143">
        <v>0</v>
      </c>
      <c r="I605" s="144">
        <f>SUM(B605:H605)</f>
        <v>0.30201939564891905</v>
      </c>
      <c r="J605" s="139"/>
      <c r="K605" s="193" t="s">
        <v>7</v>
      </c>
      <c r="L605" s="142">
        <v>0.30201939564891905</v>
      </c>
      <c r="M605" s="142">
        <v>0</v>
      </c>
      <c r="N605" s="142">
        <v>0</v>
      </c>
      <c r="O605" s="142">
        <v>0</v>
      </c>
      <c r="P605" s="142">
        <v>0</v>
      </c>
      <c r="Q605" s="142">
        <v>0</v>
      </c>
      <c r="R605" s="194">
        <v>0</v>
      </c>
      <c r="S605" s="195">
        <f>SUM(L605:R605)</f>
        <v>0.30201939564891905</v>
      </c>
      <c r="U605" s="29" t="s">
        <v>7</v>
      </c>
      <c r="V605" s="197">
        <v>0.30201939564891905</v>
      </c>
      <c r="W605" s="197">
        <v>0</v>
      </c>
      <c r="X605" s="197">
        <v>0</v>
      </c>
      <c r="Y605" s="197">
        <v>0</v>
      </c>
      <c r="Z605" s="197">
        <v>0</v>
      </c>
      <c r="AA605" s="197">
        <v>0</v>
      </c>
      <c r="AB605" s="197">
        <v>0</v>
      </c>
      <c r="AC605" s="197">
        <v>0</v>
      </c>
      <c r="AD605" s="199">
        <v>0</v>
      </c>
      <c r="AE605" s="232">
        <f t="shared" ref="AE605:AE610" si="221">+P605</f>
        <v>0</v>
      </c>
      <c r="AF605" s="200">
        <f t="shared" ref="AF605:AF625" si="222">SUM(V605:AE605)</f>
        <v>0.30201939564891905</v>
      </c>
      <c r="AG605" s="233" t="str">
        <f>+IF(ABS(S605-AF605)&gt;0.01,S605-AF605,"")</f>
        <v/>
      </c>
      <c r="AH605" s="131"/>
      <c r="AI605" s="131"/>
      <c r="AR605" s="132"/>
      <c r="BA605" s="131"/>
      <c r="BI605" s="132"/>
      <c r="BR605" s="131"/>
      <c r="BX605" s="2"/>
      <c r="CG605" s="131"/>
    </row>
    <row r="606" spans="1:85" ht="15">
      <c r="A606" s="149" t="s">
        <v>8</v>
      </c>
      <c r="B606" s="150">
        <v>24.768762060715254</v>
      </c>
      <c r="C606" s="150">
        <v>0</v>
      </c>
      <c r="D606" s="150">
        <v>0</v>
      </c>
      <c r="E606" s="150">
        <v>0</v>
      </c>
      <c r="F606" s="304"/>
      <c r="G606" s="150">
        <v>0</v>
      </c>
      <c r="H606" s="151">
        <v>0</v>
      </c>
      <c r="I606" s="152">
        <f t="shared" ref="I606:I625" si="223">SUM(B606:H606)</f>
        <v>24.768762060715254</v>
      </c>
      <c r="J606" s="139"/>
      <c r="K606" s="153" t="s">
        <v>8</v>
      </c>
      <c r="L606" s="154">
        <v>24.768762060715254</v>
      </c>
      <c r="M606" s="154">
        <v>0</v>
      </c>
      <c r="N606" s="154">
        <v>0</v>
      </c>
      <c r="O606" s="154">
        <v>0</v>
      </c>
      <c r="P606" s="154">
        <v>0</v>
      </c>
      <c r="Q606" s="154">
        <v>0</v>
      </c>
      <c r="R606" s="155">
        <v>0</v>
      </c>
      <c r="S606" s="156">
        <f t="shared" ref="S606:S625" si="224">SUM(L606:R606)</f>
        <v>24.768762060715254</v>
      </c>
      <c r="U606" s="30" t="s">
        <v>8</v>
      </c>
      <c r="V606" s="202">
        <v>24.768762060715254</v>
      </c>
      <c r="W606" s="202">
        <v>0</v>
      </c>
      <c r="X606" s="202">
        <v>0</v>
      </c>
      <c r="Y606" s="202">
        <v>0</v>
      </c>
      <c r="Z606" s="202">
        <v>0</v>
      </c>
      <c r="AA606" s="202">
        <v>0</v>
      </c>
      <c r="AB606" s="202">
        <v>0</v>
      </c>
      <c r="AC606" s="202">
        <v>0</v>
      </c>
      <c r="AD606" s="202">
        <v>0</v>
      </c>
      <c r="AE606" s="234">
        <f t="shared" si="221"/>
        <v>0</v>
      </c>
      <c r="AF606" s="204">
        <f t="shared" si="222"/>
        <v>24.768762060715254</v>
      </c>
      <c r="AG606" s="233" t="str">
        <f t="shared" ref="AG606:AG626" si="225">+IF(ABS(S606-AF606)&gt;0.01,S606-AF606,"")</f>
        <v/>
      </c>
      <c r="AH606" s="131"/>
      <c r="AI606" s="131"/>
      <c r="AR606" s="132"/>
      <c r="BA606" s="131"/>
      <c r="BI606" s="132"/>
      <c r="BR606" s="131"/>
      <c r="BX606" s="2"/>
      <c r="CG606" s="131"/>
    </row>
    <row r="607" spans="1:85" ht="15">
      <c r="A607" s="157" t="s">
        <v>10</v>
      </c>
      <c r="B607" s="146">
        <v>0.24743173660172235</v>
      </c>
      <c r="C607" s="146">
        <v>0</v>
      </c>
      <c r="D607" s="146">
        <v>0</v>
      </c>
      <c r="E607" s="146">
        <v>0</v>
      </c>
      <c r="F607" s="304"/>
      <c r="G607" s="146">
        <v>0</v>
      </c>
      <c r="H607" s="158">
        <v>0</v>
      </c>
      <c r="I607" s="144">
        <f t="shared" si="223"/>
        <v>0.24743173660172235</v>
      </c>
      <c r="J607" s="139"/>
      <c r="K607" s="159" t="s">
        <v>10</v>
      </c>
      <c r="L607" s="146">
        <v>0.24743173660172235</v>
      </c>
      <c r="M607" s="146">
        <v>0</v>
      </c>
      <c r="N607" s="146">
        <v>0</v>
      </c>
      <c r="O607" s="146">
        <v>0</v>
      </c>
      <c r="P607" s="146">
        <v>0</v>
      </c>
      <c r="Q607" s="146">
        <v>0</v>
      </c>
      <c r="R607" s="147">
        <v>0</v>
      </c>
      <c r="S607" s="148">
        <f t="shared" si="224"/>
        <v>0.24743173660172235</v>
      </c>
      <c r="U607" s="259" t="s">
        <v>10</v>
      </c>
      <c r="V607" s="197">
        <v>0.24743173660172235</v>
      </c>
      <c r="W607" s="197">
        <v>0</v>
      </c>
      <c r="X607" s="197">
        <v>0</v>
      </c>
      <c r="Y607" s="197">
        <v>0</v>
      </c>
      <c r="Z607" s="197">
        <v>0</v>
      </c>
      <c r="AA607" s="197">
        <v>0</v>
      </c>
      <c r="AB607" s="197">
        <v>0</v>
      </c>
      <c r="AC607" s="197">
        <v>0</v>
      </c>
      <c r="AD607" s="199">
        <v>0</v>
      </c>
      <c r="AE607" s="232">
        <f t="shared" si="221"/>
        <v>0</v>
      </c>
      <c r="AF607" s="200">
        <f t="shared" si="222"/>
        <v>0.24743173660172235</v>
      </c>
      <c r="AG607" s="233" t="str">
        <f t="shared" si="225"/>
        <v/>
      </c>
      <c r="AH607" s="131"/>
      <c r="AI607" s="131"/>
      <c r="AR607" s="132"/>
      <c r="BA607" s="131"/>
      <c r="BI607" s="132"/>
      <c r="BR607" s="131"/>
      <c r="BX607" s="2"/>
      <c r="CG607" s="131"/>
    </row>
    <row r="608" spans="1:85" ht="15">
      <c r="A608" s="149" t="s">
        <v>53</v>
      </c>
      <c r="B608" s="150">
        <v>0</v>
      </c>
      <c r="C608" s="150">
        <v>0</v>
      </c>
      <c r="D608" s="150">
        <v>0</v>
      </c>
      <c r="E608" s="150">
        <v>0</v>
      </c>
      <c r="F608" s="304"/>
      <c r="G608" s="150">
        <v>0</v>
      </c>
      <c r="H608" s="151">
        <v>0</v>
      </c>
      <c r="I608" s="152">
        <f t="shared" si="223"/>
        <v>0</v>
      </c>
      <c r="J608" s="139"/>
      <c r="K608" s="153" t="s">
        <v>53</v>
      </c>
      <c r="L608" s="154">
        <v>0</v>
      </c>
      <c r="M608" s="154">
        <v>0</v>
      </c>
      <c r="N608" s="154">
        <v>0</v>
      </c>
      <c r="O608" s="154">
        <v>0</v>
      </c>
      <c r="P608" s="154">
        <v>0</v>
      </c>
      <c r="Q608" s="154">
        <v>0</v>
      </c>
      <c r="R608" s="155">
        <v>0</v>
      </c>
      <c r="S608" s="156">
        <f t="shared" si="224"/>
        <v>0</v>
      </c>
      <c r="U608" s="30" t="s">
        <v>53</v>
      </c>
      <c r="V608" s="202">
        <v>0</v>
      </c>
      <c r="W608" s="202">
        <v>0</v>
      </c>
      <c r="X608" s="202">
        <v>0</v>
      </c>
      <c r="Y608" s="202">
        <v>0</v>
      </c>
      <c r="Z608" s="202">
        <v>0</v>
      </c>
      <c r="AA608" s="202">
        <v>0</v>
      </c>
      <c r="AB608" s="202">
        <v>0</v>
      </c>
      <c r="AC608" s="202">
        <v>0</v>
      </c>
      <c r="AD608" s="202">
        <v>0</v>
      </c>
      <c r="AE608" s="234">
        <f t="shared" si="221"/>
        <v>0</v>
      </c>
      <c r="AF608" s="204">
        <f t="shared" si="222"/>
        <v>0</v>
      </c>
      <c r="AG608" s="233" t="str">
        <f t="shared" si="225"/>
        <v/>
      </c>
      <c r="AH608" s="131"/>
      <c r="AI608" s="131"/>
      <c r="AR608" s="132"/>
      <c r="BA608" s="131"/>
      <c r="BI608" s="132"/>
      <c r="BR608" s="131"/>
      <c r="BX608" s="2"/>
      <c r="CG608" s="131"/>
    </row>
    <row r="609" spans="1:85" ht="15">
      <c r="A609" s="157" t="s">
        <v>16</v>
      </c>
      <c r="B609" s="146">
        <v>0</v>
      </c>
      <c r="C609" s="146">
        <v>0</v>
      </c>
      <c r="D609" s="146">
        <v>0</v>
      </c>
      <c r="E609" s="146">
        <v>0</v>
      </c>
      <c r="F609" s="304"/>
      <c r="G609" s="146">
        <v>0</v>
      </c>
      <c r="H609" s="158">
        <v>0</v>
      </c>
      <c r="I609" s="144">
        <f t="shared" si="223"/>
        <v>0</v>
      </c>
      <c r="J609" s="139"/>
      <c r="K609" s="159" t="s">
        <v>16</v>
      </c>
      <c r="L609" s="146">
        <v>0</v>
      </c>
      <c r="M609" s="146">
        <v>0</v>
      </c>
      <c r="N609" s="146">
        <v>0</v>
      </c>
      <c r="O609" s="146">
        <v>0</v>
      </c>
      <c r="P609" s="146">
        <v>0</v>
      </c>
      <c r="Q609" s="146">
        <v>0</v>
      </c>
      <c r="R609" s="147">
        <v>0</v>
      </c>
      <c r="S609" s="148">
        <f t="shared" si="224"/>
        <v>0</v>
      </c>
      <c r="U609" s="259" t="s">
        <v>16</v>
      </c>
      <c r="V609" s="197">
        <v>0</v>
      </c>
      <c r="W609" s="197">
        <v>0</v>
      </c>
      <c r="X609" s="197">
        <v>0</v>
      </c>
      <c r="Y609" s="197">
        <v>0</v>
      </c>
      <c r="Z609" s="197">
        <v>0</v>
      </c>
      <c r="AA609" s="197">
        <v>0</v>
      </c>
      <c r="AB609" s="197">
        <v>0</v>
      </c>
      <c r="AC609" s="197">
        <v>0</v>
      </c>
      <c r="AD609" s="199">
        <v>0</v>
      </c>
      <c r="AE609" s="232">
        <f t="shared" si="221"/>
        <v>0</v>
      </c>
      <c r="AF609" s="200">
        <f t="shared" si="222"/>
        <v>0</v>
      </c>
      <c r="AG609" s="233" t="str">
        <f t="shared" si="225"/>
        <v/>
      </c>
      <c r="AH609" s="131"/>
      <c r="AI609" s="131"/>
      <c r="AR609" s="132"/>
      <c r="BA609" s="131"/>
      <c r="BI609" s="132"/>
      <c r="BR609" s="131"/>
      <c r="BX609" s="2"/>
      <c r="CG609" s="131"/>
    </row>
    <row r="610" spans="1:85" ht="15">
      <c r="A610" s="149" t="s">
        <v>15</v>
      </c>
      <c r="B610" s="150">
        <v>1950.1020972855752</v>
      </c>
      <c r="C610" s="150">
        <v>0</v>
      </c>
      <c r="D610" s="150">
        <v>137.89469367036492</v>
      </c>
      <c r="E610" s="150">
        <v>0</v>
      </c>
      <c r="F610" s="304"/>
      <c r="G610" s="150">
        <v>0</v>
      </c>
      <c r="H610" s="151">
        <v>0</v>
      </c>
      <c r="I610" s="152">
        <f t="shared" si="223"/>
        <v>2087.99679095594</v>
      </c>
      <c r="J610" s="139"/>
      <c r="K610" s="153" t="s">
        <v>15</v>
      </c>
      <c r="L610" s="154">
        <v>1950.1020972855752</v>
      </c>
      <c r="M610" s="154">
        <v>0</v>
      </c>
      <c r="N610" s="154">
        <v>137.89469367036492</v>
      </c>
      <c r="O610" s="154">
        <v>0</v>
      </c>
      <c r="P610" s="154">
        <v>0</v>
      </c>
      <c r="Q610" s="154">
        <v>0</v>
      </c>
      <c r="R610" s="155">
        <v>0</v>
      </c>
      <c r="S610" s="156">
        <f t="shared" si="224"/>
        <v>2087.99679095594</v>
      </c>
      <c r="U610" s="30" t="s">
        <v>15</v>
      </c>
      <c r="V610" s="202">
        <v>1950.1020972855752</v>
      </c>
      <c r="W610" s="202">
        <v>137.89469367036492</v>
      </c>
      <c r="X610" s="202">
        <v>0</v>
      </c>
      <c r="Y610" s="202">
        <v>0</v>
      </c>
      <c r="Z610" s="202">
        <v>0</v>
      </c>
      <c r="AA610" s="202">
        <v>0</v>
      </c>
      <c r="AB610" s="202">
        <v>0</v>
      </c>
      <c r="AC610" s="202">
        <v>0</v>
      </c>
      <c r="AD610" s="202">
        <v>0</v>
      </c>
      <c r="AE610" s="234">
        <f t="shared" si="221"/>
        <v>0</v>
      </c>
      <c r="AF610" s="204">
        <f t="shared" si="222"/>
        <v>2087.99679095594</v>
      </c>
      <c r="AG610" s="233" t="str">
        <f t="shared" si="225"/>
        <v/>
      </c>
      <c r="AH610" s="131"/>
      <c r="AI610" s="131"/>
      <c r="AR610" s="132"/>
      <c r="BA610" s="131"/>
      <c r="BI610" s="132"/>
      <c r="BR610" s="131"/>
      <c r="BX610" s="2"/>
      <c r="CG610" s="131"/>
    </row>
    <row r="611" spans="1:85" ht="15">
      <c r="A611" s="157" t="s">
        <v>55</v>
      </c>
      <c r="B611" s="146">
        <v>0</v>
      </c>
      <c r="C611" s="146">
        <v>0</v>
      </c>
      <c r="D611" s="146">
        <v>0</v>
      </c>
      <c r="E611" s="146">
        <v>0</v>
      </c>
      <c r="F611" s="304"/>
      <c r="G611" s="146">
        <v>0</v>
      </c>
      <c r="H611" s="158">
        <v>0</v>
      </c>
      <c r="I611" s="144">
        <f t="shared" si="223"/>
        <v>0</v>
      </c>
      <c r="J611" s="139"/>
      <c r="K611" s="159" t="s">
        <v>55</v>
      </c>
      <c r="L611" s="146">
        <v>0</v>
      </c>
      <c r="M611" s="146">
        <v>0</v>
      </c>
      <c r="N611" s="146">
        <v>0</v>
      </c>
      <c r="O611" s="146">
        <v>0</v>
      </c>
      <c r="P611" s="146">
        <v>3042.9297379291352</v>
      </c>
      <c r="Q611" s="146">
        <v>0</v>
      </c>
      <c r="R611" s="147">
        <v>0</v>
      </c>
      <c r="S611" s="148">
        <f t="shared" si="224"/>
        <v>3042.9297379291352</v>
      </c>
      <c r="U611" s="260" t="s">
        <v>55</v>
      </c>
      <c r="V611" s="197">
        <v>0</v>
      </c>
      <c r="W611" s="197">
        <v>0</v>
      </c>
      <c r="X611" s="197">
        <v>0</v>
      </c>
      <c r="Y611" s="197">
        <v>0</v>
      </c>
      <c r="Z611" s="197">
        <v>0</v>
      </c>
      <c r="AA611" s="197">
        <v>0</v>
      </c>
      <c r="AB611" s="197">
        <v>0</v>
      </c>
      <c r="AC611" s="197">
        <v>0</v>
      </c>
      <c r="AD611" s="197">
        <v>0</v>
      </c>
      <c r="AE611" s="235">
        <f>+P611</f>
        <v>3042.9297379291352</v>
      </c>
      <c r="AF611" s="236">
        <f t="shared" si="222"/>
        <v>3042.9297379291352</v>
      </c>
      <c r="AG611" s="233" t="str">
        <f t="shared" si="225"/>
        <v/>
      </c>
      <c r="AH611" s="131"/>
      <c r="AI611" s="131"/>
      <c r="AR611" s="132"/>
      <c r="BA611" s="131"/>
      <c r="BI611" s="132"/>
      <c r="BR611" s="131"/>
      <c r="BX611" s="2"/>
      <c r="CG611" s="131"/>
    </row>
    <row r="612" spans="1:85" ht="15">
      <c r="A612" s="149" t="s">
        <v>12</v>
      </c>
      <c r="B612" s="150">
        <v>0</v>
      </c>
      <c r="C612" s="150">
        <v>0</v>
      </c>
      <c r="D612" s="150">
        <v>0</v>
      </c>
      <c r="E612" s="150">
        <v>0</v>
      </c>
      <c r="F612" s="304"/>
      <c r="G612" s="150">
        <v>0</v>
      </c>
      <c r="H612" s="151">
        <v>0</v>
      </c>
      <c r="I612" s="152">
        <f t="shared" si="223"/>
        <v>0</v>
      </c>
      <c r="J612" s="139"/>
      <c r="K612" s="153" t="s">
        <v>12</v>
      </c>
      <c r="L612" s="154">
        <v>0</v>
      </c>
      <c r="M612" s="154">
        <v>0</v>
      </c>
      <c r="N612" s="154">
        <v>0</v>
      </c>
      <c r="O612" s="154">
        <v>0</v>
      </c>
      <c r="P612" s="154">
        <v>1457.6401187801212</v>
      </c>
      <c r="Q612" s="154">
        <v>0</v>
      </c>
      <c r="R612" s="155">
        <v>0</v>
      </c>
      <c r="S612" s="156">
        <f t="shared" si="224"/>
        <v>1457.6401187801212</v>
      </c>
      <c r="U612" s="30" t="s">
        <v>12</v>
      </c>
      <c r="V612" s="202">
        <v>0</v>
      </c>
      <c r="W612" s="202">
        <v>0</v>
      </c>
      <c r="X612" s="202">
        <v>0</v>
      </c>
      <c r="Y612" s="202">
        <v>0</v>
      </c>
      <c r="Z612" s="202">
        <v>0</v>
      </c>
      <c r="AA612" s="202">
        <v>0</v>
      </c>
      <c r="AB612" s="202">
        <v>0</v>
      </c>
      <c r="AC612" s="202">
        <v>0</v>
      </c>
      <c r="AD612" s="202">
        <v>0</v>
      </c>
      <c r="AE612" s="234">
        <f t="shared" ref="AE612:AE625" si="226">+P612</f>
        <v>1457.6401187801212</v>
      </c>
      <c r="AF612" s="204">
        <f t="shared" si="222"/>
        <v>1457.6401187801212</v>
      </c>
      <c r="AG612" s="233" t="str">
        <f t="shared" si="225"/>
        <v/>
      </c>
      <c r="AH612" s="131"/>
      <c r="AI612" s="131"/>
      <c r="AR612" s="132"/>
      <c r="BA612" s="131"/>
      <c r="BI612" s="132"/>
      <c r="BR612" s="131"/>
      <c r="BX612" s="2"/>
      <c r="CG612" s="131"/>
    </row>
    <row r="613" spans="1:85" ht="15">
      <c r="A613" s="157" t="s">
        <v>56</v>
      </c>
      <c r="B613" s="146">
        <v>0</v>
      </c>
      <c r="C613" s="146">
        <v>0</v>
      </c>
      <c r="D613" s="146">
        <v>0</v>
      </c>
      <c r="E613" s="146">
        <v>0</v>
      </c>
      <c r="F613" s="304"/>
      <c r="G613" s="146">
        <v>0</v>
      </c>
      <c r="H613" s="158">
        <v>0</v>
      </c>
      <c r="I613" s="144">
        <f t="shared" si="223"/>
        <v>0</v>
      </c>
      <c r="J613" s="139"/>
      <c r="K613" s="159" t="s">
        <v>56</v>
      </c>
      <c r="L613" s="146">
        <v>0</v>
      </c>
      <c r="M613" s="146">
        <v>0</v>
      </c>
      <c r="N613" s="146">
        <v>0</v>
      </c>
      <c r="O613" s="146">
        <v>0</v>
      </c>
      <c r="P613" s="146">
        <v>0</v>
      </c>
      <c r="Q613" s="146">
        <v>0</v>
      </c>
      <c r="R613" s="147">
        <v>0</v>
      </c>
      <c r="S613" s="148">
        <f t="shared" si="224"/>
        <v>0</v>
      </c>
      <c r="U613" s="261" t="s">
        <v>56</v>
      </c>
      <c r="V613" s="197">
        <v>0</v>
      </c>
      <c r="W613" s="197">
        <v>0</v>
      </c>
      <c r="X613" s="197">
        <v>0</v>
      </c>
      <c r="Y613" s="197">
        <v>0</v>
      </c>
      <c r="Z613" s="197">
        <v>0</v>
      </c>
      <c r="AA613" s="197">
        <v>0</v>
      </c>
      <c r="AB613" s="197">
        <v>0</v>
      </c>
      <c r="AC613" s="197">
        <v>0</v>
      </c>
      <c r="AD613" s="197">
        <v>0</v>
      </c>
      <c r="AE613" s="235">
        <f t="shared" si="226"/>
        <v>0</v>
      </c>
      <c r="AF613" s="236">
        <f t="shared" si="222"/>
        <v>0</v>
      </c>
      <c r="AG613" s="233" t="str">
        <f t="shared" si="225"/>
        <v/>
      </c>
      <c r="AH613" s="131"/>
      <c r="AI613" s="131"/>
      <c r="AR613" s="132"/>
      <c r="BA613" s="131"/>
      <c r="BI613" s="132"/>
      <c r="BR613" s="131"/>
      <c r="BX613" s="2"/>
      <c r="CG613" s="131"/>
    </row>
    <row r="614" spans="1:85" ht="15">
      <c r="A614" s="149" t="s">
        <v>17</v>
      </c>
      <c r="B614" s="150">
        <v>47.260925109905145</v>
      </c>
      <c r="C614" s="150">
        <v>0</v>
      </c>
      <c r="D614" s="150">
        <v>1.4985788975768466</v>
      </c>
      <c r="E614" s="150">
        <v>0</v>
      </c>
      <c r="F614" s="304"/>
      <c r="G614" s="150">
        <v>0</v>
      </c>
      <c r="H614" s="151">
        <v>0</v>
      </c>
      <c r="I614" s="152">
        <f t="shared" si="223"/>
        <v>48.759504007481993</v>
      </c>
      <c r="J614" s="139"/>
      <c r="K614" s="153" t="s">
        <v>17</v>
      </c>
      <c r="L614" s="154">
        <v>47.260925109905145</v>
      </c>
      <c r="M614" s="154">
        <v>0</v>
      </c>
      <c r="N614" s="154">
        <v>1.4985788975768466</v>
      </c>
      <c r="O614" s="154">
        <v>0</v>
      </c>
      <c r="P614" s="154">
        <v>0</v>
      </c>
      <c r="Q614" s="154">
        <v>0</v>
      </c>
      <c r="R614" s="155">
        <v>0</v>
      </c>
      <c r="S614" s="156">
        <f t="shared" si="224"/>
        <v>48.759504007481993</v>
      </c>
      <c r="U614" s="30" t="s">
        <v>17</v>
      </c>
      <c r="V614" s="202">
        <v>47.260925109905145</v>
      </c>
      <c r="W614" s="202">
        <v>1.4381061522102376</v>
      </c>
      <c r="X614" s="202">
        <v>6.0472745366608911E-2</v>
      </c>
      <c r="Y614" s="202">
        <v>0</v>
      </c>
      <c r="Z614" s="202">
        <v>0</v>
      </c>
      <c r="AA614" s="202">
        <v>0</v>
      </c>
      <c r="AB614" s="202">
        <v>0</v>
      </c>
      <c r="AC614" s="202">
        <v>0</v>
      </c>
      <c r="AD614" s="202">
        <v>0</v>
      </c>
      <c r="AE614" s="234">
        <f t="shared" si="226"/>
        <v>0</v>
      </c>
      <c r="AF614" s="204">
        <f t="shared" si="222"/>
        <v>48.759504007481993</v>
      </c>
      <c r="AG614" s="233" t="str">
        <f t="shared" si="225"/>
        <v/>
      </c>
      <c r="AH614" s="131"/>
      <c r="AI614" s="131"/>
      <c r="AR614" s="132"/>
      <c r="BA614" s="131"/>
      <c r="BI614" s="132"/>
      <c r="BR614" s="131"/>
      <c r="BX614" s="2"/>
      <c r="CG614" s="131"/>
    </row>
    <row r="615" spans="1:85" ht="15">
      <c r="A615" s="157" t="s">
        <v>141</v>
      </c>
      <c r="B615" s="146">
        <v>2237.376750686994</v>
      </c>
      <c r="C615" s="146">
        <v>0</v>
      </c>
      <c r="D615" s="146">
        <v>239.9708545460355</v>
      </c>
      <c r="E615" s="146">
        <v>0</v>
      </c>
      <c r="F615" s="304"/>
      <c r="G615" s="146">
        <v>0</v>
      </c>
      <c r="H615" s="158">
        <v>0</v>
      </c>
      <c r="I615" s="144">
        <f t="shared" si="223"/>
        <v>2477.3476052330293</v>
      </c>
      <c r="J615" s="139"/>
      <c r="K615" s="159" t="s">
        <v>141</v>
      </c>
      <c r="L615" s="146">
        <v>2237.376750686994</v>
      </c>
      <c r="M615" s="146">
        <v>0</v>
      </c>
      <c r="N615" s="146">
        <v>239.9708545460355</v>
      </c>
      <c r="O615" s="146">
        <v>0</v>
      </c>
      <c r="P615" s="146">
        <v>0</v>
      </c>
      <c r="Q615" s="146">
        <v>0</v>
      </c>
      <c r="R615" s="147">
        <v>0</v>
      </c>
      <c r="S615" s="148">
        <f t="shared" si="224"/>
        <v>2477.3476052330293</v>
      </c>
      <c r="U615" s="31" t="s">
        <v>141</v>
      </c>
      <c r="V615" s="197">
        <v>2237.376750686994</v>
      </c>
      <c r="W615" s="197">
        <v>238.03935847110066</v>
      </c>
      <c r="X615" s="197">
        <v>1.9314960749348327</v>
      </c>
      <c r="Y615" s="197">
        <v>0</v>
      </c>
      <c r="Z615" s="197">
        <v>0</v>
      </c>
      <c r="AA615" s="197">
        <v>0</v>
      </c>
      <c r="AB615" s="197">
        <v>0</v>
      </c>
      <c r="AC615" s="197">
        <v>0</v>
      </c>
      <c r="AD615" s="197">
        <v>0</v>
      </c>
      <c r="AE615" s="235">
        <f t="shared" si="226"/>
        <v>0</v>
      </c>
      <c r="AF615" s="236">
        <f t="shared" si="222"/>
        <v>2477.3476052330293</v>
      </c>
      <c r="AG615" s="233" t="str">
        <f t="shared" si="225"/>
        <v/>
      </c>
      <c r="AH615" s="131"/>
      <c r="AI615" s="131"/>
      <c r="AR615" s="132"/>
      <c r="BA615" s="131"/>
      <c r="BI615" s="132"/>
      <c r="BR615" s="131"/>
      <c r="BX615" s="2"/>
      <c r="CG615" s="131"/>
    </row>
    <row r="616" spans="1:85" ht="15">
      <c r="A616" s="149" t="s">
        <v>25</v>
      </c>
      <c r="B616" s="150">
        <v>716.7514528396373</v>
      </c>
      <c r="C616" s="150">
        <v>0</v>
      </c>
      <c r="D616" s="150">
        <v>929.12395190343375</v>
      </c>
      <c r="E616" s="150">
        <v>1110.6087044435053</v>
      </c>
      <c r="F616" s="304"/>
      <c r="G616" s="150">
        <v>467.04988566318707</v>
      </c>
      <c r="H616" s="151">
        <v>0</v>
      </c>
      <c r="I616" s="152">
        <f t="shared" si="223"/>
        <v>3223.5339948497635</v>
      </c>
      <c r="J616" s="139"/>
      <c r="K616" s="153" t="s">
        <v>25</v>
      </c>
      <c r="L616" s="154">
        <v>716.7514528396373</v>
      </c>
      <c r="M616" s="154">
        <v>0</v>
      </c>
      <c r="N616" s="154">
        <v>929.12395190343375</v>
      </c>
      <c r="O616" s="154">
        <v>1110.6087044435053</v>
      </c>
      <c r="P616" s="154">
        <v>0</v>
      </c>
      <c r="Q616" s="154">
        <v>467.04988566318707</v>
      </c>
      <c r="R616" s="155">
        <v>0</v>
      </c>
      <c r="S616" s="156">
        <f t="shared" si="224"/>
        <v>3223.5339948497635</v>
      </c>
      <c r="U616" s="30" t="s">
        <v>25</v>
      </c>
      <c r="V616" s="202">
        <v>716.7514528396373</v>
      </c>
      <c r="W616" s="202">
        <v>622.51115328623712</v>
      </c>
      <c r="X616" s="202">
        <v>306.61279861719663</v>
      </c>
      <c r="Y616" s="202">
        <v>319.75602442446763</v>
      </c>
      <c r="Z616" s="202">
        <v>361.58722006042166</v>
      </c>
      <c r="AA616" s="202">
        <v>98.248000747328774</v>
      </c>
      <c r="AB616" s="202">
        <v>271.41613013503832</v>
      </c>
      <c r="AC616" s="202">
        <v>195.63375552814878</v>
      </c>
      <c r="AD616" s="202">
        <v>331.01745921128708</v>
      </c>
      <c r="AE616" s="234">
        <f t="shared" si="226"/>
        <v>0</v>
      </c>
      <c r="AF616" s="204">
        <f t="shared" si="222"/>
        <v>3223.5339948497631</v>
      </c>
      <c r="AG616" s="233" t="str">
        <f t="shared" si="225"/>
        <v/>
      </c>
      <c r="AH616" s="131"/>
      <c r="AI616" s="131"/>
      <c r="AR616" s="132"/>
      <c r="BA616" s="131"/>
      <c r="BI616" s="132"/>
      <c r="BR616" s="131"/>
      <c r="BX616" s="2"/>
      <c r="CG616" s="131"/>
    </row>
    <row r="617" spans="1:85" ht="15">
      <c r="A617" s="157" t="s">
        <v>24</v>
      </c>
      <c r="B617" s="146">
        <v>458.82502428538828</v>
      </c>
      <c r="C617" s="146">
        <v>0</v>
      </c>
      <c r="D617" s="146">
        <v>54.307697272149788</v>
      </c>
      <c r="E617" s="146">
        <v>0</v>
      </c>
      <c r="F617" s="304"/>
      <c r="G617" s="146">
        <v>0</v>
      </c>
      <c r="H617" s="158">
        <v>0</v>
      </c>
      <c r="I617" s="144">
        <f t="shared" si="223"/>
        <v>513.13272155753805</v>
      </c>
      <c r="J617" s="139"/>
      <c r="K617" s="159" t="s">
        <v>24</v>
      </c>
      <c r="L617" s="146">
        <v>458.82502428538828</v>
      </c>
      <c r="M617" s="146">
        <v>0</v>
      </c>
      <c r="N617" s="146">
        <v>54.307697272149788</v>
      </c>
      <c r="O617" s="146">
        <v>0</v>
      </c>
      <c r="P617" s="146">
        <v>0</v>
      </c>
      <c r="Q617" s="146">
        <v>0</v>
      </c>
      <c r="R617" s="147">
        <v>0</v>
      </c>
      <c r="S617" s="148">
        <f t="shared" si="224"/>
        <v>513.13272155753805</v>
      </c>
      <c r="U617" s="261" t="s">
        <v>24</v>
      </c>
      <c r="V617" s="197">
        <v>458.82502428538828</v>
      </c>
      <c r="W617" s="197">
        <v>54.307697272149788</v>
      </c>
      <c r="X617" s="197">
        <v>0</v>
      </c>
      <c r="Y617" s="197">
        <v>0</v>
      </c>
      <c r="Z617" s="197">
        <v>0</v>
      </c>
      <c r="AA617" s="197">
        <v>0</v>
      </c>
      <c r="AB617" s="197">
        <v>0</v>
      </c>
      <c r="AC617" s="197">
        <v>0</v>
      </c>
      <c r="AD617" s="197">
        <v>0</v>
      </c>
      <c r="AE617" s="235">
        <f t="shared" si="226"/>
        <v>0</v>
      </c>
      <c r="AF617" s="236">
        <f t="shared" si="222"/>
        <v>513.13272155753805</v>
      </c>
      <c r="AG617" s="233" t="str">
        <f t="shared" si="225"/>
        <v/>
      </c>
      <c r="AH617" s="131"/>
      <c r="AI617" s="131"/>
      <c r="AR617" s="132"/>
      <c r="BA617" s="131"/>
      <c r="BI617" s="132"/>
      <c r="BR617" s="131"/>
      <c r="BX617" s="2"/>
      <c r="CG617" s="131"/>
    </row>
    <row r="618" spans="1:85" ht="15">
      <c r="A618" s="149" t="s">
        <v>57</v>
      </c>
      <c r="B618" s="150">
        <v>1937.5793630398882</v>
      </c>
      <c r="C618" s="150">
        <v>0</v>
      </c>
      <c r="D618" s="150">
        <v>186.81607194092274</v>
      </c>
      <c r="E618" s="150">
        <v>0</v>
      </c>
      <c r="F618" s="304"/>
      <c r="G618" s="150">
        <v>0</v>
      </c>
      <c r="H618" s="151">
        <v>0</v>
      </c>
      <c r="I618" s="152">
        <f t="shared" si="223"/>
        <v>2124.3954349808109</v>
      </c>
      <c r="J618" s="139"/>
      <c r="K618" s="153" t="s">
        <v>57</v>
      </c>
      <c r="L618" s="154">
        <v>1937.5793630398882</v>
      </c>
      <c r="M618" s="154">
        <v>0</v>
      </c>
      <c r="N618" s="154">
        <v>186.81607194092274</v>
      </c>
      <c r="O618" s="154">
        <v>0</v>
      </c>
      <c r="P618" s="154">
        <v>0</v>
      </c>
      <c r="Q618" s="154">
        <v>0</v>
      </c>
      <c r="R618" s="155">
        <v>0</v>
      </c>
      <c r="S618" s="156">
        <f t="shared" si="224"/>
        <v>2124.3954349808109</v>
      </c>
      <c r="U618" s="30" t="s">
        <v>57</v>
      </c>
      <c r="V618" s="202">
        <v>1937.5793630398882</v>
      </c>
      <c r="W618" s="202">
        <v>179.90591358281378</v>
      </c>
      <c r="X618" s="202">
        <v>6.9101583581089523</v>
      </c>
      <c r="Y618" s="202">
        <v>0</v>
      </c>
      <c r="Z618" s="202">
        <v>0</v>
      </c>
      <c r="AA618" s="202">
        <v>0</v>
      </c>
      <c r="AB618" s="202">
        <v>0</v>
      </c>
      <c r="AC618" s="202">
        <v>0</v>
      </c>
      <c r="AD618" s="202">
        <v>0</v>
      </c>
      <c r="AE618" s="234">
        <f t="shared" si="226"/>
        <v>0</v>
      </c>
      <c r="AF618" s="204">
        <f t="shared" si="222"/>
        <v>2124.3954349808109</v>
      </c>
      <c r="AG618" s="233" t="str">
        <f t="shared" si="225"/>
        <v/>
      </c>
      <c r="AH618" s="131"/>
      <c r="AI618" s="131"/>
      <c r="AR618" s="132"/>
      <c r="BA618" s="131"/>
      <c r="BI618" s="132"/>
      <c r="BR618" s="131"/>
      <c r="BX618" s="2"/>
      <c r="CG618" s="131"/>
    </row>
    <row r="619" spans="1:85" ht="15">
      <c r="A619" s="157" t="s">
        <v>22</v>
      </c>
      <c r="B619" s="146">
        <v>215.60367874252896</v>
      </c>
      <c r="C619" s="146">
        <v>0</v>
      </c>
      <c r="D619" s="146">
        <v>59.493108032399043</v>
      </c>
      <c r="E619" s="146">
        <v>0</v>
      </c>
      <c r="F619" s="304"/>
      <c r="G619" s="146">
        <v>0</v>
      </c>
      <c r="H619" s="158">
        <v>0</v>
      </c>
      <c r="I619" s="144">
        <f t="shared" si="223"/>
        <v>275.09678677492798</v>
      </c>
      <c r="J619" s="139"/>
      <c r="K619" s="159" t="s">
        <v>22</v>
      </c>
      <c r="L619" s="146">
        <v>215.60367874252896</v>
      </c>
      <c r="M619" s="146">
        <v>0</v>
      </c>
      <c r="N619" s="146">
        <v>59.493108032399043</v>
      </c>
      <c r="O619" s="146">
        <v>0</v>
      </c>
      <c r="P619" s="146">
        <v>232.67121810169533</v>
      </c>
      <c r="Q619" s="146">
        <v>0</v>
      </c>
      <c r="R619" s="147">
        <v>0</v>
      </c>
      <c r="S619" s="148">
        <f t="shared" si="224"/>
        <v>507.76800487662331</v>
      </c>
      <c r="U619" s="261" t="s">
        <v>22</v>
      </c>
      <c r="V619" s="197">
        <v>215.60367874252896</v>
      </c>
      <c r="W619" s="197">
        <v>59.20338412154549</v>
      </c>
      <c r="X619" s="197">
        <v>0.28972391085355409</v>
      </c>
      <c r="Y619" s="197">
        <v>0</v>
      </c>
      <c r="Z619" s="197">
        <v>0</v>
      </c>
      <c r="AA619" s="197">
        <v>0</v>
      </c>
      <c r="AB619" s="197">
        <v>0</v>
      </c>
      <c r="AC619" s="197">
        <v>0</v>
      </c>
      <c r="AD619" s="197">
        <v>0</v>
      </c>
      <c r="AE619" s="235">
        <f t="shared" si="226"/>
        <v>232.67121810169533</v>
      </c>
      <c r="AF619" s="236">
        <f t="shared" si="222"/>
        <v>507.76800487662337</v>
      </c>
      <c r="AG619" s="233" t="str">
        <f t="shared" si="225"/>
        <v/>
      </c>
      <c r="AH619" s="131"/>
      <c r="AI619" s="131"/>
      <c r="AR619" s="132"/>
      <c r="BA619" s="131"/>
      <c r="BI619" s="132"/>
      <c r="BR619" s="131"/>
      <c r="BX619" s="2"/>
      <c r="CG619" s="131"/>
    </row>
    <row r="620" spans="1:85" ht="15">
      <c r="A620" s="149" t="s">
        <v>21</v>
      </c>
      <c r="B620" s="150">
        <v>0</v>
      </c>
      <c r="C620" s="150">
        <v>0</v>
      </c>
      <c r="D620" s="150">
        <v>0</v>
      </c>
      <c r="E620" s="150">
        <v>0</v>
      </c>
      <c r="F620" s="304"/>
      <c r="G620" s="150">
        <v>0</v>
      </c>
      <c r="H620" s="151">
        <v>0</v>
      </c>
      <c r="I620" s="152">
        <f t="shared" si="223"/>
        <v>0</v>
      </c>
      <c r="J620" s="139"/>
      <c r="K620" s="153" t="s">
        <v>21</v>
      </c>
      <c r="L620" s="154">
        <v>0</v>
      </c>
      <c r="M620" s="154">
        <v>0</v>
      </c>
      <c r="N620" s="154">
        <v>0</v>
      </c>
      <c r="O620" s="154">
        <v>0</v>
      </c>
      <c r="P620" s="154">
        <v>0</v>
      </c>
      <c r="Q620" s="154">
        <v>0</v>
      </c>
      <c r="R620" s="155">
        <v>0</v>
      </c>
      <c r="S620" s="156">
        <f t="shared" si="224"/>
        <v>0</v>
      </c>
      <c r="U620" s="30" t="s">
        <v>21</v>
      </c>
      <c r="V620" s="202">
        <v>0</v>
      </c>
      <c r="W620" s="202">
        <v>0</v>
      </c>
      <c r="X620" s="202">
        <v>0</v>
      </c>
      <c r="Y620" s="202">
        <v>0</v>
      </c>
      <c r="Z620" s="202">
        <v>0</v>
      </c>
      <c r="AA620" s="202">
        <v>0</v>
      </c>
      <c r="AB620" s="202">
        <v>0</v>
      </c>
      <c r="AC620" s="202">
        <v>0</v>
      </c>
      <c r="AD620" s="202">
        <v>0</v>
      </c>
      <c r="AE620" s="234">
        <f t="shared" si="226"/>
        <v>0</v>
      </c>
      <c r="AF620" s="204">
        <f t="shared" si="222"/>
        <v>0</v>
      </c>
      <c r="AG620" s="233" t="str">
        <f t="shared" si="225"/>
        <v/>
      </c>
      <c r="AH620" s="131"/>
      <c r="AI620" s="131"/>
      <c r="AR620" s="132"/>
      <c r="BA620" s="131"/>
      <c r="BI620" s="132"/>
      <c r="BR620" s="131"/>
      <c r="BX620" s="2"/>
      <c r="CG620" s="131"/>
    </row>
    <row r="621" spans="1:85" ht="15">
      <c r="A621" s="160" t="s">
        <v>61</v>
      </c>
      <c r="B621" s="146">
        <v>709.89034026474803</v>
      </c>
      <c r="C621" s="146">
        <v>0</v>
      </c>
      <c r="D621" s="146">
        <v>370.44469454924763</v>
      </c>
      <c r="E621" s="146">
        <v>0</v>
      </c>
      <c r="F621" s="304"/>
      <c r="G621" s="146">
        <v>0</v>
      </c>
      <c r="H621" s="158">
        <v>0</v>
      </c>
      <c r="I621" s="144">
        <f t="shared" si="223"/>
        <v>1080.3350348139957</v>
      </c>
      <c r="J621" s="139"/>
      <c r="K621" s="161" t="s">
        <v>61</v>
      </c>
      <c r="L621" s="146">
        <v>709.89034026474803</v>
      </c>
      <c r="M621" s="146">
        <v>0</v>
      </c>
      <c r="N621" s="146">
        <v>370.44469454924763</v>
      </c>
      <c r="O621" s="146">
        <v>0</v>
      </c>
      <c r="P621" s="146">
        <v>0</v>
      </c>
      <c r="Q621" s="146">
        <v>0</v>
      </c>
      <c r="R621" s="147">
        <v>0</v>
      </c>
      <c r="S621" s="148">
        <f t="shared" si="224"/>
        <v>1080.3350348139957</v>
      </c>
      <c r="U621" s="262" t="s">
        <v>61</v>
      </c>
      <c r="V621" s="197">
        <v>709.89034026474803</v>
      </c>
      <c r="W621" s="197">
        <v>370.44469454924763</v>
      </c>
      <c r="X621" s="197">
        <v>0</v>
      </c>
      <c r="Y621" s="197">
        <v>0</v>
      </c>
      <c r="Z621" s="197">
        <v>0</v>
      </c>
      <c r="AA621" s="197">
        <v>0</v>
      </c>
      <c r="AB621" s="197">
        <v>0</v>
      </c>
      <c r="AC621" s="197">
        <v>0</v>
      </c>
      <c r="AD621" s="199">
        <v>0</v>
      </c>
      <c r="AE621" s="232">
        <f t="shared" si="226"/>
        <v>0</v>
      </c>
      <c r="AF621" s="200">
        <f t="shared" si="222"/>
        <v>1080.3350348139957</v>
      </c>
      <c r="AG621" s="233" t="str">
        <f t="shared" si="225"/>
        <v/>
      </c>
      <c r="AH621" s="131"/>
      <c r="AI621" s="131"/>
      <c r="AR621" s="132"/>
      <c r="BA621" s="131"/>
      <c r="BI621" s="132"/>
      <c r="BR621" s="131"/>
      <c r="BX621" s="2"/>
      <c r="CG621" s="131"/>
    </row>
    <row r="622" spans="1:85" ht="15">
      <c r="A622" s="162" t="s">
        <v>23</v>
      </c>
      <c r="B622" s="163">
        <v>709.89034026474803</v>
      </c>
      <c r="C622" s="163">
        <v>0</v>
      </c>
      <c r="D622" s="163">
        <v>370.44469454924763</v>
      </c>
      <c r="E622" s="163">
        <v>0</v>
      </c>
      <c r="F622" s="304"/>
      <c r="G622" s="163">
        <v>0</v>
      </c>
      <c r="H622" s="164">
        <v>0</v>
      </c>
      <c r="I622" s="165">
        <f t="shared" si="223"/>
        <v>1080.3350348139957</v>
      </c>
      <c r="J622" s="139"/>
      <c r="K622" s="166" t="s">
        <v>23</v>
      </c>
      <c r="L622" s="167">
        <v>709.89034026474803</v>
      </c>
      <c r="M622" s="167">
        <v>0</v>
      </c>
      <c r="N622" s="167">
        <v>370.44469454924763</v>
      </c>
      <c r="O622" s="167">
        <v>0</v>
      </c>
      <c r="P622" s="167">
        <v>0</v>
      </c>
      <c r="Q622" s="167">
        <v>0</v>
      </c>
      <c r="R622" s="168">
        <v>0</v>
      </c>
      <c r="S622" s="169">
        <f t="shared" si="224"/>
        <v>1080.3350348139957</v>
      </c>
      <c r="U622" s="263" t="s">
        <v>136</v>
      </c>
      <c r="V622" s="202">
        <v>709.89034026474803</v>
      </c>
      <c r="W622" s="202">
        <v>370.44469454924763</v>
      </c>
      <c r="X622" s="202">
        <v>0</v>
      </c>
      <c r="Y622" s="202">
        <v>0</v>
      </c>
      <c r="Z622" s="202">
        <v>0</v>
      </c>
      <c r="AA622" s="202">
        <v>0</v>
      </c>
      <c r="AB622" s="202">
        <v>0</v>
      </c>
      <c r="AC622" s="202">
        <v>0</v>
      </c>
      <c r="AD622" s="202">
        <v>0</v>
      </c>
      <c r="AE622" s="234">
        <f t="shared" si="226"/>
        <v>0</v>
      </c>
      <c r="AF622" s="204">
        <f t="shared" si="222"/>
        <v>1080.3350348139957</v>
      </c>
      <c r="AG622" s="237" t="str">
        <f t="shared" si="225"/>
        <v/>
      </c>
      <c r="AH622" s="131"/>
      <c r="AI622" s="131"/>
      <c r="AR622" s="132"/>
      <c r="BA622" s="131"/>
      <c r="BI622" s="132"/>
      <c r="BR622" s="131"/>
      <c r="BX622" s="2"/>
      <c r="CG622" s="131"/>
    </row>
    <row r="623" spans="1:85" ht="15">
      <c r="A623" s="170" t="s">
        <v>19</v>
      </c>
      <c r="B623" s="171">
        <v>0</v>
      </c>
      <c r="C623" s="171">
        <v>0</v>
      </c>
      <c r="D623" s="171">
        <v>0</v>
      </c>
      <c r="E623" s="171">
        <v>0</v>
      </c>
      <c r="F623" s="304"/>
      <c r="G623" s="171">
        <v>0</v>
      </c>
      <c r="H623" s="172">
        <v>0</v>
      </c>
      <c r="I623" s="173">
        <f t="shared" si="223"/>
        <v>0</v>
      </c>
      <c r="J623" s="139"/>
      <c r="K623" s="174" t="s">
        <v>19</v>
      </c>
      <c r="L623" s="171">
        <v>0</v>
      </c>
      <c r="M623" s="171">
        <v>0</v>
      </c>
      <c r="N623" s="171">
        <v>0</v>
      </c>
      <c r="O623" s="171">
        <v>0</v>
      </c>
      <c r="P623" s="171">
        <v>0</v>
      </c>
      <c r="Q623" s="171">
        <v>0</v>
      </c>
      <c r="R623" s="175">
        <v>0</v>
      </c>
      <c r="S623" s="176">
        <f t="shared" si="224"/>
        <v>0</v>
      </c>
      <c r="U623" s="264" t="s">
        <v>19</v>
      </c>
      <c r="V623" s="197">
        <v>0</v>
      </c>
      <c r="W623" s="197">
        <v>0</v>
      </c>
      <c r="X623" s="197">
        <v>0</v>
      </c>
      <c r="Y623" s="197">
        <v>0</v>
      </c>
      <c r="Z623" s="197">
        <v>0</v>
      </c>
      <c r="AA623" s="197">
        <v>0</v>
      </c>
      <c r="AB623" s="197">
        <v>0</v>
      </c>
      <c r="AC623" s="197">
        <v>0</v>
      </c>
      <c r="AD623" s="197">
        <v>0</v>
      </c>
      <c r="AE623" s="235">
        <f t="shared" si="226"/>
        <v>0</v>
      </c>
      <c r="AF623" s="236">
        <f t="shared" si="222"/>
        <v>0</v>
      </c>
      <c r="AG623" s="237" t="str">
        <f t="shared" si="225"/>
        <v/>
      </c>
      <c r="AH623" s="131"/>
      <c r="AI623" s="131"/>
      <c r="AR623" s="132"/>
      <c r="BA623" s="131"/>
      <c r="BI623" s="132"/>
      <c r="BR623" s="131"/>
      <c r="BX623" s="2"/>
      <c r="CG623" s="131"/>
    </row>
    <row r="624" spans="1:85" ht="15">
      <c r="A624" s="162" t="s">
        <v>20</v>
      </c>
      <c r="B624" s="163">
        <v>0</v>
      </c>
      <c r="C624" s="163">
        <v>0</v>
      </c>
      <c r="D624" s="163">
        <v>0</v>
      </c>
      <c r="E624" s="163">
        <v>0</v>
      </c>
      <c r="F624" s="304"/>
      <c r="G624" s="163">
        <v>0</v>
      </c>
      <c r="H624" s="164">
        <v>0</v>
      </c>
      <c r="I624" s="165">
        <f t="shared" si="223"/>
        <v>0</v>
      </c>
      <c r="J624" s="139"/>
      <c r="K624" s="166" t="s">
        <v>20</v>
      </c>
      <c r="L624" s="167">
        <v>0</v>
      </c>
      <c r="M624" s="167">
        <v>0</v>
      </c>
      <c r="N624" s="167">
        <v>0</v>
      </c>
      <c r="O624" s="167">
        <v>0</v>
      </c>
      <c r="P624" s="167">
        <v>0</v>
      </c>
      <c r="Q624" s="167">
        <v>0</v>
      </c>
      <c r="R624" s="168">
        <v>0</v>
      </c>
      <c r="S624" s="169">
        <f t="shared" si="224"/>
        <v>0</v>
      </c>
      <c r="U624" s="263" t="s">
        <v>137</v>
      </c>
      <c r="V624" s="202">
        <v>0</v>
      </c>
      <c r="W624" s="202">
        <v>0</v>
      </c>
      <c r="X624" s="202">
        <v>0</v>
      </c>
      <c r="Y624" s="202">
        <v>0</v>
      </c>
      <c r="Z624" s="202">
        <v>0</v>
      </c>
      <c r="AA624" s="202">
        <v>0</v>
      </c>
      <c r="AB624" s="202">
        <v>0</v>
      </c>
      <c r="AC624" s="202">
        <v>0</v>
      </c>
      <c r="AD624" s="202">
        <v>0</v>
      </c>
      <c r="AE624" s="234">
        <f t="shared" si="226"/>
        <v>0</v>
      </c>
      <c r="AF624" s="204">
        <f t="shared" si="222"/>
        <v>0</v>
      </c>
      <c r="AG624" s="237" t="str">
        <f t="shared" si="225"/>
        <v/>
      </c>
      <c r="AH624" s="131"/>
      <c r="AI624" s="131"/>
      <c r="AR624" s="132"/>
      <c r="BA624" s="131"/>
      <c r="BI624" s="132"/>
      <c r="BR624" s="131"/>
      <c r="BX624" s="2"/>
      <c r="CG624" s="131"/>
    </row>
    <row r="625" spans="1:85" ht="15.75" thickBot="1">
      <c r="A625" s="177" t="s">
        <v>11</v>
      </c>
      <c r="B625" s="178">
        <v>0</v>
      </c>
      <c r="C625" s="178">
        <v>0</v>
      </c>
      <c r="D625" s="178">
        <v>0</v>
      </c>
      <c r="E625" s="178">
        <v>0</v>
      </c>
      <c r="F625" s="305"/>
      <c r="G625" s="178">
        <v>0</v>
      </c>
      <c r="H625" s="179">
        <v>0</v>
      </c>
      <c r="I625" s="180">
        <f t="shared" si="223"/>
        <v>0</v>
      </c>
      <c r="J625" s="139"/>
      <c r="K625" s="181" t="s">
        <v>11</v>
      </c>
      <c r="L625" s="178">
        <v>0</v>
      </c>
      <c r="M625" s="178">
        <v>0</v>
      </c>
      <c r="N625" s="178">
        <v>0</v>
      </c>
      <c r="O625" s="178">
        <v>0</v>
      </c>
      <c r="P625" s="178">
        <v>0</v>
      </c>
      <c r="Q625" s="178">
        <v>0</v>
      </c>
      <c r="R625" s="182">
        <v>0</v>
      </c>
      <c r="S625" s="183">
        <f t="shared" si="224"/>
        <v>0</v>
      </c>
      <c r="U625" s="265" t="s">
        <v>11</v>
      </c>
      <c r="V625" s="197">
        <v>0</v>
      </c>
      <c r="W625" s="197">
        <v>0</v>
      </c>
      <c r="X625" s="197">
        <v>0</v>
      </c>
      <c r="Y625" s="197">
        <v>0</v>
      </c>
      <c r="Z625" s="197">
        <v>0</v>
      </c>
      <c r="AA625" s="197">
        <v>0</v>
      </c>
      <c r="AB625" s="197">
        <v>0</v>
      </c>
      <c r="AC625" s="197">
        <v>0</v>
      </c>
      <c r="AD625" s="197">
        <v>0</v>
      </c>
      <c r="AE625" s="235">
        <f t="shared" si="226"/>
        <v>0</v>
      </c>
      <c r="AF625" s="236">
        <f t="shared" si="222"/>
        <v>0</v>
      </c>
      <c r="AG625" s="237" t="str">
        <f t="shared" si="225"/>
        <v/>
      </c>
      <c r="AH625" s="131"/>
      <c r="AI625" s="131"/>
      <c r="AR625" s="132"/>
      <c r="BA625" s="131"/>
      <c r="BI625" s="132"/>
      <c r="BR625" s="131"/>
      <c r="BX625" s="2"/>
      <c r="CG625" s="131"/>
    </row>
    <row r="626" spans="1:85" ht="15">
      <c r="A626" s="184" t="s">
        <v>26</v>
      </c>
      <c r="B626" s="185">
        <f>SUM(B605:B621)</f>
        <v>8298.7078454476305</v>
      </c>
      <c r="C626" s="185">
        <f t="shared" ref="C626:I626" si="227">SUM(C605:C621)</f>
        <v>0</v>
      </c>
      <c r="D626" s="185">
        <f t="shared" si="227"/>
        <v>1979.5496508121305</v>
      </c>
      <c r="E626" s="185">
        <f t="shared" si="227"/>
        <v>1110.6087044435053</v>
      </c>
      <c r="F626" s="185">
        <f t="shared" si="227"/>
        <v>0</v>
      </c>
      <c r="G626" s="185">
        <f t="shared" si="227"/>
        <v>467.04988566318707</v>
      </c>
      <c r="H626" s="187">
        <f t="shared" si="227"/>
        <v>0</v>
      </c>
      <c r="I626" s="144">
        <f t="shared" si="227"/>
        <v>11855.916086366453</v>
      </c>
      <c r="J626" s="139"/>
      <c r="K626" s="186" t="s">
        <v>26</v>
      </c>
      <c r="L626" s="185">
        <f>SUM(L605:L621)</f>
        <v>8298.7078454476305</v>
      </c>
      <c r="M626" s="185">
        <f t="shared" ref="M626:S626" si="228">SUM(M605:M621)</f>
        <v>0</v>
      </c>
      <c r="N626" s="185">
        <f t="shared" si="228"/>
        <v>1979.5496508121305</v>
      </c>
      <c r="O626" s="185">
        <f t="shared" si="228"/>
        <v>1110.6087044435053</v>
      </c>
      <c r="P626" s="185">
        <f t="shared" si="228"/>
        <v>4733.2410748109523</v>
      </c>
      <c r="Q626" s="185">
        <f t="shared" si="228"/>
        <v>467.04988566318707</v>
      </c>
      <c r="R626" s="187">
        <f t="shared" si="228"/>
        <v>0</v>
      </c>
      <c r="S626" s="188">
        <f t="shared" si="228"/>
        <v>16589.157161177405</v>
      </c>
      <c r="U626" s="214" t="s">
        <v>60</v>
      </c>
      <c r="V626" s="215">
        <f>SUM(V605:V621)</f>
        <v>8298.7078454476305</v>
      </c>
      <c r="W626" s="215">
        <f t="shared" ref="W626:AE626" si="229">SUM(W605:W621)</f>
        <v>1663.7450011056699</v>
      </c>
      <c r="X626" s="215">
        <f t="shared" si="229"/>
        <v>315.80464970646062</v>
      </c>
      <c r="Y626" s="215">
        <f t="shared" si="229"/>
        <v>319.75602442446763</v>
      </c>
      <c r="Z626" s="215">
        <f t="shared" si="229"/>
        <v>361.58722006042166</v>
      </c>
      <c r="AA626" s="215">
        <f t="shared" si="229"/>
        <v>98.248000747328774</v>
      </c>
      <c r="AB626" s="215">
        <f t="shared" si="229"/>
        <v>271.41613013503832</v>
      </c>
      <c r="AC626" s="215">
        <f t="shared" si="229"/>
        <v>195.63375552814878</v>
      </c>
      <c r="AD626" s="215">
        <f t="shared" si="229"/>
        <v>331.01745921128708</v>
      </c>
      <c r="AE626" s="215">
        <f t="shared" si="229"/>
        <v>4733.2410748109523</v>
      </c>
      <c r="AF626" s="238">
        <f>SUM(AF605:AF621)</f>
        <v>16589.157161177405</v>
      </c>
      <c r="AG626" s="239" t="str">
        <f t="shared" si="225"/>
        <v/>
      </c>
      <c r="AH626" s="131"/>
      <c r="AI626" s="131"/>
      <c r="AR626" s="132"/>
      <c r="BA626" s="131"/>
      <c r="BI626" s="132"/>
      <c r="BR626" s="131"/>
      <c r="BX626" s="2"/>
      <c r="CG626" s="131"/>
    </row>
    <row r="627" spans="1:85" s="2" customFormat="1" ht="15" thickBot="1">
      <c r="A627" s="17" t="s">
        <v>100</v>
      </c>
      <c r="B627" s="100">
        <f>IF($I626=0,"-",B626/$I626)</f>
        <v>0.69996344314469428</v>
      </c>
      <c r="C627" s="100">
        <f t="shared" ref="C627:H627" si="230">IF($I626=0,"-",C626/$I626)</f>
        <v>0</v>
      </c>
      <c r="D627" s="100">
        <f t="shared" si="230"/>
        <v>0.16696724541501151</v>
      </c>
      <c r="E627" s="100">
        <f t="shared" si="230"/>
        <v>9.3675486259609614E-2</v>
      </c>
      <c r="F627" s="100">
        <f t="shared" si="230"/>
        <v>0</v>
      </c>
      <c r="G627" s="100">
        <f t="shared" si="230"/>
        <v>3.9393825180684655E-2</v>
      </c>
      <c r="H627" s="101">
        <f t="shared" si="230"/>
        <v>0</v>
      </c>
      <c r="I627" s="102">
        <f>SUM(B627:H627)</f>
        <v>1</v>
      </c>
      <c r="K627" s="27" t="s">
        <v>100</v>
      </c>
      <c r="L627" s="76">
        <f t="shared" ref="L627:R627" si="231">IF($S626=0,"-",L626/$S626)</f>
        <v>0.50024891348118583</v>
      </c>
      <c r="M627" s="76">
        <f t="shared" si="231"/>
        <v>0</v>
      </c>
      <c r="N627" s="76">
        <f t="shared" si="231"/>
        <v>0.11932792194197485</v>
      </c>
      <c r="O627" s="76">
        <f t="shared" si="231"/>
        <v>6.6947868035308944E-2</v>
      </c>
      <c r="P627" s="76">
        <f t="shared" si="231"/>
        <v>0.28532137159372195</v>
      </c>
      <c r="Q627" s="76">
        <f t="shared" si="231"/>
        <v>2.8153924947808408E-2</v>
      </c>
      <c r="R627" s="77">
        <f t="shared" si="231"/>
        <v>0</v>
      </c>
      <c r="S627" s="78">
        <f>SUM(L627:R627)</f>
        <v>1</v>
      </c>
      <c r="U627" s="36" t="s">
        <v>100</v>
      </c>
      <c r="V627" s="103">
        <f>V626/$AF626</f>
        <v>0.50024891348118583</v>
      </c>
      <c r="W627" s="103">
        <f t="shared" ref="W627:AF627" si="232">W626/$AF626</f>
        <v>0.10029111093113464</v>
      </c>
      <c r="X627" s="103">
        <f t="shared" si="232"/>
        <v>1.9036811010840201E-2</v>
      </c>
      <c r="Y627" s="103">
        <f t="shared" si="232"/>
        <v>1.9275001214213171E-2</v>
      </c>
      <c r="Z627" s="103">
        <f t="shared" si="232"/>
        <v>2.1796599824047854E-2</v>
      </c>
      <c r="AA627" s="103">
        <f t="shared" si="232"/>
        <v>5.9224226880707715E-3</v>
      </c>
      <c r="AB627" s="103">
        <f t="shared" si="232"/>
        <v>1.6361056049925004E-2</v>
      </c>
      <c r="AC627" s="103">
        <f t="shared" si="232"/>
        <v>1.1792868897883405E-2</v>
      </c>
      <c r="AD627" s="240">
        <f t="shared" si="232"/>
        <v>1.9953844308977137E-2</v>
      </c>
      <c r="AE627" s="240">
        <f t="shared" si="232"/>
        <v>0.28532137159372195</v>
      </c>
      <c r="AF627" s="241">
        <f t="shared" si="232"/>
        <v>1</v>
      </c>
      <c r="AG627" s="123"/>
      <c r="AR627" s="189"/>
      <c r="BI627" s="189"/>
    </row>
    <row r="628" spans="1:85" ht="15" thickBot="1">
      <c r="A628" s="218"/>
      <c r="B628" s="218"/>
      <c r="C628" s="218"/>
      <c r="D628" s="218"/>
      <c r="E628" s="218"/>
      <c r="F628" s="218"/>
      <c r="G628" s="218"/>
      <c r="H628" s="218"/>
      <c r="I628" s="218"/>
      <c r="K628" s="218"/>
      <c r="L628" s="218"/>
      <c r="M628" s="218"/>
      <c r="N628" s="218"/>
      <c r="O628" s="218"/>
      <c r="P628" s="218"/>
      <c r="Q628" s="218"/>
      <c r="R628" s="218"/>
      <c r="S628" s="218"/>
      <c r="AG628" s="131"/>
      <c r="AH628" s="131"/>
      <c r="AI628" s="131"/>
      <c r="AP628" s="132"/>
      <c r="BA628" s="131"/>
      <c r="BG628" s="132"/>
      <c r="BR628" s="131"/>
      <c r="BV628" s="2"/>
      <c r="CG628" s="131"/>
    </row>
    <row r="629" spans="1:85" ht="28.5">
      <c r="A629" s="306" t="s">
        <v>48</v>
      </c>
      <c r="B629" s="135" t="s">
        <v>0</v>
      </c>
      <c r="C629" s="135" t="s">
        <v>1</v>
      </c>
      <c r="D629" s="135" t="s">
        <v>2</v>
      </c>
      <c r="E629" s="135" t="s">
        <v>3</v>
      </c>
      <c r="F629" s="135" t="s">
        <v>27</v>
      </c>
      <c r="G629" s="135" t="s">
        <v>4</v>
      </c>
      <c r="H629" s="135" t="s">
        <v>5</v>
      </c>
      <c r="I629" s="136" t="s">
        <v>6</v>
      </c>
      <c r="K629" s="308" t="s">
        <v>48</v>
      </c>
      <c r="L629" s="137" t="s">
        <v>0</v>
      </c>
      <c r="M629" s="137" t="s">
        <v>1</v>
      </c>
      <c r="N629" s="137" t="s">
        <v>2</v>
      </c>
      <c r="O629" s="137" t="s">
        <v>3</v>
      </c>
      <c r="P629" s="137" t="s">
        <v>27</v>
      </c>
      <c r="Q629" s="137" t="s">
        <v>4</v>
      </c>
      <c r="R629" s="137" t="s">
        <v>5</v>
      </c>
      <c r="S629" s="138" t="s">
        <v>6</v>
      </c>
    </row>
    <row r="630" spans="1:85" ht="15" customHeight="1">
      <c r="A630" s="307" t="s">
        <v>48</v>
      </c>
      <c r="B630" s="294" t="s">
        <v>109</v>
      </c>
      <c r="C630" s="295"/>
      <c r="D630" s="295"/>
      <c r="E630" s="295"/>
      <c r="F630" s="295"/>
      <c r="G630" s="295"/>
      <c r="H630" s="295"/>
      <c r="I630" s="296"/>
      <c r="K630" s="309" t="s">
        <v>48</v>
      </c>
      <c r="L630" s="297" t="s">
        <v>109</v>
      </c>
      <c r="M630" s="298"/>
      <c r="N630" s="298"/>
      <c r="O630" s="298"/>
      <c r="P630" s="298"/>
      <c r="Q630" s="298"/>
      <c r="R630" s="298"/>
      <c r="S630" s="299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ht="15">
      <c r="A631" s="141" t="s">
        <v>7</v>
      </c>
      <c r="B631" s="142">
        <v>2.1992952789991116E-3</v>
      </c>
      <c r="C631" s="142">
        <v>0</v>
      </c>
      <c r="D631" s="142">
        <v>0</v>
      </c>
      <c r="E631" s="142">
        <v>0</v>
      </c>
      <c r="F631" s="142">
        <v>0</v>
      </c>
      <c r="G631" s="142">
        <v>0</v>
      </c>
      <c r="H631" s="143">
        <v>0</v>
      </c>
      <c r="I631" s="144">
        <f>SUM(B631:H631)</f>
        <v>2.1992952789991116E-3</v>
      </c>
      <c r="J631" s="139"/>
      <c r="K631" s="193" t="s">
        <v>7</v>
      </c>
      <c r="L631" s="142">
        <v>2.1992952789991116E-3</v>
      </c>
      <c r="M631" s="142">
        <v>0</v>
      </c>
      <c r="N631" s="142">
        <v>0</v>
      </c>
      <c r="O631" s="142">
        <v>0</v>
      </c>
      <c r="P631" s="142">
        <v>0</v>
      </c>
      <c r="Q631" s="142">
        <v>0</v>
      </c>
      <c r="R631" s="194">
        <v>0</v>
      </c>
      <c r="S631" s="195">
        <f>SUM(L631:R631)</f>
        <v>2.1992952789991116E-3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ht="15">
      <c r="A632" s="149" t="s">
        <v>8</v>
      </c>
      <c r="B632" s="150">
        <v>1.0477635990811522</v>
      </c>
      <c r="C632" s="150">
        <v>0</v>
      </c>
      <c r="D632" s="150">
        <v>0</v>
      </c>
      <c r="E632" s="150">
        <v>0</v>
      </c>
      <c r="F632" s="150">
        <v>0</v>
      </c>
      <c r="G632" s="150">
        <v>0</v>
      </c>
      <c r="H632" s="151">
        <v>0</v>
      </c>
      <c r="I632" s="152">
        <f t="shared" ref="I632:I651" si="233">SUM(B632:H632)</f>
        <v>1.0477635990811522</v>
      </c>
      <c r="J632" s="139"/>
      <c r="K632" s="153" t="s">
        <v>8</v>
      </c>
      <c r="L632" s="154">
        <v>1.0477635990811522</v>
      </c>
      <c r="M632" s="154">
        <v>0</v>
      </c>
      <c r="N632" s="154">
        <v>0</v>
      </c>
      <c r="O632" s="154">
        <v>0</v>
      </c>
      <c r="P632" s="154">
        <v>0</v>
      </c>
      <c r="Q632" s="154">
        <v>0</v>
      </c>
      <c r="R632" s="155">
        <v>0</v>
      </c>
      <c r="S632" s="156">
        <f t="shared" ref="S632:S651" si="234">SUM(L632:R632)</f>
        <v>1.0477635990811522</v>
      </c>
    </row>
    <row r="633" spans="1:85" ht="15">
      <c r="A633" s="157" t="s">
        <v>10</v>
      </c>
      <c r="B633" s="146">
        <v>5.6976574496793156E-3</v>
      </c>
      <c r="C633" s="146">
        <v>0</v>
      </c>
      <c r="D633" s="146">
        <v>1.8252134771557769E-5</v>
      </c>
      <c r="E633" s="146">
        <v>0</v>
      </c>
      <c r="F633" s="146">
        <v>0</v>
      </c>
      <c r="G633" s="146">
        <v>0</v>
      </c>
      <c r="H633" s="158">
        <v>0</v>
      </c>
      <c r="I633" s="144">
        <f t="shared" si="233"/>
        <v>5.715909584450873E-3</v>
      </c>
      <c r="J633" s="139"/>
      <c r="K633" s="159" t="s">
        <v>10</v>
      </c>
      <c r="L633" s="146">
        <v>5.6976574496793156E-3</v>
      </c>
      <c r="M633" s="146">
        <v>0</v>
      </c>
      <c r="N633" s="146">
        <v>1.8252134771557769E-5</v>
      </c>
      <c r="O633" s="146">
        <v>0</v>
      </c>
      <c r="P633" s="146">
        <v>0</v>
      </c>
      <c r="Q633" s="146">
        <v>0</v>
      </c>
      <c r="R633" s="147">
        <v>0</v>
      </c>
      <c r="S633" s="148">
        <f t="shared" si="234"/>
        <v>5.715909584450873E-3</v>
      </c>
    </row>
    <row r="634" spans="1:85" ht="15">
      <c r="A634" s="149" t="s">
        <v>53</v>
      </c>
      <c r="B634" s="150">
        <v>0</v>
      </c>
      <c r="C634" s="150">
        <v>0</v>
      </c>
      <c r="D634" s="150">
        <v>0</v>
      </c>
      <c r="E634" s="150">
        <v>0</v>
      </c>
      <c r="F634" s="150">
        <v>0</v>
      </c>
      <c r="G634" s="150">
        <v>0</v>
      </c>
      <c r="H634" s="151">
        <v>0</v>
      </c>
      <c r="I634" s="152">
        <f t="shared" si="233"/>
        <v>0</v>
      </c>
      <c r="J634" s="139"/>
      <c r="K634" s="153" t="s">
        <v>53</v>
      </c>
      <c r="L634" s="154">
        <v>0</v>
      </c>
      <c r="M634" s="154">
        <v>0</v>
      </c>
      <c r="N634" s="154">
        <v>0</v>
      </c>
      <c r="O634" s="154">
        <v>0</v>
      </c>
      <c r="P634" s="154">
        <v>0</v>
      </c>
      <c r="Q634" s="154">
        <v>0</v>
      </c>
      <c r="R634" s="155">
        <v>0</v>
      </c>
      <c r="S634" s="156">
        <f t="shared" si="234"/>
        <v>0</v>
      </c>
    </row>
    <row r="635" spans="1:85" ht="15">
      <c r="A635" s="157" t="s">
        <v>16</v>
      </c>
      <c r="B635" s="146">
        <v>0</v>
      </c>
      <c r="C635" s="146">
        <v>0</v>
      </c>
      <c r="D635" s="146">
        <v>0</v>
      </c>
      <c r="E635" s="146">
        <v>0</v>
      </c>
      <c r="F635" s="146">
        <v>0</v>
      </c>
      <c r="G635" s="146">
        <v>0</v>
      </c>
      <c r="H635" s="158">
        <v>0</v>
      </c>
      <c r="I635" s="144">
        <f t="shared" si="233"/>
        <v>0</v>
      </c>
      <c r="J635" s="139"/>
      <c r="K635" s="159" t="s">
        <v>16</v>
      </c>
      <c r="L635" s="146">
        <v>0</v>
      </c>
      <c r="M635" s="146">
        <v>0</v>
      </c>
      <c r="N635" s="146">
        <v>0</v>
      </c>
      <c r="O635" s="146">
        <v>0</v>
      </c>
      <c r="P635" s="146">
        <v>0</v>
      </c>
      <c r="Q635" s="146">
        <v>0</v>
      </c>
      <c r="R635" s="147">
        <v>0</v>
      </c>
      <c r="S635" s="148">
        <f t="shared" si="234"/>
        <v>0</v>
      </c>
    </row>
    <row r="636" spans="1:85" ht="15">
      <c r="A636" s="149" t="s">
        <v>15</v>
      </c>
      <c r="B636" s="150">
        <v>7.3249836485490398</v>
      </c>
      <c r="C636" s="150">
        <v>0.16530881272824929</v>
      </c>
      <c r="D636" s="150">
        <v>0</v>
      </c>
      <c r="E636" s="150">
        <v>0</v>
      </c>
      <c r="F636" s="150">
        <v>0</v>
      </c>
      <c r="G636" s="150">
        <v>0</v>
      </c>
      <c r="H636" s="151">
        <v>0</v>
      </c>
      <c r="I636" s="152">
        <f t="shared" si="233"/>
        <v>7.4902924612772894</v>
      </c>
      <c r="J636" s="139"/>
      <c r="K636" s="153" t="s">
        <v>15</v>
      </c>
      <c r="L636" s="154">
        <v>7.3249836485490398</v>
      </c>
      <c r="M636" s="154">
        <v>0.16530881272824929</v>
      </c>
      <c r="N636" s="154">
        <v>0</v>
      </c>
      <c r="O636" s="154">
        <v>0</v>
      </c>
      <c r="P636" s="154">
        <v>0</v>
      </c>
      <c r="Q636" s="154">
        <v>0</v>
      </c>
      <c r="R636" s="155">
        <v>0</v>
      </c>
      <c r="S636" s="156">
        <f t="shared" si="234"/>
        <v>7.4902924612772894</v>
      </c>
    </row>
    <row r="637" spans="1:85" ht="15">
      <c r="A637" s="157" t="s">
        <v>55</v>
      </c>
      <c r="B637" s="146">
        <v>0</v>
      </c>
      <c r="C637" s="146">
        <v>8.8362591220266587E-2</v>
      </c>
      <c r="D637" s="146">
        <v>0</v>
      </c>
      <c r="E637" s="146">
        <v>4.2887367480332417</v>
      </c>
      <c r="F637" s="146">
        <v>169.37413536673839</v>
      </c>
      <c r="G637" s="146">
        <v>0</v>
      </c>
      <c r="H637" s="158">
        <v>0</v>
      </c>
      <c r="I637" s="144">
        <f t="shared" si="233"/>
        <v>173.75123470599189</v>
      </c>
      <c r="J637" s="139"/>
      <c r="K637" s="159" t="s">
        <v>55</v>
      </c>
      <c r="L637" s="146">
        <v>0</v>
      </c>
      <c r="M637" s="146">
        <v>8.8362591220266587E-2</v>
      </c>
      <c r="N637" s="146">
        <v>0</v>
      </c>
      <c r="O637" s="146">
        <v>4.2887367480332417</v>
      </c>
      <c r="P637" s="146">
        <v>169.37413536673839</v>
      </c>
      <c r="Q637" s="146">
        <v>0</v>
      </c>
      <c r="R637" s="147">
        <v>0</v>
      </c>
      <c r="S637" s="148">
        <f t="shared" si="234"/>
        <v>173.75123470599189</v>
      </c>
    </row>
    <row r="638" spans="1:85" ht="15">
      <c r="A638" s="149" t="s">
        <v>12</v>
      </c>
      <c r="B638" s="150">
        <v>0</v>
      </c>
      <c r="C638" s="150">
        <v>0</v>
      </c>
      <c r="D638" s="150">
        <v>0</v>
      </c>
      <c r="E638" s="150">
        <v>9.1958435644767373</v>
      </c>
      <c r="F638" s="150">
        <v>0</v>
      </c>
      <c r="G638" s="150">
        <v>0</v>
      </c>
      <c r="H638" s="151">
        <v>0</v>
      </c>
      <c r="I638" s="152">
        <f t="shared" si="233"/>
        <v>9.1958435644767373</v>
      </c>
      <c r="J638" s="139"/>
      <c r="K638" s="153" t="s">
        <v>12</v>
      </c>
      <c r="L638" s="154">
        <v>0</v>
      </c>
      <c r="M638" s="154">
        <v>0</v>
      </c>
      <c r="N638" s="154">
        <v>0</v>
      </c>
      <c r="O638" s="154">
        <v>9.1958435644767373</v>
      </c>
      <c r="P638" s="154">
        <v>0</v>
      </c>
      <c r="Q638" s="154">
        <v>0</v>
      </c>
      <c r="R638" s="155">
        <v>0</v>
      </c>
      <c r="S638" s="156">
        <f t="shared" si="234"/>
        <v>9.1958435644767373</v>
      </c>
    </row>
    <row r="639" spans="1:85" ht="15">
      <c r="A639" s="157" t="s">
        <v>56</v>
      </c>
      <c r="B639" s="146">
        <v>0</v>
      </c>
      <c r="C639" s="146">
        <v>0</v>
      </c>
      <c r="D639" s="146">
        <v>0</v>
      </c>
      <c r="E639" s="146">
        <v>0</v>
      </c>
      <c r="F639" s="146">
        <v>0</v>
      </c>
      <c r="G639" s="146">
        <v>0</v>
      </c>
      <c r="H639" s="158">
        <v>0</v>
      </c>
      <c r="I639" s="144">
        <f t="shared" si="233"/>
        <v>0</v>
      </c>
      <c r="J639" s="139"/>
      <c r="K639" s="159" t="s">
        <v>56</v>
      </c>
      <c r="L639" s="146">
        <v>0</v>
      </c>
      <c r="M639" s="146">
        <v>0</v>
      </c>
      <c r="N639" s="146">
        <v>0</v>
      </c>
      <c r="O639" s="146">
        <v>0</v>
      </c>
      <c r="P639" s="146">
        <v>0</v>
      </c>
      <c r="Q639" s="146">
        <v>0</v>
      </c>
      <c r="R639" s="147">
        <v>0</v>
      </c>
      <c r="S639" s="148">
        <f t="shared" si="234"/>
        <v>0</v>
      </c>
    </row>
    <row r="640" spans="1:85" ht="15">
      <c r="A640" s="149" t="s">
        <v>17</v>
      </c>
      <c r="B640" s="150">
        <v>4.8235559363597931</v>
      </c>
      <c r="C640" s="150">
        <v>0</v>
      </c>
      <c r="D640" s="150">
        <v>2.3351952392491708E-2</v>
      </c>
      <c r="E640" s="150">
        <v>0.14208993367473341</v>
      </c>
      <c r="F640" s="150">
        <v>0</v>
      </c>
      <c r="G640" s="150">
        <v>0</v>
      </c>
      <c r="H640" s="151">
        <v>0</v>
      </c>
      <c r="I640" s="152">
        <f t="shared" si="233"/>
        <v>4.9889978224270184</v>
      </c>
      <c r="J640" s="139"/>
      <c r="K640" s="153" t="s">
        <v>17</v>
      </c>
      <c r="L640" s="154">
        <v>4.8235559363597931</v>
      </c>
      <c r="M640" s="154">
        <v>0</v>
      </c>
      <c r="N640" s="154">
        <v>2.3351952392491708E-2</v>
      </c>
      <c r="O640" s="154">
        <v>0.14208993367473341</v>
      </c>
      <c r="P640" s="154">
        <v>0</v>
      </c>
      <c r="Q640" s="154">
        <v>0</v>
      </c>
      <c r="R640" s="155">
        <v>0</v>
      </c>
      <c r="S640" s="156">
        <f t="shared" si="234"/>
        <v>4.9889978224270184</v>
      </c>
    </row>
    <row r="641" spans="1:70" ht="15">
      <c r="A641" s="157" t="s">
        <v>141</v>
      </c>
      <c r="B641" s="146">
        <v>30.124494344329261</v>
      </c>
      <c r="C641" s="146">
        <v>0</v>
      </c>
      <c r="D641" s="146">
        <v>7.7858664604694425</v>
      </c>
      <c r="E641" s="146">
        <v>0</v>
      </c>
      <c r="F641" s="146">
        <v>0</v>
      </c>
      <c r="G641" s="146">
        <v>0</v>
      </c>
      <c r="H641" s="158">
        <v>0</v>
      </c>
      <c r="I641" s="144">
        <f t="shared" si="233"/>
        <v>37.9103608047987</v>
      </c>
      <c r="J641" s="139"/>
      <c r="K641" s="159" t="s">
        <v>141</v>
      </c>
      <c r="L641" s="146">
        <v>30.124494344329261</v>
      </c>
      <c r="M641" s="146">
        <v>0</v>
      </c>
      <c r="N641" s="146">
        <v>7.7858664604694425</v>
      </c>
      <c r="O641" s="146">
        <v>0</v>
      </c>
      <c r="P641" s="146">
        <v>0</v>
      </c>
      <c r="Q641" s="146">
        <v>0</v>
      </c>
      <c r="R641" s="147">
        <v>0</v>
      </c>
      <c r="S641" s="148">
        <f t="shared" si="234"/>
        <v>37.9103608047987</v>
      </c>
    </row>
    <row r="642" spans="1:70" ht="15">
      <c r="A642" s="149" t="s">
        <v>25</v>
      </c>
      <c r="B642" s="150">
        <v>40.857812931233845</v>
      </c>
      <c r="C642" s="150">
        <v>5.3087515180993076E-2</v>
      </c>
      <c r="D642" s="150">
        <v>0.8451153097387647</v>
      </c>
      <c r="E642" s="150">
        <v>67.892891430851734</v>
      </c>
      <c r="F642" s="150">
        <v>0</v>
      </c>
      <c r="G642" s="150">
        <v>22.894858054734222</v>
      </c>
      <c r="H642" s="151">
        <v>0.32121465649208064</v>
      </c>
      <c r="I642" s="152">
        <f t="shared" si="233"/>
        <v>132.86497989823164</v>
      </c>
      <c r="J642" s="139"/>
      <c r="K642" s="153" t="s">
        <v>25</v>
      </c>
      <c r="L642" s="154">
        <v>40.857812931233845</v>
      </c>
      <c r="M642" s="154">
        <v>5.3087515180993076E-2</v>
      </c>
      <c r="N642" s="154">
        <v>0.8451153097387647</v>
      </c>
      <c r="O642" s="154">
        <v>67.892891430851734</v>
      </c>
      <c r="P642" s="154">
        <v>0</v>
      </c>
      <c r="Q642" s="154">
        <v>22.894858054734222</v>
      </c>
      <c r="R642" s="155">
        <v>0.32121465649208064</v>
      </c>
      <c r="S642" s="156">
        <f t="shared" si="234"/>
        <v>132.86497989823164</v>
      </c>
    </row>
    <row r="643" spans="1:70" ht="15">
      <c r="A643" s="157" t="s">
        <v>24</v>
      </c>
      <c r="B643" s="146">
        <v>7.2537180031584221</v>
      </c>
      <c r="C643" s="146">
        <v>0</v>
      </c>
      <c r="D643" s="146">
        <v>0</v>
      </c>
      <c r="E643" s="146">
        <v>0</v>
      </c>
      <c r="F643" s="146">
        <v>0</v>
      </c>
      <c r="G643" s="146">
        <v>0</v>
      </c>
      <c r="H643" s="158">
        <v>0</v>
      </c>
      <c r="I643" s="144">
        <f t="shared" si="233"/>
        <v>7.2537180031584221</v>
      </c>
      <c r="J643" s="139"/>
      <c r="K643" s="159" t="s">
        <v>24</v>
      </c>
      <c r="L643" s="146">
        <v>7.2537180031584221</v>
      </c>
      <c r="M643" s="146">
        <v>0</v>
      </c>
      <c r="N643" s="146">
        <v>0</v>
      </c>
      <c r="O643" s="146">
        <v>0</v>
      </c>
      <c r="P643" s="146">
        <v>0</v>
      </c>
      <c r="Q643" s="146">
        <v>0</v>
      </c>
      <c r="R643" s="147">
        <v>0</v>
      </c>
      <c r="S643" s="148">
        <f t="shared" si="234"/>
        <v>7.2537180031584221</v>
      </c>
    </row>
    <row r="644" spans="1:70" ht="15">
      <c r="A644" s="149" t="s">
        <v>57</v>
      </c>
      <c r="B644" s="150">
        <v>82.938501241817775</v>
      </c>
      <c r="C644" s="150">
        <v>3.7568326153602229</v>
      </c>
      <c r="D644" s="150">
        <v>47.225812683521198</v>
      </c>
      <c r="E644" s="150">
        <v>0</v>
      </c>
      <c r="F644" s="150">
        <v>0</v>
      </c>
      <c r="G644" s="150">
        <v>0</v>
      </c>
      <c r="H644" s="151">
        <v>0</v>
      </c>
      <c r="I644" s="152">
        <f t="shared" si="233"/>
        <v>133.9211465406992</v>
      </c>
      <c r="J644" s="139"/>
      <c r="K644" s="153" t="s">
        <v>57</v>
      </c>
      <c r="L644" s="154">
        <v>82.938501241817775</v>
      </c>
      <c r="M644" s="154">
        <v>3.7568326153602229</v>
      </c>
      <c r="N644" s="154">
        <v>47.225812683521198</v>
      </c>
      <c r="O644" s="154">
        <v>0</v>
      </c>
      <c r="P644" s="154">
        <v>0</v>
      </c>
      <c r="Q644" s="154">
        <v>0</v>
      </c>
      <c r="R644" s="155">
        <v>0</v>
      </c>
      <c r="S644" s="156">
        <f t="shared" si="234"/>
        <v>133.9211465406992</v>
      </c>
    </row>
    <row r="645" spans="1:70" ht="15">
      <c r="A645" s="157" t="s">
        <v>22</v>
      </c>
      <c r="B645" s="146">
        <v>29.201354749064446</v>
      </c>
      <c r="C645" s="146">
        <v>0</v>
      </c>
      <c r="D645" s="146">
        <v>9.2635240301487762</v>
      </c>
      <c r="E645" s="146">
        <v>0.25307410113972162</v>
      </c>
      <c r="F645" s="146">
        <v>10.182564090874608</v>
      </c>
      <c r="G645" s="146">
        <v>0</v>
      </c>
      <c r="H645" s="158">
        <v>0</v>
      </c>
      <c r="I645" s="144">
        <f t="shared" si="233"/>
        <v>48.900516971227553</v>
      </c>
      <c r="J645" s="139"/>
      <c r="K645" s="159" t="s">
        <v>22</v>
      </c>
      <c r="L645" s="146">
        <v>29.201354749064446</v>
      </c>
      <c r="M645" s="146">
        <v>0</v>
      </c>
      <c r="N645" s="146">
        <v>9.2635240301487762</v>
      </c>
      <c r="O645" s="146">
        <v>0.25307410113972162</v>
      </c>
      <c r="P645" s="146">
        <v>10.182564090874608</v>
      </c>
      <c r="Q645" s="146">
        <v>0</v>
      </c>
      <c r="R645" s="147">
        <v>0</v>
      </c>
      <c r="S645" s="148">
        <f t="shared" si="234"/>
        <v>48.900516971227553</v>
      </c>
    </row>
    <row r="646" spans="1:70" ht="15">
      <c r="A646" s="149" t="s">
        <v>21</v>
      </c>
      <c r="B646" s="150">
        <v>0</v>
      </c>
      <c r="C646" s="150">
        <v>0</v>
      </c>
      <c r="D646" s="150">
        <v>0</v>
      </c>
      <c r="E646" s="150">
        <v>0</v>
      </c>
      <c r="F646" s="150">
        <v>0</v>
      </c>
      <c r="G646" s="150">
        <v>0</v>
      </c>
      <c r="H646" s="151">
        <v>0</v>
      </c>
      <c r="I646" s="152">
        <f t="shared" si="233"/>
        <v>0</v>
      </c>
      <c r="J646" s="139"/>
      <c r="K646" s="153" t="s">
        <v>21</v>
      </c>
      <c r="L646" s="154">
        <v>0</v>
      </c>
      <c r="M646" s="154">
        <v>0</v>
      </c>
      <c r="N646" s="154">
        <v>0</v>
      </c>
      <c r="O646" s="154">
        <v>0</v>
      </c>
      <c r="P646" s="154">
        <v>0</v>
      </c>
      <c r="Q646" s="154">
        <v>0</v>
      </c>
      <c r="R646" s="155">
        <v>0</v>
      </c>
      <c r="S646" s="156">
        <f t="shared" si="234"/>
        <v>0</v>
      </c>
    </row>
    <row r="647" spans="1:70" ht="15">
      <c r="A647" s="160" t="s">
        <v>61</v>
      </c>
      <c r="B647" s="146">
        <v>14.587534948819151</v>
      </c>
      <c r="C647" s="146">
        <v>0</v>
      </c>
      <c r="D647" s="146">
        <v>0</v>
      </c>
      <c r="E647" s="146">
        <v>0</v>
      </c>
      <c r="F647" s="146">
        <v>0</v>
      </c>
      <c r="G647" s="146">
        <v>0</v>
      </c>
      <c r="H647" s="158">
        <v>0</v>
      </c>
      <c r="I647" s="144">
        <f t="shared" si="233"/>
        <v>14.587534948819151</v>
      </c>
      <c r="J647" s="139"/>
      <c r="K647" s="161" t="s">
        <v>61</v>
      </c>
      <c r="L647" s="146">
        <v>14.587534948819151</v>
      </c>
      <c r="M647" s="146">
        <v>0</v>
      </c>
      <c r="N647" s="146">
        <v>0</v>
      </c>
      <c r="O647" s="146">
        <v>0</v>
      </c>
      <c r="P647" s="146">
        <v>0</v>
      </c>
      <c r="Q647" s="146">
        <v>0</v>
      </c>
      <c r="R647" s="147">
        <v>0</v>
      </c>
      <c r="S647" s="148">
        <f t="shared" si="234"/>
        <v>14.587534948819151</v>
      </c>
    </row>
    <row r="648" spans="1:70">
      <c r="A648" s="162" t="s">
        <v>23</v>
      </c>
      <c r="B648" s="163">
        <v>14.587534948819151</v>
      </c>
      <c r="C648" s="163">
        <v>0</v>
      </c>
      <c r="D648" s="163">
        <v>0</v>
      </c>
      <c r="E648" s="163">
        <v>0</v>
      </c>
      <c r="F648" s="163">
        <v>0</v>
      </c>
      <c r="G648" s="163">
        <v>0</v>
      </c>
      <c r="H648" s="164">
        <v>0</v>
      </c>
      <c r="I648" s="165">
        <f t="shared" si="233"/>
        <v>14.587534948819151</v>
      </c>
      <c r="J648" s="139"/>
      <c r="K648" s="166" t="s">
        <v>23</v>
      </c>
      <c r="L648" s="167">
        <v>14.587534948819151</v>
      </c>
      <c r="M648" s="167">
        <v>0</v>
      </c>
      <c r="N648" s="167">
        <v>0</v>
      </c>
      <c r="O648" s="167">
        <v>0</v>
      </c>
      <c r="P648" s="167">
        <v>0</v>
      </c>
      <c r="Q648" s="167">
        <v>0</v>
      </c>
      <c r="R648" s="168">
        <v>0</v>
      </c>
      <c r="S648" s="169">
        <f t="shared" si="234"/>
        <v>14.587534948819151</v>
      </c>
    </row>
    <row r="649" spans="1:70">
      <c r="A649" s="170" t="s">
        <v>19</v>
      </c>
      <c r="B649" s="171">
        <v>0</v>
      </c>
      <c r="C649" s="171">
        <v>0</v>
      </c>
      <c r="D649" s="171">
        <v>0</v>
      </c>
      <c r="E649" s="171">
        <v>0</v>
      </c>
      <c r="F649" s="171">
        <v>0</v>
      </c>
      <c r="G649" s="171">
        <v>0</v>
      </c>
      <c r="H649" s="172">
        <v>0</v>
      </c>
      <c r="I649" s="173">
        <f t="shared" si="233"/>
        <v>0</v>
      </c>
      <c r="J649" s="139"/>
      <c r="K649" s="174" t="s">
        <v>19</v>
      </c>
      <c r="L649" s="171">
        <v>0</v>
      </c>
      <c r="M649" s="171">
        <v>0</v>
      </c>
      <c r="N649" s="171">
        <v>0</v>
      </c>
      <c r="O649" s="171">
        <v>0</v>
      </c>
      <c r="P649" s="171">
        <v>0</v>
      </c>
      <c r="Q649" s="171">
        <v>0</v>
      </c>
      <c r="R649" s="175">
        <v>0</v>
      </c>
      <c r="S649" s="176">
        <f t="shared" si="234"/>
        <v>0</v>
      </c>
    </row>
    <row r="650" spans="1:70">
      <c r="A650" s="162" t="s">
        <v>20</v>
      </c>
      <c r="B650" s="163">
        <v>0</v>
      </c>
      <c r="C650" s="163">
        <v>0</v>
      </c>
      <c r="D650" s="163">
        <v>0</v>
      </c>
      <c r="E650" s="163">
        <v>0</v>
      </c>
      <c r="F650" s="163">
        <v>0</v>
      </c>
      <c r="G650" s="163">
        <v>0</v>
      </c>
      <c r="H650" s="164">
        <v>0</v>
      </c>
      <c r="I650" s="165">
        <f t="shared" si="233"/>
        <v>0</v>
      </c>
      <c r="J650" s="139"/>
      <c r="K650" s="166" t="s">
        <v>20</v>
      </c>
      <c r="L650" s="167">
        <v>0</v>
      </c>
      <c r="M650" s="167">
        <v>0</v>
      </c>
      <c r="N650" s="167">
        <v>0</v>
      </c>
      <c r="O650" s="167">
        <v>0</v>
      </c>
      <c r="P650" s="167">
        <v>0</v>
      </c>
      <c r="Q650" s="167">
        <v>0</v>
      </c>
      <c r="R650" s="168">
        <v>0</v>
      </c>
      <c r="S650" s="169">
        <f t="shared" si="234"/>
        <v>0</v>
      </c>
    </row>
    <row r="651" spans="1:70" ht="15" thickBot="1">
      <c r="A651" s="177" t="s">
        <v>11</v>
      </c>
      <c r="B651" s="178">
        <v>0</v>
      </c>
      <c r="C651" s="178">
        <v>0</v>
      </c>
      <c r="D651" s="178">
        <v>0</v>
      </c>
      <c r="E651" s="178">
        <v>0</v>
      </c>
      <c r="F651" s="178">
        <v>0</v>
      </c>
      <c r="G651" s="178">
        <v>0</v>
      </c>
      <c r="H651" s="179">
        <v>0</v>
      </c>
      <c r="I651" s="180">
        <f t="shared" si="233"/>
        <v>0</v>
      </c>
      <c r="J651" s="139"/>
      <c r="K651" s="181" t="s">
        <v>11</v>
      </c>
      <c r="L651" s="178">
        <v>0</v>
      </c>
      <c r="M651" s="178">
        <v>0</v>
      </c>
      <c r="N651" s="178">
        <v>0</v>
      </c>
      <c r="O651" s="178">
        <v>0</v>
      </c>
      <c r="P651" s="178">
        <v>0</v>
      </c>
      <c r="Q651" s="178">
        <v>0</v>
      </c>
      <c r="R651" s="182">
        <v>0</v>
      </c>
      <c r="S651" s="183">
        <f t="shared" si="234"/>
        <v>0</v>
      </c>
    </row>
    <row r="652" spans="1:70" ht="15">
      <c r="A652" s="184" t="s">
        <v>26</v>
      </c>
      <c r="B652" s="185">
        <f>SUM(B631:B647)</f>
        <v>218.16761635514158</v>
      </c>
      <c r="C652" s="185">
        <f t="shared" ref="C652:I652" si="235">SUM(C631:C647)</f>
        <v>4.0635915344897322</v>
      </c>
      <c r="D652" s="185">
        <f t="shared" si="235"/>
        <v>65.143688688405447</v>
      </c>
      <c r="E652" s="185">
        <f t="shared" si="235"/>
        <v>81.772635778176166</v>
      </c>
      <c r="F652" s="185">
        <f t="shared" si="235"/>
        <v>179.55669945761301</v>
      </c>
      <c r="G652" s="185">
        <f t="shared" si="235"/>
        <v>22.894858054734222</v>
      </c>
      <c r="H652" s="187">
        <f t="shared" si="235"/>
        <v>0.32121465649208064</v>
      </c>
      <c r="I652" s="144">
        <f t="shared" si="235"/>
        <v>571.92030452505219</v>
      </c>
      <c r="J652" s="139"/>
      <c r="K652" s="186" t="s">
        <v>26</v>
      </c>
      <c r="L652" s="185">
        <f>SUM(L631:L647)</f>
        <v>218.16761635514158</v>
      </c>
      <c r="M652" s="185">
        <f t="shared" ref="M652:S652" si="236">SUM(M631:M647)</f>
        <v>4.0635915344897322</v>
      </c>
      <c r="N652" s="185">
        <f t="shared" si="236"/>
        <v>65.143688688405447</v>
      </c>
      <c r="O652" s="185">
        <f t="shared" si="236"/>
        <v>81.772635778176166</v>
      </c>
      <c r="P652" s="185">
        <f t="shared" si="236"/>
        <v>179.55669945761301</v>
      </c>
      <c r="Q652" s="185">
        <f t="shared" si="236"/>
        <v>22.894858054734222</v>
      </c>
      <c r="R652" s="187">
        <f t="shared" si="236"/>
        <v>0.32121465649208064</v>
      </c>
      <c r="S652" s="188">
        <f t="shared" si="236"/>
        <v>571.92030452505219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70" s="2" customFormat="1" ht="15" thickBot="1">
      <c r="A653" s="17" t="s">
        <v>100</v>
      </c>
      <c r="B653" s="100">
        <f>IF($I652=0,"-",B652/$I652)</f>
        <v>0.3814650653753543</v>
      </c>
      <c r="C653" s="100">
        <f t="shared" ref="C653:H653" si="237">IF($I652=0,"-",C652/$I652)</f>
        <v>7.1051709518589615E-3</v>
      </c>
      <c r="D653" s="100">
        <f t="shared" si="237"/>
        <v>0.11390343754713105</v>
      </c>
      <c r="E653" s="100">
        <f t="shared" si="237"/>
        <v>0.14297907441157168</v>
      </c>
      <c r="F653" s="100">
        <f t="shared" si="237"/>
        <v>0.3139540562504155</v>
      </c>
      <c r="G653" s="100">
        <f t="shared" si="237"/>
        <v>4.0031553126527168E-2</v>
      </c>
      <c r="H653" s="101">
        <f t="shared" si="237"/>
        <v>5.6164233714141591E-4</v>
      </c>
      <c r="I653" s="102">
        <f>SUM(B653:H653)</f>
        <v>1</v>
      </c>
      <c r="K653" s="27" t="s">
        <v>100</v>
      </c>
      <c r="L653" s="76">
        <f t="shared" ref="L653:R653" si="238">IF($S652=0,"-",L652/$S652)</f>
        <v>0.3814650653753543</v>
      </c>
      <c r="M653" s="76">
        <f t="shared" si="238"/>
        <v>7.1051709518589615E-3</v>
      </c>
      <c r="N653" s="76">
        <f t="shared" si="238"/>
        <v>0.11390343754713105</v>
      </c>
      <c r="O653" s="76">
        <f t="shared" si="238"/>
        <v>0.14297907441157168</v>
      </c>
      <c r="P653" s="76">
        <f t="shared" si="238"/>
        <v>0.3139540562504155</v>
      </c>
      <c r="Q653" s="76">
        <f t="shared" si="238"/>
        <v>4.0031553126527168E-2</v>
      </c>
      <c r="R653" s="77">
        <f t="shared" si="238"/>
        <v>5.6164233714141591E-4</v>
      </c>
      <c r="S653" s="78">
        <f>SUM(L653:R653)</f>
        <v>1</v>
      </c>
      <c r="U653" s="131"/>
      <c r="V653" s="139"/>
      <c r="W653" s="139"/>
      <c r="X653" s="139"/>
      <c r="Y653" s="139"/>
      <c r="Z653" s="139"/>
      <c r="AA653" s="139"/>
      <c r="AB653" s="139"/>
      <c r="AC653" s="139"/>
      <c r="AD653" s="139"/>
      <c r="AE653" s="139"/>
      <c r="AF653" s="139"/>
      <c r="AG653" s="139"/>
      <c r="AH653" s="139"/>
      <c r="AI653" s="140"/>
      <c r="AJ653" s="131"/>
      <c r="AK653" s="131"/>
      <c r="AL653" s="131"/>
      <c r="AM653" s="131"/>
      <c r="AN653" s="131"/>
      <c r="AO653" s="131"/>
      <c r="AP653" s="131"/>
      <c r="BA653" s="189"/>
      <c r="BR653" s="189"/>
    </row>
    <row r="654" spans="1:70">
      <c r="A654" s="218"/>
      <c r="B654" s="218"/>
      <c r="C654" s="218"/>
      <c r="D654" s="218"/>
      <c r="E654" s="218"/>
      <c r="F654" s="218"/>
      <c r="G654" s="218"/>
      <c r="H654" s="218"/>
      <c r="I654" s="218"/>
      <c r="K654" s="218"/>
      <c r="L654" s="218"/>
      <c r="M654" s="218"/>
      <c r="N654" s="218"/>
      <c r="O654" s="218"/>
      <c r="P654" s="218"/>
      <c r="Q654" s="218"/>
      <c r="R654" s="218"/>
      <c r="S654" s="218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2.625" style="131" customWidth="1"/>
    <col min="2" max="9" width="16.625" style="139" customWidth="1"/>
    <col min="10" max="10" width="11.625" style="131" customWidth="1"/>
    <col min="11" max="11" width="42.625" style="131" customWidth="1"/>
    <col min="12" max="19" width="16.625" style="139" customWidth="1"/>
    <col min="20" max="20" width="11.625" style="131" customWidth="1"/>
    <col min="21" max="21" width="41" style="131" customWidth="1"/>
    <col min="22" max="23" width="16.625" style="139" customWidth="1"/>
    <col min="24" max="24" width="23.5" style="139" customWidth="1"/>
    <col min="25" max="26" width="16.625" style="139" customWidth="1"/>
    <col min="27" max="27" width="20.5" style="139" customWidth="1"/>
    <col min="28" max="31" width="16.625" style="139" customWidth="1"/>
    <col min="32" max="32" width="21.5" style="139" customWidth="1"/>
    <col min="33" max="34" width="16.625" style="139" customWidth="1"/>
    <col min="35" max="35" width="16.625" style="140" customWidth="1"/>
    <col min="36" max="42" width="16.625" style="131" customWidth="1"/>
    <col min="43" max="50" width="8.625" style="131" customWidth="1"/>
    <col min="51" max="51" width="11" style="131"/>
    <col min="52" max="52" width="22.25" style="131" customWidth="1"/>
    <col min="53" max="53" width="3" style="132" customWidth="1"/>
    <col min="54" max="66" width="8.625" style="131" customWidth="1"/>
    <col min="67" max="68" width="11" style="131"/>
    <col min="69" max="69" width="25.625" style="131" customWidth="1"/>
    <col min="70" max="70" width="4.375" style="132" customWidth="1"/>
    <col min="71" max="84" width="8.625" style="131" customWidth="1"/>
    <col min="85" max="85" width="11" style="2" customWidth="1"/>
    <col min="86" max="88" width="11" style="131"/>
    <col min="89" max="101" width="8.625" style="131" customWidth="1"/>
    <col min="102" max="16384" width="11" style="131"/>
  </cols>
  <sheetData>
    <row r="1" spans="1:85" ht="15" customHeight="1" thickTop="1">
      <c r="A1" s="338" t="s">
        <v>154</v>
      </c>
      <c r="B1" s="339"/>
      <c r="C1" s="339"/>
      <c r="D1" s="339"/>
      <c r="E1" s="339"/>
      <c r="F1" s="339"/>
      <c r="G1" s="339"/>
      <c r="H1" s="339"/>
      <c r="I1" s="340"/>
      <c r="K1" s="347" t="s">
        <v>155</v>
      </c>
      <c r="L1" s="348"/>
      <c r="M1" s="348"/>
      <c r="N1" s="348"/>
      <c r="O1" s="348"/>
      <c r="P1" s="348"/>
      <c r="Q1" s="348"/>
      <c r="R1" s="348"/>
      <c r="S1" s="349"/>
      <c r="U1" s="356" t="s">
        <v>156</v>
      </c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8"/>
    </row>
    <row r="2" spans="1:85" ht="14.25" customHeight="1">
      <c r="A2" s="341"/>
      <c r="B2" s="342"/>
      <c r="C2" s="342"/>
      <c r="D2" s="342"/>
      <c r="E2" s="342"/>
      <c r="F2" s="342"/>
      <c r="G2" s="342"/>
      <c r="H2" s="342"/>
      <c r="I2" s="343"/>
      <c r="K2" s="350"/>
      <c r="L2" s="351"/>
      <c r="M2" s="351"/>
      <c r="N2" s="351"/>
      <c r="O2" s="351"/>
      <c r="P2" s="351"/>
      <c r="Q2" s="351"/>
      <c r="R2" s="351"/>
      <c r="S2" s="352"/>
      <c r="U2" s="359"/>
      <c r="V2" s="360"/>
      <c r="W2" s="360"/>
      <c r="X2" s="360"/>
      <c r="Y2" s="360"/>
      <c r="Z2" s="360"/>
      <c r="AA2" s="360"/>
      <c r="AB2" s="360"/>
      <c r="AC2" s="360"/>
      <c r="AD2" s="360"/>
      <c r="AE2" s="360"/>
      <c r="AF2" s="360"/>
      <c r="AG2" s="360"/>
      <c r="AH2" s="360"/>
      <c r="AI2" s="361"/>
    </row>
    <row r="3" spans="1:85" ht="15" customHeight="1" thickBot="1">
      <c r="A3" s="344"/>
      <c r="B3" s="345"/>
      <c r="C3" s="345"/>
      <c r="D3" s="345"/>
      <c r="E3" s="345"/>
      <c r="F3" s="345"/>
      <c r="G3" s="345"/>
      <c r="H3" s="345"/>
      <c r="I3" s="346"/>
      <c r="K3" s="353"/>
      <c r="L3" s="354"/>
      <c r="M3" s="354"/>
      <c r="N3" s="354"/>
      <c r="O3" s="354"/>
      <c r="P3" s="354"/>
      <c r="Q3" s="354"/>
      <c r="R3" s="354"/>
      <c r="S3" s="355"/>
      <c r="U3" s="362"/>
      <c r="V3" s="363"/>
      <c r="W3" s="363"/>
      <c r="X3" s="363"/>
      <c r="Y3" s="363"/>
      <c r="Z3" s="363"/>
      <c r="AA3" s="363"/>
      <c r="AB3" s="363"/>
      <c r="AC3" s="363"/>
      <c r="AD3" s="363"/>
      <c r="AE3" s="363"/>
      <c r="AF3" s="363"/>
      <c r="AG3" s="363"/>
      <c r="AH3" s="363"/>
      <c r="AI3" s="364"/>
    </row>
    <row r="4" spans="1:85" ht="15" customHeight="1" thickTop="1" thickBot="1">
      <c r="A4" s="133"/>
      <c r="B4" s="133"/>
      <c r="C4" s="133"/>
      <c r="D4" s="133"/>
      <c r="E4" s="133"/>
      <c r="F4" s="133"/>
      <c r="G4" s="133"/>
      <c r="H4" s="133"/>
      <c r="I4" s="133"/>
      <c r="K4" s="133"/>
      <c r="L4" s="133"/>
      <c r="M4" s="133"/>
      <c r="N4" s="133"/>
      <c r="O4" s="133"/>
      <c r="P4" s="133"/>
      <c r="Q4" s="133"/>
      <c r="R4" s="133"/>
      <c r="S4" s="133"/>
      <c r="U4" s="134"/>
      <c r="V4" s="134"/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34"/>
      <c r="AI4" s="134"/>
    </row>
    <row r="5" spans="1:85" ht="28.5">
      <c r="A5" s="365" t="s">
        <v>101</v>
      </c>
      <c r="B5" s="135" t="s">
        <v>0</v>
      </c>
      <c r="C5" s="135" t="s">
        <v>1</v>
      </c>
      <c r="D5" s="135" t="s">
        <v>2</v>
      </c>
      <c r="E5" s="135" t="s">
        <v>3</v>
      </c>
      <c r="F5" s="135" t="s">
        <v>27</v>
      </c>
      <c r="G5" s="135" t="s">
        <v>4</v>
      </c>
      <c r="H5" s="135" t="s">
        <v>5</v>
      </c>
      <c r="I5" s="136" t="s">
        <v>6</v>
      </c>
      <c r="K5" s="367" t="s">
        <v>101</v>
      </c>
      <c r="L5" s="137" t="s">
        <v>0</v>
      </c>
      <c r="M5" s="137" t="s">
        <v>1</v>
      </c>
      <c r="N5" s="137" t="s">
        <v>2</v>
      </c>
      <c r="O5" s="137" t="s">
        <v>3</v>
      </c>
      <c r="P5" s="137" t="s">
        <v>27</v>
      </c>
      <c r="Q5" s="137" t="s">
        <v>4</v>
      </c>
      <c r="R5" s="137" t="s">
        <v>5</v>
      </c>
      <c r="S5" s="138" t="s">
        <v>6</v>
      </c>
      <c r="U5" s="139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40"/>
      <c r="AJ5" s="140"/>
      <c r="AR5" s="132"/>
      <c r="BA5" s="131"/>
      <c r="BI5" s="132"/>
      <c r="BR5" s="131"/>
      <c r="BX5" s="2"/>
      <c r="CG5" s="131"/>
    </row>
    <row r="6" spans="1:85" ht="15">
      <c r="A6" s="366" t="s">
        <v>99</v>
      </c>
      <c r="B6" s="294" t="s">
        <v>109</v>
      </c>
      <c r="C6" s="295"/>
      <c r="D6" s="295"/>
      <c r="E6" s="295"/>
      <c r="F6" s="295"/>
      <c r="G6" s="295"/>
      <c r="H6" s="295"/>
      <c r="I6" s="296"/>
      <c r="K6" s="368" t="s">
        <v>99</v>
      </c>
      <c r="L6" s="297" t="s">
        <v>109</v>
      </c>
      <c r="M6" s="298"/>
      <c r="N6" s="298"/>
      <c r="O6" s="298"/>
      <c r="P6" s="298"/>
      <c r="Q6" s="298"/>
      <c r="R6" s="298"/>
      <c r="S6" s="299"/>
      <c r="U6" s="139"/>
      <c r="X6" s="131"/>
      <c r="Y6" s="131"/>
      <c r="Z6" s="131"/>
      <c r="AA6" s="131"/>
      <c r="AB6" s="131"/>
      <c r="AC6" s="131"/>
      <c r="AD6" s="131"/>
      <c r="AE6" s="131"/>
      <c r="AF6" s="131"/>
      <c r="AG6" s="131"/>
      <c r="AH6" s="140"/>
      <c r="AJ6" s="140"/>
      <c r="AR6" s="132"/>
      <c r="BA6" s="131"/>
      <c r="BI6" s="132"/>
      <c r="BR6" s="131"/>
      <c r="BX6" s="2"/>
      <c r="CG6" s="131"/>
    </row>
    <row r="7" spans="1:85" ht="15">
      <c r="A7" s="141" t="s">
        <v>7</v>
      </c>
      <c r="B7" s="42">
        <f>B33+B85</f>
        <v>0.36742194237664255</v>
      </c>
      <c r="C7" s="42">
        <f t="shared" ref="C7:E7" si="0">C33+C85</f>
        <v>0</v>
      </c>
      <c r="D7" s="42">
        <f t="shared" si="0"/>
        <v>4.4294830947920808E-4</v>
      </c>
      <c r="E7" s="42">
        <f t="shared" si="0"/>
        <v>0</v>
      </c>
      <c r="F7" s="142">
        <f>F59+F85</f>
        <v>0</v>
      </c>
      <c r="G7" s="42">
        <f t="shared" ref="G7:H22" si="1">G33+G85</f>
        <v>0</v>
      </c>
      <c r="H7" s="42">
        <f t="shared" si="1"/>
        <v>0</v>
      </c>
      <c r="I7" s="144">
        <f>SUM(B7:H7)</f>
        <v>0.36786489068612177</v>
      </c>
      <c r="J7" s="139"/>
      <c r="K7" s="145" t="s">
        <v>7</v>
      </c>
      <c r="L7" s="42">
        <f>L33+L85</f>
        <v>0.36742194237664255</v>
      </c>
      <c r="M7" s="42">
        <f t="shared" ref="M7:O7" si="2">M33+M85</f>
        <v>0</v>
      </c>
      <c r="N7" s="42">
        <f t="shared" si="2"/>
        <v>4.4294830947920808E-4</v>
      </c>
      <c r="O7" s="42">
        <f t="shared" si="2"/>
        <v>0</v>
      </c>
      <c r="P7" s="45">
        <f>P59+P85+P33</f>
        <v>0</v>
      </c>
      <c r="Q7" s="42">
        <f t="shared" ref="Q7:R22" si="3">Q33+Q85</f>
        <v>0</v>
      </c>
      <c r="R7" s="42">
        <f t="shared" si="3"/>
        <v>0</v>
      </c>
      <c r="S7" s="148">
        <f>SUM(L7:R7)</f>
        <v>0.36786489068612177</v>
      </c>
      <c r="T7" s="139" t="str">
        <f>IF(ABS(S7-I7)&gt;0.01,S7-I7,"")</f>
        <v/>
      </c>
      <c r="U7" s="139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40"/>
      <c r="AJ7" s="140"/>
      <c r="AR7" s="132"/>
      <c r="BA7" s="131"/>
      <c r="BI7" s="132"/>
      <c r="BR7" s="131"/>
      <c r="BX7" s="2"/>
      <c r="CG7" s="131"/>
    </row>
    <row r="8" spans="1:85" ht="15">
      <c r="A8" s="149" t="s">
        <v>8</v>
      </c>
      <c r="B8" s="48">
        <f t="shared" ref="B8:E23" si="4">B34+B86</f>
        <v>29.120903800177015</v>
      </c>
      <c r="C8" s="48">
        <f t="shared" si="4"/>
        <v>0</v>
      </c>
      <c r="D8" s="48">
        <f t="shared" si="4"/>
        <v>0</v>
      </c>
      <c r="E8" s="48">
        <f t="shared" si="4"/>
        <v>0</v>
      </c>
      <c r="F8" s="150">
        <f t="shared" ref="F8:F27" si="5">F60+F86</f>
        <v>0</v>
      </c>
      <c r="G8" s="48">
        <f t="shared" si="1"/>
        <v>0</v>
      </c>
      <c r="H8" s="48">
        <f t="shared" si="1"/>
        <v>0</v>
      </c>
      <c r="I8" s="152">
        <f t="shared" ref="I8:I27" si="6">SUM(B8:H8)</f>
        <v>29.120903800177015</v>
      </c>
      <c r="J8" s="139"/>
      <c r="K8" s="153" t="s">
        <v>8</v>
      </c>
      <c r="L8" s="51">
        <f t="shared" ref="L8:O23" si="7">L34+L86</f>
        <v>29.120903800177015</v>
      </c>
      <c r="M8" s="51">
        <f t="shared" si="7"/>
        <v>0</v>
      </c>
      <c r="N8" s="51">
        <f t="shared" si="7"/>
        <v>0</v>
      </c>
      <c r="O8" s="51">
        <f t="shared" si="7"/>
        <v>0</v>
      </c>
      <c r="P8" s="51">
        <f t="shared" ref="P8:P27" si="8">P60+P86+P34</f>
        <v>0</v>
      </c>
      <c r="Q8" s="51">
        <f t="shared" si="3"/>
        <v>0</v>
      </c>
      <c r="R8" s="51">
        <f t="shared" si="3"/>
        <v>0</v>
      </c>
      <c r="S8" s="156">
        <f t="shared" ref="S8:S27" si="9">SUM(L8:R8)</f>
        <v>29.120903800177015</v>
      </c>
      <c r="T8" s="139" t="str">
        <f t="shared" ref="T8:T24" si="10">IF(ABS(S8-I8)&gt;0.01,S8-I8,"")</f>
        <v/>
      </c>
      <c r="U8" s="139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40"/>
      <c r="AJ8" s="140"/>
      <c r="AR8" s="132"/>
      <c r="BA8" s="131"/>
      <c r="BI8" s="132"/>
      <c r="BR8" s="131"/>
      <c r="BX8" s="2"/>
      <c r="CG8" s="131"/>
    </row>
    <row r="9" spans="1:85" ht="15">
      <c r="A9" s="157" t="s">
        <v>10</v>
      </c>
      <c r="B9" s="45">
        <f t="shared" si="4"/>
        <v>0.29940680556693444</v>
      </c>
      <c r="C9" s="45">
        <f t="shared" si="4"/>
        <v>0</v>
      </c>
      <c r="D9" s="45">
        <f t="shared" si="4"/>
        <v>1.8745873125104787E-2</v>
      </c>
      <c r="E9" s="45">
        <f t="shared" si="4"/>
        <v>0</v>
      </c>
      <c r="F9" s="146">
        <f t="shared" si="5"/>
        <v>0</v>
      </c>
      <c r="G9" s="45">
        <f t="shared" si="1"/>
        <v>0</v>
      </c>
      <c r="H9" s="45">
        <f t="shared" si="1"/>
        <v>0</v>
      </c>
      <c r="I9" s="144">
        <f t="shared" si="6"/>
        <v>0.31815267869203923</v>
      </c>
      <c r="J9" s="139"/>
      <c r="K9" s="145" t="s">
        <v>10</v>
      </c>
      <c r="L9" s="45">
        <f t="shared" si="7"/>
        <v>0.29940680556693444</v>
      </c>
      <c r="M9" s="45">
        <f t="shared" si="7"/>
        <v>0</v>
      </c>
      <c r="N9" s="45">
        <f t="shared" si="7"/>
        <v>1.8745873125104787E-2</v>
      </c>
      <c r="O9" s="45">
        <f t="shared" si="7"/>
        <v>0</v>
      </c>
      <c r="P9" s="45">
        <f t="shared" si="8"/>
        <v>0</v>
      </c>
      <c r="Q9" s="45">
        <f t="shared" si="3"/>
        <v>0</v>
      </c>
      <c r="R9" s="45">
        <f t="shared" si="3"/>
        <v>0</v>
      </c>
      <c r="S9" s="148">
        <f t="shared" si="9"/>
        <v>0.31815267869203923</v>
      </c>
      <c r="T9" s="139" t="str">
        <f t="shared" si="10"/>
        <v/>
      </c>
      <c r="U9" s="139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40"/>
      <c r="AJ9" s="140"/>
      <c r="AR9" s="132"/>
      <c r="BA9" s="131"/>
      <c r="BI9" s="132"/>
      <c r="BR9" s="131"/>
      <c r="BX9" s="2"/>
      <c r="CG9" s="131"/>
    </row>
    <row r="10" spans="1:85" ht="15">
      <c r="A10" s="149" t="s">
        <v>53</v>
      </c>
      <c r="B10" s="48">
        <f t="shared" si="4"/>
        <v>0</v>
      </c>
      <c r="C10" s="48">
        <f t="shared" si="4"/>
        <v>0</v>
      </c>
      <c r="D10" s="48">
        <f t="shared" si="4"/>
        <v>0</v>
      </c>
      <c r="E10" s="48">
        <f t="shared" si="4"/>
        <v>0</v>
      </c>
      <c r="F10" s="150">
        <f t="shared" si="5"/>
        <v>0</v>
      </c>
      <c r="G10" s="48">
        <f t="shared" si="1"/>
        <v>0</v>
      </c>
      <c r="H10" s="48">
        <f t="shared" si="1"/>
        <v>0</v>
      </c>
      <c r="I10" s="152">
        <f t="shared" si="6"/>
        <v>0</v>
      </c>
      <c r="J10" s="139"/>
      <c r="K10" s="153" t="s">
        <v>53</v>
      </c>
      <c r="L10" s="51">
        <f t="shared" si="7"/>
        <v>0</v>
      </c>
      <c r="M10" s="51">
        <f t="shared" si="7"/>
        <v>0</v>
      </c>
      <c r="N10" s="51">
        <f t="shared" si="7"/>
        <v>0</v>
      </c>
      <c r="O10" s="51">
        <f t="shared" si="7"/>
        <v>0</v>
      </c>
      <c r="P10" s="51">
        <f t="shared" si="8"/>
        <v>0</v>
      </c>
      <c r="Q10" s="51">
        <f t="shared" si="3"/>
        <v>0</v>
      </c>
      <c r="R10" s="51">
        <f t="shared" si="3"/>
        <v>0</v>
      </c>
      <c r="S10" s="156">
        <f t="shared" si="9"/>
        <v>0</v>
      </c>
      <c r="T10" s="139" t="str">
        <f t="shared" si="10"/>
        <v/>
      </c>
      <c r="U10" s="139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40"/>
      <c r="AJ10" s="140"/>
      <c r="AR10" s="132"/>
      <c r="BA10" s="131"/>
      <c r="BI10" s="132"/>
      <c r="BR10" s="131"/>
      <c r="BX10" s="2"/>
      <c r="CG10" s="131"/>
    </row>
    <row r="11" spans="1:85" ht="15">
      <c r="A11" s="157" t="s">
        <v>16</v>
      </c>
      <c r="B11" s="45">
        <f t="shared" si="4"/>
        <v>83.795667664773831</v>
      </c>
      <c r="C11" s="45">
        <f t="shared" si="4"/>
        <v>25.89316524160013</v>
      </c>
      <c r="D11" s="45">
        <f t="shared" si="4"/>
        <v>34.775966746292376</v>
      </c>
      <c r="E11" s="45">
        <f t="shared" si="4"/>
        <v>1.1014519638845741</v>
      </c>
      <c r="F11" s="146">
        <f t="shared" si="5"/>
        <v>0</v>
      </c>
      <c r="G11" s="45">
        <f t="shared" si="1"/>
        <v>0</v>
      </c>
      <c r="H11" s="45">
        <f t="shared" si="1"/>
        <v>0</v>
      </c>
      <c r="I11" s="144">
        <f t="shared" si="6"/>
        <v>145.56625161655091</v>
      </c>
      <c r="J11" s="139"/>
      <c r="K11" s="145" t="s">
        <v>16</v>
      </c>
      <c r="L11" s="45">
        <f t="shared" si="7"/>
        <v>83.795667664773831</v>
      </c>
      <c r="M11" s="45">
        <f t="shared" si="7"/>
        <v>25.89316524160013</v>
      </c>
      <c r="N11" s="45">
        <f t="shared" si="7"/>
        <v>34.775966746292376</v>
      </c>
      <c r="O11" s="45">
        <f t="shared" si="7"/>
        <v>1.1014519638845741</v>
      </c>
      <c r="P11" s="45">
        <f t="shared" si="8"/>
        <v>0</v>
      </c>
      <c r="Q11" s="45">
        <f t="shared" si="3"/>
        <v>0</v>
      </c>
      <c r="R11" s="45">
        <f t="shared" si="3"/>
        <v>0</v>
      </c>
      <c r="S11" s="148">
        <f t="shared" si="9"/>
        <v>145.56625161655091</v>
      </c>
      <c r="T11" s="139" t="str">
        <f t="shared" si="10"/>
        <v/>
      </c>
      <c r="U11" s="139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40"/>
      <c r="AJ11" s="140"/>
      <c r="AR11" s="132"/>
      <c r="BA11" s="131"/>
      <c r="BI11" s="132"/>
      <c r="BR11" s="131"/>
      <c r="BX11" s="2"/>
      <c r="CG11" s="131"/>
    </row>
    <row r="12" spans="1:85" ht="15">
      <c r="A12" s="149" t="s">
        <v>15</v>
      </c>
      <c r="B12" s="48">
        <f t="shared" si="4"/>
        <v>2460.816637888764</v>
      </c>
      <c r="C12" s="48">
        <f t="shared" si="4"/>
        <v>4.1493590341948954</v>
      </c>
      <c r="D12" s="48">
        <f t="shared" si="4"/>
        <v>166.84347095893921</v>
      </c>
      <c r="E12" s="48">
        <f t="shared" si="4"/>
        <v>0</v>
      </c>
      <c r="F12" s="150">
        <f t="shared" si="5"/>
        <v>0</v>
      </c>
      <c r="G12" s="48">
        <f t="shared" si="1"/>
        <v>0</v>
      </c>
      <c r="H12" s="48">
        <f t="shared" si="1"/>
        <v>0</v>
      </c>
      <c r="I12" s="152">
        <f t="shared" si="6"/>
        <v>2631.8094678818979</v>
      </c>
      <c r="J12" s="139"/>
      <c r="K12" s="153" t="s">
        <v>15</v>
      </c>
      <c r="L12" s="51">
        <f t="shared" si="7"/>
        <v>2460.816637888764</v>
      </c>
      <c r="M12" s="51">
        <f t="shared" si="7"/>
        <v>4.1493590341948954</v>
      </c>
      <c r="N12" s="51">
        <f t="shared" si="7"/>
        <v>166.84347095893921</v>
      </c>
      <c r="O12" s="51">
        <f t="shared" si="7"/>
        <v>0</v>
      </c>
      <c r="P12" s="51">
        <f t="shared" si="8"/>
        <v>0</v>
      </c>
      <c r="Q12" s="51">
        <f t="shared" si="3"/>
        <v>0</v>
      </c>
      <c r="R12" s="51">
        <f t="shared" si="3"/>
        <v>0</v>
      </c>
      <c r="S12" s="156">
        <f t="shared" si="9"/>
        <v>2631.8094678818979</v>
      </c>
      <c r="T12" s="139" t="str">
        <f t="shared" si="10"/>
        <v/>
      </c>
      <c r="U12" s="139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40"/>
      <c r="AJ12" s="140"/>
      <c r="AR12" s="132"/>
      <c r="BA12" s="131"/>
      <c r="BI12" s="132"/>
      <c r="BR12" s="131"/>
      <c r="BX12" s="2"/>
      <c r="CG12" s="131"/>
    </row>
    <row r="13" spans="1:85" ht="15">
      <c r="A13" s="157" t="s">
        <v>55</v>
      </c>
      <c r="B13" s="45">
        <f t="shared" si="4"/>
        <v>0</v>
      </c>
      <c r="C13" s="45">
        <f t="shared" si="4"/>
        <v>8.8686616754964739E-2</v>
      </c>
      <c r="D13" s="45">
        <f t="shared" si="4"/>
        <v>0.12304231520471164</v>
      </c>
      <c r="E13" s="45">
        <f t="shared" si="4"/>
        <v>483.82195474504459</v>
      </c>
      <c r="F13" s="146">
        <f t="shared" si="5"/>
        <v>10565.923344180284</v>
      </c>
      <c r="G13" s="45">
        <f t="shared" si="1"/>
        <v>0</v>
      </c>
      <c r="H13" s="45">
        <f t="shared" si="1"/>
        <v>0</v>
      </c>
      <c r="I13" s="144">
        <f t="shared" si="6"/>
        <v>11049.957027857288</v>
      </c>
      <c r="J13" s="139"/>
      <c r="K13" s="159" t="s">
        <v>55</v>
      </c>
      <c r="L13" s="45">
        <f t="shared" si="7"/>
        <v>0</v>
      </c>
      <c r="M13" s="45">
        <f t="shared" si="7"/>
        <v>8.8686616754964739E-2</v>
      </c>
      <c r="N13" s="45">
        <f t="shared" si="7"/>
        <v>0.12304231520471164</v>
      </c>
      <c r="O13" s="45">
        <f t="shared" si="7"/>
        <v>483.82195474504459</v>
      </c>
      <c r="P13" s="45">
        <f t="shared" si="8"/>
        <v>10565.923344180284</v>
      </c>
      <c r="Q13" s="45">
        <f t="shared" si="3"/>
        <v>0</v>
      </c>
      <c r="R13" s="45">
        <f t="shared" si="3"/>
        <v>0</v>
      </c>
      <c r="S13" s="148">
        <f t="shared" si="9"/>
        <v>11049.957027857288</v>
      </c>
      <c r="T13" s="139" t="str">
        <f t="shared" si="10"/>
        <v/>
      </c>
      <c r="U13" s="139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40"/>
      <c r="AJ13" s="140"/>
      <c r="AR13" s="132"/>
      <c r="BA13" s="131"/>
      <c r="BI13" s="132"/>
      <c r="BR13" s="131"/>
      <c r="BX13" s="2"/>
      <c r="CG13" s="131"/>
    </row>
    <row r="14" spans="1:85" ht="15">
      <c r="A14" s="149" t="s">
        <v>12</v>
      </c>
      <c r="B14" s="48">
        <f t="shared" si="4"/>
        <v>0</v>
      </c>
      <c r="C14" s="48">
        <f t="shared" si="4"/>
        <v>0</v>
      </c>
      <c r="D14" s="48">
        <f t="shared" si="4"/>
        <v>1.9323964327472554E-3</v>
      </c>
      <c r="E14" s="48">
        <f t="shared" si="4"/>
        <v>13.994674080247458</v>
      </c>
      <c r="F14" s="150">
        <f t="shared" si="5"/>
        <v>2871.6022069571809</v>
      </c>
      <c r="G14" s="48">
        <f t="shared" si="1"/>
        <v>0</v>
      </c>
      <c r="H14" s="48">
        <f t="shared" si="1"/>
        <v>0</v>
      </c>
      <c r="I14" s="152">
        <f t="shared" si="6"/>
        <v>2885.5988134338613</v>
      </c>
      <c r="J14" s="139"/>
      <c r="K14" s="153" t="s">
        <v>12</v>
      </c>
      <c r="L14" s="51">
        <f t="shared" si="7"/>
        <v>0</v>
      </c>
      <c r="M14" s="51">
        <f t="shared" si="7"/>
        <v>0</v>
      </c>
      <c r="N14" s="51">
        <f t="shared" si="7"/>
        <v>1.9323964327472554E-3</v>
      </c>
      <c r="O14" s="51">
        <f t="shared" si="7"/>
        <v>13.994674080247458</v>
      </c>
      <c r="P14" s="51">
        <f t="shared" si="8"/>
        <v>2871.6022069571809</v>
      </c>
      <c r="Q14" s="51">
        <f t="shared" si="3"/>
        <v>0</v>
      </c>
      <c r="R14" s="51">
        <f t="shared" si="3"/>
        <v>0</v>
      </c>
      <c r="S14" s="156">
        <f t="shared" si="9"/>
        <v>2885.5988134338613</v>
      </c>
      <c r="T14" s="139" t="str">
        <f t="shared" si="10"/>
        <v/>
      </c>
      <c r="U14" s="139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40"/>
      <c r="AJ14" s="140"/>
      <c r="AR14" s="132"/>
      <c r="BA14" s="131"/>
      <c r="BI14" s="132"/>
      <c r="BR14" s="131"/>
      <c r="BX14" s="2"/>
      <c r="CG14" s="131"/>
    </row>
    <row r="15" spans="1:85" ht="15">
      <c r="A15" s="157" t="s">
        <v>56</v>
      </c>
      <c r="B15" s="45">
        <f t="shared" si="4"/>
        <v>0</v>
      </c>
      <c r="C15" s="45">
        <f t="shared" si="4"/>
        <v>0</v>
      </c>
      <c r="D15" s="45">
        <f t="shared" si="4"/>
        <v>0</v>
      </c>
      <c r="E15" s="45">
        <f t="shared" si="4"/>
        <v>0</v>
      </c>
      <c r="F15" s="146">
        <f t="shared" si="5"/>
        <v>36.302537411884501</v>
      </c>
      <c r="G15" s="45">
        <f t="shared" si="1"/>
        <v>0</v>
      </c>
      <c r="H15" s="45">
        <f t="shared" si="1"/>
        <v>0</v>
      </c>
      <c r="I15" s="144">
        <f t="shared" si="6"/>
        <v>36.302537411884501</v>
      </c>
      <c r="J15" s="139"/>
      <c r="K15" s="159" t="s">
        <v>56</v>
      </c>
      <c r="L15" s="45">
        <f t="shared" si="7"/>
        <v>0</v>
      </c>
      <c r="M15" s="45">
        <f t="shared" si="7"/>
        <v>0</v>
      </c>
      <c r="N15" s="45">
        <f t="shared" si="7"/>
        <v>0</v>
      </c>
      <c r="O15" s="45">
        <f t="shared" si="7"/>
        <v>0</v>
      </c>
      <c r="P15" s="45">
        <f t="shared" si="8"/>
        <v>36.302537411884501</v>
      </c>
      <c r="Q15" s="45">
        <f t="shared" si="3"/>
        <v>0</v>
      </c>
      <c r="R15" s="45">
        <f t="shared" si="3"/>
        <v>0</v>
      </c>
      <c r="S15" s="148">
        <f t="shared" si="9"/>
        <v>36.302537411884501</v>
      </c>
      <c r="T15" s="139" t="str">
        <f t="shared" si="10"/>
        <v/>
      </c>
      <c r="U15" s="139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40"/>
      <c r="AJ15" s="140"/>
      <c r="AR15" s="132"/>
      <c r="BA15" s="131"/>
      <c r="BI15" s="132"/>
      <c r="BR15" s="131"/>
      <c r="BX15" s="2"/>
      <c r="CG15" s="131"/>
    </row>
    <row r="16" spans="1:85" ht="15">
      <c r="A16" s="149" t="s">
        <v>17</v>
      </c>
      <c r="B16" s="48">
        <f t="shared" si="4"/>
        <v>64.993724079927276</v>
      </c>
      <c r="C16" s="48">
        <f t="shared" si="4"/>
        <v>0.30057815542465527</v>
      </c>
      <c r="D16" s="48">
        <f t="shared" si="4"/>
        <v>25.902381689123381</v>
      </c>
      <c r="E16" s="48">
        <f t="shared" si="4"/>
        <v>3.0226822454506657</v>
      </c>
      <c r="F16" s="150">
        <f t="shared" si="5"/>
        <v>6.644921240042704</v>
      </c>
      <c r="G16" s="48">
        <f t="shared" si="1"/>
        <v>0</v>
      </c>
      <c r="H16" s="48">
        <f t="shared" si="1"/>
        <v>0</v>
      </c>
      <c r="I16" s="152">
        <f t="shared" si="6"/>
        <v>100.86428740996868</v>
      </c>
      <c r="J16" s="139"/>
      <c r="K16" s="153" t="s">
        <v>17</v>
      </c>
      <c r="L16" s="51">
        <f t="shared" si="7"/>
        <v>64.993724079927276</v>
      </c>
      <c r="M16" s="51">
        <f t="shared" si="7"/>
        <v>0.30057815542465527</v>
      </c>
      <c r="N16" s="51">
        <f t="shared" si="7"/>
        <v>25.902381689123381</v>
      </c>
      <c r="O16" s="51">
        <f t="shared" si="7"/>
        <v>3.0226822454506657</v>
      </c>
      <c r="P16" s="51">
        <f t="shared" si="8"/>
        <v>6.644921240042704</v>
      </c>
      <c r="Q16" s="51">
        <f t="shared" si="3"/>
        <v>0</v>
      </c>
      <c r="R16" s="51">
        <f t="shared" si="3"/>
        <v>0</v>
      </c>
      <c r="S16" s="156">
        <f t="shared" si="9"/>
        <v>100.86428740996868</v>
      </c>
      <c r="T16" s="139" t="str">
        <f t="shared" si="10"/>
        <v/>
      </c>
      <c r="U16" s="139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40"/>
      <c r="AJ16" s="140"/>
      <c r="AR16" s="132"/>
      <c r="BA16" s="131"/>
      <c r="BI16" s="132"/>
      <c r="BR16" s="131"/>
      <c r="BX16" s="2"/>
      <c r="CG16" s="131"/>
    </row>
    <row r="17" spans="1:85" ht="15">
      <c r="A17" s="157" t="s">
        <v>141</v>
      </c>
      <c r="B17" s="45">
        <f t="shared" si="4"/>
        <v>4291.0276564646683</v>
      </c>
      <c r="C17" s="45">
        <f t="shared" si="4"/>
        <v>1744.4227240529758</v>
      </c>
      <c r="D17" s="45">
        <f t="shared" si="4"/>
        <v>1553.9397387986132</v>
      </c>
      <c r="E17" s="45">
        <f t="shared" si="4"/>
        <v>145.43412937432038</v>
      </c>
      <c r="F17" s="146">
        <f t="shared" si="5"/>
        <v>42.708251217809909</v>
      </c>
      <c r="G17" s="45">
        <f t="shared" si="1"/>
        <v>3.2106054355456659E-2</v>
      </c>
      <c r="H17" s="45">
        <f t="shared" si="1"/>
        <v>0</v>
      </c>
      <c r="I17" s="144">
        <f t="shared" si="6"/>
        <v>7777.5646059627443</v>
      </c>
      <c r="J17" s="139"/>
      <c r="K17" s="159" t="s">
        <v>141</v>
      </c>
      <c r="L17" s="45">
        <f t="shared" si="7"/>
        <v>4291.0276564646683</v>
      </c>
      <c r="M17" s="45">
        <f t="shared" si="7"/>
        <v>1744.4227240529758</v>
      </c>
      <c r="N17" s="45">
        <f t="shared" si="7"/>
        <v>1553.9397387986132</v>
      </c>
      <c r="O17" s="45">
        <f t="shared" si="7"/>
        <v>145.43412937432038</v>
      </c>
      <c r="P17" s="45">
        <f t="shared" si="8"/>
        <v>42.708251217809909</v>
      </c>
      <c r="Q17" s="45">
        <f t="shared" si="3"/>
        <v>3.2106054355456659E-2</v>
      </c>
      <c r="R17" s="45">
        <f t="shared" si="3"/>
        <v>0</v>
      </c>
      <c r="S17" s="148">
        <f t="shared" si="9"/>
        <v>7777.5646059627443</v>
      </c>
      <c r="T17" s="139" t="str">
        <f t="shared" si="10"/>
        <v/>
      </c>
      <c r="U17" s="139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40"/>
      <c r="AJ17" s="140"/>
      <c r="AR17" s="132"/>
      <c r="BA17" s="131"/>
      <c r="BI17" s="132"/>
      <c r="BR17" s="131"/>
      <c r="BX17" s="2"/>
      <c r="CG17" s="131"/>
    </row>
    <row r="18" spans="1:85" ht="15">
      <c r="A18" s="149" t="s">
        <v>25</v>
      </c>
      <c r="B18" s="48">
        <f t="shared" si="4"/>
        <v>1372.0894464498072</v>
      </c>
      <c r="C18" s="48">
        <f t="shared" si="4"/>
        <v>81.306070747140964</v>
      </c>
      <c r="D18" s="48">
        <f t="shared" si="4"/>
        <v>2170.040555942323</v>
      </c>
      <c r="E18" s="48">
        <f t="shared" si="4"/>
        <v>3923.479929705682</v>
      </c>
      <c r="F18" s="150">
        <f t="shared" si="5"/>
        <v>475.40710293804102</v>
      </c>
      <c r="G18" s="48">
        <f t="shared" si="1"/>
        <v>1362.9302044196936</v>
      </c>
      <c r="H18" s="48">
        <f t="shared" si="1"/>
        <v>58.007489797311052</v>
      </c>
      <c r="I18" s="152">
        <f t="shared" si="6"/>
        <v>9443.2608</v>
      </c>
      <c r="J18" s="139"/>
      <c r="K18" s="153" t="s">
        <v>25</v>
      </c>
      <c r="L18" s="51">
        <f t="shared" si="7"/>
        <v>1372.0894464498072</v>
      </c>
      <c r="M18" s="51">
        <f t="shared" si="7"/>
        <v>81.306070747140964</v>
      </c>
      <c r="N18" s="51">
        <f t="shared" si="7"/>
        <v>2170.040555942323</v>
      </c>
      <c r="O18" s="51">
        <f t="shared" si="7"/>
        <v>3923.479929705682</v>
      </c>
      <c r="P18" s="51">
        <f t="shared" si="8"/>
        <v>475.40710293804102</v>
      </c>
      <c r="Q18" s="51">
        <f t="shared" si="3"/>
        <v>1362.9302044196936</v>
      </c>
      <c r="R18" s="51">
        <f t="shared" si="3"/>
        <v>58.007489797311052</v>
      </c>
      <c r="S18" s="156">
        <f t="shared" si="9"/>
        <v>9443.2608</v>
      </c>
      <c r="T18" s="139" t="str">
        <f t="shared" si="10"/>
        <v/>
      </c>
      <c r="U18" s="139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40"/>
      <c r="AJ18" s="140"/>
      <c r="AR18" s="132"/>
      <c r="BA18" s="131"/>
      <c r="BI18" s="132"/>
      <c r="BR18" s="131"/>
      <c r="BX18" s="2"/>
      <c r="CG18" s="131"/>
    </row>
    <row r="19" spans="1:85" ht="15">
      <c r="A19" s="157" t="s">
        <v>24</v>
      </c>
      <c r="B19" s="45">
        <f t="shared" si="4"/>
        <v>861.3889977131156</v>
      </c>
      <c r="C19" s="45">
        <f t="shared" si="4"/>
        <v>7.5688603211580388</v>
      </c>
      <c r="D19" s="45">
        <f t="shared" si="4"/>
        <v>116.58109759303954</v>
      </c>
      <c r="E19" s="45">
        <f t="shared" si="4"/>
        <v>0</v>
      </c>
      <c r="F19" s="146">
        <f t="shared" si="5"/>
        <v>0</v>
      </c>
      <c r="G19" s="45">
        <f t="shared" si="1"/>
        <v>0</v>
      </c>
      <c r="H19" s="45">
        <f t="shared" si="1"/>
        <v>0</v>
      </c>
      <c r="I19" s="144">
        <f t="shared" si="6"/>
        <v>985.53895562731316</v>
      </c>
      <c r="J19" s="139"/>
      <c r="K19" s="159" t="s">
        <v>24</v>
      </c>
      <c r="L19" s="45">
        <f t="shared" si="7"/>
        <v>861.3889977131156</v>
      </c>
      <c r="M19" s="45">
        <f t="shared" si="7"/>
        <v>7.5688603211580388</v>
      </c>
      <c r="N19" s="45">
        <f t="shared" si="7"/>
        <v>116.58109759303954</v>
      </c>
      <c r="O19" s="45">
        <f t="shared" si="7"/>
        <v>0</v>
      </c>
      <c r="P19" s="45">
        <f t="shared" si="8"/>
        <v>0</v>
      </c>
      <c r="Q19" s="45">
        <f t="shared" si="3"/>
        <v>0</v>
      </c>
      <c r="R19" s="45">
        <f t="shared" si="3"/>
        <v>0</v>
      </c>
      <c r="S19" s="148">
        <f t="shared" si="9"/>
        <v>985.53895562731316</v>
      </c>
      <c r="T19" s="139" t="str">
        <f t="shared" si="10"/>
        <v/>
      </c>
      <c r="U19" s="139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40"/>
      <c r="AJ19" s="140"/>
      <c r="AR19" s="132"/>
      <c r="BA19" s="131"/>
      <c r="BI19" s="132"/>
      <c r="BR19" s="131"/>
      <c r="BX19" s="2"/>
      <c r="CG19" s="131"/>
    </row>
    <row r="20" spans="1:85" ht="15">
      <c r="A20" s="149" t="s">
        <v>57</v>
      </c>
      <c r="B20" s="48">
        <f t="shared" si="4"/>
        <v>2274.0464994049562</v>
      </c>
      <c r="C20" s="48">
        <f t="shared" si="4"/>
        <v>4.2214730499615474</v>
      </c>
      <c r="D20" s="48">
        <f t="shared" si="4"/>
        <v>263.72106318271892</v>
      </c>
      <c r="E20" s="48">
        <f t="shared" si="4"/>
        <v>0</v>
      </c>
      <c r="F20" s="150">
        <f t="shared" si="5"/>
        <v>0</v>
      </c>
      <c r="G20" s="48">
        <f t="shared" si="1"/>
        <v>0</v>
      </c>
      <c r="H20" s="48">
        <f t="shared" si="1"/>
        <v>0</v>
      </c>
      <c r="I20" s="152">
        <f t="shared" si="6"/>
        <v>2541.9890356376363</v>
      </c>
      <c r="J20" s="139"/>
      <c r="K20" s="153" t="s">
        <v>57</v>
      </c>
      <c r="L20" s="51">
        <f t="shared" si="7"/>
        <v>2274.0464994049562</v>
      </c>
      <c r="M20" s="51">
        <f t="shared" si="7"/>
        <v>4.2214730499615474</v>
      </c>
      <c r="N20" s="51">
        <f t="shared" si="7"/>
        <v>263.72106318271892</v>
      </c>
      <c r="O20" s="51">
        <f t="shared" si="7"/>
        <v>0</v>
      </c>
      <c r="P20" s="51">
        <f t="shared" si="8"/>
        <v>0</v>
      </c>
      <c r="Q20" s="51">
        <f t="shared" si="3"/>
        <v>0</v>
      </c>
      <c r="R20" s="51">
        <f t="shared" si="3"/>
        <v>0</v>
      </c>
      <c r="S20" s="156">
        <f t="shared" si="9"/>
        <v>2541.9890356376363</v>
      </c>
      <c r="T20" s="139" t="str">
        <f t="shared" si="10"/>
        <v/>
      </c>
      <c r="U20" s="139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40"/>
      <c r="AJ20" s="140"/>
      <c r="AR20" s="132"/>
      <c r="BA20" s="131"/>
      <c r="BI20" s="132"/>
      <c r="BR20" s="131"/>
      <c r="BX20" s="2"/>
      <c r="CG20" s="131"/>
    </row>
    <row r="21" spans="1:85" ht="15">
      <c r="A21" s="157" t="s">
        <v>22</v>
      </c>
      <c r="B21" s="45">
        <f t="shared" si="4"/>
        <v>592.54017361206093</v>
      </c>
      <c r="C21" s="45">
        <f t="shared" si="4"/>
        <v>78.919772521605267</v>
      </c>
      <c r="D21" s="45">
        <f t="shared" si="4"/>
        <v>571.85064616372517</v>
      </c>
      <c r="E21" s="45">
        <f t="shared" si="4"/>
        <v>3.2944366290150273</v>
      </c>
      <c r="F21" s="146">
        <f t="shared" si="5"/>
        <v>836.70102751561342</v>
      </c>
      <c r="G21" s="45">
        <f t="shared" si="1"/>
        <v>0</v>
      </c>
      <c r="H21" s="45">
        <f t="shared" si="1"/>
        <v>0</v>
      </c>
      <c r="I21" s="144">
        <f t="shared" si="6"/>
        <v>2083.3060564420198</v>
      </c>
      <c r="J21" s="139"/>
      <c r="K21" s="159" t="s">
        <v>22</v>
      </c>
      <c r="L21" s="45">
        <f t="shared" si="7"/>
        <v>592.54017361206093</v>
      </c>
      <c r="M21" s="45">
        <f t="shared" si="7"/>
        <v>78.919772521605267</v>
      </c>
      <c r="N21" s="45">
        <f t="shared" si="7"/>
        <v>571.85064616372517</v>
      </c>
      <c r="O21" s="45">
        <f t="shared" si="7"/>
        <v>3.2944366290150273</v>
      </c>
      <c r="P21" s="45">
        <f t="shared" si="8"/>
        <v>836.70102751561342</v>
      </c>
      <c r="Q21" s="45">
        <f t="shared" si="3"/>
        <v>0</v>
      </c>
      <c r="R21" s="45">
        <f t="shared" si="3"/>
        <v>0</v>
      </c>
      <c r="S21" s="148">
        <f t="shared" si="9"/>
        <v>2083.3060564420198</v>
      </c>
      <c r="T21" s="139" t="str">
        <f t="shared" si="10"/>
        <v/>
      </c>
      <c r="U21" s="139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40"/>
      <c r="AJ21" s="140"/>
      <c r="AR21" s="132"/>
      <c r="BA21" s="131"/>
      <c r="BI21" s="132"/>
      <c r="BR21" s="131"/>
      <c r="BX21" s="2"/>
      <c r="CG21" s="131"/>
    </row>
    <row r="22" spans="1:85" ht="15">
      <c r="A22" s="149" t="s">
        <v>21</v>
      </c>
      <c r="B22" s="48">
        <f t="shared" si="4"/>
        <v>1.6966925247858691</v>
      </c>
      <c r="C22" s="48">
        <f t="shared" si="4"/>
        <v>6.3930263549427616E-2</v>
      </c>
      <c r="D22" s="48">
        <f t="shared" si="4"/>
        <v>4.3484011013073936E-4</v>
      </c>
      <c r="E22" s="48">
        <f t="shared" si="4"/>
        <v>0</v>
      </c>
      <c r="F22" s="150">
        <f t="shared" si="5"/>
        <v>0</v>
      </c>
      <c r="G22" s="48">
        <f t="shared" si="1"/>
        <v>0</v>
      </c>
      <c r="H22" s="48">
        <f t="shared" si="1"/>
        <v>0</v>
      </c>
      <c r="I22" s="152">
        <f t="shared" si="6"/>
        <v>1.7610576284454276</v>
      </c>
      <c r="J22" s="139"/>
      <c r="K22" s="153" t="s">
        <v>21</v>
      </c>
      <c r="L22" s="51">
        <f t="shared" si="7"/>
        <v>1.6966925247858691</v>
      </c>
      <c r="M22" s="51">
        <f t="shared" si="7"/>
        <v>6.3930263549427616E-2</v>
      </c>
      <c r="N22" s="51">
        <f t="shared" si="7"/>
        <v>4.3484011013073936E-4</v>
      </c>
      <c r="O22" s="51">
        <f t="shared" si="7"/>
        <v>0</v>
      </c>
      <c r="P22" s="51">
        <f t="shared" si="8"/>
        <v>0</v>
      </c>
      <c r="Q22" s="51">
        <f t="shared" si="3"/>
        <v>0</v>
      </c>
      <c r="R22" s="51">
        <f t="shared" si="3"/>
        <v>0</v>
      </c>
      <c r="S22" s="156">
        <f t="shared" si="9"/>
        <v>1.7610576284454276</v>
      </c>
      <c r="T22" s="139" t="str">
        <f t="shared" si="10"/>
        <v/>
      </c>
      <c r="U22" s="139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40"/>
      <c r="AJ22" s="140"/>
      <c r="AR22" s="132"/>
      <c r="BA22" s="131"/>
      <c r="BI22" s="132"/>
      <c r="BR22" s="131"/>
      <c r="BX22" s="2"/>
      <c r="CG22" s="131"/>
    </row>
    <row r="23" spans="1:85" ht="15">
      <c r="A23" s="160" t="s">
        <v>61</v>
      </c>
      <c r="B23" s="45">
        <f t="shared" si="4"/>
        <v>1496.9638057440491</v>
      </c>
      <c r="C23" s="45">
        <f t="shared" si="4"/>
        <v>0</v>
      </c>
      <c r="D23" s="45">
        <f t="shared" si="4"/>
        <v>364.08202686761194</v>
      </c>
      <c r="E23" s="45">
        <f t="shared" si="4"/>
        <v>0</v>
      </c>
      <c r="F23" s="146">
        <f t="shared" si="5"/>
        <v>0</v>
      </c>
      <c r="G23" s="45">
        <f t="shared" ref="G23:H27" si="11">G49+G101</f>
        <v>0</v>
      </c>
      <c r="H23" s="45">
        <f t="shared" si="11"/>
        <v>0</v>
      </c>
      <c r="I23" s="144">
        <f t="shared" si="6"/>
        <v>1861.0458326116609</v>
      </c>
      <c r="J23" s="139"/>
      <c r="K23" s="161" t="s">
        <v>61</v>
      </c>
      <c r="L23" s="45">
        <f t="shared" si="7"/>
        <v>1496.9638057440491</v>
      </c>
      <c r="M23" s="45">
        <f t="shared" si="7"/>
        <v>0</v>
      </c>
      <c r="N23" s="45">
        <f t="shared" si="7"/>
        <v>364.08202686761194</v>
      </c>
      <c r="O23" s="45">
        <f t="shared" si="7"/>
        <v>0</v>
      </c>
      <c r="P23" s="45">
        <f t="shared" si="8"/>
        <v>0</v>
      </c>
      <c r="Q23" s="45">
        <f t="shared" ref="Q23:R27" si="12">Q49+Q101</f>
        <v>0</v>
      </c>
      <c r="R23" s="45">
        <f t="shared" si="12"/>
        <v>0</v>
      </c>
      <c r="S23" s="148">
        <f t="shared" si="9"/>
        <v>1861.0458326116609</v>
      </c>
      <c r="T23" s="139" t="str">
        <f t="shared" si="10"/>
        <v/>
      </c>
      <c r="U23" s="139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40"/>
      <c r="AJ23" s="140"/>
      <c r="AR23" s="132"/>
      <c r="BA23" s="131"/>
      <c r="BI23" s="132"/>
      <c r="BR23" s="131"/>
      <c r="BX23" s="2"/>
      <c r="CG23" s="131"/>
    </row>
    <row r="24" spans="1:85">
      <c r="A24" s="162" t="str">
        <f>A50</f>
        <v>Umgebungswärme etc.</v>
      </c>
      <c r="B24" s="55">
        <f t="shared" ref="B24:E27" si="13">B50+B102</f>
        <v>1496.9638057440491</v>
      </c>
      <c r="C24" s="55">
        <f t="shared" si="13"/>
        <v>0</v>
      </c>
      <c r="D24" s="55">
        <f t="shared" si="13"/>
        <v>364.08202686761194</v>
      </c>
      <c r="E24" s="55">
        <f t="shared" si="13"/>
        <v>0</v>
      </c>
      <c r="F24" s="163">
        <f t="shared" si="5"/>
        <v>0</v>
      </c>
      <c r="G24" s="55">
        <f t="shared" si="11"/>
        <v>0</v>
      </c>
      <c r="H24" s="55">
        <f t="shared" si="11"/>
        <v>0</v>
      </c>
      <c r="I24" s="165">
        <f t="shared" si="6"/>
        <v>1861.0458326116609</v>
      </c>
      <c r="J24" s="139"/>
      <c r="K24" s="166" t="s">
        <v>23</v>
      </c>
      <c r="L24" s="58">
        <f t="shared" ref="L24:O27" si="14">L50+L102</f>
        <v>1496.9638057440491</v>
      </c>
      <c r="M24" s="58">
        <f t="shared" si="14"/>
        <v>0</v>
      </c>
      <c r="N24" s="58">
        <f t="shared" si="14"/>
        <v>364.08202686761194</v>
      </c>
      <c r="O24" s="58">
        <f t="shared" si="14"/>
        <v>0</v>
      </c>
      <c r="P24" s="58">
        <f t="shared" si="8"/>
        <v>0</v>
      </c>
      <c r="Q24" s="58">
        <f t="shared" si="12"/>
        <v>0</v>
      </c>
      <c r="R24" s="58">
        <f t="shared" si="12"/>
        <v>0</v>
      </c>
      <c r="S24" s="169">
        <f t="shared" si="9"/>
        <v>1861.0458326116609</v>
      </c>
      <c r="T24" s="139" t="str">
        <f t="shared" si="10"/>
        <v/>
      </c>
      <c r="U24" s="139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40"/>
      <c r="AJ24" s="140"/>
      <c r="AR24" s="132"/>
      <c r="BA24" s="131"/>
      <c r="BI24" s="132"/>
      <c r="BR24" s="131"/>
      <c r="BX24" s="2"/>
      <c r="CG24" s="131"/>
    </row>
    <row r="25" spans="1:85">
      <c r="A25" s="170" t="str">
        <f>A51</f>
        <v>Gichtgas</v>
      </c>
      <c r="B25" s="61">
        <f t="shared" si="13"/>
        <v>0</v>
      </c>
      <c r="C25" s="61">
        <f t="shared" si="13"/>
        <v>0</v>
      </c>
      <c r="D25" s="61">
        <f t="shared" si="13"/>
        <v>0</v>
      </c>
      <c r="E25" s="61">
        <f t="shared" si="13"/>
        <v>0</v>
      </c>
      <c r="F25" s="171">
        <f t="shared" si="5"/>
        <v>0</v>
      </c>
      <c r="G25" s="61">
        <f t="shared" si="11"/>
        <v>0</v>
      </c>
      <c r="H25" s="61">
        <f t="shared" si="11"/>
        <v>0</v>
      </c>
      <c r="I25" s="173">
        <f t="shared" si="6"/>
        <v>0</v>
      </c>
      <c r="J25" s="139"/>
      <c r="K25" s="174" t="s">
        <v>19</v>
      </c>
      <c r="L25" s="61">
        <f t="shared" si="14"/>
        <v>0</v>
      </c>
      <c r="M25" s="61">
        <f t="shared" si="14"/>
        <v>0</v>
      </c>
      <c r="N25" s="61">
        <f t="shared" si="14"/>
        <v>0</v>
      </c>
      <c r="O25" s="61">
        <f t="shared" si="14"/>
        <v>0</v>
      </c>
      <c r="P25" s="61">
        <f t="shared" si="8"/>
        <v>0</v>
      </c>
      <c r="Q25" s="61">
        <f t="shared" si="12"/>
        <v>0</v>
      </c>
      <c r="R25" s="61">
        <f t="shared" si="12"/>
        <v>0</v>
      </c>
      <c r="S25" s="176">
        <f t="shared" si="9"/>
        <v>0</v>
      </c>
      <c r="T25" s="139"/>
      <c r="U25" s="139"/>
      <c r="Z25" s="140"/>
      <c r="AA25" s="131"/>
      <c r="AB25" s="131"/>
      <c r="AC25" s="131"/>
      <c r="AD25" s="131"/>
      <c r="AE25" s="131"/>
      <c r="AF25" s="131"/>
      <c r="AG25" s="131"/>
      <c r="AH25" s="131"/>
      <c r="AI25" s="131"/>
      <c r="AR25" s="132"/>
      <c r="BA25" s="131"/>
      <c r="BI25" s="132"/>
      <c r="BR25" s="131"/>
      <c r="BX25" s="2"/>
      <c r="CG25" s="131"/>
    </row>
    <row r="26" spans="1:85">
      <c r="A26" s="162" t="str">
        <f>A52</f>
        <v>Kokereigas</v>
      </c>
      <c r="B26" s="55">
        <f t="shared" si="13"/>
        <v>0</v>
      </c>
      <c r="C26" s="55">
        <f t="shared" si="13"/>
        <v>0</v>
      </c>
      <c r="D26" s="55">
        <f t="shared" si="13"/>
        <v>0</v>
      </c>
      <c r="E26" s="55">
        <f t="shared" si="13"/>
        <v>0</v>
      </c>
      <c r="F26" s="163">
        <f t="shared" si="5"/>
        <v>0</v>
      </c>
      <c r="G26" s="55">
        <f t="shared" si="11"/>
        <v>0</v>
      </c>
      <c r="H26" s="55">
        <f t="shared" si="11"/>
        <v>0</v>
      </c>
      <c r="I26" s="165">
        <f t="shared" si="6"/>
        <v>0</v>
      </c>
      <c r="J26" s="139"/>
      <c r="K26" s="166" t="s">
        <v>20</v>
      </c>
      <c r="L26" s="58">
        <f t="shared" si="14"/>
        <v>0</v>
      </c>
      <c r="M26" s="58">
        <f t="shared" si="14"/>
        <v>0</v>
      </c>
      <c r="N26" s="58">
        <f t="shared" si="14"/>
        <v>0</v>
      </c>
      <c r="O26" s="58">
        <f t="shared" si="14"/>
        <v>0</v>
      </c>
      <c r="P26" s="58">
        <f t="shared" si="8"/>
        <v>0</v>
      </c>
      <c r="Q26" s="58">
        <f t="shared" si="12"/>
        <v>0</v>
      </c>
      <c r="R26" s="58">
        <f t="shared" si="12"/>
        <v>0</v>
      </c>
      <c r="S26" s="169">
        <f t="shared" si="9"/>
        <v>0</v>
      </c>
      <c r="T26" s="139"/>
      <c r="U26" s="139"/>
      <c r="Z26" s="140"/>
      <c r="AA26" s="131"/>
      <c r="AB26" s="131"/>
      <c r="AC26" s="131"/>
      <c r="AD26" s="131"/>
      <c r="AE26" s="131"/>
      <c r="AF26" s="131"/>
      <c r="AG26" s="131"/>
      <c r="AH26" s="131"/>
      <c r="AI26" s="131"/>
      <c r="AR26" s="132"/>
      <c r="BA26" s="131"/>
      <c r="BI26" s="132"/>
      <c r="BR26" s="131"/>
      <c r="BX26" s="2"/>
      <c r="CG26" s="131"/>
    </row>
    <row r="27" spans="1:85" ht="15" thickBot="1">
      <c r="A27" s="177" t="str">
        <f>A53</f>
        <v>Brenntorf</v>
      </c>
      <c r="B27" s="66">
        <f t="shared" si="13"/>
        <v>0</v>
      </c>
      <c r="C27" s="66">
        <f t="shared" si="13"/>
        <v>0</v>
      </c>
      <c r="D27" s="66">
        <f t="shared" si="13"/>
        <v>0</v>
      </c>
      <c r="E27" s="66">
        <f t="shared" si="13"/>
        <v>0</v>
      </c>
      <c r="F27" s="178">
        <f t="shared" si="5"/>
        <v>0</v>
      </c>
      <c r="G27" s="66">
        <f t="shared" si="11"/>
        <v>0</v>
      </c>
      <c r="H27" s="66">
        <f t="shared" si="11"/>
        <v>0</v>
      </c>
      <c r="I27" s="180">
        <f t="shared" si="6"/>
        <v>0</v>
      </c>
      <c r="J27" s="139"/>
      <c r="K27" s="181" t="s">
        <v>63</v>
      </c>
      <c r="L27" s="66">
        <f t="shared" si="14"/>
        <v>0</v>
      </c>
      <c r="M27" s="66">
        <f t="shared" si="14"/>
        <v>0</v>
      </c>
      <c r="N27" s="66">
        <f t="shared" si="14"/>
        <v>0</v>
      </c>
      <c r="O27" s="66">
        <f t="shared" si="14"/>
        <v>0</v>
      </c>
      <c r="P27" s="66">
        <f t="shared" si="8"/>
        <v>0</v>
      </c>
      <c r="Q27" s="66">
        <f t="shared" si="12"/>
        <v>0</v>
      </c>
      <c r="R27" s="66">
        <f t="shared" si="12"/>
        <v>0</v>
      </c>
      <c r="S27" s="183">
        <f t="shared" si="9"/>
        <v>0</v>
      </c>
      <c r="T27" s="139"/>
      <c r="U27" s="139"/>
      <c r="Z27" s="140"/>
      <c r="AA27" s="131"/>
      <c r="AB27" s="131"/>
      <c r="AC27" s="131"/>
      <c r="AD27" s="131"/>
      <c r="AE27" s="131"/>
      <c r="AF27" s="131"/>
      <c r="AG27" s="131"/>
      <c r="AH27" s="131"/>
      <c r="AI27" s="131"/>
      <c r="AR27" s="132"/>
      <c r="BA27" s="131"/>
      <c r="BI27" s="132"/>
      <c r="BR27" s="131"/>
      <c r="BX27" s="2"/>
      <c r="CG27" s="131"/>
    </row>
    <row r="28" spans="1:85" ht="15">
      <c r="A28" s="184" t="s">
        <v>26</v>
      </c>
      <c r="B28" s="185">
        <f>SUM(B7:B23)</f>
        <v>13529.147034095027</v>
      </c>
      <c r="C28" s="185">
        <f t="shared" ref="C28:I28" si="15">SUM(C7:C23)</f>
        <v>1946.9346200043658</v>
      </c>
      <c r="D28" s="185">
        <f t="shared" si="15"/>
        <v>5267.8815463155679</v>
      </c>
      <c r="E28" s="185">
        <f t="shared" si="15"/>
        <v>4574.1492587436451</v>
      </c>
      <c r="F28" s="185">
        <f t="shared" si="15"/>
        <v>14835.289391460856</v>
      </c>
      <c r="G28" s="185">
        <f t="shared" si="15"/>
        <v>1362.962310474049</v>
      </c>
      <c r="H28" s="185">
        <f t="shared" si="15"/>
        <v>58.007489797311052</v>
      </c>
      <c r="I28" s="185">
        <f t="shared" si="15"/>
        <v>41574.371650890833</v>
      </c>
      <c r="J28" s="447"/>
      <c r="K28" s="186" t="s">
        <v>26</v>
      </c>
      <c r="L28" s="185">
        <f>SUM(L7:L23)</f>
        <v>13529.147034095027</v>
      </c>
      <c r="M28" s="185">
        <f t="shared" ref="M28:S28" si="16">SUM(M7:M23)</f>
        <v>1946.9346200043658</v>
      </c>
      <c r="N28" s="185">
        <f t="shared" si="16"/>
        <v>5267.8815463155679</v>
      </c>
      <c r="O28" s="185">
        <f t="shared" si="16"/>
        <v>4574.1492587436451</v>
      </c>
      <c r="P28" s="185">
        <f t="shared" si="16"/>
        <v>14835.289391460856</v>
      </c>
      <c r="Q28" s="185">
        <f t="shared" si="16"/>
        <v>1362.962310474049</v>
      </c>
      <c r="R28" s="185">
        <f t="shared" si="16"/>
        <v>58.007489797311052</v>
      </c>
      <c r="S28" s="185">
        <f t="shared" si="16"/>
        <v>41574.371650890833</v>
      </c>
      <c r="T28" s="139" t="str">
        <f>IF(ABS(S28-S54-S80-S106)&gt;0.01,S28-S54-S80-S106,"")</f>
        <v/>
      </c>
      <c r="U28" s="139"/>
      <c r="Z28" s="140"/>
      <c r="AA28" s="131"/>
      <c r="AB28" s="131"/>
      <c r="AC28" s="131"/>
      <c r="AD28" s="131"/>
      <c r="AE28" s="131"/>
      <c r="AF28" s="131"/>
      <c r="AG28" s="131"/>
      <c r="AH28" s="131"/>
      <c r="AI28" s="131"/>
      <c r="AR28" s="132"/>
      <c r="BA28" s="131"/>
      <c r="BI28" s="132"/>
      <c r="BR28" s="131"/>
      <c r="BX28" s="2"/>
      <c r="CG28" s="131"/>
    </row>
    <row r="29" spans="1:85" s="2" customFormat="1" ht="15" thickBot="1">
      <c r="A29" s="15" t="s">
        <v>100</v>
      </c>
      <c r="B29" s="74">
        <f>IF($I28=0,"-",B28/$I28)</f>
        <v>0.32542036107490113</v>
      </c>
      <c r="C29" s="74">
        <f t="shared" ref="C29:H29" si="17">IF($I28=0,"-",C28/$I28)</f>
        <v>4.6830163456304405E-2</v>
      </c>
      <c r="D29" s="74">
        <f t="shared" si="17"/>
        <v>0.12670982956882984</v>
      </c>
      <c r="E29" s="74">
        <f t="shared" si="17"/>
        <v>0.11002329264658009</v>
      </c>
      <c r="F29" s="74">
        <f t="shared" si="17"/>
        <v>0.35683736884915668</v>
      </c>
      <c r="G29" s="74">
        <f t="shared" si="17"/>
        <v>3.2783714013025718E-2</v>
      </c>
      <c r="H29" s="74">
        <f t="shared" si="17"/>
        <v>1.3952703912018861E-3</v>
      </c>
      <c r="I29" s="75">
        <f>SUM(B29:H29)</f>
        <v>0.99999999999999967</v>
      </c>
      <c r="K29" s="27" t="s">
        <v>100</v>
      </c>
      <c r="L29" s="76">
        <f>IF($I28=0,"-",L28/$I28)</f>
        <v>0.32542036107490113</v>
      </c>
      <c r="M29" s="76">
        <f t="shared" ref="M29:R29" si="18">IF($I28=0,"-",M28/$I28)</f>
        <v>4.6830163456304405E-2</v>
      </c>
      <c r="N29" s="76">
        <f t="shared" si="18"/>
        <v>0.12670982956882984</v>
      </c>
      <c r="O29" s="76">
        <f t="shared" si="18"/>
        <v>0.11002329264658009</v>
      </c>
      <c r="P29" s="76">
        <f t="shared" si="18"/>
        <v>0.35683736884915668</v>
      </c>
      <c r="Q29" s="76">
        <f t="shared" si="18"/>
        <v>3.2783714013025718E-2</v>
      </c>
      <c r="R29" s="77">
        <f t="shared" si="18"/>
        <v>1.3952703912018861E-3</v>
      </c>
      <c r="S29" s="78">
        <f>SUM(L29:R29)</f>
        <v>0.99999999999999967</v>
      </c>
      <c r="BA29" s="189"/>
      <c r="BR29" s="189"/>
    </row>
    <row r="30" spans="1:85" ht="15" thickBot="1"/>
    <row r="31" spans="1:85" ht="28.5">
      <c r="A31" s="328" t="s">
        <v>50</v>
      </c>
      <c r="B31" s="135" t="s">
        <v>0</v>
      </c>
      <c r="C31" s="135" t="s">
        <v>1</v>
      </c>
      <c r="D31" s="135" t="s">
        <v>2</v>
      </c>
      <c r="E31" s="135" t="s">
        <v>3</v>
      </c>
      <c r="F31" s="135" t="s">
        <v>27</v>
      </c>
      <c r="G31" s="135" t="s">
        <v>4</v>
      </c>
      <c r="H31" s="135" t="s">
        <v>5</v>
      </c>
      <c r="I31" s="136" t="s">
        <v>6</v>
      </c>
      <c r="K31" s="330" t="s">
        <v>50</v>
      </c>
      <c r="L31" s="137" t="s">
        <v>0</v>
      </c>
      <c r="M31" s="137" t="s">
        <v>1</v>
      </c>
      <c r="N31" s="137" t="s">
        <v>2</v>
      </c>
      <c r="O31" s="137" t="s">
        <v>3</v>
      </c>
      <c r="P31" s="137" t="s">
        <v>27</v>
      </c>
      <c r="Q31" s="137" t="s">
        <v>4</v>
      </c>
      <c r="R31" s="137" t="s">
        <v>5</v>
      </c>
      <c r="S31" s="138" t="s">
        <v>6</v>
      </c>
      <c r="U31" s="332" t="s">
        <v>50</v>
      </c>
      <c r="V31" s="190" t="s">
        <v>69</v>
      </c>
      <c r="W31" s="190" t="s">
        <v>70</v>
      </c>
      <c r="X31" s="190" t="s">
        <v>4</v>
      </c>
      <c r="Y31" s="190" t="s">
        <v>1</v>
      </c>
      <c r="Z31" s="190" t="s">
        <v>2</v>
      </c>
      <c r="AA31" s="190" t="s">
        <v>3</v>
      </c>
      <c r="AB31" s="190" t="s">
        <v>52</v>
      </c>
      <c r="AC31" s="190" t="s">
        <v>64</v>
      </c>
      <c r="AD31" s="191" t="s">
        <v>72</v>
      </c>
      <c r="AE31" s="191" t="s">
        <v>79</v>
      </c>
      <c r="AF31" s="191" t="s">
        <v>73</v>
      </c>
      <c r="AG31" s="191" t="s">
        <v>80</v>
      </c>
      <c r="AH31" s="191" t="s">
        <v>81</v>
      </c>
      <c r="AI31" s="192" t="s">
        <v>60</v>
      </c>
    </row>
    <row r="32" spans="1:85" ht="15">
      <c r="A32" s="329" t="s">
        <v>50</v>
      </c>
      <c r="B32" s="294" t="s">
        <v>109</v>
      </c>
      <c r="C32" s="295"/>
      <c r="D32" s="295"/>
      <c r="E32" s="295"/>
      <c r="F32" s="295"/>
      <c r="G32" s="295"/>
      <c r="H32" s="295"/>
      <c r="I32" s="296"/>
      <c r="K32" s="331" t="s">
        <v>50</v>
      </c>
      <c r="L32" s="297" t="s">
        <v>109</v>
      </c>
      <c r="M32" s="298"/>
      <c r="N32" s="298"/>
      <c r="O32" s="298"/>
      <c r="P32" s="298"/>
      <c r="Q32" s="298"/>
      <c r="R32" s="298"/>
      <c r="S32" s="299"/>
      <c r="U32" s="333" t="s">
        <v>50</v>
      </c>
      <c r="V32" s="326" t="s">
        <v>109</v>
      </c>
      <c r="W32" s="326"/>
      <c r="X32" s="326"/>
      <c r="Y32" s="326"/>
      <c r="Z32" s="326"/>
      <c r="AA32" s="326"/>
      <c r="AB32" s="326"/>
      <c r="AC32" s="326"/>
      <c r="AD32" s="326"/>
      <c r="AE32" s="326"/>
      <c r="AF32" s="326"/>
      <c r="AG32" s="326"/>
      <c r="AH32" s="326"/>
      <c r="AI32" s="327"/>
    </row>
    <row r="33" spans="1:36" ht="15">
      <c r="A33" s="141" t="s">
        <v>7</v>
      </c>
      <c r="B33" s="42">
        <f>B111+B137+B163+B189+B215+B241+B267+B293+B319+B345+B371+B397+B423</f>
        <v>7.9646028158756772E-3</v>
      </c>
      <c r="C33" s="42">
        <f t="shared" ref="C33:E33" si="19">C111+C137+C163+C189+C215+C241+C267+C293+C319+C345+C371+C397+C423</f>
        <v>0</v>
      </c>
      <c r="D33" s="42">
        <f t="shared" si="19"/>
        <v>4.4294830947920808E-4</v>
      </c>
      <c r="E33" s="42">
        <f t="shared" si="19"/>
        <v>0</v>
      </c>
      <c r="F33" s="303">
        <v>0</v>
      </c>
      <c r="G33" s="42">
        <f t="shared" ref="G33:H48" si="20">G111+G137+G163+G189+G215+G241+G267+G293+G319+G345+G371+G397+G423</f>
        <v>0</v>
      </c>
      <c r="H33" s="42">
        <f t="shared" si="20"/>
        <v>0</v>
      </c>
      <c r="I33" s="144">
        <f>SUM(B33:H33)</f>
        <v>8.4075511253548854E-3</v>
      </c>
      <c r="J33" s="139"/>
      <c r="K33" s="193" t="s">
        <v>7</v>
      </c>
      <c r="L33" s="281">
        <f t="shared" ref="L33:R48" si="21">L111+L137+L163+L189+L215+L241+L267+L293+L319+L345+L371+L397+L423</f>
        <v>7.9646028158756772E-3</v>
      </c>
      <c r="M33" s="281">
        <f t="shared" si="21"/>
        <v>0</v>
      </c>
      <c r="N33" s="281">
        <f t="shared" si="21"/>
        <v>4.4294830947920808E-4</v>
      </c>
      <c r="O33" s="281">
        <f t="shared" si="21"/>
        <v>0</v>
      </c>
      <c r="P33" s="281">
        <f t="shared" si="21"/>
        <v>0</v>
      </c>
      <c r="Q33" s="281">
        <f t="shared" si="21"/>
        <v>0</v>
      </c>
      <c r="R33" s="281">
        <f t="shared" si="21"/>
        <v>0</v>
      </c>
      <c r="S33" s="195">
        <f>SUM(L33:R33)</f>
        <v>8.4075511253548854E-3</v>
      </c>
      <c r="T33" s="139"/>
      <c r="U33" s="196" t="s">
        <v>7</v>
      </c>
      <c r="V33" s="84">
        <f t="shared" ref="V33:AH48" si="22">V111+V137+V163+V189+V215+V241+V267+V293+V319+V345+V371+V397+V423</f>
        <v>7.9646028158756772E-3</v>
      </c>
      <c r="W33" s="84">
        <f t="shared" si="22"/>
        <v>0</v>
      </c>
      <c r="X33" s="84">
        <f t="shared" si="22"/>
        <v>0</v>
      </c>
      <c r="Y33" s="84">
        <f t="shared" si="22"/>
        <v>0</v>
      </c>
      <c r="Z33" s="84">
        <f t="shared" si="22"/>
        <v>4.4294830947920808E-4</v>
      </c>
      <c r="AA33" s="84">
        <f t="shared" si="22"/>
        <v>0</v>
      </c>
      <c r="AB33" s="84">
        <f t="shared" si="22"/>
        <v>0</v>
      </c>
      <c r="AC33" s="85">
        <f t="shared" si="22"/>
        <v>0</v>
      </c>
      <c r="AD33" s="84">
        <f t="shared" si="22"/>
        <v>0</v>
      </c>
      <c r="AE33" s="84">
        <f t="shared" si="22"/>
        <v>0</v>
      </c>
      <c r="AF33" s="84">
        <f t="shared" si="22"/>
        <v>0</v>
      </c>
      <c r="AG33" s="84">
        <f t="shared" si="22"/>
        <v>0</v>
      </c>
      <c r="AH33" s="84">
        <f t="shared" si="22"/>
        <v>0</v>
      </c>
      <c r="AI33" s="200">
        <f>SUM(V33:AC33)</f>
        <v>8.4075511253548854E-3</v>
      </c>
      <c r="AJ33" s="131" t="str">
        <f>IF(ABS(S33-AI33)&gt;0.001,S33-AI33,"")</f>
        <v/>
      </c>
    </row>
    <row r="34" spans="1:36" ht="15">
      <c r="A34" s="149" t="s">
        <v>8</v>
      </c>
      <c r="B34" s="48">
        <f t="shared" ref="B34:E49" si="23">B112+B138+B164+B190+B216+B242+B268+B294+B320+B346+B372+B398+B424</f>
        <v>0</v>
      </c>
      <c r="C34" s="48">
        <f t="shared" si="23"/>
        <v>0</v>
      </c>
      <c r="D34" s="48">
        <f t="shared" si="23"/>
        <v>0</v>
      </c>
      <c r="E34" s="48">
        <f t="shared" si="23"/>
        <v>0</v>
      </c>
      <c r="F34" s="304">
        <v>0</v>
      </c>
      <c r="G34" s="48">
        <f t="shared" si="20"/>
        <v>0</v>
      </c>
      <c r="H34" s="48">
        <f t="shared" si="20"/>
        <v>0</v>
      </c>
      <c r="I34" s="152">
        <f t="shared" ref="I34:I53" si="24">SUM(B34:H34)</f>
        <v>0</v>
      </c>
      <c r="J34" s="139"/>
      <c r="K34" s="153" t="s">
        <v>8</v>
      </c>
      <c r="L34" s="282">
        <f t="shared" si="21"/>
        <v>0</v>
      </c>
      <c r="M34" s="282">
        <f t="shared" si="21"/>
        <v>0</v>
      </c>
      <c r="N34" s="282">
        <f t="shared" si="21"/>
        <v>0</v>
      </c>
      <c r="O34" s="282">
        <f t="shared" si="21"/>
        <v>0</v>
      </c>
      <c r="P34" s="282">
        <f t="shared" si="21"/>
        <v>0</v>
      </c>
      <c r="Q34" s="282">
        <f t="shared" si="21"/>
        <v>0</v>
      </c>
      <c r="R34" s="282">
        <f t="shared" si="21"/>
        <v>0</v>
      </c>
      <c r="S34" s="156">
        <f t="shared" ref="S34:S53" si="25">SUM(L34:R34)</f>
        <v>0</v>
      </c>
      <c r="T34" s="139"/>
      <c r="U34" s="201" t="s">
        <v>8</v>
      </c>
      <c r="V34" s="88">
        <f t="shared" si="22"/>
        <v>0</v>
      </c>
      <c r="W34" s="88">
        <f t="shared" si="22"/>
        <v>0</v>
      </c>
      <c r="X34" s="88">
        <f t="shared" si="22"/>
        <v>0</v>
      </c>
      <c r="Y34" s="88">
        <f t="shared" si="22"/>
        <v>0</v>
      </c>
      <c r="Z34" s="88">
        <f t="shared" si="22"/>
        <v>0</v>
      </c>
      <c r="AA34" s="88">
        <f t="shared" si="22"/>
        <v>0</v>
      </c>
      <c r="AB34" s="88">
        <f t="shared" si="22"/>
        <v>0</v>
      </c>
      <c r="AC34" s="89">
        <f t="shared" si="22"/>
        <v>0</v>
      </c>
      <c r="AD34" s="88">
        <f t="shared" si="22"/>
        <v>0</v>
      </c>
      <c r="AE34" s="88">
        <f t="shared" si="22"/>
        <v>0</v>
      </c>
      <c r="AF34" s="88">
        <f t="shared" si="22"/>
        <v>0</v>
      </c>
      <c r="AG34" s="88">
        <f t="shared" si="22"/>
        <v>0</v>
      </c>
      <c r="AH34" s="88">
        <f t="shared" si="22"/>
        <v>0</v>
      </c>
      <c r="AI34" s="204">
        <f t="shared" ref="AI34:AI53" si="26">SUM(V34:AC34)</f>
        <v>0</v>
      </c>
      <c r="AJ34" s="131" t="str">
        <f t="shared" ref="AJ34:AJ55" si="27">IF(ABS(S34-AI34)&gt;0.001,S34-AI34,"")</f>
        <v/>
      </c>
    </row>
    <row r="35" spans="1:36" ht="15">
      <c r="A35" s="157" t="s">
        <v>10</v>
      </c>
      <c r="B35" s="45">
        <f t="shared" si="23"/>
        <v>0</v>
      </c>
      <c r="C35" s="45">
        <f t="shared" si="23"/>
        <v>0</v>
      </c>
      <c r="D35" s="45">
        <f t="shared" si="23"/>
        <v>1.872428411373292E-2</v>
      </c>
      <c r="E35" s="45">
        <f t="shared" si="23"/>
        <v>0</v>
      </c>
      <c r="F35" s="304">
        <v>0</v>
      </c>
      <c r="G35" s="45">
        <f t="shared" si="20"/>
        <v>0</v>
      </c>
      <c r="H35" s="45">
        <f t="shared" si="20"/>
        <v>0</v>
      </c>
      <c r="I35" s="144">
        <f t="shared" si="24"/>
        <v>1.872428411373292E-2</v>
      </c>
      <c r="J35" s="139"/>
      <c r="K35" s="159" t="s">
        <v>10</v>
      </c>
      <c r="L35" s="283">
        <f t="shared" si="21"/>
        <v>0</v>
      </c>
      <c r="M35" s="283">
        <f t="shared" si="21"/>
        <v>0</v>
      </c>
      <c r="N35" s="283">
        <f t="shared" si="21"/>
        <v>1.872428411373292E-2</v>
      </c>
      <c r="O35" s="283">
        <f t="shared" si="21"/>
        <v>0</v>
      </c>
      <c r="P35" s="283">
        <f t="shared" si="21"/>
        <v>0</v>
      </c>
      <c r="Q35" s="283">
        <f t="shared" si="21"/>
        <v>0</v>
      </c>
      <c r="R35" s="283">
        <f t="shared" si="21"/>
        <v>0</v>
      </c>
      <c r="S35" s="148">
        <f t="shared" si="25"/>
        <v>1.872428411373292E-2</v>
      </c>
      <c r="T35" s="139"/>
      <c r="U35" s="205" t="s">
        <v>10</v>
      </c>
      <c r="V35" s="84">
        <f t="shared" si="22"/>
        <v>0</v>
      </c>
      <c r="W35" s="84">
        <f t="shared" si="22"/>
        <v>0</v>
      </c>
      <c r="X35" s="84">
        <f t="shared" si="22"/>
        <v>0</v>
      </c>
      <c r="Y35" s="84">
        <f t="shared" si="22"/>
        <v>0</v>
      </c>
      <c r="Z35" s="84">
        <f t="shared" si="22"/>
        <v>1.872428411373292E-2</v>
      </c>
      <c r="AA35" s="84">
        <f t="shared" si="22"/>
        <v>0</v>
      </c>
      <c r="AB35" s="84">
        <f t="shared" si="22"/>
        <v>0</v>
      </c>
      <c r="AC35" s="85">
        <f t="shared" si="22"/>
        <v>0</v>
      </c>
      <c r="AD35" s="84">
        <f t="shared" si="22"/>
        <v>0</v>
      </c>
      <c r="AE35" s="84">
        <f t="shared" si="22"/>
        <v>0</v>
      </c>
      <c r="AF35" s="84">
        <f t="shared" si="22"/>
        <v>0</v>
      </c>
      <c r="AG35" s="84">
        <f t="shared" si="22"/>
        <v>0</v>
      </c>
      <c r="AH35" s="84">
        <f t="shared" si="22"/>
        <v>0</v>
      </c>
      <c r="AI35" s="200">
        <f t="shared" si="26"/>
        <v>1.872428411373292E-2</v>
      </c>
      <c r="AJ35" s="131" t="str">
        <f t="shared" si="27"/>
        <v/>
      </c>
    </row>
    <row r="36" spans="1:36" ht="15">
      <c r="A36" s="149" t="s">
        <v>53</v>
      </c>
      <c r="B36" s="48">
        <f t="shared" si="23"/>
        <v>0</v>
      </c>
      <c r="C36" s="48">
        <f t="shared" si="23"/>
        <v>0</v>
      </c>
      <c r="D36" s="48">
        <f t="shared" si="23"/>
        <v>0</v>
      </c>
      <c r="E36" s="48">
        <f t="shared" si="23"/>
        <v>0</v>
      </c>
      <c r="F36" s="304">
        <v>0</v>
      </c>
      <c r="G36" s="48">
        <f t="shared" si="20"/>
        <v>0</v>
      </c>
      <c r="H36" s="48">
        <f t="shared" si="20"/>
        <v>0</v>
      </c>
      <c r="I36" s="152">
        <f t="shared" si="24"/>
        <v>0</v>
      </c>
      <c r="J36" s="139"/>
      <c r="K36" s="153" t="s">
        <v>53</v>
      </c>
      <c r="L36" s="282">
        <f t="shared" si="21"/>
        <v>0</v>
      </c>
      <c r="M36" s="282">
        <f t="shared" si="21"/>
        <v>0</v>
      </c>
      <c r="N36" s="282">
        <f t="shared" si="21"/>
        <v>0</v>
      </c>
      <c r="O36" s="282">
        <f t="shared" si="21"/>
        <v>0</v>
      </c>
      <c r="P36" s="282">
        <f t="shared" si="21"/>
        <v>0</v>
      </c>
      <c r="Q36" s="282">
        <f t="shared" si="21"/>
        <v>0</v>
      </c>
      <c r="R36" s="282">
        <f t="shared" si="21"/>
        <v>0</v>
      </c>
      <c r="S36" s="156">
        <f t="shared" si="25"/>
        <v>0</v>
      </c>
      <c r="T36" s="139"/>
      <c r="U36" s="201" t="s">
        <v>53</v>
      </c>
      <c r="V36" s="88">
        <f t="shared" si="22"/>
        <v>0</v>
      </c>
      <c r="W36" s="88">
        <f t="shared" si="22"/>
        <v>0</v>
      </c>
      <c r="X36" s="88">
        <f t="shared" si="22"/>
        <v>0</v>
      </c>
      <c r="Y36" s="88">
        <f t="shared" si="22"/>
        <v>0</v>
      </c>
      <c r="Z36" s="88">
        <f t="shared" si="22"/>
        <v>0</v>
      </c>
      <c r="AA36" s="88">
        <f t="shared" si="22"/>
        <v>0</v>
      </c>
      <c r="AB36" s="88">
        <f t="shared" si="22"/>
        <v>0</v>
      </c>
      <c r="AC36" s="89">
        <f t="shared" si="22"/>
        <v>0</v>
      </c>
      <c r="AD36" s="88">
        <f t="shared" si="22"/>
        <v>0</v>
      </c>
      <c r="AE36" s="88">
        <f t="shared" si="22"/>
        <v>0</v>
      </c>
      <c r="AF36" s="88">
        <f t="shared" si="22"/>
        <v>0</v>
      </c>
      <c r="AG36" s="88">
        <f t="shared" si="22"/>
        <v>0</v>
      </c>
      <c r="AH36" s="88">
        <f t="shared" si="22"/>
        <v>0</v>
      </c>
      <c r="AI36" s="204">
        <f t="shared" si="26"/>
        <v>0</v>
      </c>
      <c r="AJ36" s="131" t="str">
        <f t="shared" si="27"/>
        <v/>
      </c>
    </row>
    <row r="37" spans="1:36" ht="15">
      <c r="A37" s="157" t="s">
        <v>16</v>
      </c>
      <c r="B37" s="45">
        <f t="shared" si="23"/>
        <v>59.173503810818659</v>
      </c>
      <c r="C37" s="45">
        <f t="shared" si="23"/>
        <v>23.578068522289602</v>
      </c>
      <c r="D37" s="45">
        <f t="shared" si="23"/>
        <v>33.821777893252133</v>
      </c>
      <c r="E37" s="45">
        <f t="shared" si="23"/>
        <v>0</v>
      </c>
      <c r="F37" s="304">
        <v>0</v>
      </c>
      <c r="G37" s="45">
        <f t="shared" si="20"/>
        <v>0</v>
      </c>
      <c r="H37" s="45">
        <f t="shared" si="20"/>
        <v>0</v>
      </c>
      <c r="I37" s="144">
        <f t="shared" si="24"/>
        <v>116.57335022636039</v>
      </c>
      <c r="J37" s="139"/>
      <c r="K37" s="159" t="s">
        <v>16</v>
      </c>
      <c r="L37" s="283">
        <f t="shared" si="21"/>
        <v>59.173503810818659</v>
      </c>
      <c r="M37" s="283">
        <f t="shared" si="21"/>
        <v>23.578068522289602</v>
      </c>
      <c r="N37" s="283">
        <f t="shared" si="21"/>
        <v>33.821777893252133</v>
      </c>
      <c r="O37" s="283">
        <f t="shared" si="21"/>
        <v>0</v>
      </c>
      <c r="P37" s="283">
        <f t="shared" si="21"/>
        <v>0</v>
      </c>
      <c r="Q37" s="283">
        <f t="shared" si="21"/>
        <v>0</v>
      </c>
      <c r="R37" s="283">
        <f t="shared" si="21"/>
        <v>0</v>
      </c>
      <c r="S37" s="148">
        <f t="shared" si="25"/>
        <v>116.57335022636039</v>
      </c>
      <c r="T37" s="139"/>
      <c r="U37" s="205" t="s">
        <v>16</v>
      </c>
      <c r="V37" s="84">
        <f t="shared" si="22"/>
        <v>58.550047326655459</v>
      </c>
      <c r="W37" s="84">
        <f t="shared" si="22"/>
        <v>0</v>
      </c>
      <c r="X37" s="84">
        <f t="shared" si="22"/>
        <v>0</v>
      </c>
      <c r="Y37" s="84">
        <f t="shared" si="22"/>
        <v>23.578068522289602</v>
      </c>
      <c r="Z37" s="84">
        <f t="shared" si="22"/>
        <v>33.668822599547234</v>
      </c>
      <c r="AA37" s="84">
        <f t="shared" si="22"/>
        <v>0</v>
      </c>
      <c r="AB37" s="84">
        <f t="shared" si="22"/>
        <v>0</v>
      </c>
      <c r="AC37" s="85">
        <f t="shared" si="22"/>
        <v>0.776411777868102</v>
      </c>
      <c r="AD37" s="84">
        <f t="shared" si="22"/>
        <v>0.62345648416319854</v>
      </c>
      <c r="AE37" s="84">
        <f t="shared" si="22"/>
        <v>0</v>
      </c>
      <c r="AF37" s="84">
        <f t="shared" si="22"/>
        <v>0</v>
      </c>
      <c r="AG37" s="84">
        <f t="shared" si="22"/>
        <v>0.15295529370490346</v>
      </c>
      <c r="AH37" s="84">
        <f t="shared" si="22"/>
        <v>0</v>
      </c>
      <c r="AI37" s="200">
        <f t="shared" si="26"/>
        <v>116.57335022636039</v>
      </c>
      <c r="AJ37" s="131" t="str">
        <f t="shared" si="27"/>
        <v/>
      </c>
    </row>
    <row r="38" spans="1:36" ht="15">
      <c r="A38" s="149" t="s">
        <v>15</v>
      </c>
      <c r="B38" s="48">
        <f t="shared" si="23"/>
        <v>4.777710945487299</v>
      </c>
      <c r="C38" s="48">
        <f t="shared" si="23"/>
        <v>0.32870592382831265</v>
      </c>
      <c r="D38" s="48">
        <f t="shared" si="23"/>
        <v>6.4384870302333645</v>
      </c>
      <c r="E38" s="48">
        <f t="shared" si="23"/>
        <v>0</v>
      </c>
      <c r="F38" s="304">
        <v>0</v>
      </c>
      <c r="G38" s="48">
        <f t="shared" si="20"/>
        <v>0</v>
      </c>
      <c r="H38" s="48">
        <f t="shared" si="20"/>
        <v>0</v>
      </c>
      <c r="I38" s="152">
        <f t="shared" si="24"/>
        <v>11.544903899548977</v>
      </c>
      <c r="J38" s="139"/>
      <c r="K38" s="153" t="s">
        <v>15</v>
      </c>
      <c r="L38" s="282">
        <f t="shared" si="21"/>
        <v>4.777710945487299</v>
      </c>
      <c r="M38" s="282">
        <f t="shared" si="21"/>
        <v>0.32870592382831265</v>
      </c>
      <c r="N38" s="282">
        <f t="shared" si="21"/>
        <v>6.4384870302333645</v>
      </c>
      <c r="O38" s="282">
        <f t="shared" si="21"/>
        <v>0</v>
      </c>
      <c r="P38" s="282">
        <f t="shared" si="21"/>
        <v>0</v>
      </c>
      <c r="Q38" s="282">
        <f t="shared" si="21"/>
        <v>0</v>
      </c>
      <c r="R38" s="282">
        <f t="shared" si="21"/>
        <v>0</v>
      </c>
      <c r="S38" s="156">
        <f t="shared" si="25"/>
        <v>11.544903899548977</v>
      </c>
      <c r="T38" s="139"/>
      <c r="U38" s="201" t="s">
        <v>54</v>
      </c>
      <c r="V38" s="88">
        <f t="shared" si="22"/>
        <v>4.7530949134087246</v>
      </c>
      <c r="W38" s="88">
        <f t="shared" si="22"/>
        <v>0</v>
      </c>
      <c r="X38" s="88">
        <f t="shared" si="22"/>
        <v>0</v>
      </c>
      <c r="Y38" s="88">
        <f t="shared" si="22"/>
        <v>0.32870592382831265</v>
      </c>
      <c r="Z38" s="88">
        <f t="shared" si="22"/>
        <v>6.4384870302333645</v>
      </c>
      <c r="AA38" s="88">
        <f t="shared" si="22"/>
        <v>0</v>
      </c>
      <c r="AB38" s="88">
        <f t="shared" si="22"/>
        <v>0</v>
      </c>
      <c r="AC38" s="89">
        <f t="shared" si="22"/>
        <v>2.461603207857483E-2</v>
      </c>
      <c r="AD38" s="88">
        <f t="shared" si="22"/>
        <v>2.461603207857483E-2</v>
      </c>
      <c r="AE38" s="88">
        <f t="shared" si="22"/>
        <v>0</v>
      </c>
      <c r="AF38" s="88">
        <f t="shared" si="22"/>
        <v>0</v>
      </c>
      <c r="AG38" s="88">
        <f t="shared" si="22"/>
        <v>0</v>
      </c>
      <c r="AH38" s="88">
        <f t="shared" si="22"/>
        <v>0</v>
      </c>
      <c r="AI38" s="204">
        <f t="shared" si="26"/>
        <v>11.544903899548975</v>
      </c>
      <c r="AJ38" s="131" t="str">
        <f t="shared" si="27"/>
        <v/>
      </c>
    </row>
    <row r="39" spans="1:36" ht="15">
      <c r="A39" s="157" t="s">
        <v>55</v>
      </c>
      <c r="B39" s="45">
        <f t="shared" si="23"/>
        <v>0</v>
      </c>
      <c r="C39" s="45">
        <f t="shared" si="23"/>
        <v>0</v>
      </c>
      <c r="D39" s="45">
        <f t="shared" si="23"/>
        <v>0</v>
      </c>
      <c r="E39" s="45">
        <f t="shared" si="23"/>
        <v>422.12013926761978</v>
      </c>
      <c r="F39" s="304">
        <v>0</v>
      </c>
      <c r="G39" s="45">
        <f t="shared" si="20"/>
        <v>0</v>
      </c>
      <c r="H39" s="45">
        <f t="shared" si="20"/>
        <v>0</v>
      </c>
      <c r="I39" s="144">
        <f t="shared" si="24"/>
        <v>422.12013926761978</v>
      </c>
      <c r="J39" s="139"/>
      <c r="K39" s="159" t="s">
        <v>55</v>
      </c>
      <c r="L39" s="283">
        <f t="shared" si="21"/>
        <v>0</v>
      </c>
      <c r="M39" s="283">
        <f t="shared" si="21"/>
        <v>0</v>
      </c>
      <c r="N39" s="283">
        <f t="shared" si="21"/>
        <v>0</v>
      </c>
      <c r="O39" s="283">
        <f t="shared" si="21"/>
        <v>422.12013926761978</v>
      </c>
      <c r="P39" s="283">
        <f t="shared" si="21"/>
        <v>623.04203420534259</v>
      </c>
      <c r="Q39" s="283">
        <f t="shared" si="21"/>
        <v>0</v>
      </c>
      <c r="R39" s="283">
        <f t="shared" si="21"/>
        <v>0</v>
      </c>
      <c r="S39" s="148">
        <f t="shared" si="25"/>
        <v>1045.1621734729624</v>
      </c>
      <c r="T39" s="139"/>
      <c r="U39" s="205" t="s">
        <v>55</v>
      </c>
      <c r="V39" s="84">
        <f t="shared" si="22"/>
        <v>0</v>
      </c>
      <c r="W39" s="84">
        <f t="shared" si="22"/>
        <v>0</v>
      </c>
      <c r="X39" s="84">
        <f t="shared" si="22"/>
        <v>0</v>
      </c>
      <c r="Y39" s="84">
        <f t="shared" si="22"/>
        <v>0</v>
      </c>
      <c r="Z39" s="84">
        <f t="shared" si="22"/>
        <v>0</v>
      </c>
      <c r="AA39" s="84">
        <f t="shared" si="22"/>
        <v>388.22211068877823</v>
      </c>
      <c r="AB39" s="84">
        <f t="shared" si="22"/>
        <v>623.04203420534259</v>
      </c>
      <c r="AC39" s="85">
        <f t="shared" si="22"/>
        <v>33.898028578841526</v>
      </c>
      <c r="AD39" s="84">
        <f t="shared" si="22"/>
        <v>0</v>
      </c>
      <c r="AE39" s="84">
        <f t="shared" si="22"/>
        <v>0</v>
      </c>
      <c r="AF39" s="84">
        <f t="shared" si="22"/>
        <v>0</v>
      </c>
      <c r="AG39" s="84">
        <f t="shared" si="22"/>
        <v>0</v>
      </c>
      <c r="AH39" s="84">
        <f t="shared" si="22"/>
        <v>33.898028578841526</v>
      </c>
      <c r="AI39" s="200">
        <f t="shared" si="26"/>
        <v>1045.1621734729624</v>
      </c>
      <c r="AJ39" s="131" t="str">
        <f t="shared" si="27"/>
        <v/>
      </c>
    </row>
    <row r="40" spans="1:36" ht="15">
      <c r="A40" s="149" t="s">
        <v>12</v>
      </c>
      <c r="B40" s="48">
        <f t="shared" si="23"/>
        <v>0</v>
      </c>
      <c r="C40" s="48">
        <f t="shared" si="23"/>
        <v>0</v>
      </c>
      <c r="D40" s="48">
        <f t="shared" si="23"/>
        <v>0</v>
      </c>
      <c r="E40" s="48">
        <f t="shared" si="23"/>
        <v>4.7423320576037593</v>
      </c>
      <c r="F40" s="304">
        <v>0</v>
      </c>
      <c r="G40" s="48">
        <f t="shared" si="20"/>
        <v>0</v>
      </c>
      <c r="H40" s="48">
        <f t="shared" si="20"/>
        <v>0</v>
      </c>
      <c r="I40" s="152">
        <f t="shared" si="24"/>
        <v>4.7423320576037593</v>
      </c>
      <c r="J40" s="139"/>
      <c r="K40" s="153" t="s">
        <v>12</v>
      </c>
      <c r="L40" s="282">
        <f t="shared" si="21"/>
        <v>0</v>
      </c>
      <c r="M40" s="282">
        <f t="shared" si="21"/>
        <v>0</v>
      </c>
      <c r="N40" s="282">
        <f t="shared" si="21"/>
        <v>0</v>
      </c>
      <c r="O40" s="282">
        <f t="shared" si="21"/>
        <v>4.7423320576037593</v>
      </c>
      <c r="P40" s="282">
        <f t="shared" si="21"/>
        <v>32.157911623268646</v>
      </c>
      <c r="Q40" s="282">
        <f t="shared" si="21"/>
        <v>0</v>
      </c>
      <c r="R40" s="282">
        <f t="shared" si="21"/>
        <v>0</v>
      </c>
      <c r="S40" s="156">
        <f t="shared" si="25"/>
        <v>36.900243680872407</v>
      </c>
      <c r="T40" s="139"/>
      <c r="U40" s="201" t="s">
        <v>12</v>
      </c>
      <c r="V40" s="88">
        <f t="shared" si="22"/>
        <v>0</v>
      </c>
      <c r="W40" s="88">
        <f t="shared" si="22"/>
        <v>0</v>
      </c>
      <c r="X40" s="88">
        <f t="shared" si="22"/>
        <v>0</v>
      </c>
      <c r="Y40" s="88">
        <f t="shared" si="22"/>
        <v>0</v>
      </c>
      <c r="Z40" s="88">
        <f t="shared" si="22"/>
        <v>0</v>
      </c>
      <c r="AA40" s="88">
        <f t="shared" si="22"/>
        <v>1.182232333443642</v>
      </c>
      <c r="AB40" s="88">
        <f t="shared" si="22"/>
        <v>32.157911623268646</v>
      </c>
      <c r="AC40" s="89">
        <f t="shared" si="22"/>
        <v>3.5600997241601169</v>
      </c>
      <c r="AD40" s="88">
        <f t="shared" si="22"/>
        <v>0</v>
      </c>
      <c r="AE40" s="88">
        <f t="shared" si="22"/>
        <v>0</v>
      </c>
      <c r="AF40" s="88">
        <f t="shared" si="22"/>
        <v>0</v>
      </c>
      <c r="AG40" s="88">
        <f t="shared" si="22"/>
        <v>0</v>
      </c>
      <c r="AH40" s="88">
        <f t="shared" si="22"/>
        <v>3.5600997241601169</v>
      </c>
      <c r="AI40" s="204">
        <f t="shared" si="26"/>
        <v>36.900243680872407</v>
      </c>
      <c r="AJ40" s="131" t="str">
        <f t="shared" si="27"/>
        <v/>
      </c>
    </row>
    <row r="41" spans="1:36" ht="15">
      <c r="A41" s="157" t="s">
        <v>56</v>
      </c>
      <c r="B41" s="45">
        <f t="shared" si="23"/>
        <v>0</v>
      </c>
      <c r="C41" s="45">
        <f t="shared" si="23"/>
        <v>0</v>
      </c>
      <c r="D41" s="45">
        <f t="shared" si="23"/>
        <v>0</v>
      </c>
      <c r="E41" s="45">
        <f t="shared" si="23"/>
        <v>0</v>
      </c>
      <c r="F41" s="304">
        <v>0</v>
      </c>
      <c r="G41" s="45">
        <f t="shared" si="20"/>
        <v>0</v>
      </c>
      <c r="H41" s="45">
        <f t="shared" si="20"/>
        <v>0</v>
      </c>
      <c r="I41" s="144">
        <f t="shared" si="24"/>
        <v>0</v>
      </c>
      <c r="J41" s="139"/>
      <c r="K41" s="159" t="s">
        <v>56</v>
      </c>
      <c r="L41" s="283">
        <f t="shared" si="21"/>
        <v>0</v>
      </c>
      <c r="M41" s="283">
        <f t="shared" si="21"/>
        <v>0</v>
      </c>
      <c r="N41" s="283">
        <f t="shared" si="21"/>
        <v>0</v>
      </c>
      <c r="O41" s="283">
        <f t="shared" si="21"/>
        <v>0</v>
      </c>
      <c r="P41" s="283">
        <f t="shared" si="21"/>
        <v>0</v>
      </c>
      <c r="Q41" s="283">
        <f t="shared" si="21"/>
        <v>0</v>
      </c>
      <c r="R41" s="283">
        <f t="shared" si="21"/>
        <v>0</v>
      </c>
      <c r="S41" s="148">
        <f t="shared" si="25"/>
        <v>0</v>
      </c>
      <c r="T41" s="139"/>
      <c r="U41" s="205" t="s">
        <v>56</v>
      </c>
      <c r="V41" s="84">
        <f t="shared" si="22"/>
        <v>0</v>
      </c>
      <c r="W41" s="84">
        <f t="shared" si="22"/>
        <v>0</v>
      </c>
      <c r="X41" s="84">
        <f t="shared" si="22"/>
        <v>0</v>
      </c>
      <c r="Y41" s="84">
        <f t="shared" si="22"/>
        <v>0</v>
      </c>
      <c r="Z41" s="84">
        <f t="shared" si="22"/>
        <v>0</v>
      </c>
      <c r="AA41" s="84">
        <f t="shared" si="22"/>
        <v>0</v>
      </c>
      <c r="AB41" s="84">
        <f t="shared" si="22"/>
        <v>0</v>
      </c>
      <c r="AC41" s="85">
        <f t="shared" si="22"/>
        <v>0</v>
      </c>
      <c r="AD41" s="84">
        <f t="shared" si="22"/>
        <v>0</v>
      </c>
      <c r="AE41" s="84">
        <f t="shared" si="22"/>
        <v>0</v>
      </c>
      <c r="AF41" s="84">
        <f t="shared" si="22"/>
        <v>0</v>
      </c>
      <c r="AG41" s="84">
        <f t="shared" si="22"/>
        <v>0</v>
      </c>
      <c r="AH41" s="84">
        <f t="shared" si="22"/>
        <v>0</v>
      </c>
      <c r="AI41" s="200">
        <f t="shared" si="26"/>
        <v>0</v>
      </c>
      <c r="AJ41" s="131" t="str">
        <f t="shared" si="27"/>
        <v/>
      </c>
    </row>
    <row r="42" spans="1:36" ht="15">
      <c r="A42" s="149" t="s">
        <v>17</v>
      </c>
      <c r="B42" s="48">
        <f t="shared" si="23"/>
        <v>4.3432976322391363</v>
      </c>
      <c r="C42" s="48">
        <f t="shared" si="23"/>
        <v>0.28065749053039474</v>
      </c>
      <c r="D42" s="48">
        <f t="shared" si="23"/>
        <v>23.770965479532357</v>
      </c>
      <c r="E42" s="48">
        <f t="shared" si="23"/>
        <v>2.8036459828801652</v>
      </c>
      <c r="F42" s="304">
        <v>0</v>
      </c>
      <c r="G42" s="48">
        <f t="shared" si="20"/>
        <v>0</v>
      </c>
      <c r="H42" s="48">
        <f t="shared" si="20"/>
        <v>0</v>
      </c>
      <c r="I42" s="152">
        <f t="shared" si="24"/>
        <v>31.198566585182054</v>
      </c>
      <c r="J42" s="139"/>
      <c r="K42" s="153" t="s">
        <v>17</v>
      </c>
      <c r="L42" s="282">
        <f t="shared" si="21"/>
        <v>4.3432976322391363</v>
      </c>
      <c r="M42" s="282">
        <f t="shared" si="21"/>
        <v>0.28065749053039474</v>
      </c>
      <c r="N42" s="282">
        <f t="shared" si="21"/>
        <v>23.770965479532357</v>
      </c>
      <c r="O42" s="282">
        <f t="shared" si="21"/>
        <v>2.8036459828801652</v>
      </c>
      <c r="P42" s="282">
        <f t="shared" si="21"/>
        <v>1.0109413255195991</v>
      </c>
      <c r="Q42" s="282">
        <f t="shared" si="21"/>
        <v>0</v>
      </c>
      <c r="R42" s="282">
        <f t="shared" si="21"/>
        <v>0</v>
      </c>
      <c r="S42" s="156">
        <f t="shared" si="25"/>
        <v>32.209507910701653</v>
      </c>
      <c r="T42" s="139"/>
      <c r="U42" s="201" t="s">
        <v>17</v>
      </c>
      <c r="V42" s="88">
        <f t="shared" si="22"/>
        <v>4.3432976322391363</v>
      </c>
      <c r="W42" s="88">
        <f t="shared" si="22"/>
        <v>0</v>
      </c>
      <c r="X42" s="88">
        <f t="shared" si="22"/>
        <v>0</v>
      </c>
      <c r="Y42" s="88">
        <f t="shared" si="22"/>
        <v>0.28065749053039474</v>
      </c>
      <c r="Z42" s="88">
        <f t="shared" si="22"/>
        <v>23.770965479532357</v>
      </c>
      <c r="AA42" s="88">
        <f t="shared" si="22"/>
        <v>1.5586661394857404</v>
      </c>
      <c r="AB42" s="88">
        <f t="shared" si="22"/>
        <v>1.0109413255195991</v>
      </c>
      <c r="AC42" s="89">
        <f t="shared" si="22"/>
        <v>1.2449798433944248</v>
      </c>
      <c r="AD42" s="88">
        <f t="shared" si="22"/>
        <v>0</v>
      </c>
      <c r="AE42" s="88">
        <f t="shared" si="22"/>
        <v>0</v>
      </c>
      <c r="AF42" s="88">
        <f t="shared" si="22"/>
        <v>0</v>
      </c>
      <c r="AG42" s="88">
        <f t="shared" si="22"/>
        <v>0</v>
      </c>
      <c r="AH42" s="88">
        <f t="shared" si="22"/>
        <v>1.2449798433944248</v>
      </c>
      <c r="AI42" s="204">
        <f t="shared" si="26"/>
        <v>32.209507910701653</v>
      </c>
      <c r="AJ42" s="131" t="str">
        <f t="shared" si="27"/>
        <v/>
      </c>
    </row>
    <row r="43" spans="1:36" ht="15">
      <c r="A43" s="157" t="s">
        <v>141</v>
      </c>
      <c r="B43" s="45">
        <f t="shared" si="23"/>
        <v>583.43619692069433</v>
      </c>
      <c r="C43" s="45">
        <f t="shared" si="23"/>
        <v>1562.7348361713016</v>
      </c>
      <c r="D43" s="45">
        <f t="shared" si="23"/>
        <v>1239.2717446241961</v>
      </c>
      <c r="E43" s="45">
        <f t="shared" si="23"/>
        <v>117.53207448766126</v>
      </c>
      <c r="F43" s="304">
        <v>0</v>
      </c>
      <c r="G43" s="45">
        <f t="shared" si="20"/>
        <v>3.2106054355456659E-2</v>
      </c>
      <c r="H43" s="45">
        <f t="shared" si="20"/>
        <v>0</v>
      </c>
      <c r="I43" s="144">
        <f t="shared" si="24"/>
        <v>3503.0069582582087</v>
      </c>
      <c r="J43" s="139"/>
      <c r="K43" s="159" t="s">
        <v>141</v>
      </c>
      <c r="L43" s="283">
        <f t="shared" si="21"/>
        <v>583.43619692069433</v>
      </c>
      <c r="M43" s="283">
        <f t="shared" si="21"/>
        <v>1562.7348361713016</v>
      </c>
      <c r="N43" s="283">
        <f t="shared" si="21"/>
        <v>1239.2717446241961</v>
      </c>
      <c r="O43" s="283">
        <f t="shared" si="21"/>
        <v>117.53207448766126</v>
      </c>
      <c r="P43" s="283">
        <f t="shared" si="21"/>
        <v>13.514980757807203</v>
      </c>
      <c r="Q43" s="283">
        <f t="shared" si="21"/>
        <v>3.2106054355456659E-2</v>
      </c>
      <c r="R43" s="283">
        <f t="shared" si="21"/>
        <v>0</v>
      </c>
      <c r="S43" s="148">
        <f t="shared" si="25"/>
        <v>3516.5219390160159</v>
      </c>
      <c r="T43" s="139"/>
      <c r="U43" s="205" t="s">
        <v>141</v>
      </c>
      <c r="V43" s="84">
        <f t="shared" si="22"/>
        <v>567.65196399134038</v>
      </c>
      <c r="W43" s="84">
        <f t="shared" si="22"/>
        <v>13.272064390510245</v>
      </c>
      <c r="X43" s="84">
        <f t="shared" si="22"/>
        <v>3.2106054355456659E-2</v>
      </c>
      <c r="Y43" s="84">
        <f t="shared" si="22"/>
        <v>1562.7348361713016</v>
      </c>
      <c r="Z43" s="84">
        <f t="shared" si="22"/>
        <v>1197.3151546051297</v>
      </c>
      <c r="AA43" s="84">
        <f t="shared" si="22"/>
        <v>78.801372088788767</v>
      </c>
      <c r="AB43" s="84">
        <f t="shared" si="22"/>
        <v>13.514980757807203</v>
      </c>
      <c r="AC43" s="85">
        <f t="shared" si="22"/>
        <v>83.199460956782559</v>
      </c>
      <c r="AD43" s="84">
        <f t="shared" si="22"/>
        <v>2.5121685388435533</v>
      </c>
      <c r="AE43" s="84">
        <f t="shared" si="22"/>
        <v>0</v>
      </c>
      <c r="AF43" s="84">
        <f t="shared" si="22"/>
        <v>0</v>
      </c>
      <c r="AG43" s="84">
        <f t="shared" si="22"/>
        <v>41.956590019066475</v>
      </c>
      <c r="AH43" s="84">
        <f t="shared" si="22"/>
        <v>38.730702398872495</v>
      </c>
      <c r="AI43" s="200">
        <f t="shared" si="26"/>
        <v>3516.5219390160155</v>
      </c>
      <c r="AJ43" s="131" t="str">
        <f t="shared" si="27"/>
        <v/>
      </c>
    </row>
    <row r="44" spans="1:36" ht="15">
      <c r="A44" s="149" t="s">
        <v>25</v>
      </c>
      <c r="B44" s="48">
        <f t="shared" si="23"/>
        <v>291.83371825221002</v>
      </c>
      <c r="C44" s="48">
        <f t="shared" si="23"/>
        <v>81.252716916420368</v>
      </c>
      <c r="D44" s="48">
        <f t="shared" si="23"/>
        <v>530.52126833170871</v>
      </c>
      <c r="E44" s="48">
        <f t="shared" si="23"/>
        <v>2586.0442379421261</v>
      </c>
      <c r="F44" s="304">
        <v>0</v>
      </c>
      <c r="G44" s="48">
        <f t="shared" si="20"/>
        <v>387.16952178784561</v>
      </c>
      <c r="H44" s="48">
        <f t="shared" si="20"/>
        <v>57.558519773118306</v>
      </c>
      <c r="I44" s="152">
        <f t="shared" si="24"/>
        <v>3934.3799830034291</v>
      </c>
      <c r="J44" s="139"/>
      <c r="K44" s="153" t="s">
        <v>25</v>
      </c>
      <c r="L44" s="282">
        <f t="shared" si="21"/>
        <v>291.83371825221002</v>
      </c>
      <c r="M44" s="282">
        <f t="shared" si="21"/>
        <v>81.252716916420368</v>
      </c>
      <c r="N44" s="282">
        <f t="shared" si="21"/>
        <v>530.52126833170871</v>
      </c>
      <c r="O44" s="282">
        <f t="shared" si="21"/>
        <v>2586.0442379421261</v>
      </c>
      <c r="P44" s="282">
        <f t="shared" si="21"/>
        <v>13.565066426879818</v>
      </c>
      <c r="Q44" s="282">
        <f t="shared" si="21"/>
        <v>387.16952178784561</v>
      </c>
      <c r="R44" s="282">
        <f t="shared" si="21"/>
        <v>57.558519773118306</v>
      </c>
      <c r="S44" s="156">
        <f t="shared" si="25"/>
        <v>3947.9450494303087</v>
      </c>
      <c r="T44" s="139"/>
      <c r="U44" s="201" t="s">
        <v>25</v>
      </c>
      <c r="V44" s="88">
        <f t="shared" si="22"/>
        <v>52.347577212257001</v>
      </c>
      <c r="W44" s="88">
        <f t="shared" si="22"/>
        <v>232.26699988969099</v>
      </c>
      <c r="X44" s="88">
        <f t="shared" si="22"/>
        <v>387.16952178784561</v>
      </c>
      <c r="Y44" s="88">
        <f t="shared" si="22"/>
        <v>81.252716916420368</v>
      </c>
      <c r="Z44" s="88">
        <f t="shared" si="22"/>
        <v>519.43451868800628</v>
      </c>
      <c r="AA44" s="88">
        <f t="shared" si="22"/>
        <v>2554.1951626148575</v>
      </c>
      <c r="AB44" s="88">
        <f t="shared" si="22"/>
        <v>13.565066426879818</v>
      </c>
      <c r="AC44" s="89">
        <f t="shared" si="22"/>
        <v>107.71348589435151</v>
      </c>
      <c r="AD44" s="88">
        <f t="shared" si="22"/>
        <v>7.2191411502620131</v>
      </c>
      <c r="AE44" s="88">
        <f t="shared" si="22"/>
        <v>20.952740992866101</v>
      </c>
      <c r="AF44" s="88">
        <f t="shared" si="22"/>
        <v>57.558519773118306</v>
      </c>
      <c r="AG44" s="88">
        <f t="shared" si="22"/>
        <v>11.086749643702499</v>
      </c>
      <c r="AH44" s="88">
        <f t="shared" si="22"/>
        <v>10.896334334402564</v>
      </c>
      <c r="AI44" s="204">
        <f t="shared" si="26"/>
        <v>3947.9450494303087</v>
      </c>
      <c r="AJ44" s="131" t="str">
        <f t="shared" si="27"/>
        <v/>
      </c>
    </row>
    <row r="45" spans="1:36" ht="15">
      <c r="A45" s="157" t="s">
        <v>24</v>
      </c>
      <c r="B45" s="45">
        <f t="shared" si="23"/>
        <v>35.735191280066793</v>
      </c>
      <c r="C45" s="45">
        <f t="shared" si="23"/>
        <v>6.2487412642923212</v>
      </c>
      <c r="D45" s="45">
        <f t="shared" si="23"/>
        <v>44.638203741843256</v>
      </c>
      <c r="E45" s="45">
        <f t="shared" si="23"/>
        <v>0</v>
      </c>
      <c r="F45" s="304">
        <v>0</v>
      </c>
      <c r="G45" s="45">
        <f t="shared" si="20"/>
        <v>0</v>
      </c>
      <c r="H45" s="45">
        <f t="shared" si="20"/>
        <v>0</v>
      </c>
      <c r="I45" s="144">
        <f t="shared" si="24"/>
        <v>86.622136286202362</v>
      </c>
      <c r="J45" s="139"/>
      <c r="K45" s="159" t="s">
        <v>24</v>
      </c>
      <c r="L45" s="283">
        <f t="shared" si="21"/>
        <v>35.735191280066793</v>
      </c>
      <c r="M45" s="283">
        <f t="shared" si="21"/>
        <v>6.2487412642923212</v>
      </c>
      <c r="N45" s="283">
        <f t="shared" si="21"/>
        <v>44.638203741843256</v>
      </c>
      <c r="O45" s="283">
        <f t="shared" si="21"/>
        <v>0</v>
      </c>
      <c r="P45" s="283">
        <f t="shared" si="21"/>
        <v>0</v>
      </c>
      <c r="Q45" s="283">
        <f t="shared" si="21"/>
        <v>0</v>
      </c>
      <c r="R45" s="283">
        <f t="shared" si="21"/>
        <v>0</v>
      </c>
      <c r="S45" s="148">
        <f t="shared" si="25"/>
        <v>86.622136286202362</v>
      </c>
      <c r="T45" s="139"/>
      <c r="U45" s="205" t="s">
        <v>24</v>
      </c>
      <c r="V45" s="84">
        <f t="shared" si="22"/>
        <v>35.587105754326501</v>
      </c>
      <c r="W45" s="84">
        <f t="shared" si="22"/>
        <v>0</v>
      </c>
      <c r="X45" s="84">
        <f t="shared" si="22"/>
        <v>0</v>
      </c>
      <c r="Y45" s="84">
        <f t="shared" si="22"/>
        <v>6.2487412642923212</v>
      </c>
      <c r="Z45" s="84">
        <f t="shared" si="22"/>
        <v>13.614160656763655</v>
      </c>
      <c r="AA45" s="84">
        <f t="shared" si="22"/>
        <v>0</v>
      </c>
      <c r="AB45" s="84">
        <f t="shared" si="22"/>
        <v>0</v>
      </c>
      <c r="AC45" s="85">
        <f t="shared" si="22"/>
        <v>31.17212861081989</v>
      </c>
      <c r="AD45" s="84">
        <f t="shared" si="22"/>
        <v>0.14808552574028905</v>
      </c>
      <c r="AE45" s="84">
        <f t="shared" si="22"/>
        <v>0</v>
      </c>
      <c r="AF45" s="84">
        <f t="shared" si="22"/>
        <v>0</v>
      </c>
      <c r="AG45" s="84">
        <f t="shared" si="22"/>
        <v>31.024043085079597</v>
      </c>
      <c r="AH45" s="84">
        <f t="shared" si="22"/>
        <v>0</v>
      </c>
      <c r="AI45" s="200">
        <f t="shared" si="26"/>
        <v>86.622136286202362</v>
      </c>
      <c r="AJ45" s="131" t="str">
        <f t="shared" si="27"/>
        <v/>
      </c>
    </row>
    <row r="46" spans="1:36" ht="15">
      <c r="A46" s="149" t="s">
        <v>57</v>
      </c>
      <c r="B46" s="48">
        <f t="shared" si="23"/>
        <v>0.61859877294261079</v>
      </c>
      <c r="C46" s="48">
        <f t="shared" si="23"/>
        <v>5.9201495270342222E-3</v>
      </c>
      <c r="D46" s="48">
        <f t="shared" si="23"/>
        <v>0</v>
      </c>
      <c r="E46" s="48">
        <f t="shared" si="23"/>
        <v>0</v>
      </c>
      <c r="F46" s="304">
        <v>0</v>
      </c>
      <c r="G46" s="48">
        <f t="shared" si="20"/>
        <v>0</v>
      </c>
      <c r="H46" s="48">
        <f t="shared" si="20"/>
        <v>0</v>
      </c>
      <c r="I46" s="152">
        <f t="shared" si="24"/>
        <v>0.62451892246964502</v>
      </c>
      <c r="J46" s="139"/>
      <c r="K46" s="153" t="s">
        <v>57</v>
      </c>
      <c r="L46" s="282">
        <f t="shared" si="21"/>
        <v>0.61859877294261079</v>
      </c>
      <c r="M46" s="282">
        <f t="shared" si="21"/>
        <v>5.9201495270342222E-3</v>
      </c>
      <c r="N46" s="282">
        <f t="shared" si="21"/>
        <v>0</v>
      </c>
      <c r="O46" s="282">
        <f t="shared" si="21"/>
        <v>0</v>
      </c>
      <c r="P46" s="282">
        <f t="shared" si="21"/>
        <v>0</v>
      </c>
      <c r="Q46" s="282">
        <f t="shared" si="21"/>
        <v>0</v>
      </c>
      <c r="R46" s="282">
        <f t="shared" si="21"/>
        <v>0</v>
      </c>
      <c r="S46" s="156">
        <f t="shared" si="25"/>
        <v>0.62451892246964502</v>
      </c>
      <c r="T46" s="139"/>
      <c r="U46" s="201" t="s">
        <v>57</v>
      </c>
      <c r="V46" s="88">
        <f t="shared" si="22"/>
        <v>0.61859877294261079</v>
      </c>
      <c r="W46" s="88">
        <f t="shared" si="22"/>
        <v>0</v>
      </c>
      <c r="X46" s="88">
        <f t="shared" si="22"/>
        <v>0</v>
      </c>
      <c r="Y46" s="88">
        <f t="shared" si="22"/>
        <v>5.9201495270342222E-3</v>
      </c>
      <c r="Z46" s="88">
        <f t="shared" si="22"/>
        <v>0</v>
      </c>
      <c r="AA46" s="88">
        <f t="shared" si="22"/>
        <v>0</v>
      </c>
      <c r="AB46" s="88">
        <f t="shared" si="22"/>
        <v>0</v>
      </c>
      <c r="AC46" s="89">
        <f t="shared" si="22"/>
        <v>0</v>
      </c>
      <c r="AD46" s="88">
        <f t="shared" si="22"/>
        <v>0</v>
      </c>
      <c r="AE46" s="88">
        <f t="shared" si="22"/>
        <v>0</v>
      </c>
      <c r="AF46" s="88">
        <f t="shared" si="22"/>
        <v>0</v>
      </c>
      <c r="AG46" s="88">
        <f t="shared" si="22"/>
        <v>0</v>
      </c>
      <c r="AH46" s="88">
        <f t="shared" si="22"/>
        <v>0</v>
      </c>
      <c r="AI46" s="204">
        <f t="shared" si="26"/>
        <v>0.62451892246964502</v>
      </c>
      <c r="AJ46" s="131" t="str">
        <f t="shared" si="27"/>
        <v/>
      </c>
    </row>
    <row r="47" spans="1:36" ht="15">
      <c r="A47" s="157" t="s">
        <v>22</v>
      </c>
      <c r="B47" s="45">
        <f t="shared" si="23"/>
        <v>142.9998591393751</v>
      </c>
      <c r="C47" s="45">
        <f t="shared" si="23"/>
        <v>78.919772521605267</v>
      </c>
      <c r="D47" s="45">
        <f t="shared" si="23"/>
        <v>474.41853858400225</v>
      </c>
      <c r="E47" s="45">
        <f t="shared" si="23"/>
        <v>3.0267934672395933</v>
      </c>
      <c r="F47" s="304">
        <v>0</v>
      </c>
      <c r="G47" s="45">
        <f t="shared" si="20"/>
        <v>0</v>
      </c>
      <c r="H47" s="45">
        <f t="shared" si="20"/>
        <v>0</v>
      </c>
      <c r="I47" s="144">
        <f t="shared" si="24"/>
        <v>699.36496371222222</v>
      </c>
      <c r="J47" s="139"/>
      <c r="K47" s="159" t="s">
        <v>22</v>
      </c>
      <c r="L47" s="283">
        <f t="shared" si="21"/>
        <v>142.9998591393751</v>
      </c>
      <c r="M47" s="283">
        <f t="shared" si="21"/>
        <v>78.919772521605267</v>
      </c>
      <c r="N47" s="283">
        <f t="shared" si="21"/>
        <v>474.41853858400225</v>
      </c>
      <c r="O47" s="283">
        <f t="shared" si="21"/>
        <v>3.0267934672395933</v>
      </c>
      <c r="P47" s="283">
        <f t="shared" si="21"/>
        <v>59.483878711551398</v>
      </c>
      <c r="Q47" s="283">
        <f t="shared" si="21"/>
        <v>0</v>
      </c>
      <c r="R47" s="283">
        <f t="shared" si="21"/>
        <v>0</v>
      </c>
      <c r="S47" s="148">
        <f t="shared" si="25"/>
        <v>758.84884242377359</v>
      </c>
      <c r="T47" s="139"/>
      <c r="U47" s="205" t="s">
        <v>22</v>
      </c>
      <c r="V47" s="84">
        <f t="shared" si="22"/>
        <v>142.9998591393751</v>
      </c>
      <c r="W47" s="84">
        <f t="shared" si="22"/>
        <v>0</v>
      </c>
      <c r="X47" s="84">
        <f t="shared" si="22"/>
        <v>0</v>
      </c>
      <c r="Y47" s="84">
        <f t="shared" si="22"/>
        <v>78.919772521605267</v>
      </c>
      <c r="Z47" s="84">
        <f t="shared" si="22"/>
        <v>247.81433743081715</v>
      </c>
      <c r="AA47" s="84">
        <f t="shared" si="22"/>
        <v>0</v>
      </c>
      <c r="AB47" s="84">
        <f t="shared" si="22"/>
        <v>59.483878711551398</v>
      </c>
      <c r="AC47" s="85">
        <f t="shared" si="22"/>
        <v>229.63099462042479</v>
      </c>
      <c r="AD47" s="84">
        <f t="shared" si="22"/>
        <v>0</v>
      </c>
      <c r="AE47" s="84">
        <f t="shared" si="22"/>
        <v>0</v>
      </c>
      <c r="AF47" s="84">
        <f t="shared" si="22"/>
        <v>0</v>
      </c>
      <c r="AG47" s="84">
        <f t="shared" si="22"/>
        <v>226.60420115318519</v>
      </c>
      <c r="AH47" s="84">
        <f t="shared" si="22"/>
        <v>3.0267934672395933</v>
      </c>
      <c r="AI47" s="200">
        <f t="shared" si="26"/>
        <v>758.8488424237737</v>
      </c>
      <c r="AJ47" s="131" t="str">
        <f t="shared" si="27"/>
        <v/>
      </c>
    </row>
    <row r="48" spans="1:36" ht="15">
      <c r="A48" s="149" t="s">
        <v>21</v>
      </c>
      <c r="B48" s="48">
        <f t="shared" si="23"/>
        <v>1.6966925247858691</v>
      </c>
      <c r="C48" s="48">
        <f t="shared" si="23"/>
        <v>6.3930263549427616E-2</v>
      </c>
      <c r="D48" s="48">
        <f t="shared" si="23"/>
        <v>4.3484011013073936E-4</v>
      </c>
      <c r="E48" s="48">
        <f t="shared" si="23"/>
        <v>0</v>
      </c>
      <c r="F48" s="304">
        <v>0</v>
      </c>
      <c r="G48" s="48">
        <f t="shared" si="20"/>
        <v>0</v>
      </c>
      <c r="H48" s="48">
        <f t="shared" si="20"/>
        <v>0</v>
      </c>
      <c r="I48" s="152">
        <f t="shared" si="24"/>
        <v>1.7610576284454276</v>
      </c>
      <c r="J48" s="139"/>
      <c r="K48" s="153" t="s">
        <v>21</v>
      </c>
      <c r="L48" s="282">
        <f t="shared" si="21"/>
        <v>1.6966925247858691</v>
      </c>
      <c r="M48" s="282">
        <f t="shared" si="21"/>
        <v>6.3930263549427616E-2</v>
      </c>
      <c r="N48" s="282">
        <f t="shared" si="21"/>
        <v>4.3484011013073936E-4</v>
      </c>
      <c r="O48" s="282">
        <f t="shared" si="21"/>
        <v>0</v>
      </c>
      <c r="P48" s="282">
        <f t="shared" si="21"/>
        <v>0</v>
      </c>
      <c r="Q48" s="282">
        <f t="shared" si="21"/>
        <v>0</v>
      </c>
      <c r="R48" s="282">
        <f t="shared" si="21"/>
        <v>0</v>
      </c>
      <c r="S48" s="156">
        <f t="shared" si="25"/>
        <v>1.7610576284454276</v>
      </c>
      <c r="T48" s="139"/>
      <c r="U48" s="201" t="s">
        <v>58</v>
      </c>
      <c r="V48" s="88">
        <f t="shared" si="22"/>
        <v>1.6966925247858691</v>
      </c>
      <c r="W48" s="88">
        <f t="shared" si="22"/>
        <v>0</v>
      </c>
      <c r="X48" s="88">
        <f t="shared" si="22"/>
        <v>0</v>
      </c>
      <c r="Y48" s="88">
        <f t="shared" si="22"/>
        <v>6.3930263549427616E-2</v>
      </c>
      <c r="Z48" s="88">
        <f t="shared" si="22"/>
        <v>4.3484011013073936E-4</v>
      </c>
      <c r="AA48" s="88">
        <f t="shared" si="22"/>
        <v>0</v>
      </c>
      <c r="AB48" s="88">
        <f t="shared" si="22"/>
        <v>0</v>
      </c>
      <c r="AC48" s="89">
        <f t="shared" si="22"/>
        <v>0</v>
      </c>
      <c r="AD48" s="88">
        <f t="shared" si="22"/>
        <v>0</v>
      </c>
      <c r="AE48" s="88">
        <f t="shared" si="22"/>
        <v>0</v>
      </c>
      <c r="AF48" s="88">
        <f t="shared" si="22"/>
        <v>0</v>
      </c>
      <c r="AG48" s="88">
        <f t="shared" si="22"/>
        <v>0</v>
      </c>
      <c r="AH48" s="88">
        <f t="shared" si="22"/>
        <v>0</v>
      </c>
      <c r="AI48" s="204">
        <f t="shared" si="26"/>
        <v>1.7610576284454276</v>
      </c>
      <c r="AJ48" s="131" t="str">
        <f t="shared" si="27"/>
        <v/>
      </c>
    </row>
    <row r="49" spans="1:36" ht="15">
      <c r="A49" s="160" t="s">
        <v>61</v>
      </c>
      <c r="B49" s="45">
        <f t="shared" si="23"/>
        <v>8.1375951501030492</v>
      </c>
      <c r="C49" s="45">
        <f t="shared" si="23"/>
        <v>0</v>
      </c>
      <c r="D49" s="45">
        <f t="shared" si="23"/>
        <v>0</v>
      </c>
      <c r="E49" s="45">
        <f t="shared" si="23"/>
        <v>0</v>
      </c>
      <c r="F49" s="304">
        <v>0</v>
      </c>
      <c r="G49" s="45">
        <f t="shared" ref="G49:H53" si="28">G127+G153+G179+G205+G231+G257+G283+G309+G335+G361+G387+G413+G439</f>
        <v>0</v>
      </c>
      <c r="H49" s="45">
        <f t="shared" si="28"/>
        <v>0</v>
      </c>
      <c r="I49" s="144">
        <f t="shared" si="24"/>
        <v>8.1375951501030492</v>
      </c>
      <c r="J49" s="139"/>
      <c r="K49" s="161" t="s">
        <v>61</v>
      </c>
      <c r="L49" s="283">
        <f t="shared" ref="L49:R53" si="29">L127+L153+L179+L205+L231+L257+L283+L309+L335+L361+L387+L413+L439</f>
        <v>8.1375951501030492</v>
      </c>
      <c r="M49" s="283">
        <f t="shared" si="29"/>
        <v>0</v>
      </c>
      <c r="N49" s="283">
        <f t="shared" si="29"/>
        <v>0</v>
      </c>
      <c r="O49" s="283">
        <f t="shared" si="29"/>
        <v>0</v>
      </c>
      <c r="P49" s="283">
        <f t="shared" si="29"/>
        <v>0</v>
      </c>
      <c r="Q49" s="283">
        <f t="shared" si="29"/>
        <v>0</v>
      </c>
      <c r="R49" s="283">
        <f t="shared" si="29"/>
        <v>0</v>
      </c>
      <c r="S49" s="148">
        <f t="shared" si="25"/>
        <v>8.1375951501030492</v>
      </c>
      <c r="T49" s="139"/>
      <c r="U49" s="206" t="s">
        <v>59</v>
      </c>
      <c r="V49" s="84">
        <f t="shared" ref="V49:AH53" si="30">V127+V153+V179+V205+V231+V257+V283+V309+V335+V361+V387+V413+V439</f>
        <v>6.5635891658215924</v>
      </c>
      <c r="W49" s="84">
        <f t="shared" si="30"/>
        <v>0</v>
      </c>
      <c r="X49" s="84">
        <f t="shared" si="30"/>
        <v>0</v>
      </c>
      <c r="Y49" s="84">
        <f t="shared" si="30"/>
        <v>0</v>
      </c>
      <c r="Z49" s="84">
        <f t="shared" si="30"/>
        <v>0</v>
      </c>
      <c r="AA49" s="84">
        <f t="shared" si="30"/>
        <v>0</v>
      </c>
      <c r="AB49" s="84">
        <f t="shared" si="30"/>
        <v>0</v>
      </c>
      <c r="AC49" s="85">
        <f t="shared" si="30"/>
        <v>1.5740059842814587</v>
      </c>
      <c r="AD49" s="84">
        <f t="shared" si="30"/>
        <v>1.5740059842814587</v>
      </c>
      <c r="AE49" s="84">
        <f t="shared" si="30"/>
        <v>0</v>
      </c>
      <c r="AF49" s="84">
        <f t="shared" si="30"/>
        <v>0</v>
      </c>
      <c r="AG49" s="84">
        <f t="shared" si="30"/>
        <v>0</v>
      </c>
      <c r="AH49" s="84">
        <f t="shared" si="30"/>
        <v>0</v>
      </c>
      <c r="AI49" s="200">
        <f t="shared" si="26"/>
        <v>8.137595150103051</v>
      </c>
      <c r="AJ49" s="131" t="str">
        <f t="shared" si="27"/>
        <v/>
      </c>
    </row>
    <row r="50" spans="1:36">
      <c r="A50" s="162" t="s">
        <v>23</v>
      </c>
      <c r="B50" s="55">
        <f t="shared" ref="B50:E53" si="31">B128+B154+B180+B206+B232+B258+B284+B310+B336+B362+B388+B414+B440</f>
        <v>8.1375951501030492</v>
      </c>
      <c r="C50" s="55">
        <f t="shared" si="31"/>
        <v>0</v>
      </c>
      <c r="D50" s="55">
        <f t="shared" si="31"/>
        <v>0</v>
      </c>
      <c r="E50" s="55">
        <f t="shared" si="31"/>
        <v>0</v>
      </c>
      <c r="F50" s="304">
        <v>0</v>
      </c>
      <c r="G50" s="55">
        <f t="shared" si="28"/>
        <v>0</v>
      </c>
      <c r="H50" s="55">
        <f t="shared" si="28"/>
        <v>0</v>
      </c>
      <c r="I50" s="165">
        <f t="shared" si="24"/>
        <v>8.1375951501030492</v>
      </c>
      <c r="J50" s="139"/>
      <c r="K50" s="166" t="s">
        <v>23</v>
      </c>
      <c r="L50" s="284">
        <f t="shared" si="29"/>
        <v>8.1375951501030492</v>
      </c>
      <c r="M50" s="284">
        <f t="shared" si="29"/>
        <v>0</v>
      </c>
      <c r="N50" s="284">
        <f t="shared" si="29"/>
        <v>0</v>
      </c>
      <c r="O50" s="284">
        <f t="shared" si="29"/>
        <v>0</v>
      </c>
      <c r="P50" s="284">
        <f t="shared" si="29"/>
        <v>0</v>
      </c>
      <c r="Q50" s="284">
        <f t="shared" si="29"/>
        <v>0</v>
      </c>
      <c r="R50" s="284">
        <f t="shared" si="29"/>
        <v>0</v>
      </c>
      <c r="S50" s="169">
        <f t="shared" si="25"/>
        <v>8.1375951501030492</v>
      </c>
      <c r="T50" s="139"/>
      <c r="U50" s="207" t="s">
        <v>62</v>
      </c>
      <c r="V50" s="91">
        <f t="shared" si="30"/>
        <v>6.5635891658215924</v>
      </c>
      <c r="W50" s="91">
        <f t="shared" si="30"/>
        <v>0</v>
      </c>
      <c r="X50" s="91">
        <f t="shared" si="30"/>
        <v>0</v>
      </c>
      <c r="Y50" s="91">
        <f t="shared" si="30"/>
        <v>0</v>
      </c>
      <c r="Z50" s="91">
        <f t="shared" si="30"/>
        <v>0</v>
      </c>
      <c r="AA50" s="91">
        <f t="shared" si="30"/>
        <v>0</v>
      </c>
      <c r="AB50" s="91">
        <f t="shared" si="30"/>
        <v>0</v>
      </c>
      <c r="AC50" s="268">
        <f t="shared" si="30"/>
        <v>1.5740059842814587</v>
      </c>
      <c r="AD50" s="91">
        <f t="shared" si="30"/>
        <v>1.5740059842814587</v>
      </c>
      <c r="AE50" s="91">
        <f t="shared" si="30"/>
        <v>0</v>
      </c>
      <c r="AF50" s="91">
        <f t="shared" si="30"/>
        <v>0</v>
      </c>
      <c r="AG50" s="91">
        <f t="shared" si="30"/>
        <v>0</v>
      </c>
      <c r="AH50" s="91">
        <f t="shared" si="30"/>
        <v>0</v>
      </c>
      <c r="AI50" s="209">
        <f t="shared" si="26"/>
        <v>8.137595150103051</v>
      </c>
      <c r="AJ50" s="131" t="str">
        <f t="shared" si="27"/>
        <v/>
      </c>
    </row>
    <row r="51" spans="1:36">
      <c r="A51" s="170" t="s">
        <v>19</v>
      </c>
      <c r="B51" s="61">
        <f t="shared" si="31"/>
        <v>0</v>
      </c>
      <c r="C51" s="61">
        <f t="shared" si="31"/>
        <v>0</v>
      </c>
      <c r="D51" s="61">
        <f t="shared" si="31"/>
        <v>0</v>
      </c>
      <c r="E51" s="61">
        <f t="shared" si="31"/>
        <v>0</v>
      </c>
      <c r="F51" s="304">
        <v>0</v>
      </c>
      <c r="G51" s="61">
        <f t="shared" si="28"/>
        <v>0</v>
      </c>
      <c r="H51" s="61">
        <f t="shared" si="28"/>
        <v>0</v>
      </c>
      <c r="I51" s="173">
        <f t="shared" si="24"/>
        <v>0</v>
      </c>
      <c r="J51" s="139"/>
      <c r="K51" s="174" t="s">
        <v>19</v>
      </c>
      <c r="L51" s="285">
        <f t="shared" si="29"/>
        <v>0</v>
      </c>
      <c r="M51" s="285">
        <f t="shared" si="29"/>
        <v>0</v>
      </c>
      <c r="N51" s="285">
        <f t="shared" si="29"/>
        <v>0</v>
      </c>
      <c r="O51" s="285">
        <f t="shared" si="29"/>
        <v>0</v>
      </c>
      <c r="P51" s="285">
        <f t="shared" si="29"/>
        <v>0</v>
      </c>
      <c r="Q51" s="285">
        <f t="shared" si="29"/>
        <v>0</v>
      </c>
      <c r="R51" s="285">
        <f t="shared" si="29"/>
        <v>0</v>
      </c>
      <c r="S51" s="176">
        <f t="shared" si="25"/>
        <v>0</v>
      </c>
      <c r="T51" s="139"/>
      <c r="U51" s="210" t="s">
        <v>19</v>
      </c>
      <c r="V51" s="94">
        <f t="shared" si="30"/>
        <v>0</v>
      </c>
      <c r="W51" s="94">
        <f t="shared" si="30"/>
        <v>0</v>
      </c>
      <c r="X51" s="94">
        <f t="shared" si="30"/>
        <v>0</v>
      </c>
      <c r="Y51" s="94">
        <f t="shared" si="30"/>
        <v>0</v>
      </c>
      <c r="Z51" s="94">
        <f t="shared" si="30"/>
        <v>0</v>
      </c>
      <c r="AA51" s="94">
        <f t="shared" si="30"/>
        <v>0</v>
      </c>
      <c r="AB51" s="94">
        <f t="shared" si="30"/>
        <v>0</v>
      </c>
      <c r="AC51" s="269">
        <f t="shared" si="30"/>
        <v>0</v>
      </c>
      <c r="AD51" s="94">
        <f t="shared" si="30"/>
        <v>0</v>
      </c>
      <c r="AE51" s="94">
        <f t="shared" si="30"/>
        <v>0</v>
      </c>
      <c r="AF51" s="94">
        <f t="shared" si="30"/>
        <v>0</v>
      </c>
      <c r="AG51" s="94">
        <f t="shared" si="30"/>
        <v>0</v>
      </c>
      <c r="AH51" s="94">
        <f t="shared" si="30"/>
        <v>0</v>
      </c>
      <c r="AI51" s="213">
        <f t="shared" si="26"/>
        <v>0</v>
      </c>
      <c r="AJ51" s="131" t="str">
        <f t="shared" si="27"/>
        <v/>
      </c>
    </row>
    <row r="52" spans="1:36">
      <c r="A52" s="162" t="s">
        <v>20</v>
      </c>
      <c r="B52" s="55">
        <f t="shared" si="31"/>
        <v>0</v>
      </c>
      <c r="C52" s="55">
        <f t="shared" si="31"/>
        <v>0</v>
      </c>
      <c r="D52" s="55">
        <f t="shared" si="31"/>
        <v>0</v>
      </c>
      <c r="E52" s="55">
        <f t="shared" si="31"/>
        <v>0</v>
      </c>
      <c r="F52" s="304">
        <v>0</v>
      </c>
      <c r="G52" s="55">
        <f t="shared" si="28"/>
        <v>0</v>
      </c>
      <c r="H52" s="55">
        <f t="shared" si="28"/>
        <v>0</v>
      </c>
      <c r="I52" s="165">
        <f t="shared" si="24"/>
        <v>0</v>
      </c>
      <c r="J52" s="139"/>
      <c r="K52" s="166" t="s">
        <v>20</v>
      </c>
      <c r="L52" s="284">
        <f t="shared" si="29"/>
        <v>0</v>
      </c>
      <c r="M52" s="284">
        <f t="shared" si="29"/>
        <v>0</v>
      </c>
      <c r="N52" s="284">
        <f t="shared" si="29"/>
        <v>0</v>
      </c>
      <c r="O52" s="284">
        <f t="shared" si="29"/>
        <v>0</v>
      </c>
      <c r="P52" s="284">
        <f t="shared" si="29"/>
        <v>0</v>
      </c>
      <c r="Q52" s="284">
        <f t="shared" si="29"/>
        <v>0</v>
      </c>
      <c r="R52" s="284">
        <f t="shared" si="29"/>
        <v>0</v>
      </c>
      <c r="S52" s="169">
        <f t="shared" si="25"/>
        <v>0</v>
      </c>
      <c r="T52" s="139"/>
      <c r="U52" s="207" t="s">
        <v>20</v>
      </c>
      <c r="V52" s="91">
        <f t="shared" si="30"/>
        <v>0</v>
      </c>
      <c r="W52" s="91">
        <f t="shared" si="30"/>
        <v>0</v>
      </c>
      <c r="X52" s="91">
        <f t="shared" si="30"/>
        <v>0</v>
      </c>
      <c r="Y52" s="91">
        <f t="shared" si="30"/>
        <v>0</v>
      </c>
      <c r="Z52" s="91">
        <f t="shared" si="30"/>
        <v>0</v>
      </c>
      <c r="AA52" s="91">
        <f t="shared" si="30"/>
        <v>0</v>
      </c>
      <c r="AB52" s="91">
        <f t="shared" si="30"/>
        <v>0</v>
      </c>
      <c r="AC52" s="268">
        <f t="shared" si="30"/>
        <v>0</v>
      </c>
      <c r="AD52" s="91">
        <f t="shared" si="30"/>
        <v>0</v>
      </c>
      <c r="AE52" s="91">
        <f t="shared" si="30"/>
        <v>0</v>
      </c>
      <c r="AF52" s="91">
        <f t="shared" si="30"/>
        <v>0</v>
      </c>
      <c r="AG52" s="91">
        <f t="shared" si="30"/>
        <v>0</v>
      </c>
      <c r="AH52" s="91">
        <f t="shared" si="30"/>
        <v>0</v>
      </c>
      <c r="AI52" s="209">
        <f t="shared" si="26"/>
        <v>0</v>
      </c>
      <c r="AJ52" s="131" t="str">
        <f t="shared" si="27"/>
        <v/>
      </c>
    </row>
    <row r="53" spans="1:36" ht="15" thickBot="1">
      <c r="A53" s="177" t="s">
        <v>11</v>
      </c>
      <c r="B53" s="66">
        <f t="shared" si="31"/>
        <v>0</v>
      </c>
      <c r="C53" s="66">
        <f t="shared" si="31"/>
        <v>0</v>
      </c>
      <c r="D53" s="66">
        <f t="shared" si="31"/>
        <v>0</v>
      </c>
      <c r="E53" s="66">
        <f t="shared" si="31"/>
        <v>0</v>
      </c>
      <c r="F53" s="305">
        <v>0</v>
      </c>
      <c r="G53" s="66">
        <f t="shared" si="28"/>
        <v>0</v>
      </c>
      <c r="H53" s="66">
        <f t="shared" si="28"/>
        <v>0</v>
      </c>
      <c r="I53" s="180">
        <f t="shared" si="24"/>
        <v>0</v>
      </c>
      <c r="J53" s="139"/>
      <c r="K53" s="181" t="s">
        <v>11</v>
      </c>
      <c r="L53" s="286">
        <f t="shared" si="29"/>
        <v>0</v>
      </c>
      <c r="M53" s="286">
        <f t="shared" si="29"/>
        <v>0</v>
      </c>
      <c r="N53" s="286">
        <f t="shared" si="29"/>
        <v>0</v>
      </c>
      <c r="O53" s="286">
        <f t="shared" si="29"/>
        <v>0</v>
      </c>
      <c r="P53" s="286">
        <f t="shared" si="29"/>
        <v>0</v>
      </c>
      <c r="Q53" s="286">
        <f t="shared" si="29"/>
        <v>0</v>
      </c>
      <c r="R53" s="286">
        <f t="shared" si="29"/>
        <v>0</v>
      </c>
      <c r="S53" s="183">
        <f t="shared" si="25"/>
        <v>0</v>
      </c>
      <c r="T53" s="139"/>
      <c r="U53" s="210" t="s">
        <v>11</v>
      </c>
      <c r="V53" s="94">
        <f t="shared" si="30"/>
        <v>0</v>
      </c>
      <c r="W53" s="94">
        <f t="shared" si="30"/>
        <v>0</v>
      </c>
      <c r="X53" s="94">
        <f t="shared" si="30"/>
        <v>0</v>
      </c>
      <c r="Y53" s="94">
        <f t="shared" si="30"/>
        <v>0</v>
      </c>
      <c r="Z53" s="94">
        <f t="shared" si="30"/>
        <v>0</v>
      </c>
      <c r="AA53" s="94">
        <f t="shared" si="30"/>
        <v>0</v>
      </c>
      <c r="AB53" s="94">
        <f t="shared" si="30"/>
        <v>0</v>
      </c>
      <c r="AC53" s="269">
        <f t="shared" si="30"/>
        <v>0</v>
      </c>
      <c r="AD53" s="94">
        <f t="shared" si="30"/>
        <v>0</v>
      </c>
      <c r="AE53" s="94">
        <f t="shared" si="30"/>
        <v>0</v>
      </c>
      <c r="AF53" s="94">
        <f t="shared" si="30"/>
        <v>0</v>
      </c>
      <c r="AG53" s="94">
        <f t="shared" si="30"/>
        <v>0</v>
      </c>
      <c r="AH53" s="94">
        <f t="shared" si="30"/>
        <v>0</v>
      </c>
      <c r="AI53" s="213">
        <f t="shared" si="26"/>
        <v>0</v>
      </c>
      <c r="AJ53" s="131" t="str">
        <f t="shared" si="27"/>
        <v/>
      </c>
    </row>
    <row r="54" spans="1:36" ht="15">
      <c r="A54" s="184" t="s">
        <v>26</v>
      </c>
      <c r="B54" s="185">
        <f>SUM(B33:B49)</f>
        <v>1132.760329031539</v>
      </c>
      <c r="C54" s="185">
        <f t="shared" ref="C54:I54" si="32">SUM(C33:C49)</f>
        <v>1753.4133492233445</v>
      </c>
      <c r="D54" s="185">
        <f t="shared" si="32"/>
        <v>2352.9005877573013</v>
      </c>
      <c r="E54" s="185">
        <f t="shared" si="32"/>
        <v>3136.2692232051309</v>
      </c>
      <c r="F54" s="185">
        <f t="shared" si="32"/>
        <v>0</v>
      </c>
      <c r="G54" s="185">
        <f t="shared" si="32"/>
        <v>387.20162784220105</v>
      </c>
      <c r="H54" s="185">
        <f t="shared" si="32"/>
        <v>57.558519773118306</v>
      </c>
      <c r="I54" s="185">
        <f t="shared" si="32"/>
        <v>8820.1036368326368</v>
      </c>
      <c r="J54" s="139"/>
      <c r="K54" s="186" t="s">
        <v>26</v>
      </c>
      <c r="L54" s="185">
        <f>SUM(L33:L49)</f>
        <v>1132.760329031539</v>
      </c>
      <c r="M54" s="185">
        <f t="shared" ref="M54:S54" si="33">SUM(M33:M49)</f>
        <v>1753.4133492233445</v>
      </c>
      <c r="N54" s="185">
        <f t="shared" si="33"/>
        <v>2352.9005877573013</v>
      </c>
      <c r="O54" s="185">
        <f t="shared" si="33"/>
        <v>3136.2692232051309</v>
      </c>
      <c r="P54" s="185">
        <f t="shared" si="33"/>
        <v>742.77481305036929</v>
      </c>
      <c r="Q54" s="185">
        <f t="shared" si="33"/>
        <v>387.20162784220105</v>
      </c>
      <c r="R54" s="187">
        <f t="shared" si="33"/>
        <v>57.558519773118306</v>
      </c>
      <c r="S54" s="188">
        <f t="shared" si="33"/>
        <v>9562.8784498830028</v>
      </c>
      <c r="T54" s="139" t="str">
        <f>IF(ABS(S54-AI54)&gt;0.01,S54-AI54,"")</f>
        <v/>
      </c>
      <c r="U54" s="214" t="s">
        <v>60</v>
      </c>
      <c r="V54" s="215">
        <f>SUM(V33:V49)</f>
        <v>875.11979103596821</v>
      </c>
      <c r="W54" s="215">
        <f t="shared" ref="W54:AH54" si="34">SUM(W33:W49)</f>
        <v>245.53906428020125</v>
      </c>
      <c r="X54" s="215">
        <f t="shared" si="34"/>
        <v>387.20162784220105</v>
      </c>
      <c r="Y54" s="215">
        <f t="shared" si="34"/>
        <v>1753.4133492233445</v>
      </c>
      <c r="Z54" s="215">
        <f t="shared" si="34"/>
        <v>2042.0760485625631</v>
      </c>
      <c r="AA54" s="215">
        <f t="shared" si="34"/>
        <v>3023.9595438653541</v>
      </c>
      <c r="AB54" s="215">
        <f t="shared" si="34"/>
        <v>742.77481305036929</v>
      </c>
      <c r="AC54" s="215">
        <f t="shared" si="34"/>
        <v>492.79421202300296</v>
      </c>
      <c r="AD54" s="216">
        <f t="shared" si="34"/>
        <v>12.101473715369089</v>
      </c>
      <c r="AE54" s="216">
        <f t="shared" si="34"/>
        <v>20.952740992866101</v>
      </c>
      <c r="AF54" s="216">
        <f t="shared" si="34"/>
        <v>57.558519773118306</v>
      </c>
      <c r="AG54" s="216">
        <f t="shared" si="34"/>
        <v>310.82453919473869</v>
      </c>
      <c r="AH54" s="216">
        <f t="shared" si="34"/>
        <v>91.356938346910724</v>
      </c>
      <c r="AI54" s="217">
        <f>SUM(V54:AC54)</f>
        <v>9562.8784498830046</v>
      </c>
      <c r="AJ54" s="131" t="str">
        <f t="shared" si="27"/>
        <v/>
      </c>
    </row>
    <row r="55" spans="1:36" ht="15" thickBot="1">
      <c r="A55" s="15" t="s">
        <v>100</v>
      </c>
      <c r="B55" s="100">
        <f>IF($I54=0,"-",B54/$I54)</f>
        <v>0.12842936723568041</v>
      </c>
      <c r="C55" s="100">
        <f t="shared" ref="C55:H55" si="35">IF($I54=0,"-",C54/$I54)</f>
        <v>0.1987973635481009</v>
      </c>
      <c r="D55" s="100">
        <f t="shared" si="35"/>
        <v>0.26676563957044896</v>
      </c>
      <c r="E55" s="100">
        <f t="shared" si="35"/>
        <v>0.35558190156724595</v>
      </c>
      <c r="F55" s="100">
        <f t="shared" si="35"/>
        <v>0</v>
      </c>
      <c r="G55" s="100">
        <f t="shared" si="35"/>
        <v>4.3899895487083868E-2</v>
      </c>
      <c r="H55" s="101">
        <f t="shared" si="35"/>
        <v>6.5258325914397067E-3</v>
      </c>
      <c r="I55" s="102">
        <f>SUM(B55:H55)</f>
        <v>0.99999999999999967</v>
      </c>
      <c r="K55" s="27" t="s">
        <v>100</v>
      </c>
      <c r="L55" s="76">
        <f>IF($S54=0,"-",L54/$S54)</f>
        <v>0.11845390851385314</v>
      </c>
      <c r="M55" s="76">
        <f t="shared" ref="M55:R55" si="36">IF($S54=0,"-",M54/$S54)</f>
        <v>0.18335623091024406</v>
      </c>
      <c r="N55" s="76">
        <f t="shared" si="36"/>
        <v>0.2460452258269672</v>
      </c>
      <c r="O55" s="76">
        <f t="shared" si="36"/>
        <v>0.32796288686943437</v>
      </c>
      <c r="P55" s="76">
        <f t="shared" si="36"/>
        <v>7.7672723431871787E-2</v>
      </c>
      <c r="Q55" s="76">
        <f t="shared" si="36"/>
        <v>4.0490071046227538E-2</v>
      </c>
      <c r="R55" s="77">
        <f t="shared" si="36"/>
        <v>6.0189534014021169E-3</v>
      </c>
      <c r="S55" s="78">
        <f>SUM(L55:R55)</f>
        <v>1.0000000000000002</v>
      </c>
      <c r="U55" s="36" t="s">
        <v>100</v>
      </c>
      <c r="V55" s="103">
        <f>+V54/$AI54</f>
        <v>9.1512173413296358E-2</v>
      </c>
      <c r="W55" s="103">
        <f t="shared" ref="W55:AH55" si="37">+W54/$AI54</f>
        <v>2.5676271591970851E-2</v>
      </c>
      <c r="X55" s="103">
        <f t="shared" si="37"/>
        <v>4.0490071046227531E-2</v>
      </c>
      <c r="Y55" s="103">
        <f t="shared" si="37"/>
        <v>0.18335623091024403</v>
      </c>
      <c r="Z55" s="103">
        <f t="shared" si="37"/>
        <v>0.21354198521550241</v>
      </c>
      <c r="AA55" s="103">
        <f t="shared" si="37"/>
        <v>0.31621854860053672</v>
      </c>
      <c r="AB55" s="103">
        <f t="shared" si="37"/>
        <v>7.7672723431871774E-2</v>
      </c>
      <c r="AC55" s="103">
        <f t="shared" si="37"/>
        <v>5.1531995790350338E-2</v>
      </c>
      <c r="AD55" s="103">
        <f t="shared" si="37"/>
        <v>1.2654635085858634E-3</v>
      </c>
      <c r="AE55" s="103">
        <f t="shared" si="37"/>
        <v>2.1910495989962567E-3</v>
      </c>
      <c r="AF55" s="103">
        <f t="shared" si="37"/>
        <v>6.018953401402116E-3</v>
      </c>
      <c r="AG55" s="103">
        <f t="shared" si="37"/>
        <v>3.2503240611464784E-2</v>
      </c>
      <c r="AH55" s="103">
        <f t="shared" si="37"/>
        <v>9.5532886699013116E-3</v>
      </c>
      <c r="AI55" s="104">
        <f>SUM(V55:AC55)</f>
        <v>1</v>
      </c>
      <c r="AJ55" s="131" t="str">
        <f t="shared" si="27"/>
        <v/>
      </c>
    </row>
    <row r="56" spans="1:36" ht="15" thickBot="1"/>
    <row r="57" spans="1:36" ht="28.5">
      <c r="A57" s="310" t="s">
        <v>49</v>
      </c>
      <c r="B57" s="135" t="s">
        <v>0</v>
      </c>
      <c r="C57" s="135" t="s">
        <v>1</v>
      </c>
      <c r="D57" s="135" t="s">
        <v>2</v>
      </c>
      <c r="E57" s="135" t="s">
        <v>3</v>
      </c>
      <c r="F57" s="135" t="s">
        <v>27</v>
      </c>
      <c r="G57" s="135" t="s">
        <v>4</v>
      </c>
      <c r="H57" s="135" t="s">
        <v>5</v>
      </c>
      <c r="I57" s="136" t="s">
        <v>6</v>
      </c>
      <c r="K57" s="312" t="s">
        <v>49</v>
      </c>
      <c r="L57" s="137" t="s">
        <v>0</v>
      </c>
      <c r="M57" s="137" t="s">
        <v>1</v>
      </c>
      <c r="N57" s="137" t="s">
        <v>2</v>
      </c>
      <c r="O57" s="137" t="s">
        <v>3</v>
      </c>
      <c r="P57" s="137" t="s">
        <v>27</v>
      </c>
      <c r="Q57" s="137" t="s">
        <v>4</v>
      </c>
      <c r="R57" s="137" t="s">
        <v>5</v>
      </c>
      <c r="S57" s="138" t="s">
        <v>6</v>
      </c>
    </row>
    <row r="58" spans="1:36" ht="15">
      <c r="A58" s="311" t="s">
        <v>49</v>
      </c>
      <c r="B58" s="294" t="s">
        <v>109</v>
      </c>
      <c r="C58" s="295"/>
      <c r="D58" s="295"/>
      <c r="E58" s="295"/>
      <c r="F58" s="295"/>
      <c r="G58" s="295"/>
      <c r="H58" s="295"/>
      <c r="I58" s="296"/>
      <c r="K58" s="313" t="s">
        <v>49</v>
      </c>
      <c r="L58" s="297" t="s">
        <v>109</v>
      </c>
      <c r="M58" s="298"/>
      <c r="N58" s="298"/>
      <c r="O58" s="298"/>
      <c r="P58" s="298"/>
      <c r="Q58" s="298"/>
      <c r="R58" s="298"/>
      <c r="S58" s="299"/>
    </row>
    <row r="59" spans="1:36" ht="15">
      <c r="A59" s="141" t="s">
        <v>7</v>
      </c>
      <c r="B59" s="314"/>
      <c r="C59" s="315"/>
      <c r="D59" s="315"/>
      <c r="E59" s="316"/>
      <c r="F59" s="42">
        <f>F449+F475+F501+F527+F553</f>
        <v>0</v>
      </c>
      <c r="G59" s="314"/>
      <c r="H59" s="316"/>
      <c r="I59" s="144">
        <f>SUM(B59:H59)</f>
        <v>0</v>
      </c>
      <c r="J59" s="139"/>
      <c r="K59" s="193" t="s">
        <v>7</v>
      </c>
      <c r="L59" s="314"/>
      <c r="M59" s="315"/>
      <c r="N59" s="315"/>
      <c r="O59" s="316"/>
      <c r="P59" s="42">
        <f>P449+P475+P501+P527+P553</f>
        <v>0</v>
      </c>
      <c r="Q59" s="314"/>
      <c r="R59" s="323"/>
      <c r="S59" s="195">
        <f>SUM(L59:R59)</f>
        <v>0</v>
      </c>
      <c r="T59" s="139"/>
    </row>
    <row r="60" spans="1:36" ht="15">
      <c r="A60" s="149" t="s">
        <v>8</v>
      </c>
      <c r="B60" s="317"/>
      <c r="C60" s="318"/>
      <c r="D60" s="318"/>
      <c r="E60" s="319"/>
      <c r="F60" s="48">
        <f t="shared" ref="F60:F79" si="38">F450+F476+F502+F528+F554</f>
        <v>0</v>
      </c>
      <c r="G60" s="317"/>
      <c r="H60" s="319"/>
      <c r="I60" s="152">
        <f t="shared" ref="I60:I79" si="39">SUM(B60:H60)</f>
        <v>0</v>
      </c>
      <c r="J60" s="139"/>
      <c r="K60" s="153" t="s">
        <v>8</v>
      </c>
      <c r="L60" s="317"/>
      <c r="M60" s="318"/>
      <c r="N60" s="318"/>
      <c r="O60" s="319"/>
      <c r="P60" s="51">
        <f t="shared" ref="P60:P79" si="40">P450+P476+P502+P528+P554</f>
        <v>0</v>
      </c>
      <c r="Q60" s="317"/>
      <c r="R60" s="324"/>
      <c r="S60" s="156">
        <f t="shared" ref="S60:S79" si="41">SUM(L60:R60)</f>
        <v>0</v>
      </c>
      <c r="T60" s="139"/>
    </row>
    <row r="61" spans="1:36" ht="15">
      <c r="A61" s="157" t="s">
        <v>10</v>
      </c>
      <c r="B61" s="317"/>
      <c r="C61" s="318"/>
      <c r="D61" s="318"/>
      <c r="E61" s="319"/>
      <c r="F61" s="45">
        <f t="shared" si="38"/>
        <v>0</v>
      </c>
      <c r="G61" s="317"/>
      <c r="H61" s="319"/>
      <c r="I61" s="144">
        <f t="shared" si="39"/>
        <v>0</v>
      </c>
      <c r="J61" s="139"/>
      <c r="K61" s="159" t="s">
        <v>10</v>
      </c>
      <c r="L61" s="317"/>
      <c r="M61" s="318"/>
      <c r="N61" s="318"/>
      <c r="O61" s="319"/>
      <c r="P61" s="45">
        <f t="shared" si="40"/>
        <v>0</v>
      </c>
      <c r="Q61" s="317"/>
      <c r="R61" s="324"/>
      <c r="S61" s="148">
        <f t="shared" si="41"/>
        <v>0</v>
      </c>
      <c r="T61" s="139"/>
    </row>
    <row r="62" spans="1:36" ht="15">
      <c r="A62" s="149" t="s">
        <v>53</v>
      </c>
      <c r="B62" s="317"/>
      <c r="C62" s="318"/>
      <c r="D62" s="318"/>
      <c r="E62" s="319"/>
      <c r="F62" s="48">
        <f t="shared" si="38"/>
        <v>0</v>
      </c>
      <c r="G62" s="317"/>
      <c r="H62" s="319"/>
      <c r="I62" s="152">
        <f t="shared" si="39"/>
        <v>0</v>
      </c>
      <c r="J62" s="139"/>
      <c r="K62" s="153" t="s">
        <v>53</v>
      </c>
      <c r="L62" s="317"/>
      <c r="M62" s="318"/>
      <c r="N62" s="318"/>
      <c r="O62" s="319"/>
      <c r="P62" s="51">
        <f t="shared" si="40"/>
        <v>0</v>
      </c>
      <c r="Q62" s="317"/>
      <c r="R62" s="324"/>
      <c r="S62" s="156">
        <f t="shared" si="41"/>
        <v>0</v>
      </c>
      <c r="T62" s="139"/>
    </row>
    <row r="63" spans="1:36" ht="15">
      <c r="A63" s="157" t="s">
        <v>16</v>
      </c>
      <c r="B63" s="317"/>
      <c r="C63" s="318"/>
      <c r="D63" s="318"/>
      <c r="E63" s="319"/>
      <c r="F63" s="45">
        <f t="shared" si="38"/>
        <v>0</v>
      </c>
      <c r="G63" s="317"/>
      <c r="H63" s="319"/>
      <c r="I63" s="144">
        <f t="shared" si="39"/>
        <v>0</v>
      </c>
      <c r="J63" s="139"/>
      <c r="K63" s="159" t="s">
        <v>16</v>
      </c>
      <c r="L63" s="317"/>
      <c r="M63" s="318"/>
      <c r="N63" s="318"/>
      <c r="O63" s="319"/>
      <c r="P63" s="45">
        <f t="shared" si="40"/>
        <v>0</v>
      </c>
      <c r="Q63" s="317"/>
      <c r="R63" s="324"/>
      <c r="S63" s="148">
        <f t="shared" si="41"/>
        <v>0</v>
      </c>
      <c r="T63" s="139"/>
    </row>
    <row r="64" spans="1:36" ht="15">
      <c r="A64" s="149" t="s">
        <v>15</v>
      </c>
      <c r="B64" s="317"/>
      <c r="C64" s="318"/>
      <c r="D64" s="318"/>
      <c r="E64" s="319"/>
      <c r="F64" s="48">
        <f t="shared" si="38"/>
        <v>0</v>
      </c>
      <c r="G64" s="317"/>
      <c r="H64" s="319"/>
      <c r="I64" s="152">
        <f t="shared" si="39"/>
        <v>0</v>
      </c>
      <c r="J64" s="139"/>
      <c r="K64" s="153" t="s">
        <v>15</v>
      </c>
      <c r="L64" s="317"/>
      <c r="M64" s="318"/>
      <c r="N64" s="318"/>
      <c r="O64" s="319"/>
      <c r="P64" s="51">
        <f t="shared" si="40"/>
        <v>0</v>
      </c>
      <c r="Q64" s="317"/>
      <c r="R64" s="324"/>
      <c r="S64" s="156">
        <f t="shared" si="41"/>
        <v>0</v>
      </c>
      <c r="T64" s="139"/>
    </row>
    <row r="65" spans="1:20" ht="15">
      <c r="A65" s="157" t="s">
        <v>55</v>
      </c>
      <c r="B65" s="317"/>
      <c r="C65" s="318"/>
      <c r="D65" s="318"/>
      <c r="E65" s="319"/>
      <c r="F65" s="45">
        <f t="shared" si="38"/>
        <v>10395.928114026507</v>
      </c>
      <c r="G65" s="317"/>
      <c r="H65" s="319"/>
      <c r="I65" s="144">
        <f t="shared" si="39"/>
        <v>10395.928114026507</v>
      </c>
      <c r="J65" s="139"/>
      <c r="K65" s="159" t="s">
        <v>55</v>
      </c>
      <c r="L65" s="317"/>
      <c r="M65" s="318"/>
      <c r="N65" s="318"/>
      <c r="O65" s="319"/>
      <c r="P65" s="45">
        <f t="shared" si="40"/>
        <v>6052.0561349337659</v>
      </c>
      <c r="Q65" s="317"/>
      <c r="R65" s="324"/>
      <c r="S65" s="148">
        <f t="shared" si="41"/>
        <v>6052.0561349337659</v>
      </c>
      <c r="T65" s="139"/>
    </row>
    <row r="66" spans="1:20" ht="15">
      <c r="A66" s="149" t="s">
        <v>12</v>
      </c>
      <c r="B66" s="317"/>
      <c r="C66" s="318"/>
      <c r="D66" s="318"/>
      <c r="E66" s="319"/>
      <c r="F66" s="48">
        <f t="shared" si="38"/>
        <v>2871.6022069571809</v>
      </c>
      <c r="G66" s="317"/>
      <c r="H66" s="319"/>
      <c r="I66" s="152">
        <f t="shared" si="39"/>
        <v>2871.6022069571809</v>
      </c>
      <c r="J66" s="139"/>
      <c r="K66" s="153" t="s">
        <v>12</v>
      </c>
      <c r="L66" s="317"/>
      <c r="M66" s="318"/>
      <c r="N66" s="318"/>
      <c r="O66" s="319"/>
      <c r="P66" s="51">
        <f t="shared" si="40"/>
        <v>1331.4246617461022</v>
      </c>
      <c r="Q66" s="317"/>
      <c r="R66" s="324"/>
      <c r="S66" s="156">
        <f t="shared" si="41"/>
        <v>1331.4246617461022</v>
      </c>
      <c r="T66" s="139"/>
    </row>
    <row r="67" spans="1:20" ht="15">
      <c r="A67" s="157" t="s">
        <v>56</v>
      </c>
      <c r="B67" s="317"/>
      <c r="C67" s="318"/>
      <c r="D67" s="318"/>
      <c r="E67" s="319"/>
      <c r="F67" s="45">
        <f t="shared" si="38"/>
        <v>36.302537411884501</v>
      </c>
      <c r="G67" s="317"/>
      <c r="H67" s="319"/>
      <c r="I67" s="144">
        <f t="shared" si="39"/>
        <v>36.302537411884501</v>
      </c>
      <c r="J67" s="139"/>
      <c r="K67" s="159" t="s">
        <v>56</v>
      </c>
      <c r="L67" s="317"/>
      <c r="M67" s="318"/>
      <c r="N67" s="318"/>
      <c r="O67" s="319"/>
      <c r="P67" s="45">
        <f t="shared" si="40"/>
        <v>0</v>
      </c>
      <c r="Q67" s="317"/>
      <c r="R67" s="324"/>
      <c r="S67" s="148">
        <f t="shared" si="41"/>
        <v>0</v>
      </c>
      <c r="T67" s="139"/>
    </row>
    <row r="68" spans="1:20" ht="15">
      <c r="A68" s="149" t="s">
        <v>17</v>
      </c>
      <c r="B68" s="317"/>
      <c r="C68" s="318"/>
      <c r="D68" s="318"/>
      <c r="E68" s="319"/>
      <c r="F68" s="48">
        <f t="shared" si="38"/>
        <v>6.644921240042704</v>
      </c>
      <c r="G68" s="317"/>
      <c r="H68" s="319"/>
      <c r="I68" s="152">
        <f t="shared" si="39"/>
        <v>6.644921240042704</v>
      </c>
      <c r="J68" s="139"/>
      <c r="K68" s="153" t="s">
        <v>17</v>
      </c>
      <c r="L68" s="317"/>
      <c r="M68" s="318"/>
      <c r="N68" s="318"/>
      <c r="O68" s="319"/>
      <c r="P68" s="51">
        <f t="shared" si="40"/>
        <v>5.6339799145231044</v>
      </c>
      <c r="Q68" s="317"/>
      <c r="R68" s="324"/>
      <c r="S68" s="156">
        <f t="shared" si="41"/>
        <v>5.6339799145231044</v>
      </c>
      <c r="T68" s="139"/>
    </row>
    <row r="69" spans="1:20" ht="15">
      <c r="A69" s="157" t="s">
        <v>141</v>
      </c>
      <c r="B69" s="317"/>
      <c r="C69" s="318"/>
      <c r="D69" s="318"/>
      <c r="E69" s="319"/>
      <c r="F69" s="45">
        <f t="shared" si="38"/>
        <v>42.708251217809909</v>
      </c>
      <c r="G69" s="317"/>
      <c r="H69" s="319"/>
      <c r="I69" s="144">
        <f t="shared" si="39"/>
        <v>42.708251217809909</v>
      </c>
      <c r="J69" s="139"/>
      <c r="K69" s="159" t="s">
        <v>141</v>
      </c>
      <c r="L69" s="317"/>
      <c r="M69" s="318"/>
      <c r="N69" s="318"/>
      <c r="O69" s="319"/>
      <c r="P69" s="45">
        <f t="shared" si="40"/>
        <v>29.193270460002708</v>
      </c>
      <c r="Q69" s="317"/>
      <c r="R69" s="324"/>
      <c r="S69" s="148">
        <f t="shared" si="41"/>
        <v>29.193270460002708</v>
      </c>
      <c r="T69" s="139"/>
    </row>
    <row r="70" spans="1:20" ht="15">
      <c r="A70" s="149" t="s">
        <v>25</v>
      </c>
      <c r="B70" s="317"/>
      <c r="C70" s="318"/>
      <c r="D70" s="318"/>
      <c r="E70" s="319"/>
      <c r="F70" s="48">
        <f t="shared" si="38"/>
        <v>475.40710293804102</v>
      </c>
      <c r="G70" s="317"/>
      <c r="H70" s="319"/>
      <c r="I70" s="152">
        <f t="shared" si="39"/>
        <v>475.40710293804102</v>
      </c>
      <c r="J70" s="139"/>
      <c r="K70" s="153" t="s">
        <v>25</v>
      </c>
      <c r="L70" s="317"/>
      <c r="M70" s="318"/>
      <c r="N70" s="318"/>
      <c r="O70" s="319"/>
      <c r="P70" s="51">
        <f t="shared" si="40"/>
        <v>0</v>
      </c>
      <c r="Q70" s="317"/>
      <c r="R70" s="324"/>
      <c r="S70" s="156">
        <f t="shared" si="41"/>
        <v>0</v>
      </c>
      <c r="T70" s="139"/>
    </row>
    <row r="71" spans="1:20" ht="15">
      <c r="A71" s="157" t="s">
        <v>24</v>
      </c>
      <c r="B71" s="317"/>
      <c r="C71" s="318"/>
      <c r="D71" s="318"/>
      <c r="E71" s="319"/>
      <c r="F71" s="45">
        <f t="shared" si="38"/>
        <v>0</v>
      </c>
      <c r="G71" s="317"/>
      <c r="H71" s="319"/>
      <c r="I71" s="144">
        <f t="shared" si="39"/>
        <v>0</v>
      </c>
      <c r="J71" s="139"/>
      <c r="K71" s="159" t="s">
        <v>24</v>
      </c>
      <c r="L71" s="317"/>
      <c r="M71" s="318"/>
      <c r="N71" s="318"/>
      <c r="O71" s="319"/>
      <c r="P71" s="45">
        <f t="shared" si="40"/>
        <v>0</v>
      </c>
      <c r="Q71" s="317"/>
      <c r="R71" s="324"/>
      <c r="S71" s="148">
        <f t="shared" si="41"/>
        <v>0</v>
      </c>
      <c r="T71" s="139"/>
    </row>
    <row r="72" spans="1:20" ht="15">
      <c r="A72" s="149" t="s">
        <v>57</v>
      </c>
      <c r="B72" s="317"/>
      <c r="C72" s="318"/>
      <c r="D72" s="318"/>
      <c r="E72" s="319"/>
      <c r="F72" s="48">
        <f t="shared" si="38"/>
        <v>0</v>
      </c>
      <c r="G72" s="317"/>
      <c r="H72" s="319"/>
      <c r="I72" s="152">
        <f t="shared" si="39"/>
        <v>0</v>
      </c>
      <c r="J72" s="139"/>
      <c r="K72" s="153" t="s">
        <v>57</v>
      </c>
      <c r="L72" s="317"/>
      <c r="M72" s="318"/>
      <c r="N72" s="318"/>
      <c r="O72" s="319"/>
      <c r="P72" s="51">
        <f t="shared" si="40"/>
        <v>0</v>
      </c>
      <c r="Q72" s="317"/>
      <c r="R72" s="324"/>
      <c r="S72" s="156">
        <f t="shared" si="41"/>
        <v>0</v>
      </c>
      <c r="T72" s="139"/>
    </row>
    <row r="73" spans="1:20" ht="15">
      <c r="A73" s="157" t="s">
        <v>22</v>
      </c>
      <c r="B73" s="317"/>
      <c r="C73" s="318"/>
      <c r="D73" s="318"/>
      <c r="E73" s="319"/>
      <c r="F73" s="105">
        <f t="shared" si="38"/>
        <v>825.91134154595989</v>
      </c>
      <c r="G73" s="317"/>
      <c r="H73" s="319"/>
      <c r="I73" s="144">
        <f t="shared" si="39"/>
        <v>825.91134154595989</v>
      </c>
      <c r="J73" s="139"/>
      <c r="K73" s="159" t="s">
        <v>22</v>
      </c>
      <c r="L73" s="317"/>
      <c r="M73" s="318"/>
      <c r="N73" s="318"/>
      <c r="O73" s="319"/>
      <c r="P73" s="45">
        <f t="shared" si="40"/>
        <v>480.30604716284597</v>
      </c>
      <c r="Q73" s="317"/>
      <c r="R73" s="324"/>
      <c r="S73" s="148">
        <f t="shared" si="41"/>
        <v>480.30604716284597</v>
      </c>
      <c r="T73" s="139"/>
    </row>
    <row r="74" spans="1:20" ht="15">
      <c r="A74" s="149" t="s">
        <v>21</v>
      </c>
      <c r="B74" s="317"/>
      <c r="C74" s="318"/>
      <c r="D74" s="318"/>
      <c r="E74" s="319"/>
      <c r="F74" s="48">
        <f t="shared" si="38"/>
        <v>0</v>
      </c>
      <c r="G74" s="317"/>
      <c r="H74" s="319"/>
      <c r="I74" s="152">
        <f t="shared" si="39"/>
        <v>0</v>
      </c>
      <c r="J74" s="139"/>
      <c r="K74" s="153" t="s">
        <v>21</v>
      </c>
      <c r="L74" s="317"/>
      <c r="M74" s="318"/>
      <c r="N74" s="318"/>
      <c r="O74" s="319"/>
      <c r="P74" s="51">
        <f t="shared" si="40"/>
        <v>0</v>
      </c>
      <c r="Q74" s="317"/>
      <c r="R74" s="324"/>
      <c r="S74" s="156">
        <f t="shared" si="41"/>
        <v>0</v>
      </c>
      <c r="T74" s="139"/>
    </row>
    <row r="75" spans="1:20" ht="15">
      <c r="A75" s="160" t="s">
        <v>61</v>
      </c>
      <c r="B75" s="317"/>
      <c r="C75" s="318"/>
      <c r="D75" s="318"/>
      <c r="E75" s="319"/>
      <c r="F75" s="45">
        <f t="shared" si="38"/>
        <v>0</v>
      </c>
      <c r="G75" s="317"/>
      <c r="H75" s="319"/>
      <c r="I75" s="144">
        <f t="shared" si="39"/>
        <v>0</v>
      </c>
      <c r="J75" s="139"/>
      <c r="K75" s="161" t="s">
        <v>61</v>
      </c>
      <c r="L75" s="317"/>
      <c r="M75" s="318"/>
      <c r="N75" s="318"/>
      <c r="O75" s="319"/>
      <c r="P75" s="45">
        <f t="shared" si="40"/>
        <v>0</v>
      </c>
      <c r="Q75" s="317"/>
      <c r="R75" s="324"/>
      <c r="S75" s="148">
        <f t="shared" si="41"/>
        <v>0</v>
      </c>
      <c r="T75" s="139"/>
    </row>
    <row r="76" spans="1:20">
      <c r="A76" s="162" t="s">
        <v>23</v>
      </c>
      <c r="B76" s="317"/>
      <c r="C76" s="318"/>
      <c r="D76" s="318"/>
      <c r="E76" s="319"/>
      <c r="F76" s="55">
        <f t="shared" si="38"/>
        <v>0</v>
      </c>
      <c r="G76" s="317"/>
      <c r="H76" s="319"/>
      <c r="I76" s="165">
        <f t="shared" si="39"/>
        <v>0</v>
      </c>
      <c r="J76" s="139"/>
      <c r="K76" s="166" t="s">
        <v>23</v>
      </c>
      <c r="L76" s="317"/>
      <c r="M76" s="318"/>
      <c r="N76" s="318"/>
      <c r="O76" s="319"/>
      <c r="P76" s="58">
        <f t="shared" si="40"/>
        <v>0</v>
      </c>
      <c r="Q76" s="317"/>
      <c r="R76" s="324"/>
      <c r="S76" s="169">
        <f t="shared" si="41"/>
        <v>0</v>
      </c>
      <c r="T76" s="139"/>
    </row>
    <row r="77" spans="1:20">
      <c r="A77" s="170" t="s">
        <v>19</v>
      </c>
      <c r="B77" s="317"/>
      <c r="C77" s="318"/>
      <c r="D77" s="318"/>
      <c r="E77" s="319"/>
      <c r="F77" s="61">
        <f t="shared" si="38"/>
        <v>0</v>
      </c>
      <c r="G77" s="317"/>
      <c r="H77" s="319"/>
      <c r="I77" s="173">
        <f t="shared" si="39"/>
        <v>0</v>
      </c>
      <c r="J77" s="139"/>
      <c r="K77" s="174" t="s">
        <v>19</v>
      </c>
      <c r="L77" s="317"/>
      <c r="M77" s="318"/>
      <c r="N77" s="318"/>
      <c r="O77" s="319"/>
      <c r="P77" s="61">
        <f t="shared" si="40"/>
        <v>0</v>
      </c>
      <c r="Q77" s="317"/>
      <c r="R77" s="324"/>
      <c r="S77" s="176">
        <f t="shared" si="41"/>
        <v>0</v>
      </c>
      <c r="T77" s="139"/>
    </row>
    <row r="78" spans="1:20">
      <c r="A78" s="162" t="s">
        <v>20</v>
      </c>
      <c r="B78" s="317"/>
      <c r="C78" s="318"/>
      <c r="D78" s="318"/>
      <c r="E78" s="319"/>
      <c r="F78" s="55">
        <f t="shared" si="38"/>
        <v>0</v>
      </c>
      <c r="G78" s="317"/>
      <c r="H78" s="319"/>
      <c r="I78" s="165">
        <f t="shared" si="39"/>
        <v>0</v>
      </c>
      <c r="J78" s="139"/>
      <c r="K78" s="166" t="s">
        <v>20</v>
      </c>
      <c r="L78" s="317"/>
      <c r="M78" s="318"/>
      <c r="N78" s="318"/>
      <c r="O78" s="319"/>
      <c r="P78" s="58">
        <f t="shared" si="40"/>
        <v>0</v>
      </c>
      <c r="Q78" s="317"/>
      <c r="R78" s="324"/>
      <c r="S78" s="169">
        <f t="shared" si="41"/>
        <v>0</v>
      </c>
      <c r="T78" s="139"/>
    </row>
    <row r="79" spans="1:20" ht="15" thickBot="1">
      <c r="A79" s="177" t="s">
        <v>11</v>
      </c>
      <c r="B79" s="320"/>
      <c r="C79" s="321"/>
      <c r="D79" s="321"/>
      <c r="E79" s="322"/>
      <c r="F79" s="66">
        <f t="shared" si="38"/>
        <v>0</v>
      </c>
      <c r="G79" s="320"/>
      <c r="H79" s="322"/>
      <c r="I79" s="180">
        <f t="shared" si="39"/>
        <v>0</v>
      </c>
      <c r="J79" s="139"/>
      <c r="K79" s="181" t="s">
        <v>11</v>
      </c>
      <c r="L79" s="320"/>
      <c r="M79" s="321"/>
      <c r="N79" s="321"/>
      <c r="O79" s="322"/>
      <c r="P79" s="66">
        <f t="shared" si="40"/>
        <v>0</v>
      </c>
      <c r="Q79" s="320"/>
      <c r="R79" s="325"/>
      <c r="S79" s="183">
        <f t="shared" si="41"/>
        <v>0</v>
      </c>
      <c r="T79" s="139"/>
    </row>
    <row r="80" spans="1:20" ht="15">
      <c r="A80" s="184" t="s">
        <v>26</v>
      </c>
      <c r="B80" s="185">
        <f>SUM(B59:B75)</f>
        <v>0</v>
      </c>
      <c r="C80" s="185">
        <f t="shared" ref="C80:I80" si="42">SUM(C59:C75)</f>
        <v>0</v>
      </c>
      <c r="D80" s="185">
        <f t="shared" si="42"/>
        <v>0</v>
      </c>
      <c r="E80" s="185">
        <f t="shared" si="42"/>
        <v>0</v>
      </c>
      <c r="F80" s="185">
        <f t="shared" si="42"/>
        <v>14654.504475337424</v>
      </c>
      <c r="G80" s="185">
        <f t="shared" si="42"/>
        <v>0</v>
      </c>
      <c r="H80" s="187">
        <f t="shared" si="42"/>
        <v>0</v>
      </c>
      <c r="I80" s="185">
        <f t="shared" si="42"/>
        <v>14654.504475337424</v>
      </c>
      <c r="J80" s="139"/>
      <c r="K80" s="186" t="s">
        <v>26</v>
      </c>
      <c r="L80" s="185">
        <f>SUM(L59:L75)</f>
        <v>0</v>
      </c>
      <c r="M80" s="185">
        <f t="shared" ref="M80:S80" si="43">SUM(M59:M75)</f>
        <v>0</v>
      </c>
      <c r="N80" s="185">
        <f t="shared" si="43"/>
        <v>0</v>
      </c>
      <c r="O80" s="185">
        <f t="shared" si="43"/>
        <v>0</v>
      </c>
      <c r="P80" s="185">
        <f t="shared" si="43"/>
        <v>7898.6140942172406</v>
      </c>
      <c r="Q80" s="185">
        <f t="shared" si="43"/>
        <v>0</v>
      </c>
      <c r="R80" s="187">
        <f t="shared" si="43"/>
        <v>0</v>
      </c>
      <c r="S80" s="188">
        <f t="shared" si="43"/>
        <v>7898.6140942172406</v>
      </c>
      <c r="T80" s="139"/>
    </row>
    <row r="81" spans="1:85" s="2" customFormat="1" ht="15" thickBot="1">
      <c r="A81" s="15" t="s">
        <v>100</v>
      </c>
      <c r="B81" s="100">
        <f>IF($I80=0,"-",B80/$I80)</f>
        <v>0</v>
      </c>
      <c r="C81" s="100">
        <f t="shared" ref="C81:H81" si="44">IF($I80=0,"-",C80/$I80)</f>
        <v>0</v>
      </c>
      <c r="D81" s="100">
        <f t="shared" si="44"/>
        <v>0</v>
      </c>
      <c r="E81" s="100">
        <f t="shared" si="44"/>
        <v>0</v>
      </c>
      <c r="F81" s="100">
        <f t="shared" si="44"/>
        <v>1</v>
      </c>
      <c r="G81" s="100">
        <f t="shared" si="44"/>
        <v>0</v>
      </c>
      <c r="H81" s="100">
        <f t="shared" si="44"/>
        <v>0</v>
      </c>
      <c r="I81" s="102">
        <f>SUM(B81:H81)</f>
        <v>1</v>
      </c>
      <c r="K81" s="27" t="s">
        <v>100</v>
      </c>
      <c r="L81" s="76">
        <f t="shared" ref="L81:R81" si="45">IF($S80=0,"-",L80/$S80)</f>
        <v>0</v>
      </c>
      <c r="M81" s="76">
        <f t="shared" si="45"/>
        <v>0</v>
      </c>
      <c r="N81" s="76">
        <f t="shared" si="45"/>
        <v>0</v>
      </c>
      <c r="O81" s="76">
        <f t="shared" si="45"/>
        <v>0</v>
      </c>
      <c r="P81" s="76">
        <f t="shared" si="45"/>
        <v>1</v>
      </c>
      <c r="Q81" s="76">
        <f t="shared" si="45"/>
        <v>0</v>
      </c>
      <c r="R81" s="77">
        <f t="shared" si="45"/>
        <v>0</v>
      </c>
      <c r="S81" s="78">
        <f>SUM(L81:R81)</f>
        <v>1</v>
      </c>
      <c r="BA81" s="189"/>
      <c r="BR81" s="189"/>
    </row>
    <row r="82" spans="1:85" ht="15" thickBot="1">
      <c r="A82" s="218"/>
      <c r="B82" s="218"/>
      <c r="C82" s="218"/>
      <c r="D82" s="218"/>
      <c r="E82" s="218"/>
      <c r="F82" s="218"/>
      <c r="G82" s="218"/>
      <c r="H82" s="218"/>
      <c r="I82" s="218"/>
      <c r="K82" s="218"/>
    </row>
    <row r="83" spans="1:85" ht="28.5">
      <c r="A83" s="334" t="s">
        <v>51</v>
      </c>
      <c r="B83" s="135" t="s">
        <v>0</v>
      </c>
      <c r="C83" s="135" t="s">
        <v>1</v>
      </c>
      <c r="D83" s="135" t="s">
        <v>2</v>
      </c>
      <c r="E83" s="135" t="s">
        <v>3</v>
      </c>
      <c r="F83" s="135" t="s">
        <v>27</v>
      </c>
      <c r="G83" s="135" t="s">
        <v>4</v>
      </c>
      <c r="H83" s="135" t="s">
        <v>5</v>
      </c>
      <c r="I83" s="136" t="s">
        <v>6</v>
      </c>
      <c r="K83" s="336" t="s">
        <v>51</v>
      </c>
      <c r="L83" s="137" t="s">
        <v>0</v>
      </c>
      <c r="M83" s="137" t="s">
        <v>1</v>
      </c>
      <c r="N83" s="137" t="s">
        <v>2</v>
      </c>
      <c r="O83" s="137" t="s">
        <v>3</v>
      </c>
      <c r="P83" s="137" t="s">
        <v>27</v>
      </c>
      <c r="Q83" s="137" t="s">
        <v>4</v>
      </c>
      <c r="R83" s="137" t="s">
        <v>5</v>
      </c>
      <c r="S83" s="138" t="s">
        <v>6</v>
      </c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219"/>
      <c r="BA83" s="131"/>
      <c r="BR83" s="131"/>
      <c r="CG83" s="131"/>
    </row>
    <row r="84" spans="1:85" ht="15">
      <c r="A84" s="335" t="s">
        <v>51</v>
      </c>
      <c r="B84" s="294" t="s">
        <v>109</v>
      </c>
      <c r="C84" s="295"/>
      <c r="D84" s="295"/>
      <c r="E84" s="295"/>
      <c r="F84" s="295"/>
      <c r="G84" s="295"/>
      <c r="H84" s="295"/>
      <c r="I84" s="296"/>
      <c r="K84" s="337" t="s">
        <v>51</v>
      </c>
      <c r="L84" s="297" t="s">
        <v>109</v>
      </c>
      <c r="M84" s="298"/>
      <c r="N84" s="298"/>
      <c r="O84" s="298"/>
      <c r="P84" s="298"/>
      <c r="Q84" s="298"/>
      <c r="R84" s="298"/>
      <c r="S84" s="299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220"/>
      <c r="BA84" s="131"/>
      <c r="BR84" s="131"/>
      <c r="CG84" s="131"/>
    </row>
    <row r="85" spans="1:85" ht="15">
      <c r="A85" s="141" t="s">
        <v>7</v>
      </c>
      <c r="B85" s="42">
        <f t="shared" ref="B85:H100" si="46">B579+B605+B631</f>
        <v>0.35945733956076686</v>
      </c>
      <c r="C85" s="42">
        <f t="shared" si="46"/>
        <v>0</v>
      </c>
      <c r="D85" s="42">
        <f t="shared" si="46"/>
        <v>0</v>
      </c>
      <c r="E85" s="42">
        <f t="shared" si="46"/>
        <v>0</v>
      </c>
      <c r="F85" s="42">
        <f t="shared" si="46"/>
        <v>0</v>
      </c>
      <c r="G85" s="42">
        <f t="shared" si="46"/>
        <v>0</v>
      </c>
      <c r="H85" s="42">
        <f t="shared" si="46"/>
        <v>0</v>
      </c>
      <c r="I85" s="144">
        <f>SUM(B85:H85)</f>
        <v>0.35945733956076686</v>
      </c>
      <c r="J85" s="139"/>
      <c r="K85" s="193" t="s">
        <v>7</v>
      </c>
      <c r="L85" s="42">
        <f t="shared" ref="L85:R100" si="47">L579+L605+L631</f>
        <v>0.35945733956076686</v>
      </c>
      <c r="M85" s="42">
        <f t="shared" si="47"/>
        <v>0</v>
      </c>
      <c r="N85" s="42">
        <f t="shared" si="47"/>
        <v>0</v>
      </c>
      <c r="O85" s="42">
        <f t="shared" si="47"/>
        <v>0</v>
      </c>
      <c r="P85" s="42">
        <f t="shared" si="47"/>
        <v>0</v>
      </c>
      <c r="Q85" s="42">
        <f t="shared" si="47"/>
        <v>0</v>
      </c>
      <c r="R85" s="42">
        <f t="shared" si="47"/>
        <v>0</v>
      </c>
      <c r="S85" s="195">
        <f>SUM(L85:R85)</f>
        <v>0.35945733956076686</v>
      </c>
      <c r="T85" s="139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221"/>
      <c r="BA85" s="131"/>
      <c r="BR85" s="131"/>
      <c r="CG85" s="131"/>
    </row>
    <row r="86" spans="1:85" ht="15">
      <c r="A86" s="149" t="s">
        <v>8</v>
      </c>
      <c r="B86" s="48">
        <f t="shared" si="46"/>
        <v>29.120903800177015</v>
      </c>
      <c r="C86" s="48">
        <f t="shared" si="46"/>
        <v>0</v>
      </c>
      <c r="D86" s="48">
        <f t="shared" si="46"/>
        <v>0</v>
      </c>
      <c r="E86" s="48">
        <f t="shared" si="46"/>
        <v>0</v>
      </c>
      <c r="F86" s="48">
        <f t="shared" si="46"/>
        <v>0</v>
      </c>
      <c r="G86" s="48">
        <f t="shared" si="46"/>
        <v>0</v>
      </c>
      <c r="H86" s="48">
        <f t="shared" si="46"/>
        <v>0</v>
      </c>
      <c r="I86" s="152">
        <f t="shared" ref="I86:I105" si="48">SUM(B86:H86)</f>
        <v>29.120903800177015</v>
      </c>
      <c r="J86" s="139"/>
      <c r="K86" s="153" t="s">
        <v>8</v>
      </c>
      <c r="L86" s="51">
        <f t="shared" si="47"/>
        <v>29.120903800177015</v>
      </c>
      <c r="M86" s="51">
        <f t="shared" si="47"/>
        <v>0</v>
      </c>
      <c r="N86" s="51">
        <f t="shared" si="47"/>
        <v>0</v>
      </c>
      <c r="O86" s="51">
        <f t="shared" si="47"/>
        <v>0</v>
      </c>
      <c r="P86" s="51">
        <f t="shared" si="47"/>
        <v>0</v>
      </c>
      <c r="Q86" s="51">
        <f t="shared" si="47"/>
        <v>0</v>
      </c>
      <c r="R86" s="51">
        <f t="shared" si="47"/>
        <v>0</v>
      </c>
      <c r="S86" s="156">
        <f t="shared" ref="S86:S105" si="49">SUM(L86:R86)</f>
        <v>29.120903800177015</v>
      </c>
      <c r="T86" s="139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221"/>
      <c r="BA86" s="131"/>
      <c r="BR86" s="131"/>
      <c r="CG86" s="131"/>
    </row>
    <row r="87" spans="1:85" ht="15">
      <c r="A87" s="157" t="s">
        <v>10</v>
      </c>
      <c r="B87" s="45">
        <f t="shared" si="46"/>
        <v>0.29940680556693444</v>
      </c>
      <c r="C87" s="45">
        <f t="shared" si="46"/>
        <v>0</v>
      </c>
      <c r="D87" s="45">
        <f t="shared" si="46"/>
        <v>2.1589011371866078E-5</v>
      </c>
      <c r="E87" s="45">
        <f t="shared" si="46"/>
        <v>0</v>
      </c>
      <c r="F87" s="45">
        <f t="shared" si="46"/>
        <v>0</v>
      </c>
      <c r="G87" s="45">
        <f t="shared" si="46"/>
        <v>0</v>
      </c>
      <c r="H87" s="45">
        <f t="shared" si="46"/>
        <v>0</v>
      </c>
      <c r="I87" s="144">
        <f t="shared" si="48"/>
        <v>0.29942839457830633</v>
      </c>
      <c r="J87" s="139"/>
      <c r="K87" s="159" t="s">
        <v>10</v>
      </c>
      <c r="L87" s="45">
        <f t="shared" si="47"/>
        <v>0.29940680556693444</v>
      </c>
      <c r="M87" s="45">
        <f t="shared" si="47"/>
        <v>0</v>
      </c>
      <c r="N87" s="45">
        <f t="shared" si="47"/>
        <v>2.1589011371866078E-5</v>
      </c>
      <c r="O87" s="45">
        <f t="shared" si="47"/>
        <v>0</v>
      </c>
      <c r="P87" s="45">
        <f t="shared" si="47"/>
        <v>0</v>
      </c>
      <c r="Q87" s="45">
        <f t="shared" si="47"/>
        <v>0</v>
      </c>
      <c r="R87" s="45">
        <f t="shared" si="47"/>
        <v>0</v>
      </c>
      <c r="S87" s="148">
        <f t="shared" si="49"/>
        <v>0.29942839457830633</v>
      </c>
      <c r="T87" s="139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221"/>
      <c r="BA87" s="131"/>
      <c r="BR87" s="131"/>
      <c r="CG87" s="131"/>
    </row>
    <row r="88" spans="1:85" ht="15">
      <c r="A88" s="149" t="s">
        <v>53</v>
      </c>
      <c r="B88" s="48">
        <f t="shared" si="46"/>
        <v>0</v>
      </c>
      <c r="C88" s="48">
        <f t="shared" si="46"/>
        <v>0</v>
      </c>
      <c r="D88" s="48">
        <f t="shared" si="46"/>
        <v>0</v>
      </c>
      <c r="E88" s="48">
        <f t="shared" si="46"/>
        <v>0</v>
      </c>
      <c r="F88" s="48">
        <f t="shared" si="46"/>
        <v>0</v>
      </c>
      <c r="G88" s="48">
        <f t="shared" si="46"/>
        <v>0</v>
      </c>
      <c r="H88" s="48">
        <f t="shared" si="46"/>
        <v>0</v>
      </c>
      <c r="I88" s="152">
        <f t="shared" si="48"/>
        <v>0</v>
      </c>
      <c r="J88" s="139"/>
      <c r="K88" s="153" t="s">
        <v>53</v>
      </c>
      <c r="L88" s="51">
        <f t="shared" si="47"/>
        <v>0</v>
      </c>
      <c r="M88" s="51">
        <f t="shared" si="47"/>
        <v>0</v>
      </c>
      <c r="N88" s="51">
        <f t="shared" si="47"/>
        <v>0</v>
      </c>
      <c r="O88" s="51">
        <f t="shared" si="47"/>
        <v>0</v>
      </c>
      <c r="P88" s="51">
        <f t="shared" si="47"/>
        <v>0</v>
      </c>
      <c r="Q88" s="51">
        <f t="shared" si="47"/>
        <v>0</v>
      </c>
      <c r="R88" s="51">
        <f t="shared" si="47"/>
        <v>0</v>
      </c>
      <c r="S88" s="156">
        <f t="shared" si="49"/>
        <v>0</v>
      </c>
      <c r="T88" s="139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221"/>
      <c r="BA88" s="131"/>
      <c r="BR88" s="131"/>
      <c r="CG88" s="131"/>
    </row>
    <row r="89" spans="1:85" ht="15">
      <c r="A89" s="157" t="s">
        <v>16</v>
      </c>
      <c r="B89" s="45">
        <f t="shared" si="46"/>
        <v>24.622163853955168</v>
      </c>
      <c r="C89" s="45">
        <f t="shared" si="46"/>
        <v>2.3150967193105281</v>
      </c>
      <c r="D89" s="45">
        <f t="shared" si="46"/>
        <v>0.95418885304024315</v>
      </c>
      <c r="E89" s="45">
        <f t="shared" si="46"/>
        <v>1.1014519638845741</v>
      </c>
      <c r="F89" s="45">
        <f t="shared" si="46"/>
        <v>0</v>
      </c>
      <c r="G89" s="45">
        <f t="shared" si="46"/>
        <v>0</v>
      </c>
      <c r="H89" s="45">
        <f t="shared" si="46"/>
        <v>0</v>
      </c>
      <c r="I89" s="144">
        <f t="shared" si="48"/>
        <v>28.992901390190514</v>
      </c>
      <c r="J89" s="139"/>
      <c r="K89" s="159" t="s">
        <v>16</v>
      </c>
      <c r="L89" s="45">
        <f t="shared" si="47"/>
        <v>24.622163853955168</v>
      </c>
      <c r="M89" s="45">
        <f t="shared" si="47"/>
        <v>2.3150967193105281</v>
      </c>
      <c r="N89" s="45">
        <f t="shared" si="47"/>
        <v>0.95418885304024315</v>
      </c>
      <c r="O89" s="45">
        <f t="shared" si="47"/>
        <v>1.1014519638845741</v>
      </c>
      <c r="P89" s="45">
        <f t="shared" si="47"/>
        <v>0</v>
      </c>
      <c r="Q89" s="45">
        <f t="shared" si="47"/>
        <v>0</v>
      </c>
      <c r="R89" s="45">
        <f t="shared" si="47"/>
        <v>0</v>
      </c>
      <c r="S89" s="148">
        <f t="shared" si="49"/>
        <v>28.992901390190514</v>
      </c>
      <c r="T89" s="139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221"/>
      <c r="BA89" s="131"/>
      <c r="BR89" s="131"/>
      <c r="CG89" s="131"/>
    </row>
    <row r="90" spans="1:85" ht="15">
      <c r="A90" s="149" t="s">
        <v>15</v>
      </c>
      <c r="B90" s="48">
        <f t="shared" si="46"/>
        <v>2456.0389269432767</v>
      </c>
      <c r="C90" s="48">
        <f t="shared" si="46"/>
        <v>3.8206531103665826</v>
      </c>
      <c r="D90" s="48">
        <f t="shared" si="46"/>
        <v>160.40498392870583</v>
      </c>
      <c r="E90" s="48">
        <f t="shared" si="46"/>
        <v>0</v>
      </c>
      <c r="F90" s="48">
        <f t="shared" si="46"/>
        <v>0</v>
      </c>
      <c r="G90" s="48">
        <f t="shared" si="46"/>
        <v>0</v>
      </c>
      <c r="H90" s="48">
        <f t="shared" si="46"/>
        <v>0</v>
      </c>
      <c r="I90" s="152">
        <f t="shared" si="48"/>
        <v>2620.264563982349</v>
      </c>
      <c r="J90" s="139"/>
      <c r="K90" s="153" t="s">
        <v>15</v>
      </c>
      <c r="L90" s="51">
        <f t="shared" si="47"/>
        <v>2456.0389269432767</v>
      </c>
      <c r="M90" s="51">
        <f t="shared" si="47"/>
        <v>3.8206531103665826</v>
      </c>
      <c r="N90" s="51">
        <f t="shared" si="47"/>
        <v>160.40498392870583</v>
      </c>
      <c r="O90" s="51">
        <f t="shared" si="47"/>
        <v>0</v>
      </c>
      <c r="P90" s="51">
        <f t="shared" si="47"/>
        <v>0</v>
      </c>
      <c r="Q90" s="51">
        <f t="shared" si="47"/>
        <v>0</v>
      </c>
      <c r="R90" s="51">
        <f t="shared" si="47"/>
        <v>0</v>
      </c>
      <c r="S90" s="156">
        <f t="shared" si="49"/>
        <v>2620.264563982349</v>
      </c>
      <c r="T90" s="139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221"/>
      <c r="BA90" s="131"/>
      <c r="BR90" s="131"/>
      <c r="CG90" s="131"/>
    </row>
    <row r="91" spans="1:85" ht="15">
      <c r="A91" s="157" t="s">
        <v>55</v>
      </c>
      <c r="B91" s="45">
        <f t="shared" si="46"/>
        <v>0</v>
      </c>
      <c r="C91" s="45">
        <f t="shared" si="46"/>
        <v>8.8686616754964739E-2</v>
      </c>
      <c r="D91" s="45">
        <f t="shared" si="46"/>
        <v>0.12304231520471164</v>
      </c>
      <c r="E91" s="45">
        <f t="shared" si="46"/>
        <v>61.701815477424823</v>
      </c>
      <c r="F91" s="45">
        <f t="shared" si="46"/>
        <v>169.99523015377829</v>
      </c>
      <c r="G91" s="45">
        <f t="shared" si="46"/>
        <v>0</v>
      </c>
      <c r="H91" s="45">
        <f t="shared" si="46"/>
        <v>0</v>
      </c>
      <c r="I91" s="144">
        <f t="shared" si="48"/>
        <v>231.90877456316281</v>
      </c>
      <c r="J91" s="139"/>
      <c r="K91" s="159" t="s">
        <v>55</v>
      </c>
      <c r="L91" s="45">
        <f t="shared" si="47"/>
        <v>0</v>
      </c>
      <c r="M91" s="45">
        <f t="shared" si="47"/>
        <v>8.8686616754964739E-2</v>
      </c>
      <c r="N91" s="45">
        <f t="shared" si="47"/>
        <v>0.12304231520471164</v>
      </c>
      <c r="O91" s="45">
        <f t="shared" si="47"/>
        <v>61.701815477424823</v>
      </c>
      <c r="P91" s="45">
        <f t="shared" si="47"/>
        <v>3890.825175041176</v>
      </c>
      <c r="Q91" s="45">
        <f t="shared" si="47"/>
        <v>0</v>
      </c>
      <c r="R91" s="45">
        <f t="shared" si="47"/>
        <v>0</v>
      </c>
      <c r="S91" s="148">
        <f t="shared" si="49"/>
        <v>3952.7387194505604</v>
      </c>
      <c r="T91" s="139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221"/>
      <c r="BA91" s="131"/>
      <c r="BR91" s="131"/>
      <c r="CG91" s="131"/>
    </row>
    <row r="92" spans="1:85" ht="15">
      <c r="A92" s="149" t="s">
        <v>12</v>
      </c>
      <c r="B92" s="48">
        <f t="shared" si="46"/>
        <v>0</v>
      </c>
      <c r="C92" s="48">
        <f t="shared" si="46"/>
        <v>0</v>
      </c>
      <c r="D92" s="48">
        <f t="shared" si="46"/>
        <v>1.9323964327472554E-3</v>
      </c>
      <c r="E92" s="48">
        <f t="shared" si="46"/>
        <v>9.252342022643699</v>
      </c>
      <c r="F92" s="48">
        <f t="shared" si="46"/>
        <v>0</v>
      </c>
      <c r="G92" s="48">
        <f t="shared" si="46"/>
        <v>0</v>
      </c>
      <c r="H92" s="48">
        <f t="shared" si="46"/>
        <v>0</v>
      </c>
      <c r="I92" s="152">
        <f t="shared" si="48"/>
        <v>9.254274419076447</v>
      </c>
      <c r="J92" s="139"/>
      <c r="K92" s="153" t="s">
        <v>12</v>
      </c>
      <c r="L92" s="51">
        <f t="shared" si="47"/>
        <v>0</v>
      </c>
      <c r="M92" s="51">
        <f t="shared" si="47"/>
        <v>0</v>
      </c>
      <c r="N92" s="51">
        <f t="shared" si="47"/>
        <v>1.9323964327472554E-3</v>
      </c>
      <c r="O92" s="51">
        <f t="shared" si="47"/>
        <v>9.252342022643699</v>
      </c>
      <c r="P92" s="51">
        <f t="shared" si="47"/>
        <v>1508.0196335878099</v>
      </c>
      <c r="Q92" s="51">
        <f t="shared" si="47"/>
        <v>0</v>
      </c>
      <c r="R92" s="51">
        <f t="shared" si="47"/>
        <v>0</v>
      </c>
      <c r="S92" s="156">
        <f t="shared" si="49"/>
        <v>1517.2739080068864</v>
      </c>
      <c r="T92" s="139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221"/>
      <c r="BA92" s="131"/>
      <c r="BR92" s="131"/>
      <c r="CG92" s="131"/>
    </row>
    <row r="93" spans="1:85" ht="15">
      <c r="A93" s="157" t="s">
        <v>56</v>
      </c>
      <c r="B93" s="45">
        <f t="shared" si="46"/>
        <v>0</v>
      </c>
      <c r="C93" s="45">
        <f t="shared" si="46"/>
        <v>0</v>
      </c>
      <c r="D93" s="45">
        <f t="shared" si="46"/>
        <v>0</v>
      </c>
      <c r="E93" s="45">
        <f t="shared" si="46"/>
        <v>0</v>
      </c>
      <c r="F93" s="45">
        <f t="shared" si="46"/>
        <v>0</v>
      </c>
      <c r="G93" s="45">
        <f t="shared" si="46"/>
        <v>0</v>
      </c>
      <c r="H93" s="45">
        <f t="shared" si="46"/>
        <v>0</v>
      </c>
      <c r="I93" s="144">
        <f t="shared" si="48"/>
        <v>0</v>
      </c>
      <c r="J93" s="139"/>
      <c r="K93" s="159" t="s">
        <v>56</v>
      </c>
      <c r="L93" s="45">
        <f t="shared" si="47"/>
        <v>0</v>
      </c>
      <c r="M93" s="45">
        <f t="shared" si="47"/>
        <v>0</v>
      </c>
      <c r="N93" s="45">
        <f t="shared" si="47"/>
        <v>0</v>
      </c>
      <c r="O93" s="45">
        <f t="shared" si="47"/>
        <v>0</v>
      </c>
      <c r="P93" s="45">
        <f t="shared" si="47"/>
        <v>36.302537411884501</v>
      </c>
      <c r="Q93" s="45">
        <f t="shared" si="47"/>
        <v>0</v>
      </c>
      <c r="R93" s="45">
        <f t="shared" si="47"/>
        <v>0</v>
      </c>
      <c r="S93" s="148">
        <f t="shared" si="49"/>
        <v>36.302537411884501</v>
      </c>
      <c r="T93" s="139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221"/>
      <c r="BA93" s="131"/>
      <c r="BR93" s="131"/>
      <c r="CG93" s="131"/>
    </row>
    <row r="94" spans="1:85" ht="15">
      <c r="A94" s="149" t="s">
        <v>17</v>
      </c>
      <c r="B94" s="48">
        <f t="shared" si="46"/>
        <v>60.650426447688133</v>
      </c>
      <c r="C94" s="48">
        <f t="shared" si="46"/>
        <v>1.9920664894260507E-2</v>
      </c>
      <c r="D94" s="48">
        <f t="shared" si="46"/>
        <v>2.1314162095910216</v>
      </c>
      <c r="E94" s="48">
        <f t="shared" si="46"/>
        <v>0.21903626257050035</v>
      </c>
      <c r="F94" s="48">
        <f t="shared" si="46"/>
        <v>0</v>
      </c>
      <c r="G94" s="48">
        <f t="shared" si="46"/>
        <v>0</v>
      </c>
      <c r="H94" s="48">
        <f t="shared" si="46"/>
        <v>0</v>
      </c>
      <c r="I94" s="152">
        <f t="shared" si="48"/>
        <v>63.020799584743912</v>
      </c>
      <c r="J94" s="139"/>
      <c r="K94" s="153" t="s">
        <v>17</v>
      </c>
      <c r="L94" s="51">
        <f t="shared" si="47"/>
        <v>60.650426447688133</v>
      </c>
      <c r="M94" s="51">
        <f t="shared" si="47"/>
        <v>1.9920664894260507E-2</v>
      </c>
      <c r="N94" s="51">
        <f t="shared" si="47"/>
        <v>2.1314162095910216</v>
      </c>
      <c r="O94" s="51">
        <f t="shared" si="47"/>
        <v>0.21903626257050035</v>
      </c>
      <c r="P94" s="51">
        <f t="shared" si="47"/>
        <v>0</v>
      </c>
      <c r="Q94" s="51">
        <f t="shared" si="47"/>
        <v>0</v>
      </c>
      <c r="R94" s="51">
        <f t="shared" si="47"/>
        <v>0</v>
      </c>
      <c r="S94" s="156">
        <f t="shared" si="49"/>
        <v>63.020799584743912</v>
      </c>
      <c r="T94" s="139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221"/>
      <c r="BA94" s="131"/>
      <c r="BR94" s="131"/>
      <c r="CG94" s="131"/>
    </row>
    <row r="95" spans="1:85" ht="15">
      <c r="A95" s="157" t="s">
        <v>141</v>
      </c>
      <c r="B95" s="45">
        <f t="shared" si="46"/>
        <v>3707.5914595439735</v>
      </c>
      <c r="C95" s="45">
        <f t="shared" si="46"/>
        <v>181.6878878816743</v>
      </c>
      <c r="D95" s="45">
        <f t="shared" si="46"/>
        <v>314.667994174417</v>
      </c>
      <c r="E95" s="45">
        <f t="shared" si="46"/>
        <v>27.902054886659119</v>
      </c>
      <c r="F95" s="45">
        <f t="shared" si="46"/>
        <v>0</v>
      </c>
      <c r="G95" s="45">
        <f t="shared" si="46"/>
        <v>0</v>
      </c>
      <c r="H95" s="45">
        <f t="shared" si="46"/>
        <v>0</v>
      </c>
      <c r="I95" s="144">
        <f t="shared" si="48"/>
        <v>4231.8493964867239</v>
      </c>
      <c r="J95" s="139"/>
      <c r="K95" s="159" t="s">
        <v>141</v>
      </c>
      <c r="L95" s="45">
        <f t="shared" si="47"/>
        <v>3707.5914595439735</v>
      </c>
      <c r="M95" s="45">
        <f t="shared" si="47"/>
        <v>181.6878878816743</v>
      </c>
      <c r="N95" s="45">
        <f t="shared" si="47"/>
        <v>314.667994174417</v>
      </c>
      <c r="O95" s="45">
        <f t="shared" si="47"/>
        <v>27.902054886659119</v>
      </c>
      <c r="P95" s="45">
        <f t="shared" si="47"/>
        <v>0</v>
      </c>
      <c r="Q95" s="45">
        <f t="shared" si="47"/>
        <v>0</v>
      </c>
      <c r="R95" s="45">
        <f t="shared" si="47"/>
        <v>0</v>
      </c>
      <c r="S95" s="148">
        <f t="shared" si="49"/>
        <v>4231.8493964867239</v>
      </c>
      <c r="T95" s="139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221"/>
      <c r="BA95" s="131"/>
      <c r="BR95" s="131"/>
      <c r="CG95" s="131"/>
    </row>
    <row r="96" spans="1:85" ht="15">
      <c r="A96" s="149" t="s">
        <v>25</v>
      </c>
      <c r="B96" s="48">
        <f t="shared" si="46"/>
        <v>1080.2557281975971</v>
      </c>
      <c r="C96" s="48">
        <f t="shared" si="46"/>
        <v>5.3353830720602263E-2</v>
      </c>
      <c r="D96" s="48">
        <f t="shared" si="46"/>
        <v>1639.5192876106141</v>
      </c>
      <c r="E96" s="48">
        <f t="shared" si="46"/>
        <v>1337.435691763556</v>
      </c>
      <c r="F96" s="48">
        <f t="shared" si="46"/>
        <v>0</v>
      </c>
      <c r="G96" s="48">
        <f t="shared" si="46"/>
        <v>975.760682631848</v>
      </c>
      <c r="H96" s="48">
        <f t="shared" si="46"/>
        <v>0.44897002419274423</v>
      </c>
      <c r="I96" s="152">
        <f t="shared" si="48"/>
        <v>5033.4737140585285</v>
      </c>
      <c r="J96" s="139"/>
      <c r="K96" s="153" t="s">
        <v>25</v>
      </c>
      <c r="L96" s="51">
        <f t="shared" si="47"/>
        <v>1080.2557281975971</v>
      </c>
      <c r="M96" s="51">
        <f t="shared" si="47"/>
        <v>5.3353830720602263E-2</v>
      </c>
      <c r="N96" s="51">
        <f t="shared" si="47"/>
        <v>1639.5192876106141</v>
      </c>
      <c r="O96" s="51">
        <f t="shared" si="47"/>
        <v>1337.435691763556</v>
      </c>
      <c r="P96" s="51">
        <f t="shared" si="47"/>
        <v>461.84203651116121</v>
      </c>
      <c r="Q96" s="51">
        <f t="shared" si="47"/>
        <v>975.760682631848</v>
      </c>
      <c r="R96" s="51">
        <f t="shared" si="47"/>
        <v>0.44897002419274423</v>
      </c>
      <c r="S96" s="156">
        <f t="shared" si="49"/>
        <v>5495.31575056969</v>
      </c>
      <c r="T96" s="139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221"/>
      <c r="BA96" s="131"/>
      <c r="BR96" s="131"/>
      <c r="CG96" s="131"/>
    </row>
    <row r="97" spans="1:85" ht="15">
      <c r="A97" s="157" t="s">
        <v>24</v>
      </c>
      <c r="B97" s="45">
        <f t="shared" si="46"/>
        <v>825.65380643304877</v>
      </c>
      <c r="C97" s="45">
        <f t="shared" si="46"/>
        <v>1.3201190568657177</v>
      </c>
      <c r="D97" s="45">
        <f t="shared" si="46"/>
        <v>71.942893851196288</v>
      </c>
      <c r="E97" s="45">
        <f t="shared" si="46"/>
        <v>0</v>
      </c>
      <c r="F97" s="45">
        <f t="shared" si="46"/>
        <v>0</v>
      </c>
      <c r="G97" s="45">
        <f t="shared" si="46"/>
        <v>0</v>
      </c>
      <c r="H97" s="45">
        <f t="shared" si="46"/>
        <v>0</v>
      </c>
      <c r="I97" s="144">
        <f t="shared" si="48"/>
        <v>898.91681934111079</v>
      </c>
      <c r="J97" s="139"/>
      <c r="K97" s="159" t="s">
        <v>24</v>
      </c>
      <c r="L97" s="45">
        <f t="shared" si="47"/>
        <v>825.65380643304877</v>
      </c>
      <c r="M97" s="45">
        <f t="shared" si="47"/>
        <v>1.3201190568657177</v>
      </c>
      <c r="N97" s="45">
        <f t="shared" si="47"/>
        <v>71.942893851196288</v>
      </c>
      <c r="O97" s="45">
        <f t="shared" si="47"/>
        <v>0</v>
      </c>
      <c r="P97" s="45">
        <f t="shared" si="47"/>
        <v>0</v>
      </c>
      <c r="Q97" s="45">
        <f t="shared" si="47"/>
        <v>0</v>
      </c>
      <c r="R97" s="45">
        <f t="shared" si="47"/>
        <v>0</v>
      </c>
      <c r="S97" s="148">
        <f t="shared" si="49"/>
        <v>898.91681934111079</v>
      </c>
      <c r="T97" s="139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221"/>
      <c r="BA97" s="131"/>
      <c r="BR97" s="131"/>
      <c r="CG97" s="131"/>
    </row>
    <row r="98" spans="1:85" ht="15">
      <c r="A98" s="149" t="s">
        <v>57</v>
      </c>
      <c r="B98" s="48">
        <f t="shared" si="46"/>
        <v>2273.4279006320135</v>
      </c>
      <c r="C98" s="48">
        <f t="shared" si="46"/>
        <v>4.2155529004345134</v>
      </c>
      <c r="D98" s="48">
        <f t="shared" si="46"/>
        <v>263.72106318271892</v>
      </c>
      <c r="E98" s="48">
        <f t="shared" si="46"/>
        <v>0</v>
      </c>
      <c r="F98" s="48">
        <f t="shared" si="46"/>
        <v>0</v>
      </c>
      <c r="G98" s="48">
        <f t="shared" si="46"/>
        <v>0</v>
      </c>
      <c r="H98" s="48">
        <f t="shared" si="46"/>
        <v>0</v>
      </c>
      <c r="I98" s="152">
        <f t="shared" si="48"/>
        <v>2541.3645167151667</v>
      </c>
      <c r="J98" s="139"/>
      <c r="K98" s="153" t="s">
        <v>57</v>
      </c>
      <c r="L98" s="51">
        <f t="shared" si="47"/>
        <v>2273.4279006320135</v>
      </c>
      <c r="M98" s="51">
        <f t="shared" si="47"/>
        <v>4.2155529004345134</v>
      </c>
      <c r="N98" s="51">
        <f t="shared" si="47"/>
        <v>263.72106318271892</v>
      </c>
      <c r="O98" s="51">
        <f t="shared" si="47"/>
        <v>0</v>
      </c>
      <c r="P98" s="51">
        <f t="shared" si="47"/>
        <v>0</v>
      </c>
      <c r="Q98" s="51">
        <f t="shared" si="47"/>
        <v>0</v>
      </c>
      <c r="R98" s="51">
        <f t="shared" si="47"/>
        <v>0</v>
      </c>
      <c r="S98" s="156">
        <f t="shared" si="49"/>
        <v>2541.3645167151667</v>
      </c>
      <c r="T98" s="139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221"/>
      <c r="BA98" s="131"/>
      <c r="BR98" s="131"/>
      <c r="CG98" s="131"/>
    </row>
    <row r="99" spans="1:85" ht="15">
      <c r="A99" s="157" t="s">
        <v>22</v>
      </c>
      <c r="B99" s="45">
        <f t="shared" si="46"/>
        <v>449.54031447268579</v>
      </c>
      <c r="C99" s="45">
        <f t="shared" si="46"/>
        <v>0</v>
      </c>
      <c r="D99" s="45">
        <f t="shared" si="46"/>
        <v>97.432107579722924</v>
      </c>
      <c r="E99" s="45">
        <f t="shared" si="46"/>
        <v>0.26764316177543407</v>
      </c>
      <c r="F99" s="45">
        <f t="shared" si="46"/>
        <v>10.789685969653545</v>
      </c>
      <c r="G99" s="45">
        <f t="shared" si="46"/>
        <v>0</v>
      </c>
      <c r="H99" s="45">
        <f t="shared" si="46"/>
        <v>0</v>
      </c>
      <c r="I99" s="144">
        <f t="shared" si="48"/>
        <v>558.02975118383779</v>
      </c>
      <c r="J99" s="139"/>
      <c r="K99" s="159" t="s">
        <v>22</v>
      </c>
      <c r="L99" s="45">
        <f t="shared" si="47"/>
        <v>449.54031447268579</v>
      </c>
      <c r="M99" s="45">
        <f t="shared" si="47"/>
        <v>0</v>
      </c>
      <c r="N99" s="45">
        <f t="shared" si="47"/>
        <v>97.432107579722924</v>
      </c>
      <c r="O99" s="45">
        <f t="shared" si="47"/>
        <v>0.26764316177543407</v>
      </c>
      <c r="P99" s="45">
        <f t="shared" si="47"/>
        <v>296.91110164121608</v>
      </c>
      <c r="Q99" s="45">
        <f t="shared" si="47"/>
        <v>0</v>
      </c>
      <c r="R99" s="45">
        <f t="shared" si="47"/>
        <v>0</v>
      </c>
      <c r="S99" s="148">
        <f t="shared" si="49"/>
        <v>844.15116685540033</v>
      </c>
      <c r="T99" s="139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221"/>
      <c r="BA99" s="131"/>
      <c r="BR99" s="131"/>
      <c r="CG99" s="131"/>
    </row>
    <row r="100" spans="1:85" ht="15">
      <c r="A100" s="149" t="s">
        <v>21</v>
      </c>
      <c r="B100" s="48">
        <f t="shared" si="46"/>
        <v>0</v>
      </c>
      <c r="C100" s="48">
        <f t="shared" si="46"/>
        <v>0</v>
      </c>
      <c r="D100" s="48">
        <f t="shared" si="46"/>
        <v>0</v>
      </c>
      <c r="E100" s="48">
        <f t="shared" si="46"/>
        <v>0</v>
      </c>
      <c r="F100" s="48">
        <f t="shared" si="46"/>
        <v>0</v>
      </c>
      <c r="G100" s="48">
        <f t="shared" si="46"/>
        <v>0</v>
      </c>
      <c r="H100" s="48">
        <f t="shared" si="46"/>
        <v>0</v>
      </c>
      <c r="I100" s="152">
        <f t="shared" si="48"/>
        <v>0</v>
      </c>
      <c r="J100" s="139"/>
      <c r="K100" s="153" t="s">
        <v>21</v>
      </c>
      <c r="L100" s="51">
        <f t="shared" si="47"/>
        <v>0</v>
      </c>
      <c r="M100" s="51">
        <f t="shared" si="47"/>
        <v>0</v>
      </c>
      <c r="N100" s="51">
        <f t="shared" si="47"/>
        <v>0</v>
      </c>
      <c r="O100" s="51">
        <f t="shared" si="47"/>
        <v>0</v>
      </c>
      <c r="P100" s="51">
        <f t="shared" si="47"/>
        <v>0</v>
      </c>
      <c r="Q100" s="51">
        <f t="shared" si="47"/>
        <v>0</v>
      </c>
      <c r="R100" s="51">
        <f t="shared" si="47"/>
        <v>0</v>
      </c>
      <c r="S100" s="156">
        <f t="shared" si="49"/>
        <v>0</v>
      </c>
      <c r="T100" s="139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221"/>
      <c r="BA100" s="131"/>
      <c r="BR100" s="131"/>
      <c r="CG100" s="131"/>
    </row>
    <row r="101" spans="1:85" ht="15">
      <c r="A101" s="160" t="s">
        <v>61</v>
      </c>
      <c r="B101" s="45">
        <f t="shared" ref="B101:H105" si="50">B595+B621+B647</f>
        <v>1488.8262105939459</v>
      </c>
      <c r="C101" s="45">
        <f t="shared" si="50"/>
        <v>0</v>
      </c>
      <c r="D101" s="45">
        <f t="shared" si="50"/>
        <v>364.08202686761194</v>
      </c>
      <c r="E101" s="45">
        <f t="shared" si="50"/>
        <v>0</v>
      </c>
      <c r="F101" s="45">
        <f t="shared" si="50"/>
        <v>0</v>
      </c>
      <c r="G101" s="45">
        <f t="shared" si="50"/>
        <v>0</v>
      </c>
      <c r="H101" s="45">
        <f t="shared" si="50"/>
        <v>0</v>
      </c>
      <c r="I101" s="144">
        <f t="shared" si="48"/>
        <v>1852.9082374615577</v>
      </c>
      <c r="J101" s="139"/>
      <c r="K101" s="161" t="s">
        <v>61</v>
      </c>
      <c r="L101" s="45">
        <f t="shared" ref="L101:R105" si="51">L595+L621+L647</f>
        <v>1488.8262105939459</v>
      </c>
      <c r="M101" s="45">
        <f t="shared" si="51"/>
        <v>0</v>
      </c>
      <c r="N101" s="45">
        <f t="shared" si="51"/>
        <v>364.08202686761194</v>
      </c>
      <c r="O101" s="45">
        <f t="shared" si="51"/>
        <v>0</v>
      </c>
      <c r="P101" s="45">
        <f t="shared" si="51"/>
        <v>0</v>
      </c>
      <c r="Q101" s="45">
        <f t="shared" si="51"/>
        <v>0</v>
      </c>
      <c r="R101" s="45">
        <f t="shared" si="51"/>
        <v>0</v>
      </c>
      <c r="S101" s="148">
        <f t="shared" si="49"/>
        <v>1852.9082374615577</v>
      </c>
      <c r="T101" s="139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221"/>
      <c r="BA101" s="131"/>
      <c r="BR101" s="131"/>
      <c r="CG101" s="131"/>
    </row>
    <row r="102" spans="1:85">
      <c r="A102" s="162" t="s">
        <v>23</v>
      </c>
      <c r="B102" s="55">
        <f t="shared" si="50"/>
        <v>1488.8262105939459</v>
      </c>
      <c r="C102" s="55">
        <f t="shared" si="50"/>
        <v>0</v>
      </c>
      <c r="D102" s="55">
        <f t="shared" si="50"/>
        <v>364.08202686761194</v>
      </c>
      <c r="E102" s="55">
        <f t="shared" si="50"/>
        <v>0</v>
      </c>
      <c r="F102" s="55">
        <f t="shared" si="50"/>
        <v>0</v>
      </c>
      <c r="G102" s="55">
        <f t="shared" si="50"/>
        <v>0</v>
      </c>
      <c r="H102" s="55">
        <f t="shared" si="50"/>
        <v>0</v>
      </c>
      <c r="I102" s="165">
        <f t="shared" si="48"/>
        <v>1852.9082374615577</v>
      </c>
      <c r="J102" s="139"/>
      <c r="K102" s="166" t="s">
        <v>23</v>
      </c>
      <c r="L102" s="58">
        <f t="shared" si="51"/>
        <v>1488.8262105939459</v>
      </c>
      <c r="M102" s="58">
        <f t="shared" si="51"/>
        <v>0</v>
      </c>
      <c r="N102" s="58">
        <f t="shared" si="51"/>
        <v>364.08202686761194</v>
      </c>
      <c r="O102" s="58">
        <f t="shared" si="51"/>
        <v>0</v>
      </c>
      <c r="P102" s="58">
        <f t="shared" si="51"/>
        <v>0</v>
      </c>
      <c r="Q102" s="58">
        <f t="shared" si="51"/>
        <v>0</v>
      </c>
      <c r="R102" s="58">
        <f t="shared" si="51"/>
        <v>0</v>
      </c>
      <c r="S102" s="169">
        <f t="shared" si="49"/>
        <v>1852.9082374615577</v>
      </c>
      <c r="T102" s="139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222"/>
      <c r="BA102" s="131"/>
      <c r="BR102" s="131"/>
      <c r="CG102" s="131"/>
    </row>
    <row r="103" spans="1:85">
      <c r="A103" s="170" t="s">
        <v>19</v>
      </c>
      <c r="B103" s="61">
        <f t="shared" si="50"/>
        <v>0</v>
      </c>
      <c r="C103" s="61">
        <f t="shared" si="50"/>
        <v>0</v>
      </c>
      <c r="D103" s="61">
        <f t="shared" si="50"/>
        <v>0</v>
      </c>
      <c r="E103" s="61">
        <f t="shared" si="50"/>
        <v>0</v>
      </c>
      <c r="F103" s="61">
        <f t="shared" si="50"/>
        <v>0</v>
      </c>
      <c r="G103" s="61">
        <f t="shared" si="50"/>
        <v>0</v>
      </c>
      <c r="H103" s="61">
        <f t="shared" si="50"/>
        <v>0</v>
      </c>
      <c r="I103" s="173">
        <f t="shared" si="48"/>
        <v>0</v>
      </c>
      <c r="J103" s="139"/>
      <c r="K103" s="174" t="s">
        <v>19</v>
      </c>
      <c r="L103" s="61">
        <f t="shared" si="51"/>
        <v>0</v>
      </c>
      <c r="M103" s="61">
        <f t="shared" si="51"/>
        <v>0</v>
      </c>
      <c r="N103" s="61">
        <f t="shared" si="51"/>
        <v>0</v>
      </c>
      <c r="O103" s="61">
        <f t="shared" si="51"/>
        <v>0</v>
      </c>
      <c r="P103" s="61">
        <f t="shared" si="51"/>
        <v>0</v>
      </c>
      <c r="Q103" s="61">
        <f t="shared" si="51"/>
        <v>0</v>
      </c>
      <c r="R103" s="61">
        <f t="shared" si="51"/>
        <v>0</v>
      </c>
      <c r="S103" s="176">
        <f t="shared" si="49"/>
        <v>0</v>
      </c>
      <c r="T103" s="139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222"/>
      <c r="BA103" s="131"/>
      <c r="BR103" s="131"/>
      <c r="CG103" s="131"/>
    </row>
    <row r="104" spans="1:85">
      <c r="A104" s="162" t="s">
        <v>20</v>
      </c>
      <c r="B104" s="55">
        <f t="shared" si="50"/>
        <v>0</v>
      </c>
      <c r="C104" s="55">
        <f t="shared" si="50"/>
        <v>0</v>
      </c>
      <c r="D104" s="55">
        <f t="shared" si="50"/>
        <v>0</v>
      </c>
      <c r="E104" s="55">
        <f t="shared" si="50"/>
        <v>0</v>
      </c>
      <c r="F104" s="55">
        <f t="shared" si="50"/>
        <v>0</v>
      </c>
      <c r="G104" s="55">
        <f t="shared" si="50"/>
        <v>0</v>
      </c>
      <c r="H104" s="55">
        <f t="shared" si="50"/>
        <v>0</v>
      </c>
      <c r="I104" s="165">
        <f t="shared" si="48"/>
        <v>0</v>
      </c>
      <c r="J104" s="139"/>
      <c r="K104" s="166" t="s">
        <v>20</v>
      </c>
      <c r="L104" s="58">
        <f t="shared" si="51"/>
        <v>0</v>
      </c>
      <c r="M104" s="58">
        <f t="shared" si="51"/>
        <v>0</v>
      </c>
      <c r="N104" s="58">
        <f t="shared" si="51"/>
        <v>0</v>
      </c>
      <c r="O104" s="58">
        <f t="shared" si="51"/>
        <v>0</v>
      </c>
      <c r="P104" s="58">
        <f t="shared" si="51"/>
        <v>0</v>
      </c>
      <c r="Q104" s="58">
        <f t="shared" si="51"/>
        <v>0</v>
      </c>
      <c r="R104" s="58">
        <f t="shared" si="51"/>
        <v>0</v>
      </c>
      <c r="S104" s="169">
        <f t="shared" si="49"/>
        <v>0</v>
      </c>
      <c r="T104" s="139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222"/>
      <c r="BA104" s="131"/>
      <c r="BR104" s="131"/>
      <c r="CG104" s="131"/>
    </row>
    <row r="105" spans="1:85" ht="15" thickBot="1">
      <c r="A105" s="177" t="s">
        <v>11</v>
      </c>
      <c r="B105" s="66">
        <f t="shared" si="50"/>
        <v>0</v>
      </c>
      <c r="C105" s="66">
        <f t="shared" si="50"/>
        <v>0</v>
      </c>
      <c r="D105" s="66">
        <f t="shared" si="50"/>
        <v>0</v>
      </c>
      <c r="E105" s="66">
        <f t="shared" si="50"/>
        <v>0</v>
      </c>
      <c r="F105" s="66">
        <f t="shared" si="50"/>
        <v>0</v>
      </c>
      <c r="G105" s="66">
        <f t="shared" si="50"/>
        <v>0</v>
      </c>
      <c r="H105" s="66">
        <f t="shared" si="50"/>
        <v>0</v>
      </c>
      <c r="I105" s="180">
        <f t="shared" si="48"/>
        <v>0</v>
      </c>
      <c r="J105" s="139"/>
      <c r="K105" s="181" t="s">
        <v>11</v>
      </c>
      <c r="L105" s="66">
        <f t="shared" si="51"/>
        <v>0</v>
      </c>
      <c r="M105" s="66">
        <f t="shared" si="51"/>
        <v>0</v>
      </c>
      <c r="N105" s="66">
        <f t="shared" si="51"/>
        <v>0</v>
      </c>
      <c r="O105" s="66">
        <f t="shared" si="51"/>
        <v>0</v>
      </c>
      <c r="P105" s="66">
        <f t="shared" si="51"/>
        <v>0</v>
      </c>
      <c r="Q105" s="66">
        <f t="shared" si="51"/>
        <v>0</v>
      </c>
      <c r="R105" s="66">
        <f t="shared" si="51"/>
        <v>0</v>
      </c>
      <c r="S105" s="183">
        <f t="shared" si="49"/>
        <v>0</v>
      </c>
      <c r="T105" s="139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222"/>
      <c r="BA105" s="131"/>
      <c r="BR105" s="131"/>
      <c r="CG105" s="131"/>
    </row>
    <row r="106" spans="1:85" ht="15">
      <c r="A106" s="184" t="s">
        <v>26</v>
      </c>
      <c r="B106" s="185">
        <f>SUM(B85:B101)</f>
        <v>12396.386705063491</v>
      </c>
      <c r="C106" s="185">
        <f t="shared" ref="C106:I106" si="52">SUM(C85:C101)</f>
        <v>193.52127078102146</v>
      </c>
      <c r="D106" s="185">
        <f t="shared" si="52"/>
        <v>2914.9809585582675</v>
      </c>
      <c r="E106" s="185">
        <f t="shared" si="52"/>
        <v>1437.880035538514</v>
      </c>
      <c r="F106" s="185">
        <f t="shared" si="52"/>
        <v>180.78491612343183</v>
      </c>
      <c r="G106" s="185">
        <f t="shared" si="52"/>
        <v>975.760682631848</v>
      </c>
      <c r="H106" s="185">
        <f t="shared" si="52"/>
        <v>0.44897002419274423</v>
      </c>
      <c r="I106" s="185">
        <f t="shared" si="52"/>
        <v>18099.763538720763</v>
      </c>
      <c r="J106" s="139"/>
      <c r="K106" s="186" t="s">
        <v>26</v>
      </c>
      <c r="L106" s="185">
        <f>SUM(L85:L101)</f>
        <v>12396.386705063491</v>
      </c>
      <c r="M106" s="185">
        <f t="shared" ref="M106:S106" si="53">SUM(M85:M101)</f>
        <v>193.52127078102146</v>
      </c>
      <c r="N106" s="185">
        <f t="shared" si="53"/>
        <v>2914.9809585582675</v>
      </c>
      <c r="O106" s="185">
        <f t="shared" si="53"/>
        <v>1437.880035538514</v>
      </c>
      <c r="P106" s="185">
        <f t="shared" si="53"/>
        <v>6193.9004841932483</v>
      </c>
      <c r="Q106" s="185">
        <f t="shared" si="53"/>
        <v>975.760682631848</v>
      </c>
      <c r="R106" s="187">
        <f t="shared" si="53"/>
        <v>0.44897002419274423</v>
      </c>
      <c r="S106" s="188">
        <f t="shared" si="53"/>
        <v>24112.87910679058</v>
      </c>
      <c r="T106" s="139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221"/>
      <c r="BA106" s="131"/>
      <c r="BR106" s="131"/>
      <c r="CG106" s="131"/>
    </row>
    <row r="107" spans="1:85" s="2" customFormat="1" ht="15" thickBot="1">
      <c r="A107" s="17" t="s">
        <v>100</v>
      </c>
      <c r="B107" s="100">
        <f>IF($I106=0,"-",B106/$I106)</f>
        <v>0.68489219091420406</v>
      </c>
      <c r="C107" s="100">
        <f t="shared" ref="C107:H107" si="54">IF($I106=0,"-",C106/$I106)</f>
        <v>1.0691922597056147E-2</v>
      </c>
      <c r="D107" s="100">
        <f t="shared" si="54"/>
        <v>0.16105077573650389</v>
      </c>
      <c r="E107" s="100">
        <f t="shared" si="54"/>
        <v>7.944192378328381E-2</v>
      </c>
      <c r="F107" s="100">
        <f t="shared" si="54"/>
        <v>9.988247400949701E-3</v>
      </c>
      <c r="G107" s="100">
        <f t="shared" si="54"/>
        <v>5.3910134270229913E-2</v>
      </c>
      <c r="H107" s="101">
        <f t="shared" si="54"/>
        <v>2.4805297772662289E-5</v>
      </c>
      <c r="I107" s="102">
        <f>SUM(B107:H107)</f>
        <v>1.0000000000000002</v>
      </c>
      <c r="K107" s="27" t="s">
        <v>100</v>
      </c>
      <c r="L107" s="76">
        <f t="shared" ref="L107:R107" si="55">IF($S106=0,"-",L106/$S106)</f>
        <v>0.51409815684649895</v>
      </c>
      <c r="M107" s="76">
        <f t="shared" si="55"/>
        <v>8.0256393242780655E-3</v>
      </c>
      <c r="N107" s="76">
        <f t="shared" si="55"/>
        <v>0.12088896334811222</v>
      </c>
      <c r="O107" s="76">
        <f t="shared" si="55"/>
        <v>5.9631204932868574E-2</v>
      </c>
      <c r="P107" s="76">
        <f t="shared" si="55"/>
        <v>0.25687104624718765</v>
      </c>
      <c r="Q107" s="76">
        <f t="shared" si="55"/>
        <v>4.0466369789788306E-2</v>
      </c>
      <c r="R107" s="77">
        <f t="shared" si="55"/>
        <v>1.8619511266338448E-5</v>
      </c>
      <c r="S107" s="78">
        <f>SUM(L107:R107)</f>
        <v>1</v>
      </c>
      <c r="AI107" s="110"/>
    </row>
    <row r="108" spans="1:85" ht="15" thickBot="1">
      <c r="A108" s="223"/>
      <c r="B108" s="224"/>
      <c r="C108" s="224"/>
      <c r="D108" s="224"/>
      <c r="E108" s="224"/>
      <c r="F108" s="224"/>
      <c r="G108" s="224"/>
      <c r="H108" s="224"/>
      <c r="I108" s="224"/>
      <c r="K108" s="223"/>
      <c r="AI108" s="139"/>
      <c r="BA108" s="131"/>
      <c r="BR108" s="131"/>
      <c r="CG108" s="131"/>
    </row>
    <row r="109" spans="1:85" ht="28.5">
      <c r="A109" s="328" t="s">
        <v>29</v>
      </c>
      <c r="B109" s="135" t="s">
        <v>0</v>
      </c>
      <c r="C109" s="135" t="s">
        <v>1</v>
      </c>
      <c r="D109" s="135" t="s">
        <v>2</v>
      </c>
      <c r="E109" s="135" t="s">
        <v>3</v>
      </c>
      <c r="F109" s="135" t="s">
        <v>27</v>
      </c>
      <c r="G109" s="135" t="s">
        <v>4</v>
      </c>
      <c r="H109" s="135" t="s">
        <v>5</v>
      </c>
      <c r="I109" s="136" t="s">
        <v>6</v>
      </c>
      <c r="K109" s="330" t="s">
        <v>29</v>
      </c>
      <c r="L109" s="137" t="s">
        <v>0</v>
      </c>
      <c r="M109" s="137" t="s">
        <v>1</v>
      </c>
      <c r="N109" s="137" t="s">
        <v>2</v>
      </c>
      <c r="O109" s="137" t="s">
        <v>3</v>
      </c>
      <c r="P109" s="137" t="s">
        <v>27</v>
      </c>
      <c r="Q109" s="137" t="s">
        <v>4</v>
      </c>
      <c r="R109" s="137" t="s">
        <v>5</v>
      </c>
      <c r="S109" s="138" t="s">
        <v>6</v>
      </c>
      <c r="U109" s="332" t="s">
        <v>29</v>
      </c>
      <c r="V109" s="190" t="s">
        <v>69</v>
      </c>
      <c r="W109" s="190" t="s">
        <v>70</v>
      </c>
      <c r="X109" s="190" t="s">
        <v>4</v>
      </c>
      <c r="Y109" s="190" t="s">
        <v>1</v>
      </c>
      <c r="Z109" s="190" t="s">
        <v>2</v>
      </c>
      <c r="AA109" s="190" t="s">
        <v>3</v>
      </c>
      <c r="AB109" s="190" t="s">
        <v>52</v>
      </c>
      <c r="AC109" s="190" t="s">
        <v>64</v>
      </c>
      <c r="AD109" s="191" t="s">
        <v>72</v>
      </c>
      <c r="AE109" s="191" t="s">
        <v>79</v>
      </c>
      <c r="AF109" s="191" t="s">
        <v>73</v>
      </c>
      <c r="AG109" s="191" t="s">
        <v>80</v>
      </c>
      <c r="AH109" s="191" t="s">
        <v>81</v>
      </c>
      <c r="AI109" s="192" t="s">
        <v>60</v>
      </c>
      <c r="BA109" s="131"/>
      <c r="BR109" s="131"/>
      <c r="CG109" s="131"/>
    </row>
    <row r="110" spans="1:85" ht="15">
      <c r="A110" s="329" t="s">
        <v>29</v>
      </c>
      <c r="B110" s="294" t="s">
        <v>109</v>
      </c>
      <c r="C110" s="295"/>
      <c r="D110" s="295"/>
      <c r="E110" s="295"/>
      <c r="F110" s="295"/>
      <c r="G110" s="295"/>
      <c r="H110" s="295"/>
      <c r="I110" s="296"/>
      <c r="K110" s="331" t="s">
        <v>29</v>
      </c>
      <c r="L110" s="297" t="s">
        <v>109</v>
      </c>
      <c r="M110" s="298"/>
      <c r="N110" s="298"/>
      <c r="O110" s="298"/>
      <c r="P110" s="298"/>
      <c r="Q110" s="298"/>
      <c r="R110" s="298"/>
      <c r="S110" s="299"/>
      <c r="U110" s="333" t="s">
        <v>29</v>
      </c>
      <c r="V110" s="326" t="s">
        <v>109</v>
      </c>
      <c r="W110" s="326"/>
      <c r="X110" s="326"/>
      <c r="Y110" s="326"/>
      <c r="Z110" s="326"/>
      <c r="AA110" s="326"/>
      <c r="AB110" s="326"/>
      <c r="AC110" s="326"/>
      <c r="AD110" s="326"/>
      <c r="AE110" s="326"/>
      <c r="AF110" s="326"/>
      <c r="AG110" s="326"/>
      <c r="AH110" s="326"/>
      <c r="AI110" s="327"/>
      <c r="BA110" s="131"/>
      <c r="BR110" s="131"/>
      <c r="CG110" s="131"/>
    </row>
    <row r="111" spans="1:85" ht="15">
      <c r="A111" s="141" t="s">
        <v>7</v>
      </c>
      <c r="B111" s="142">
        <v>0</v>
      </c>
      <c r="C111" s="142">
        <v>0</v>
      </c>
      <c r="D111" s="142">
        <v>0</v>
      </c>
      <c r="E111" s="142">
        <v>0</v>
      </c>
      <c r="F111" s="303"/>
      <c r="G111" s="142">
        <v>0</v>
      </c>
      <c r="H111" s="143">
        <v>0</v>
      </c>
      <c r="I111" s="144">
        <f>SUM(B111:H111)</f>
        <v>0</v>
      </c>
      <c r="J111" s="139"/>
      <c r="K111" s="193" t="s">
        <v>7</v>
      </c>
      <c r="L111" s="142">
        <v>0</v>
      </c>
      <c r="M111" s="142">
        <v>0</v>
      </c>
      <c r="N111" s="142">
        <v>0</v>
      </c>
      <c r="O111" s="142">
        <v>0</v>
      </c>
      <c r="P111" s="142">
        <v>0</v>
      </c>
      <c r="Q111" s="142">
        <v>0</v>
      </c>
      <c r="R111" s="194">
        <v>0</v>
      </c>
      <c r="S111" s="195">
        <f>SUM(L111:R111)</f>
        <v>0</v>
      </c>
      <c r="U111" s="196" t="s">
        <v>7</v>
      </c>
      <c r="V111" s="197">
        <v>0</v>
      </c>
      <c r="W111" s="197">
        <v>0</v>
      </c>
      <c r="X111" s="197">
        <v>0</v>
      </c>
      <c r="Y111" s="197">
        <v>0</v>
      </c>
      <c r="Z111" s="197">
        <v>0</v>
      </c>
      <c r="AA111" s="197">
        <v>0</v>
      </c>
      <c r="AB111" s="197">
        <v>0</v>
      </c>
      <c r="AC111" s="198">
        <v>0</v>
      </c>
      <c r="AD111" s="199">
        <v>0</v>
      </c>
      <c r="AE111" s="199">
        <v>0</v>
      </c>
      <c r="AF111" s="199">
        <v>0</v>
      </c>
      <c r="AG111" s="199">
        <v>0</v>
      </c>
      <c r="AH111" s="199">
        <v>0</v>
      </c>
      <c r="AI111" s="200">
        <f>SUM(V111:AC111)</f>
        <v>0</v>
      </c>
      <c r="AJ111" s="131" t="str">
        <f>IF(ABS(S111-AI111)&gt;0.001,S111-AI111,"")</f>
        <v/>
      </c>
      <c r="BA111" s="131"/>
      <c r="BR111" s="131"/>
      <c r="CG111" s="131"/>
    </row>
    <row r="112" spans="1:85" ht="15">
      <c r="A112" s="149" t="s">
        <v>8</v>
      </c>
      <c r="B112" s="150">
        <v>0</v>
      </c>
      <c r="C112" s="150">
        <v>0</v>
      </c>
      <c r="D112" s="150">
        <v>0</v>
      </c>
      <c r="E112" s="150">
        <v>0</v>
      </c>
      <c r="F112" s="304"/>
      <c r="G112" s="150">
        <v>0</v>
      </c>
      <c r="H112" s="151">
        <v>0</v>
      </c>
      <c r="I112" s="152">
        <f t="shared" ref="I112:I131" si="56">SUM(B112:H112)</f>
        <v>0</v>
      </c>
      <c r="J112" s="139"/>
      <c r="K112" s="153" t="s">
        <v>8</v>
      </c>
      <c r="L112" s="154">
        <v>0</v>
      </c>
      <c r="M112" s="154">
        <v>0</v>
      </c>
      <c r="N112" s="154">
        <v>0</v>
      </c>
      <c r="O112" s="154">
        <v>0</v>
      </c>
      <c r="P112" s="154">
        <v>0</v>
      </c>
      <c r="Q112" s="154">
        <v>0</v>
      </c>
      <c r="R112" s="155">
        <v>0</v>
      </c>
      <c r="S112" s="156">
        <f t="shared" ref="S112:S131" si="57">SUM(L112:R112)</f>
        <v>0</v>
      </c>
      <c r="U112" s="201" t="s">
        <v>8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3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4">
        <f t="shared" ref="AI112:AI131" si="58">SUM(V112:AC112)</f>
        <v>0</v>
      </c>
      <c r="AJ112" s="131" t="str">
        <f t="shared" ref="AJ112:AJ133" si="59">IF(ABS(S112-AI112)&gt;0.001,S112-AI112,"")</f>
        <v/>
      </c>
      <c r="BA112" s="131"/>
      <c r="BR112" s="131"/>
      <c r="CG112" s="131"/>
    </row>
    <row r="113" spans="1:85" ht="15">
      <c r="A113" s="157" t="s">
        <v>10</v>
      </c>
      <c r="B113" s="146">
        <v>0</v>
      </c>
      <c r="C113" s="146">
        <v>0</v>
      </c>
      <c r="D113" s="146">
        <v>0</v>
      </c>
      <c r="E113" s="146">
        <v>0</v>
      </c>
      <c r="F113" s="304"/>
      <c r="G113" s="146">
        <v>0</v>
      </c>
      <c r="H113" s="158">
        <v>0</v>
      </c>
      <c r="I113" s="144">
        <f t="shared" si="56"/>
        <v>0</v>
      </c>
      <c r="J113" s="139"/>
      <c r="K113" s="159" t="s">
        <v>10</v>
      </c>
      <c r="L113" s="146">
        <v>0</v>
      </c>
      <c r="M113" s="146">
        <v>0</v>
      </c>
      <c r="N113" s="146">
        <v>0</v>
      </c>
      <c r="O113" s="146">
        <v>0</v>
      </c>
      <c r="P113" s="146">
        <v>0</v>
      </c>
      <c r="Q113" s="146">
        <v>0</v>
      </c>
      <c r="R113" s="147">
        <v>0</v>
      </c>
      <c r="S113" s="148">
        <f t="shared" si="57"/>
        <v>0</v>
      </c>
      <c r="U113" s="205" t="s">
        <v>10</v>
      </c>
      <c r="V113" s="197">
        <v>0</v>
      </c>
      <c r="W113" s="197">
        <v>0</v>
      </c>
      <c r="X113" s="197">
        <v>0</v>
      </c>
      <c r="Y113" s="197">
        <v>0</v>
      </c>
      <c r="Z113" s="197">
        <v>0</v>
      </c>
      <c r="AA113" s="197">
        <v>0</v>
      </c>
      <c r="AB113" s="197">
        <v>0</v>
      </c>
      <c r="AC113" s="198">
        <v>0</v>
      </c>
      <c r="AD113" s="199">
        <v>0</v>
      </c>
      <c r="AE113" s="199">
        <v>0</v>
      </c>
      <c r="AF113" s="199">
        <v>0</v>
      </c>
      <c r="AG113" s="199">
        <v>0</v>
      </c>
      <c r="AH113" s="199">
        <v>0</v>
      </c>
      <c r="AI113" s="200">
        <f t="shared" si="58"/>
        <v>0</v>
      </c>
      <c r="AJ113" s="131" t="str">
        <f t="shared" si="59"/>
        <v/>
      </c>
      <c r="BA113" s="131"/>
      <c r="BR113" s="131"/>
      <c r="CG113" s="131"/>
    </row>
    <row r="114" spans="1:85" ht="15">
      <c r="A114" s="149" t="s">
        <v>53</v>
      </c>
      <c r="B114" s="150">
        <v>0</v>
      </c>
      <c r="C114" s="150">
        <v>0</v>
      </c>
      <c r="D114" s="150">
        <v>0</v>
      </c>
      <c r="E114" s="150">
        <v>0</v>
      </c>
      <c r="F114" s="304"/>
      <c r="G114" s="150">
        <v>0</v>
      </c>
      <c r="H114" s="151">
        <v>0</v>
      </c>
      <c r="I114" s="152">
        <f t="shared" si="56"/>
        <v>0</v>
      </c>
      <c r="J114" s="139"/>
      <c r="K114" s="153" t="s">
        <v>53</v>
      </c>
      <c r="L114" s="154">
        <v>0</v>
      </c>
      <c r="M114" s="154">
        <v>0</v>
      </c>
      <c r="N114" s="154">
        <v>0</v>
      </c>
      <c r="O114" s="154">
        <v>0</v>
      </c>
      <c r="P114" s="154">
        <v>0</v>
      </c>
      <c r="Q114" s="154">
        <v>0</v>
      </c>
      <c r="R114" s="155">
        <v>0</v>
      </c>
      <c r="S114" s="156">
        <f t="shared" si="57"/>
        <v>0</v>
      </c>
      <c r="U114" s="201" t="s">
        <v>53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3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4">
        <f t="shared" si="58"/>
        <v>0</v>
      </c>
      <c r="AJ114" s="131" t="str">
        <f t="shared" si="59"/>
        <v/>
      </c>
      <c r="BA114" s="131"/>
      <c r="BR114" s="131"/>
      <c r="CG114" s="131"/>
    </row>
    <row r="115" spans="1:85" ht="15">
      <c r="A115" s="157" t="s">
        <v>16</v>
      </c>
      <c r="B115" s="146">
        <v>0</v>
      </c>
      <c r="C115" s="146">
        <v>0</v>
      </c>
      <c r="D115" s="146">
        <v>0</v>
      </c>
      <c r="E115" s="146">
        <v>0</v>
      </c>
      <c r="F115" s="304"/>
      <c r="G115" s="146">
        <v>0</v>
      </c>
      <c r="H115" s="158">
        <v>0</v>
      </c>
      <c r="I115" s="144">
        <f t="shared" si="56"/>
        <v>0</v>
      </c>
      <c r="J115" s="139"/>
      <c r="K115" s="159" t="s">
        <v>16</v>
      </c>
      <c r="L115" s="146">
        <v>0</v>
      </c>
      <c r="M115" s="146">
        <v>0</v>
      </c>
      <c r="N115" s="146">
        <v>0</v>
      </c>
      <c r="O115" s="146">
        <v>0</v>
      </c>
      <c r="P115" s="146">
        <v>0</v>
      </c>
      <c r="Q115" s="146">
        <v>0</v>
      </c>
      <c r="R115" s="147">
        <v>0</v>
      </c>
      <c r="S115" s="148">
        <f t="shared" si="57"/>
        <v>0</v>
      </c>
      <c r="U115" s="205" t="s">
        <v>16</v>
      </c>
      <c r="V115" s="197">
        <v>0</v>
      </c>
      <c r="W115" s="197">
        <v>0</v>
      </c>
      <c r="X115" s="197">
        <v>0</v>
      </c>
      <c r="Y115" s="197">
        <v>0</v>
      </c>
      <c r="Z115" s="197">
        <v>0</v>
      </c>
      <c r="AA115" s="197">
        <v>0</v>
      </c>
      <c r="AB115" s="197">
        <v>0</v>
      </c>
      <c r="AC115" s="198">
        <v>0</v>
      </c>
      <c r="AD115" s="199">
        <v>0</v>
      </c>
      <c r="AE115" s="199">
        <v>0</v>
      </c>
      <c r="AF115" s="199">
        <v>0</v>
      </c>
      <c r="AG115" s="199">
        <v>0</v>
      </c>
      <c r="AH115" s="199">
        <v>0</v>
      </c>
      <c r="AI115" s="200">
        <f t="shared" si="58"/>
        <v>0</v>
      </c>
      <c r="AJ115" s="131" t="str">
        <f t="shared" si="59"/>
        <v/>
      </c>
      <c r="BA115" s="131"/>
      <c r="BR115" s="131"/>
      <c r="CG115" s="131"/>
    </row>
    <row r="116" spans="1:85" ht="15">
      <c r="A116" s="149" t="s">
        <v>15</v>
      </c>
      <c r="B116" s="150">
        <v>0</v>
      </c>
      <c r="C116" s="150">
        <v>0</v>
      </c>
      <c r="D116" s="150">
        <v>0</v>
      </c>
      <c r="E116" s="150">
        <v>0</v>
      </c>
      <c r="F116" s="304"/>
      <c r="G116" s="150">
        <v>0</v>
      </c>
      <c r="H116" s="151">
        <v>0</v>
      </c>
      <c r="I116" s="152">
        <f t="shared" si="56"/>
        <v>0</v>
      </c>
      <c r="J116" s="139"/>
      <c r="K116" s="153" t="s">
        <v>15</v>
      </c>
      <c r="L116" s="154">
        <v>0</v>
      </c>
      <c r="M116" s="154">
        <v>0</v>
      </c>
      <c r="N116" s="154">
        <v>0</v>
      </c>
      <c r="O116" s="154">
        <v>0</v>
      </c>
      <c r="P116" s="154">
        <v>0</v>
      </c>
      <c r="Q116" s="154">
        <v>0</v>
      </c>
      <c r="R116" s="155">
        <v>0</v>
      </c>
      <c r="S116" s="156">
        <f t="shared" si="57"/>
        <v>0</v>
      </c>
      <c r="U116" s="201" t="s">
        <v>54</v>
      </c>
      <c r="V116" s="202">
        <v>0</v>
      </c>
      <c r="W116" s="202">
        <v>0</v>
      </c>
      <c r="X116" s="202">
        <v>0</v>
      </c>
      <c r="Y116" s="202">
        <v>0</v>
      </c>
      <c r="Z116" s="202">
        <v>0</v>
      </c>
      <c r="AA116" s="202">
        <v>0</v>
      </c>
      <c r="AB116" s="202">
        <v>0</v>
      </c>
      <c r="AC116" s="203">
        <v>0</v>
      </c>
      <c r="AD116" s="202">
        <v>0</v>
      </c>
      <c r="AE116" s="202">
        <v>0</v>
      </c>
      <c r="AF116" s="202">
        <v>0</v>
      </c>
      <c r="AG116" s="202">
        <v>0</v>
      </c>
      <c r="AH116" s="202">
        <v>0</v>
      </c>
      <c r="AI116" s="204">
        <f t="shared" si="58"/>
        <v>0</v>
      </c>
      <c r="AJ116" s="131" t="str">
        <f t="shared" si="59"/>
        <v/>
      </c>
      <c r="BA116" s="131"/>
      <c r="BR116" s="131"/>
      <c r="CG116" s="131"/>
    </row>
    <row r="117" spans="1:85" ht="15">
      <c r="A117" s="157" t="s">
        <v>55</v>
      </c>
      <c r="B117" s="146">
        <v>0</v>
      </c>
      <c r="C117" s="146">
        <v>0</v>
      </c>
      <c r="D117" s="146">
        <v>0</v>
      </c>
      <c r="E117" s="146">
        <v>7.0609180083487877E-2</v>
      </c>
      <c r="F117" s="304"/>
      <c r="G117" s="146">
        <v>0</v>
      </c>
      <c r="H117" s="158">
        <v>0</v>
      </c>
      <c r="I117" s="144">
        <f t="shared" si="56"/>
        <v>7.0609180083487877E-2</v>
      </c>
      <c r="J117" s="139"/>
      <c r="K117" s="159" t="s">
        <v>55</v>
      </c>
      <c r="L117" s="146">
        <v>0</v>
      </c>
      <c r="M117" s="146">
        <v>0</v>
      </c>
      <c r="N117" s="146">
        <v>0</v>
      </c>
      <c r="O117" s="146">
        <v>7.0609180083487877E-2</v>
      </c>
      <c r="P117" s="146">
        <v>0.73930914702675721</v>
      </c>
      <c r="Q117" s="146">
        <v>0</v>
      </c>
      <c r="R117" s="147">
        <v>0</v>
      </c>
      <c r="S117" s="148">
        <f t="shared" si="57"/>
        <v>0.80991832711024503</v>
      </c>
      <c r="U117" s="205" t="s">
        <v>55</v>
      </c>
      <c r="V117" s="197">
        <v>0</v>
      </c>
      <c r="W117" s="197">
        <v>0</v>
      </c>
      <c r="X117" s="197">
        <v>0</v>
      </c>
      <c r="Y117" s="197">
        <v>0</v>
      </c>
      <c r="Z117" s="197">
        <v>0</v>
      </c>
      <c r="AA117" s="197">
        <v>5.7243250383516775E-3</v>
      </c>
      <c r="AB117" s="197">
        <v>0.73930914702675721</v>
      </c>
      <c r="AC117" s="198">
        <v>6.4884855045136205E-2</v>
      </c>
      <c r="AD117" s="197">
        <v>0</v>
      </c>
      <c r="AE117" s="197">
        <v>0</v>
      </c>
      <c r="AF117" s="197">
        <v>0</v>
      </c>
      <c r="AG117" s="197">
        <v>0</v>
      </c>
      <c r="AH117" s="197">
        <v>6.4884855045136205E-2</v>
      </c>
      <c r="AI117" s="200">
        <f t="shared" si="58"/>
        <v>0.80991832711024503</v>
      </c>
      <c r="AJ117" s="131" t="str">
        <f t="shared" si="59"/>
        <v/>
      </c>
      <c r="BA117" s="131"/>
      <c r="BR117" s="131"/>
      <c r="CG117" s="131"/>
    </row>
    <row r="118" spans="1:85" ht="15">
      <c r="A118" s="149" t="s">
        <v>12</v>
      </c>
      <c r="B118" s="150">
        <v>0</v>
      </c>
      <c r="C118" s="150">
        <v>0</v>
      </c>
      <c r="D118" s="150">
        <v>0</v>
      </c>
      <c r="E118" s="150">
        <v>0</v>
      </c>
      <c r="F118" s="304"/>
      <c r="G118" s="150">
        <v>0</v>
      </c>
      <c r="H118" s="151">
        <v>0</v>
      </c>
      <c r="I118" s="152">
        <f t="shared" si="56"/>
        <v>0</v>
      </c>
      <c r="J118" s="139"/>
      <c r="K118" s="153" t="s">
        <v>12</v>
      </c>
      <c r="L118" s="154">
        <v>0</v>
      </c>
      <c r="M118" s="154">
        <v>0</v>
      </c>
      <c r="N118" s="154">
        <v>0</v>
      </c>
      <c r="O118" s="154">
        <v>0</v>
      </c>
      <c r="P118" s="154">
        <v>0</v>
      </c>
      <c r="Q118" s="154">
        <v>0</v>
      </c>
      <c r="R118" s="155">
        <v>0</v>
      </c>
      <c r="S118" s="156">
        <f t="shared" si="57"/>
        <v>0</v>
      </c>
      <c r="U118" s="201" t="s">
        <v>12</v>
      </c>
      <c r="V118" s="202">
        <v>0</v>
      </c>
      <c r="W118" s="202">
        <v>0</v>
      </c>
      <c r="X118" s="202">
        <v>0</v>
      </c>
      <c r="Y118" s="202">
        <v>0</v>
      </c>
      <c r="Z118" s="202">
        <v>0</v>
      </c>
      <c r="AA118" s="202">
        <v>0</v>
      </c>
      <c r="AB118" s="202">
        <v>0</v>
      </c>
      <c r="AC118" s="203">
        <v>0</v>
      </c>
      <c r="AD118" s="202">
        <v>0</v>
      </c>
      <c r="AE118" s="202">
        <v>0</v>
      </c>
      <c r="AF118" s="202">
        <v>0</v>
      </c>
      <c r="AG118" s="202">
        <v>0</v>
      </c>
      <c r="AH118" s="202">
        <v>0</v>
      </c>
      <c r="AI118" s="204">
        <f t="shared" si="58"/>
        <v>0</v>
      </c>
      <c r="AJ118" s="131" t="str">
        <f t="shared" si="59"/>
        <v/>
      </c>
      <c r="BA118" s="131"/>
      <c r="BR118" s="131"/>
      <c r="CG118" s="131"/>
    </row>
    <row r="119" spans="1:85" ht="15">
      <c r="A119" s="157" t="s">
        <v>56</v>
      </c>
      <c r="B119" s="146">
        <v>0</v>
      </c>
      <c r="C119" s="146">
        <v>0</v>
      </c>
      <c r="D119" s="146">
        <v>0</v>
      </c>
      <c r="E119" s="146">
        <v>0</v>
      </c>
      <c r="F119" s="304"/>
      <c r="G119" s="146">
        <v>0</v>
      </c>
      <c r="H119" s="158">
        <v>0</v>
      </c>
      <c r="I119" s="144">
        <f t="shared" si="56"/>
        <v>0</v>
      </c>
      <c r="J119" s="139"/>
      <c r="K119" s="159" t="s">
        <v>56</v>
      </c>
      <c r="L119" s="146">
        <v>0</v>
      </c>
      <c r="M119" s="146">
        <v>0</v>
      </c>
      <c r="N119" s="146">
        <v>0</v>
      </c>
      <c r="O119" s="146">
        <v>0</v>
      </c>
      <c r="P119" s="146">
        <v>0</v>
      </c>
      <c r="Q119" s="146">
        <v>0</v>
      </c>
      <c r="R119" s="147">
        <v>0</v>
      </c>
      <c r="S119" s="148">
        <f t="shared" si="57"/>
        <v>0</v>
      </c>
      <c r="U119" s="205" t="s">
        <v>56</v>
      </c>
      <c r="V119" s="197">
        <v>0</v>
      </c>
      <c r="W119" s="197">
        <v>0</v>
      </c>
      <c r="X119" s="197">
        <v>0</v>
      </c>
      <c r="Y119" s="197">
        <v>0</v>
      </c>
      <c r="Z119" s="197">
        <v>0</v>
      </c>
      <c r="AA119" s="197">
        <v>0</v>
      </c>
      <c r="AB119" s="197">
        <v>0</v>
      </c>
      <c r="AC119" s="198">
        <v>0</v>
      </c>
      <c r="AD119" s="197">
        <v>0</v>
      </c>
      <c r="AE119" s="197">
        <v>0</v>
      </c>
      <c r="AF119" s="197">
        <v>0</v>
      </c>
      <c r="AG119" s="197">
        <v>0</v>
      </c>
      <c r="AH119" s="197">
        <v>0</v>
      </c>
      <c r="AI119" s="200">
        <f t="shared" si="58"/>
        <v>0</v>
      </c>
      <c r="AJ119" s="131" t="str">
        <f t="shared" si="59"/>
        <v/>
      </c>
      <c r="BA119" s="131"/>
      <c r="BR119" s="131"/>
      <c r="CG119" s="131"/>
    </row>
    <row r="120" spans="1:85" ht="15">
      <c r="A120" s="149" t="s">
        <v>17</v>
      </c>
      <c r="B120" s="150">
        <v>0</v>
      </c>
      <c r="C120" s="150">
        <v>0</v>
      </c>
      <c r="D120" s="150">
        <v>0</v>
      </c>
      <c r="E120" s="150">
        <v>0</v>
      </c>
      <c r="F120" s="304"/>
      <c r="G120" s="150">
        <v>0</v>
      </c>
      <c r="H120" s="151">
        <v>0</v>
      </c>
      <c r="I120" s="152">
        <f t="shared" si="56"/>
        <v>0</v>
      </c>
      <c r="J120" s="139"/>
      <c r="K120" s="153" t="s">
        <v>17</v>
      </c>
      <c r="L120" s="154">
        <v>0</v>
      </c>
      <c r="M120" s="154">
        <v>0</v>
      </c>
      <c r="N120" s="154">
        <v>0</v>
      </c>
      <c r="O120" s="154">
        <v>0</v>
      </c>
      <c r="P120" s="154">
        <v>0</v>
      </c>
      <c r="Q120" s="154">
        <v>0</v>
      </c>
      <c r="R120" s="155">
        <v>0</v>
      </c>
      <c r="S120" s="156">
        <f t="shared" si="57"/>
        <v>0</v>
      </c>
      <c r="U120" s="201" t="s">
        <v>17</v>
      </c>
      <c r="V120" s="202">
        <v>0</v>
      </c>
      <c r="W120" s="202">
        <v>0</v>
      </c>
      <c r="X120" s="202">
        <v>0</v>
      </c>
      <c r="Y120" s="202">
        <v>0</v>
      </c>
      <c r="Z120" s="202">
        <v>0</v>
      </c>
      <c r="AA120" s="202">
        <v>0</v>
      </c>
      <c r="AB120" s="202">
        <v>0</v>
      </c>
      <c r="AC120" s="203">
        <v>0</v>
      </c>
      <c r="AD120" s="202">
        <v>0</v>
      </c>
      <c r="AE120" s="202">
        <v>0</v>
      </c>
      <c r="AF120" s="202">
        <v>0</v>
      </c>
      <c r="AG120" s="202">
        <v>0</v>
      </c>
      <c r="AH120" s="202">
        <v>0</v>
      </c>
      <c r="AI120" s="204">
        <f t="shared" si="58"/>
        <v>0</v>
      </c>
      <c r="AJ120" s="131" t="str">
        <f t="shared" si="59"/>
        <v/>
      </c>
      <c r="BA120" s="131"/>
      <c r="BR120" s="131"/>
      <c r="CG120" s="131"/>
    </row>
    <row r="121" spans="1:85" ht="15">
      <c r="A121" s="157" t="s">
        <v>141</v>
      </c>
      <c r="B121" s="146">
        <v>2.2275435952793066</v>
      </c>
      <c r="C121" s="146">
        <v>0.67509239654679942</v>
      </c>
      <c r="D121" s="146">
        <v>28.980145104219105</v>
      </c>
      <c r="E121" s="146">
        <v>0.59206290395478434</v>
      </c>
      <c r="F121" s="304"/>
      <c r="G121" s="146">
        <v>0</v>
      </c>
      <c r="H121" s="158">
        <v>0</v>
      </c>
      <c r="I121" s="144">
        <f t="shared" si="56"/>
        <v>32.474843999999997</v>
      </c>
      <c r="J121" s="139"/>
      <c r="K121" s="159" t="s">
        <v>141</v>
      </c>
      <c r="L121" s="146">
        <v>2.2275435952793066</v>
      </c>
      <c r="M121" s="146">
        <v>0.67509239654679942</v>
      </c>
      <c r="N121" s="146">
        <v>28.980145104219105</v>
      </c>
      <c r="O121" s="146">
        <v>0.59206290395478434</v>
      </c>
      <c r="P121" s="146">
        <v>0.10879168007336903</v>
      </c>
      <c r="Q121" s="146">
        <v>0</v>
      </c>
      <c r="R121" s="147">
        <v>0</v>
      </c>
      <c r="S121" s="148">
        <f t="shared" si="57"/>
        <v>32.583635680073364</v>
      </c>
      <c r="U121" s="205" t="s">
        <v>141</v>
      </c>
      <c r="V121" s="197">
        <v>2.2232570675484418</v>
      </c>
      <c r="W121" s="197">
        <v>0</v>
      </c>
      <c r="X121" s="197">
        <v>0</v>
      </c>
      <c r="Y121" s="197">
        <v>0.67509239654679942</v>
      </c>
      <c r="Z121" s="197">
        <v>28.980145104219105</v>
      </c>
      <c r="AA121" s="197">
        <v>0.49542368581727225</v>
      </c>
      <c r="AB121" s="197">
        <v>0.10879168007336903</v>
      </c>
      <c r="AC121" s="198">
        <v>0.10092574586837696</v>
      </c>
      <c r="AD121" s="197">
        <v>4.2865277308649155E-3</v>
      </c>
      <c r="AE121" s="197">
        <v>0</v>
      </c>
      <c r="AF121" s="197">
        <v>0</v>
      </c>
      <c r="AG121" s="197">
        <v>0</v>
      </c>
      <c r="AH121" s="197">
        <v>9.6639218137512056E-2</v>
      </c>
      <c r="AI121" s="200">
        <f t="shared" si="58"/>
        <v>32.583635680073357</v>
      </c>
      <c r="AJ121" s="131" t="str">
        <f t="shared" si="59"/>
        <v/>
      </c>
      <c r="BA121" s="131"/>
      <c r="BR121" s="131"/>
      <c r="CG121" s="131"/>
    </row>
    <row r="122" spans="1:85" ht="15">
      <c r="A122" s="149" t="s">
        <v>25</v>
      </c>
      <c r="B122" s="150">
        <v>0.54195762932750136</v>
      </c>
      <c r="C122" s="150">
        <v>3.3511545236515727E-2</v>
      </c>
      <c r="D122" s="150">
        <v>7.4135261996188673</v>
      </c>
      <c r="E122" s="150">
        <v>10.694445269560971</v>
      </c>
      <c r="F122" s="304"/>
      <c r="G122" s="150">
        <v>0.69814235117620094</v>
      </c>
      <c r="H122" s="151">
        <v>8.017005079947152E-3</v>
      </c>
      <c r="I122" s="152">
        <f t="shared" si="56"/>
        <v>19.389600000000005</v>
      </c>
      <c r="J122" s="139"/>
      <c r="K122" s="153" t="s">
        <v>25</v>
      </c>
      <c r="L122" s="154">
        <v>0.54195762932750136</v>
      </c>
      <c r="M122" s="154">
        <v>3.3511545236515727E-2</v>
      </c>
      <c r="N122" s="154">
        <v>7.4135261996188673</v>
      </c>
      <c r="O122" s="154">
        <v>10.694445269560971</v>
      </c>
      <c r="P122" s="154">
        <v>4.6836644783784027E-2</v>
      </c>
      <c r="Q122" s="154">
        <v>0.69814235117620094</v>
      </c>
      <c r="R122" s="155">
        <v>8.017005079947152E-3</v>
      </c>
      <c r="S122" s="156">
        <f t="shared" si="57"/>
        <v>19.43643664478379</v>
      </c>
      <c r="U122" s="201" t="s">
        <v>25</v>
      </c>
      <c r="V122" s="202">
        <v>0.28867649496668224</v>
      </c>
      <c r="W122" s="202">
        <v>0.25038111975619104</v>
      </c>
      <c r="X122" s="202">
        <v>0.69814235117620094</v>
      </c>
      <c r="Y122" s="202">
        <v>3.3511545236515727E-2</v>
      </c>
      <c r="Z122" s="202">
        <v>7.4135261996188673</v>
      </c>
      <c r="AA122" s="202">
        <v>10.664942226864415</v>
      </c>
      <c r="AB122" s="202">
        <v>4.6836644783784027E-2</v>
      </c>
      <c r="AC122" s="203">
        <v>4.0420062381131029E-2</v>
      </c>
      <c r="AD122" s="202">
        <v>2.90001460462808E-3</v>
      </c>
      <c r="AE122" s="202">
        <v>0</v>
      </c>
      <c r="AF122" s="202">
        <v>8.017005079947152E-3</v>
      </c>
      <c r="AG122" s="202">
        <v>0</v>
      </c>
      <c r="AH122" s="202">
        <v>2.9503042696555799E-2</v>
      </c>
      <c r="AI122" s="204">
        <f t="shared" si="58"/>
        <v>19.436436644783786</v>
      </c>
      <c r="AJ122" s="131" t="str">
        <f t="shared" si="59"/>
        <v/>
      </c>
      <c r="BA122" s="131"/>
      <c r="BR122" s="131"/>
      <c r="CG122" s="131"/>
    </row>
    <row r="123" spans="1:85" ht="15">
      <c r="A123" s="157" t="s">
        <v>24</v>
      </c>
      <c r="B123" s="146">
        <v>0</v>
      </c>
      <c r="C123" s="146">
        <v>0</v>
      </c>
      <c r="D123" s="146">
        <v>0</v>
      </c>
      <c r="E123" s="146">
        <v>0</v>
      </c>
      <c r="F123" s="304"/>
      <c r="G123" s="146">
        <v>0</v>
      </c>
      <c r="H123" s="158">
        <v>0</v>
      </c>
      <c r="I123" s="144">
        <f t="shared" si="56"/>
        <v>0</v>
      </c>
      <c r="J123" s="139"/>
      <c r="K123" s="159" t="s">
        <v>24</v>
      </c>
      <c r="L123" s="146">
        <v>0</v>
      </c>
      <c r="M123" s="146">
        <v>0</v>
      </c>
      <c r="N123" s="146">
        <v>0</v>
      </c>
      <c r="O123" s="146">
        <v>0</v>
      </c>
      <c r="P123" s="146">
        <v>0</v>
      </c>
      <c r="Q123" s="146">
        <v>0</v>
      </c>
      <c r="R123" s="147">
        <v>0</v>
      </c>
      <c r="S123" s="148">
        <f t="shared" si="57"/>
        <v>0</v>
      </c>
      <c r="U123" s="205" t="s">
        <v>24</v>
      </c>
      <c r="V123" s="197">
        <v>0</v>
      </c>
      <c r="W123" s="197">
        <v>0</v>
      </c>
      <c r="X123" s="197">
        <v>0</v>
      </c>
      <c r="Y123" s="197">
        <v>0</v>
      </c>
      <c r="Z123" s="197">
        <v>0</v>
      </c>
      <c r="AA123" s="197">
        <v>0</v>
      </c>
      <c r="AB123" s="197">
        <v>0</v>
      </c>
      <c r="AC123" s="198">
        <v>0</v>
      </c>
      <c r="AD123" s="197">
        <v>0</v>
      </c>
      <c r="AE123" s="197">
        <v>0</v>
      </c>
      <c r="AF123" s="197">
        <v>0</v>
      </c>
      <c r="AG123" s="197">
        <v>0</v>
      </c>
      <c r="AH123" s="197">
        <v>0</v>
      </c>
      <c r="AI123" s="200">
        <f t="shared" si="58"/>
        <v>0</v>
      </c>
      <c r="AJ123" s="131" t="str">
        <f t="shared" si="59"/>
        <v/>
      </c>
      <c r="BA123" s="131"/>
      <c r="BR123" s="131"/>
      <c r="CG123" s="131"/>
    </row>
    <row r="124" spans="1:85" ht="15">
      <c r="A124" s="149" t="s">
        <v>57</v>
      </c>
      <c r="B124" s="150">
        <v>0</v>
      </c>
      <c r="C124" s="150">
        <v>0</v>
      </c>
      <c r="D124" s="150">
        <v>0</v>
      </c>
      <c r="E124" s="150">
        <v>0</v>
      </c>
      <c r="F124" s="304"/>
      <c r="G124" s="150">
        <v>0</v>
      </c>
      <c r="H124" s="151">
        <v>0</v>
      </c>
      <c r="I124" s="152">
        <f t="shared" si="56"/>
        <v>0</v>
      </c>
      <c r="J124" s="139"/>
      <c r="K124" s="153" t="s">
        <v>57</v>
      </c>
      <c r="L124" s="154">
        <v>0</v>
      </c>
      <c r="M124" s="154">
        <v>0</v>
      </c>
      <c r="N124" s="154">
        <v>0</v>
      </c>
      <c r="O124" s="154">
        <v>0</v>
      </c>
      <c r="P124" s="154">
        <v>0</v>
      </c>
      <c r="Q124" s="154">
        <v>0</v>
      </c>
      <c r="R124" s="155">
        <v>0</v>
      </c>
      <c r="S124" s="156">
        <f t="shared" si="57"/>
        <v>0</v>
      </c>
      <c r="U124" s="201" t="s">
        <v>57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3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4">
        <f t="shared" si="58"/>
        <v>0</v>
      </c>
      <c r="AJ124" s="131" t="str">
        <f t="shared" si="59"/>
        <v/>
      </c>
      <c r="BA124" s="131"/>
      <c r="BR124" s="131"/>
      <c r="CG124" s="131"/>
    </row>
    <row r="125" spans="1:85" ht="15">
      <c r="A125" s="157" t="s">
        <v>22</v>
      </c>
      <c r="B125" s="146">
        <v>0.23706078578551198</v>
      </c>
      <c r="C125" s="146">
        <v>0</v>
      </c>
      <c r="D125" s="146">
        <v>0.48130523174634254</v>
      </c>
      <c r="E125" s="146">
        <v>0</v>
      </c>
      <c r="F125" s="304"/>
      <c r="G125" s="146">
        <v>0</v>
      </c>
      <c r="H125" s="158">
        <v>0</v>
      </c>
      <c r="I125" s="144">
        <f t="shared" si="56"/>
        <v>0.71836601753185447</v>
      </c>
      <c r="J125" s="139"/>
      <c r="K125" s="159" t="s">
        <v>22</v>
      </c>
      <c r="L125" s="146">
        <v>0.23706078578551198</v>
      </c>
      <c r="M125" s="146">
        <v>0</v>
      </c>
      <c r="N125" s="146">
        <v>0.48130523174634254</v>
      </c>
      <c r="O125" s="146">
        <v>0</v>
      </c>
      <c r="P125" s="146">
        <v>5.0283535719150299E-2</v>
      </c>
      <c r="Q125" s="146">
        <v>0</v>
      </c>
      <c r="R125" s="147">
        <v>0</v>
      </c>
      <c r="S125" s="148">
        <f t="shared" si="57"/>
        <v>0.76864955325100481</v>
      </c>
      <c r="U125" s="205" t="s">
        <v>22</v>
      </c>
      <c r="V125" s="197">
        <v>0.23706078578551198</v>
      </c>
      <c r="W125" s="197">
        <v>0</v>
      </c>
      <c r="X125" s="197">
        <v>0</v>
      </c>
      <c r="Y125" s="197">
        <v>0</v>
      </c>
      <c r="Z125" s="197">
        <v>0.48130523174634254</v>
      </c>
      <c r="AA125" s="197">
        <v>0</v>
      </c>
      <c r="AB125" s="197">
        <v>5.0283535719150299E-2</v>
      </c>
      <c r="AC125" s="198">
        <v>0</v>
      </c>
      <c r="AD125" s="197">
        <v>0</v>
      </c>
      <c r="AE125" s="197">
        <v>0</v>
      </c>
      <c r="AF125" s="197">
        <v>0</v>
      </c>
      <c r="AG125" s="197">
        <v>0</v>
      </c>
      <c r="AH125" s="197">
        <v>0</v>
      </c>
      <c r="AI125" s="200">
        <f t="shared" si="58"/>
        <v>0.76864955325100481</v>
      </c>
      <c r="AJ125" s="131" t="str">
        <f t="shared" si="59"/>
        <v/>
      </c>
      <c r="BA125" s="131"/>
      <c r="BR125" s="131"/>
      <c r="CG125" s="131"/>
    </row>
    <row r="126" spans="1:85" ht="15">
      <c r="A126" s="149" t="s">
        <v>21</v>
      </c>
      <c r="B126" s="150">
        <v>0</v>
      </c>
      <c r="C126" s="150">
        <v>0</v>
      </c>
      <c r="D126" s="150">
        <v>0</v>
      </c>
      <c r="E126" s="150">
        <v>0</v>
      </c>
      <c r="F126" s="304"/>
      <c r="G126" s="150">
        <v>0</v>
      </c>
      <c r="H126" s="151">
        <v>0</v>
      </c>
      <c r="I126" s="152">
        <f t="shared" si="56"/>
        <v>0</v>
      </c>
      <c r="J126" s="139"/>
      <c r="K126" s="153" t="s">
        <v>21</v>
      </c>
      <c r="L126" s="154">
        <v>0</v>
      </c>
      <c r="M126" s="154">
        <v>0</v>
      </c>
      <c r="N126" s="154">
        <v>0</v>
      </c>
      <c r="O126" s="154">
        <v>0</v>
      </c>
      <c r="P126" s="154">
        <v>0</v>
      </c>
      <c r="Q126" s="154">
        <v>0</v>
      </c>
      <c r="R126" s="155">
        <v>0</v>
      </c>
      <c r="S126" s="156">
        <f t="shared" si="57"/>
        <v>0</v>
      </c>
      <c r="U126" s="201" t="s">
        <v>58</v>
      </c>
      <c r="V126" s="202">
        <v>0</v>
      </c>
      <c r="W126" s="202">
        <v>0</v>
      </c>
      <c r="X126" s="202">
        <v>0</v>
      </c>
      <c r="Y126" s="202">
        <v>0</v>
      </c>
      <c r="Z126" s="202">
        <v>0</v>
      </c>
      <c r="AA126" s="202">
        <v>0</v>
      </c>
      <c r="AB126" s="202">
        <v>0</v>
      </c>
      <c r="AC126" s="203">
        <v>0</v>
      </c>
      <c r="AD126" s="202">
        <v>0</v>
      </c>
      <c r="AE126" s="202">
        <v>0</v>
      </c>
      <c r="AF126" s="202">
        <v>0</v>
      </c>
      <c r="AG126" s="202">
        <v>0</v>
      </c>
      <c r="AH126" s="202">
        <v>0</v>
      </c>
      <c r="AI126" s="204">
        <f t="shared" si="58"/>
        <v>0</v>
      </c>
      <c r="AJ126" s="131" t="str">
        <f t="shared" si="59"/>
        <v/>
      </c>
      <c r="BA126" s="131"/>
      <c r="BR126" s="131"/>
      <c r="CG126" s="131"/>
    </row>
    <row r="127" spans="1:85" ht="15">
      <c r="A127" s="160" t="s">
        <v>61</v>
      </c>
      <c r="B127" s="146">
        <v>0</v>
      </c>
      <c r="C127" s="146">
        <v>0</v>
      </c>
      <c r="D127" s="146">
        <v>0</v>
      </c>
      <c r="E127" s="146">
        <v>0</v>
      </c>
      <c r="F127" s="304"/>
      <c r="G127" s="146">
        <v>0</v>
      </c>
      <c r="H127" s="158">
        <v>0</v>
      </c>
      <c r="I127" s="144">
        <f t="shared" si="56"/>
        <v>0</v>
      </c>
      <c r="J127" s="139"/>
      <c r="K127" s="161" t="s">
        <v>61</v>
      </c>
      <c r="L127" s="146">
        <v>0</v>
      </c>
      <c r="M127" s="146">
        <v>0</v>
      </c>
      <c r="N127" s="146">
        <v>0</v>
      </c>
      <c r="O127" s="146">
        <v>0</v>
      </c>
      <c r="P127" s="146">
        <v>0</v>
      </c>
      <c r="Q127" s="146">
        <v>0</v>
      </c>
      <c r="R127" s="147">
        <v>0</v>
      </c>
      <c r="S127" s="148">
        <f t="shared" si="57"/>
        <v>0</v>
      </c>
      <c r="U127" s="206" t="s">
        <v>59</v>
      </c>
      <c r="V127" s="197">
        <v>0</v>
      </c>
      <c r="W127" s="197">
        <v>0</v>
      </c>
      <c r="X127" s="197">
        <v>0</v>
      </c>
      <c r="Y127" s="197">
        <v>0</v>
      </c>
      <c r="Z127" s="197">
        <v>0</v>
      </c>
      <c r="AA127" s="197">
        <v>0</v>
      </c>
      <c r="AB127" s="197">
        <v>0</v>
      </c>
      <c r="AC127" s="198">
        <v>0</v>
      </c>
      <c r="AD127" s="199">
        <v>0</v>
      </c>
      <c r="AE127" s="199">
        <v>0</v>
      </c>
      <c r="AF127" s="199">
        <v>0</v>
      </c>
      <c r="AG127" s="199">
        <v>0</v>
      </c>
      <c r="AH127" s="199">
        <v>0</v>
      </c>
      <c r="AI127" s="200">
        <f t="shared" si="58"/>
        <v>0</v>
      </c>
      <c r="AJ127" s="131" t="str">
        <f t="shared" si="59"/>
        <v/>
      </c>
      <c r="BA127" s="131"/>
      <c r="BR127" s="131"/>
      <c r="CG127" s="131"/>
    </row>
    <row r="128" spans="1:85">
      <c r="A128" s="162" t="s">
        <v>23</v>
      </c>
      <c r="B128" s="163">
        <v>0</v>
      </c>
      <c r="C128" s="163">
        <v>0</v>
      </c>
      <c r="D128" s="163">
        <v>0</v>
      </c>
      <c r="E128" s="163">
        <v>0</v>
      </c>
      <c r="F128" s="304"/>
      <c r="G128" s="163">
        <v>0</v>
      </c>
      <c r="H128" s="164">
        <v>0</v>
      </c>
      <c r="I128" s="165">
        <f t="shared" si="56"/>
        <v>0</v>
      </c>
      <c r="J128" s="139"/>
      <c r="K128" s="166" t="s">
        <v>23</v>
      </c>
      <c r="L128" s="167">
        <v>0</v>
      </c>
      <c r="M128" s="167">
        <v>0</v>
      </c>
      <c r="N128" s="167">
        <v>0</v>
      </c>
      <c r="O128" s="167">
        <v>0</v>
      </c>
      <c r="P128" s="167">
        <v>0</v>
      </c>
      <c r="Q128" s="167">
        <v>0</v>
      </c>
      <c r="R128" s="168">
        <v>0</v>
      </c>
      <c r="S128" s="169">
        <f t="shared" si="57"/>
        <v>0</v>
      </c>
      <c r="U128" s="207" t="s">
        <v>62</v>
      </c>
      <c r="V128" s="208">
        <v>0</v>
      </c>
      <c r="W128" s="208">
        <v>0</v>
      </c>
      <c r="X128" s="208">
        <v>0</v>
      </c>
      <c r="Y128" s="208">
        <v>0</v>
      </c>
      <c r="Z128" s="208">
        <v>0</v>
      </c>
      <c r="AA128" s="208">
        <v>0</v>
      </c>
      <c r="AB128" s="208">
        <v>0</v>
      </c>
      <c r="AC128" s="208">
        <v>0</v>
      </c>
      <c r="AD128" s="208">
        <v>0</v>
      </c>
      <c r="AE128" s="208">
        <v>0</v>
      </c>
      <c r="AF128" s="208">
        <v>0</v>
      </c>
      <c r="AG128" s="208">
        <v>0</v>
      </c>
      <c r="AH128" s="92">
        <v>0</v>
      </c>
      <c r="AI128" s="209">
        <f t="shared" si="58"/>
        <v>0</v>
      </c>
      <c r="AJ128" s="131" t="str">
        <f t="shared" si="59"/>
        <v/>
      </c>
      <c r="BA128" s="131"/>
      <c r="BR128" s="131"/>
      <c r="CG128" s="131"/>
    </row>
    <row r="129" spans="1:85">
      <c r="A129" s="170" t="s">
        <v>19</v>
      </c>
      <c r="B129" s="171">
        <v>0</v>
      </c>
      <c r="C129" s="171">
        <v>0</v>
      </c>
      <c r="D129" s="171">
        <v>0</v>
      </c>
      <c r="E129" s="171">
        <v>0</v>
      </c>
      <c r="F129" s="304"/>
      <c r="G129" s="171">
        <v>0</v>
      </c>
      <c r="H129" s="172">
        <v>0</v>
      </c>
      <c r="I129" s="173">
        <f t="shared" si="56"/>
        <v>0</v>
      </c>
      <c r="J129" s="139"/>
      <c r="K129" s="174" t="s">
        <v>19</v>
      </c>
      <c r="L129" s="171">
        <v>0</v>
      </c>
      <c r="M129" s="171">
        <v>0</v>
      </c>
      <c r="N129" s="171">
        <v>0</v>
      </c>
      <c r="O129" s="171">
        <v>0</v>
      </c>
      <c r="P129" s="171">
        <v>0</v>
      </c>
      <c r="Q129" s="171">
        <v>0</v>
      </c>
      <c r="R129" s="175">
        <v>0</v>
      </c>
      <c r="S129" s="176">
        <f t="shared" si="57"/>
        <v>0</v>
      </c>
      <c r="U129" s="210" t="s">
        <v>19</v>
      </c>
      <c r="V129" s="211">
        <v>0</v>
      </c>
      <c r="W129" s="211">
        <v>0</v>
      </c>
      <c r="X129" s="211">
        <v>0</v>
      </c>
      <c r="Y129" s="211">
        <v>0</v>
      </c>
      <c r="Z129" s="211">
        <v>0</v>
      </c>
      <c r="AA129" s="211">
        <v>0</v>
      </c>
      <c r="AB129" s="211">
        <v>0</v>
      </c>
      <c r="AC129" s="211">
        <v>0</v>
      </c>
      <c r="AD129" s="212">
        <v>0</v>
      </c>
      <c r="AE129" s="212">
        <v>0</v>
      </c>
      <c r="AF129" s="212">
        <v>0</v>
      </c>
      <c r="AG129" s="212">
        <v>0</v>
      </c>
      <c r="AH129" s="212">
        <v>0</v>
      </c>
      <c r="AI129" s="213">
        <f t="shared" si="58"/>
        <v>0</v>
      </c>
      <c r="AJ129" s="131" t="str">
        <f t="shared" si="59"/>
        <v/>
      </c>
      <c r="BA129" s="131"/>
      <c r="BR129" s="131"/>
      <c r="CG129" s="131"/>
    </row>
    <row r="130" spans="1:85">
      <c r="A130" s="162" t="s">
        <v>20</v>
      </c>
      <c r="B130" s="163">
        <v>0</v>
      </c>
      <c r="C130" s="163">
        <v>0</v>
      </c>
      <c r="D130" s="163">
        <v>0</v>
      </c>
      <c r="E130" s="163">
        <v>0</v>
      </c>
      <c r="F130" s="304"/>
      <c r="G130" s="163">
        <v>0</v>
      </c>
      <c r="H130" s="164">
        <v>0</v>
      </c>
      <c r="I130" s="165">
        <f t="shared" si="56"/>
        <v>0</v>
      </c>
      <c r="J130" s="139"/>
      <c r="K130" s="166" t="s">
        <v>20</v>
      </c>
      <c r="L130" s="167">
        <v>0</v>
      </c>
      <c r="M130" s="167">
        <v>0</v>
      </c>
      <c r="N130" s="167">
        <v>0</v>
      </c>
      <c r="O130" s="167">
        <v>0</v>
      </c>
      <c r="P130" s="167">
        <v>0</v>
      </c>
      <c r="Q130" s="167">
        <v>0</v>
      </c>
      <c r="R130" s="168">
        <v>0</v>
      </c>
      <c r="S130" s="169">
        <f t="shared" si="57"/>
        <v>0</v>
      </c>
      <c r="U130" s="207" t="s">
        <v>20</v>
      </c>
      <c r="V130" s="208">
        <v>0</v>
      </c>
      <c r="W130" s="208">
        <v>0</v>
      </c>
      <c r="X130" s="208">
        <v>0</v>
      </c>
      <c r="Y130" s="208">
        <v>0</v>
      </c>
      <c r="Z130" s="208">
        <v>0</v>
      </c>
      <c r="AA130" s="208">
        <v>0</v>
      </c>
      <c r="AB130" s="208">
        <v>0</v>
      </c>
      <c r="AC130" s="208">
        <v>0</v>
      </c>
      <c r="AD130" s="208">
        <v>0</v>
      </c>
      <c r="AE130" s="208">
        <v>0</v>
      </c>
      <c r="AF130" s="208">
        <v>0</v>
      </c>
      <c r="AG130" s="208">
        <v>0</v>
      </c>
      <c r="AH130" s="92">
        <v>0</v>
      </c>
      <c r="AI130" s="209">
        <f t="shared" si="58"/>
        <v>0</v>
      </c>
      <c r="AJ130" s="131" t="str">
        <f t="shared" si="59"/>
        <v/>
      </c>
      <c r="BA130" s="131"/>
      <c r="BR130" s="131"/>
      <c r="CG130" s="131"/>
    </row>
    <row r="131" spans="1:85" ht="15" thickBot="1">
      <c r="A131" s="177" t="s">
        <v>11</v>
      </c>
      <c r="B131" s="178">
        <v>0</v>
      </c>
      <c r="C131" s="178">
        <v>0</v>
      </c>
      <c r="D131" s="178">
        <v>0</v>
      </c>
      <c r="E131" s="178">
        <v>0</v>
      </c>
      <c r="F131" s="305"/>
      <c r="G131" s="178">
        <v>0</v>
      </c>
      <c r="H131" s="179">
        <v>0</v>
      </c>
      <c r="I131" s="180">
        <f t="shared" si="56"/>
        <v>0</v>
      </c>
      <c r="J131" s="139"/>
      <c r="K131" s="181" t="s">
        <v>11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82">
        <v>0</v>
      </c>
      <c r="S131" s="183">
        <f t="shared" si="57"/>
        <v>0</v>
      </c>
      <c r="U131" s="210" t="s">
        <v>11</v>
      </c>
      <c r="V131" s="211">
        <v>0</v>
      </c>
      <c r="W131" s="211">
        <v>0</v>
      </c>
      <c r="X131" s="211">
        <v>0</v>
      </c>
      <c r="Y131" s="211">
        <v>0</v>
      </c>
      <c r="Z131" s="211">
        <v>0</v>
      </c>
      <c r="AA131" s="211">
        <v>0</v>
      </c>
      <c r="AB131" s="211">
        <v>0</v>
      </c>
      <c r="AC131" s="211">
        <v>0</v>
      </c>
      <c r="AD131" s="212">
        <v>0</v>
      </c>
      <c r="AE131" s="212">
        <v>0</v>
      </c>
      <c r="AF131" s="212">
        <v>0</v>
      </c>
      <c r="AG131" s="212">
        <v>0</v>
      </c>
      <c r="AH131" s="212">
        <v>0</v>
      </c>
      <c r="AI131" s="213">
        <f t="shared" si="58"/>
        <v>0</v>
      </c>
      <c r="AJ131" s="131" t="str">
        <f t="shared" si="59"/>
        <v/>
      </c>
      <c r="BA131" s="131"/>
      <c r="BR131" s="131"/>
      <c r="CG131" s="131"/>
    </row>
    <row r="132" spans="1:85" ht="15">
      <c r="A132" s="184" t="s">
        <v>26</v>
      </c>
      <c r="B132" s="185">
        <f>SUM(B111:B127)</f>
        <v>3.0065620103923196</v>
      </c>
      <c r="C132" s="185">
        <f t="shared" ref="C132:I132" si="60">SUM(C111:C127)</f>
        <v>0.70860394178331521</v>
      </c>
      <c r="D132" s="185">
        <f t="shared" si="60"/>
        <v>36.87497653558431</v>
      </c>
      <c r="E132" s="185">
        <f t="shared" si="60"/>
        <v>11.357117353599243</v>
      </c>
      <c r="F132" s="185">
        <f t="shared" si="60"/>
        <v>0</v>
      </c>
      <c r="G132" s="185">
        <f t="shared" si="60"/>
        <v>0.69814235117620094</v>
      </c>
      <c r="H132" s="187">
        <f t="shared" si="60"/>
        <v>8.017005079947152E-3</v>
      </c>
      <c r="I132" s="144">
        <f t="shared" si="60"/>
        <v>52.653419197615342</v>
      </c>
      <c r="J132" s="139"/>
      <c r="K132" s="186" t="s">
        <v>26</v>
      </c>
      <c r="L132" s="185">
        <f>SUM(L111:L127)</f>
        <v>3.0065620103923196</v>
      </c>
      <c r="M132" s="185">
        <f t="shared" ref="M132:S132" si="61">SUM(M111:M127)</f>
        <v>0.70860394178331521</v>
      </c>
      <c r="N132" s="185">
        <f t="shared" si="61"/>
        <v>36.87497653558431</v>
      </c>
      <c r="O132" s="185">
        <f t="shared" si="61"/>
        <v>11.357117353599243</v>
      </c>
      <c r="P132" s="185">
        <f t="shared" si="61"/>
        <v>0.9452210076030606</v>
      </c>
      <c r="Q132" s="185">
        <f t="shared" si="61"/>
        <v>0.69814235117620094</v>
      </c>
      <c r="R132" s="187">
        <f t="shared" si="61"/>
        <v>8.017005079947152E-3</v>
      </c>
      <c r="S132" s="188">
        <f t="shared" si="61"/>
        <v>53.598640205218402</v>
      </c>
      <c r="T132" s="131" t="str">
        <f>IF(ABS(S132-AI132)&gt;0.01,S132-AI132,"")</f>
        <v/>
      </c>
      <c r="U132" s="214" t="s">
        <v>60</v>
      </c>
      <c r="V132" s="215">
        <f>SUM(V111:V127)</f>
        <v>2.748994348300636</v>
      </c>
      <c r="W132" s="215">
        <f t="shared" ref="W132:AH132" si="62">SUM(W111:W127)</f>
        <v>0.25038111975619104</v>
      </c>
      <c r="X132" s="215">
        <f t="shared" si="62"/>
        <v>0.69814235117620094</v>
      </c>
      <c r="Y132" s="215">
        <f t="shared" si="62"/>
        <v>0.70860394178331521</v>
      </c>
      <c r="Z132" s="215">
        <f t="shared" si="62"/>
        <v>36.87497653558431</v>
      </c>
      <c r="AA132" s="215">
        <f t="shared" si="62"/>
        <v>11.16609023772004</v>
      </c>
      <c r="AB132" s="215">
        <f t="shared" si="62"/>
        <v>0.9452210076030606</v>
      </c>
      <c r="AC132" s="215">
        <f t="shared" si="62"/>
        <v>0.20623066329464421</v>
      </c>
      <c r="AD132" s="216">
        <f t="shared" si="62"/>
        <v>7.1865423354929951E-3</v>
      </c>
      <c r="AE132" s="216">
        <f t="shared" si="62"/>
        <v>0</v>
      </c>
      <c r="AF132" s="216">
        <f t="shared" si="62"/>
        <v>8.017005079947152E-3</v>
      </c>
      <c r="AG132" s="216">
        <f t="shared" si="62"/>
        <v>0</v>
      </c>
      <c r="AH132" s="216">
        <f t="shared" si="62"/>
        <v>0.19102711587920407</v>
      </c>
      <c r="AI132" s="217">
        <f>SUM(V132:AC132)</f>
        <v>53.598640205218402</v>
      </c>
      <c r="AJ132" s="131" t="str">
        <f t="shared" si="59"/>
        <v/>
      </c>
      <c r="BA132" s="131"/>
      <c r="BR132" s="131"/>
      <c r="CG132" s="131"/>
    </row>
    <row r="133" spans="1:85" s="2" customFormat="1" ht="15" thickBot="1">
      <c r="A133" s="15" t="s">
        <v>100</v>
      </c>
      <c r="B133" s="100">
        <f>IF($I132=0,"-",B132/$I132)</f>
        <v>5.7100983301925548E-2</v>
      </c>
      <c r="C133" s="100">
        <f t="shared" ref="C133:H133" si="63">IF($I132=0,"-",C132/$I132)</f>
        <v>1.3457890343717843E-2</v>
      </c>
      <c r="D133" s="100">
        <f t="shared" si="63"/>
        <v>0.70033394027437379</v>
      </c>
      <c r="E133" s="100">
        <f t="shared" si="63"/>
        <v>0.21569572359535585</v>
      </c>
      <c r="F133" s="100">
        <f t="shared" si="63"/>
        <v>0</v>
      </c>
      <c r="G133" s="100">
        <f t="shared" si="63"/>
        <v>1.3259202570605701E-2</v>
      </c>
      <c r="H133" s="101">
        <f t="shared" si="63"/>
        <v>1.5225991402112476E-4</v>
      </c>
      <c r="I133" s="102">
        <f>SUM(B133:H133)</f>
        <v>0.99999999999999989</v>
      </c>
      <c r="J133" s="131"/>
      <c r="K133" s="27" t="s">
        <v>100</v>
      </c>
      <c r="L133" s="76">
        <f t="shared" ref="L133:R133" si="64">IF($S132=0,"-",L132/$S132)</f>
        <v>5.6093997886528447E-2</v>
      </c>
      <c r="M133" s="76">
        <f t="shared" si="64"/>
        <v>1.3220558190846136E-2</v>
      </c>
      <c r="N133" s="76">
        <f t="shared" si="64"/>
        <v>0.68798343380349669</v>
      </c>
      <c r="O133" s="76">
        <f t="shared" si="64"/>
        <v>0.21189189334123268</v>
      </c>
      <c r="P133" s="76">
        <f t="shared" si="64"/>
        <v>1.7635167683060608E-2</v>
      </c>
      <c r="Q133" s="76">
        <f t="shared" si="64"/>
        <v>1.3025374309929403E-2</v>
      </c>
      <c r="R133" s="77">
        <f t="shared" si="64"/>
        <v>1.4957478490595385E-4</v>
      </c>
      <c r="S133" s="78">
        <f>SUM(L133:R133)</f>
        <v>1</v>
      </c>
      <c r="U133" s="36" t="s">
        <v>100</v>
      </c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4"/>
      <c r="AJ133" s="2">
        <f t="shared" si="59"/>
        <v>1</v>
      </c>
    </row>
    <row r="134" spans="1:85" ht="15" thickBot="1">
      <c r="A134" s="223"/>
      <c r="B134" s="218"/>
      <c r="C134" s="218"/>
      <c r="D134" s="218"/>
      <c r="E134" s="218"/>
      <c r="F134" s="218"/>
      <c r="G134" s="218"/>
      <c r="H134" s="218"/>
      <c r="I134" s="218"/>
      <c r="K134" s="223"/>
      <c r="L134" s="218"/>
      <c r="M134" s="218"/>
      <c r="N134" s="218"/>
      <c r="O134" s="218"/>
      <c r="P134" s="218"/>
      <c r="Q134" s="218"/>
      <c r="R134" s="218"/>
      <c r="S134" s="218"/>
      <c r="AI134" s="139"/>
      <c r="BA134" s="131"/>
      <c r="BR134" s="131"/>
      <c r="CG134" s="131"/>
    </row>
    <row r="135" spans="1:85" ht="28.5">
      <c r="A135" s="328" t="s">
        <v>30</v>
      </c>
      <c r="B135" s="135" t="s">
        <v>0</v>
      </c>
      <c r="C135" s="135" t="s">
        <v>1</v>
      </c>
      <c r="D135" s="135" t="s">
        <v>2</v>
      </c>
      <c r="E135" s="135" t="s">
        <v>3</v>
      </c>
      <c r="F135" s="135" t="s">
        <v>27</v>
      </c>
      <c r="G135" s="135" t="s">
        <v>4</v>
      </c>
      <c r="H135" s="135" t="s">
        <v>5</v>
      </c>
      <c r="I135" s="136" t="s">
        <v>6</v>
      </c>
      <c r="K135" s="330" t="s">
        <v>30</v>
      </c>
      <c r="L135" s="137" t="s">
        <v>0</v>
      </c>
      <c r="M135" s="137" t="s">
        <v>1</v>
      </c>
      <c r="N135" s="137" t="s">
        <v>2</v>
      </c>
      <c r="O135" s="137" t="s">
        <v>3</v>
      </c>
      <c r="P135" s="137" t="s">
        <v>27</v>
      </c>
      <c r="Q135" s="137" t="s">
        <v>4</v>
      </c>
      <c r="R135" s="137" t="s">
        <v>5</v>
      </c>
      <c r="S135" s="138" t="s">
        <v>6</v>
      </c>
      <c r="U135" s="332" t="s">
        <v>30</v>
      </c>
      <c r="V135" s="190" t="s">
        <v>69</v>
      </c>
      <c r="W135" s="190" t="s">
        <v>70</v>
      </c>
      <c r="X135" s="190" t="s">
        <v>4</v>
      </c>
      <c r="Y135" s="190" t="s">
        <v>1</v>
      </c>
      <c r="Z135" s="190" t="s">
        <v>2</v>
      </c>
      <c r="AA135" s="190" t="s">
        <v>3</v>
      </c>
      <c r="AB135" s="190" t="s">
        <v>52</v>
      </c>
      <c r="AC135" s="190" t="s">
        <v>64</v>
      </c>
      <c r="AD135" s="191" t="s">
        <v>72</v>
      </c>
      <c r="AE135" s="191" t="s">
        <v>79</v>
      </c>
      <c r="AF135" s="191" t="s">
        <v>73</v>
      </c>
      <c r="AG135" s="191" t="s">
        <v>80</v>
      </c>
      <c r="AH135" s="191" t="s">
        <v>81</v>
      </c>
      <c r="AI135" s="192" t="s">
        <v>60</v>
      </c>
      <c r="BA135" s="131"/>
      <c r="BR135" s="131"/>
      <c r="CG135" s="131"/>
    </row>
    <row r="136" spans="1:85" ht="15">
      <c r="A136" s="329" t="s">
        <v>30</v>
      </c>
      <c r="B136" s="294" t="s">
        <v>109</v>
      </c>
      <c r="C136" s="295"/>
      <c r="D136" s="295"/>
      <c r="E136" s="295"/>
      <c r="F136" s="295"/>
      <c r="G136" s="295"/>
      <c r="H136" s="295"/>
      <c r="I136" s="296"/>
      <c r="K136" s="331" t="s">
        <v>30</v>
      </c>
      <c r="L136" s="297" t="s">
        <v>109</v>
      </c>
      <c r="M136" s="298"/>
      <c r="N136" s="298"/>
      <c r="O136" s="298"/>
      <c r="P136" s="298"/>
      <c r="Q136" s="298"/>
      <c r="R136" s="298"/>
      <c r="S136" s="299"/>
      <c r="U136" s="333" t="s">
        <v>30</v>
      </c>
      <c r="V136" s="326" t="s">
        <v>109</v>
      </c>
      <c r="W136" s="326"/>
      <c r="X136" s="326"/>
      <c r="Y136" s="326"/>
      <c r="Z136" s="326"/>
      <c r="AA136" s="326"/>
      <c r="AB136" s="326"/>
      <c r="AC136" s="326"/>
      <c r="AD136" s="326"/>
      <c r="AE136" s="326"/>
      <c r="AF136" s="326"/>
      <c r="AG136" s="326"/>
      <c r="AH136" s="326"/>
      <c r="AI136" s="327"/>
      <c r="BA136" s="131"/>
      <c r="BR136" s="131"/>
      <c r="CG136" s="131"/>
    </row>
    <row r="137" spans="1:85" ht="15">
      <c r="A137" s="141" t="s">
        <v>7</v>
      </c>
      <c r="B137" s="142">
        <v>0</v>
      </c>
      <c r="C137" s="142">
        <v>0</v>
      </c>
      <c r="D137" s="142">
        <v>0</v>
      </c>
      <c r="E137" s="142">
        <v>0</v>
      </c>
      <c r="F137" s="303"/>
      <c r="G137" s="142">
        <v>0</v>
      </c>
      <c r="H137" s="143">
        <v>0</v>
      </c>
      <c r="I137" s="144">
        <f>SUM(B137:H137)</f>
        <v>0</v>
      </c>
      <c r="J137" s="139"/>
      <c r="K137" s="193" t="s">
        <v>7</v>
      </c>
      <c r="L137" s="142">
        <v>0</v>
      </c>
      <c r="M137" s="142">
        <v>0</v>
      </c>
      <c r="N137" s="142">
        <v>0</v>
      </c>
      <c r="O137" s="142">
        <v>0</v>
      </c>
      <c r="P137" s="142">
        <v>0</v>
      </c>
      <c r="Q137" s="142">
        <v>0</v>
      </c>
      <c r="R137" s="194">
        <v>0</v>
      </c>
      <c r="S137" s="195">
        <f>SUM(L137:R137)</f>
        <v>0</v>
      </c>
      <c r="U137" s="196" t="s">
        <v>7</v>
      </c>
      <c r="V137" s="197">
        <v>0</v>
      </c>
      <c r="W137" s="197">
        <v>0</v>
      </c>
      <c r="X137" s="197">
        <v>0</v>
      </c>
      <c r="Y137" s="197">
        <v>0</v>
      </c>
      <c r="Z137" s="197">
        <v>0</v>
      </c>
      <c r="AA137" s="197">
        <v>0</v>
      </c>
      <c r="AB137" s="197">
        <v>0</v>
      </c>
      <c r="AC137" s="198">
        <v>0</v>
      </c>
      <c r="AD137" s="199">
        <v>0</v>
      </c>
      <c r="AE137" s="199">
        <v>0</v>
      </c>
      <c r="AF137" s="199">
        <v>0</v>
      </c>
      <c r="AG137" s="199">
        <v>0</v>
      </c>
      <c r="AH137" s="199">
        <v>0</v>
      </c>
      <c r="AI137" s="200">
        <f>SUM(V137:AC137)</f>
        <v>0</v>
      </c>
      <c r="AJ137" s="131" t="str">
        <f>IF(ABS(S137-AI137)&gt;0.001,S137-AI137,"")</f>
        <v/>
      </c>
      <c r="BA137" s="131"/>
      <c r="BR137" s="131"/>
      <c r="CG137" s="131"/>
    </row>
    <row r="138" spans="1:85" ht="15">
      <c r="A138" s="149" t="s">
        <v>8</v>
      </c>
      <c r="B138" s="150">
        <v>0</v>
      </c>
      <c r="C138" s="150">
        <v>0</v>
      </c>
      <c r="D138" s="150">
        <v>0</v>
      </c>
      <c r="E138" s="150">
        <v>0</v>
      </c>
      <c r="F138" s="304"/>
      <c r="G138" s="150">
        <v>0</v>
      </c>
      <c r="H138" s="151">
        <v>0</v>
      </c>
      <c r="I138" s="152">
        <f t="shared" ref="I138:I157" si="65">SUM(B138:H138)</f>
        <v>0</v>
      </c>
      <c r="J138" s="139"/>
      <c r="K138" s="153" t="s">
        <v>8</v>
      </c>
      <c r="L138" s="154">
        <v>0</v>
      </c>
      <c r="M138" s="154">
        <v>0</v>
      </c>
      <c r="N138" s="154">
        <v>0</v>
      </c>
      <c r="O138" s="154">
        <v>0</v>
      </c>
      <c r="P138" s="154">
        <v>0</v>
      </c>
      <c r="Q138" s="154">
        <v>0</v>
      </c>
      <c r="R138" s="155">
        <v>0</v>
      </c>
      <c r="S138" s="156">
        <f t="shared" ref="S138:S157" si="66">SUM(L138:R138)</f>
        <v>0</v>
      </c>
      <c r="U138" s="201" t="s">
        <v>8</v>
      </c>
      <c r="V138" s="202">
        <v>0</v>
      </c>
      <c r="W138" s="202">
        <v>0</v>
      </c>
      <c r="X138" s="202">
        <v>0</v>
      </c>
      <c r="Y138" s="202">
        <v>0</v>
      </c>
      <c r="Z138" s="202">
        <v>0</v>
      </c>
      <c r="AA138" s="202">
        <v>0</v>
      </c>
      <c r="AB138" s="202">
        <v>0</v>
      </c>
      <c r="AC138" s="203">
        <v>0</v>
      </c>
      <c r="AD138" s="202">
        <v>0</v>
      </c>
      <c r="AE138" s="202">
        <v>0</v>
      </c>
      <c r="AF138" s="202">
        <v>0</v>
      </c>
      <c r="AG138" s="202">
        <v>0</v>
      </c>
      <c r="AH138" s="202">
        <v>0</v>
      </c>
      <c r="AI138" s="204">
        <f t="shared" ref="AI138:AI157" si="67">SUM(V138:AC138)</f>
        <v>0</v>
      </c>
      <c r="AJ138" s="131" t="str">
        <f t="shared" ref="AJ138:AJ159" si="68">IF(ABS(S138-AI138)&gt;0.001,S138-AI138,"")</f>
        <v/>
      </c>
      <c r="BA138" s="131"/>
      <c r="BR138" s="131"/>
      <c r="CG138" s="131"/>
    </row>
    <row r="139" spans="1:85" ht="15">
      <c r="A139" s="157" t="s">
        <v>10</v>
      </c>
      <c r="B139" s="146">
        <v>0</v>
      </c>
      <c r="C139" s="146">
        <v>0</v>
      </c>
      <c r="D139" s="146">
        <v>0</v>
      </c>
      <c r="E139" s="146">
        <v>0</v>
      </c>
      <c r="F139" s="304"/>
      <c r="G139" s="146">
        <v>0</v>
      </c>
      <c r="H139" s="158">
        <v>0</v>
      </c>
      <c r="I139" s="144">
        <f t="shared" si="65"/>
        <v>0</v>
      </c>
      <c r="J139" s="139"/>
      <c r="K139" s="159" t="s">
        <v>10</v>
      </c>
      <c r="L139" s="146">
        <v>0</v>
      </c>
      <c r="M139" s="146">
        <v>0</v>
      </c>
      <c r="N139" s="146">
        <v>0</v>
      </c>
      <c r="O139" s="146">
        <v>0</v>
      </c>
      <c r="P139" s="146">
        <v>0</v>
      </c>
      <c r="Q139" s="146">
        <v>0</v>
      </c>
      <c r="R139" s="147">
        <v>0</v>
      </c>
      <c r="S139" s="148">
        <f t="shared" si="66"/>
        <v>0</v>
      </c>
      <c r="U139" s="205" t="s">
        <v>10</v>
      </c>
      <c r="V139" s="197">
        <v>0</v>
      </c>
      <c r="W139" s="197">
        <v>0</v>
      </c>
      <c r="X139" s="197">
        <v>0</v>
      </c>
      <c r="Y139" s="197">
        <v>0</v>
      </c>
      <c r="Z139" s="197">
        <v>0</v>
      </c>
      <c r="AA139" s="197">
        <v>0</v>
      </c>
      <c r="AB139" s="197">
        <v>0</v>
      </c>
      <c r="AC139" s="198">
        <v>0</v>
      </c>
      <c r="AD139" s="199">
        <v>0</v>
      </c>
      <c r="AE139" s="199">
        <v>0</v>
      </c>
      <c r="AF139" s="199">
        <v>0</v>
      </c>
      <c r="AG139" s="199">
        <v>0</v>
      </c>
      <c r="AH139" s="199">
        <v>0</v>
      </c>
      <c r="AI139" s="200">
        <f t="shared" si="67"/>
        <v>0</v>
      </c>
      <c r="AJ139" s="131" t="str">
        <f t="shared" si="68"/>
        <v/>
      </c>
      <c r="BA139" s="131"/>
      <c r="BR139" s="131"/>
      <c r="CG139" s="131"/>
    </row>
    <row r="140" spans="1:85" ht="15">
      <c r="A140" s="149" t="s">
        <v>53</v>
      </c>
      <c r="B140" s="150">
        <v>0</v>
      </c>
      <c r="C140" s="150">
        <v>0</v>
      </c>
      <c r="D140" s="150">
        <v>0</v>
      </c>
      <c r="E140" s="150">
        <v>0</v>
      </c>
      <c r="F140" s="304"/>
      <c r="G140" s="150">
        <v>0</v>
      </c>
      <c r="H140" s="151">
        <v>0</v>
      </c>
      <c r="I140" s="152">
        <f t="shared" si="65"/>
        <v>0</v>
      </c>
      <c r="J140" s="139"/>
      <c r="K140" s="153" t="s">
        <v>53</v>
      </c>
      <c r="L140" s="154">
        <v>0</v>
      </c>
      <c r="M140" s="154">
        <v>0</v>
      </c>
      <c r="N140" s="154">
        <v>0</v>
      </c>
      <c r="O140" s="154">
        <v>0</v>
      </c>
      <c r="P140" s="154">
        <v>0</v>
      </c>
      <c r="Q140" s="154">
        <v>0</v>
      </c>
      <c r="R140" s="155">
        <v>0</v>
      </c>
      <c r="S140" s="156">
        <f t="shared" si="66"/>
        <v>0</v>
      </c>
      <c r="U140" s="201" t="s">
        <v>53</v>
      </c>
      <c r="V140" s="202">
        <v>0</v>
      </c>
      <c r="W140" s="202">
        <v>0</v>
      </c>
      <c r="X140" s="202">
        <v>0</v>
      </c>
      <c r="Y140" s="202">
        <v>0</v>
      </c>
      <c r="Z140" s="202">
        <v>0</v>
      </c>
      <c r="AA140" s="202">
        <v>0</v>
      </c>
      <c r="AB140" s="202">
        <v>0</v>
      </c>
      <c r="AC140" s="203">
        <v>0</v>
      </c>
      <c r="AD140" s="202">
        <v>0</v>
      </c>
      <c r="AE140" s="202">
        <v>0</v>
      </c>
      <c r="AF140" s="202">
        <v>0</v>
      </c>
      <c r="AG140" s="202">
        <v>0</v>
      </c>
      <c r="AH140" s="202">
        <v>0</v>
      </c>
      <c r="AI140" s="204">
        <f t="shared" si="67"/>
        <v>0</v>
      </c>
      <c r="AJ140" s="131" t="str">
        <f t="shared" si="68"/>
        <v/>
      </c>
      <c r="BA140" s="131"/>
      <c r="BR140" s="131"/>
      <c r="CG140" s="131"/>
    </row>
    <row r="141" spans="1:85" ht="15">
      <c r="A141" s="157" t="s">
        <v>16</v>
      </c>
      <c r="B141" s="146">
        <v>1.3959451638955676</v>
      </c>
      <c r="C141" s="146">
        <v>1.8108043692299949</v>
      </c>
      <c r="D141" s="146">
        <v>0.2828977533257625</v>
      </c>
      <c r="E141" s="146">
        <v>0</v>
      </c>
      <c r="F141" s="304"/>
      <c r="G141" s="146">
        <v>0</v>
      </c>
      <c r="H141" s="158">
        <v>0</v>
      </c>
      <c r="I141" s="144">
        <f t="shared" si="65"/>
        <v>3.489647286451325</v>
      </c>
      <c r="J141" s="139"/>
      <c r="K141" s="159" t="s">
        <v>16</v>
      </c>
      <c r="L141" s="146">
        <v>1.3959451638955676</v>
      </c>
      <c r="M141" s="146">
        <v>1.8108043692299949</v>
      </c>
      <c r="N141" s="146">
        <v>0.2828977533257625</v>
      </c>
      <c r="O141" s="146">
        <v>0</v>
      </c>
      <c r="P141" s="146">
        <v>0</v>
      </c>
      <c r="Q141" s="146">
        <v>0</v>
      </c>
      <c r="R141" s="147">
        <v>0</v>
      </c>
      <c r="S141" s="148">
        <f t="shared" si="66"/>
        <v>3.489647286451325</v>
      </c>
      <c r="U141" s="205" t="s">
        <v>16</v>
      </c>
      <c r="V141" s="197">
        <v>1.3959451638955676</v>
      </c>
      <c r="W141" s="197">
        <v>0</v>
      </c>
      <c r="X141" s="197">
        <v>0</v>
      </c>
      <c r="Y141" s="197">
        <v>1.8108043692299949</v>
      </c>
      <c r="Z141" s="197">
        <v>0.2828977533257625</v>
      </c>
      <c r="AA141" s="197">
        <v>0</v>
      </c>
      <c r="AB141" s="197">
        <v>0</v>
      </c>
      <c r="AC141" s="198">
        <v>0</v>
      </c>
      <c r="AD141" s="199">
        <v>0</v>
      </c>
      <c r="AE141" s="199">
        <v>0</v>
      </c>
      <c r="AF141" s="199">
        <v>0</v>
      </c>
      <c r="AG141" s="199">
        <v>0</v>
      </c>
      <c r="AH141" s="199">
        <v>0</v>
      </c>
      <c r="AI141" s="200">
        <f t="shared" si="67"/>
        <v>3.489647286451325</v>
      </c>
      <c r="AJ141" s="131" t="str">
        <f t="shared" si="68"/>
        <v/>
      </c>
      <c r="BA141" s="131"/>
      <c r="BR141" s="131"/>
      <c r="CG141" s="131"/>
    </row>
    <row r="142" spans="1:85" ht="15">
      <c r="A142" s="149" t="s">
        <v>15</v>
      </c>
      <c r="B142" s="150">
        <v>4.5156496711765224E-4</v>
      </c>
      <c r="C142" s="150">
        <v>5.8576499750603135E-4</v>
      </c>
      <c r="D142" s="150">
        <v>9.1512702634902722E-5</v>
      </c>
      <c r="E142" s="150">
        <v>0</v>
      </c>
      <c r="F142" s="304"/>
      <c r="G142" s="150">
        <v>0</v>
      </c>
      <c r="H142" s="151">
        <v>0</v>
      </c>
      <c r="I142" s="152">
        <f t="shared" si="65"/>
        <v>1.1288426672585862E-3</v>
      </c>
      <c r="J142" s="139"/>
      <c r="K142" s="153" t="s">
        <v>15</v>
      </c>
      <c r="L142" s="154">
        <v>4.5156496711765224E-4</v>
      </c>
      <c r="M142" s="154">
        <v>5.8576499750603135E-4</v>
      </c>
      <c r="N142" s="154">
        <v>9.1512702634902722E-5</v>
      </c>
      <c r="O142" s="154">
        <v>0</v>
      </c>
      <c r="P142" s="154">
        <v>0</v>
      </c>
      <c r="Q142" s="154">
        <v>0</v>
      </c>
      <c r="R142" s="155">
        <v>0</v>
      </c>
      <c r="S142" s="156">
        <f t="shared" si="66"/>
        <v>1.1288426672585862E-3</v>
      </c>
      <c r="U142" s="201" t="s">
        <v>54</v>
      </c>
      <c r="V142" s="202">
        <v>4.5156496711765224E-4</v>
      </c>
      <c r="W142" s="202">
        <v>0</v>
      </c>
      <c r="X142" s="202">
        <v>0</v>
      </c>
      <c r="Y142" s="202">
        <v>5.8576499750603135E-4</v>
      </c>
      <c r="Z142" s="202">
        <v>9.1512702634902722E-5</v>
      </c>
      <c r="AA142" s="202">
        <v>0</v>
      </c>
      <c r="AB142" s="202">
        <v>0</v>
      </c>
      <c r="AC142" s="203">
        <v>0</v>
      </c>
      <c r="AD142" s="202">
        <v>0</v>
      </c>
      <c r="AE142" s="202">
        <v>0</v>
      </c>
      <c r="AF142" s="202">
        <v>0</v>
      </c>
      <c r="AG142" s="202">
        <v>0</v>
      </c>
      <c r="AH142" s="202">
        <v>0</v>
      </c>
      <c r="AI142" s="204">
        <f t="shared" si="67"/>
        <v>1.1288426672585862E-3</v>
      </c>
      <c r="AJ142" s="131" t="str">
        <f t="shared" si="68"/>
        <v/>
      </c>
      <c r="BA142" s="131"/>
      <c r="BR142" s="131"/>
      <c r="CG142" s="131"/>
    </row>
    <row r="143" spans="1:85" ht="15">
      <c r="A143" s="157" t="s">
        <v>55</v>
      </c>
      <c r="B143" s="146">
        <v>0</v>
      </c>
      <c r="C143" s="146">
        <v>0</v>
      </c>
      <c r="D143" s="146">
        <v>0</v>
      </c>
      <c r="E143" s="146">
        <v>3.0018066652844484E-4</v>
      </c>
      <c r="F143" s="304"/>
      <c r="G143" s="146">
        <v>0</v>
      </c>
      <c r="H143" s="158">
        <v>0</v>
      </c>
      <c r="I143" s="144">
        <f t="shared" si="65"/>
        <v>3.0018066652844484E-4</v>
      </c>
      <c r="J143" s="139"/>
      <c r="K143" s="159" t="s">
        <v>55</v>
      </c>
      <c r="L143" s="146">
        <v>0</v>
      </c>
      <c r="M143" s="146">
        <v>0</v>
      </c>
      <c r="N143" s="146">
        <v>0</v>
      </c>
      <c r="O143" s="146">
        <v>3.0018066652844484E-4</v>
      </c>
      <c r="P143" s="146">
        <v>5.3226520402343033E-2</v>
      </c>
      <c r="Q143" s="146">
        <v>0</v>
      </c>
      <c r="R143" s="147">
        <v>0</v>
      </c>
      <c r="S143" s="148">
        <f t="shared" si="66"/>
        <v>5.3526701068871481E-2</v>
      </c>
      <c r="U143" s="205" t="s">
        <v>55</v>
      </c>
      <c r="V143" s="197">
        <v>0</v>
      </c>
      <c r="W143" s="197">
        <v>0</v>
      </c>
      <c r="X143" s="197">
        <v>0</v>
      </c>
      <c r="Y143" s="197">
        <v>0</v>
      </c>
      <c r="Z143" s="197">
        <v>0</v>
      </c>
      <c r="AA143" s="197">
        <v>3.0018066652844484E-4</v>
      </c>
      <c r="AB143" s="197">
        <v>5.3226520402343033E-2</v>
      </c>
      <c r="AC143" s="198">
        <v>0</v>
      </c>
      <c r="AD143" s="197">
        <v>0</v>
      </c>
      <c r="AE143" s="197">
        <v>0</v>
      </c>
      <c r="AF143" s="197">
        <v>0</v>
      </c>
      <c r="AG143" s="197">
        <v>0</v>
      </c>
      <c r="AH143" s="197">
        <v>0</v>
      </c>
      <c r="AI143" s="200">
        <f t="shared" si="67"/>
        <v>5.3526701068871481E-2</v>
      </c>
      <c r="AJ143" s="131" t="str">
        <f t="shared" si="68"/>
        <v/>
      </c>
      <c r="BA143" s="131"/>
      <c r="BR143" s="131"/>
      <c r="CG143" s="131"/>
    </row>
    <row r="144" spans="1:85" ht="15">
      <c r="A144" s="149" t="s">
        <v>12</v>
      </c>
      <c r="B144" s="150">
        <v>0</v>
      </c>
      <c r="C144" s="150">
        <v>0</v>
      </c>
      <c r="D144" s="150">
        <v>0</v>
      </c>
      <c r="E144" s="150">
        <v>0</v>
      </c>
      <c r="F144" s="304"/>
      <c r="G144" s="150">
        <v>0</v>
      </c>
      <c r="H144" s="151">
        <v>0</v>
      </c>
      <c r="I144" s="152">
        <f t="shared" si="65"/>
        <v>0</v>
      </c>
      <c r="J144" s="139"/>
      <c r="K144" s="153" t="s">
        <v>12</v>
      </c>
      <c r="L144" s="154">
        <v>0</v>
      </c>
      <c r="M144" s="154">
        <v>0</v>
      </c>
      <c r="N144" s="154">
        <v>0</v>
      </c>
      <c r="O144" s="154">
        <v>0</v>
      </c>
      <c r="P144" s="154">
        <v>2.4213396518545614E-3</v>
      </c>
      <c r="Q144" s="154">
        <v>0</v>
      </c>
      <c r="R144" s="155">
        <v>0</v>
      </c>
      <c r="S144" s="156">
        <f t="shared" si="66"/>
        <v>2.4213396518545614E-3</v>
      </c>
      <c r="U144" s="201" t="s">
        <v>12</v>
      </c>
      <c r="V144" s="202">
        <v>0</v>
      </c>
      <c r="W144" s="202">
        <v>0</v>
      </c>
      <c r="X144" s="202">
        <v>0</v>
      </c>
      <c r="Y144" s="202">
        <v>0</v>
      </c>
      <c r="Z144" s="202">
        <v>0</v>
      </c>
      <c r="AA144" s="202">
        <v>0</v>
      </c>
      <c r="AB144" s="202">
        <v>2.4213396518545614E-3</v>
      </c>
      <c r="AC144" s="203">
        <v>0</v>
      </c>
      <c r="AD144" s="202">
        <v>0</v>
      </c>
      <c r="AE144" s="202">
        <v>0</v>
      </c>
      <c r="AF144" s="202">
        <v>0</v>
      </c>
      <c r="AG144" s="202">
        <v>0</v>
      </c>
      <c r="AH144" s="202">
        <v>0</v>
      </c>
      <c r="AI144" s="204">
        <f t="shared" si="67"/>
        <v>2.4213396518545614E-3</v>
      </c>
      <c r="AJ144" s="131" t="str">
        <f t="shared" si="68"/>
        <v/>
      </c>
      <c r="BA144" s="131"/>
      <c r="BR144" s="131"/>
      <c r="CG144" s="131"/>
    </row>
    <row r="145" spans="1:85" ht="15">
      <c r="A145" s="157" t="s">
        <v>56</v>
      </c>
      <c r="B145" s="146">
        <v>0</v>
      </c>
      <c r="C145" s="146">
        <v>0</v>
      </c>
      <c r="D145" s="146">
        <v>0</v>
      </c>
      <c r="E145" s="146">
        <v>0</v>
      </c>
      <c r="F145" s="304"/>
      <c r="G145" s="146">
        <v>0</v>
      </c>
      <c r="H145" s="158">
        <v>0</v>
      </c>
      <c r="I145" s="144">
        <f t="shared" si="65"/>
        <v>0</v>
      </c>
      <c r="J145" s="139"/>
      <c r="K145" s="159" t="s">
        <v>56</v>
      </c>
      <c r="L145" s="146">
        <v>0</v>
      </c>
      <c r="M145" s="146">
        <v>0</v>
      </c>
      <c r="N145" s="146">
        <v>0</v>
      </c>
      <c r="O145" s="146">
        <v>0</v>
      </c>
      <c r="P145" s="146">
        <v>0</v>
      </c>
      <c r="Q145" s="146">
        <v>0</v>
      </c>
      <c r="R145" s="147">
        <v>0</v>
      </c>
      <c r="S145" s="148">
        <f t="shared" si="66"/>
        <v>0</v>
      </c>
      <c r="U145" s="205" t="s">
        <v>56</v>
      </c>
      <c r="V145" s="197">
        <v>0</v>
      </c>
      <c r="W145" s="197">
        <v>0</v>
      </c>
      <c r="X145" s="197">
        <v>0</v>
      </c>
      <c r="Y145" s="197">
        <v>0</v>
      </c>
      <c r="Z145" s="197">
        <v>0</v>
      </c>
      <c r="AA145" s="197">
        <v>0</v>
      </c>
      <c r="AB145" s="197">
        <v>0</v>
      </c>
      <c r="AC145" s="198">
        <v>0</v>
      </c>
      <c r="AD145" s="197">
        <v>0</v>
      </c>
      <c r="AE145" s="197">
        <v>0</v>
      </c>
      <c r="AF145" s="197">
        <v>0</v>
      </c>
      <c r="AG145" s="197">
        <v>0</v>
      </c>
      <c r="AH145" s="197">
        <v>0</v>
      </c>
      <c r="AI145" s="200">
        <f t="shared" si="67"/>
        <v>0</v>
      </c>
      <c r="AJ145" s="131" t="str">
        <f t="shared" si="68"/>
        <v/>
      </c>
      <c r="BA145" s="131"/>
      <c r="BR145" s="131"/>
      <c r="CG145" s="131"/>
    </row>
    <row r="146" spans="1:85" ht="15">
      <c r="A146" s="149" t="s">
        <v>17</v>
      </c>
      <c r="B146" s="150">
        <v>0.50851573432604491</v>
      </c>
      <c r="C146" s="150">
        <v>5.0851573432604359E-2</v>
      </c>
      <c r="D146" s="150">
        <v>0.66107045462385794</v>
      </c>
      <c r="E146" s="150">
        <v>2.0340629373040691E-2</v>
      </c>
      <c r="F146" s="304"/>
      <c r="G146" s="150">
        <v>0</v>
      </c>
      <c r="H146" s="151">
        <v>0</v>
      </c>
      <c r="I146" s="152">
        <f t="shared" si="65"/>
        <v>1.2407783917555479</v>
      </c>
      <c r="J146" s="139"/>
      <c r="K146" s="153" t="s">
        <v>17</v>
      </c>
      <c r="L146" s="154">
        <v>0.50851573432604491</v>
      </c>
      <c r="M146" s="154">
        <v>5.0851573432604359E-2</v>
      </c>
      <c r="N146" s="154">
        <v>0.66107045462385794</v>
      </c>
      <c r="O146" s="154">
        <v>2.0340629373040691E-2</v>
      </c>
      <c r="P146" s="154">
        <v>2.1114754098360632E-2</v>
      </c>
      <c r="Q146" s="154">
        <v>0</v>
      </c>
      <c r="R146" s="155">
        <v>0</v>
      </c>
      <c r="S146" s="156">
        <f t="shared" si="66"/>
        <v>1.2618931458539087</v>
      </c>
      <c r="U146" s="201" t="s">
        <v>17</v>
      </c>
      <c r="V146" s="202">
        <v>0.50851573432604491</v>
      </c>
      <c r="W146" s="202">
        <v>0</v>
      </c>
      <c r="X146" s="202">
        <v>0</v>
      </c>
      <c r="Y146" s="202">
        <v>5.0851573432604359E-2</v>
      </c>
      <c r="Z146" s="202">
        <v>0.66107045462385794</v>
      </c>
      <c r="AA146" s="202">
        <v>0</v>
      </c>
      <c r="AB146" s="202">
        <v>2.1114754098360632E-2</v>
      </c>
      <c r="AC146" s="203">
        <v>2.0340629373040691E-2</v>
      </c>
      <c r="AD146" s="202">
        <v>0</v>
      </c>
      <c r="AE146" s="202">
        <v>0</v>
      </c>
      <c r="AF146" s="202">
        <v>0</v>
      </c>
      <c r="AG146" s="202">
        <v>0</v>
      </c>
      <c r="AH146" s="202">
        <v>2.0340629373040691E-2</v>
      </c>
      <c r="AI146" s="204">
        <f t="shared" si="67"/>
        <v>1.2618931458539087</v>
      </c>
      <c r="AJ146" s="131" t="str">
        <f t="shared" si="68"/>
        <v/>
      </c>
      <c r="BA146" s="131"/>
      <c r="BR146" s="131"/>
      <c r="CG146" s="131"/>
    </row>
    <row r="147" spans="1:85" ht="15">
      <c r="A147" s="157" t="s">
        <v>141</v>
      </c>
      <c r="B147" s="146">
        <v>0.70749698659247873</v>
      </c>
      <c r="C147" s="146">
        <v>4.4970757639795513</v>
      </c>
      <c r="D147" s="146">
        <v>0.38726749448317416</v>
      </c>
      <c r="E147" s="146">
        <v>0</v>
      </c>
      <c r="F147" s="304"/>
      <c r="G147" s="146">
        <v>0</v>
      </c>
      <c r="H147" s="158">
        <v>0</v>
      </c>
      <c r="I147" s="144">
        <f t="shared" si="65"/>
        <v>5.5918402450552041</v>
      </c>
      <c r="J147" s="139"/>
      <c r="K147" s="159" t="s">
        <v>141</v>
      </c>
      <c r="L147" s="146">
        <v>0.70749698659247873</v>
      </c>
      <c r="M147" s="146">
        <v>4.4970757639795513</v>
      </c>
      <c r="N147" s="146">
        <v>0.38726749448317416</v>
      </c>
      <c r="O147" s="146">
        <v>0</v>
      </c>
      <c r="P147" s="146">
        <v>0</v>
      </c>
      <c r="Q147" s="146">
        <v>0</v>
      </c>
      <c r="R147" s="147">
        <v>0</v>
      </c>
      <c r="S147" s="148">
        <f t="shared" si="66"/>
        <v>5.5918402450552041</v>
      </c>
      <c r="U147" s="205" t="s">
        <v>141</v>
      </c>
      <c r="V147" s="197">
        <v>0.66632829784892211</v>
      </c>
      <c r="W147" s="197">
        <v>3.4332869118565363E-3</v>
      </c>
      <c r="X147" s="197">
        <v>0</v>
      </c>
      <c r="Y147" s="197">
        <v>4.4970757639795513</v>
      </c>
      <c r="Z147" s="197">
        <v>0.38704606425237692</v>
      </c>
      <c r="AA147" s="197">
        <v>0</v>
      </c>
      <c r="AB147" s="197">
        <v>0</v>
      </c>
      <c r="AC147" s="198">
        <v>3.7956832062497364E-2</v>
      </c>
      <c r="AD147" s="197">
        <v>3.7735401831700092E-2</v>
      </c>
      <c r="AE147" s="197">
        <v>0</v>
      </c>
      <c r="AF147" s="197">
        <v>0</v>
      </c>
      <c r="AG147" s="197">
        <v>2.2143023079726192E-4</v>
      </c>
      <c r="AH147" s="197">
        <v>0</v>
      </c>
      <c r="AI147" s="200">
        <f t="shared" si="67"/>
        <v>5.5918402450552041</v>
      </c>
      <c r="AJ147" s="131" t="str">
        <f t="shared" si="68"/>
        <v/>
      </c>
      <c r="BA147" s="131"/>
      <c r="BR147" s="131"/>
      <c r="CG147" s="131"/>
    </row>
    <row r="148" spans="1:85" ht="15">
      <c r="A148" s="149" t="s">
        <v>25</v>
      </c>
      <c r="B148" s="150">
        <v>0.3234524198104069</v>
      </c>
      <c r="C148" s="150">
        <v>4.524982424042908E-2</v>
      </c>
      <c r="D148" s="150">
        <v>2.4911678748458996</v>
      </c>
      <c r="E148" s="150">
        <v>9.4109048956812522</v>
      </c>
      <c r="F148" s="304"/>
      <c r="G148" s="150">
        <v>0.72695909289808047</v>
      </c>
      <c r="H148" s="151">
        <v>0</v>
      </c>
      <c r="I148" s="152">
        <f t="shared" si="65"/>
        <v>12.997734107476068</v>
      </c>
      <c r="J148" s="139"/>
      <c r="K148" s="153" t="s">
        <v>25</v>
      </c>
      <c r="L148" s="154">
        <v>0.3234524198104069</v>
      </c>
      <c r="M148" s="154">
        <v>4.524982424042908E-2</v>
      </c>
      <c r="N148" s="154">
        <v>2.4911678748458996</v>
      </c>
      <c r="O148" s="154">
        <v>9.4109048956812522</v>
      </c>
      <c r="P148" s="154">
        <v>5.6418127288597822E-5</v>
      </c>
      <c r="Q148" s="154">
        <v>0.72695909289808047</v>
      </c>
      <c r="R148" s="155">
        <v>0</v>
      </c>
      <c r="S148" s="156">
        <f t="shared" si="66"/>
        <v>12.997790525603357</v>
      </c>
      <c r="U148" s="201" t="s">
        <v>25</v>
      </c>
      <c r="V148" s="202">
        <v>8.7007497967851889E-3</v>
      </c>
      <c r="W148" s="202">
        <v>0.3147516700136217</v>
      </c>
      <c r="X148" s="202">
        <v>0.72695909289808047</v>
      </c>
      <c r="Y148" s="202">
        <v>4.524982424042908E-2</v>
      </c>
      <c r="Z148" s="202">
        <v>2.4911678748458996</v>
      </c>
      <c r="AA148" s="202">
        <v>9.399344103325701</v>
      </c>
      <c r="AB148" s="202">
        <v>5.6418127288597822E-5</v>
      </c>
      <c r="AC148" s="203">
        <v>1.1560792355551868E-2</v>
      </c>
      <c r="AD148" s="202">
        <v>0</v>
      </c>
      <c r="AE148" s="202">
        <v>1.1541746757585772E-2</v>
      </c>
      <c r="AF148" s="202">
        <v>0</v>
      </c>
      <c r="AG148" s="202">
        <v>0</v>
      </c>
      <c r="AH148" s="202">
        <v>1.9045597966096568E-5</v>
      </c>
      <c r="AI148" s="204">
        <f t="shared" si="67"/>
        <v>12.997790525603357</v>
      </c>
      <c r="AJ148" s="131" t="str">
        <f t="shared" si="68"/>
        <v/>
      </c>
      <c r="BA148" s="131"/>
      <c r="BR148" s="131"/>
      <c r="CG148" s="131"/>
    </row>
    <row r="149" spans="1:85" ht="15">
      <c r="A149" s="157" t="s">
        <v>24</v>
      </c>
      <c r="B149" s="146">
        <v>0.15300295473032746</v>
      </c>
      <c r="C149" s="146">
        <v>0.57104194923542351</v>
      </c>
      <c r="D149" s="146">
        <v>0.16363432447343212</v>
      </c>
      <c r="E149" s="146">
        <v>0</v>
      </c>
      <c r="F149" s="304"/>
      <c r="G149" s="146">
        <v>0</v>
      </c>
      <c r="H149" s="158">
        <v>0</v>
      </c>
      <c r="I149" s="144">
        <f t="shared" si="65"/>
        <v>0.88767922843918301</v>
      </c>
      <c r="J149" s="139"/>
      <c r="K149" s="159" t="s">
        <v>24</v>
      </c>
      <c r="L149" s="146">
        <v>0.15300295473032746</v>
      </c>
      <c r="M149" s="146">
        <v>0.57104194923542351</v>
      </c>
      <c r="N149" s="146">
        <v>0.16363432447343212</v>
      </c>
      <c r="O149" s="146">
        <v>0</v>
      </c>
      <c r="P149" s="146">
        <v>0</v>
      </c>
      <c r="Q149" s="146">
        <v>0</v>
      </c>
      <c r="R149" s="147">
        <v>0</v>
      </c>
      <c r="S149" s="148">
        <f t="shared" si="66"/>
        <v>0.88767922843918301</v>
      </c>
      <c r="U149" s="205" t="s">
        <v>24</v>
      </c>
      <c r="V149" s="197">
        <v>0.15085455978260257</v>
      </c>
      <c r="W149" s="197">
        <v>0</v>
      </c>
      <c r="X149" s="197">
        <v>0</v>
      </c>
      <c r="Y149" s="197">
        <v>0.57104194923542351</v>
      </c>
      <c r="Z149" s="197">
        <v>0.16363432447343212</v>
      </c>
      <c r="AA149" s="197">
        <v>0</v>
      </c>
      <c r="AB149" s="197">
        <v>0</v>
      </c>
      <c r="AC149" s="198">
        <v>2.1483949477248956E-3</v>
      </c>
      <c r="AD149" s="197">
        <v>2.1483949477248956E-3</v>
      </c>
      <c r="AE149" s="197">
        <v>0</v>
      </c>
      <c r="AF149" s="197">
        <v>0</v>
      </c>
      <c r="AG149" s="197">
        <v>0</v>
      </c>
      <c r="AH149" s="197">
        <v>0</v>
      </c>
      <c r="AI149" s="200">
        <f t="shared" si="67"/>
        <v>0.88767922843918312</v>
      </c>
      <c r="AJ149" s="131" t="str">
        <f t="shared" si="68"/>
        <v/>
      </c>
      <c r="BA149" s="131"/>
      <c r="BR149" s="131"/>
      <c r="CG149" s="131"/>
    </row>
    <row r="150" spans="1:85" ht="15">
      <c r="A150" s="149" t="s">
        <v>57</v>
      </c>
      <c r="B150" s="150">
        <v>0</v>
      </c>
      <c r="C150" s="150">
        <v>0</v>
      </c>
      <c r="D150" s="150">
        <v>0</v>
      </c>
      <c r="E150" s="150">
        <v>0</v>
      </c>
      <c r="F150" s="304"/>
      <c r="G150" s="150">
        <v>0</v>
      </c>
      <c r="H150" s="151">
        <v>0</v>
      </c>
      <c r="I150" s="152">
        <f t="shared" si="65"/>
        <v>0</v>
      </c>
      <c r="J150" s="139"/>
      <c r="K150" s="153" t="s">
        <v>57</v>
      </c>
      <c r="L150" s="154">
        <v>0</v>
      </c>
      <c r="M150" s="154">
        <v>0</v>
      </c>
      <c r="N150" s="154">
        <v>0</v>
      </c>
      <c r="O150" s="154">
        <v>0</v>
      </c>
      <c r="P150" s="154">
        <v>0</v>
      </c>
      <c r="Q150" s="154">
        <v>0</v>
      </c>
      <c r="R150" s="155">
        <v>0</v>
      </c>
      <c r="S150" s="156">
        <f t="shared" si="66"/>
        <v>0</v>
      </c>
      <c r="U150" s="201" t="s">
        <v>57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3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4">
        <f t="shared" si="67"/>
        <v>0</v>
      </c>
      <c r="AJ150" s="131" t="str">
        <f t="shared" si="68"/>
        <v/>
      </c>
      <c r="BA150" s="131"/>
      <c r="BR150" s="131"/>
      <c r="CG150" s="131"/>
    </row>
    <row r="151" spans="1:85" ht="15">
      <c r="A151" s="157" t="s">
        <v>22</v>
      </c>
      <c r="B151" s="146">
        <v>0</v>
      </c>
      <c r="C151" s="146">
        <v>2.6731441339829496E-2</v>
      </c>
      <c r="D151" s="146">
        <v>0</v>
      </c>
      <c r="E151" s="146">
        <v>0</v>
      </c>
      <c r="F151" s="304"/>
      <c r="G151" s="146">
        <v>0</v>
      </c>
      <c r="H151" s="158">
        <v>0</v>
      </c>
      <c r="I151" s="144">
        <f t="shared" si="65"/>
        <v>2.6731441339829496E-2</v>
      </c>
      <c r="J151" s="139"/>
      <c r="K151" s="159" t="s">
        <v>22</v>
      </c>
      <c r="L151" s="146">
        <v>0</v>
      </c>
      <c r="M151" s="146">
        <v>2.6731441339829496E-2</v>
      </c>
      <c r="N151" s="146">
        <v>0</v>
      </c>
      <c r="O151" s="146">
        <v>0</v>
      </c>
      <c r="P151" s="146">
        <v>3.117111787141125E-3</v>
      </c>
      <c r="Q151" s="146">
        <v>0</v>
      </c>
      <c r="R151" s="147">
        <v>0</v>
      </c>
      <c r="S151" s="148">
        <f t="shared" si="66"/>
        <v>2.9848553126970621E-2</v>
      </c>
      <c r="U151" s="205" t="s">
        <v>22</v>
      </c>
      <c r="V151" s="197">
        <v>0</v>
      </c>
      <c r="W151" s="197">
        <v>0</v>
      </c>
      <c r="X151" s="197">
        <v>0</v>
      </c>
      <c r="Y151" s="197">
        <v>2.6731441339829496E-2</v>
      </c>
      <c r="Z151" s="197">
        <v>0</v>
      </c>
      <c r="AA151" s="197">
        <v>0</v>
      </c>
      <c r="AB151" s="197">
        <v>3.117111787141125E-3</v>
      </c>
      <c r="AC151" s="198">
        <v>0</v>
      </c>
      <c r="AD151" s="197">
        <v>0</v>
      </c>
      <c r="AE151" s="197">
        <v>0</v>
      </c>
      <c r="AF151" s="197">
        <v>0</v>
      </c>
      <c r="AG151" s="197">
        <v>0</v>
      </c>
      <c r="AH151" s="197">
        <v>0</v>
      </c>
      <c r="AI151" s="200">
        <f t="shared" si="67"/>
        <v>2.9848553126970621E-2</v>
      </c>
      <c r="AJ151" s="131" t="str">
        <f t="shared" si="68"/>
        <v/>
      </c>
      <c r="BA151" s="131"/>
      <c r="BR151" s="131"/>
      <c r="CG151" s="131"/>
    </row>
    <row r="152" spans="1:85" ht="15">
      <c r="A152" s="149" t="s">
        <v>21</v>
      </c>
      <c r="B152" s="150">
        <v>0</v>
      </c>
      <c r="C152" s="150">
        <v>0</v>
      </c>
      <c r="D152" s="150">
        <v>0</v>
      </c>
      <c r="E152" s="150">
        <v>0</v>
      </c>
      <c r="F152" s="304"/>
      <c r="G152" s="150">
        <v>0</v>
      </c>
      <c r="H152" s="151">
        <v>0</v>
      </c>
      <c r="I152" s="152">
        <f t="shared" si="65"/>
        <v>0</v>
      </c>
      <c r="J152" s="139"/>
      <c r="K152" s="153" t="s">
        <v>21</v>
      </c>
      <c r="L152" s="154">
        <v>0</v>
      </c>
      <c r="M152" s="154">
        <v>0</v>
      </c>
      <c r="N152" s="154">
        <v>0</v>
      </c>
      <c r="O152" s="154">
        <v>0</v>
      </c>
      <c r="P152" s="154">
        <v>0</v>
      </c>
      <c r="Q152" s="154">
        <v>0</v>
      </c>
      <c r="R152" s="155">
        <v>0</v>
      </c>
      <c r="S152" s="156">
        <f t="shared" si="66"/>
        <v>0</v>
      </c>
      <c r="U152" s="201" t="s">
        <v>58</v>
      </c>
      <c r="V152" s="202">
        <v>0</v>
      </c>
      <c r="W152" s="202">
        <v>0</v>
      </c>
      <c r="X152" s="202">
        <v>0</v>
      </c>
      <c r="Y152" s="202">
        <v>0</v>
      </c>
      <c r="Z152" s="202">
        <v>0</v>
      </c>
      <c r="AA152" s="202">
        <v>0</v>
      </c>
      <c r="AB152" s="202">
        <v>0</v>
      </c>
      <c r="AC152" s="203">
        <v>0</v>
      </c>
      <c r="AD152" s="202">
        <v>0</v>
      </c>
      <c r="AE152" s="202">
        <v>0</v>
      </c>
      <c r="AF152" s="202">
        <v>0</v>
      </c>
      <c r="AG152" s="202">
        <v>0</v>
      </c>
      <c r="AH152" s="202">
        <v>0</v>
      </c>
      <c r="AI152" s="204">
        <f t="shared" si="67"/>
        <v>0</v>
      </c>
      <c r="AJ152" s="131" t="str">
        <f t="shared" si="68"/>
        <v/>
      </c>
      <c r="BA152" s="131"/>
      <c r="BR152" s="131"/>
      <c r="CG152" s="131"/>
    </row>
    <row r="153" spans="1:85" ht="15">
      <c r="A153" s="160" t="s">
        <v>61</v>
      </c>
      <c r="B153" s="146">
        <v>0.61322561211210169</v>
      </c>
      <c r="C153" s="146">
        <v>0</v>
      </c>
      <c r="D153" s="146">
        <v>0</v>
      </c>
      <c r="E153" s="146">
        <v>0</v>
      </c>
      <c r="F153" s="304"/>
      <c r="G153" s="146">
        <v>0</v>
      </c>
      <c r="H153" s="158">
        <v>0</v>
      </c>
      <c r="I153" s="144">
        <f t="shared" si="65"/>
        <v>0.61322561211210169</v>
      </c>
      <c r="J153" s="139"/>
      <c r="K153" s="161" t="s">
        <v>61</v>
      </c>
      <c r="L153" s="146">
        <v>0.61322561211210169</v>
      </c>
      <c r="M153" s="146">
        <v>0</v>
      </c>
      <c r="N153" s="146">
        <v>0</v>
      </c>
      <c r="O153" s="146">
        <v>0</v>
      </c>
      <c r="P153" s="146">
        <v>0</v>
      </c>
      <c r="Q153" s="146">
        <v>0</v>
      </c>
      <c r="R153" s="147">
        <v>0</v>
      </c>
      <c r="S153" s="148">
        <f t="shared" si="66"/>
        <v>0.61322561211210169</v>
      </c>
      <c r="U153" s="206" t="s">
        <v>59</v>
      </c>
      <c r="V153" s="197">
        <v>0.61322561211210169</v>
      </c>
      <c r="W153" s="197">
        <v>0</v>
      </c>
      <c r="X153" s="197">
        <v>0</v>
      </c>
      <c r="Y153" s="197">
        <v>0</v>
      </c>
      <c r="Z153" s="197">
        <v>0</v>
      </c>
      <c r="AA153" s="197">
        <v>0</v>
      </c>
      <c r="AB153" s="197">
        <v>0</v>
      </c>
      <c r="AC153" s="198">
        <v>0</v>
      </c>
      <c r="AD153" s="199">
        <v>0</v>
      </c>
      <c r="AE153" s="199">
        <v>0</v>
      </c>
      <c r="AF153" s="199">
        <v>0</v>
      </c>
      <c r="AG153" s="199">
        <v>0</v>
      </c>
      <c r="AH153" s="199">
        <v>0</v>
      </c>
      <c r="AI153" s="200">
        <f t="shared" si="67"/>
        <v>0.61322561211210169</v>
      </c>
      <c r="AJ153" s="131" t="str">
        <f t="shared" si="68"/>
        <v/>
      </c>
      <c r="BA153" s="131"/>
      <c r="BR153" s="131"/>
      <c r="CG153" s="131"/>
    </row>
    <row r="154" spans="1:85">
      <c r="A154" s="162" t="s">
        <v>23</v>
      </c>
      <c r="B154" s="163">
        <v>0.61322561211210169</v>
      </c>
      <c r="C154" s="163">
        <v>0</v>
      </c>
      <c r="D154" s="163">
        <v>0</v>
      </c>
      <c r="E154" s="163">
        <v>0</v>
      </c>
      <c r="F154" s="304"/>
      <c r="G154" s="163">
        <v>0</v>
      </c>
      <c r="H154" s="164">
        <v>0</v>
      </c>
      <c r="I154" s="165">
        <f t="shared" si="65"/>
        <v>0.61322561211210169</v>
      </c>
      <c r="J154" s="139"/>
      <c r="K154" s="166" t="s">
        <v>23</v>
      </c>
      <c r="L154" s="167">
        <v>0.61322561211210169</v>
      </c>
      <c r="M154" s="167">
        <v>0</v>
      </c>
      <c r="N154" s="167">
        <v>0</v>
      </c>
      <c r="O154" s="167">
        <v>0</v>
      </c>
      <c r="P154" s="167">
        <v>0</v>
      </c>
      <c r="Q154" s="167">
        <v>0</v>
      </c>
      <c r="R154" s="168">
        <v>0</v>
      </c>
      <c r="S154" s="169">
        <f t="shared" si="66"/>
        <v>0.61322561211210169</v>
      </c>
      <c r="U154" s="207" t="s">
        <v>62</v>
      </c>
      <c r="V154" s="208">
        <v>0.61322561211210169</v>
      </c>
      <c r="W154" s="208">
        <v>0</v>
      </c>
      <c r="X154" s="208">
        <v>0</v>
      </c>
      <c r="Y154" s="208">
        <v>0</v>
      </c>
      <c r="Z154" s="208">
        <v>0</v>
      </c>
      <c r="AA154" s="208">
        <v>0</v>
      </c>
      <c r="AB154" s="208">
        <v>0</v>
      </c>
      <c r="AC154" s="208">
        <v>0</v>
      </c>
      <c r="AD154" s="208">
        <v>0</v>
      </c>
      <c r="AE154" s="208">
        <v>0</v>
      </c>
      <c r="AF154" s="208">
        <v>0</v>
      </c>
      <c r="AG154" s="208">
        <v>0</v>
      </c>
      <c r="AH154" s="92">
        <v>0</v>
      </c>
      <c r="AI154" s="209">
        <f t="shared" si="67"/>
        <v>0.61322561211210169</v>
      </c>
      <c r="AJ154" s="131" t="str">
        <f t="shared" si="68"/>
        <v/>
      </c>
      <c r="BA154" s="131"/>
      <c r="BR154" s="131"/>
      <c r="CG154" s="131"/>
    </row>
    <row r="155" spans="1:85">
      <c r="A155" s="170" t="s">
        <v>19</v>
      </c>
      <c r="B155" s="171">
        <v>0</v>
      </c>
      <c r="C155" s="171">
        <v>0</v>
      </c>
      <c r="D155" s="171">
        <v>0</v>
      </c>
      <c r="E155" s="171">
        <v>0</v>
      </c>
      <c r="F155" s="304"/>
      <c r="G155" s="171">
        <v>0</v>
      </c>
      <c r="H155" s="172">
        <v>0</v>
      </c>
      <c r="I155" s="173">
        <f t="shared" si="65"/>
        <v>0</v>
      </c>
      <c r="J155" s="139"/>
      <c r="K155" s="174" t="s">
        <v>19</v>
      </c>
      <c r="L155" s="171">
        <v>0</v>
      </c>
      <c r="M155" s="171">
        <v>0</v>
      </c>
      <c r="N155" s="171">
        <v>0</v>
      </c>
      <c r="O155" s="171">
        <v>0</v>
      </c>
      <c r="P155" s="171">
        <v>0</v>
      </c>
      <c r="Q155" s="171">
        <v>0</v>
      </c>
      <c r="R155" s="175">
        <v>0</v>
      </c>
      <c r="S155" s="176">
        <f t="shared" si="66"/>
        <v>0</v>
      </c>
      <c r="U155" s="210" t="s">
        <v>19</v>
      </c>
      <c r="V155" s="211">
        <v>0</v>
      </c>
      <c r="W155" s="211">
        <v>0</v>
      </c>
      <c r="X155" s="211">
        <v>0</v>
      </c>
      <c r="Y155" s="211">
        <v>0</v>
      </c>
      <c r="Z155" s="211">
        <v>0</v>
      </c>
      <c r="AA155" s="211">
        <v>0</v>
      </c>
      <c r="AB155" s="211">
        <v>0</v>
      </c>
      <c r="AC155" s="211">
        <v>0</v>
      </c>
      <c r="AD155" s="212">
        <v>0</v>
      </c>
      <c r="AE155" s="212">
        <v>0</v>
      </c>
      <c r="AF155" s="212">
        <v>0</v>
      </c>
      <c r="AG155" s="212">
        <v>0</v>
      </c>
      <c r="AH155" s="212">
        <v>0</v>
      </c>
      <c r="AI155" s="213">
        <f t="shared" si="67"/>
        <v>0</v>
      </c>
      <c r="AJ155" s="131" t="str">
        <f t="shared" si="68"/>
        <v/>
      </c>
      <c r="BA155" s="131"/>
      <c r="BR155" s="131"/>
      <c r="CG155" s="131"/>
    </row>
    <row r="156" spans="1:85">
      <c r="A156" s="162" t="s">
        <v>20</v>
      </c>
      <c r="B156" s="163">
        <v>0</v>
      </c>
      <c r="C156" s="163">
        <v>0</v>
      </c>
      <c r="D156" s="163">
        <v>0</v>
      </c>
      <c r="E156" s="163">
        <v>0</v>
      </c>
      <c r="F156" s="304"/>
      <c r="G156" s="163">
        <v>0</v>
      </c>
      <c r="H156" s="164">
        <v>0</v>
      </c>
      <c r="I156" s="165">
        <f t="shared" si="65"/>
        <v>0</v>
      </c>
      <c r="J156" s="139"/>
      <c r="K156" s="166" t="s">
        <v>20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8">
        <v>0</v>
      </c>
      <c r="S156" s="169">
        <f t="shared" si="66"/>
        <v>0</v>
      </c>
      <c r="U156" s="207" t="s">
        <v>20</v>
      </c>
      <c r="V156" s="208">
        <v>0</v>
      </c>
      <c r="W156" s="208">
        <v>0</v>
      </c>
      <c r="X156" s="208">
        <v>0</v>
      </c>
      <c r="Y156" s="208">
        <v>0</v>
      </c>
      <c r="Z156" s="208">
        <v>0</v>
      </c>
      <c r="AA156" s="208">
        <v>0</v>
      </c>
      <c r="AB156" s="208">
        <v>0</v>
      </c>
      <c r="AC156" s="208">
        <v>0</v>
      </c>
      <c r="AD156" s="208">
        <v>0</v>
      </c>
      <c r="AE156" s="208">
        <v>0</v>
      </c>
      <c r="AF156" s="208">
        <v>0</v>
      </c>
      <c r="AG156" s="208">
        <v>0</v>
      </c>
      <c r="AH156" s="92">
        <v>0</v>
      </c>
      <c r="AI156" s="209">
        <f t="shared" si="67"/>
        <v>0</v>
      </c>
      <c r="AJ156" s="131" t="str">
        <f t="shared" si="68"/>
        <v/>
      </c>
      <c r="BA156" s="131"/>
      <c r="BR156" s="131"/>
      <c r="CG156" s="131"/>
    </row>
    <row r="157" spans="1:85" ht="15" thickBot="1">
      <c r="A157" s="177" t="s">
        <v>11</v>
      </c>
      <c r="B157" s="178">
        <v>0</v>
      </c>
      <c r="C157" s="178">
        <v>0</v>
      </c>
      <c r="D157" s="178">
        <v>0</v>
      </c>
      <c r="E157" s="178">
        <v>0</v>
      </c>
      <c r="F157" s="305"/>
      <c r="G157" s="178">
        <v>0</v>
      </c>
      <c r="H157" s="179">
        <v>0</v>
      </c>
      <c r="I157" s="180">
        <f t="shared" si="65"/>
        <v>0</v>
      </c>
      <c r="J157" s="139"/>
      <c r="K157" s="181" t="s">
        <v>11</v>
      </c>
      <c r="L157" s="178">
        <v>0</v>
      </c>
      <c r="M157" s="178">
        <v>0</v>
      </c>
      <c r="N157" s="178">
        <v>0</v>
      </c>
      <c r="O157" s="178">
        <v>0</v>
      </c>
      <c r="P157" s="178">
        <v>0</v>
      </c>
      <c r="Q157" s="178">
        <v>0</v>
      </c>
      <c r="R157" s="182">
        <v>0</v>
      </c>
      <c r="S157" s="183">
        <f t="shared" si="66"/>
        <v>0</v>
      </c>
      <c r="U157" s="210" t="s">
        <v>11</v>
      </c>
      <c r="V157" s="211">
        <v>0</v>
      </c>
      <c r="W157" s="211">
        <v>0</v>
      </c>
      <c r="X157" s="211">
        <v>0</v>
      </c>
      <c r="Y157" s="211">
        <v>0</v>
      </c>
      <c r="Z157" s="211">
        <v>0</v>
      </c>
      <c r="AA157" s="211">
        <v>0</v>
      </c>
      <c r="AB157" s="211">
        <v>0</v>
      </c>
      <c r="AC157" s="211">
        <v>0</v>
      </c>
      <c r="AD157" s="212">
        <v>0</v>
      </c>
      <c r="AE157" s="212">
        <v>0</v>
      </c>
      <c r="AF157" s="212">
        <v>0</v>
      </c>
      <c r="AG157" s="212">
        <v>0</v>
      </c>
      <c r="AH157" s="212">
        <v>0</v>
      </c>
      <c r="AI157" s="213">
        <f t="shared" si="67"/>
        <v>0</v>
      </c>
      <c r="AJ157" s="131" t="str">
        <f t="shared" si="68"/>
        <v/>
      </c>
      <c r="BA157" s="131"/>
      <c r="BR157" s="131"/>
      <c r="CG157" s="131"/>
    </row>
    <row r="158" spans="1:85" ht="15">
      <c r="A158" s="184" t="s">
        <v>26</v>
      </c>
      <c r="B158" s="185">
        <f>SUM(B137:B153)</f>
        <v>3.7020904364340455</v>
      </c>
      <c r="C158" s="185">
        <f t="shared" ref="C158:I158" si="69">SUM(C137:C153)</f>
        <v>7.0023406864553381</v>
      </c>
      <c r="D158" s="185">
        <f t="shared" si="69"/>
        <v>3.9861294144547612</v>
      </c>
      <c r="E158" s="185">
        <f t="shared" si="69"/>
        <v>9.4315457057208221</v>
      </c>
      <c r="F158" s="185">
        <f t="shared" si="69"/>
        <v>0</v>
      </c>
      <c r="G158" s="185">
        <f t="shared" si="69"/>
        <v>0.72695909289808047</v>
      </c>
      <c r="H158" s="187">
        <f t="shared" si="69"/>
        <v>0</v>
      </c>
      <c r="I158" s="144">
        <f t="shared" si="69"/>
        <v>24.849065335963051</v>
      </c>
      <c r="J158" s="139"/>
      <c r="K158" s="186" t="s">
        <v>26</v>
      </c>
      <c r="L158" s="185">
        <f>SUM(L137:L153)</f>
        <v>3.7020904364340455</v>
      </c>
      <c r="M158" s="185">
        <f t="shared" ref="M158:S158" si="70">SUM(M137:M153)</f>
        <v>7.0023406864553381</v>
      </c>
      <c r="N158" s="185">
        <f t="shared" si="70"/>
        <v>3.9861294144547612</v>
      </c>
      <c r="O158" s="185">
        <f t="shared" si="70"/>
        <v>9.4315457057208221</v>
      </c>
      <c r="P158" s="185">
        <f t="shared" si="70"/>
        <v>7.9936144066987944E-2</v>
      </c>
      <c r="Q158" s="185">
        <f t="shared" si="70"/>
        <v>0.72695909289808047</v>
      </c>
      <c r="R158" s="187">
        <f t="shared" si="70"/>
        <v>0</v>
      </c>
      <c r="S158" s="188">
        <f t="shared" si="70"/>
        <v>24.929001480030035</v>
      </c>
      <c r="T158" s="131" t="str">
        <f>IF(ABS(S158-AI158)&gt;0.01,S158-AI158,"")</f>
        <v/>
      </c>
      <c r="U158" s="214" t="s">
        <v>60</v>
      </c>
      <c r="V158" s="215">
        <f>SUM(V137:V153)</f>
        <v>3.3440216827291422</v>
      </c>
      <c r="W158" s="215">
        <f t="shared" ref="W158:AH158" si="71">SUM(W137:W153)</f>
        <v>0.31818495692547821</v>
      </c>
      <c r="X158" s="215">
        <f t="shared" si="71"/>
        <v>0.72695909289808047</v>
      </c>
      <c r="Y158" s="215">
        <f t="shared" si="71"/>
        <v>7.0023406864553381</v>
      </c>
      <c r="Z158" s="215">
        <f t="shared" si="71"/>
        <v>3.9859079842239642</v>
      </c>
      <c r="AA158" s="215">
        <f t="shared" si="71"/>
        <v>9.3996442839922292</v>
      </c>
      <c r="AB158" s="215">
        <f t="shared" si="71"/>
        <v>7.9936144066987944E-2</v>
      </c>
      <c r="AC158" s="215">
        <f t="shared" si="71"/>
        <v>7.2006648738814821E-2</v>
      </c>
      <c r="AD158" s="216">
        <f t="shared" si="71"/>
        <v>3.9883796779424989E-2</v>
      </c>
      <c r="AE158" s="216">
        <f t="shared" si="71"/>
        <v>1.1541746757585772E-2</v>
      </c>
      <c r="AF158" s="216">
        <f t="shared" si="71"/>
        <v>0</v>
      </c>
      <c r="AG158" s="216">
        <f t="shared" si="71"/>
        <v>2.2143023079726192E-4</v>
      </c>
      <c r="AH158" s="216">
        <f t="shared" si="71"/>
        <v>2.0359674971006787E-2</v>
      </c>
      <c r="AI158" s="217">
        <f>SUM(V158:AC158)</f>
        <v>24.929001480030035</v>
      </c>
      <c r="AJ158" s="131" t="str">
        <f t="shared" si="68"/>
        <v/>
      </c>
      <c r="BA158" s="131"/>
      <c r="BR158" s="131"/>
      <c r="CG158" s="131"/>
    </row>
    <row r="159" spans="1:85" s="2" customFormat="1" ht="15" thickBot="1">
      <c r="A159" s="15" t="s">
        <v>100</v>
      </c>
      <c r="B159" s="100">
        <f>IF($I158=0,"-",B158/$I158)</f>
        <v>0.14898308593829318</v>
      </c>
      <c r="C159" s="100">
        <f t="shared" ref="C159:H159" si="72">IF($I158=0,"-",C158/$I158)</f>
        <v>0.28179493239615466</v>
      </c>
      <c r="D159" s="100">
        <f t="shared" si="72"/>
        <v>0.16041365582816497</v>
      </c>
      <c r="E159" s="100">
        <f t="shared" si="72"/>
        <v>0.37955333845377781</v>
      </c>
      <c r="F159" s="100">
        <f t="shared" si="72"/>
        <v>0</v>
      </c>
      <c r="G159" s="100">
        <f t="shared" si="72"/>
        <v>2.9254987383609227E-2</v>
      </c>
      <c r="H159" s="101">
        <f t="shared" si="72"/>
        <v>0</v>
      </c>
      <c r="I159" s="102">
        <f>SUM(B159:H159)</f>
        <v>0.99999999999999989</v>
      </c>
      <c r="J159" s="131"/>
      <c r="K159" s="27" t="s">
        <v>100</v>
      </c>
      <c r="L159" s="76">
        <f t="shared" ref="L159:R159" si="73">IF($S158=0,"-",L158/$S158)</f>
        <v>0.14850536389913943</v>
      </c>
      <c r="M159" s="76">
        <f t="shared" si="73"/>
        <v>0.28089134224107326</v>
      </c>
      <c r="N159" s="76">
        <f t="shared" si="73"/>
        <v>0.15989928107020027</v>
      </c>
      <c r="O159" s="76">
        <f t="shared" si="73"/>
        <v>0.37833628086853716</v>
      </c>
      <c r="P159" s="76">
        <f t="shared" si="73"/>
        <v>3.2065521810419354E-3</v>
      </c>
      <c r="Q159" s="76">
        <f t="shared" si="73"/>
        <v>2.9161179740007967E-2</v>
      </c>
      <c r="R159" s="77">
        <f t="shared" si="73"/>
        <v>0</v>
      </c>
      <c r="S159" s="78">
        <f>SUM(L159:R159)</f>
        <v>1</v>
      </c>
      <c r="U159" s="36" t="s">
        <v>100</v>
      </c>
      <c r="V159" s="103">
        <f>+V158/$AI158</f>
        <v>0.13414182214269391</v>
      </c>
      <c r="W159" s="103">
        <f t="shared" ref="W159:AH159" si="74">+W158/$AI158</f>
        <v>1.276364627682211E-2</v>
      </c>
      <c r="X159" s="103">
        <f t="shared" si="74"/>
        <v>2.9161179740007967E-2</v>
      </c>
      <c r="Y159" s="103">
        <f t="shared" si="74"/>
        <v>0.28089134224107326</v>
      </c>
      <c r="Z159" s="103">
        <f t="shared" si="74"/>
        <v>0.15989039863537935</v>
      </c>
      <c r="AA159" s="103">
        <f t="shared" si="74"/>
        <v>0.37705658975238282</v>
      </c>
      <c r="AB159" s="103">
        <f t="shared" si="74"/>
        <v>3.2065521810419354E-3</v>
      </c>
      <c r="AC159" s="103">
        <f t="shared" si="74"/>
        <v>2.8884690305986563E-3</v>
      </c>
      <c r="AD159" s="103">
        <f t="shared" si="74"/>
        <v>1.5998954796233955E-3</v>
      </c>
      <c r="AE159" s="103">
        <f t="shared" si="74"/>
        <v>4.629847194975523E-4</v>
      </c>
      <c r="AF159" s="103">
        <f t="shared" si="74"/>
        <v>0</v>
      </c>
      <c r="AG159" s="103">
        <f t="shared" si="74"/>
        <v>8.8824348209311081E-6</v>
      </c>
      <c r="AH159" s="103">
        <f t="shared" si="74"/>
        <v>8.1670639665677681E-4</v>
      </c>
      <c r="AI159" s="104">
        <f>SUM(V159:AC159)</f>
        <v>1</v>
      </c>
      <c r="AJ159" s="2" t="str">
        <f t="shared" si="68"/>
        <v/>
      </c>
    </row>
    <row r="160" spans="1:85" ht="15" thickBot="1">
      <c r="A160" s="218"/>
      <c r="B160" s="218"/>
      <c r="C160" s="218"/>
      <c r="D160" s="218"/>
      <c r="E160" s="218"/>
      <c r="F160" s="218"/>
      <c r="G160" s="218"/>
      <c r="H160" s="218"/>
      <c r="I160" s="218"/>
      <c r="K160" s="218"/>
      <c r="AI160" s="139"/>
      <c r="BA160" s="131"/>
      <c r="BR160" s="131"/>
      <c r="CG160" s="131"/>
    </row>
    <row r="161" spans="1:85" ht="28.5">
      <c r="A161" s="328" t="s">
        <v>31</v>
      </c>
      <c r="B161" s="135" t="s">
        <v>0</v>
      </c>
      <c r="C161" s="135" t="s">
        <v>1</v>
      </c>
      <c r="D161" s="135" t="s">
        <v>2</v>
      </c>
      <c r="E161" s="135" t="s">
        <v>3</v>
      </c>
      <c r="F161" s="135" t="s">
        <v>27</v>
      </c>
      <c r="G161" s="135" t="s">
        <v>4</v>
      </c>
      <c r="H161" s="135" t="s">
        <v>5</v>
      </c>
      <c r="I161" s="136" t="s">
        <v>6</v>
      </c>
      <c r="K161" s="330" t="s">
        <v>31</v>
      </c>
      <c r="L161" s="137" t="s">
        <v>0</v>
      </c>
      <c r="M161" s="137" t="s">
        <v>1</v>
      </c>
      <c r="N161" s="137" t="s">
        <v>2</v>
      </c>
      <c r="O161" s="137" t="s">
        <v>3</v>
      </c>
      <c r="P161" s="137" t="s">
        <v>27</v>
      </c>
      <c r="Q161" s="137" t="s">
        <v>4</v>
      </c>
      <c r="R161" s="137" t="s">
        <v>5</v>
      </c>
      <c r="S161" s="138" t="s">
        <v>6</v>
      </c>
      <c r="U161" s="332" t="s">
        <v>31</v>
      </c>
      <c r="V161" s="190" t="s">
        <v>69</v>
      </c>
      <c r="W161" s="190" t="s">
        <v>70</v>
      </c>
      <c r="X161" s="190" t="s">
        <v>4</v>
      </c>
      <c r="Y161" s="190" t="s">
        <v>1</v>
      </c>
      <c r="Z161" s="190" t="s">
        <v>2</v>
      </c>
      <c r="AA161" s="190" t="s">
        <v>3</v>
      </c>
      <c r="AB161" s="190" t="s">
        <v>52</v>
      </c>
      <c r="AC161" s="190" t="s">
        <v>64</v>
      </c>
      <c r="AD161" s="191" t="s">
        <v>72</v>
      </c>
      <c r="AE161" s="191" t="s">
        <v>79</v>
      </c>
      <c r="AF161" s="191" t="s">
        <v>73</v>
      </c>
      <c r="AG161" s="191" t="s">
        <v>80</v>
      </c>
      <c r="AH161" s="191" t="s">
        <v>81</v>
      </c>
      <c r="AI161" s="192" t="s">
        <v>60</v>
      </c>
      <c r="BA161" s="131"/>
      <c r="BR161" s="131"/>
      <c r="CG161" s="131"/>
    </row>
    <row r="162" spans="1:85" ht="15">
      <c r="A162" s="329" t="s">
        <v>31</v>
      </c>
      <c r="B162" s="294" t="s">
        <v>109</v>
      </c>
      <c r="C162" s="295"/>
      <c r="D162" s="295"/>
      <c r="E162" s="295"/>
      <c r="F162" s="295"/>
      <c r="G162" s="295"/>
      <c r="H162" s="295"/>
      <c r="I162" s="296"/>
      <c r="K162" s="331" t="s">
        <v>31</v>
      </c>
      <c r="L162" s="297" t="s">
        <v>109</v>
      </c>
      <c r="M162" s="298"/>
      <c r="N162" s="298"/>
      <c r="O162" s="298"/>
      <c r="P162" s="298"/>
      <c r="Q162" s="298"/>
      <c r="R162" s="298"/>
      <c r="S162" s="299"/>
      <c r="U162" s="333" t="s">
        <v>31</v>
      </c>
      <c r="V162" s="326" t="s">
        <v>109</v>
      </c>
      <c r="W162" s="326"/>
      <c r="X162" s="326"/>
      <c r="Y162" s="326"/>
      <c r="Z162" s="326"/>
      <c r="AA162" s="326"/>
      <c r="AB162" s="326"/>
      <c r="AC162" s="326"/>
      <c r="AD162" s="326"/>
      <c r="AE162" s="326"/>
      <c r="AF162" s="326"/>
      <c r="AG162" s="326"/>
      <c r="AH162" s="326"/>
      <c r="AI162" s="327"/>
      <c r="BA162" s="131"/>
      <c r="BR162" s="131"/>
      <c r="CG162" s="131"/>
    </row>
    <row r="163" spans="1:85" ht="15">
      <c r="A163" s="141" t="s">
        <v>7</v>
      </c>
      <c r="B163" s="142">
        <v>0</v>
      </c>
      <c r="C163" s="142">
        <v>0</v>
      </c>
      <c r="D163" s="142">
        <v>4.4294830947920808E-4</v>
      </c>
      <c r="E163" s="142">
        <v>0</v>
      </c>
      <c r="F163" s="303"/>
      <c r="G163" s="142">
        <v>0</v>
      </c>
      <c r="H163" s="143">
        <v>0</v>
      </c>
      <c r="I163" s="144">
        <f>SUM(B163:H163)</f>
        <v>4.4294830947920808E-4</v>
      </c>
      <c r="J163" s="139"/>
      <c r="K163" s="193" t="s">
        <v>7</v>
      </c>
      <c r="L163" s="142">
        <v>0</v>
      </c>
      <c r="M163" s="142">
        <v>0</v>
      </c>
      <c r="N163" s="142">
        <v>4.4294830947920808E-4</v>
      </c>
      <c r="O163" s="142">
        <v>0</v>
      </c>
      <c r="P163" s="142">
        <v>0</v>
      </c>
      <c r="Q163" s="142">
        <v>0</v>
      </c>
      <c r="R163" s="194">
        <v>0</v>
      </c>
      <c r="S163" s="195">
        <f>SUM(L163:R163)</f>
        <v>4.4294830947920808E-4</v>
      </c>
      <c r="U163" s="196" t="s">
        <v>7</v>
      </c>
      <c r="V163" s="197">
        <v>0</v>
      </c>
      <c r="W163" s="197">
        <v>0</v>
      </c>
      <c r="X163" s="197">
        <v>0</v>
      </c>
      <c r="Y163" s="197">
        <v>0</v>
      </c>
      <c r="Z163" s="197">
        <v>4.4294830947920808E-4</v>
      </c>
      <c r="AA163" s="197">
        <v>0</v>
      </c>
      <c r="AB163" s="197">
        <v>0</v>
      </c>
      <c r="AC163" s="198">
        <v>0</v>
      </c>
      <c r="AD163" s="199">
        <v>0</v>
      </c>
      <c r="AE163" s="199">
        <v>0</v>
      </c>
      <c r="AF163" s="199">
        <v>0</v>
      </c>
      <c r="AG163" s="199">
        <v>0</v>
      </c>
      <c r="AH163" s="199">
        <v>0</v>
      </c>
      <c r="AI163" s="200">
        <f>SUM(V163:AC163)</f>
        <v>4.4294830947920808E-4</v>
      </c>
      <c r="AJ163" s="131" t="str">
        <f>IF(ABS(S163-AI163)&gt;0.001,S163-AI163,"")</f>
        <v/>
      </c>
      <c r="BA163" s="131"/>
      <c r="BR163" s="131"/>
      <c r="CG163" s="131"/>
    </row>
    <row r="164" spans="1:85" ht="15">
      <c r="A164" s="149" t="s">
        <v>8</v>
      </c>
      <c r="B164" s="150">
        <v>0</v>
      </c>
      <c r="C164" s="150">
        <v>0</v>
      </c>
      <c r="D164" s="150">
        <v>0</v>
      </c>
      <c r="E164" s="150">
        <v>0</v>
      </c>
      <c r="F164" s="304"/>
      <c r="G164" s="150">
        <v>0</v>
      </c>
      <c r="H164" s="151">
        <v>0</v>
      </c>
      <c r="I164" s="152">
        <f t="shared" ref="I164:I183" si="75">SUM(B164:H164)</f>
        <v>0</v>
      </c>
      <c r="J164" s="139"/>
      <c r="K164" s="153" t="s">
        <v>8</v>
      </c>
      <c r="L164" s="154">
        <v>0</v>
      </c>
      <c r="M164" s="154">
        <v>0</v>
      </c>
      <c r="N164" s="154">
        <v>0</v>
      </c>
      <c r="O164" s="154">
        <v>0</v>
      </c>
      <c r="P164" s="154">
        <v>0</v>
      </c>
      <c r="Q164" s="154">
        <v>0</v>
      </c>
      <c r="R164" s="155">
        <v>0</v>
      </c>
      <c r="S164" s="156">
        <f t="shared" ref="S164:S183" si="76">SUM(L164:R164)</f>
        <v>0</v>
      </c>
      <c r="U164" s="201" t="s">
        <v>8</v>
      </c>
      <c r="V164" s="202">
        <v>0</v>
      </c>
      <c r="W164" s="202">
        <v>0</v>
      </c>
      <c r="X164" s="202">
        <v>0</v>
      </c>
      <c r="Y164" s="202">
        <v>0</v>
      </c>
      <c r="Z164" s="202">
        <v>0</v>
      </c>
      <c r="AA164" s="202">
        <v>0</v>
      </c>
      <c r="AB164" s="202">
        <v>0</v>
      </c>
      <c r="AC164" s="203">
        <v>0</v>
      </c>
      <c r="AD164" s="202">
        <v>0</v>
      </c>
      <c r="AE164" s="202">
        <v>0</v>
      </c>
      <c r="AF164" s="202">
        <v>0</v>
      </c>
      <c r="AG164" s="202">
        <v>0</v>
      </c>
      <c r="AH164" s="202">
        <v>0</v>
      </c>
      <c r="AI164" s="204">
        <f t="shared" ref="AI164:AI183" si="77">SUM(V164:AC164)</f>
        <v>0</v>
      </c>
      <c r="AJ164" s="131" t="str">
        <f t="shared" ref="AJ164:AJ185" si="78">IF(ABS(S164-AI164)&gt;0.001,S164-AI164,"")</f>
        <v/>
      </c>
      <c r="BA164" s="131"/>
      <c r="BR164" s="131"/>
      <c r="CG164" s="131"/>
    </row>
    <row r="165" spans="1:85" ht="15">
      <c r="A165" s="157" t="s">
        <v>10</v>
      </c>
      <c r="B165" s="146">
        <v>0</v>
      </c>
      <c r="C165" s="146">
        <v>0</v>
      </c>
      <c r="D165" s="146">
        <v>0</v>
      </c>
      <c r="E165" s="146">
        <v>0</v>
      </c>
      <c r="F165" s="304"/>
      <c r="G165" s="146">
        <v>0</v>
      </c>
      <c r="H165" s="158">
        <v>0</v>
      </c>
      <c r="I165" s="144">
        <f t="shared" si="75"/>
        <v>0</v>
      </c>
      <c r="J165" s="139"/>
      <c r="K165" s="159" t="s">
        <v>10</v>
      </c>
      <c r="L165" s="146">
        <v>0</v>
      </c>
      <c r="M165" s="146">
        <v>0</v>
      </c>
      <c r="N165" s="146">
        <v>0</v>
      </c>
      <c r="O165" s="146">
        <v>0</v>
      </c>
      <c r="P165" s="146">
        <v>0</v>
      </c>
      <c r="Q165" s="146">
        <v>0</v>
      </c>
      <c r="R165" s="147">
        <v>0</v>
      </c>
      <c r="S165" s="148">
        <f t="shared" si="76"/>
        <v>0</v>
      </c>
      <c r="U165" s="205" t="s">
        <v>10</v>
      </c>
      <c r="V165" s="197">
        <v>0</v>
      </c>
      <c r="W165" s="197">
        <v>0</v>
      </c>
      <c r="X165" s="197">
        <v>0</v>
      </c>
      <c r="Y165" s="197">
        <v>0</v>
      </c>
      <c r="Z165" s="197">
        <v>0</v>
      </c>
      <c r="AA165" s="197">
        <v>0</v>
      </c>
      <c r="AB165" s="197">
        <v>0</v>
      </c>
      <c r="AC165" s="198">
        <v>0</v>
      </c>
      <c r="AD165" s="199">
        <v>0</v>
      </c>
      <c r="AE165" s="199">
        <v>0</v>
      </c>
      <c r="AF165" s="199">
        <v>0</v>
      </c>
      <c r="AG165" s="199">
        <v>0</v>
      </c>
      <c r="AH165" s="199">
        <v>0</v>
      </c>
      <c r="AI165" s="200">
        <f t="shared" si="77"/>
        <v>0</v>
      </c>
      <c r="AJ165" s="131" t="str">
        <f t="shared" si="78"/>
        <v/>
      </c>
      <c r="BA165" s="131"/>
      <c r="BR165" s="131"/>
      <c r="CG165" s="131"/>
    </row>
    <row r="166" spans="1:85" ht="15">
      <c r="A166" s="149" t="s">
        <v>53</v>
      </c>
      <c r="B166" s="150">
        <v>0</v>
      </c>
      <c r="C166" s="150">
        <v>0</v>
      </c>
      <c r="D166" s="150">
        <v>0</v>
      </c>
      <c r="E166" s="150">
        <v>0</v>
      </c>
      <c r="F166" s="304"/>
      <c r="G166" s="150">
        <v>0</v>
      </c>
      <c r="H166" s="151">
        <v>0</v>
      </c>
      <c r="I166" s="152">
        <f t="shared" si="75"/>
        <v>0</v>
      </c>
      <c r="J166" s="139"/>
      <c r="K166" s="153" t="s">
        <v>53</v>
      </c>
      <c r="L166" s="154">
        <v>0</v>
      </c>
      <c r="M166" s="154">
        <v>0</v>
      </c>
      <c r="N166" s="154">
        <v>0</v>
      </c>
      <c r="O166" s="154">
        <v>0</v>
      </c>
      <c r="P166" s="154">
        <v>0</v>
      </c>
      <c r="Q166" s="154">
        <v>0</v>
      </c>
      <c r="R166" s="155">
        <v>0</v>
      </c>
      <c r="S166" s="156">
        <f t="shared" si="76"/>
        <v>0</v>
      </c>
      <c r="U166" s="201" t="s">
        <v>53</v>
      </c>
      <c r="V166" s="202">
        <v>0</v>
      </c>
      <c r="W166" s="202">
        <v>0</v>
      </c>
      <c r="X166" s="202">
        <v>0</v>
      </c>
      <c r="Y166" s="202">
        <v>0</v>
      </c>
      <c r="Z166" s="202">
        <v>0</v>
      </c>
      <c r="AA166" s="202">
        <v>0</v>
      </c>
      <c r="AB166" s="202">
        <v>0</v>
      </c>
      <c r="AC166" s="203">
        <v>0</v>
      </c>
      <c r="AD166" s="202">
        <v>0</v>
      </c>
      <c r="AE166" s="202">
        <v>0</v>
      </c>
      <c r="AF166" s="202">
        <v>0</v>
      </c>
      <c r="AG166" s="202">
        <v>0</v>
      </c>
      <c r="AH166" s="202">
        <v>0</v>
      </c>
      <c r="AI166" s="204">
        <f t="shared" si="77"/>
        <v>0</v>
      </c>
      <c r="AJ166" s="131" t="str">
        <f t="shared" si="78"/>
        <v/>
      </c>
      <c r="BA166" s="131"/>
      <c r="BR166" s="131"/>
      <c r="CG166" s="131"/>
    </row>
    <row r="167" spans="1:85" ht="15">
      <c r="A167" s="157" t="s">
        <v>16</v>
      </c>
      <c r="B167" s="146">
        <v>7.0320043787159683E-2</v>
      </c>
      <c r="C167" s="146">
        <v>0</v>
      </c>
      <c r="D167" s="146">
        <v>0.4456083198011721</v>
      </c>
      <c r="E167" s="146">
        <v>0</v>
      </c>
      <c r="F167" s="304"/>
      <c r="G167" s="146">
        <v>0</v>
      </c>
      <c r="H167" s="158">
        <v>0</v>
      </c>
      <c r="I167" s="144">
        <f t="shared" si="75"/>
        <v>0.51592836358833183</v>
      </c>
      <c r="J167" s="139"/>
      <c r="K167" s="159" t="s">
        <v>16</v>
      </c>
      <c r="L167" s="146">
        <v>7.0320043787159683E-2</v>
      </c>
      <c r="M167" s="146">
        <v>0</v>
      </c>
      <c r="N167" s="146">
        <v>0.4456083198011721</v>
      </c>
      <c r="O167" s="146">
        <v>0</v>
      </c>
      <c r="P167" s="146">
        <v>0</v>
      </c>
      <c r="Q167" s="146">
        <v>0</v>
      </c>
      <c r="R167" s="147">
        <v>0</v>
      </c>
      <c r="S167" s="148">
        <f t="shared" si="76"/>
        <v>0.51592836358833183</v>
      </c>
      <c r="U167" s="205" t="s">
        <v>16</v>
      </c>
      <c r="V167" s="197">
        <v>7.0320043787159683E-2</v>
      </c>
      <c r="W167" s="197">
        <v>0</v>
      </c>
      <c r="X167" s="197">
        <v>0</v>
      </c>
      <c r="Y167" s="197">
        <v>0</v>
      </c>
      <c r="Z167" s="197">
        <v>0.4456083198011721</v>
      </c>
      <c r="AA167" s="197">
        <v>0</v>
      </c>
      <c r="AB167" s="197">
        <v>0</v>
      </c>
      <c r="AC167" s="198">
        <v>0</v>
      </c>
      <c r="AD167" s="199">
        <v>0</v>
      </c>
      <c r="AE167" s="199">
        <v>0</v>
      </c>
      <c r="AF167" s="199">
        <v>0</v>
      </c>
      <c r="AG167" s="199">
        <v>0</v>
      </c>
      <c r="AH167" s="199">
        <v>0</v>
      </c>
      <c r="AI167" s="200">
        <f t="shared" si="77"/>
        <v>0.51592836358833183</v>
      </c>
      <c r="AJ167" s="131" t="str">
        <f t="shared" si="78"/>
        <v/>
      </c>
      <c r="BA167" s="131"/>
      <c r="BR167" s="131"/>
      <c r="CG167" s="131"/>
    </row>
    <row r="168" spans="1:85" ht="15">
      <c r="A168" s="149" t="s">
        <v>15</v>
      </c>
      <c r="B168" s="150">
        <v>7.1765308949363156E-3</v>
      </c>
      <c r="C168" s="150">
        <v>0</v>
      </c>
      <c r="D168" s="150">
        <v>0</v>
      </c>
      <c r="E168" s="150">
        <v>0</v>
      </c>
      <c r="F168" s="304"/>
      <c r="G168" s="150">
        <v>0</v>
      </c>
      <c r="H168" s="151">
        <v>0</v>
      </c>
      <c r="I168" s="152">
        <f t="shared" si="75"/>
        <v>7.1765308949363156E-3</v>
      </c>
      <c r="J168" s="139"/>
      <c r="K168" s="153" t="s">
        <v>15</v>
      </c>
      <c r="L168" s="154">
        <v>7.1765308949363156E-3</v>
      </c>
      <c r="M168" s="154">
        <v>0</v>
      </c>
      <c r="N168" s="154">
        <v>0</v>
      </c>
      <c r="O168" s="154">
        <v>0</v>
      </c>
      <c r="P168" s="154">
        <v>0</v>
      </c>
      <c r="Q168" s="154">
        <v>0</v>
      </c>
      <c r="R168" s="155">
        <v>0</v>
      </c>
      <c r="S168" s="156">
        <f t="shared" si="76"/>
        <v>7.1765308949363156E-3</v>
      </c>
      <c r="U168" s="201" t="s">
        <v>54</v>
      </c>
      <c r="V168" s="202">
        <v>7.1765308949363156E-3</v>
      </c>
      <c r="W168" s="202">
        <v>0</v>
      </c>
      <c r="X168" s="202">
        <v>0</v>
      </c>
      <c r="Y168" s="202">
        <v>0</v>
      </c>
      <c r="Z168" s="202">
        <v>0</v>
      </c>
      <c r="AA168" s="202">
        <v>0</v>
      </c>
      <c r="AB168" s="202">
        <v>0</v>
      </c>
      <c r="AC168" s="203">
        <v>0</v>
      </c>
      <c r="AD168" s="202">
        <v>0</v>
      </c>
      <c r="AE168" s="202">
        <v>0</v>
      </c>
      <c r="AF168" s="202">
        <v>0</v>
      </c>
      <c r="AG168" s="202">
        <v>0</v>
      </c>
      <c r="AH168" s="202">
        <v>0</v>
      </c>
      <c r="AI168" s="204">
        <f t="shared" si="77"/>
        <v>7.1765308949363156E-3</v>
      </c>
      <c r="AJ168" s="131" t="str">
        <f t="shared" si="78"/>
        <v/>
      </c>
      <c r="BA168" s="131"/>
      <c r="BR168" s="131"/>
      <c r="CG168" s="131"/>
    </row>
    <row r="169" spans="1:85" ht="15">
      <c r="A169" s="157" t="s">
        <v>55</v>
      </c>
      <c r="B169" s="146">
        <v>0</v>
      </c>
      <c r="C169" s="146">
        <v>0</v>
      </c>
      <c r="D169" s="146">
        <v>0</v>
      </c>
      <c r="E169" s="146">
        <v>2.8275958954009094E-2</v>
      </c>
      <c r="F169" s="304"/>
      <c r="G169" s="146">
        <v>0</v>
      </c>
      <c r="H169" s="158">
        <v>0</v>
      </c>
      <c r="I169" s="144">
        <f t="shared" si="75"/>
        <v>2.8275958954009094E-2</v>
      </c>
      <c r="J169" s="139"/>
      <c r="K169" s="159" t="s">
        <v>55</v>
      </c>
      <c r="L169" s="146">
        <v>0</v>
      </c>
      <c r="M169" s="146">
        <v>0</v>
      </c>
      <c r="N169" s="146">
        <v>0</v>
      </c>
      <c r="O169" s="146">
        <v>2.8275958954009094E-2</v>
      </c>
      <c r="P169" s="146">
        <v>4.1307817411510452</v>
      </c>
      <c r="Q169" s="146">
        <v>0</v>
      </c>
      <c r="R169" s="147">
        <v>0</v>
      </c>
      <c r="S169" s="148">
        <f t="shared" si="76"/>
        <v>4.1590577001050546</v>
      </c>
      <c r="U169" s="205" t="s">
        <v>55</v>
      </c>
      <c r="V169" s="197">
        <v>0</v>
      </c>
      <c r="W169" s="197">
        <v>0</v>
      </c>
      <c r="X169" s="197">
        <v>0</v>
      </c>
      <c r="Y169" s="197">
        <v>0</v>
      </c>
      <c r="Z169" s="197">
        <v>0</v>
      </c>
      <c r="AA169" s="197">
        <v>1.9367095173978831E-4</v>
      </c>
      <c r="AB169" s="197">
        <v>4.1307817411510452</v>
      </c>
      <c r="AC169" s="198">
        <v>2.8082288002269307E-2</v>
      </c>
      <c r="AD169" s="197">
        <v>0</v>
      </c>
      <c r="AE169" s="197">
        <v>0</v>
      </c>
      <c r="AF169" s="197">
        <v>0</v>
      </c>
      <c r="AG169" s="197">
        <v>0</v>
      </c>
      <c r="AH169" s="197">
        <v>2.8082288002269307E-2</v>
      </c>
      <c r="AI169" s="200">
        <f t="shared" si="77"/>
        <v>4.1590577001050546</v>
      </c>
      <c r="AJ169" s="131" t="str">
        <f t="shared" si="78"/>
        <v/>
      </c>
      <c r="BA169" s="131"/>
      <c r="BR169" s="131"/>
      <c r="CG169" s="131"/>
    </row>
    <row r="170" spans="1:85" ht="15">
      <c r="A170" s="149" t="s">
        <v>12</v>
      </c>
      <c r="B170" s="150">
        <v>0</v>
      </c>
      <c r="C170" s="150">
        <v>0</v>
      </c>
      <c r="D170" s="150">
        <v>0</v>
      </c>
      <c r="E170" s="150">
        <v>0</v>
      </c>
      <c r="F170" s="304"/>
      <c r="G170" s="150">
        <v>0</v>
      </c>
      <c r="H170" s="151">
        <v>0</v>
      </c>
      <c r="I170" s="152">
        <f t="shared" si="75"/>
        <v>0</v>
      </c>
      <c r="J170" s="139"/>
      <c r="K170" s="153" t="s">
        <v>12</v>
      </c>
      <c r="L170" s="154">
        <v>0</v>
      </c>
      <c r="M170" s="154">
        <v>0</v>
      </c>
      <c r="N170" s="154">
        <v>0</v>
      </c>
      <c r="O170" s="154">
        <v>0</v>
      </c>
      <c r="P170" s="154">
        <v>0.1310330499581614</v>
      </c>
      <c r="Q170" s="154">
        <v>0</v>
      </c>
      <c r="R170" s="155">
        <v>0</v>
      </c>
      <c r="S170" s="156">
        <f t="shared" si="76"/>
        <v>0.1310330499581614</v>
      </c>
      <c r="U170" s="201" t="s">
        <v>12</v>
      </c>
      <c r="V170" s="202">
        <v>0</v>
      </c>
      <c r="W170" s="202">
        <v>0</v>
      </c>
      <c r="X170" s="202">
        <v>0</v>
      </c>
      <c r="Y170" s="202">
        <v>0</v>
      </c>
      <c r="Z170" s="202">
        <v>0</v>
      </c>
      <c r="AA170" s="202">
        <v>0</v>
      </c>
      <c r="AB170" s="202">
        <v>0.1310330499581614</v>
      </c>
      <c r="AC170" s="203">
        <v>0</v>
      </c>
      <c r="AD170" s="202">
        <v>0</v>
      </c>
      <c r="AE170" s="202">
        <v>0</v>
      </c>
      <c r="AF170" s="202">
        <v>0</v>
      </c>
      <c r="AG170" s="202">
        <v>0</v>
      </c>
      <c r="AH170" s="202">
        <v>0</v>
      </c>
      <c r="AI170" s="204">
        <f t="shared" si="77"/>
        <v>0.1310330499581614</v>
      </c>
      <c r="AJ170" s="131" t="str">
        <f t="shared" si="78"/>
        <v/>
      </c>
      <c r="BA170" s="131"/>
      <c r="BR170" s="131"/>
      <c r="CG170" s="131"/>
    </row>
    <row r="171" spans="1:85" ht="15">
      <c r="A171" s="157" t="s">
        <v>56</v>
      </c>
      <c r="B171" s="146">
        <v>0</v>
      </c>
      <c r="C171" s="146">
        <v>0</v>
      </c>
      <c r="D171" s="146">
        <v>0</v>
      </c>
      <c r="E171" s="146">
        <v>0</v>
      </c>
      <c r="F171" s="304"/>
      <c r="G171" s="146">
        <v>0</v>
      </c>
      <c r="H171" s="158">
        <v>0</v>
      </c>
      <c r="I171" s="144">
        <f t="shared" si="75"/>
        <v>0</v>
      </c>
      <c r="J171" s="139"/>
      <c r="K171" s="159" t="s">
        <v>56</v>
      </c>
      <c r="L171" s="146">
        <v>0</v>
      </c>
      <c r="M171" s="146">
        <v>0</v>
      </c>
      <c r="N171" s="146">
        <v>0</v>
      </c>
      <c r="O171" s="146">
        <v>0</v>
      </c>
      <c r="P171" s="146">
        <v>0</v>
      </c>
      <c r="Q171" s="146">
        <v>0</v>
      </c>
      <c r="R171" s="147">
        <v>0</v>
      </c>
      <c r="S171" s="148">
        <f t="shared" si="76"/>
        <v>0</v>
      </c>
      <c r="U171" s="205" t="s">
        <v>56</v>
      </c>
      <c r="V171" s="197">
        <v>0</v>
      </c>
      <c r="W171" s="197">
        <v>0</v>
      </c>
      <c r="X171" s="197">
        <v>0</v>
      </c>
      <c r="Y171" s="197">
        <v>0</v>
      </c>
      <c r="Z171" s="197">
        <v>0</v>
      </c>
      <c r="AA171" s="197">
        <v>0</v>
      </c>
      <c r="AB171" s="197">
        <v>0</v>
      </c>
      <c r="AC171" s="198">
        <v>0</v>
      </c>
      <c r="AD171" s="197">
        <v>0</v>
      </c>
      <c r="AE171" s="197">
        <v>0</v>
      </c>
      <c r="AF171" s="197">
        <v>0</v>
      </c>
      <c r="AG171" s="197">
        <v>0</v>
      </c>
      <c r="AH171" s="197">
        <v>0</v>
      </c>
      <c r="AI171" s="200">
        <f t="shared" si="77"/>
        <v>0</v>
      </c>
      <c r="AJ171" s="131" t="str">
        <f t="shared" si="78"/>
        <v/>
      </c>
      <c r="BA171" s="131"/>
      <c r="BR171" s="131"/>
      <c r="CG171" s="131"/>
    </row>
    <row r="172" spans="1:85" ht="15">
      <c r="A172" s="149" t="s">
        <v>17</v>
      </c>
      <c r="B172" s="150">
        <v>0</v>
      </c>
      <c r="C172" s="150">
        <v>0</v>
      </c>
      <c r="D172" s="150">
        <v>0.11569098321171399</v>
      </c>
      <c r="E172" s="150">
        <v>0</v>
      </c>
      <c r="F172" s="304"/>
      <c r="G172" s="150">
        <v>0</v>
      </c>
      <c r="H172" s="151">
        <v>0</v>
      </c>
      <c r="I172" s="152">
        <f t="shared" si="75"/>
        <v>0.11569098321171399</v>
      </c>
      <c r="J172" s="139"/>
      <c r="K172" s="153" t="s">
        <v>17</v>
      </c>
      <c r="L172" s="154">
        <v>0</v>
      </c>
      <c r="M172" s="154">
        <v>0</v>
      </c>
      <c r="N172" s="154">
        <v>0.11569098321171399</v>
      </c>
      <c r="O172" s="154">
        <v>0</v>
      </c>
      <c r="P172" s="154">
        <v>0</v>
      </c>
      <c r="Q172" s="154">
        <v>0</v>
      </c>
      <c r="R172" s="155">
        <v>0</v>
      </c>
      <c r="S172" s="156">
        <f t="shared" si="76"/>
        <v>0.11569098321171399</v>
      </c>
      <c r="U172" s="201" t="s">
        <v>17</v>
      </c>
      <c r="V172" s="202">
        <v>0</v>
      </c>
      <c r="W172" s="202">
        <v>0</v>
      </c>
      <c r="X172" s="202">
        <v>0</v>
      </c>
      <c r="Y172" s="202">
        <v>0</v>
      </c>
      <c r="Z172" s="202">
        <v>0.11569098321171399</v>
      </c>
      <c r="AA172" s="202">
        <v>0</v>
      </c>
      <c r="AB172" s="202">
        <v>0</v>
      </c>
      <c r="AC172" s="203">
        <v>0</v>
      </c>
      <c r="AD172" s="202">
        <v>0</v>
      </c>
      <c r="AE172" s="202">
        <v>0</v>
      </c>
      <c r="AF172" s="202">
        <v>0</v>
      </c>
      <c r="AG172" s="202">
        <v>0</v>
      </c>
      <c r="AH172" s="202">
        <v>0</v>
      </c>
      <c r="AI172" s="204">
        <f t="shared" si="77"/>
        <v>0.11569098321171399</v>
      </c>
      <c r="AJ172" s="131" t="str">
        <f t="shared" si="78"/>
        <v/>
      </c>
      <c r="BA172" s="131"/>
      <c r="BR172" s="131"/>
      <c r="CG172" s="131"/>
    </row>
    <row r="173" spans="1:85" ht="15">
      <c r="A173" s="157" t="s">
        <v>141</v>
      </c>
      <c r="B173" s="146">
        <v>9.197369394656862</v>
      </c>
      <c r="C173" s="146">
        <v>0</v>
      </c>
      <c r="D173" s="146">
        <v>105.86836410750587</v>
      </c>
      <c r="E173" s="146">
        <v>1.9178270991787365</v>
      </c>
      <c r="F173" s="304"/>
      <c r="G173" s="146">
        <v>0</v>
      </c>
      <c r="H173" s="158">
        <v>0</v>
      </c>
      <c r="I173" s="144">
        <f t="shared" si="75"/>
        <v>116.98356060134147</v>
      </c>
      <c r="J173" s="139"/>
      <c r="K173" s="159" t="s">
        <v>141</v>
      </c>
      <c r="L173" s="146">
        <v>9.197369394656862</v>
      </c>
      <c r="M173" s="146">
        <v>0</v>
      </c>
      <c r="N173" s="146">
        <v>105.86836410750587</v>
      </c>
      <c r="O173" s="146">
        <v>1.9178270991787365</v>
      </c>
      <c r="P173" s="146">
        <v>0</v>
      </c>
      <c r="Q173" s="146">
        <v>0</v>
      </c>
      <c r="R173" s="147">
        <v>0</v>
      </c>
      <c r="S173" s="148">
        <f t="shared" si="76"/>
        <v>116.98356060134147</v>
      </c>
      <c r="U173" s="205" t="s">
        <v>141</v>
      </c>
      <c r="V173" s="197">
        <v>9.197369394656862</v>
      </c>
      <c r="W173" s="197">
        <v>0</v>
      </c>
      <c r="X173" s="197">
        <v>0</v>
      </c>
      <c r="Y173" s="197">
        <v>0</v>
      </c>
      <c r="Z173" s="197">
        <v>83.950340116891766</v>
      </c>
      <c r="AA173" s="197">
        <v>1.9178270991787365</v>
      </c>
      <c r="AB173" s="197">
        <v>0</v>
      </c>
      <c r="AC173" s="198">
        <v>21.918023990614099</v>
      </c>
      <c r="AD173" s="197">
        <v>0</v>
      </c>
      <c r="AE173" s="197">
        <v>0</v>
      </c>
      <c r="AF173" s="197">
        <v>0</v>
      </c>
      <c r="AG173" s="197">
        <v>21.918023990614099</v>
      </c>
      <c r="AH173" s="197">
        <v>0</v>
      </c>
      <c r="AI173" s="200">
        <f t="shared" si="77"/>
        <v>116.98356060134147</v>
      </c>
      <c r="AJ173" s="131" t="str">
        <f t="shared" si="78"/>
        <v/>
      </c>
      <c r="BA173" s="131"/>
      <c r="BR173" s="131"/>
      <c r="CG173" s="131"/>
    </row>
    <row r="174" spans="1:85" ht="15">
      <c r="A174" s="149" t="s">
        <v>25</v>
      </c>
      <c r="B174" s="150">
        <v>6.4722089648212355</v>
      </c>
      <c r="C174" s="150">
        <v>0.80467529834071716</v>
      </c>
      <c r="D174" s="150">
        <v>31.626713755063825</v>
      </c>
      <c r="E174" s="150">
        <v>144.25978446796529</v>
      </c>
      <c r="F174" s="304"/>
      <c r="G174" s="150">
        <v>13.260965086938695</v>
      </c>
      <c r="H174" s="151">
        <v>0</v>
      </c>
      <c r="I174" s="152">
        <f t="shared" si="75"/>
        <v>196.42434757312975</v>
      </c>
      <c r="J174" s="139"/>
      <c r="K174" s="153" t="s">
        <v>25</v>
      </c>
      <c r="L174" s="154">
        <v>6.4722089648212355</v>
      </c>
      <c r="M174" s="154">
        <v>0.80467529834071716</v>
      </c>
      <c r="N174" s="154">
        <v>31.626713755063825</v>
      </c>
      <c r="O174" s="154">
        <v>144.25978446796529</v>
      </c>
      <c r="P174" s="154">
        <v>7.0823370364498017E-3</v>
      </c>
      <c r="Q174" s="154">
        <v>13.260965086938695</v>
      </c>
      <c r="R174" s="155">
        <v>0</v>
      </c>
      <c r="S174" s="156">
        <f t="shared" si="76"/>
        <v>196.4314299101662</v>
      </c>
      <c r="U174" s="201" t="s">
        <v>25</v>
      </c>
      <c r="V174" s="202">
        <v>1.7516061760928905</v>
      </c>
      <c r="W174" s="202">
        <v>4.7206027887283453</v>
      </c>
      <c r="X174" s="202">
        <v>13.260965086938695</v>
      </c>
      <c r="Y174" s="202">
        <v>0.80467529834071716</v>
      </c>
      <c r="Z174" s="202">
        <v>31.626713755063825</v>
      </c>
      <c r="AA174" s="202">
        <v>144.25142773998425</v>
      </c>
      <c r="AB174" s="202">
        <v>7.0823370364498017E-3</v>
      </c>
      <c r="AC174" s="203">
        <v>8.3567279810408401E-3</v>
      </c>
      <c r="AD174" s="202">
        <v>0</v>
      </c>
      <c r="AE174" s="202">
        <v>0</v>
      </c>
      <c r="AF174" s="202">
        <v>0</v>
      </c>
      <c r="AG174" s="202">
        <v>0</v>
      </c>
      <c r="AH174" s="202">
        <v>8.3567279810408401E-3</v>
      </c>
      <c r="AI174" s="204">
        <f t="shared" si="77"/>
        <v>196.4314299101662</v>
      </c>
      <c r="AJ174" s="131" t="str">
        <f t="shared" si="78"/>
        <v/>
      </c>
      <c r="BA174" s="131"/>
      <c r="BR174" s="131"/>
      <c r="CG174" s="131"/>
    </row>
    <row r="175" spans="1:85" ht="15">
      <c r="A175" s="157" t="s">
        <v>24</v>
      </c>
      <c r="B175" s="146">
        <v>2.3320187047219911</v>
      </c>
      <c r="C175" s="146">
        <v>0</v>
      </c>
      <c r="D175" s="146">
        <v>0</v>
      </c>
      <c r="E175" s="146">
        <v>0</v>
      </c>
      <c r="F175" s="304"/>
      <c r="G175" s="146">
        <v>0</v>
      </c>
      <c r="H175" s="158">
        <v>0</v>
      </c>
      <c r="I175" s="144">
        <f t="shared" si="75"/>
        <v>2.3320187047219911</v>
      </c>
      <c r="J175" s="139"/>
      <c r="K175" s="159" t="s">
        <v>24</v>
      </c>
      <c r="L175" s="146">
        <v>2.3320187047219911</v>
      </c>
      <c r="M175" s="146">
        <v>0</v>
      </c>
      <c r="N175" s="146">
        <v>0</v>
      </c>
      <c r="O175" s="146">
        <v>0</v>
      </c>
      <c r="P175" s="146">
        <v>0</v>
      </c>
      <c r="Q175" s="146">
        <v>0</v>
      </c>
      <c r="R175" s="147">
        <v>0</v>
      </c>
      <c r="S175" s="148">
        <f t="shared" si="76"/>
        <v>2.3320187047219911</v>
      </c>
      <c r="U175" s="205" t="s">
        <v>24</v>
      </c>
      <c r="V175" s="197">
        <v>2.3320187047219911</v>
      </c>
      <c r="W175" s="197">
        <v>0</v>
      </c>
      <c r="X175" s="197">
        <v>0</v>
      </c>
      <c r="Y175" s="197">
        <v>0</v>
      </c>
      <c r="Z175" s="197">
        <v>0</v>
      </c>
      <c r="AA175" s="197">
        <v>0</v>
      </c>
      <c r="AB175" s="197">
        <v>0</v>
      </c>
      <c r="AC175" s="198">
        <v>0</v>
      </c>
      <c r="AD175" s="197">
        <v>0</v>
      </c>
      <c r="AE175" s="197">
        <v>0</v>
      </c>
      <c r="AF175" s="197">
        <v>0</v>
      </c>
      <c r="AG175" s="197">
        <v>0</v>
      </c>
      <c r="AH175" s="197">
        <v>0</v>
      </c>
      <c r="AI175" s="200">
        <f t="shared" si="77"/>
        <v>2.3320187047219911</v>
      </c>
      <c r="AJ175" s="131" t="str">
        <f t="shared" si="78"/>
        <v/>
      </c>
      <c r="BA175" s="131"/>
      <c r="BR175" s="131"/>
      <c r="CG175" s="131"/>
    </row>
    <row r="176" spans="1:85" ht="15">
      <c r="A176" s="149" t="s">
        <v>57</v>
      </c>
      <c r="B176" s="150">
        <v>0</v>
      </c>
      <c r="C176" s="150">
        <v>0</v>
      </c>
      <c r="D176" s="150">
        <v>0</v>
      </c>
      <c r="E176" s="150">
        <v>0</v>
      </c>
      <c r="F176" s="304"/>
      <c r="G176" s="150">
        <v>0</v>
      </c>
      <c r="H176" s="151">
        <v>0</v>
      </c>
      <c r="I176" s="152">
        <f t="shared" si="75"/>
        <v>0</v>
      </c>
      <c r="J176" s="139"/>
      <c r="K176" s="153" t="s">
        <v>57</v>
      </c>
      <c r="L176" s="154">
        <v>0</v>
      </c>
      <c r="M176" s="154">
        <v>0</v>
      </c>
      <c r="N176" s="154">
        <v>0</v>
      </c>
      <c r="O176" s="154">
        <v>0</v>
      </c>
      <c r="P176" s="154">
        <v>0</v>
      </c>
      <c r="Q176" s="154">
        <v>0</v>
      </c>
      <c r="R176" s="155">
        <v>0</v>
      </c>
      <c r="S176" s="156">
        <f t="shared" si="76"/>
        <v>0</v>
      </c>
      <c r="U176" s="201" t="s">
        <v>57</v>
      </c>
      <c r="V176" s="202">
        <v>0</v>
      </c>
      <c r="W176" s="202">
        <v>0</v>
      </c>
      <c r="X176" s="202">
        <v>0</v>
      </c>
      <c r="Y176" s="202">
        <v>0</v>
      </c>
      <c r="Z176" s="202">
        <v>0</v>
      </c>
      <c r="AA176" s="202">
        <v>0</v>
      </c>
      <c r="AB176" s="202">
        <v>0</v>
      </c>
      <c r="AC176" s="203">
        <v>0</v>
      </c>
      <c r="AD176" s="202">
        <v>0</v>
      </c>
      <c r="AE176" s="202">
        <v>0</v>
      </c>
      <c r="AF176" s="202">
        <v>0</v>
      </c>
      <c r="AG176" s="202">
        <v>0</v>
      </c>
      <c r="AH176" s="202">
        <v>0</v>
      </c>
      <c r="AI176" s="204">
        <f t="shared" si="77"/>
        <v>0</v>
      </c>
      <c r="AJ176" s="131" t="str">
        <f t="shared" si="78"/>
        <v/>
      </c>
      <c r="BA176" s="131"/>
      <c r="BR176" s="131"/>
      <c r="CG176" s="131"/>
    </row>
    <row r="177" spans="1:85" ht="15">
      <c r="A177" s="157" t="s">
        <v>22</v>
      </c>
      <c r="B177" s="146">
        <v>0</v>
      </c>
      <c r="C177" s="146">
        <v>0</v>
      </c>
      <c r="D177" s="146">
        <v>0</v>
      </c>
      <c r="E177" s="146">
        <v>0.21172000004933997</v>
      </c>
      <c r="F177" s="304"/>
      <c r="G177" s="146">
        <v>0</v>
      </c>
      <c r="H177" s="158">
        <v>0</v>
      </c>
      <c r="I177" s="144">
        <f t="shared" si="75"/>
        <v>0.21172000004933997</v>
      </c>
      <c r="J177" s="139"/>
      <c r="K177" s="159" t="s">
        <v>22</v>
      </c>
      <c r="L177" s="146">
        <v>0</v>
      </c>
      <c r="M177" s="146">
        <v>0</v>
      </c>
      <c r="N177" s="146">
        <v>0</v>
      </c>
      <c r="O177" s="146">
        <v>0.21172000004933997</v>
      </c>
      <c r="P177" s="146">
        <v>0.22579080035128193</v>
      </c>
      <c r="Q177" s="146">
        <v>0</v>
      </c>
      <c r="R177" s="147">
        <v>0</v>
      </c>
      <c r="S177" s="148">
        <f t="shared" si="76"/>
        <v>0.4375108004006219</v>
      </c>
      <c r="U177" s="205" t="s">
        <v>22</v>
      </c>
      <c r="V177" s="197">
        <v>0</v>
      </c>
      <c r="W177" s="197">
        <v>0</v>
      </c>
      <c r="X177" s="197">
        <v>0</v>
      </c>
      <c r="Y177" s="197">
        <v>0</v>
      </c>
      <c r="Z177" s="197">
        <v>0</v>
      </c>
      <c r="AA177" s="197">
        <v>0</v>
      </c>
      <c r="AB177" s="197">
        <v>0.22579080035128193</v>
      </c>
      <c r="AC177" s="198">
        <v>0.21172000004933997</v>
      </c>
      <c r="AD177" s="197">
        <v>0</v>
      </c>
      <c r="AE177" s="197">
        <v>0</v>
      </c>
      <c r="AF177" s="197">
        <v>0</v>
      </c>
      <c r="AG177" s="197">
        <v>0</v>
      </c>
      <c r="AH177" s="197">
        <v>0.21172000004933997</v>
      </c>
      <c r="AI177" s="200">
        <f t="shared" si="77"/>
        <v>0.4375108004006219</v>
      </c>
      <c r="AJ177" s="131" t="str">
        <f t="shared" si="78"/>
        <v/>
      </c>
      <c r="BA177" s="131"/>
      <c r="BR177" s="131"/>
      <c r="CG177" s="131"/>
    </row>
    <row r="178" spans="1:85" ht="15">
      <c r="A178" s="149" t="s">
        <v>21</v>
      </c>
      <c r="B178" s="150">
        <v>0</v>
      </c>
      <c r="C178" s="150">
        <v>0</v>
      </c>
      <c r="D178" s="150">
        <v>0</v>
      </c>
      <c r="E178" s="150">
        <v>0</v>
      </c>
      <c r="F178" s="304"/>
      <c r="G178" s="150">
        <v>0</v>
      </c>
      <c r="H178" s="151">
        <v>0</v>
      </c>
      <c r="I178" s="152">
        <f t="shared" si="75"/>
        <v>0</v>
      </c>
      <c r="J178" s="139"/>
      <c r="K178" s="153" t="s">
        <v>21</v>
      </c>
      <c r="L178" s="154">
        <v>0</v>
      </c>
      <c r="M178" s="154">
        <v>0</v>
      </c>
      <c r="N178" s="154">
        <v>0</v>
      </c>
      <c r="O178" s="154">
        <v>0</v>
      </c>
      <c r="P178" s="154">
        <v>0</v>
      </c>
      <c r="Q178" s="154">
        <v>0</v>
      </c>
      <c r="R178" s="155">
        <v>0</v>
      </c>
      <c r="S178" s="156">
        <f t="shared" si="76"/>
        <v>0</v>
      </c>
      <c r="U178" s="201" t="s">
        <v>58</v>
      </c>
      <c r="V178" s="202">
        <v>0</v>
      </c>
      <c r="W178" s="202">
        <v>0</v>
      </c>
      <c r="X178" s="202">
        <v>0</v>
      </c>
      <c r="Y178" s="202">
        <v>0</v>
      </c>
      <c r="Z178" s="202">
        <v>0</v>
      </c>
      <c r="AA178" s="202">
        <v>0</v>
      </c>
      <c r="AB178" s="202">
        <v>0</v>
      </c>
      <c r="AC178" s="203">
        <v>0</v>
      </c>
      <c r="AD178" s="202">
        <v>0</v>
      </c>
      <c r="AE178" s="202">
        <v>0</v>
      </c>
      <c r="AF178" s="202">
        <v>0</v>
      </c>
      <c r="AG178" s="202">
        <v>0</v>
      </c>
      <c r="AH178" s="202">
        <v>0</v>
      </c>
      <c r="AI178" s="204">
        <f t="shared" si="77"/>
        <v>0</v>
      </c>
      <c r="AJ178" s="131" t="str">
        <f t="shared" si="78"/>
        <v/>
      </c>
      <c r="BA178" s="131"/>
      <c r="BR178" s="131"/>
      <c r="CG178" s="131"/>
    </row>
    <row r="179" spans="1:85" ht="15">
      <c r="A179" s="160" t="s">
        <v>61</v>
      </c>
      <c r="B179" s="146">
        <v>0</v>
      </c>
      <c r="C179" s="146">
        <v>0</v>
      </c>
      <c r="D179" s="146">
        <v>0</v>
      </c>
      <c r="E179" s="146">
        <v>0</v>
      </c>
      <c r="F179" s="304"/>
      <c r="G179" s="146">
        <v>0</v>
      </c>
      <c r="H179" s="158">
        <v>0</v>
      </c>
      <c r="I179" s="144">
        <f t="shared" si="75"/>
        <v>0</v>
      </c>
      <c r="J179" s="139"/>
      <c r="K179" s="161" t="s">
        <v>61</v>
      </c>
      <c r="L179" s="146">
        <v>0</v>
      </c>
      <c r="M179" s="146">
        <v>0</v>
      </c>
      <c r="N179" s="146">
        <v>0</v>
      </c>
      <c r="O179" s="146">
        <v>0</v>
      </c>
      <c r="P179" s="146">
        <v>0</v>
      </c>
      <c r="Q179" s="146">
        <v>0</v>
      </c>
      <c r="R179" s="147">
        <v>0</v>
      </c>
      <c r="S179" s="148">
        <f t="shared" si="76"/>
        <v>0</v>
      </c>
      <c r="U179" s="206" t="s">
        <v>59</v>
      </c>
      <c r="V179" s="197">
        <v>0</v>
      </c>
      <c r="W179" s="197">
        <v>0</v>
      </c>
      <c r="X179" s="197">
        <v>0</v>
      </c>
      <c r="Y179" s="197">
        <v>0</v>
      </c>
      <c r="Z179" s="197">
        <v>0</v>
      </c>
      <c r="AA179" s="197">
        <v>0</v>
      </c>
      <c r="AB179" s="197">
        <v>0</v>
      </c>
      <c r="AC179" s="198">
        <v>0</v>
      </c>
      <c r="AD179" s="199">
        <v>0</v>
      </c>
      <c r="AE179" s="199">
        <v>0</v>
      </c>
      <c r="AF179" s="199">
        <v>0</v>
      </c>
      <c r="AG179" s="199">
        <v>0</v>
      </c>
      <c r="AH179" s="199">
        <v>0</v>
      </c>
      <c r="AI179" s="200">
        <f t="shared" si="77"/>
        <v>0</v>
      </c>
      <c r="AJ179" s="131" t="str">
        <f t="shared" si="78"/>
        <v/>
      </c>
      <c r="BA179" s="131"/>
      <c r="BR179" s="131"/>
      <c r="CG179" s="131"/>
    </row>
    <row r="180" spans="1:85">
      <c r="A180" s="162" t="s">
        <v>23</v>
      </c>
      <c r="B180" s="163">
        <v>0</v>
      </c>
      <c r="C180" s="163">
        <v>0</v>
      </c>
      <c r="D180" s="163">
        <v>0</v>
      </c>
      <c r="E180" s="163">
        <v>0</v>
      </c>
      <c r="F180" s="304"/>
      <c r="G180" s="163">
        <v>0</v>
      </c>
      <c r="H180" s="164">
        <v>0</v>
      </c>
      <c r="I180" s="165">
        <f t="shared" si="75"/>
        <v>0</v>
      </c>
      <c r="J180" s="139"/>
      <c r="K180" s="166" t="s">
        <v>23</v>
      </c>
      <c r="L180" s="167">
        <v>0</v>
      </c>
      <c r="M180" s="167">
        <v>0</v>
      </c>
      <c r="N180" s="167">
        <v>0</v>
      </c>
      <c r="O180" s="167">
        <v>0</v>
      </c>
      <c r="P180" s="167">
        <v>0</v>
      </c>
      <c r="Q180" s="167">
        <v>0</v>
      </c>
      <c r="R180" s="168">
        <v>0</v>
      </c>
      <c r="S180" s="169">
        <f t="shared" si="76"/>
        <v>0</v>
      </c>
      <c r="U180" s="207" t="s">
        <v>62</v>
      </c>
      <c r="V180" s="208">
        <v>0</v>
      </c>
      <c r="W180" s="208">
        <v>0</v>
      </c>
      <c r="X180" s="208">
        <v>0</v>
      </c>
      <c r="Y180" s="208">
        <v>0</v>
      </c>
      <c r="Z180" s="208">
        <v>0</v>
      </c>
      <c r="AA180" s="208">
        <v>0</v>
      </c>
      <c r="AB180" s="208">
        <v>0</v>
      </c>
      <c r="AC180" s="208">
        <v>0</v>
      </c>
      <c r="AD180" s="208">
        <v>0</v>
      </c>
      <c r="AE180" s="208">
        <v>0</v>
      </c>
      <c r="AF180" s="208">
        <v>0</v>
      </c>
      <c r="AG180" s="208">
        <v>0</v>
      </c>
      <c r="AH180" s="92">
        <v>0</v>
      </c>
      <c r="AI180" s="209">
        <f t="shared" si="77"/>
        <v>0</v>
      </c>
      <c r="AJ180" s="131" t="str">
        <f t="shared" si="78"/>
        <v/>
      </c>
      <c r="BA180" s="131"/>
      <c r="BR180" s="131"/>
      <c r="CG180" s="131"/>
    </row>
    <row r="181" spans="1:85">
      <c r="A181" s="170" t="s">
        <v>19</v>
      </c>
      <c r="B181" s="171">
        <v>0</v>
      </c>
      <c r="C181" s="171">
        <v>0</v>
      </c>
      <c r="D181" s="171">
        <v>0</v>
      </c>
      <c r="E181" s="171">
        <v>0</v>
      </c>
      <c r="F181" s="304"/>
      <c r="G181" s="171">
        <v>0</v>
      </c>
      <c r="H181" s="172">
        <v>0</v>
      </c>
      <c r="I181" s="173">
        <f t="shared" si="75"/>
        <v>0</v>
      </c>
      <c r="J181" s="139"/>
      <c r="K181" s="174" t="s">
        <v>19</v>
      </c>
      <c r="L181" s="171">
        <v>0</v>
      </c>
      <c r="M181" s="171">
        <v>0</v>
      </c>
      <c r="N181" s="171">
        <v>0</v>
      </c>
      <c r="O181" s="171">
        <v>0</v>
      </c>
      <c r="P181" s="171">
        <v>0</v>
      </c>
      <c r="Q181" s="171">
        <v>0</v>
      </c>
      <c r="R181" s="175">
        <v>0</v>
      </c>
      <c r="S181" s="176">
        <f t="shared" si="76"/>
        <v>0</v>
      </c>
      <c r="U181" s="210" t="s">
        <v>19</v>
      </c>
      <c r="V181" s="211">
        <v>0</v>
      </c>
      <c r="W181" s="211">
        <v>0</v>
      </c>
      <c r="X181" s="211">
        <v>0</v>
      </c>
      <c r="Y181" s="211">
        <v>0</v>
      </c>
      <c r="Z181" s="211">
        <v>0</v>
      </c>
      <c r="AA181" s="211">
        <v>0</v>
      </c>
      <c r="AB181" s="211">
        <v>0</v>
      </c>
      <c r="AC181" s="211">
        <v>0</v>
      </c>
      <c r="AD181" s="212">
        <v>0</v>
      </c>
      <c r="AE181" s="212">
        <v>0</v>
      </c>
      <c r="AF181" s="212">
        <v>0</v>
      </c>
      <c r="AG181" s="212">
        <v>0</v>
      </c>
      <c r="AH181" s="212">
        <v>0</v>
      </c>
      <c r="AI181" s="213">
        <f t="shared" si="77"/>
        <v>0</v>
      </c>
      <c r="AJ181" s="131" t="str">
        <f t="shared" si="78"/>
        <v/>
      </c>
      <c r="BA181" s="131"/>
      <c r="BR181" s="131"/>
      <c r="CG181" s="131"/>
    </row>
    <row r="182" spans="1:85">
      <c r="A182" s="162" t="s">
        <v>20</v>
      </c>
      <c r="B182" s="163">
        <v>0</v>
      </c>
      <c r="C182" s="163">
        <v>0</v>
      </c>
      <c r="D182" s="163">
        <v>0</v>
      </c>
      <c r="E182" s="163">
        <v>0</v>
      </c>
      <c r="F182" s="304"/>
      <c r="G182" s="163">
        <v>0</v>
      </c>
      <c r="H182" s="164">
        <v>0</v>
      </c>
      <c r="I182" s="165">
        <f t="shared" si="75"/>
        <v>0</v>
      </c>
      <c r="J182" s="139"/>
      <c r="K182" s="166" t="s">
        <v>20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8">
        <v>0</v>
      </c>
      <c r="S182" s="169">
        <f t="shared" si="76"/>
        <v>0</v>
      </c>
      <c r="U182" s="207" t="s">
        <v>20</v>
      </c>
      <c r="V182" s="208">
        <v>0</v>
      </c>
      <c r="W182" s="208">
        <v>0</v>
      </c>
      <c r="X182" s="208">
        <v>0</v>
      </c>
      <c r="Y182" s="208">
        <v>0</v>
      </c>
      <c r="Z182" s="208">
        <v>0</v>
      </c>
      <c r="AA182" s="208">
        <v>0</v>
      </c>
      <c r="AB182" s="208">
        <v>0</v>
      </c>
      <c r="AC182" s="208">
        <v>0</v>
      </c>
      <c r="AD182" s="208">
        <v>0</v>
      </c>
      <c r="AE182" s="208">
        <v>0</v>
      </c>
      <c r="AF182" s="208">
        <v>0</v>
      </c>
      <c r="AG182" s="208">
        <v>0</v>
      </c>
      <c r="AH182" s="92">
        <v>0</v>
      </c>
      <c r="AI182" s="209">
        <f t="shared" si="77"/>
        <v>0</v>
      </c>
      <c r="AJ182" s="131" t="str">
        <f t="shared" si="78"/>
        <v/>
      </c>
      <c r="BA182" s="131"/>
      <c r="BR182" s="131"/>
      <c r="CG182" s="131"/>
    </row>
    <row r="183" spans="1:85" ht="15" thickBot="1">
      <c r="A183" s="177" t="s">
        <v>11</v>
      </c>
      <c r="B183" s="178">
        <v>0</v>
      </c>
      <c r="C183" s="178">
        <v>0</v>
      </c>
      <c r="D183" s="178">
        <v>0</v>
      </c>
      <c r="E183" s="178">
        <v>0</v>
      </c>
      <c r="F183" s="305"/>
      <c r="G183" s="178">
        <v>0</v>
      </c>
      <c r="H183" s="179">
        <v>0</v>
      </c>
      <c r="I183" s="180">
        <f t="shared" si="75"/>
        <v>0</v>
      </c>
      <c r="J183" s="139"/>
      <c r="K183" s="181" t="s">
        <v>11</v>
      </c>
      <c r="L183" s="178">
        <v>0</v>
      </c>
      <c r="M183" s="178">
        <v>0</v>
      </c>
      <c r="N183" s="178">
        <v>0</v>
      </c>
      <c r="O183" s="178">
        <v>0</v>
      </c>
      <c r="P183" s="178">
        <v>0</v>
      </c>
      <c r="Q183" s="178">
        <v>0</v>
      </c>
      <c r="R183" s="182">
        <v>0</v>
      </c>
      <c r="S183" s="183">
        <f t="shared" si="76"/>
        <v>0</v>
      </c>
      <c r="U183" s="210" t="s">
        <v>11</v>
      </c>
      <c r="V183" s="211">
        <v>0</v>
      </c>
      <c r="W183" s="211">
        <v>0</v>
      </c>
      <c r="X183" s="211">
        <v>0</v>
      </c>
      <c r="Y183" s="211">
        <v>0</v>
      </c>
      <c r="Z183" s="211">
        <v>0</v>
      </c>
      <c r="AA183" s="211">
        <v>0</v>
      </c>
      <c r="AB183" s="211">
        <v>0</v>
      </c>
      <c r="AC183" s="211">
        <v>0</v>
      </c>
      <c r="AD183" s="212">
        <v>0</v>
      </c>
      <c r="AE183" s="212">
        <v>0</v>
      </c>
      <c r="AF183" s="212">
        <v>0</v>
      </c>
      <c r="AG183" s="212">
        <v>0</v>
      </c>
      <c r="AH183" s="212">
        <v>0</v>
      </c>
      <c r="AI183" s="213">
        <f t="shared" si="77"/>
        <v>0</v>
      </c>
      <c r="AJ183" s="131" t="str">
        <f t="shared" si="78"/>
        <v/>
      </c>
      <c r="BA183" s="131"/>
      <c r="BR183" s="131"/>
      <c r="CG183" s="131"/>
    </row>
    <row r="184" spans="1:85" ht="15">
      <c r="A184" s="184" t="s">
        <v>26</v>
      </c>
      <c r="B184" s="185">
        <f>SUM(B163:B179)</f>
        <v>18.079093638882185</v>
      </c>
      <c r="C184" s="185">
        <f t="shared" ref="C184:I184" si="79">SUM(C163:C179)</f>
        <v>0.80467529834071716</v>
      </c>
      <c r="D184" s="185">
        <f t="shared" si="79"/>
        <v>138.05682011389206</v>
      </c>
      <c r="E184" s="185">
        <f t="shared" si="79"/>
        <v>146.41760752614738</v>
      </c>
      <c r="F184" s="185">
        <f t="shared" si="79"/>
        <v>0</v>
      </c>
      <c r="G184" s="185">
        <f t="shared" si="79"/>
        <v>13.260965086938695</v>
      </c>
      <c r="H184" s="187">
        <f t="shared" si="79"/>
        <v>0</v>
      </c>
      <c r="I184" s="144">
        <f t="shared" si="79"/>
        <v>316.61916166420104</v>
      </c>
      <c r="J184" s="139"/>
      <c r="K184" s="186" t="s">
        <v>26</v>
      </c>
      <c r="L184" s="185">
        <f>SUM(L163:L179)</f>
        <v>18.079093638882185</v>
      </c>
      <c r="M184" s="185">
        <f t="shared" ref="M184:S184" si="80">SUM(M163:M179)</f>
        <v>0.80467529834071716</v>
      </c>
      <c r="N184" s="185">
        <f t="shared" si="80"/>
        <v>138.05682011389206</v>
      </c>
      <c r="O184" s="185">
        <f t="shared" si="80"/>
        <v>146.41760752614738</v>
      </c>
      <c r="P184" s="185">
        <f t="shared" si="80"/>
        <v>4.4946879284969388</v>
      </c>
      <c r="Q184" s="185">
        <f t="shared" si="80"/>
        <v>13.260965086938695</v>
      </c>
      <c r="R184" s="187">
        <f t="shared" si="80"/>
        <v>0</v>
      </c>
      <c r="S184" s="188">
        <f t="shared" si="80"/>
        <v>321.11384959269793</v>
      </c>
      <c r="T184" s="131" t="str">
        <f>IF(ABS(S184-AI184)&gt;0.01,S184-AI184,"")</f>
        <v/>
      </c>
      <c r="U184" s="214" t="s">
        <v>60</v>
      </c>
      <c r="V184" s="215">
        <f>SUM(V163:V179)</f>
        <v>13.358490850153839</v>
      </c>
      <c r="W184" s="215">
        <f t="shared" ref="W184:AH184" si="81">SUM(W163:W179)</f>
        <v>4.7206027887283453</v>
      </c>
      <c r="X184" s="215">
        <f t="shared" si="81"/>
        <v>13.260965086938695</v>
      </c>
      <c r="Y184" s="215">
        <f t="shared" si="81"/>
        <v>0.80467529834071716</v>
      </c>
      <c r="Z184" s="215">
        <f t="shared" si="81"/>
        <v>116.13879612327796</v>
      </c>
      <c r="AA184" s="215">
        <f t="shared" si="81"/>
        <v>146.16944851011473</v>
      </c>
      <c r="AB184" s="215">
        <f t="shared" si="81"/>
        <v>4.4946879284969388</v>
      </c>
      <c r="AC184" s="215">
        <f t="shared" si="81"/>
        <v>22.166183006646751</v>
      </c>
      <c r="AD184" s="216">
        <f t="shared" si="81"/>
        <v>0</v>
      </c>
      <c r="AE184" s="216">
        <f t="shared" si="81"/>
        <v>0</v>
      </c>
      <c r="AF184" s="216">
        <f t="shared" si="81"/>
        <v>0</v>
      </c>
      <c r="AG184" s="216">
        <f t="shared" si="81"/>
        <v>21.918023990614099</v>
      </c>
      <c r="AH184" s="216">
        <f t="shared" si="81"/>
        <v>0.24815901603265011</v>
      </c>
      <c r="AI184" s="217">
        <f>SUM(V184:AC184)</f>
        <v>321.11384959269799</v>
      </c>
      <c r="AJ184" s="131" t="str">
        <f t="shared" si="78"/>
        <v/>
      </c>
      <c r="BA184" s="131"/>
      <c r="BR184" s="131"/>
      <c r="CG184" s="131"/>
    </row>
    <row r="185" spans="1:85" s="2" customFormat="1" ht="15" thickBot="1">
      <c r="A185" s="15" t="s">
        <v>100</v>
      </c>
      <c r="B185" s="100">
        <f>IF($I184=0,"-",B184/$I184)</f>
        <v>5.7100440617224718E-2</v>
      </c>
      <c r="C185" s="100">
        <f t="shared" ref="C185:H185" si="82">IF($I184=0,"-",C184/$I184)</f>
        <v>2.5414611488174463E-3</v>
      </c>
      <c r="D185" s="100">
        <f t="shared" si="82"/>
        <v>0.43603431765861322</v>
      </c>
      <c r="E185" s="100">
        <f t="shared" si="82"/>
        <v>0.46244076560797198</v>
      </c>
      <c r="F185" s="100">
        <f t="shared" si="82"/>
        <v>0</v>
      </c>
      <c r="G185" s="100">
        <f t="shared" si="82"/>
        <v>4.1883014967372595E-2</v>
      </c>
      <c r="H185" s="101">
        <f t="shared" si="82"/>
        <v>0</v>
      </c>
      <c r="I185" s="102">
        <f>SUM(B185:H185)</f>
        <v>1</v>
      </c>
      <c r="J185" s="131"/>
      <c r="K185" s="27" t="s">
        <v>100</v>
      </c>
      <c r="L185" s="76">
        <f t="shared" ref="L185:R185" si="83">IF($S184=0,"-",L184/$S184)</f>
        <v>5.6301195547354244E-2</v>
      </c>
      <c r="M185" s="76">
        <f t="shared" si="83"/>
        <v>2.5058878630160935E-3</v>
      </c>
      <c r="N185" s="76">
        <f t="shared" si="83"/>
        <v>0.42993106740492154</v>
      </c>
      <c r="O185" s="76">
        <f t="shared" si="83"/>
        <v>0.45596789958410094</v>
      </c>
      <c r="P185" s="76">
        <f t="shared" si="83"/>
        <v>1.3997178677276045E-2</v>
      </c>
      <c r="Q185" s="76">
        <f t="shared" si="83"/>
        <v>4.1296770923331255E-2</v>
      </c>
      <c r="R185" s="77">
        <f t="shared" si="83"/>
        <v>0</v>
      </c>
      <c r="S185" s="78">
        <f>SUM(L185:R185)</f>
        <v>1</v>
      </c>
      <c r="U185" s="36" t="s">
        <v>100</v>
      </c>
      <c r="V185" s="103">
        <f>+V184/$AI184</f>
        <v>4.1600481782700427E-2</v>
      </c>
      <c r="W185" s="103">
        <f t="shared" ref="W185:AH185" si="84">+W184/$AI184</f>
        <v>1.4700713764653799E-2</v>
      </c>
      <c r="X185" s="103">
        <f t="shared" si="84"/>
        <v>4.1296770923331248E-2</v>
      </c>
      <c r="Y185" s="103">
        <f t="shared" si="84"/>
        <v>2.5058878630160931E-3</v>
      </c>
      <c r="Z185" s="103">
        <f t="shared" si="84"/>
        <v>0.36167482738782158</v>
      </c>
      <c r="AA185" s="103">
        <f t="shared" si="84"/>
        <v>0.45519509262997099</v>
      </c>
      <c r="AB185" s="103">
        <f t="shared" si="84"/>
        <v>1.3997178677276043E-2</v>
      </c>
      <c r="AC185" s="103">
        <f t="shared" si="84"/>
        <v>6.9029046971229732E-2</v>
      </c>
      <c r="AD185" s="103">
        <f t="shared" si="84"/>
        <v>0</v>
      </c>
      <c r="AE185" s="103">
        <f t="shared" si="84"/>
        <v>0</v>
      </c>
      <c r="AF185" s="103">
        <f t="shared" si="84"/>
        <v>0</v>
      </c>
      <c r="AG185" s="103">
        <f t="shared" si="84"/>
        <v>6.8256240017099859E-2</v>
      </c>
      <c r="AH185" s="103">
        <f t="shared" si="84"/>
        <v>7.7280695412986996E-4</v>
      </c>
      <c r="AI185" s="104">
        <f>SUM(V185:AC185)</f>
        <v>0.99999999999999978</v>
      </c>
      <c r="AJ185" s="2" t="str">
        <f t="shared" si="78"/>
        <v/>
      </c>
    </row>
    <row r="186" spans="1:85" ht="15" thickBot="1">
      <c r="A186" s="218"/>
      <c r="B186" s="218"/>
      <c r="C186" s="218"/>
      <c r="D186" s="218"/>
      <c r="E186" s="218"/>
      <c r="F186" s="218"/>
      <c r="G186" s="218"/>
      <c r="H186" s="218"/>
      <c r="I186" s="218"/>
      <c r="K186" s="218"/>
      <c r="L186" s="218"/>
      <c r="M186" s="218"/>
      <c r="N186" s="218"/>
      <c r="O186" s="218"/>
      <c r="P186" s="218"/>
      <c r="Q186" s="218"/>
      <c r="R186" s="218"/>
      <c r="S186" s="218"/>
      <c r="AI186" s="139"/>
      <c r="BA186" s="131"/>
      <c r="BR186" s="131"/>
      <c r="CG186" s="131"/>
    </row>
    <row r="187" spans="1:85" ht="28.5">
      <c r="A187" s="328" t="s">
        <v>32</v>
      </c>
      <c r="B187" s="135" t="s">
        <v>0</v>
      </c>
      <c r="C187" s="135" t="s">
        <v>1</v>
      </c>
      <c r="D187" s="135" t="s">
        <v>2</v>
      </c>
      <c r="E187" s="135" t="s">
        <v>3</v>
      </c>
      <c r="F187" s="135" t="s">
        <v>27</v>
      </c>
      <c r="G187" s="135" t="s">
        <v>4</v>
      </c>
      <c r="H187" s="135" t="s">
        <v>5</v>
      </c>
      <c r="I187" s="136" t="s">
        <v>6</v>
      </c>
      <c r="K187" s="330" t="s">
        <v>32</v>
      </c>
      <c r="L187" s="137" t="s">
        <v>0</v>
      </c>
      <c r="M187" s="137" t="s">
        <v>1</v>
      </c>
      <c r="N187" s="137" t="s">
        <v>2</v>
      </c>
      <c r="O187" s="137" t="s">
        <v>3</v>
      </c>
      <c r="P187" s="137" t="s">
        <v>27</v>
      </c>
      <c r="Q187" s="137" t="s">
        <v>4</v>
      </c>
      <c r="R187" s="137" t="s">
        <v>5</v>
      </c>
      <c r="S187" s="138" t="s">
        <v>6</v>
      </c>
      <c r="U187" s="332" t="s">
        <v>32</v>
      </c>
      <c r="V187" s="190" t="s">
        <v>69</v>
      </c>
      <c r="W187" s="190" t="s">
        <v>70</v>
      </c>
      <c r="X187" s="190" t="s">
        <v>4</v>
      </c>
      <c r="Y187" s="190" t="s">
        <v>1</v>
      </c>
      <c r="Z187" s="190" t="s">
        <v>2</v>
      </c>
      <c r="AA187" s="190" t="s">
        <v>3</v>
      </c>
      <c r="AB187" s="190" t="s">
        <v>52</v>
      </c>
      <c r="AC187" s="190" t="s">
        <v>64</v>
      </c>
      <c r="AD187" s="191" t="s">
        <v>72</v>
      </c>
      <c r="AE187" s="191" t="s">
        <v>79</v>
      </c>
      <c r="AF187" s="191" t="s">
        <v>73</v>
      </c>
      <c r="AG187" s="191" t="s">
        <v>80</v>
      </c>
      <c r="AH187" s="191" t="s">
        <v>81</v>
      </c>
      <c r="AI187" s="192" t="s">
        <v>60</v>
      </c>
      <c r="BA187" s="131"/>
      <c r="BR187" s="131"/>
      <c r="CG187" s="131"/>
    </row>
    <row r="188" spans="1:85" ht="15">
      <c r="A188" s="329" t="s">
        <v>32</v>
      </c>
      <c r="B188" s="294" t="s">
        <v>109</v>
      </c>
      <c r="C188" s="295"/>
      <c r="D188" s="295"/>
      <c r="E188" s="295"/>
      <c r="F188" s="295"/>
      <c r="G188" s="295"/>
      <c r="H188" s="295"/>
      <c r="I188" s="296"/>
      <c r="K188" s="331" t="s">
        <v>32</v>
      </c>
      <c r="L188" s="297" t="s">
        <v>109</v>
      </c>
      <c r="M188" s="298"/>
      <c r="N188" s="298"/>
      <c r="O188" s="298"/>
      <c r="P188" s="298"/>
      <c r="Q188" s="298"/>
      <c r="R188" s="298"/>
      <c r="S188" s="299"/>
      <c r="U188" s="333" t="s">
        <v>32</v>
      </c>
      <c r="V188" s="326" t="s">
        <v>109</v>
      </c>
      <c r="W188" s="326"/>
      <c r="X188" s="326"/>
      <c r="Y188" s="326"/>
      <c r="Z188" s="326"/>
      <c r="AA188" s="326"/>
      <c r="AB188" s="326"/>
      <c r="AC188" s="326"/>
      <c r="AD188" s="326"/>
      <c r="AE188" s="326"/>
      <c r="AF188" s="326"/>
      <c r="AG188" s="326"/>
      <c r="AH188" s="326"/>
      <c r="AI188" s="327"/>
      <c r="BA188" s="131"/>
      <c r="BR188" s="131"/>
      <c r="CG188" s="131"/>
    </row>
    <row r="189" spans="1:85" ht="15">
      <c r="A189" s="141" t="s">
        <v>7</v>
      </c>
      <c r="B189" s="142">
        <v>0</v>
      </c>
      <c r="C189" s="142">
        <v>0</v>
      </c>
      <c r="D189" s="142">
        <v>0</v>
      </c>
      <c r="E189" s="142">
        <v>0</v>
      </c>
      <c r="F189" s="303"/>
      <c r="G189" s="142">
        <v>0</v>
      </c>
      <c r="H189" s="143">
        <v>0</v>
      </c>
      <c r="I189" s="144">
        <f>SUM(B189:H189)</f>
        <v>0</v>
      </c>
      <c r="J189" s="139"/>
      <c r="K189" s="193" t="s">
        <v>7</v>
      </c>
      <c r="L189" s="142">
        <v>0</v>
      </c>
      <c r="M189" s="142">
        <v>0</v>
      </c>
      <c r="N189" s="142">
        <v>0</v>
      </c>
      <c r="O189" s="142">
        <v>0</v>
      </c>
      <c r="P189" s="142">
        <v>0</v>
      </c>
      <c r="Q189" s="142">
        <v>0</v>
      </c>
      <c r="R189" s="194">
        <v>0</v>
      </c>
      <c r="S189" s="195">
        <f>SUM(L189:R189)</f>
        <v>0</v>
      </c>
      <c r="U189" s="196" t="s">
        <v>7</v>
      </c>
      <c r="V189" s="197">
        <v>0</v>
      </c>
      <c r="W189" s="197">
        <v>0</v>
      </c>
      <c r="X189" s="197">
        <v>0</v>
      </c>
      <c r="Y189" s="197">
        <v>0</v>
      </c>
      <c r="Z189" s="197">
        <v>0</v>
      </c>
      <c r="AA189" s="197">
        <v>0</v>
      </c>
      <c r="AB189" s="197">
        <v>0</v>
      </c>
      <c r="AC189" s="198">
        <v>0</v>
      </c>
      <c r="AD189" s="199">
        <v>0</v>
      </c>
      <c r="AE189" s="199">
        <v>0</v>
      </c>
      <c r="AF189" s="199">
        <v>0</v>
      </c>
      <c r="AG189" s="199">
        <v>0</v>
      </c>
      <c r="AH189" s="199">
        <v>0</v>
      </c>
      <c r="AI189" s="200">
        <f>SUM(V189:AC189)</f>
        <v>0</v>
      </c>
      <c r="AJ189" s="131" t="str">
        <f>IF(ABS(S189-AI189)&gt;0.001,S189-AI189,"")</f>
        <v/>
      </c>
      <c r="BA189" s="131"/>
      <c r="BR189" s="131"/>
      <c r="CG189" s="131"/>
    </row>
    <row r="190" spans="1:85" ht="15">
      <c r="A190" s="149" t="s">
        <v>8</v>
      </c>
      <c r="B190" s="150">
        <v>0</v>
      </c>
      <c r="C190" s="150">
        <v>0</v>
      </c>
      <c r="D190" s="150">
        <v>0</v>
      </c>
      <c r="E190" s="150">
        <v>0</v>
      </c>
      <c r="F190" s="304"/>
      <c r="G190" s="150">
        <v>0</v>
      </c>
      <c r="H190" s="151">
        <v>0</v>
      </c>
      <c r="I190" s="152">
        <f t="shared" ref="I190:I209" si="85">SUM(B190:H190)</f>
        <v>0</v>
      </c>
      <c r="J190" s="139"/>
      <c r="K190" s="153" t="s">
        <v>8</v>
      </c>
      <c r="L190" s="154">
        <v>0</v>
      </c>
      <c r="M190" s="154">
        <v>0</v>
      </c>
      <c r="N190" s="154">
        <v>0</v>
      </c>
      <c r="O190" s="154">
        <v>0</v>
      </c>
      <c r="P190" s="154">
        <v>0</v>
      </c>
      <c r="Q190" s="154">
        <v>0</v>
      </c>
      <c r="R190" s="155">
        <v>0</v>
      </c>
      <c r="S190" s="156">
        <f t="shared" ref="S190:S209" si="86">SUM(L190:R190)</f>
        <v>0</v>
      </c>
      <c r="U190" s="201" t="s">
        <v>8</v>
      </c>
      <c r="V190" s="202">
        <v>0</v>
      </c>
      <c r="W190" s="202">
        <v>0</v>
      </c>
      <c r="X190" s="202">
        <v>0</v>
      </c>
      <c r="Y190" s="202">
        <v>0</v>
      </c>
      <c r="Z190" s="202">
        <v>0</v>
      </c>
      <c r="AA190" s="202">
        <v>0</v>
      </c>
      <c r="AB190" s="202">
        <v>0</v>
      </c>
      <c r="AC190" s="203">
        <v>0</v>
      </c>
      <c r="AD190" s="202">
        <v>0</v>
      </c>
      <c r="AE190" s="202">
        <v>0</v>
      </c>
      <c r="AF190" s="202">
        <v>0</v>
      </c>
      <c r="AG190" s="202">
        <v>0</v>
      </c>
      <c r="AH190" s="202">
        <v>0</v>
      </c>
      <c r="AI190" s="204">
        <f t="shared" ref="AI190:AI209" si="87">SUM(V190:AC190)</f>
        <v>0</v>
      </c>
      <c r="AJ190" s="131" t="str">
        <f t="shared" ref="AJ190:AJ211" si="88">IF(ABS(S190-AI190)&gt;0.001,S190-AI190,"")</f>
        <v/>
      </c>
      <c r="BA190" s="131"/>
      <c r="BR190" s="131"/>
      <c r="CG190" s="131"/>
    </row>
    <row r="191" spans="1:85" ht="15">
      <c r="A191" s="157" t="s">
        <v>10</v>
      </c>
      <c r="B191" s="146">
        <v>0</v>
      </c>
      <c r="C191" s="146">
        <v>0</v>
      </c>
      <c r="D191" s="146">
        <v>1.872428411373292E-2</v>
      </c>
      <c r="E191" s="146">
        <v>0</v>
      </c>
      <c r="F191" s="304"/>
      <c r="G191" s="146">
        <v>0</v>
      </c>
      <c r="H191" s="158">
        <v>0</v>
      </c>
      <c r="I191" s="144">
        <f t="shared" si="85"/>
        <v>1.872428411373292E-2</v>
      </c>
      <c r="J191" s="139"/>
      <c r="K191" s="159" t="s">
        <v>10</v>
      </c>
      <c r="L191" s="146">
        <v>0</v>
      </c>
      <c r="M191" s="146">
        <v>0</v>
      </c>
      <c r="N191" s="146">
        <v>1.872428411373292E-2</v>
      </c>
      <c r="O191" s="146">
        <v>0</v>
      </c>
      <c r="P191" s="146">
        <v>0</v>
      </c>
      <c r="Q191" s="146">
        <v>0</v>
      </c>
      <c r="R191" s="147">
        <v>0</v>
      </c>
      <c r="S191" s="148">
        <f t="shared" si="86"/>
        <v>1.872428411373292E-2</v>
      </c>
      <c r="U191" s="205" t="s">
        <v>10</v>
      </c>
      <c r="V191" s="197">
        <v>0</v>
      </c>
      <c r="W191" s="197">
        <v>0</v>
      </c>
      <c r="X191" s="197">
        <v>0</v>
      </c>
      <c r="Y191" s="197">
        <v>0</v>
      </c>
      <c r="Z191" s="197">
        <v>1.872428411373292E-2</v>
      </c>
      <c r="AA191" s="197">
        <v>0</v>
      </c>
      <c r="AB191" s="197">
        <v>0</v>
      </c>
      <c r="AC191" s="198">
        <v>0</v>
      </c>
      <c r="AD191" s="199">
        <v>0</v>
      </c>
      <c r="AE191" s="199">
        <v>0</v>
      </c>
      <c r="AF191" s="199">
        <v>0</v>
      </c>
      <c r="AG191" s="199">
        <v>0</v>
      </c>
      <c r="AH191" s="199">
        <v>0</v>
      </c>
      <c r="AI191" s="200">
        <f t="shared" si="87"/>
        <v>1.872428411373292E-2</v>
      </c>
      <c r="AJ191" s="131" t="str">
        <f t="shared" si="88"/>
        <v/>
      </c>
      <c r="BA191" s="131"/>
      <c r="BR191" s="131"/>
      <c r="CG191" s="131"/>
    </row>
    <row r="192" spans="1:85" ht="15">
      <c r="A192" s="149" t="s">
        <v>53</v>
      </c>
      <c r="B192" s="150">
        <v>0</v>
      </c>
      <c r="C192" s="150">
        <v>0</v>
      </c>
      <c r="D192" s="150">
        <v>0</v>
      </c>
      <c r="E192" s="150">
        <v>0</v>
      </c>
      <c r="F192" s="304"/>
      <c r="G192" s="150">
        <v>0</v>
      </c>
      <c r="H192" s="151">
        <v>0</v>
      </c>
      <c r="I192" s="152">
        <f t="shared" si="85"/>
        <v>0</v>
      </c>
      <c r="J192" s="139"/>
      <c r="K192" s="153" t="s">
        <v>53</v>
      </c>
      <c r="L192" s="154">
        <v>0</v>
      </c>
      <c r="M192" s="154">
        <v>0</v>
      </c>
      <c r="N192" s="154">
        <v>0</v>
      </c>
      <c r="O192" s="154">
        <v>0</v>
      </c>
      <c r="P192" s="154">
        <v>0</v>
      </c>
      <c r="Q192" s="154">
        <v>0</v>
      </c>
      <c r="R192" s="155">
        <v>0</v>
      </c>
      <c r="S192" s="156">
        <f t="shared" si="86"/>
        <v>0</v>
      </c>
      <c r="U192" s="201" t="s">
        <v>53</v>
      </c>
      <c r="V192" s="202">
        <v>0</v>
      </c>
      <c r="W192" s="202">
        <v>0</v>
      </c>
      <c r="X192" s="202">
        <v>0</v>
      </c>
      <c r="Y192" s="202">
        <v>0</v>
      </c>
      <c r="Z192" s="202">
        <v>0</v>
      </c>
      <c r="AA192" s="202">
        <v>0</v>
      </c>
      <c r="AB192" s="202">
        <v>0</v>
      </c>
      <c r="AC192" s="203">
        <v>0</v>
      </c>
      <c r="AD192" s="202">
        <v>0</v>
      </c>
      <c r="AE192" s="202">
        <v>0</v>
      </c>
      <c r="AF192" s="202">
        <v>0</v>
      </c>
      <c r="AG192" s="202">
        <v>0</v>
      </c>
      <c r="AH192" s="202">
        <v>0</v>
      </c>
      <c r="AI192" s="204">
        <f t="shared" si="87"/>
        <v>0</v>
      </c>
      <c r="AJ192" s="131" t="str">
        <f t="shared" si="88"/>
        <v/>
      </c>
      <c r="BA192" s="131"/>
      <c r="BR192" s="131"/>
      <c r="CG192" s="131"/>
    </row>
    <row r="193" spans="1:85" ht="15">
      <c r="A193" s="157" t="s">
        <v>16</v>
      </c>
      <c r="B193" s="146">
        <v>8.3641818069384685E-2</v>
      </c>
      <c r="C193" s="146">
        <v>3.1254907902735878E-2</v>
      </c>
      <c r="D193" s="146">
        <v>10.961220077648861</v>
      </c>
      <c r="E193" s="146">
        <v>0</v>
      </c>
      <c r="F193" s="304"/>
      <c r="G193" s="146">
        <v>0</v>
      </c>
      <c r="H193" s="158">
        <v>0</v>
      </c>
      <c r="I193" s="144">
        <f t="shared" si="85"/>
        <v>11.076116803620982</v>
      </c>
      <c r="J193" s="139"/>
      <c r="K193" s="159" t="s">
        <v>16</v>
      </c>
      <c r="L193" s="146">
        <v>8.3641818069384685E-2</v>
      </c>
      <c r="M193" s="146">
        <v>3.1254907902735878E-2</v>
      </c>
      <c r="N193" s="146">
        <v>10.961220077648861</v>
      </c>
      <c r="O193" s="146">
        <v>0</v>
      </c>
      <c r="P193" s="146">
        <v>0</v>
      </c>
      <c r="Q193" s="146">
        <v>0</v>
      </c>
      <c r="R193" s="147">
        <v>0</v>
      </c>
      <c r="S193" s="148">
        <f t="shared" si="86"/>
        <v>11.076116803620982</v>
      </c>
      <c r="U193" s="205" t="s">
        <v>16</v>
      </c>
      <c r="V193" s="197">
        <v>8.3641818069384685E-2</v>
      </c>
      <c r="W193" s="197">
        <v>0</v>
      </c>
      <c r="X193" s="197">
        <v>0</v>
      </c>
      <c r="Y193" s="197">
        <v>3.1254907902735878E-2</v>
      </c>
      <c r="Z193" s="197">
        <v>10.808264783943956</v>
      </c>
      <c r="AA193" s="197">
        <v>0</v>
      </c>
      <c r="AB193" s="197">
        <v>0</v>
      </c>
      <c r="AC193" s="198">
        <v>0.15295529370490346</v>
      </c>
      <c r="AD193" s="199">
        <v>0</v>
      </c>
      <c r="AE193" s="199">
        <v>0</v>
      </c>
      <c r="AF193" s="199">
        <v>0</v>
      </c>
      <c r="AG193" s="199">
        <v>0.15295529370490346</v>
      </c>
      <c r="AH193" s="199">
        <v>0</v>
      </c>
      <c r="AI193" s="200">
        <f t="shared" si="87"/>
        <v>11.07611680362098</v>
      </c>
      <c r="AJ193" s="131" t="str">
        <f t="shared" si="88"/>
        <v/>
      </c>
      <c r="BA193" s="131"/>
      <c r="BR193" s="131"/>
      <c r="CG193" s="131"/>
    </row>
    <row r="194" spans="1:85" ht="15">
      <c r="A194" s="149" t="s">
        <v>15</v>
      </c>
      <c r="B194" s="150">
        <v>1.4523585723141155</v>
      </c>
      <c r="C194" s="150">
        <v>0</v>
      </c>
      <c r="D194" s="150">
        <v>2.2694750104581747</v>
      </c>
      <c r="E194" s="150">
        <v>0</v>
      </c>
      <c r="F194" s="304"/>
      <c r="G194" s="150">
        <v>0</v>
      </c>
      <c r="H194" s="151">
        <v>0</v>
      </c>
      <c r="I194" s="152">
        <f t="shared" si="85"/>
        <v>3.7218335827722901</v>
      </c>
      <c r="J194" s="139"/>
      <c r="K194" s="153" t="s">
        <v>15</v>
      </c>
      <c r="L194" s="154">
        <v>1.4523585723141155</v>
      </c>
      <c r="M194" s="154">
        <v>0</v>
      </c>
      <c r="N194" s="154">
        <v>2.2694750104581747</v>
      </c>
      <c r="O194" s="154">
        <v>0</v>
      </c>
      <c r="P194" s="154">
        <v>0</v>
      </c>
      <c r="Q194" s="154">
        <v>0</v>
      </c>
      <c r="R194" s="155">
        <v>0</v>
      </c>
      <c r="S194" s="156">
        <f t="shared" si="86"/>
        <v>3.7218335827722901</v>
      </c>
      <c r="U194" s="201" t="s">
        <v>54</v>
      </c>
      <c r="V194" s="202">
        <v>1.4523585723141155</v>
      </c>
      <c r="W194" s="202">
        <v>0</v>
      </c>
      <c r="X194" s="202">
        <v>0</v>
      </c>
      <c r="Y194" s="202">
        <v>0</v>
      </c>
      <c r="Z194" s="202">
        <v>2.2694750104581747</v>
      </c>
      <c r="AA194" s="202">
        <v>0</v>
      </c>
      <c r="AB194" s="202">
        <v>0</v>
      </c>
      <c r="AC194" s="203">
        <v>0</v>
      </c>
      <c r="AD194" s="202">
        <v>0</v>
      </c>
      <c r="AE194" s="202">
        <v>0</v>
      </c>
      <c r="AF194" s="202">
        <v>0</v>
      </c>
      <c r="AG194" s="202">
        <v>0</v>
      </c>
      <c r="AH194" s="202">
        <v>0</v>
      </c>
      <c r="AI194" s="204">
        <f t="shared" si="87"/>
        <v>3.7218335827722901</v>
      </c>
      <c r="AJ194" s="131" t="str">
        <f t="shared" si="88"/>
        <v/>
      </c>
      <c r="BA194" s="131"/>
      <c r="BR194" s="131"/>
      <c r="CG194" s="131"/>
    </row>
    <row r="195" spans="1:85" ht="15">
      <c r="A195" s="157" t="s">
        <v>55</v>
      </c>
      <c r="B195" s="146">
        <v>0</v>
      </c>
      <c r="C195" s="146">
        <v>0</v>
      </c>
      <c r="D195" s="146">
        <v>0</v>
      </c>
      <c r="E195" s="146">
        <v>5.4662017585142468</v>
      </c>
      <c r="F195" s="304"/>
      <c r="G195" s="146">
        <v>0</v>
      </c>
      <c r="H195" s="158">
        <v>0</v>
      </c>
      <c r="I195" s="144">
        <f t="shared" si="85"/>
        <v>5.4662017585142468</v>
      </c>
      <c r="J195" s="139"/>
      <c r="K195" s="159" t="s">
        <v>55</v>
      </c>
      <c r="L195" s="146">
        <v>0</v>
      </c>
      <c r="M195" s="146">
        <v>0</v>
      </c>
      <c r="N195" s="146">
        <v>0</v>
      </c>
      <c r="O195" s="146">
        <v>5.4662017585142468</v>
      </c>
      <c r="P195" s="146">
        <v>94.005901236573777</v>
      </c>
      <c r="Q195" s="146">
        <v>0</v>
      </c>
      <c r="R195" s="147">
        <v>0</v>
      </c>
      <c r="S195" s="148">
        <f t="shared" si="86"/>
        <v>99.472102995088022</v>
      </c>
      <c r="U195" s="205" t="s">
        <v>55</v>
      </c>
      <c r="V195" s="197">
        <v>0</v>
      </c>
      <c r="W195" s="197">
        <v>0</v>
      </c>
      <c r="X195" s="197">
        <v>0</v>
      </c>
      <c r="Y195" s="197">
        <v>0</v>
      </c>
      <c r="Z195" s="197">
        <v>0</v>
      </c>
      <c r="AA195" s="197">
        <v>0.30160494136226595</v>
      </c>
      <c r="AB195" s="197">
        <v>94.005901236573777</v>
      </c>
      <c r="AC195" s="198">
        <v>5.1645968171519812</v>
      </c>
      <c r="AD195" s="197">
        <v>0</v>
      </c>
      <c r="AE195" s="197">
        <v>0</v>
      </c>
      <c r="AF195" s="197">
        <v>0</v>
      </c>
      <c r="AG195" s="197">
        <v>0</v>
      </c>
      <c r="AH195" s="197">
        <v>5.1645968171519812</v>
      </c>
      <c r="AI195" s="200">
        <f t="shared" si="87"/>
        <v>99.472102995088022</v>
      </c>
      <c r="AJ195" s="131" t="str">
        <f t="shared" si="88"/>
        <v/>
      </c>
      <c r="BA195" s="131"/>
      <c r="BR195" s="131"/>
      <c r="CG195" s="131"/>
    </row>
    <row r="196" spans="1:85" ht="15">
      <c r="A196" s="149" t="s">
        <v>12</v>
      </c>
      <c r="B196" s="150">
        <v>0</v>
      </c>
      <c r="C196" s="150">
        <v>0</v>
      </c>
      <c r="D196" s="150">
        <v>0</v>
      </c>
      <c r="E196" s="150">
        <v>0</v>
      </c>
      <c r="F196" s="304"/>
      <c r="G196" s="150">
        <v>0</v>
      </c>
      <c r="H196" s="151">
        <v>0</v>
      </c>
      <c r="I196" s="152">
        <f t="shared" si="85"/>
        <v>0</v>
      </c>
      <c r="J196" s="139"/>
      <c r="K196" s="153" t="s">
        <v>12</v>
      </c>
      <c r="L196" s="154">
        <v>0</v>
      </c>
      <c r="M196" s="154">
        <v>0</v>
      </c>
      <c r="N196" s="154">
        <v>0</v>
      </c>
      <c r="O196" s="154">
        <v>0</v>
      </c>
      <c r="P196" s="154">
        <v>5.0705372901788955E-2</v>
      </c>
      <c r="Q196" s="154">
        <v>0</v>
      </c>
      <c r="R196" s="155">
        <v>0</v>
      </c>
      <c r="S196" s="156">
        <f t="shared" si="86"/>
        <v>5.0705372901788955E-2</v>
      </c>
      <c r="U196" s="201" t="s">
        <v>12</v>
      </c>
      <c r="V196" s="202">
        <v>0</v>
      </c>
      <c r="W196" s="202">
        <v>0</v>
      </c>
      <c r="X196" s="202">
        <v>0</v>
      </c>
      <c r="Y196" s="202">
        <v>0</v>
      </c>
      <c r="Z196" s="202">
        <v>0</v>
      </c>
      <c r="AA196" s="202">
        <v>0</v>
      </c>
      <c r="AB196" s="202">
        <v>5.0705372901788955E-2</v>
      </c>
      <c r="AC196" s="203">
        <v>0</v>
      </c>
      <c r="AD196" s="202">
        <v>0</v>
      </c>
      <c r="AE196" s="202">
        <v>0</v>
      </c>
      <c r="AF196" s="202">
        <v>0</v>
      </c>
      <c r="AG196" s="202">
        <v>0</v>
      </c>
      <c r="AH196" s="202">
        <v>0</v>
      </c>
      <c r="AI196" s="204">
        <f t="shared" si="87"/>
        <v>5.0705372901788955E-2</v>
      </c>
      <c r="AJ196" s="131" t="str">
        <f t="shared" si="88"/>
        <v/>
      </c>
      <c r="BA196" s="131"/>
      <c r="BR196" s="131"/>
      <c r="CG196" s="131"/>
    </row>
    <row r="197" spans="1:85" ht="15">
      <c r="A197" s="157" t="s">
        <v>56</v>
      </c>
      <c r="B197" s="146">
        <v>0</v>
      </c>
      <c r="C197" s="146">
        <v>0</v>
      </c>
      <c r="D197" s="146">
        <v>0</v>
      </c>
      <c r="E197" s="146">
        <v>0</v>
      </c>
      <c r="F197" s="304"/>
      <c r="G197" s="146">
        <v>0</v>
      </c>
      <c r="H197" s="158">
        <v>0</v>
      </c>
      <c r="I197" s="144">
        <f t="shared" si="85"/>
        <v>0</v>
      </c>
      <c r="J197" s="139"/>
      <c r="K197" s="159" t="s">
        <v>56</v>
      </c>
      <c r="L197" s="146">
        <v>0</v>
      </c>
      <c r="M197" s="146">
        <v>0</v>
      </c>
      <c r="N197" s="146">
        <v>0</v>
      </c>
      <c r="O197" s="146">
        <v>0</v>
      </c>
      <c r="P197" s="146">
        <v>0</v>
      </c>
      <c r="Q197" s="146">
        <v>0</v>
      </c>
      <c r="R197" s="147">
        <v>0</v>
      </c>
      <c r="S197" s="148">
        <f t="shared" si="86"/>
        <v>0</v>
      </c>
      <c r="U197" s="205" t="s">
        <v>56</v>
      </c>
      <c r="V197" s="197">
        <v>0</v>
      </c>
      <c r="W197" s="197">
        <v>0</v>
      </c>
      <c r="X197" s="197">
        <v>0</v>
      </c>
      <c r="Y197" s="197">
        <v>0</v>
      </c>
      <c r="Z197" s="197">
        <v>0</v>
      </c>
      <c r="AA197" s="197">
        <v>0</v>
      </c>
      <c r="AB197" s="197">
        <v>0</v>
      </c>
      <c r="AC197" s="198">
        <v>0</v>
      </c>
      <c r="AD197" s="197">
        <v>0</v>
      </c>
      <c r="AE197" s="197">
        <v>0</v>
      </c>
      <c r="AF197" s="197">
        <v>0</v>
      </c>
      <c r="AG197" s="197">
        <v>0</v>
      </c>
      <c r="AH197" s="197">
        <v>0</v>
      </c>
      <c r="AI197" s="200">
        <f t="shared" si="87"/>
        <v>0</v>
      </c>
      <c r="AJ197" s="131" t="str">
        <f t="shared" si="88"/>
        <v/>
      </c>
      <c r="BA197" s="131"/>
      <c r="BR197" s="131"/>
      <c r="CG197" s="131"/>
    </row>
    <row r="198" spans="1:85" ht="15">
      <c r="A198" s="149" t="s">
        <v>17</v>
      </c>
      <c r="B198" s="150">
        <v>0.15569618382590061</v>
      </c>
      <c r="C198" s="150">
        <v>0</v>
      </c>
      <c r="D198" s="150">
        <v>0.94603602604779047</v>
      </c>
      <c r="E198" s="150">
        <v>5.5469156399890744E-2</v>
      </c>
      <c r="F198" s="304"/>
      <c r="G198" s="150">
        <v>0</v>
      </c>
      <c r="H198" s="151">
        <v>0</v>
      </c>
      <c r="I198" s="152">
        <f t="shared" si="85"/>
        <v>1.1572013662735818</v>
      </c>
      <c r="J198" s="139"/>
      <c r="K198" s="153" t="s">
        <v>17</v>
      </c>
      <c r="L198" s="154">
        <v>0.15569618382590061</v>
      </c>
      <c r="M198" s="154">
        <v>0</v>
      </c>
      <c r="N198" s="154">
        <v>0.94603602604779047</v>
      </c>
      <c r="O198" s="154">
        <v>5.5469156399890744E-2</v>
      </c>
      <c r="P198" s="154">
        <v>2.0275482093663959E-2</v>
      </c>
      <c r="Q198" s="154">
        <v>0</v>
      </c>
      <c r="R198" s="155">
        <v>0</v>
      </c>
      <c r="S198" s="156">
        <f t="shared" si="86"/>
        <v>1.1774768483672458</v>
      </c>
      <c r="U198" s="201" t="s">
        <v>17</v>
      </c>
      <c r="V198" s="202">
        <v>0.15569618382590061</v>
      </c>
      <c r="W198" s="202">
        <v>0</v>
      </c>
      <c r="X198" s="202">
        <v>0</v>
      </c>
      <c r="Y198" s="202">
        <v>0</v>
      </c>
      <c r="Z198" s="202">
        <v>0.94603602604779047</v>
      </c>
      <c r="AA198" s="202">
        <v>5.5469156399890744E-2</v>
      </c>
      <c r="AB198" s="202">
        <v>2.0275482093663959E-2</v>
      </c>
      <c r="AC198" s="203">
        <v>0</v>
      </c>
      <c r="AD198" s="202">
        <v>0</v>
      </c>
      <c r="AE198" s="202">
        <v>0</v>
      </c>
      <c r="AF198" s="202">
        <v>0</v>
      </c>
      <c r="AG198" s="202">
        <v>0</v>
      </c>
      <c r="AH198" s="202">
        <v>0</v>
      </c>
      <c r="AI198" s="204">
        <f t="shared" si="87"/>
        <v>1.1774768483672458</v>
      </c>
      <c r="AJ198" s="131" t="str">
        <f t="shared" si="88"/>
        <v/>
      </c>
      <c r="BA198" s="131"/>
      <c r="BR198" s="131"/>
      <c r="CG198" s="131"/>
    </row>
    <row r="199" spans="1:85" ht="15">
      <c r="A199" s="157" t="s">
        <v>141</v>
      </c>
      <c r="B199" s="146">
        <v>14.645930250268517</v>
      </c>
      <c r="C199" s="146">
        <v>7.6896028285664366</v>
      </c>
      <c r="D199" s="146">
        <v>156.07428127745982</v>
      </c>
      <c r="E199" s="146">
        <v>0</v>
      </c>
      <c r="F199" s="304"/>
      <c r="G199" s="146">
        <v>0</v>
      </c>
      <c r="H199" s="158">
        <v>0</v>
      </c>
      <c r="I199" s="144">
        <f t="shared" si="85"/>
        <v>178.40981435629476</v>
      </c>
      <c r="J199" s="139"/>
      <c r="K199" s="159" t="s">
        <v>141</v>
      </c>
      <c r="L199" s="146">
        <v>14.645930250268517</v>
      </c>
      <c r="M199" s="146">
        <v>7.6896028285664366</v>
      </c>
      <c r="N199" s="146">
        <v>156.07428127745982</v>
      </c>
      <c r="O199" s="146">
        <v>0</v>
      </c>
      <c r="P199" s="146">
        <v>0.81154658300052873</v>
      </c>
      <c r="Q199" s="146">
        <v>0</v>
      </c>
      <c r="R199" s="147">
        <v>0</v>
      </c>
      <c r="S199" s="148">
        <f t="shared" si="86"/>
        <v>179.22136093929529</v>
      </c>
      <c r="U199" s="205" t="s">
        <v>141</v>
      </c>
      <c r="V199" s="197">
        <v>14.644130969623511</v>
      </c>
      <c r="W199" s="197">
        <v>0</v>
      </c>
      <c r="X199" s="197">
        <v>0</v>
      </c>
      <c r="Y199" s="197">
        <v>7.6896028285664366</v>
      </c>
      <c r="Z199" s="197">
        <v>147.03143947578471</v>
      </c>
      <c r="AA199" s="197">
        <v>0</v>
      </c>
      <c r="AB199" s="197">
        <v>0.81154658300052873</v>
      </c>
      <c r="AC199" s="198">
        <v>9.0446410823201298</v>
      </c>
      <c r="AD199" s="197">
        <v>1.7992806450055699E-3</v>
      </c>
      <c r="AE199" s="197">
        <v>0</v>
      </c>
      <c r="AF199" s="197">
        <v>0</v>
      </c>
      <c r="AG199" s="197">
        <v>9.0428418016751184</v>
      </c>
      <c r="AH199" s="197">
        <v>0</v>
      </c>
      <c r="AI199" s="200">
        <f t="shared" si="87"/>
        <v>179.22136093929532</v>
      </c>
      <c r="AJ199" s="131" t="str">
        <f t="shared" si="88"/>
        <v/>
      </c>
      <c r="BA199" s="131"/>
      <c r="BR199" s="131"/>
      <c r="CG199" s="131"/>
    </row>
    <row r="200" spans="1:85" ht="15">
      <c r="A200" s="149" t="s">
        <v>25</v>
      </c>
      <c r="B200" s="150">
        <v>3.1129228046876021</v>
      </c>
      <c r="C200" s="150">
        <v>0.32607091964383106</v>
      </c>
      <c r="D200" s="150">
        <v>42.002901244156263</v>
      </c>
      <c r="E200" s="150">
        <v>91.677435876880338</v>
      </c>
      <c r="F200" s="304"/>
      <c r="G200" s="150">
        <v>5.7442488560656138</v>
      </c>
      <c r="H200" s="151">
        <v>0</v>
      </c>
      <c r="I200" s="152">
        <f t="shared" si="85"/>
        <v>142.86357970143365</v>
      </c>
      <c r="J200" s="139"/>
      <c r="K200" s="153" t="s">
        <v>25</v>
      </c>
      <c r="L200" s="154">
        <v>3.1129228046876021</v>
      </c>
      <c r="M200" s="154">
        <v>0.32607091964383106</v>
      </c>
      <c r="N200" s="154">
        <v>42.002901244156263</v>
      </c>
      <c r="O200" s="154">
        <v>91.677435876880338</v>
      </c>
      <c r="P200" s="154">
        <v>9.4998610697445331E-3</v>
      </c>
      <c r="Q200" s="154">
        <v>5.7442488560656138</v>
      </c>
      <c r="R200" s="155">
        <v>0</v>
      </c>
      <c r="S200" s="156">
        <f t="shared" si="86"/>
        <v>142.87307956250339</v>
      </c>
      <c r="U200" s="201" t="s">
        <v>25</v>
      </c>
      <c r="V200" s="202">
        <v>0.4326697707077562</v>
      </c>
      <c r="W200" s="202">
        <v>2.680253033979846</v>
      </c>
      <c r="X200" s="202">
        <v>5.7442488560656138</v>
      </c>
      <c r="Y200" s="202">
        <v>0.32607091964383106</v>
      </c>
      <c r="Z200" s="202">
        <v>42.002901244156263</v>
      </c>
      <c r="AA200" s="202">
        <v>91.6620510986412</v>
      </c>
      <c r="AB200" s="202">
        <v>9.4998610697445331E-3</v>
      </c>
      <c r="AC200" s="203">
        <v>1.5384778239143811E-2</v>
      </c>
      <c r="AD200" s="202">
        <v>0</v>
      </c>
      <c r="AE200" s="202">
        <v>0</v>
      </c>
      <c r="AF200" s="202">
        <v>0</v>
      </c>
      <c r="AG200" s="202">
        <v>0</v>
      </c>
      <c r="AH200" s="202">
        <v>1.5384778239143811E-2</v>
      </c>
      <c r="AI200" s="204">
        <f t="shared" si="87"/>
        <v>142.87307956250339</v>
      </c>
      <c r="AJ200" s="131" t="str">
        <f t="shared" si="88"/>
        <v/>
      </c>
      <c r="BA200" s="131"/>
      <c r="BR200" s="131"/>
      <c r="CG200" s="131"/>
    </row>
    <row r="201" spans="1:85" ht="15">
      <c r="A201" s="157" t="s">
        <v>24</v>
      </c>
      <c r="B201" s="146">
        <v>0.80158854911490141</v>
      </c>
      <c r="C201" s="146">
        <v>0</v>
      </c>
      <c r="D201" s="146">
        <v>0</v>
      </c>
      <c r="E201" s="146">
        <v>0</v>
      </c>
      <c r="F201" s="304"/>
      <c r="G201" s="146">
        <v>0</v>
      </c>
      <c r="H201" s="158">
        <v>0</v>
      </c>
      <c r="I201" s="144">
        <f t="shared" si="85"/>
        <v>0.80158854911490141</v>
      </c>
      <c r="J201" s="139"/>
      <c r="K201" s="159" t="s">
        <v>24</v>
      </c>
      <c r="L201" s="146">
        <v>0.80158854911490141</v>
      </c>
      <c r="M201" s="146">
        <v>0</v>
      </c>
      <c r="N201" s="146">
        <v>0</v>
      </c>
      <c r="O201" s="146">
        <v>0</v>
      </c>
      <c r="P201" s="146">
        <v>0</v>
      </c>
      <c r="Q201" s="146">
        <v>0</v>
      </c>
      <c r="R201" s="147">
        <v>0</v>
      </c>
      <c r="S201" s="148">
        <f t="shared" si="86"/>
        <v>0.80158854911490141</v>
      </c>
      <c r="U201" s="205" t="s">
        <v>24</v>
      </c>
      <c r="V201" s="197">
        <v>0.80158854911490141</v>
      </c>
      <c r="W201" s="197">
        <v>0</v>
      </c>
      <c r="X201" s="197">
        <v>0</v>
      </c>
      <c r="Y201" s="197">
        <v>0</v>
      </c>
      <c r="Z201" s="197">
        <v>0</v>
      </c>
      <c r="AA201" s="197">
        <v>0</v>
      </c>
      <c r="AB201" s="197">
        <v>0</v>
      </c>
      <c r="AC201" s="198">
        <v>0</v>
      </c>
      <c r="AD201" s="197">
        <v>0</v>
      </c>
      <c r="AE201" s="197">
        <v>0</v>
      </c>
      <c r="AF201" s="197">
        <v>0</v>
      </c>
      <c r="AG201" s="197">
        <v>0</v>
      </c>
      <c r="AH201" s="197">
        <v>0</v>
      </c>
      <c r="AI201" s="200">
        <f t="shared" si="87"/>
        <v>0.80158854911490141</v>
      </c>
      <c r="AJ201" s="131" t="str">
        <f t="shared" si="88"/>
        <v/>
      </c>
      <c r="BA201" s="131"/>
      <c r="BR201" s="131"/>
      <c r="CG201" s="131"/>
    </row>
    <row r="202" spans="1:85" ht="15">
      <c r="A202" s="149" t="s">
        <v>57</v>
      </c>
      <c r="B202" s="150">
        <v>4.6300665538782942E-4</v>
      </c>
      <c r="C202" s="150">
        <v>0</v>
      </c>
      <c r="D202" s="150">
        <v>0</v>
      </c>
      <c r="E202" s="150">
        <v>0</v>
      </c>
      <c r="F202" s="304"/>
      <c r="G202" s="150">
        <v>0</v>
      </c>
      <c r="H202" s="151">
        <v>0</v>
      </c>
      <c r="I202" s="152">
        <f t="shared" si="85"/>
        <v>4.6300665538782942E-4</v>
      </c>
      <c r="J202" s="139"/>
      <c r="K202" s="153" t="s">
        <v>57</v>
      </c>
      <c r="L202" s="154">
        <v>4.6300665538782942E-4</v>
      </c>
      <c r="M202" s="154">
        <v>0</v>
      </c>
      <c r="N202" s="154">
        <v>0</v>
      </c>
      <c r="O202" s="154">
        <v>0</v>
      </c>
      <c r="P202" s="154">
        <v>0</v>
      </c>
      <c r="Q202" s="154">
        <v>0</v>
      </c>
      <c r="R202" s="155">
        <v>0</v>
      </c>
      <c r="S202" s="156">
        <f t="shared" si="86"/>
        <v>4.6300665538782942E-4</v>
      </c>
      <c r="U202" s="201" t="s">
        <v>57</v>
      </c>
      <c r="V202" s="202">
        <v>4.6300665538782942E-4</v>
      </c>
      <c r="W202" s="202">
        <v>0</v>
      </c>
      <c r="X202" s="202">
        <v>0</v>
      </c>
      <c r="Y202" s="202">
        <v>0</v>
      </c>
      <c r="Z202" s="202">
        <v>0</v>
      </c>
      <c r="AA202" s="202">
        <v>0</v>
      </c>
      <c r="AB202" s="202">
        <v>0</v>
      </c>
      <c r="AC202" s="203">
        <v>0</v>
      </c>
      <c r="AD202" s="202">
        <v>0</v>
      </c>
      <c r="AE202" s="202">
        <v>0</v>
      </c>
      <c r="AF202" s="202">
        <v>0</v>
      </c>
      <c r="AG202" s="202">
        <v>0</v>
      </c>
      <c r="AH202" s="202">
        <v>0</v>
      </c>
      <c r="AI202" s="204">
        <f t="shared" si="87"/>
        <v>4.6300665538782942E-4</v>
      </c>
      <c r="AJ202" s="131" t="str">
        <f t="shared" si="88"/>
        <v/>
      </c>
      <c r="BA202" s="131"/>
      <c r="BR202" s="131"/>
      <c r="CG202" s="131"/>
    </row>
    <row r="203" spans="1:85" ht="15">
      <c r="A203" s="157" t="s">
        <v>22</v>
      </c>
      <c r="B203" s="146">
        <v>0.23676470466890936</v>
      </c>
      <c r="C203" s="146">
        <v>0</v>
      </c>
      <c r="D203" s="146">
        <v>14.730809009702979</v>
      </c>
      <c r="E203" s="146">
        <v>0.89481891942484559</v>
      </c>
      <c r="F203" s="304"/>
      <c r="G203" s="146">
        <v>0</v>
      </c>
      <c r="H203" s="158">
        <v>0</v>
      </c>
      <c r="I203" s="144">
        <f t="shared" si="85"/>
        <v>15.862392633796734</v>
      </c>
      <c r="J203" s="139"/>
      <c r="K203" s="159" t="s">
        <v>22</v>
      </c>
      <c r="L203" s="146">
        <v>0.23676470466890936</v>
      </c>
      <c r="M203" s="146">
        <v>0</v>
      </c>
      <c r="N203" s="146">
        <v>14.730809009702979</v>
      </c>
      <c r="O203" s="146">
        <v>0.89481891942484559</v>
      </c>
      <c r="P203" s="146">
        <v>5.7524905801872812</v>
      </c>
      <c r="Q203" s="146">
        <v>0</v>
      </c>
      <c r="R203" s="147">
        <v>0</v>
      </c>
      <c r="S203" s="148">
        <f t="shared" si="86"/>
        <v>21.614883213984015</v>
      </c>
      <c r="U203" s="205" t="s">
        <v>22</v>
      </c>
      <c r="V203" s="197">
        <v>0.23676470466890936</v>
      </c>
      <c r="W203" s="197">
        <v>0</v>
      </c>
      <c r="X203" s="197">
        <v>0</v>
      </c>
      <c r="Y203" s="197">
        <v>0</v>
      </c>
      <c r="Z203" s="197">
        <v>14.656662055927661</v>
      </c>
      <c r="AA203" s="197">
        <v>0</v>
      </c>
      <c r="AB203" s="197">
        <v>5.7524905801872812</v>
      </c>
      <c r="AC203" s="198">
        <v>0.96896587320016236</v>
      </c>
      <c r="AD203" s="197">
        <v>0</v>
      </c>
      <c r="AE203" s="197">
        <v>0</v>
      </c>
      <c r="AF203" s="197">
        <v>0</v>
      </c>
      <c r="AG203" s="197">
        <v>7.4146953775316701E-2</v>
      </c>
      <c r="AH203" s="197">
        <v>0.89481891942484559</v>
      </c>
      <c r="AI203" s="200">
        <f t="shared" si="87"/>
        <v>21.614883213984015</v>
      </c>
      <c r="AJ203" s="131" t="str">
        <f t="shared" si="88"/>
        <v/>
      </c>
      <c r="BA203" s="131"/>
      <c r="BR203" s="131"/>
      <c r="CG203" s="131"/>
    </row>
    <row r="204" spans="1:85" ht="15">
      <c r="A204" s="149" t="s">
        <v>21</v>
      </c>
      <c r="B204" s="150">
        <v>0</v>
      </c>
      <c r="C204" s="150">
        <v>0</v>
      </c>
      <c r="D204" s="150">
        <v>0</v>
      </c>
      <c r="E204" s="150">
        <v>0</v>
      </c>
      <c r="F204" s="304"/>
      <c r="G204" s="150">
        <v>0</v>
      </c>
      <c r="H204" s="151">
        <v>0</v>
      </c>
      <c r="I204" s="152">
        <f t="shared" si="85"/>
        <v>0</v>
      </c>
      <c r="J204" s="139"/>
      <c r="K204" s="153" t="s">
        <v>21</v>
      </c>
      <c r="L204" s="154">
        <v>0</v>
      </c>
      <c r="M204" s="154">
        <v>0</v>
      </c>
      <c r="N204" s="154">
        <v>0</v>
      </c>
      <c r="O204" s="154">
        <v>0</v>
      </c>
      <c r="P204" s="154">
        <v>0</v>
      </c>
      <c r="Q204" s="154">
        <v>0</v>
      </c>
      <c r="R204" s="155">
        <v>0</v>
      </c>
      <c r="S204" s="156">
        <f t="shared" si="86"/>
        <v>0</v>
      </c>
      <c r="U204" s="201" t="s">
        <v>58</v>
      </c>
      <c r="V204" s="202">
        <v>0</v>
      </c>
      <c r="W204" s="202">
        <v>0</v>
      </c>
      <c r="X204" s="202">
        <v>0</v>
      </c>
      <c r="Y204" s="202">
        <v>0</v>
      </c>
      <c r="Z204" s="202">
        <v>0</v>
      </c>
      <c r="AA204" s="202">
        <v>0</v>
      </c>
      <c r="AB204" s="202">
        <v>0</v>
      </c>
      <c r="AC204" s="203">
        <v>0</v>
      </c>
      <c r="AD204" s="202">
        <v>0</v>
      </c>
      <c r="AE204" s="202">
        <v>0</v>
      </c>
      <c r="AF204" s="202">
        <v>0</v>
      </c>
      <c r="AG204" s="202">
        <v>0</v>
      </c>
      <c r="AH204" s="202">
        <v>0</v>
      </c>
      <c r="AI204" s="204">
        <f t="shared" si="87"/>
        <v>0</v>
      </c>
      <c r="AJ204" s="131" t="str">
        <f t="shared" si="88"/>
        <v/>
      </c>
      <c r="BA204" s="131"/>
      <c r="BR204" s="131"/>
      <c r="CG204" s="131"/>
    </row>
    <row r="205" spans="1:85" ht="15">
      <c r="A205" s="160" t="s">
        <v>61</v>
      </c>
      <c r="B205" s="146">
        <v>0</v>
      </c>
      <c r="C205" s="146">
        <v>0</v>
      </c>
      <c r="D205" s="146">
        <v>0</v>
      </c>
      <c r="E205" s="146">
        <v>0</v>
      </c>
      <c r="F205" s="304"/>
      <c r="G205" s="146">
        <v>0</v>
      </c>
      <c r="H205" s="158">
        <v>0</v>
      </c>
      <c r="I205" s="144">
        <f t="shared" si="85"/>
        <v>0</v>
      </c>
      <c r="J205" s="139"/>
      <c r="K205" s="161" t="s">
        <v>61</v>
      </c>
      <c r="L205" s="146">
        <v>0</v>
      </c>
      <c r="M205" s="146">
        <v>0</v>
      </c>
      <c r="N205" s="146">
        <v>0</v>
      </c>
      <c r="O205" s="146">
        <v>0</v>
      </c>
      <c r="P205" s="146">
        <v>0</v>
      </c>
      <c r="Q205" s="146">
        <v>0</v>
      </c>
      <c r="R205" s="147">
        <v>0</v>
      </c>
      <c r="S205" s="148">
        <f t="shared" si="86"/>
        <v>0</v>
      </c>
      <c r="U205" s="206" t="s">
        <v>59</v>
      </c>
      <c r="V205" s="197">
        <v>0</v>
      </c>
      <c r="W205" s="197">
        <v>0</v>
      </c>
      <c r="X205" s="197">
        <v>0</v>
      </c>
      <c r="Y205" s="197">
        <v>0</v>
      </c>
      <c r="Z205" s="197">
        <v>0</v>
      </c>
      <c r="AA205" s="197">
        <v>0</v>
      </c>
      <c r="AB205" s="197">
        <v>0</v>
      </c>
      <c r="AC205" s="198">
        <v>0</v>
      </c>
      <c r="AD205" s="199">
        <v>0</v>
      </c>
      <c r="AE205" s="199">
        <v>0</v>
      </c>
      <c r="AF205" s="199">
        <v>0</v>
      </c>
      <c r="AG205" s="199">
        <v>0</v>
      </c>
      <c r="AH205" s="199">
        <v>0</v>
      </c>
      <c r="AI205" s="200">
        <f t="shared" si="87"/>
        <v>0</v>
      </c>
      <c r="AJ205" s="131" t="str">
        <f t="shared" si="88"/>
        <v/>
      </c>
      <c r="BA205" s="131"/>
      <c r="BR205" s="131"/>
      <c r="CG205" s="131"/>
    </row>
    <row r="206" spans="1:85">
      <c r="A206" s="162" t="s">
        <v>23</v>
      </c>
      <c r="B206" s="163">
        <v>0</v>
      </c>
      <c r="C206" s="163">
        <v>0</v>
      </c>
      <c r="D206" s="163">
        <v>0</v>
      </c>
      <c r="E206" s="163">
        <v>0</v>
      </c>
      <c r="F206" s="304"/>
      <c r="G206" s="163">
        <v>0</v>
      </c>
      <c r="H206" s="164">
        <v>0</v>
      </c>
      <c r="I206" s="165">
        <f t="shared" si="85"/>
        <v>0</v>
      </c>
      <c r="J206" s="139"/>
      <c r="K206" s="166" t="s">
        <v>23</v>
      </c>
      <c r="L206" s="167">
        <v>0</v>
      </c>
      <c r="M206" s="167">
        <v>0</v>
      </c>
      <c r="N206" s="167">
        <v>0</v>
      </c>
      <c r="O206" s="167">
        <v>0</v>
      </c>
      <c r="P206" s="167">
        <v>0</v>
      </c>
      <c r="Q206" s="167">
        <v>0</v>
      </c>
      <c r="R206" s="168">
        <v>0</v>
      </c>
      <c r="S206" s="169">
        <f t="shared" si="86"/>
        <v>0</v>
      </c>
      <c r="U206" s="207" t="s">
        <v>62</v>
      </c>
      <c r="V206" s="208">
        <v>0</v>
      </c>
      <c r="W206" s="208">
        <v>0</v>
      </c>
      <c r="X206" s="208">
        <v>0</v>
      </c>
      <c r="Y206" s="208">
        <v>0</v>
      </c>
      <c r="Z206" s="208">
        <v>0</v>
      </c>
      <c r="AA206" s="208">
        <v>0</v>
      </c>
      <c r="AB206" s="208">
        <v>0</v>
      </c>
      <c r="AC206" s="208">
        <v>0</v>
      </c>
      <c r="AD206" s="208">
        <v>0</v>
      </c>
      <c r="AE206" s="208">
        <v>0</v>
      </c>
      <c r="AF206" s="208">
        <v>0</v>
      </c>
      <c r="AG206" s="208">
        <v>0</v>
      </c>
      <c r="AH206" s="92">
        <v>0</v>
      </c>
      <c r="AI206" s="209">
        <f t="shared" si="87"/>
        <v>0</v>
      </c>
      <c r="AJ206" s="131" t="str">
        <f t="shared" si="88"/>
        <v/>
      </c>
      <c r="BA206" s="131"/>
      <c r="BR206" s="131"/>
      <c r="CG206" s="131"/>
    </row>
    <row r="207" spans="1:85">
      <c r="A207" s="170" t="s">
        <v>19</v>
      </c>
      <c r="B207" s="171">
        <v>0</v>
      </c>
      <c r="C207" s="171">
        <v>0</v>
      </c>
      <c r="D207" s="171">
        <v>0</v>
      </c>
      <c r="E207" s="171">
        <v>0</v>
      </c>
      <c r="F207" s="304"/>
      <c r="G207" s="171">
        <v>0</v>
      </c>
      <c r="H207" s="172">
        <v>0</v>
      </c>
      <c r="I207" s="173">
        <f t="shared" si="85"/>
        <v>0</v>
      </c>
      <c r="J207" s="139"/>
      <c r="K207" s="174" t="s">
        <v>19</v>
      </c>
      <c r="L207" s="171">
        <v>0</v>
      </c>
      <c r="M207" s="171">
        <v>0</v>
      </c>
      <c r="N207" s="171">
        <v>0</v>
      </c>
      <c r="O207" s="171">
        <v>0</v>
      </c>
      <c r="P207" s="171">
        <v>0</v>
      </c>
      <c r="Q207" s="171">
        <v>0</v>
      </c>
      <c r="R207" s="175">
        <v>0</v>
      </c>
      <c r="S207" s="176">
        <f t="shared" si="86"/>
        <v>0</v>
      </c>
      <c r="U207" s="210" t="s">
        <v>19</v>
      </c>
      <c r="V207" s="211">
        <v>0</v>
      </c>
      <c r="W207" s="211">
        <v>0</v>
      </c>
      <c r="X207" s="211">
        <v>0</v>
      </c>
      <c r="Y207" s="211">
        <v>0</v>
      </c>
      <c r="Z207" s="211">
        <v>0</v>
      </c>
      <c r="AA207" s="211">
        <v>0</v>
      </c>
      <c r="AB207" s="211">
        <v>0</v>
      </c>
      <c r="AC207" s="211">
        <v>0</v>
      </c>
      <c r="AD207" s="212">
        <v>0</v>
      </c>
      <c r="AE207" s="212">
        <v>0</v>
      </c>
      <c r="AF207" s="212">
        <v>0</v>
      </c>
      <c r="AG207" s="212">
        <v>0</v>
      </c>
      <c r="AH207" s="212">
        <v>0</v>
      </c>
      <c r="AI207" s="213">
        <f t="shared" si="87"/>
        <v>0</v>
      </c>
      <c r="AJ207" s="131" t="str">
        <f t="shared" si="88"/>
        <v/>
      </c>
      <c r="BA207" s="131"/>
      <c r="BR207" s="131"/>
      <c r="CG207" s="131"/>
    </row>
    <row r="208" spans="1:85">
      <c r="A208" s="162" t="s">
        <v>20</v>
      </c>
      <c r="B208" s="163">
        <v>0</v>
      </c>
      <c r="C208" s="163">
        <v>0</v>
      </c>
      <c r="D208" s="163">
        <v>0</v>
      </c>
      <c r="E208" s="163">
        <v>0</v>
      </c>
      <c r="F208" s="304"/>
      <c r="G208" s="163">
        <v>0</v>
      </c>
      <c r="H208" s="164">
        <v>0</v>
      </c>
      <c r="I208" s="165">
        <f t="shared" si="85"/>
        <v>0</v>
      </c>
      <c r="J208" s="139"/>
      <c r="K208" s="166" t="s">
        <v>20</v>
      </c>
      <c r="L208" s="167">
        <v>0</v>
      </c>
      <c r="M208" s="167">
        <v>0</v>
      </c>
      <c r="N208" s="167">
        <v>0</v>
      </c>
      <c r="O208" s="167">
        <v>0</v>
      </c>
      <c r="P208" s="167">
        <v>0</v>
      </c>
      <c r="Q208" s="167">
        <v>0</v>
      </c>
      <c r="R208" s="168">
        <v>0</v>
      </c>
      <c r="S208" s="169">
        <f t="shared" si="86"/>
        <v>0</v>
      </c>
      <c r="U208" s="207" t="s">
        <v>20</v>
      </c>
      <c r="V208" s="208">
        <v>0</v>
      </c>
      <c r="W208" s="208">
        <v>0</v>
      </c>
      <c r="X208" s="208">
        <v>0</v>
      </c>
      <c r="Y208" s="208">
        <v>0</v>
      </c>
      <c r="Z208" s="208">
        <v>0</v>
      </c>
      <c r="AA208" s="208">
        <v>0</v>
      </c>
      <c r="AB208" s="208">
        <v>0</v>
      </c>
      <c r="AC208" s="208">
        <v>0</v>
      </c>
      <c r="AD208" s="208">
        <v>0</v>
      </c>
      <c r="AE208" s="208">
        <v>0</v>
      </c>
      <c r="AF208" s="208">
        <v>0</v>
      </c>
      <c r="AG208" s="208">
        <v>0</v>
      </c>
      <c r="AH208" s="92">
        <v>0</v>
      </c>
      <c r="AI208" s="209">
        <f t="shared" si="87"/>
        <v>0</v>
      </c>
      <c r="AJ208" s="131" t="str">
        <f t="shared" si="88"/>
        <v/>
      </c>
      <c r="BA208" s="131"/>
      <c r="BR208" s="131"/>
      <c r="CG208" s="131"/>
    </row>
    <row r="209" spans="1:85" ht="15" thickBot="1">
      <c r="A209" s="177" t="s">
        <v>11</v>
      </c>
      <c r="B209" s="178">
        <v>0</v>
      </c>
      <c r="C209" s="178">
        <v>0</v>
      </c>
      <c r="D209" s="178">
        <v>0</v>
      </c>
      <c r="E209" s="178">
        <v>0</v>
      </c>
      <c r="F209" s="305"/>
      <c r="G209" s="178">
        <v>0</v>
      </c>
      <c r="H209" s="179">
        <v>0</v>
      </c>
      <c r="I209" s="180">
        <f t="shared" si="85"/>
        <v>0</v>
      </c>
      <c r="J209" s="139"/>
      <c r="K209" s="181" t="s">
        <v>11</v>
      </c>
      <c r="L209" s="178">
        <v>0</v>
      </c>
      <c r="M209" s="178">
        <v>0</v>
      </c>
      <c r="N209" s="178">
        <v>0</v>
      </c>
      <c r="O209" s="178">
        <v>0</v>
      </c>
      <c r="P209" s="178">
        <v>0</v>
      </c>
      <c r="Q209" s="178">
        <v>0</v>
      </c>
      <c r="R209" s="182">
        <v>0</v>
      </c>
      <c r="S209" s="183">
        <f t="shared" si="86"/>
        <v>0</v>
      </c>
      <c r="U209" s="210" t="s">
        <v>11</v>
      </c>
      <c r="V209" s="211">
        <v>0</v>
      </c>
      <c r="W209" s="211">
        <v>0</v>
      </c>
      <c r="X209" s="211">
        <v>0</v>
      </c>
      <c r="Y209" s="211">
        <v>0</v>
      </c>
      <c r="Z209" s="211">
        <v>0</v>
      </c>
      <c r="AA209" s="211">
        <v>0</v>
      </c>
      <c r="AB209" s="211">
        <v>0</v>
      </c>
      <c r="AC209" s="211">
        <v>0</v>
      </c>
      <c r="AD209" s="212">
        <v>0</v>
      </c>
      <c r="AE209" s="212">
        <v>0</v>
      </c>
      <c r="AF209" s="212">
        <v>0</v>
      </c>
      <c r="AG209" s="212">
        <v>0</v>
      </c>
      <c r="AH209" s="212">
        <v>0</v>
      </c>
      <c r="AI209" s="213">
        <f t="shared" si="87"/>
        <v>0</v>
      </c>
      <c r="AJ209" s="131" t="str">
        <f t="shared" si="88"/>
        <v/>
      </c>
      <c r="BA209" s="131"/>
      <c r="BR209" s="131"/>
      <c r="CG209" s="131"/>
    </row>
    <row r="210" spans="1:85" ht="15">
      <c r="A210" s="184" t="s">
        <v>26</v>
      </c>
      <c r="B210" s="185">
        <f>SUM(B189:B205)</f>
        <v>20.48936588960472</v>
      </c>
      <c r="C210" s="185">
        <f t="shared" ref="C210:I210" si="89">SUM(C189:C205)</f>
        <v>8.0469286561130033</v>
      </c>
      <c r="D210" s="185">
        <f t="shared" si="89"/>
        <v>227.0034469295876</v>
      </c>
      <c r="E210" s="185">
        <f t="shared" si="89"/>
        <v>98.093925711219327</v>
      </c>
      <c r="F210" s="185">
        <f t="shared" si="89"/>
        <v>0</v>
      </c>
      <c r="G210" s="185">
        <f t="shared" si="89"/>
        <v>5.7442488560656138</v>
      </c>
      <c r="H210" s="187">
        <f t="shared" si="89"/>
        <v>0</v>
      </c>
      <c r="I210" s="144">
        <f t="shared" si="89"/>
        <v>359.37791604259024</v>
      </c>
      <c r="J210" s="139"/>
      <c r="K210" s="186" t="s">
        <v>26</v>
      </c>
      <c r="L210" s="185">
        <f>SUM(L189:L205)</f>
        <v>20.48936588960472</v>
      </c>
      <c r="M210" s="185">
        <f t="shared" ref="M210:S210" si="90">SUM(M189:M205)</f>
        <v>8.0469286561130033</v>
      </c>
      <c r="N210" s="185">
        <f t="shared" si="90"/>
        <v>227.0034469295876</v>
      </c>
      <c r="O210" s="185">
        <f t="shared" si="90"/>
        <v>98.093925711219327</v>
      </c>
      <c r="P210" s="185">
        <f t="shared" si="90"/>
        <v>100.65041911582679</v>
      </c>
      <c r="Q210" s="185">
        <f t="shared" si="90"/>
        <v>5.7442488560656138</v>
      </c>
      <c r="R210" s="187">
        <f t="shared" si="90"/>
        <v>0</v>
      </c>
      <c r="S210" s="188">
        <f t="shared" si="90"/>
        <v>460.02833515841701</v>
      </c>
      <c r="T210" s="131" t="str">
        <f>IF(ABS(S210-AI210)&gt;0.01,S210-AI210,"")</f>
        <v/>
      </c>
      <c r="U210" s="214" t="s">
        <v>60</v>
      </c>
      <c r="V210" s="215">
        <f>SUM(V189:V205)</f>
        <v>17.807313574979869</v>
      </c>
      <c r="W210" s="215">
        <f t="shared" ref="W210:AH210" si="91">SUM(W189:W205)</f>
        <v>2.680253033979846</v>
      </c>
      <c r="X210" s="215">
        <f t="shared" si="91"/>
        <v>5.7442488560656138</v>
      </c>
      <c r="Y210" s="215">
        <f t="shared" si="91"/>
        <v>8.0469286561130033</v>
      </c>
      <c r="Z210" s="215">
        <f t="shared" si="91"/>
        <v>217.7335028804323</v>
      </c>
      <c r="AA210" s="215">
        <f t="shared" si="91"/>
        <v>92.019125196403351</v>
      </c>
      <c r="AB210" s="215">
        <f t="shared" si="91"/>
        <v>100.65041911582679</v>
      </c>
      <c r="AC210" s="215">
        <f t="shared" si="91"/>
        <v>15.346543844616319</v>
      </c>
      <c r="AD210" s="216">
        <f t="shared" si="91"/>
        <v>1.7992806450055699E-3</v>
      </c>
      <c r="AE210" s="216">
        <f t="shared" si="91"/>
        <v>0</v>
      </c>
      <c r="AF210" s="216">
        <f t="shared" si="91"/>
        <v>0</v>
      </c>
      <c r="AG210" s="216">
        <f t="shared" si="91"/>
        <v>9.26994404915534</v>
      </c>
      <c r="AH210" s="216">
        <f t="shared" si="91"/>
        <v>6.0748005148159701</v>
      </c>
      <c r="AI210" s="217">
        <f>SUM(V210:AC210)</f>
        <v>460.02833515841706</v>
      </c>
      <c r="AJ210" s="131" t="str">
        <f t="shared" si="88"/>
        <v/>
      </c>
      <c r="BA210" s="131"/>
      <c r="BR210" s="131"/>
      <c r="CG210" s="131"/>
    </row>
    <row r="211" spans="1:85" s="2" customFormat="1" ht="15" thickBot="1">
      <c r="A211" s="15" t="s">
        <v>100</v>
      </c>
      <c r="B211" s="100">
        <f>IF($I210=0,"-",B210/$I210)</f>
        <v>5.7013425074167616E-2</v>
      </c>
      <c r="C211" s="100">
        <f t="shared" ref="C211:H211" si="92">IF($I210=0,"-",C210/$I210)</f>
        <v>2.2391271964411284E-2</v>
      </c>
      <c r="D211" s="100">
        <f t="shared" si="92"/>
        <v>0.63165663997752486</v>
      </c>
      <c r="E211" s="100">
        <f t="shared" si="92"/>
        <v>0.27295479586339999</v>
      </c>
      <c r="F211" s="100">
        <f t="shared" si="92"/>
        <v>0</v>
      </c>
      <c r="G211" s="100">
        <f t="shared" si="92"/>
        <v>1.5983867120496233E-2</v>
      </c>
      <c r="H211" s="101">
        <f t="shared" si="92"/>
        <v>0</v>
      </c>
      <c r="I211" s="102">
        <f>SUM(B211:H211)</f>
        <v>1</v>
      </c>
      <c r="J211" s="131"/>
      <c r="K211" s="27" t="s">
        <v>100</v>
      </c>
      <c r="L211" s="76">
        <f t="shared" ref="L211:R211" si="93">IF($S210=0,"-",L210/$S210)</f>
        <v>4.4539356217153298E-2</v>
      </c>
      <c r="M211" s="76">
        <f t="shared" si="93"/>
        <v>1.749224567513202E-2</v>
      </c>
      <c r="N211" s="76">
        <f t="shared" si="93"/>
        <v>0.4934553582474781</v>
      </c>
      <c r="O211" s="76">
        <f t="shared" si="93"/>
        <v>0.2132345297326943</v>
      </c>
      <c r="P211" s="76">
        <f t="shared" si="93"/>
        <v>0.21879178177397801</v>
      </c>
      <c r="Q211" s="76">
        <f t="shared" si="93"/>
        <v>1.2486728353564359E-2</v>
      </c>
      <c r="R211" s="77">
        <f t="shared" si="93"/>
        <v>0</v>
      </c>
      <c r="S211" s="78">
        <f>SUM(L211:R211)</f>
        <v>1</v>
      </c>
      <c r="U211" s="36" t="s">
        <v>100</v>
      </c>
      <c r="V211" s="103">
        <f>+V210/$AI210</f>
        <v>3.8709166836098645E-2</v>
      </c>
      <c r="W211" s="103">
        <f t="shared" ref="W211:AH211" si="94">+W210/$AI210</f>
        <v>5.8262781423167424E-3</v>
      </c>
      <c r="X211" s="103">
        <f t="shared" si="94"/>
        <v>1.2486728353564357E-2</v>
      </c>
      <c r="Y211" s="103">
        <f t="shared" si="94"/>
        <v>1.7492245675132016E-2</v>
      </c>
      <c r="Z211" s="103">
        <f t="shared" si="94"/>
        <v>0.47330454721979848</v>
      </c>
      <c r="AA211" s="103">
        <f t="shared" si="94"/>
        <v>0.2000292550777667</v>
      </c>
      <c r="AB211" s="103">
        <f t="shared" si="94"/>
        <v>0.21879178177397798</v>
      </c>
      <c r="AC211" s="103">
        <f t="shared" si="94"/>
        <v>3.3359996921345128E-2</v>
      </c>
      <c r="AD211" s="103">
        <f t="shared" si="94"/>
        <v>3.9112387379050532E-6</v>
      </c>
      <c r="AE211" s="103">
        <f t="shared" si="94"/>
        <v>0</v>
      </c>
      <c r="AF211" s="103">
        <f t="shared" si="94"/>
        <v>0</v>
      </c>
      <c r="AG211" s="103">
        <f t="shared" si="94"/>
        <v>2.0150811027679648E-2</v>
      </c>
      <c r="AH211" s="103">
        <f t="shared" si="94"/>
        <v>1.320527465492757E-2</v>
      </c>
      <c r="AI211" s="104">
        <f>SUM(V211:AC211)</f>
        <v>1</v>
      </c>
      <c r="AJ211" s="2" t="str">
        <f t="shared" si="88"/>
        <v/>
      </c>
    </row>
    <row r="212" spans="1:85" ht="15" thickBot="1">
      <c r="A212" s="218"/>
      <c r="B212" s="218"/>
      <c r="C212" s="218"/>
      <c r="D212" s="218"/>
      <c r="E212" s="218"/>
      <c r="F212" s="218"/>
      <c r="G212" s="218"/>
      <c r="H212" s="218"/>
      <c r="I212" s="218"/>
      <c r="K212" s="218"/>
      <c r="L212" s="218"/>
      <c r="M212" s="218"/>
      <c r="N212" s="218"/>
      <c r="O212" s="218"/>
      <c r="P212" s="218"/>
      <c r="Q212" s="218"/>
      <c r="R212" s="218"/>
      <c r="S212" s="218"/>
      <c r="AI212" s="139"/>
      <c r="BA212" s="131"/>
      <c r="BR212" s="131"/>
      <c r="CG212" s="131"/>
    </row>
    <row r="213" spans="1:85" ht="28.5">
      <c r="A213" s="328" t="s">
        <v>33</v>
      </c>
      <c r="B213" s="135" t="s">
        <v>0</v>
      </c>
      <c r="C213" s="135" t="s">
        <v>1</v>
      </c>
      <c r="D213" s="135" t="s">
        <v>2</v>
      </c>
      <c r="E213" s="135" t="s">
        <v>3</v>
      </c>
      <c r="F213" s="135" t="s">
        <v>27</v>
      </c>
      <c r="G213" s="135" t="s">
        <v>4</v>
      </c>
      <c r="H213" s="135" t="s">
        <v>5</v>
      </c>
      <c r="I213" s="136" t="s">
        <v>6</v>
      </c>
      <c r="K213" s="330" t="s">
        <v>33</v>
      </c>
      <c r="L213" s="137" t="s">
        <v>0</v>
      </c>
      <c r="M213" s="137" t="s">
        <v>1</v>
      </c>
      <c r="N213" s="137" t="s">
        <v>2</v>
      </c>
      <c r="O213" s="137" t="s">
        <v>3</v>
      </c>
      <c r="P213" s="137" t="s">
        <v>27</v>
      </c>
      <c r="Q213" s="137" t="s">
        <v>4</v>
      </c>
      <c r="R213" s="137" t="s">
        <v>5</v>
      </c>
      <c r="S213" s="138" t="s">
        <v>6</v>
      </c>
      <c r="U213" s="332" t="s">
        <v>33</v>
      </c>
      <c r="V213" s="190" t="s">
        <v>69</v>
      </c>
      <c r="W213" s="190" t="s">
        <v>70</v>
      </c>
      <c r="X213" s="190" t="s">
        <v>4</v>
      </c>
      <c r="Y213" s="190" t="s">
        <v>1</v>
      </c>
      <c r="Z213" s="190" t="s">
        <v>2</v>
      </c>
      <c r="AA213" s="190" t="s">
        <v>3</v>
      </c>
      <c r="AB213" s="190" t="s">
        <v>52</v>
      </c>
      <c r="AC213" s="190" t="s">
        <v>64</v>
      </c>
      <c r="AD213" s="191" t="s">
        <v>72</v>
      </c>
      <c r="AE213" s="191" t="s">
        <v>79</v>
      </c>
      <c r="AF213" s="191" t="s">
        <v>73</v>
      </c>
      <c r="AG213" s="191" t="s">
        <v>80</v>
      </c>
      <c r="AH213" s="191" t="s">
        <v>81</v>
      </c>
      <c r="AI213" s="192" t="s">
        <v>60</v>
      </c>
      <c r="BA213" s="131"/>
      <c r="BR213" s="131"/>
      <c r="CG213" s="131"/>
    </row>
    <row r="214" spans="1:85" ht="15">
      <c r="A214" s="329" t="s">
        <v>33</v>
      </c>
      <c r="B214" s="294" t="s">
        <v>109</v>
      </c>
      <c r="C214" s="295"/>
      <c r="D214" s="295"/>
      <c r="E214" s="295"/>
      <c r="F214" s="295"/>
      <c r="G214" s="295"/>
      <c r="H214" s="295"/>
      <c r="I214" s="296"/>
      <c r="K214" s="331" t="s">
        <v>33</v>
      </c>
      <c r="L214" s="297" t="s">
        <v>109</v>
      </c>
      <c r="M214" s="298"/>
      <c r="N214" s="298"/>
      <c r="O214" s="298"/>
      <c r="P214" s="298"/>
      <c r="Q214" s="298"/>
      <c r="R214" s="298"/>
      <c r="S214" s="299"/>
      <c r="U214" s="333" t="s">
        <v>33</v>
      </c>
      <c r="V214" s="326" t="s">
        <v>109</v>
      </c>
      <c r="W214" s="326"/>
      <c r="X214" s="326"/>
      <c r="Y214" s="326"/>
      <c r="Z214" s="326"/>
      <c r="AA214" s="326"/>
      <c r="AB214" s="326"/>
      <c r="AC214" s="326"/>
      <c r="AD214" s="326"/>
      <c r="AE214" s="326"/>
      <c r="AF214" s="326"/>
      <c r="AG214" s="326"/>
      <c r="AH214" s="326"/>
      <c r="AI214" s="327"/>
      <c r="BA214" s="131"/>
      <c r="BR214" s="131"/>
      <c r="CG214" s="131"/>
    </row>
    <row r="215" spans="1:85" ht="15">
      <c r="A215" s="141" t="s">
        <v>7</v>
      </c>
      <c r="B215" s="142">
        <v>0</v>
      </c>
      <c r="C215" s="142">
        <v>0</v>
      </c>
      <c r="D215" s="142">
        <v>0</v>
      </c>
      <c r="E215" s="142">
        <v>0</v>
      </c>
      <c r="F215" s="303"/>
      <c r="G215" s="142">
        <v>0</v>
      </c>
      <c r="H215" s="143">
        <v>0</v>
      </c>
      <c r="I215" s="144">
        <f>SUM(B215:H215)</f>
        <v>0</v>
      </c>
      <c r="J215" s="139"/>
      <c r="K215" s="193" t="s">
        <v>7</v>
      </c>
      <c r="L215" s="142">
        <v>0</v>
      </c>
      <c r="M215" s="142">
        <v>0</v>
      </c>
      <c r="N215" s="142">
        <v>0</v>
      </c>
      <c r="O215" s="142">
        <v>0</v>
      </c>
      <c r="P215" s="142">
        <v>0</v>
      </c>
      <c r="Q215" s="142">
        <v>0</v>
      </c>
      <c r="R215" s="194">
        <v>0</v>
      </c>
      <c r="S215" s="195">
        <f>SUM(L215:R215)</f>
        <v>0</v>
      </c>
      <c r="U215" s="196" t="s">
        <v>7</v>
      </c>
      <c r="V215" s="197">
        <v>0</v>
      </c>
      <c r="W215" s="197">
        <v>0</v>
      </c>
      <c r="X215" s="197">
        <v>0</v>
      </c>
      <c r="Y215" s="197">
        <v>0</v>
      </c>
      <c r="Z215" s="197">
        <v>0</v>
      </c>
      <c r="AA215" s="197">
        <v>0</v>
      </c>
      <c r="AB215" s="197">
        <v>0</v>
      </c>
      <c r="AC215" s="198">
        <v>0</v>
      </c>
      <c r="AD215" s="199">
        <v>0</v>
      </c>
      <c r="AE215" s="199">
        <v>0</v>
      </c>
      <c r="AF215" s="199">
        <v>0</v>
      </c>
      <c r="AG215" s="199">
        <v>0</v>
      </c>
      <c r="AH215" s="199">
        <v>0</v>
      </c>
      <c r="AI215" s="200">
        <f>SUM(V215:AC215)</f>
        <v>0</v>
      </c>
      <c r="AJ215" s="131" t="str">
        <f>IF(ABS(S215-AI215)&gt;0.001,S215-AI215,"")</f>
        <v/>
      </c>
      <c r="BA215" s="131"/>
      <c r="BR215" s="131"/>
      <c r="CG215" s="131"/>
    </row>
    <row r="216" spans="1:85" ht="15">
      <c r="A216" s="149" t="s">
        <v>8</v>
      </c>
      <c r="B216" s="150">
        <v>0</v>
      </c>
      <c r="C216" s="150">
        <v>0</v>
      </c>
      <c r="D216" s="150">
        <v>0</v>
      </c>
      <c r="E216" s="150">
        <v>0</v>
      </c>
      <c r="F216" s="304"/>
      <c r="G216" s="150">
        <v>0</v>
      </c>
      <c r="H216" s="151">
        <v>0</v>
      </c>
      <c r="I216" s="152">
        <f t="shared" ref="I216:I235" si="95">SUM(B216:H216)</f>
        <v>0</v>
      </c>
      <c r="J216" s="139"/>
      <c r="K216" s="153" t="s">
        <v>8</v>
      </c>
      <c r="L216" s="154">
        <v>0</v>
      </c>
      <c r="M216" s="154">
        <v>0</v>
      </c>
      <c r="N216" s="154">
        <v>0</v>
      </c>
      <c r="O216" s="154">
        <v>0</v>
      </c>
      <c r="P216" s="154">
        <v>0</v>
      </c>
      <c r="Q216" s="154">
        <v>0</v>
      </c>
      <c r="R216" s="155">
        <v>0</v>
      </c>
      <c r="S216" s="156">
        <f t="shared" ref="S216:S235" si="96">SUM(L216:R216)</f>
        <v>0</v>
      </c>
      <c r="U216" s="201" t="s">
        <v>8</v>
      </c>
      <c r="V216" s="202">
        <v>0</v>
      </c>
      <c r="W216" s="202">
        <v>0</v>
      </c>
      <c r="X216" s="202">
        <v>0</v>
      </c>
      <c r="Y216" s="202">
        <v>0</v>
      </c>
      <c r="Z216" s="202">
        <v>0</v>
      </c>
      <c r="AA216" s="202">
        <v>0</v>
      </c>
      <c r="AB216" s="202">
        <v>0</v>
      </c>
      <c r="AC216" s="203">
        <v>0</v>
      </c>
      <c r="AD216" s="202">
        <v>0</v>
      </c>
      <c r="AE216" s="202">
        <v>0</v>
      </c>
      <c r="AF216" s="202">
        <v>0</v>
      </c>
      <c r="AG216" s="202">
        <v>0</v>
      </c>
      <c r="AH216" s="202">
        <v>0</v>
      </c>
      <c r="AI216" s="204">
        <f t="shared" ref="AI216:AI235" si="97">SUM(V216:AC216)</f>
        <v>0</v>
      </c>
      <c r="AJ216" s="131" t="str">
        <f t="shared" ref="AJ216:AJ237" si="98">IF(ABS(S216-AI216)&gt;0.001,S216-AI216,"")</f>
        <v/>
      </c>
      <c r="BA216" s="131"/>
      <c r="BR216" s="131"/>
      <c r="CG216" s="131"/>
    </row>
    <row r="217" spans="1:85" ht="15">
      <c r="A217" s="157" t="s">
        <v>10</v>
      </c>
      <c r="B217" s="146">
        <v>0</v>
      </c>
      <c r="C217" s="146">
        <v>0</v>
      </c>
      <c r="D217" s="146">
        <v>0</v>
      </c>
      <c r="E217" s="146">
        <v>0</v>
      </c>
      <c r="F217" s="304"/>
      <c r="G217" s="146">
        <v>0</v>
      </c>
      <c r="H217" s="158">
        <v>0</v>
      </c>
      <c r="I217" s="144">
        <f t="shared" si="95"/>
        <v>0</v>
      </c>
      <c r="J217" s="139"/>
      <c r="K217" s="159" t="s">
        <v>10</v>
      </c>
      <c r="L217" s="146">
        <v>0</v>
      </c>
      <c r="M217" s="146">
        <v>0</v>
      </c>
      <c r="N217" s="146">
        <v>0</v>
      </c>
      <c r="O217" s="146">
        <v>0</v>
      </c>
      <c r="P217" s="146">
        <v>0</v>
      </c>
      <c r="Q217" s="146">
        <v>0</v>
      </c>
      <c r="R217" s="147">
        <v>0</v>
      </c>
      <c r="S217" s="148">
        <f t="shared" si="96"/>
        <v>0</v>
      </c>
      <c r="U217" s="205" t="s">
        <v>10</v>
      </c>
      <c r="V217" s="197">
        <v>0</v>
      </c>
      <c r="W217" s="197">
        <v>0</v>
      </c>
      <c r="X217" s="197">
        <v>0</v>
      </c>
      <c r="Y217" s="197">
        <v>0</v>
      </c>
      <c r="Z217" s="197">
        <v>0</v>
      </c>
      <c r="AA217" s="197">
        <v>0</v>
      </c>
      <c r="AB217" s="197">
        <v>0</v>
      </c>
      <c r="AC217" s="198">
        <v>0</v>
      </c>
      <c r="AD217" s="199">
        <v>0</v>
      </c>
      <c r="AE217" s="199">
        <v>0</v>
      </c>
      <c r="AF217" s="199">
        <v>0</v>
      </c>
      <c r="AG217" s="199">
        <v>0</v>
      </c>
      <c r="AH217" s="199">
        <v>0</v>
      </c>
      <c r="AI217" s="200">
        <f t="shared" si="97"/>
        <v>0</v>
      </c>
      <c r="AJ217" s="131" t="str">
        <f t="shared" si="98"/>
        <v/>
      </c>
      <c r="BA217" s="131"/>
      <c r="BR217" s="131"/>
      <c r="CG217" s="131"/>
    </row>
    <row r="218" spans="1:85" ht="15">
      <c r="A218" s="149" t="s">
        <v>53</v>
      </c>
      <c r="B218" s="150">
        <v>0</v>
      </c>
      <c r="C218" s="150">
        <v>0</v>
      </c>
      <c r="D218" s="150">
        <v>0</v>
      </c>
      <c r="E218" s="150">
        <v>0</v>
      </c>
      <c r="F218" s="304"/>
      <c r="G218" s="150">
        <v>0</v>
      </c>
      <c r="H218" s="151">
        <v>0</v>
      </c>
      <c r="I218" s="152">
        <f t="shared" si="95"/>
        <v>0</v>
      </c>
      <c r="J218" s="139"/>
      <c r="K218" s="153" t="s">
        <v>53</v>
      </c>
      <c r="L218" s="154">
        <v>0</v>
      </c>
      <c r="M218" s="154">
        <v>0</v>
      </c>
      <c r="N218" s="154">
        <v>0</v>
      </c>
      <c r="O218" s="154">
        <v>0</v>
      </c>
      <c r="P218" s="154">
        <v>0</v>
      </c>
      <c r="Q218" s="154">
        <v>0</v>
      </c>
      <c r="R218" s="155">
        <v>0</v>
      </c>
      <c r="S218" s="156">
        <f t="shared" si="96"/>
        <v>0</v>
      </c>
      <c r="U218" s="201" t="s">
        <v>53</v>
      </c>
      <c r="V218" s="202">
        <v>0</v>
      </c>
      <c r="W218" s="202">
        <v>0</v>
      </c>
      <c r="X218" s="202">
        <v>0</v>
      </c>
      <c r="Y218" s="202">
        <v>0</v>
      </c>
      <c r="Z218" s="202">
        <v>0</v>
      </c>
      <c r="AA218" s="202">
        <v>0</v>
      </c>
      <c r="AB218" s="202">
        <v>0</v>
      </c>
      <c r="AC218" s="203">
        <v>0</v>
      </c>
      <c r="AD218" s="202">
        <v>0</v>
      </c>
      <c r="AE218" s="202">
        <v>0</v>
      </c>
      <c r="AF218" s="202">
        <v>0</v>
      </c>
      <c r="AG218" s="202">
        <v>0</v>
      </c>
      <c r="AH218" s="202">
        <v>0</v>
      </c>
      <c r="AI218" s="204">
        <f t="shared" si="97"/>
        <v>0</v>
      </c>
      <c r="AJ218" s="131" t="str">
        <f t="shared" si="98"/>
        <v/>
      </c>
      <c r="BA218" s="131"/>
      <c r="BR218" s="131"/>
      <c r="CG218" s="131"/>
    </row>
    <row r="219" spans="1:85" ht="15">
      <c r="A219" s="157" t="s">
        <v>16</v>
      </c>
      <c r="B219" s="146">
        <v>0.64042347179372272</v>
      </c>
      <c r="C219" s="146">
        <v>0</v>
      </c>
      <c r="D219" s="146">
        <v>0.71209541268038623</v>
      </c>
      <c r="E219" s="146">
        <v>0</v>
      </c>
      <c r="F219" s="304"/>
      <c r="G219" s="146">
        <v>0</v>
      </c>
      <c r="H219" s="158">
        <v>0</v>
      </c>
      <c r="I219" s="144">
        <f t="shared" si="95"/>
        <v>1.352518884474109</v>
      </c>
      <c r="J219" s="139"/>
      <c r="K219" s="159" t="s">
        <v>16</v>
      </c>
      <c r="L219" s="146">
        <v>0.64042347179372272</v>
      </c>
      <c r="M219" s="146">
        <v>0</v>
      </c>
      <c r="N219" s="146">
        <v>0.71209541268038623</v>
      </c>
      <c r="O219" s="146">
        <v>0</v>
      </c>
      <c r="P219" s="146">
        <v>0</v>
      </c>
      <c r="Q219" s="146">
        <v>0</v>
      </c>
      <c r="R219" s="147">
        <v>0</v>
      </c>
      <c r="S219" s="148">
        <f t="shared" si="96"/>
        <v>1.352518884474109</v>
      </c>
      <c r="U219" s="205" t="s">
        <v>16</v>
      </c>
      <c r="V219" s="197">
        <v>0.64042347179372272</v>
      </c>
      <c r="W219" s="197">
        <v>0</v>
      </c>
      <c r="X219" s="197">
        <v>0</v>
      </c>
      <c r="Y219" s="197">
        <v>0</v>
      </c>
      <c r="Z219" s="197">
        <v>0.71209541268038623</v>
      </c>
      <c r="AA219" s="197">
        <v>0</v>
      </c>
      <c r="AB219" s="197">
        <v>0</v>
      </c>
      <c r="AC219" s="198">
        <v>0</v>
      </c>
      <c r="AD219" s="199">
        <v>0</v>
      </c>
      <c r="AE219" s="199">
        <v>0</v>
      </c>
      <c r="AF219" s="199">
        <v>0</v>
      </c>
      <c r="AG219" s="199">
        <v>0</v>
      </c>
      <c r="AH219" s="199">
        <v>0</v>
      </c>
      <c r="AI219" s="200">
        <f t="shared" si="97"/>
        <v>1.352518884474109</v>
      </c>
      <c r="AJ219" s="131" t="str">
        <f t="shared" si="98"/>
        <v/>
      </c>
      <c r="BA219" s="131"/>
      <c r="BR219" s="131"/>
      <c r="CG219" s="131"/>
    </row>
    <row r="220" spans="1:85" ht="15">
      <c r="A220" s="149" t="s">
        <v>15</v>
      </c>
      <c r="B220" s="150">
        <v>3.2024231552255368E-7</v>
      </c>
      <c r="C220" s="150">
        <v>0</v>
      </c>
      <c r="D220" s="150">
        <v>3.560817082344647E-7</v>
      </c>
      <c r="E220" s="150">
        <v>0</v>
      </c>
      <c r="F220" s="304"/>
      <c r="G220" s="150">
        <v>0</v>
      </c>
      <c r="H220" s="151">
        <v>0</v>
      </c>
      <c r="I220" s="152">
        <f t="shared" si="95"/>
        <v>6.7632402375701832E-7</v>
      </c>
      <c r="J220" s="139"/>
      <c r="K220" s="153" t="s">
        <v>15</v>
      </c>
      <c r="L220" s="154">
        <v>3.2024231552255368E-7</v>
      </c>
      <c r="M220" s="154">
        <v>0</v>
      </c>
      <c r="N220" s="154">
        <v>3.560817082344647E-7</v>
      </c>
      <c r="O220" s="154">
        <v>0</v>
      </c>
      <c r="P220" s="154">
        <v>0</v>
      </c>
      <c r="Q220" s="154">
        <v>0</v>
      </c>
      <c r="R220" s="155">
        <v>0</v>
      </c>
      <c r="S220" s="156">
        <f t="shared" si="96"/>
        <v>6.7632402375701832E-7</v>
      </c>
      <c r="U220" s="201" t="s">
        <v>54</v>
      </c>
      <c r="V220" s="202">
        <v>3.2024231552255368E-7</v>
      </c>
      <c r="W220" s="202">
        <v>0</v>
      </c>
      <c r="X220" s="202">
        <v>0</v>
      </c>
      <c r="Y220" s="202">
        <v>0</v>
      </c>
      <c r="Z220" s="202">
        <v>3.560817082344647E-7</v>
      </c>
      <c r="AA220" s="202">
        <v>0</v>
      </c>
      <c r="AB220" s="202">
        <v>0</v>
      </c>
      <c r="AC220" s="203">
        <v>0</v>
      </c>
      <c r="AD220" s="202">
        <v>0</v>
      </c>
      <c r="AE220" s="202">
        <v>0</v>
      </c>
      <c r="AF220" s="202">
        <v>0</v>
      </c>
      <c r="AG220" s="202">
        <v>0</v>
      </c>
      <c r="AH220" s="202">
        <v>0</v>
      </c>
      <c r="AI220" s="204">
        <f t="shared" si="97"/>
        <v>6.7632402375701832E-7</v>
      </c>
      <c r="AJ220" s="131" t="str">
        <f t="shared" si="98"/>
        <v/>
      </c>
      <c r="BA220" s="131"/>
      <c r="BR220" s="131"/>
      <c r="CG220" s="131"/>
    </row>
    <row r="221" spans="1:85" ht="15">
      <c r="A221" s="157" t="s">
        <v>55</v>
      </c>
      <c r="B221" s="146">
        <v>0</v>
      </c>
      <c r="C221" s="146">
        <v>0</v>
      </c>
      <c r="D221" s="146">
        <v>0</v>
      </c>
      <c r="E221" s="146">
        <v>2.4982330312898404</v>
      </c>
      <c r="F221" s="304"/>
      <c r="G221" s="146">
        <v>0</v>
      </c>
      <c r="H221" s="158">
        <v>0</v>
      </c>
      <c r="I221" s="144">
        <f t="shared" si="95"/>
        <v>2.4982330312898404</v>
      </c>
      <c r="J221" s="139"/>
      <c r="K221" s="159" t="s">
        <v>55</v>
      </c>
      <c r="L221" s="146">
        <v>0</v>
      </c>
      <c r="M221" s="146">
        <v>0</v>
      </c>
      <c r="N221" s="146">
        <v>0</v>
      </c>
      <c r="O221" s="146">
        <v>2.4982330312898404</v>
      </c>
      <c r="P221" s="146">
        <v>22.059240594454682</v>
      </c>
      <c r="Q221" s="146">
        <v>0</v>
      </c>
      <c r="R221" s="147">
        <v>0</v>
      </c>
      <c r="S221" s="148">
        <f t="shared" si="96"/>
        <v>24.557473625744521</v>
      </c>
      <c r="U221" s="205" t="s">
        <v>55</v>
      </c>
      <c r="V221" s="197">
        <v>0</v>
      </c>
      <c r="W221" s="197">
        <v>0</v>
      </c>
      <c r="X221" s="197">
        <v>0</v>
      </c>
      <c r="Y221" s="197">
        <v>0</v>
      </c>
      <c r="Z221" s="197">
        <v>0</v>
      </c>
      <c r="AA221" s="197">
        <v>0.2550948040206959</v>
      </c>
      <c r="AB221" s="197">
        <v>22.059240594454682</v>
      </c>
      <c r="AC221" s="198">
        <v>2.2431382272691445</v>
      </c>
      <c r="AD221" s="197">
        <v>0</v>
      </c>
      <c r="AE221" s="197">
        <v>0</v>
      </c>
      <c r="AF221" s="197">
        <v>0</v>
      </c>
      <c r="AG221" s="197">
        <v>0</v>
      </c>
      <c r="AH221" s="197">
        <v>2.2431382272691445</v>
      </c>
      <c r="AI221" s="200">
        <f t="shared" si="97"/>
        <v>24.557473625744525</v>
      </c>
      <c r="AJ221" s="131" t="str">
        <f t="shared" si="98"/>
        <v/>
      </c>
      <c r="BA221" s="131"/>
      <c r="BR221" s="131"/>
      <c r="CG221" s="131"/>
    </row>
    <row r="222" spans="1:85" ht="15">
      <c r="A222" s="149" t="s">
        <v>12</v>
      </c>
      <c r="B222" s="150">
        <v>0</v>
      </c>
      <c r="C222" s="150">
        <v>0</v>
      </c>
      <c r="D222" s="150">
        <v>0</v>
      </c>
      <c r="E222" s="150">
        <v>0.14842653477041068</v>
      </c>
      <c r="F222" s="304"/>
      <c r="G222" s="150">
        <v>0</v>
      </c>
      <c r="H222" s="151">
        <v>0</v>
      </c>
      <c r="I222" s="152">
        <f t="shared" si="95"/>
        <v>0.14842653477041068</v>
      </c>
      <c r="J222" s="139"/>
      <c r="K222" s="153" t="s">
        <v>12</v>
      </c>
      <c r="L222" s="154">
        <v>0</v>
      </c>
      <c r="M222" s="154">
        <v>0</v>
      </c>
      <c r="N222" s="154">
        <v>0</v>
      </c>
      <c r="O222" s="154">
        <v>0.14842653477041068</v>
      </c>
      <c r="P222" s="154">
        <v>0.21546866300666312</v>
      </c>
      <c r="Q222" s="154">
        <v>0</v>
      </c>
      <c r="R222" s="155">
        <v>0</v>
      </c>
      <c r="S222" s="156">
        <f t="shared" si="96"/>
        <v>0.3638951977770738</v>
      </c>
      <c r="U222" s="201" t="s">
        <v>12</v>
      </c>
      <c r="V222" s="202">
        <v>0</v>
      </c>
      <c r="W222" s="202">
        <v>0</v>
      </c>
      <c r="X222" s="202">
        <v>0</v>
      </c>
      <c r="Y222" s="202">
        <v>0</v>
      </c>
      <c r="Z222" s="202">
        <v>0</v>
      </c>
      <c r="AA222" s="202">
        <v>0.14842653477041068</v>
      </c>
      <c r="AB222" s="202">
        <v>0.21546866300666312</v>
      </c>
      <c r="AC222" s="203">
        <v>0</v>
      </c>
      <c r="AD222" s="202">
        <v>0</v>
      </c>
      <c r="AE222" s="202">
        <v>0</v>
      </c>
      <c r="AF222" s="202">
        <v>0</v>
      </c>
      <c r="AG222" s="202">
        <v>0</v>
      </c>
      <c r="AH222" s="202">
        <v>0</v>
      </c>
      <c r="AI222" s="204">
        <f t="shared" si="97"/>
        <v>0.3638951977770738</v>
      </c>
      <c r="AJ222" s="131" t="str">
        <f t="shared" si="98"/>
        <v/>
      </c>
      <c r="BA222" s="131"/>
      <c r="BR222" s="131"/>
      <c r="CG222" s="131"/>
    </row>
    <row r="223" spans="1:85" ht="15">
      <c r="A223" s="157" t="s">
        <v>56</v>
      </c>
      <c r="B223" s="146">
        <v>0</v>
      </c>
      <c r="C223" s="146">
        <v>0</v>
      </c>
      <c r="D223" s="146">
        <v>0</v>
      </c>
      <c r="E223" s="146">
        <v>0</v>
      </c>
      <c r="F223" s="304"/>
      <c r="G223" s="146">
        <v>0</v>
      </c>
      <c r="H223" s="158">
        <v>0</v>
      </c>
      <c r="I223" s="144">
        <f t="shared" si="95"/>
        <v>0</v>
      </c>
      <c r="J223" s="139"/>
      <c r="K223" s="159" t="s">
        <v>56</v>
      </c>
      <c r="L223" s="146">
        <v>0</v>
      </c>
      <c r="M223" s="146">
        <v>0</v>
      </c>
      <c r="N223" s="146">
        <v>0</v>
      </c>
      <c r="O223" s="146">
        <v>0</v>
      </c>
      <c r="P223" s="146">
        <v>0</v>
      </c>
      <c r="Q223" s="146">
        <v>0</v>
      </c>
      <c r="R223" s="147">
        <v>0</v>
      </c>
      <c r="S223" s="148">
        <f t="shared" si="96"/>
        <v>0</v>
      </c>
      <c r="U223" s="205" t="s">
        <v>56</v>
      </c>
      <c r="V223" s="197">
        <v>0</v>
      </c>
      <c r="W223" s="197">
        <v>0</v>
      </c>
      <c r="X223" s="197">
        <v>0</v>
      </c>
      <c r="Y223" s="197">
        <v>0</v>
      </c>
      <c r="Z223" s="197">
        <v>0</v>
      </c>
      <c r="AA223" s="197">
        <v>0</v>
      </c>
      <c r="AB223" s="197">
        <v>0</v>
      </c>
      <c r="AC223" s="198">
        <v>0</v>
      </c>
      <c r="AD223" s="197">
        <v>0</v>
      </c>
      <c r="AE223" s="197">
        <v>0</v>
      </c>
      <c r="AF223" s="197">
        <v>0</v>
      </c>
      <c r="AG223" s="197">
        <v>0</v>
      </c>
      <c r="AH223" s="197">
        <v>0</v>
      </c>
      <c r="AI223" s="200">
        <f t="shared" si="97"/>
        <v>0</v>
      </c>
      <c r="AJ223" s="131" t="str">
        <f t="shared" si="98"/>
        <v/>
      </c>
      <c r="BA223" s="131"/>
      <c r="BR223" s="131"/>
      <c r="CG223" s="131"/>
    </row>
    <row r="224" spans="1:85" ht="15">
      <c r="A224" s="149" t="s">
        <v>17</v>
      </c>
      <c r="B224" s="150">
        <v>3.239821696875668E-6</v>
      </c>
      <c r="C224" s="150">
        <v>0</v>
      </c>
      <c r="D224" s="150">
        <v>0</v>
      </c>
      <c r="E224" s="150">
        <v>0</v>
      </c>
      <c r="F224" s="304"/>
      <c r="G224" s="150">
        <v>0</v>
      </c>
      <c r="H224" s="151">
        <v>0</v>
      </c>
      <c r="I224" s="152">
        <f t="shared" si="95"/>
        <v>3.239821696875668E-6</v>
      </c>
      <c r="J224" s="139"/>
      <c r="K224" s="153" t="s">
        <v>17</v>
      </c>
      <c r="L224" s="154">
        <v>3.239821696875668E-6</v>
      </c>
      <c r="M224" s="154">
        <v>0</v>
      </c>
      <c r="N224" s="154">
        <v>0</v>
      </c>
      <c r="O224" s="154">
        <v>0</v>
      </c>
      <c r="P224" s="154">
        <v>0</v>
      </c>
      <c r="Q224" s="154">
        <v>0</v>
      </c>
      <c r="R224" s="155">
        <v>0</v>
      </c>
      <c r="S224" s="156">
        <f t="shared" si="96"/>
        <v>3.239821696875668E-6</v>
      </c>
      <c r="U224" s="201" t="s">
        <v>17</v>
      </c>
      <c r="V224" s="202">
        <v>3.239821696875668E-6</v>
      </c>
      <c r="W224" s="202">
        <v>0</v>
      </c>
      <c r="X224" s="202">
        <v>0</v>
      </c>
      <c r="Y224" s="202">
        <v>0</v>
      </c>
      <c r="Z224" s="202">
        <v>0</v>
      </c>
      <c r="AA224" s="202">
        <v>0</v>
      </c>
      <c r="AB224" s="202">
        <v>0</v>
      </c>
      <c r="AC224" s="203">
        <v>0</v>
      </c>
      <c r="AD224" s="202">
        <v>0</v>
      </c>
      <c r="AE224" s="202">
        <v>0</v>
      </c>
      <c r="AF224" s="202">
        <v>0</v>
      </c>
      <c r="AG224" s="202">
        <v>0</v>
      </c>
      <c r="AH224" s="202">
        <v>0</v>
      </c>
      <c r="AI224" s="204">
        <f t="shared" si="97"/>
        <v>3.239821696875668E-6</v>
      </c>
      <c r="AJ224" s="131" t="str">
        <f t="shared" si="98"/>
        <v/>
      </c>
      <c r="BA224" s="131"/>
      <c r="BR224" s="131"/>
      <c r="CG224" s="131"/>
    </row>
    <row r="225" spans="1:85" ht="15">
      <c r="A225" s="157" t="s">
        <v>141</v>
      </c>
      <c r="B225" s="146">
        <v>18.070963575428113</v>
      </c>
      <c r="C225" s="146">
        <v>0</v>
      </c>
      <c r="D225" s="146">
        <v>1.9559603795297311</v>
      </c>
      <c r="E225" s="146">
        <v>0</v>
      </c>
      <c r="F225" s="304"/>
      <c r="G225" s="146">
        <v>0</v>
      </c>
      <c r="H225" s="158">
        <v>0</v>
      </c>
      <c r="I225" s="144">
        <f t="shared" si="95"/>
        <v>20.026923954957844</v>
      </c>
      <c r="J225" s="139"/>
      <c r="K225" s="159" t="s">
        <v>141</v>
      </c>
      <c r="L225" s="146">
        <v>18.070963575428113</v>
      </c>
      <c r="M225" s="146">
        <v>0</v>
      </c>
      <c r="N225" s="146">
        <v>1.9559603795297311</v>
      </c>
      <c r="O225" s="146">
        <v>0</v>
      </c>
      <c r="P225" s="146">
        <v>0</v>
      </c>
      <c r="Q225" s="146">
        <v>0</v>
      </c>
      <c r="R225" s="147">
        <v>0</v>
      </c>
      <c r="S225" s="148">
        <f t="shared" si="96"/>
        <v>20.026923954957844</v>
      </c>
      <c r="U225" s="205" t="s">
        <v>141</v>
      </c>
      <c r="V225" s="197">
        <v>17.65120925521396</v>
      </c>
      <c r="W225" s="197">
        <v>0</v>
      </c>
      <c r="X225" s="197">
        <v>0</v>
      </c>
      <c r="Y225" s="197">
        <v>0</v>
      </c>
      <c r="Z225" s="197">
        <v>1.7406823173341215</v>
      </c>
      <c r="AA225" s="197">
        <v>0</v>
      </c>
      <c r="AB225" s="197">
        <v>0</v>
      </c>
      <c r="AC225" s="198">
        <v>0.63503238240976345</v>
      </c>
      <c r="AD225" s="197">
        <v>0.41975432021415188</v>
      </c>
      <c r="AE225" s="197">
        <v>0</v>
      </c>
      <c r="AF225" s="197">
        <v>0</v>
      </c>
      <c r="AG225" s="197">
        <v>0.21527806219560963</v>
      </c>
      <c r="AH225" s="197">
        <v>0</v>
      </c>
      <c r="AI225" s="200">
        <f t="shared" si="97"/>
        <v>20.026923954957848</v>
      </c>
      <c r="AJ225" s="131" t="str">
        <f t="shared" si="98"/>
        <v/>
      </c>
      <c r="BA225" s="131"/>
      <c r="BR225" s="131"/>
      <c r="CG225" s="131"/>
    </row>
    <row r="226" spans="1:85" ht="15">
      <c r="A226" s="149" t="s">
        <v>25</v>
      </c>
      <c r="B226" s="150">
        <v>14.819687323413589</v>
      </c>
      <c r="C226" s="150">
        <v>0.39119858554523995</v>
      </c>
      <c r="D226" s="150">
        <v>6.1721475619395871</v>
      </c>
      <c r="E226" s="150">
        <v>52.037140821231361</v>
      </c>
      <c r="F226" s="304"/>
      <c r="G226" s="150">
        <v>14.821207771357436</v>
      </c>
      <c r="H226" s="151">
        <v>1.9037275296574063E-2</v>
      </c>
      <c r="I226" s="152">
        <f t="shared" si="95"/>
        <v>88.260419338783791</v>
      </c>
      <c r="J226" s="139"/>
      <c r="K226" s="153" t="s">
        <v>25</v>
      </c>
      <c r="L226" s="154">
        <v>14.819687323413589</v>
      </c>
      <c r="M226" s="154">
        <v>0.39119858554523995</v>
      </c>
      <c r="N226" s="154">
        <v>6.1721475619395871</v>
      </c>
      <c r="O226" s="154">
        <v>52.037140821231361</v>
      </c>
      <c r="P226" s="154">
        <v>0.73207608800003987</v>
      </c>
      <c r="Q226" s="154">
        <v>14.821207771357436</v>
      </c>
      <c r="R226" s="155">
        <v>1.9037275296574063E-2</v>
      </c>
      <c r="S226" s="156">
        <f t="shared" si="96"/>
        <v>88.992495426783833</v>
      </c>
      <c r="U226" s="201" t="s">
        <v>25</v>
      </c>
      <c r="V226" s="202">
        <v>0.98188469271942946</v>
      </c>
      <c r="W226" s="202">
        <v>13.83780263069416</v>
      </c>
      <c r="X226" s="202">
        <v>14.821207771357436</v>
      </c>
      <c r="Y226" s="202">
        <v>0.39119858554523995</v>
      </c>
      <c r="Z226" s="202">
        <v>6.1721475619395871</v>
      </c>
      <c r="AA226" s="202">
        <v>51.143101592266021</v>
      </c>
      <c r="AB226" s="202">
        <v>0.73207608800003987</v>
      </c>
      <c r="AC226" s="203">
        <v>0.91307650426191944</v>
      </c>
      <c r="AD226" s="202">
        <v>0</v>
      </c>
      <c r="AE226" s="202">
        <v>0.38617002073104556</v>
      </c>
      <c r="AF226" s="202">
        <v>1.9037275296574063E-2</v>
      </c>
      <c r="AG226" s="202">
        <v>0</v>
      </c>
      <c r="AH226" s="202">
        <v>0.50786920823429971</v>
      </c>
      <c r="AI226" s="204">
        <f t="shared" si="97"/>
        <v>88.992495426783833</v>
      </c>
      <c r="AJ226" s="131" t="str">
        <f t="shared" si="98"/>
        <v/>
      </c>
      <c r="BA226" s="131"/>
      <c r="BR226" s="131"/>
      <c r="CG226" s="131"/>
    </row>
    <row r="227" spans="1:85" ht="15">
      <c r="A227" s="157" t="s">
        <v>24</v>
      </c>
      <c r="B227" s="146">
        <v>8.5197075290530718E-5</v>
      </c>
      <c r="C227" s="146">
        <v>0</v>
      </c>
      <c r="D227" s="146">
        <v>0</v>
      </c>
      <c r="E227" s="146">
        <v>0</v>
      </c>
      <c r="F227" s="304"/>
      <c r="G227" s="146">
        <v>0</v>
      </c>
      <c r="H227" s="158">
        <v>0</v>
      </c>
      <c r="I227" s="144">
        <f t="shared" si="95"/>
        <v>8.5197075290530718E-5</v>
      </c>
      <c r="J227" s="139"/>
      <c r="K227" s="159" t="s">
        <v>24</v>
      </c>
      <c r="L227" s="146">
        <v>8.5197075290530718E-5</v>
      </c>
      <c r="M227" s="146">
        <v>0</v>
      </c>
      <c r="N227" s="146">
        <v>0</v>
      </c>
      <c r="O227" s="146">
        <v>0</v>
      </c>
      <c r="P227" s="146">
        <v>0</v>
      </c>
      <c r="Q227" s="146">
        <v>0</v>
      </c>
      <c r="R227" s="147">
        <v>0</v>
      </c>
      <c r="S227" s="148">
        <f t="shared" si="96"/>
        <v>8.5197075290530718E-5</v>
      </c>
      <c r="U227" s="205" t="s">
        <v>24</v>
      </c>
      <c r="V227" s="197">
        <v>8.5197075290530718E-5</v>
      </c>
      <c r="W227" s="197">
        <v>0</v>
      </c>
      <c r="X227" s="197">
        <v>0</v>
      </c>
      <c r="Y227" s="197">
        <v>0</v>
      </c>
      <c r="Z227" s="197">
        <v>0</v>
      </c>
      <c r="AA227" s="197">
        <v>0</v>
      </c>
      <c r="AB227" s="197">
        <v>0</v>
      </c>
      <c r="AC227" s="198">
        <v>0</v>
      </c>
      <c r="AD227" s="197">
        <v>0</v>
      </c>
      <c r="AE227" s="197">
        <v>0</v>
      </c>
      <c r="AF227" s="197">
        <v>0</v>
      </c>
      <c r="AG227" s="197">
        <v>0</v>
      </c>
      <c r="AH227" s="197">
        <v>0</v>
      </c>
      <c r="AI227" s="200">
        <f t="shared" si="97"/>
        <v>8.5197075290530718E-5</v>
      </c>
      <c r="AJ227" s="131" t="str">
        <f t="shared" si="98"/>
        <v/>
      </c>
      <c r="BA227" s="131"/>
      <c r="BR227" s="131"/>
      <c r="CG227" s="131"/>
    </row>
    <row r="228" spans="1:85" ht="15">
      <c r="A228" s="149" t="s">
        <v>57</v>
      </c>
      <c r="B228" s="150">
        <v>0</v>
      </c>
      <c r="C228" s="150">
        <v>0</v>
      </c>
      <c r="D228" s="150">
        <v>0</v>
      </c>
      <c r="E228" s="150">
        <v>0</v>
      </c>
      <c r="F228" s="304"/>
      <c r="G228" s="150">
        <v>0</v>
      </c>
      <c r="H228" s="151">
        <v>0</v>
      </c>
      <c r="I228" s="152">
        <f t="shared" si="95"/>
        <v>0</v>
      </c>
      <c r="J228" s="139"/>
      <c r="K228" s="153" t="s">
        <v>57</v>
      </c>
      <c r="L228" s="154">
        <v>0</v>
      </c>
      <c r="M228" s="154">
        <v>0</v>
      </c>
      <c r="N228" s="154">
        <v>0</v>
      </c>
      <c r="O228" s="154">
        <v>0</v>
      </c>
      <c r="P228" s="154">
        <v>0</v>
      </c>
      <c r="Q228" s="154">
        <v>0</v>
      </c>
      <c r="R228" s="155">
        <v>0</v>
      </c>
      <c r="S228" s="156">
        <f t="shared" si="96"/>
        <v>0</v>
      </c>
      <c r="U228" s="201" t="s">
        <v>57</v>
      </c>
      <c r="V228" s="202">
        <v>0</v>
      </c>
      <c r="W228" s="202">
        <v>0</v>
      </c>
      <c r="X228" s="202">
        <v>0</v>
      </c>
      <c r="Y228" s="202">
        <v>0</v>
      </c>
      <c r="Z228" s="202">
        <v>0</v>
      </c>
      <c r="AA228" s="202">
        <v>0</v>
      </c>
      <c r="AB228" s="202">
        <v>0</v>
      </c>
      <c r="AC228" s="203">
        <v>0</v>
      </c>
      <c r="AD228" s="202">
        <v>0</v>
      </c>
      <c r="AE228" s="202">
        <v>0</v>
      </c>
      <c r="AF228" s="202">
        <v>0</v>
      </c>
      <c r="AG228" s="202">
        <v>0</v>
      </c>
      <c r="AH228" s="202">
        <v>0</v>
      </c>
      <c r="AI228" s="204">
        <f t="shared" si="97"/>
        <v>0</v>
      </c>
      <c r="AJ228" s="131" t="str">
        <f t="shared" si="98"/>
        <v/>
      </c>
      <c r="BA228" s="131"/>
      <c r="BR228" s="131"/>
      <c r="CG228" s="131"/>
    </row>
    <row r="229" spans="1:85" ht="15">
      <c r="A229" s="157" t="s">
        <v>22</v>
      </c>
      <c r="B229" s="146">
        <v>0</v>
      </c>
      <c r="C229" s="146">
        <v>0</v>
      </c>
      <c r="D229" s="146">
        <v>0</v>
      </c>
      <c r="E229" s="146">
        <v>0.25093060642850656</v>
      </c>
      <c r="F229" s="304"/>
      <c r="G229" s="146">
        <v>0</v>
      </c>
      <c r="H229" s="158">
        <v>0</v>
      </c>
      <c r="I229" s="144">
        <f t="shared" si="95"/>
        <v>0.25093060642850656</v>
      </c>
      <c r="J229" s="139"/>
      <c r="K229" s="159" t="s">
        <v>22</v>
      </c>
      <c r="L229" s="146">
        <v>0</v>
      </c>
      <c r="M229" s="146">
        <v>0</v>
      </c>
      <c r="N229" s="146">
        <v>0</v>
      </c>
      <c r="O229" s="146">
        <v>0.25093060642850656</v>
      </c>
      <c r="P229" s="146">
        <v>1.4290792659453782</v>
      </c>
      <c r="Q229" s="146">
        <v>0</v>
      </c>
      <c r="R229" s="147">
        <v>0</v>
      </c>
      <c r="S229" s="148">
        <f t="shared" si="96"/>
        <v>1.6800098723738848</v>
      </c>
      <c r="U229" s="205" t="s">
        <v>22</v>
      </c>
      <c r="V229" s="197">
        <v>0</v>
      </c>
      <c r="W229" s="197">
        <v>0</v>
      </c>
      <c r="X229" s="197">
        <v>0</v>
      </c>
      <c r="Y229" s="197">
        <v>0</v>
      </c>
      <c r="Z229" s="197">
        <v>0</v>
      </c>
      <c r="AA229" s="197">
        <v>0</v>
      </c>
      <c r="AB229" s="197">
        <v>1.4290792659453782</v>
      </c>
      <c r="AC229" s="198">
        <v>0.25093060642850656</v>
      </c>
      <c r="AD229" s="197">
        <v>0</v>
      </c>
      <c r="AE229" s="197">
        <v>0</v>
      </c>
      <c r="AF229" s="197">
        <v>0</v>
      </c>
      <c r="AG229" s="197">
        <v>0</v>
      </c>
      <c r="AH229" s="197">
        <v>0.25093060642850656</v>
      </c>
      <c r="AI229" s="200">
        <f t="shared" si="97"/>
        <v>1.6800098723738848</v>
      </c>
      <c r="AJ229" s="131" t="str">
        <f t="shared" si="98"/>
        <v/>
      </c>
      <c r="BA229" s="131"/>
      <c r="BR229" s="131"/>
      <c r="CG229" s="131"/>
    </row>
    <row r="230" spans="1:85" ht="15">
      <c r="A230" s="149" t="s">
        <v>21</v>
      </c>
      <c r="B230" s="150">
        <v>0</v>
      </c>
      <c r="C230" s="150">
        <v>0</v>
      </c>
      <c r="D230" s="150">
        <v>0</v>
      </c>
      <c r="E230" s="150">
        <v>0</v>
      </c>
      <c r="F230" s="304"/>
      <c r="G230" s="150">
        <v>0</v>
      </c>
      <c r="H230" s="151">
        <v>0</v>
      </c>
      <c r="I230" s="152">
        <f t="shared" si="95"/>
        <v>0</v>
      </c>
      <c r="J230" s="139"/>
      <c r="K230" s="153" t="s">
        <v>21</v>
      </c>
      <c r="L230" s="154">
        <v>0</v>
      </c>
      <c r="M230" s="154">
        <v>0</v>
      </c>
      <c r="N230" s="154">
        <v>0</v>
      </c>
      <c r="O230" s="154">
        <v>0</v>
      </c>
      <c r="P230" s="154">
        <v>0</v>
      </c>
      <c r="Q230" s="154">
        <v>0</v>
      </c>
      <c r="R230" s="155">
        <v>0</v>
      </c>
      <c r="S230" s="156">
        <f t="shared" si="96"/>
        <v>0</v>
      </c>
      <c r="U230" s="201" t="s">
        <v>58</v>
      </c>
      <c r="V230" s="202">
        <v>0</v>
      </c>
      <c r="W230" s="202">
        <v>0</v>
      </c>
      <c r="X230" s="202">
        <v>0</v>
      </c>
      <c r="Y230" s="202">
        <v>0</v>
      </c>
      <c r="Z230" s="202">
        <v>0</v>
      </c>
      <c r="AA230" s="202">
        <v>0</v>
      </c>
      <c r="AB230" s="202">
        <v>0</v>
      </c>
      <c r="AC230" s="203">
        <v>0</v>
      </c>
      <c r="AD230" s="202">
        <v>0</v>
      </c>
      <c r="AE230" s="202">
        <v>0</v>
      </c>
      <c r="AF230" s="202">
        <v>0</v>
      </c>
      <c r="AG230" s="202">
        <v>0</v>
      </c>
      <c r="AH230" s="202">
        <v>0</v>
      </c>
      <c r="AI230" s="204">
        <f t="shared" si="97"/>
        <v>0</v>
      </c>
      <c r="AJ230" s="131" t="str">
        <f t="shared" si="98"/>
        <v/>
      </c>
      <c r="BA230" s="131"/>
      <c r="BR230" s="131"/>
      <c r="CG230" s="131"/>
    </row>
    <row r="231" spans="1:85" ht="15">
      <c r="A231" s="160" t="s">
        <v>61</v>
      </c>
      <c r="B231" s="146">
        <v>0</v>
      </c>
      <c r="C231" s="146">
        <v>0</v>
      </c>
      <c r="D231" s="146">
        <v>0</v>
      </c>
      <c r="E231" s="146">
        <v>0</v>
      </c>
      <c r="F231" s="304"/>
      <c r="G231" s="146">
        <v>0</v>
      </c>
      <c r="H231" s="158">
        <v>0</v>
      </c>
      <c r="I231" s="144">
        <f t="shared" si="95"/>
        <v>0</v>
      </c>
      <c r="J231" s="139"/>
      <c r="K231" s="161" t="s">
        <v>61</v>
      </c>
      <c r="L231" s="146">
        <v>0</v>
      </c>
      <c r="M231" s="146">
        <v>0</v>
      </c>
      <c r="N231" s="146">
        <v>0</v>
      </c>
      <c r="O231" s="146">
        <v>0</v>
      </c>
      <c r="P231" s="146">
        <v>0</v>
      </c>
      <c r="Q231" s="146">
        <v>0</v>
      </c>
      <c r="R231" s="147">
        <v>0</v>
      </c>
      <c r="S231" s="148">
        <f t="shared" si="96"/>
        <v>0</v>
      </c>
      <c r="U231" s="206" t="s">
        <v>59</v>
      </c>
      <c r="V231" s="197">
        <v>0</v>
      </c>
      <c r="W231" s="197">
        <v>0</v>
      </c>
      <c r="X231" s="197">
        <v>0</v>
      </c>
      <c r="Y231" s="197">
        <v>0</v>
      </c>
      <c r="Z231" s="197">
        <v>0</v>
      </c>
      <c r="AA231" s="197">
        <v>0</v>
      </c>
      <c r="AB231" s="197">
        <v>0</v>
      </c>
      <c r="AC231" s="198">
        <v>0</v>
      </c>
      <c r="AD231" s="199">
        <v>0</v>
      </c>
      <c r="AE231" s="199">
        <v>0</v>
      </c>
      <c r="AF231" s="199">
        <v>0</v>
      </c>
      <c r="AG231" s="199">
        <v>0</v>
      </c>
      <c r="AH231" s="199">
        <v>0</v>
      </c>
      <c r="AI231" s="200">
        <f t="shared" si="97"/>
        <v>0</v>
      </c>
      <c r="AJ231" s="131" t="str">
        <f t="shared" si="98"/>
        <v/>
      </c>
      <c r="BA231" s="131"/>
      <c r="BR231" s="131"/>
      <c r="CG231" s="131"/>
    </row>
    <row r="232" spans="1:85">
      <c r="A232" s="162" t="s">
        <v>23</v>
      </c>
      <c r="B232" s="163">
        <v>0</v>
      </c>
      <c r="C232" s="163">
        <v>0</v>
      </c>
      <c r="D232" s="163">
        <v>0</v>
      </c>
      <c r="E232" s="163">
        <v>0</v>
      </c>
      <c r="F232" s="304"/>
      <c r="G232" s="163">
        <v>0</v>
      </c>
      <c r="H232" s="164">
        <v>0</v>
      </c>
      <c r="I232" s="165">
        <f t="shared" si="95"/>
        <v>0</v>
      </c>
      <c r="J232" s="139"/>
      <c r="K232" s="166" t="s">
        <v>23</v>
      </c>
      <c r="L232" s="167">
        <v>0</v>
      </c>
      <c r="M232" s="167">
        <v>0</v>
      </c>
      <c r="N232" s="167">
        <v>0</v>
      </c>
      <c r="O232" s="167">
        <v>0</v>
      </c>
      <c r="P232" s="167">
        <v>0</v>
      </c>
      <c r="Q232" s="167">
        <v>0</v>
      </c>
      <c r="R232" s="168">
        <v>0</v>
      </c>
      <c r="S232" s="169">
        <f t="shared" si="96"/>
        <v>0</v>
      </c>
      <c r="U232" s="207" t="s">
        <v>62</v>
      </c>
      <c r="V232" s="208">
        <v>0</v>
      </c>
      <c r="W232" s="208">
        <v>0</v>
      </c>
      <c r="X232" s="208">
        <v>0</v>
      </c>
      <c r="Y232" s="208">
        <v>0</v>
      </c>
      <c r="Z232" s="208">
        <v>0</v>
      </c>
      <c r="AA232" s="208">
        <v>0</v>
      </c>
      <c r="AB232" s="208">
        <v>0</v>
      </c>
      <c r="AC232" s="208">
        <v>0</v>
      </c>
      <c r="AD232" s="208">
        <v>0</v>
      </c>
      <c r="AE232" s="208">
        <v>0</v>
      </c>
      <c r="AF232" s="208">
        <v>0</v>
      </c>
      <c r="AG232" s="208">
        <v>0</v>
      </c>
      <c r="AH232" s="92">
        <v>0</v>
      </c>
      <c r="AI232" s="209">
        <f t="shared" si="97"/>
        <v>0</v>
      </c>
      <c r="AJ232" s="131" t="str">
        <f t="shared" si="98"/>
        <v/>
      </c>
      <c r="BA232" s="131"/>
      <c r="BR232" s="131"/>
      <c r="CG232" s="131"/>
    </row>
    <row r="233" spans="1:85">
      <c r="A233" s="170" t="s">
        <v>19</v>
      </c>
      <c r="B233" s="171">
        <v>0</v>
      </c>
      <c r="C233" s="171">
        <v>0</v>
      </c>
      <c r="D233" s="171">
        <v>0</v>
      </c>
      <c r="E233" s="171">
        <v>0</v>
      </c>
      <c r="F233" s="304"/>
      <c r="G233" s="171">
        <v>0</v>
      </c>
      <c r="H233" s="172">
        <v>0</v>
      </c>
      <c r="I233" s="173">
        <f t="shared" si="95"/>
        <v>0</v>
      </c>
      <c r="J233" s="139"/>
      <c r="K233" s="174" t="s">
        <v>19</v>
      </c>
      <c r="L233" s="171">
        <v>0</v>
      </c>
      <c r="M233" s="171">
        <v>0</v>
      </c>
      <c r="N233" s="171">
        <v>0</v>
      </c>
      <c r="O233" s="171">
        <v>0</v>
      </c>
      <c r="P233" s="171">
        <v>0</v>
      </c>
      <c r="Q233" s="171">
        <v>0</v>
      </c>
      <c r="R233" s="175">
        <v>0</v>
      </c>
      <c r="S233" s="176">
        <f t="shared" si="96"/>
        <v>0</v>
      </c>
      <c r="U233" s="210" t="s">
        <v>19</v>
      </c>
      <c r="V233" s="211">
        <v>0</v>
      </c>
      <c r="W233" s="211">
        <v>0</v>
      </c>
      <c r="X233" s="211">
        <v>0</v>
      </c>
      <c r="Y233" s="211">
        <v>0</v>
      </c>
      <c r="Z233" s="211">
        <v>0</v>
      </c>
      <c r="AA233" s="211">
        <v>0</v>
      </c>
      <c r="AB233" s="211">
        <v>0</v>
      </c>
      <c r="AC233" s="211">
        <v>0</v>
      </c>
      <c r="AD233" s="212">
        <v>0</v>
      </c>
      <c r="AE233" s="212">
        <v>0</v>
      </c>
      <c r="AF233" s="212">
        <v>0</v>
      </c>
      <c r="AG233" s="212">
        <v>0</v>
      </c>
      <c r="AH233" s="212">
        <v>0</v>
      </c>
      <c r="AI233" s="213">
        <f t="shared" si="97"/>
        <v>0</v>
      </c>
      <c r="AJ233" s="131" t="str">
        <f t="shared" si="98"/>
        <v/>
      </c>
      <c r="BA233" s="131"/>
      <c r="BR233" s="131"/>
      <c r="CG233" s="131"/>
    </row>
    <row r="234" spans="1:85">
      <c r="A234" s="162" t="s">
        <v>20</v>
      </c>
      <c r="B234" s="163">
        <v>0</v>
      </c>
      <c r="C234" s="163">
        <v>0</v>
      </c>
      <c r="D234" s="163">
        <v>0</v>
      </c>
      <c r="E234" s="163">
        <v>0</v>
      </c>
      <c r="F234" s="304"/>
      <c r="G234" s="163">
        <v>0</v>
      </c>
      <c r="H234" s="164">
        <v>0</v>
      </c>
      <c r="I234" s="165">
        <f t="shared" si="95"/>
        <v>0</v>
      </c>
      <c r="J234" s="139"/>
      <c r="K234" s="166" t="s">
        <v>20</v>
      </c>
      <c r="L234" s="167">
        <v>0</v>
      </c>
      <c r="M234" s="167">
        <v>0</v>
      </c>
      <c r="N234" s="167">
        <v>0</v>
      </c>
      <c r="O234" s="167">
        <v>0</v>
      </c>
      <c r="P234" s="167">
        <v>0</v>
      </c>
      <c r="Q234" s="167">
        <v>0</v>
      </c>
      <c r="R234" s="168">
        <v>0</v>
      </c>
      <c r="S234" s="169">
        <f t="shared" si="96"/>
        <v>0</v>
      </c>
      <c r="U234" s="207" t="s">
        <v>20</v>
      </c>
      <c r="V234" s="208">
        <v>0</v>
      </c>
      <c r="W234" s="208">
        <v>0</v>
      </c>
      <c r="X234" s="208">
        <v>0</v>
      </c>
      <c r="Y234" s="208">
        <v>0</v>
      </c>
      <c r="Z234" s="208">
        <v>0</v>
      </c>
      <c r="AA234" s="208">
        <v>0</v>
      </c>
      <c r="AB234" s="208">
        <v>0</v>
      </c>
      <c r="AC234" s="208">
        <v>0</v>
      </c>
      <c r="AD234" s="208">
        <v>0</v>
      </c>
      <c r="AE234" s="208">
        <v>0</v>
      </c>
      <c r="AF234" s="208">
        <v>0</v>
      </c>
      <c r="AG234" s="208">
        <v>0</v>
      </c>
      <c r="AH234" s="92">
        <v>0</v>
      </c>
      <c r="AI234" s="209">
        <f t="shared" si="97"/>
        <v>0</v>
      </c>
      <c r="AJ234" s="131" t="str">
        <f t="shared" si="98"/>
        <v/>
      </c>
      <c r="BA234" s="131"/>
      <c r="BR234" s="131"/>
      <c r="CG234" s="131"/>
    </row>
    <row r="235" spans="1:85" ht="15" thickBot="1">
      <c r="A235" s="177" t="s">
        <v>11</v>
      </c>
      <c r="B235" s="178">
        <v>0</v>
      </c>
      <c r="C235" s="178">
        <v>0</v>
      </c>
      <c r="D235" s="178">
        <v>0</v>
      </c>
      <c r="E235" s="178">
        <v>0</v>
      </c>
      <c r="F235" s="305"/>
      <c r="G235" s="178">
        <v>0</v>
      </c>
      <c r="H235" s="179">
        <v>0</v>
      </c>
      <c r="I235" s="180">
        <f t="shared" si="95"/>
        <v>0</v>
      </c>
      <c r="J235" s="139"/>
      <c r="K235" s="181" t="s">
        <v>11</v>
      </c>
      <c r="L235" s="178">
        <v>0</v>
      </c>
      <c r="M235" s="178">
        <v>0</v>
      </c>
      <c r="N235" s="178">
        <v>0</v>
      </c>
      <c r="O235" s="178">
        <v>0</v>
      </c>
      <c r="P235" s="178">
        <v>0</v>
      </c>
      <c r="Q235" s="178">
        <v>0</v>
      </c>
      <c r="R235" s="182">
        <v>0</v>
      </c>
      <c r="S235" s="183">
        <f t="shared" si="96"/>
        <v>0</v>
      </c>
      <c r="U235" s="210" t="s">
        <v>11</v>
      </c>
      <c r="V235" s="211">
        <v>0</v>
      </c>
      <c r="W235" s="211">
        <v>0</v>
      </c>
      <c r="X235" s="211">
        <v>0</v>
      </c>
      <c r="Y235" s="211">
        <v>0</v>
      </c>
      <c r="Z235" s="211">
        <v>0</v>
      </c>
      <c r="AA235" s="211">
        <v>0</v>
      </c>
      <c r="AB235" s="211">
        <v>0</v>
      </c>
      <c r="AC235" s="211">
        <v>0</v>
      </c>
      <c r="AD235" s="212">
        <v>0</v>
      </c>
      <c r="AE235" s="212">
        <v>0</v>
      </c>
      <c r="AF235" s="212">
        <v>0</v>
      </c>
      <c r="AG235" s="212">
        <v>0</v>
      </c>
      <c r="AH235" s="212">
        <v>0</v>
      </c>
      <c r="AI235" s="213">
        <f t="shared" si="97"/>
        <v>0</v>
      </c>
      <c r="AJ235" s="131" t="str">
        <f t="shared" si="98"/>
        <v/>
      </c>
      <c r="BA235" s="131"/>
      <c r="BR235" s="131"/>
      <c r="CG235" s="131"/>
    </row>
    <row r="236" spans="1:85" ht="15">
      <c r="A236" s="184" t="s">
        <v>26</v>
      </c>
      <c r="B236" s="185">
        <f>SUM(B215:B231)</f>
        <v>33.531163127774732</v>
      </c>
      <c r="C236" s="185">
        <f t="shared" ref="C236:I236" si="99">SUM(C215:C231)</f>
        <v>0.39119858554523995</v>
      </c>
      <c r="D236" s="185">
        <f t="shared" si="99"/>
        <v>8.8402037102314122</v>
      </c>
      <c r="E236" s="185">
        <f t="shared" si="99"/>
        <v>54.934730993720116</v>
      </c>
      <c r="F236" s="185">
        <f t="shared" si="99"/>
        <v>0</v>
      </c>
      <c r="G236" s="185">
        <f t="shared" si="99"/>
        <v>14.821207771357436</v>
      </c>
      <c r="H236" s="187">
        <f t="shared" si="99"/>
        <v>1.9037275296574063E-2</v>
      </c>
      <c r="I236" s="144">
        <f t="shared" si="99"/>
        <v>112.53754146392552</v>
      </c>
      <c r="J236" s="139"/>
      <c r="K236" s="186" t="s">
        <v>26</v>
      </c>
      <c r="L236" s="185">
        <f>SUM(L215:L231)</f>
        <v>33.531163127774732</v>
      </c>
      <c r="M236" s="185">
        <f t="shared" ref="M236:S236" si="100">SUM(M215:M231)</f>
        <v>0.39119858554523995</v>
      </c>
      <c r="N236" s="185">
        <f t="shared" si="100"/>
        <v>8.8402037102314122</v>
      </c>
      <c r="O236" s="185">
        <f t="shared" si="100"/>
        <v>54.934730993720116</v>
      </c>
      <c r="P236" s="185">
        <f t="shared" si="100"/>
        <v>24.435864611406764</v>
      </c>
      <c r="Q236" s="185">
        <f t="shared" si="100"/>
        <v>14.821207771357436</v>
      </c>
      <c r="R236" s="187">
        <f t="shared" si="100"/>
        <v>1.9037275296574063E-2</v>
      </c>
      <c r="S236" s="188">
        <f t="shared" si="100"/>
        <v>136.97340607533226</v>
      </c>
      <c r="T236" s="131" t="str">
        <f>IF(ABS(S236-AI236)&gt;0.01,S236-AI236,"")</f>
        <v/>
      </c>
      <c r="U236" s="214" t="s">
        <v>60</v>
      </c>
      <c r="V236" s="215">
        <f>SUM(V215:V231)</f>
        <v>19.273606176866416</v>
      </c>
      <c r="W236" s="215">
        <f t="shared" ref="W236:AH236" si="101">SUM(W215:W231)</f>
        <v>13.83780263069416</v>
      </c>
      <c r="X236" s="215">
        <f t="shared" si="101"/>
        <v>14.821207771357436</v>
      </c>
      <c r="Y236" s="215">
        <f t="shared" si="101"/>
        <v>0.39119858554523995</v>
      </c>
      <c r="Z236" s="215">
        <f t="shared" si="101"/>
        <v>8.6249256480358021</v>
      </c>
      <c r="AA236" s="215">
        <f t="shared" si="101"/>
        <v>51.546622931057129</v>
      </c>
      <c r="AB236" s="215">
        <f t="shared" si="101"/>
        <v>24.435864611406764</v>
      </c>
      <c r="AC236" s="215">
        <f t="shared" si="101"/>
        <v>4.0421777203693345</v>
      </c>
      <c r="AD236" s="216">
        <f t="shared" si="101"/>
        <v>0.41975432021415188</v>
      </c>
      <c r="AE236" s="216">
        <f t="shared" si="101"/>
        <v>0.38617002073104556</v>
      </c>
      <c r="AF236" s="216">
        <f t="shared" si="101"/>
        <v>1.9037275296574063E-2</v>
      </c>
      <c r="AG236" s="216">
        <f t="shared" si="101"/>
        <v>0.21527806219560963</v>
      </c>
      <c r="AH236" s="216">
        <f t="shared" si="101"/>
        <v>3.0019380419319508</v>
      </c>
      <c r="AI236" s="217">
        <f>SUM(V236:AC236)</f>
        <v>136.97340607533226</v>
      </c>
      <c r="AJ236" s="131" t="str">
        <f t="shared" si="98"/>
        <v/>
      </c>
      <c r="BA236" s="131"/>
      <c r="BR236" s="131"/>
      <c r="CG236" s="131"/>
    </row>
    <row r="237" spans="1:85" s="2" customFormat="1" ht="15" thickBot="1">
      <c r="A237" s="15" t="s">
        <v>100</v>
      </c>
      <c r="B237" s="100">
        <f>IF($I236=0,"-",B236/$I236)</f>
        <v>0.29795535508942422</v>
      </c>
      <c r="C237" s="100">
        <f t="shared" ref="C237:H237" si="102">IF($I236=0,"-",C236/$I236)</f>
        <v>3.4761607589467434E-3</v>
      </c>
      <c r="D237" s="100">
        <f t="shared" si="102"/>
        <v>7.8553375124737229E-2</v>
      </c>
      <c r="E237" s="100">
        <f t="shared" si="102"/>
        <v>0.48814582475421964</v>
      </c>
      <c r="F237" s="100">
        <f t="shared" si="102"/>
        <v>0</v>
      </c>
      <c r="G237" s="100">
        <f t="shared" si="102"/>
        <v>0.13170012049808685</v>
      </c>
      <c r="H237" s="101">
        <f t="shared" si="102"/>
        <v>1.6916377458518194E-4</v>
      </c>
      <c r="I237" s="102">
        <f>SUM(B237:H237)</f>
        <v>0.99999999999999989</v>
      </c>
      <c r="J237" s="131"/>
      <c r="K237" s="27" t="s">
        <v>100</v>
      </c>
      <c r="L237" s="76">
        <f t="shared" ref="L237:R237" si="103">IF($S236=0,"-",L236/$S236)</f>
        <v>0.24480053529028367</v>
      </c>
      <c r="M237" s="76">
        <f t="shared" si="103"/>
        <v>2.8560185276409757E-3</v>
      </c>
      <c r="N237" s="76">
        <f t="shared" si="103"/>
        <v>6.4539562558366265E-2</v>
      </c>
      <c r="O237" s="76">
        <f t="shared" si="103"/>
        <v>0.40106129041945021</v>
      </c>
      <c r="P237" s="76">
        <f t="shared" si="103"/>
        <v>0.17839860533195467</v>
      </c>
      <c r="Q237" s="76">
        <f t="shared" si="103"/>
        <v>0.10820500267917779</v>
      </c>
      <c r="R237" s="77">
        <f t="shared" si="103"/>
        <v>1.3898519312649635E-4</v>
      </c>
      <c r="S237" s="78">
        <f>SUM(L237:R237)</f>
        <v>1</v>
      </c>
      <c r="U237" s="36" t="s">
        <v>100</v>
      </c>
      <c r="V237" s="103">
        <f>+V236/$AI236</f>
        <v>0.14071057097219566</v>
      </c>
      <c r="W237" s="103">
        <f t="shared" ref="W237:AH237" si="104">+W236/$AI236</f>
        <v>0.10102546930229422</v>
      </c>
      <c r="X237" s="103">
        <f t="shared" si="104"/>
        <v>0.10820500267917779</v>
      </c>
      <c r="Y237" s="103">
        <f t="shared" si="104"/>
        <v>2.8560185276409757E-3</v>
      </c>
      <c r="Z237" s="103">
        <f t="shared" si="104"/>
        <v>6.2967884753426434E-2</v>
      </c>
      <c r="AA237" s="103">
        <f t="shared" si="104"/>
        <v>0.37632577306800458</v>
      </c>
      <c r="AB237" s="103">
        <f t="shared" si="104"/>
        <v>0.17839860533195467</v>
      </c>
      <c r="AC237" s="103">
        <f t="shared" si="104"/>
        <v>2.9510675365305793E-2</v>
      </c>
      <c r="AD237" s="103">
        <f t="shared" si="104"/>
        <v>3.0644950157937704E-3</v>
      </c>
      <c r="AE237" s="103">
        <f t="shared" si="104"/>
        <v>2.8193065485913435E-3</v>
      </c>
      <c r="AF237" s="103">
        <f t="shared" si="104"/>
        <v>1.3898519312649635E-4</v>
      </c>
      <c r="AG237" s="103">
        <f t="shared" si="104"/>
        <v>1.571677804939826E-3</v>
      </c>
      <c r="AH237" s="103">
        <f t="shared" si="104"/>
        <v>2.1916210802854337E-2</v>
      </c>
      <c r="AI237" s="104">
        <f>SUM(V237:AC237)</f>
        <v>1.0000000000000002</v>
      </c>
      <c r="AJ237" s="2" t="str">
        <f t="shared" si="98"/>
        <v/>
      </c>
    </row>
    <row r="238" spans="1:85" ht="15" thickBot="1">
      <c r="A238" s="218"/>
      <c r="B238" s="218"/>
      <c r="C238" s="218"/>
      <c r="D238" s="218"/>
      <c r="E238" s="218"/>
      <c r="F238" s="218"/>
      <c r="G238" s="218"/>
      <c r="H238" s="218"/>
      <c r="I238" s="218"/>
      <c r="K238" s="218"/>
      <c r="L238" s="218"/>
      <c r="M238" s="218"/>
      <c r="N238" s="218"/>
      <c r="O238" s="218"/>
      <c r="P238" s="218"/>
      <c r="Q238" s="218"/>
      <c r="R238" s="218"/>
      <c r="S238" s="218"/>
      <c r="AI238" s="139"/>
      <c r="BA238" s="131"/>
      <c r="BR238" s="131"/>
      <c r="CG238" s="131"/>
    </row>
    <row r="239" spans="1:85" ht="28.5">
      <c r="A239" s="328" t="s">
        <v>66</v>
      </c>
      <c r="B239" s="135" t="s">
        <v>0</v>
      </c>
      <c r="C239" s="135" t="s">
        <v>1</v>
      </c>
      <c r="D239" s="135" t="s">
        <v>2</v>
      </c>
      <c r="E239" s="135" t="s">
        <v>3</v>
      </c>
      <c r="F239" s="135" t="s">
        <v>27</v>
      </c>
      <c r="G239" s="135" t="s">
        <v>4</v>
      </c>
      <c r="H239" s="135" t="s">
        <v>5</v>
      </c>
      <c r="I239" s="136" t="s">
        <v>6</v>
      </c>
      <c r="K239" s="330" t="s">
        <v>66</v>
      </c>
      <c r="L239" s="137" t="s">
        <v>0</v>
      </c>
      <c r="M239" s="137" t="s">
        <v>1</v>
      </c>
      <c r="N239" s="137" t="s">
        <v>2</v>
      </c>
      <c r="O239" s="137" t="s">
        <v>3</v>
      </c>
      <c r="P239" s="137" t="s">
        <v>27</v>
      </c>
      <c r="Q239" s="137" t="s">
        <v>4</v>
      </c>
      <c r="R239" s="137" t="s">
        <v>5</v>
      </c>
      <c r="S239" s="138" t="s">
        <v>6</v>
      </c>
      <c r="U239" s="332" t="s">
        <v>66</v>
      </c>
      <c r="V239" s="190" t="s">
        <v>69</v>
      </c>
      <c r="W239" s="190" t="s">
        <v>70</v>
      </c>
      <c r="X239" s="190" t="s">
        <v>4</v>
      </c>
      <c r="Y239" s="190" t="s">
        <v>1</v>
      </c>
      <c r="Z239" s="190" t="s">
        <v>2</v>
      </c>
      <c r="AA239" s="190" t="s">
        <v>3</v>
      </c>
      <c r="AB239" s="190" t="s">
        <v>52</v>
      </c>
      <c r="AC239" s="190" t="s">
        <v>64</v>
      </c>
      <c r="AD239" s="191" t="s">
        <v>72</v>
      </c>
      <c r="AE239" s="191" t="s">
        <v>79</v>
      </c>
      <c r="AF239" s="191" t="s">
        <v>73</v>
      </c>
      <c r="AG239" s="191" t="s">
        <v>80</v>
      </c>
      <c r="AH239" s="191" t="s">
        <v>81</v>
      </c>
      <c r="AI239" s="192" t="s">
        <v>60</v>
      </c>
      <c r="BA239" s="131"/>
      <c r="BR239" s="131"/>
      <c r="CG239" s="131"/>
    </row>
    <row r="240" spans="1:85" ht="15">
      <c r="A240" s="329" t="s">
        <v>66</v>
      </c>
      <c r="B240" s="294" t="s">
        <v>109</v>
      </c>
      <c r="C240" s="295"/>
      <c r="D240" s="295"/>
      <c r="E240" s="295"/>
      <c r="F240" s="295"/>
      <c r="G240" s="295"/>
      <c r="H240" s="295"/>
      <c r="I240" s="296"/>
      <c r="K240" s="331" t="s">
        <v>66</v>
      </c>
      <c r="L240" s="297" t="s">
        <v>109</v>
      </c>
      <c r="M240" s="298"/>
      <c r="N240" s="298"/>
      <c r="O240" s="298"/>
      <c r="P240" s="298"/>
      <c r="Q240" s="298"/>
      <c r="R240" s="298"/>
      <c r="S240" s="299"/>
      <c r="U240" s="333" t="s">
        <v>66</v>
      </c>
      <c r="V240" s="326" t="s">
        <v>109</v>
      </c>
      <c r="W240" s="326"/>
      <c r="X240" s="326"/>
      <c r="Y240" s="326"/>
      <c r="Z240" s="326"/>
      <c r="AA240" s="326"/>
      <c r="AB240" s="326"/>
      <c r="AC240" s="326"/>
      <c r="AD240" s="326"/>
      <c r="AE240" s="326"/>
      <c r="AF240" s="326"/>
      <c r="AG240" s="326"/>
      <c r="AH240" s="326"/>
      <c r="AI240" s="327"/>
      <c r="BA240" s="131"/>
      <c r="BR240" s="131"/>
      <c r="CG240" s="131"/>
    </row>
    <row r="241" spans="1:85" ht="15">
      <c r="A241" s="141" t="s">
        <v>7</v>
      </c>
      <c r="B241" s="142">
        <v>0</v>
      </c>
      <c r="C241" s="142">
        <v>0</v>
      </c>
      <c r="D241" s="142">
        <v>0</v>
      </c>
      <c r="E241" s="142">
        <v>0</v>
      </c>
      <c r="F241" s="303"/>
      <c r="G241" s="142">
        <v>0</v>
      </c>
      <c r="H241" s="143">
        <v>0</v>
      </c>
      <c r="I241" s="144">
        <f>SUM(B241:H241)</f>
        <v>0</v>
      </c>
      <c r="J241" s="139"/>
      <c r="K241" s="193" t="s">
        <v>7</v>
      </c>
      <c r="L241" s="142">
        <v>0</v>
      </c>
      <c r="M241" s="142">
        <v>0</v>
      </c>
      <c r="N241" s="142">
        <v>0</v>
      </c>
      <c r="O241" s="142">
        <v>0</v>
      </c>
      <c r="P241" s="142">
        <v>0</v>
      </c>
      <c r="Q241" s="142">
        <v>0</v>
      </c>
      <c r="R241" s="194">
        <v>0</v>
      </c>
      <c r="S241" s="195">
        <f>SUM(L241:R241)</f>
        <v>0</v>
      </c>
      <c r="U241" s="196" t="s">
        <v>7</v>
      </c>
      <c r="V241" s="197">
        <v>0</v>
      </c>
      <c r="W241" s="197">
        <v>0</v>
      </c>
      <c r="X241" s="197">
        <v>0</v>
      </c>
      <c r="Y241" s="197">
        <v>0</v>
      </c>
      <c r="Z241" s="197">
        <v>0</v>
      </c>
      <c r="AA241" s="197">
        <v>0</v>
      </c>
      <c r="AB241" s="197">
        <v>0</v>
      </c>
      <c r="AC241" s="198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200">
        <f>SUM(V241:AC241)</f>
        <v>0</v>
      </c>
      <c r="AJ241" s="131" t="str">
        <f>IF(ABS(S241-AI241)&gt;0.001,S241-AI241,"")</f>
        <v/>
      </c>
      <c r="BA241" s="131"/>
      <c r="BR241" s="131"/>
      <c r="CG241" s="131"/>
    </row>
    <row r="242" spans="1:85" ht="15">
      <c r="A242" s="149" t="s">
        <v>8</v>
      </c>
      <c r="B242" s="150">
        <v>0</v>
      </c>
      <c r="C242" s="150">
        <v>0</v>
      </c>
      <c r="D242" s="150">
        <v>0</v>
      </c>
      <c r="E242" s="150">
        <v>0</v>
      </c>
      <c r="F242" s="304"/>
      <c r="G242" s="150">
        <v>0</v>
      </c>
      <c r="H242" s="151">
        <v>0</v>
      </c>
      <c r="I242" s="152">
        <f t="shared" ref="I242:I261" si="105">SUM(B242:H242)</f>
        <v>0</v>
      </c>
      <c r="J242" s="139"/>
      <c r="K242" s="153" t="s">
        <v>8</v>
      </c>
      <c r="L242" s="154">
        <v>0</v>
      </c>
      <c r="M242" s="154">
        <v>0</v>
      </c>
      <c r="N242" s="154">
        <v>0</v>
      </c>
      <c r="O242" s="154">
        <v>0</v>
      </c>
      <c r="P242" s="154">
        <v>0</v>
      </c>
      <c r="Q242" s="154">
        <v>0</v>
      </c>
      <c r="R242" s="155">
        <v>0</v>
      </c>
      <c r="S242" s="156">
        <f t="shared" ref="S242:S261" si="106">SUM(L242:R242)</f>
        <v>0</v>
      </c>
      <c r="U242" s="201" t="s">
        <v>8</v>
      </c>
      <c r="V242" s="202">
        <v>0</v>
      </c>
      <c r="W242" s="202">
        <v>0</v>
      </c>
      <c r="X242" s="202">
        <v>0</v>
      </c>
      <c r="Y242" s="202">
        <v>0</v>
      </c>
      <c r="Z242" s="202">
        <v>0</v>
      </c>
      <c r="AA242" s="202">
        <v>0</v>
      </c>
      <c r="AB242" s="202">
        <v>0</v>
      </c>
      <c r="AC242" s="203">
        <v>0</v>
      </c>
      <c r="AD242" s="202">
        <v>0</v>
      </c>
      <c r="AE242" s="202">
        <v>0</v>
      </c>
      <c r="AF242" s="202">
        <v>0</v>
      </c>
      <c r="AG242" s="202">
        <v>0</v>
      </c>
      <c r="AH242" s="202">
        <v>0</v>
      </c>
      <c r="AI242" s="204">
        <f t="shared" ref="AI242:AI261" si="107">SUM(V242:AC242)</f>
        <v>0</v>
      </c>
      <c r="AJ242" s="131" t="str">
        <f t="shared" ref="AJ242:AJ263" si="108">IF(ABS(S242-AI242)&gt;0.001,S242-AI242,"")</f>
        <v/>
      </c>
      <c r="BA242" s="131"/>
      <c r="BR242" s="131"/>
      <c r="CG242" s="131"/>
    </row>
    <row r="243" spans="1:85" ht="15">
      <c r="A243" s="157" t="s">
        <v>10</v>
      </c>
      <c r="B243" s="146">
        <v>0</v>
      </c>
      <c r="C243" s="146">
        <v>0</v>
      </c>
      <c r="D243" s="146">
        <v>0</v>
      </c>
      <c r="E243" s="146">
        <v>0</v>
      </c>
      <c r="F243" s="304"/>
      <c r="G243" s="146">
        <v>0</v>
      </c>
      <c r="H243" s="158">
        <v>0</v>
      </c>
      <c r="I243" s="144">
        <f t="shared" si="105"/>
        <v>0</v>
      </c>
      <c r="J243" s="139"/>
      <c r="K243" s="159" t="s">
        <v>10</v>
      </c>
      <c r="L243" s="146">
        <v>0</v>
      </c>
      <c r="M243" s="146">
        <v>0</v>
      </c>
      <c r="N243" s="146">
        <v>0</v>
      </c>
      <c r="O243" s="146">
        <v>0</v>
      </c>
      <c r="P243" s="146">
        <v>0</v>
      </c>
      <c r="Q243" s="146">
        <v>0</v>
      </c>
      <c r="R243" s="147">
        <v>0</v>
      </c>
      <c r="S243" s="148">
        <f t="shared" si="106"/>
        <v>0</v>
      </c>
      <c r="U243" s="205" t="s">
        <v>10</v>
      </c>
      <c r="V243" s="197">
        <v>0</v>
      </c>
      <c r="W243" s="197">
        <v>0</v>
      </c>
      <c r="X243" s="197">
        <v>0</v>
      </c>
      <c r="Y243" s="197">
        <v>0</v>
      </c>
      <c r="Z243" s="197">
        <v>0</v>
      </c>
      <c r="AA243" s="197">
        <v>0</v>
      </c>
      <c r="AB243" s="197">
        <v>0</v>
      </c>
      <c r="AC243" s="198">
        <v>0</v>
      </c>
      <c r="AD243" s="199">
        <v>0</v>
      </c>
      <c r="AE243" s="199">
        <v>0</v>
      </c>
      <c r="AF243" s="199">
        <v>0</v>
      </c>
      <c r="AG243" s="199">
        <v>0</v>
      </c>
      <c r="AH243" s="199">
        <v>0</v>
      </c>
      <c r="AI243" s="200">
        <f t="shared" si="107"/>
        <v>0</v>
      </c>
      <c r="AJ243" s="131" t="str">
        <f t="shared" si="108"/>
        <v/>
      </c>
      <c r="BA243" s="131"/>
      <c r="BR243" s="131"/>
      <c r="CG243" s="131"/>
    </row>
    <row r="244" spans="1:85" ht="15">
      <c r="A244" s="149" t="s">
        <v>53</v>
      </c>
      <c r="B244" s="150">
        <v>0</v>
      </c>
      <c r="C244" s="150">
        <v>0</v>
      </c>
      <c r="D244" s="150">
        <v>0</v>
      </c>
      <c r="E244" s="150">
        <v>0</v>
      </c>
      <c r="F244" s="304"/>
      <c r="G244" s="150">
        <v>0</v>
      </c>
      <c r="H244" s="151">
        <v>0</v>
      </c>
      <c r="I244" s="152">
        <f t="shared" si="105"/>
        <v>0</v>
      </c>
      <c r="J244" s="139"/>
      <c r="K244" s="153" t="s">
        <v>53</v>
      </c>
      <c r="L244" s="154">
        <v>0</v>
      </c>
      <c r="M244" s="154">
        <v>0</v>
      </c>
      <c r="N244" s="154">
        <v>0</v>
      </c>
      <c r="O244" s="154">
        <v>0</v>
      </c>
      <c r="P244" s="154">
        <v>0</v>
      </c>
      <c r="Q244" s="154">
        <v>0</v>
      </c>
      <c r="R244" s="155">
        <v>0</v>
      </c>
      <c r="S244" s="156">
        <f t="shared" si="106"/>
        <v>0</v>
      </c>
      <c r="U244" s="201" t="s">
        <v>53</v>
      </c>
      <c r="V244" s="202">
        <v>0</v>
      </c>
      <c r="W244" s="202">
        <v>0</v>
      </c>
      <c r="X244" s="202">
        <v>0</v>
      </c>
      <c r="Y244" s="202">
        <v>0</v>
      </c>
      <c r="Z244" s="202">
        <v>0</v>
      </c>
      <c r="AA244" s="202">
        <v>0</v>
      </c>
      <c r="AB244" s="202">
        <v>0</v>
      </c>
      <c r="AC244" s="203">
        <v>0</v>
      </c>
      <c r="AD244" s="202">
        <v>0</v>
      </c>
      <c r="AE244" s="202">
        <v>0</v>
      </c>
      <c r="AF244" s="202">
        <v>0</v>
      </c>
      <c r="AG244" s="202">
        <v>0</v>
      </c>
      <c r="AH244" s="202">
        <v>0</v>
      </c>
      <c r="AI244" s="204">
        <f t="shared" si="107"/>
        <v>0</v>
      </c>
      <c r="AJ244" s="131" t="str">
        <f t="shared" si="108"/>
        <v/>
      </c>
      <c r="BA244" s="131"/>
      <c r="BR244" s="131"/>
      <c r="CG244" s="131"/>
    </row>
    <row r="245" spans="1:85" ht="15">
      <c r="A245" s="157" t="s">
        <v>16</v>
      </c>
      <c r="B245" s="146">
        <v>11.123550583801732</v>
      </c>
      <c r="C245" s="146">
        <v>5.6784367468518124E-3</v>
      </c>
      <c r="D245" s="146">
        <v>6.119022598013796</v>
      </c>
      <c r="E245" s="146">
        <v>0</v>
      </c>
      <c r="F245" s="304"/>
      <c r="G245" s="146">
        <v>0</v>
      </c>
      <c r="H245" s="158">
        <v>0</v>
      </c>
      <c r="I245" s="144">
        <f t="shared" si="105"/>
        <v>17.248251618562378</v>
      </c>
      <c r="J245" s="139"/>
      <c r="K245" s="159" t="s">
        <v>16</v>
      </c>
      <c r="L245" s="146">
        <v>11.123550583801732</v>
      </c>
      <c r="M245" s="146">
        <v>5.6784367468518124E-3</v>
      </c>
      <c r="N245" s="146">
        <v>6.119022598013796</v>
      </c>
      <c r="O245" s="146">
        <v>0</v>
      </c>
      <c r="P245" s="146">
        <v>0</v>
      </c>
      <c r="Q245" s="146">
        <v>0</v>
      </c>
      <c r="R245" s="147">
        <v>0</v>
      </c>
      <c r="S245" s="148">
        <f t="shared" si="106"/>
        <v>17.248251618562378</v>
      </c>
      <c r="U245" s="205" t="s">
        <v>16</v>
      </c>
      <c r="V245" s="197">
        <v>11.004911816055007</v>
      </c>
      <c r="W245" s="197">
        <v>0</v>
      </c>
      <c r="X245" s="197">
        <v>0</v>
      </c>
      <c r="Y245" s="197">
        <v>5.6784367468518124E-3</v>
      </c>
      <c r="Z245" s="197">
        <v>6.119022598013796</v>
      </c>
      <c r="AA245" s="197">
        <v>0</v>
      </c>
      <c r="AB245" s="197">
        <v>0</v>
      </c>
      <c r="AC245" s="198">
        <v>0.11863876774672531</v>
      </c>
      <c r="AD245" s="199">
        <v>0.11863876774672531</v>
      </c>
      <c r="AE245" s="199">
        <v>0</v>
      </c>
      <c r="AF245" s="199">
        <v>0</v>
      </c>
      <c r="AG245" s="199">
        <v>0</v>
      </c>
      <c r="AH245" s="199">
        <v>0</v>
      </c>
      <c r="AI245" s="200">
        <f t="shared" si="107"/>
        <v>17.248251618562378</v>
      </c>
      <c r="AJ245" s="131" t="str">
        <f t="shared" si="108"/>
        <v/>
      </c>
      <c r="BA245" s="131"/>
      <c r="BR245" s="131"/>
      <c r="CG245" s="131"/>
    </row>
    <row r="246" spans="1:85" ht="15">
      <c r="A246" s="149" t="s">
        <v>15</v>
      </c>
      <c r="B246" s="150">
        <v>0.93545227592853664</v>
      </c>
      <c r="C246" s="150">
        <v>0</v>
      </c>
      <c r="D246" s="150">
        <v>0</v>
      </c>
      <c r="E246" s="150">
        <v>0</v>
      </c>
      <c r="F246" s="304"/>
      <c r="G246" s="150">
        <v>0</v>
      </c>
      <c r="H246" s="151">
        <v>0</v>
      </c>
      <c r="I246" s="152">
        <f t="shared" si="105"/>
        <v>0.93545227592853664</v>
      </c>
      <c r="J246" s="139"/>
      <c r="K246" s="153" t="s">
        <v>15</v>
      </c>
      <c r="L246" s="154">
        <v>0.93545227592853664</v>
      </c>
      <c r="M246" s="154">
        <v>0</v>
      </c>
      <c r="N246" s="154">
        <v>0</v>
      </c>
      <c r="O246" s="154">
        <v>0</v>
      </c>
      <c r="P246" s="154">
        <v>0</v>
      </c>
      <c r="Q246" s="154">
        <v>0</v>
      </c>
      <c r="R246" s="155">
        <v>0</v>
      </c>
      <c r="S246" s="156">
        <f t="shared" si="106"/>
        <v>0.93545227592853664</v>
      </c>
      <c r="U246" s="201" t="s">
        <v>54</v>
      </c>
      <c r="V246" s="202">
        <v>0.93545227592853664</v>
      </c>
      <c r="W246" s="202">
        <v>0</v>
      </c>
      <c r="X246" s="202">
        <v>0</v>
      </c>
      <c r="Y246" s="202">
        <v>0</v>
      </c>
      <c r="Z246" s="202">
        <v>0</v>
      </c>
      <c r="AA246" s="202">
        <v>0</v>
      </c>
      <c r="AB246" s="202">
        <v>0</v>
      </c>
      <c r="AC246" s="203">
        <v>0</v>
      </c>
      <c r="AD246" s="202">
        <v>0</v>
      </c>
      <c r="AE246" s="202">
        <v>0</v>
      </c>
      <c r="AF246" s="202">
        <v>0</v>
      </c>
      <c r="AG246" s="202">
        <v>0</v>
      </c>
      <c r="AH246" s="202">
        <v>0</v>
      </c>
      <c r="AI246" s="204">
        <f t="shared" si="107"/>
        <v>0.93545227592853664</v>
      </c>
      <c r="AJ246" s="131" t="str">
        <f t="shared" si="108"/>
        <v/>
      </c>
      <c r="BA246" s="131"/>
      <c r="BR246" s="131"/>
      <c r="CG246" s="131"/>
    </row>
    <row r="247" spans="1:85" ht="15">
      <c r="A247" s="157" t="s">
        <v>55</v>
      </c>
      <c r="B247" s="146">
        <v>0</v>
      </c>
      <c r="C247" s="146">
        <v>0</v>
      </c>
      <c r="D247" s="146">
        <v>0</v>
      </c>
      <c r="E247" s="146">
        <v>17.032631676858927</v>
      </c>
      <c r="F247" s="304"/>
      <c r="G247" s="146">
        <v>0</v>
      </c>
      <c r="H247" s="158">
        <v>0</v>
      </c>
      <c r="I247" s="144">
        <f t="shared" si="105"/>
        <v>17.032631676858927</v>
      </c>
      <c r="J247" s="139"/>
      <c r="K247" s="159" t="s">
        <v>55</v>
      </c>
      <c r="L247" s="146">
        <v>0</v>
      </c>
      <c r="M247" s="146">
        <v>0</v>
      </c>
      <c r="N247" s="146">
        <v>0</v>
      </c>
      <c r="O247" s="146">
        <v>17.032631676858927</v>
      </c>
      <c r="P247" s="146">
        <v>63.016609301844198</v>
      </c>
      <c r="Q247" s="146">
        <v>0</v>
      </c>
      <c r="R247" s="147">
        <v>0</v>
      </c>
      <c r="S247" s="148">
        <f t="shared" si="106"/>
        <v>80.049240978703125</v>
      </c>
      <c r="U247" s="205" t="s">
        <v>55</v>
      </c>
      <c r="V247" s="197">
        <v>0</v>
      </c>
      <c r="W247" s="197">
        <v>0</v>
      </c>
      <c r="X247" s="197">
        <v>0</v>
      </c>
      <c r="Y247" s="197">
        <v>0</v>
      </c>
      <c r="Z247" s="197">
        <v>0</v>
      </c>
      <c r="AA247" s="197">
        <v>3.6386855737250738</v>
      </c>
      <c r="AB247" s="197">
        <v>63.016609301844198</v>
      </c>
      <c r="AC247" s="198">
        <v>13.393946103133853</v>
      </c>
      <c r="AD247" s="197">
        <v>0</v>
      </c>
      <c r="AE247" s="197">
        <v>0</v>
      </c>
      <c r="AF247" s="197">
        <v>0</v>
      </c>
      <c r="AG247" s="197">
        <v>0</v>
      </c>
      <c r="AH247" s="197">
        <v>13.393946103133853</v>
      </c>
      <c r="AI247" s="200">
        <f t="shared" si="107"/>
        <v>80.049240978703125</v>
      </c>
      <c r="AJ247" s="131" t="str">
        <f t="shared" si="108"/>
        <v/>
      </c>
      <c r="BA247" s="131"/>
      <c r="BR247" s="131"/>
      <c r="CG247" s="131"/>
    </row>
    <row r="248" spans="1:85" ht="15">
      <c r="A248" s="149" t="s">
        <v>12</v>
      </c>
      <c r="B248" s="150">
        <v>0</v>
      </c>
      <c r="C248" s="150">
        <v>0</v>
      </c>
      <c r="D248" s="150">
        <v>0</v>
      </c>
      <c r="E248" s="150">
        <v>1.8673278587355568</v>
      </c>
      <c r="F248" s="304"/>
      <c r="G248" s="150">
        <v>0</v>
      </c>
      <c r="H248" s="151">
        <v>0</v>
      </c>
      <c r="I248" s="152">
        <f t="shared" si="105"/>
        <v>1.8673278587355568</v>
      </c>
      <c r="J248" s="139"/>
      <c r="K248" s="153" t="s">
        <v>12</v>
      </c>
      <c r="L248" s="154">
        <v>0</v>
      </c>
      <c r="M248" s="154">
        <v>0</v>
      </c>
      <c r="N248" s="154">
        <v>0</v>
      </c>
      <c r="O248" s="154">
        <v>1.8673278587355568</v>
      </c>
      <c r="P248" s="154">
        <v>10.314803112609743</v>
      </c>
      <c r="Q248" s="154">
        <v>0</v>
      </c>
      <c r="R248" s="155">
        <v>0</v>
      </c>
      <c r="S248" s="156">
        <f t="shared" si="106"/>
        <v>12.1821309713453</v>
      </c>
      <c r="U248" s="201" t="s">
        <v>12</v>
      </c>
      <c r="V248" s="202">
        <v>0</v>
      </c>
      <c r="W248" s="202">
        <v>0</v>
      </c>
      <c r="X248" s="202">
        <v>0</v>
      </c>
      <c r="Y248" s="202">
        <v>0</v>
      </c>
      <c r="Z248" s="202">
        <v>0</v>
      </c>
      <c r="AA248" s="202">
        <v>0.72331740106536924</v>
      </c>
      <c r="AB248" s="202">
        <v>10.314803112609743</v>
      </c>
      <c r="AC248" s="203">
        <v>1.1440104576701875</v>
      </c>
      <c r="AD248" s="202">
        <v>0</v>
      </c>
      <c r="AE248" s="202">
        <v>0</v>
      </c>
      <c r="AF248" s="202">
        <v>0</v>
      </c>
      <c r="AG248" s="202">
        <v>0</v>
      </c>
      <c r="AH248" s="202">
        <v>1.1440104576701875</v>
      </c>
      <c r="AI248" s="204">
        <f t="shared" si="107"/>
        <v>12.1821309713453</v>
      </c>
      <c r="AJ248" s="131" t="str">
        <f t="shared" si="108"/>
        <v/>
      </c>
      <c r="BA248" s="131"/>
      <c r="BR248" s="131"/>
      <c r="CG248" s="131"/>
    </row>
    <row r="249" spans="1:85" ht="15">
      <c r="A249" s="157" t="s">
        <v>56</v>
      </c>
      <c r="B249" s="146">
        <v>0</v>
      </c>
      <c r="C249" s="146">
        <v>0</v>
      </c>
      <c r="D249" s="146">
        <v>0</v>
      </c>
      <c r="E249" s="146">
        <v>0</v>
      </c>
      <c r="F249" s="304"/>
      <c r="G249" s="146">
        <v>0</v>
      </c>
      <c r="H249" s="158">
        <v>0</v>
      </c>
      <c r="I249" s="144">
        <f t="shared" si="105"/>
        <v>0</v>
      </c>
      <c r="J249" s="139"/>
      <c r="K249" s="159" t="s">
        <v>56</v>
      </c>
      <c r="L249" s="146">
        <v>0</v>
      </c>
      <c r="M249" s="146">
        <v>0</v>
      </c>
      <c r="N249" s="146">
        <v>0</v>
      </c>
      <c r="O249" s="146">
        <v>0</v>
      </c>
      <c r="P249" s="146">
        <v>0</v>
      </c>
      <c r="Q249" s="146">
        <v>0</v>
      </c>
      <c r="R249" s="147">
        <v>0</v>
      </c>
      <c r="S249" s="148">
        <f t="shared" si="106"/>
        <v>0</v>
      </c>
      <c r="U249" s="205" t="s">
        <v>56</v>
      </c>
      <c r="V249" s="197">
        <v>0</v>
      </c>
      <c r="W249" s="197">
        <v>0</v>
      </c>
      <c r="X249" s="197">
        <v>0</v>
      </c>
      <c r="Y249" s="197">
        <v>0</v>
      </c>
      <c r="Z249" s="197">
        <v>0</v>
      </c>
      <c r="AA249" s="197">
        <v>0</v>
      </c>
      <c r="AB249" s="197">
        <v>0</v>
      </c>
      <c r="AC249" s="198">
        <v>0</v>
      </c>
      <c r="AD249" s="197">
        <v>0</v>
      </c>
      <c r="AE249" s="197">
        <v>0</v>
      </c>
      <c r="AF249" s="197">
        <v>0</v>
      </c>
      <c r="AG249" s="197">
        <v>0</v>
      </c>
      <c r="AH249" s="197">
        <v>0</v>
      </c>
      <c r="AI249" s="200">
        <f t="shared" si="107"/>
        <v>0</v>
      </c>
      <c r="AJ249" s="131" t="str">
        <f t="shared" si="108"/>
        <v/>
      </c>
      <c r="BA249" s="131"/>
      <c r="BR249" s="131"/>
      <c r="CG249" s="131"/>
    </row>
    <row r="250" spans="1:85" ht="15">
      <c r="A250" s="149" t="s">
        <v>17</v>
      </c>
      <c r="B250" s="150">
        <v>2.9026558893789831</v>
      </c>
      <c r="C250" s="150">
        <v>0</v>
      </c>
      <c r="D250" s="150">
        <v>5.5255056786722587</v>
      </c>
      <c r="E250" s="150">
        <v>0.87162407101668815</v>
      </c>
      <c r="F250" s="304"/>
      <c r="G250" s="150">
        <v>0</v>
      </c>
      <c r="H250" s="151">
        <v>0</v>
      </c>
      <c r="I250" s="152">
        <f t="shared" si="105"/>
        <v>9.2997856390679292</v>
      </c>
      <c r="J250" s="139"/>
      <c r="K250" s="153" t="s">
        <v>17</v>
      </c>
      <c r="L250" s="154">
        <v>2.9026558893789831</v>
      </c>
      <c r="M250" s="154">
        <v>0</v>
      </c>
      <c r="N250" s="154">
        <v>5.5255056786722587</v>
      </c>
      <c r="O250" s="154">
        <v>0.87162407101668815</v>
      </c>
      <c r="P250" s="154">
        <v>6.302621127879271E-2</v>
      </c>
      <c r="Q250" s="154">
        <v>0</v>
      </c>
      <c r="R250" s="155">
        <v>0</v>
      </c>
      <c r="S250" s="156">
        <f t="shared" si="106"/>
        <v>9.3628118503467217</v>
      </c>
      <c r="U250" s="201" t="s">
        <v>17</v>
      </c>
      <c r="V250" s="202">
        <v>2.9026558893789831</v>
      </c>
      <c r="W250" s="202">
        <v>0</v>
      </c>
      <c r="X250" s="202">
        <v>0</v>
      </c>
      <c r="Y250" s="202">
        <v>0</v>
      </c>
      <c r="Z250" s="202">
        <v>5.5255056786722587</v>
      </c>
      <c r="AA250" s="202">
        <v>0.68695795427586759</v>
      </c>
      <c r="AB250" s="202">
        <v>6.302621127879271E-2</v>
      </c>
      <c r="AC250" s="203">
        <v>0.18466611674082059</v>
      </c>
      <c r="AD250" s="202">
        <v>0</v>
      </c>
      <c r="AE250" s="202">
        <v>0</v>
      </c>
      <c r="AF250" s="202">
        <v>0</v>
      </c>
      <c r="AG250" s="202">
        <v>0</v>
      </c>
      <c r="AH250" s="202">
        <v>0.18466611674082059</v>
      </c>
      <c r="AI250" s="204">
        <f t="shared" si="107"/>
        <v>9.3628118503467217</v>
      </c>
      <c r="AJ250" s="131" t="str">
        <f t="shared" si="108"/>
        <v/>
      </c>
      <c r="BA250" s="131"/>
      <c r="BR250" s="131"/>
      <c r="CG250" s="131"/>
    </row>
    <row r="251" spans="1:85" ht="15">
      <c r="A251" s="157" t="s">
        <v>141</v>
      </c>
      <c r="B251" s="146">
        <v>292.25276199974292</v>
      </c>
      <c r="C251" s="146">
        <v>0</v>
      </c>
      <c r="D251" s="146">
        <v>322.55686405449956</v>
      </c>
      <c r="E251" s="146">
        <v>19.894962498780338</v>
      </c>
      <c r="F251" s="304"/>
      <c r="G251" s="146">
        <v>3.2106054355456659E-2</v>
      </c>
      <c r="H251" s="158">
        <v>0</v>
      </c>
      <c r="I251" s="144">
        <f t="shared" si="105"/>
        <v>634.73669460737835</v>
      </c>
      <c r="J251" s="139"/>
      <c r="K251" s="159" t="s">
        <v>141</v>
      </c>
      <c r="L251" s="146">
        <v>292.25276199974292</v>
      </c>
      <c r="M251" s="146">
        <v>0</v>
      </c>
      <c r="N251" s="146">
        <v>322.55686405449956</v>
      </c>
      <c r="O251" s="146">
        <v>19.894962498780338</v>
      </c>
      <c r="P251" s="146">
        <v>9.9656816627660767</v>
      </c>
      <c r="Q251" s="146">
        <v>3.2106054355456659E-2</v>
      </c>
      <c r="R251" s="147">
        <v>0</v>
      </c>
      <c r="S251" s="148">
        <f t="shared" si="106"/>
        <v>644.70237627014444</v>
      </c>
      <c r="U251" s="205" t="s">
        <v>141</v>
      </c>
      <c r="V251" s="197">
        <v>280.26275600069761</v>
      </c>
      <c r="W251" s="197">
        <v>10.714503806290447</v>
      </c>
      <c r="X251" s="197">
        <v>3.2106054355456659E-2</v>
      </c>
      <c r="Y251" s="197">
        <v>0</v>
      </c>
      <c r="Z251" s="197">
        <v>321.78275141059578</v>
      </c>
      <c r="AA251" s="197">
        <v>12.804162027409067</v>
      </c>
      <c r="AB251" s="197">
        <v>9.9656816627660767</v>
      </c>
      <c r="AC251" s="198">
        <v>9.1404153080298993</v>
      </c>
      <c r="AD251" s="197">
        <v>1.2755021927548393</v>
      </c>
      <c r="AE251" s="197">
        <v>0</v>
      </c>
      <c r="AF251" s="197">
        <v>0</v>
      </c>
      <c r="AG251" s="197">
        <v>0.77411264390379142</v>
      </c>
      <c r="AH251" s="197">
        <v>7.0908004713712698</v>
      </c>
      <c r="AI251" s="200">
        <f t="shared" si="107"/>
        <v>644.70237627014444</v>
      </c>
      <c r="AJ251" s="131" t="str">
        <f t="shared" si="108"/>
        <v/>
      </c>
      <c r="BA251" s="131"/>
      <c r="BR251" s="131"/>
      <c r="CG251" s="131"/>
    </row>
    <row r="252" spans="1:85" ht="15">
      <c r="A252" s="149" t="s">
        <v>25</v>
      </c>
      <c r="B252" s="150">
        <v>166.65803466540083</v>
      </c>
      <c r="C252" s="150">
        <v>2.4427272993892966</v>
      </c>
      <c r="D252" s="150">
        <v>310.10297901423121</v>
      </c>
      <c r="E252" s="150">
        <v>780.21458486207757</v>
      </c>
      <c r="F252" s="304"/>
      <c r="G252" s="150">
        <v>184.94460427376166</v>
      </c>
      <c r="H252" s="151">
        <v>57.527550368548923</v>
      </c>
      <c r="I252" s="152">
        <f t="shared" si="105"/>
        <v>1501.8904804834094</v>
      </c>
      <c r="J252" s="139"/>
      <c r="K252" s="153" t="s">
        <v>25</v>
      </c>
      <c r="L252" s="154">
        <v>166.65803466540083</v>
      </c>
      <c r="M252" s="154">
        <v>2.4427272993892966</v>
      </c>
      <c r="N252" s="154">
        <v>310.10297901423121</v>
      </c>
      <c r="O252" s="154">
        <v>780.21458486207757</v>
      </c>
      <c r="P252" s="154">
        <v>2.3538335337138374</v>
      </c>
      <c r="Q252" s="154">
        <v>184.94460427376166</v>
      </c>
      <c r="R252" s="155">
        <v>57.527550368548923</v>
      </c>
      <c r="S252" s="156">
        <f t="shared" si="106"/>
        <v>1504.2443140171233</v>
      </c>
      <c r="U252" s="201" t="s">
        <v>25</v>
      </c>
      <c r="V252" s="202">
        <v>24.857928631039147</v>
      </c>
      <c r="W252" s="202">
        <v>139.02172668661848</v>
      </c>
      <c r="X252" s="202">
        <v>184.94460427376166</v>
      </c>
      <c r="Y252" s="202">
        <v>2.4427272993892966</v>
      </c>
      <c r="Z252" s="202">
        <v>310.10297901423121</v>
      </c>
      <c r="AA252" s="202">
        <v>778.09099199065645</v>
      </c>
      <c r="AB252" s="202">
        <v>2.3538335337138374</v>
      </c>
      <c r="AC252" s="203">
        <v>62.429522587713279</v>
      </c>
      <c r="AD252" s="202">
        <v>2.7783793477432077</v>
      </c>
      <c r="AE252" s="202">
        <v>0</v>
      </c>
      <c r="AF252" s="202">
        <v>57.527550368548923</v>
      </c>
      <c r="AG252" s="202">
        <v>0</v>
      </c>
      <c r="AH252" s="202">
        <v>2.1235928714211449</v>
      </c>
      <c r="AI252" s="204">
        <f t="shared" si="107"/>
        <v>1504.2443140171233</v>
      </c>
      <c r="AJ252" s="131" t="str">
        <f t="shared" si="108"/>
        <v/>
      </c>
      <c r="BA252" s="131"/>
      <c r="BR252" s="131"/>
      <c r="CG252" s="131"/>
    </row>
    <row r="253" spans="1:85" ht="15">
      <c r="A253" s="157" t="s">
        <v>24</v>
      </c>
      <c r="B253" s="146">
        <v>12.037207760595148</v>
      </c>
      <c r="C253" s="146">
        <v>0</v>
      </c>
      <c r="D253" s="146">
        <v>0.40521160815889901</v>
      </c>
      <c r="E253" s="146">
        <v>0</v>
      </c>
      <c r="F253" s="304"/>
      <c r="G253" s="146">
        <v>0</v>
      </c>
      <c r="H253" s="158">
        <v>0</v>
      </c>
      <c r="I253" s="144">
        <f t="shared" si="105"/>
        <v>12.442419368754047</v>
      </c>
      <c r="J253" s="139"/>
      <c r="K253" s="159" t="s">
        <v>24</v>
      </c>
      <c r="L253" s="146">
        <v>12.037207760595148</v>
      </c>
      <c r="M253" s="146">
        <v>0</v>
      </c>
      <c r="N253" s="146">
        <v>0.40521160815889901</v>
      </c>
      <c r="O253" s="146">
        <v>0</v>
      </c>
      <c r="P253" s="146">
        <v>0</v>
      </c>
      <c r="Q253" s="146">
        <v>0</v>
      </c>
      <c r="R253" s="147">
        <v>0</v>
      </c>
      <c r="S253" s="148">
        <f t="shared" si="106"/>
        <v>12.442419368754047</v>
      </c>
      <c r="U253" s="205" t="s">
        <v>24</v>
      </c>
      <c r="V253" s="197">
        <v>11.947172851983911</v>
      </c>
      <c r="W253" s="197">
        <v>0</v>
      </c>
      <c r="X253" s="197">
        <v>0</v>
      </c>
      <c r="Y253" s="197">
        <v>0</v>
      </c>
      <c r="Z253" s="197">
        <v>0.39257089391356692</v>
      </c>
      <c r="AA253" s="197">
        <v>0</v>
      </c>
      <c r="AB253" s="197">
        <v>0</v>
      </c>
      <c r="AC253" s="198">
        <v>0.10267562285656991</v>
      </c>
      <c r="AD253" s="197">
        <v>9.0034908611237835E-2</v>
      </c>
      <c r="AE253" s="197">
        <v>0</v>
      </c>
      <c r="AF253" s="197">
        <v>0</v>
      </c>
      <c r="AG253" s="197">
        <v>1.2640714245332073E-2</v>
      </c>
      <c r="AH253" s="197">
        <v>0</v>
      </c>
      <c r="AI253" s="200">
        <f t="shared" si="107"/>
        <v>12.442419368754047</v>
      </c>
      <c r="AJ253" s="131" t="str">
        <f t="shared" si="108"/>
        <v/>
      </c>
      <c r="BA253" s="131"/>
      <c r="BR253" s="131"/>
      <c r="CG253" s="131"/>
    </row>
    <row r="254" spans="1:85" ht="15">
      <c r="A254" s="149" t="s">
        <v>57</v>
      </c>
      <c r="B254" s="150">
        <v>0</v>
      </c>
      <c r="C254" s="150">
        <v>0</v>
      </c>
      <c r="D254" s="150">
        <v>0</v>
      </c>
      <c r="E254" s="150">
        <v>0</v>
      </c>
      <c r="F254" s="304"/>
      <c r="G254" s="150">
        <v>0</v>
      </c>
      <c r="H254" s="151">
        <v>0</v>
      </c>
      <c r="I254" s="152">
        <f t="shared" si="105"/>
        <v>0</v>
      </c>
      <c r="J254" s="139"/>
      <c r="K254" s="153" t="s">
        <v>57</v>
      </c>
      <c r="L254" s="154">
        <v>0</v>
      </c>
      <c r="M254" s="154">
        <v>0</v>
      </c>
      <c r="N254" s="154">
        <v>0</v>
      </c>
      <c r="O254" s="154">
        <v>0</v>
      </c>
      <c r="P254" s="154">
        <v>0</v>
      </c>
      <c r="Q254" s="154">
        <v>0</v>
      </c>
      <c r="R254" s="155">
        <v>0</v>
      </c>
      <c r="S254" s="156">
        <f t="shared" si="106"/>
        <v>0</v>
      </c>
      <c r="U254" s="201" t="s">
        <v>57</v>
      </c>
      <c r="V254" s="202">
        <v>0</v>
      </c>
      <c r="W254" s="202">
        <v>0</v>
      </c>
      <c r="X254" s="202">
        <v>0</v>
      </c>
      <c r="Y254" s="202">
        <v>0</v>
      </c>
      <c r="Z254" s="202">
        <v>0</v>
      </c>
      <c r="AA254" s="202">
        <v>0</v>
      </c>
      <c r="AB254" s="202">
        <v>0</v>
      </c>
      <c r="AC254" s="203">
        <v>0</v>
      </c>
      <c r="AD254" s="202">
        <v>0</v>
      </c>
      <c r="AE254" s="202">
        <v>0</v>
      </c>
      <c r="AF254" s="202">
        <v>0</v>
      </c>
      <c r="AG254" s="202">
        <v>0</v>
      </c>
      <c r="AH254" s="202">
        <v>0</v>
      </c>
      <c r="AI254" s="204">
        <f t="shared" si="107"/>
        <v>0</v>
      </c>
      <c r="AJ254" s="131" t="str">
        <f t="shared" si="108"/>
        <v/>
      </c>
      <c r="BA254" s="131"/>
      <c r="BR254" s="131"/>
      <c r="CG254" s="131"/>
    </row>
    <row r="255" spans="1:85" ht="15">
      <c r="A255" s="157" t="s">
        <v>22</v>
      </c>
      <c r="B255" s="146">
        <v>14.40247207653597</v>
      </c>
      <c r="C255" s="146">
        <v>0</v>
      </c>
      <c r="D255" s="146">
        <v>1.3994990428435863</v>
      </c>
      <c r="E255" s="146">
        <v>0</v>
      </c>
      <c r="F255" s="304"/>
      <c r="G255" s="146">
        <v>0</v>
      </c>
      <c r="H255" s="158">
        <v>0</v>
      </c>
      <c r="I255" s="144">
        <f t="shared" si="105"/>
        <v>15.801971119379557</v>
      </c>
      <c r="J255" s="139"/>
      <c r="K255" s="159" t="s">
        <v>22</v>
      </c>
      <c r="L255" s="146">
        <v>14.40247207653597</v>
      </c>
      <c r="M255" s="146">
        <v>0</v>
      </c>
      <c r="N255" s="146">
        <v>1.3994990428435863</v>
      </c>
      <c r="O255" s="146">
        <v>0</v>
      </c>
      <c r="P255" s="146">
        <v>4.6351513887583611</v>
      </c>
      <c r="Q255" s="146">
        <v>0</v>
      </c>
      <c r="R255" s="147">
        <v>0</v>
      </c>
      <c r="S255" s="148">
        <f t="shared" si="106"/>
        <v>20.437122508137918</v>
      </c>
      <c r="U255" s="205" t="s">
        <v>22</v>
      </c>
      <c r="V255" s="197">
        <v>14.40247207653597</v>
      </c>
      <c r="W255" s="197">
        <v>0</v>
      </c>
      <c r="X255" s="197">
        <v>0</v>
      </c>
      <c r="Y255" s="197">
        <v>0</v>
      </c>
      <c r="Z255" s="197">
        <v>1.3994990428435863</v>
      </c>
      <c r="AA255" s="197">
        <v>0</v>
      </c>
      <c r="AB255" s="197">
        <v>4.6351513887583611</v>
      </c>
      <c r="AC255" s="198">
        <v>0</v>
      </c>
      <c r="AD255" s="197">
        <v>0</v>
      </c>
      <c r="AE255" s="197">
        <v>0</v>
      </c>
      <c r="AF255" s="197">
        <v>0</v>
      </c>
      <c r="AG255" s="197">
        <v>0</v>
      </c>
      <c r="AH255" s="197">
        <v>0</v>
      </c>
      <c r="AI255" s="200">
        <f t="shared" si="107"/>
        <v>20.437122508137918</v>
      </c>
      <c r="AJ255" s="131" t="str">
        <f t="shared" si="108"/>
        <v/>
      </c>
      <c r="BA255" s="131"/>
      <c r="BR255" s="131"/>
      <c r="CG255" s="131"/>
    </row>
    <row r="256" spans="1:85" ht="15">
      <c r="A256" s="149" t="s">
        <v>21</v>
      </c>
      <c r="B256" s="150">
        <v>4.067645832512852E-3</v>
      </c>
      <c r="C256" s="150">
        <v>0</v>
      </c>
      <c r="D256" s="150">
        <v>3.9525620455829535E-4</v>
      </c>
      <c r="E256" s="150">
        <v>0</v>
      </c>
      <c r="F256" s="304"/>
      <c r="G256" s="150">
        <v>0</v>
      </c>
      <c r="H256" s="151">
        <v>0</v>
      </c>
      <c r="I256" s="152">
        <f t="shared" si="105"/>
        <v>4.4629020370711477E-3</v>
      </c>
      <c r="J256" s="139"/>
      <c r="K256" s="153" t="s">
        <v>21</v>
      </c>
      <c r="L256" s="154">
        <v>4.067645832512852E-3</v>
      </c>
      <c r="M256" s="154">
        <v>0</v>
      </c>
      <c r="N256" s="154">
        <v>3.9525620455829535E-4</v>
      </c>
      <c r="O256" s="154">
        <v>0</v>
      </c>
      <c r="P256" s="154">
        <v>0</v>
      </c>
      <c r="Q256" s="154">
        <v>0</v>
      </c>
      <c r="R256" s="155">
        <v>0</v>
      </c>
      <c r="S256" s="156">
        <f t="shared" si="106"/>
        <v>4.4629020370711477E-3</v>
      </c>
      <c r="U256" s="201" t="s">
        <v>58</v>
      </c>
      <c r="V256" s="202">
        <v>4.067645832512852E-3</v>
      </c>
      <c r="W256" s="202">
        <v>0</v>
      </c>
      <c r="X256" s="202">
        <v>0</v>
      </c>
      <c r="Y256" s="202">
        <v>0</v>
      </c>
      <c r="Z256" s="202">
        <v>3.9525620455829535E-4</v>
      </c>
      <c r="AA256" s="202">
        <v>0</v>
      </c>
      <c r="AB256" s="202">
        <v>0</v>
      </c>
      <c r="AC256" s="203">
        <v>0</v>
      </c>
      <c r="AD256" s="202">
        <v>0</v>
      </c>
      <c r="AE256" s="202">
        <v>0</v>
      </c>
      <c r="AF256" s="202">
        <v>0</v>
      </c>
      <c r="AG256" s="202">
        <v>0</v>
      </c>
      <c r="AH256" s="202">
        <v>0</v>
      </c>
      <c r="AI256" s="204">
        <f t="shared" si="107"/>
        <v>4.4629020370711477E-3</v>
      </c>
      <c r="AJ256" s="131" t="str">
        <f t="shared" si="108"/>
        <v/>
      </c>
      <c r="BA256" s="131"/>
      <c r="BR256" s="131"/>
      <c r="CG256" s="131"/>
    </row>
    <row r="257" spans="1:85" ht="15">
      <c r="A257" s="160" t="s">
        <v>61</v>
      </c>
      <c r="B257" s="146">
        <v>1.4693974255446003</v>
      </c>
      <c r="C257" s="146">
        <v>0</v>
      </c>
      <c r="D257" s="146">
        <v>0</v>
      </c>
      <c r="E257" s="146">
        <v>0</v>
      </c>
      <c r="F257" s="304"/>
      <c r="G257" s="146">
        <v>0</v>
      </c>
      <c r="H257" s="158">
        <v>0</v>
      </c>
      <c r="I257" s="144">
        <f t="shared" si="105"/>
        <v>1.4693974255446003</v>
      </c>
      <c r="J257" s="139"/>
      <c r="K257" s="161" t="s">
        <v>61</v>
      </c>
      <c r="L257" s="146">
        <v>1.4693974255446003</v>
      </c>
      <c r="M257" s="146">
        <v>0</v>
      </c>
      <c r="N257" s="146">
        <v>0</v>
      </c>
      <c r="O257" s="146">
        <v>0</v>
      </c>
      <c r="P257" s="146">
        <v>0</v>
      </c>
      <c r="Q257" s="146">
        <v>0</v>
      </c>
      <c r="R257" s="147">
        <v>0</v>
      </c>
      <c r="S257" s="148">
        <f t="shared" si="106"/>
        <v>1.4693974255446003</v>
      </c>
      <c r="U257" s="206" t="s">
        <v>59</v>
      </c>
      <c r="V257" s="197">
        <v>1.4680400768078234</v>
      </c>
      <c r="W257" s="197">
        <v>0</v>
      </c>
      <c r="X257" s="197">
        <v>0</v>
      </c>
      <c r="Y257" s="197">
        <v>0</v>
      </c>
      <c r="Z257" s="197">
        <v>0</v>
      </c>
      <c r="AA257" s="197">
        <v>0</v>
      </c>
      <c r="AB257" s="197">
        <v>0</v>
      </c>
      <c r="AC257" s="198">
        <v>1.3573487367768914E-3</v>
      </c>
      <c r="AD257" s="199">
        <v>1.3573487367768914E-3</v>
      </c>
      <c r="AE257" s="199">
        <v>0</v>
      </c>
      <c r="AF257" s="199">
        <v>0</v>
      </c>
      <c r="AG257" s="199">
        <v>0</v>
      </c>
      <c r="AH257" s="199">
        <v>0</v>
      </c>
      <c r="AI257" s="200">
        <f t="shared" si="107"/>
        <v>1.4693974255446003</v>
      </c>
      <c r="AJ257" s="131" t="str">
        <f t="shared" si="108"/>
        <v/>
      </c>
      <c r="BA257" s="131"/>
      <c r="BR257" s="131"/>
      <c r="CG257" s="131"/>
    </row>
    <row r="258" spans="1:85">
      <c r="A258" s="162" t="s">
        <v>23</v>
      </c>
      <c r="B258" s="163">
        <v>1.4693974255446003</v>
      </c>
      <c r="C258" s="163">
        <v>0</v>
      </c>
      <c r="D258" s="163">
        <v>0</v>
      </c>
      <c r="E258" s="163">
        <v>0</v>
      </c>
      <c r="F258" s="304"/>
      <c r="G258" s="163">
        <v>0</v>
      </c>
      <c r="H258" s="164">
        <v>0</v>
      </c>
      <c r="I258" s="165">
        <f t="shared" si="105"/>
        <v>1.4693974255446003</v>
      </c>
      <c r="J258" s="139"/>
      <c r="K258" s="166" t="s">
        <v>23</v>
      </c>
      <c r="L258" s="167">
        <v>1.4693974255446003</v>
      </c>
      <c r="M258" s="167">
        <v>0</v>
      </c>
      <c r="N258" s="167">
        <v>0</v>
      </c>
      <c r="O258" s="167">
        <v>0</v>
      </c>
      <c r="P258" s="167">
        <v>0</v>
      </c>
      <c r="Q258" s="167">
        <v>0</v>
      </c>
      <c r="R258" s="168">
        <v>0</v>
      </c>
      <c r="S258" s="169">
        <f t="shared" si="106"/>
        <v>1.4693974255446003</v>
      </c>
      <c r="U258" s="207" t="s">
        <v>62</v>
      </c>
      <c r="V258" s="208">
        <v>1.4680400768078234</v>
      </c>
      <c r="W258" s="208">
        <v>0</v>
      </c>
      <c r="X258" s="208">
        <v>0</v>
      </c>
      <c r="Y258" s="208">
        <v>0</v>
      </c>
      <c r="Z258" s="208">
        <v>0</v>
      </c>
      <c r="AA258" s="208">
        <v>0</v>
      </c>
      <c r="AB258" s="208">
        <v>0</v>
      </c>
      <c r="AC258" s="208">
        <v>1.3573487367768914E-3</v>
      </c>
      <c r="AD258" s="208">
        <v>1.3573487367768914E-3</v>
      </c>
      <c r="AE258" s="208">
        <v>0</v>
      </c>
      <c r="AF258" s="208">
        <v>0</v>
      </c>
      <c r="AG258" s="208">
        <v>0</v>
      </c>
      <c r="AH258" s="92">
        <v>0</v>
      </c>
      <c r="AI258" s="209">
        <f t="shared" si="107"/>
        <v>1.4693974255446003</v>
      </c>
      <c r="AJ258" s="131" t="str">
        <f t="shared" si="108"/>
        <v/>
      </c>
      <c r="BA258" s="131"/>
      <c r="BR258" s="131"/>
      <c r="CG258" s="131"/>
    </row>
    <row r="259" spans="1:85">
      <c r="A259" s="170" t="s">
        <v>19</v>
      </c>
      <c r="B259" s="171">
        <v>0</v>
      </c>
      <c r="C259" s="171">
        <v>0</v>
      </c>
      <c r="D259" s="171">
        <v>0</v>
      </c>
      <c r="E259" s="171">
        <v>0</v>
      </c>
      <c r="F259" s="304"/>
      <c r="G259" s="171">
        <v>0</v>
      </c>
      <c r="H259" s="172">
        <v>0</v>
      </c>
      <c r="I259" s="173">
        <f t="shared" si="105"/>
        <v>0</v>
      </c>
      <c r="J259" s="139"/>
      <c r="K259" s="174" t="s">
        <v>19</v>
      </c>
      <c r="L259" s="171">
        <v>0</v>
      </c>
      <c r="M259" s="171">
        <v>0</v>
      </c>
      <c r="N259" s="171">
        <v>0</v>
      </c>
      <c r="O259" s="171">
        <v>0</v>
      </c>
      <c r="P259" s="171">
        <v>0</v>
      </c>
      <c r="Q259" s="171">
        <v>0</v>
      </c>
      <c r="R259" s="175">
        <v>0</v>
      </c>
      <c r="S259" s="176">
        <f t="shared" si="106"/>
        <v>0</v>
      </c>
      <c r="U259" s="210" t="s">
        <v>19</v>
      </c>
      <c r="V259" s="211">
        <v>0</v>
      </c>
      <c r="W259" s="211">
        <v>0</v>
      </c>
      <c r="X259" s="211">
        <v>0</v>
      </c>
      <c r="Y259" s="211">
        <v>0</v>
      </c>
      <c r="Z259" s="211">
        <v>0</v>
      </c>
      <c r="AA259" s="211">
        <v>0</v>
      </c>
      <c r="AB259" s="211">
        <v>0</v>
      </c>
      <c r="AC259" s="211">
        <v>0</v>
      </c>
      <c r="AD259" s="212">
        <v>0</v>
      </c>
      <c r="AE259" s="212">
        <v>0</v>
      </c>
      <c r="AF259" s="212">
        <v>0</v>
      </c>
      <c r="AG259" s="212">
        <v>0</v>
      </c>
      <c r="AH259" s="212">
        <v>0</v>
      </c>
      <c r="AI259" s="213">
        <f t="shared" si="107"/>
        <v>0</v>
      </c>
      <c r="AJ259" s="131" t="str">
        <f t="shared" si="108"/>
        <v/>
      </c>
      <c r="BA259" s="131"/>
      <c r="BR259" s="131"/>
      <c r="CG259" s="131"/>
    </row>
    <row r="260" spans="1:85">
      <c r="A260" s="162" t="s">
        <v>20</v>
      </c>
      <c r="B260" s="163">
        <v>0</v>
      </c>
      <c r="C260" s="163">
        <v>0</v>
      </c>
      <c r="D260" s="163">
        <v>0</v>
      </c>
      <c r="E260" s="163">
        <v>0</v>
      </c>
      <c r="F260" s="304"/>
      <c r="G260" s="163">
        <v>0</v>
      </c>
      <c r="H260" s="164">
        <v>0</v>
      </c>
      <c r="I260" s="165">
        <f t="shared" si="105"/>
        <v>0</v>
      </c>
      <c r="J260" s="139"/>
      <c r="K260" s="166" t="s">
        <v>20</v>
      </c>
      <c r="L260" s="167">
        <v>0</v>
      </c>
      <c r="M260" s="167">
        <v>0</v>
      </c>
      <c r="N260" s="167">
        <v>0</v>
      </c>
      <c r="O260" s="167">
        <v>0</v>
      </c>
      <c r="P260" s="167">
        <v>0</v>
      </c>
      <c r="Q260" s="167">
        <v>0</v>
      </c>
      <c r="R260" s="168">
        <v>0</v>
      </c>
      <c r="S260" s="169">
        <f t="shared" si="106"/>
        <v>0</v>
      </c>
      <c r="U260" s="207" t="s">
        <v>20</v>
      </c>
      <c r="V260" s="208">
        <v>0</v>
      </c>
      <c r="W260" s="208">
        <v>0</v>
      </c>
      <c r="X260" s="208">
        <v>0</v>
      </c>
      <c r="Y260" s="208">
        <v>0</v>
      </c>
      <c r="Z260" s="208">
        <v>0</v>
      </c>
      <c r="AA260" s="208">
        <v>0</v>
      </c>
      <c r="AB260" s="208">
        <v>0</v>
      </c>
      <c r="AC260" s="208">
        <v>0</v>
      </c>
      <c r="AD260" s="208">
        <v>0</v>
      </c>
      <c r="AE260" s="208">
        <v>0</v>
      </c>
      <c r="AF260" s="208">
        <v>0</v>
      </c>
      <c r="AG260" s="208">
        <v>0</v>
      </c>
      <c r="AH260" s="92">
        <v>0</v>
      </c>
      <c r="AI260" s="209">
        <f t="shared" si="107"/>
        <v>0</v>
      </c>
      <c r="AJ260" s="131" t="str">
        <f t="shared" si="108"/>
        <v/>
      </c>
      <c r="BA260" s="131"/>
      <c r="BR260" s="131"/>
      <c r="CG260" s="131"/>
    </row>
    <row r="261" spans="1:85" ht="15" thickBot="1">
      <c r="A261" s="177" t="s">
        <v>11</v>
      </c>
      <c r="B261" s="178">
        <v>0</v>
      </c>
      <c r="C261" s="178">
        <v>0</v>
      </c>
      <c r="D261" s="178">
        <v>0</v>
      </c>
      <c r="E261" s="178">
        <v>0</v>
      </c>
      <c r="F261" s="305"/>
      <c r="G261" s="178">
        <v>0</v>
      </c>
      <c r="H261" s="179">
        <v>0</v>
      </c>
      <c r="I261" s="180">
        <f t="shared" si="105"/>
        <v>0</v>
      </c>
      <c r="J261" s="139"/>
      <c r="K261" s="181" t="s">
        <v>11</v>
      </c>
      <c r="L261" s="178">
        <v>0</v>
      </c>
      <c r="M261" s="178">
        <v>0</v>
      </c>
      <c r="N261" s="178">
        <v>0</v>
      </c>
      <c r="O261" s="178">
        <v>0</v>
      </c>
      <c r="P261" s="178">
        <v>0</v>
      </c>
      <c r="Q261" s="178">
        <v>0</v>
      </c>
      <c r="R261" s="182">
        <v>0</v>
      </c>
      <c r="S261" s="183">
        <f t="shared" si="106"/>
        <v>0</v>
      </c>
      <c r="U261" s="210" t="s">
        <v>11</v>
      </c>
      <c r="V261" s="211">
        <v>0</v>
      </c>
      <c r="W261" s="211">
        <v>0</v>
      </c>
      <c r="X261" s="211">
        <v>0</v>
      </c>
      <c r="Y261" s="211">
        <v>0</v>
      </c>
      <c r="Z261" s="211">
        <v>0</v>
      </c>
      <c r="AA261" s="211">
        <v>0</v>
      </c>
      <c r="AB261" s="211">
        <v>0</v>
      </c>
      <c r="AC261" s="211">
        <v>0</v>
      </c>
      <c r="AD261" s="212">
        <v>0</v>
      </c>
      <c r="AE261" s="212">
        <v>0</v>
      </c>
      <c r="AF261" s="212">
        <v>0</v>
      </c>
      <c r="AG261" s="212">
        <v>0</v>
      </c>
      <c r="AH261" s="212">
        <v>0</v>
      </c>
      <c r="AI261" s="213">
        <f t="shared" si="107"/>
        <v>0</v>
      </c>
      <c r="AJ261" s="131" t="str">
        <f t="shared" si="108"/>
        <v/>
      </c>
      <c r="BA261" s="131"/>
      <c r="BR261" s="131"/>
      <c r="CG261" s="131"/>
    </row>
    <row r="262" spans="1:85" ht="15">
      <c r="A262" s="184" t="s">
        <v>26</v>
      </c>
      <c r="B262" s="185">
        <f>SUM(B241:B257)</f>
        <v>501.78560032276118</v>
      </c>
      <c r="C262" s="185">
        <f t="shared" ref="C262:I262" si="109">SUM(C241:C257)</f>
        <v>2.4484057361361482</v>
      </c>
      <c r="D262" s="185">
        <f t="shared" si="109"/>
        <v>646.10947725262383</v>
      </c>
      <c r="E262" s="185">
        <f t="shared" si="109"/>
        <v>819.88113096746906</v>
      </c>
      <c r="F262" s="185">
        <f t="shared" si="109"/>
        <v>0</v>
      </c>
      <c r="G262" s="185">
        <f t="shared" si="109"/>
        <v>184.97671032811712</v>
      </c>
      <c r="H262" s="187">
        <f t="shared" si="109"/>
        <v>57.527550368548923</v>
      </c>
      <c r="I262" s="144">
        <f t="shared" si="109"/>
        <v>2212.7288749756567</v>
      </c>
      <c r="J262" s="139"/>
      <c r="K262" s="186" t="s">
        <v>26</v>
      </c>
      <c r="L262" s="185">
        <f>SUM(L241:L257)</f>
        <v>501.78560032276118</v>
      </c>
      <c r="M262" s="185">
        <f t="shared" ref="M262:S262" si="110">SUM(M241:M257)</f>
        <v>2.4484057361361482</v>
      </c>
      <c r="N262" s="185">
        <f t="shared" si="110"/>
        <v>646.10947725262383</v>
      </c>
      <c r="O262" s="185">
        <f t="shared" si="110"/>
        <v>819.88113096746906</v>
      </c>
      <c r="P262" s="185">
        <f t="shared" si="110"/>
        <v>90.349105210971004</v>
      </c>
      <c r="Q262" s="185">
        <f t="shared" si="110"/>
        <v>184.97671032811712</v>
      </c>
      <c r="R262" s="187">
        <f t="shared" si="110"/>
        <v>57.527550368548923</v>
      </c>
      <c r="S262" s="188">
        <f t="shared" si="110"/>
        <v>2303.0779801866274</v>
      </c>
      <c r="T262" s="131" t="str">
        <f>IF(ABS(S262-AI262)&gt;0.01,S262-AI262,"")</f>
        <v/>
      </c>
      <c r="U262" s="214" t="s">
        <v>60</v>
      </c>
      <c r="V262" s="215">
        <f>SUM(V241:V257)</f>
        <v>347.78545726425949</v>
      </c>
      <c r="W262" s="215">
        <f t="shared" ref="W262:AH262" si="111">SUM(W241:W257)</f>
        <v>149.73623049290893</v>
      </c>
      <c r="X262" s="215">
        <f t="shared" si="111"/>
        <v>184.97671032811712</v>
      </c>
      <c r="Y262" s="215">
        <f t="shared" si="111"/>
        <v>2.4484057361361482</v>
      </c>
      <c r="Z262" s="215">
        <f t="shared" si="111"/>
        <v>645.32272389447473</v>
      </c>
      <c r="AA262" s="215">
        <f t="shared" si="111"/>
        <v>795.94411494713188</v>
      </c>
      <c r="AB262" s="215">
        <f t="shared" si="111"/>
        <v>90.349105210971004</v>
      </c>
      <c r="AC262" s="215">
        <f t="shared" si="111"/>
        <v>86.515232312628115</v>
      </c>
      <c r="AD262" s="216">
        <f t="shared" si="111"/>
        <v>4.2639125655927872</v>
      </c>
      <c r="AE262" s="216">
        <f t="shared" si="111"/>
        <v>0</v>
      </c>
      <c r="AF262" s="216">
        <f t="shared" si="111"/>
        <v>57.527550368548923</v>
      </c>
      <c r="AG262" s="216">
        <f t="shared" si="111"/>
        <v>0.78675335814912351</v>
      </c>
      <c r="AH262" s="216">
        <f t="shared" si="111"/>
        <v>23.937016020337278</v>
      </c>
      <c r="AI262" s="217">
        <f>SUM(V262:AC262)</f>
        <v>2303.0779801866274</v>
      </c>
      <c r="AJ262" s="131" t="str">
        <f t="shared" si="108"/>
        <v/>
      </c>
      <c r="BA262" s="131"/>
      <c r="BR262" s="131"/>
      <c r="CG262" s="131"/>
    </row>
    <row r="263" spans="1:85" s="2" customFormat="1" ht="15" thickBot="1">
      <c r="A263" s="15" t="s">
        <v>100</v>
      </c>
      <c r="B263" s="100">
        <f>IF($I262=0,"-",B262/$I262)</f>
        <v>0.22677229279989469</v>
      </c>
      <c r="C263" s="100">
        <f t="shared" ref="C263:H263" si="112">IF($I262=0,"-",C262/$I262)</f>
        <v>1.1065095971882612E-3</v>
      </c>
      <c r="D263" s="100">
        <f t="shared" si="112"/>
        <v>0.29199667639341126</v>
      </c>
      <c r="E263" s="100">
        <f t="shared" si="112"/>
        <v>0.37052941290716829</v>
      </c>
      <c r="F263" s="100">
        <f t="shared" si="112"/>
        <v>0</v>
      </c>
      <c r="G263" s="100">
        <f t="shared" si="112"/>
        <v>8.359664503865262E-2</v>
      </c>
      <c r="H263" s="101">
        <f t="shared" si="112"/>
        <v>2.5998463263684671E-2</v>
      </c>
      <c r="I263" s="102">
        <f>SUM(B263:H263)</f>
        <v>0.99999999999999989</v>
      </c>
      <c r="J263" s="131"/>
      <c r="K263" s="27" t="s">
        <v>100</v>
      </c>
      <c r="L263" s="76">
        <f t="shared" ref="L263:R263" si="113">IF($S262=0,"-",L262/$S262)</f>
        <v>0.21787607915998553</v>
      </c>
      <c r="M263" s="76">
        <f t="shared" si="113"/>
        <v>1.0631015350760049E-3</v>
      </c>
      <c r="N263" s="76">
        <f t="shared" si="113"/>
        <v>0.28054172842218178</v>
      </c>
      <c r="O263" s="76">
        <f t="shared" si="113"/>
        <v>0.35599364764063735</v>
      </c>
      <c r="P263" s="76">
        <f t="shared" si="113"/>
        <v>3.9229720395159901E-2</v>
      </c>
      <c r="Q263" s="76">
        <f t="shared" si="113"/>
        <v>8.0317172027812855E-2</v>
      </c>
      <c r="R263" s="77">
        <f t="shared" si="113"/>
        <v>2.4978550819146489E-2</v>
      </c>
      <c r="S263" s="78">
        <f>SUM(L263:R263)</f>
        <v>0.99999999999999989</v>
      </c>
      <c r="U263" s="36" t="s">
        <v>100</v>
      </c>
      <c r="V263" s="103">
        <f>+V262/$AI262</f>
        <v>0.15100898026738854</v>
      </c>
      <c r="W263" s="103">
        <f t="shared" ref="W263:AH263" si="114">+W262/$AI262</f>
        <v>6.5015701500812928E-2</v>
      </c>
      <c r="X263" s="103">
        <f t="shared" si="114"/>
        <v>8.0317172027812855E-2</v>
      </c>
      <c r="Y263" s="103">
        <f t="shared" si="114"/>
        <v>1.0631015350760049E-3</v>
      </c>
      <c r="Z263" s="103">
        <f t="shared" si="114"/>
        <v>0.28020011890443314</v>
      </c>
      <c r="AA263" s="103">
        <f t="shared" si="114"/>
        <v>0.34560015848123105</v>
      </c>
      <c r="AB263" s="103">
        <f t="shared" si="114"/>
        <v>3.9229720395159901E-2</v>
      </c>
      <c r="AC263" s="103">
        <f t="shared" si="114"/>
        <v>3.7565046888085589E-2</v>
      </c>
      <c r="AD263" s="103">
        <f t="shared" si="114"/>
        <v>1.8513973917840445E-3</v>
      </c>
      <c r="AE263" s="103">
        <f t="shared" si="114"/>
        <v>0</v>
      </c>
      <c r="AF263" s="103">
        <f t="shared" si="114"/>
        <v>2.4978550819146489E-2</v>
      </c>
      <c r="AG263" s="103">
        <f t="shared" si="114"/>
        <v>3.4160951774866511E-4</v>
      </c>
      <c r="AH263" s="103">
        <f t="shared" si="114"/>
        <v>1.0393489159406391E-2</v>
      </c>
      <c r="AI263" s="104">
        <f>SUM(V263:AC263)</f>
        <v>1</v>
      </c>
      <c r="AJ263" s="2" t="str">
        <f t="shared" si="108"/>
        <v/>
      </c>
    </row>
    <row r="264" spans="1:85" ht="15" thickBot="1">
      <c r="A264" s="218"/>
      <c r="B264" s="218"/>
      <c r="C264" s="218"/>
      <c r="D264" s="218"/>
      <c r="E264" s="218"/>
      <c r="F264" s="218"/>
      <c r="G264" s="218"/>
      <c r="H264" s="218"/>
      <c r="I264" s="218"/>
      <c r="K264" s="218"/>
      <c r="L264" s="218"/>
      <c r="M264" s="218"/>
      <c r="N264" s="218"/>
      <c r="O264" s="218"/>
      <c r="P264" s="218"/>
      <c r="Q264" s="218"/>
      <c r="R264" s="218"/>
      <c r="S264" s="218"/>
      <c r="AI264" s="139"/>
      <c r="BA264" s="131"/>
      <c r="BR264" s="131"/>
      <c r="CG264" s="131"/>
    </row>
    <row r="265" spans="1:85" ht="28.5">
      <c r="A265" s="328" t="s">
        <v>34</v>
      </c>
      <c r="B265" s="135" t="s">
        <v>0</v>
      </c>
      <c r="C265" s="135" t="s">
        <v>1</v>
      </c>
      <c r="D265" s="135" t="s">
        <v>2</v>
      </c>
      <c r="E265" s="135" t="s">
        <v>3</v>
      </c>
      <c r="F265" s="135" t="s">
        <v>27</v>
      </c>
      <c r="G265" s="135" t="s">
        <v>4</v>
      </c>
      <c r="H265" s="135" t="s">
        <v>5</v>
      </c>
      <c r="I265" s="136" t="s">
        <v>6</v>
      </c>
      <c r="K265" s="330" t="s">
        <v>34</v>
      </c>
      <c r="L265" s="137" t="s">
        <v>0</v>
      </c>
      <c r="M265" s="137" t="s">
        <v>1</v>
      </c>
      <c r="N265" s="137" t="s">
        <v>2</v>
      </c>
      <c r="O265" s="137" t="s">
        <v>3</v>
      </c>
      <c r="P265" s="137" t="s">
        <v>27</v>
      </c>
      <c r="Q265" s="137" t="s">
        <v>4</v>
      </c>
      <c r="R265" s="137" t="s">
        <v>5</v>
      </c>
      <c r="S265" s="138" t="s">
        <v>6</v>
      </c>
      <c r="U265" s="332" t="s">
        <v>34</v>
      </c>
      <c r="V265" s="190" t="s">
        <v>69</v>
      </c>
      <c r="W265" s="190" t="s">
        <v>70</v>
      </c>
      <c r="X265" s="190" t="s">
        <v>4</v>
      </c>
      <c r="Y265" s="190" t="s">
        <v>1</v>
      </c>
      <c r="Z265" s="190" t="s">
        <v>2</v>
      </c>
      <c r="AA265" s="190" t="s">
        <v>3</v>
      </c>
      <c r="AB265" s="190" t="s">
        <v>52</v>
      </c>
      <c r="AC265" s="190" t="s">
        <v>64</v>
      </c>
      <c r="AD265" s="191" t="s">
        <v>72</v>
      </c>
      <c r="AE265" s="191" t="s">
        <v>79</v>
      </c>
      <c r="AF265" s="191" t="s">
        <v>73</v>
      </c>
      <c r="AG265" s="191" t="s">
        <v>80</v>
      </c>
      <c r="AH265" s="191" t="s">
        <v>81</v>
      </c>
      <c r="AI265" s="192" t="s">
        <v>60</v>
      </c>
      <c r="BA265" s="131"/>
      <c r="BR265" s="131"/>
      <c r="CG265" s="131"/>
    </row>
    <row r="266" spans="1:85" ht="15">
      <c r="A266" s="329" t="s">
        <v>34</v>
      </c>
      <c r="B266" s="294" t="s">
        <v>109</v>
      </c>
      <c r="C266" s="295"/>
      <c r="D266" s="295"/>
      <c r="E266" s="295"/>
      <c r="F266" s="295"/>
      <c r="G266" s="295"/>
      <c r="H266" s="295"/>
      <c r="I266" s="296"/>
      <c r="K266" s="331" t="s">
        <v>34</v>
      </c>
      <c r="L266" s="297" t="s">
        <v>109</v>
      </c>
      <c r="M266" s="298"/>
      <c r="N266" s="298"/>
      <c r="O266" s="298"/>
      <c r="P266" s="298"/>
      <c r="Q266" s="298"/>
      <c r="R266" s="298"/>
      <c r="S266" s="299"/>
      <c r="U266" s="333" t="s">
        <v>34</v>
      </c>
      <c r="V266" s="326" t="s">
        <v>109</v>
      </c>
      <c r="W266" s="326"/>
      <c r="X266" s="326"/>
      <c r="Y266" s="326"/>
      <c r="Z266" s="326"/>
      <c r="AA266" s="326"/>
      <c r="AB266" s="326"/>
      <c r="AC266" s="326"/>
      <c r="AD266" s="326"/>
      <c r="AE266" s="326"/>
      <c r="AF266" s="326"/>
      <c r="AG266" s="326"/>
      <c r="AH266" s="326"/>
      <c r="AI266" s="327"/>
      <c r="BA266" s="131"/>
      <c r="BR266" s="131"/>
      <c r="CG266" s="131"/>
    </row>
    <row r="267" spans="1:85" ht="15">
      <c r="A267" s="141" t="s">
        <v>7</v>
      </c>
      <c r="B267" s="142">
        <v>7.9646028158756772E-3</v>
      </c>
      <c r="C267" s="142">
        <v>0</v>
      </c>
      <c r="D267" s="142">
        <v>0</v>
      </c>
      <c r="E267" s="142">
        <v>0</v>
      </c>
      <c r="F267" s="303"/>
      <c r="G267" s="142">
        <v>0</v>
      </c>
      <c r="H267" s="143">
        <v>0</v>
      </c>
      <c r="I267" s="144">
        <f>SUM(B267:H267)</f>
        <v>7.9646028158756772E-3</v>
      </c>
      <c r="J267" s="139"/>
      <c r="K267" s="193" t="s">
        <v>7</v>
      </c>
      <c r="L267" s="142">
        <v>7.9646028158756772E-3</v>
      </c>
      <c r="M267" s="142">
        <v>0</v>
      </c>
      <c r="N267" s="142">
        <v>0</v>
      </c>
      <c r="O267" s="142">
        <v>0</v>
      </c>
      <c r="P267" s="142">
        <v>0</v>
      </c>
      <c r="Q267" s="142">
        <v>0</v>
      </c>
      <c r="R267" s="194">
        <v>0</v>
      </c>
      <c r="S267" s="195">
        <f>SUM(L267:R267)</f>
        <v>7.9646028158756772E-3</v>
      </c>
      <c r="U267" s="196" t="s">
        <v>7</v>
      </c>
      <c r="V267" s="197">
        <v>7.9646028158756772E-3</v>
      </c>
      <c r="W267" s="197">
        <v>0</v>
      </c>
      <c r="X267" s="197">
        <v>0</v>
      </c>
      <c r="Y267" s="197">
        <v>0</v>
      </c>
      <c r="Z267" s="197">
        <v>0</v>
      </c>
      <c r="AA267" s="197">
        <v>0</v>
      </c>
      <c r="AB267" s="197">
        <v>0</v>
      </c>
      <c r="AC267" s="198">
        <v>0</v>
      </c>
      <c r="AD267" s="199">
        <v>0</v>
      </c>
      <c r="AE267" s="199">
        <v>0</v>
      </c>
      <c r="AF267" s="199">
        <v>0</v>
      </c>
      <c r="AG267" s="199">
        <v>0</v>
      </c>
      <c r="AH267" s="199">
        <v>0</v>
      </c>
      <c r="AI267" s="200">
        <f>SUM(V267:AC267)</f>
        <v>7.9646028158756772E-3</v>
      </c>
      <c r="AJ267" s="131" t="str">
        <f>IF(ABS(S267-AI267)&gt;0.001,S267-AI267,"")</f>
        <v/>
      </c>
      <c r="BA267" s="131"/>
      <c r="BR267" s="131"/>
      <c r="CG267" s="131"/>
    </row>
    <row r="268" spans="1:85" ht="15">
      <c r="A268" s="149" t="s">
        <v>8</v>
      </c>
      <c r="B268" s="150">
        <v>0</v>
      </c>
      <c r="C268" s="150">
        <v>0</v>
      </c>
      <c r="D268" s="150">
        <v>0</v>
      </c>
      <c r="E268" s="150">
        <v>0</v>
      </c>
      <c r="F268" s="304"/>
      <c r="G268" s="150">
        <v>0</v>
      </c>
      <c r="H268" s="151">
        <v>0</v>
      </c>
      <c r="I268" s="152">
        <f t="shared" ref="I268:I287" si="115">SUM(B268:H268)</f>
        <v>0</v>
      </c>
      <c r="J268" s="139"/>
      <c r="K268" s="153" t="s">
        <v>8</v>
      </c>
      <c r="L268" s="154">
        <v>0</v>
      </c>
      <c r="M268" s="154">
        <v>0</v>
      </c>
      <c r="N268" s="154">
        <v>0</v>
      </c>
      <c r="O268" s="154">
        <v>0</v>
      </c>
      <c r="P268" s="154">
        <v>0</v>
      </c>
      <c r="Q268" s="154">
        <v>0</v>
      </c>
      <c r="R268" s="155">
        <v>0</v>
      </c>
      <c r="S268" s="156">
        <f t="shared" ref="S268:S287" si="116">SUM(L268:R268)</f>
        <v>0</v>
      </c>
      <c r="U268" s="201" t="s">
        <v>8</v>
      </c>
      <c r="V268" s="202">
        <v>0</v>
      </c>
      <c r="W268" s="202">
        <v>0</v>
      </c>
      <c r="X268" s="202">
        <v>0</v>
      </c>
      <c r="Y268" s="202">
        <v>0</v>
      </c>
      <c r="Z268" s="202">
        <v>0</v>
      </c>
      <c r="AA268" s="202">
        <v>0</v>
      </c>
      <c r="AB268" s="202">
        <v>0</v>
      </c>
      <c r="AC268" s="203">
        <v>0</v>
      </c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4">
        <f t="shared" ref="AI268:AI287" si="117">SUM(V268:AC268)</f>
        <v>0</v>
      </c>
      <c r="AJ268" s="131" t="str">
        <f t="shared" ref="AJ268:AJ289" si="118">IF(ABS(S268-AI268)&gt;0.001,S268-AI268,"")</f>
        <v/>
      </c>
      <c r="BA268" s="131"/>
      <c r="BR268" s="131"/>
      <c r="CG268" s="131"/>
    </row>
    <row r="269" spans="1:85" ht="15">
      <c r="A269" s="157" t="s">
        <v>10</v>
      </c>
      <c r="B269" s="146">
        <v>0</v>
      </c>
      <c r="C269" s="146">
        <v>0</v>
      </c>
      <c r="D269" s="146">
        <v>0</v>
      </c>
      <c r="E269" s="146">
        <v>0</v>
      </c>
      <c r="F269" s="304"/>
      <c r="G269" s="146">
        <v>0</v>
      </c>
      <c r="H269" s="158">
        <v>0</v>
      </c>
      <c r="I269" s="144">
        <f t="shared" si="115"/>
        <v>0</v>
      </c>
      <c r="J269" s="139"/>
      <c r="K269" s="159" t="s">
        <v>10</v>
      </c>
      <c r="L269" s="146">
        <v>0</v>
      </c>
      <c r="M269" s="146">
        <v>0</v>
      </c>
      <c r="N269" s="146">
        <v>0</v>
      </c>
      <c r="O269" s="146">
        <v>0</v>
      </c>
      <c r="P269" s="146">
        <v>0</v>
      </c>
      <c r="Q269" s="146">
        <v>0</v>
      </c>
      <c r="R269" s="147">
        <v>0</v>
      </c>
      <c r="S269" s="148">
        <f t="shared" si="116"/>
        <v>0</v>
      </c>
      <c r="U269" s="205" t="s">
        <v>10</v>
      </c>
      <c r="V269" s="197">
        <v>0</v>
      </c>
      <c r="W269" s="197">
        <v>0</v>
      </c>
      <c r="X269" s="197">
        <v>0</v>
      </c>
      <c r="Y269" s="197">
        <v>0</v>
      </c>
      <c r="Z269" s="197">
        <v>0</v>
      </c>
      <c r="AA269" s="197">
        <v>0</v>
      </c>
      <c r="AB269" s="197">
        <v>0</v>
      </c>
      <c r="AC269" s="198">
        <v>0</v>
      </c>
      <c r="AD269" s="199">
        <v>0</v>
      </c>
      <c r="AE269" s="199">
        <v>0</v>
      </c>
      <c r="AF269" s="199">
        <v>0</v>
      </c>
      <c r="AG269" s="199">
        <v>0</v>
      </c>
      <c r="AH269" s="199">
        <v>0</v>
      </c>
      <c r="AI269" s="200">
        <f t="shared" si="117"/>
        <v>0</v>
      </c>
      <c r="AJ269" s="131" t="str">
        <f t="shared" si="118"/>
        <v/>
      </c>
      <c r="BA269" s="131"/>
      <c r="BR269" s="131"/>
      <c r="CG269" s="131"/>
    </row>
    <row r="270" spans="1:85" ht="15">
      <c r="A270" s="149" t="s">
        <v>53</v>
      </c>
      <c r="B270" s="150">
        <v>0</v>
      </c>
      <c r="C270" s="150">
        <v>0</v>
      </c>
      <c r="D270" s="150">
        <v>0</v>
      </c>
      <c r="E270" s="150">
        <v>0</v>
      </c>
      <c r="F270" s="304"/>
      <c r="G270" s="150">
        <v>0</v>
      </c>
      <c r="H270" s="151">
        <v>0</v>
      </c>
      <c r="I270" s="152">
        <f t="shared" si="115"/>
        <v>0</v>
      </c>
      <c r="J270" s="139"/>
      <c r="K270" s="153" t="s">
        <v>53</v>
      </c>
      <c r="L270" s="154">
        <v>0</v>
      </c>
      <c r="M270" s="154">
        <v>0</v>
      </c>
      <c r="N270" s="154">
        <v>0</v>
      </c>
      <c r="O270" s="154">
        <v>0</v>
      </c>
      <c r="P270" s="154">
        <v>0</v>
      </c>
      <c r="Q270" s="154">
        <v>0</v>
      </c>
      <c r="R270" s="155">
        <v>0</v>
      </c>
      <c r="S270" s="156">
        <f t="shared" si="116"/>
        <v>0</v>
      </c>
      <c r="U270" s="201" t="s">
        <v>53</v>
      </c>
      <c r="V270" s="202">
        <v>0</v>
      </c>
      <c r="W270" s="202">
        <v>0</v>
      </c>
      <c r="X270" s="202">
        <v>0</v>
      </c>
      <c r="Y270" s="202">
        <v>0</v>
      </c>
      <c r="Z270" s="202">
        <v>0</v>
      </c>
      <c r="AA270" s="202">
        <v>0</v>
      </c>
      <c r="AB270" s="202">
        <v>0</v>
      </c>
      <c r="AC270" s="203">
        <v>0</v>
      </c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4">
        <f t="shared" si="117"/>
        <v>0</v>
      </c>
      <c r="AJ270" s="131" t="str">
        <f t="shared" si="118"/>
        <v/>
      </c>
      <c r="BA270" s="131"/>
      <c r="BR270" s="131"/>
      <c r="CG270" s="131"/>
    </row>
    <row r="271" spans="1:85" ht="15">
      <c r="A271" s="157" t="s">
        <v>16</v>
      </c>
      <c r="B271" s="146">
        <v>1.6535060981484018</v>
      </c>
      <c r="C271" s="146">
        <v>1.1987919211575913</v>
      </c>
      <c r="D271" s="146">
        <v>0.45471417699081051</v>
      </c>
      <c r="E271" s="146">
        <v>0</v>
      </c>
      <c r="F271" s="304"/>
      <c r="G271" s="146">
        <v>0</v>
      </c>
      <c r="H271" s="158">
        <v>0</v>
      </c>
      <c r="I271" s="144">
        <f t="shared" si="115"/>
        <v>3.3070121962968035</v>
      </c>
      <c r="J271" s="139"/>
      <c r="K271" s="159" t="s">
        <v>16</v>
      </c>
      <c r="L271" s="146">
        <v>1.6535060981484018</v>
      </c>
      <c r="M271" s="146">
        <v>1.1987919211575913</v>
      </c>
      <c r="N271" s="146">
        <v>0.45471417699081051</v>
      </c>
      <c r="O271" s="146">
        <v>0</v>
      </c>
      <c r="P271" s="146">
        <v>0</v>
      </c>
      <c r="Q271" s="146">
        <v>0</v>
      </c>
      <c r="R271" s="147">
        <v>0</v>
      </c>
      <c r="S271" s="148">
        <f t="shared" si="116"/>
        <v>3.3070121962968035</v>
      </c>
      <c r="U271" s="205" t="s">
        <v>16</v>
      </c>
      <c r="V271" s="197">
        <v>1.6535060981484018</v>
      </c>
      <c r="W271" s="197">
        <v>0</v>
      </c>
      <c r="X271" s="197">
        <v>0</v>
      </c>
      <c r="Y271" s="197">
        <v>1.1987919211575913</v>
      </c>
      <c r="Z271" s="197">
        <v>0.45471417699081051</v>
      </c>
      <c r="AA271" s="197">
        <v>0</v>
      </c>
      <c r="AB271" s="197">
        <v>0</v>
      </c>
      <c r="AC271" s="198">
        <v>0</v>
      </c>
      <c r="AD271" s="199">
        <v>0</v>
      </c>
      <c r="AE271" s="199">
        <v>0</v>
      </c>
      <c r="AF271" s="199">
        <v>0</v>
      </c>
      <c r="AG271" s="199">
        <v>0</v>
      </c>
      <c r="AH271" s="199">
        <v>0</v>
      </c>
      <c r="AI271" s="200">
        <f t="shared" si="117"/>
        <v>3.3070121962968035</v>
      </c>
      <c r="AJ271" s="131" t="str">
        <f t="shared" si="118"/>
        <v/>
      </c>
      <c r="BA271" s="131"/>
      <c r="BR271" s="131"/>
      <c r="CG271" s="131"/>
    </row>
    <row r="272" spans="1:85" ht="15">
      <c r="A272" s="149" t="s">
        <v>15</v>
      </c>
      <c r="B272" s="150">
        <v>0.36100049577668014</v>
      </c>
      <c r="C272" s="150">
        <v>0</v>
      </c>
      <c r="D272" s="150">
        <v>1.0584465610063254</v>
      </c>
      <c r="E272" s="150">
        <v>0</v>
      </c>
      <c r="F272" s="304"/>
      <c r="G272" s="150">
        <v>0</v>
      </c>
      <c r="H272" s="151">
        <v>0</v>
      </c>
      <c r="I272" s="152">
        <f t="shared" si="115"/>
        <v>1.4194470567830055</v>
      </c>
      <c r="J272" s="139"/>
      <c r="K272" s="153" t="s">
        <v>15</v>
      </c>
      <c r="L272" s="154">
        <v>0.36100049577668014</v>
      </c>
      <c r="M272" s="154">
        <v>0</v>
      </c>
      <c r="N272" s="154">
        <v>1.0584465610063254</v>
      </c>
      <c r="O272" s="154">
        <v>0</v>
      </c>
      <c r="P272" s="154">
        <v>0</v>
      </c>
      <c r="Q272" s="154">
        <v>0</v>
      </c>
      <c r="R272" s="155">
        <v>0</v>
      </c>
      <c r="S272" s="156">
        <f t="shared" si="116"/>
        <v>1.4194470567830055</v>
      </c>
      <c r="U272" s="201" t="s">
        <v>54</v>
      </c>
      <c r="V272" s="202">
        <v>0.36100049577668014</v>
      </c>
      <c r="W272" s="202">
        <v>0</v>
      </c>
      <c r="X272" s="202">
        <v>0</v>
      </c>
      <c r="Y272" s="202">
        <v>0</v>
      </c>
      <c r="Z272" s="202">
        <v>1.0584465610063254</v>
      </c>
      <c r="AA272" s="202">
        <v>0</v>
      </c>
      <c r="AB272" s="202">
        <v>0</v>
      </c>
      <c r="AC272" s="203">
        <v>0</v>
      </c>
      <c r="AD272" s="202">
        <v>0</v>
      </c>
      <c r="AE272" s="202">
        <v>0</v>
      </c>
      <c r="AF272" s="202">
        <v>0</v>
      </c>
      <c r="AG272" s="202">
        <v>0</v>
      </c>
      <c r="AH272" s="202">
        <v>0</v>
      </c>
      <c r="AI272" s="204">
        <f t="shared" si="117"/>
        <v>1.4194470567830055</v>
      </c>
      <c r="AJ272" s="131" t="str">
        <f t="shared" si="118"/>
        <v/>
      </c>
      <c r="BA272" s="131"/>
      <c r="BR272" s="131"/>
      <c r="CG272" s="131"/>
    </row>
    <row r="273" spans="1:85" ht="15">
      <c r="A273" s="157" t="s">
        <v>55</v>
      </c>
      <c r="B273" s="146">
        <v>0</v>
      </c>
      <c r="C273" s="146">
        <v>0</v>
      </c>
      <c r="D273" s="146">
        <v>0</v>
      </c>
      <c r="E273" s="146">
        <v>11.304023775566808</v>
      </c>
      <c r="F273" s="304"/>
      <c r="G273" s="146">
        <v>0</v>
      </c>
      <c r="H273" s="158">
        <v>0</v>
      </c>
      <c r="I273" s="144">
        <f t="shared" si="115"/>
        <v>11.304023775566808</v>
      </c>
      <c r="J273" s="139"/>
      <c r="K273" s="159" t="s">
        <v>55</v>
      </c>
      <c r="L273" s="146">
        <v>0</v>
      </c>
      <c r="M273" s="146">
        <v>0</v>
      </c>
      <c r="N273" s="146">
        <v>0</v>
      </c>
      <c r="O273" s="146">
        <v>11.304023775566808</v>
      </c>
      <c r="P273" s="146">
        <v>107.10063845824594</v>
      </c>
      <c r="Q273" s="146">
        <v>0</v>
      </c>
      <c r="R273" s="147">
        <v>0</v>
      </c>
      <c r="S273" s="148">
        <f t="shared" si="116"/>
        <v>118.40466223381274</v>
      </c>
      <c r="U273" s="205" t="s">
        <v>55</v>
      </c>
      <c r="V273" s="197">
        <v>0</v>
      </c>
      <c r="W273" s="197">
        <v>0</v>
      </c>
      <c r="X273" s="197">
        <v>0</v>
      </c>
      <c r="Y273" s="197">
        <v>0</v>
      </c>
      <c r="Z273" s="197">
        <v>0</v>
      </c>
      <c r="AA273" s="197">
        <v>1.0875123145650096</v>
      </c>
      <c r="AB273" s="197">
        <v>107.10063845824594</v>
      </c>
      <c r="AC273" s="198">
        <v>10.216511461001799</v>
      </c>
      <c r="AD273" s="197">
        <v>0</v>
      </c>
      <c r="AE273" s="197">
        <v>0</v>
      </c>
      <c r="AF273" s="197">
        <v>0</v>
      </c>
      <c r="AG273" s="197">
        <v>0</v>
      </c>
      <c r="AH273" s="197">
        <v>10.216511461001799</v>
      </c>
      <c r="AI273" s="200">
        <f t="shared" si="117"/>
        <v>118.40466223381274</v>
      </c>
      <c r="AJ273" s="131" t="str">
        <f t="shared" si="118"/>
        <v/>
      </c>
      <c r="BA273" s="131"/>
      <c r="BR273" s="131"/>
      <c r="CG273" s="131"/>
    </row>
    <row r="274" spans="1:85" ht="15">
      <c r="A274" s="149" t="s">
        <v>12</v>
      </c>
      <c r="B274" s="150">
        <v>0</v>
      </c>
      <c r="C274" s="150">
        <v>0</v>
      </c>
      <c r="D274" s="150">
        <v>0</v>
      </c>
      <c r="E274" s="150">
        <v>0</v>
      </c>
      <c r="F274" s="304"/>
      <c r="G274" s="150">
        <v>0</v>
      </c>
      <c r="H274" s="151">
        <v>0</v>
      </c>
      <c r="I274" s="152">
        <f t="shared" si="115"/>
        <v>0</v>
      </c>
      <c r="J274" s="139"/>
      <c r="K274" s="153" t="s">
        <v>12</v>
      </c>
      <c r="L274" s="154">
        <v>0</v>
      </c>
      <c r="M274" s="154">
        <v>0</v>
      </c>
      <c r="N274" s="154">
        <v>0</v>
      </c>
      <c r="O274" s="154">
        <v>0</v>
      </c>
      <c r="P274" s="154">
        <v>0.24998459544548274</v>
      </c>
      <c r="Q274" s="154">
        <v>0</v>
      </c>
      <c r="R274" s="155">
        <v>0</v>
      </c>
      <c r="S274" s="156">
        <f t="shared" si="116"/>
        <v>0.24998459544548274</v>
      </c>
      <c r="U274" s="201" t="s">
        <v>12</v>
      </c>
      <c r="V274" s="202">
        <v>0</v>
      </c>
      <c r="W274" s="202">
        <v>0</v>
      </c>
      <c r="X274" s="202">
        <v>0</v>
      </c>
      <c r="Y274" s="202">
        <v>0</v>
      </c>
      <c r="Z274" s="202">
        <v>0</v>
      </c>
      <c r="AA274" s="202">
        <v>0</v>
      </c>
      <c r="AB274" s="202">
        <v>0.24998459544548274</v>
      </c>
      <c r="AC274" s="203">
        <v>0</v>
      </c>
      <c r="AD274" s="202">
        <v>0</v>
      </c>
      <c r="AE274" s="202">
        <v>0</v>
      </c>
      <c r="AF274" s="202">
        <v>0</v>
      </c>
      <c r="AG274" s="202">
        <v>0</v>
      </c>
      <c r="AH274" s="202">
        <v>0</v>
      </c>
      <c r="AI274" s="204">
        <f t="shared" si="117"/>
        <v>0.24998459544548274</v>
      </c>
      <c r="AJ274" s="131" t="str">
        <f t="shared" si="118"/>
        <v/>
      </c>
      <c r="BA274" s="131"/>
      <c r="BR274" s="131"/>
      <c r="CG274" s="131"/>
    </row>
    <row r="275" spans="1:85" ht="15">
      <c r="A275" s="157" t="s">
        <v>56</v>
      </c>
      <c r="B275" s="146">
        <v>0</v>
      </c>
      <c r="C275" s="146">
        <v>0</v>
      </c>
      <c r="D275" s="146">
        <v>0</v>
      </c>
      <c r="E275" s="146">
        <v>0</v>
      </c>
      <c r="F275" s="304"/>
      <c r="G275" s="146">
        <v>0</v>
      </c>
      <c r="H275" s="158">
        <v>0</v>
      </c>
      <c r="I275" s="144">
        <f t="shared" si="115"/>
        <v>0</v>
      </c>
      <c r="J275" s="139"/>
      <c r="K275" s="159" t="s">
        <v>56</v>
      </c>
      <c r="L275" s="146">
        <v>0</v>
      </c>
      <c r="M275" s="146">
        <v>0</v>
      </c>
      <c r="N275" s="146">
        <v>0</v>
      </c>
      <c r="O275" s="146">
        <v>0</v>
      </c>
      <c r="P275" s="146">
        <v>0</v>
      </c>
      <c r="Q275" s="146">
        <v>0</v>
      </c>
      <c r="R275" s="147">
        <v>0</v>
      </c>
      <c r="S275" s="148">
        <f t="shared" si="116"/>
        <v>0</v>
      </c>
      <c r="U275" s="205" t="s">
        <v>56</v>
      </c>
      <c r="V275" s="197">
        <v>0</v>
      </c>
      <c r="W275" s="197">
        <v>0</v>
      </c>
      <c r="X275" s="197">
        <v>0</v>
      </c>
      <c r="Y275" s="197">
        <v>0</v>
      </c>
      <c r="Z275" s="197">
        <v>0</v>
      </c>
      <c r="AA275" s="197">
        <v>0</v>
      </c>
      <c r="AB275" s="197">
        <v>0</v>
      </c>
      <c r="AC275" s="198">
        <v>0</v>
      </c>
      <c r="AD275" s="197">
        <v>0</v>
      </c>
      <c r="AE275" s="197">
        <v>0</v>
      </c>
      <c r="AF275" s="197">
        <v>0</v>
      </c>
      <c r="AG275" s="197">
        <v>0</v>
      </c>
      <c r="AH275" s="197">
        <v>0</v>
      </c>
      <c r="AI275" s="200">
        <f t="shared" si="117"/>
        <v>0</v>
      </c>
      <c r="AJ275" s="131" t="str">
        <f t="shared" si="118"/>
        <v/>
      </c>
      <c r="BA275" s="131"/>
      <c r="BR275" s="131"/>
      <c r="CG275" s="131"/>
    </row>
    <row r="276" spans="1:85" ht="15">
      <c r="A276" s="149" t="s">
        <v>17</v>
      </c>
      <c r="B276" s="150">
        <v>8.3810928070327292E-2</v>
      </c>
      <c r="C276" s="150">
        <v>0</v>
      </c>
      <c r="D276" s="150">
        <v>2.5575850953074051</v>
      </c>
      <c r="E276" s="150">
        <v>0</v>
      </c>
      <c r="F276" s="304"/>
      <c r="G276" s="150">
        <v>0</v>
      </c>
      <c r="H276" s="151">
        <v>0</v>
      </c>
      <c r="I276" s="152">
        <f t="shared" si="115"/>
        <v>2.6413960233777325</v>
      </c>
      <c r="J276" s="139"/>
      <c r="K276" s="153" t="s">
        <v>17</v>
      </c>
      <c r="L276" s="154">
        <v>8.3810928070327292E-2</v>
      </c>
      <c r="M276" s="154">
        <v>0</v>
      </c>
      <c r="N276" s="154">
        <v>2.5575850953074051</v>
      </c>
      <c r="O276" s="154">
        <v>0</v>
      </c>
      <c r="P276" s="154">
        <v>0</v>
      </c>
      <c r="Q276" s="154">
        <v>0</v>
      </c>
      <c r="R276" s="155">
        <v>0</v>
      </c>
      <c r="S276" s="156">
        <f t="shared" si="116"/>
        <v>2.6413960233777325</v>
      </c>
      <c r="U276" s="201" t="s">
        <v>17</v>
      </c>
      <c r="V276" s="202">
        <v>8.3810928070327292E-2</v>
      </c>
      <c r="W276" s="202">
        <v>0</v>
      </c>
      <c r="X276" s="202">
        <v>0</v>
      </c>
      <c r="Y276" s="202">
        <v>0</v>
      </c>
      <c r="Z276" s="202">
        <v>2.5575850953074051</v>
      </c>
      <c r="AA276" s="202">
        <v>0</v>
      </c>
      <c r="AB276" s="202">
        <v>0</v>
      </c>
      <c r="AC276" s="203">
        <v>0</v>
      </c>
      <c r="AD276" s="202">
        <v>0</v>
      </c>
      <c r="AE276" s="202">
        <v>0</v>
      </c>
      <c r="AF276" s="202">
        <v>0</v>
      </c>
      <c r="AG276" s="202">
        <v>0</v>
      </c>
      <c r="AH276" s="202">
        <v>0</v>
      </c>
      <c r="AI276" s="204">
        <f t="shared" si="117"/>
        <v>2.6413960233777325</v>
      </c>
      <c r="AJ276" s="131" t="str">
        <f t="shared" si="118"/>
        <v/>
      </c>
      <c r="BA276" s="131"/>
      <c r="BR276" s="131"/>
      <c r="CG276" s="131"/>
    </row>
    <row r="277" spans="1:85" ht="15">
      <c r="A277" s="157" t="s">
        <v>141</v>
      </c>
      <c r="B277" s="146">
        <v>8.4709457349985584</v>
      </c>
      <c r="C277" s="146">
        <v>173.39131135638934</v>
      </c>
      <c r="D277" s="146">
        <v>17.745464793762554</v>
      </c>
      <c r="E277" s="146">
        <v>0</v>
      </c>
      <c r="F277" s="304"/>
      <c r="G277" s="146">
        <v>0</v>
      </c>
      <c r="H277" s="158">
        <v>0</v>
      </c>
      <c r="I277" s="144">
        <f t="shared" si="115"/>
        <v>199.60772188515045</v>
      </c>
      <c r="J277" s="139"/>
      <c r="K277" s="159" t="s">
        <v>141</v>
      </c>
      <c r="L277" s="146">
        <v>8.4709457349985584</v>
      </c>
      <c r="M277" s="146">
        <v>173.39131135638934</v>
      </c>
      <c r="N277" s="146">
        <v>17.745464793762554</v>
      </c>
      <c r="O277" s="146">
        <v>0</v>
      </c>
      <c r="P277" s="146">
        <v>0</v>
      </c>
      <c r="Q277" s="146">
        <v>0</v>
      </c>
      <c r="R277" s="147">
        <v>0</v>
      </c>
      <c r="S277" s="148">
        <f t="shared" si="116"/>
        <v>199.60772188515045</v>
      </c>
      <c r="U277" s="205" t="s">
        <v>141</v>
      </c>
      <c r="V277" s="197">
        <v>8.4709457349985584</v>
      </c>
      <c r="W277" s="197">
        <v>0</v>
      </c>
      <c r="X277" s="197">
        <v>0</v>
      </c>
      <c r="Y277" s="197">
        <v>173.39131135638934</v>
      </c>
      <c r="Z277" s="197">
        <v>17.745464793762554</v>
      </c>
      <c r="AA277" s="197">
        <v>0</v>
      </c>
      <c r="AB277" s="197">
        <v>0</v>
      </c>
      <c r="AC277" s="198">
        <v>0</v>
      </c>
      <c r="AD277" s="197">
        <v>0</v>
      </c>
      <c r="AE277" s="197">
        <v>0</v>
      </c>
      <c r="AF277" s="197">
        <v>0</v>
      </c>
      <c r="AG277" s="197">
        <v>0</v>
      </c>
      <c r="AH277" s="197">
        <v>0</v>
      </c>
      <c r="AI277" s="200">
        <f t="shared" si="117"/>
        <v>199.60772188515045</v>
      </c>
      <c r="AJ277" s="131" t="str">
        <f t="shared" si="118"/>
        <v/>
      </c>
      <c r="BA277" s="131"/>
      <c r="BR277" s="131"/>
      <c r="CG277" s="131"/>
    </row>
    <row r="278" spans="1:85" ht="15">
      <c r="A278" s="149" t="s">
        <v>25</v>
      </c>
      <c r="B278" s="150">
        <v>0.47419133043987088</v>
      </c>
      <c r="C278" s="150">
        <v>4.4141719623615711E-2</v>
      </c>
      <c r="D278" s="150">
        <v>44.327923382483519</v>
      </c>
      <c r="E278" s="150">
        <v>160.74524059818179</v>
      </c>
      <c r="F278" s="304"/>
      <c r="G278" s="150">
        <v>7.2673047887386533</v>
      </c>
      <c r="H278" s="151">
        <v>0</v>
      </c>
      <c r="I278" s="152">
        <f t="shared" si="115"/>
        <v>212.85880181946746</v>
      </c>
      <c r="J278" s="139"/>
      <c r="K278" s="153" t="s">
        <v>25</v>
      </c>
      <c r="L278" s="154">
        <v>0.47419133043987088</v>
      </c>
      <c r="M278" s="154">
        <v>4.4141719623615711E-2</v>
      </c>
      <c r="N278" s="154">
        <v>44.327923382483519</v>
      </c>
      <c r="O278" s="154">
        <v>160.74524059818179</v>
      </c>
      <c r="P278" s="154">
        <v>3.2049508311274782E-4</v>
      </c>
      <c r="Q278" s="154">
        <v>7.2673047887386533</v>
      </c>
      <c r="R278" s="155">
        <v>0</v>
      </c>
      <c r="S278" s="156">
        <f t="shared" si="116"/>
        <v>212.85912231455058</v>
      </c>
      <c r="U278" s="201" t="s">
        <v>25</v>
      </c>
      <c r="V278" s="202">
        <v>0.41536921119093584</v>
      </c>
      <c r="W278" s="202">
        <v>5.8822119248935045E-2</v>
      </c>
      <c r="X278" s="202">
        <v>7.2673047887386533</v>
      </c>
      <c r="Y278" s="202">
        <v>4.4141719623615711E-2</v>
      </c>
      <c r="Z278" s="202">
        <v>44.327923382483519</v>
      </c>
      <c r="AA278" s="202">
        <v>160.74454132341555</v>
      </c>
      <c r="AB278" s="202">
        <v>3.2049508311274782E-4</v>
      </c>
      <c r="AC278" s="203">
        <v>6.9927476626209658E-4</v>
      </c>
      <c r="AD278" s="202">
        <v>0</v>
      </c>
      <c r="AE278" s="202">
        <v>0</v>
      </c>
      <c r="AF278" s="202">
        <v>0</v>
      </c>
      <c r="AG278" s="202">
        <v>0</v>
      </c>
      <c r="AH278" s="202">
        <v>6.9927476626209658E-4</v>
      </c>
      <c r="AI278" s="204">
        <f t="shared" si="117"/>
        <v>212.85912231455058</v>
      </c>
      <c r="AJ278" s="131" t="str">
        <f t="shared" si="118"/>
        <v/>
      </c>
      <c r="BA278" s="131"/>
      <c r="BR278" s="131"/>
      <c r="CG278" s="131"/>
    </row>
    <row r="279" spans="1:85" ht="15">
      <c r="A279" s="157" t="s">
        <v>24</v>
      </c>
      <c r="B279" s="146">
        <v>0</v>
      </c>
      <c r="C279" s="146">
        <v>0</v>
      </c>
      <c r="D279" s="146">
        <v>0</v>
      </c>
      <c r="E279" s="146">
        <v>0</v>
      </c>
      <c r="F279" s="304"/>
      <c r="G279" s="146">
        <v>0</v>
      </c>
      <c r="H279" s="158">
        <v>0</v>
      </c>
      <c r="I279" s="144">
        <f t="shared" si="115"/>
        <v>0</v>
      </c>
      <c r="J279" s="139"/>
      <c r="K279" s="159" t="s">
        <v>24</v>
      </c>
      <c r="L279" s="146">
        <v>0</v>
      </c>
      <c r="M279" s="146">
        <v>0</v>
      </c>
      <c r="N279" s="146">
        <v>0</v>
      </c>
      <c r="O279" s="146">
        <v>0</v>
      </c>
      <c r="P279" s="146">
        <v>0</v>
      </c>
      <c r="Q279" s="146">
        <v>0</v>
      </c>
      <c r="R279" s="147">
        <v>0</v>
      </c>
      <c r="S279" s="148">
        <f t="shared" si="116"/>
        <v>0</v>
      </c>
      <c r="U279" s="205" t="s">
        <v>24</v>
      </c>
      <c r="V279" s="197">
        <v>0</v>
      </c>
      <c r="W279" s="197">
        <v>0</v>
      </c>
      <c r="X279" s="197">
        <v>0</v>
      </c>
      <c r="Y279" s="197">
        <v>0</v>
      </c>
      <c r="Z279" s="197">
        <v>0</v>
      </c>
      <c r="AA279" s="197">
        <v>0</v>
      </c>
      <c r="AB279" s="197">
        <v>0</v>
      </c>
      <c r="AC279" s="198">
        <v>0</v>
      </c>
      <c r="AD279" s="197">
        <v>0</v>
      </c>
      <c r="AE279" s="197">
        <v>0</v>
      </c>
      <c r="AF279" s="197">
        <v>0</v>
      </c>
      <c r="AG279" s="197">
        <v>0</v>
      </c>
      <c r="AH279" s="197">
        <v>0</v>
      </c>
      <c r="AI279" s="200">
        <f t="shared" si="117"/>
        <v>0</v>
      </c>
      <c r="AJ279" s="131" t="str">
        <f t="shared" si="118"/>
        <v/>
      </c>
      <c r="BA279" s="131"/>
      <c r="BR279" s="131"/>
      <c r="CG279" s="131"/>
    </row>
    <row r="280" spans="1:85" ht="15">
      <c r="A280" s="149" t="s">
        <v>57</v>
      </c>
      <c r="B280" s="150">
        <v>0</v>
      </c>
      <c r="C280" s="150">
        <v>0</v>
      </c>
      <c r="D280" s="150">
        <v>0</v>
      </c>
      <c r="E280" s="150">
        <v>0</v>
      </c>
      <c r="F280" s="304"/>
      <c r="G280" s="150">
        <v>0</v>
      </c>
      <c r="H280" s="151">
        <v>0</v>
      </c>
      <c r="I280" s="152">
        <f t="shared" si="115"/>
        <v>0</v>
      </c>
      <c r="J280" s="139"/>
      <c r="K280" s="153" t="s">
        <v>57</v>
      </c>
      <c r="L280" s="154">
        <v>0</v>
      </c>
      <c r="M280" s="154">
        <v>0</v>
      </c>
      <c r="N280" s="154">
        <v>0</v>
      </c>
      <c r="O280" s="154">
        <v>0</v>
      </c>
      <c r="P280" s="154">
        <v>0</v>
      </c>
      <c r="Q280" s="154">
        <v>0</v>
      </c>
      <c r="R280" s="155">
        <v>0</v>
      </c>
      <c r="S280" s="156">
        <f t="shared" si="116"/>
        <v>0</v>
      </c>
      <c r="U280" s="201" t="s">
        <v>57</v>
      </c>
      <c r="V280" s="202">
        <v>0</v>
      </c>
      <c r="W280" s="202">
        <v>0</v>
      </c>
      <c r="X280" s="202">
        <v>0</v>
      </c>
      <c r="Y280" s="202">
        <v>0</v>
      </c>
      <c r="Z280" s="202">
        <v>0</v>
      </c>
      <c r="AA280" s="202">
        <v>0</v>
      </c>
      <c r="AB280" s="202">
        <v>0</v>
      </c>
      <c r="AC280" s="203">
        <v>0</v>
      </c>
      <c r="AD280" s="202">
        <v>0</v>
      </c>
      <c r="AE280" s="202">
        <v>0</v>
      </c>
      <c r="AF280" s="202">
        <v>0</v>
      </c>
      <c r="AG280" s="202">
        <v>0</v>
      </c>
      <c r="AH280" s="202">
        <v>0</v>
      </c>
      <c r="AI280" s="204">
        <f t="shared" si="117"/>
        <v>0</v>
      </c>
      <c r="AJ280" s="131" t="str">
        <f t="shared" si="118"/>
        <v/>
      </c>
      <c r="BA280" s="131"/>
      <c r="BR280" s="131"/>
      <c r="CG280" s="131"/>
    </row>
    <row r="281" spans="1:85" ht="15">
      <c r="A281" s="157" t="s">
        <v>22</v>
      </c>
      <c r="B281" s="146">
        <v>0</v>
      </c>
      <c r="C281" s="146">
        <v>0</v>
      </c>
      <c r="D281" s="146">
        <v>0</v>
      </c>
      <c r="E281" s="146">
        <v>1.6560510097122125</v>
      </c>
      <c r="F281" s="304"/>
      <c r="G281" s="146">
        <v>0</v>
      </c>
      <c r="H281" s="158">
        <v>0</v>
      </c>
      <c r="I281" s="144">
        <f t="shared" si="115"/>
        <v>1.6560510097122125</v>
      </c>
      <c r="J281" s="139"/>
      <c r="K281" s="159" t="s">
        <v>22</v>
      </c>
      <c r="L281" s="146">
        <v>0</v>
      </c>
      <c r="M281" s="146">
        <v>0</v>
      </c>
      <c r="N281" s="146">
        <v>0</v>
      </c>
      <c r="O281" s="146">
        <v>1.6560510097122125</v>
      </c>
      <c r="P281" s="146">
        <v>6.3958407189474107</v>
      </c>
      <c r="Q281" s="146">
        <v>0</v>
      </c>
      <c r="R281" s="147">
        <v>0</v>
      </c>
      <c r="S281" s="148">
        <f t="shared" si="116"/>
        <v>8.0518917286596228</v>
      </c>
      <c r="U281" s="205" t="s">
        <v>22</v>
      </c>
      <c r="V281" s="197">
        <v>0</v>
      </c>
      <c r="W281" s="197">
        <v>0</v>
      </c>
      <c r="X281" s="197">
        <v>0</v>
      </c>
      <c r="Y281" s="197">
        <v>0</v>
      </c>
      <c r="Z281" s="197">
        <v>0</v>
      </c>
      <c r="AA281" s="197">
        <v>0</v>
      </c>
      <c r="AB281" s="197">
        <v>6.3958407189474107</v>
      </c>
      <c r="AC281" s="198">
        <v>1.6560510097122125</v>
      </c>
      <c r="AD281" s="197">
        <v>0</v>
      </c>
      <c r="AE281" s="197">
        <v>0</v>
      </c>
      <c r="AF281" s="197">
        <v>0</v>
      </c>
      <c r="AG281" s="197">
        <v>0</v>
      </c>
      <c r="AH281" s="197">
        <v>1.6560510097122125</v>
      </c>
      <c r="AI281" s="200">
        <f t="shared" si="117"/>
        <v>8.0518917286596228</v>
      </c>
      <c r="AJ281" s="131" t="str">
        <f t="shared" si="118"/>
        <v/>
      </c>
      <c r="BA281" s="131"/>
      <c r="BR281" s="131"/>
      <c r="CG281" s="131"/>
    </row>
    <row r="282" spans="1:85" ht="15">
      <c r="A282" s="149" t="s">
        <v>21</v>
      </c>
      <c r="B282" s="150">
        <v>0</v>
      </c>
      <c r="C282" s="150">
        <v>0</v>
      </c>
      <c r="D282" s="150">
        <v>0</v>
      </c>
      <c r="E282" s="150">
        <v>0</v>
      </c>
      <c r="F282" s="304"/>
      <c r="G282" s="150">
        <v>0</v>
      </c>
      <c r="H282" s="151">
        <v>0</v>
      </c>
      <c r="I282" s="152">
        <f t="shared" si="115"/>
        <v>0</v>
      </c>
      <c r="J282" s="139"/>
      <c r="K282" s="153" t="s">
        <v>21</v>
      </c>
      <c r="L282" s="154">
        <v>0</v>
      </c>
      <c r="M282" s="154">
        <v>0</v>
      </c>
      <c r="N282" s="154">
        <v>0</v>
      </c>
      <c r="O282" s="154">
        <v>0</v>
      </c>
      <c r="P282" s="154">
        <v>0</v>
      </c>
      <c r="Q282" s="154">
        <v>0</v>
      </c>
      <c r="R282" s="155">
        <v>0</v>
      </c>
      <c r="S282" s="156">
        <f t="shared" si="116"/>
        <v>0</v>
      </c>
      <c r="U282" s="201" t="s">
        <v>58</v>
      </c>
      <c r="V282" s="202">
        <v>0</v>
      </c>
      <c r="W282" s="202">
        <v>0</v>
      </c>
      <c r="X282" s="202">
        <v>0</v>
      </c>
      <c r="Y282" s="202">
        <v>0</v>
      </c>
      <c r="Z282" s="202">
        <v>0</v>
      </c>
      <c r="AA282" s="202">
        <v>0</v>
      </c>
      <c r="AB282" s="202">
        <v>0</v>
      </c>
      <c r="AC282" s="203">
        <v>0</v>
      </c>
      <c r="AD282" s="202">
        <v>0</v>
      </c>
      <c r="AE282" s="202">
        <v>0</v>
      </c>
      <c r="AF282" s="202">
        <v>0</v>
      </c>
      <c r="AG282" s="202">
        <v>0</v>
      </c>
      <c r="AH282" s="202">
        <v>0</v>
      </c>
      <c r="AI282" s="204">
        <f t="shared" si="117"/>
        <v>0</v>
      </c>
      <c r="AJ282" s="131" t="str">
        <f t="shared" si="118"/>
        <v/>
      </c>
      <c r="BA282" s="131"/>
      <c r="BR282" s="131"/>
      <c r="CG282" s="131"/>
    </row>
    <row r="283" spans="1:85" ht="15">
      <c r="A283" s="160" t="s">
        <v>61</v>
      </c>
      <c r="B283" s="146">
        <v>0</v>
      </c>
      <c r="C283" s="146">
        <v>0</v>
      </c>
      <c r="D283" s="146">
        <v>0</v>
      </c>
      <c r="E283" s="146">
        <v>0</v>
      </c>
      <c r="F283" s="304"/>
      <c r="G283" s="146">
        <v>0</v>
      </c>
      <c r="H283" s="158">
        <v>0</v>
      </c>
      <c r="I283" s="144">
        <f t="shared" si="115"/>
        <v>0</v>
      </c>
      <c r="J283" s="139"/>
      <c r="K283" s="161" t="s">
        <v>61</v>
      </c>
      <c r="L283" s="146">
        <v>0</v>
      </c>
      <c r="M283" s="146">
        <v>0</v>
      </c>
      <c r="N283" s="146">
        <v>0</v>
      </c>
      <c r="O283" s="146">
        <v>0</v>
      </c>
      <c r="P283" s="146">
        <v>0</v>
      </c>
      <c r="Q283" s="146">
        <v>0</v>
      </c>
      <c r="R283" s="147">
        <v>0</v>
      </c>
      <c r="S283" s="148">
        <f t="shared" si="116"/>
        <v>0</v>
      </c>
      <c r="U283" s="206" t="s">
        <v>59</v>
      </c>
      <c r="V283" s="197">
        <v>0</v>
      </c>
      <c r="W283" s="197">
        <v>0</v>
      </c>
      <c r="X283" s="197">
        <v>0</v>
      </c>
      <c r="Y283" s="197">
        <v>0</v>
      </c>
      <c r="Z283" s="197">
        <v>0</v>
      </c>
      <c r="AA283" s="197">
        <v>0</v>
      </c>
      <c r="AB283" s="197">
        <v>0</v>
      </c>
      <c r="AC283" s="198">
        <v>0</v>
      </c>
      <c r="AD283" s="199">
        <v>0</v>
      </c>
      <c r="AE283" s="199">
        <v>0</v>
      </c>
      <c r="AF283" s="199">
        <v>0</v>
      </c>
      <c r="AG283" s="199">
        <v>0</v>
      </c>
      <c r="AH283" s="199">
        <v>0</v>
      </c>
      <c r="AI283" s="200">
        <f t="shared" si="117"/>
        <v>0</v>
      </c>
      <c r="AJ283" s="131" t="str">
        <f t="shared" si="118"/>
        <v/>
      </c>
      <c r="BA283" s="131"/>
      <c r="BR283" s="131"/>
      <c r="CG283" s="131"/>
    </row>
    <row r="284" spans="1:85">
      <c r="A284" s="162" t="s">
        <v>23</v>
      </c>
      <c r="B284" s="163">
        <v>0</v>
      </c>
      <c r="C284" s="163">
        <v>0</v>
      </c>
      <c r="D284" s="163">
        <v>0</v>
      </c>
      <c r="E284" s="163">
        <v>0</v>
      </c>
      <c r="F284" s="304"/>
      <c r="G284" s="163">
        <v>0</v>
      </c>
      <c r="H284" s="164">
        <v>0</v>
      </c>
      <c r="I284" s="165">
        <f t="shared" si="115"/>
        <v>0</v>
      </c>
      <c r="J284" s="139"/>
      <c r="K284" s="166" t="s">
        <v>23</v>
      </c>
      <c r="L284" s="167">
        <v>0</v>
      </c>
      <c r="M284" s="167">
        <v>0</v>
      </c>
      <c r="N284" s="167">
        <v>0</v>
      </c>
      <c r="O284" s="167">
        <v>0</v>
      </c>
      <c r="P284" s="167">
        <v>0</v>
      </c>
      <c r="Q284" s="167">
        <v>0</v>
      </c>
      <c r="R284" s="168">
        <v>0</v>
      </c>
      <c r="S284" s="169">
        <f t="shared" si="116"/>
        <v>0</v>
      </c>
      <c r="U284" s="207" t="s">
        <v>62</v>
      </c>
      <c r="V284" s="208">
        <v>0</v>
      </c>
      <c r="W284" s="208">
        <v>0</v>
      </c>
      <c r="X284" s="208">
        <v>0</v>
      </c>
      <c r="Y284" s="208">
        <v>0</v>
      </c>
      <c r="Z284" s="208">
        <v>0</v>
      </c>
      <c r="AA284" s="208">
        <v>0</v>
      </c>
      <c r="AB284" s="208">
        <v>0</v>
      </c>
      <c r="AC284" s="208">
        <v>0</v>
      </c>
      <c r="AD284" s="208">
        <v>0</v>
      </c>
      <c r="AE284" s="208">
        <v>0</v>
      </c>
      <c r="AF284" s="208">
        <v>0</v>
      </c>
      <c r="AG284" s="208">
        <v>0</v>
      </c>
      <c r="AH284" s="92">
        <v>0</v>
      </c>
      <c r="AI284" s="209">
        <f t="shared" si="117"/>
        <v>0</v>
      </c>
      <c r="AJ284" s="131" t="str">
        <f t="shared" si="118"/>
        <v/>
      </c>
      <c r="BA284" s="131"/>
      <c r="BR284" s="131"/>
      <c r="CG284" s="131"/>
    </row>
    <row r="285" spans="1:85">
      <c r="A285" s="170" t="s">
        <v>19</v>
      </c>
      <c r="B285" s="171">
        <v>0</v>
      </c>
      <c r="C285" s="171">
        <v>0</v>
      </c>
      <c r="D285" s="171">
        <v>0</v>
      </c>
      <c r="E285" s="171">
        <v>0</v>
      </c>
      <c r="F285" s="304"/>
      <c r="G285" s="171">
        <v>0</v>
      </c>
      <c r="H285" s="172">
        <v>0</v>
      </c>
      <c r="I285" s="173">
        <f t="shared" si="115"/>
        <v>0</v>
      </c>
      <c r="J285" s="139"/>
      <c r="K285" s="174" t="s">
        <v>19</v>
      </c>
      <c r="L285" s="171">
        <v>0</v>
      </c>
      <c r="M285" s="171">
        <v>0</v>
      </c>
      <c r="N285" s="171">
        <v>0</v>
      </c>
      <c r="O285" s="171">
        <v>0</v>
      </c>
      <c r="P285" s="171">
        <v>0</v>
      </c>
      <c r="Q285" s="171">
        <v>0</v>
      </c>
      <c r="R285" s="175">
        <v>0</v>
      </c>
      <c r="S285" s="176">
        <f t="shared" si="116"/>
        <v>0</v>
      </c>
      <c r="U285" s="210" t="s">
        <v>19</v>
      </c>
      <c r="V285" s="211">
        <v>0</v>
      </c>
      <c r="W285" s="211">
        <v>0</v>
      </c>
      <c r="X285" s="211">
        <v>0</v>
      </c>
      <c r="Y285" s="211">
        <v>0</v>
      </c>
      <c r="Z285" s="211">
        <v>0</v>
      </c>
      <c r="AA285" s="211">
        <v>0</v>
      </c>
      <c r="AB285" s="211">
        <v>0</v>
      </c>
      <c r="AC285" s="211">
        <v>0</v>
      </c>
      <c r="AD285" s="212">
        <v>0</v>
      </c>
      <c r="AE285" s="212">
        <v>0</v>
      </c>
      <c r="AF285" s="212">
        <v>0</v>
      </c>
      <c r="AG285" s="212">
        <v>0</v>
      </c>
      <c r="AH285" s="212">
        <v>0</v>
      </c>
      <c r="AI285" s="213">
        <f t="shared" si="117"/>
        <v>0</v>
      </c>
      <c r="AJ285" s="131" t="str">
        <f t="shared" si="118"/>
        <v/>
      </c>
      <c r="BA285" s="131"/>
      <c r="BR285" s="131"/>
      <c r="CG285" s="131"/>
    </row>
    <row r="286" spans="1:85">
      <c r="A286" s="162" t="s">
        <v>20</v>
      </c>
      <c r="B286" s="163">
        <v>0</v>
      </c>
      <c r="C286" s="163">
        <v>0</v>
      </c>
      <c r="D286" s="163">
        <v>0</v>
      </c>
      <c r="E286" s="163">
        <v>0</v>
      </c>
      <c r="F286" s="304"/>
      <c r="G286" s="163">
        <v>0</v>
      </c>
      <c r="H286" s="164">
        <v>0</v>
      </c>
      <c r="I286" s="165">
        <f t="shared" si="115"/>
        <v>0</v>
      </c>
      <c r="J286" s="139"/>
      <c r="K286" s="166" t="s">
        <v>20</v>
      </c>
      <c r="L286" s="167">
        <v>0</v>
      </c>
      <c r="M286" s="167">
        <v>0</v>
      </c>
      <c r="N286" s="167">
        <v>0</v>
      </c>
      <c r="O286" s="167">
        <v>0</v>
      </c>
      <c r="P286" s="167">
        <v>0</v>
      </c>
      <c r="Q286" s="167">
        <v>0</v>
      </c>
      <c r="R286" s="168">
        <v>0</v>
      </c>
      <c r="S286" s="169">
        <f t="shared" si="116"/>
        <v>0</v>
      </c>
      <c r="U286" s="207" t="s">
        <v>20</v>
      </c>
      <c r="V286" s="208">
        <v>0</v>
      </c>
      <c r="W286" s="208">
        <v>0</v>
      </c>
      <c r="X286" s="208">
        <v>0</v>
      </c>
      <c r="Y286" s="208">
        <v>0</v>
      </c>
      <c r="Z286" s="208">
        <v>0</v>
      </c>
      <c r="AA286" s="208">
        <v>0</v>
      </c>
      <c r="AB286" s="208">
        <v>0</v>
      </c>
      <c r="AC286" s="208">
        <v>0</v>
      </c>
      <c r="AD286" s="208">
        <v>0</v>
      </c>
      <c r="AE286" s="208">
        <v>0</v>
      </c>
      <c r="AF286" s="208">
        <v>0</v>
      </c>
      <c r="AG286" s="208">
        <v>0</v>
      </c>
      <c r="AH286" s="92">
        <v>0</v>
      </c>
      <c r="AI286" s="209">
        <f t="shared" si="117"/>
        <v>0</v>
      </c>
      <c r="AJ286" s="131" t="str">
        <f t="shared" si="118"/>
        <v/>
      </c>
      <c r="BA286" s="131"/>
      <c r="BR286" s="131"/>
      <c r="CG286" s="131"/>
    </row>
    <row r="287" spans="1:85" ht="15" thickBot="1">
      <c r="A287" s="177" t="s">
        <v>11</v>
      </c>
      <c r="B287" s="178">
        <v>0</v>
      </c>
      <c r="C287" s="178">
        <v>0</v>
      </c>
      <c r="D287" s="178">
        <v>0</v>
      </c>
      <c r="E287" s="178">
        <v>0</v>
      </c>
      <c r="F287" s="305"/>
      <c r="G287" s="178">
        <v>0</v>
      </c>
      <c r="H287" s="179">
        <v>0</v>
      </c>
      <c r="I287" s="180">
        <f t="shared" si="115"/>
        <v>0</v>
      </c>
      <c r="J287" s="139"/>
      <c r="K287" s="181" t="s">
        <v>11</v>
      </c>
      <c r="L287" s="178">
        <v>0</v>
      </c>
      <c r="M287" s="178">
        <v>0</v>
      </c>
      <c r="N287" s="178">
        <v>0</v>
      </c>
      <c r="O287" s="178">
        <v>0</v>
      </c>
      <c r="P287" s="178">
        <v>0</v>
      </c>
      <c r="Q287" s="178">
        <v>0</v>
      </c>
      <c r="R287" s="182">
        <v>0</v>
      </c>
      <c r="S287" s="183">
        <f t="shared" si="116"/>
        <v>0</v>
      </c>
      <c r="U287" s="210" t="s">
        <v>11</v>
      </c>
      <c r="V287" s="211">
        <v>0</v>
      </c>
      <c r="W287" s="211">
        <v>0</v>
      </c>
      <c r="X287" s="211">
        <v>0</v>
      </c>
      <c r="Y287" s="211">
        <v>0</v>
      </c>
      <c r="Z287" s="211">
        <v>0</v>
      </c>
      <c r="AA287" s="211">
        <v>0</v>
      </c>
      <c r="AB287" s="211">
        <v>0</v>
      </c>
      <c r="AC287" s="211">
        <v>0</v>
      </c>
      <c r="AD287" s="212">
        <v>0</v>
      </c>
      <c r="AE287" s="212">
        <v>0</v>
      </c>
      <c r="AF287" s="212">
        <v>0</v>
      </c>
      <c r="AG287" s="212">
        <v>0</v>
      </c>
      <c r="AH287" s="212">
        <v>0</v>
      </c>
      <c r="AI287" s="213">
        <f t="shared" si="117"/>
        <v>0</v>
      </c>
      <c r="AJ287" s="131" t="str">
        <f t="shared" si="118"/>
        <v/>
      </c>
      <c r="BA287" s="131"/>
      <c r="BR287" s="131"/>
      <c r="CG287" s="131"/>
    </row>
    <row r="288" spans="1:85" ht="15">
      <c r="A288" s="184" t="s">
        <v>26</v>
      </c>
      <c r="B288" s="185">
        <f>SUM(B267:B283)</f>
        <v>11.051419190249714</v>
      </c>
      <c r="C288" s="185">
        <f t="shared" ref="C288:I288" si="119">SUM(C267:C283)</f>
        <v>174.63424499717053</v>
      </c>
      <c r="D288" s="185">
        <f t="shared" si="119"/>
        <v>66.144134009550612</v>
      </c>
      <c r="E288" s="185">
        <f t="shared" si="119"/>
        <v>173.7053153834608</v>
      </c>
      <c r="F288" s="185">
        <f t="shared" si="119"/>
        <v>0</v>
      </c>
      <c r="G288" s="185">
        <f t="shared" si="119"/>
        <v>7.2673047887386533</v>
      </c>
      <c r="H288" s="187">
        <f t="shared" si="119"/>
        <v>0</v>
      </c>
      <c r="I288" s="144">
        <f t="shared" si="119"/>
        <v>432.80241836917037</v>
      </c>
      <c r="J288" s="139"/>
      <c r="K288" s="186" t="s">
        <v>26</v>
      </c>
      <c r="L288" s="185">
        <f>SUM(L267:L283)</f>
        <v>11.051419190249714</v>
      </c>
      <c r="M288" s="185">
        <f t="shared" ref="M288:S288" si="120">SUM(M267:M283)</f>
        <v>174.63424499717053</v>
      </c>
      <c r="N288" s="185">
        <f t="shared" si="120"/>
        <v>66.144134009550612</v>
      </c>
      <c r="O288" s="185">
        <f t="shared" si="120"/>
        <v>173.7053153834608</v>
      </c>
      <c r="P288" s="185">
        <f t="shared" si="120"/>
        <v>113.74678426772195</v>
      </c>
      <c r="Q288" s="185">
        <f t="shared" si="120"/>
        <v>7.2673047887386533</v>
      </c>
      <c r="R288" s="187">
        <f t="shared" si="120"/>
        <v>0</v>
      </c>
      <c r="S288" s="188">
        <f t="shared" si="120"/>
        <v>546.54920263689235</v>
      </c>
      <c r="T288" s="131" t="str">
        <f>IF(ABS(S288-AI288)&gt;0.01,S288-AI288,"")</f>
        <v/>
      </c>
      <c r="U288" s="214" t="s">
        <v>60</v>
      </c>
      <c r="V288" s="215">
        <f>SUM(V267:V283)</f>
        <v>10.992597071000779</v>
      </c>
      <c r="W288" s="215">
        <f t="shared" ref="W288:AH288" si="121">SUM(W267:W283)</f>
        <v>5.8822119248935045E-2</v>
      </c>
      <c r="X288" s="215">
        <f t="shared" si="121"/>
        <v>7.2673047887386533</v>
      </c>
      <c r="Y288" s="215">
        <f t="shared" si="121"/>
        <v>174.63424499717053</v>
      </c>
      <c r="Z288" s="215">
        <f t="shared" si="121"/>
        <v>66.144134009550612</v>
      </c>
      <c r="AA288" s="215">
        <f t="shared" si="121"/>
        <v>161.83205363798055</v>
      </c>
      <c r="AB288" s="215">
        <f t="shared" si="121"/>
        <v>113.74678426772195</v>
      </c>
      <c r="AC288" s="215">
        <f t="shared" si="121"/>
        <v>11.873261745480274</v>
      </c>
      <c r="AD288" s="216">
        <f t="shared" si="121"/>
        <v>0</v>
      </c>
      <c r="AE288" s="216">
        <f t="shared" si="121"/>
        <v>0</v>
      </c>
      <c r="AF288" s="216">
        <f t="shared" si="121"/>
        <v>0</v>
      </c>
      <c r="AG288" s="216">
        <f t="shared" si="121"/>
        <v>0</v>
      </c>
      <c r="AH288" s="216">
        <f t="shared" si="121"/>
        <v>11.873261745480274</v>
      </c>
      <c r="AI288" s="217">
        <f>SUM(V288:AC288)</f>
        <v>546.54920263689223</v>
      </c>
      <c r="AJ288" s="131" t="str">
        <f t="shared" si="118"/>
        <v/>
      </c>
      <c r="BA288" s="131"/>
      <c r="BR288" s="131"/>
      <c r="CG288" s="131"/>
    </row>
    <row r="289" spans="1:85" s="2" customFormat="1" ht="15" thickBot="1">
      <c r="A289" s="15" t="s">
        <v>100</v>
      </c>
      <c r="B289" s="100">
        <f>IF($I288=0,"-",B288/$I288)</f>
        <v>2.5534559700225869E-2</v>
      </c>
      <c r="C289" s="100">
        <f t="shared" ref="C289:H289" si="122">IF($I288=0,"-",C288/$I288)</f>
        <v>0.40349646301701481</v>
      </c>
      <c r="D289" s="100">
        <f t="shared" si="122"/>
        <v>0.15282755179323237</v>
      </c>
      <c r="E289" s="100">
        <f t="shared" si="122"/>
        <v>0.40135014965488064</v>
      </c>
      <c r="F289" s="100">
        <f t="shared" si="122"/>
        <v>0</v>
      </c>
      <c r="G289" s="100">
        <f t="shared" si="122"/>
        <v>1.6791275834646128E-2</v>
      </c>
      <c r="H289" s="101">
        <f t="shared" si="122"/>
        <v>0</v>
      </c>
      <c r="I289" s="102">
        <f>SUM(B289:H289)</f>
        <v>0.99999999999999989</v>
      </c>
      <c r="J289" s="131"/>
      <c r="K289" s="27" t="s">
        <v>100</v>
      </c>
      <c r="L289" s="76">
        <f t="shared" ref="L289:R289" si="123">IF($S288=0,"-",L288/$S288)</f>
        <v>2.0220355526878116E-2</v>
      </c>
      <c r="M289" s="76">
        <f t="shared" si="123"/>
        <v>0.31952154381458542</v>
      </c>
      <c r="N289" s="76">
        <f t="shared" si="123"/>
        <v>0.12102137134301959</v>
      </c>
      <c r="O289" s="76">
        <f t="shared" si="123"/>
        <v>0.31782191712182289</v>
      </c>
      <c r="P289" s="76">
        <f t="shared" si="123"/>
        <v>0.20811810486400292</v>
      </c>
      <c r="Q289" s="76">
        <f t="shared" si="123"/>
        <v>1.3296707329690845E-2</v>
      </c>
      <c r="R289" s="77">
        <f t="shared" si="123"/>
        <v>0</v>
      </c>
      <c r="S289" s="78">
        <f>SUM(L289:R289)</f>
        <v>0.99999999999999978</v>
      </c>
      <c r="U289" s="36" t="s">
        <v>100</v>
      </c>
      <c r="V289" s="103">
        <f>+V288/$AI288</f>
        <v>2.0112730963590605E-2</v>
      </c>
      <c r="W289" s="103">
        <f t="shared" ref="W289:AH289" si="124">+W288/$AI288</f>
        <v>1.0762456328751496E-4</v>
      </c>
      <c r="X289" s="103">
        <f t="shared" si="124"/>
        <v>1.3296707329690847E-2</v>
      </c>
      <c r="Y289" s="103">
        <f t="shared" si="124"/>
        <v>0.31952154381458547</v>
      </c>
      <c r="Z289" s="103">
        <f t="shared" si="124"/>
        <v>0.12102137134301962</v>
      </c>
      <c r="AA289" s="103">
        <f t="shared" si="124"/>
        <v>0.29609786796358384</v>
      </c>
      <c r="AB289" s="103">
        <f t="shared" si="124"/>
        <v>0.20811810486400298</v>
      </c>
      <c r="AC289" s="103">
        <f t="shared" si="124"/>
        <v>2.1724049158239181E-2</v>
      </c>
      <c r="AD289" s="103">
        <f t="shared" si="124"/>
        <v>0</v>
      </c>
      <c r="AE289" s="103">
        <f t="shared" si="124"/>
        <v>0</v>
      </c>
      <c r="AF289" s="103">
        <f t="shared" si="124"/>
        <v>0</v>
      </c>
      <c r="AG289" s="103">
        <f t="shared" si="124"/>
        <v>0</v>
      </c>
      <c r="AH289" s="103">
        <f t="shared" si="124"/>
        <v>2.1724049158239181E-2</v>
      </c>
      <c r="AI289" s="104">
        <f>SUM(V289:AC289)</f>
        <v>1</v>
      </c>
      <c r="AJ289" s="2" t="str">
        <f t="shared" si="118"/>
        <v/>
      </c>
    </row>
    <row r="290" spans="1:85" ht="15" thickBot="1">
      <c r="A290" s="218"/>
      <c r="B290" s="218"/>
      <c r="C290" s="218"/>
      <c r="D290" s="218"/>
      <c r="E290" s="218"/>
      <c r="F290" s="218"/>
      <c r="G290" s="218"/>
      <c r="H290" s="218"/>
      <c r="I290" s="218"/>
      <c r="K290" s="218"/>
      <c r="L290" s="218"/>
      <c r="M290" s="218"/>
      <c r="N290" s="218"/>
      <c r="O290" s="218"/>
      <c r="P290" s="218"/>
      <c r="Q290" s="218"/>
      <c r="R290" s="218"/>
      <c r="S290" s="218"/>
      <c r="AI290" s="139"/>
      <c r="BA290" s="131"/>
      <c r="BR290" s="131"/>
      <c r="CG290" s="131"/>
    </row>
    <row r="291" spans="1:85" ht="28.5">
      <c r="A291" s="328" t="s">
        <v>35</v>
      </c>
      <c r="B291" s="135" t="s">
        <v>0</v>
      </c>
      <c r="C291" s="135" t="s">
        <v>1</v>
      </c>
      <c r="D291" s="135" t="s">
        <v>2</v>
      </c>
      <c r="E291" s="135" t="s">
        <v>3</v>
      </c>
      <c r="F291" s="135" t="s">
        <v>27</v>
      </c>
      <c r="G291" s="135" t="s">
        <v>4</v>
      </c>
      <c r="H291" s="135" t="s">
        <v>5</v>
      </c>
      <c r="I291" s="136" t="s">
        <v>6</v>
      </c>
      <c r="K291" s="330" t="s">
        <v>35</v>
      </c>
      <c r="L291" s="137" t="s">
        <v>0</v>
      </c>
      <c r="M291" s="137" t="s">
        <v>1</v>
      </c>
      <c r="N291" s="137" t="s">
        <v>2</v>
      </c>
      <c r="O291" s="137" t="s">
        <v>3</v>
      </c>
      <c r="P291" s="137" t="s">
        <v>27</v>
      </c>
      <c r="Q291" s="137" t="s">
        <v>4</v>
      </c>
      <c r="R291" s="137" t="s">
        <v>5</v>
      </c>
      <c r="S291" s="138" t="s">
        <v>6</v>
      </c>
      <c r="U291" s="332" t="s">
        <v>35</v>
      </c>
      <c r="V291" s="190" t="s">
        <v>69</v>
      </c>
      <c r="W291" s="190" t="s">
        <v>70</v>
      </c>
      <c r="X291" s="190" t="s">
        <v>4</v>
      </c>
      <c r="Y291" s="190" t="s">
        <v>1</v>
      </c>
      <c r="Z291" s="190" t="s">
        <v>2</v>
      </c>
      <c r="AA291" s="190" t="s">
        <v>3</v>
      </c>
      <c r="AB291" s="190" t="s">
        <v>52</v>
      </c>
      <c r="AC291" s="190" t="s">
        <v>64</v>
      </c>
      <c r="AD291" s="191" t="s">
        <v>72</v>
      </c>
      <c r="AE291" s="191" t="s">
        <v>79</v>
      </c>
      <c r="AF291" s="191" t="s">
        <v>73</v>
      </c>
      <c r="AG291" s="191" t="s">
        <v>80</v>
      </c>
      <c r="AH291" s="191" t="s">
        <v>81</v>
      </c>
      <c r="AI291" s="192" t="s">
        <v>60</v>
      </c>
      <c r="BA291" s="131"/>
      <c r="BR291" s="131"/>
      <c r="CG291" s="131"/>
    </row>
    <row r="292" spans="1:85" ht="15">
      <c r="A292" s="329" t="s">
        <v>35</v>
      </c>
      <c r="B292" s="294" t="s">
        <v>109</v>
      </c>
      <c r="C292" s="295"/>
      <c r="D292" s="295"/>
      <c r="E292" s="295"/>
      <c r="F292" s="295"/>
      <c r="G292" s="295"/>
      <c r="H292" s="295"/>
      <c r="I292" s="296"/>
      <c r="K292" s="331" t="s">
        <v>35</v>
      </c>
      <c r="L292" s="297" t="s">
        <v>109</v>
      </c>
      <c r="M292" s="298"/>
      <c r="N292" s="298"/>
      <c r="O292" s="298"/>
      <c r="P292" s="298"/>
      <c r="Q292" s="298"/>
      <c r="R292" s="298"/>
      <c r="S292" s="299"/>
      <c r="U292" s="333" t="s">
        <v>35</v>
      </c>
      <c r="V292" s="326" t="s">
        <v>109</v>
      </c>
      <c r="W292" s="326"/>
      <c r="X292" s="326"/>
      <c r="Y292" s="326"/>
      <c r="Z292" s="326"/>
      <c r="AA292" s="326"/>
      <c r="AB292" s="326"/>
      <c r="AC292" s="326"/>
      <c r="AD292" s="326"/>
      <c r="AE292" s="326"/>
      <c r="AF292" s="326"/>
      <c r="AG292" s="326"/>
      <c r="AH292" s="326"/>
      <c r="AI292" s="327"/>
      <c r="BA292" s="131"/>
      <c r="BR292" s="131"/>
      <c r="CG292" s="131"/>
    </row>
    <row r="293" spans="1:85" ht="15">
      <c r="A293" s="141" t="s">
        <v>7</v>
      </c>
      <c r="B293" s="142">
        <v>0</v>
      </c>
      <c r="C293" s="142">
        <v>0</v>
      </c>
      <c r="D293" s="142">
        <v>0</v>
      </c>
      <c r="E293" s="142">
        <v>0</v>
      </c>
      <c r="F293" s="303"/>
      <c r="G293" s="142">
        <v>0</v>
      </c>
      <c r="H293" s="143">
        <v>0</v>
      </c>
      <c r="I293" s="144">
        <f>SUM(B293:H293)</f>
        <v>0</v>
      </c>
      <c r="J293" s="139"/>
      <c r="K293" s="193" t="s">
        <v>7</v>
      </c>
      <c r="L293" s="142">
        <v>0</v>
      </c>
      <c r="M293" s="142">
        <v>0</v>
      </c>
      <c r="N293" s="142">
        <v>0</v>
      </c>
      <c r="O293" s="142">
        <v>0</v>
      </c>
      <c r="P293" s="142">
        <v>0</v>
      </c>
      <c r="Q293" s="142">
        <v>0</v>
      </c>
      <c r="R293" s="194">
        <v>0</v>
      </c>
      <c r="S293" s="195">
        <f>SUM(L293:R293)</f>
        <v>0</v>
      </c>
      <c r="U293" s="196" t="s">
        <v>7</v>
      </c>
      <c r="V293" s="197">
        <v>0</v>
      </c>
      <c r="W293" s="197">
        <v>0</v>
      </c>
      <c r="X293" s="197">
        <v>0</v>
      </c>
      <c r="Y293" s="197">
        <v>0</v>
      </c>
      <c r="Z293" s="197">
        <v>0</v>
      </c>
      <c r="AA293" s="197">
        <v>0</v>
      </c>
      <c r="AB293" s="197">
        <v>0</v>
      </c>
      <c r="AC293" s="198">
        <v>0</v>
      </c>
      <c r="AD293" s="199">
        <v>0</v>
      </c>
      <c r="AE293" s="199">
        <v>0</v>
      </c>
      <c r="AF293" s="199">
        <v>0</v>
      </c>
      <c r="AG293" s="199">
        <v>0</v>
      </c>
      <c r="AH293" s="199">
        <v>0</v>
      </c>
      <c r="AI293" s="200">
        <f>SUM(V293:AC293)</f>
        <v>0</v>
      </c>
      <c r="AJ293" s="131" t="str">
        <f>IF(ABS(S293-AI293)&gt;0.001,S293-AI293,"")</f>
        <v/>
      </c>
      <c r="BA293" s="131"/>
      <c r="BR293" s="131"/>
      <c r="CG293" s="131"/>
    </row>
    <row r="294" spans="1:85" ht="15">
      <c r="A294" s="149" t="s">
        <v>8</v>
      </c>
      <c r="B294" s="150">
        <v>0</v>
      </c>
      <c r="C294" s="150">
        <v>0</v>
      </c>
      <c r="D294" s="150">
        <v>0</v>
      </c>
      <c r="E294" s="150">
        <v>0</v>
      </c>
      <c r="F294" s="304"/>
      <c r="G294" s="150">
        <v>0</v>
      </c>
      <c r="H294" s="151">
        <v>0</v>
      </c>
      <c r="I294" s="152">
        <f t="shared" ref="I294:I313" si="125">SUM(B294:H294)</f>
        <v>0</v>
      </c>
      <c r="J294" s="139"/>
      <c r="K294" s="153" t="s">
        <v>8</v>
      </c>
      <c r="L294" s="154">
        <v>0</v>
      </c>
      <c r="M294" s="154">
        <v>0</v>
      </c>
      <c r="N294" s="154">
        <v>0</v>
      </c>
      <c r="O294" s="154">
        <v>0</v>
      </c>
      <c r="P294" s="154">
        <v>0</v>
      </c>
      <c r="Q294" s="154">
        <v>0</v>
      </c>
      <c r="R294" s="155">
        <v>0</v>
      </c>
      <c r="S294" s="156">
        <f t="shared" ref="S294:S313" si="126">SUM(L294:R294)</f>
        <v>0</v>
      </c>
      <c r="U294" s="201" t="s">
        <v>8</v>
      </c>
      <c r="V294" s="202">
        <v>0</v>
      </c>
      <c r="W294" s="202">
        <v>0</v>
      </c>
      <c r="X294" s="202">
        <v>0</v>
      </c>
      <c r="Y294" s="202">
        <v>0</v>
      </c>
      <c r="Z294" s="202">
        <v>0</v>
      </c>
      <c r="AA294" s="202">
        <v>0</v>
      </c>
      <c r="AB294" s="202">
        <v>0</v>
      </c>
      <c r="AC294" s="203">
        <v>0</v>
      </c>
      <c r="AD294" s="202">
        <v>0</v>
      </c>
      <c r="AE294" s="202">
        <v>0</v>
      </c>
      <c r="AF294" s="202">
        <v>0</v>
      </c>
      <c r="AG294" s="202">
        <v>0</v>
      </c>
      <c r="AH294" s="202">
        <v>0</v>
      </c>
      <c r="AI294" s="204">
        <f t="shared" ref="AI294:AI313" si="127">SUM(V294:AC294)</f>
        <v>0</v>
      </c>
      <c r="AJ294" s="131" t="str">
        <f t="shared" ref="AJ294:AJ315" si="128">IF(ABS(S294-AI294)&gt;0.001,S294-AI294,"")</f>
        <v/>
      </c>
      <c r="BA294" s="131"/>
      <c r="BR294" s="131"/>
      <c r="CG294" s="131"/>
    </row>
    <row r="295" spans="1:85" ht="15">
      <c r="A295" s="157" t="s">
        <v>10</v>
      </c>
      <c r="B295" s="146">
        <v>0</v>
      </c>
      <c r="C295" s="146">
        <v>0</v>
      </c>
      <c r="D295" s="146">
        <v>0</v>
      </c>
      <c r="E295" s="146">
        <v>0</v>
      </c>
      <c r="F295" s="304"/>
      <c r="G295" s="146">
        <v>0</v>
      </c>
      <c r="H295" s="158">
        <v>0</v>
      </c>
      <c r="I295" s="144">
        <f t="shared" si="125"/>
        <v>0</v>
      </c>
      <c r="J295" s="139"/>
      <c r="K295" s="159" t="s">
        <v>10</v>
      </c>
      <c r="L295" s="146">
        <v>0</v>
      </c>
      <c r="M295" s="146">
        <v>0</v>
      </c>
      <c r="N295" s="146">
        <v>0</v>
      </c>
      <c r="O295" s="146">
        <v>0</v>
      </c>
      <c r="P295" s="146">
        <v>0</v>
      </c>
      <c r="Q295" s="146">
        <v>0</v>
      </c>
      <c r="R295" s="147">
        <v>0</v>
      </c>
      <c r="S295" s="148">
        <f t="shared" si="126"/>
        <v>0</v>
      </c>
      <c r="U295" s="205" t="s">
        <v>10</v>
      </c>
      <c r="V295" s="197">
        <v>0</v>
      </c>
      <c r="W295" s="197">
        <v>0</v>
      </c>
      <c r="X295" s="197">
        <v>0</v>
      </c>
      <c r="Y295" s="197">
        <v>0</v>
      </c>
      <c r="Z295" s="197">
        <v>0</v>
      </c>
      <c r="AA295" s="197">
        <v>0</v>
      </c>
      <c r="AB295" s="197">
        <v>0</v>
      </c>
      <c r="AC295" s="198">
        <v>0</v>
      </c>
      <c r="AD295" s="199">
        <v>0</v>
      </c>
      <c r="AE295" s="199">
        <v>0</v>
      </c>
      <c r="AF295" s="199">
        <v>0</v>
      </c>
      <c r="AG295" s="199">
        <v>0</v>
      </c>
      <c r="AH295" s="199">
        <v>0</v>
      </c>
      <c r="AI295" s="200">
        <f t="shared" si="127"/>
        <v>0</v>
      </c>
      <c r="AJ295" s="131" t="str">
        <f t="shared" si="128"/>
        <v/>
      </c>
      <c r="BA295" s="131"/>
      <c r="BR295" s="131"/>
      <c r="CG295" s="131"/>
    </row>
    <row r="296" spans="1:85" ht="15">
      <c r="A296" s="149" t="s">
        <v>53</v>
      </c>
      <c r="B296" s="150">
        <v>0</v>
      </c>
      <c r="C296" s="150">
        <v>0</v>
      </c>
      <c r="D296" s="150">
        <v>0</v>
      </c>
      <c r="E296" s="150">
        <v>0</v>
      </c>
      <c r="F296" s="304"/>
      <c r="G296" s="150">
        <v>0</v>
      </c>
      <c r="H296" s="151">
        <v>0</v>
      </c>
      <c r="I296" s="152">
        <f t="shared" si="125"/>
        <v>0</v>
      </c>
      <c r="J296" s="139"/>
      <c r="K296" s="153" t="s">
        <v>53</v>
      </c>
      <c r="L296" s="154">
        <v>0</v>
      </c>
      <c r="M296" s="154">
        <v>0</v>
      </c>
      <c r="N296" s="154">
        <v>0</v>
      </c>
      <c r="O296" s="154">
        <v>0</v>
      </c>
      <c r="P296" s="154">
        <v>0</v>
      </c>
      <c r="Q296" s="154">
        <v>0</v>
      </c>
      <c r="R296" s="155">
        <v>0</v>
      </c>
      <c r="S296" s="156">
        <f t="shared" si="126"/>
        <v>0</v>
      </c>
      <c r="U296" s="201" t="s">
        <v>53</v>
      </c>
      <c r="V296" s="202">
        <v>0</v>
      </c>
      <c r="W296" s="202">
        <v>0</v>
      </c>
      <c r="X296" s="202">
        <v>0</v>
      </c>
      <c r="Y296" s="202">
        <v>0</v>
      </c>
      <c r="Z296" s="202">
        <v>0</v>
      </c>
      <c r="AA296" s="202">
        <v>0</v>
      </c>
      <c r="AB296" s="202">
        <v>0</v>
      </c>
      <c r="AC296" s="203">
        <v>0</v>
      </c>
      <c r="AD296" s="202">
        <v>0</v>
      </c>
      <c r="AE296" s="202">
        <v>0</v>
      </c>
      <c r="AF296" s="202">
        <v>0</v>
      </c>
      <c r="AG296" s="202">
        <v>0</v>
      </c>
      <c r="AH296" s="202">
        <v>0</v>
      </c>
      <c r="AI296" s="204">
        <f t="shared" si="127"/>
        <v>0</v>
      </c>
      <c r="AJ296" s="131" t="str">
        <f t="shared" si="128"/>
        <v/>
      </c>
      <c r="BA296" s="131"/>
      <c r="BR296" s="131"/>
      <c r="CG296" s="131"/>
    </row>
    <row r="297" spans="1:85" ht="15">
      <c r="A297" s="157" t="s">
        <v>16</v>
      </c>
      <c r="B297" s="146">
        <v>5.7625233235722257</v>
      </c>
      <c r="C297" s="146">
        <v>17.402194798707033</v>
      </c>
      <c r="D297" s="146">
        <v>2.2990702974710469</v>
      </c>
      <c r="E297" s="146">
        <v>0</v>
      </c>
      <c r="F297" s="304"/>
      <c r="G297" s="146">
        <v>0</v>
      </c>
      <c r="H297" s="158">
        <v>0</v>
      </c>
      <c r="I297" s="144">
        <f t="shared" si="125"/>
        <v>25.463788419750305</v>
      </c>
      <c r="J297" s="139"/>
      <c r="K297" s="159" t="s">
        <v>16</v>
      </c>
      <c r="L297" s="146">
        <v>5.7625233235722257</v>
      </c>
      <c r="M297" s="146">
        <v>17.402194798707033</v>
      </c>
      <c r="N297" s="146">
        <v>2.2990702974710469</v>
      </c>
      <c r="O297" s="146">
        <v>0</v>
      </c>
      <c r="P297" s="146">
        <v>0</v>
      </c>
      <c r="Q297" s="146">
        <v>0</v>
      </c>
      <c r="R297" s="147">
        <v>0</v>
      </c>
      <c r="S297" s="148">
        <f t="shared" si="126"/>
        <v>25.463788419750305</v>
      </c>
      <c r="U297" s="205" t="s">
        <v>16</v>
      </c>
      <c r="V297" s="197">
        <v>5.2577056071557529</v>
      </c>
      <c r="W297" s="197">
        <v>0</v>
      </c>
      <c r="X297" s="197">
        <v>0</v>
      </c>
      <c r="Y297" s="197">
        <v>17.402194798707033</v>
      </c>
      <c r="Z297" s="197">
        <v>2.2990702974710469</v>
      </c>
      <c r="AA297" s="197">
        <v>0</v>
      </c>
      <c r="AB297" s="197">
        <v>0</v>
      </c>
      <c r="AC297" s="198">
        <v>0.50481771641647322</v>
      </c>
      <c r="AD297" s="199">
        <v>0.50481771641647322</v>
      </c>
      <c r="AE297" s="199">
        <v>0</v>
      </c>
      <c r="AF297" s="199">
        <v>0</v>
      </c>
      <c r="AG297" s="199">
        <v>0</v>
      </c>
      <c r="AH297" s="199">
        <v>0</v>
      </c>
      <c r="AI297" s="200">
        <f t="shared" si="127"/>
        <v>25.463788419750305</v>
      </c>
      <c r="AJ297" s="131" t="str">
        <f t="shared" si="128"/>
        <v/>
      </c>
      <c r="BA297" s="131"/>
      <c r="BR297" s="131"/>
      <c r="CG297" s="131"/>
    </row>
    <row r="298" spans="1:85" ht="15">
      <c r="A298" s="149" t="s">
        <v>15</v>
      </c>
      <c r="B298" s="150">
        <v>0.11808022263085886</v>
      </c>
      <c r="C298" s="150">
        <v>0.32606243294657661</v>
      </c>
      <c r="D298" s="150">
        <v>1.0721147486597291</v>
      </c>
      <c r="E298" s="150">
        <v>0</v>
      </c>
      <c r="F298" s="304"/>
      <c r="G298" s="150">
        <v>0</v>
      </c>
      <c r="H298" s="151">
        <v>0</v>
      </c>
      <c r="I298" s="152">
        <f t="shared" si="125"/>
        <v>1.5162574042371646</v>
      </c>
      <c r="J298" s="139"/>
      <c r="K298" s="153" t="s">
        <v>15</v>
      </c>
      <c r="L298" s="154">
        <v>0.11808022263085886</v>
      </c>
      <c r="M298" s="154">
        <v>0.32606243294657661</v>
      </c>
      <c r="N298" s="154">
        <v>1.0721147486597291</v>
      </c>
      <c r="O298" s="154">
        <v>0</v>
      </c>
      <c r="P298" s="154">
        <v>0</v>
      </c>
      <c r="Q298" s="154">
        <v>0</v>
      </c>
      <c r="R298" s="155">
        <v>0</v>
      </c>
      <c r="S298" s="156">
        <f t="shared" si="126"/>
        <v>1.5162574042371646</v>
      </c>
      <c r="U298" s="201" t="s">
        <v>54</v>
      </c>
      <c r="V298" s="202">
        <v>0.11808022263085886</v>
      </c>
      <c r="W298" s="202">
        <v>0</v>
      </c>
      <c r="X298" s="202">
        <v>0</v>
      </c>
      <c r="Y298" s="202">
        <v>0.32606243294657661</v>
      </c>
      <c r="Z298" s="202">
        <v>1.0721147486597291</v>
      </c>
      <c r="AA298" s="202">
        <v>0</v>
      </c>
      <c r="AB298" s="202">
        <v>0</v>
      </c>
      <c r="AC298" s="203">
        <v>0</v>
      </c>
      <c r="AD298" s="202">
        <v>0</v>
      </c>
      <c r="AE298" s="202">
        <v>0</v>
      </c>
      <c r="AF298" s="202">
        <v>0</v>
      </c>
      <c r="AG298" s="202">
        <v>0</v>
      </c>
      <c r="AH298" s="202">
        <v>0</v>
      </c>
      <c r="AI298" s="204">
        <f t="shared" si="127"/>
        <v>1.5162574042371646</v>
      </c>
      <c r="AJ298" s="131" t="str">
        <f t="shared" si="128"/>
        <v/>
      </c>
      <c r="BA298" s="131"/>
      <c r="BR298" s="131"/>
      <c r="CG298" s="131"/>
    </row>
    <row r="299" spans="1:85" ht="15">
      <c r="A299" s="157" t="s">
        <v>55</v>
      </c>
      <c r="B299" s="146">
        <v>0</v>
      </c>
      <c r="C299" s="146">
        <v>0</v>
      </c>
      <c r="D299" s="146">
        <v>0</v>
      </c>
      <c r="E299" s="146">
        <v>0.11962241803653188</v>
      </c>
      <c r="F299" s="304"/>
      <c r="G299" s="146">
        <v>0</v>
      </c>
      <c r="H299" s="158">
        <v>0</v>
      </c>
      <c r="I299" s="144">
        <f t="shared" si="125"/>
        <v>0.11962241803653188</v>
      </c>
      <c r="J299" s="139"/>
      <c r="K299" s="159" t="s">
        <v>55</v>
      </c>
      <c r="L299" s="146">
        <v>0</v>
      </c>
      <c r="M299" s="146">
        <v>0</v>
      </c>
      <c r="N299" s="146">
        <v>0</v>
      </c>
      <c r="O299" s="146">
        <v>0.11962241803653188</v>
      </c>
      <c r="P299" s="146">
        <v>74.913799814156562</v>
      </c>
      <c r="Q299" s="146">
        <v>0</v>
      </c>
      <c r="R299" s="147">
        <v>0</v>
      </c>
      <c r="S299" s="148">
        <f t="shared" si="126"/>
        <v>75.033422232193089</v>
      </c>
      <c r="U299" s="205" t="s">
        <v>55</v>
      </c>
      <c r="V299" s="197">
        <v>0</v>
      </c>
      <c r="W299" s="197">
        <v>0</v>
      </c>
      <c r="X299" s="197">
        <v>0</v>
      </c>
      <c r="Y299" s="197">
        <v>0</v>
      </c>
      <c r="Z299" s="197">
        <v>0</v>
      </c>
      <c r="AA299" s="197">
        <v>1.9144353114836405E-4</v>
      </c>
      <c r="AB299" s="197">
        <v>74.913799814156562</v>
      </c>
      <c r="AC299" s="198">
        <v>0.11943097450538352</v>
      </c>
      <c r="AD299" s="197">
        <v>0</v>
      </c>
      <c r="AE299" s="197">
        <v>0</v>
      </c>
      <c r="AF299" s="197">
        <v>0</v>
      </c>
      <c r="AG299" s="197">
        <v>0</v>
      </c>
      <c r="AH299" s="197">
        <v>0.11943097450538352</v>
      </c>
      <c r="AI299" s="200">
        <f t="shared" si="127"/>
        <v>75.033422232193089</v>
      </c>
      <c r="AJ299" s="131" t="str">
        <f t="shared" si="128"/>
        <v/>
      </c>
      <c r="BA299" s="131"/>
      <c r="BR299" s="131"/>
      <c r="CG299" s="131"/>
    </row>
    <row r="300" spans="1:85" ht="15">
      <c r="A300" s="149" t="s">
        <v>12</v>
      </c>
      <c r="B300" s="150">
        <v>0</v>
      </c>
      <c r="C300" s="150">
        <v>0</v>
      </c>
      <c r="D300" s="150">
        <v>0</v>
      </c>
      <c r="E300" s="150">
        <v>0</v>
      </c>
      <c r="F300" s="304"/>
      <c r="G300" s="150">
        <v>0</v>
      </c>
      <c r="H300" s="151">
        <v>0</v>
      </c>
      <c r="I300" s="152">
        <f t="shared" si="125"/>
        <v>0</v>
      </c>
      <c r="J300" s="139"/>
      <c r="K300" s="153" t="s">
        <v>12</v>
      </c>
      <c r="L300" s="154">
        <v>0</v>
      </c>
      <c r="M300" s="154">
        <v>0</v>
      </c>
      <c r="N300" s="154">
        <v>0</v>
      </c>
      <c r="O300" s="154">
        <v>0</v>
      </c>
      <c r="P300" s="154">
        <v>1.9686683467284014</v>
      </c>
      <c r="Q300" s="154">
        <v>0</v>
      </c>
      <c r="R300" s="155">
        <v>0</v>
      </c>
      <c r="S300" s="156">
        <f t="shared" si="126"/>
        <v>1.9686683467284014</v>
      </c>
      <c r="U300" s="201" t="s">
        <v>12</v>
      </c>
      <c r="V300" s="202">
        <v>0</v>
      </c>
      <c r="W300" s="202">
        <v>0</v>
      </c>
      <c r="X300" s="202">
        <v>0</v>
      </c>
      <c r="Y300" s="202">
        <v>0</v>
      </c>
      <c r="Z300" s="202">
        <v>0</v>
      </c>
      <c r="AA300" s="202">
        <v>0</v>
      </c>
      <c r="AB300" s="202">
        <v>1.9686683467284014</v>
      </c>
      <c r="AC300" s="203">
        <v>0</v>
      </c>
      <c r="AD300" s="202">
        <v>0</v>
      </c>
      <c r="AE300" s="202">
        <v>0</v>
      </c>
      <c r="AF300" s="202">
        <v>0</v>
      </c>
      <c r="AG300" s="202">
        <v>0</v>
      </c>
      <c r="AH300" s="202">
        <v>0</v>
      </c>
      <c r="AI300" s="204">
        <f t="shared" si="127"/>
        <v>1.9686683467284014</v>
      </c>
      <c r="AJ300" s="131" t="str">
        <f t="shared" si="128"/>
        <v/>
      </c>
      <c r="BA300" s="131"/>
      <c r="BR300" s="131"/>
      <c r="CG300" s="131"/>
    </row>
    <row r="301" spans="1:85" ht="15">
      <c r="A301" s="157" t="s">
        <v>56</v>
      </c>
      <c r="B301" s="146">
        <v>0</v>
      </c>
      <c r="C301" s="146">
        <v>0</v>
      </c>
      <c r="D301" s="146">
        <v>0</v>
      </c>
      <c r="E301" s="146">
        <v>0</v>
      </c>
      <c r="F301" s="304"/>
      <c r="G301" s="146">
        <v>0</v>
      </c>
      <c r="H301" s="158">
        <v>0</v>
      </c>
      <c r="I301" s="144">
        <f t="shared" si="125"/>
        <v>0</v>
      </c>
      <c r="J301" s="139"/>
      <c r="K301" s="159" t="s">
        <v>56</v>
      </c>
      <c r="L301" s="146">
        <v>0</v>
      </c>
      <c r="M301" s="146">
        <v>0</v>
      </c>
      <c r="N301" s="146">
        <v>0</v>
      </c>
      <c r="O301" s="146">
        <v>0</v>
      </c>
      <c r="P301" s="146">
        <v>0</v>
      </c>
      <c r="Q301" s="146">
        <v>0</v>
      </c>
      <c r="R301" s="147">
        <v>0</v>
      </c>
      <c r="S301" s="148">
        <f t="shared" si="126"/>
        <v>0</v>
      </c>
      <c r="U301" s="205" t="s">
        <v>56</v>
      </c>
      <c r="V301" s="197">
        <v>0</v>
      </c>
      <c r="W301" s="197">
        <v>0</v>
      </c>
      <c r="X301" s="197">
        <v>0</v>
      </c>
      <c r="Y301" s="197">
        <v>0</v>
      </c>
      <c r="Z301" s="197">
        <v>0</v>
      </c>
      <c r="AA301" s="197">
        <v>0</v>
      </c>
      <c r="AB301" s="197">
        <v>0</v>
      </c>
      <c r="AC301" s="198">
        <v>0</v>
      </c>
      <c r="AD301" s="197">
        <v>0</v>
      </c>
      <c r="AE301" s="197">
        <v>0</v>
      </c>
      <c r="AF301" s="197">
        <v>0</v>
      </c>
      <c r="AG301" s="197">
        <v>0</v>
      </c>
      <c r="AH301" s="197">
        <v>0</v>
      </c>
      <c r="AI301" s="200">
        <f t="shared" si="127"/>
        <v>0</v>
      </c>
      <c r="AJ301" s="131" t="str">
        <f t="shared" si="128"/>
        <v/>
      </c>
      <c r="BA301" s="131"/>
      <c r="BR301" s="131"/>
      <c r="CG301" s="131"/>
    </row>
    <row r="302" spans="1:85" ht="15">
      <c r="A302" s="149" t="s">
        <v>17</v>
      </c>
      <c r="B302" s="150">
        <v>7.9243419688893105E-3</v>
      </c>
      <c r="C302" s="150">
        <v>0.22980591709779036</v>
      </c>
      <c r="D302" s="150">
        <v>1.5452466839334174</v>
      </c>
      <c r="E302" s="150">
        <v>0.59432564766669882</v>
      </c>
      <c r="F302" s="304"/>
      <c r="G302" s="150">
        <v>0</v>
      </c>
      <c r="H302" s="151">
        <v>0</v>
      </c>
      <c r="I302" s="152">
        <f t="shared" si="125"/>
        <v>2.3773025906667957</v>
      </c>
      <c r="J302" s="139"/>
      <c r="K302" s="153" t="s">
        <v>17</v>
      </c>
      <c r="L302" s="154">
        <v>7.9243419688893105E-3</v>
      </c>
      <c r="M302" s="154">
        <v>0.22980591709779036</v>
      </c>
      <c r="N302" s="154">
        <v>1.5452466839334174</v>
      </c>
      <c r="O302" s="154">
        <v>0.59432564766669882</v>
      </c>
      <c r="P302" s="154">
        <v>0.11223999999999981</v>
      </c>
      <c r="Q302" s="154">
        <v>0</v>
      </c>
      <c r="R302" s="155">
        <v>0</v>
      </c>
      <c r="S302" s="156">
        <f t="shared" si="126"/>
        <v>2.4895425906667956</v>
      </c>
      <c r="U302" s="201" t="s">
        <v>17</v>
      </c>
      <c r="V302" s="202">
        <v>7.9243419688893105E-3</v>
      </c>
      <c r="W302" s="202">
        <v>0</v>
      </c>
      <c r="X302" s="202">
        <v>0</v>
      </c>
      <c r="Y302" s="202">
        <v>0.22980591709779036</v>
      </c>
      <c r="Z302" s="202">
        <v>1.5452466839334174</v>
      </c>
      <c r="AA302" s="202">
        <v>0.11094078756445054</v>
      </c>
      <c r="AB302" s="202">
        <v>0.11223999999999981</v>
      </c>
      <c r="AC302" s="203">
        <v>0.48338486010224829</v>
      </c>
      <c r="AD302" s="202">
        <v>0</v>
      </c>
      <c r="AE302" s="202">
        <v>0</v>
      </c>
      <c r="AF302" s="202">
        <v>0</v>
      </c>
      <c r="AG302" s="202">
        <v>0</v>
      </c>
      <c r="AH302" s="202">
        <v>0.48338486010224829</v>
      </c>
      <c r="AI302" s="204">
        <f t="shared" si="127"/>
        <v>2.4895425906667956</v>
      </c>
      <c r="AJ302" s="131" t="str">
        <f t="shared" si="128"/>
        <v/>
      </c>
      <c r="BA302" s="131"/>
      <c r="BR302" s="131"/>
      <c r="CG302" s="131"/>
    </row>
    <row r="303" spans="1:85" ht="15">
      <c r="A303" s="157" t="s">
        <v>141</v>
      </c>
      <c r="B303" s="146">
        <v>62.719926584168547</v>
      </c>
      <c r="C303" s="146">
        <v>683.35215050172667</v>
      </c>
      <c r="D303" s="146">
        <v>275.65528302957443</v>
      </c>
      <c r="E303" s="146">
        <v>2.4994256668983028</v>
      </c>
      <c r="F303" s="304"/>
      <c r="G303" s="146">
        <v>0</v>
      </c>
      <c r="H303" s="158">
        <v>0</v>
      </c>
      <c r="I303" s="144">
        <f t="shared" si="125"/>
        <v>1024.2267857823679</v>
      </c>
      <c r="J303" s="139"/>
      <c r="K303" s="159" t="s">
        <v>141</v>
      </c>
      <c r="L303" s="146">
        <v>62.719926584168547</v>
      </c>
      <c r="M303" s="146">
        <v>683.35215050172667</v>
      </c>
      <c r="N303" s="146">
        <v>275.65528302957443</v>
      </c>
      <c r="O303" s="146">
        <v>2.4994256668983028</v>
      </c>
      <c r="P303" s="146">
        <v>2.3483594547126705</v>
      </c>
      <c r="Q303" s="146">
        <v>0</v>
      </c>
      <c r="R303" s="147">
        <v>0</v>
      </c>
      <c r="S303" s="148">
        <f t="shared" si="126"/>
        <v>1026.5751452370805</v>
      </c>
      <c r="U303" s="205" t="s">
        <v>141</v>
      </c>
      <c r="V303" s="197">
        <v>61.763966119754393</v>
      </c>
      <c r="W303" s="197">
        <v>0.29928790362759283</v>
      </c>
      <c r="X303" s="197">
        <v>0</v>
      </c>
      <c r="Y303" s="197">
        <v>683.35215050172667</v>
      </c>
      <c r="Z303" s="197">
        <v>275.65528302957443</v>
      </c>
      <c r="AA303" s="197">
        <v>0.12599931119780611</v>
      </c>
      <c r="AB303" s="197">
        <v>2.3483594547126705</v>
      </c>
      <c r="AC303" s="198">
        <v>3.0300989164870553</v>
      </c>
      <c r="AD303" s="197">
        <v>0.65667256078655822</v>
      </c>
      <c r="AE303" s="197">
        <v>0</v>
      </c>
      <c r="AF303" s="197">
        <v>0</v>
      </c>
      <c r="AG303" s="197">
        <v>0</v>
      </c>
      <c r="AH303" s="197">
        <v>2.3734263557004969</v>
      </c>
      <c r="AI303" s="200">
        <f t="shared" si="127"/>
        <v>1026.5751452370805</v>
      </c>
      <c r="AJ303" s="131" t="str">
        <f t="shared" si="128"/>
        <v/>
      </c>
      <c r="BA303" s="131"/>
      <c r="BR303" s="131"/>
      <c r="CG303" s="131"/>
    </row>
    <row r="304" spans="1:85" ht="15">
      <c r="A304" s="149" t="s">
        <v>25</v>
      </c>
      <c r="B304" s="150">
        <v>32.121718018773102</v>
      </c>
      <c r="C304" s="150">
        <v>19.177589879611414</v>
      </c>
      <c r="D304" s="150">
        <v>40.913152733701232</v>
      </c>
      <c r="E304" s="150">
        <v>370.13116958468817</v>
      </c>
      <c r="F304" s="304"/>
      <c r="G304" s="150">
        <v>35.793287581541691</v>
      </c>
      <c r="H304" s="151">
        <v>0</v>
      </c>
      <c r="I304" s="152">
        <f t="shared" si="125"/>
        <v>498.13691779831561</v>
      </c>
      <c r="J304" s="139"/>
      <c r="K304" s="153" t="s">
        <v>25</v>
      </c>
      <c r="L304" s="154">
        <v>32.121718018773102</v>
      </c>
      <c r="M304" s="154">
        <v>19.177589879611414</v>
      </c>
      <c r="N304" s="154">
        <v>40.913152733701232</v>
      </c>
      <c r="O304" s="154">
        <v>370.13116958468817</v>
      </c>
      <c r="P304" s="154">
        <v>5.885214127977342</v>
      </c>
      <c r="Q304" s="154">
        <v>35.793287581541691</v>
      </c>
      <c r="R304" s="155">
        <v>0</v>
      </c>
      <c r="S304" s="156">
        <f t="shared" si="126"/>
        <v>504.02213192629296</v>
      </c>
      <c r="U304" s="201" t="s">
        <v>25</v>
      </c>
      <c r="V304" s="202">
        <v>3.090151243643529</v>
      </c>
      <c r="W304" s="202">
        <v>28.495335964135013</v>
      </c>
      <c r="X304" s="202">
        <v>35.793287581541691</v>
      </c>
      <c r="Y304" s="202">
        <v>19.177589879611414</v>
      </c>
      <c r="Z304" s="202">
        <v>30.581318773069395</v>
      </c>
      <c r="AA304" s="202">
        <v>344.59807026245829</v>
      </c>
      <c r="AB304" s="202">
        <v>5.885214127977342</v>
      </c>
      <c r="AC304" s="203">
        <v>36.401164093856281</v>
      </c>
      <c r="AD304" s="202">
        <v>0.53623081099456082</v>
      </c>
      <c r="AE304" s="202">
        <v>20.541310682997739</v>
      </c>
      <c r="AF304" s="202">
        <v>0</v>
      </c>
      <c r="AG304" s="202">
        <v>10.331833960631837</v>
      </c>
      <c r="AH304" s="202">
        <v>4.9917886392321433</v>
      </c>
      <c r="AI304" s="204">
        <f t="shared" si="127"/>
        <v>504.02213192629296</v>
      </c>
      <c r="AJ304" s="131" t="str">
        <f t="shared" si="128"/>
        <v/>
      </c>
      <c r="BA304" s="131"/>
      <c r="BR304" s="131"/>
      <c r="CG304" s="131"/>
    </row>
    <row r="305" spans="1:85" ht="15">
      <c r="A305" s="157" t="s">
        <v>24</v>
      </c>
      <c r="B305" s="146">
        <v>0.21570870919020091</v>
      </c>
      <c r="C305" s="146">
        <v>0</v>
      </c>
      <c r="D305" s="146">
        <v>11.571891174427176</v>
      </c>
      <c r="E305" s="146">
        <v>0</v>
      </c>
      <c r="F305" s="304"/>
      <c r="G305" s="146">
        <v>0</v>
      </c>
      <c r="H305" s="158">
        <v>0</v>
      </c>
      <c r="I305" s="144">
        <f t="shared" si="125"/>
        <v>11.787599883617377</v>
      </c>
      <c r="J305" s="139"/>
      <c r="K305" s="159" t="s">
        <v>24</v>
      </c>
      <c r="L305" s="146">
        <v>0.21570870919020091</v>
      </c>
      <c r="M305" s="146">
        <v>0</v>
      </c>
      <c r="N305" s="146">
        <v>11.571891174427176</v>
      </c>
      <c r="O305" s="146">
        <v>0</v>
      </c>
      <c r="P305" s="146">
        <v>0</v>
      </c>
      <c r="Q305" s="146">
        <v>0</v>
      </c>
      <c r="R305" s="147">
        <v>0</v>
      </c>
      <c r="S305" s="148">
        <f t="shared" si="126"/>
        <v>11.787599883617377</v>
      </c>
      <c r="U305" s="205" t="s">
        <v>24</v>
      </c>
      <c r="V305" s="197">
        <v>0.21022542758757634</v>
      </c>
      <c r="W305" s="197">
        <v>0</v>
      </c>
      <c r="X305" s="197">
        <v>0</v>
      </c>
      <c r="Y305" s="197">
        <v>0</v>
      </c>
      <c r="Z305" s="197">
        <v>10.180749931543769</v>
      </c>
      <c r="AA305" s="197">
        <v>0</v>
      </c>
      <c r="AB305" s="197">
        <v>0</v>
      </c>
      <c r="AC305" s="198">
        <v>1.3966245244860351</v>
      </c>
      <c r="AD305" s="197">
        <v>5.4832816026245592E-3</v>
      </c>
      <c r="AE305" s="197">
        <v>0</v>
      </c>
      <c r="AF305" s="197">
        <v>0</v>
      </c>
      <c r="AG305" s="197">
        <v>1.3911412428834076</v>
      </c>
      <c r="AH305" s="197">
        <v>0</v>
      </c>
      <c r="AI305" s="200">
        <f t="shared" si="127"/>
        <v>11.787599883617382</v>
      </c>
      <c r="AJ305" s="131" t="str">
        <f t="shared" si="128"/>
        <v/>
      </c>
      <c r="BA305" s="131"/>
      <c r="BR305" s="131"/>
      <c r="CG305" s="131"/>
    </row>
    <row r="306" spans="1:85" ht="15">
      <c r="A306" s="149" t="s">
        <v>57</v>
      </c>
      <c r="B306" s="150">
        <v>0</v>
      </c>
      <c r="C306" s="150">
        <v>5.9201495270342222E-3</v>
      </c>
      <c r="D306" s="150">
        <v>0</v>
      </c>
      <c r="E306" s="150">
        <v>0</v>
      </c>
      <c r="F306" s="304"/>
      <c r="G306" s="150">
        <v>0</v>
      </c>
      <c r="H306" s="151">
        <v>0</v>
      </c>
      <c r="I306" s="152">
        <f t="shared" si="125"/>
        <v>5.9201495270342222E-3</v>
      </c>
      <c r="J306" s="139"/>
      <c r="K306" s="153" t="s">
        <v>57</v>
      </c>
      <c r="L306" s="154">
        <v>0</v>
      </c>
      <c r="M306" s="154">
        <v>5.9201495270342222E-3</v>
      </c>
      <c r="N306" s="154">
        <v>0</v>
      </c>
      <c r="O306" s="154">
        <v>0</v>
      </c>
      <c r="P306" s="154">
        <v>0</v>
      </c>
      <c r="Q306" s="154">
        <v>0</v>
      </c>
      <c r="R306" s="155">
        <v>0</v>
      </c>
      <c r="S306" s="156">
        <f t="shared" si="126"/>
        <v>5.9201495270342222E-3</v>
      </c>
      <c r="U306" s="201" t="s">
        <v>57</v>
      </c>
      <c r="V306" s="202">
        <v>0</v>
      </c>
      <c r="W306" s="202">
        <v>0</v>
      </c>
      <c r="X306" s="202">
        <v>0</v>
      </c>
      <c r="Y306" s="202">
        <v>5.9201495270342222E-3</v>
      </c>
      <c r="Z306" s="202">
        <v>0</v>
      </c>
      <c r="AA306" s="202">
        <v>0</v>
      </c>
      <c r="AB306" s="202">
        <v>0</v>
      </c>
      <c r="AC306" s="203">
        <v>0</v>
      </c>
      <c r="AD306" s="202">
        <v>0</v>
      </c>
      <c r="AE306" s="202">
        <v>0</v>
      </c>
      <c r="AF306" s="202">
        <v>0</v>
      </c>
      <c r="AG306" s="202">
        <v>0</v>
      </c>
      <c r="AH306" s="202">
        <v>0</v>
      </c>
      <c r="AI306" s="204">
        <f t="shared" si="127"/>
        <v>5.9201495270342222E-3</v>
      </c>
      <c r="AJ306" s="131" t="str">
        <f t="shared" si="128"/>
        <v/>
      </c>
      <c r="BA306" s="131"/>
      <c r="BR306" s="131"/>
      <c r="CG306" s="131"/>
    </row>
    <row r="307" spans="1:85" ht="15">
      <c r="A307" s="157" t="s">
        <v>22</v>
      </c>
      <c r="B307" s="146">
        <v>13.566158040782856</v>
      </c>
      <c r="C307" s="146">
        <v>6.8425333698905622</v>
      </c>
      <c r="D307" s="146">
        <v>0.34005804406890122</v>
      </c>
      <c r="E307" s="146">
        <v>0</v>
      </c>
      <c r="F307" s="304"/>
      <c r="G307" s="146">
        <v>0</v>
      </c>
      <c r="H307" s="158">
        <v>0</v>
      </c>
      <c r="I307" s="144">
        <f t="shared" si="125"/>
        <v>20.74874945474232</v>
      </c>
      <c r="J307" s="139"/>
      <c r="K307" s="159" t="s">
        <v>22</v>
      </c>
      <c r="L307" s="146">
        <v>13.566158040782856</v>
      </c>
      <c r="M307" s="146">
        <v>6.8425333698905622</v>
      </c>
      <c r="N307" s="146">
        <v>0.34005804406890122</v>
      </c>
      <c r="O307" s="146">
        <v>0</v>
      </c>
      <c r="P307" s="146">
        <v>4.3571353582752419</v>
      </c>
      <c r="Q307" s="146">
        <v>0</v>
      </c>
      <c r="R307" s="147">
        <v>0</v>
      </c>
      <c r="S307" s="148">
        <f t="shared" si="126"/>
        <v>25.10588481301756</v>
      </c>
      <c r="U307" s="205" t="s">
        <v>22</v>
      </c>
      <c r="V307" s="197">
        <v>13.566158040782856</v>
      </c>
      <c r="W307" s="197">
        <v>0</v>
      </c>
      <c r="X307" s="197">
        <v>0</v>
      </c>
      <c r="Y307" s="197">
        <v>6.8425333698905622</v>
      </c>
      <c r="Z307" s="197">
        <v>0.34005804406890122</v>
      </c>
      <c r="AA307" s="197">
        <v>0</v>
      </c>
      <c r="AB307" s="197">
        <v>4.3571353582752419</v>
      </c>
      <c r="AC307" s="198">
        <v>0</v>
      </c>
      <c r="AD307" s="197">
        <v>0</v>
      </c>
      <c r="AE307" s="197">
        <v>0</v>
      </c>
      <c r="AF307" s="197">
        <v>0</v>
      </c>
      <c r="AG307" s="197">
        <v>0</v>
      </c>
      <c r="AH307" s="197">
        <v>0</v>
      </c>
      <c r="AI307" s="200">
        <f t="shared" si="127"/>
        <v>25.10588481301756</v>
      </c>
      <c r="AJ307" s="131" t="str">
        <f t="shared" si="128"/>
        <v/>
      </c>
      <c r="BA307" s="131"/>
      <c r="BR307" s="131"/>
      <c r="CG307" s="131"/>
    </row>
    <row r="308" spans="1:85" ht="15">
      <c r="A308" s="149" t="s">
        <v>21</v>
      </c>
      <c r="B308" s="150">
        <v>1.5791466434430103E-3</v>
      </c>
      <c r="C308" s="150">
        <v>7.9649400893209185E-4</v>
      </c>
      <c r="D308" s="150">
        <v>3.9583905572444015E-5</v>
      </c>
      <c r="E308" s="150">
        <v>0</v>
      </c>
      <c r="F308" s="304"/>
      <c r="G308" s="150">
        <v>0</v>
      </c>
      <c r="H308" s="151">
        <v>0</v>
      </c>
      <c r="I308" s="152">
        <f t="shared" si="125"/>
        <v>2.4152245579475459E-3</v>
      </c>
      <c r="J308" s="139"/>
      <c r="K308" s="153" t="s">
        <v>21</v>
      </c>
      <c r="L308" s="154">
        <v>1.5791466434430103E-3</v>
      </c>
      <c r="M308" s="154">
        <v>7.9649400893209185E-4</v>
      </c>
      <c r="N308" s="154">
        <v>3.9583905572444015E-5</v>
      </c>
      <c r="O308" s="154">
        <v>0</v>
      </c>
      <c r="P308" s="154">
        <v>0</v>
      </c>
      <c r="Q308" s="154">
        <v>0</v>
      </c>
      <c r="R308" s="155">
        <v>0</v>
      </c>
      <c r="S308" s="156">
        <f t="shared" si="126"/>
        <v>2.4152245579475459E-3</v>
      </c>
      <c r="U308" s="201" t="s">
        <v>58</v>
      </c>
      <c r="V308" s="202">
        <v>1.5791466434430103E-3</v>
      </c>
      <c r="W308" s="202">
        <v>0</v>
      </c>
      <c r="X308" s="202">
        <v>0</v>
      </c>
      <c r="Y308" s="202">
        <v>7.9649400893209185E-4</v>
      </c>
      <c r="Z308" s="202">
        <v>3.9583905572444015E-5</v>
      </c>
      <c r="AA308" s="202">
        <v>0</v>
      </c>
      <c r="AB308" s="202">
        <v>0</v>
      </c>
      <c r="AC308" s="203">
        <v>0</v>
      </c>
      <c r="AD308" s="202">
        <v>0</v>
      </c>
      <c r="AE308" s="202">
        <v>0</v>
      </c>
      <c r="AF308" s="202">
        <v>0</v>
      </c>
      <c r="AG308" s="202">
        <v>0</v>
      </c>
      <c r="AH308" s="202">
        <v>0</v>
      </c>
      <c r="AI308" s="204">
        <f t="shared" si="127"/>
        <v>2.4152245579475459E-3</v>
      </c>
      <c r="AJ308" s="131" t="str">
        <f t="shared" si="128"/>
        <v/>
      </c>
      <c r="BA308" s="131"/>
      <c r="BR308" s="131"/>
      <c r="CG308" s="131"/>
    </row>
    <row r="309" spans="1:85" ht="15">
      <c r="A309" s="160" t="s">
        <v>61</v>
      </c>
      <c r="B309" s="146">
        <v>0.2738300155426362</v>
      </c>
      <c r="C309" s="146">
        <v>0</v>
      </c>
      <c r="D309" s="146">
        <v>0</v>
      </c>
      <c r="E309" s="146">
        <v>0</v>
      </c>
      <c r="F309" s="304"/>
      <c r="G309" s="146">
        <v>0</v>
      </c>
      <c r="H309" s="158">
        <v>0</v>
      </c>
      <c r="I309" s="144">
        <f t="shared" si="125"/>
        <v>0.2738300155426362</v>
      </c>
      <c r="J309" s="139"/>
      <c r="K309" s="161" t="s">
        <v>61</v>
      </c>
      <c r="L309" s="146">
        <v>0.2738300155426362</v>
      </c>
      <c r="M309" s="146">
        <v>0</v>
      </c>
      <c r="N309" s="146">
        <v>0</v>
      </c>
      <c r="O309" s="146">
        <v>0</v>
      </c>
      <c r="P309" s="146">
        <v>0</v>
      </c>
      <c r="Q309" s="146">
        <v>0</v>
      </c>
      <c r="R309" s="147">
        <v>0</v>
      </c>
      <c r="S309" s="148">
        <f t="shared" si="126"/>
        <v>0.2738300155426362</v>
      </c>
      <c r="U309" s="206" t="s">
        <v>59</v>
      </c>
      <c r="V309" s="197">
        <v>0.23287297106945551</v>
      </c>
      <c r="W309" s="197">
        <v>0</v>
      </c>
      <c r="X309" s="197">
        <v>0</v>
      </c>
      <c r="Y309" s="197">
        <v>0</v>
      </c>
      <c r="Z309" s="197">
        <v>0</v>
      </c>
      <c r="AA309" s="197">
        <v>0</v>
      </c>
      <c r="AB309" s="197">
        <v>0</v>
      </c>
      <c r="AC309" s="198">
        <v>4.0957044473180666E-2</v>
      </c>
      <c r="AD309" s="199">
        <v>4.0957044473180666E-2</v>
      </c>
      <c r="AE309" s="199">
        <v>0</v>
      </c>
      <c r="AF309" s="199">
        <v>0</v>
      </c>
      <c r="AG309" s="199">
        <v>0</v>
      </c>
      <c r="AH309" s="199">
        <v>0</v>
      </c>
      <c r="AI309" s="200">
        <f t="shared" si="127"/>
        <v>0.2738300155426362</v>
      </c>
      <c r="AJ309" s="131" t="str">
        <f t="shared" si="128"/>
        <v/>
      </c>
      <c r="BA309" s="131"/>
      <c r="BR309" s="131"/>
      <c r="CG309" s="131"/>
    </row>
    <row r="310" spans="1:85">
      <c r="A310" s="162" t="s">
        <v>23</v>
      </c>
      <c r="B310" s="163">
        <v>0.2738300155426362</v>
      </c>
      <c r="C310" s="163">
        <v>0</v>
      </c>
      <c r="D310" s="163">
        <v>0</v>
      </c>
      <c r="E310" s="163">
        <v>0</v>
      </c>
      <c r="F310" s="304"/>
      <c r="G310" s="163">
        <v>0</v>
      </c>
      <c r="H310" s="164">
        <v>0</v>
      </c>
      <c r="I310" s="165">
        <f t="shared" si="125"/>
        <v>0.2738300155426362</v>
      </c>
      <c r="J310" s="139"/>
      <c r="K310" s="166" t="s">
        <v>23</v>
      </c>
      <c r="L310" s="167">
        <v>0.2738300155426362</v>
      </c>
      <c r="M310" s="167">
        <v>0</v>
      </c>
      <c r="N310" s="167">
        <v>0</v>
      </c>
      <c r="O310" s="167">
        <v>0</v>
      </c>
      <c r="P310" s="167">
        <v>0</v>
      </c>
      <c r="Q310" s="167">
        <v>0</v>
      </c>
      <c r="R310" s="168">
        <v>0</v>
      </c>
      <c r="S310" s="169">
        <f t="shared" si="126"/>
        <v>0.2738300155426362</v>
      </c>
      <c r="U310" s="207" t="s">
        <v>62</v>
      </c>
      <c r="V310" s="208">
        <v>0.23287297106945551</v>
      </c>
      <c r="W310" s="208">
        <v>0</v>
      </c>
      <c r="X310" s="208">
        <v>0</v>
      </c>
      <c r="Y310" s="208">
        <v>0</v>
      </c>
      <c r="Z310" s="208">
        <v>0</v>
      </c>
      <c r="AA310" s="208">
        <v>0</v>
      </c>
      <c r="AB310" s="208">
        <v>0</v>
      </c>
      <c r="AC310" s="208">
        <v>4.0957044473180666E-2</v>
      </c>
      <c r="AD310" s="208">
        <v>4.0957044473180666E-2</v>
      </c>
      <c r="AE310" s="208">
        <v>0</v>
      </c>
      <c r="AF310" s="208">
        <v>0</v>
      </c>
      <c r="AG310" s="208">
        <v>0</v>
      </c>
      <c r="AH310" s="92">
        <v>0</v>
      </c>
      <c r="AI310" s="209">
        <f t="shared" si="127"/>
        <v>0.2738300155426362</v>
      </c>
      <c r="AJ310" s="131" t="str">
        <f t="shared" si="128"/>
        <v/>
      </c>
      <c r="BA310" s="131"/>
      <c r="BR310" s="131"/>
      <c r="CG310" s="131"/>
    </row>
    <row r="311" spans="1:85">
      <c r="A311" s="170" t="s">
        <v>19</v>
      </c>
      <c r="B311" s="171">
        <v>0</v>
      </c>
      <c r="C311" s="171">
        <v>0</v>
      </c>
      <c r="D311" s="171">
        <v>0</v>
      </c>
      <c r="E311" s="171">
        <v>0</v>
      </c>
      <c r="F311" s="304"/>
      <c r="G311" s="171">
        <v>0</v>
      </c>
      <c r="H311" s="172">
        <v>0</v>
      </c>
      <c r="I311" s="173">
        <f t="shared" si="125"/>
        <v>0</v>
      </c>
      <c r="J311" s="139"/>
      <c r="K311" s="174" t="s">
        <v>19</v>
      </c>
      <c r="L311" s="171">
        <v>0</v>
      </c>
      <c r="M311" s="171">
        <v>0</v>
      </c>
      <c r="N311" s="171">
        <v>0</v>
      </c>
      <c r="O311" s="171">
        <v>0</v>
      </c>
      <c r="P311" s="171">
        <v>0</v>
      </c>
      <c r="Q311" s="171">
        <v>0</v>
      </c>
      <c r="R311" s="175">
        <v>0</v>
      </c>
      <c r="S311" s="176">
        <f t="shared" si="126"/>
        <v>0</v>
      </c>
      <c r="U311" s="210" t="s">
        <v>19</v>
      </c>
      <c r="V311" s="211">
        <v>0</v>
      </c>
      <c r="W311" s="211">
        <v>0</v>
      </c>
      <c r="X311" s="211">
        <v>0</v>
      </c>
      <c r="Y311" s="211">
        <v>0</v>
      </c>
      <c r="Z311" s="211">
        <v>0</v>
      </c>
      <c r="AA311" s="211">
        <v>0</v>
      </c>
      <c r="AB311" s="211">
        <v>0</v>
      </c>
      <c r="AC311" s="211">
        <v>0</v>
      </c>
      <c r="AD311" s="212">
        <v>0</v>
      </c>
      <c r="AE311" s="212">
        <v>0</v>
      </c>
      <c r="AF311" s="212">
        <v>0</v>
      </c>
      <c r="AG311" s="212">
        <v>0</v>
      </c>
      <c r="AH311" s="212">
        <v>0</v>
      </c>
      <c r="AI311" s="213">
        <f t="shared" si="127"/>
        <v>0</v>
      </c>
      <c r="AJ311" s="131" t="str">
        <f t="shared" si="128"/>
        <v/>
      </c>
      <c r="BA311" s="131"/>
      <c r="BR311" s="131"/>
      <c r="CG311" s="131"/>
    </row>
    <row r="312" spans="1:85">
      <c r="A312" s="162" t="s">
        <v>20</v>
      </c>
      <c r="B312" s="163">
        <v>0</v>
      </c>
      <c r="C312" s="163">
        <v>0</v>
      </c>
      <c r="D312" s="163">
        <v>0</v>
      </c>
      <c r="E312" s="163">
        <v>0</v>
      </c>
      <c r="F312" s="304"/>
      <c r="G312" s="163">
        <v>0</v>
      </c>
      <c r="H312" s="164">
        <v>0</v>
      </c>
      <c r="I312" s="165">
        <f t="shared" si="125"/>
        <v>0</v>
      </c>
      <c r="J312" s="139"/>
      <c r="K312" s="166" t="s">
        <v>20</v>
      </c>
      <c r="L312" s="167">
        <v>0</v>
      </c>
      <c r="M312" s="167">
        <v>0</v>
      </c>
      <c r="N312" s="167">
        <v>0</v>
      </c>
      <c r="O312" s="167">
        <v>0</v>
      </c>
      <c r="P312" s="167">
        <v>0</v>
      </c>
      <c r="Q312" s="167">
        <v>0</v>
      </c>
      <c r="R312" s="168">
        <v>0</v>
      </c>
      <c r="S312" s="169">
        <f t="shared" si="126"/>
        <v>0</v>
      </c>
      <c r="U312" s="207" t="s">
        <v>20</v>
      </c>
      <c r="V312" s="208">
        <v>0</v>
      </c>
      <c r="W312" s="208">
        <v>0</v>
      </c>
      <c r="X312" s="208">
        <v>0</v>
      </c>
      <c r="Y312" s="208">
        <v>0</v>
      </c>
      <c r="Z312" s="208">
        <v>0</v>
      </c>
      <c r="AA312" s="208">
        <v>0</v>
      </c>
      <c r="AB312" s="208">
        <v>0</v>
      </c>
      <c r="AC312" s="208">
        <v>0</v>
      </c>
      <c r="AD312" s="208">
        <v>0</v>
      </c>
      <c r="AE312" s="208">
        <v>0</v>
      </c>
      <c r="AF312" s="208">
        <v>0</v>
      </c>
      <c r="AG312" s="208">
        <v>0</v>
      </c>
      <c r="AH312" s="92">
        <v>0</v>
      </c>
      <c r="AI312" s="209">
        <f t="shared" si="127"/>
        <v>0</v>
      </c>
      <c r="AJ312" s="131" t="str">
        <f t="shared" si="128"/>
        <v/>
      </c>
      <c r="BA312" s="131"/>
      <c r="BR312" s="131"/>
      <c r="CG312" s="131"/>
    </row>
    <row r="313" spans="1:85" ht="15" thickBot="1">
      <c r="A313" s="177" t="s">
        <v>11</v>
      </c>
      <c r="B313" s="178">
        <v>0</v>
      </c>
      <c r="C313" s="178">
        <v>0</v>
      </c>
      <c r="D313" s="178">
        <v>0</v>
      </c>
      <c r="E313" s="178">
        <v>0</v>
      </c>
      <c r="F313" s="305"/>
      <c r="G313" s="178">
        <v>0</v>
      </c>
      <c r="H313" s="179">
        <v>0</v>
      </c>
      <c r="I313" s="180">
        <f t="shared" si="125"/>
        <v>0</v>
      </c>
      <c r="J313" s="139"/>
      <c r="K313" s="181" t="s">
        <v>11</v>
      </c>
      <c r="L313" s="178">
        <v>0</v>
      </c>
      <c r="M313" s="178">
        <v>0</v>
      </c>
      <c r="N313" s="178">
        <v>0</v>
      </c>
      <c r="O313" s="178">
        <v>0</v>
      </c>
      <c r="P313" s="178">
        <v>0</v>
      </c>
      <c r="Q313" s="178">
        <v>0</v>
      </c>
      <c r="R313" s="182">
        <v>0</v>
      </c>
      <c r="S313" s="183">
        <f t="shared" si="126"/>
        <v>0</v>
      </c>
      <c r="U313" s="210" t="s">
        <v>11</v>
      </c>
      <c r="V313" s="211">
        <v>0</v>
      </c>
      <c r="W313" s="211">
        <v>0</v>
      </c>
      <c r="X313" s="211">
        <v>0</v>
      </c>
      <c r="Y313" s="211">
        <v>0</v>
      </c>
      <c r="Z313" s="211">
        <v>0</v>
      </c>
      <c r="AA313" s="211">
        <v>0</v>
      </c>
      <c r="AB313" s="211">
        <v>0</v>
      </c>
      <c r="AC313" s="211">
        <v>0</v>
      </c>
      <c r="AD313" s="212">
        <v>0</v>
      </c>
      <c r="AE313" s="212">
        <v>0</v>
      </c>
      <c r="AF313" s="212">
        <v>0</v>
      </c>
      <c r="AG313" s="212">
        <v>0</v>
      </c>
      <c r="AH313" s="212">
        <v>0</v>
      </c>
      <c r="AI313" s="213">
        <f t="shared" si="127"/>
        <v>0</v>
      </c>
      <c r="AJ313" s="131" t="str">
        <f t="shared" si="128"/>
        <v/>
      </c>
      <c r="BA313" s="131"/>
      <c r="BR313" s="131"/>
      <c r="CG313" s="131"/>
    </row>
    <row r="314" spans="1:85" ht="15">
      <c r="A314" s="184" t="s">
        <v>26</v>
      </c>
      <c r="B314" s="185">
        <f>SUM(B293:B309)</f>
        <v>114.78744840327275</v>
      </c>
      <c r="C314" s="185">
        <f t="shared" ref="C314:I314" si="129">SUM(C293:C309)</f>
        <v>727.33705354351605</v>
      </c>
      <c r="D314" s="185">
        <f t="shared" si="129"/>
        <v>333.39685629574143</v>
      </c>
      <c r="E314" s="185">
        <f t="shared" si="129"/>
        <v>373.34454331728972</v>
      </c>
      <c r="F314" s="185">
        <f t="shared" si="129"/>
        <v>0</v>
      </c>
      <c r="G314" s="185">
        <f t="shared" si="129"/>
        <v>35.793287581541691</v>
      </c>
      <c r="H314" s="187">
        <f t="shared" si="129"/>
        <v>0</v>
      </c>
      <c r="I314" s="144">
        <f t="shared" si="129"/>
        <v>1584.6591891413616</v>
      </c>
      <c r="J314" s="139"/>
      <c r="K314" s="186" t="s">
        <v>26</v>
      </c>
      <c r="L314" s="185">
        <f>SUM(L293:L309)</f>
        <v>114.78744840327275</v>
      </c>
      <c r="M314" s="185">
        <f t="shared" ref="M314:S314" si="130">SUM(M293:M309)</f>
        <v>727.33705354351605</v>
      </c>
      <c r="N314" s="185">
        <f t="shared" si="130"/>
        <v>333.39685629574143</v>
      </c>
      <c r="O314" s="185">
        <f t="shared" si="130"/>
        <v>373.34454331728972</v>
      </c>
      <c r="P314" s="185">
        <f t="shared" si="130"/>
        <v>89.585417101850211</v>
      </c>
      <c r="Q314" s="185">
        <f t="shared" si="130"/>
        <v>35.793287581541691</v>
      </c>
      <c r="R314" s="187">
        <f t="shared" si="130"/>
        <v>0</v>
      </c>
      <c r="S314" s="188">
        <f t="shared" si="130"/>
        <v>1674.244606243212</v>
      </c>
      <c r="T314" s="131" t="str">
        <f>IF(ABS(S314-AI314)&gt;0.01,S314-AI314,"")</f>
        <v/>
      </c>
      <c r="U314" s="214" t="s">
        <v>60</v>
      </c>
      <c r="V314" s="215">
        <f>SUM(V293:V309)</f>
        <v>84.248663121236746</v>
      </c>
      <c r="W314" s="215">
        <f t="shared" ref="W314:AH314" si="131">SUM(W293:W309)</f>
        <v>28.794623867762606</v>
      </c>
      <c r="X314" s="215">
        <f t="shared" si="131"/>
        <v>35.793287581541691</v>
      </c>
      <c r="Y314" s="215">
        <f t="shared" si="131"/>
        <v>727.33705354351605</v>
      </c>
      <c r="Z314" s="215">
        <f t="shared" si="131"/>
        <v>321.67388109222617</v>
      </c>
      <c r="AA314" s="215">
        <f t="shared" si="131"/>
        <v>344.8352018047517</v>
      </c>
      <c r="AB314" s="215">
        <f t="shared" si="131"/>
        <v>89.585417101850211</v>
      </c>
      <c r="AC314" s="215">
        <f t="shared" si="131"/>
        <v>41.976478130326655</v>
      </c>
      <c r="AD314" s="216">
        <f t="shared" si="131"/>
        <v>1.7441614142733972</v>
      </c>
      <c r="AE314" s="216">
        <f t="shared" si="131"/>
        <v>20.541310682997739</v>
      </c>
      <c r="AF314" s="216">
        <f t="shared" si="131"/>
        <v>0</v>
      </c>
      <c r="AG314" s="216">
        <f t="shared" si="131"/>
        <v>11.722975203515244</v>
      </c>
      <c r="AH314" s="216">
        <f t="shared" si="131"/>
        <v>7.9680308295402718</v>
      </c>
      <c r="AI314" s="217">
        <f>SUM(V314:AC314)</f>
        <v>1674.2446062432118</v>
      </c>
      <c r="AJ314" s="131" t="str">
        <f t="shared" si="128"/>
        <v/>
      </c>
      <c r="BA314" s="131"/>
      <c r="BR314" s="131"/>
      <c r="CG314" s="131"/>
    </row>
    <row r="315" spans="1:85" s="2" customFormat="1" ht="15" thickBot="1">
      <c r="A315" s="15" t="s">
        <v>100</v>
      </c>
      <c r="B315" s="100">
        <f>IF($I314=0,"-",B314/$I314)</f>
        <v>7.2436678618239464E-2</v>
      </c>
      <c r="C315" s="100">
        <f t="shared" ref="C315:H315" si="132">IF($I314=0,"-",C314/$I314)</f>
        <v>0.45898642340730655</v>
      </c>
      <c r="D315" s="100">
        <f t="shared" si="132"/>
        <v>0.21039025841032138</v>
      </c>
      <c r="E315" s="100">
        <f t="shared" si="132"/>
        <v>0.23559926694369171</v>
      </c>
      <c r="F315" s="100">
        <f t="shared" si="132"/>
        <v>0</v>
      </c>
      <c r="G315" s="100">
        <f t="shared" si="132"/>
        <v>2.2587372620440915E-2</v>
      </c>
      <c r="H315" s="101">
        <f t="shared" si="132"/>
        <v>0</v>
      </c>
      <c r="I315" s="102">
        <f>SUM(B315:H315)</f>
        <v>1</v>
      </c>
      <c r="J315" s="131"/>
      <c r="K315" s="27" t="s">
        <v>100</v>
      </c>
      <c r="L315" s="76">
        <f t="shared" ref="L315:R315" si="133">IF($S314=0,"-",L314/$S314)</f>
        <v>6.8560739556952147E-2</v>
      </c>
      <c r="M315" s="76">
        <f t="shared" si="133"/>
        <v>0.43442699521401845</v>
      </c>
      <c r="N315" s="76">
        <f t="shared" si="133"/>
        <v>0.19913270441637604</v>
      </c>
      <c r="O315" s="76">
        <f t="shared" si="133"/>
        <v>0.22299283027408193</v>
      </c>
      <c r="P315" s="76">
        <f t="shared" si="133"/>
        <v>5.3507962198467693E-2</v>
      </c>
      <c r="Q315" s="76">
        <f t="shared" si="133"/>
        <v>2.1378768340103653E-2</v>
      </c>
      <c r="R315" s="77">
        <f t="shared" si="133"/>
        <v>0</v>
      </c>
      <c r="S315" s="78">
        <f>SUM(L315:R315)</f>
        <v>0.99999999999999978</v>
      </c>
      <c r="U315" s="36" t="s">
        <v>100</v>
      </c>
      <c r="V315" s="103">
        <f>+V314/$AI314</f>
        <v>5.0320402889204967E-2</v>
      </c>
      <c r="W315" s="103">
        <f t="shared" ref="W315:AH315" si="134">+W314/$AI314</f>
        <v>1.7198576456742491E-2</v>
      </c>
      <c r="X315" s="103">
        <f t="shared" si="134"/>
        <v>2.1378768340103656E-2</v>
      </c>
      <c r="Y315" s="103">
        <f t="shared" si="134"/>
        <v>0.43442699521401851</v>
      </c>
      <c r="Z315" s="103">
        <f t="shared" si="134"/>
        <v>0.1921307555017428</v>
      </c>
      <c r="AA315" s="103">
        <f t="shared" si="134"/>
        <v>0.20596464848617149</v>
      </c>
      <c r="AB315" s="103">
        <f t="shared" si="134"/>
        <v>5.35079621984677E-2</v>
      </c>
      <c r="AC315" s="103">
        <f t="shared" si="134"/>
        <v>2.5071890913548431E-2</v>
      </c>
      <c r="AD315" s="103">
        <f t="shared" si="134"/>
        <v>1.0417602110046927E-3</v>
      </c>
      <c r="AE315" s="103">
        <f t="shared" si="134"/>
        <v>1.2269002155598865E-2</v>
      </c>
      <c r="AF315" s="103">
        <f t="shared" si="134"/>
        <v>0</v>
      </c>
      <c r="AG315" s="103">
        <f t="shared" si="134"/>
        <v>7.001948914633258E-3</v>
      </c>
      <c r="AH315" s="103">
        <f t="shared" si="134"/>
        <v>4.7591796323116142E-3</v>
      </c>
      <c r="AI315" s="104">
        <f>SUM(V315:AC315)</f>
        <v>1</v>
      </c>
      <c r="AJ315" s="2" t="str">
        <f t="shared" si="128"/>
        <v/>
      </c>
    </row>
    <row r="316" spans="1:85" ht="15" thickBot="1">
      <c r="A316" s="218"/>
      <c r="B316" s="218"/>
      <c r="C316" s="218"/>
      <c r="D316" s="218"/>
      <c r="E316" s="218"/>
      <c r="F316" s="218"/>
      <c r="G316" s="218"/>
      <c r="H316" s="218"/>
      <c r="I316" s="218"/>
      <c r="K316" s="218"/>
      <c r="L316" s="218"/>
      <c r="M316" s="218"/>
      <c r="N316" s="218"/>
      <c r="O316" s="218"/>
      <c r="P316" s="218"/>
      <c r="Q316" s="218"/>
      <c r="R316" s="218"/>
      <c r="S316" s="218"/>
      <c r="AI316" s="139"/>
      <c r="BA316" s="131"/>
      <c r="BR316" s="131"/>
      <c r="CG316" s="131"/>
    </row>
    <row r="317" spans="1:85" ht="28.5">
      <c r="A317" s="328" t="s">
        <v>36</v>
      </c>
      <c r="B317" s="135" t="s">
        <v>0</v>
      </c>
      <c r="C317" s="135" t="s">
        <v>1</v>
      </c>
      <c r="D317" s="135" t="s">
        <v>2</v>
      </c>
      <c r="E317" s="135" t="s">
        <v>3</v>
      </c>
      <c r="F317" s="135" t="s">
        <v>27</v>
      </c>
      <c r="G317" s="135" t="s">
        <v>4</v>
      </c>
      <c r="H317" s="135" t="s">
        <v>5</v>
      </c>
      <c r="I317" s="136" t="s">
        <v>6</v>
      </c>
      <c r="K317" s="330" t="s">
        <v>36</v>
      </c>
      <c r="L317" s="137" t="s">
        <v>0</v>
      </c>
      <c r="M317" s="137" t="s">
        <v>1</v>
      </c>
      <c r="N317" s="137" t="s">
        <v>2</v>
      </c>
      <c r="O317" s="137" t="s">
        <v>3</v>
      </c>
      <c r="P317" s="137" t="s">
        <v>27</v>
      </c>
      <c r="Q317" s="137" t="s">
        <v>4</v>
      </c>
      <c r="R317" s="137" t="s">
        <v>5</v>
      </c>
      <c r="S317" s="138" t="s">
        <v>6</v>
      </c>
      <c r="U317" s="332" t="s">
        <v>36</v>
      </c>
      <c r="V317" s="190" t="s">
        <v>69</v>
      </c>
      <c r="W317" s="190" t="s">
        <v>70</v>
      </c>
      <c r="X317" s="190" t="s">
        <v>4</v>
      </c>
      <c r="Y317" s="190" t="s">
        <v>1</v>
      </c>
      <c r="Z317" s="190" t="s">
        <v>2</v>
      </c>
      <c r="AA317" s="190" t="s">
        <v>3</v>
      </c>
      <c r="AB317" s="190" t="s">
        <v>52</v>
      </c>
      <c r="AC317" s="190" t="s">
        <v>64</v>
      </c>
      <c r="AD317" s="191" t="s">
        <v>72</v>
      </c>
      <c r="AE317" s="191" t="s">
        <v>79</v>
      </c>
      <c r="AF317" s="191" t="s">
        <v>73</v>
      </c>
      <c r="AG317" s="191" t="s">
        <v>80</v>
      </c>
      <c r="AH317" s="191" t="s">
        <v>81</v>
      </c>
      <c r="AI317" s="192" t="s">
        <v>60</v>
      </c>
      <c r="BA317" s="131"/>
      <c r="BR317" s="131"/>
      <c r="CG317" s="131"/>
    </row>
    <row r="318" spans="1:85" ht="15">
      <c r="A318" s="329" t="s">
        <v>36</v>
      </c>
      <c r="B318" s="294" t="s">
        <v>109</v>
      </c>
      <c r="C318" s="295"/>
      <c r="D318" s="295"/>
      <c r="E318" s="295"/>
      <c r="F318" s="295"/>
      <c r="G318" s="295"/>
      <c r="H318" s="295"/>
      <c r="I318" s="296"/>
      <c r="K318" s="331" t="s">
        <v>36</v>
      </c>
      <c r="L318" s="297" t="s">
        <v>109</v>
      </c>
      <c r="M318" s="298"/>
      <c r="N318" s="298"/>
      <c r="O318" s="298"/>
      <c r="P318" s="298"/>
      <c r="Q318" s="298"/>
      <c r="R318" s="298"/>
      <c r="S318" s="299"/>
      <c r="U318" s="333" t="s">
        <v>36</v>
      </c>
      <c r="V318" s="326" t="s">
        <v>109</v>
      </c>
      <c r="W318" s="326"/>
      <c r="X318" s="326"/>
      <c r="Y318" s="326"/>
      <c r="Z318" s="326"/>
      <c r="AA318" s="326"/>
      <c r="AB318" s="326"/>
      <c r="AC318" s="326"/>
      <c r="AD318" s="326"/>
      <c r="AE318" s="326"/>
      <c r="AF318" s="326"/>
      <c r="AG318" s="326"/>
      <c r="AH318" s="326"/>
      <c r="AI318" s="327"/>
      <c r="BA318" s="131"/>
      <c r="BR318" s="131"/>
      <c r="CG318" s="131"/>
    </row>
    <row r="319" spans="1:85" ht="15">
      <c r="A319" s="141" t="s">
        <v>7</v>
      </c>
      <c r="B319" s="142">
        <v>0</v>
      </c>
      <c r="C319" s="142">
        <v>0</v>
      </c>
      <c r="D319" s="142">
        <v>0</v>
      </c>
      <c r="E319" s="142">
        <v>0</v>
      </c>
      <c r="F319" s="303"/>
      <c r="G319" s="142">
        <v>0</v>
      </c>
      <c r="H319" s="143">
        <v>0</v>
      </c>
      <c r="I319" s="144">
        <f>SUM(B319:H319)</f>
        <v>0</v>
      </c>
      <c r="J319" s="139"/>
      <c r="K319" s="193" t="s">
        <v>7</v>
      </c>
      <c r="L319" s="142">
        <v>0</v>
      </c>
      <c r="M319" s="142">
        <v>0</v>
      </c>
      <c r="N319" s="142">
        <v>0</v>
      </c>
      <c r="O319" s="142">
        <v>0</v>
      </c>
      <c r="P319" s="142">
        <v>0</v>
      </c>
      <c r="Q319" s="142">
        <v>0</v>
      </c>
      <c r="R319" s="194">
        <v>0</v>
      </c>
      <c r="S319" s="195">
        <f>SUM(L319:R319)</f>
        <v>0</v>
      </c>
      <c r="U319" s="196" t="s">
        <v>7</v>
      </c>
      <c r="V319" s="197">
        <v>0</v>
      </c>
      <c r="W319" s="197">
        <v>0</v>
      </c>
      <c r="X319" s="197">
        <v>0</v>
      </c>
      <c r="Y319" s="197">
        <v>0</v>
      </c>
      <c r="Z319" s="197">
        <v>0</v>
      </c>
      <c r="AA319" s="197">
        <v>0</v>
      </c>
      <c r="AB319" s="197">
        <v>0</v>
      </c>
      <c r="AC319" s="198">
        <v>0</v>
      </c>
      <c r="AD319" s="199">
        <v>0</v>
      </c>
      <c r="AE319" s="199">
        <v>0</v>
      </c>
      <c r="AF319" s="199">
        <v>0</v>
      </c>
      <c r="AG319" s="199">
        <v>0</v>
      </c>
      <c r="AH319" s="199">
        <v>0</v>
      </c>
      <c r="AI319" s="200">
        <f>SUM(V319:AC319)</f>
        <v>0</v>
      </c>
      <c r="AJ319" s="131" t="str">
        <f>IF(ABS(S319-AI319)&gt;0.001,S319-AI319,"")</f>
        <v/>
      </c>
      <c r="BA319" s="131"/>
      <c r="BR319" s="131"/>
      <c r="CG319" s="131"/>
    </row>
    <row r="320" spans="1:85" ht="15">
      <c r="A320" s="149" t="s">
        <v>8</v>
      </c>
      <c r="B320" s="150">
        <v>0</v>
      </c>
      <c r="C320" s="150">
        <v>0</v>
      </c>
      <c r="D320" s="150">
        <v>0</v>
      </c>
      <c r="E320" s="150">
        <v>0</v>
      </c>
      <c r="F320" s="304"/>
      <c r="G320" s="150">
        <v>0</v>
      </c>
      <c r="H320" s="151">
        <v>0</v>
      </c>
      <c r="I320" s="152">
        <f t="shared" ref="I320:I339" si="135">SUM(B320:H320)</f>
        <v>0</v>
      </c>
      <c r="J320" s="139"/>
      <c r="K320" s="153" t="s">
        <v>8</v>
      </c>
      <c r="L320" s="154">
        <v>0</v>
      </c>
      <c r="M320" s="154">
        <v>0</v>
      </c>
      <c r="N320" s="154">
        <v>0</v>
      </c>
      <c r="O320" s="154">
        <v>0</v>
      </c>
      <c r="P320" s="154">
        <v>0</v>
      </c>
      <c r="Q320" s="154">
        <v>0</v>
      </c>
      <c r="R320" s="155">
        <v>0</v>
      </c>
      <c r="S320" s="156">
        <f t="shared" ref="S320:S339" si="136">SUM(L320:R320)</f>
        <v>0</v>
      </c>
      <c r="U320" s="201" t="s">
        <v>8</v>
      </c>
      <c r="V320" s="202">
        <v>0</v>
      </c>
      <c r="W320" s="202">
        <v>0</v>
      </c>
      <c r="X320" s="202">
        <v>0</v>
      </c>
      <c r="Y320" s="202">
        <v>0</v>
      </c>
      <c r="Z320" s="202">
        <v>0</v>
      </c>
      <c r="AA320" s="202">
        <v>0</v>
      </c>
      <c r="AB320" s="202">
        <v>0</v>
      </c>
      <c r="AC320" s="203">
        <v>0</v>
      </c>
      <c r="AD320" s="202">
        <v>0</v>
      </c>
      <c r="AE320" s="202">
        <v>0</v>
      </c>
      <c r="AF320" s="202">
        <v>0</v>
      </c>
      <c r="AG320" s="202">
        <v>0</v>
      </c>
      <c r="AH320" s="202">
        <v>0</v>
      </c>
      <c r="AI320" s="204">
        <f t="shared" ref="AI320:AI339" si="137">SUM(V320:AC320)</f>
        <v>0</v>
      </c>
      <c r="AJ320" s="131" t="str">
        <f t="shared" ref="AJ320:AJ341" si="138">IF(ABS(S320-AI320)&gt;0.001,S320-AI320,"")</f>
        <v/>
      </c>
      <c r="BA320" s="131"/>
      <c r="BR320" s="131"/>
      <c r="CG320" s="131"/>
    </row>
    <row r="321" spans="1:85" ht="15">
      <c r="A321" s="157" t="s">
        <v>10</v>
      </c>
      <c r="B321" s="146">
        <v>0</v>
      </c>
      <c r="C321" s="146">
        <v>0</v>
      </c>
      <c r="D321" s="146">
        <v>0</v>
      </c>
      <c r="E321" s="146">
        <v>0</v>
      </c>
      <c r="F321" s="304"/>
      <c r="G321" s="146">
        <v>0</v>
      </c>
      <c r="H321" s="158">
        <v>0</v>
      </c>
      <c r="I321" s="144">
        <f t="shared" si="135"/>
        <v>0</v>
      </c>
      <c r="J321" s="139"/>
      <c r="K321" s="159" t="s">
        <v>10</v>
      </c>
      <c r="L321" s="146">
        <v>0</v>
      </c>
      <c r="M321" s="146">
        <v>0</v>
      </c>
      <c r="N321" s="146">
        <v>0</v>
      </c>
      <c r="O321" s="146">
        <v>0</v>
      </c>
      <c r="P321" s="146">
        <v>0</v>
      </c>
      <c r="Q321" s="146">
        <v>0</v>
      </c>
      <c r="R321" s="147">
        <v>0</v>
      </c>
      <c r="S321" s="148">
        <f t="shared" si="136"/>
        <v>0</v>
      </c>
      <c r="U321" s="205" t="s">
        <v>10</v>
      </c>
      <c r="V321" s="197">
        <v>0</v>
      </c>
      <c r="W321" s="197">
        <v>0</v>
      </c>
      <c r="X321" s="197">
        <v>0</v>
      </c>
      <c r="Y321" s="197">
        <v>0</v>
      </c>
      <c r="Z321" s="197">
        <v>0</v>
      </c>
      <c r="AA321" s="197">
        <v>0</v>
      </c>
      <c r="AB321" s="197">
        <v>0</v>
      </c>
      <c r="AC321" s="198">
        <v>0</v>
      </c>
      <c r="AD321" s="199">
        <v>0</v>
      </c>
      <c r="AE321" s="199">
        <v>0</v>
      </c>
      <c r="AF321" s="199">
        <v>0</v>
      </c>
      <c r="AG321" s="199">
        <v>0</v>
      </c>
      <c r="AH321" s="199">
        <v>0</v>
      </c>
      <c r="AI321" s="200">
        <f t="shared" si="137"/>
        <v>0</v>
      </c>
      <c r="AJ321" s="131" t="str">
        <f t="shared" si="138"/>
        <v/>
      </c>
      <c r="BA321" s="131"/>
      <c r="BR321" s="131"/>
      <c r="CG321" s="131"/>
    </row>
    <row r="322" spans="1:85" ht="15">
      <c r="A322" s="149" t="s">
        <v>53</v>
      </c>
      <c r="B322" s="150">
        <v>0</v>
      </c>
      <c r="C322" s="150">
        <v>0</v>
      </c>
      <c r="D322" s="150">
        <v>0</v>
      </c>
      <c r="E322" s="150">
        <v>0</v>
      </c>
      <c r="F322" s="304"/>
      <c r="G322" s="150">
        <v>0</v>
      </c>
      <c r="H322" s="151">
        <v>0</v>
      </c>
      <c r="I322" s="152">
        <f t="shared" si="135"/>
        <v>0</v>
      </c>
      <c r="J322" s="139"/>
      <c r="K322" s="153" t="s">
        <v>53</v>
      </c>
      <c r="L322" s="154">
        <v>0</v>
      </c>
      <c r="M322" s="154">
        <v>0</v>
      </c>
      <c r="N322" s="154">
        <v>0</v>
      </c>
      <c r="O322" s="154">
        <v>0</v>
      </c>
      <c r="P322" s="154">
        <v>0</v>
      </c>
      <c r="Q322" s="154">
        <v>0</v>
      </c>
      <c r="R322" s="155">
        <v>0</v>
      </c>
      <c r="S322" s="156">
        <f t="shared" si="136"/>
        <v>0</v>
      </c>
      <c r="U322" s="201" t="s">
        <v>53</v>
      </c>
      <c r="V322" s="202">
        <v>0</v>
      </c>
      <c r="W322" s="202">
        <v>0</v>
      </c>
      <c r="X322" s="202">
        <v>0</v>
      </c>
      <c r="Y322" s="202">
        <v>0</v>
      </c>
      <c r="Z322" s="202">
        <v>0</v>
      </c>
      <c r="AA322" s="202">
        <v>0</v>
      </c>
      <c r="AB322" s="202">
        <v>0</v>
      </c>
      <c r="AC322" s="203">
        <v>0</v>
      </c>
      <c r="AD322" s="202">
        <v>0</v>
      </c>
      <c r="AE322" s="202">
        <v>0</v>
      </c>
      <c r="AF322" s="202">
        <v>0</v>
      </c>
      <c r="AG322" s="202">
        <v>0</v>
      </c>
      <c r="AH322" s="202">
        <v>0</v>
      </c>
      <c r="AI322" s="204">
        <f t="shared" si="137"/>
        <v>0</v>
      </c>
      <c r="AJ322" s="131" t="str">
        <f t="shared" si="138"/>
        <v/>
      </c>
      <c r="BA322" s="131"/>
      <c r="BR322" s="131"/>
      <c r="CG322" s="131"/>
    </row>
    <row r="323" spans="1:85" ht="15">
      <c r="A323" s="157" t="s">
        <v>16</v>
      </c>
      <c r="B323" s="146">
        <v>0.37939338014934204</v>
      </c>
      <c r="C323" s="146">
        <v>2.2417704632021165</v>
      </c>
      <c r="D323" s="146">
        <v>2.5613978925258563E-2</v>
      </c>
      <c r="E323" s="146">
        <v>0</v>
      </c>
      <c r="F323" s="304"/>
      <c r="G323" s="146">
        <v>0</v>
      </c>
      <c r="H323" s="158">
        <v>0</v>
      </c>
      <c r="I323" s="144">
        <f t="shared" si="135"/>
        <v>2.6467778222767171</v>
      </c>
      <c r="J323" s="139"/>
      <c r="K323" s="159" t="s">
        <v>16</v>
      </c>
      <c r="L323" s="146">
        <v>0.37939338014934204</v>
      </c>
      <c r="M323" s="146">
        <v>2.2417704632021165</v>
      </c>
      <c r="N323" s="146">
        <v>2.5613978925258563E-2</v>
      </c>
      <c r="O323" s="146">
        <v>0</v>
      </c>
      <c r="P323" s="146">
        <v>0</v>
      </c>
      <c r="Q323" s="146">
        <v>0</v>
      </c>
      <c r="R323" s="147">
        <v>0</v>
      </c>
      <c r="S323" s="148">
        <f t="shared" si="136"/>
        <v>2.6467778222767171</v>
      </c>
      <c r="U323" s="205" t="s">
        <v>16</v>
      </c>
      <c r="V323" s="197">
        <v>0.37939338014934204</v>
      </c>
      <c r="W323" s="197">
        <v>0</v>
      </c>
      <c r="X323" s="197">
        <v>0</v>
      </c>
      <c r="Y323" s="197">
        <v>2.2417704632021165</v>
      </c>
      <c r="Z323" s="197">
        <v>2.5613978925258563E-2</v>
      </c>
      <c r="AA323" s="197">
        <v>0</v>
      </c>
      <c r="AB323" s="197">
        <v>0</v>
      </c>
      <c r="AC323" s="198">
        <v>0</v>
      </c>
      <c r="AD323" s="199">
        <v>0</v>
      </c>
      <c r="AE323" s="199">
        <v>0</v>
      </c>
      <c r="AF323" s="199">
        <v>0</v>
      </c>
      <c r="AG323" s="199">
        <v>0</v>
      </c>
      <c r="AH323" s="199">
        <v>0</v>
      </c>
      <c r="AI323" s="200">
        <f t="shared" si="137"/>
        <v>2.6467778222767171</v>
      </c>
      <c r="AJ323" s="131" t="str">
        <f t="shared" si="138"/>
        <v/>
      </c>
      <c r="BA323" s="131"/>
      <c r="BR323" s="131"/>
      <c r="CG323" s="131"/>
    </row>
    <row r="324" spans="1:85" ht="15">
      <c r="A324" s="149" t="s">
        <v>15</v>
      </c>
      <c r="B324" s="150">
        <v>1.2079940254961425</v>
      </c>
      <c r="C324" s="150">
        <v>0</v>
      </c>
      <c r="D324" s="150">
        <v>0</v>
      </c>
      <c r="E324" s="150">
        <v>0</v>
      </c>
      <c r="F324" s="304"/>
      <c r="G324" s="150">
        <v>0</v>
      </c>
      <c r="H324" s="151">
        <v>0</v>
      </c>
      <c r="I324" s="152">
        <f t="shared" si="135"/>
        <v>1.2079940254961425</v>
      </c>
      <c r="J324" s="139"/>
      <c r="K324" s="153" t="s">
        <v>15</v>
      </c>
      <c r="L324" s="154">
        <v>1.2079940254961425</v>
      </c>
      <c r="M324" s="154">
        <v>0</v>
      </c>
      <c r="N324" s="154">
        <v>0</v>
      </c>
      <c r="O324" s="154">
        <v>0</v>
      </c>
      <c r="P324" s="154">
        <v>0</v>
      </c>
      <c r="Q324" s="154">
        <v>0</v>
      </c>
      <c r="R324" s="155">
        <v>0</v>
      </c>
      <c r="S324" s="156">
        <f t="shared" si="136"/>
        <v>1.2079940254961425</v>
      </c>
      <c r="U324" s="201" t="s">
        <v>54</v>
      </c>
      <c r="V324" s="202">
        <v>1.2079940254961425</v>
      </c>
      <c r="W324" s="202">
        <v>0</v>
      </c>
      <c r="X324" s="202">
        <v>0</v>
      </c>
      <c r="Y324" s="202">
        <v>0</v>
      </c>
      <c r="Z324" s="202">
        <v>0</v>
      </c>
      <c r="AA324" s="202">
        <v>0</v>
      </c>
      <c r="AB324" s="202">
        <v>0</v>
      </c>
      <c r="AC324" s="203">
        <v>0</v>
      </c>
      <c r="AD324" s="202">
        <v>0</v>
      </c>
      <c r="AE324" s="202">
        <v>0</v>
      </c>
      <c r="AF324" s="202">
        <v>0</v>
      </c>
      <c r="AG324" s="202">
        <v>0</v>
      </c>
      <c r="AH324" s="202">
        <v>0</v>
      </c>
      <c r="AI324" s="204">
        <f t="shared" si="137"/>
        <v>1.2079940254961425</v>
      </c>
      <c r="AJ324" s="131" t="str">
        <f t="shared" si="138"/>
        <v/>
      </c>
      <c r="BA324" s="131"/>
      <c r="BR324" s="131"/>
      <c r="CG324" s="131"/>
    </row>
    <row r="325" spans="1:85" ht="15">
      <c r="A325" s="157" t="s">
        <v>55</v>
      </c>
      <c r="B325" s="146">
        <v>0</v>
      </c>
      <c r="C325" s="146">
        <v>0</v>
      </c>
      <c r="D325" s="146">
        <v>0</v>
      </c>
      <c r="E325" s="146">
        <v>1.416832716576962E-2</v>
      </c>
      <c r="F325" s="304"/>
      <c r="G325" s="146">
        <v>0</v>
      </c>
      <c r="H325" s="158">
        <v>0</v>
      </c>
      <c r="I325" s="144">
        <f t="shared" si="135"/>
        <v>1.416832716576962E-2</v>
      </c>
      <c r="J325" s="139"/>
      <c r="K325" s="159" t="s">
        <v>55</v>
      </c>
      <c r="L325" s="146">
        <v>0</v>
      </c>
      <c r="M325" s="146">
        <v>0</v>
      </c>
      <c r="N325" s="146">
        <v>0</v>
      </c>
      <c r="O325" s="146">
        <v>1.416832716576962E-2</v>
      </c>
      <c r="P325" s="146">
        <v>10.409110281046447</v>
      </c>
      <c r="Q325" s="146">
        <v>0</v>
      </c>
      <c r="R325" s="147">
        <v>0</v>
      </c>
      <c r="S325" s="148">
        <f t="shared" si="136"/>
        <v>10.423278608212216</v>
      </c>
      <c r="U325" s="205" t="s">
        <v>55</v>
      </c>
      <c r="V325" s="197">
        <v>0</v>
      </c>
      <c r="W325" s="197">
        <v>0</v>
      </c>
      <c r="X325" s="197">
        <v>0</v>
      </c>
      <c r="Y325" s="197">
        <v>0</v>
      </c>
      <c r="Z325" s="197">
        <v>0</v>
      </c>
      <c r="AA325" s="197">
        <v>1.9479826534055355E-5</v>
      </c>
      <c r="AB325" s="197">
        <v>10.409110281046447</v>
      </c>
      <c r="AC325" s="198">
        <v>1.4148847339235564E-2</v>
      </c>
      <c r="AD325" s="197">
        <v>0</v>
      </c>
      <c r="AE325" s="197">
        <v>0</v>
      </c>
      <c r="AF325" s="197">
        <v>0</v>
      </c>
      <c r="AG325" s="197">
        <v>0</v>
      </c>
      <c r="AH325" s="197">
        <v>1.4148847339235564E-2</v>
      </c>
      <c r="AI325" s="200">
        <f t="shared" si="137"/>
        <v>10.423278608212216</v>
      </c>
      <c r="AJ325" s="131" t="str">
        <f t="shared" si="138"/>
        <v/>
      </c>
      <c r="BA325" s="131"/>
      <c r="BR325" s="131"/>
      <c r="CG325" s="131"/>
    </row>
    <row r="326" spans="1:85" ht="15">
      <c r="A326" s="149" t="s">
        <v>12</v>
      </c>
      <c r="B326" s="150">
        <v>0</v>
      </c>
      <c r="C326" s="150">
        <v>0</v>
      </c>
      <c r="D326" s="150">
        <v>0</v>
      </c>
      <c r="E326" s="150">
        <v>0</v>
      </c>
      <c r="F326" s="304"/>
      <c r="G326" s="150">
        <v>0</v>
      </c>
      <c r="H326" s="151">
        <v>0</v>
      </c>
      <c r="I326" s="152">
        <f t="shared" si="135"/>
        <v>0</v>
      </c>
      <c r="J326" s="139"/>
      <c r="K326" s="153" t="s">
        <v>12</v>
      </c>
      <c r="L326" s="154">
        <v>0</v>
      </c>
      <c r="M326" s="154">
        <v>0</v>
      </c>
      <c r="N326" s="154">
        <v>0</v>
      </c>
      <c r="O326" s="154">
        <v>0</v>
      </c>
      <c r="P326" s="154">
        <v>0.35117062590692438</v>
      </c>
      <c r="Q326" s="154">
        <v>0</v>
      </c>
      <c r="R326" s="155">
        <v>0</v>
      </c>
      <c r="S326" s="156">
        <f t="shared" si="136"/>
        <v>0.35117062590692438</v>
      </c>
      <c r="U326" s="201" t="s">
        <v>12</v>
      </c>
      <c r="V326" s="202">
        <v>0</v>
      </c>
      <c r="W326" s="202">
        <v>0</v>
      </c>
      <c r="X326" s="202">
        <v>0</v>
      </c>
      <c r="Y326" s="202">
        <v>0</v>
      </c>
      <c r="Z326" s="202">
        <v>0</v>
      </c>
      <c r="AA326" s="202">
        <v>0</v>
      </c>
      <c r="AB326" s="202">
        <v>0.35117062590692438</v>
      </c>
      <c r="AC326" s="203">
        <v>0</v>
      </c>
      <c r="AD326" s="202">
        <v>0</v>
      </c>
      <c r="AE326" s="202">
        <v>0</v>
      </c>
      <c r="AF326" s="202">
        <v>0</v>
      </c>
      <c r="AG326" s="202">
        <v>0</v>
      </c>
      <c r="AH326" s="202">
        <v>0</v>
      </c>
      <c r="AI326" s="204">
        <f t="shared" si="137"/>
        <v>0.35117062590692438</v>
      </c>
      <c r="AJ326" s="131" t="str">
        <f t="shared" si="138"/>
        <v/>
      </c>
      <c r="BA326" s="131"/>
      <c r="BR326" s="131"/>
      <c r="CG326" s="131"/>
    </row>
    <row r="327" spans="1:85" ht="15">
      <c r="A327" s="157" t="s">
        <v>56</v>
      </c>
      <c r="B327" s="146">
        <v>0</v>
      </c>
      <c r="C327" s="146">
        <v>0</v>
      </c>
      <c r="D327" s="146">
        <v>0</v>
      </c>
      <c r="E327" s="146">
        <v>0</v>
      </c>
      <c r="F327" s="304"/>
      <c r="G327" s="146">
        <v>0</v>
      </c>
      <c r="H327" s="158">
        <v>0</v>
      </c>
      <c r="I327" s="144">
        <f t="shared" si="135"/>
        <v>0</v>
      </c>
      <c r="J327" s="139"/>
      <c r="K327" s="159" t="s">
        <v>56</v>
      </c>
      <c r="L327" s="146">
        <v>0</v>
      </c>
      <c r="M327" s="146">
        <v>0</v>
      </c>
      <c r="N327" s="146">
        <v>0</v>
      </c>
      <c r="O327" s="146">
        <v>0</v>
      </c>
      <c r="P327" s="146">
        <v>0</v>
      </c>
      <c r="Q327" s="146">
        <v>0</v>
      </c>
      <c r="R327" s="147">
        <v>0</v>
      </c>
      <c r="S327" s="148">
        <f t="shared" si="136"/>
        <v>0</v>
      </c>
      <c r="U327" s="205" t="s">
        <v>56</v>
      </c>
      <c r="V327" s="197">
        <v>0</v>
      </c>
      <c r="W327" s="197">
        <v>0</v>
      </c>
      <c r="X327" s="197">
        <v>0</v>
      </c>
      <c r="Y327" s="197">
        <v>0</v>
      </c>
      <c r="Z327" s="197">
        <v>0</v>
      </c>
      <c r="AA327" s="197">
        <v>0</v>
      </c>
      <c r="AB327" s="197">
        <v>0</v>
      </c>
      <c r="AC327" s="198">
        <v>0</v>
      </c>
      <c r="AD327" s="197">
        <v>0</v>
      </c>
      <c r="AE327" s="197">
        <v>0</v>
      </c>
      <c r="AF327" s="197">
        <v>0</v>
      </c>
      <c r="AG327" s="197">
        <v>0</v>
      </c>
      <c r="AH327" s="197">
        <v>0</v>
      </c>
      <c r="AI327" s="200">
        <f t="shared" si="137"/>
        <v>0</v>
      </c>
      <c r="AJ327" s="131" t="str">
        <f t="shared" si="138"/>
        <v/>
      </c>
      <c r="BA327" s="131"/>
      <c r="BR327" s="131"/>
      <c r="CG327" s="131"/>
    </row>
    <row r="328" spans="1:85" ht="15">
      <c r="A328" s="149" t="s">
        <v>17</v>
      </c>
      <c r="B328" s="150">
        <v>0.53972853308105706</v>
      </c>
      <c r="C328" s="150">
        <v>0</v>
      </c>
      <c r="D328" s="150">
        <v>5.9687626011316874</v>
      </c>
      <c r="E328" s="150">
        <v>0</v>
      </c>
      <c r="F328" s="304"/>
      <c r="G328" s="150">
        <v>0</v>
      </c>
      <c r="H328" s="151">
        <v>0</v>
      </c>
      <c r="I328" s="152">
        <f t="shared" si="135"/>
        <v>6.5084911342127443</v>
      </c>
      <c r="J328" s="139"/>
      <c r="K328" s="153" t="s">
        <v>17</v>
      </c>
      <c r="L328" s="154">
        <v>0.53972853308105706</v>
      </c>
      <c r="M328" s="154">
        <v>0</v>
      </c>
      <c r="N328" s="154">
        <v>5.9687626011316874</v>
      </c>
      <c r="O328" s="154">
        <v>0</v>
      </c>
      <c r="P328" s="154">
        <v>0.89060487804878219</v>
      </c>
      <c r="Q328" s="154">
        <v>0</v>
      </c>
      <c r="R328" s="155">
        <v>0</v>
      </c>
      <c r="S328" s="156">
        <f t="shared" si="136"/>
        <v>7.3990960122615261</v>
      </c>
      <c r="U328" s="201" t="s">
        <v>17</v>
      </c>
      <c r="V328" s="202">
        <v>0.53972853308105706</v>
      </c>
      <c r="W328" s="202">
        <v>0</v>
      </c>
      <c r="X328" s="202">
        <v>0</v>
      </c>
      <c r="Y328" s="202">
        <v>0</v>
      </c>
      <c r="Z328" s="202">
        <v>5.9687626011316874</v>
      </c>
      <c r="AA328" s="202">
        <v>0</v>
      </c>
      <c r="AB328" s="202">
        <v>0.89060487804878219</v>
      </c>
      <c r="AC328" s="203">
        <v>0</v>
      </c>
      <c r="AD328" s="202">
        <v>0</v>
      </c>
      <c r="AE328" s="202">
        <v>0</v>
      </c>
      <c r="AF328" s="202">
        <v>0</v>
      </c>
      <c r="AG328" s="202">
        <v>0</v>
      </c>
      <c r="AH328" s="202">
        <v>0</v>
      </c>
      <c r="AI328" s="204">
        <f t="shared" si="137"/>
        <v>7.3990960122615261</v>
      </c>
      <c r="AJ328" s="131" t="str">
        <f t="shared" si="138"/>
        <v/>
      </c>
      <c r="BA328" s="131"/>
      <c r="BR328" s="131"/>
      <c r="CG328" s="131"/>
    </row>
    <row r="329" spans="1:85" ht="15">
      <c r="A329" s="157" t="s">
        <v>141</v>
      </c>
      <c r="B329" s="146">
        <v>33.926763880515402</v>
      </c>
      <c r="C329" s="146">
        <v>421.82084079824904</v>
      </c>
      <c r="D329" s="146">
        <v>57.956361823270107</v>
      </c>
      <c r="E329" s="146">
        <v>30.273573230263814</v>
      </c>
      <c r="F329" s="304"/>
      <c r="G329" s="146">
        <v>0</v>
      </c>
      <c r="H329" s="158">
        <v>0</v>
      </c>
      <c r="I329" s="144">
        <f t="shared" si="135"/>
        <v>543.97753973229828</v>
      </c>
      <c r="J329" s="139"/>
      <c r="K329" s="159" t="s">
        <v>141</v>
      </c>
      <c r="L329" s="146">
        <v>33.926763880515402</v>
      </c>
      <c r="M329" s="146">
        <v>421.82084079824904</v>
      </c>
      <c r="N329" s="146">
        <v>57.956361823270107</v>
      </c>
      <c r="O329" s="146">
        <v>30.273573230263814</v>
      </c>
      <c r="P329" s="146">
        <v>0.1602684665952705</v>
      </c>
      <c r="Q329" s="146">
        <v>0</v>
      </c>
      <c r="R329" s="147">
        <v>0</v>
      </c>
      <c r="S329" s="148">
        <f t="shared" si="136"/>
        <v>544.13780819889359</v>
      </c>
      <c r="U329" s="205" t="s">
        <v>141</v>
      </c>
      <c r="V329" s="197">
        <v>33.926763880515402</v>
      </c>
      <c r="W329" s="197">
        <v>0</v>
      </c>
      <c r="X329" s="197">
        <v>0</v>
      </c>
      <c r="Y329" s="197">
        <v>421.82084079824904</v>
      </c>
      <c r="Z329" s="197">
        <v>56.296877487248743</v>
      </c>
      <c r="AA329" s="197">
        <v>1.4029584029168161</v>
      </c>
      <c r="AB329" s="197">
        <v>0.1602684665952705</v>
      </c>
      <c r="AC329" s="198">
        <v>30.530099163368369</v>
      </c>
      <c r="AD329" s="197">
        <v>0</v>
      </c>
      <c r="AE329" s="197">
        <v>0</v>
      </c>
      <c r="AF329" s="197">
        <v>0</v>
      </c>
      <c r="AG329" s="197">
        <v>1.6594843360213676</v>
      </c>
      <c r="AH329" s="197">
        <v>28.870614827346998</v>
      </c>
      <c r="AI329" s="200">
        <f t="shared" si="137"/>
        <v>544.13780819889371</v>
      </c>
      <c r="AJ329" s="131" t="str">
        <f t="shared" si="138"/>
        <v/>
      </c>
      <c r="BA329" s="131"/>
      <c r="BR329" s="131"/>
      <c r="CG329" s="131"/>
    </row>
    <row r="330" spans="1:85" ht="15">
      <c r="A330" s="149" t="s">
        <v>25</v>
      </c>
      <c r="B330" s="150">
        <v>7.4180131170695898</v>
      </c>
      <c r="C330" s="150">
        <v>48.943358880515618</v>
      </c>
      <c r="D330" s="150">
        <v>0.32559408469332324</v>
      </c>
      <c r="E330" s="150">
        <v>250.67706726485031</v>
      </c>
      <c r="F330" s="304"/>
      <c r="G330" s="150">
        <v>11.361968907046803</v>
      </c>
      <c r="H330" s="151">
        <v>0</v>
      </c>
      <c r="I330" s="152">
        <f t="shared" si="135"/>
        <v>318.72600225417563</v>
      </c>
      <c r="J330" s="139"/>
      <c r="K330" s="153" t="s">
        <v>25</v>
      </c>
      <c r="L330" s="154">
        <v>7.4180131170695898</v>
      </c>
      <c r="M330" s="154">
        <v>48.943358880515618</v>
      </c>
      <c r="N330" s="154">
        <v>0.32559408469332324</v>
      </c>
      <c r="O330" s="154">
        <v>250.67706726485031</v>
      </c>
      <c r="P330" s="154">
        <v>0.34958062885100688</v>
      </c>
      <c r="Q330" s="154">
        <v>11.361968907046803</v>
      </c>
      <c r="R330" s="155">
        <v>0</v>
      </c>
      <c r="S330" s="156">
        <f t="shared" si="136"/>
        <v>319.07558288302664</v>
      </c>
      <c r="U330" s="201" t="s">
        <v>25</v>
      </c>
      <c r="V330" s="202">
        <v>2.7173741879036464</v>
      </c>
      <c r="W330" s="202">
        <v>4.7006389291659429</v>
      </c>
      <c r="X330" s="202">
        <v>11.361968907046803</v>
      </c>
      <c r="Y330" s="202">
        <v>48.943358880515618</v>
      </c>
      <c r="Z330" s="202">
        <v>4.1879475476268246E-2</v>
      </c>
      <c r="AA330" s="202">
        <v>250.37070038732858</v>
      </c>
      <c r="AB330" s="202">
        <v>0.34958062885100688</v>
      </c>
      <c r="AC330" s="203">
        <v>0.59008148673878336</v>
      </c>
      <c r="AD330" s="202">
        <v>0</v>
      </c>
      <c r="AE330" s="202">
        <v>0</v>
      </c>
      <c r="AF330" s="202">
        <v>0</v>
      </c>
      <c r="AG330" s="202">
        <v>0.28371460921705499</v>
      </c>
      <c r="AH330" s="202">
        <v>0.30636687752172842</v>
      </c>
      <c r="AI330" s="204">
        <f t="shared" si="137"/>
        <v>319.07558288302664</v>
      </c>
      <c r="AJ330" s="131" t="str">
        <f t="shared" si="138"/>
        <v/>
      </c>
      <c r="BA330" s="131"/>
      <c r="BR330" s="131"/>
      <c r="CG330" s="131"/>
    </row>
    <row r="331" spans="1:85" ht="15">
      <c r="A331" s="157" t="s">
        <v>24</v>
      </c>
      <c r="B331" s="146">
        <v>0.3176428751407796</v>
      </c>
      <c r="C331" s="146">
        <v>3.7135570318354709</v>
      </c>
      <c r="D331" s="146">
        <v>0</v>
      </c>
      <c r="E331" s="146">
        <v>0</v>
      </c>
      <c r="F331" s="304"/>
      <c r="G331" s="146">
        <v>0</v>
      </c>
      <c r="H331" s="158">
        <v>0</v>
      </c>
      <c r="I331" s="144">
        <f t="shared" si="135"/>
        <v>4.0311999069762505</v>
      </c>
      <c r="J331" s="139"/>
      <c r="K331" s="159" t="s">
        <v>24</v>
      </c>
      <c r="L331" s="146">
        <v>0.3176428751407796</v>
      </c>
      <c r="M331" s="146">
        <v>3.7135570318354709</v>
      </c>
      <c r="N331" s="146">
        <v>0</v>
      </c>
      <c r="O331" s="146">
        <v>0</v>
      </c>
      <c r="P331" s="146">
        <v>0</v>
      </c>
      <c r="Q331" s="146">
        <v>0</v>
      </c>
      <c r="R331" s="147">
        <v>0</v>
      </c>
      <c r="S331" s="148">
        <f t="shared" si="136"/>
        <v>4.0311999069762505</v>
      </c>
      <c r="U331" s="205" t="s">
        <v>24</v>
      </c>
      <c r="V331" s="197">
        <v>0.3176428751407796</v>
      </c>
      <c r="W331" s="197">
        <v>0</v>
      </c>
      <c r="X331" s="197">
        <v>0</v>
      </c>
      <c r="Y331" s="197">
        <v>3.7135570318354709</v>
      </c>
      <c r="Z331" s="197">
        <v>0</v>
      </c>
      <c r="AA331" s="197">
        <v>0</v>
      </c>
      <c r="AB331" s="197">
        <v>0</v>
      </c>
      <c r="AC331" s="198">
        <v>0</v>
      </c>
      <c r="AD331" s="197">
        <v>0</v>
      </c>
      <c r="AE331" s="197">
        <v>0</v>
      </c>
      <c r="AF331" s="197">
        <v>0</v>
      </c>
      <c r="AG331" s="197">
        <v>0</v>
      </c>
      <c r="AH331" s="197">
        <v>0</v>
      </c>
      <c r="AI331" s="200">
        <f t="shared" si="137"/>
        <v>4.0311999069762505</v>
      </c>
      <c r="AJ331" s="131" t="str">
        <f t="shared" si="138"/>
        <v/>
      </c>
      <c r="BA331" s="131"/>
      <c r="BR331" s="131"/>
      <c r="CG331" s="131"/>
    </row>
    <row r="332" spans="1:85" ht="15">
      <c r="A332" s="149" t="s">
        <v>57</v>
      </c>
      <c r="B332" s="150">
        <v>0</v>
      </c>
      <c r="C332" s="150">
        <v>0</v>
      </c>
      <c r="D332" s="150">
        <v>0</v>
      </c>
      <c r="E332" s="150">
        <v>0</v>
      </c>
      <c r="F332" s="304"/>
      <c r="G332" s="150">
        <v>0</v>
      </c>
      <c r="H332" s="151">
        <v>0</v>
      </c>
      <c r="I332" s="152">
        <f t="shared" si="135"/>
        <v>0</v>
      </c>
      <c r="J332" s="139"/>
      <c r="K332" s="153" t="s">
        <v>57</v>
      </c>
      <c r="L332" s="154">
        <v>0</v>
      </c>
      <c r="M332" s="154">
        <v>0</v>
      </c>
      <c r="N332" s="154">
        <v>0</v>
      </c>
      <c r="O332" s="154">
        <v>0</v>
      </c>
      <c r="P332" s="154">
        <v>0</v>
      </c>
      <c r="Q332" s="154">
        <v>0</v>
      </c>
      <c r="R332" s="155">
        <v>0</v>
      </c>
      <c r="S332" s="156">
        <f t="shared" si="136"/>
        <v>0</v>
      </c>
      <c r="U332" s="201" t="s">
        <v>57</v>
      </c>
      <c r="V332" s="202">
        <v>0</v>
      </c>
      <c r="W332" s="202">
        <v>0</v>
      </c>
      <c r="X332" s="202">
        <v>0</v>
      </c>
      <c r="Y332" s="202">
        <v>0</v>
      </c>
      <c r="Z332" s="202">
        <v>0</v>
      </c>
      <c r="AA332" s="202">
        <v>0</v>
      </c>
      <c r="AB332" s="202">
        <v>0</v>
      </c>
      <c r="AC332" s="203">
        <v>0</v>
      </c>
      <c r="AD332" s="202">
        <v>0</v>
      </c>
      <c r="AE332" s="202">
        <v>0</v>
      </c>
      <c r="AF332" s="202">
        <v>0</v>
      </c>
      <c r="AG332" s="202">
        <v>0</v>
      </c>
      <c r="AH332" s="202">
        <v>0</v>
      </c>
      <c r="AI332" s="204">
        <f t="shared" si="137"/>
        <v>0</v>
      </c>
      <c r="AJ332" s="131" t="str">
        <f t="shared" si="138"/>
        <v/>
      </c>
      <c r="BA332" s="131"/>
      <c r="BR332" s="131"/>
      <c r="CG332" s="131"/>
    </row>
    <row r="333" spans="1:85" ht="15">
      <c r="A333" s="157" t="s">
        <v>22</v>
      </c>
      <c r="B333" s="146">
        <v>8.2314775492862936E-4</v>
      </c>
      <c r="C333" s="146">
        <v>5.0697925685702305</v>
      </c>
      <c r="D333" s="146">
        <v>0</v>
      </c>
      <c r="E333" s="146">
        <v>0</v>
      </c>
      <c r="F333" s="304"/>
      <c r="G333" s="146">
        <v>0</v>
      </c>
      <c r="H333" s="158">
        <v>0</v>
      </c>
      <c r="I333" s="144">
        <f t="shared" si="135"/>
        <v>5.0706157163251593</v>
      </c>
      <c r="J333" s="139"/>
      <c r="K333" s="159" t="s">
        <v>22</v>
      </c>
      <c r="L333" s="146">
        <v>8.2314775492862936E-4</v>
      </c>
      <c r="M333" s="146">
        <v>5.0697925685702305</v>
      </c>
      <c r="N333" s="146">
        <v>0</v>
      </c>
      <c r="O333" s="146">
        <v>0</v>
      </c>
      <c r="P333" s="146">
        <v>0.56809091609850271</v>
      </c>
      <c r="Q333" s="146">
        <v>0</v>
      </c>
      <c r="R333" s="147">
        <v>0</v>
      </c>
      <c r="S333" s="148">
        <f t="shared" si="136"/>
        <v>5.6387066324236619</v>
      </c>
      <c r="U333" s="205" t="s">
        <v>22</v>
      </c>
      <c r="V333" s="197">
        <v>8.2314775492862936E-4</v>
      </c>
      <c r="W333" s="197">
        <v>0</v>
      </c>
      <c r="X333" s="197">
        <v>0</v>
      </c>
      <c r="Y333" s="197">
        <v>5.0697925685702305</v>
      </c>
      <c r="Z333" s="197">
        <v>0</v>
      </c>
      <c r="AA333" s="197">
        <v>0</v>
      </c>
      <c r="AB333" s="197">
        <v>0.56809091609850271</v>
      </c>
      <c r="AC333" s="198">
        <v>0</v>
      </c>
      <c r="AD333" s="197">
        <v>0</v>
      </c>
      <c r="AE333" s="197">
        <v>0</v>
      </c>
      <c r="AF333" s="197">
        <v>0</v>
      </c>
      <c r="AG333" s="197">
        <v>0</v>
      </c>
      <c r="AH333" s="197">
        <v>0</v>
      </c>
      <c r="AI333" s="200">
        <f t="shared" si="137"/>
        <v>5.6387066324236619</v>
      </c>
      <c r="AJ333" s="131" t="str">
        <f t="shared" si="138"/>
        <v/>
      </c>
      <c r="BA333" s="131"/>
      <c r="BR333" s="131"/>
      <c r="CG333" s="131"/>
    </row>
    <row r="334" spans="1:85" ht="15">
      <c r="A334" s="149" t="s">
        <v>21</v>
      </c>
      <c r="B334" s="150">
        <v>0</v>
      </c>
      <c r="C334" s="150">
        <v>6.313376954049553E-2</v>
      </c>
      <c r="D334" s="150">
        <v>0</v>
      </c>
      <c r="E334" s="150">
        <v>0</v>
      </c>
      <c r="F334" s="304"/>
      <c r="G334" s="150">
        <v>0</v>
      </c>
      <c r="H334" s="151">
        <v>0</v>
      </c>
      <c r="I334" s="152">
        <f t="shared" si="135"/>
        <v>6.313376954049553E-2</v>
      </c>
      <c r="J334" s="139"/>
      <c r="K334" s="153" t="s">
        <v>21</v>
      </c>
      <c r="L334" s="154">
        <v>0</v>
      </c>
      <c r="M334" s="154">
        <v>6.313376954049553E-2</v>
      </c>
      <c r="N334" s="154">
        <v>0</v>
      </c>
      <c r="O334" s="154">
        <v>0</v>
      </c>
      <c r="P334" s="154">
        <v>0</v>
      </c>
      <c r="Q334" s="154">
        <v>0</v>
      </c>
      <c r="R334" s="155">
        <v>0</v>
      </c>
      <c r="S334" s="156">
        <f t="shared" si="136"/>
        <v>6.313376954049553E-2</v>
      </c>
      <c r="U334" s="201" t="s">
        <v>58</v>
      </c>
      <c r="V334" s="202">
        <v>0</v>
      </c>
      <c r="W334" s="202">
        <v>0</v>
      </c>
      <c r="X334" s="202">
        <v>0</v>
      </c>
      <c r="Y334" s="202">
        <v>6.313376954049553E-2</v>
      </c>
      <c r="Z334" s="202">
        <v>0</v>
      </c>
      <c r="AA334" s="202">
        <v>0</v>
      </c>
      <c r="AB334" s="202">
        <v>0</v>
      </c>
      <c r="AC334" s="203">
        <v>0</v>
      </c>
      <c r="AD334" s="202">
        <v>0</v>
      </c>
      <c r="AE334" s="202">
        <v>0</v>
      </c>
      <c r="AF334" s="202">
        <v>0</v>
      </c>
      <c r="AG334" s="202">
        <v>0</v>
      </c>
      <c r="AH334" s="202">
        <v>0</v>
      </c>
      <c r="AI334" s="204">
        <f t="shared" si="137"/>
        <v>6.313376954049553E-2</v>
      </c>
      <c r="AJ334" s="131" t="str">
        <f t="shared" si="138"/>
        <v/>
      </c>
      <c r="BA334" s="131"/>
      <c r="BR334" s="131"/>
      <c r="CG334" s="131"/>
    </row>
    <row r="335" spans="1:85" ht="15">
      <c r="A335" s="160" t="s">
        <v>61</v>
      </c>
      <c r="B335" s="146">
        <v>1.5336941567258915</v>
      </c>
      <c r="C335" s="146">
        <v>0</v>
      </c>
      <c r="D335" s="146">
        <v>0</v>
      </c>
      <c r="E335" s="146">
        <v>0</v>
      </c>
      <c r="F335" s="304"/>
      <c r="G335" s="146">
        <v>0</v>
      </c>
      <c r="H335" s="158">
        <v>0</v>
      </c>
      <c r="I335" s="144">
        <f t="shared" si="135"/>
        <v>1.5336941567258915</v>
      </c>
      <c r="J335" s="139"/>
      <c r="K335" s="161" t="s">
        <v>61</v>
      </c>
      <c r="L335" s="146">
        <v>1.5336941567258915</v>
      </c>
      <c r="M335" s="146">
        <v>0</v>
      </c>
      <c r="N335" s="146">
        <v>0</v>
      </c>
      <c r="O335" s="146">
        <v>0</v>
      </c>
      <c r="P335" s="146">
        <v>0</v>
      </c>
      <c r="Q335" s="146">
        <v>0</v>
      </c>
      <c r="R335" s="147">
        <v>0</v>
      </c>
      <c r="S335" s="148">
        <f t="shared" si="136"/>
        <v>1.5336941567258915</v>
      </c>
      <c r="U335" s="206" t="s">
        <v>59</v>
      </c>
      <c r="V335" s="197">
        <v>1.5336941567258915</v>
      </c>
      <c r="W335" s="197">
        <v>0</v>
      </c>
      <c r="X335" s="197">
        <v>0</v>
      </c>
      <c r="Y335" s="197">
        <v>0</v>
      </c>
      <c r="Z335" s="197">
        <v>0</v>
      </c>
      <c r="AA335" s="197">
        <v>0</v>
      </c>
      <c r="AB335" s="197">
        <v>0</v>
      </c>
      <c r="AC335" s="198">
        <v>0</v>
      </c>
      <c r="AD335" s="199">
        <v>0</v>
      </c>
      <c r="AE335" s="199">
        <v>0</v>
      </c>
      <c r="AF335" s="199">
        <v>0</v>
      </c>
      <c r="AG335" s="199">
        <v>0</v>
      </c>
      <c r="AH335" s="199">
        <v>0</v>
      </c>
      <c r="AI335" s="200">
        <f t="shared" si="137"/>
        <v>1.5336941567258915</v>
      </c>
      <c r="AJ335" s="131" t="str">
        <f t="shared" si="138"/>
        <v/>
      </c>
      <c r="BA335" s="131"/>
      <c r="BR335" s="131"/>
      <c r="CG335" s="131"/>
    </row>
    <row r="336" spans="1:85">
      <c r="A336" s="162" t="s">
        <v>23</v>
      </c>
      <c r="B336" s="163">
        <v>1.5336941567258915</v>
      </c>
      <c r="C336" s="163">
        <v>0</v>
      </c>
      <c r="D336" s="163">
        <v>0</v>
      </c>
      <c r="E336" s="163">
        <v>0</v>
      </c>
      <c r="F336" s="304"/>
      <c r="G336" s="163">
        <v>0</v>
      </c>
      <c r="H336" s="164">
        <v>0</v>
      </c>
      <c r="I336" s="165">
        <f t="shared" si="135"/>
        <v>1.5336941567258915</v>
      </c>
      <c r="J336" s="139"/>
      <c r="K336" s="166" t="s">
        <v>23</v>
      </c>
      <c r="L336" s="167">
        <v>1.5336941567258915</v>
      </c>
      <c r="M336" s="167">
        <v>0</v>
      </c>
      <c r="N336" s="167">
        <v>0</v>
      </c>
      <c r="O336" s="167">
        <v>0</v>
      </c>
      <c r="P336" s="167">
        <v>0</v>
      </c>
      <c r="Q336" s="167">
        <v>0</v>
      </c>
      <c r="R336" s="168">
        <v>0</v>
      </c>
      <c r="S336" s="169">
        <f t="shared" si="136"/>
        <v>1.5336941567258915</v>
      </c>
      <c r="U336" s="207" t="s">
        <v>62</v>
      </c>
      <c r="V336" s="208">
        <v>1.5336941567258915</v>
      </c>
      <c r="W336" s="208">
        <v>0</v>
      </c>
      <c r="X336" s="208">
        <v>0</v>
      </c>
      <c r="Y336" s="208">
        <v>0</v>
      </c>
      <c r="Z336" s="208">
        <v>0</v>
      </c>
      <c r="AA336" s="208">
        <v>0</v>
      </c>
      <c r="AB336" s="208">
        <v>0</v>
      </c>
      <c r="AC336" s="208">
        <v>0</v>
      </c>
      <c r="AD336" s="208">
        <v>0</v>
      </c>
      <c r="AE336" s="208">
        <v>0</v>
      </c>
      <c r="AF336" s="208">
        <v>0</v>
      </c>
      <c r="AG336" s="208">
        <v>0</v>
      </c>
      <c r="AH336" s="92">
        <v>0</v>
      </c>
      <c r="AI336" s="209">
        <f t="shared" si="137"/>
        <v>1.5336941567258915</v>
      </c>
      <c r="AJ336" s="131" t="str">
        <f t="shared" si="138"/>
        <v/>
      </c>
      <c r="BA336" s="131"/>
      <c r="BR336" s="131"/>
      <c r="CG336" s="131"/>
    </row>
    <row r="337" spans="1:85">
      <c r="A337" s="170" t="s">
        <v>19</v>
      </c>
      <c r="B337" s="171">
        <v>0</v>
      </c>
      <c r="C337" s="171">
        <v>0</v>
      </c>
      <c r="D337" s="171">
        <v>0</v>
      </c>
      <c r="E337" s="171">
        <v>0</v>
      </c>
      <c r="F337" s="304"/>
      <c r="G337" s="171">
        <v>0</v>
      </c>
      <c r="H337" s="172">
        <v>0</v>
      </c>
      <c r="I337" s="173">
        <f t="shared" si="135"/>
        <v>0</v>
      </c>
      <c r="J337" s="139"/>
      <c r="K337" s="174" t="s">
        <v>19</v>
      </c>
      <c r="L337" s="171">
        <v>0</v>
      </c>
      <c r="M337" s="171">
        <v>0</v>
      </c>
      <c r="N337" s="171">
        <v>0</v>
      </c>
      <c r="O337" s="171">
        <v>0</v>
      </c>
      <c r="P337" s="171">
        <v>0</v>
      </c>
      <c r="Q337" s="171">
        <v>0</v>
      </c>
      <c r="R337" s="175">
        <v>0</v>
      </c>
      <c r="S337" s="176">
        <f t="shared" si="136"/>
        <v>0</v>
      </c>
      <c r="U337" s="210" t="s">
        <v>19</v>
      </c>
      <c r="V337" s="211">
        <v>0</v>
      </c>
      <c r="W337" s="211">
        <v>0</v>
      </c>
      <c r="X337" s="211">
        <v>0</v>
      </c>
      <c r="Y337" s="211">
        <v>0</v>
      </c>
      <c r="Z337" s="211">
        <v>0</v>
      </c>
      <c r="AA337" s="211">
        <v>0</v>
      </c>
      <c r="AB337" s="211">
        <v>0</v>
      </c>
      <c r="AC337" s="211">
        <v>0</v>
      </c>
      <c r="AD337" s="212">
        <v>0</v>
      </c>
      <c r="AE337" s="212">
        <v>0</v>
      </c>
      <c r="AF337" s="212">
        <v>0</v>
      </c>
      <c r="AG337" s="212">
        <v>0</v>
      </c>
      <c r="AH337" s="212">
        <v>0</v>
      </c>
      <c r="AI337" s="213">
        <f t="shared" si="137"/>
        <v>0</v>
      </c>
      <c r="AJ337" s="131" t="str">
        <f t="shared" si="138"/>
        <v/>
      </c>
      <c r="BA337" s="131"/>
      <c r="BR337" s="131"/>
      <c r="CG337" s="131"/>
    </row>
    <row r="338" spans="1:85">
      <c r="A338" s="162" t="s">
        <v>20</v>
      </c>
      <c r="B338" s="163">
        <v>0</v>
      </c>
      <c r="C338" s="163">
        <v>0</v>
      </c>
      <c r="D338" s="163">
        <v>0</v>
      </c>
      <c r="E338" s="163">
        <v>0</v>
      </c>
      <c r="F338" s="304"/>
      <c r="G338" s="163">
        <v>0</v>
      </c>
      <c r="H338" s="164">
        <v>0</v>
      </c>
      <c r="I338" s="165">
        <f t="shared" si="135"/>
        <v>0</v>
      </c>
      <c r="J338" s="139"/>
      <c r="K338" s="166" t="s">
        <v>20</v>
      </c>
      <c r="L338" s="167">
        <v>0</v>
      </c>
      <c r="M338" s="167">
        <v>0</v>
      </c>
      <c r="N338" s="167">
        <v>0</v>
      </c>
      <c r="O338" s="167">
        <v>0</v>
      </c>
      <c r="P338" s="167">
        <v>0</v>
      </c>
      <c r="Q338" s="167">
        <v>0</v>
      </c>
      <c r="R338" s="168">
        <v>0</v>
      </c>
      <c r="S338" s="169">
        <f t="shared" si="136"/>
        <v>0</v>
      </c>
      <c r="U338" s="207" t="s">
        <v>20</v>
      </c>
      <c r="V338" s="208">
        <v>0</v>
      </c>
      <c r="W338" s="208">
        <v>0</v>
      </c>
      <c r="X338" s="208">
        <v>0</v>
      </c>
      <c r="Y338" s="208">
        <v>0</v>
      </c>
      <c r="Z338" s="208">
        <v>0</v>
      </c>
      <c r="AA338" s="208">
        <v>0</v>
      </c>
      <c r="AB338" s="208">
        <v>0</v>
      </c>
      <c r="AC338" s="208">
        <v>0</v>
      </c>
      <c r="AD338" s="208">
        <v>0</v>
      </c>
      <c r="AE338" s="208">
        <v>0</v>
      </c>
      <c r="AF338" s="208">
        <v>0</v>
      </c>
      <c r="AG338" s="208">
        <v>0</v>
      </c>
      <c r="AH338" s="92">
        <v>0</v>
      </c>
      <c r="AI338" s="209">
        <f t="shared" si="137"/>
        <v>0</v>
      </c>
      <c r="AJ338" s="131" t="str">
        <f t="shared" si="138"/>
        <v/>
      </c>
      <c r="BA338" s="131"/>
      <c r="BR338" s="131"/>
      <c r="CG338" s="131"/>
    </row>
    <row r="339" spans="1:85" ht="15" thickBot="1">
      <c r="A339" s="177" t="s">
        <v>11</v>
      </c>
      <c r="B339" s="178">
        <v>0</v>
      </c>
      <c r="C339" s="178">
        <v>0</v>
      </c>
      <c r="D339" s="178">
        <v>0</v>
      </c>
      <c r="E339" s="178">
        <v>0</v>
      </c>
      <c r="F339" s="305"/>
      <c r="G339" s="178">
        <v>0</v>
      </c>
      <c r="H339" s="179">
        <v>0</v>
      </c>
      <c r="I339" s="180">
        <f t="shared" si="135"/>
        <v>0</v>
      </c>
      <c r="J339" s="139"/>
      <c r="K339" s="181" t="s">
        <v>11</v>
      </c>
      <c r="L339" s="178">
        <v>0</v>
      </c>
      <c r="M339" s="178">
        <v>0</v>
      </c>
      <c r="N339" s="178">
        <v>0</v>
      </c>
      <c r="O339" s="178">
        <v>0</v>
      </c>
      <c r="P339" s="178">
        <v>0</v>
      </c>
      <c r="Q339" s="178">
        <v>0</v>
      </c>
      <c r="R339" s="182">
        <v>0</v>
      </c>
      <c r="S339" s="183">
        <f t="shared" si="136"/>
        <v>0</v>
      </c>
      <c r="U339" s="210" t="s">
        <v>11</v>
      </c>
      <c r="V339" s="211">
        <v>0</v>
      </c>
      <c r="W339" s="211">
        <v>0</v>
      </c>
      <c r="X339" s="211">
        <v>0</v>
      </c>
      <c r="Y339" s="211">
        <v>0</v>
      </c>
      <c r="Z339" s="211">
        <v>0</v>
      </c>
      <c r="AA339" s="211">
        <v>0</v>
      </c>
      <c r="AB339" s="211">
        <v>0</v>
      </c>
      <c r="AC339" s="211">
        <v>0</v>
      </c>
      <c r="AD339" s="212">
        <v>0</v>
      </c>
      <c r="AE339" s="212">
        <v>0</v>
      </c>
      <c r="AF339" s="212">
        <v>0</v>
      </c>
      <c r="AG339" s="212">
        <v>0</v>
      </c>
      <c r="AH339" s="212">
        <v>0</v>
      </c>
      <c r="AI339" s="213">
        <f t="shared" si="137"/>
        <v>0</v>
      </c>
      <c r="AJ339" s="131" t="str">
        <f t="shared" si="138"/>
        <v/>
      </c>
      <c r="BA339" s="131"/>
      <c r="BR339" s="131"/>
      <c r="CG339" s="131"/>
    </row>
    <row r="340" spans="1:85" ht="15">
      <c r="A340" s="184" t="s">
        <v>26</v>
      </c>
      <c r="B340" s="185">
        <f>SUM(B319:B335)</f>
        <v>45.324053115933133</v>
      </c>
      <c r="C340" s="185">
        <f t="shared" ref="C340:I340" si="139">SUM(C319:C335)</f>
        <v>481.85245351191298</v>
      </c>
      <c r="D340" s="185">
        <f t="shared" si="139"/>
        <v>64.276332488020373</v>
      </c>
      <c r="E340" s="185">
        <f t="shared" si="139"/>
        <v>280.96480882227991</v>
      </c>
      <c r="F340" s="185">
        <f t="shared" si="139"/>
        <v>0</v>
      </c>
      <c r="G340" s="185">
        <f t="shared" si="139"/>
        <v>11.361968907046803</v>
      </c>
      <c r="H340" s="187">
        <f t="shared" si="139"/>
        <v>0</v>
      </c>
      <c r="I340" s="144">
        <f t="shared" si="139"/>
        <v>883.779616845193</v>
      </c>
      <c r="J340" s="139"/>
      <c r="K340" s="186" t="s">
        <v>26</v>
      </c>
      <c r="L340" s="185">
        <f>SUM(L319:L335)</f>
        <v>45.324053115933133</v>
      </c>
      <c r="M340" s="185">
        <f t="shared" ref="M340:S340" si="140">SUM(M319:M335)</f>
        <v>481.85245351191298</v>
      </c>
      <c r="N340" s="185">
        <f t="shared" si="140"/>
        <v>64.276332488020373</v>
      </c>
      <c r="O340" s="185">
        <f t="shared" si="140"/>
        <v>280.96480882227991</v>
      </c>
      <c r="P340" s="185">
        <f t="shared" si="140"/>
        <v>12.728825796546934</v>
      </c>
      <c r="Q340" s="185">
        <f t="shared" si="140"/>
        <v>11.361968907046803</v>
      </c>
      <c r="R340" s="187">
        <f t="shared" si="140"/>
        <v>0</v>
      </c>
      <c r="S340" s="188">
        <f t="shared" si="140"/>
        <v>896.50844264174009</v>
      </c>
      <c r="T340" s="131" t="str">
        <f>IF(ABS(S340-AI340)&gt;0.01,S340-AI340,"")</f>
        <v/>
      </c>
      <c r="U340" s="214" t="s">
        <v>60</v>
      </c>
      <c r="V340" s="215">
        <f>SUM(V319:V335)</f>
        <v>40.623414186767185</v>
      </c>
      <c r="W340" s="215">
        <f t="shared" ref="W340:AH340" si="141">SUM(W319:W335)</f>
        <v>4.7006389291659429</v>
      </c>
      <c r="X340" s="215">
        <f t="shared" si="141"/>
        <v>11.361968907046803</v>
      </c>
      <c r="Y340" s="215">
        <f t="shared" si="141"/>
        <v>481.85245351191298</v>
      </c>
      <c r="Z340" s="215">
        <f t="shared" si="141"/>
        <v>62.333133542781958</v>
      </c>
      <c r="AA340" s="215">
        <f t="shared" si="141"/>
        <v>251.77367827007194</v>
      </c>
      <c r="AB340" s="215">
        <f t="shared" si="141"/>
        <v>12.728825796546934</v>
      </c>
      <c r="AC340" s="215">
        <f t="shared" si="141"/>
        <v>31.134329497446387</v>
      </c>
      <c r="AD340" s="216">
        <f t="shared" si="141"/>
        <v>0</v>
      </c>
      <c r="AE340" s="216">
        <f t="shared" si="141"/>
        <v>0</v>
      </c>
      <c r="AF340" s="216">
        <f t="shared" si="141"/>
        <v>0</v>
      </c>
      <c r="AG340" s="216">
        <f t="shared" si="141"/>
        <v>1.9431989452384226</v>
      </c>
      <c r="AH340" s="216">
        <f t="shared" si="141"/>
        <v>29.191130552207962</v>
      </c>
      <c r="AI340" s="217">
        <f>SUM(V340:AC340)</f>
        <v>896.5084426417402</v>
      </c>
      <c r="AJ340" s="131" t="str">
        <f t="shared" si="138"/>
        <v/>
      </c>
      <c r="BA340" s="131"/>
      <c r="BR340" s="131"/>
      <c r="CG340" s="131"/>
    </row>
    <row r="341" spans="1:85" s="2" customFormat="1" ht="15" thickBot="1">
      <c r="A341" s="15" t="s">
        <v>100</v>
      </c>
      <c r="B341" s="100">
        <f>IF($I340=0,"-",B340/$I340)</f>
        <v>5.1284338597585362E-2</v>
      </c>
      <c r="C341" s="100">
        <f t="shared" ref="C341:H341" si="142">IF($I340=0,"-",C340/$I340)</f>
        <v>0.54521788501071133</v>
      </c>
      <c r="D341" s="100">
        <f t="shared" si="142"/>
        <v>7.2728914836784828E-2</v>
      </c>
      <c r="E341" s="100">
        <f t="shared" si="142"/>
        <v>0.31791275049455575</v>
      </c>
      <c r="F341" s="100">
        <f t="shared" si="142"/>
        <v>0</v>
      </c>
      <c r="G341" s="100">
        <f t="shared" si="142"/>
        <v>1.2856111060362935E-2</v>
      </c>
      <c r="H341" s="101">
        <f t="shared" si="142"/>
        <v>0</v>
      </c>
      <c r="I341" s="102">
        <f>SUM(B341:H341)</f>
        <v>1.0000000000000002</v>
      </c>
      <c r="J341" s="131"/>
      <c r="K341" s="27" t="s">
        <v>100</v>
      </c>
      <c r="L341" s="76">
        <f t="shared" ref="L341:R341" si="143">IF($S340=0,"-",L340/$S340)</f>
        <v>5.0556192178599919E-2</v>
      </c>
      <c r="M341" s="76">
        <f t="shared" si="143"/>
        <v>0.53747676049992243</v>
      </c>
      <c r="N341" s="76">
        <f t="shared" si="143"/>
        <v>7.1696293565978481E-2</v>
      </c>
      <c r="O341" s="76">
        <f t="shared" si="143"/>
        <v>0.31339895472078472</v>
      </c>
      <c r="P341" s="76">
        <f t="shared" si="143"/>
        <v>1.4198221891852934E-2</v>
      </c>
      <c r="Q341" s="76">
        <f t="shared" si="143"/>
        <v>1.2673577142861596E-2</v>
      </c>
      <c r="R341" s="77">
        <f t="shared" si="143"/>
        <v>0</v>
      </c>
      <c r="S341" s="78">
        <f>SUM(L341:R341)</f>
        <v>1.0000000000000002</v>
      </c>
      <c r="U341" s="36" t="s">
        <v>100</v>
      </c>
      <c r="V341" s="103">
        <f>+V340/$AI340</f>
        <v>4.5312918712803449E-2</v>
      </c>
      <c r="W341" s="103">
        <f t="shared" ref="W341:AH341" si="144">+W340/$AI340</f>
        <v>5.2432734657964584E-3</v>
      </c>
      <c r="X341" s="103">
        <f t="shared" si="144"/>
        <v>1.2673577142861594E-2</v>
      </c>
      <c r="Y341" s="103">
        <f t="shared" si="144"/>
        <v>0.53747676049992232</v>
      </c>
      <c r="Z341" s="103">
        <f t="shared" si="144"/>
        <v>6.9528774719739395E-2</v>
      </c>
      <c r="AA341" s="103">
        <f t="shared" si="144"/>
        <v>0.28083804490247832</v>
      </c>
      <c r="AB341" s="103">
        <f t="shared" si="144"/>
        <v>1.4198221891852932E-2</v>
      </c>
      <c r="AC341" s="103">
        <f t="shared" si="144"/>
        <v>3.4728428664545424E-2</v>
      </c>
      <c r="AD341" s="103">
        <f t="shared" si="144"/>
        <v>0</v>
      </c>
      <c r="AE341" s="103">
        <f t="shared" si="144"/>
        <v>0</v>
      </c>
      <c r="AF341" s="103">
        <f t="shared" si="144"/>
        <v>0</v>
      </c>
      <c r="AG341" s="103">
        <f t="shared" si="144"/>
        <v>2.1675188462390838E-3</v>
      </c>
      <c r="AH341" s="103">
        <f t="shared" si="144"/>
        <v>3.2560909818306338E-2</v>
      </c>
      <c r="AI341" s="104">
        <f>SUM(V341:AC341)</f>
        <v>0.99999999999999989</v>
      </c>
      <c r="AJ341" s="2" t="str">
        <f t="shared" si="138"/>
        <v/>
      </c>
    </row>
    <row r="342" spans="1:85" ht="15" thickBot="1">
      <c r="A342" s="218"/>
      <c r="B342" s="218"/>
      <c r="C342" s="218"/>
      <c r="D342" s="218"/>
      <c r="E342" s="218"/>
      <c r="F342" s="218"/>
      <c r="G342" s="218"/>
      <c r="H342" s="218"/>
      <c r="I342" s="218"/>
      <c r="K342" s="218"/>
      <c r="L342" s="218"/>
      <c r="M342" s="218"/>
      <c r="N342" s="218"/>
      <c r="O342" s="218"/>
      <c r="P342" s="218"/>
      <c r="Q342" s="218"/>
      <c r="R342" s="218"/>
      <c r="S342" s="218"/>
      <c r="AI342" s="139"/>
      <c r="BA342" s="131"/>
      <c r="BR342" s="131"/>
      <c r="CG342" s="131"/>
    </row>
    <row r="343" spans="1:85" ht="28.5">
      <c r="A343" s="328" t="s">
        <v>37</v>
      </c>
      <c r="B343" s="135" t="s">
        <v>0</v>
      </c>
      <c r="C343" s="135" t="s">
        <v>1</v>
      </c>
      <c r="D343" s="135" t="s">
        <v>2</v>
      </c>
      <c r="E343" s="135" t="s">
        <v>3</v>
      </c>
      <c r="F343" s="135" t="s">
        <v>27</v>
      </c>
      <c r="G343" s="135" t="s">
        <v>4</v>
      </c>
      <c r="H343" s="135" t="s">
        <v>5</v>
      </c>
      <c r="I343" s="136" t="s">
        <v>6</v>
      </c>
      <c r="K343" s="330" t="s">
        <v>37</v>
      </c>
      <c r="L343" s="137" t="s">
        <v>0</v>
      </c>
      <c r="M343" s="137" t="s">
        <v>1</v>
      </c>
      <c r="N343" s="137" t="s">
        <v>2</v>
      </c>
      <c r="O343" s="137" t="s">
        <v>3</v>
      </c>
      <c r="P343" s="137" t="s">
        <v>27</v>
      </c>
      <c r="Q343" s="137" t="s">
        <v>4</v>
      </c>
      <c r="R343" s="137" t="s">
        <v>5</v>
      </c>
      <c r="S343" s="138" t="s">
        <v>6</v>
      </c>
      <c r="U343" s="332" t="s">
        <v>37</v>
      </c>
      <c r="V343" s="190" t="s">
        <v>69</v>
      </c>
      <c r="W343" s="190" t="s">
        <v>70</v>
      </c>
      <c r="X343" s="190" t="s">
        <v>4</v>
      </c>
      <c r="Y343" s="190" t="s">
        <v>1</v>
      </c>
      <c r="Z343" s="190" t="s">
        <v>2</v>
      </c>
      <c r="AA343" s="190" t="s">
        <v>3</v>
      </c>
      <c r="AB343" s="190" t="s">
        <v>52</v>
      </c>
      <c r="AC343" s="190" t="s">
        <v>64</v>
      </c>
      <c r="AD343" s="191" t="s">
        <v>72</v>
      </c>
      <c r="AE343" s="191" t="s">
        <v>79</v>
      </c>
      <c r="AF343" s="191" t="s">
        <v>73</v>
      </c>
      <c r="AG343" s="191" t="s">
        <v>80</v>
      </c>
      <c r="AH343" s="191" t="s">
        <v>81</v>
      </c>
      <c r="AI343" s="192" t="s">
        <v>60</v>
      </c>
      <c r="BA343" s="131"/>
      <c r="BR343" s="131"/>
      <c r="CG343" s="131"/>
    </row>
    <row r="344" spans="1:85" ht="15">
      <c r="A344" s="329" t="s">
        <v>37</v>
      </c>
      <c r="B344" s="294" t="s">
        <v>109</v>
      </c>
      <c r="C344" s="295"/>
      <c r="D344" s="295"/>
      <c r="E344" s="295"/>
      <c r="F344" s="295"/>
      <c r="G344" s="295"/>
      <c r="H344" s="295"/>
      <c r="I344" s="296"/>
      <c r="K344" s="331" t="s">
        <v>37</v>
      </c>
      <c r="L344" s="297" t="s">
        <v>109</v>
      </c>
      <c r="M344" s="298"/>
      <c r="N344" s="298"/>
      <c r="O344" s="298"/>
      <c r="P344" s="298"/>
      <c r="Q344" s="298"/>
      <c r="R344" s="298"/>
      <c r="S344" s="299"/>
      <c r="U344" s="333" t="s">
        <v>37</v>
      </c>
      <c r="V344" s="326" t="s">
        <v>109</v>
      </c>
      <c r="W344" s="326"/>
      <c r="X344" s="326"/>
      <c r="Y344" s="326"/>
      <c r="Z344" s="326"/>
      <c r="AA344" s="326"/>
      <c r="AB344" s="326"/>
      <c r="AC344" s="326"/>
      <c r="AD344" s="326"/>
      <c r="AE344" s="326"/>
      <c r="AF344" s="326"/>
      <c r="AG344" s="326"/>
      <c r="AH344" s="326"/>
      <c r="AI344" s="327"/>
      <c r="BA344" s="131"/>
      <c r="BR344" s="131"/>
      <c r="CG344" s="131"/>
    </row>
    <row r="345" spans="1:85" ht="15">
      <c r="A345" s="141" t="s">
        <v>7</v>
      </c>
      <c r="B345" s="142">
        <v>0</v>
      </c>
      <c r="C345" s="142">
        <v>0</v>
      </c>
      <c r="D345" s="142">
        <v>0</v>
      </c>
      <c r="E345" s="142">
        <v>0</v>
      </c>
      <c r="F345" s="303"/>
      <c r="G345" s="142">
        <v>0</v>
      </c>
      <c r="H345" s="143">
        <v>0</v>
      </c>
      <c r="I345" s="144">
        <f>SUM(B345:H345)</f>
        <v>0</v>
      </c>
      <c r="J345" s="139"/>
      <c r="K345" s="193" t="s">
        <v>7</v>
      </c>
      <c r="L345" s="142">
        <v>0</v>
      </c>
      <c r="M345" s="142">
        <v>0</v>
      </c>
      <c r="N345" s="142">
        <v>0</v>
      </c>
      <c r="O345" s="142">
        <v>0</v>
      </c>
      <c r="P345" s="142">
        <v>0</v>
      </c>
      <c r="Q345" s="142">
        <v>0</v>
      </c>
      <c r="R345" s="194">
        <v>0</v>
      </c>
      <c r="S345" s="195">
        <f>SUM(L345:R345)</f>
        <v>0</v>
      </c>
      <c r="U345" s="196" t="s">
        <v>7</v>
      </c>
      <c r="V345" s="197">
        <v>0</v>
      </c>
      <c r="W345" s="197">
        <v>0</v>
      </c>
      <c r="X345" s="197">
        <v>0</v>
      </c>
      <c r="Y345" s="197">
        <v>0</v>
      </c>
      <c r="Z345" s="197">
        <v>0</v>
      </c>
      <c r="AA345" s="197">
        <v>0</v>
      </c>
      <c r="AB345" s="197">
        <v>0</v>
      </c>
      <c r="AC345" s="198">
        <v>0</v>
      </c>
      <c r="AD345" s="199">
        <v>0</v>
      </c>
      <c r="AE345" s="199">
        <v>0</v>
      </c>
      <c r="AF345" s="199">
        <v>0</v>
      </c>
      <c r="AG345" s="199">
        <v>0</v>
      </c>
      <c r="AH345" s="199">
        <v>0</v>
      </c>
      <c r="AI345" s="200">
        <f>SUM(V345:AC345)</f>
        <v>0</v>
      </c>
      <c r="AJ345" s="131" t="str">
        <f>IF(ABS(S345-AI345)&gt;0.001,S345-AI345,"")</f>
        <v/>
      </c>
      <c r="BA345" s="131"/>
      <c r="BR345" s="131"/>
      <c r="CG345" s="131"/>
    </row>
    <row r="346" spans="1:85" ht="15">
      <c r="A346" s="149" t="s">
        <v>8</v>
      </c>
      <c r="B346" s="150">
        <v>0</v>
      </c>
      <c r="C346" s="150">
        <v>0</v>
      </c>
      <c r="D346" s="150">
        <v>0</v>
      </c>
      <c r="E346" s="150">
        <v>0</v>
      </c>
      <c r="F346" s="304"/>
      <c r="G346" s="150">
        <v>0</v>
      </c>
      <c r="H346" s="151">
        <v>0</v>
      </c>
      <c r="I346" s="152">
        <f t="shared" ref="I346:I365" si="145">SUM(B346:H346)</f>
        <v>0</v>
      </c>
      <c r="J346" s="139"/>
      <c r="K346" s="153" t="s">
        <v>8</v>
      </c>
      <c r="L346" s="154">
        <v>0</v>
      </c>
      <c r="M346" s="154">
        <v>0</v>
      </c>
      <c r="N346" s="154">
        <v>0</v>
      </c>
      <c r="O346" s="154">
        <v>0</v>
      </c>
      <c r="P346" s="154">
        <v>0</v>
      </c>
      <c r="Q346" s="154">
        <v>0</v>
      </c>
      <c r="R346" s="155">
        <v>0</v>
      </c>
      <c r="S346" s="156">
        <f t="shared" ref="S346:S365" si="146">SUM(L346:R346)</f>
        <v>0</v>
      </c>
      <c r="U346" s="201" t="s">
        <v>8</v>
      </c>
      <c r="V346" s="202">
        <v>0</v>
      </c>
      <c r="W346" s="202">
        <v>0</v>
      </c>
      <c r="X346" s="202">
        <v>0</v>
      </c>
      <c r="Y346" s="202">
        <v>0</v>
      </c>
      <c r="Z346" s="202">
        <v>0</v>
      </c>
      <c r="AA346" s="202">
        <v>0</v>
      </c>
      <c r="AB346" s="202">
        <v>0</v>
      </c>
      <c r="AC346" s="203">
        <v>0</v>
      </c>
      <c r="AD346" s="202">
        <v>0</v>
      </c>
      <c r="AE346" s="202">
        <v>0</v>
      </c>
      <c r="AF346" s="202">
        <v>0</v>
      </c>
      <c r="AG346" s="202">
        <v>0</v>
      </c>
      <c r="AH346" s="202">
        <v>0</v>
      </c>
      <c r="AI346" s="204">
        <f t="shared" ref="AI346:AI365" si="147">SUM(V346:AC346)</f>
        <v>0</v>
      </c>
      <c r="AJ346" s="131" t="str">
        <f t="shared" ref="AJ346:AJ367" si="148">IF(ABS(S346-AI346)&gt;0.001,S346-AI346,"")</f>
        <v/>
      </c>
      <c r="BA346" s="131"/>
      <c r="BR346" s="131"/>
      <c r="CG346" s="131"/>
    </row>
    <row r="347" spans="1:85" ht="15">
      <c r="A347" s="157" t="s">
        <v>10</v>
      </c>
      <c r="B347" s="146">
        <v>0</v>
      </c>
      <c r="C347" s="146">
        <v>0</v>
      </c>
      <c r="D347" s="146">
        <v>0</v>
      </c>
      <c r="E347" s="146">
        <v>0</v>
      </c>
      <c r="F347" s="304"/>
      <c r="G347" s="146">
        <v>0</v>
      </c>
      <c r="H347" s="158">
        <v>0</v>
      </c>
      <c r="I347" s="144">
        <f t="shared" si="145"/>
        <v>0</v>
      </c>
      <c r="J347" s="139"/>
      <c r="K347" s="159" t="s">
        <v>10</v>
      </c>
      <c r="L347" s="146">
        <v>0</v>
      </c>
      <c r="M347" s="146">
        <v>0</v>
      </c>
      <c r="N347" s="146">
        <v>0</v>
      </c>
      <c r="O347" s="146">
        <v>0</v>
      </c>
      <c r="P347" s="146">
        <v>0</v>
      </c>
      <c r="Q347" s="146">
        <v>0</v>
      </c>
      <c r="R347" s="147">
        <v>0</v>
      </c>
      <c r="S347" s="148">
        <f t="shared" si="146"/>
        <v>0</v>
      </c>
      <c r="U347" s="205" t="s">
        <v>10</v>
      </c>
      <c r="V347" s="197">
        <v>0</v>
      </c>
      <c r="W347" s="197">
        <v>0</v>
      </c>
      <c r="X347" s="197">
        <v>0</v>
      </c>
      <c r="Y347" s="197">
        <v>0</v>
      </c>
      <c r="Z347" s="197">
        <v>0</v>
      </c>
      <c r="AA347" s="197">
        <v>0</v>
      </c>
      <c r="AB347" s="197">
        <v>0</v>
      </c>
      <c r="AC347" s="198">
        <v>0</v>
      </c>
      <c r="AD347" s="199">
        <v>0</v>
      </c>
      <c r="AE347" s="199">
        <v>0</v>
      </c>
      <c r="AF347" s="199">
        <v>0</v>
      </c>
      <c r="AG347" s="199">
        <v>0</v>
      </c>
      <c r="AH347" s="199">
        <v>0</v>
      </c>
      <c r="AI347" s="200">
        <f t="shared" si="147"/>
        <v>0</v>
      </c>
      <c r="AJ347" s="131" t="str">
        <f t="shared" si="148"/>
        <v/>
      </c>
      <c r="BA347" s="131"/>
      <c r="BR347" s="131"/>
      <c r="CG347" s="131"/>
    </row>
    <row r="348" spans="1:85" ht="15">
      <c r="A348" s="149" t="s">
        <v>53</v>
      </c>
      <c r="B348" s="150">
        <v>0</v>
      </c>
      <c r="C348" s="150">
        <v>0</v>
      </c>
      <c r="D348" s="150">
        <v>0</v>
      </c>
      <c r="E348" s="150">
        <v>0</v>
      </c>
      <c r="F348" s="304"/>
      <c r="G348" s="150">
        <v>0</v>
      </c>
      <c r="H348" s="151">
        <v>0</v>
      </c>
      <c r="I348" s="152">
        <f t="shared" si="145"/>
        <v>0</v>
      </c>
      <c r="J348" s="139"/>
      <c r="K348" s="153" t="s">
        <v>53</v>
      </c>
      <c r="L348" s="154">
        <v>0</v>
      </c>
      <c r="M348" s="154">
        <v>0</v>
      </c>
      <c r="N348" s="154">
        <v>0</v>
      </c>
      <c r="O348" s="154">
        <v>0</v>
      </c>
      <c r="P348" s="154">
        <v>0</v>
      </c>
      <c r="Q348" s="154">
        <v>0</v>
      </c>
      <c r="R348" s="155">
        <v>0</v>
      </c>
      <c r="S348" s="156">
        <f t="shared" si="146"/>
        <v>0</v>
      </c>
      <c r="U348" s="201" t="s">
        <v>53</v>
      </c>
      <c r="V348" s="202">
        <v>0</v>
      </c>
      <c r="W348" s="202">
        <v>0</v>
      </c>
      <c r="X348" s="202">
        <v>0</v>
      </c>
      <c r="Y348" s="202">
        <v>0</v>
      </c>
      <c r="Z348" s="202">
        <v>0</v>
      </c>
      <c r="AA348" s="202">
        <v>0</v>
      </c>
      <c r="AB348" s="202">
        <v>0</v>
      </c>
      <c r="AC348" s="203">
        <v>0</v>
      </c>
      <c r="AD348" s="202">
        <v>0</v>
      </c>
      <c r="AE348" s="202">
        <v>0</v>
      </c>
      <c r="AF348" s="202">
        <v>0</v>
      </c>
      <c r="AG348" s="202">
        <v>0</v>
      </c>
      <c r="AH348" s="202">
        <v>0</v>
      </c>
      <c r="AI348" s="204">
        <f t="shared" si="147"/>
        <v>0</v>
      </c>
      <c r="AJ348" s="131" t="str">
        <f t="shared" si="148"/>
        <v/>
      </c>
      <c r="BA348" s="131"/>
      <c r="BR348" s="131"/>
      <c r="CG348" s="131"/>
    </row>
    <row r="349" spans="1:85" ht="15">
      <c r="A349" s="157" t="s">
        <v>16</v>
      </c>
      <c r="B349" s="146">
        <v>7.8199951868825242</v>
      </c>
      <c r="C349" s="146">
        <v>0</v>
      </c>
      <c r="D349" s="146">
        <v>0.93839942242590146</v>
      </c>
      <c r="E349" s="146">
        <v>0</v>
      </c>
      <c r="F349" s="304"/>
      <c r="G349" s="146">
        <v>0</v>
      </c>
      <c r="H349" s="158">
        <v>0</v>
      </c>
      <c r="I349" s="144">
        <f t="shared" si="145"/>
        <v>8.7583946093084251</v>
      </c>
      <c r="J349" s="139"/>
      <c r="K349" s="159" t="s">
        <v>16</v>
      </c>
      <c r="L349" s="146">
        <v>7.8199951868825242</v>
      </c>
      <c r="M349" s="146">
        <v>0</v>
      </c>
      <c r="N349" s="146">
        <v>0.93839942242590146</v>
      </c>
      <c r="O349" s="146">
        <v>0</v>
      </c>
      <c r="P349" s="146">
        <v>0</v>
      </c>
      <c r="Q349" s="146">
        <v>0</v>
      </c>
      <c r="R349" s="147">
        <v>0</v>
      </c>
      <c r="S349" s="148">
        <f t="shared" si="146"/>
        <v>8.7583946093084251</v>
      </c>
      <c r="U349" s="205" t="s">
        <v>16</v>
      </c>
      <c r="V349" s="197">
        <v>7.8199951868825242</v>
      </c>
      <c r="W349" s="197">
        <v>0</v>
      </c>
      <c r="X349" s="197">
        <v>0</v>
      </c>
      <c r="Y349" s="197">
        <v>0</v>
      </c>
      <c r="Z349" s="197">
        <v>0.93839942242590146</v>
      </c>
      <c r="AA349" s="197">
        <v>0</v>
      </c>
      <c r="AB349" s="197">
        <v>0</v>
      </c>
      <c r="AC349" s="198">
        <v>0</v>
      </c>
      <c r="AD349" s="199">
        <v>0</v>
      </c>
      <c r="AE349" s="199">
        <v>0</v>
      </c>
      <c r="AF349" s="199">
        <v>0</v>
      </c>
      <c r="AG349" s="199">
        <v>0</v>
      </c>
      <c r="AH349" s="199">
        <v>0</v>
      </c>
      <c r="AI349" s="200">
        <f t="shared" si="147"/>
        <v>8.7583946093084251</v>
      </c>
      <c r="AJ349" s="131" t="str">
        <f t="shared" si="148"/>
        <v/>
      </c>
      <c r="BA349" s="131"/>
      <c r="BR349" s="131"/>
      <c r="CG349" s="131"/>
    </row>
    <row r="350" spans="1:85" ht="15">
      <c r="A350" s="149" t="s">
        <v>15</v>
      </c>
      <c r="B350" s="150">
        <v>4.3457572628323921E-2</v>
      </c>
      <c r="C350" s="150">
        <v>0</v>
      </c>
      <c r="D350" s="150">
        <v>5.2149087153988624E-3</v>
      </c>
      <c r="E350" s="150">
        <v>0</v>
      </c>
      <c r="F350" s="304"/>
      <c r="G350" s="150">
        <v>0</v>
      </c>
      <c r="H350" s="151">
        <v>0</v>
      </c>
      <c r="I350" s="152">
        <f t="shared" si="145"/>
        <v>4.8672481343722783E-2</v>
      </c>
      <c r="J350" s="139"/>
      <c r="K350" s="153" t="s">
        <v>15</v>
      </c>
      <c r="L350" s="154">
        <v>4.3457572628323921E-2</v>
      </c>
      <c r="M350" s="154">
        <v>0</v>
      </c>
      <c r="N350" s="154">
        <v>5.2149087153988624E-3</v>
      </c>
      <c r="O350" s="154">
        <v>0</v>
      </c>
      <c r="P350" s="154">
        <v>0</v>
      </c>
      <c r="Q350" s="154">
        <v>0</v>
      </c>
      <c r="R350" s="155">
        <v>0</v>
      </c>
      <c r="S350" s="156">
        <f t="shared" si="146"/>
        <v>4.8672481343722783E-2</v>
      </c>
      <c r="U350" s="201" t="s">
        <v>54</v>
      </c>
      <c r="V350" s="202">
        <v>4.3457572628323921E-2</v>
      </c>
      <c r="W350" s="202">
        <v>0</v>
      </c>
      <c r="X350" s="202">
        <v>0</v>
      </c>
      <c r="Y350" s="202">
        <v>0</v>
      </c>
      <c r="Z350" s="202">
        <v>5.2149087153988624E-3</v>
      </c>
      <c r="AA350" s="202">
        <v>0</v>
      </c>
      <c r="AB350" s="202">
        <v>0</v>
      </c>
      <c r="AC350" s="203">
        <v>0</v>
      </c>
      <c r="AD350" s="202">
        <v>0</v>
      </c>
      <c r="AE350" s="202">
        <v>0</v>
      </c>
      <c r="AF350" s="202">
        <v>0</v>
      </c>
      <c r="AG350" s="202">
        <v>0</v>
      </c>
      <c r="AH350" s="202">
        <v>0</v>
      </c>
      <c r="AI350" s="204">
        <f t="shared" si="147"/>
        <v>4.8672481343722783E-2</v>
      </c>
      <c r="AJ350" s="131" t="str">
        <f t="shared" si="148"/>
        <v/>
      </c>
      <c r="BA350" s="131"/>
      <c r="BR350" s="131"/>
      <c r="CG350" s="131"/>
    </row>
    <row r="351" spans="1:85" ht="15">
      <c r="A351" s="157" t="s">
        <v>55</v>
      </c>
      <c r="B351" s="146">
        <v>0</v>
      </c>
      <c r="C351" s="146">
        <v>0</v>
      </c>
      <c r="D351" s="146">
        <v>0</v>
      </c>
      <c r="E351" s="146">
        <v>2.182766001738488</v>
      </c>
      <c r="F351" s="304"/>
      <c r="G351" s="146">
        <v>0</v>
      </c>
      <c r="H351" s="158">
        <v>0</v>
      </c>
      <c r="I351" s="144">
        <f t="shared" si="145"/>
        <v>2.182766001738488</v>
      </c>
      <c r="J351" s="139"/>
      <c r="K351" s="159" t="s">
        <v>55</v>
      </c>
      <c r="L351" s="146">
        <v>0</v>
      </c>
      <c r="M351" s="146">
        <v>0</v>
      </c>
      <c r="N351" s="146">
        <v>0</v>
      </c>
      <c r="O351" s="146">
        <v>2.182766001738488</v>
      </c>
      <c r="P351" s="146">
        <v>24.575939439588385</v>
      </c>
      <c r="Q351" s="146">
        <v>0</v>
      </c>
      <c r="R351" s="147">
        <v>0</v>
      </c>
      <c r="S351" s="148">
        <f t="shared" si="146"/>
        <v>26.758705441326875</v>
      </c>
      <c r="U351" s="205" t="s">
        <v>55</v>
      </c>
      <c r="V351" s="197">
        <v>0</v>
      </c>
      <c r="W351" s="197">
        <v>0</v>
      </c>
      <c r="X351" s="197">
        <v>0</v>
      </c>
      <c r="Y351" s="197">
        <v>0</v>
      </c>
      <c r="Z351" s="197">
        <v>0</v>
      </c>
      <c r="AA351" s="197">
        <v>0.17888846213936438</v>
      </c>
      <c r="AB351" s="197">
        <v>24.575939439588385</v>
      </c>
      <c r="AC351" s="198">
        <v>2.0038775395991237</v>
      </c>
      <c r="AD351" s="197">
        <v>0</v>
      </c>
      <c r="AE351" s="197">
        <v>0</v>
      </c>
      <c r="AF351" s="197">
        <v>0</v>
      </c>
      <c r="AG351" s="197">
        <v>0</v>
      </c>
      <c r="AH351" s="197">
        <v>2.0038775395991237</v>
      </c>
      <c r="AI351" s="200">
        <f t="shared" si="147"/>
        <v>26.758705441326875</v>
      </c>
      <c r="AJ351" s="131" t="str">
        <f t="shared" si="148"/>
        <v/>
      </c>
      <c r="BA351" s="131"/>
      <c r="BR351" s="131"/>
      <c r="CG351" s="131"/>
    </row>
    <row r="352" spans="1:85" ht="15">
      <c r="A352" s="149" t="s">
        <v>12</v>
      </c>
      <c r="B352" s="150">
        <v>0</v>
      </c>
      <c r="C352" s="150">
        <v>0</v>
      </c>
      <c r="D352" s="150">
        <v>0</v>
      </c>
      <c r="E352" s="150">
        <v>0</v>
      </c>
      <c r="F352" s="304"/>
      <c r="G352" s="150">
        <v>0</v>
      </c>
      <c r="H352" s="151">
        <v>0</v>
      </c>
      <c r="I352" s="152">
        <f t="shared" si="145"/>
        <v>0</v>
      </c>
      <c r="J352" s="139"/>
      <c r="K352" s="153" t="s">
        <v>12</v>
      </c>
      <c r="L352" s="154">
        <v>0</v>
      </c>
      <c r="M352" s="154">
        <v>0</v>
      </c>
      <c r="N352" s="154">
        <v>0</v>
      </c>
      <c r="O352" s="154">
        <v>0</v>
      </c>
      <c r="P352" s="154">
        <v>0.28273457411700692</v>
      </c>
      <c r="Q352" s="154">
        <v>0</v>
      </c>
      <c r="R352" s="155">
        <v>0</v>
      </c>
      <c r="S352" s="156">
        <f t="shared" si="146"/>
        <v>0.28273457411700692</v>
      </c>
      <c r="U352" s="201" t="s">
        <v>12</v>
      </c>
      <c r="V352" s="202">
        <v>0</v>
      </c>
      <c r="W352" s="202">
        <v>0</v>
      </c>
      <c r="X352" s="202">
        <v>0</v>
      </c>
      <c r="Y352" s="202">
        <v>0</v>
      </c>
      <c r="Z352" s="202">
        <v>0</v>
      </c>
      <c r="AA352" s="202">
        <v>0</v>
      </c>
      <c r="AB352" s="202">
        <v>0.28273457411700692</v>
      </c>
      <c r="AC352" s="203">
        <v>0</v>
      </c>
      <c r="AD352" s="202">
        <v>0</v>
      </c>
      <c r="AE352" s="202">
        <v>0</v>
      </c>
      <c r="AF352" s="202">
        <v>0</v>
      </c>
      <c r="AG352" s="202">
        <v>0</v>
      </c>
      <c r="AH352" s="202">
        <v>0</v>
      </c>
      <c r="AI352" s="204">
        <f t="shared" si="147"/>
        <v>0.28273457411700692</v>
      </c>
      <c r="AJ352" s="131" t="str">
        <f t="shared" si="148"/>
        <v/>
      </c>
      <c r="BA352" s="131"/>
      <c r="BR352" s="131"/>
      <c r="CG352" s="131"/>
    </row>
    <row r="353" spans="1:85" ht="15">
      <c r="A353" s="157" t="s">
        <v>56</v>
      </c>
      <c r="B353" s="146">
        <v>0</v>
      </c>
      <c r="C353" s="146">
        <v>0</v>
      </c>
      <c r="D353" s="146">
        <v>0</v>
      </c>
      <c r="E353" s="146">
        <v>0</v>
      </c>
      <c r="F353" s="304"/>
      <c r="G353" s="146">
        <v>0</v>
      </c>
      <c r="H353" s="158">
        <v>0</v>
      </c>
      <c r="I353" s="144">
        <f t="shared" si="145"/>
        <v>0</v>
      </c>
      <c r="J353" s="139"/>
      <c r="K353" s="159" t="s">
        <v>56</v>
      </c>
      <c r="L353" s="146">
        <v>0</v>
      </c>
      <c r="M353" s="146">
        <v>0</v>
      </c>
      <c r="N353" s="146">
        <v>0</v>
      </c>
      <c r="O353" s="146">
        <v>0</v>
      </c>
      <c r="P353" s="146">
        <v>0</v>
      </c>
      <c r="Q353" s="146">
        <v>0</v>
      </c>
      <c r="R353" s="147">
        <v>0</v>
      </c>
      <c r="S353" s="148">
        <f t="shared" si="146"/>
        <v>0</v>
      </c>
      <c r="U353" s="205" t="s">
        <v>56</v>
      </c>
      <c r="V353" s="197">
        <v>0</v>
      </c>
      <c r="W353" s="197">
        <v>0</v>
      </c>
      <c r="X353" s="197">
        <v>0</v>
      </c>
      <c r="Y353" s="197">
        <v>0</v>
      </c>
      <c r="Z353" s="197">
        <v>0</v>
      </c>
      <c r="AA353" s="197">
        <v>0</v>
      </c>
      <c r="AB353" s="197">
        <v>0</v>
      </c>
      <c r="AC353" s="198">
        <v>0</v>
      </c>
      <c r="AD353" s="197">
        <v>0</v>
      </c>
      <c r="AE353" s="197">
        <v>0</v>
      </c>
      <c r="AF353" s="197">
        <v>0</v>
      </c>
      <c r="AG353" s="197">
        <v>0</v>
      </c>
      <c r="AH353" s="197">
        <v>0</v>
      </c>
      <c r="AI353" s="200">
        <f t="shared" si="147"/>
        <v>0</v>
      </c>
      <c r="AJ353" s="131" t="str">
        <f t="shared" si="148"/>
        <v/>
      </c>
      <c r="BA353" s="131"/>
      <c r="BR353" s="131"/>
      <c r="CG353" s="131"/>
    </row>
    <row r="354" spans="1:85" ht="15">
      <c r="A354" s="149" t="s">
        <v>17</v>
      </c>
      <c r="B354" s="150">
        <v>0</v>
      </c>
      <c r="C354" s="150">
        <v>0</v>
      </c>
      <c r="D354" s="150">
        <v>0</v>
      </c>
      <c r="E354" s="150">
        <v>0.63229217288289397</v>
      </c>
      <c r="F354" s="304"/>
      <c r="G354" s="150">
        <v>0</v>
      </c>
      <c r="H354" s="151">
        <v>0</v>
      </c>
      <c r="I354" s="152">
        <f t="shared" si="145"/>
        <v>0.63229217288289397</v>
      </c>
      <c r="J354" s="139"/>
      <c r="K354" s="153" t="s">
        <v>17</v>
      </c>
      <c r="L354" s="154">
        <v>0</v>
      </c>
      <c r="M354" s="154">
        <v>0</v>
      </c>
      <c r="N354" s="154">
        <v>0</v>
      </c>
      <c r="O354" s="154">
        <v>0.63229217288289397</v>
      </c>
      <c r="P354" s="154">
        <v>-0.1</v>
      </c>
      <c r="Q354" s="154">
        <v>0</v>
      </c>
      <c r="R354" s="155">
        <v>0</v>
      </c>
      <c r="S354" s="156">
        <f t="shared" si="146"/>
        <v>0.53229217288289399</v>
      </c>
      <c r="U354" s="201" t="s">
        <v>17</v>
      </c>
      <c r="V354" s="202">
        <v>0</v>
      </c>
      <c r="W354" s="202">
        <v>0</v>
      </c>
      <c r="X354" s="202">
        <v>0</v>
      </c>
      <c r="Y354" s="202">
        <v>0</v>
      </c>
      <c r="Z354" s="202">
        <v>0</v>
      </c>
      <c r="AA354" s="202">
        <v>0.63229217288289397</v>
      </c>
      <c r="AB354" s="202">
        <v>-0.1</v>
      </c>
      <c r="AC354" s="203">
        <v>0</v>
      </c>
      <c r="AD354" s="202">
        <v>0</v>
      </c>
      <c r="AE354" s="202">
        <v>0</v>
      </c>
      <c r="AF354" s="202">
        <v>0</v>
      </c>
      <c r="AG354" s="202">
        <v>0</v>
      </c>
      <c r="AH354" s="202">
        <v>0</v>
      </c>
      <c r="AI354" s="204">
        <f t="shared" si="147"/>
        <v>0.53229217288289399</v>
      </c>
      <c r="AJ354" s="131" t="str">
        <f t="shared" si="148"/>
        <v/>
      </c>
      <c r="BA354" s="131"/>
      <c r="BR354" s="131"/>
      <c r="CG354" s="131"/>
    </row>
    <row r="355" spans="1:85" ht="15">
      <c r="A355" s="157" t="s">
        <v>141</v>
      </c>
      <c r="B355" s="146">
        <v>27.909618193991971</v>
      </c>
      <c r="C355" s="146">
        <v>0</v>
      </c>
      <c r="D355" s="146">
        <v>0</v>
      </c>
      <c r="E355" s="146">
        <v>0</v>
      </c>
      <c r="F355" s="304"/>
      <c r="G355" s="146">
        <v>0</v>
      </c>
      <c r="H355" s="158">
        <v>0</v>
      </c>
      <c r="I355" s="144">
        <f t="shared" si="145"/>
        <v>27.909618193991971</v>
      </c>
      <c r="J355" s="139"/>
      <c r="K355" s="159" t="s">
        <v>141</v>
      </c>
      <c r="L355" s="146">
        <v>27.909618193991971</v>
      </c>
      <c r="M355" s="146">
        <v>0</v>
      </c>
      <c r="N355" s="146">
        <v>0</v>
      </c>
      <c r="O355" s="146">
        <v>0</v>
      </c>
      <c r="P355" s="146">
        <v>0</v>
      </c>
      <c r="Q355" s="146">
        <v>0</v>
      </c>
      <c r="R355" s="147">
        <v>0</v>
      </c>
      <c r="S355" s="148">
        <f t="shared" si="146"/>
        <v>27.909618193991971</v>
      </c>
      <c r="U355" s="205" t="s">
        <v>141</v>
      </c>
      <c r="V355" s="197">
        <v>27.909618193991971</v>
      </c>
      <c r="W355" s="197">
        <v>0</v>
      </c>
      <c r="X355" s="197">
        <v>0</v>
      </c>
      <c r="Y355" s="197">
        <v>0</v>
      </c>
      <c r="Z355" s="197">
        <v>0</v>
      </c>
      <c r="AA355" s="197">
        <v>0</v>
      </c>
      <c r="AB355" s="197">
        <v>0</v>
      </c>
      <c r="AC355" s="198">
        <v>0</v>
      </c>
      <c r="AD355" s="197">
        <v>0</v>
      </c>
      <c r="AE355" s="197">
        <v>0</v>
      </c>
      <c r="AF355" s="197">
        <v>0</v>
      </c>
      <c r="AG355" s="197">
        <v>0</v>
      </c>
      <c r="AH355" s="197">
        <v>0</v>
      </c>
      <c r="AI355" s="200">
        <f t="shared" si="147"/>
        <v>27.909618193991971</v>
      </c>
      <c r="AJ355" s="131" t="str">
        <f t="shared" si="148"/>
        <v/>
      </c>
      <c r="BA355" s="131"/>
      <c r="BR355" s="131"/>
      <c r="CG355" s="131"/>
    </row>
    <row r="356" spans="1:85" ht="15">
      <c r="A356" s="149" t="s">
        <v>25</v>
      </c>
      <c r="B356" s="150">
        <v>5.8476521570081852</v>
      </c>
      <c r="C356" s="150">
        <v>3.2837418565039331</v>
      </c>
      <c r="D356" s="150">
        <v>1.1273408360680881</v>
      </c>
      <c r="E356" s="150">
        <v>111.7029069125049</v>
      </c>
      <c r="F356" s="304"/>
      <c r="G356" s="150">
        <v>9.8784660780128348</v>
      </c>
      <c r="H356" s="151">
        <v>0</v>
      </c>
      <c r="I356" s="152">
        <f t="shared" si="145"/>
        <v>131.84010784009794</v>
      </c>
      <c r="J356" s="139"/>
      <c r="K356" s="153" t="s">
        <v>25</v>
      </c>
      <c r="L356" s="154">
        <v>5.8476521570081852</v>
      </c>
      <c r="M356" s="154">
        <v>3.2837418565039331</v>
      </c>
      <c r="N356" s="154">
        <v>1.1273408360680881</v>
      </c>
      <c r="O356" s="154">
        <v>111.7029069125049</v>
      </c>
      <c r="P356" s="154">
        <v>0.42718828572686141</v>
      </c>
      <c r="Q356" s="154">
        <v>9.8784660780128348</v>
      </c>
      <c r="R356" s="155">
        <v>0</v>
      </c>
      <c r="S356" s="156">
        <f t="shared" si="146"/>
        <v>132.2672961258248</v>
      </c>
      <c r="U356" s="201" t="s">
        <v>25</v>
      </c>
      <c r="V356" s="202">
        <v>1.953113504400781</v>
      </c>
      <c r="W356" s="202">
        <v>3.894538652607404</v>
      </c>
      <c r="X356" s="202">
        <v>9.8784660780128348</v>
      </c>
      <c r="Y356" s="202">
        <v>3.2837418565039331</v>
      </c>
      <c r="Z356" s="202">
        <v>0.75282486904108181</v>
      </c>
      <c r="AA356" s="202">
        <v>111.30673727730193</v>
      </c>
      <c r="AB356" s="202">
        <v>0.42718828572686141</v>
      </c>
      <c r="AC356" s="203">
        <v>0.77068560222997695</v>
      </c>
      <c r="AD356" s="202">
        <v>0</v>
      </c>
      <c r="AE356" s="202">
        <v>0</v>
      </c>
      <c r="AF356" s="202">
        <v>0</v>
      </c>
      <c r="AG356" s="202">
        <v>0.37451596702700624</v>
      </c>
      <c r="AH356" s="202">
        <v>0.39616963520297072</v>
      </c>
      <c r="AI356" s="204">
        <f t="shared" si="147"/>
        <v>132.2672961258248</v>
      </c>
      <c r="AJ356" s="131" t="str">
        <f t="shared" si="148"/>
        <v/>
      </c>
      <c r="BA356" s="131"/>
      <c r="BR356" s="131"/>
      <c r="CG356" s="131"/>
    </row>
    <row r="357" spans="1:85" ht="15">
      <c r="A357" s="157" t="s">
        <v>24</v>
      </c>
      <c r="B357" s="146">
        <v>7.1091564760616794</v>
      </c>
      <c r="C357" s="146">
        <v>1.7713999553047741</v>
      </c>
      <c r="D357" s="146">
        <v>29.573052703981794</v>
      </c>
      <c r="E357" s="146">
        <v>0</v>
      </c>
      <c r="F357" s="304"/>
      <c r="G357" s="146">
        <v>0</v>
      </c>
      <c r="H357" s="158">
        <v>0</v>
      </c>
      <c r="I357" s="144">
        <f t="shared" si="145"/>
        <v>38.453609135348245</v>
      </c>
      <c r="J357" s="139"/>
      <c r="K357" s="159" t="s">
        <v>24</v>
      </c>
      <c r="L357" s="146">
        <v>7.1091564760616794</v>
      </c>
      <c r="M357" s="146">
        <v>1.7713999553047741</v>
      </c>
      <c r="N357" s="146">
        <v>29.573052703981794</v>
      </c>
      <c r="O357" s="146">
        <v>0</v>
      </c>
      <c r="P357" s="146">
        <v>0</v>
      </c>
      <c r="Q357" s="146">
        <v>0</v>
      </c>
      <c r="R357" s="147">
        <v>0</v>
      </c>
      <c r="S357" s="148">
        <f t="shared" si="146"/>
        <v>38.453609135348245</v>
      </c>
      <c r="U357" s="205" t="s">
        <v>24</v>
      </c>
      <c r="V357" s="197">
        <v>7.1091564760616794</v>
      </c>
      <c r="W357" s="197">
        <v>0</v>
      </c>
      <c r="X357" s="197">
        <v>0</v>
      </c>
      <c r="Y357" s="197">
        <v>1.7713999553047741</v>
      </c>
      <c r="Z357" s="197">
        <v>0.15964592778003595</v>
      </c>
      <c r="AA357" s="197">
        <v>0</v>
      </c>
      <c r="AB357" s="197">
        <v>0</v>
      </c>
      <c r="AC357" s="198">
        <v>29.413406776201757</v>
      </c>
      <c r="AD357" s="197">
        <v>0</v>
      </c>
      <c r="AE357" s="197">
        <v>0</v>
      </c>
      <c r="AF357" s="197">
        <v>0</v>
      </c>
      <c r="AG357" s="197">
        <v>29.413406776201757</v>
      </c>
      <c r="AH357" s="197">
        <v>0</v>
      </c>
      <c r="AI357" s="200">
        <f t="shared" si="147"/>
        <v>38.453609135348245</v>
      </c>
      <c r="AJ357" s="131" t="str">
        <f t="shared" si="148"/>
        <v/>
      </c>
      <c r="BA357" s="131"/>
      <c r="BR357" s="131"/>
      <c r="CG357" s="131"/>
    </row>
    <row r="358" spans="1:85" ht="15">
      <c r="A358" s="149" t="s">
        <v>57</v>
      </c>
      <c r="B358" s="150">
        <v>0</v>
      </c>
      <c r="C358" s="150">
        <v>0</v>
      </c>
      <c r="D358" s="150">
        <v>0</v>
      </c>
      <c r="E358" s="150">
        <v>0</v>
      </c>
      <c r="F358" s="304"/>
      <c r="G358" s="150">
        <v>0</v>
      </c>
      <c r="H358" s="151">
        <v>0</v>
      </c>
      <c r="I358" s="152">
        <f t="shared" si="145"/>
        <v>0</v>
      </c>
      <c r="J358" s="139"/>
      <c r="K358" s="153" t="s">
        <v>57</v>
      </c>
      <c r="L358" s="154">
        <v>0</v>
      </c>
      <c r="M358" s="154">
        <v>0</v>
      </c>
      <c r="N358" s="154">
        <v>0</v>
      </c>
      <c r="O358" s="154">
        <v>0</v>
      </c>
      <c r="P358" s="154">
        <v>0</v>
      </c>
      <c r="Q358" s="154">
        <v>0</v>
      </c>
      <c r="R358" s="155">
        <v>0</v>
      </c>
      <c r="S358" s="156">
        <f t="shared" si="146"/>
        <v>0</v>
      </c>
      <c r="U358" s="201" t="s">
        <v>57</v>
      </c>
      <c r="V358" s="202">
        <v>0</v>
      </c>
      <c r="W358" s="202">
        <v>0</v>
      </c>
      <c r="X358" s="202">
        <v>0</v>
      </c>
      <c r="Y358" s="202">
        <v>0</v>
      </c>
      <c r="Z358" s="202">
        <v>0</v>
      </c>
      <c r="AA358" s="202">
        <v>0</v>
      </c>
      <c r="AB358" s="202">
        <v>0</v>
      </c>
      <c r="AC358" s="203">
        <v>0</v>
      </c>
      <c r="AD358" s="202">
        <v>0</v>
      </c>
      <c r="AE358" s="202">
        <v>0</v>
      </c>
      <c r="AF358" s="202">
        <v>0</v>
      </c>
      <c r="AG358" s="202">
        <v>0</v>
      </c>
      <c r="AH358" s="202">
        <v>0</v>
      </c>
      <c r="AI358" s="204">
        <f t="shared" si="147"/>
        <v>0</v>
      </c>
      <c r="AJ358" s="131" t="str">
        <f t="shared" si="148"/>
        <v/>
      </c>
      <c r="BA358" s="131"/>
      <c r="BR358" s="131"/>
      <c r="CG358" s="131"/>
    </row>
    <row r="359" spans="1:85" ht="15">
      <c r="A359" s="157" t="s">
        <v>22</v>
      </c>
      <c r="B359" s="146">
        <v>66.99508014291159</v>
      </c>
      <c r="C359" s="146">
        <v>66.980715141804637</v>
      </c>
      <c r="D359" s="146">
        <v>455.32888772092656</v>
      </c>
      <c r="E359" s="146">
        <v>0</v>
      </c>
      <c r="F359" s="304"/>
      <c r="G359" s="146">
        <v>0</v>
      </c>
      <c r="H359" s="158">
        <v>0</v>
      </c>
      <c r="I359" s="144">
        <f t="shared" si="145"/>
        <v>589.3046830056428</v>
      </c>
      <c r="J359" s="139"/>
      <c r="K359" s="159" t="s">
        <v>22</v>
      </c>
      <c r="L359" s="146">
        <v>66.99508014291159</v>
      </c>
      <c r="M359" s="146">
        <v>66.980715141804637</v>
      </c>
      <c r="N359" s="146">
        <v>455.32888772092656</v>
      </c>
      <c r="O359" s="146">
        <v>0</v>
      </c>
      <c r="P359" s="146">
        <v>1.5302183218482019</v>
      </c>
      <c r="Q359" s="146">
        <v>0</v>
      </c>
      <c r="R359" s="147">
        <v>0</v>
      </c>
      <c r="S359" s="148">
        <f t="shared" si="146"/>
        <v>590.83490132749102</v>
      </c>
      <c r="U359" s="205" t="s">
        <v>22</v>
      </c>
      <c r="V359" s="197">
        <v>66.99508014291159</v>
      </c>
      <c r="W359" s="197">
        <v>0</v>
      </c>
      <c r="X359" s="197">
        <v>0</v>
      </c>
      <c r="Y359" s="197">
        <v>66.980715141804637</v>
      </c>
      <c r="Z359" s="197">
        <v>228.79883352151671</v>
      </c>
      <c r="AA359" s="197">
        <v>0</v>
      </c>
      <c r="AB359" s="197">
        <v>1.5302183218482019</v>
      </c>
      <c r="AC359" s="198">
        <v>226.53005419940988</v>
      </c>
      <c r="AD359" s="197">
        <v>0</v>
      </c>
      <c r="AE359" s="197">
        <v>0</v>
      </c>
      <c r="AF359" s="197">
        <v>0</v>
      </c>
      <c r="AG359" s="197">
        <v>226.53005419940988</v>
      </c>
      <c r="AH359" s="197">
        <v>0</v>
      </c>
      <c r="AI359" s="200">
        <f t="shared" si="147"/>
        <v>590.83490132749102</v>
      </c>
      <c r="AJ359" s="131" t="str">
        <f t="shared" si="148"/>
        <v/>
      </c>
      <c r="BA359" s="131"/>
      <c r="BR359" s="131"/>
      <c r="CG359" s="131"/>
    </row>
    <row r="360" spans="1:85" ht="15">
      <c r="A360" s="149" t="s">
        <v>21</v>
      </c>
      <c r="B360" s="150">
        <v>0</v>
      </c>
      <c r="C360" s="150">
        <v>0</v>
      </c>
      <c r="D360" s="150">
        <v>0</v>
      </c>
      <c r="E360" s="150">
        <v>0</v>
      </c>
      <c r="F360" s="304"/>
      <c r="G360" s="150">
        <v>0</v>
      </c>
      <c r="H360" s="151">
        <v>0</v>
      </c>
      <c r="I360" s="152">
        <f t="shared" si="145"/>
        <v>0</v>
      </c>
      <c r="J360" s="139"/>
      <c r="K360" s="153" t="s">
        <v>21</v>
      </c>
      <c r="L360" s="154">
        <v>0</v>
      </c>
      <c r="M360" s="154">
        <v>0</v>
      </c>
      <c r="N360" s="154">
        <v>0</v>
      </c>
      <c r="O360" s="154">
        <v>0</v>
      </c>
      <c r="P360" s="154">
        <v>0</v>
      </c>
      <c r="Q360" s="154">
        <v>0</v>
      </c>
      <c r="R360" s="155">
        <v>0</v>
      </c>
      <c r="S360" s="156">
        <f t="shared" si="146"/>
        <v>0</v>
      </c>
      <c r="U360" s="201" t="s">
        <v>58</v>
      </c>
      <c r="V360" s="202">
        <v>0</v>
      </c>
      <c r="W360" s="202">
        <v>0</v>
      </c>
      <c r="X360" s="202">
        <v>0</v>
      </c>
      <c r="Y360" s="202">
        <v>0</v>
      </c>
      <c r="Z360" s="202">
        <v>0</v>
      </c>
      <c r="AA360" s="202">
        <v>0</v>
      </c>
      <c r="AB360" s="202">
        <v>0</v>
      </c>
      <c r="AC360" s="203">
        <v>0</v>
      </c>
      <c r="AD360" s="202">
        <v>0</v>
      </c>
      <c r="AE360" s="202">
        <v>0</v>
      </c>
      <c r="AF360" s="202">
        <v>0</v>
      </c>
      <c r="AG360" s="202">
        <v>0</v>
      </c>
      <c r="AH360" s="202">
        <v>0</v>
      </c>
      <c r="AI360" s="204">
        <f t="shared" si="147"/>
        <v>0</v>
      </c>
      <c r="AJ360" s="131" t="str">
        <f t="shared" si="148"/>
        <v/>
      </c>
      <c r="BA360" s="131"/>
      <c r="BR360" s="131"/>
      <c r="CG360" s="131"/>
    </row>
    <row r="361" spans="1:85" ht="15">
      <c r="A361" s="160" t="s">
        <v>61</v>
      </c>
      <c r="B361" s="146">
        <v>0</v>
      </c>
      <c r="C361" s="146">
        <v>0</v>
      </c>
      <c r="D361" s="146">
        <v>0</v>
      </c>
      <c r="E361" s="146">
        <v>0</v>
      </c>
      <c r="F361" s="304"/>
      <c r="G361" s="146">
        <v>0</v>
      </c>
      <c r="H361" s="158">
        <v>0</v>
      </c>
      <c r="I361" s="144">
        <f t="shared" si="145"/>
        <v>0</v>
      </c>
      <c r="J361" s="139"/>
      <c r="K361" s="161" t="s">
        <v>61</v>
      </c>
      <c r="L361" s="146">
        <v>0</v>
      </c>
      <c r="M361" s="146">
        <v>0</v>
      </c>
      <c r="N361" s="146">
        <v>0</v>
      </c>
      <c r="O361" s="146">
        <v>0</v>
      </c>
      <c r="P361" s="146">
        <v>0</v>
      </c>
      <c r="Q361" s="146">
        <v>0</v>
      </c>
      <c r="R361" s="147">
        <v>0</v>
      </c>
      <c r="S361" s="148">
        <f t="shared" si="146"/>
        <v>0</v>
      </c>
      <c r="U361" s="206" t="s">
        <v>59</v>
      </c>
      <c r="V361" s="197">
        <v>0</v>
      </c>
      <c r="W361" s="197">
        <v>0</v>
      </c>
      <c r="X361" s="197">
        <v>0</v>
      </c>
      <c r="Y361" s="197">
        <v>0</v>
      </c>
      <c r="Z361" s="197">
        <v>0</v>
      </c>
      <c r="AA361" s="197">
        <v>0</v>
      </c>
      <c r="AB361" s="197">
        <v>0</v>
      </c>
      <c r="AC361" s="198">
        <v>0</v>
      </c>
      <c r="AD361" s="199">
        <v>0</v>
      </c>
      <c r="AE361" s="199">
        <v>0</v>
      </c>
      <c r="AF361" s="199">
        <v>0</v>
      </c>
      <c r="AG361" s="199">
        <v>0</v>
      </c>
      <c r="AH361" s="199">
        <v>0</v>
      </c>
      <c r="AI361" s="200">
        <f t="shared" si="147"/>
        <v>0</v>
      </c>
      <c r="AJ361" s="131" t="str">
        <f t="shared" si="148"/>
        <v/>
      </c>
      <c r="BA361" s="131"/>
      <c r="BR361" s="131"/>
      <c r="CG361" s="131"/>
    </row>
    <row r="362" spans="1:85">
      <c r="A362" s="162" t="s">
        <v>23</v>
      </c>
      <c r="B362" s="163">
        <v>0</v>
      </c>
      <c r="C362" s="163">
        <v>0</v>
      </c>
      <c r="D362" s="163">
        <v>0</v>
      </c>
      <c r="E362" s="163">
        <v>0</v>
      </c>
      <c r="F362" s="304"/>
      <c r="G362" s="163">
        <v>0</v>
      </c>
      <c r="H362" s="164">
        <v>0</v>
      </c>
      <c r="I362" s="165">
        <f t="shared" si="145"/>
        <v>0</v>
      </c>
      <c r="J362" s="139"/>
      <c r="K362" s="166" t="s">
        <v>23</v>
      </c>
      <c r="L362" s="167">
        <v>0</v>
      </c>
      <c r="M362" s="167">
        <v>0</v>
      </c>
      <c r="N362" s="167">
        <v>0</v>
      </c>
      <c r="O362" s="167">
        <v>0</v>
      </c>
      <c r="P362" s="167">
        <v>0</v>
      </c>
      <c r="Q362" s="167">
        <v>0</v>
      </c>
      <c r="R362" s="168">
        <v>0</v>
      </c>
      <c r="S362" s="169">
        <f t="shared" si="146"/>
        <v>0</v>
      </c>
      <c r="U362" s="207" t="s">
        <v>62</v>
      </c>
      <c r="V362" s="208">
        <v>0</v>
      </c>
      <c r="W362" s="208">
        <v>0</v>
      </c>
      <c r="X362" s="208">
        <v>0</v>
      </c>
      <c r="Y362" s="208">
        <v>0</v>
      </c>
      <c r="Z362" s="208">
        <v>0</v>
      </c>
      <c r="AA362" s="208">
        <v>0</v>
      </c>
      <c r="AB362" s="208">
        <v>0</v>
      </c>
      <c r="AC362" s="208">
        <v>0</v>
      </c>
      <c r="AD362" s="208">
        <v>0</v>
      </c>
      <c r="AE362" s="208">
        <v>0</v>
      </c>
      <c r="AF362" s="208">
        <v>0</v>
      </c>
      <c r="AG362" s="208">
        <v>0</v>
      </c>
      <c r="AH362" s="92">
        <v>0</v>
      </c>
      <c r="AI362" s="209">
        <f t="shared" si="147"/>
        <v>0</v>
      </c>
      <c r="AJ362" s="131" t="str">
        <f t="shared" si="148"/>
        <v/>
      </c>
      <c r="BA362" s="131"/>
      <c r="BR362" s="131"/>
      <c r="CG362" s="131"/>
    </row>
    <row r="363" spans="1:85">
      <c r="A363" s="170" t="s">
        <v>19</v>
      </c>
      <c r="B363" s="171">
        <v>0</v>
      </c>
      <c r="C363" s="171">
        <v>0</v>
      </c>
      <c r="D363" s="171">
        <v>0</v>
      </c>
      <c r="E363" s="171">
        <v>0</v>
      </c>
      <c r="F363" s="304"/>
      <c r="G363" s="171">
        <v>0</v>
      </c>
      <c r="H363" s="172">
        <v>0</v>
      </c>
      <c r="I363" s="173">
        <f t="shared" si="145"/>
        <v>0</v>
      </c>
      <c r="J363" s="139"/>
      <c r="K363" s="174" t="s">
        <v>19</v>
      </c>
      <c r="L363" s="171">
        <v>0</v>
      </c>
      <c r="M363" s="171">
        <v>0</v>
      </c>
      <c r="N363" s="171">
        <v>0</v>
      </c>
      <c r="O363" s="171">
        <v>0</v>
      </c>
      <c r="P363" s="171">
        <v>0</v>
      </c>
      <c r="Q363" s="171">
        <v>0</v>
      </c>
      <c r="R363" s="175">
        <v>0</v>
      </c>
      <c r="S363" s="176">
        <f t="shared" si="146"/>
        <v>0</v>
      </c>
      <c r="U363" s="210" t="s">
        <v>19</v>
      </c>
      <c r="V363" s="211">
        <v>0</v>
      </c>
      <c r="W363" s="211">
        <v>0</v>
      </c>
      <c r="X363" s="211">
        <v>0</v>
      </c>
      <c r="Y363" s="211">
        <v>0</v>
      </c>
      <c r="Z363" s="211">
        <v>0</v>
      </c>
      <c r="AA363" s="211">
        <v>0</v>
      </c>
      <c r="AB363" s="211">
        <v>0</v>
      </c>
      <c r="AC363" s="211">
        <v>0</v>
      </c>
      <c r="AD363" s="212">
        <v>0</v>
      </c>
      <c r="AE363" s="212">
        <v>0</v>
      </c>
      <c r="AF363" s="212">
        <v>0</v>
      </c>
      <c r="AG363" s="212">
        <v>0</v>
      </c>
      <c r="AH363" s="212">
        <v>0</v>
      </c>
      <c r="AI363" s="213">
        <f t="shared" si="147"/>
        <v>0</v>
      </c>
      <c r="AJ363" s="131" t="str">
        <f t="shared" si="148"/>
        <v/>
      </c>
      <c r="BA363" s="131"/>
      <c r="BR363" s="131"/>
      <c r="CG363" s="131"/>
    </row>
    <row r="364" spans="1:85">
      <c r="A364" s="162" t="s">
        <v>20</v>
      </c>
      <c r="B364" s="163">
        <v>0</v>
      </c>
      <c r="C364" s="163">
        <v>0</v>
      </c>
      <c r="D364" s="163">
        <v>0</v>
      </c>
      <c r="E364" s="163">
        <v>0</v>
      </c>
      <c r="F364" s="304"/>
      <c r="G364" s="163">
        <v>0</v>
      </c>
      <c r="H364" s="164">
        <v>0</v>
      </c>
      <c r="I364" s="165">
        <f t="shared" si="145"/>
        <v>0</v>
      </c>
      <c r="J364" s="139"/>
      <c r="K364" s="166" t="s">
        <v>20</v>
      </c>
      <c r="L364" s="167">
        <v>0</v>
      </c>
      <c r="M364" s="167">
        <v>0</v>
      </c>
      <c r="N364" s="167">
        <v>0</v>
      </c>
      <c r="O364" s="167">
        <v>0</v>
      </c>
      <c r="P364" s="167">
        <v>0</v>
      </c>
      <c r="Q364" s="167">
        <v>0</v>
      </c>
      <c r="R364" s="168">
        <v>0</v>
      </c>
      <c r="S364" s="169">
        <f t="shared" si="146"/>
        <v>0</v>
      </c>
      <c r="U364" s="207" t="s">
        <v>20</v>
      </c>
      <c r="V364" s="208">
        <v>0</v>
      </c>
      <c r="W364" s="208">
        <v>0</v>
      </c>
      <c r="X364" s="208">
        <v>0</v>
      </c>
      <c r="Y364" s="208">
        <v>0</v>
      </c>
      <c r="Z364" s="208">
        <v>0</v>
      </c>
      <c r="AA364" s="208">
        <v>0</v>
      </c>
      <c r="AB364" s="208">
        <v>0</v>
      </c>
      <c r="AC364" s="208">
        <v>0</v>
      </c>
      <c r="AD364" s="208">
        <v>0</v>
      </c>
      <c r="AE364" s="208">
        <v>0</v>
      </c>
      <c r="AF364" s="208">
        <v>0</v>
      </c>
      <c r="AG364" s="208">
        <v>0</v>
      </c>
      <c r="AH364" s="92">
        <v>0</v>
      </c>
      <c r="AI364" s="209">
        <f t="shared" si="147"/>
        <v>0</v>
      </c>
      <c r="AJ364" s="131" t="str">
        <f t="shared" si="148"/>
        <v/>
      </c>
      <c r="BA364" s="131"/>
      <c r="BR364" s="131"/>
      <c r="CG364" s="131"/>
    </row>
    <row r="365" spans="1:85" ht="15" thickBot="1">
      <c r="A365" s="177" t="s">
        <v>11</v>
      </c>
      <c r="B365" s="178">
        <v>0</v>
      </c>
      <c r="C365" s="178">
        <v>0</v>
      </c>
      <c r="D365" s="178">
        <v>0</v>
      </c>
      <c r="E365" s="178">
        <v>0</v>
      </c>
      <c r="F365" s="305"/>
      <c r="G365" s="178">
        <v>0</v>
      </c>
      <c r="H365" s="179">
        <v>0</v>
      </c>
      <c r="I365" s="180">
        <f t="shared" si="145"/>
        <v>0</v>
      </c>
      <c r="J365" s="139"/>
      <c r="K365" s="181" t="s">
        <v>11</v>
      </c>
      <c r="L365" s="178">
        <v>0</v>
      </c>
      <c r="M365" s="178">
        <v>0</v>
      </c>
      <c r="N365" s="178">
        <v>0</v>
      </c>
      <c r="O365" s="178">
        <v>0</v>
      </c>
      <c r="P365" s="178">
        <v>0</v>
      </c>
      <c r="Q365" s="178">
        <v>0</v>
      </c>
      <c r="R365" s="182">
        <v>0</v>
      </c>
      <c r="S365" s="183">
        <f t="shared" si="146"/>
        <v>0</v>
      </c>
      <c r="U365" s="210" t="s">
        <v>11</v>
      </c>
      <c r="V365" s="211">
        <v>0</v>
      </c>
      <c r="W365" s="211">
        <v>0</v>
      </c>
      <c r="X365" s="211">
        <v>0</v>
      </c>
      <c r="Y365" s="211">
        <v>0</v>
      </c>
      <c r="Z365" s="211">
        <v>0</v>
      </c>
      <c r="AA365" s="211">
        <v>0</v>
      </c>
      <c r="AB365" s="211">
        <v>0</v>
      </c>
      <c r="AC365" s="211">
        <v>0</v>
      </c>
      <c r="AD365" s="212">
        <v>0</v>
      </c>
      <c r="AE365" s="212">
        <v>0</v>
      </c>
      <c r="AF365" s="212">
        <v>0</v>
      </c>
      <c r="AG365" s="212">
        <v>0</v>
      </c>
      <c r="AH365" s="212">
        <v>0</v>
      </c>
      <c r="AI365" s="213">
        <f t="shared" si="147"/>
        <v>0</v>
      </c>
      <c r="AJ365" s="131" t="str">
        <f t="shared" si="148"/>
        <v/>
      </c>
      <c r="BA365" s="131"/>
      <c r="BR365" s="131"/>
      <c r="CG365" s="131"/>
    </row>
    <row r="366" spans="1:85" ht="15">
      <c r="A366" s="184" t="s">
        <v>26</v>
      </c>
      <c r="B366" s="185">
        <f>SUM(B345:B361)</f>
        <v>115.72495972948427</v>
      </c>
      <c r="C366" s="185">
        <f t="shared" ref="C366:I366" si="149">SUM(C345:C361)</f>
        <v>72.035856953613347</v>
      </c>
      <c r="D366" s="185">
        <f t="shared" si="149"/>
        <v>486.97289559211777</v>
      </c>
      <c r="E366" s="185">
        <f t="shared" si="149"/>
        <v>114.51796508712629</v>
      </c>
      <c r="F366" s="185">
        <f t="shared" si="149"/>
        <v>0</v>
      </c>
      <c r="G366" s="185">
        <f t="shared" si="149"/>
        <v>9.8784660780128348</v>
      </c>
      <c r="H366" s="187">
        <f t="shared" si="149"/>
        <v>0</v>
      </c>
      <c r="I366" s="144">
        <f t="shared" si="149"/>
        <v>799.13014344035446</v>
      </c>
      <c r="J366" s="139"/>
      <c r="K366" s="186" t="s">
        <v>26</v>
      </c>
      <c r="L366" s="185">
        <f>SUM(L345:L361)</f>
        <v>115.72495972948427</v>
      </c>
      <c r="M366" s="185">
        <f t="shared" ref="M366:S366" si="150">SUM(M345:M361)</f>
        <v>72.035856953613347</v>
      </c>
      <c r="N366" s="185">
        <f t="shared" si="150"/>
        <v>486.97289559211777</v>
      </c>
      <c r="O366" s="185">
        <f t="shared" si="150"/>
        <v>114.51796508712629</v>
      </c>
      <c r="P366" s="185">
        <f t="shared" si="150"/>
        <v>26.716080621280454</v>
      </c>
      <c r="Q366" s="185">
        <f t="shared" si="150"/>
        <v>9.8784660780128348</v>
      </c>
      <c r="R366" s="187">
        <f t="shared" si="150"/>
        <v>0</v>
      </c>
      <c r="S366" s="188">
        <f t="shared" si="150"/>
        <v>825.84622406163498</v>
      </c>
      <c r="T366" s="131" t="str">
        <f>IF(ABS(S366-AI366)&gt;0.01,S366-AI366,"")</f>
        <v/>
      </c>
      <c r="U366" s="214" t="s">
        <v>60</v>
      </c>
      <c r="V366" s="215">
        <f>SUM(V345:V361)</f>
        <v>111.83042107687686</v>
      </c>
      <c r="W366" s="215">
        <f t="shared" ref="W366:AH366" si="151">SUM(W345:W361)</f>
        <v>3.894538652607404</v>
      </c>
      <c r="X366" s="215">
        <f t="shared" si="151"/>
        <v>9.8784660780128348</v>
      </c>
      <c r="Y366" s="215">
        <f t="shared" si="151"/>
        <v>72.035856953613347</v>
      </c>
      <c r="Z366" s="215">
        <f t="shared" si="151"/>
        <v>230.65491864947913</v>
      </c>
      <c r="AA366" s="215">
        <f t="shared" si="151"/>
        <v>112.11791791232419</v>
      </c>
      <c r="AB366" s="215">
        <f t="shared" si="151"/>
        <v>26.716080621280454</v>
      </c>
      <c r="AC366" s="215">
        <f t="shared" si="151"/>
        <v>258.71802411744073</v>
      </c>
      <c r="AD366" s="216">
        <f t="shared" si="151"/>
        <v>0</v>
      </c>
      <c r="AE366" s="216">
        <f t="shared" si="151"/>
        <v>0</v>
      </c>
      <c r="AF366" s="216">
        <f t="shared" si="151"/>
        <v>0</v>
      </c>
      <c r="AG366" s="216">
        <f t="shared" si="151"/>
        <v>256.31797694263867</v>
      </c>
      <c r="AH366" s="216">
        <f t="shared" si="151"/>
        <v>2.4000471748020944</v>
      </c>
      <c r="AI366" s="217">
        <f>SUM(V366:AC366)</f>
        <v>825.84622406163498</v>
      </c>
      <c r="AJ366" s="131" t="str">
        <f t="shared" si="148"/>
        <v/>
      </c>
      <c r="BA366" s="131"/>
      <c r="BR366" s="131"/>
      <c r="CG366" s="131"/>
    </row>
    <row r="367" spans="1:85" s="2" customFormat="1" ht="15" thickBot="1">
      <c r="A367" s="15" t="s">
        <v>100</v>
      </c>
      <c r="B367" s="100">
        <f>IF($I366=0,"-",B366/$I366)</f>
        <v>0.14481365855037573</v>
      </c>
      <c r="C367" s="100">
        <f t="shared" ref="C367:H367" si="152">IF($I366=0,"-",C366/$I366)</f>
        <v>9.0142835362823429E-2</v>
      </c>
      <c r="D367" s="100">
        <f t="shared" si="152"/>
        <v>0.60937870957493734</v>
      </c>
      <c r="E367" s="100">
        <f t="shared" si="152"/>
        <v>0.14330327297392667</v>
      </c>
      <c r="F367" s="100">
        <f t="shared" si="152"/>
        <v>0</v>
      </c>
      <c r="G367" s="100">
        <f t="shared" si="152"/>
        <v>1.2361523537936903E-2</v>
      </c>
      <c r="H367" s="101">
        <f t="shared" si="152"/>
        <v>0</v>
      </c>
      <c r="I367" s="102">
        <f>SUM(B367:H367)</f>
        <v>1</v>
      </c>
      <c r="J367" s="131"/>
      <c r="K367" s="27" t="s">
        <v>100</v>
      </c>
      <c r="L367" s="76">
        <f t="shared" ref="L367:R367" si="153">IF($S366=0,"-",L366/$S366)</f>
        <v>0.1401289445392529</v>
      </c>
      <c r="M367" s="76">
        <f t="shared" si="153"/>
        <v>8.722671952089367E-2</v>
      </c>
      <c r="N367" s="76">
        <f t="shared" si="153"/>
        <v>0.58966534132360915</v>
      </c>
      <c r="O367" s="76">
        <f t="shared" si="153"/>
        <v>0.13866741985440079</v>
      </c>
      <c r="P367" s="76">
        <f t="shared" si="153"/>
        <v>3.2349945840869483E-2</v>
      </c>
      <c r="Q367" s="76">
        <f t="shared" si="153"/>
        <v>1.1961628920974009E-2</v>
      </c>
      <c r="R367" s="77">
        <f t="shared" si="153"/>
        <v>0</v>
      </c>
      <c r="S367" s="78">
        <f>SUM(L367:R367)</f>
        <v>0.99999999999999989</v>
      </c>
      <c r="U367" s="36" t="s">
        <v>100</v>
      </c>
      <c r="V367" s="103">
        <f>+V366/$AI366</f>
        <v>0.13541312876249303</v>
      </c>
      <c r="W367" s="103">
        <f t="shared" ref="W367:AH367" si="154">+W366/$AI366</f>
        <v>4.7158157767598448E-3</v>
      </c>
      <c r="X367" s="103">
        <f t="shared" si="154"/>
        <v>1.1961628920974009E-2</v>
      </c>
      <c r="Y367" s="103">
        <f t="shared" si="154"/>
        <v>8.722671952089367E-2</v>
      </c>
      <c r="Z367" s="103">
        <f t="shared" si="154"/>
        <v>0.27929523914886212</v>
      </c>
      <c r="AA367" s="103">
        <f t="shared" si="154"/>
        <v>0.13576125269534023</v>
      </c>
      <c r="AB367" s="103">
        <f t="shared" si="154"/>
        <v>3.2349945840869483E-2</v>
      </c>
      <c r="AC367" s="103">
        <f t="shared" si="154"/>
        <v>0.31327626933380753</v>
      </c>
      <c r="AD367" s="103">
        <f t="shared" si="154"/>
        <v>0</v>
      </c>
      <c r="AE367" s="103">
        <f t="shared" si="154"/>
        <v>0</v>
      </c>
      <c r="AF367" s="103">
        <f t="shared" si="154"/>
        <v>0</v>
      </c>
      <c r="AG367" s="103">
        <f t="shared" si="154"/>
        <v>0.31037010217474703</v>
      </c>
      <c r="AH367" s="103">
        <f t="shared" si="154"/>
        <v>2.9061671590605623E-3</v>
      </c>
      <c r="AI367" s="104">
        <f>SUM(V367:AC367)</f>
        <v>1</v>
      </c>
      <c r="AJ367" s="2" t="str">
        <f t="shared" si="148"/>
        <v/>
      </c>
    </row>
    <row r="368" spans="1:85" ht="15" thickBot="1">
      <c r="A368" s="218"/>
      <c r="B368" s="218"/>
      <c r="C368" s="218"/>
      <c r="D368" s="218"/>
      <c r="E368" s="218"/>
      <c r="F368" s="218"/>
      <c r="G368" s="218"/>
      <c r="H368" s="218"/>
      <c r="I368" s="218"/>
      <c r="K368" s="218"/>
      <c r="L368" s="218"/>
      <c r="M368" s="218"/>
      <c r="N368" s="218"/>
      <c r="O368" s="218"/>
      <c r="P368" s="218"/>
      <c r="Q368" s="218"/>
      <c r="R368" s="218"/>
      <c r="S368" s="218"/>
      <c r="AI368" s="139"/>
      <c r="BA368" s="131"/>
      <c r="BR368" s="131"/>
      <c r="CG368" s="131"/>
    </row>
    <row r="369" spans="1:85" ht="28.5">
      <c r="A369" s="328" t="s">
        <v>38</v>
      </c>
      <c r="B369" s="135" t="s">
        <v>0</v>
      </c>
      <c r="C369" s="135" t="s">
        <v>1</v>
      </c>
      <c r="D369" s="135" t="s">
        <v>2</v>
      </c>
      <c r="E369" s="135" t="s">
        <v>3</v>
      </c>
      <c r="F369" s="135" t="s">
        <v>27</v>
      </c>
      <c r="G369" s="135" t="s">
        <v>4</v>
      </c>
      <c r="H369" s="135" t="s">
        <v>5</v>
      </c>
      <c r="I369" s="136" t="s">
        <v>6</v>
      </c>
      <c r="K369" s="330" t="s">
        <v>38</v>
      </c>
      <c r="L369" s="137" t="s">
        <v>0</v>
      </c>
      <c r="M369" s="137" t="s">
        <v>1</v>
      </c>
      <c r="N369" s="137" t="s">
        <v>2</v>
      </c>
      <c r="O369" s="137" t="s">
        <v>3</v>
      </c>
      <c r="P369" s="137" t="s">
        <v>27</v>
      </c>
      <c r="Q369" s="137" t="s">
        <v>4</v>
      </c>
      <c r="R369" s="137" t="s">
        <v>5</v>
      </c>
      <c r="S369" s="138" t="s">
        <v>6</v>
      </c>
      <c r="U369" s="332" t="s">
        <v>38</v>
      </c>
      <c r="V369" s="190" t="s">
        <v>69</v>
      </c>
      <c r="W369" s="190" t="s">
        <v>70</v>
      </c>
      <c r="X369" s="190" t="s">
        <v>4</v>
      </c>
      <c r="Y369" s="190" t="s">
        <v>1</v>
      </c>
      <c r="Z369" s="190" t="s">
        <v>2</v>
      </c>
      <c r="AA369" s="190" t="s">
        <v>3</v>
      </c>
      <c r="AB369" s="190" t="s">
        <v>52</v>
      </c>
      <c r="AC369" s="190" t="s">
        <v>64</v>
      </c>
      <c r="AD369" s="191" t="s">
        <v>72</v>
      </c>
      <c r="AE369" s="191" t="s">
        <v>79</v>
      </c>
      <c r="AF369" s="191" t="s">
        <v>73</v>
      </c>
      <c r="AG369" s="191" t="s">
        <v>80</v>
      </c>
      <c r="AH369" s="191" t="s">
        <v>81</v>
      </c>
      <c r="AI369" s="192" t="s">
        <v>60</v>
      </c>
      <c r="BA369" s="131"/>
      <c r="BR369" s="131"/>
      <c r="CG369" s="131"/>
    </row>
    <row r="370" spans="1:85" ht="15">
      <c r="A370" s="329" t="s">
        <v>38</v>
      </c>
      <c r="B370" s="294" t="s">
        <v>109</v>
      </c>
      <c r="C370" s="295"/>
      <c r="D370" s="295"/>
      <c r="E370" s="295"/>
      <c r="F370" s="295"/>
      <c r="G370" s="295"/>
      <c r="H370" s="295"/>
      <c r="I370" s="296"/>
      <c r="K370" s="331" t="s">
        <v>38</v>
      </c>
      <c r="L370" s="297" t="s">
        <v>109</v>
      </c>
      <c r="M370" s="298"/>
      <c r="N370" s="298"/>
      <c r="O370" s="298"/>
      <c r="P370" s="298"/>
      <c r="Q370" s="298"/>
      <c r="R370" s="298"/>
      <c r="S370" s="299"/>
      <c r="U370" s="333" t="s">
        <v>38</v>
      </c>
      <c r="V370" s="326" t="s">
        <v>109</v>
      </c>
      <c r="W370" s="326"/>
      <c r="X370" s="326"/>
      <c r="Y370" s="326"/>
      <c r="Z370" s="326"/>
      <c r="AA370" s="326"/>
      <c r="AB370" s="326"/>
      <c r="AC370" s="326"/>
      <c r="AD370" s="326"/>
      <c r="AE370" s="326"/>
      <c r="AF370" s="326"/>
      <c r="AG370" s="326"/>
      <c r="AH370" s="326"/>
      <c r="AI370" s="327"/>
      <c r="BA370" s="131"/>
      <c r="BR370" s="131"/>
      <c r="CG370" s="131"/>
    </row>
    <row r="371" spans="1:85" ht="15">
      <c r="A371" s="141" t="s">
        <v>7</v>
      </c>
      <c r="B371" s="142">
        <v>0</v>
      </c>
      <c r="C371" s="142">
        <v>0</v>
      </c>
      <c r="D371" s="142">
        <v>0</v>
      </c>
      <c r="E371" s="142">
        <v>0</v>
      </c>
      <c r="F371" s="303"/>
      <c r="G371" s="142">
        <v>0</v>
      </c>
      <c r="H371" s="143">
        <v>0</v>
      </c>
      <c r="I371" s="144">
        <f>SUM(B371:H371)</f>
        <v>0</v>
      </c>
      <c r="J371" s="139"/>
      <c r="K371" s="193" t="s">
        <v>7</v>
      </c>
      <c r="L371" s="142">
        <v>0</v>
      </c>
      <c r="M371" s="142">
        <v>0</v>
      </c>
      <c r="N371" s="142">
        <v>0</v>
      </c>
      <c r="O371" s="142">
        <v>0</v>
      </c>
      <c r="P371" s="142">
        <v>0</v>
      </c>
      <c r="Q371" s="142">
        <v>0</v>
      </c>
      <c r="R371" s="194">
        <v>0</v>
      </c>
      <c r="S371" s="195">
        <f>SUM(L371:R371)</f>
        <v>0</v>
      </c>
      <c r="U371" s="196" t="s">
        <v>7</v>
      </c>
      <c r="V371" s="197">
        <v>0</v>
      </c>
      <c r="W371" s="197">
        <v>0</v>
      </c>
      <c r="X371" s="197">
        <v>0</v>
      </c>
      <c r="Y371" s="197">
        <v>0</v>
      </c>
      <c r="Z371" s="197">
        <v>0</v>
      </c>
      <c r="AA371" s="197">
        <v>0</v>
      </c>
      <c r="AB371" s="197">
        <v>0</v>
      </c>
      <c r="AC371" s="198">
        <v>0</v>
      </c>
      <c r="AD371" s="199">
        <v>0</v>
      </c>
      <c r="AE371" s="199">
        <v>0</v>
      </c>
      <c r="AF371" s="199">
        <v>0</v>
      </c>
      <c r="AG371" s="199">
        <v>0</v>
      </c>
      <c r="AH371" s="199">
        <v>0</v>
      </c>
      <c r="AI371" s="200">
        <f>SUM(V371:AC371)</f>
        <v>0</v>
      </c>
      <c r="AJ371" s="131" t="str">
        <f>IF(ABS(S371-AI371)&gt;0.001,S371-AI371,"")</f>
        <v/>
      </c>
      <c r="BA371" s="131"/>
      <c r="BR371" s="131"/>
      <c r="CG371" s="131"/>
    </row>
    <row r="372" spans="1:85" ht="15">
      <c r="A372" s="149" t="s">
        <v>8</v>
      </c>
      <c r="B372" s="150">
        <v>0</v>
      </c>
      <c r="C372" s="150">
        <v>0</v>
      </c>
      <c r="D372" s="150">
        <v>0</v>
      </c>
      <c r="E372" s="150">
        <v>0</v>
      </c>
      <c r="F372" s="304"/>
      <c r="G372" s="150">
        <v>0</v>
      </c>
      <c r="H372" s="151">
        <v>0</v>
      </c>
      <c r="I372" s="152">
        <f t="shared" ref="I372:I391" si="155">SUM(B372:H372)</f>
        <v>0</v>
      </c>
      <c r="J372" s="139"/>
      <c r="K372" s="153" t="s">
        <v>8</v>
      </c>
      <c r="L372" s="154">
        <v>0</v>
      </c>
      <c r="M372" s="154">
        <v>0</v>
      </c>
      <c r="N372" s="154">
        <v>0</v>
      </c>
      <c r="O372" s="154">
        <v>0</v>
      </c>
      <c r="P372" s="154">
        <v>0</v>
      </c>
      <c r="Q372" s="154">
        <v>0</v>
      </c>
      <c r="R372" s="155">
        <v>0</v>
      </c>
      <c r="S372" s="156">
        <f t="shared" ref="S372:S391" si="156">SUM(L372:R372)</f>
        <v>0</v>
      </c>
      <c r="U372" s="201" t="s">
        <v>8</v>
      </c>
      <c r="V372" s="202">
        <v>0</v>
      </c>
      <c r="W372" s="202">
        <v>0</v>
      </c>
      <c r="X372" s="202">
        <v>0</v>
      </c>
      <c r="Y372" s="202">
        <v>0</v>
      </c>
      <c r="Z372" s="202">
        <v>0</v>
      </c>
      <c r="AA372" s="202">
        <v>0</v>
      </c>
      <c r="AB372" s="202">
        <v>0</v>
      </c>
      <c r="AC372" s="203">
        <v>0</v>
      </c>
      <c r="AD372" s="202">
        <v>0</v>
      </c>
      <c r="AE372" s="202">
        <v>0</v>
      </c>
      <c r="AF372" s="202">
        <v>0</v>
      </c>
      <c r="AG372" s="202">
        <v>0</v>
      </c>
      <c r="AH372" s="202">
        <v>0</v>
      </c>
      <c r="AI372" s="204">
        <f t="shared" ref="AI372:AI391" si="157">SUM(V372:AC372)</f>
        <v>0</v>
      </c>
      <c r="AJ372" s="131" t="str">
        <f t="shared" ref="AJ372:AJ393" si="158">IF(ABS(S372-AI372)&gt;0.001,S372-AI372,"")</f>
        <v/>
      </c>
      <c r="BA372" s="131"/>
      <c r="BR372" s="131"/>
      <c r="CG372" s="131"/>
    </row>
    <row r="373" spans="1:85" ht="15">
      <c r="A373" s="157" t="s">
        <v>10</v>
      </c>
      <c r="B373" s="146">
        <v>0</v>
      </c>
      <c r="C373" s="146">
        <v>0</v>
      </c>
      <c r="D373" s="146">
        <v>0</v>
      </c>
      <c r="E373" s="146">
        <v>0</v>
      </c>
      <c r="F373" s="304"/>
      <c r="G373" s="146">
        <v>0</v>
      </c>
      <c r="H373" s="158">
        <v>0</v>
      </c>
      <c r="I373" s="144">
        <f t="shared" si="155"/>
        <v>0</v>
      </c>
      <c r="J373" s="139"/>
      <c r="K373" s="159" t="s">
        <v>10</v>
      </c>
      <c r="L373" s="146">
        <v>0</v>
      </c>
      <c r="M373" s="146">
        <v>0</v>
      </c>
      <c r="N373" s="146">
        <v>0</v>
      </c>
      <c r="O373" s="146">
        <v>0</v>
      </c>
      <c r="P373" s="146">
        <v>0</v>
      </c>
      <c r="Q373" s="146">
        <v>0</v>
      </c>
      <c r="R373" s="147">
        <v>0</v>
      </c>
      <c r="S373" s="148">
        <f t="shared" si="156"/>
        <v>0</v>
      </c>
      <c r="U373" s="205" t="s">
        <v>10</v>
      </c>
      <c r="V373" s="197">
        <v>0</v>
      </c>
      <c r="W373" s="197">
        <v>0</v>
      </c>
      <c r="X373" s="197">
        <v>0</v>
      </c>
      <c r="Y373" s="197">
        <v>0</v>
      </c>
      <c r="Z373" s="197">
        <v>0</v>
      </c>
      <c r="AA373" s="197">
        <v>0</v>
      </c>
      <c r="AB373" s="197">
        <v>0</v>
      </c>
      <c r="AC373" s="198">
        <v>0</v>
      </c>
      <c r="AD373" s="199">
        <v>0</v>
      </c>
      <c r="AE373" s="199">
        <v>0</v>
      </c>
      <c r="AF373" s="199">
        <v>0</v>
      </c>
      <c r="AG373" s="199">
        <v>0</v>
      </c>
      <c r="AH373" s="199">
        <v>0</v>
      </c>
      <c r="AI373" s="200">
        <f t="shared" si="157"/>
        <v>0</v>
      </c>
      <c r="AJ373" s="131" t="str">
        <f t="shared" si="158"/>
        <v/>
      </c>
      <c r="BA373" s="131"/>
      <c r="BR373" s="131"/>
      <c r="CG373" s="131"/>
    </row>
    <row r="374" spans="1:85" ht="15">
      <c r="A374" s="149" t="s">
        <v>53</v>
      </c>
      <c r="B374" s="150">
        <v>0</v>
      </c>
      <c r="C374" s="150">
        <v>0</v>
      </c>
      <c r="D374" s="150">
        <v>0</v>
      </c>
      <c r="E374" s="150">
        <v>0</v>
      </c>
      <c r="F374" s="304"/>
      <c r="G374" s="150">
        <v>0</v>
      </c>
      <c r="H374" s="151">
        <v>0</v>
      </c>
      <c r="I374" s="152">
        <f t="shared" si="155"/>
        <v>0</v>
      </c>
      <c r="J374" s="139"/>
      <c r="K374" s="153" t="s">
        <v>53</v>
      </c>
      <c r="L374" s="154">
        <v>0</v>
      </c>
      <c r="M374" s="154">
        <v>0</v>
      </c>
      <c r="N374" s="154">
        <v>0</v>
      </c>
      <c r="O374" s="154">
        <v>0</v>
      </c>
      <c r="P374" s="154">
        <v>0</v>
      </c>
      <c r="Q374" s="154">
        <v>0</v>
      </c>
      <c r="R374" s="155">
        <v>0</v>
      </c>
      <c r="S374" s="156">
        <f t="shared" si="156"/>
        <v>0</v>
      </c>
      <c r="U374" s="201" t="s">
        <v>53</v>
      </c>
      <c r="V374" s="202">
        <v>0</v>
      </c>
      <c r="W374" s="202">
        <v>0</v>
      </c>
      <c r="X374" s="202">
        <v>0</v>
      </c>
      <c r="Y374" s="202">
        <v>0</v>
      </c>
      <c r="Z374" s="202">
        <v>0</v>
      </c>
      <c r="AA374" s="202">
        <v>0</v>
      </c>
      <c r="AB374" s="202">
        <v>0</v>
      </c>
      <c r="AC374" s="203">
        <v>0</v>
      </c>
      <c r="AD374" s="202">
        <v>0</v>
      </c>
      <c r="AE374" s="202">
        <v>0</v>
      </c>
      <c r="AF374" s="202">
        <v>0</v>
      </c>
      <c r="AG374" s="202">
        <v>0</v>
      </c>
      <c r="AH374" s="202">
        <v>0</v>
      </c>
      <c r="AI374" s="204">
        <f t="shared" si="157"/>
        <v>0</v>
      </c>
      <c r="AJ374" s="131" t="str">
        <f t="shared" si="158"/>
        <v/>
      </c>
      <c r="BA374" s="131"/>
      <c r="BR374" s="131"/>
      <c r="CG374" s="131"/>
    </row>
    <row r="375" spans="1:85" ht="15">
      <c r="A375" s="157" t="s">
        <v>16</v>
      </c>
      <c r="B375" s="146">
        <v>15.087934018376938</v>
      </c>
      <c r="C375" s="146">
        <v>0.23480120376153907</v>
      </c>
      <c r="D375" s="146">
        <v>6.7094443974860098</v>
      </c>
      <c r="E375" s="146">
        <v>0</v>
      </c>
      <c r="F375" s="304"/>
      <c r="G375" s="146">
        <v>0</v>
      </c>
      <c r="H375" s="158">
        <v>0</v>
      </c>
      <c r="I375" s="144">
        <f t="shared" si="155"/>
        <v>22.032179619624486</v>
      </c>
      <c r="J375" s="139"/>
      <c r="K375" s="159" t="s">
        <v>16</v>
      </c>
      <c r="L375" s="146">
        <v>15.087934018376938</v>
      </c>
      <c r="M375" s="146">
        <v>0.23480120376153907</v>
      </c>
      <c r="N375" s="146">
        <v>6.7094443974860098</v>
      </c>
      <c r="O375" s="146">
        <v>0</v>
      </c>
      <c r="P375" s="146">
        <v>0</v>
      </c>
      <c r="Q375" s="146">
        <v>0</v>
      </c>
      <c r="R375" s="147">
        <v>0</v>
      </c>
      <c r="S375" s="148">
        <f t="shared" si="156"/>
        <v>22.032179619624486</v>
      </c>
      <c r="U375" s="205" t="s">
        <v>16</v>
      </c>
      <c r="V375" s="197">
        <v>15.087934018376938</v>
      </c>
      <c r="W375" s="197">
        <v>0</v>
      </c>
      <c r="X375" s="197">
        <v>0</v>
      </c>
      <c r="Y375" s="197">
        <v>0.23480120376153907</v>
      </c>
      <c r="Z375" s="197">
        <v>6.7094443974860098</v>
      </c>
      <c r="AA375" s="197">
        <v>0</v>
      </c>
      <c r="AB375" s="197">
        <v>0</v>
      </c>
      <c r="AC375" s="198">
        <v>0</v>
      </c>
      <c r="AD375" s="199">
        <v>0</v>
      </c>
      <c r="AE375" s="199">
        <v>0</v>
      </c>
      <c r="AF375" s="199">
        <v>0</v>
      </c>
      <c r="AG375" s="199">
        <v>0</v>
      </c>
      <c r="AH375" s="199">
        <v>0</v>
      </c>
      <c r="AI375" s="200">
        <f t="shared" si="157"/>
        <v>22.032179619624486</v>
      </c>
      <c r="AJ375" s="131" t="str">
        <f t="shared" si="158"/>
        <v/>
      </c>
      <c r="BA375" s="131"/>
      <c r="BR375" s="131"/>
      <c r="CG375" s="131"/>
    </row>
    <row r="376" spans="1:85" ht="15">
      <c r="A376" s="149" t="s">
        <v>15</v>
      </c>
      <c r="B376" s="150">
        <v>0.44902954649628385</v>
      </c>
      <c r="C376" s="150">
        <v>0</v>
      </c>
      <c r="D376" s="150">
        <v>2.020632959233275</v>
      </c>
      <c r="E376" s="150">
        <v>0</v>
      </c>
      <c r="F376" s="304"/>
      <c r="G376" s="150">
        <v>0</v>
      </c>
      <c r="H376" s="151">
        <v>0</v>
      </c>
      <c r="I376" s="152">
        <f t="shared" si="155"/>
        <v>2.4696625057295587</v>
      </c>
      <c r="J376" s="139"/>
      <c r="K376" s="153" t="s">
        <v>15</v>
      </c>
      <c r="L376" s="154">
        <v>0.44902954649628385</v>
      </c>
      <c r="M376" s="154">
        <v>0</v>
      </c>
      <c r="N376" s="154">
        <v>2.020632959233275</v>
      </c>
      <c r="O376" s="154">
        <v>0</v>
      </c>
      <c r="P376" s="154">
        <v>0</v>
      </c>
      <c r="Q376" s="154">
        <v>0</v>
      </c>
      <c r="R376" s="155">
        <v>0</v>
      </c>
      <c r="S376" s="156">
        <f t="shared" si="156"/>
        <v>2.4696625057295587</v>
      </c>
      <c r="U376" s="201" t="s">
        <v>54</v>
      </c>
      <c r="V376" s="202">
        <v>0.44902954649628385</v>
      </c>
      <c r="W376" s="202">
        <v>0</v>
      </c>
      <c r="X376" s="202">
        <v>0</v>
      </c>
      <c r="Y376" s="202">
        <v>0</v>
      </c>
      <c r="Z376" s="202">
        <v>2.020632959233275</v>
      </c>
      <c r="AA376" s="202">
        <v>0</v>
      </c>
      <c r="AB376" s="202">
        <v>0</v>
      </c>
      <c r="AC376" s="203">
        <v>0</v>
      </c>
      <c r="AD376" s="202">
        <v>0</v>
      </c>
      <c r="AE376" s="202">
        <v>0</v>
      </c>
      <c r="AF376" s="202">
        <v>0</v>
      </c>
      <c r="AG376" s="202">
        <v>0</v>
      </c>
      <c r="AH376" s="202">
        <v>0</v>
      </c>
      <c r="AI376" s="204">
        <f t="shared" si="157"/>
        <v>2.4696625057295587</v>
      </c>
      <c r="AJ376" s="131" t="str">
        <f t="shared" si="158"/>
        <v/>
      </c>
      <c r="BA376" s="131"/>
      <c r="BR376" s="131"/>
      <c r="CG376" s="131"/>
    </row>
    <row r="377" spans="1:85" ht="15">
      <c r="A377" s="157" t="s">
        <v>55</v>
      </c>
      <c r="B377" s="146">
        <v>0</v>
      </c>
      <c r="C377" s="146">
        <v>0</v>
      </c>
      <c r="D377" s="146">
        <v>0</v>
      </c>
      <c r="E377" s="146">
        <v>382.00199108690003</v>
      </c>
      <c r="F377" s="304"/>
      <c r="G377" s="146">
        <v>0</v>
      </c>
      <c r="H377" s="158">
        <v>0</v>
      </c>
      <c r="I377" s="144">
        <f t="shared" si="155"/>
        <v>382.00199108690003</v>
      </c>
      <c r="J377" s="139"/>
      <c r="K377" s="159" t="s">
        <v>55</v>
      </c>
      <c r="L377" s="146">
        <v>0</v>
      </c>
      <c r="M377" s="146">
        <v>0</v>
      </c>
      <c r="N377" s="146">
        <v>0</v>
      </c>
      <c r="O377" s="146">
        <v>382.00199108690003</v>
      </c>
      <c r="P377" s="146">
        <v>192.4715145372212</v>
      </c>
      <c r="Q377" s="146">
        <v>0</v>
      </c>
      <c r="R377" s="147">
        <v>0</v>
      </c>
      <c r="S377" s="148">
        <f t="shared" si="156"/>
        <v>574.47350562412123</v>
      </c>
      <c r="U377" s="205" t="s">
        <v>55</v>
      </c>
      <c r="V377" s="197">
        <v>0</v>
      </c>
      <c r="W377" s="197">
        <v>0</v>
      </c>
      <c r="X377" s="197">
        <v>0</v>
      </c>
      <c r="Y377" s="197">
        <v>0</v>
      </c>
      <c r="Z377" s="197">
        <v>0</v>
      </c>
      <c r="AA377" s="197">
        <v>382.00199108690003</v>
      </c>
      <c r="AB377" s="197">
        <v>192.4715145372212</v>
      </c>
      <c r="AC377" s="198">
        <v>0</v>
      </c>
      <c r="AD377" s="197">
        <v>0</v>
      </c>
      <c r="AE377" s="197">
        <v>0</v>
      </c>
      <c r="AF377" s="197">
        <v>0</v>
      </c>
      <c r="AG377" s="197">
        <v>0</v>
      </c>
      <c r="AH377" s="197">
        <v>0</v>
      </c>
      <c r="AI377" s="200">
        <f t="shared" si="157"/>
        <v>574.47350562412123</v>
      </c>
      <c r="AJ377" s="131" t="str">
        <f t="shared" si="158"/>
        <v/>
      </c>
      <c r="BA377" s="131"/>
      <c r="BR377" s="131"/>
      <c r="CG377" s="131"/>
    </row>
    <row r="378" spans="1:85" ht="15">
      <c r="A378" s="149" t="s">
        <v>12</v>
      </c>
      <c r="B378" s="150">
        <v>0</v>
      </c>
      <c r="C378" s="150">
        <v>0</v>
      </c>
      <c r="D378" s="150">
        <v>0</v>
      </c>
      <c r="E378" s="150">
        <v>2.7265776640977917</v>
      </c>
      <c r="F378" s="304"/>
      <c r="G378" s="150">
        <v>0</v>
      </c>
      <c r="H378" s="151">
        <v>0</v>
      </c>
      <c r="I378" s="152">
        <f t="shared" si="155"/>
        <v>2.7265776640977917</v>
      </c>
      <c r="J378" s="139"/>
      <c r="K378" s="153" t="s">
        <v>12</v>
      </c>
      <c r="L378" s="154">
        <v>0</v>
      </c>
      <c r="M378" s="154">
        <v>0</v>
      </c>
      <c r="N378" s="154">
        <v>0</v>
      </c>
      <c r="O378" s="154">
        <v>2.7265776640977917</v>
      </c>
      <c r="P378" s="154">
        <v>13.757724988109974</v>
      </c>
      <c r="Q378" s="154">
        <v>0</v>
      </c>
      <c r="R378" s="155">
        <v>0</v>
      </c>
      <c r="S378" s="156">
        <f t="shared" si="156"/>
        <v>16.484302652207766</v>
      </c>
      <c r="U378" s="201" t="s">
        <v>12</v>
      </c>
      <c r="V378" s="202">
        <v>0</v>
      </c>
      <c r="W378" s="202">
        <v>0</v>
      </c>
      <c r="X378" s="202">
        <v>0</v>
      </c>
      <c r="Y378" s="202">
        <v>0</v>
      </c>
      <c r="Z378" s="202">
        <v>0</v>
      </c>
      <c r="AA378" s="202">
        <v>0.31048839760786212</v>
      </c>
      <c r="AB378" s="202">
        <v>13.757724988109974</v>
      </c>
      <c r="AC378" s="203">
        <v>2.4160892664899296</v>
      </c>
      <c r="AD378" s="202">
        <v>0</v>
      </c>
      <c r="AE378" s="202">
        <v>0</v>
      </c>
      <c r="AF378" s="202">
        <v>0</v>
      </c>
      <c r="AG378" s="202">
        <v>0</v>
      </c>
      <c r="AH378" s="202">
        <v>2.4160892664899296</v>
      </c>
      <c r="AI378" s="204">
        <f t="shared" si="157"/>
        <v>16.484302652207766</v>
      </c>
      <c r="AJ378" s="131" t="str">
        <f t="shared" si="158"/>
        <v/>
      </c>
      <c r="BA378" s="131"/>
      <c r="BR378" s="131"/>
      <c r="CG378" s="131"/>
    </row>
    <row r="379" spans="1:85" ht="15">
      <c r="A379" s="157" t="s">
        <v>56</v>
      </c>
      <c r="B379" s="146">
        <v>0</v>
      </c>
      <c r="C379" s="146">
        <v>0</v>
      </c>
      <c r="D379" s="146">
        <v>0</v>
      </c>
      <c r="E379" s="146">
        <v>0</v>
      </c>
      <c r="F379" s="304"/>
      <c r="G379" s="146">
        <v>0</v>
      </c>
      <c r="H379" s="158">
        <v>0</v>
      </c>
      <c r="I379" s="144">
        <f t="shared" si="155"/>
        <v>0</v>
      </c>
      <c r="J379" s="139"/>
      <c r="K379" s="159" t="s">
        <v>56</v>
      </c>
      <c r="L379" s="146">
        <v>0</v>
      </c>
      <c r="M379" s="146">
        <v>0</v>
      </c>
      <c r="N379" s="146">
        <v>0</v>
      </c>
      <c r="O379" s="146">
        <v>0</v>
      </c>
      <c r="P379" s="146">
        <v>0</v>
      </c>
      <c r="Q379" s="146">
        <v>0</v>
      </c>
      <c r="R379" s="147">
        <v>0</v>
      </c>
      <c r="S379" s="148">
        <f t="shared" si="156"/>
        <v>0</v>
      </c>
      <c r="U379" s="205" t="s">
        <v>56</v>
      </c>
      <c r="V379" s="197">
        <v>0</v>
      </c>
      <c r="W379" s="197">
        <v>0</v>
      </c>
      <c r="X379" s="197">
        <v>0</v>
      </c>
      <c r="Y379" s="197">
        <v>0</v>
      </c>
      <c r="Z379" s="197">
        <v>0</v>
      </c>
      <c r="AA379" s="197">
        <v>0</v>
      </c>
      <c r="AB379" s="197">
        <v>0</v>
      </c>
      <c r="AC379" s="198">
        <v>0</v>
      </c>
      <c r="AD379" s="197">
        <v>0</v>
      </c>
      <c r="AE379" s="197">
        <v>0</v>
      </c>
      <c r="AF379" s="197">
        <v>0</v>
      </c>
      <c r="AG379" s="197">
        <v>0</v>
      </c>
      <c r="AH379" s="197">
        <v>0</v>
      </c>
      <c r="AI379" s="200">
        <f t="shared" si="157"/>
        <v>0</v>
      </c>
      <c r="AJ379" s="131" t="str">
        <f t="shared" si="158"/>
        <v/>
      </c>
      <c r="BA379" s="131"/>
      <c r="BR379" s="131"/>
      <c r="CG379" s="131"/>
    </row>
    <row r="380" spans="1:85" ht="15">
      <c r="A380" s="149" t="s">
        <v>17</v>
      </c>
      <c r="B380" s="150">
        <v>0.11613599474519627</v>
      </c>
      <c r="C380" s="150">
        <v>0</v>
      </c>
      <c r="D380" s="150">
        <v>6.0733846342885549</v>
      </c>
      <c r="E380" s="150">
        <v>7.9183632780815069E-2</v>
      </c>
      <c r="F380" s="304"/>
      <c r="G380" s="150">
        <v>0</v>
      </c>
      <c r="H380" s="151">
        <v>0</v>
      </c>
      <c r="I380" s="152">
        <f t="shared" si="155"/>
        <v>6.2687042618145661</v>
      </c>
      <c r="J380" s="139"/>
      <c r="K380" s="153" t="s">
        <v>17</v>
      </c>
      <c r="L380" s="154">
        <v>0.11613599474519627</v>
      </c>
      <c r="M380" s="154">
        <v>0</v>
      </c>
      <c r="N380" s="154">
        <v>6.0733846342885549</v>
      </c>
      <c r="O380" s="154">
        <v>7.9183632780815069E-2</v>
      </c>
      <c r="P380" s="154">
        <v>3.679999999999988E-3</v>
      </c>
      <c r="Q380" s="154">
        <v>0</v>
      </c>
      <c r="R380" s="155">
        <v>0</v>
      </c>
      <c r="S380" s="156">
        <f t="shared" si="156"/>
        <v>6.2723842618145662</v>
      </c>
      <c r="U380" s="201" t="s">
        <v>17</v>
      </c>
      <c r="V380" s="202">
        <v>0.11613599474519627</v>
      </c>
      <c r="W380" s="202">
        <v>0</v>
      </c>
      <c r="X380" s="202">
        <v>0</v>
      </c>
      <c r="Y380" s="202">
        <v>0</v>
      </c>
      <c r="Z380" s="202">
        <v>6.0733846342885549</v>
      </c>
      <c r="AA380" s="202">
        <v>7.0385451360724979E-2</v>
      </c>
      <c r="AB380" s="202">
        <v>3.679999999999988E-3</v>
      </c>
      <c r="AC380" s="203">
        <v>8.7981814200900899E-3</v>
      </c>
      <c r="AD380" s="202">
        <v>0</v>
      </c>
      <c r="AE380" s="202">
        <v>0</v>
      </c>
      <c r="AF380" s="202">
        <v>0</v>
      </c>
      <c r="AG380" s="202">
        <v>0</v>
      </c>
      <c r="AH380" s="202">
        <v>8.7981814200900899E-3</v>
      </c>
      <c r="AI380" s="204">
        <f t="shared" si="157"/>
        <v>6.2723842618145662</v>
      </c>
      <c r="AJ380" s="131" t="str">
        <f t="shared" si="158"/>
        <v/>
      </c>
      <c r="BA380" s="131"/>
      <c r="BR380" s="131"/>
      <c r="CG380" s="131"/>
    </row>
    <row r="381" spans="1:85" ht="15">
      <c r="A381" s="157" t="s">
        <v>141</v>
      </c>
      <c r="B381" s="146">
        <v>27.153460847544213</v>
      </c>
      <c r="C381" s="146">
        <v>0</v>
      </c>
      <c r="D381" s="146">
        <v>27.040770735723935</v>
      </c>
      <c r="E381" s="146">
        <v>0.55116747973950408</v>
      </c>
      <c r="F381" s="304"/>
      <c r="G381" s="146">
        <v>0</v>
      </c>
      <c r="H381" s="158">
        <v>0</v>
      </c>
      <c r="I381" s="144">
        <f t="shared" si="155"/>
        <v>54.745399063007653</v>
      </c>
      <c r="J381" s="139"/>
      <c r="K381" s="159" t="s">
        <v>141</v>
      </c>
      <c r="L381" s="146">
        <v>27.153460847544213</v>
      </c>
      <c r="M381" s="146">
        <v>0</v>
      </c>
      <c r="N381" s="146">
        <v>27.040770735723935</v>
      </c>
      <c r="O381" s="146">
        <v>0.55116747973950408</v>
      </c>
      <c r="P381" s="146">
        <v>0.12033291065928688</v>
      </c>
      <c r="Q381" s="146">
        <v>0</v>
      </c>
      <c r="R381" s="147">
        <v>0</v>
      </c>
      <c r="S381" s="148">
        <f t="shared" si="156"/>
        <v>54.865731973666939</v>
      </c>
      <c r="U381" s="205" t="s">
        <v>141</v>
      </c>
      <c r="V381" s="197">
        <v>27.058481222245753</v>
      </c>
      <c r="W381" s="197">
        <v>0</v>
      </c>
      <c r="X381" s="197">
        <v>0</v>
      </c>
      <c r="Y381" s="197">
        <v>0</v>
      </c>
      <c r="Z381" s="197">
        <v>26.398051466786981</v>
      </c>
      <c r="AA381" s="197">
        <v>0.25194595342328585</v>
      </c>
      <c r="AB381" s="197">
        <v>0.12033291065928688</v>
      </c>
      <c r="AC381" s="198">
        <v>1.0369204205516351</v>
      </c>
      <c r="AD381" s="197">
        <v>9.4979625298461101E-2</v>
      </c>
      <c r="AE381" s="197">
        <v>0</v>
      </c>
      <c r="AF381" s="197">
        <v>0</v>
      </c>
      <c r="AG381" s="197">
        <v>0.64271926893695563</v>
      </c>
      <c r="AH381" s="197">
        <v>0.29922152631621829</v>
      </c>
      <c r="AI381" s="200">
        <f t="shared" si="157"/>
        <v>54.865731973666946</v>
      </c>
      <c r="AJ381" s="131" t="str">
        <f t="shared" si="158"/>
        <v/>
      </c>
      <c r="BA381" s="131"/>
      <c r="BR381" s="131"/>
      <c r="CG381" s="131"/>
    </row>
    <row r="382" spans="1:85" ht="15">
      <c r="A382" s="149" t="s">
        <v>25</v>
      </c>
      <c r="B382" s="150">
        <v>12.31194847112419</v>
      </c>
      <c r="C382" s="150">
        <v>9.2918947510663569E-3</v>
      </c>
      <c r="D382" s="150">
        <v>0.94700068010138005</v>
      </c>
      <c r="E382" s="150">
        <v>40.286607063918908</v>
      </c>
      <c r="F382" s="304"/>
      <c r="G382" s="150">
        <v>28.728795034989975</v>
      </c>
      <c r="H382" s="151">
        <v>3.9151241928650398E-3</v>
      </c>
      <c r="I382" s="152">
        <f t="shared" si="155"/>
        <v>82.287558269078389</v>
      </c>
      <c r="J382" s="139"/>
      <c r="K382" s="153" t="s">
        <v>25</v>
      </c>
      <c r="L382" s="154">
        <v>12.31194847112419</v>
      </c>
      <c r="M382" s="154">
        <v>9.2918947510663569E-3</v>
      </c>
      <c r="N382" s="154">
        <v>0.94700068010138005</v>
      </c>
      <c r="O382" s="154">
        <v>40.286607063918908</v>
      </c>
      <c r="P382" s="154">
        <v>2.0433533835086242</v>
      </c>
      <c r="Q382" s="154">
        <v>28.728795034989975</v>
      </c>
      <c r="R382" s="155">
        <v>3.9151241928650398E-3</v>
      </c>
      <c r="S382" s="156">
        <f t="shared" si="156"/>
        <v>84.330911652587019</v>
      </c>
      <c r="U382" s="201" t="s">
        <v>25</v>
      </c>
      <c r="V382" s="202">
        <v>7.1366345433909286</v>
      </c>
      <c r="W382" s="202">
        <v>5.1696030665772685</v>
      </c>
      <c r="X382" s="202">
        <v>28.728795034989975</v>
      </c>
      <c r="Y382" s="202">
        <v>9.2918947510663569E-3</v>
      </c>
      <c r="Z382" s="202">
        <v>0.94700068010138005</v>
      </c>
      <c r="AA382" s="202">
        <v>39.052069222762313</v>
      </c>
      <c r="AB382" s="202">
        <v>2.0433533835086242</v>
      </c>
      <c r="AC382" s="203">
        <v>1.2441638265054538</v>
      </c>
      <c r="AD382" s="202">
        <v>5.7108611559924744E-3</v>
      </c>
      <c r="AE382" s="202">
        <v>0</v>
      </c>
      <c r="AF382" s="202">
        <v>3.9151241928650398E-3</v>
      </c>
      <c r="AG382" s="202">
        <v>0</v>
      </c>
      <c r="AH382" s="202">
        <v>1.2345378411565961</v>
      </c>
      <c r="AI382" s="204">
        <f t="shared" si="157"/>
        <v>84.330911652587019</v>
      </c>
      <c r="AJ382" s="131" t="str">
        <f t="shared" si="158"/>
        <v/>
      </c>
      <c r="BA382" s="131"/>
      <c r="BR382" s="131"/>
      <c r="CG382" s="131"/>
    </row>
    <row r="383" spans="1:85" ht="15">
      <c r="A383" s="157" t="s">
        <v>24</v>
      </c>
      <c r="B383" s="146">
        <v>9.6047915039384506</v>
      </c>
      <c r="C383" s="146">
        <v>0</v>
      </c>
      <c r="D383" s="146">
        <v>0</v>
      </c>
      <c r="E383" s="146">
        <v>0</v>
      </c>
      <c r="F383" s="304"/>
      <c r="G383" s="146">
        <v>0</v>
      </c>
      <c r="H383" s="158">
        <v>0</v>
      </c>
      <c r="I383" s="144">
        <f t="shared" si="155"/>
        <v>9.6047915039384506</v>
      </c>
      <c r="J383" s="139"/>
      <c r="K383" s="159" t="s">
        <v>24</v>
      </c>
      <c r="L383" s="146">
        <v>9.6047915039384506</v>
      </c>
      <c r="M383" s="146">
        <v>0</v>
      </c>
      <c r="N383" s="146">
        <v>0</v>
      </c>
      <c r="O383" s="146">
        <v>0</v>
      </c>
      <c r="P383" s="146">
        <v>0</v>
      </c>
      <c r="Q383" s="146">
        <v>0</v>
      </c>
      <c r="R383" s="147">
        <v>0</v>
      </c>
      <c r="S383" s="148">
        <f t="shared" si="156"/>
        <v>9.6047915039384506</v>
      </c>
      <c r="U383" s="205" t="s">
        <v>24</v>
      </c>
      <c r="V383" s="197">
        <v>9.5615477359114713</v>
      </c>
      <c r="W383" s="197">
        <v>0</v>
      </c>
      <c r="X383" s="197">
        <v>0</v>
      </c>
      <c r="Y383" s="197">
        <v>0</v>
      </c>
      <c r="Z383" s="197">
        <v>0</v>
      </c>
      <c r="AA383" s="197">
        <v>0</v>
      </c>
      <c r="AB383" s="197">
        <v>0</v>
      </c>
      <c r="AC383" s="198">
        <v>4.3243768026980094E-2</v>
      </c>
      <c r="AD383" s="197">
        <v>4.3243768026980094E-2</v>
      </c>
      <c r="AE383" s="197">
        <v>0</v>
      </c>
      <c r="AF383" s="197">
        <v>0</v>
      </c>
      <c r="AG383" s="197">
        <v>0</v>
      </c>
      <c r="AH383" s="197">
        <v>0</v>
      </c>
      <c r="AI383" s="200">
        <f t="shared" si="157"/>
        <v>9.6047915039384506</v>
      </c>
      <c r="AJ383" s="131" t="str">
        <f t="shared" si="158"/>
        <v/>
      </c>
      <c r="BA383" s="131"/>
      <c r="BR383" s="131"/>
      <c r="CG383" s="131"/>
    </row>
    <row r="384" spans="1:85" ht="15">
      <c r="A384" s="149" t="s">
        <v>57</v>
      </c>
      <c r="B384" s="150">
        <v>9.1514841689528406E-2</v>
      </c>
      <c r="C384" s="150">
        <v>0</v>
      </c>
      <c r="D384" s="150">
        <v>0</v>
      </c>
      <c r="E384" s="150">
        <v>0</v>
      </c>
      <c r="F384" s="304"/>
      <c r="G384" s="150">
        <v>0</v>
      </c>
      <c r="H384" s="151">
        <v>0</v>
      </c>
      <c r="I384" s="152">
        <f t="shared" si="155"/>
        <v>9.1514841689528406E-2</v>
      </c>
      <c r="J384" s="139"/>
      <c r="K384" s="153" t="s">
        <v>57</v>
      </c>
      <c r="L384" s="154">
        <v>9.1514841689528406E-2</v>
      </c>
      <c r="M384" s="154">
        <v>0</v>
      </c>
      <c r="N384" s="154">
        <v>0</v>
      </c>
      <c r="O384" s="154">
        <v>0</v>
      </c>
      <c r="P384" s="154">
        <v>0</v>
      </c>
      <c r="Q384" s="154">
        <v>0</v>
      </c>
      <c r="R384" s="155">
        <v>0</v>
      </c>
      <c r="S384" s="156">
        <f t="shared" si="156"/>
        <v>9.1514841689528406E-2</v>
      </c>
      <c r="U384" s="201" t="s">
        <v>57</v>
      </c>
      <c r="V384" s="202">
        <v>9.1514841689528406E-2</v>
      </c>
      <c r="W384" s="202">
        <v>0</v>
      </c>
      <c r="X384" s="202">
        <v>0</v>
      </c>
      <c r="Y384" s="202">
        <v>0</v>
      </c>
      <c r="Z384" s="202">
        <v>0</v>
      </c>
      <c r="AA384" s="202">
        <v>0</v>
      </c>
      <c r="AB384" s="202">
        <v>0</v>
      </c>
      <c r="AC384" s="203">
        <v>0</v>
      </c>
      <c r="AD384" s="202">
        <v>0</v>
      </c>
      <c r="AE384" s="202">
        <v>0</v>
      </c>
      <c r="AF384" s="202">
        <v>0</v>
      </c>
      <c r="AG384" s="202">
        <v>0</v>
      </c>
      <c r="AH384" s="202">
        <v>0</v>
      </c>
      <c r="AI384" s="204">
        <f t="shared" si="157"/>
        <v>9.1514841689528406E-2</v>
      </c>
      <c r="AJ384" s="131" t="str">
        <f t="shared" si="158"/>
        <v/>
      </c>
      <c r="BA384" s="131"/>
      <c r="BR384" s="131"/>
      <c r="CG384" s="131"/>
    </row>
    <row r="385" spans="1:85" ht="15">
      <c r="A385" s="157" t="s">
        <v>22</v>
      </c>
      <c r="B385" s="146">
        <v>34.470231445650931</v>
      </c>
      <c r="C385" s="146">
        <v>0</v>
      </c>
      <c r="D385" s="146">
        <v>2.137979534713931</v>
      </c>
      <c r="E385" s="146">
        <v>0</v>
      </c>
      <c r="F385" s="304"/>
      <c r="G385" s="146">
        <v>0</v>
      </c>
      <c r="H385" s="158">
        <v>0</v>
      </c>
      <c r="I385" s="144">
        <f t="shared" si="155"/>
        <v>36.608210980364859</v>
      </c>
      <c r="J385" s="139"/>
      <c r="K385" s="159" t="s">
        <v>22</v>
      </c>
      <c r="L385" s="146">
        <v>34.470231445650931</v>
      </c>
      <c r="M385" s="146">
        <v>0</v>
      </c>
      <c r="N385" s="146">
        <v>2.137979534713931</v>
      </c>
      <c r="O385" s="146">
        <v>0</v>
      </c>
      <c r="P385" s="146">
        <v>32.733441308487421</v>
      </c>
      <c r="Q385" s="146">
        <v>0</v>
      </c>
      <c r="R385" s="147">
        <v>0</v>
      </c>
      <c r="S385" s="148">
        <f t="shared" si="156"/>
        <v>69.341652288852288</v>
      </c>
      <c r="U385" s="205" t="s">
        <v>22</v>
      </c>
      <c r="V385" s="197">
        <v>34.470231445650931</v>
      </c>
      <c r="W385" s="197">
        <v>0</v>
      </c>
      <c r="X385" s="197">
        <v>0</v>
      </c>
      <c r="Y385" s="197">
        <v>0</v>
      </c>
      <c r="Z385" s="197">
        <v>2.137979534713931</v>
      </c>
      <c r="AA385" s="197">
        <v>0</v>
      </c>
      <c r="AB385" s="197">
        <v>32.733441308487421</v>
      </c>
      <c r="AC385" s="198">
        <v>0</v>
      </c>
      <c r="AD385" s="197">
        <v>0</v>
      </c>
      <c r="AE385" s="197">
        <v>0</v>
      </c>
      <c r="AF385" s="197">
        <v>0</v>
      </c>
      <c r="AG385" s="197">
        <v>0</v>
      </c>
      <c r="AH385" s="197">
        <v>0</v>
      </c>
      <c r="AI385" s="200">
        <f t="shared" si="157"/>
        <v>69.341652288852288</v>
      </c>
      <c r="AJ385" s="131" t="str">
        <f t="shared" si="158"/>
        <v/>
      </c>
      <c r="BA385" s="131"/>
      <c r="BR385" s="131"/>
      <c r="CG385" s="131"/>
    </row>
    <row r="386" spans="1:85" ht="15">
      <c r="A386" s="149" t="s">
        <v>21</v>
      </c>
      <c r="B386" s="150">
        <v>4.8811406365705065E-2</v>
      </c>
      <c r="C386" s="150">
        <v>0</v>
      </c>
      <c r="D386" s="150">
        <v>0</v>
      </c>
      <c r="E386" s="150">
        <v>0</v>
      </c>
      <c r="F386" s="304"/>
      <c r="G386" s="150">
        <v>0</v>
      </c>
      <c r="H386" s="151">
        <v>0</v>
      </c>
      <c r="I386" s="152">
        <f t="shared" si="155"/>
        <v>4.8811406365705065E-2</v>
      </c>
      <c r="J386" s="139"/>
      <c r="K386" s="153" t="s">
        <v>21</v>
      </c>
      <c r="L386" s="154">
        <v>4.8811406365705065E-2</v>
      </c>
      <c r="M386" s="154">
        <v>0</v>
      </c>
      <c r="N386" s="154">
        <v>0</v>
      </c>
      <c r="O386" s="154">
        <v>0</v>
      </c>
      <c r="P386" s="154">
        <v>0</v>
      </c>
      <c r="Q386" s="154">
        <v>0</v>
      </c>
      <c r="R386" s="155">
        <v>0</v>
      </c>
      <c r="S386" s="156">
        <f t="shared" si="156"/>
        <v>4.8811406365705065E-2</v>
      </c>
      <c r="U386" s="201" t="s">
        <v>58</v>
      </c>
      <c r="V386" s="202">
        <v>4.8811406365705065E-2</v>
      </c>
      <c r="W386" s="202">
        <v>0</v>
      </c>
      <c r="X386" s="202">
        <v>0</v>
      </c>
      <c r="Y386" s="202">
        <v>0</v>
      </c>
      <c r="Z386" s="202">
        <v>0</v>
      </c>
      <c r="AA386" s="202">
        <v>0</v>
      </c>
      <c r="AB386" s="202">
        <v>0</v>
      </c>
      <c r="AC386" s="203">
        <v>0</v>
      </c>
      <c r="AD386" s="202">
        <v>0</v>
      </c>
      <c r="AE386" s="202">
        <v>0</v>
      </c>
      <c r="AF386" s="202">
        <v>0</v>
      </c>
      <c r="AG386" s="202">
        <v>0</v>
      </c>
      <c r="AH386" s="202">
        <v>0</v>
      </c>
      <c r="AI386" s="204">
        <f t="shared" si="157"/>
        <v>4.8811406365705065E-2</v>
      </c>
      <c r="AJ386" s="131" t="str">
        <f t="shared" si="158"/>
        <v/>
      </c>
      <c r="BA386" s="131"/>
      <c r="BR386" s="131"/>
      <c r="CG386" s="131"/>
    </row>
    <row r="387" spans="1:85" ht="15">
      <c r="A387" s="160" t="s">
        <v>61</v>
      </c>
      <c r="B387" s="146">
        <v>4.1702544591514172</v>
      </c>
      <c r="C387" s="146">
        <v>0</v>
      </c>
      <c r="D387" s="146">
        <v>0</v>
      </c>
      <c r="E387" s="146">
        <v>0</v>
      </c>
      <c r="F387" s="304"/>
      <c r="G387" s="146">
        <v>0</v>
      </c>
      <c r="H387" s="158">
        <v>0</v>
      </c>
      <c r="I387" s="144">
        <f t="shared" si="155"/>
        <v>4.1702544591514172</v>
      </c>
      <c r="J387" s="139"/>
      <c r="K387" s="161" t="s">
        <v>61</v>
      </c>
      <c r="L387" s="146">
        <v>4.1702544591514172</v>
      </c>
      <c r="M387" s="146">
        <v>0</v>
      </c>
      <c r="N387" s="146">
        <v>0</v>
      </c>
      <c r="O387" s="146">
        <v>0</v>
      </c>
      <c r="P387" s="146">
        <v>0</v>
      </c>
      <c r="Q387" s="146">
        <v>0</v>
      </c>
      <c r="R387" s="147">
        <v>0</v>
      </c>
      <c r="S387" s="148">
        <f t="shared" si="156"/>
        <v>4.1702544591514172</v>
      </c>
      <c r="U387" s="206" t="s">
        <v>59</v>
      </c>
      <c r="V387" s="197">
        <v>2.6385628680799167</v>
      </c>
      <c r="W387" s="197">
        <v>0</v>
      </c>
      <c r="X387" s="197">
        <v>0</v>
      </c>
      <c r="Y387" s="197">
        <v>0</v>
      </c>
      <c r="Z387" s="197">
        <v>0</v>
      </c>
      <c r="AA387" s="197">
        <v>0</v>
      </c>
      <c r="AB387" s="197">
        <v>0</v>
      </c>
      <c r="AC387" s="198">
        <v>1.531691591071501</v>
      </c>
      <c r="AD387" s="199">
        <v>1.531691591071501</v>
      </c>
      <c r="AE387" s="199">
        <v>0</v>
      </c>
      <c r="AF387" s="199">
        <v>0</v>
      </c>
      <c r="AG387" s="199">
        <v>0</v>
      </c>
      <c r="AH387" s="199">
        <v>0</v>
      </c>
      <c r="AI387" s="200">
        <f t="shared" si="157"/>
        <v>4.1702544591514172</v>
      </c>
      <c r="AJ387" s="131" t="str">
        <f t="shared" si="158"/>
        <v/>
      </c>
      <c r="BA387" s="131"/>
      <c r="BR387" s="131"/>
      <c r="CG387" s="131"/>
    </row>
    <row r="388" spans="1:85">
      <c r="A388" s="162" t="s">
        <v>23</v>
      </c>
      <c r="B388" s="163">
        <v>4.1702544591514172</v>
      </c>
      <c r="C388" s="163">
        <v>0</v>
      </c>
      <c r="D388" s="163">
        <v>0</v>
      </c>
      <c r="E388" s="163">
        <v>0</v>
      </c>
      <c r="F388" s="304"/>
      <c r="G388" s="163">
        <v>0</v>
      </c>
      <c r="H388" s="164">
        <v>0</v>
      </c>
      <c r="I388" s="165">
        <f t="shared" si="155"/>
        <v>4.1702544591514172</v>
      </c>
      <c r="J388" s="139"/>
      <c r="K388" s="166" t="s">
        <v>23</v>
      </c>
      <c r="L388" s="167">
        <v>4.1702544591514172</v>
      </c>
      <c r="M388" s="167">
        <v>0</v>
      </c>
      <c r="N388" s="167">
        <v>0</v>
      </c>
      <c r="O388" s="167">
        <v>0</v>
      </c>
      <c r="P388" s="167">
        <v>0</v>
      </c>
      <c r="Q388" s="167">
        <v>0</v>
      </c>
      <c r="R388" s="168">
        <v>0</v>
      </c>
      <c r="S388" s="169">
        <f t="shared" si="156"/>
        <v>4.1702544591514172</v>
      </c>
      <c r="U388" s="207" t="s">
        <v>62</v>
      </c>
      <c r="V388" s="208">
        <v>2.6385628680799167</v>
      </c>
      <c r="W388" s="208">
        <v>0</v>
      </c>
      <c r="X388" s="208">
        <v>0</v>
      </c>
      <c r="Y388" s="208">
        <v>0</v>
      </c>
      <c r="Z388" s="208">
        <v>0</v>
      </c>
      <c r="AA388" s="208">
        <v>0</v>
      </c>
      <c r="AB388" s="208">
        <v>0</v>
      </c>
      <c r="AC388" s="208">
        <v>1.531691591071501</v>
      </c>
      <c r="AD388" s="208">
        <v>1.531691591071501</v>
      </c>
      <c r="AE388" s="208">
        <v>0</v>
      </c>
      <c r="AF388" s="208">
        <v>0</v>
      </c>
      <c r="AG388" s="208">
        <v>0</v>
      </c>
      <c r="AH388" s="92">
        <v>0</v>
      </c>
      <c r="AI388" s="209">
        <f t="shared" si="157"/>
        <v>4.1702544591514172</v>
      </c>
      <c r="BA388" s="131"/>
      <c r="BR388" s="131"/>
      <c r="CG388" s="131"/>
    </row>
    <row r="389" spans="1:85">
      <c r="A389" s="170" t="s">
        <v>19</v>
      </c>
      <c r="B389" s="171">
        <v>0</v>
      </c>
      <c r="C389" s="171">
        <v>0</v>
      </c>
      <c r="D389" s="171">
        <v>0</v>
      </c>
      <c r="E389" s="171">
        <v>0</v>
      </c>
      <c r="F389" s="304"/>
      <c r="G389" s="171">
        <v>0</v>
      </c>
      <c r="H389" s="172">
        <v>0</v>
      </c>
      <c r="I389" s="173">
        <f t="shared" si="155"/>
        <v>0</v>
      </c>
      <c r="J389" s="139"/>
      <c r="K389" s="174" t="s">
        <v>19</v>
      </c>
      <c r="L389" s="171">
        <v>0</v>
      </c>
      <c r="M389" s="171">
        <v>0</v>
      </c>
      <c r="N389" s="171">
        <v>0</v>
      </c>
      <c r="O389" s="171">
        <v>0</v>
      </c>
      <c r="P389" s="171">
        <v>0</v>
      </c>
      <c r="Q389" s="171">
        <v>0</v>
      </c>
      <c r="R389" s="175">
        <v>0</v>
      </c>
      <c r="S389" s="176">
        <f t="shared" si="156"/>
        <v>0</v>
      </c>
      <c r="U389" s="210" t="s">
        <v>19</v>
      </c>
      <c r="V389" s="211">
        <v>0</v>
      </c>
      <c r="W389" s="211">
        <v>0</v>
      </c>
      <c r="X389" s="211">
        <v>0</v>
      </c>
      <c r="Y389" s="211">
        <v>0</v>
      </c>
      <c r="Z389" s="211">
        <v>0</v>
      </c>
      <c r="AA389" s="211">
        <v>0</v>
      </c>
      <c r="AB389" s="211">
        <v>0</v>
      </c>
      <c r="AC389" s="211">
        <v>0</v>
      </c>
      <c r="AD389" s="212">
        <v>0</v>
      </c>
      <c r="AE389" s="212">
        <v>0</v>
      </c>
      <c r="AF389" s="212">
        <v>0</v>
      </c>
      <c r="AG389" s="212">
        <v>0</v>
      </c>
      <c r="AH389" s="212">
        <v>0</v>
      </c>
      <c r="AI389" s="213">
        <f t="shared" si="157"/>
        <v>0</v>
      </c>
      <c r="AJ389" s="131" t="str">
        <f t="shared" si="158"/>
        <v/>
      </c>
      <c r="BA389" s="131"/>
      <c r="BR389" s="131"/>
      <c r="CG389" s="131"/>
    </row>
    <row r="390" spans="1:85">
      <c r="A390" s="162" t="s">
        <v>20</v>
      </c>
      <c r="B390" s="163">
        <v>0</v>
      </c>
      <c r="C390" s="163">
        <v>0</v>
      </c>
      <c r="D390" s="163">
        <v>0</v>
      </c>
      <c r="E390" s="163">
        <v>0</v>
      </c>
      <c r="F390" s="304"/>
      <c r="G390" s="163">
        <v>0</v>
      </c>
      <c r="H390" s="164">
        <v>0</v>
      </c>
      <c r="I390" s="165">
        <f t="shared" si="155"/>
        <v>0</v>
      </c>
      <c r="J390" s="139"/>
      <c r="K390" s="166" t="s">
        <v>20</v>
      </c>
      <c r="L390" s="167">
        <v>0</v>
      </c>
      <c r="M390" s="167">
        <v>0</v>
      </c>
      <c r="N390" s="167">
        <v>0</v>
      </c>
      <c r="O390" s="167">
        <v>0</v>
      </c>
      <c r="P390" s="167">
        <v>0</v>
      </c>
      <c r="Q390" s="167">
        <v>0</v>
      </c>
      <c r="R390" s="168">
        <v>0</v>
      </c>
      <c r="S390" s="169">
        <f t="shared" si="156"/>
        <v>0</v>
      </c>
      <c r="U390" s="207" t="s">
        <v>20</v>
      </c>
      <c r="V390" s="208">
        <v>0</v>
      </c>
      <c r="W390" s="208">
        <v>0</v>
      </c>
      <c r="X390" s="208">
        <v>0</v>
      </c>
      <c r="Y390" s="208">
        <v>0</v>
      </c>
      <c r="Z390" s="208">
        <v>0</v>
      </c>
      <c r="AA390" s="208">
        <v>0</v>
      </c>
      <c r="AB390" s="208">
        <v>0</v>
      </c>
      <c r="AC390" s="208">
        <v>0</v>
      </c>
      <c r="AD390" s="208">
        <v>0</v>
      </c>
      <c r="AE390" s="208">
        <v>0</v>
      </c>
      <c r="AF390" s="208">
        <v>0</v>
      </c>
      <c r="AG390" s="208">
        <v>0</v>
      </c>
      <c r="AH390" s="92">
        <v>0</v>
      </c>
      <c r="AI390" s="209">
        <f t="shared" si="157"/>
        <v>0</v>
      </c>
      <c r="AJ390" s="131" t="str">
        <f t="shared" si="158"/>
        <v/>
      </c>
      <c r="BA390" s="131"/>
      <c r="BR390" s="131"/>
      <c r="CG390" s="131"/>
    </row>
    <row r="391" spans="1:85" ht="15" thickBot="1">
      <c r="A391" s="177" t="s">
        <v>11</v>
      </c>
      <c r="B391" s="178">
        <v>0</v>
      </c>
      <c r="C391" s="178">
        <v>0</v>
      </c>
      <c r="D391" s="178">
        <v>0</v>
      </c>
      <c r="E391" s="178">
        <v>0</v>
      </c>
      <c r="F391" s="305"/>
      <c r="G391" s="178">
        <v>0</v>
      </c>
      <c r="H391" s="179">
        <v>0</v>
      </c>
      <c r="I391" s="180">
        <f t="shared" si="155"/>
        <v>0</v>
      </c>
      <c r="J391" s="139"/>
      <c r="K391" s="181" t="s">
        <v>11</v>
      </c>
      <c r="L391" s="178">
        <v>0</v>
      </c>
      <c r="M391" s="178">
        <v>0</v>
      </c>
      <c r="N391" s="178">
        <v>0</v>
      </c>
      <c r="O391" s="178">
        <v>0</v>
      </c>
      <c r="P391" s="178">
        <v>0</v>
      </c>
      <c r="Q391" s="178">
        <v>0</v>
      </c>
      <c r="R391" s="182">
        <v>0</v>
      </c>
      <c r="S391" s="183">
        <f t="shared" si="156"/>
        <v>0</v>
      </c>
      <c r="U391" s="210" t="s">
        <v>11</v>
      </c>
      <c r="V391" s="211">
        <v>0</v>
      </c>
      <c r="W391" s="211">
        <v>0</v>
      </c>
      <c r="X391" s="211">
        <v>0</v>
      </c>
      <c r="Y391" s="211">
        <v>0</v>
      </c>
      <c r="Z391" s="211">
        <v>0</v>
      </c>
      <c r="AA391" s="211">
        <v>0</v>
      </c>
      <c r="AB391" s="211">
        <v>0</v>
      </c>
      <c r="AC391" s="211">
        <v>0</v>
      </c>
      <c r="AD391" s="212">
        <v>0</v>
      </c>
      <c r="AE391" s="212">
        <v>0</v>
      </c>
      <c r="AF391" s="212">
        <v>0</v>
      </c>
      <c r="AG391" s="212">
        <v>0</v>
      </c>
      <c r="AH391" s="212">
        <v>0</v>
      </c>
      <c r="AI391" s="213">
        <f t="shared" si="157"/>
        <v>0</v>
      </c>
      <c r="AJ391" s="131" t="str">
        <f t="shared" si="158"/>
        <v/>
      </c>
      <c r="BA391" s="131"/>
      <c r="BR391" s="131"/>
      <c r="CG391" s="131"/>
    </row>
    <row r="392" spans="1:85" ht="15">
      <c r="A392" s="184" t="s">
        <v>26</v>
      </c>
      <c r="B392" s="185">
        <f>SUM(B371:B387)</f>
        <v>103.50411253508285</v>
      </c>
      <c r="C392" s="185">
        <f t="shared" ref="C392:I392" si="159">SUM(C371:C387)</f>
        <v>0.24409309851260541</v>
      </c>
      <c r="D392" s="185">
        <f t="shared" si="159"/>
        <v>44.929212941547085</v>
      </c>
      <c r="E392" s="185">
        <f t="shared" si="159"/>
        <v>425.64552692743706</v>
      </c>
      <c r="F392" s="185">
        <f t="shared" si="159"/>
        <v>0</v>
      </c>
      <c r="G392" s="185">
        <f t="shared" si="159"/>
        <v>28.728795034989975</v>
      </c>
      <c r="H392" s="187">
        <f t="shared" si="159"/>
        <v>3.9151241928650398E-3</v>
      </c>
      <c r="I392" s="144">
        <f t="shared" si="159"/>
        <v>603.05565566176267</v>
      </c>
      <c r="J392" s="139"/>
      <c r="K392" s="186" t="s">
        <v>26</v>
      </c>
      <c r="L392" s="185">
        <f>SUM(L371:L387)</f>
        <v>103.50411253508285</v>
      </c>
      <c r="M392" s="185">
        <f t="shared" ref="M392:S392" si="160">SUM(M371:M387)</f>
        <v>0.24409309851260541</v>
      </c>
      <c r="N392" s="185">
        <f t="shared" si="160"/>
        <v>44.929212941547085</v>
      </c>
      <c r="O392" s="185">
        <f t="shared" si="160"/>
        <v>425.64552692743706</v>
      </c>
      <c r="P392" s="185">
        <f t="shared" si="160"/>
        <v>241.1300471279865</v>
      </c>
      <c r="Q392" s="185">
        <f t="shared" si="160"/>
        <v>28.728795034989975</v>
      </c>
      <c r="R392" s="187">
        <f t="shared" si="160"/>
        <v>3.9151241928650398E-3</v>
      </c>
      <c r="S392" s="188">
        <f t="shared" si="160"/>
        <v>844.18570278974914</v>
      </c>
      <c r="T392" s="131" t="str">
        <f>IF(ABS(S392-AI392)&gt;0.01,S392-AI392,"")</f>
        <v/>
      </c>
      <c r="U392" s="214" t="s">
        <v>60</v>
      </c>
      <c r="V392" s="215">
        <f>SUM(V371:V387)</f>
        <v>96.658883622952644</v>
      </c>
      <c r="W392" s="215">
        <f t="shared" ref="W392:AH392" si="161">SUM(W371:W387)</f>
        <v>5.1696030665772685</v>
      </c>
      <c r="X392" s="215">
        <f t="shared" si="161"/>
        <v>28.728795034989975</v>
      </c>
      <c r="Y392" s="215">
        <f t="shared" si="161"/>
        <v>0.24409309851260541</v>
      </c>
      <c r="Z392" s="215">
        <f t="shared" si="161"/>
        <v>44.286493672610128</v>
      </c>
      <c r="AA392" s="215">
        <f t="shared" si="161"/>
        <v>421.68688011205421</v>
      </c>
      <c r="AB392" s="215">
        <f t="shared" si="161"/>
        <v>241.1300471279865</v>
      </c>
      <c r="AC392" s="215">
        <f t="shared" si="161"/>
        <v>6.2809070540655902</v>
      </c>
      <c r="AD392" s="216">
        <f t="shared" si="161"/>
        <v>1.6756258455529347</v>
      </c>
      <c r="AE392" s="216">
        <f t="shared" si="161"/>
        <v>0</v>
      </c>
      <c r="AF392" s="216">
        <f t="shared" si="161"/>
        <v>3.9151241928650398E-3</v>
      </c>
      <c r="AG392" s="216">
        <f t="shared" si="161"/>
        <v>0.64271926893695563</v>
      </c>
      <c r="AH392" s="216">
        <f t="shared" si="161"/>
        <v>3.958646815382834</v>
      </c>
      <c r="AI392" s="217">
        <f>SUM(V392:AC392)</f>
        <v>844.18570278974892</v>
      </c>
      <c r="AJ392" s="131" t="str">
        <f t="shared" si="158"/>
        <v/>
      </c>
      <c r="BA392" s="131"/>
      <c r="BR392" s="131"/>
      <c r="CG392" s="131"/>
    </row>
    <row r="393" spans="1:85" s="2" customFormat="1" ht="15" thickBot="1">
      <c r="A393" s="15" t="s">
        <v>100</v>
      </c>
      <c r="B393" s="100">
        <f>IF($I392=0,"-",B392/$I392)</f>
        <v>0.17163276981707881</v>
      </c>
      <c r="C393" s="100">
        <f t="shared" ref="C393:H393" si="162">IF($I392=0,"-",C392/$I392)</f>
        <v>4.047604830846832E-4</v>
      </c>
      <c r="D393" s="100">
        <f t="shared" si="162"/>
        <v>7.4502597761468711E-2</v>
      </c>
      <c r="E393" s="100">
        <f t="shared" si="162"/>
        <v>0.70581466723888897</v>
      </c>
      <c r="F393" s="100">
        <f t="shared" si="162"/>
        <v>0</v>
      </c>
      <c r="G393" s="100">
        <f t="shared" si="162"/>
        <v>4.7638712555418211E-2</v>
      </c>
      <c r="H393" s="101">
        <f t="shared" si="162"/>
        <v>6.4921440601842646E-6</v>
      </c>
      <c r="I393" s="102">
        <f>SUM(B393:H393)</f>
        <v>0.99999999999999956</v>
      </c>
      <c r="J393" s="131"/>
      <c r="K393" s="27" t="s">
        <v>100</v>
      </c>
      <c r="L393" s="76">
        <f t="shared" ref="L393:R393" si="163">IF($S392=0,"-",L392/$S392)</f>
        <v>0.12260822730477033</v>
      </c>
      <c r="M393" s="76">
        <f t="shared" si="163"/>
        <v>2.8914621238663486E-4</v>
      </c>
      <c r="N393" s="76">
        <f t="shared" si="163"/>
        <v>5.3221954355624816E-2</v>
      </c>
      <c r="O393" s="76">
        <f t="shared" si="163"/>
        <v>0.50420840523693078</v>
      </c>
      <c r="P393" s="76">
        <f t="shared" si="163"/>
        <v>0.28563626028151506</v>
      </c>
      <c r="Q393" s="76">
        <f t="shared" si="163"/>
        <v>3.4031368856462497E-2</v>
      </c>
      <c r="R393" s="77">
        <f t="shared" si="163"/>
        <v>4.6377523096243806E-6</v>
      </c>
      <c r="S393" s="78">
        <f>SUM(L393:R393)</f>
        <v>0.99999999999999978</v>
      </c>
      <c r="U393" s="36" t="s">
        <v>100</v>
      </c>
      <c r="V393" s="103">
        <f>+V392/$AI392</f>
        <v>0.11449955063622572</v>
      </c>
      <c r="W393" s="103">
        <f t="shared" ref="W393:AH393" si="164">+W392/$AI392</f>
        <v>6.1237747210044838E-3</v>
      </c>
      <c r="X393" s="103">
        <f t="shared" si="164"/>
        <v>3.4031368856462504E-2</v>
      </c>
      <c r="Y393" s="103">
        <f t="shared" si="164"/>
        <v>2.8914621238663492E-4</v>
      </c>
      <c r="Z393" s="103">
        <f t="shared" si="164"/>
        <v>5.2460606151298474E-2</v>
      </c>
      <c r="AA393" s="103">
        <f t="shared" si="164"/>
        <v>0.49951909718267123</v>
      </c>
      <c r="AB393" s="103">
        <f t="shared" si="164"/>
        <v>0.28563626028151512</v>
      </c>
      <c r="AC393" s="103">
        <f t="shared" si="164"/>
        <v>7.4401959584358178E-3</v>
      </c>
      <c r="AD393" s="103">
        <f t="shared" si="164"/>
        <v>1.9849019475401642E-3</v>
      </c>
      <c r="AE393" s="103">
        <f t="shared" si="164"/>
        <v>0</v>
      </c>
      <c r="AF393" s="103">
        <f t="shared" si="164"/>
        <v>4.6377523096243814E-6</v>
      </c>
      <c r="AG393" s="103">
        <f t="shared" si="164"/>
        <v>7.6134820432635295E-4</v>
      </c>
      <c r="AH393" s="103">
        <f t="shared" si="164"/>
        <v>4.6893080542596754E-3</v>
      </c>
      <c r="AI393" s="104">
        <f>SUM(V393:AC393)</f>
        <v>1</v>
      </c>
      <c r="AJ393" s="2" t="str">
        <f t="shared" si="158"/>
        <v/>
      </c>
    </row>
    <row r="394" spans="1:85" ht="15" thickBot="1">
      <c r="A394" s="218"/>
      <c r="B394" s="218"/>
      <c r="C394" s="218"/>
      <c r="D394" s="218"/>
      <c r="E394" s="218"/>
      <c r="F394" s="218"/>
      <c r="G394" s="218"/>
      <c r="H394" s="218"/>
      <c r="I394" s="218"/>
      <c r="K394" s="218"/>
      <c r="L394" s="218"/>
      <c r="M394" s="218"/>
      <c r="N394" s="218"/>
      <c r="O394" s="218"/>
      <c r="P394" s="218"/>
      <c r="Q394" s="218"/>
      <c r="R394" s="218"/>
      <c r="S394" s="218"/>
      <c r="AI394" s="139"/>
      <c r="BA394" s="131"/>
      <c r="BR394" s="131"/>
      <c r="CG394" s="131"/>
    </row>
    <row r="395" spans="1:85" ht="28.5">
      <c r="A395" s="328" t="s">
        <v>39</v>
      </c>
      <c r="B395" s="135" t="s">
        <v>0</v>
      </c>
      <c r="C395" s="135" t="s">
        <v>1</v>
      </c>
      <c r="D395" s="135" t="s">
        <v>2</v>
      </c>
      <c r="E395" s="135" t="s">
        <v>3</v>
      </c>
      <c r="F395" s="135" t="s">
        <v>27</v>
      </c>
      <c r="G395" s="135" t="s">
        <v>4</v>
      </c>
      <c r="H395" s="135" t="s">
        <v>5</v>
      </c>
      <c r="I395" s="136" t="s">
        <v>6</v>
      </c>
      <c r="K395" s="330" t="s">
        <v>39</v>
      </c>
      <c r="L395" s="137" t="s">
        <v>0</v>
      </c>
      <c r="M395" s="137" t="s">
        <v>1</v>
      </c>
      <c r="N395" s="137" t="s">
        <v>2</v>
      </c>
      <c r="O395" s="137" t="s">
        <v>3</v>
      </c>
      <c r="P395" s="137" t="s">
        <v>27</v>
      </c>
      <c r="Q395" s="137" t="s">
        <v>4</v>
      </c>
      <c r="R395" s="137" t="s">
        <v>5</v>
      </c>
      <c r="S395" s="138" t="s">
        <v>6</v>
      </c>
      <c r="U395" s="332" t="s">
        <v>39</v>
      </c>
      <c r="V395" s="190" t="s">
        <v>69</v>
      </c>
      <c r="W395" s="190" t="s">
        <v>70</v>
      </c>
      <c r="X395" s="190" t="s">
        <v>4</v>
      </c>
      <c r="Y395" s="190" t="s">
        <v>1</v>
      </c>
      <c r="Z395" s="190" t="s">
        <v>2</v>
      </c>
      <c r="AA395" s="190" t="s">
        <v>3</v>
      </c>
      <c r="AB395" s="190" t="s">
        <v>52</v>
      </c>
      <c r="AC395" s="190" t="s">
        <v>64</v>
      </c>
      <c r="AD395" s="191" t="s">
        <v>72</v>
      </c>
      <c r="AE395" s="191" t="s">
        <v>79</v>
      </c>
      <c r="AF395" s="191" t="s">
        <v>73</v>
      </c>
      <c r="AG395" s="191" t="s">
        <v>80</v>
      </c>
      <c r="AH395" s="191" t="s">
        <v>81</v>
      </c>
      <c r="AI395" s="192" t="s">
        <v>60</v>
      </c>
      <c r="BA395" s="131"/>
      <c r="BR395" s="131"/>
      <c r="CG395" s="131"/>
    </row>
    <row r="396" spans="1:85" ht="15">
      <c r="A396" s="329" t="s">
        <v>39</v>
      </c>
      <c r="B396" s="294" t="s">
        <v>109</v>
      </c>
      <c r="C396" s="295"/>
      <c r="D396" s="295"/>
      <c r="E396" s="295"/>
      <c r="F396" s="295"/>
      <c r="G396" s="295"/>
      <c r="H396" s="295"/>
      <c r="I396" s="296"/>
      <c r="K396" s="331" t="s">
        <v>39</v>
      </c>
      <c r="L396" s="297" t="s">
        <v>109</v>
      </c>
      <c r="M396" s="298"/>
      <c r="N396" s="298"/>
      <c r="O396" s="298"/>
      <c r="P396" s="298"/>
      <c r="Q396" s="298"/>
      <c r="R396" s="298"/>
      <c r="S396" s="299"/>
      <c r="U396" s="333" t="s">
        <v>39</v>
      </c>
      <c r="V396" s="326" t="s">
        <v>109</v>
      </c>
      <c r="W396" s="326"/>
      <c r="X396" s="326"/>
      <c r="Y396" s="326"/>
      <c r="Z396" s="326"/>
      <c r="AA396" s="326"/>
      <c r="AB396" s="326"/>
      <c r="AC396" s="326"/>
      <c r="AD396" s="326"/>
      <c r="AE396" s="326"/>
      <c r="AF396" s="326"/>
      <c r="AG396" s="326"/>
      <c r="AH396" s="326"/>
      <c r="AI396" s="327"/>
      <c r="BA396" s="131"/>
      <c r="BR396" s="131"/>
      <c r="CG396" s="131"/>
    </row>
    <row r="397" spans="1:85" ht="15">
      <c r="A397" s="141" t="s">
        <v>7</v>
      </c>
      <c r="B397" s="142">
        <v>0</v>
      </c>
      <c r="C397" s="142">
        <v>0</v>
      </c>
      <c r="D397" s="142">
        <v>0</v>
      </c>
      <c r="E397" s="142">
        <v>0</v>
      </c>
      <c r="F397" s="303"/>
      <c r="G397" s="142">
        <v>0</v>
      </c>
      <c r="H397" s="143">
        <v>0</v>
      </c>
      <c r="I397" s="144">
        <f>SUM(B397:H397)</f>
        <v>0</v>
      </c>
      <c r="J397" s="139"/>
      <c r="K397" s="193" t="s">
        <v>7</v>
      </c>
      <c r="L397" s="142">
        <v>0</v>
      </c>
      <c r="M397" s="142">
        <v>0</v>
      </c>
      <c r="N397" s="142">
        <v>0</v>
      </c>
      <c r="O397" s="142">
        <v>0</v>
      </c>
      <c r="P397" s="142">
        <v>0</v>
      </c>
      <c r="Q397" s="142">
        <v>0</v>
      </c>
      <c r="R397" s="194">
        <v>0</v>
      </c>
      <c r="S397" s="195">
        <f>SUM(L397:R397)</f>
        <v>0</v>
      </c>
      <c r="U397" s="196" t="s">
        <v>7</v>
      </c>
      <c r="V397" s="197">
        <v>0</v>
      </c>
      <c r="W397" s="197">
        <v>0</v>
      </c>
      <c r="X397" s="197">
        <v>0</v>
      </c>
      <c r="Y397" s="197">
        <v>0</v>
      </c>
      <c r="Z397" s="197">
        <v>0</v>
      </c>
      <c r="AA397" s="197">
        <v>0</v>
      </c>
      <c r="AB397" s="197">
        <v>0</v>
      </c>
      <c r="AC397" s="198">
        <v>0</v>
      </c>
      <c r="AD397" s="199">
        <v>0</v>
      </c>
      <c r="AE397" s="199">
        <v>0</v>
      </c>
      <c r="AF397" s="199">
        <v>0</v>
      </c>
      <c r="AG397" s="199">
        <v>0</v>
      </c>
      <c r="AH397" s="199">
        <v>0</v>
      </c>
      <c r="AI397" s="200">
        <f>SUM(V397:AC397)</f>
        <v>0</v>
      </c>
      <c r="AJ397" s="131" t="str">
        <f>IF(ABS(S397-AI397)&gt;0.001,S397-AI397,"")</f>
        <v/>
      </c>
      <c r="BA397" s="131"/>
      <c r="BR397" s="131"/>
      <c r="CG397" s="131"/>
    </row>
    <row r="398" spans="1:85" ht="15">
      <c r="A398" s="149" t="s">
        <v>8</v>
      </c>
      <c r="B398" s="150">
        <v>0</v>
      </c>
      <c r="C398" s="150">
        <v>0</v>
      </c>
      <c r="D398" s="150">
        <v>0</v>
      </c>
      <c r="E398" s="150">
        <v>0</v>
      </c>
      <c r="F398" s="304"/>
      <c r="G398" s="150">
        <v>0</v>
      </c>
      <c r="H398" s="151">
        <v>0</v>
      </c>
      <c r="I398" s="152">
        <f t="shared" ref="I398:I417" si="165">SUM(B398:H398)</f>
        <v>0</v>
      </c>
      <c r="J398" s="139"/>
      <c r="K398" s="153" t="s">
        <v>8</v>
      </c>
      <c r="L398" s="154">
        <v>0</v>
      </c>
      <c r="M398" s="154">
        <v>0</v>
      </c>
      <c r="N398" s="154">
        <v>0</v>
      </c>
      <c r="O398" s="154">
        <v>0</v>
      </c>
      <c r="P398" s="154">
        <v>0</v>
      </c>
      <c r="Q398" s="154">
        <v>0</v>
      </c>
      <c r="R398" s="155">
        <v>0</v>
      </c>
      <c r="S398" s="156">
        <f t="shared" ref="S398:S417" si="166">SUM(L398:R398)</f>
        <v>0</v>
      </c>
      <c r="U398" s="201" t="s">
        <v>8</v>
      </c>
      <c r="V398" s="202">
        <v>0</v>
      </c>
      <c r="W398" s="202">
        <v>0</v>
      </c>
      <c r="X398" s="202">
        <v>0</v>
      </c>
      <c r="Y398" s="202">
        <v>0</v>
      </c>
      <c r="Z398" s="202">
        <v>0</v>
      </c>
      <c r="AA398" s="202">
        <v>0</v>
      </c>
      <c r="AB398" s="202">
        <v>0</v>
      </c>
      <c r="AC398" s="203">
        <v>0</v>
      </c>
      <c r="AD398" s="202">
        <v>0</v>
      </c>
      <c r="AE398" s="202">
        <v>0</v>
      </c>
      <c r="AF398" s="202">
        <v>0</v>
      </c>
      <c r="AG398" s="202">
        <v>0</v>
      </c>
      <c r="AH398" s="202">
        <v>0</v>
      </c>
      <c r="AI398" s="204">
        <f t="shared" ref="AI398:AI417" si="167">SUM(V398:AC398)</f>
        <v>0</v>
      </c>
      <c r="AJ398" s="131" t="str">
        <f t="shared" ref="AJ398:AJ419" si="168">IF(ABS(S398-AI398)&gt;0.001,S398-AI398,"")</f>
        <v/>
      </c>
      <c r="BA398" s="131"/>
      <c r="BR398" s="131"/>
      <c r="CG398" s="131"/>
    </row>
    <row r="399" spans="1:85" ht="15">
      <c r="A399" s="157" t="s">
        <v>10</v>
      </c>
      <c r="B399" s="146">
        <v>0</v>
      </c>
      <c r="C399" s="146">
        <v>0</v>
      </c>
      <c r="D399" s="146">
        <v>0</v>
      </c>
      <c r="E399" s="146">
        <v>0</v>
      </c>
      <c r="F399" s="304"/>
      <c r="G399" s="146">
        <v>0</v>
      </c>
      <c r="H399" s="158">
        <v>0</v>
      </c>
      <c r="I399" s="144">
        <f t="shared" si="165"/>
        <v>0</v>
      </c>
      <c r="J399" s="139"/>
      <c r="K399" s="159" t="s">
        <v>10</v>
      </c>
      <c r="L399" s="146">
        <v>0</v>
      </c>
      <c r="M399" s="146">
        <v>0</v>
      </c>
      <c r="N399" s="146">
        <v>0</v>
      </c>
      <c r="O399" s="146">
        <v>0</v>
      </c>
      <c r="P399" s="146">
        <v>0</v>
      </c>
      <c r="Q399" s="146">
        <v>0</v>
      </c>
      <c r="R399" s="147">
        <v>0</v>
      </c>
      <c r="S399" s="148">
        <f t="shared" si="166"/>
        <v>0</v>
      </c>
      <c r="U399" s="205" t="s">
        <v>10</v>
      </c>
      <c r="V399" s="197">
        <v>0</v>
      </c>
      <c r="W399" s="197">
        <v>0</v>
      </c>
      <c r="X399" s="197">
        <v>0</v>
      </c>
      <c r="Y399" s="197">
        <v>0</v>
      </c>
      <c r="Z399" s="197">
        <v>0</v>
      </c>
      <c r="AA399" s="197">
        <v>0</v>
      </c>
      <c r="AB399" s="197">
        <v>0</v>
      </c>
      <c r="AC399" s="198">
        <v>0</v>
      </c>
      <c r="AD399" s="199">
        <v>0</v>
      </c>
      <c r="AE399" s="199">
        <v>0</v>
      </c>
      <c r="AF399" s="199">
        <v>0</v>
      </c>
      <c r="AG399" s="199">
        <v>0</v>
      </c>
      <c r="AH399" s="199">
        <v>0</v>
      </c>
      <c r="AI399" s="200">
        <f t="shared" si="167"/>
        <v>0</v>
      </c>
      <c r="AJ399" s="131" t="str">
        <f t="shared" si="168"/>
        <v/>
      </c>
      <c r="BA399" s="131"/>
      <c r="BR399" s="131"/>
      <c r="CG399" s="131"/>
    </row>
    <row r="400" spans="1:85" ht="15">
      <c r="A400" s="149" t="s">
        <v>53</v>
      </c>
      <c r="B400" s="150">
        <v>0</v>
      </c>
      <c r="C400" s="150">
        <v>0</v>
      </c>
      <c r="D400" s="150">
        <v>0</v>
      </c>
      <c r="E400" s="150">
        <v>0</v>
      </c>
      <c r="F400" s="304"/>
      <c r="G400" s="150">
        <v>0</v>
      </c>
      <c r="H400" s="151">
        <v>0</v>
      </c>
      <c r="I400" s="152">
        <f t="shared" si="165"/>
        <v>0</v>
      </c>
      <c r="J400" s="139"/>
      <c r="K400" s="153" t="s">
        <v>53</v>
      </c>
      <c r="L400" s="154">
        <v>0</v>
      </c>
      <c r="M400" s="154">
        <v>0</v>
      </c>
      <c r="N400" s="154">
        <v>0</v>
      </c>
      <c r="O400" s="154">
        <v>0</v>
      </c>
      <c r="P400" s="154">
        <v>0</v>
      </c>
      <c r="Q400" s="154">
        <v>0</v>
      </c>
      <c r="R400" s="155">
        <v>0</v>
      </c>
      <c r="S400" s="156">
        <f t="shared" si="166"/>
        <v>0</v>
      </c>
      <c r="U400" s="201" t="s">
        <v>53</v>
      </c>
      <c r="V400" s="202">
        <v>0</v>
      </c>
      <c r="W400" s="202">
        <v>0</v>
      </c>
      <c r="X400" s="202">
        <v>0</v>
      </c>
      <c r="Y400" s="202">
        <v>0</v>
      </c>
      <c r="Z400" s="202">
        <v>0</v>
      </c>
      <c r="AA400" s="202">
        <v>0</v>
      </c>
      <c r="AB400" s="202">
        <v>0</v>
      </c>
      <c r="AC400" s="203">
        <v>0</v>
      </c>
      <c r="AD400" s="202">
        <v>0</v>
      </c>
      <c r="AE400" s="202">
        <v>0</v>
      </c>
      <c r="AF400" s="202">
        <v>0</v>
      </c>
      <c r="AG400" s="202">
        <v>0</v>
      </c>
      <c r="AH400" s="202">
        <v>0</v>
      </c>
      <c r="AI400" s="204">
        <f t="shared" si="167"/>
        <v>0</v>
      </c>
      <c r="AJ400" s="131" t="str">
        <f t="shared" si="168"/>
        <v/>
      </c>
      <c r="BA400" s="131"/>
      <c r="BR400" s="131"/>
      <c r="CG400" s="131"/>
    </row>
    <row r="401" spans="1:85" ht="15">
      <c r="A401" s="157" t="s">
        <v>16</v>
      </c>
      <c r="B401" s="146">
        <v>12.246010628873446</v>
      </c>
      <c r="C401" s="146">
        <v>0.65277242158174087</v>
      </c>
      <c r="D401" s="146">
        <v>3.9688563232169853</v>
      </c>
      <c r="E401" s="146">
        <v>0</v>
      </c>
      <c r="F401" s="304"/>
      <c r="G401" s="146">
        <v>0</v>
      </c>
      <c r="H401" s="158">
        <v>0</v>
      </c>
      <c r="I401" s="144">
        <f t="shared" si="165"/>
        <v>16.867639373672173</v>
      </c>
      <c r="J401" s="139"/>
      <c r="K401" s="159" t="s">
        <v>16</v>
      </c>
      <c r="L401" s="146">
        <v>12.246010628873446</v>
      </c>
      <c r="M401" s="146">
        <v>0.65277242158174087</v>
      </c>
      <c r="N401" s="146">
        <v>3.9688563232169853</v>
      </c>
      <c r="O401" s="146">
        <v>0</v>
      </c>
      <c r="P401" s="146">
        <v>0</v>
      </c>
      <c r="Q401" s="146">
        <v>0</v>
      </c>
      <c r="R401" s="147">
        <v>0</v>
      </c>
      <c r="S401" s="148">
        <f t="shared" si="166"/>
        <v>16.867639373672173</v>
      </c>
      <c r="U401" s="205" t="s">
        <v>16</v>
      </c>
      <c r="V401" s="197">
        <v>12.246010628873446</v>
      </c>
      <c r="W401" s="197">
        <v>0</v>
      </c>
      <c r="X401" s="197">
        <v>0</v>
      </c>
      <c r="Y401" s="197">
        <v>0.65277242158174087</v>
      </c>
      <c r="Z401" s="197">
        <v>3.9688563232169853</v>
      </c>
      <c r="AA401" s="197">
        <v>0</v>
      </c>
      <c r="AB401" s="197">
        <v>0</v>
      </c>
      <c r="AC401" s="198">
        <v>0</v>
      </c>
      <c r="AD401" s="199">
        <v>0</v>
      </c>
      <c r="AE401" s="199">
        <v>0</v>
      </c>
      <c r="AF401" s="199">
        <v>0</v>
      </c>
      <c r="AG401" s="199">
        <v>0</v>
      </c>
      <c r="AH401" s="199">
        <v>0</v>
      </c>
      <c r="AI401" s="200">
        <f t="shared" si="167"/>
        <v>16.867639373672173</v>
      </c>
      <c r="AJ401" s="131" t="str">
        <f t="shared" si="168"/>
        <v/>
      </c>
      <c r="BA401" s="131"/>
      <c r="BR401" s="131"/>
      <c r="CG401" s="131"/>
    </row>
    <row r="402" spans="1:85" ht="15">
      <c r="A402" s="149" t="s">
        <v>15</v>
      </c>
      <c r="B402" s="150">
        <v>3.8602937588155771E-2</v>
      </c>
      <c r="C402" s="150">
        <v>2.0577258842300536E-3</v>
      </c>
      <c r="D402" s="150">
        <v>1.251097337611873E-2</v>
      </c>
      <c r="E402" s="150">
        <v>0</v>
      </c>
      <c r="F402" s="304"/>
      <c r="G402" s="150">
        <v>0</v>
      </c>
      <c r="H402" s="151">
        <v>0</v>
      </c>
      <c r="I402" s="152">
        <f t="shared" si="165"/>
        <v>5.3171636848504553E-2</v>
      </c>
      <c r="J402" s="139"/>
      <c r="K402" s="153" t="s">
        <v>15</v>
      </c>
      <c r="L402" s="154">
        <v>3.8602937588155771E-2</v>
      </c>
      <c r="M402" s="154">
        <v>2.0577258842300536E-3</v>
      </c>
      <c r="N402" s="154">
        <v>1.251097337611873E-2</v>
      </c>
      <c r="O402" s="154">
        <v>0</v>
      </c>
      <c r="P402" s="154">
        <v>0</v>
      </c>
      <c r="Q402" s="154">
        <v>0</v>
      </c>
      <c r="R402" s="155">
        <v>0</v>
      </c>
      <c r="S402" s="156">
        <f t="shared" si="166"/>
        <v>5.3171636848504553E-2</v>
      </c>
      <c r="U402" s="201" t="s">
        <v>54</v>
      </c>
      <c r="V402" s="202">
        <v>3.8602937588155771E-2</v>
      </c>
      <c r="W402" s="202">
        <v>0</v>
      </c>
      <c r="X402" s="202">
        <v>0</v>
      </c>
      <c r="Y402" s="202">
        <v>2.0577258842300536E-3</v>
      </c>
      <c r="Z402" s="202">
        <v>1.251097337611873E-2</v>
      </c>
      <c r="AA402" s="202">
        <v>0</v>
      </c>
      <c r="AB402" s="202">
        <v>0</v>
      </c>
      <c r="AC402" s="203">
        <v>0</v>
      </c>
      <c r="AD402" s="202">
        <v>0</v>
      </c>
      <c r="AE402" s="202">
        <v>0</v>
      </c>
      <c r="AF402" s="202">
        <v>0</v>
      </c>
      <c r="AG402" s="202">
        <v>0</v>
      </c>
      <c r="AH402" s="202">
        <v>0</v>
      </c>
      <c r="AI402" s="204">
        <f t="shared" si="167"/>
        <v>5.3171636848504553E-2</v>
      </c>
      <c r="AJ402" s="131" t="str">
        <f t="shared" si="168"/>
        <v/>
      </c>
      <c r="BA402" s="131"/>
      <c r="BR402" s="131"/>
      <c r="CG402" s="131"/>
    </row>
    <row r="403" spans="1:85" ht="15">
      <c r="A403" s="157" t="s">
        <v>55</v>
      </c>
      <c r="B403" s="146">
        <v>0</v>
      </c>
      <c r="C403" s="146">
        <v>0</v>
      </c>
      <c r="D403" s="146">
        <v>0</v>
      </c>
      <c r="E403" s="146">
        <v>0.73359549016537295</v>
      </c>
      <c r="F403" s="304"/>
      <c r="G403" s="146">
        <v>0</v>
      </c>
      <c r="H403" s="158">
        <v>0</v>
      </c>
      <c r="I403" s="144">
        <f t="shared" si="165"/>
        <v>0.73359549016537295</v>
      </c>
      <c r="J403" s="139"/>
      <c r="K403" s="159" t="s">
        <v>55</v>
      </c>
      <c r="L403" s="146">
        <v>0</v>
      </c>
      <c r="M403" s="146">
        <v>0</v>
      </c>
      <c r="N403" s="146">
        <v>0</v>
      </c>
      <c r="O403" s="146">
        <v>0.73359549016537295</v>
      </c>
      <c r="P403" s="146">
        <v>5.7919936135787786</v>
      </c>
      <c r="Q403" s="146">
        <v>0</v>
      </c>
      <c r="R403" s="147">
        <v>0</v>
      </c>
      <c r="S403" s="148">
        <f t="shared" si="166"/>
        <v>6.5255891037441511</v>
      </c>
      <c r="U403" s="205" t="s">
        <v>55</v>
      </c>
      <c r="V403" s="197">
        <v>0</v>
      </c>
      <c r="W403" s="197">
        <v>0</v>
      </c>
      <c r="X403" s="197">
        <v>0</v>
      </c>
      <c r="Y403" s="197">
        <v>0</v>
      </c>
      <c r="Z403" s="197">
        <v>0</v>
      </c>
      <c r="AA403" s="197">
        <v>0.73359549016537295</v>
      </c>
      <c r="AB403" s="197">
        <v>5.7919936135787786</v>
      </c>
      <c r="AC403" s="198">
        <v>0</v>
      </c>
      <c r="AD403" s="197">
        <v>0</v>
      </c>
      <c r="AE403" s="197">
        <v>0</v>
      </c>
      <c r="AF403" s="197">
        <v>0</v>
      </c>
      <c r="AG403" s="197">
        <v>0</v>
      </c>
      <c r="AH403" s="197">
        <v>0</v>
      </c>
      <c r="AI403" s="200">
        <f t="shared" si="167"/>
        <v>6.5255891037441511</v>
      </c>
      <c r="AJ403" s="131" t="str">
        <f t="shared" si="168"/>
        <v/>
      </c>
      <c r="BA403" s="131"/>
      <c r="BR403" s="131"/>
      <c r="CG403" s="131"/>
    </row>
    <row r="404" spans="1:85" ht="15">
      <c r="A404" s="149" t="s">
        <v>12</v>
      </c>
      <c r="B404" s="150">
        <v>0</v>
      </c>
      <c r="C404" s="150">
        <v>0</v>
      </c>
      <c r="D404" s="150">
        <v>0</v>
      </c>
      <c r="E404" s="150">
        <v>0</v>
      </c>
      <c r="F404" s="304"/>
      <c r="G404" s="150">
        <v>0</v>
      </c>
      <c r="H404" s="151">
        <v>0</v>
      </c>
      <c r="I404" s="152">
        <f t="shared" si="165"/>
        <v>0</v>
      </c>
      <c r="J404" s="139"/>
      <c r="K404" s="153" t="s">
        <v>12</v>
      </c>
      <c r="L404" s="154">
        <v>0</v>
      </c>
      <c r="M404" s="154">
        <v>0</v>
      </c>
      <c r="N404" s="154">
        <v>0</v>
      </c>
      <c r="O404" s="154">
        <v>0</v>
      </c>
      <c r="P404" s="154">
        <v>1.5049474510872489</v>
      </c>
      <c r="Q404" s="154">
        <v>0</v>
      </c>
      <c r="R404" s="155">
        <v>0</v>
      </c>
      <c r="S404" s="156">
        <f t="shared" si="166"/>
        <v>1.5049474510872489</v>
      </c>
      <c r="U404" s="201" t="s">
        <v>12</v>
      </c>
      <c r="V404" s="202">
        <v>0</v>
      </c>
      <c r="W404" s="202">
        <v>0</v>
      </c>
      <c r="X404" s="202">
        <v>0</v>
      </c>
      <c r="Y404" s="202">
        <v>0</v>
      </c>
      <c r="Z404" s="202">
        <v>0</v>
      </c>
      <c r="AA404" s="202">
        <v>0</v>
      </c>
      <c r="AB404" s="202">
        <v>1.5049474510872489</v>
      </c>
      <c r="AC404" s="203">
        <v>0</v>
      </c>
      <c r="AD404" s="202">
        <v>0</v>
      </c>
      <c r="AE404" s="202">
        <v>0</v>
      </c>
      <c r="AF404" s="202">
        <v>0</v>
      </c>
      <c r="AG404" s="202">
        <v>0</v>
      </c>
      <c r="AH404" s="202">
        <v>0</v>
      </c>
      <c r="AI404" s="204">
        <f t="shared" si="167"/>
        <v>1.5049474510872489</v>
      </c>
      <c r="AJ404" s="131" t="str">
        <f t="shared" si="168"/>
        <v/>
      </c>
      <c r="BA404" s="131"/>
      <c r="BR404" s="131"/>
      <c r="CG404" s="131"/>
    </row>
    <row r="405" spans="1:85" ht="15">
      <c r="A405" s="157" t="s">
        <v>56</v>
      </c>
      <c r="B405" s="146">
        <v>0</v>
      </c>
      <c r="C405" s="146">
        <v>0</v>
      </c>
      <c r="D405" s="146">
        <v>0</v>
      </c>
      <c r="E405" s="146">
        <v>0</v>
      </c>
      <c r="F405" s="304"/>
      <c r="G405" s="146">
        <v>0</v>
      </c>
      <c r="H405" s="158">
        <v>0</v>
      </c>
      <c r="I405" s="144">
        <f t="shared" si="165"/>
        <v>0</v>
      </c>
      <c r="J405" s="139"/>
      <c r="K405" s="159" t="s">
        <v>56</v>
      </c>
      <c r="L405" s="146">
        <v>0</v>
      </c>
      <c r="M405" s="146">
        <v>0</v>
      </c>
      <c r="N405" s="146">
        <v>0</v>
      </c>
      <c r="O405" s="146">
        <v>0</v>
      </c>
      <c r="P405" s="146">
        <v>0</v>
      </c>
      <c r="Q405" s="146">
        <v>0</v>
      </c>
      <c r="R405" s="147">
        <v>0</v>
      </c>
      <c r="S405" s="148">
        <f t="shared" si="166"/>
        <v>0</v>
      </c>
      <c r="U405" s="205" t="s">
        <v>56</v>
      </c>
      <c r="V405" s="197">
        <v>0</v>
      </c>
      <c r="W405" s="197">
        <v>0</v>
      </c>
      <c r="X405" s="197">
        <v>0</v>
      </c>
      <c r="Y405" s="197">
        <v>0</v>
      </c>
      <c r="Z405" s="197">
        <v>0</v>
      </c>
      <c r="AA405" s="197">
        <v>0</v>
      </c>
      <c r="AB405" s="197">
        <v>0</v>
      </c>
      <c r="AC405" s="198">
        <v>0</v>
      </c>
      <c r="AD405" s="197">
        <v>0</v>
      </c>
      <c r="AE405" s="197">
        <v>0</v>
      </c>
      <c r="AF405" s="197">
        <v>0</v>
      </c>
      <c r="AG405" s="197">
        <v>0</v>
      </c>
      <c r="AH405" s="197">
        <v>0</v>
      </c>
      <c r="AI405" s="200">
        <f t="shared" si="167"/>
        <v>0</v>
      </c>
      <c r="AJ405" s="131" t="str">
        <f t="shared" si="168"/>
        <v/>
      </c>
      <c r="BA405" s="131"/>
      <c r="BR405" s="131"/>
      <c r="CG405" s="131"/>
    </row>
    <row r="406" spans="1:85" ht="15">
      <c r="A406" s="149" t="s">
        <v>17</v>
      </c>
      <c r="B406" s="150">
        <v>0</v>
      </c>
      <c r="C406" s="150">
        <v>0</v>
      </c>
      <c r="D406" s="150">
        <v>0</v>
      </c>
      <c r="E406" s="150">
        <v>0.51403650877358797</v>
      </c>
      <c r="F406" s="304"/>
      <c r="G406" s="150">
        <v>0</v>
      </c>
      <c r="H406" s="151">
        <v>0</v>
      </c>
      <c r="I406" s="152">
        <f t="shared" si="165"/>
        <v>0.51403650877358797</v>
      </c>
      <c r="J406" s="139"/>
      <c r="K406" s="153" t="s">
        <v>17</v>
      </c>
      <c r="L406" s="154">
        <v>0</v>
      </c>
      <c r="M406" s="154">
        <v>0</v>
      </c>
      <c r="N406" s="154">
        <v>0</v>
      </c>
      <c r="O406" s="154">
        <v>0.51403650877358797</v>
      </c>
      <c r="P406" s="154">
        <v>0</v>
      </c>
      <c r="Q406" s="154">
        <v>0</v>
      </c>
      <c r="R406" s="155">
        <v>0</v>
      </c>
      <c r="S406" s="156">
        <f t="shared" si="166"/>
        <v>0.51403650877358797</v>
      </c>
      <c r="U406" s="201" t="s">
        <v>17</v>
      </c>
      <c r="V406" s="202">
        <v>0</v>
      </c>
      <c r="W406" s="202">
        <v>0</v>
      </c>
      <c r="X406" s="202">
        <v>0</v>
      </c>
      <c r="Y406" s="202">
        <v>0</v>
      </c>
      <c r="Z406" s="202">
        <v>0</v>
      </c>
      <c r="AA406" s="202">
        <v>0</v>
      </c>
      <c r="AB406" s="202">
        <v>0</v>
      </c>
      <c r="AC406" s="203">
        <v>0.51403650877358797</v>
      </c>
      <c r="AD406" s="202">
        <v>0</v>
      </c>
      <c r="AE406" s="202">
        <v>0</v>
      </c>
      <c r="AF406" s="202">
        <v>0</v>
      </c>
      <c r="AG406" s="202">
        <v>0</v>
      </c>
      <c r="AH406" s="202">
        <v>0.51403650877358797</v>
      </c>
      <c r="AI406" s="204">
        <f t="shared" si="167"/>
        <v>0.51403650877358797</v>
      </c>
      <c r="AJ406" s="131" t="str">
        <f t="shared" si="168"/>
        <v/>
      </c>
      <c r="BA406" s="131"/>
      <c r="BR406" s="131"/>
      <c r="CG406" s="131"/>
    </row>
    <row r="407" spans="1:85" ht="15">
      <c r="A407" s="157" t="s">
        <v>141</v>
      </c>
      <c r="B407" s="146">
        <v>27.595564708551709</v>
      </c>
      <c r="C407" s="146">
        <v>227.98542853509184</v>
      </c>
      <c r="D407" s="146">
        <v>156.46885958592054</v>
      </c>
      <c r="E407" s="146">
        <v>50.705412060530861</v>
      </c>
      <c r="F407" s="304"/>
      <c r="G407" s="146">
        <v>0</v>
      </c>
      <c r="H407" s="158">
        <v>0</v>
      </c>
      <c r="I407" s="144">
        <f t="shared" si="165"/>
        <v>462.75526489009496</v>
      </c>
      <c r="J407" s="139"/>
      <c r="K407" s="159" t="s">
        <v>141</v>
      </c>
      <c r="L407" s="146">
        <v>27.595564708551709</v>
      </c>
      <c r="M407" s="146">
        <v>227.98542853509184</v>
      </c>
      <c r="N407" s="146">
        <v>156.46885958592054</v>
      </c>
      <c r="O407" s="146">
        <v>50.705412060530861</v>
      </c>
      <c r="P407" s="146">
        <v>0</v>
      </c>
      <c r="Q407" s="146">
        <v>0</v>
      </c>
      <c r="R407" s="147">
        <v>0</v>
      </c>
      <c r="S407" s="148">
        <f t="shared" si="166"/>
        <v>462.75526489009496</v>
      </c>
      <c r="U407" s="205" t="s">
        <v>141</v>
      </c>
      <c r="V407" s="197">
        <v>27.595564708551709</v>
      </c>
      <c r="W407" s="197">
        <v>0</v>
      </c>
      <c r="X407" s="197">
        <v>0</v>
      </c>
      <c r="Y407" s="197">
        <v>227.98542853509184</v>
      </c>
      <c r="Z407" s="197">
        <v>156.46885958592054</v>
      </c>
      <c r="AA407" s="197">
        <v>50.705412060530861</v>
      </c>
      <c r="AB407" s="197">
        <v>0</v>
      </c>
      <c r="AC407" s="198">
        <v>0</v>
      </c>
      <c r="AD407" s="197">
        <v>0</v>
      </c>
      <c r="AE407" s="197">
        <v>0</v>
      </c>
      <c r="AF407" s="197">
        <v>0</v>
      </c>
      <c r="AG407" s="197">
        <v>0</v>
      </c>
      <c r="AH407" s="197">
        <v>0</v>
      </c>
      <c r="AI407" s="200">
        <f t="shared" si="167"/>
        <v>462.75526489009496</v>
      </c>
      <c r="AJ407" s="131" t="str">
        <f t="shared" si="168"/>
        <v/>
      </c>
      <c r="BA407" s="131"/>
      <c r="BR407" s="131"/>
      <c r="CG407" s="131"/>
    </row>
    <row r="408" spans="1:85" ht="15">
      <c r="A408" s="149" t="s">
        <v>25</v>
      </c>
      <c r="B408" s="150">
        <v>18.994602742958296</v>
      </c>
      <c r="C408" s="150">
        <v>2.231271293700487</v>
      </c>
      <c r="D408" s="150">
        <v>13.135441387499997</v>
      </c>
      <c r="E408" s="150">
        <v>287.67715383722219</v>
      </c>
      <c r="F408" s="304"/>
      <c r="G408" s="150">
        <v>42.434904398476931</v>
      </c>
      <c r="H408" s="151">
        <v>0</v>
      </c>
      <c r="I408" s="152">
        <f t="shared" si="165"/>
        <v>364.47337365985788</v>
      </c>
      <c r="J408" s="139"/>
      <c r="K408" s="153" t="s">
        <v>25</v>
      </c>
      <c r="L408" s="154">
        <v>18.994602742958296</v>
      </c>
      <c r="M408" s="154">
        <v>2.231271293700487</v>
      </c>
      <c r="N408" s="154">
        <v>13.135441387499997</v>
      </c>
      <c r="O408" s="154">
        <v>287.67715383722219</v>
      </c>
      <c r="P408" s="154">
        <v>0.56978865864261752</v>
      </c>
      <c r="Q408" s="154">
        <v>42.434904398476931</v>
      </c>
      <c r="R408" s="155">
        <v>0</v>
      </c>
      <c r="S408" s="156">
        <f t="shared" si="166"/>
        <v>365.04316231850049</v>
      </c>
      <c r="U408" s="201" t="s">
        <v>25</v>
      </c>
      <c r="V408" s="202">
        <v>4.7951348533195626</v>
      </c>
      <c r="W408" s="202">
        <v>10.30354777387511</v>
      </c>
      <c r="X408" s="202">
        <v>42.434904398476931</v>
      </c>
      <c r="Y408" s="202">
        <v>2.231271293700487</v>
      </c>
      <c r="Z408" s="202">
        <v>13.135441387499997</v>
      </c>
      <c r="AA408" s="202">
        <v>287.2078746812229</v>
      </c>
      <c r="AB408" s="202">
        <v>0.56978865864261752</v>
      </c>
      <c r="AC408" s="203">
        <v>4.365199271762898</v>
      </c>
      <c r="AD408" s="202">
        <v>3.8959201157636238</v>
      </c>
      <c r="AE408" s="202">
        <v>0</v>
      </c>
      <c r="AF408" s="202">
        <v>0</v>
      </c>
      <c r="AG408" s="202">
        <v>0</v>
      </c>
      <c r="AH408" s="202">
        <v>0.46927915599927422</v>
      </c>
      <c r="AI408" s="204">
        <f t="shared" si="167"/>
        <v>365.04316231850049</v>
      </c>
      <c r="AJ408" s="131" t="str">
        <f t="shared" si="168"/>
        <v/>
      </c>
      <c r="BA408" s="131"/>
      <c r="BR408" s="131"/>
      <c r="CG408" s="131"/>
    </row>
    <row r="409" spans="1:85" ht="15">
      <c r="A409" s="157" t="s">
        <v>24</v>
      </c>
      <c r="B409" s="146">
        <v>0.78094521788675708</v>
      </c>
      <c r="C409" s="146">
        <v>0</v>
      </c>
      <c r="D409" s="146">
        <v>0</v>
      </c>
      <c r="E409" s="146">
        <v>0</v>
      </c>
      <c r="F409" s="304"/>
      <c r="G409" s="146">
        <v>0</v>
      </c>
      <c r="H409" s="158">
        <v>0</v>
      </c>
      <c r="I409" s="144">
        <f t="shared" si="165"/>
        <v>0.78094521788675708</v>
      </c>
      <c r="J409" s="139"/>
      <c r="K409" s="159" t="s">
        <v>24</v>
      </c>
      <c r="L409" s="146">
        <v>0.78094521788675708</v>
      </c>
      <c r="M409" s="146">
        <v>0</v>
      </c>
      <c r="N409" s="146">
        <v>0</v>
      </c>
      <c r="O409" s="146">
        <v>0</v>
      </c>
      <c r="P409" s="146">
        <v>0</v>
      </c>
      <c r="Q409" s="146">
        <v>0</v>
      </c>
      <c r="R409" s="147">
        <v>0</v>
      </c>
      <c r="S409" s="148">
        <f t="shared" si="166"/>
        <v>0.78094521788675708</v>
      </c>
      <c r="U409" s="205" t="s">
        <v>24</v>
      </c>
      <c r="V409" s="197">
        <v>0.78094521788675708</v>
      </c>
      <c r="W409" s="197">
        <v>0</v>
      </c>
      <c r="X409" s="197">
        <v>0</v>
      </c>
      <c r="Y409" s="197">
        <v>0</v>
      </c>
      <c r="Z409" s="197">
        <v>0</v>
      </c>
      <c r="AA409" s="197">
        <v>0</v>
      </c>
      <c r="AB409" s="197">
        <v>0</v>
      </c>
      <c r="AC409" s="198">
        <v>0</v>
      </c>
      <c r="AD409" s="197">
        <v>0</v>
      </c>
      <c r="AE409" s="197">
        <v>0</v>
      </c>
      <c r="AF409" s="197">
        <v>0</v>
      </c>
      <c r="AG409" s="197">
        <v>0</v>
      </c>
      <c r="AH409" s="197">
        <v>0</v>
      </c>
      <c r="AI409" s="200">
        <f t="shared" si="167"/>
        <v>0.78094521788675708</v>
      </c>
      <c r="AJ409" s="131" t="str">
        <f t="shared" si="168"/>
        <v/>
      </c>
      <c r="BA409" s="131"/>
      <c r="BR409" s="131"/>
      <c r="CG409" s="131"/>
    </row>
    <row r="410" spans="1:85" ht="15">
      <c r="A410" s="149" t="s">
        <v>57</v>
      </c>
      <c r="B410" s="150">
        <v>0</v>
      </c>
      <c r="C410" s="150">
        <v>0</v>
      </c>
      <c r="D410" s="150">
        <v>0</v>
      </c>
      <c r="E410" s="150">
        <v>0</v>
      </c>
      <c r="F410" s="304"/>
      <c r="G410" s="150">
        <v>0</v>
      </c>
      <c r="H410" s="151">
        <v>0</v>
      </c>
      <c r="I410" s="152">
        <f t="shared" si="165"/>
        <v>0</v>
      </c>
      <c r="J410" s="139"/>
      <c r="K410" s="153" t="s">
        <v>57</v>
      </c>
      <c r="L410" s="154">
        <v>0</v>
      </c>
      <c r="M410" s="154">
        <v>0</v>
      </c>
      <c r="N410" s="154">
        <v>0</v>
      </c>
      <c r="O410" s="154">
        <v>0</v>
      </c>
      <c r="P410" s="154">
        <v>0</v>
      </c>
      <c r="Q410" s="154">
        <v>0</v>
      </c>
      <c r="R410" s="155">
        <v>0</v>
      </c>
      <c r="S410" s="156">
        <f t="shared" si="166"/>
        <v>0</v>
      </c>
      <c r="U410" s="201" t="s">
        <v>57</v>
      </c>
      <c r="V410" s="202">
        <v>0</v>
      </c>
      <c r="W410" s="202">
        <v>0</v>
      </c>
      <c r="X410" s="202">
        <v>0</v>
      </c>
      <c r="Y410" s="202">
        <v>0</v>
      </c>
      <c r="Z410" s="202">
        <v>0</v>
      </c>
      <c r="AA410" s="202">
        <v>0</v>
      </c>
      <c r="AB410" s="202">
        <v>0</v>
      </c>
      <c r="AC410" s="203">
        <v>0</v>
      </c>
      <c r="AD410" s="202">
        <v>0</v>
      </c>
      <c r="AE410" s="202">
        <v>0</v>
      </c>
      <c r="AF410" s="202">
        <v>0</v>
      </c>
      <c r="AG410" s="202">
        <v>0</v>
      </c>
      <c r="AH410" s="202">
        <v>0</v>
      </c>
      <c r="AI410" s="204">
        <f t="shared" si="167"/>
        <v>0</v>
      </c>
      <c r="AJ410" s="131" t="str">
        <f t="shared" si="168"/>
        <v/>
      </c>
      <c r="BA410" s="131"/>
      <c r="BR410" s="131"/>
      <c r="CG410" s="131"/>
    </row>
    <row r="411" spans="1:85" ht="15">
      <c r="A411" s="157" t="s">
        <v>22</v>
      </c>
      <c r="B411" s="146">
        <v>2.3643267822415184</v>
      </c>
      <c r="C411" s="146">
        <v>0</v>
      </c>
      <c r="D411" s="146">
        <v>0</v>
      </c>
      <c r="E411" s="146">
        <v>0</v>
      </c>
      <c r="F411" s="304"/>
      <c r="G411" s="146">
        <v>0</v>
      </c>
      <c r="H411" s="158">
        <v>0</v>
      </c>
      <c r="I411" s="144">
        <f t="shared" si="165"/>
        <v>2.3643267822415184</v>
      </c>
      <c r="J411" s="139"/>
      <c r="K411" s="159" t="s">
        <v>22</v>
      </c>
      <c r="L411" s="146">
        <v>2.3643267822415184</v>
      </c>
      <c r="M411" s="146">
        <v>0</v>
      </c>
      <c r="N411" s="146">
        <v>0</v>
      </c>
      <c r="O411" s="146">
        <v>0</v>
      </c>
      <c r="P411" s="146">
        <v>0.38001577356968691</v>
      </c>
      <c r="Q411" s="146">
        <v>0</v>
      </c>
      <c r="R411" s="147">
        <v>0</v>
      </c>
      <c r="S411" s="148">
        <f t="shared" si="166"/>
        <v>2.7443425558112051</v>
      </c>
      <c r="U411" s="205" t="s">
        <v>22</v>
      </c>
      <c r="V411" s="197">
        <v>2.3643267822415184</v>
      </c>
      <c r="W411" s="197">
        <v>0</v>
      </c>
      <c r="X411" s="197">
        <v>0</v>
      </c>
      <c r="Y411" s="197">
        <v>0</v>
      </c>
      <c r="Z411" s="197">
        <v>0</v>
      </c>
      <c r="AA411" s="197">
        <v>0</v>
      </c>
      <c r="AB411" s="197">
        <v>0.38001577356968691</v>
      </c>
      <c r="AC411" s="198">
        <v>0</v>
      </c>
      <c r="AD411" s="197">
        <v>0</v>
      </c>
      <c r="AE411" s="197">
        <v>0</v>
      </c>
      <c r="AF411" s="197">
        <v>0</v>
      </c>
      <c r="AG411" s="197">
        <v>0</v>
      </c>
      <c r="AH411" s="197">
        <v>0</v>
      </c>
      <c r="AI411" s="200">
        <f t="shared" si="167"/>
        <v>2.7443425558112051</v>
      </c>
      <c r="AJ411" s="131" t="str">
        <f t="shared" si="168"/>
        <v/>
      </c>
      <c r="BA411" s="131"/>
      <c r="BR411" s="131"/>
      <c r="CG411" s="131"/>
    </row>
    <row r="412" spans="1:85" ht="15">
      <c r="A412" s="149" t="s">
        <v>21</v>
      </c>
      <c r="B412" s="150">
        <v>0</v>
      </c>
      <c r="C412" s="150">
        <v>0</v>
      </c>
      <c r="D412" s="150">
        <v>0</v>
      </c>
      <c r="E412" s="150">
        <v>0</v>
      </c>
      <c r="F412" s="304"/>
      <c r="G412" s="150">
        <v>0</v>
      </c>
      <c r="H412" s="151">
        <v>0</v>
      </c>
      <c r="I412" s="152">
        <f t="shared" si="165"/>
        <v>0</v>
      </c>
      <c r="J412" s="139"/>
      <c r="K412" s="153" t="s">
        <v>21</v>
      </c>
      <c r="L412" s="154">
        <v>0</v>
      </c>
      <c r="M412" s="154">
        <v>0</v>
      </c>
      <c r="N412" s="154">
        <v>0</v>
      </c>
      <c r="O412" s="154">
        <v>0</v>
      </c>
      <c r="P412" s="154">
        <v>0</v>
      </c>
      <c r="Q412" s="154">
        <v>0</v>
      </c>
      <c r="R412" s="155">
        <v>0</v>
      </c>
      <c r="S412" s="156">
        <f t="shared" si="166"/>
        <v>0</v>
      </c>
      <c r="U412" s="201" t="s">
        <v>58</v>
      </c>
      <c r="V412" s="202">
        <v>0</v>
      </c>
      <c r="W412" s="202">
        <v>0</v>
      </c>
      <c r="X412" s="202">
        <v>0</v>
      </c>
      <c r="Y412" s="202">
        <v>0</v>
      </c>
      <c r="Z412" s="202">
        <v>0</v>
      </c>
      <c r="AA412" s="202">
        <v>0</v>
      </c>
      <c r="AB412" s="202">
        <v>0</v>
      </c>
      <c r="AC412" s="203">
        <v>0</v>
      </c>
      <c r="AD412" s="202">
        <v>0</v>
      </c>
      <c r="AE412" s="202">
        <v>0</v>
      </c>
      <c r="AF412" s="202">
        <v>0</v>
      </c>
      <c r="AG412" s="202">
        <v>0</v>
      </c>
      <c r="AH412" s="202">
        <v>0</v>
      </c>
      <c r="AI412" s="204">
        <f t="shared" si="167"/>
        <v>0</v>
      </c>
      <c r="AJ412" s="131" t="str">
        <f t="shared" si="168"/>
        <v/>
      </c>
      <c r="BA412" s="131"/>
      <c r="BR412" s="131"/>
      <c r="CG412" s="131"/>
    </row>
    <row r="413" spans="1:85" ht="15">
      <c r="A413" s="160" t="s">
        <v>61</v>
      </c>
      <c r="B413" s="146">
        <v>7.4085415830084595E-4</v>
      </c>
      <c r="C413" s="146">
        <v>0</v>
      </c>
      <c r="D413" s="146">
        <v>0</v>
      </c>
      <c r="E413" s="146">
        <v>0</v>
      </c>
      <c r="F413" s="304"/>
      <c r="G413" s="146">
        <v>0</v>
      </c>
      <c r="H413" s="158">
        <v>0</v>
      </c>
      <c r="I413" s="144">
        <f t="shared" si="165"/>
        <v>7.4085415830084595E-4</v>
      </c>
      <c r="J413" s="139"/>
      <c r="K413" s="161" t="s">
        <v>61</v>
      </c>
      <c r="L413" s="146">
        <v>7.4085415830084595E-4</v>
      </c>
      <c r="M413" s="146">
        <v>0</v>
      </c>
      <c r="N413" s="146">
        <v>0</v>
      </c>
      <c r="O413" s="146">
        <v>0</v>
      </c>
      <c r="P413" s="146">
        <v>0</v>
      </c>
      <c r="Q413" s="146">
        <v>0</v>
      </c>
      <c r="R413" s="147">
        <v>0</v>
      </c>
      <c r="S413" s="148">
        <f t="shared" si="166"/>
        <v>7.4085415830084595E-4</v>
      </c>
      <c r="U413" s="206" t="s">
        <v>59</v>
      </c>
      <c r="V413" s="197">
        <v>7.4085415830084595E-4</v>
      </c>
      <c r="W413" s="197">
        <v>0</v>
      </c>
      <c r="X413" s="197">
        <v>0</v>
      </c>
      <c r="Y413" s="197">
        <v>0</v>
      </c>
      <c r="Z413" s="197">
        <v>0</v>
      </c>
      <c r="AA413" s="197">
        <v>0</v>
      </c>
      <c r="AB413" s="197">
        <v>0</v>
      </c>
      <c r="AC413" s="198">
        <v>0</v>
      </c>
      <c r="AD413" s="199">
        <v>0</v>
      </c>
      <c r="AE413" s="199">
        <v>0</v>
      </c>
      <c r="AF413" s="199">
        <v>0</v>
      </c>
      <c r="AG413" s="199">
        <v>0</v>
      </c>
      <c r="AH413" s="199">
        <v>0</v>
      </c>
      <c r="AI413" s="200">
        <f t="shared" si="167"/>
        <v>7.4085415830084595E-4</v>
      </c>
      <c r="AJ413" s="131" t="str">
        <f t="shared" si="168"/>
        <v/>
      </c>
      <c r="BA413" s="131"/>
      <c r="BR413" s="131"/>
      <c r="CG413" s="131"/>
    </row>
    <row r="414" spans="1:85">
      <c r="A414" s="162" t="s">
        <v>23</v>
      </c>
      <c r="B414" s="163">
        <v>7.4085415830084595E-4</v>
      </c>
      <c r="C414" s="163">
        <v>0</v>
      </c>
      <c r="D414" s="163">
        <v>0</v>
      </c>
      <c r="E414" s="163">
        <v>0</v>
      </c>
      <c r="F414" s="304"/>
      <c r="G414" s="163">
        <v>0</v>
      </c>
      <c r="H414" s="164">
        <v>0</v>
      </c>
      <c r="I414" s="165">
        <f t="shared" si="165"/>
        <v>7.4085415830084595E-4</v>
      </c>
      <c r="J414" s="139"/>
      <c r="K414" s="166" t="s">
        <v>23</v>
      </c>
      <c r="L414" s="167">
        <v>7.4085415830084595E-4</v>
      </c>
      <c r="M414" s="167">
        <v>0</v>
      </c>
      <c r="N414" s="167">
        <v>0</v>
      </c>
      <c r="O414" s="167">
        <v>0</v>
      </c>
      <c r="P414" s="167">
        <v>0</v>
      </c>
      <c r="Q414" s="167">
        <v>0</v>
      </c>
      <c r="R414" s="168">
        <v>0</v>
      </c>
      <c r="S414" s="169">
        <f t="shared" si="166"/>
        <v>7.4085415830084595E-4</v>
      </c>
      <c r="U414" s="207" t="s">
        <v>62</v>
      </c>
      <c r="V414" s="208">
        <v>7.4085415830084595E-4</v>
      </c>
      <c r="W414" s="208">
        <v>0</v>
      </c>
      <c r="X414" s="208">
        <v>0</v>
      </c>
      <c r="Y414" s="208">
        <v>0</v>
      </c>
      <c r="Z414" s="208">
        <v>0</v>
      </c>
      <c r="AA414" s="208">
        <v>0</v>
      </c>
      <c r="AB414" s="208">
        <v>0</v>
      </c>
      <c r="AC414" s="208">
        <v>0</v>
      </c>
      <c r="AD414" s="208">
        <v>0</v>
      </c>
      <c r="AE414" s="208">
        <v>0</v>
      </c>
      <c r="AF414" s="208">
        <v>0</v>
      </c>
      <c r="AG414" s="208">
        <v>0</v>
      </c>
      <c r="AH414" s="92">
        <v>0</v>
      </c>
      <c r="AI414" s="209">
        <f t="shared" si="167"/>
        <v>7.4085415830084595E-4</v>
      </c>
      <c r="AJ414" s="131" t="str">
        <f t="shared" si="168"/>
        <v/>
      </c>
      <c r="BA414" s="131"/>
      <c r="BR414" s="131"/>
      <c r="CG414" s="131"/>
    </row>
    <row r="415" spans="1:85">
      <c r="A415" s="170" t="s">
        <v>19</v>
      </c>
      <c r="B415" s="171">
        <v>0</v>
      </c>
      <c r="C415" s="171">
        <v>0</v>
      </c>
      <c r="D415" s="171">
        <v>0</v>
      </c>
      <c r="E415" s="171">
        <v>0</v>
      </c>
      <c r="F415" s="304"/>
      <c r="G415" s="171">
        <v>0</v>
      </c>
      <c r="H415" s="172">
        <v>0</v>
      </c>
      <c r="I415" s="173">
        <f t="shared" si="165"/>
        <v>0</v>
      </c>
      <c r="J415" s="139"/>
      <c r="K415" s="174" t="s">
        <v>19</v>
      </c>
      <c r="L415" s="171">
        <v>0</v>
      </c>
      <c r="M415" s="171">
        <v>0</v>
      </c>
      <c r="N415" s="171">
        <v>0</v>
      </c>
      <c r="O415" s="171">
        <v>0</v>
      </c>
      <c r="P415" s="171">
        <v>0</v>
      </c>
      <c r="Q415" s="171">
        <v>0</v>
      </c>
      <c r="R415" s="175">
        <v>0</v>
      </c>
      <c r="S415" s="176">
        <f t="shared" si="166"/>
        <v>0</v>
      </c>
      <c r="U415" s="210" t="s">
        <v>19</v>
      </c>
      <c r="V415" s="211">
        <v>0</v>
      </c>
      <c r="W415" s="211">
        <v>0</v>
      </c>
      <c r="X415" s="211">
        <v>0</v>
      </c>
      <c r="Y415" s="211">
        <v>0</v>
      </c>
      <c r="Z415" s="211">
        <v>0</v>
      </c>
      <c r="AA415" s="211">
        <v>0</v>
      </c>
      <c r="AB415" s="211">
        <v>0</v>
      </c>
      <c r="AC415" s="211">
        <v>0</v>
      </c>
      <c r="AD415" s="212">
        <v>0</v>
      </c>
      <c r="AE415" s="212">
        <v>0</v>
      </c>
      <c r="AF415" s="212">
        <v>0</v>
      </c>
      <c r="AG415" s="212">
        <v>0</v>
      </c>
      <c r="AH415" s="212">
        <v>0</v>
      </c>
      <c r="AI415" s="213">
        <f t="shared" si="167"/>
        <v>0</v>
      </c>
      <c r="AJ415" s="131" t="str">
        <f t="shared" si="168"/>
        <v/>
      </c>
      <c r="BA415" s="131"/>
      <c r="BR415" s="131"/>
      <c r="CG415" s="131"/>
    </row>
    <row r="416" spans="1:85">
      <c r="A416" s="162" t="s">
        <v>20</v>
      </c>
      <c r="B416" s="163">
        <v>0</v>
      </c>
      <c r="C416" s="163">
        <v>0</v>
      </c>
      <c r="D416" s="163">
        <v>0</v>
      </c>
      <c r="E416" s="163">
        <v>0</v>
      </c>
      <c r="F416" s="304"/>
      <c r="G416" s="163">
        <v>0</v>
      </c>
      <c r="H416" s="164">
        <v>0</v>
      </c>
      <c r="I416" s="165">
        <f t="shared" si="165"/>
        <v>0</v>
      </c>
      <c r="J416" s="139"/>
      <c r="K416" s="166" t="s">
        <v>20</v>
      </c>
      <c r="L416" s="167">
        <v>0</v>
      </c>
      <c r="M416" s="167">
        <v>0</v>
      </c>
      <c r="N416" s="167">
        <v>0</v>
      </c>
      <c r="O416" s="167">
        <v>0</v>
      </c>
      <c r="P416" s="167">
        <v>0</v>
      </c>
      <c r="Q416" s="167">
        <v>0</v>
      </c>
      <c r="R416" s="168">
        <v>0</v>
      </c>
      <c r="S416" s="169">
        <f t="shared" si="166"/>
        <v>0</v>
      </c>
      <c r="U416" s="207" t="s">
        <v>20</v>
      </c>
      <c r="V416" s="208">
        <v>0</v>
      </c>
      <c r="W416" s="208">
        <v>0</v>
      </c>
      <c r="X416" s="208">
        <v>0</v>
      </c>
      <c r="Y416" s="208">
        <v>0</v>
      </c>
      <c r="Z416" s="208">
        <v>0</v>
      </c>
      <c r="AA416" s="208">
        <v>0</v>
      </c>
      <c r="AB416" s="208">
        <v>0</v>
      </c>
      <c r="AC416" s="208">
        <v>0</v>
      </c>
      <c r="AD416" s="208">
        <v>0</v>
      </c>
      <c r="AE416" s="208">
        <v>0</v>
      </c>
      <c r="AF416" s="208">
        <v>0</v>
      </c>
      <c r="AG416" s="208">
        <v>0</v>
      </c>
      <c r="AH416" s="92">
        <v>0</v>
      </c>
      <c r="AI416" s="209">
        <f t="shared" si="167"/>
        <v>0</v>
      </c>
      <c r="AJ416" s="131" t="str">
        <f t="shared" si="168"/>
        <v/>
      </c>
      <c r="BA416" s="131"/>
      <c r="BR416" s="131"/>
      <c r="CG416" s="131"/>
    </row>
    <row r="417" spans="1:85" ht="15" thickBot="1">
      <c r="A417" s="177" t="s">
        <v>11</v>
      </c>
      <c r="B417" s="178">
        <v>0</v>
      </c>
      <c r="C417" s="178">
        <v>0</v>
      </c>
      <c r="D417" s="178">
        <v>0</v>
      </c>
      <c r="E417" s="178">
        <v>0</v>
      </c>
      <c r="F417" s="305"/>
      <c r="G417" s="178">
        <v>0</v>
      </c>
      <c r="H417" s="179">
        <v>0</v>
      </c>
      <c r="I417" s="180">
        <f t="shared" si="165"/>
        <v>0</v>
      </c>
      <c r="J417" s="139"/>
      <c r="K417" s="181" t="s">
        <v>11</v>
      </c>
      <c r="L417" s="178">
        <v>0</v>
      </c>
      <c r="M417" s="178">
        <v>0</v>
      </c>
      <c r="N417" s="178">
        <v>0</v>
      </c>
      <c r="O417" s="178">
        <v>0</v>
      </c>
      <c r="P417" s="178">
        <v>0</v>
      </c>
      <c r="Q417" s="178">
        <v>0</v>
      </c>
      <c r="R417" s="182">
        <v>0</v>
      </c>
      <c r="S417" s="183">
        <f t="shared" si="166"/>
        <v>0</v>
      </c>
      <c r="U417" s="210" t="s">
        <v>11</v>
      </c>
      <c r="V417" s="211">
        <v>0</v>
      </c>
      <c r="W417" s="211">
        <v>0</v>
      </c>
      <c r="X417" s="211">
        <v>0</v>
      </c>
      <c r="Y417" s="211">
        <v>0</v>
      </c>
      <c r="Z417" s="211">
        <v>0</v>
      </c>
      <c r="AA417" s="211">
        <v>0</v>
      </c>
      <c r="AB417" s="211">
        <v>0</v>
      </c>
      <c r="AC417" s="211">
        <v>0</v>
      </c>
      <c r="AD417" s="212">
        <v>0</v>
      </c>
      <c r="AE417" s="212">
        <v>0</v>
      </c>
      <c r="AF417" s="212">
        <v>0</v>
      </c>
      <c r="AG417" s="212">
        <v>0</v>
      </c>
      <c r="AH417" s="212">
        <v>0</v>
      </c>
      <c r="AI417" s="213">
        <f t="shared" si="167"/>
        <v>0</v>
      </c>
      <c r="AJ417" s="131" t="str">
        <f t="shared" si="168"/>
        <v/>
      </c>
      <c r="BA417" s="131"/>
      <c r="BR417" s="131"/>
      <c r="CG417" s="131"/>
    </row>
    <row r="418" spans="1:85" ht="15">
      <c r="A418" s="184" t="s">
        <v>26</v>
      </c>
      <c r="B418" s="185">
        <f>SUM(B397:B413)</f>
        <v>62.020793872258182</v>
      </c>
      <c r="C418" s="185">
        <f t="shared" ref="C418:I418" si="169">SUM(C397:C413)</f>
        <v>230.87152997625827</v>
      </c>
      <c r="D418" s="185">
        <f t="shared" si="169"/>
        <v>173.58566827001366</v>
      </c>
      <c r="E418" s="185">
        <f t="shared" si="169"/>
        <v>339.63019789669204</v>
      </c>
      <c r="F418" s="185">
        <f t="shared" si="169"/>
        <v>0</v>
      </c>
      <c r="G418" s="185">
        <f t="shared" si="169"/>
        <v>42.434904398476931</v>
      </c>
      <c r="H418" s="187">
        <f t="shared" si="169"/>
        <v>0</v>
      </c>
      <c r="I418" s="144">
        <f t="shared" si="169"/>
        <v>848.54309441369901</v>
      </c>
      <c r="J418" s="139"/>
      <c r="K418" s="186" t="s">
        <v>26</v>
      </c>
      <c r="L418" s="185">
        <f>SUM(L397:L413)</f>
        <v>62.020793872258182</v>
      </c>
      <c r="M418" s="185">
        <f t="shared" ref="M418:S418" si="170">SUM(M397:M413)</f>
        <v>230.87152997625827</v>
      </c>
      <c r="N418" s="185">
        <f t="shared" si="170"/>
        <v>173.58566827001366</v>
      </c>
      <c r="O418" s="185">
        <f t="shared" si="170"/>
        <v>339.63019789669204</v>
      </c>
      <c r="P418" s="185">
        <f t="shared" si="170"/>
        <v>8.2467454968783329</v>
      </c>
      <c r="Q418" s="185">
        <f t="shared" si="170"/>
        <v>42.434904398476931</v>
      </c>
      <c r="R418" s="187">
        <f t="shared" si="170"/>
        <v>0</v>
      </c>
      <c r="S418" s="188">
        <f t="shared" si="170"/>
        <v>856.78983991057726</v>
      </c>
      <c r="T418" s="131" t="str">
        <f>IF(ABS(S418-AI418)&gt;0.01,S418-AI418,"")</f>
        <v/>
      </c>
      <c r="U418" s="214" t="s">
        <v>60</v>
      </c>
      <c r="V418" s="215">
        <f>SUM(V397:V413)</f>
        <v>47.821325982619449</v>
      </c>
      <c r="W418" s="215">
        <f t="shared" ref="W418:AH418" si="171">SUM(W397:W413)</f>
        <v>10.30354777387511</v>
      </c>
      <c r="X418" s="215">
        <f t="shared" si="171"/>
        <v>42.434904398476931</v>
      </c>
      <c r="Y418" s="215">
        <f t="shared" si="171"/>
        <v>230.87152997625827</v>
      </c>
      <c r="Z418" s="215">
        <f t="shared" si="171"/>
        <v>173.58566827001366</v>
      </c>
      <c r="AA418" s="215">
        <f t="shared" si="171"/>
        <v>338.64688223191911</v>
      </c>
      <c r="AB418" s="215">
        <f t="shared" si="171"/>
        <v>8.2467454968783329</v>
      </c>
      <c r="AC418" s="215">
        <f t="shared" si="171"/>
        <v>4.8792357805364857</v>
      </c>
      <c r="AD418" s="216">
        <f t="shared" si="171"/>
        <v>3.8959201157636238</v>
      </c>
      <c r="AE418" s="216">
        <f t="shared" si="171"/>
        <v>0</v>
      </c>
      <c r="AF418" s="216">
        <f t="shared" si="171"/>
        <v>0</v>
      </c>
      <c r="AG418" s="216">
        <f t="shared" si="171"/>
        <v>0</v>
      </c>
      <c r="AH418" s="216">
        <f t="shared" si="171"/>
        <v>0.98331566477286225</v>
      </c>
      <c r="AI418" s="217">
        <f>SUM(V418:AC418)</f>
        <v>856.78983991057748</v>
      </c>
      <c r="AJ418" s="131" t="str">
        <f t="shared" si="168"/>
        <v/>
      </c>
      <c r="BA418" s="131"/>
      <c r="BR418" s="131"/>
      <c r="CG418" s="131"/>
    </row>
    <row r="419" spans="1:85" s="2" customFormat="1" ht="15" thickBot="1">
      <c r="A419" s="15" t="s">
        <v>100</v>
      </c>
      <c r="B419" s="100">
        <f>IF($I418=0,"-",B418/$I418)</f>
        <v>7.3090918163810484E-2</v>
      </c>
      <c r="C419" s="100">
        <f t="shared" ref="C419:H419" si="172">IF($I418=0,"-",C418/$I418)</f>
        <v>0.27207991143429078</v>
      </c>
      <c r="D419" s="100">
        <f t="shared" si="172"/>
        <v>0.20456906598238561</v>
      </c>
      <c r="E419" s="100">
        <f t="shared" si="172"/>
        <v>0.4002509714976345</v>
      </c>
      <c r="F419" s="100">
        <f t="shared" si="172"/>
        <v>0</v>
      </c>
      <c r="G419" s="100">
        <f t="shared" si="172"/>
        <v>5.0009132921878689E-2</v>
      </c>
      <c r="H419" s="101">
        <f t="shared" si="172"/>
        <v>0</v>
      </c>
      <c r="I419" s="102">
        <f>SUM(B419:H419)</f>
        <v>1</v>
      </c>
      <c r="J419" s="131"/>
      <c r="K419" s="27" t="s">
        <v>100</v>
      </c>
      <c r="L419" s="76">
        <f t="shared" ref="L419:R419" si="173">IF($S418=0,"-",L418/$S418)</f>
        <v>7.2387405852911674E-2</v>
      </c>
      <c r="M419" s="76">
        <f t="shared" si="173"/>
        <v>0.26946109678466101</v>
      </c>
      <c r="N419" s="76">
        <f t="shared" si="173"/>
        <v>0.20260005451060287</v>
      </c>
      <c r="O419" s="76">
        <f t="shared" si="173"/>
        <v>0.39639848895983532</v>
      </c>
      <c r="P419" s="76">
        <f t="shared" si="173"/>
        <v>9.6251672379063721E-3</v>
      </c>
      <c r="Q419" s="76">
        <f t="shared" si="173"/>
        <v>4.9527786654082924E-2</v>
      </c>
      <c r="R419" s="77">
        <f t="shared" si="173"/>
        <v>0</v>
      </c>
      <c r="S419" s="78">
        <f>SUM(L419:R419)</f>
        <v>1.0000000000000002</v>
      </c>
      <c r="U419" s="36" t="s">
        <v>100</v>
      </c>
      <c r="V419" s="103">
        <f>+V418/$AI418</f>
        <v>5.5814534387581584E-2</v>
      </c>
      <c r="W419" s="103">
        <f t="shared" ref="W419:AH419" si="174">+W418/$AI418</f>
        <v>1.2025758586201819E-2</v>
      </c>
      <c r="X419" s="103">
        <f t="shared" si="174"/>
        <v>4.952778665408291E-2</v>
      </c>
      <c r="Y419" s="103">
        <f t="shared" si="174"/>
        <v>0.26946109678466096</v>
      </c>
      <c r="Z419" s="103">
        <f t="shared" si="174"/>
        <v>0.20260005451060281</v>
      </c>
      <c r="AA419" s="103">
        <f t="shared" si="174"/>
        <v>0.39525081467733492</v>
      </c>
      <c r="AB419" s="103">
        <f t="shared" si="174"/>
        <v>9.6251672379063687E-3</v>
      </c>
      <c r="AC419" s="103">
        <f t="shared" si="174"/>
        <v>5.6947871616284899E-3</v>
      </c>
      <c r="AD419" s="103">
        <f t="shared" si="174"/>
        <v>4.5471128791282562E-3</v>
      </c>
      <c r="AE419" s="103">
        <f t="shared" si="174"/>
        <v>0</v>
      </c>
      <c r="AF419" s="103">
        <f t="shared" si="174"/>
        <v>0</v>
      </c>
      <c r="AG419" s="103">
        <f t="shared" si="174"/>
        <v>0</v>
      </c>
      <c r="AH419" s="103">
        <f t="shared" si="174"/>
        <v>1.1476742825002339E-3</v>
      </c>
      <c r="AI419" s="104">
        <f>SUM(V419:AC419)</f>
        <v>0.99999999999999989</v>
      </c>
      <c r="AJ419" s="2" t="str">
        <f t="shared" si="168"/>
        <v/>
      </c>
    </row>
    <row r="420" spans="1:85" ht="15" thickBot="1">
      <c r="A420" s="218"/>
      <c r="B420" s="218"/>
      <c r="C420" s="218"/>
      <c r="D420" s="218"/>
      <c r="E420" s="218"/>
      <c r="F420" s="218"/>
      <c r="G420" s="218"/>
      <c r="H420" s="218"/>
      <c r="I420" s="218"/>
      <c r="K420" s="218"/>
      <c r="L420" s="218"/>
      <c r="M420" s="218"/>
      <c r="N420" s="218"/>
      <c r="O420" s="218"/>
      <c r="P420" s="218"/>
      <c r="Q420" s="218"/>
      <c r="R420" s="218"/>
      <c r="S420" s="218"/>
      <c r="AI420" s="139"/>
      <c r="BA420" s="131"/>
      <c r="BR420" s="131"/>
      <c r="CG420" s="131"/>
    </row>
    <row r="421" spans="1:85" ht="28.5">
      <c r="A421" s="328" t="s">
        <v>40</v>
      </c>
      <c r="B421" s="135" t="s">
        <v>0</v>
      </c>
      <c r="C421" s="135" t="s">
        <v>1</v>
      </c>
      <c r="D421" s="135" t="s">
        <v>2</v>
      </c>
      <c r="E421" s="135" t="s">
        <v>3</v>
      </c>
      <c r="F421" s="135" t="s">
        <v>27</v>
      </c>
      <c r="G421" s="135" t="s">
        <v>4</v>
      </c>
      <c r="H421" s="135" t="s">
        <v>5</v>
      </c>
      <c r="I421" s="136" t="s">
        <v>6</v>
      </c>
      <c r="K421" s="330" t="s">
        <v>40</v>
      </c>
      <c r="L421" s="137" t="s">
        <v>0</v>
      </c>
      <c r="M421" s="137" t="s">
        <v>1</v>
      </c>
      <c r="N421" s="137" t="s">
        <v>2</v>
      </c>
      <c r="O421" s="137" t="s">
        <v>3</v>
      </c>
      <c r="P421" s="137" t="s">
        <v>27</v>
      </c>
      <c r="Q421" s="137" t="s">
        <v>4</v>
      </c>
      <c r="R421" s="137" t="s">
        <v>5</v>
      </c>
      <c r="S421" s="138" t="s">
        <v>6</v>
      </c>
      <c r="U421" s="332" t="s">
        <v>40</v>
      </c>
      <c r="V421" s="190" t="s">
        <v>69</v>
      </c>
      <c r="W421" s="190" t="s">
        <v>70</v>
      </c>
      <c r="X421" s="190" t="s">
        <v>4</v>
      </c>
      <c r="Y421" s="190" t="s">
        <v>1</v>
      </c>
      <c r="Z421" s="190" t="s">
        <v>2</v>
      </c>
      <c r="AA421" s="190" t="s">
        <v>3</v>
      </c>
      <c r="AB421" s="190" t="s">
        <v>52</v>
      </c>
      <c r="AC421" s="190" t="s">
        <v>64</v>
      </c>
      <c r="AD421" s="191" t="s">
        <v>72</v>
      </c>
      <c r="AE421" s="191" t="s">
        <v>79</v>
      </c>
      <c r="AF421" s="191" t="s">
        <v>73</v>
      </c>
      <c r="AG421" s="191" t="s">
        <v>80</v>
      </c>
      <c r="AH421" s="191" t="s">
        <v>81</v>
      </c>
      <c r="AI421" s="192" t="s">
        <v>60</v>
      </c>
      <c r="BA421" s="131"/>
      <c r="BR421" s="131"/>
      <c r="CG421" s="131"/>
    </row>
    <row r="422" spans="1:85" ht="15">
      <c r="A422" s="329" t="s">
        <v>40</v>
      </c>
      <c r="B422" s="294" t="s">
        <v>109</v>
      </c>
      <c r="C422" s="295"/>
      <c r="D422" s="295"/>
      <c r="E422" s="295"/>
      <c r="F422" s="295"/>
      <c r="G422" s="295"/>
      <c r="H422" s="295"/>
      <c r="I422" s="296"/>
      <c r="K422" s="331" t="s">
        <v>40</v>
      </c>
      <c r="L422" s="297" t="s">
        <v>109</v>
      </c>
      <c r="M422" s="298"/>
      <c r="N422" s="298"/>
      <c r="O422" s="298"/>
      <c r="P422" s="298"/>
      <c r="Q422" s="298"/>
      <c r="R422" s="298"/>
      <c r="S422" s="299"/>
      <c r="U422" s="333" t="s">
        <v>40</v>
      </c>
      <c r="V422" s="326" t="s">
        <v>109</v>
      </c>
      <c r="W422" s="326"/>
      <c r="X422" s="326"/>
      <c r="Y422" s="326"/>
      <c r="Z422" s="326"/>
      <c r="AA422" s="326"/>
      <c r="AB422" s="326"/>
      <c r="AC422" s="326"/>
      <c r="AD422" s="326"/>
      <c r="AE422" s="326"/>
      <c r="AF422" s="326"/>
      <c r="AG422" s="326"/>
      <c r="AH422" s="326"/>
      <c r="AI422" s="327"/>
      <c r="BA422" s="131"/>
      <c r="BR422" s="131"/>
      <c r="CG422" s="131"/>
    </row>
    <row r="423" spans="1:85" ht="15">
      <c r="A423" s="141" t="s">
        <v>7</v>
      </c>
      <c r="B423" s="142">
        <v>0</v>
      </c>
      <c r="C423" s="142">
        <v>0</v>
      </c>
      <c r="D423" s="142">
        <v>0</v>
      </c>
      <c r="E423" s="142">
        <v>0</v>
      </c>
      <c r="F423" s="303"/>
      <c r="G423" s="142">
        <v>0</v>
      </c>
      <c r="H423" s="143">
        <v>0</v>
      </c>
      <c r="I423" s="144">
        <f>SUM(B423:H423)</f>
        <v>0</v>
      </c>
      <c r="J423" s="139"/>
      <c r="K423" s="193" t="s">
        <v>7</v>
      </c>
      <c r="L423" s="142">
        <v>0</v>
      </c>
      <c r="M423" s="142">
        <v>0</v>
      </c>
      <c r="N423" s="142">
        <v>0</v>
      </c>
      <c r="O423" s="142">
        <v>0</v>
      </c>
      <c r="P423" s="142">
        <v>0</v>
      </c>
      <c r="Q423" s="142">
        <v>0</v>
      </c>
      <c r="R423" s="194">
        <v>0</v>
      </c>
      <c r="S423" s="195">
        <f>SUM(L423:R423)</f>
        <v>0</v>
      </c>
      <c r="U423" s="196" t="s">
        <v>7</v>
      </c>
      <c r="V423" s="197">
        <v>0</v>
      </c>
      <c r="W423" s="197">
        <v>0</v>
      </c>
      <c r="X423" s="197">
        <v>0</v>
      </c>
      <c r="Y423" s="197">
        <v>0</v>
      </c>
      <c r="Z423" s="197">
        <v>0</v>
      </c>
      <c r="AA423" s="197">
        <v>0</v>
      </c>
      <c r="AB423" s="197">
        <v>0</v>
      </c>
      <c r="AC423" s="198">
        <v>0</v>
      </c>
      <c r="AD423" s="199">
        <v>0</v>
      </c>
      <c r="AE423" s="199">
        <v>0</v>
      </c>
      <c r="AF423" s="199">
        <v>0</v>
      </c>
      <c r="AG423" s="199">
        <v>0</v>
      </c>
      <c r="AH423" s="199">
        <v>0</v>
      </c>
      <c r="AI423" s="200">
        <f>SUM(V423:AC423)</f>
        <v>0</v>
      </c>
      <c r="AJ423" s="131" t="str">
        <f>IF(ABS(S423-AI423)&gt;0.001,S423-AI423,"")</f>
        <v/>
      </c>
      <c r="BA423" s="131"/>
      <c r="BR423" s="131"/>
      <c r="CG423" s="131"/>
    </row>
    <row r="424" spans="1:85" ht="15">
      <c r="A424" s="149" t="s">
        <v>8</v>
      </c>
      <c r="B424" s="150">
        <v>0</v>
      </c>
      <c r="C424" s="150">
        <v>0</v>
      </c>
      <c r="D424" s="150">
        <v>0</v>
      </c>
      <c r="E424" s="150">
        <v>0</v>
      </c>
      <c r="F424" s="304"/>
      <c r="G424" s="150">
        <v>0</v>
      </c>
      <c r="H424" s="151">
        <v>0</v>
      </c>
      <c r="I424" s="152">
        <f t="shared" ref="I424:I443" si="175">SUM(B424:H424)</f>
        <v>0</v>
      </c>
      <c r="J424" s="139"/>
      <c r="K424" s="153" t="s">
        <v>8</v>
      </c>
      <c r="L424" s="154">
        <v>0</v>
      </c>
      <c r="M424" s="154">
        <v>0</v>
      </c>
      <c r="N424" s="154">
        <v>0</v>
      </c>
      <c r="O424" s="154">
        <v>0</v>
      </c>
      <c r="P424" s="154">
        <v>0</v>
      </c>
      <c r="Q424" s="154">
        <v>0</v>
      </c>
      <c r="R424" s="155">
        <v>0</v>
      </c>
      <c r="S424" s="156">
        <f t="shared" ref="S424:S443" si="176">SUM(L424:R424)</f>
        <v>0</v>
      </c>
      <c r="U424" s="201" t="s">
        <v>8</v>
      </c>
      <c r="V424" s="202">
        <v>0</v>
      </c>
      <c r="W424" s="202">
        <v>0</v>
      </c>
      <c r="X424" s="202">
        <v>0</v>
      </c>
      <c r="Y424" s="202">
        <v>0</v>
      </c>
      <c r="Z424" s="202">
        <v>0</v>
      </c>
      <c r="AA424" s="202">
        <v>0</v>
      </c>
      <c r="AB424" s="202">
        <v>0</v>
      </c>
      <c r="AC424" s="203">
        <v>0</v>
      </c>
      <c r="AD424" s="202">
        <v>0</v>
      </c>
      <c r="AE424" s="202">
        <v>0</v>
      </c>
      <c r="AF424" s="202">
        <v>0</v>
      </c>
      <c r="AG424" s="202">
        <v>0</v>
      </c>
      <c r="AH424" s="202">
        <v>0</v>
      </c>
      <c r="AI424" s="204">
        <f t="shared" ref="AI424:AI443" si="177">SUM(V424:AC424)</f>
        <v>0</v>
      </c>
      <c r="AJ424" s="131" t="str">
        <f t="shared" ref="AJ424:AJ445" si="178">IF(ABS(S424-AI424)&gt;0.001,S424-AI424,"")</f>
        <v/>
      </c>
      <c r="BA424" s="131"/>
      <c r="BR424" s="131"/>
      <c r="CG424" s="131"/>
    </row>
    <row r="425" spans="1:85" ht="15">
      <c r="A425" s="157" t="s">
        <v>10</v>
      </c>
      <c r="B425" s="146">
        <v>0</v>
      </c>
      <c r="C425" s="146">
        <v>0</v>
      </c>
      <c r="D425" s="146">
        <v>0</v>
      </c>
      <c r="E425" s="146">
        <v>0</v>
      </c>
      <c r="F425" s="304"/>
      <c r="G425" s="146">
        <v>0</v>
      </c>
      <c r="H425" s="158">
        <v>0</v>
      </c>
      <c r="I425" s="144">
        <f t="shared" si="175"/>
        <v>0</v>
      </c>
      <c r="J425" s="139"/>
      <c r="K425" s="159" t="s">
        <v>10</v>
      </c>
      <c r="L425" s="146">
        <v>0</v>
      </c>
      <c r="M425" s="146">
        <v>0</v>
      </c>
      <c r="N425" s="146">
        <v>0</v>
      </c>
      <c r="O425" s="146">
        <v>0</v>
      </c>
      <c r="P425" s="146">
        <v>0</v>
      </c>
      <c r="Q425" s="146">
        <v>0</v>
      </c>
      <c r="R425" s="147">
        <v>0</v>
      </c>
      <c r="S425" s="148">
        <f t="shared" si="176"/>
        <v>0</v>
      </c>
      <c r="U425" s="205" t="s">
        <v>10</v>
      </c>
      <c r="V425" s="197">
        <v>0</v>
      </c>
      <c r="W425" s="197">
        <v>0</v>
      </c>
      <c r="X425" s="197">
        <v>0</v>
      </c>
      <c r="Y425" s="197">
        <v>0</v>
      </c>
      <c r="Z425" s="197">
        <v>0</v>
      </c>
      <c r="AA425" s="197">
        <v>0</v>
      </c>
      <c r="AB425" s="197">
        <v>0</v>
      </c>
      <c r="AC425" s="198">
        <v>0</v>
      </c>
      <c r="AD425" s="199">
        <v>0</v>
      </c>
      <c r="AE425" s="199">
        <v>0</v>
      </c>
      <c r="AF425" s="199">
        <v>0</v>
      </c>
      <c r="AG425" s="199">
        <v>0</v>
      </c>
      <c r="AH425" s="199">
        <v>0</v>
      </c>
      <c r="AI425" s="200">
        <f t="shared" si="177"/>
        <v>0</v>
      </c>
      <c r="AJ425" s="131" t="str">
        <f t="shared" si="178"/>
        <v/>
      </c>
      <c r="BA425" s="131"/>
      <c r="BR425" s="131"/>
      <c r="CG425" s="131"/>
    </row>
    <row r="426" spans="1:85" ht="15">
      <c r="A426" s="149" t="s">
        <v>53</v>
      </c>
      <c r="B426" s="150">
        <v>0</v>
      </c>
      <c r="C426" s="150">
        <v>0</v>
      </c>
      <c r="D426" s="150">
        <v>0</v>
      </c>
      <c r="E426" s="150">
        <v>0</v>
      </c>
      <c r="F426" s="304"/>
      <c r="G426" s="150">
        <v>0</v>
      </c>
      <c r="H426" s="151">
        <v>0</v>
      </c>
      <c r="I426" s="152">
        <f t="shared" si="175"/>
        <v>0</v>
      </c>
      <c r="J426" s="139"/>
      <c r="K426" s="153" t="s">
        <v>53</v>
      </c>
      <c r="L426" s="154">
        <v>0</v>
      </c>
      <c r="M426" s="154">
        <v>0</v>
      </c>
      <c r="N426" s="154">
        <v>0</v>
      </c>
      <c r="O426" s="154">
        <v>0</v>
      </c>
      <c r="P426" s="154">
        <v>0</v>
      </c>
      <c r="Q426" s="154">
        <v>0</v>
      </c>
      <c r="R426" s="155">
        <v>0</v>
      </c>
      <c r="S426" s="156">
        <f t="shared" si="176"/>
        <v>0</v>
      </c>
      <c r="U426" s="201" t="s">
        <v>53</v>
      </c>
      <c r="V426" s="202">
        <v>0</v>
      </c>
      <c r="W426" s="202">
        <v>0</v>
      </c>
      <c r="X426" s="202">
        <v>0</v>
      </c>
      <c r="Y426" s="202">
        <v>0</v>
      </c>
      <c r="Z426" s="202">
        <v>0</v>
      </c>
      <c r="AA426" s="202">
        <v>0</v>
      </c>
      <c r="AB426" s="202">
        <v>0</v>
      </c>
      <c r="AC426" s="203">
        <v>0</v>
      </c>
      <c r="AD426" s="202">
        <v>0</v>
      </c>
      <c r="AE426" s="202">
        <v>0</v>
      </c>
      <c r="AF426" s="202">
        <v>0</v>
      </c>
      <c r="AG426" s="202">
        <v>0</v>
      </c>
      <c r="AH426" s="202">
        <v>0</v>
      </c>
      <c r="AI426" s="204">
        <f t="shared" si="177"/>
        <v>0</v>
      </c>
      <c r="AJ426" s="131" t="str">
        <f t="shared" si="178"/>
        <v/>
      </c>
      <c r="BA426" s="131"/>
      <c r="BR426" s="131"/>
      <c r="CG426" s="131"/>
    </row>
    <row r="427" spans="1:85" ht="15">
      <c r="A427" s="157" t="s">
        <v>16</v>
      </c>
      <c r="B427" s="146">
        <v>2.9102600934682115</v>
      </c>
      <c r="C427" s="146">
        <v>0</v>
      </c>
      <c r="D427" s="146">
        <v>0.90483513526614567</v>
      </c>
      <c r="E427" s="146">
        <v>0</v>
      </c>
      <c r="F427" s="304"/>
      <c r="G427" s="146">
        <v>0</v>
      </c>
      <c r="H427" s="158">
        <v>0</v>
      </c>
      <c r="I427" s="144">
        <f t="shared" si="175"/>
        <v>3.8150952287343571</v>
      </c>
      <c r="J427" s="139"/>
      <c r="K427" s="159" t="s">
        <v>16</v>
      </c>
      <c r="L427" s="146">
        <v>2.9102600934682115</v>
      </c>
      <c r="M427" s="146">
        <v>0</v>
      </c>
      <c r="N427" s="146">
        <v>0.90483513526614567</v>
      </c>
      <c r="O427" s="146">
        <v>0</v>
      </c>
      <c r="P427" s="146">
        <v>0</v>
      </c>
      <c r="Q427" s="146">
        <v>0</v>
      </c>
      <c r="R427" s="147">
        <v>0</v>
      </c>
      <c r="S427" s="148">
        <f t="shared" si="176"/>
        <v>3.8150952287343571</v>
      </c>
      <c r="U427" s="205" t="s">
        <v>16</v>
      </c>
      <c r="V427" s="197">
        <v>2.9102600934682115</v>
      </c>
      <c r="W427" s="197">
        <v>0</v>
      </c>
      <c r="X427" s="197">
        <v>0</v>
      </c>
      <c r="Y427" s="197">
        <v>0</v>
      </c>
      <c r="Z427" s="197">
        <v>0.90483513526614567</v>
      </c>
      <c r="AA427" s="197">
        <v>0</v>
      </c>
      <c r="AB427" s="197">
        <v>0</v>
      </c>
      <c r="AC427" s="198">
        <v>0</v>
      </c>
      <c r="AD427" s="199">
        <v>0</v>
      </c>
      <c r="AE427" s="199">
        <v>0</v>
      </c>
      <c r="AF427" s="199">
        <v>0</v>
      </c>
      <c r="AG427" s="199">
        <v>0</v>
      </c>
      <c r="AH427" s="199">
        <v>0</v>
      </c>
      <c r="AI427" s="200">
        <f t="shared" si="177"/>
        <v>3.8150952287343571</v>
      </c>
      <c r="AJ427" s="131" t="str">
        <f t="shared" si="178"/>
        <v/>
      </c>
      <c r="BA427" s="131"/>
      <c r="BR427" s="131"/>
      <c r="CG427" s="131"/>
    </row>
    <row r="428" spans="1:85" ht="15">
      <c r="A428" s="149" t="s">
        <v>15</v>
      </c>
      <c r="B428" s="150">
        <v>0.16410688052383221</v>
      </c>
      <c r="C428" s="150">
        <v>0</v>
      </c>
      <c r="D428" s="150">
        <v>0</v>
      </c>
      <c r="E428" s="150">
        <v>0</v>
      </c>
      <c r="F428" s="304"/>
      <c r="G428" s="150">
        <v>0</v>
      </c>
      <c r="H428" s="151">
        <v>0</v>
      </c>
      <c r="I428" s="152">
        <f t="shared" si="175"/>
        <v>0.16410688052383221</v>
      </c>
      <c r="J428" s="139"/>
      <c r="K428" s="153" t="s">
        <v>15</v>
      </c>
      <c r="L428" s="154">
        <v>0.16410688052383221</v>
      </c>
      <c r="M428" s="154">
        <v>0</v>
      </c>
      <c r="N428" s="154">
        <v>0</v>
      </c>
      <c r="O428" s="154">
        <v>0</v>
      </c>
      <c r="P428" s="154">
        <v>0</v>
      </c>
      <c r="Q428" s="154">
        <v>0</v>
      </c>
      <c r="R428" s="155">
        <v>0</v>
      </c>
      <c r="S428" s="156">
        <f t="shared" si="176"/>
        <v>0.16410688052383221</v>
      </c>
      <c r="U428" s="201" t="s">
        <v>54</v>
      </c>
      <c r="V428" s="202">
        <v>0.13949084844525739</v>
      </c>
      <c r="W428" s="202">
        <v>0</v>
      </c>
      <c r="X428" s="202">
        <v>0</v>
      </c>
      <c r="Y428" s="202">
        <v>0</v>
      </c>
      <c r="Z428" s="202">
        <v>0</v>
      </c>
      <c r="AA428" s="202">
        <v>0</v>
      </c>
      <c r="AB428" s="202">
        <v>0</v>
      </c>
      <c r="AC428" s="203">
        <v>2.461603207857483E-2</v>
      </c>
      <c r="AD428" s="202">
        <v>2.461603207857483E-2</v>
      </c>
      <c r="AE428" s="202">
        <v>0</v>
      </c>
      <c r="AF428" s="202">
        <v>0</v>
      </c>
      <c r="AG428" s="202">
        <v>0</v>
      </c>
      <c r="AH428" s="202">
        <v>0</v>
      </c>
      <c r="AI428" s="204">
        <f t="shared" si="177"/>
        <v>0.16410688052383221</v>
      </c>
      <c r="AJ428" s="131" t="str">
        <f t="shared" si="178"/>
        <v/>
      </c>
      <c r="BA428" s="131"/>
      <c r="BR428" s="131"/>
      <c r="CG428" s="131"/>
    </row>
    <row r="429" spans="1:85" ht="15">
      <c r="A429" s="157" t="s">
        <v>55</v>
      </c>
      <c r="B429" s="146">
        <v>0</v>
      </c>
      <c r="C429" s="146">
        <v>0</v>
      </c>
      <c r="D429" s="146">
        <v>0</v>
      </c>
      <c r="E429" s="146">
        <v>0.66772038167968661</v>
      </c>
      <c r="F429" s="304"/>
      <c r="G429" s="146">
        <v>0</v>
      </c>
      <c r="H429" s="158">
        <v>0</v>
      </c>
      <c r="I429" s="144">
        <f t="shared" si="175"/>
        <v>0.66772038167968661</v>
      </c>
      <c r="J429" s="139"/>
      <c r="K429" s="159" t="s">
        <v>55</v>
      </c>
      <c r="L429" s="146">
        <v>0</v>
      </c>
      <c r="M429" s="146">
        <v>0</v>
      </c>
      <c r="N429" s="146">
        <v>0</v>
      </c>
      <c r="O429" s="146">
        <v>0.66772038167968661</v>
      </c>
      <c r="P429" s="146">
        <v>23.773969520052418</v>
      </c>
      <c r="Q429" s="146">
        <v>0</v>
      </c>
      <c r="R429" s="147">
        <v>0</v>
      </c>
      <c r="S429" s="148">
        <f t="shared" si="176"/>
        <v>24.441689901732104</v>
      </c>
      <c r="U429" s="205" t="s">
        <v>55</v>
      </c>
      <c r="V429" s="197">
        <v>0</v>
      </c>
      <c r="W429" s="197">
        <v>0</v>
      </c>
      <c r="X429" s="197">
        <v>0</v>
      </c>
      <c r="Y429" s="197">
        <v>0</v>
      </c>
      <c r="Z429" s="197">
        <v>0</v>
      </c>
      <c r="AA429" s="197">
        <v>1.8308915886087698E-2</v>
      </c>
      <c r="AB429" s="197">
        <v>23.773969520052418</v>
      </c>
      <c r="AC429" s="198">
        <v>0.64941146579359887</v>
      </c>
      <c r="AD429" s="197">
        <v>0</v>
      </c>
      <c r="AE429" s="197">
        <v>0</v>
      </c>
      <c r="AF429" s="197">
        <v>0</v>
      </c>
      <c r="AG429" s="197">
        <v>0</v>
      </c>
      <c r="AH429" s="197">
        <v>0.64941146579359887</v>
      </c>
      <c r="AI429" s="200">
        <f t="shared" si="177"/>
        <v>24.441689901732104</v>
      </c>
      <c r="AJ429" s="131" t="str">
        <f t="shared" si="178"/>
        <v/>
      </c>
      <c r="BA429" s="131"/>
      <c r="BR429" s="131"/>
      <c r="CG429" s="131"/>
    </row>
    <row r="430" spans="1:85" ht="15">
      <c r="A430" s="149" t="s">
        <v>12</v>
      </c>
      <c r="B430" s="150">
        <v>0</v>
      </c>
      <c r="C430" s="150">
        <v>0</v>
      </c>
      <c r="D430" s="150">
        <v>0</v>
      </c>
      <c r="E430" s="150">
        <v>0</v>
      </c>
      <c r="F430" s="304"/>
      <c r="G430" s="150">
        <v>0</v>
      </c>
      <c r="H430" s="151">
        <v>0</v>
      </c>
      <c r="I430" s="152">
        <f t="shared" si="175"/>
        <v>0</v>
      </c>
      <c r="J430" s="139"/>
      <c r="K430" s="153" t="s">
        <v>12</v>
      </c>
      <c r="L430" s="154">
        <v>0</v>
      </c>
      <c r="M430" s="154">
        <v>0</v>
      </c>
      <c r="N430" s="154">
        <v>0</v>
      </c>
      <c r="O430" s="154">
        <v>0</v>
      </c>
      <c r="P430" s="154">
        <v>3.3282495037453934</v>
      </c>
      <c r="Q430" s="154">
        <v>0</v>
      </c>
      <c r="R430" s="155">
        <v>0</v>
      </c>
      <c r="S430" s="156">
        <f t="shared" si="176"/>
        <v>3.3282495037453934</v>
      </c>
      <c r="U430" s="201" t="s">
        <v>12</v>
      </c>
      <c r="V430" s="202">
        <v>0</v>
      </c>
      <c r="W430" s="202">
        <v>0</v>
      </c>
      <c r="X430" s="202">
        <v>0</v>
      </c>
      <c r="Y430" s="202">
        <v>0</v>
      </c>
      <c r="Z430" s="202">
        <v>0</v>
      </c>
      <c r="AA430" s="202">
        <v>0</v>
      </c>
      <c r="AB430" s="202">
        <v>3.3282495037453934</v>
      </c>
      <c r="AC430" s="203">
        <v>0</v>
      </c>
      <c r="AD430" s="202">
        <v>0</v>
      </c>
      <c r="AE430" s="202">
        <v>0</v>
      </c>
      <c r="AF430" s="202">
        <v>0</v>
      </c>
      <c r="AG430" s="202">
        <v>0</v>
      </c>
      <c r="AH430" s="202">
        <v>0</v>
      </c>
      <c r="AI430" s="204">
        <f t="shared" si="177"/>
        <v>3.3282495037453934</v>
      </c>
      <c r="AJ430" s="131" t="str">
        <f t="shared" si="178"/>
        <v/>
      </c>
      <c r="BA430" s="131"/>
      <c r="BR430" s="131"/>
      <c r="CG430" s="131"/>
    </row>
    <row r="431" spans="1:85" ht="15">
      <c r="A431" s="157" t="s">
        <v>56</v>
      </c>
      <c r="B431" s="146">
        <v>0</v>
      </c>
      <c r="C431" s="146">
        <v>0</v>
      </c>
      <c r="D431" s="146">
        <v>0</v>
      </c>
      <c r="E431" s="146">
        <v>0</v>
      </c>
      <c r="F431" s="304"/>
      <c r="G431" s="146">
        <v>0</v>
      </c>
      <c r="H431" s="158">
        <v>0</v>
      </c>
      <c r="I431" s="144">
        <f t="shared" si="175"/>
        <v>0</v>
      </c>
      <c r="J431" s="139"/>
      <c r="K431" s="159" t="s">
        <v>56</v>
      </c>
      <c r="L431" s="146">
        <v>0</v>
      </c>
      <c r="M431" s="146">
        <v>0</v>
      </c>
      <c r="N431" s="146">
        <v>0</v>
      </c>
      <c r="O431" s="146">
        <v>0</v>
      </c>
      <c r="P431" s="146">
        <v>0</v>
      </c>
      <c r="Q431" s="146">
        <v>0</v>
      </c>
      <c r="R431" s="147">
        <v>0</v>
      </c>
      <c r="S431" s="148">
        <f t="shared" si="176"/>
        <v>0</v>
      </c>
      <c r="U431" s="205" t="s">
        <v>56</v>
      </c>
      <c r="V431" s="197">
        <v>0</v>
      </c>
      <c r="W431" s="197">
        <v>0</v>
      </c>
      <c r="X431" s="197">
        <v>0</v>
      </c>
      <c r="Y431" s="197">
        <v>0</v>
      </c>
      <c r="Z431" s="197">
        <v>0</v>
      </c>
      <c r="AA431" s="197">
        <v>0</v>
      </c>
      <c r="AB431" s="197">
        <v>0</v>
      </c>
      <c r="AC431" s="198">
        <v>0</v>
      </c>
      <c r="AD431" s="197">
        <v>0</v>
      </c>
      <c r="AE431" s="197">
        <v>0</v>
      </c>
      <c r="AF431" s="197">
        <v>0</v>
      </c>
      <c r="AG431" s="197">
        <v>0</v>
      </c>
      <c r="AH431" s="197">
        <v>0</v>
      </c>
      <c r="AI431" s="200">
        <f t="shared" si="177"/>
        <v>0</v>
      </c>
      <c r="AJ431" s="131" t="str">
        <f t="shared" si="178"/>
        <v/>
      </c>
      <c r="BA431" s="131"/>
      <c r="BR431" s="131"/>
      <c r="CG431" s="131"/>
    </row>
    <row r="432" spans="1:85" ht="15">
      <c r="A432" s="149" t="s">
        <v>17</v>
      </c>
      <c r="B432" s="150">
        <v>2.8826787021040835E-2</v>
      </c>
      <c r="C432" s="150">
        <v>0</v>
      </c>
      <c r="D432" s="150">
        <v>0.37768332231567298</v>
      </c>
      <c r="E432" s="150">
        <v>3.6374163986549891E-2</v>
      </c>
      <c r="F432" s="304"/>
      <c r="G432" s="150">
        <v>0</v>
      </c>
      <c r="H432" s="151">
        <v>0</v>
      </c>
      <c r="I432" s="152">
        <f t="shared" si="175"/>
        <v>0.44288427332326374</v>
      </c>
      <c r="J432" s="139"/>
      <c r="K432" s="153" t="s">
        <v>17</v>
      </c>
      <c r="L432" s="154">
        <v>2.8826787021040835E-2</v>
      </c>
      <c r="M432" s="154">
        <v>0</v>
      </c>
      <c r="N432" s="154">
        <v>0.37768332231567298</v>
      </c>
      <c r="O432" s="154">
        <v>3.6374163986549891E-2</v>
      </c>
      <c r="P432" s="154">
        <v>0</v>
      </c>
      <c r="Q432" s="154">
        <v>0</v>
      </c>
      <c r="R432" s="155">
        <v>0</v>
      </c>
      <c r="S432" s="156">
        <f t="shared" si="176"/>
        <v>0.44288427332326374</v>
      </c>
      <c r="U432" s="201" t="s">
        <v>17</v>
      </c>
      <c r="V432" s="202">
        <v>2.8826787021040835E-2</v>
      </c>
      <c r="W432" s="202">
        <v>0</v>
      </c>
      <c r="X432" s="202">
        <v>0</v>
      </c>
      <c r="Y432" s="202">
        <v>0</v>
      </c>
      <c r="Z432" s="202">
        <v>0.37768332231567298</v>
      </c>
      <c r="AA432" s="202">
        <v>2.6206170019128037E-3</v>
      </c>
      <c r="AB432" s="202">
        <v>0</v>
      </c>
      <c r="AC432" s="203">
        <v>3.3753546984637089E-2</v>
      </c>
      <c r="AD432" s="202">
        <v>0</v>
      </c>
      <c r="AE432" s="202">
        <v>0</v>
      </c>
      <c r="AF432" s="202">
        <v>0</v>
      </c>
      <c r="AG432" s="202">
        <v>0</v>
      </c>
      <c r="AH432" s="202">
        <v>3.3753546984637089E-2</v>
      </c>
      <c r="AI432" s="204">
        <f t="shared" si="177"/>
        <v>0.44288427332326374</v>
      </c>
      <c r="AJ432" s="131" t="str">
        <f t="shared" si="178"/>
        <v/>
      </c>
      <c r="BA432" s="131"/>
      <c r="BR432" s="131"/>
      <c r="CG432" s="131"/>
    </row>
    <row r="433" spans="1:85" ht="15">
      <c r="A433" s="157" t="s">
        <v>141</v>
      </c>
      <c r="B433" s="146">
        <v>58.557851168955679</v>
      </c>
      <c r="C433" s="146">
        <v>43.323333990751912</v>
      </c>
      <c r="D433" s="146">
        <v>88.582122238247237</v>
      </c>
      <c r="E433" s="146">
        <v>11.09764354831492</v>
      </c>
      <c r="F433" s="304"/>
      <c r="G433" s="146">
        <v>0</v>
      </c>
      <c r="H433" s="158">
        <v>0</v>
      </c>
      <c r="I433" s="144">
        <f t="shared" si="175"/>
        <v>201.56095094626977</v>
      </c>
      <c r="J433" s="139"/>
      <c r="K433" s="159" t="s">
        <v>141</v>
      </c>
      <c r="L433" s="146">
        <v>58.557851168955679</v>
      </c>
      <c r="M433" s="146">
        <v>43.323333990751912</v>
      </c>
      <c r="N433" s="146">
        <v>88.582122238247237</v>
      </c>
      <c r="O433" s="146">
        <v>11.09764354831492</v>
      </c>
      <c r="P433" s="146">
        <v>0</v>
      </c>
      <c r="Q433" s="146">
        <v>0</v>
      </c>
      <c r="R433" s="147">
        <v>0</v>
      </c>
      <c r="S433" s="148">
        <f t="shared" si="176"/>
        <v>201.56095094626977</v>
      </c>
      <c r="U433" s="205" t="s">
        <v>141</v>
      </c>
      <c r="V433" s="197">
        <v>56.281573145693358</v>
      </c>
      <c r="W433" s="197">
        <v>2.2548393936803492</v>
      </c>
      <c r="X433" s="197">
        <v>0</v>
      </c>
      <c r="Y433" s="197">
        <v>43.323333990751912</v>
      </c>
      <c r="Z433" s="197">
        <v>80.878213752758498</v>
      </c>
      <c r="AA433" s="197">
        <v>11.09764354831492</v>
      </c>
      <c r="AB433" s="197">
        <v>0</v>
      </c>
      <c r="AC433" s="198">
        <v>7.7253471150707185</v>
      </c>
      <c r="AD433" s="197">
        <v>2.1438629581972089E-2</v>
      </c>
      <c r="AE433" s="197">
        <v>0</v>
      </c>
      <c r="AF433" s="197">
        <v>0</v>
      </c>
      <c r="AG433" s="197">
        <v>7.7039084854887392</v>
      </c>
      <c r="AH433" s="197">
        <v>0</v>
      </c>
      <c r="AI433" s="200">
        <f t="shared" si="177"/>
        <v>201.56095094626974</v>
      </c>
      <c r="AJ433" s="131" t="str">
        <f t="shared" si="178"/>
        <v/>
      </c>
      <c r="BA433" s="131"/>
      <c r="BR433" s="131"/>
      <c r="CG433" s="131"/>
    </row>
    <row r="434" spans="1:85" ht="15">
      <c r="A434" s="149" t="s">
        <v>25</v>
      </c>
      <c r="B434" s="150">
        <v>22.737328607375602</v>
      </c>
      <c r="C434" s="150">
        <v>3.5198879193181924</v>
      </c>
      <c r="D434" s="150">
        <v>29.935379577305582</v>
      </c>
      <c r="E434" s="150">
        <v>276.52979648736283</v>
      </c>
      <c r="F434" s="304"/>
      <c r="G434" s="150">
        <v>31.50866756684109</v>
      </c>
      <c r="H434" s="151">
        <v>0</v>
      </c>
      <c r="I434" s="152">
        <f t="shared" si="175"/>
        <v>364.23106015820332</v>
      </c>
      <c r="J434" s="139"/>
      <c r="K434" s="153" t="s">
        <v>25</v>
      </c>
      <c r="L434" s="154">
        <v>22.737328607375602</v>
      </c>
      <c r="M434" s="154">
        <v>3.5198879193181924</v>
      </c>
      <c r="N434" s="154">
        <v>29.935379577305582</v>
      </c>
      <c r="O434" s="154">
        <v>276.52979648736283</v>
      </c>
      <c r="P434" s="154">
        <v>1.1402359643591102</v>
      </c>
      <c r="Q434" s="154">
        <v>31.50866756684109</v>
      </c>
      <c r="R434" s="155">
        <v>0</v>
      </c>
      <c r="S434" s="156">
        <f t="shared" si="176"/>
        <v>365.37129612256246</v>
      </c>
      <c r="U434" s="201" t="s">
        <v>25</v>
      </c>
      <c r="V434" s="202">
        <v>3.9183331530849324</v>
      </c>
      <c r="W434" s="202">
        <v>18.818995454290668</v>
      </c>
      <c r="X434" s="202">
        <v>31.50866756684109</v>
      </c>
      <c r="Y434" s="202">
        <v>3.5198879193181924</v>
      </c>
      <c r="Z434" s="202">
        <v>29.83869447047898</v>
      </c>
      <c r="AA434" s="202">
        <v>275.70331070862972</v>
      </c>
      <c r="AB434" s="202">
        <v>1.1402359643591102</v>
      </c>
      <c r="AC434" s="203">
        <v>0.92317088555976656</v>
      </c>
      <c r="AD434" s="202">
        <v>0</v>
      </c>
      <c r="AE434" s="202">
        <v>1.3718542379729838E-2</v>
      </c>
      <c r="AF434" s="202">
        <v>0</v>
      </c>
      <c r="AG434" s="202">
        <v>9.6685106826600087E-2</v>
      </c>
      <c r="AH434" s="202">
        <v>0.81276723635343673</v>
      </c>
      <c r="AI434" s="204">
        <f t="shared" si="177"/>
        <v>365.37129612256251</v>
      </c>
      <c r="AJ434" s="131" t="str">
        <f t="shared" si="178"/>
        <v/>
      </c>
      <c r="BA434" s="131"/>
      <c r="BR434" s="131"/>
      <c r="CG434" s="131"/>
    </row>
    <row r="435" spans="1:85" ht="15">
      <c r="A435" s="157" t="s">
        <v>24</v>
      </c>
      <c r="B435" s="146">
        <v>2.3830433316112631</v>
      </c>
      <c r="C435" s="146">
        <v>0.19274232791665219</v>
      </c>
      <c r="D435" s="146">
        <v>2.9244139308019528</v>
      </c>
      <c r="E435" s="146">
        <v>0</v>
      </c>
      <c r="F435" s="304"/>
      <c r="G435" s="146">
        <v>0</v>
      </c>
      <c r="H435" s="158">
        <v>0</v>
      </c>
      <c r="I435" s="144">
        <f t="shared" si="175"/>
        <v>5.5001995903298679</v>
      </c>
      <c r="J435" s="139"/>
      <c r="K435" s="159" t="s">
        <v>24</v>
      </c>
      <c r="L435" s="146">
        <v>2.3830433316112631</v>
      </c>
      <c r="M435" s="146">
        <v>0.19274232791665219</v>
      </c>
      <c r="N435" s="146">
        <v>2.9244139308019528</v>
      </c>
      <c r="O435" s="146">
        <v>0</v>
      </c>
      <c r="P435" s="146">
        <v>0</v>
      </c>
      <c r="Q435" s="146">
        <v>0</v>
      </c>
      <c r="R435" s="147">
        <v>0</v>
      </c>
      <c r="S435" s="148">
        <f t="shared" si="176"/>
        <v>5.5001995903298679</v>
      </c>
      <c r="U435" s="205" t="s">
        <v>24</v>
      </c>
      <c r="V435" s="197">
        <v>2.3758681590595416</v>
      </c>
      <c r="W435" s="197">
        <v>0</v>
      </c>
      <c r="X435" s="197">
        <v>0</v>
      </c>
      <c r="Y435" s="197">
        <v>0.19274232791665219</v>
      </c>
      <c r="Z435" s="197">
        <v>2.7175595790528515</v>
      </c>
      <c r="AA435" s="197">
        <v>0</v>
      </c>
      <c r="AB435" s="197">
        <v>0</v>
      </c>
      <c r="AC435" s="198">
        <v>0.21402952430082281</v>
      </c>
      <c r="AD435" s="197">
        <v>7.1751725517216775E-3</v>
      </c>
      <c r="AE435" s="197">
        <v>0</v>
      </c>
      <c r="AF435" s="197">
        <v>0</v>
      </c>
      <c r="AG435" s="197">
        <v>0.20685435174910147</v>
      </c>
      <c r="AH435" s="197">
        <v>0</v>
      </c>
      <c r="AI435" s="200">
        <f t="shared" si="177"/>
        <v>5.5001995903298688</v>
      </c>
      <c r="AJ435" s="131" t="str">
        <f t="shared" si="178"/>
        <v/>
      </c>
      <c r="BA435" s="131"/>
      <c r="BR435" s="131"/>
      <c r="CG435" s="131"/>
    </row>
    <row r="436" spans="1:85" ht="15">
      <c r="A436" s="149" t="s">
        <v>57</v>
      </c>
      <c r="B436" s="150">
        <v>0.5266209245976945</v>
      </c>
      <c r="C436" s="150">
        <v>0</v>
      </c>
      <c r="D436" s="150">
        <v>0</v>
      </c>
      <c r="E436" s="150">
        <v>0</v>
      </c>
      <c r="F436" s="304"/>
      <c r="G436" s="150">
        <v>0</v>
      </c>
      <c r="H436" s="151">
        <v>0</v>
      </c>
      <c r="I436" s="152">
        <f t="shared" si="175"/>
        <v>0.5266209245976945</v>
      </c>
      <c r="J436" s="139"/>
      <c r="K436" s="153" t="s">
        <v>57</v>
      </c>
      <c r="L436" s="154">
        <v>0.5266209245976945</v>
      </c>
      <c r="M436" s="154">
        <v>0</v>
      </c>
      <c r="N436" s="154">
        <v>0</v>
      </c>
      <c r="O436" s="154">
        <v>0</v>
      </c>
      <c r="P436" s="154">
        <v>0</v>
      </c>
      <c r="Q436" s="154">
        <v>0</v>
      </c>
      <c r="R436" s="155">
        <v>0</v>
      </c>
      <c r="S436" s="156">
        <f t="shared" si="176"/>
        <v>0.5266209245976945</v>
      </c>
      <c r="U436" s="201" t="s">
        <v>57</v>
      </c>
      <c r="V436" s="202">
        <v>0.5266209245976945</v>
      </c>
      <c r="W436" s="202">
        <v>0</v>
      </c>
      <c r="X436" s="202">
        <v>0</v>
      </c>
      <c r="Y436" s="202">
        <v>0</v>
      </c>
      <c r="Z436" s="202">
        <v>0</v>
      </c>
      <c r="AA436" s="202">
        <v>0</v>
      </c>
      <c r="AB436" s="202">
        <v>0</v>
      </c>
      <c r="AC436" s="203">
        <v>0</v>
      </c>
      <c r="AD436" s="202">
        <v>0</v>
      </c>
      <c r="AE436" s="202">
        <v>0</v>
      </c>
      <c r="AF436" s="202">
        <v>0</v>
      </c>
      <c r="AG436" s="202">
        <v>0</v>
      </c>
      <c r="AH436" s="202">
        <v>0</v>
      </c>
      <c r="AI436" s="204">
        <f t="shared" si="177"/>
        <v>0.5266209245976945</v>
      </c>
      <c r="AJ436" s="131" t="str">
        <f t="shared" si="178"/>
        <v/>
      </c>
      <c r="BA436" s="131"/>
      <c r="BR436" s="131"/>
      <c r="CG436" s="131"/>
    </row>
    <row r="437" spans="1:85" ht="15">
      <c r="A437" s="157" t="s">
        <v>22</v>
      </c>
      <c r="B437" s="146">
        <v>10.726942013042899</v>
      </c>
      <c r="C437" s="146">
        <v>0</v>
      </c>
      <c r="D437" s="146">
        <v>0</v>
      </c>
      <c r="E437" s="146">
        <v>1.3272931624688478E-2</v>
      </c>
      <c r="F437" s="304"/>
      <c r="G437" s="146">
        <v>0</v>
      </c>
      <c r="H437" s="158">
        <v>0</v>
      </c>
      <c r="I437" s="144">
        <f t="shared" si="175"/>
        <v>10.740214944667589</v>
      </c>
      <c r="J437" s="139"/>
      <c r="K437" s="159" t="s">
        <v>22</v>
      </c>
      <c r="L437" s="146">
        <v>10.726942013042899</v>
      </c>
      <c r="M437" s="146">
        <v>0</v>
      </c>
      <c r="N437" s="146">
        <v>0</v>
      </c>
      <c r="O437" s="146">
        <v>1.3272931624688478E-2</v>
      </c>
      <c r="P437" s="146">
        <v>1.4232236315763396</v>
      </c>
      <c r="Q437" s="146">
        <v>0</v>
      </c>
      <c r="R437" s="147">
        <v>0</v>
      </c>
      <c r="S437" s="148">
        <f t="shared" si="176"/>
        <v>12.163438576243928</v>
      </c>
      <c r="U437" s="205" t="s">
        <v>22</v>
      </c>
      <c r="V437" s="197">
        <v>10.726942013042899</v>
      </c>
      <c r="W437" s="197">
        <v>0</v>
      </c>
      <c r="X437" s="197">
        <v>0</v>
      </c>
      <c r="Y437" s="197">
        <v>0</v>
      </c>
      <c r="Z437" s="197">
        <v>0</v>
      </c>
      <c r="AA437" s="197">
        <v>0</v>
      </c>
      <c r="AB437" s="197">
        <v>1.4232236315763396</v>
      </c>
      <c r="AC437" s="198">
        <v>1.3272931624688478E-2</v>
      </c>
      <c r="AD437" s="197">
        <v>0</v>
      </c>
      <c r="AE437" s="197">
        <v>0</v>
      </c>
      <c r="AF437" s="197">
        <v>0</v>
      </c>
      <c r="AG437" s="197">
        <v>0</v>
      </c>
      <c r="AH437" s="197">
        <v>1.3272931624688478E-2</v>
      </c>
      <c r="AI437" s="200">
        <f t="shared" si="177"/>
        <v>12.163438576243928</v>
      </c>
      <c r="AJ437" s="131" t="str">
        <f t="shared" si="178"/>
        <v/>
      </c>
      <c r="BA437" s="131"/>
      <c r="BR437" s="131"/>
      <c r="CG437" s="131"/>
    </row>
    <row r="438" spans="1:85" ht="15">
      <c r="A438" s="149" t="s">
        <v>21</v>
      </c>
      <c r="B438" s="150">
        <v>1.642234325944208</v>
      </c>
      <c r="C438" s="150">
        <v>0</v>
      </c>
      <c r="D438" s="150">
        <v>0</v>
      </c>
      <c r="E438" s="150">
        <v>0</v>
      </c>
      <c r="F438" s="304"/>
      <c r="G438" s="150">
        <v>0</v>
      </c>
      <c r="H438" s="151">
        <v>0</v>
      </c>
      <c r="I438" s="152">
        <f t="shared" si="175"/>
        <v>1.642234325944208</v>
      </c>
      <c r="J438" s="139"/>
      <c r="K438" s="153" t="s">
        <v>21</v>
      </c>
      <c r="L438" s="154">
        <v>1.642234325944208</v>
      </c>
      <c r="M438" s="154">
        <v>0</v>
      </c>
      <c r="N438" s="154">
        <v>0</v>
      </c>
      <c r="O438" s="154">
        <v>0</v>
      </c>
      <c r="P438" s="154">
        <v>0</v>
      </c>
      <c r="Q438" s="154">
        <v>0</v>
      </c>
      <c r="R438" s="155">
        <v>0</v>
      </c>
      <c r="S438" s="156">
        <f t="shared" si="176"/>
        <v>1.642234325944208</v>
      </c>
      <c r="U438" s="201" t="s">
        <v>58</v>
      </c>
      <c r="V438" s="202">
        <v>1.642234325944208</v>
      </c>
      <c r="W438" s="202">
        <v>0</v>
      </c>
      <c r="X438" s="202">
        <v>0</v>
      </c>
      <c r="Y438" s="202">
        <v>0</v>
      </c>
      <c r="Z438" s="202">
        <v>0</v>
      </c>
      <c r="AA438" s="202">
        <v>0</v>
      </c>
      <c r="AB438" s="202">
        <v>0</v>
      </c>
      <c r="AC438" s="203">
        <v>0</v>
      </c>
      <c r="AD438" s="202">
        <v>0</v>
      </c>
      <c r="AE438" s="202">
        <v>0</v>
      </c>
      <c r="AF438" s="202">
        <v>0</v>
      </c>
      <c r="AG438" s="202">
        <v>0</v>
      </c>
      <c r="AH438" s="202">
        <v>0</v>
      </c>
      <c r="AI438" s="204">
        <f t="shared" si="177"/>
        <v>1.642234325944208</v>
      </c>
      <c r="AJ438" s="131" t="str">
        <f t="shared" si="178"/>
        <v/>
      </c>
      <c r="BA438" s="131"/>
      <c r="BR438" s="131"/>
      <c r="CG438" s="131"/>
    </row>
    <row r="439" spans="1:85" ht="15">
      <c r="A439" s="160" t="s">
        <v>61</v>
      </c>
      <c r="B439" s="146">
        <v>7.6452626868101767E-2</v>
      </c>
      <c r="C439" s="146">
        <v>0</v>
      </c>
      <c r="D439" s="146">
        <v>0</v>
      </c>
      <c r="E439" s="146">
        <v>0</v>
      </c>
      <c r="F439" s="304"/>
      <c r="G439" s="146">
        <v>0</v>
      </c>
      <c r="H439" s="158">
        <v>0</v>
      </c>
      <c r="I439" s="144">
        <f t="shared" si="175"/>
        <v>7.6452626868101767E-2</v>
      </c>
      <c r="J439" s="139"/>
      <c r="K439" s="161" t="s">
        <v>61</v>
      </c>
      <c r="L439" s="146">
        <v>7.6452626868101767E-2</v>
      </c>
      <c r="M439" s="146">
        <v>0</v>
      </c>
      <c r="N439" s="146">
        <v>0</v>
      </c>
      <c r="O439" s="146">
        <v>0</v>
      </c>
      <c r="P439" s="146">
        <v>0</v>
      </c>
      <c r="Q439" s="146">
        <v>0</v>
      </c>
      <c r="R439" s="147">
        <v>0</v>
      </c>
      <c r="S439" s="148">
        <f t="shared" si="176"/>
        <v>7.6452626868101767E-2</v>
      </c>
      <c r="U439" s="206" t="s">
        <v>59</v>
      </c>
      <c r="V439" s="197">
        <v>7.6452626868101767E-2</v>
      </c>
      <c r="W439" s="197">
        <v>0</v>
      </c>
      <c r="X439" s="197">
        <v>0</v>
      </c>
      <c r="Y439" s="197">
        <v>0</v>
      </c>
      <c r="Z439" s="197">
        <v>0</v>
      </c>
      <c r="AA439" s="197">
        <v>0</v>
      </c>
      <c r="AB439" s="197">
        <v>0</v>
      </c>
      <c r="AC439" s="198">
        <v>0</v>
      </c>
      <c r="AD439" s="199">
        <v>0</v>
      </c>
      <c r="AE439" s="199">
        <v>0</v>
      </c>
      <c r="AF439" s="199">
        <v>0</v>
      </c>
      <c r="AG439" s="199">
        <v>0</v>
      </c>
      <c r="AH439" s="199">
        <v>0</v>
      </c>
      <c r="AI439" s="200">
        <f t="shared" si="177"/>
        <v>7.6452626868101767E-2</v>
      </c>
      <c r="AJ439" s="131" t="str">
        <f t="shared" si="178"/>
        <v/>
      </c>
      <c r="BA439" s="131"/>
      <c r="BR439" s="131"/>
      <c r="CG439" s="131"/>
    </row>
    <row r="440" spans="1:85">
      <c r="A440" s="162" t="s">
        <v>23</v>
      </c>
      <c r="B440" s="163">
        <v>7.6452626868101767E-2</v>
      </c>
      <c r="C440" s="163">
        <v>0</v>
      </c>
      <c r="D440" s="163">
        <v>0</v>
      </c>
      <c r="E440" s="163">
        <v>0</v>
      </c>
      <c r="F440" s="304"/>
      <c r="G440" s="163">
        <v>0</v>
      </c>
      <c r="H440" s="164">
        <v>0</v>
      </c>
      <c r="I440" s="165">
        <f t="shared" si="175"/>
        <v>7.6452626868101767E-2</v>
      </c>
      <c r="J440" s="139"/>
      <c r="K440" s="166" t="s">
        <v>23</v>
      </c>
      <c r="L440" s="167">
        <v>7.6452626868101767E-2</v>
      </c>
      <c r="M440" s="167">
        <v>0</v>
      </c>
      <c r="N440" s="167">
        <v>0</v>
      </c>
      <c r="O440" s="167">
        <v>0</v>
      </c>
      <c r="P440" s="167">
        <v>0</v>
      </c>
      <c r="Q440" s="167">
        <v>0</v>
      </c>
      <c r="R440" s="168">
        <v>0</v>
      </c>
      <c r="S440" s="169">
        <f t="shared" si="176"/>
        <v>7.6452626868101767E-2</v>
      </c>
      <c r="U440" s="207" t="s">
        <v>62</v>
      </c>
      <c r="V440" s="208">
        <v>7.6452626868101767E-2</v>
      </c>
      <c r="W440" s="208">
        <v>0</v>
      </c>
      <c r="X440" s="208">
        <v>0</v>
      </c>
      <c r="Y440" s="208">
        <v>0</v>
      </c>
      <c r="Z440" s="208">
        <v>0</v>
      </c>
      <c r="AA440" s="208">
        <v>0</v>
      </c>
      <c r="AB440" s="208">
        <v>0</v>
      </c>
      <c r="AC440" s="208">
        <v>0</v>
      </c>
      <c r="AD440" s="208">
        <v>0</v>
      </c>
      <c r="AE440" s="208">
        <v>0</v>
      </c>
      <c r="AF440" s="208">
        <v>0</v>
      </c>
      <c r="AG440" s="208">
        <v>0</v>
      </c>
      <c r="AH440" s="92">
        <v>0</v>
      </c>
      <c r="AI440" s="209">
        <f t="shared" si="177"/>
        <v>7.6452626868101767E-2</v>
      </c>
      <c r="AJ440" s="131" t="str">
        <f t="shared" si="178"/>
        <v/>
      </c>
      <c r="BA440" s="131"/>
      <c r="BR440" s="131"/>
      <c r="CG440" s="131"/>
    </row>
    <row r="441" spans="1:85">
      <c r="A441" s="170" t="s">
        <v>19</v>
      </c>
      <c r="B441" s="171">
        <v>0</v>
      </c>
      <c r="C441" s="171">
        <v>0</v>
      </c>
      <c r="D441" s="171">
        <v>0</v>
      </c>
      <c r="E441" s="171">
        <v>0</v>
      </c>
      <c r="F441" s="304"/>
      <c r="G441" s="171">
        <v>0</v>
      </c>
      <c r="H441" s="172">
        <v>0</v>
      </c>
      <c r="I441" s="173">
        <f t="shared" si="175"/>
        <v>0</v>
      </c>
      <c r="J441" s="139"/>
      <c r="K441" s="174" t="s">
        <v>19</v>
      </c>
      <c r="L441" s="171">
        <v>0</v>
      </c>
      <c r="M441" s="171">
        <v>0</v>
      </c>
      <c r="N441" s="171">
        <v>0</v>
      </c>
      <c r="O441" s="171">
        <v>0</v>
      </c>
      <c r="P441" s="171">
        <v>0</v>
      </c>
      <c r="Q441" s="171">
        <v>0</v>
      </c>
      <c r="R441" s="175">
        <v>0</v>
      </c>
      <c r="S441" s="176">
        <f t="shared" si="176"/>
        <v>0</v>
      </c>
      <c r="U441" s="210" t="s">
        <v>19</v>
      </c>
      <c r="V441" s="211">
        <v>0</v>
      </c>
      <c r="W441" s="211">
        <v>0</v>
      </c>
      <c r="X441" s="211">
        <v>0</v>
      </c>
      <c r="Y441" s="211">
        <v>0</v>
      </c>
      <c r="Z441" s="211">
        <v>0</v>
      </c>
      <c r="AA441" s="211">
        <v>0</v>
      </c>
      <c r="AB441" s="211">
        <v>0</v>
      </c>
      <c r="AC441" s="211">
        <v>0</v>
      </c>
      <c r="AD441" s="212">
        <v>0</v>
      </c>
      <c r="AE441" s="212">
        <v>0</v>
      </c>
      <c r="AF441" s="212">
        <v>0</v>
      </c>
      <c r="AG441" s="212">
        <v>0</v>
      </c>
      <c r="AH441" s="212">
        <v>0</v>
      </c>
      <c r="AI441" s="213">
        <f t="shared" si="177"/>
        <v>0</v>
      </c>
      <c r="AJ441" s="131" t="str">
        <f t="shared" si="178"/>
        <v/>
      </c>
      <c r="BA441" s="131"/>
      <c r="BR441" s="131"/>
      <c r="CG441" s="131"/>
    </row>
    <row r="442" spans="1:85">
      <c r="A442" s="162" t="s">
        <v>20</v>
      </c>
      <c r="B442" s="163">
        <v>0</v>
      </c>
      <c r="C442" s="163">
        <v>0</v>
      </c>
      <c r="D442" s="163">
        <v>0</v>
      </c>
      <c r="E442" s="163">
        <v>0</v>
      </c>
      <c r="F442" s="304"/>
      <c r="G442" s="163">
        <v>0</v>
      </c>
      <c r="H442" s="164">
        <v>0</v>
      </c>
      <c r="I442" s="165">
        <f t="shared" si="175"/>
        <v>0</v>
      </c>
      <c r="J442" s="139"/>
      <c r="K442" s="166" t="s">
        <v>20</v>
      </c>
      <c r="L442" s="167">
        <v>0</v>
      </c>
      <c r="M442" s="167">
        <v>0</v>
      </c>
      <c r="N442" s="167">
        <v>0</v>
      </c>
      <c r="O442" s="167">
        <v>0</v>
      </c>
      <c r="P442" s="167">
        <v>0</v>
      </c>
      <c r="Q442" s="167">
        <v>0</v>
      </c>
      <c r="R442" s="168">
        <v>0</v>
      </c>
      <c r="S442" s="169">
        <f t="shared" si="176"/>
        <v>0</v>
      </c>
      <c r="U442" s="207" t="s">
        <v>20</v>
      </c>
      <c r="V442" s="208">
        <v>0</v>
      </c>
      <c r="W442" s="208">
        <v>0</v>
      </c>
      <c r="X442" s="208">
        <v>0</v>
      </c>
      <c r="Y442" s="208">
        <v>0</v>
      </c>
      <c r="Z442" s="208">
        <v>0</v>
      </c>
      <c r="AA442" s="208">
        <v>0</v>
      </c>
      <c r="AB442" s="208">
        <v>0</v>
      </c>
      <c r="AC442" s="208">
        <v>0</v>
      </c>
      <c r="AD442" s="208">
        <v>0</v>
      </c>
      <c r="AE442" s="208">
        <v>0</v>
      </c>
      <c r="AF442" s="208">
        <v>0</v>
      </c>
      <c r="AG442" s="208">
        <v>0</v>
      </c>
      <c r="AH442" s="92">
        <v>0</v>
      </c>
      <c r="AI442" s="209">
        <f t="shared" si="177"/>
        <v>0</v>
      </c>
      <c r="AJ442" s="131" t="str">
        <f t="shared" si="178"/>
        <v/>
      </c>
      <c r="BA442" s="131"/>
      <c r="BR442" s="131"/>
      <c r="CG442" s="131"/>
    </row>
    <row r="443" spans="1:85" ht="15" thickBot="1">
      <c r="A443" s="177" t="s">
        <v>11</v>
      </c>
      <c r="B443" s="178">
        <v>0</v>
      </c>
      <c r="C443" s="178">
        <v>0</v>
      </c>
      <c r="D443" s="178">
        <v>0</v>
      </c>
      <c r="E443" s="178">
        <v>0</v>
      </c>
      <c r="F443" s="305"/>
      <c r="G443" s="178">
        <v>0</v>
      </c>
      <c r="H443" s="179">
        <v>0</v>
      </c>
      <c r="I443" s="180">
        <f t="shared" si="175"/>
        <v>0</v>
      </c>
      <c r="J443" s="139"/>
      <c r="K443" s="181" t="s">
        <v>11</v>
      </c>
      <c r="L443" s="178">
        <v>0</v>
      </c>
      <c r="M443" s="178">
        <v>0</v>
      </c>
      <c r="N443" s="178">
        <v>0</v>
      </c>
      <c r="O443" s="178">
        <v>0</v>
      </c>
      <c r="P443" s="178">
        <v>0</v>
      </c>
      <c r="Q443" s="178">
        <v>0</v>
      </c>
      <c r="R443" s="182">
        <v>0</v>
      </c>
      <c r="S443" s="183">
        <f t="shared" si="176"/>
        <v>0</v>
      </c>
      <c r="U443" s="210" t="s">
        <v>11</v>
      </c>
      <c r="V443" s="211">
        <v>0</v>
      </c>
      <c r="W443" s="211">
        <v>0</v>
      </c>
      <c r="X443" s="211">
        <v>0</v>
      </c>
      <c r="Y443" s="211">
        <v>0</v>
      </c>
      <c r="Z443" s="211">
        <v>0</v>
      </c>
      <c r="AA443" s="211">
        <v>0</v>
      </c>
      <c r="AB443" s="211">
        <v>0</v>
      </c>
      <c r="AC443" s="211">
        <v>0</v>
      </c>
      <c r="AD443" s="212">
        <v>0</v>
      </c>
      <c r="AE443" s="212">
        <v>0</v>
      </c>
      <c r="AF443" s="212">
        <v>0</v>
      </c>
      <c r="AG443" s="212">
        <v>0</v>
      </c>
      <c r="AH443" s="212">
        <v>0</v>
      </c>
      <c r="AI443" s="213">
        <f t="shared" si="177"/>
        <v>0</v>
      </c>
      <c r="AJ443" s="140" t="str">
        <f t="shared" si="178"/>
        <v/>
      </c>
    </row>
    <row r="444" spans="1:85" ht="15">
      <c r="A444" s="184" t="s">
        <v>26</v>
      </c>
      <c r="B444" s="185">
        <f>SUM(B423:B439)</f>
        <v>99.753666759408532</v>
      </c>
      <c r="C444" s="185">
        <f t="shared" ref="C444:I444" si="179">SUM(C423:C439)</f>
        <v>47.035964237986761</v>
      </c>
      <c r="D444" s="185">
        <f t="shared" si="179"/>
        <v>122.72443420393658</v>
      </c>
      <c r="E444" s="185">
        <f t="shared" si="179"/>
        <v>288.34480751296866</v>
      </c>
      <c r="F444" s="185">
        <f t="shared" si="179"/>
        <v>0</v>
      </c>
      <c r="G444" s="185">
        <f t="shared" si="179"/>
        <v>31.50866756684109</v>
      </c>
      <c r="H444" s="187">
        <f t="shared" si="179"/>
        <v>0</v>
      </c>
      <c r="I444" s="144">
        <f t="shared" si="179"/>
        <v>589.36754028114183</v>
      </c>
      <c r="J444" s="139"/>
      <c r="K444" s="186" t="s">
        <v>26</v>
      </c>
      <c r="L444" s="185">
        <f>SUM(L423:L439)</f>
        <v>99.753666759408532</v>
      </c>
      <c r="M444" s="185">
        <f t="shared" ref="M444:S444" si="180">SUM(M423:M439)</f>
        <v>47.035964237986761</v>
      </c>
      <c r="N444" s="185">
        <f t="shared" si="180"/>
        <v>122.72443420393658</v>
      </c>
      <c r="O444" s="185">
        <f t="shared" si="180"/>
        <v>288.34480751296866</v>
      </c>
      <c r="P444" s="185">
        <f t="shared" si="180"/>
        <v>29.66567861973326</v>
      </c>
      <c r="Q444" s="185">
        <f t="shared" si="180"/>
        <v>31.50866756684109</v>
      </c>
      <c r="R444" s="187">
        <f t="shared" si="180"/>
        <v>0</v>
      </c>
      <c r="S444" s="188">
        <f t="shared" si="180"/>
        <v>619.033218900875</v>
      </c>
      <c r="T444" s="131" t="str">
        <f>IF(ABS(S444-AI444)&gt;0.01,S444-AI444,"")</f>
        <v/>
      </c>
      <c r="U444" s="214" t="s">
        <v>60</v>
      </c>
      <c r="V444" s="215">
        <f>SUM(V423:V439)</f>
        <v>78.626602077225243</v>
      </c>
      <c r="W444" s="215">
        <f t="shared" ref="W444:AH444" si="181">SUM(W423:W439)</f>
        <v>21.073834847971018</v>
      </c>
      <c r="X444" s="215">
        <f t="shared" si="181"/>
        <v>31.50866756684109</v>
      </c>
      <c r="Y444" s="215">
        <f t="shared" si="181"/>
        <v>47.035964237986761</v>
      </c>
      <c r="Z444" s="215">
        <f t="shared" si="181"/>
        <v>114.71698625987214</v>
      </c>
      <c r="AA444" s="215">
        <f t="shared" si="181"/>
        <v>286.82188378983261</v>
      </c>
      <c r="AB444" s="215">
        <f t="shared" si="181"/>
        <v>29.66567861973326</v>
      </c>
      <c r="AC444" s="215">
        <f t="shared" si="181"/>
        <v>9.583601501412808</v>
      </c>
      <c r="AD444" s="216">
        <f t="shared" si="181"/>
        <v>5.3229834212268595E-2</v>
      </c>
      <c r="AE444" s="216">
        <f t="shared" si="181"/>
        <v>1.3718542379729838E-2</v>
      </c>
      <c r="AF444" s="216">
        <f t="shared" si="181"/>
        <v>0</v>
      </c>
      <c r="AG444" s="216">
        <f t="shared" si="181"/>
        <v>8.0074479440644399</v>
      </c>
      <c r="AH444" s="216">
        <f t="shared" si="181"/>
        <v>1.5092051807563611</v>
      </c>
      <c r="AI444" s="217">
        <f>SUM(V444:AC444)</f>
        <v>619.033218900875</v>
      </c>
      <c r="AJ444" s="131" t="str">
        <f>IF(ABS(S444-AI444)&gt;0.001,S444-AI444,"")</f>
        <v/>
      </c>
    </row>
    <row r="445" spans="1:85" s="2" customFormat="1" ht="15" thickBot="1">
      <c r="A445" s="15" t="s">
        <v>100</v>
      </c>
      <c r="B445" s="100">
        <f>IF($I444=0,"-",B444/$I444)</f>
        <v>0.16925544747819629</v>
      </c>
      <c r="C445" s="100">
        <f t="shared" ref="C445:H445" si="182">IF($I444=0,"-",C444/$I444)</f>
        <v>7.9807524207304539E-2</v>
      </c>
      <c r="D445" s="100">
        <f t="shared" si="182"/>
        <v>0.20823073178647439</v>
      </c>
      <c r="E445" s="100">
        <f t="shared" si="182"/>
        <v>0.48924446598369087</v>
      </c>
      <c r="F445" s="100">
        <f t="shared" si="182"/>
        <v>0</v>
      </c>
      <c r="G445" s="100">
        <f t="shared" si="182"/>
        <v>5.3461830544333566E-2</v>
      </c>
      <c r="H445" s="101">
        <f t="shared" si="182"/>
        <v>0</v>
      </c>
      <c r="I445" s="102">
        <f>SUM(B445:H445)</f>
        <v>0.99999999999999956</v>
      </c>
      <c r="J445" s="131"/>
      <c r="K445" s="27" t="s">
        <v>100</v>
      </c>
      <c r="L445" s="76">
        <f t="shared" ref="L445:R445" si="183">IF($S444=0,"-",L444/$S444)</f>
        <v>0.16114428711358372</v>
      </c>
      <c r="M445" s="76">
        <f t="shared" si="183"/>
        <v>7.5982940497929197E-2</v>
      </c>
      <c r="N445" s="76">
        <f t="shared" si="183"/>
        <v>0.19825177463309654</v>
      </c>
      <c r="O445" s="76">
        <f t="shared" si="183"/>
        <v>0.46579860128498363</v>
      </c>
      <c r="P445" s="76">
        <f t="shared" si="183"/>
        <v>4.7922595611922386E-2</v>
      </c>
      <c r="Q445" s="76">
        <f t="shared" si="183"/>
        <v>5.0899800858484355E-2</v>
      </c>
      <c r="R445" s="77">
        <f t="shared" si="183"/>
        <v>0</v>
      </c>
      <c r="S445" s="78">
        <f>SUM(L445:R445)</f>
        <v>0.99999999999999978</v>
      </c>
      <c r="U445" s="36" t="s">
        <v>100</v>
      </c>
      <c r="V445" s="103">
        <f>+V444/$AI444</f>
        <v>0.12701515795360835</v>
      </c>
      <c r="W445" s="103">
        <f t="shared" ref="W445:AH445" si="184">+W444/$AI444</f>
        <v>3.4043140504460626E-2</v>
      </c>
      <c r="X445" s="103">
        <f t="shared" si="184"/>
        <v>5.0899800858484355E-2</v>
      </c>
      <c r="Y445" s="103">
        <f t="shared" si="184"/>
        <v>7.5982940497929197E-2</v>
      </c>
      <c r="Z445" s="103">
        <f t="shared" si="184"/>
        <v>0.18531636551517863</v>
      </c>
      <c r="AA445" s="103">
        <f t="shared" si="184"/>
        <v>0.46333843650442452</v>
      </c>
      <c r="AB445" s="103">
        <f t="shared" si="184"/>
        <v>4.7922595611922386E-2</v>
      </c>
      <c r="AC445" s="103">
        <f t="shared" si="184"/>
        <v>1.548156255399182E-2</v>
      </c>
      <c r="AD445" s="103">
        <f t="shared" si="184"/>
        <v>8.5988655514773299E-5</v>
      </c>
      <c r="AE445" s="103">
        <f t="shared" si="184"/>
        <v>2.2161237815456509E-5</v>
      </c>
      <c r="AF445" s="103">
        <f t="shared" si="184"/>
        <v>0</v>
      </c>
      <c r="AG445" s="103">
        <f t="shared" si="184"/>
        <v>1.2935409117917891E-2</v>
      </c>
      <c r="AH445" s="103">
        <f t="shared" si="184"/>
        <v>2.4380035427436862E-3</v>
      </c>
      <c r="AI445" s="104">
        <f>SUM(V445:AC445)</f>
        <v>0.99999999999999978</v>
      </c>
      <c r="AJ445" s="131" t="str">
        <f t="shared" si="178"/>
        <v/>
      </c>
      <c r="BA445" s="189"/>
      <c r="BR445" s="189"/>
    </row>
    <row r="446" spans="1:85" ht="15" thickBot="1">
      <c r="A446" s="218"/>
      <c r="B446" s="218"/>
      <c r="C446" s="218"/>
      <c r="D446" s="218"/>
      <c r="E446" s="218"/>
      <c r="F446" s="218"/>
      <c r="G446" s="218"/>
      <c r="H446" s="218"/>
      <c r="I446" s="218"/>
      <c r="K446" s="218"/>
      <c r="L446" s="218"/>
      <c r="M446" s="218"/>
      <c r="N446" s="218"/>
      <c r="O446" s="218"/>
      <c r="P446" s="218"/>
      <c r="Q446" s="218"/>
      <c r="R446" s="218"/>
      <c r="S446" s="218"/>
    </row>
    <row r="447" spans="1:85" ht="28.5">
      <c r="A447" s="310" t="s">
        <v>41</v>
      </c>
      <c r="B447" s="135" t="s">
        <v>0</v>
      </c>
      <c r="C447" s="135" t="s">
        <v>1</v>
      </c>
      <c r="D447" s="135" t="s">
        <v>2</v>
      </c>
      <c r="E447" s="135" t="s">
        <v>3</v>
      </c>
      <c r="F447" s="135" t="s">
        <v>27</v>
      </c>
      <c r="G447" s="135" t="s">
        <v>4</v>
      </c>
      <c r="H447" s="135" t="s">
        <v>5</v>
      </c>
      <c r="I447" s="136" t="s">
        <v>6</v>
      </c>
      <c r="K447" s="312" t="s">
        <v>41</v>
      </c>
      <c r="L447" s="137" t="s">
        <v>0</v>
      </c>
      <c r="M447" s="137" t="s">
        <v>1</v>
      </c>
      <c r="N447" s="137" t="s">
        <v>2</v>
      </c>
      <c r="O447" s="137" t="s">
        <v>3</v>
      </c>
      <c r="P447" s="137" t="s">
        <v>27</v>
      </c>
      <c r="Q447" s="137" t="s">
        <v>4</v>
      </c>
      <c r="R447" s="137" t="s">
        <v>5</v>
      </c>
      <c r="S447" s="138" t="s">
        <v>6</v>
      </c>
    </row>
    <row r="448" spans="1:85" ht="15">
      <c r="A448" s="311" t="s">
        <v>41</v>
      </c>
      <c r="B448" s="294" t="s">
        <v>109</v>
      </c>
      <c r="C448" s="295"/>
      <c r="D448" s="295"/>
      <c r="E448" s="295"/>
      <c r="F448" s="295"/>
      <c r="G448" s="295"/>
      <c r="H448" s="295"/>
      <c r="I448" s="296"/>
      <c r="K448" s="313" t="s">
        <v>41</v>
      </c>
      <c r="L448" s="297" t="s">
        <v>109</v>
      </c>
      <c r="M448" s="298"/>
      <c r="N448" s="298"/>
      <c r="O448" s="298"/>
      <c r="P448" s="298"/>
      <c r="Q448" s="298"/>
      <c r="R448" s="298"/>
      <c r="S448" s="299"/>
    </row>
    <row r="449" spans="1:19" ht="15">
      <c r="A449" s="141" t="s">
        <v>7</v>
      </c>
      <c r="B449" s="314"/>
      <c r="C449" s="315"/>
      <c r="D449" s="315"/>
      <c r="E449" s="316"/>
      <c r="F449" s="142">
        <v>0</v>
      </c>
      <c r="G449" s="314"/>
      <c r="H449" s="316"/>
      <c r="I449" s="144">
        <f>SUM(B449:H449)</f>
        <v>0</v>
      </c>
      <c r="J449" s="139"/>
      <c r="K449" s="193" t="s">
        <v>7</v>
      </c>
      <c r="L449" s="314"/>
      <c r="M449" s="315"/>
      <c r="N449" s="315"/>
      <c r="O449" s="316"/>
      <c r="P449" s="142">
        <v>0</v>
      </c>
      <c r="Q449" s="314"/>
      <c r="R449" s="323"/>
      <c r="S449" s="195">
        <f>SUM(L449:R449)</f>
        <v>0</v>
      </c>
    </row>
    <row r="450" spans="1:19" ht="15">
      <c r="A450" s="149" t="s">
        <v>8</v>
      </c>
      <c r="B450" s="317"/>
      <c r="C450" s="318"/>
      <c r="D450" s="318"/>
      <c r="E450" s="319"/>
      <c r="F450" s="150">
        <v>0</v>
      </c>
      <c r="G450" s="317"/>
      <c r="H450" s="319"/>
      <c r="I450" s="152">
        <f t="shared" ref="I450:I469" si="185">SUM(B450:H450)</f>
        <v>0</v>
      </c>
      <c r="J450" s="139"/>
      <c r="K450" s="153" t="s">
        <v>8</v>
      </c>
      <c r="L450" s="317"/>
      <c r="M450" s="318"/>
      <c r="N450" s="318"/>
      <c r="O450" s="319"/>
      <c r="P450" s="154">
        <v>0</v>
      </c>
      <c r="Q450" s="317"/>
      <c r="R450" s="324"/>
      <c r="S450" s="156">
        <f t="shared" ref="S450:S469" si="186">SUM(L450:R450)</f>
        <v>0</v>
      </c>
    </row>
    <row r="451" spans="1:19" ht="15">
      <c r="A451" s="157" t="s">
        <v>10</v>
      </c>
      <c r="B451" s="317"/>
      <c r="C451" s="318"/>
      <c r="D451" s="318"/>
      <c r="E451" s="319"/>
      <c r="F451" s="146">
        <v>0</v>
      </c>
      <c r="G451" s="317"/>
      <c r="H451" s="319"/>
      <c r="I451" s="144">
        <f t="shared" si="185"/>
        <v>0</v>
      </c>
      <c r="J451" s="139"/>
      <c r="K451" s="159" t="s">
        <v>10</v>
      </c>
      <c r="L451" s="317"/>
      <c r="M451" s="318"/>
      <c r="N451" s="318"/>
      <c r="O451" s="319"/>
      <c r="P451" s="146">
        <v>0</v>
      </c>
      <c r="Q451" s="317"/>
      <c r="R451" s="324"/>
      <c r="S451" s="148">
        <f t="shared" si="186"/>
        <v>0</v>
      </c>
    </row>
    <row r="452" spans="1:19" ht="15">
      <c r="A452" s="149" t="s">
        <v>53</v>
      </c>
      <c r="B452" s="317"/>
      <c r="C452" s="318"/>
      <c r="D452" s="318"/>
      <c r="E452" s="319"/>
      <c r="F452" s="150">
        <v>0</v>
      </c>
      <c r="G452" s="317"/>
      <c r="H452" s="319"/>
      <c r="I452" s="152">
        <f t="shared" si="185"/>
        <v>0</v>
      </c>
      <c r="J452" s="139"/>
      <c r="K452" s="153" t="s">
        <v>53</v>
      </c>
      <c r="L452" s="317"/>
      <c r="M452" s="318"/>
      <c r="N452" s="318"/>
      <c r="O452" s="319"/>
      <c r="P452" s="154">
        <v>0</v>
      </c>
      <c r="Q452" s="317"/>
      <c r="R452" s="324"/>
      <c r="S452" s="156">
        <f t="shared" si="186"/>
        <v>0</v>
      </c>
    </row>
    <row r="453" spans="1:19" ht="15">
      <c r="A453" s="157" t="s">
        <v>16</v>
      </c>
      <c r="B453" s="317"/>
      <c r="C453" s="318"/>
      <c r="D453" s="318"/>
      <c r="E453" s="319"/>
      <c r="F453" s="146">
        <v>0</v>
      </c>
      <c r="G453" s="317"/>
      <c r="H453" s="319"/>
      <c r="I453" s="144">
        <f t="shared" si="185"/>
        <v>0</v>
      </c>
      <c r="J453" s="139"/>
      <c r="K453" s="159" t="s">
        <v>16</v>
      </c>
      <c r="L453" s="317"/>
      <c r="M453" s="318"/>
      <c r="N453" s="318"/>
      <c r="O453" s="319"/>
      <c r="P453" s="146">
        <v>0</v>
      </c>
      <c r="Q453" s="317"/>
      <c r="R453" s="324"/>
      <c r="S453" s="148">
        <f t="shared" si="186"/>
        <v>0</v>
      </c>
    </row>
    <row r="454" spans="1:19" ht="15">
      <c r="A454" s="149" t="s">
        <v>15</v>
      </c>
      <c r="B454" s="317"/>
      <c r="C454" s="318"/>
      <c r="D454" s="318"/>
      <c r="E454" s="319"/>
      <c r="F454" s="150">
        <v>0</v>
      </c>
      <c r="G454" s="317"/>
      <c r="H454" s="319"/>
      <c r="I454" s="152">
        <f t="shared" si="185"/>
        <v>0</v>
      </c>
      <c r="J454" s="139"/>
      <c r="K454" s="153" t="s">
        <v>15</v>
      </c>
      <c r="L454" s="317"/>
      <c r="M454" s="318"/>
      <c r="N454" s="318"/>
      <c r="O454" s="319"/>
      <c r="P454" s="154">
        <v>0</v>
      </c>
      <c r="Q454" s="317"/>
      <c r="R454" s="324"/>
      <c r="S454" s="156">
        <f t="shared" si="186"/>
        <v>0</v>
      </c>
    </row>
    <row r="455" spans="1:19" ht="15">
      <c r="A455" s="157" t="s">
        <v>55</v>
      </c>
      <c r="B455" s="317"/>
      <c r="C455" s="318"/>
      <c r="D455" s="318"/>
      <c r="E455" s="319"/>
      <c r="F455" s="146">
        <v>73.328592829783432</v>
      </c>
      <c r="G455" s="317"/>
      <c r="H455" s="319"/>
      <c r="I455" s="144">
        <f t="shared" si="185"/>
        <v>73.328592829783432</v>
      </c>
      <c r="J455" s="139"/>
      <c r="K455" s="159" t="s">
        <v>55</v>
      </c>
      <c r="L455" s="317"/>
      <c r="M455" s="318"/>
      <c r="N455" s="318"/>
      <c r="O455" s="319"/>
      <c r="P455" s="146">
        <v>0</v>
      </c>
      <c r="Q455" s="317"/>
      <c r="R455" s="324"/>
      <c r="S455" s="148">
        <f t="shared" si="186"/>
        <v>0</v>
      </c>
    </row>
    <row r="456" spans="1:19" ht="15">
      <c r="A456" s="149" t="s">
        <v>12</v>
      </c>
      <c r="B456" s="317"/>
      <c r="C456" s="318"/>
      <c r="D456" s="318"/>
      <c r="E456" s="319"/>
      <c r="F456" s="150">
        <v>0</v>
      </c>
      <c r="G456" s="317"/>
      <c r="H456" s="319"/>
      <c r="I456" s="152">
        <f t="shared" si="185"/>
        <v>0</v>
      </c>
      <c r="J456" s="139"/>
      <c r="K456" s="153" t="s">
        <v>12</v>
      </c>
      <c r="L456" s="317"/>
      <c r="M456" s="318"/>
      <c r="N456" s="318"/>
      <c r="O456" s="319"/>
      <c r="P456" s="154">
        <v>0</v>
      </c>
      <c r="Q456" s="317"/>
      <c r="R456" s="324"/>
      <c r="S456" s="156">
        <f t="shared" si="186"/>
        <v>0</v>
      </c>
    </row>
    <row r="457" spans="1:19" ht="15">
      <c r="A457" s="157" t="s">
        <v>56</v>
      </c>
      <c r="B457" s="317"/>
      <c r="C457" s="318"/>
      <c r="D457" s="318"/>
      <c r="E457" s="319"/>
      <c r="F457" s="146">
        <v>0</v>
      </c>
      <c r="G457" s="317"/>
      <c r="H457" s="319"/>
      <c r="I457" s="144">
        <f t="shared" si="185"/>
        <v>0</v>
      </c>
      <c r="J457" s="139"/>
      <c r="K457" s="159" t="s">
        <v>56</v>
      </c>
      <c r="L457" s="317"/>
      <c r="M457" s="318"/>
      <c r="N457" s="318"/>
      <c r="O457" s="319"/>
      <c r="P457" s="146">
        <v>0</v>
      </c>
      <c r="Q457" s="317"/>
      <c r="R457" s="324"/>
      <c r="S457" s="148">
        <f t="shared" si="186"/>
        <v>0</v>
      </c>
    </row>
    <row r="458" spans="1:19" ht="15">
      <c r="A458" s="149" t="s">
        <v>17</v>
      </c>
      <c r="B458" s="317"/>
      <c r="C458" s="318"/>
      <c r="D458" s="318"/>
      <c r="E458" s="319"/>
      <c r="F458" s="150">
        <v>0</v>
      </c>
      <c r="G458" s="317"/>
      <c r="H458" s="319"/>
      <c r="I458" s="152">
        <f t="shared" si="185"/>
        <v>0</v>
      </c>
      <c r="J458" s="139"/>
      <c r="K458" s="153" t="s">
        <v>17</v>
      </c>
      <c r="L458" s="317"/>
      <c r="M458" s="318"/>
      <c r="N458" s="318"/>
      <c r="O458" s="319"/>
      <c r="P458" s="154">
        <v>0</v>
      </c>
      <c r="Q458" s="317"/>
      <c r="R458" s="324"/>
      <c r="S458" s="156">
        <f t="shared" si="186"/>
        <v>0</v>
      </c>
    </row>
    <row r="459" spans="1:19" ht="15">
      <c r="A459" s="157" t="s">
        <v>141</v>
      </c>
      <c r="B459" s="317"/>
      <c r="C459" s="318"/>
      <c r="D459" s="318"/>
      <c r="E459" s="319"/>
      <c r="F459" s="146">
        <v>0</v>
      </c>
      <c r="G459" s="317"/>
      <c r="H459" s="319"/>
      <c r="I459" s="144">
        <f t="shared" si="185"/>
        <v>0</v>
      </c>
      <c r="J459" s="139"/>
      <c r="K459" s="159" t="s">
        <v>141</v>
      </c>
      <c r="L459" s="317"/>
      <c r="M459" s="318"/>
      <c r="N459" s="318"/>
      <c r="O459" s="319"/>
      <c r="P459" s="146">
        <v>0</v>
      </c>
      <c r="Q459" s="317"/>
      <c r="R459" s="324"/>
      <c r="S459" s="148">
        <f t="shared" si="186"/>
        <v>0</v>
      </c>
    </row>
    <row r="460" spans="1:19" ht="15">
      <c r="A460" s="149" t="s">
        <v>25</v>
      </c>
      <c r="B460" s="317"/>
      <c r="C460" s="318"/>
      <c r="D460" s="318"/>
      <c r="E460" s="319"/>
      <c r="F460" s="150">
        <v>329.40477067686544</v>
      </c>
      <c r="G460" s="317"/>
      <c r="H460" s="319"/>
      <c r="I460" s="152">
        <f t="shared" si="185"/>
        <v>329.40477067686544</v>
      </c>
      <c r="J460" s="139"/>
      <c r="K460" s="153" t="s">
        <v>25</v>
      </c>
      <c r="L460" s="317"/>
      <c r="M460" s="318"/>
      <c r="N460" s="318"/>
      <c r="O460" s="319"/>
      <c r="P460" s="154">
        <v>0</v>
      </c>
      <c r="Q460" s="317"/>
      <c r="R460" s="324"/>
      <c r="S460" s="156">
        <f t="shared" si="186"/>
        <v>0</v>
      </c>
    </row>
    <row r="461" spans="1:19" ht="15">
      <c r="A461" s="157" t="s">
        <v>24</v>
      </c>
      <c r="B461" s="317"/>
      <c r="C461" s="318"/>
      <c r="D461" s="318"/>
      <c r="E461" s="319"/>
      <c r="F461" s="146">
        <v>0</v>
      </c>
      <c r="G461" s="317"/>
      <c r="H461" s="319"/>
      <c r="I461" s="144">
        <f t="shared" si="185"/>
        <v>0</v>
      </c>
      <c r="J461" s="139"/>
      <c r="K461" s="159" t="s">
        <v>24</v>
      </c>
      <c r="L461" s="317"/>
      <c r="M461" s="318"/>
      <c r="N461" s="318"/>
      <c r="O461" s="319"/>
      <c r="P461" s="146">
        <v>0</v>
      </c>
      <c r="Q461" s="317"/>
      <c r="R461" s="324"/>
      <c r="S461" s="148">
        <f t="shared" si="186"/>
        <v>0</v>
      </c>
    </row>
    <row r="462" spans="1:19" ht="15">
      <c r="A462" s="149" t="s">
        <v>57</v>
      </c>
      <c r="B462" s="317"/>
      <c r="C462" s="318"/>
      <c r="D462" s="318"/>
      <c r="E462" s="319"/>
      <c r="F462" s="150">
        <v>0</v>
      </c>
      <c r="G462" s="317"/>
      <c r="H462" s="319"/>
      <c r="I462" s="152">
        <f t="shared" si="185"/>
        <v>0</v>
      </c>
      <c r="J462" s="139"/>
      <c r="K462" s="153" t="s">
        <v>57</v>
      </c>
      <c r="L462" s="317"/>
      <c r="M462" s="318"/>
      <c r="N462" s="318"/>
      <c r="O462" s="319"/>
      <c r="P462" s="154">
        <v>0</v>
      </c>
      <c r="Q462" s="317"/>
      <c r="R462" s="324"/>
      <c r="S462" s="156">
        <f t="shared" si="186"/>
        <v>0</v>
      </c>
    </row>
    <row r="463" spans="1:19" ht="15">
      <c r="A463" s="157" t="s">
        <v>22</v>
      </c>
      <c r="B463" s="317"/>
      <c r="C463" s="318"/>
      <c r="D463" s="318"/>
      <c r="E463" s="319"/>
      <c r="F463" s="146">
        <v>4.5571103894253939</v>
      </c>
      <c r="G463" s="317"/>
      <c r="H463" s="319"/>
      <c r="I463" s="144">
        <f t="shared" si="185"/>
        <v>4.5571103894253939</v>
      </c>
      <c r="J463" s="139"/>
      <c r="K463" s="159" t="s">
        <v>22</v>
      </c>
      <c r="L463" s="317"/>
      <c r="M463" s="318"/>
      <c r="N463" s="318"/>
      <c r="O463" s="319"/>
      <c r="P463" s="146">
        <v>0</v>
      </c>
      <c r="Q463" s="317"/>
      <c r="R463" s="324"/>
      <c r="S463" s="148">
        <f t="shared" si="186"/>
        <v>0</v>
      </c>
    </row>
    <row r="464" spans="1:19" ht="15">
      <c r="A464" s="149" t="s">
        <v>21</v>
      </c>
      <c r="B464" s="317"/>
      <c r="C464" s="318"/>
      <c r="D464" s="318"/>
      <c r="E464" s="319"/>
      <c r="F464" s="150">
        <v>0</v>
      </c>
      <c r="G464" s="317"/>
      <c r="H464" s="319"/>
      <c r="I464" s="152">
        <f t="shared" si="185"/>
        <v>0</v>
      </c>
      <c r="J464" s="139"/>
      <c r="K464" s="153" t="s">
        <v>21</v>
      </c>
      <c r="L464" s="317"/>
      <c r="M464" s="318"/>
      <c r="N464" s="318"/>
      <c r="O464" s="319"/>
      <c r="P464" s="154">
        <v>0</v>
      </c>
      <c r="Q464" s="317"/>
      <c r="R464" s="324"/>
      <c r="S464" s="156">
        <f t="shared" si="186"/>
        <v>0</v>
      </c>
    </row>
    <row r="465" spans="1:19" ht="15">
      <c r="A465" s="160" t="s">
        <v>61</v>
      </c>
      <c r="B465" s="317"/>
      <c r="C465" s="318"/>
      <c r="D465" s="318"/>
      <c r="E465" s="319"/>
      <c r="F465" s="146">
        <v>0</v>
      </c>
      <c r="G465" s="317"/>
      <c r="H465" s="319"/>
      <c r="I465" s="144">
        <f t="shared" si="185"/>
        <v>0</v>
      </c>
      <c r="J465" s="139"/>
      <c r="K465" s="161" t="s">
        <v>61</v>
      </c>
      <c r="L465" s="317"/>
      <c r="M465" s="318"/>
      <c r="N465" s="318"/>
      <c r="O465" s="319"/>
      <c r="P465" s="146">
        <v>0</v>
      </c>
      <c r="Q465" s="317"/>
      <c r="R465" s="324"/>
      <c r="S465" s="148">
        <f t="shared" si="186"/>
        <v>0</v>
      </c>
    </row>
    <row r="466" spans="1:19">
      <c r="A466" s="162" t="s">
        <v>23</v>
      </c>
      <c r="B466" s="317"/>
      <c r="C466" s="318"/>
      <c r="D466" s="318"/>
      <c r="E466" s="319"/>
      <c r="F466" s="163">
        <v>0</v>
      </c>
      <c r="G466" s="317"/>
      <c r="H466" s="319"/>
      <c r="I466" s="165">
        <f t="shared" si="185"/>
        <v>0</v>
      </c>
      <c r="J466" s="139"/>
      <c r="K466" s="166" t="s">
        <v>23</v>
      </c>
      <c r="L466" s="317"/>
      <c r="M466" s="318"/>
      <c r="N466" s="318"/>
      <c r="O466" s="319"/>
      <c r="P466" s="167">
        <v>0</v>
      </c>
      <c r="Q466" s="317"/>
      <c r="R466" s="324"/>
      <c r="S466" s="169">
        <f t="shared" si="186"/>
        <v>0</v>
      </c>
    </row>
    <row r="467" spans="1:19">
      <c r="A467" s="170" t="s">
        <v>19</v>
      </c>
      <c r="B467" s="317"/>
      <c r="C467" s="318"/>
      <c r="D467" s="318"/>
      <c r="E467" s="319"/>
      <c r="F467" s="171">
        <v>0</v>
      </c>
      <c r="G467" s="317"/>
      <c r="H467" s="319"/>
      <c r="I467" s="173">
        <f t="shared" si="185"/>
        <v>0</v>
      </c>
      <c r="J467" s="139"/>
      <c r="K467" s="174" t="s">
        <v>19</v>
      </c>
      <c r="L467" s="317"/>
      <c r="M467" s="318"/>
      <c r="N467" s="318"/>
      <c r="O467" s="319"/>
      <c r="P467" s="171">
        <v>0</v>
      </c>
      <c r="Q467" s="317"/>
      <c r="R467" s="324"/>
      <c r="S467" s="176">
        <f t="shared" si="186"/>
        <v>0</v>
      </c>
    </row>
    <row r="468" spans="1:19">
      <c r="A468" s="162" t="s">
        <v>20</v>
      </c>
      <c r="B468" s="317"/>
      <c r="C468" s="318"/>
      <c r="D468" s="318"/>
      <c r="E468" s="319"/>
      <c r="F468" s="163">
        <v>0</v>
      </c>
      <c r="G468" s="317"/>
      <c r="H468" s="319"/>
      <c r="I468" s="165">
        <f t="shared" si="185"/>
        <v>0</v>
      </c>
      <c r="J468" s="139"/>
      <c r="K468" s="166" t="s">
        <v>20</v>
      </c>
      <c r="L468" s="317"/>
      <c r="M468" s="318"/>
      <c r="N468" s="318"/>
      <c r="O468" s="319"/>
      <c r="P468" s="167">
        <v>0</v>
      </c>
      <c r="Q468" s="317"/>
      <c r="R468" s="324"/>
      <c r="S468" s="169">
        <f t="shared" si="186"/>
        <v>0</v>
      </c>
    </row>
    <row r="469" spans="1:19" ht="15" thickBot="1">
      <c r="A469" s="177" t="s">
        <v>11</v>
      </c>
      <c r="B469" s="320"/>
      <c r="C469" s="321"/>
      <c r="D469" s="321"/>
      <c r="E469" s="322"/>
      <c r="F469" s="178">
        <v>0</v>
      </c>
      <c r="G469" s="320"/>
      <c r="H469" s="322"/>
      <c r="I469" s="180">
        <f t="shared" si="185"/>
        <v>0</v>
      </c>
      <c r="J469" s="139"/>
      <c r="K469" s="181" t="s">
        <v>11</v>
      </c>
      <c r="L469" s="320"/>
      <c r="M469" s="321"/>
      <c r="N469" s="321"/>
      <c r="O469" s="322"/>
      <c r="P469" s="178">
        <v>0</v>
      </c>
      <c r="Q469" s="320"/>
      <c r="R469" s="325"/>
      <c r="S469" s="183">
        <f t="shared" si="186"/>
        <v>0</v>
      </c>
    </row>
    <row r="470" spans="1:19" ht="15">
      <c r="A470" s="184" t="s">
        <v>26</v>
      </c>
      <c r="B470" s="185">
        <f>SUM(B449:B465)</f>
        <v>0</v>
      </c>
      <c r="C470" s="185">
        <f t="shared" ref="C470:I470" si="187">SUM(C449:C465)</f>
        <v>0</v>
      </c>
      <c r="D470" s="185">
        <f t="shared" si="187"/>
        <v>0</v>
      </c>
      <c r="E470" s="185">
        <f t="shared" si="187"/>
        <v>0</v>
      </c>
      <c r="F470" s="185">
        <f t="shared" si="187"/>
        <v>407.29047389607427</v>
      </c>
      <c r="G470" s="185">
        <f t="shared" si="187"/>
        <v>0</v>
      </c>
      <c r="H470" s="187">
        <f t="shared" si="187"/>
        <v>0</v>
      </c>
      <c r="I470" s="144">
        <f t="shared" si="187"/>
        <v>407.29047389607427</v>
      </c>
      <c r="J470" s="139"/>
      <c r="K470" s="186" t="s">
        <v>26</v>
      </c>
      <c r="L470" s="185">
        <f>SUM(L449:L465)</f>
        <v>0</v>
      </c>
      <c r="M470" s="185">
        <f t="shared" ref="M470:S470" si="188">SUM(M449:M465)</f>
        <v>0</v>
      </c>
      <c r="N470" s="185">
        <f t="shared" si="188"/>
        <v>0</v>
      </c>
      <c r="O470" s="185">
        <f t="shared" si="188"/>
        <v>0</v>
      </c>
      <c r="P470" s="185">
        <f t="shared" si="188"/>
        <v>0</v>
      </c>
      <c r="Q470" s="185">
        <f t="shared" si="188"/>
        <v>0</v>
      </c>
      <c r="R470" s="187">
        <f t="shared" si="188"/>
        <v>0</v>
      </c>
      <c r="S470" s="188">
        <f t="shared" si="188"/>
        <v>0</v>
      </c>
    </row>
    <row r="471" spans="1:19" ht="15" thickBot="1">
      <c r="A471" s="15" t="s">
        <v>100</v>
      </c>
      <c r="B471" s="100">
        <f>IF($I470=0,"-",B470/$I470)</f>
        <v>0</v>
      </c>
      <c r="C471" s="100">
        <f t="shared" ref="C471:H471" si="189">IF($I470=0,"-",C470/$I470)</f>
        <v>0</v>
      </c>
      <c r="D471" s="100">
        <f t="shared" si="189"/>
        <v>0</v>
      </c>
      <c r="E471" s="100">
        <f t="shared" si="189"/>
        <v>0</v>
      </c>
      <c r="F471" s="100">
        <f t="shared" si="189"/>
        <v>1</v>
      </c>
      <c r="G471" s="100">
        <f t="shared" si="189"/>
        <v>0</v>
      </c>
      <c r="H471" s="101">
        <f t="shared" si="189"/>
        <v>0</v>
      </c>
      <c r="I471" s="102">
        <f>SUM(B471:H471)</f>
        <v>1</v>
      </c>
      <c r="J471" s="2"/>
      <c r="K471" s="27" t="s">
        <v>100</v>
      </c>
      <c r="L471" s="76" t="str">
        <f t="shared" ref="L471:R471" si="190">IF($S470=0,"-",L470/$S470)</f>
        <v>-</v>
      </c>
      <c r="M471" s="76" t="str">
        <f t="shared" si="190"/>
        <v>-</v>
      </c>
      <c r="N471" s="76" t="str">
        <f t="shared" si="190"/>
        <v>-</v>
      </c>
      <c r="O471" s="76" t="str">
        <f t="shared" si="190"/>
        <v>-</v>
      </c>
      <c r="P471" s="76" t="str">
        <f t="shared" si="190"/>
        <v>-</v>
      </c>
      <c r="Q471" s="76" t="str">
        <f t="shared" si="190"/>
        <v>-</v>
      </c>
      <c r="R471" s="77" t="str">
        <f t="shared" si="190"/>
        <v>-</v>
      </c>
      <c r="S471" s="78">
        <f>SUM(L471:R471)</f>
        <v>0</v>
      </c>
    </row>
    <row r="472" spans="1:19" ht="15" thickBot="1">
      <c r="A472" s="218"/>
      <c r="B472" s="218"/>
      <c r="C472" s="218"/>
      <c r="D472" s="218"/>
      <c r="E472" s="218"/>
      <c r="F472" s="218"/>
      <c r="G472" s="218"/>
      <c r="H472" s="218"/>
      <c r="I472" s="218"/>
      <c r="K472" s="218"/>
      <c r="L472" s="218"/>
      <c r="M472" s="218"/>
      <c r="N472" s="218"/>
      <c r="O472" s="218"/>
      <c r="P472" s="218"/>
      <c r="Q472" s="218"/>
      <c r="R472" s="218"/>
      <c r="S472" s="218"/>
    </row>
    <row r="473" spans="1:19" ht="28.5">
      <c r="A473" s="310" t="s">
        <v>42</v>
      </c>
      <c r="B473" s="135" t="s">
        <v>0</v>
      </c>
      <c r="C473" s="135" t="s">
        <v>1</v>
      </c>
      <c r="D473" s="135" t="s">
        <v>2</v>
      </c>
      <c r="E473" s="135" t="s">
        <v>3</v>
      </c>
      <c r="F473" s="135" t="s">
        <v>27</v>
      </c>
      <c r="G473" s="135" t="s">
        <v>4</v>
      </c>
      <c r="H473" s="135" t="s">
        <v>5</v>
      </c>
      <c r="I473" s="136" t="s">
        <v>6</v>
      </c>
      <c r="K473" s="312" t="s">
        <v>42</v>
      </c>
      <c r="L473" s="137" t="s">
        <v>0</v>
      </c>
      <c r="M473" s="137" t="s">
        <v>1</v>
      </c>
      <c r="N473" s="137" t="s">
        <v>2</v>
      </c>
      <c r="O473" s="137" t="s">
        <v>3</v>
      </c>
      <c r="P473" s="137" t="s">
        <v>27</v>
      </c>
      <c r="Q473" s="137" t="s">
        <v>4</v>
      </c>
      <c r="R473" s="137" t="s">
        <v>5</v>
      </c>
      <c r="S473" s="138" t="s">
        <v>6</v>
      </c>
    </row>
    <row r="474" spans="1:19" ht="15">
      <c r="A474" s="311" t="s">
        <v>42</v>
      </c>
      <c r="B474" s="294" t="s">
        <v>109</v>
      </c>
      <c r="C474" s="295"/>
      <c r="D474" s="295"/>
      <c r="E474" s="295"/>
      <c r="F474" s="295"/>
      <c r="G474" s="295"/>
      <c r="H474" s="295"/>
      <c r="I474" s="296"/>
      <c r="K474" s="313" t="s">
        <v>42</v>
      </c>
      <c r="L474" s="297" t="s">
        <v>109</v>
      </c>
      <c r="M474" s="298"/>
      <c r="N474" s="298"/>
      <c r="O474" s="298"/>
      <c r="P474" s="298"/>
      <c r="Q474" s="298"/>
      <c r="R474" s="298"/>
      <c r="S474" s="299"/>
    </row>
    <row r="475" spans="1:19" ht="15">
      <c r="A475" s="141" t="s">
        <v>7</v>
      </c>
      <c r="B475" s="314"/>
      <c r="C475" s="315"/>
      <c r="D475" s="315"/>
      <c r="E475" s="316"/>
      <c r="F475" s="142">
        <v>0</v>
      </c>
      <c r="G475" s="314"/>
      <c r="H475" s="316"/>
      <c r="I475" s="144">
        <f>SUM(B475:H475)</f>
        <v>0</v>
      </c>
      <c r="J475" s="139"/>
      <c r="K475" s="193" t="s">
        <v>7</v>
      </c>
      <c r="L475" s="314"/>
      <c r="M475" s="315"/>
      <c r="N475" s="315"/>
      <c r="O475" s="316"/>
      <c r="P475" s="142">
        <v>0</v>
      </c>
      <c r="Q475" s="314"/>
      <c r="R475" s="323"/>
      <c r="S475" s="195">
        <f>SUM(L475:R475)</f>
        <v>0</v>
      </c>
    </row>
    <row r="476" spans="1:19" ht="15">
      <c r="A476" s="149" t="s">
        <v>8</v>
      </c>
      <c r="B476" s="317"/>
      <c r="C476" s="318"/>
      <c r="D476" s="318"/>
      <c r="E476" s="319"/>
      <c r="F476" s="150">
        <v>0</v>
      </c>
      <c r="G476" s="317"/>
      <c r="H476" s="319"/>
      <c r="I476" s="152">
        <f t="shared" ref="I476:I495" si="191">SUM(B476:H476)</f>
        <v>0</v>
      </c>
      <c r="J476" s="139"/>
      <c r="K476" s="153" t="s">
        <v>8</v>
      </c>
      <c r="L476" s="317"/>
      <c r="M476" s="318"/>
      <c r="N476" s="318"/>
      <c r="O476" s="319"/>
      <c r="P476" s="154">
        <v>0</v>
      </c>
      <c r="Q476" s="317"/>
      <c r="R476" s="324"/>
      <c r="S476" s="156">
        <f t="shared" ref="S476:S495" si="192">SUM(L476:R476)</f>
        <v>0</v>
      </c>
    </row>
    <row r="477" spans="1:19" ht="15">
      <c r="A477" s="157" t="s">
        <v>10</v>
      </c>
      <c r="B477" s="317"/>
      <c r="C477" s="318"/>
      <c r="D477" s="318"/>
      <c r="E477" s="319"/>
      <c r="F477" s="146">
        <v>0</v>
      </c>
      <c r="G477" s="317"/>
      <c r="H477" s="319"/>
      <c r="I477" s="144">
        <f t="shared" si="191"/>
        <v>0</v>
      </c>
      <c r="J477" s="139"/>
      <c r="K477" s="159" t="s">
        <v>10</v>
      </c>
      <c r="L477" s="317"/>
      <c r="M477" s="318"/>
      <c r="N477" s="318"/>
      <c r="O477" s="319"/>
      <c r="P477" s="146">
        <v>0</v>
      </c>
      <c r="Q477" s="317"/>
      <c r="R477" s="324"/>
      <c r="S477" s="148">
        <f t="shared" si="192"/>
        <v>0</v>
      </c>
    </row>
    <row r="478" spans="1:19" ht="15">
      <c r="A478" s="149" t="s">
        <v>53</v>
      </c>
      <c r="B478" s="317"/>
      <c r="C478" s="318"/>
      <c r="D478" s="318"/>
      <c r="E478" s="319"/>
      <c r="F478" s="150">
        <v>0</v>
      </c>
      <c r="G478" s="317"/>
      <c r="H478" s="319"/>
      <c r="I478" s="152">
        <f t="shared" si="191"/>
        <v>0</v>
      </c>
      <c r="J478" s="139"/>
      <c r="K478" s="153" t="s">
        <v>53</v>
      </c>
      <c r="L478" s="317"/>
      <c r="M478" s="318"/>
      <c r="N478" s="318"/>
      <c r="O478" s="319"/>
      <c r="P478" s="154">
        <v>0</v>
      </c>
      <c r="Q478" s="317"/>
      <c r="R478" s="324"/>
      <c r="S478" s="156">
        <f t="shared" si="192"/>
        <v>0</v>
      </c>
    </row>
    <row r="479" spans="1:19" ht="15">
      <c r="A479" s="157" t="s">
        <v>16</v>
      </c>
      <c r="B479" s="317"/>
      <c r="C479" s="318"/>
      <c r="D479" s="318"/>
      <c r="E479" s="319"/>
      <c r="F479" s="146">
        <v>0</v>
      </c>
      <c r="G479" s="317"/>
      <c r="H479" s="319"/>
      <c r="I479" s="144">
        <f t="shared" si="191"/>
        <v>0</v>
      </c>
      <c r="J479" s="139"/>
      <c r="K479" s="159" t="s">
        <v>16</v>
      </c>
      <c r="L479" s="317"/>
      <c r="M479" s="318"/>
      <c r="N479" s="318"/>
      <c r="O479" s="319"/>
      <c r="P479" s="146">
        <v>0</v>
      </c>
      <c r="Q479" s="317"/>
      <c r="R479" s="324"/>
      <c r="S479" s="148">
        <f t="shared" si="192"/>
        <v>0</v>
      </c>
    </row>
    <row r="480" spans="1:19" ht="15">
      <c r="A480" s="149" t="s">
        <v>15</v>
      </c>
      <c r="B480" s="317"/>
      <c r="C480" s="318"/>
      <c r="D480" s="318"/>
      <c r="E480" s="319"/>
      <c r="F480" s="150">
        <v>0</v>
      </c>
      <c r="G480" s="317"/>
      <c r="H480" s="319"/>
      <c r="I480" s="152">
        <f t="shared" si="191"/>
        <v>0</v>
      </c>
      <c r="J480" s="139"/>
      <c r="K480" s="153" t="s">
        <v>15</v>
      </c>
      <c r="L480" s="317"/>
      <c r="M480" s="318"/>
      <c r="N480" s="318"/>
      <c r="O480" s="319"/>
      <c r="P480" s="154">
        <v>0</v>
      </c>
      <c r="Q480" s="317"/>
      <c r="R480" s="324"/>
      <c r="S480" s="156">
        <f t="shared" si="192"/>
        <v>0</v>
      </c>
    </row>
    <row r="481" spans="1:19" ht="15">
      <c r="A481" s="157" t="s">
        <v>55</v>
      </c>
      <c r="B481" s="317"/>
      <c r="C481" s="318"/>
      <c r="D481" s="318"/>
      <c r="E481" s="319"/>
      <c r="F481" s="146">
        <v>10318.341453893087</v>
      </c>
      <c r="G481" s="317"/>
      <c r="H481" s="319"/>
      <c r="I481" s="144">
        <f t="shared" si="191"/>
        <v>10318.341453893087</v>
      </c>
      <c r="J481" s="139"/>
      <c r="K481" s="159" t="s">
        <v>55</v>
      </c>
      <c r="L481" s="317"/>
      <c r="M481" s="318"/>
      <c r="N481" s="318"/>
      <c r="O481" s="319"/>
      <c r="P481" s="146">
        <v>6052.0561349337659</v>
      </c>
      <c r="Q481" s="317"/>
      <c r="R481" s="324"/>
      <c r="S481" s="148">
        <f t="shared" si="192"/>
        <v>6052.0561349337659</v>
      </c>
    </row>
    <row r="482" spans="1:19" ht="15">
      <c r="A482" s="149" t="s">
        <v>12</v>
      </c>
      <c r="B482" s="317"/>
      <c r="C482" s="318"/>
      <c r="D482" s="318"/>
      <c r="E482" s="319"/>
      <c r="F482" s="150">
        <v>2867.8431478100397</v>
      </c>
      <c r="G482" s="317"/>
      <c r="H482" s="319"/>
      <c r="I482" s="152">
        <f t="shared" si="191"/>
        <v>2867.8431478100397</v>
      </c>
      <c r="J482" s="139"/>
      <c r="K482" s="153" t="s">
        <v>12</v>
      </c>
      <c r="L482" s="317"/>
      <c r="M482" s="318"/>
      <c r="N482" s="318"/>
      <c r="O482" s="319"/>
      <c r="P482" s="154">
        <v>1331.4246617461022</v>
      </c>
      <c r="Q482" s="317"/>
      <c r="R482" s="324"/>
      <c r="S482" s="156">
        <f t="shared" si="192"/>
        <v>1331.4246617461022</v>
      </c>
    </row>
    <row r="483" spans="1:19" ht="15">
      <c r="A483" s="157" t="s">
        <v>56</v>
      </c>
      <c r="B483" s="317"/>
      <c r="C483" s="318"/>
      <c r="D483" s="318"/>
      <c r="E483" s="319"/>
      <c r="F483" s="146">
        <v>0</v>
      </c>
      <c r="G483" s="317"/>
      <c r="H483" s="319"/>
      <c r="I483" s="144">
        <f t="shared" si="191"/>
        <v>0</v>
      </c>
      <c r="J483" s="139"/>
      <c r="K483" s="159" t="s">
        <v>56</v>
      </c>
      <c r="L483" s="317"/>
      <c r="M483" s="318"/>
      <c r="N483" s="318"/>
      <c r="O483" s="319"/>
      <c r="P483" s="146">
        <v>0</v>
      </c>
      <c r="Q483" s="317"/>
      <c r="R483" s="324"/>
      <c r="S483" s="148">
        <f t="shared" si="192"/>
        <v>0</v>
      </c>
    </row>
    <row r="484" spans="1:19" ht="15">
      <c r="A484" s="149" t="s">
        <v>17</v>
      </c>
      <c r="B484" s="317"/>
      <c r="C484" s="318"/>
      <c r="D484" s="318"/>
      <c r="E484" s="319"/>
      <c r="F484" s="150">
        <v>6.644921240042704</v>
      </c>
      <c r="G484" s="317"/>
      <c r="H484" s="319"/>
      <c r="I484" s="152">
        <f t="shared" si="191"/>
        <v>6.644921240042704</v>
      </c>
      <c r="J484" s="139"/>
      <c r="K484" s="153" t="s">
        <v>17</v>
      </c>
      <c r="L484" s="317"/>
      <c r="M484" s="318"/>
      <c r="N484" s="318"/>
      <c r="O484" s="319"/>
      <c r="P484" s="154">
        <v>5.6339799145231044</v>
      </c>
      <c r="Q484" s="317"/>
      <c r="R484" s="324"/>
      <c r="S484" s="156">
        <f t="shared" si="192"/>
        <v>5.6339799145231044</v>
      </c>
    </row>
    <row r="485" spans="1:19" ht="15">
      <c r="A485" s="157" t="s">
        <v>141</v>
      </c>
      <c r="B485" s="317"/>
      <c r="C485" s="318"/>
      <c r="D485" s="318"/>
      <c r="E485" s="319"/>
      <c r="F485" s="146">
        <v>42.708251217809909</v>
      </c>
      <c r="G485" s="317"/>
      <c r="H485" s="319"/>
      <c r="I485" s="144">
        <f t="shared" si="191"/>
        <v>42.708251217809909</v>
      </c>
      <c r="J485" s="139"/>
      <c r="K485" s="159" t="s">
        <v>141</v>
      </c>
      <c r="L485" s="317"/>
      <c r="M485" s="318"/>
      <c r="N485" s="318"/>
      <c r="O485" s="319"/>
      <c r="P485" s="146">
        <v>29.193270460002708</v>
      </c>
      <c r="Q485" s="317"/>
      <c r="R485" s="324"/>
      <c r="S485" s="148">
        <f t="shared" si="192"/>
        <v>29.193270460002708</v>
      </c>
    </row>
    <row r="486" spans="1:19" ht="15">
      <c r="A486" s="149" t="s">
        <v>25</v>
      </c>
      <c r="B486" s="317"/>
      <c r="C486" s="318"/>
      <c r="D486" s="318"/>
      <c r="E486" s="319"/>
      <c r="F486" s="150">
        <v>146.00233226117558</v>
      </c>
      <c r="G486" s="317"/>
      <c r="H486" s="319"/>
      <c r="I486" s="152">
        <f t="shared" si="191"/>
        <v>146.00233226117558</v>
      </c>
      <c r="J486" s="139"/>
      <c r="K486" s="153" t="s">
        <v>25</v>
      </c>
      <c r="L486" s="317"/>
      <c r="M486" s="318"/>
      <c r="N486" s="318"/>
      <c r="O486" s="319"/>
      <c r="P486" s="154">
        <v>0</v>
      </c>
      <c r="Q486" s="317"/>
      <c r="R486" s="324"/>
      <c r="S486" s="156">
        <f t="shared" si="192"/>
        <v>0</v>
      </c>
    </row>
    <row r="487" spans="1:19" ht="15">
      <c r="A487" s="157" t="s">
        <v>24</v>
      </c>
      <c r="B487" s="317"/>
      <c r="C487" s="318"/>
      <c r="D487" s="318"/>
      <c r="E487" s="319"/>
      <c r="F487" s="146">
        <v>0</v>
      </c>
      <c r="G487" s="317"/>
      <c r="H487" s="319"/>
      <c r="I487" s="144">
        <f t="shared" si="191"/>
        <v>0</v>
      </c>
      <c r="J487" s="139"/>
      <c r="K487" s="159" t="s">
        <v>24</v>
      </c>
      <c r="L487" s="317"/>
      <c r="M487" s="318"/>
      <c r="N487" s="318"/>
      <c r="O487" s="319"/>
      <c r="P487" s="146">
        <v>0</v>
      </c>
      <c r="Q487" s="317"/>
      <c r="R487" s="324"/>
      <c r="S487" s="148">
        <f t="shared" si="192"/>
        <v>0</v>
      </c>
    </row>
    <row r="488" spans="1:19" ht="15">
      <c r="A488" s="149" t="s">
        <v>57</v>
      </c>
      <c r="B488" s="317"/>
      <c r="C488" s="318"/>
      <c r="D488" s="318"/>
      <c r="E488" s="319"/>
      <c r="F488" s="150">
        <v>0</v>
      </c>
      <c r="G488" s="317"/>
      <c r="H488" s="319"/>
      <c r="I488" s="152">
        <f t="shared" si="191"/>
        <v>0</v>
      </c>
      <c r="J488" s="139"/>
      <c r="K488" s="153" t="s">
        <v>57</v>
      </c>
      <c r="L488" s="317"/>
      <c r="M488" s="318"/>
      <c r="N488" s="318"/>
      <c r="O488" s="319"/>
      <c r="P488" s="154">
        <v>0</v>
      </c>
      <c r="Q488" s="317"/>
      <c r="R488" s="324"/>
      <c r="S488" s="156">
        <f t="shared" si="192"/>
        <v>0</v>
      </c>
    </row>
    <row r="489" spans="1:19" ht="15">
      <c r="A489" s="157" t="s">
        <v>22</v>
      </c>
      <c r="B489" s="317"/>
      <c r="C489" s="318"/>
      <c r="D489" s="318"/>
      <c r="E489" s="319"/>
      <c r="F489" s="146">
        <v>821.35423115653452</v>
      </c>
      <c r="G489" s="317"/>
      <c r="H489" s="319"/>
      <c r="I489" s="144">
        <f t="shared" si="191"/>
        <v>821.35423115653452</v>
      </c>
      <c r="J489" s="139"/>
      <c r="K489" s="159" t="s">
        <v>22</v>
      </c>
      <c r="L489" s="317"/>
      <c r="M489" s="318"/>
      <c r="N489" s="318"/>
      <c r="O489" s="319"/>
      <c r="P489" s="146">
        <v>480.30604716284597</v>
      </c>
      <c r="Q489" s="317"/>
      <c r="R489" s="324"/>
      <c r="S489" s="148">
        <f t="shared" si="192"/>
        <v>480.30604716284597</v>
      </c>
    </row>
    <row r="490" spans="1:19" ht="15">
      <c r="A490" s="149" t="s">
        <v>21</v>
      </c>
      <c r="B490" s="317"/>
      <c r="C490" s="318"/>
      <c r="D490" s="318"/>
      <c r="E490" s="319"/>
      <c r="F490" s="150">
        <v>0</v>
      </c>
      <c r="G490" s="317"/>
      <c r="H490" s="319"/>
      <c r="I490" s="152">
        <f t="shared" si="191"/>
        <v>0</v>
      </c>
      <c r="J490" s="139"/>
      <c r="K490" s="153" t="s">
        <v>21</v>
      </c>
      <c r="L490" s="317"/>
      <c r="M490" s="318"/>
      <c r="N490" s="318"/>
      <c r="O490" s="319"/>
      <c r="P490" s="154">
        <v>0</v>
      </c>
      <c r="Q490" s="317"/>
      <c r="R490" s="324"/>
      <c r="S490" s="156">
        <f t="shared" si="192"/>
        <v>0</v>
      </c>
    </row>
    <row r="491" spans="1:19" ht="15">
      <c r="A491" s="160" t="s">
        <v>61</v>
      </c>
      <c r="B491" s="317"/>
      <c r="C491" s="318"/>
      <c r="D491" s="318"/>
      <c r="E491" s="319"/>
      <c r="F491" s="146">
        <v>0</v>
      </c>
      <c r="G491" s="317"/>
      <c r="H491" s="319"/>
      <c r="I491" s="144">
        <f t="shared" si="191"/>
        <v>0</v>
      </c>
      <c r="J491" s="139"/>
      <c r="K491" s="161" t="s">
        <v>61</v>
      </c>
      <c r="L491" s="317"/>
      <c r="M491" s="318"/>
      <c r="N491" s="318"/>
      <c r="O491" s="319"/>
      <c r="P491" s="146">
        <v>0</v>
      </c>
      <c r="Q491" s="317"/>
      <c r="R491" s="324"/>
      <c r="S491" s="148">
        <f t="shared" si="192"/>
        <v>0</v>
      </c>
    </row>
    <row r="492" spans="1:19">
      <c r="A492" s="162" t="s">
        <v>23</v>
      </c>
      <c r="B492" s="317"/>
      <c r="C492" s="318"/>
      <c r="D492" s="318"/>
      <c r="E492" s="319"/>
      <c r="F492" s="163">
        <v>0</v>
      </c>
      <c r="G492" s="317"/>
      <c r="H492" s="319"/>
      <c r="I492" s="165">
        <f t="shared" si="191"/>
        <v>0</v>
      </c>
      <c r="J492" s="139"/>
      <c r="K492" s="166" t="s">
        <v>23</v>
      </c>
      <c r="L492" s="317"/>
      <c r="M492" s="318"/>
      <c r="N492" s="318"/>
      <c r="O492" s="319"/>
      <c r="P492" s="167">
        <v>0</v>
      </c>
      <c r="Q492" s="317"/>
      <c r="R492" s="324"/>
      <c r="S492" s="169">
        <f t="shared" si="192"/>
        <v>0</v>
      </c>
    </row>
    <row r="493" spans="1:19">
      <c r="A493" s="170" t="s">
        <v>19</v>
      </c>
      <c r="B493" s="317"/>
      <c r="C493" s="318"/>
      <c r="D493" s="318"/>
      <c r="E493" s="319"/>
      <c r="F493" s="171">
        <v>0</v>
      </c>
      <c r="G493" s="317"/>
      <c r="H493" s="319"/>
      <c r="I493" s="173">
        <f t="shared" si="191"/>
        <v>0</v>
      </c>
      <c r="J493" s="139"/>
      <c r="K493" s="174" t="s">
        <v>19</v>
      </c>
      <c r="L493" s="317"/>
      <c r="M493" s="318"/>
      <c r="N493" s="318"/>
      <c r="O493" s="319"/>
      <c r="P493" s="171">
        <v>0</v>
      </c>
      <c r="Q493" s="317"/>
      <c r="R493" s="324"/>
      <c r="S493" s="176">
        <f t="shared" si="192"/>
        <v>0</v>
      </c>
    </row>
    <row r="494" spans="1:19">
      <c r="A494" s="162" t="s">
        <v>20</v>
      </c>
      <c r="B494" s="317"/>
      <c r="C494" s="318"/>
      <c r="D494" s="318"/>
      <c r="E494" s="319"/>
      <c r="F494" s="163">
        <v>0</v>
      </c>
      <c r="G494" s="317"/>
      <c r="H494" s="319"/>
      <c r="I494" s="165">
        <f t="shared" si="191"/>
        <v>0</v>
      </c>
      <c r="J494" s="139"/>
      <c r="K494" s="166" t="s">
        <v>20</v>
      </c>
      <c r="L494" s="317"/>
      <c r="M494" s="318"/>
      <c r="N494" s="318"/>
      <c r="O494" s="319"/>
      <c r="P494" s="167">
        <v>0</v>
      </c>
      <c r="Q494" s="317"/>
      <c r="R494" s="324"/>
      <c r="S494" s="169">
        <f t="shared" si="192"/>
        <v>0</v>
      </c>
    </row>
    <row r="495" spans="1:19" ht="15" thickBot="1">
      <c r="A495" s="177" t="s">
        <v>11</v>
      </c>
      <c r="B495" s="320"/>
      <c r="C495" s="321"/>
      <c r="D495" s="321"/>
      <c r="E495" s="322"/>
      <c r="F495" s="178">
        <v>0</v>
      </c>
      <c r="G495" s="320"/>
      <c r="H495" s="322"/>
      <c r="I495" s="180">
        <f t="shared" si="191"/>
        <v>0</v>
      </c>
      <c r="J495" s="139"/>
      <c r="K495" s="181" t="s">
        <v>11</v>
      </c>
      <c r="L495" s="320"/>
      <c r="M495" s="321"/>
      <c r="N495" s="321"/>
      <c r="O495" s="322"/>
      <c r="P495" s="178">
        <v>0</v>
      </c>
      <c r="Q495" s="320"/>
      <c r="R495" s="325"/>
      <c r="S495" s="183">
        <f t="shared" si="192"/>
        <v>0</v>
      </c>
    </row>
    <row r="496" spans="1:19" ht="15">
      <c r="A496" s="184" t="s">
        <v>26</v>
      </c>
      <c r="B496" s="185">
        <f>SUM(B475:B491)</f>
        <v>0</v>
      </c>
      <c r="C496" s="185">
        <f t="shared" ref="C496:I496" si="193">SUM(C475:C491)</f>
        <v>0</v>
      </c>
      <c r="D496" s="185">
        <f t="shared" si="193"/>
        <v>0</v>
      </c>
      <c r="E496" s="185">
        <f t="shared" si="193"/>
        <v>0</v>
      </c>
      <c r="F496" s="185">
        <f t="shared" si="193"/>
        <v>14202.894337578688</v>
      </c>
      <c r="G496" s="185">
        <f t="shared" si="193"/>
        <v>0</v>
      </c>
      <c r="H496" s="187">
        <f t="shared" si="193"/>
        <v>0</v>
      </c>
      <c r="I496" s="144">
        <f t="shared" si="193"/>
        <v>14202.894337578688</v>
      </c>
      <c r="J496" s="139"/>
      <c r="K496" s="186" t="s">
        <v>26</v>
      </c>
      <c r="L496" s="185">
        <f>SUM(L475:L491)</f>
        <v>0</v>
      </c>
      <c r="M496" s="185">
        <f t="shared" ref="M496:S496" si="194">SUM(M475:M491)</f>
        <v>0</v>
      </c>
      <c r="N496" s="185">
        <f t="shared" si="194"/>
        <v>0</v>
      </c>
      <c r="O496" s="185">
        <f t="shared" si="194"/>
        <v>0</v>
      </c>
      <c r="P496" s="185">
        <f t="shared" si="194"/>
        <v>7898.6140942172406</v>
      </c>
      <c r="Q496" s="185">
        <f t="shared" si="194"/>
        <v>0</v>
      </c>
      <c r="R496" s="187">
        <f t="shared" si="194"/>
        <v>0</v>
      </c>
      <c r="S496" s="188">
        <f t="shared" si="194"/>
        <v>7898.6140942172406</v>
      </c>
    </row>
    <row r="497" spans="1:19" ht="15" thickBot="1">
      <c r="A497" s="15" t="s">
        <v>100</v>
      </c>
      <c r="B497" s="100">
        <f>IF($I496=0,"-",B496/$I496)</f>
        <v>0</v>
      </c>
      <c r="C497" s="100">
        <f t="shared" ref="C497:H497" si="195">IF($I496=0,"-",C496/$I496)</f>
        <v>0</v>
      </c>
      <c r="D497" s="100">
        <f t="shared" si="195"/>
        <v>0</v>
      </c>
      <c r="E497" s="100">
        <f t="shared" si="195"/>
        <v>0</v>
      </c>
      <c r="F497" s="100">
        <f t="shared" si="195"/>
        <v>1</v>
      </c>
      <c r="G497" s="100">
        <f t="shared" si="195"/>
        <v>0</v>
      </c>
      <c r="H497" s="101">
        <f t="shared" si="195"/>
        <v>0</v>
      </c>
      <c r="I497" s="102">
        <f>SUM(B497:H497)</f>
        <v>1</v>
      </c>
      <c r="J497" s="2"/>
      <c r="K497" s="27" t="s">
        <v>100</v>
      </c>
      <c r="L497" s="76">
        <f t="shared" ref="L497:R497" si="196">IF($S496=0,"-",L496/$S496)</f>
        <v>0</v>
      </c>
      <c r="M497" s="76">
        <f t="shared" si="196"/>
        <v>0</v>
      </c>
      <c r="N497" s="76">
        <f t="shared" si="196"/>
        <v>0</v>
      </c>
      <c r="O497" s="76">
        <f t="shared" si="196"/>
        <v>0</v>
      </c>
      <c r="P497" s="76">
        <f t="shared" si="196"/>
        <v>1</v>
      </c>
      <c r="Q497" s="76">
        <f t="shared" si="196"/>
        <v>0</v>
      </c>
      <c r="R497" s="77">
        <f t="shared" si="196"/>
        <v>0</v>
      </c>
      <c r="S497" s="78">
        <f>SUM(L497:R497)</f>
        <v>1</v>
      </c>
    </row>
    <row r="498" spans="1:19" ht="15" thickBot="1">
      <c r="A498" s="218"/>
      <c r="B498" s="218"/>
      <c r="C498" s="218"/>
      <c r="D498" s="218"/>
      <c r="E498" s="218"/>
      <c r="F498" s="218"/>
      <c r="G498" s="218"/>
      <c r="H498" s="218"/>
      <c r="I498" s="218"/>
      <c r="K498" s="218"/>
      <c r="L498" s="218"/>
      <c r="M498" s="218"/>
      <c r="N498" s="218"/>
      <c r="O498" s="218"/>
      <c r="P498" s="218"/>
      <c r="Q498" s="218"/>
      <c r="R498" s="218"/>
      <c r="S498" s="218"/>
    </row>
    <row r="499" spans="1:19" ht="28.5">
      <c r="A499" s="310" t="s">
        <v>43</v>
      </c>
      <c r="B499" s="135" t="s">
        <v>0</v>
      </c>
      <c r="C499" s="135" t="s">
        <v>1</v>
      </c>
      <c r="D499" s="135" t="s">
        <v>2</v>
      </c>
      <c r="E499" s="135" t="s">
        <v>3</v>
      </c>
      <c r="F499" s="135" t="s">
        <v>27</v>
      </c>
      <c r="G499" s="135" t="s">
        <v>4</v>
      </c>
      <c r="H499" s="135" t="s">
        <v>5</v>
      </c>
      <c r="I499" s="136" t="s">
        <v>6</v>
      </c>
      <c r="K499" s="312" t="s">
        <v>43</v>
      </c>
      <c r="L499" s="137" t="s">
        <v>0</v>
      </c>
      <c r="M499" s="137" t="s">
        <v>1</v>
      </c>
      <c r="N499" s="137" t="s">
        <v>2</v>
      </c>
      <c r="O499" s="137" t="s">
        <v>3</v>
      </c>
      <c r="P499" s="137" t="s">
        <v>27</v>
      </c>
      <c r="Q499" s="137" t="s">
        <v>4</v>
      </c>
      <c r="R499" s="137" t="s">
        <v>5</v>
      </c>
      <c r="S499" s="138" t="s">
        <v>6</v>
      </c>
    </row>
    <row r="500" spans="1:19" ht="15">
      <c r="A500" s="311" t="s">
        <v>43</v>
      </c>
      <c r="B500" s="294" t="s">
        <v>109</v>
      </c>
      <c r="C500" s="295"/>
      <c r="D500" s="295"/>
      <c r="E500" s="295"/>
      <c r="F500" s="295"/>
      <c r="G500" s="295"/>
      <c r="H500" s="295"/>
      <c r="I500" s="296"/>
      <c r="K500" s="313" t="s">
        <v>43</v>
      </c>
      <c r="L500" s="297" t="s">
        <v>109</v>
      </c>
      <c r="M500" s="298"/>
      <c r="N500" s="298"/>
      <c r="O500" s="298"/>
      <c r="P500" s="298"/>
      <c r="Q500" s="298"/>
      <c r="R500" s="298"/>
      <c r="S500" s="299"/>
    </row>
    <row r="501" spans="1:19" ht="15">
      <c r="A501" s="141" t="s">
        <v>7</v>
      </c>
      <c r="B501" s="314"/>
      <c r="C501" s="315"/>
      <c r="D501" s="315"/>
      <c r="E501" s="316"/>
      <c r="F501" s="142">
        <v>0</v>
      </c>
      <c r="G501" s="314"/>
      <c r="H501" s="316"/>
      <c r="I501" s="144">
        <f>SUM(B501:H501)</f>
        <v>0</v>
      </c>
      <c r="J501" s="139"/>
      <c r="K501" s="193" t="s">
        <v>7</v>
      </c>
      <c r="L501" s="314"/>
      <c r="M501" s="315"/>
      <c r="N501" s="315"/>
      <c r="O501" s="316"/>
      <c r="P501" s="142">
        <v>0</v>
      </c>
      <c r="Q501" s="314"/>
      <c r="R501" s="323"/>
      <c r="S501" s="195">
        <f>SUM(L501:R501)</f>
        <v>0</v>
      </c>
    </row>
    <row r="502" spans="1:19" ht="15">
      <c r="A502" s="149" t="s">
        <v>8</v>
      </c>
      <c r="B502" s="317"/>
      <c r="C502" s="318"/>
      <c r="D502" s="318"/>
      <c r="E502" s="319"/>
      <c r="F502" s="150">
        <v>0</v>
      </c>
      <c r="G502" s="317"/>
      <c r="H502" s="319"/>
      <c r="I502" s="152">
        <f t="shared" ref="I502:I521" si="197">SUM(B502:H502)</f>
        <v>0</v>
      </c>
      <c r="J502" s="139"/>
      <c r="K502" s="153" t="s">
        <v>8</v>
      </c>
      <c r="L502" s="317"/>
      <c r="M502" s="318"/>
      <c r="N502" s="318"/>
      <c r="O502" s="319"/>
      <c r="P502" s="154">
        <v>0</v>
      </c>
      <c r="Q502" s="317"/>
      <c r="R502" s="324"/>
      <c r="S502" s="156">
        <f t="shared" ref="S502:S521" si="198">SUM(L502:R502)</f>
        <v>0</v>
      </c>
    </row>
    <row r="503" spans="1:19" ht="15">
      <c r="A503" s="157" t="s">
        <v>10</v>
      </c>
      <c r="B503" s="317"/>
      <c r="C503" s="318"/>
      <c r="D503" s="318"/>
      <c r="E503" s="319"/>
      <c r="F503" s="146">
        <v>0</v>
      </c>
      <c r="G503" s="317"/>
      <c r="H503" s="319"/>
      <c r="I503" s="144">
        <f t="shared" si="197"/>
        <v>0</v>
      </c>
      <c r="J503" s="139"/>
      <c r="K503" s="159" t="s">
        <v>10</v>
      </c>
      <c r="L503" s="317"/>
      <c r="M503" s="318"/>
      <c r="N503" s="318"/>
      <c r="O503" s="319"/>
      <c r="P503" s="146">
        <v>0</v>
      </c>
      <c r="Q503" s="317"/>
      <c r="R503" s="324"/>
      <c r="S503" s="148">
        <f t="shared" si="198"/>
        <v>0</v>
      </c>
    </row>
    <row r="504" spans="1:19" ht="15">
      <c r="A504" s="149" t="s">
        <v>53</v>
      </c>
      <c r="B504" s="317"/>
      <c r="C504" s="318"/>
      <c r="D504" s="318"/>
      <c r="E504" s="319"/>
      <c r="F504" s="150">
        <v>0</v>
      </c>
      <c r="G504" s="317"/>
      <c r="H504" s="319"/>
      <c r="I504" s="152">
        <f t="shared" si="197"/>
        <v>0</v>
      </c>
      <c r="J504" s="139"/>
      <c r="K504" s="153" t="s">
        <v>53</v>
      </c>
      <c r="L504" s="317"/>
      <c r="M504" s="318"/>
      <c r="N504" s="318"/>
      <c r="O504" s="319"/>
      <c r="P504" s="154">
        <v>0</v>
      </c>
      <c r="Q504" s="317"/>
      <c r="R504" s="324"/>
      <c r="S504" s="156">
        <f t="shared" si="198"/>
        <v>0</v>
      </c>
    </row>
    <row r="505" spans="1:19" ht="15">
      <c r="A505" s="157" t="s">
        <v>16</v>
      </c>
      <c r="B505" s="317"/>
      <c r="C505" s="318"/>
      <c r="D505" s="318"/>
      <c r="E505" s="319"/>
      <c r="F505" s="146">
        <v>0</v>
      </c>
      <c r="G505" s="317"/>
      <c r="H505" s="319"/>
      <c r="I505" s="144">
        <f t="shared" si="197"/>
        <v>0</v>
      </c>
      <c r="J505" s="139"/>
      <c r="K505" s="159" t="s">
        <v>16</v>
      </c>
      <c r="L505" s="317"/>
      <c r="M505" s="318"/>
      <c r="N505" s="318"/>
      <c r="O505" s="319"/>
      <c r="P505" s="146">
        <v>0</v>
      </c>
      <c r="Q505" s="317"/>
      <c r="R505" s="324"/>
      <c r="S505" s="148">
        <f t="shared" si="198"/>
        <v>0</v>
      </c>
    </row>
    <row r="506" spans="1:19" ht="15">
      <c r="A506" s="149" t="s">
        <v>15</v>
      </c>
      <c r="B506" s="317"/>
      <c r="C506" s="318"/>
      <c r="D506" s="318"/>
      <c r="E506" s="319"/>
      <c r="F506" s="150">
        <v>0</v>
      </c>
      <c r="G506" s="317"/>
      <c r="H506" s="319"/>
      <c r="I506" s="152">
        <f t="shared" si="197"/>
        <v>0</v>
      </c>
      <c r="J506" s="139"/>
      <c r="K506" s="153" t="s">
        <v>15</v>
      </c>
      <c r="L506" s="317"/>
      <c r="M506" s="318"/>
      <c r="N506" s="318"/>
      <c r="O506" s="319"/>
      <c r="P506" s="154">
        <v>0</v>
      </c>
      <c r="Q506" s="317"/>
      <c r="R506" s="324"/>
      <c r="S506" s="156">
        <f t="shared" si="198"/>
        <v>0</v>
      </c>
    </row>
    <row r="507" spans="1:19" ht="15">
      <c r="A507" s="157" t="s">
        <v>55</v>
      </c>
      <c r="B507" s="317"/>
      <c r="C507" s="318"/>
      <c r="D507" s="318"/>
      <c r="E507" s="319"/>
      <c r="F507" s="146">
        <v>0</v>
      </c>
      <c r="G507" s="317"/>
      <c r="H507" s="319"/>
      <c r="I507" s="144">
        <f t="shared" si="197"/>
        <v>0</v>
      </c>
      <c r="J507" s="139"/>
      <c r="K507" s="159" t="s">
        <v>55</v>
      </c>
      <c r="L507" s="317"/>
      <c r="M507" s="318"/>
      <c r="N507" s="318"/>
      <c r="O507" s="319"/>
      <c r="P507" s="146">
        <v>0</v>
      </c>
      <c r="Q507" s="317"/>
      <c r="R507" s="324"/>
      <c r="S507" s="148">
        <f t="shared" si="198"/>
        <v>0</v>
      </c>
    </row>
    <row r="508" spans="1:19" ht="15">
      <c r="A508" s="149" t="s">
        <v>12</v>
      </c>
      <c r="B508" s="317"/>
      <c r="C508" s="318"/>
      <c r="D508" s="318"/>
      <c r="E508" s="319"/>
      <c r="F508" s="150">
        <v>0</v>
      </c>
      <c r="G508" s="317"/>
      <c r="H508" s="319"/>
      <c r="I508" s="152">
        <f t="shared" si="197"/>
        <v>0</v>
      </c>
      <c r="J508" s="139"/>
      <c r="K508" s="153" t="s">
        <v>12</v>
      </c>
      <c r="L508" s="317"/>
      <c r="M508" s="318"/>
      <c r="N508" s="318"/>
      <c r="O508" s="319"/>
      <c r="P508" s="154">
        <v>0</v>
      </c>
      <c r="Q508" s="317"/>
      <c r="R508" s="324"/>
      <c r="S508" s="156">
        <f t="shared" si="198"/>
        <v>0</v>
      </c>
    </row>
    <row r="509" spans="1:19" ht="15">
      <c r="A509" s="157" t="s">
        <v>56</v>
      </c>
      <c r="B509" s="317"/>
      <c r="C509" s="318"/>
      <c r="D509" s="318"/>
      <c r="E509" s="319"/>
      <c r="F509" s="146">
        <v>0</v>
      </c>
      <c r="G509" s="317"/>
      <c r="H509" s="319"/>
      <c r="I509" s="144">
        <f t="shared" si="197"/>
        <v>0</v>
      </c>
      <c r="J509" s="139"/>
      <c r="K509" s="159" t="s">
        <v>56</v>
      </c>
      <c r="L509" s="317"/>
      <c r="M509" s="318"/>
      <c r="N509" s="318"/>
      <c r="O509" s="319"/>
      <c r="P509" s="146">
        <v>0</v>
      </c>
      <c r="Q509" s="317"/>
      <c r="R509" s="324"/>
      <c r="S509" s="148">
        <f t="shared" si="198"/>
        <v>0</v>
      </c>
    </row>
    <row r="510" spans="1:19" ht="15">
      <c r="A510" s="149" t="s">
        <v>17</v>
      </c>
      <c r="B510" s="317"/>
      <c r="C510" s="318"/>
      <c r="D510" s="318"/>
      <c r="E510" s="319"/>
      <c r="F510" s="150">
        <v>0</v>
      </c>
      <c r="G510" s="317"/>
      <c r="H510" s="319"/>
      <c r="I510" s="152">
        <f t="shared" si="197"/>
        <v>0</v>
      </c>
      <c r="J510" s="139"/>
      <c r="K510" s="153" t="s">
        <v>17</v>
      </c>
      <c r="L510" s="317"/>
      <c r="M510" s="318"/>
      <c r="N510" s="318"/>
      <c r="O510" s="319"/>
      <c r="P510" s="154">
        <v>0</v>
      </c>
      <c r="Q510" s="317"/>
      <c r="R510" s="324"/>
      <c r="S510" s="156">
        <f t="shared" si="198"/>
        <v>0</v>
      </c>
    </row>
    <row r="511" spans="1:19" ht="15">
      <c r="A511" s="157" t="s">
        <v>141</v>
      </c>
      <c r="B511" s="317"/>
      <c r="C511" s="318"/>
      <c r="D511" s="318"/>
      <c r="E511" s="319"/>
      <c r="F511" s="146">
        <v>0</v>
      </c>
      <c r="G511" s="317"/>
      <c r="H511" s="319"/>
      <c r="I511" s="144">
        <f t="shared" si="197"/>
        <v>0</v>
      </c>
      <c r="J511" s="139"/>
      <c r="K511" s="159" t="s">
        <v>141</v>
      </c>
      <c r="L511" s="317"/>
      <c r="M511" s="318"/>
      <c r="N511" s="318"/>
      <c r="O511" s="319"/>
      <c r="P511" s="146">
        <v>0</v>
      </c>
      <c r="Q511" s="317"/>
      <c r="R511" s="324"/>
      <c r="S511" s="148">
        <f t="shared" si="198"/>
        <v>0</v>
      </c>
    </row>
    <row r="512" spans="1:19" ht="15">
      <c r="A512" s="149" t="s">
        <v>25</v>
      </c>
      <c r="B512" s="317"/>
      <c r="C512" s="318"/>
      <c r="D512" s="318"/>
      <c r="E512" s="319"/>
      <c r="F512" s="150">
        <v>0</v>
      </c>
      <c r="G512" s="317"/>
      <c r="H512" s="319"/>
      <c r="I512" s="152">
        <f t="shared" si="197"/>
        <v>0</v>
      </c>
      <c r="J512" s="139"/>
      <c r="K512" s="153" t="s">
        <v>25</v>
      </c>
      <c r="L512" s="317"/>
      <c r="M512" s="318"/>
      <c r="N512" s="318"/>
      <c r="O512" s="319"/>
      <c r="P512" s="154">
        <v>0</v>
      </c>
      <c r="Q512" s="317"/>
      <c r="R512" s="324"/>
      <c r="S512" s="156">
        <f t="shared" si="198"/>
        <v>0</v>
      </c>
    </row>
    <row r="513" spans="1:19" ht="15">
      <c r="A513" s="157" t="s">
        <v>24</v>
      </c>
      <c r="B513" s="317"/>
      <c r="C513" s="318"/>
      <c r="D513" s="318"/>
      <c r="E513" s="319"/>
      <c r="F513" s="146">
        <v>0</v>
      </c>
      <c r="G513" s="317"/>
      <c r="H513" s="319"/>
      <c r="I513" s="144">
        <f t="shared" si="197"/>
        <v>0</v>
      </c>
      <c r="J513" s="139"/>
      <c r="K513" s="159" t="s">
        <v>24</v>
      </c>
      <c r="L513" s="317"/>
      <c r="M513" s="318"/>
      <c r="N513" s="318"/>
      <c r="O513" s="319"/>
      <c r="P513" s="146">
        <v>0</v>
      </c>
      <c r="Q513" s="317"/>
      <c r="R513" s="324"/>
      <c r="S513" s="148">
        <f t="shared" si="198"/>
        <v>0</v>
      </c>
    </row>
    <row r="514" spans="1:19" ht="15">
      <c r="A514" s="149" t="s">
        <v>57</v>
      </c>
      <c r="B514" s="317"/>
      <c r="C514" s="318"/>
      <c r="D514" s="318"/>
      <c r="E514" s="319"/>
      <c r="F514" s="150">
        <v>0</v>
      </c>
      <c r="G514" s="317"/>
      <c r="H514" s="319"/>
      <c r="I514" s="152">
        <f t="shared" si="197"/>
        <v>0</v>
      </c>
      <c r="J514" s="139"/>
      <c r="K514" s="153" t="s">
        <v>57</v>
      </c>
      <c r="L514" s="317"/>
      <c r="M514" s="318"/>
      <c r="N514" s="318"/>
      <c r="O514" s="319"/>
      <c r="P514" s="154">
        <v>0</v>
      </c>
      <c r="Q514" s="317"/>
      <c r="R514" s="324"/>
      <c r="S514" s="156">
        <f t="shared" si="198"/>
        <v>0</v>
      </c>
    </row>
    <row r="515" spans="1:19" ht="15">
      <c r="A515" s="157" t="s">
        <v>22</v>
      </c>
      <c r="B515" s="317"/>
      <c r="C515" s="318"/>
      <c r="D515" s="318"/>
      <c r="E515" s="319"/>
      <c r="F515" s="146">
        <v>0</v>
      </c>
      <c r="G515" s="317"/>
      <c r="H515" s="319"/>
      <c r="I515" s="144">
        <f t="shared" si="197"/>
        <v>0</v>
      </c>
      <c r="J515" s="139"/>
      <c r="K515" s="159" t="s">
        <v>22</v>
      </c>
      <c r="L515" s="317"/>
      <c r="M515" s="318"/>
      <c r="N515" s="318"/>
      <c r="O515" s="319"/>
      <c r="P515" s="146">
        <v>0</v>
      </c>
      <c r="Q515" s="317"/>
      <c r="R515" s="324"/>
      <c r="S515" s="148">
        <f t="shared" si="198"/>
        <v>0</v>
      </c>
    </row>
    <row r="516" spans="1:19" ht="15">
      <c r="A516" s="149" t="s">
        <v>21</v>
      </c>
      <c r="B516" s="317"/>
      <c r="C516" s="318"/>
      <c r="D516" s="318"/>
      <c r="E516" s="319"/>
      <c r="F516" s="150">
        <v>0</v>
      </c>
      <c r="G516" s="317"/>
      <c r="H516" s="319"/>
      <c r="I516" s="152">
        <f t="shared" si="197"/>
        <v>0</v>
      </c>
      <c r="J516" s="139"/>
      <c r="K516" s="153" t="s">
        <v>21</v>
      </c>
      <c r="L516" s="317"/>
      <c r="M516" s="318"/>
      <c r="N516" s="318"/>
      <c r="O516" s="319"/>
      <c r="P516" s="154">
        <v>0</v>
      </c>
      <c r="Q516" s="317"/>
      <c r="R516" s="324"/>
      <c r="S516" s="156">
        <f t="shared" si="198"/>
        <v>0</v>
      </c>
    </row>
    <row r="517" spans="1:19" ht="15">
      <c r="A517" s="160" t="s">
        <v>61</v>
      </c>
      <c r="B517" s="317"/>
      <c r="C517" s="318"/>
      <c r="D517" s="318"/>
      <c r="E517" s="319"/>
      <c r="F517" s="146">
        <v>0</v>
      </c>
      <c r="G517" s="317"/>
      <c r="H517" s="319"/>
      <c r="I517" s="144">
        <f t="shared" si="197"/>
        <v>0</v>
      </c>
      <c r="J517" s="139"/>
      <c r="K517" s="161" t="s">
        <v>61</v>
      </c>
      <c r="L517" s="317"/>
      <c r="M517" s="318"/>
      <c r="N517" s="318"/>
      <c r="O517" s="319"/>
      <c r="P517" s="146">
        <v>0</v>
      </c>
      <c r="Q517" s="317"/>
      <c r="R517" s="324"/>
      <c r="S517" s="148">
        <f t="shared" si="198"/>
        <v>0</v>
      </c>
    </row>
    <row r="518" spans="1:19">
      <c r="A518" s="162" t="s">
        <v>23</v>
      </c>
      <c r="B518" s="317"/>
      <c r="C518" s="318"/>
      <c r="D518" s="318"/>
      <c r="E518" s="319"/>
      <c r="F518" s="163">
        <v>0</v>
      </c>
      <c r="G518" s="317"/>
      <c r="H518" s="319"/>
      <c r="I518" s="165">
        <f t="shared" si="197"/>
        <v>0</v>
      </c>
      <c r="J518" s="139"/>
      <c r="K518" s="166" t="s">
        <v>23</v>
      </c>
      <c r="L518" s="317"/>
      <c r="M518" s="318"/>
      <c r="N518" s="318"/>
      <c r="O518" s="319"/>
      <c r="P518" s="167">
        <v>0</v>
      </c>
      <c r="Q518" s="317"/>
      <c r="R518" s="324"/>
      <c r="S518" s="169">
        <f t="shared" si="198"/>
        <v>0</v>
      </c>
    </row>
    <row r="519" spans="1:19">
      <c r="A519" s="170" t="s">
        <v>19</v>
      </c>
      <c r="B519" s="317"/>
      <c r="C519" s="318"/>
      <c r="D519" s="318"/>
      <c r="E519" s="319"/>
      <c r="F519" s="171">
        <v>0</v>
      </c>
      <c r="G519" s="317"/>
      <c r="H519" s="319"/>
      <c r="I519" s="173">
        <f t="shared" si="197"/>
        <v>0</v>
      </c>
      <c r="J519" s="139"/>
      <c r="K519" s="174" t="s">
        <v>19</v>
      </c>
      <c r="L519" s="317"/>
      <c r="M519" s="318"/>
      <c r="N519" s="318"/>
      <c r="O519" s="319"/>
      <c r="P519" s="171">
        <v>0</v>
      </c>
      <c r="Q519" s="317"/>
      <c r="R519" s="324"/>
      <c r="S519" s="176">
        <f t="shared" si="198"/>
        <v>0</v>
      </c>
    </row>
    <row r="520" spans="1:19">
      <c r="A520" s="162" t="s">
        <v>20</v>
      </c>
      <c r="B520" s="317"/>
      <c r="C520" s="318"/>
      <c r="D520" s="318"/>
      <c r="E520" s="319"/>
      <c r="F520" s="163">
        <v>0</v>
      </c>
      <c r="G520" s="317"/>
      <c r="H520" s="319"/>
      <c r="I520" s="165">
        <f t="shared" si="197"/>
        <v>0</v>
      </c>
      <c r="J520" s="139"/>
      <c r="K520" s="166" t="s">
        <v>20</v>
      </c>
      <c r="L520" s="317"/>
      <c r="M520" s="318"/>
      <c r="N520" s="318"/>
      <c r="O520" s="319"/>
      <c r="P520" s="167">
        <v>0</v>
      </c>
      <c r="Q520" s="317"/>
      <c r="R520" s="324"/>
      <c r="S520" s="169">
        <f t="shared" si="198"/>
        <v>0</v>
      </c>
    </row>
    <row r="521" spans="1:19" ht="15" thickBot="1">
      <c r="A521" s="177" t="s">
        <v>11</v>
      </c>
      <c r="B521" s="320"/>
      <c r="C521" s="321"/>
      <c r="D521" s="321"/>
      <c r="E521" s="322"/>
      <c r="F521" s="178">
        <v>0</v>
      </c>
      <c r="G521" s="320"/>
      <c r="H521" s="322"/>
      <c r="I521" s="180">
        <f t="shared" si="197"/>
        <v>0</v>
      </c>
      <c r="J521" s="139"/>
      <c r="K521" s="181" t="s">
        <v>11</v>
      </c>
      <c r="L521" s="320"/>
      <c r="M521" s="321"/>
      <c r="N521" s="321"/>
      <c r="O521" s="322"/>
      <c r="P521" s="178">
        <v>0</v>
      </c>
      <c r="Q521" s="320"/>
      <c r="R521" s="325"/>
      <c r="S521" s="183">
        <f t="shared" si="198"/>
        <v>0</v>
      </c>
    </row>
    <row r="522" spans="1:19" ht="15">
      <c r="A522" s="184" t="s">
        <v>26</v>
      </c>
      <c r="B522" s="185">
        <f>SUM(B501:B517)</f>
        <v>0</v>
      </c>
      <c r="C522" s="185">
        <f t="shared" ref="C522:I522" si="199">SUM(C501:C517)</f>
        <v>0</v>
      </c>
      <c r="D522" s="185">
        <f t="shared" si="199"/>
        <v>0</v>
      </c>
      <c r="E522" s="185">
        <f t="shared" si="199"/>
        <v>0</v>
      </c>
      <c r="F522" s="185">
        <f t="shared" si="199"/>
        <v>0</v>
      </c>
      <c r="G522" s="185">
        <f t="shared" si="199"/>
        <v>0</v>
      </c>
      <c r="H522" s="187">
        <f t="shared" si="199"/>
        <v>0</v>
      </c>
      <c r="I522" s="144">
        <f t="shared" si="199"/>
        <v>0</v>
      </c>
      <c r="J522" s="139"/>
      <c r="K522" s="186" t="s">
        <v>26</v>
      </c>
      <c r="L522" s="185">
        <f>SUM(L501:L517)</f>
        <v>0</v>
      </c>
      <c r="M522" s="185">
        <f t="shared" ref="M522:S522" si="200">SUM(M501:M517)</f>
        <v>0</v>
      </c>
      <c r="N522" s="185">
        <f t="shared" si="200"/>
        <v>0</v>
      </c>
      <c r="O522" s="185">
        <f t="shared" si="200"/>
        <v>0</v>
      </c>
      <c r="P522" s="185">
        <f t="shared" si="200"/>
        <v>0</v>
      </c>
      <c r="Q522" s="185">
        <f t="shared" si="200"/>
        <v>0</v>
      </c>
      <c r="R522" s="187">
        <f t="shared" si="200"/>
        <v>0</v>
      </c>
      <c r="S522" s="188">
        <f t="shared" si="200"/>
        <v>0</v>
      </c>
    </row>
    <row r="523" spans="1:19" ht="15" thickBot="1">
      <c r="A523" s="15" t="s">
        <v>100</v>
      </c>
      <c r="B523" s="100" t="str">
        <f>IF($I522=0,"-",B522/$I522)</f>
        <v>-</v>
      </c>
      <c r="C523" s="100" t="str">
        <f t="shared" ref="C523:H523" si="201">IF($I522=0,"-",C522/$I522)</f>
        <v>-</v>
      </c>
      <c r="D523" s="100" t="str">
        <f t="shared" si="201"/>
        <v>-</v>
      </c>
      <c r="E523" s="100" t="str">
        <f t="shared" si="201"/>
        <v>-</v>
      </c>
      <c r="F523" s="100" t="str">
        <f t="shared" si="201"/>
        <v>-</v>
      </c>
      <c r="G523" s="100" t="str">
        <f t="shared" si="201"/>
        <v>-</v>
      </c>
      <c r="H523" s="101" t="str">
        <f t="shared" si="201"/>
        <v>-</v>
      </c>
      <c r="I523" s="102">
        <f>SUM(B523:H523)</f>
        <v>0</v>
      </c>
      <c r="J523" s="2"/>
      <c r="K523" s="27" t="s">
        <v>100</v>
      </c>
      <c r="L523" s="76" t="str">
        <f t="shared" ref="L523:R523" si="202">IF($S522=0,"-",L522/$S522)</f>
        <v>-</v>
      </c>
      <c r="M523" s="76" t="str">
        <f t="shared" si="202"/>
        <v>-</v>
      </c>
      <c r="N523" s="76" t="str">
        <f t="shared" si="202"/>
        <v>-</v>
      </c>
      <c r="O523" s="76" t="str">
        <f t="shared" si="202"/>
        <v>-</v>
      </c>
      <c r="P523" s="76" t="str">
        <f t="shared" si="202"/>
        <v>-</v>
      </c>
      <c r="Q523" s="76" t="str">
        <f t="shared" si="202"/>
        <v>-</v>
      </c>
      <c r="R523" s="77" t="str">
        <f t="shared" si="202"/>
        <v>-</v>
      </c>
      <c r="S523" s="78">
        <f>SUM(L523:R523)</f>
        <v>0</v>
      </c>
    </row>
    <row r="524" spans="1:19" ht="15" thickBot="1">
      <c r="A524" s="218"/>
      <c r="B524" s="218"/>
      <c r="C524" s="218"/>
      <c r="D524" s="218"/>
      <c r="E524" s="218"/>
      <c r="F524" s="218"/>
      <c r="G524" s="218"/>
      <c r="H524" s="218"/>
      <c r="I524" s="218"/>
      <c r="K524" s="218"/>
      <c r="L524" s="218"/>
      <c r="M524" s="218"/>
      <c r="N524" s="218"/>
      <c r="O524" s="218"/>
      <c r="P524" s="218"/>
      <c r="Q524" s="218"/>
      <c r="R524" s="218"/>
      <c r="S524" s="218"/>
    </row>
    <row r="525" spans="1:19" ht="28.5">
      <c r="A525" s="310" t="s">
        <v>44</v>
      </c>
      <c r="B525" s="135" t="s">
        <v>0</v>
      </c>
      <c r="C525" s="135" t="s">
        <v>1</v>
      </c>
      <c r="D525" s="135" t="s">
        <v>2</v>
      </c>
      <c r="E525" s="135" t="s">
        <v>3</v>
      </c>
      <c r="F525" s="135" t="s">
        <v>27</v>
      </c>
      <c r="G525" s="135" t="s">
        <v>4</v>
      </c>
      <c r="H525" s="135" t="s">
        <v>5</v>
      </c>
      <c r="I525" s="136" t="s">
        <v>6</v>
      </c>
      <c r="K525" s="312" t="s">
        <v>44</v>
      </c>
      <c r="L525" s="137" t="s">
        <v>0</v>
      </c>
      <c r="M525" s="137" t="s">
        <v>1</v>
      </c>
      <c r="N525" s="137" t="s">
        <v>2</v>
      </c>
      <c r="O525" s="137" t="s">
        <v>3</v>
      </c>
      <c r="P525" s="137" t="s">
        <v>27</v>
      </c>
      <c r="Q525" s="137" t="s">
        <v>4</v>
      </c>
      <c r="R525" s="137" t="s">
        <v>5</v>
      </c>
      <c r="S525" s="138" t="s">
        <v>6</v>
      </c>
    </row>
    <row r="526" spans="1:19" ht="15">
      <c r="A526" s="311" t="s">
        <v>44</v>
      </c>
      <c r="B526" s="294" t="s">
        <v>109</v>
      </c>
      <c r="C526" s="295"/>
      <c r="D526" s="295"/>
      <c r="E526" s="295"/>
      <c r="F526" s="295"/>
      <c r="G526" s="295"/>
      <c r="H526" s="295"/>
      <c r="I526" s="296"/>
      <c r="K526" s="313" t="s">
        <v>44</v>
      </c>
      <c r="L526" s="297" t="s">
        <v>109</v>
      </c>
      <c r="M526" s="298"/>
      <c r="N526" s="298"/>
      <c r="O526" s="298"/>
      <c r="P526" s="298"/>
      <c r="Q526" s="298"/>
      <c r="R526" s="298"/>
      <c r="S526" s="299"/>
    </row>
    <row r="527" spans="1:19" ht="15">
      <c r="A527" s="141" t="s">
        <v>7</v>
      </c>
      <c r="B527" s="314"/>
      <c r="C527" s="315"/>
      <c r="D527" s="315"/>
      <c r="E527" s="316"/>
      <c r="F527" s="142">
        <v>0</v>
      </c>
      <c r="G527" s="314"/>
      <c r="H527" s="316"/>
      <c r="I527" s="144">
        <f>SUM(B527:H527)</f>
        <v>0</v>
      </c>
      <c r="J527" s="139"/>
      <c r="K527" s="193" t="s">
        <v>7</v>
      </c>
      <c r="L527" s="314"/>
      <c r="M527" s="315"/>
      <c r="N527" s="315"/>
      <c r="O527" s="316"/>
      <c r="P527" s="142">
        <v>0</v>
      </c>
      <c r="Q527" s="314"/>
      <c r="R527" s="323"/>
      <c r="S527" s="195">
        <f>SUM(L527:R527)</f>
        <v>0</v>
      </c>
    </row>
    <row r="528" spans="1:19" ht="15">
      <c r="A528" s="149" t="s">
        <v>8</v>
      </c>
      <c r="B528" s="317"/>
      <c r="C528" s="318"/>
      <c r="D528" s="318"/>
      <c r="E528" s="319"/>
      <c r="F528" s="150">
        <v>0</v>
      </c>
      <c r="G528" s="317"/>
      <c r="H528" s="319"/>
      <c r="I528" s="152">
        <f t="shared" ref="I528:I547" si="203">SUM(B528:H528)</f>
        <v>0</v>
      </c>
      <c r="J528" s="139"/>
      <c r="K528" s="153" t="s">
        <v>8</v>
      </c>
      <c r="L528" s="317"/>
      <c r="M528" s="318"/>
      <c r="N528" s="318"/>
      <c r="O528" s="319"/>
      <c r="P528" s="154">
        <v>0</v>
      </c>
      <c r="Q528" s="317"/>
      <c r="R528" s="324"/>
      <c r="S528" s="156">
        <f t="shared" ref="S528:S547" si="204">SUM(L528:R528)</f>
        <v>0</v>
      </c>
    </row>
    <row r="529" spans="1:19" ht="15">
      <c r="A529" s="157" t="s">
        <v>10</v>
      </c>
      <c r="B529" s="317"/>
      <c r="C529" s="318"/>
      <c r="D529" s="318"/>
      <c r="E529" s="319"/>
      <c r="F529" s="146">
        <v>0</v>
      </c>
      <c r="G529" s="317"/>
      <c r="H529" s="319"/>
      <c r="I529" s="144">
        <f t="shared" si="203"/>
        <v>0</v>
      </c>
      <c r="J529" s="139"/>
      <c r="K529" s="159" t="s">
        <v>10</v>
      </c>
      <c r="L529" s="317"/>
      <c r="M529" s="318"/>
      <c r="N529" s="318"/>
      <c r="O529" s="319"/>
      <c r="P529" s="146">
        <v>0</v>
      </c>
      <c r="Q529" s="317"/>
      <c r="R529" s="324"/>
      <c r="S529" s="148">
        <f t="shared" si="204"/>
        <v>0</v>
      </c>
    </row>
    <row r="530" spans="1:19" ht="15">
      <c r="A530" s="149" t="s">
        <v>53</v>
      </c>
      <c r="B530" s="317"/>
      <c r="C530" s="318"/>
      <c r="D530" s="318"/>
      <c r="E530" s="319"/>
      <c r="F530" s="150">
        <v>0</v>
      </c>
      <c r="G530" s="317"/>
      <c r="H530" s="319"/>
      <c r="I530" s="152">
        <f t="shared" si="203"/>
        <v>0</v>
      </c>
      <c r="J530" s="139"/>
      <c r="K530" s="153" t="s">
        <v>53</v>
      </c>
      <c r="L530" s="317"/>
      <c r="M530" s="318"/>
      <c r="N530" s="318"/>
      <c r="O530" s="319"/>
      <c r="P530" s="154">
        <v>0</v>
      </c>
      <c r="Q530" s="317"/>
      <c r="R530" s="324"/>
      <c r="S530" s="156">
        <f t="shared" si="204"/>
        <v>0</v>
      </c>
    </row>
    <row r="531" spans="1:19" ht="15">
      <c r="A531" s="157" t="s">
        <v>16</v>
      </c>
      <c r="B531" s="317"/>
      <c r="C531" s="318"/>
      <c r="D531" s="318"/>
      <c r="E531" s="319"/>
      <c r="F531" s="146">
        <v>0</v>
      </c>
      <c r="G531" s="317"/>
      <c r="H531" s="319"/>
      <c r="I531" s="144">
        <f t="shared" si="203"/>
        <v>0</v>
      </c>
      <c r="J531" s="139"/>
      <c r="K531" s="159" t="s">
        <v>16</v>
      </c>
      <c r="L531" s="317"/>
      <c r="M531" s="318"/>
      <c r="N531" s="318"/>
      <c r="O531" s="319"/>
      <c r="P531" s="146">
        <v>0</v>
      </c>
      <c r="Q531" s="317"/>
      <c r="R531" s="324"/>
      <c r="S531" s="148">
        <f t="shared" si="204"/>
        <v>0</v>
      </c>
    </row>
    <row r="532" spans="1:19" ht="15">
      <c r="A532" s="149" t="s">
        <v>15</v>
      </c>
      <c r="B532" s="317"/>
      <c r="C532" s="318"/>
      <c r="D532" s="318"/>
      <c r="E532" s="319"/>
      <c r="F532" s="150">
        <v>0</v>
      </c>
      <c r="G532" s="317"/>
      <c r="H532" s="319"/>
      <c r="I532" s="152">
        <f t="shared" si="203"/>
        <v>0</v>
      </c>
      <c r="J532" s="139"/>
      <c r="K532" s="153" t="s">
        <v>15</v>
      </c>
      <c r="L532" s="317"/>
      <c r="M532" s="318"/>
      <c r="N532" s="318"/>
      <c r="O532" s="319"/>
      <c r="P532" s="154">
        <v>0</v>
      </c>
      <c r="Q532" s="317"/>
      <c r="R532" s="324"/>
      <c r="S532" s="156">
        <f t="shared" si="204"/>
        <v>0</v>
      </c>
    </row>
    <row r="533" spans="1:19" ht="15">
      <c r="A533" s="157" t="s">
        <v>55</v>
      </c>
      <c r="B533" s="317"/>
      <c r="C533" s="318"/>
      <c r="D533" s="318"/>
      <c r="E533" s="319"/>
      <c r="F533" s="146">
        <v>4.2580673036365173</v>
      </c>
      <c r="G533" s="317"/>
      <c r="H533" s="319"/>
      <c r="I533" s="144">
        <f t="shared" si="203"/>
        <v>4.2580673036365173</v>
      </c>
      <c r="J533" s="139"/>
      <c r="K533" s="159" t="s">
        <v>55</v>
      </c>
      <c r="L533" s="317"/>
      <c r="M533" s="318"/>
      <c r="N533" s="318"/>
      <c r="O533" s="319"/>
      <c r="P533" s="146">
        <v>0</v>
      </c>
      <c r="Q533" s="317"/>
      <c r="R533" s="324"/>
      <c r="S533" s="148">
        <f t="shared" si="204"/>
        <v>0</v>
      </c>
    </row>
    <row r="534" spans="1:19" ht="15">
      <c r="A534" s="149" t="s">
        <v>12</v>
      </c>
      <c r="B534" s="317"/>
      <c r="C534" s="318"/>
      <c r="D534" s="318"/>
      <c r="E534" s="319"/>
      <c r="F534" s="150">
        <v>0.42166848309744115</v>
      </c>
      <c r="G534" s="317"/>
      <c r="H534" s="319"/>
      <c r="I534" s="152">
        <f t="shared" si="203"/>
        <v>0.42166848309744115</v>
      </c>
      <c r="J534" s="139"/>
      <c r="K534" s="153" t="s">
        <v>12</v>
      </c>
      <c r="L534" s="317"/>
      <c r="M534" s="318"/>
      <c r="N534" s="318"/>
      <c r="O534" s="319"/>
      <c r="P534" s="154">
        <v>0</v>
      </c>
      <c r="Q534" s="317"/>
      <c r="R534" s="324"/>
      <c r="S534" s="156">
        <f t="shared" si="204"/>
        <v>0</v>
      </c>
    </row>
    <row r="535" spans="1:19" ht="15">
      <c r="A535" s="157" t="s">
        <v>56</v>
      </c>
      <c r="B535" s="317"/>
      <c r="C535" s="318"/>
      <c r="D535" s="318"/>
      <c r="E535" s="319"/>
      <c r="F535" s="146">
        <v>0</v>
      </c>
      <c r="G535" s="317"/>
      <c r="H535" s="319"/>
      <c r="I535" s="144">
        <f t="shared" si="203"/>
        <v>0</v>
      </c>
      <c r="J535" s="139"/>
      <c r="K535" s="159" t="s">
        <v>56</v>
      </c>
      <c r="L535" s="317"/>
      <c r="M535" s="318"/>
      <c r="N535" s="318"/>
      <c r="O535" s="319"/>
      <c r="P535" s="146">
        <v>0</v>
      </c>
      <c r="Q535" s="317"/>
      <c r="R535" s="324"/>
      <c r="S535" s="148">
        <f t="shared" si="204"/>
        <v>0</v>
      </c>
    </row>
    <row r="536" spans="1:19" ht="15">
      <c r="A536" s="149" t="s">
        <v>17</v>
      </c>
      <c r="B536" s="317"/>
      <c r="C536" s="318"/>
      <c r="D536" s="318"/>
      <c r="E536" s="319"/>
      <c r="F536" s="150">
        <v>0</v>
      </c>
      <c r="G536" s="317"/>
      <c r="H536" s="319"/>
      <c r="I536" s="152">
        <f t="shared" si="203"/>
        <v>0</v>
      </c>
      <c r="J536" s="139"/>
      <c r="K536" s="153" t="s">
        <v>17</v>
      </c>
      <c r="L536" s="317"/>
      <c r="M536" s="318"/>
      <c r="N536" s="318"/>
      <c r="O536" s="319"/>
      <c r="P536" s="154">
        <v>0</v>
      </c>
      <c r="Q536" s="317"/>
      <c r="R536" s="324"/>
      <c r="S536" s="156">
        <f t="shared" si="204"/>
        <v>0</v>
      </c>
    </row>
    <row r="537" spans="1:19" ht="15">
      <c r="A537" s="157" t="s">
        <v>141</v>
      </c>
      <c r="B537" s="317"/>
      <c r="C537" s="318"/>
      <c r="D537" s="318"/>
      <c r="E537" s="319"/>
      <c r="F537" s="146">
        <v>0</v>
      </c>
      <c r="G537" s="317"/>
      <c r="H537" s="319"/>
      <c r="I537" s="144">
        <f t="shared" si="203"/>
        <v>0</v>
      </c>
      <c r="J537" s="139"/>
      <c r="K537" s="159" t="s">
        <v>141</v>
      </c>
      <c r="L537" s="317"/>
      <c r="M537" s="318"/>
      <c r="N537" s="318"/>
      <c r="O537" s="319"/>
      <c r="P537" s="146">
        <v>0</v>
      </c>
      <c r="Q537" s="317"/>
      <c r="R537" s="324"/>
      <c r="S537" s="148">
        <f t="shared" si="204"/>
        <v>0</v>
      </c>
    </row>
    <row r="538" spans="1:19" ht="15">
      <c r="A538" s="149" t="s">
        <v>25</v>
      </c>
      <c r="B538" s="317"/>
      <c r="C538" s="318"/>
      <c r="D538" s="318"/>
      <c r="E538" s="319"/>
      <c r="F538" s="150">
        <v>0</v>
      </c>
      <c r="G538" s="317"/>
      <c r="H538" s="319"/>
      <c r="I538" s="152">
        <f t="shared" si="203"/>
        <v>0</v>
      </c>
      <c r="J538" s="139"/>
      <c r="K538" s="153" t="s">
        <v>25</v>
      </c>
      <c r="L538" s="317"/>
      <c r="M538" s="318"/>
      <c r="N538" s="318"/>
      <c r="O538" s="319"/>
      <c r="P538" s="154">
        <v>0</v>
      </c>
      <c r="Q538" s="317"/>
      <c r="R538" s="324"/>
      <c r="S538" s="156">
        <f t="shared" si="204"/>
        <v>0</v>
      </c>
    </row>
    <row r="539" spans="1:19" ht="15">
      <c r="A539" s="157" t="s">
        <v>24</v>
      </c>
      <c r="B539" s="317"/>
      <c r="C539" s="318"/>
      <c r="D539" s="318"/>
      <c r="E539" s="319"/>
      <c r="F539" s="146">
        <v>0</v>
      </c>
      <c r="G539" s="317"/>
      <c r="H539" s="319"/>
      <c r="I539" s="144">
        <f t="shared" si="203"/>
        <v>0</v>
      </c>
      <c r="J539" s="139"/>
      <c r="K539" s="159" t="s">
        <v>24</v>
      </c>
      <c r="L539" s="317"/>
      <c r="M539" s="318"/>
      <c r="N539" s="318"/>
      <c r="O539" s="319"/>
      <c r="P539" s="146">
        <v>0</v>
      </c>
      <c r="Q539" s="317"/>
      <c r="R539" s="324"/>
      <c r="S539" s="148">
        <f t="shared" si="204"/>
        <v>0</v>
      </c>
    </row>
    <row r="540" spans="1:19" ht="15">
      <c r="A540" s="149" t="s">
        <v>57</v>
      </c>
      <c r="B540" s="317"/>
      <c r="C540" s="318"/>
      <c r="D540" s="318"/>
      <c r="E540" s="319"/>
      <c r="F540" s="150">
        <v>0</v>
      </c>
      <c r="G540" s="317"/>
      <c r="H540" s="319"/>
      <c r="I540" s="152">
        <f t="shared" si="203"/>
        <v>0</v>
      </c>
      <c r="J540" s="139"/>
      <c r="K540" s="153" t="s">
        <v>57</v>
      </c>
      <c r="L540" s="317"/>
      <c r="M540" s="318"/>
      <c r="N540" s="318"/>
      <c r="O540" s="319"/>
      <c r="P540" s="154">
        <v>0</v>
      </c>
      <c r="Q540" s="317"/>
      <c r="R540" s="324"/>
      <c r="S540" s="156">
        <f t="shared" si="204"/>
        <v>0</v>
      </c>
    </row>
    <row r="541" spans="1:19" ht="15">
      <c r="A541" s="157" t="s">
        <v>22</v>
      </c>
      <c r="B541" s="317"/>
      <c r="C541" s="318"/>
      <c r="D541" s="318"/>
      <c r="E541" s="319"/>
      <c r="F541" s="146">
        <v>0</v>
      </c>
      <c r="G541" s="317"/>
      <c r="H541" s="319"/>
      <c r="I541" s="144">
        <f t="shared" si="203"/>
        <v>0</v>
      </c>
      <c r="J541" s="139"/>
      <c r="K541" s="159" t="s">
        <v>22</v>
      </c>
      <c r="L541" s="317"/>
      <c r="M541" s="318"/>
      <c r="N541" s="318"/>
      <c r="O541" s="319"/>
      <c r="P541" s="146">
        <v>0</v>
      </c>
      <c r="Q541" s="317"/>
      <c r="R541" s="324"/>
      <c r="S541" s="148">
        <f t="shared" si="204"/>
        <v>0</v>
      </c>
    </row>
    <row r="542" spans="1:19" ht="15">
      <c r="A542" s="149" t="s">
        <v>21</v>
      </c>
      <c r="B542" s="317"/>
      <c r="C542" s="318"/>
      <c r="D542" s="318"/>
      <c r="E542" s="319"/>
      <c r="F542" s="150">
        <v>0</v>
      </c>
      <c r="G542" s="317"/>
      <c r="H542" s="319"/>
      <c r="I542" s="152">
        <f t="shared" si="203"/>
        <v>0</v>
      </c>
      <c r="J542" s="139"/>
      <c r="K542" s="153" t="s">
        <v>21</v>
      </c>
      <c r="L542" s="317"/>
      <c r="M542" s="318"/>
      <c r="N542" s="318"/>
      <c r="O542" s="319"/>
      <c r="P542" s="154">
        <v>0</v>
      </c>
      <c r="Q542" s="317"/>
      <c r="R542" s="324"/>
      <c r="S542" s="156">
        <f t="shared" si="204"/>
        <v>0</v>
      </c>
    </row>
    <row r="543" spans="1:19" ht="15">
      <c r="A543" s="160" t="s">
        <v>61</v>
      </c>
      <c r="B543" s="317"/>
      <c r="C543" s="318"/>
      <c r="D543" s="318"/>
      <c r="E543" s="319"/>
      <c r="F543" s="146">
        <v>0</v>
      </c>
      <c r="G543" s="317"/>
      <c r="H543" s="319"/>
      <c r="I543" s="144">
        <f t="shared" si="203"/>
        <v>0</v>
      </c>
      <c r="J543" s="139"/>
      <c r="K543" s="161" t="s">
        <v>61</v>
      </c>
      <c r="L543" s="317"/>
      <c r="M543" s="318"/>
      <c r="N543" s="318"/>
      <c r="O543" s="319"/>
      <c r="P543" s="146">
        <v>0</v>
      </c>
      <c r="Q543" s="317"/>
      <c r="R543" s="324"/>
      <c r="S543" s="148">
        <f t="shared" si="204"/>
        <v>0</v>
      </c>
    </row>
    <row r="544" spans="1:19">
      <c r="A544" s="162" t="s">
        <v>23</v>
      </c>
      <c r="B544" s="317"/>
      <c r="C544" s="318"/>
      <c r="D544" s="318"/>
      <c r="E544" s="319"/>
      <c r="F544" s="163">
        <v>0</v>
      </c>
      <c r="G544" s="317"/>
      <c r="H544" s="319"/>
      <c r="I544" s="165">
        <f t="shared" si="203"/>
        <v>0</v>
      </c>
      <c r="J544" s="139"/>
      <c r="K544" s="166" t="s">
        <v>23</v>
      </c>
      <c r="L544" s="317"/>
      <c r="M544" s="318"/>
      <c r="N544" s="318"/>
      <c r="O544" s="319"/>
      <c r="P544" s="167">
        <v>0</v>
      </c>
      <c r="Q544" s="317"/>
      <c r="R544" s="324"/>
      <c r="S544" s="169">
        <f t="shared" si="204"/>
        <v>0</v>
      </c>
    </row>
    <row r="545" spans="1:19">
      <c r="A545" s="170" t="s">
        <v>19</v>
      </c>
      <c r="B545" s="317"/>
      <c r="C545" s="318"/>
      <c r="D545" s="318"/>
      <c r="E545" s="319"/>
      <c r="F545" s="171">
        <v>0</v>
      </c>
      <c r="G545" s="317"/>
      <c r="H545" s="319"/>
      <c r="I545" s="173">
        <f t="shared" si="203"/>
        <v>0</v>
      </c>
      <c r="J545" s="139"/>
      <c r="K545" s="174" t="s">
        <v>19</v>
      </c>
      <c r="L545" s="317"/>
      <c r="M545" s="318"/>
      <c r="N545" s="318"/>
      <c r="O545" s="319"/>
      <c r="P545" s="171">
        <v>0</v>
      </c>
      <c r="Q545" s="317"/>
      <c r="R545" s="324"/>
      <c r="S545" s="176">
        <f t="shared" si="204"/>
        <v>0</v>
      </c>
    </row>
    <row r="546" spans="1:19">
      <c r="A546" s="162" t="s">
        <v>20</v>
      </c>
      <c r="B546" s="317"/>
      <c r="C546" s="318"/>
      <c r="D546" s="318"/>
      <c r="E546" s="319"/>
      <c r="F546" s="163">
        <v>0</v>
      </c>
      <c r="G546" s="317"/>
      <c r="H546" s="319"/>
      <c r="I546" s="165">
        <f t="shared" si="203"/>
        <v>0</v>
      </c>
      <c r="J546" s="139"/>
      <c r="K546" s="166" t="s">
        <v>20</v>
      </c>
      <c r="L546" s="317"/>
      <c r="M546" s="318"/>
      <c r="N546" s="318"/>
      <c r="O546" s="319"/>
      <c r="P546" s="167">
        <v>0</v>
      </c>
      <c r="Q546" s="317"/>
      <c r="R546" s="324"/>
      <c r="S546" s="169">
        <f t="shared" si="204"/>
        <v>0</v>
      </c>
    </row>
    <row r="547" spans="1:19" ht="15" thickBot="1">
      <c r="A547" s="177" t="s">
        <v>11</v>
      </c>
      <c r="B547" s="320"/>
      <c r="C547" s="321"/>
      <c r="D547" s="321"/>
      <c r="E547" s="322"/>
      <c r="F547" s="178">
        <v>0</v>
      </c>
      <c r="G547" s="320"/>
      <c r="H547" s="322"/>
      <c r="I547" s="180">
        <f t="shared" si="203"/>
        <v>0</v>
      </c>
      <c r="J547" s="139"/>
      <c r="K547" s="181" t="s">
        <v>11</v>
      </c>
      <c r="L547" s="320"/>
      <c r="M547" s="321"/>
      <c r="N547" s="321"/>
      <c r="O547" s="322"/>
      <c r="P547" s="178">
        <v>0</v>
      </c>
      <c r="Q547" s="320"/>
      <c r="R547" s="325"/>
      <c r="S547" s="183">
        <f t="shared" si="204"/>
        <v>0</v>
      </c>
    </row>
    <row r="548" spans="1:19" ht="15">
      <c r="A548" s="184" t="s">
        <v>26</v>
      </c>
      <c r="B548" s="185">
        <f>SUM(B527:B543)</f>
        <v>0</v>
      </c>
      <c r="C548" s="185">
        <f t="shared" ref="C548:I548" si="205">SUM(C527:C543)</f>
        <v>0</v>
      </c>
      <c r="D548" s="185">
        <f t="shared" si="205"/>
        <v>0</v>
      </c>
      <c r="E548" s="185">
        <f t="shared" si="205"/>
        <v>0</v>
      </c>
      <c r="F548" s="185">
        <f t="shared" si="205"/>
        <v>4.6797357867339588</v>
      </c>
      <c r="G548" s="185">
        <f t="shared" si="205"/>
        <v>0</v>
      </c>
      <c r="H548" s="187">
        <f t="shared" si="205"/>
        <v>0</v>
      </c>
      <c r="I548" s="144">
        <f t="shared" si="205"/>
        <v>4.6797357867339588</v>
      </c>
      <c r="J548" s="139"/>
      <c r="K548" s="186" t="s">
        <v>26</v>
      </c>
      <c r="L548" s="185">
        <f>SUM(L527:L543)</f>
        <v>0</v>
      </c>
      <c r="M548" s="185">
        <f t="shared" ref="M548:S548" si="206">SUM(M527:M543)</f>
        <v>0</v>
      </c>
      <c r="N548" s="185">
        <f t="shared" si="206"/>
        <v>0</v>
      </c>
      <c r="O548" s="185">
        <f t="shared" si="206"/>
        <v>0</v>
      </c>
      <c r="P548" s="185">
        <f t="shared" si="206"/>
        <v>0</v>
      </c>
      <c r="Q548" s="185">
        <f t="shared" si="206"/>
        <v>0</v>
      </c>
      <c r="R548" s="187">
        <f t="shared" si="206"/>
        <v>0</v>
      </c>
      <c r="S548" s="188">
        <f t="shared" si="206"/>
        <v>0</v>
      </c>
    </row>
    <row r="549" spans="1:19" ht="15" thickBot="1">
      <c r="A549" s="15" t="s">
        <v>100</v>
      </c>
      <c r="B549" s="100">
        <f>IF($I548=0,"-",B548/$I548)</f>
        <v>0</v>
      </c>
      <c r="C549" s="100">
        <f t="shared" ref="C549:H549" si="207">IF($I548=0,"-",C548/$I548)</f>
        <v>0</v>
      </c>
      <c r="D549" s="100">
        <f t="shared" si="207"/>
        <v>0</v>
      </c>
      <c r="E549" s="100">
        <f t="shared" si="207"/>
        <v>0</v>
      </c>
      <c r="F549" s="100">
        <f t="shared" si="207"/>
        <v>1</v>
      </c>
      <c r="G549" s="100">
        <f t="shared" si="207"/>
        <v>0</v>
      </c>
      <c r="H549" s="101">
        <f t="shared" si="207"/>
        <v>0</v>
      </c>
      <c r="I549" s="102">
        <f>SUM(B549:H549)</f>
        <v>1</v>
      </c>
      <c r="J549" s="2"/>
      <c r="K549" s="27" t="s">
        <v>100</v>
      </c>
      <c r="L549" s="76" t="str">
        <f t="shared" ref="L549:R549" si="208">IF($S548=0,"-",L548/$S548)</f>
        <v>-</v>
      </c>
      <c r="M549" s="76" t="str">
        <f t="shared" si="208"/>
        <v>-</v>
      </c>
      <c r="N549" s="76" t="str">
        <f t="shared" si="208"/>
        <v>-</v>
      </c>
      <c r="O549" s="76" t="str">
        <f t="shared" si="208"/>
        <v>-</v>
      </c>
      <c r="P549" s="76" t="str">
        <f t="shared" si="208"/>
        <v>-</v>
      </c>
      <c r="Q549" s="76" t="str">
        <f t="shared" si="208"/>
        <v>-</v>
      </c>
      <c r="R549" s="77" t="str">
        <f t="shared" si="208"/>
        <v>-</v>
      </c>
      <c r="S549" s="78">
        <f>SUM(L549:R549)</f>
        <v>0</v>
      </c>
    </row>
    <row r="550" spans="1:19" ht="15" thickBot="1">
      <c r="A550" s="218"/>
      <c r="B550" s="218"/>
      <c r="C550" s="218"/>
      <c r="D550" s="218"/>
      <c r="E550" s="218"/>
      <c r="F550" s="218"/>
      <c r="G550" s="218"/>
      <c r="H550" s="218"/>
      <c r="I550" s="218"/>
      <c r="K550" s="218"/>
      <c r="L550" s="218"/>
      <c r="M550" s="218"/>
      <c r="N550" s="218"/>
      <c r="O550" s="218"/>
      <c r="P550" s="218"/>
      <c r="Q550" s="218"/>
      <c r="R550" s="218"/>
      <c r="S550" s="218"/>
    </row>
    <row r="551" spans="1:19" ht="28.5">
      <c r="A551" s="310" t="s">
        <v>45</v>
      </c>
      <c r="B551" s="135" t="s">
        <v>0</v>
      </c>
      <c r="C551" s="135" t="s">
        <v>1</v>
      </c>
      <c r="D551" s="135" t="s">
        <v>2</v>
      </c>
      <c r="E551" s="135" t="s">
        <v>3</v>
      </c>
      <c r="F551" s="135" t="s">
        <v>27</v>
      </c>
      <c r="G551" s="135" t="s">
        <v>4</v>
      </c>
      <c r="H551" s="135" t="s">
        <v>5</v>
      </c>
      <c r="I551" s="136" t="s">
        <v>6</v>
      </c>
      <c r="K551" s="312" t="s">
        <v>45</v>
      </c>
      <c r="L551" s="137" t="s">
        <v>0</v>
      </c>
      <c r="M551" s="137" t="s">
        <v>1</v>
      </c>
      <c r="N551" s="137" t="s">
        <v>2</v>
      </c>
      <c r="O551" s="137" t="s">
        <v>3</v>
      </c>
      <c r="P551" s="137" t="s">
        <v>27</v>
      </c>
      <c r="Q551" s="137" t="s">
        <v>4</v>
      </c>
      <c r="R551" s="137" t="s">
        <v>5</v>
      </c>
      <c r="S551" s="138" t="s">
        <v>6</v>
      </c>
    </row>
    <row r="552" spans="1:19" ht="15">
      <c r="A552" s="311" t="s">
        <v>45</v>
      </c>
      <c r="B552" s="294" t="s">
        <v>109</v>
      </c>
      <c r="C552" s="295"/>
      <c r="D552" s="295"/>
      <c r="E552" s="295"/>
      <c r="F552" s="295"/>
      <c r="G552" s="295"/>
      <c r="H552" s="295"/>
      <c r="I552" s="296"/>
      <c r="K552" s="313" t="s">
        <v>45</v>
      </c>
      <c r="L552" s="297" t="s">
        <v>109</v>
      </c>
      <c r="M552" s="298"/>
      <c r="N552" s="298"/>
      <c r="O552" s="298"/>
      <c r="P552" s="298"/>
      <c r="Q552" s="298"/>
      <c r="R552" s="298"/>
      <c r="S552" s="299"/>
    </row>
    <row r="553" spans="1:19" ht="15">
      <c r="A553" s="141" t="s">
        <v>7</v>
      </c>
      <c r="B553" s="314"/>
      <c r="C553" s="315"/>
      <c r="D553" s="315"/>
      <c r="E553" s="316"/>
      <c r="F553" s="142">
        <v>0</v>
      </c>
      <c r="G553" s="314"/>
      <c r="H553" s="316"/>
      <c r="I553" s="144">
        <f>SUM(B553:H553)</f>
        <v>0</v>
      </c>
      <c r="J553" s="139"/>
      <c r="K553" s="193" t="s">
        <v>7</v>
      </c>
      <c r="L553" s="314"/>
      <c r="M553" s="315"/>
      <c r="N553" s="315"/>
      <c r="O553" s="316"/>
      <c r="P553" s="142">
        <v>0</v>
      </c>
      <c r="Q553" s="314"/>
      <c r="R553" s="323"/>
      <c r="S553" s="195">
        <f>SUM(L553:R553)</f>
        <v>0</v>
      </c>
    </row>
    <row r="554" spans="1:19" ht="15">
      <c r="A554" s="149" t="s">
        <v>8</v>
      </c>
      <c r="B554" s="317"/>
      <c r="C554" s="318"/>
      <c r="D554" s="318"/>
      <c r="E554" s="319"/>
      <c r="F554" s="150">
        <v>0</v>
      </c>
      <c r="G554" s="317"/>
      <c r="H554" s="319"/>
      <c r="I554" s="152">
        <f t="shared" ref="I554:I573" si="209">SUM(B554:H554)</f>
        <v>0</v>
      </c>
      <c r="J554" s="139"/>
      <c r="K554" s="153" t="s">
        <v>8</v>
      </c>
      <c r="L554" s="317"/>
      <c r="M554" s="318"/>
      <c r="N554" s="318"/>
      <c r="O554" s="319"/>
      <c r="P554" s="154">
        <v>0</v>
      </c>
      <c r="Q554" s="317"/>
      <c r="R554" s="324"/>
      <c r="S554" s="156">
        <f t="shared" ref="S554:S573" si="210">SUM(L554:R554)</f>
        <v>0</v>
      </c>
    </row>
    <row r="555" spans="1:19" ht="15">
      <c r="A555" s="157" t="s">
        <v>10</v>
      </c>
      <c r="B555" s="317"/>
      <c r="C555" s="318"/>
      <c r="D555" s="318"/>
      <c r="E555" s="319"/>
      <c r="F555" s="146">
        <v>0</v>
      </c>
      <c r="G555" s="317"/>
      <c r="H555" s="319"/>
      <c r="I555" s="144">
        <f t="shared" si="209"/>
        <v>0</v>
      </c>
      <c r="J555" s="139"/>
      <c r="K555" s="159" t="s">
        <v>10</v>
      </c>
      <c r="L555" s="317"/>
      <c r="M555" s="318"/>
      <c r="N555" s="318"/>
      <c r="O555" s="319"/>
      <c r="P555" s="146">
        <v>0</v>
      </c>
      <c r="Q555" s="317"/>
      <c r="R555" s="324"/>
      <c r="S555" s="148">
        <f t="shared" si="210"/>
        <v>0</v>
      </c>
    </row>
    <row r="556" spans="1:19" ht="15">
      <c r="A556" s="149" t="s">
        <v>53</v>
      </c>
      <c r="B556" s="317"/>
      <c r="C556" s="318"/>
      <c r="D556" s="318"/>
      <c r="E556" s="319"/>
      <c r="F556" s="150">
        <v>0</v>
      </c>
      <c r="G556" s="317"/>
      <c r="H556" s="319"/>
      <c r="I556" s="152">
        <f t="shared" si="209"/>
        <v>0</v>
      </c>
      <c r="J556" s="139"/>
      <c r="K556" s="153" t="s">
        <v>53</v>
      </c>
      <c r="L556" s="317"/>
      <c r="M556" s="318"/>
      <c r="N556" s="318"/>
      <c r="O556" s="319"/>
      <c r="P556" s="154">
        <v>0</v>
      </c>
      <c r="Q556" s="317"/>
      <c r="R556" s="324"/>
      <c r="S556" s="156">
        <f t="shared" si="210"/>
        <v>0</v>
      </c>
    </row>
    <row r="557" spans="1:19" ht="15">
      <c r="A557" s="157" t="s">
        <v>16</v>
      </c>
      <c r="B557" s="317"/>
      <c r="C557" s="318"/>
      <c r="D557" s="318"/>
      <c r="E557" s="319"/>
      <c r="F557" s="146">
        <v>0</v>
      </c>
      <c r="G557" s="317"/>
      <c r="H557" s="319"/>
      <c r="I557" s="144">
        <f t="shared" si="209"/>
        <v>0</v>
      </c>
      <c r="J557" s="139"/>
      <c r="K557" s="159" t="s">
        <v>16</v>
      </c>
      <c r="L557" s="317"/>
      <c r="M557" s="318"/>
      <c r="N557" s="318"/>
      <c r="O557" s="319"/>
      <c r="P557" s="146">
        <v>0</v>
      </c>
      <c r="Q557" s="317"/>
      <c r="R557" s="324"/>
      <c r="S557" s="148">
        <f t="shared" si="210"/>
        <v>0</v>
      </c>
    </row>
    <row r="558" spans="1:19" ht="15">
      <c r="A558" s="149" t="s">
        <v>15</v>
      </c>
      <c r="B558" s="317"/>
      <c r="C558" s="318"/>
      <c r="D558" s="318"/>
      <c r="E558" s="319"/>
      <c r="F558" s="150">
        <v>0</v>
      </c>
      <c r="G558" s="317"/>
      <c r="H558" s="319"/>
      <c r="I558" s="152">
        <f t="shared" si="209"/>
        <v>0</v>
      </c>
      <c r="J558" s="139"/>
      <c r="K558" s="153" t="s">
        <v>15</v>
      </c>
      <c r="L558" s="317"/>
      <c r="M558" s="318"/>
      <c r="N558" s="318"/>
      <c r="O558" s="319"/>
      <c r="P558" s="154">
        <v>0</v>
      </c>
      <c r="Q558" s="317"/>
      <c r="R558" s="324"/>
      <c r="S558" s="156">
        <f t="shared" si="210"/>
        <v>0</v>
      </c>
    </row>
    <row r="559" spans="1:19" ht="15">
      <c r="A559" s="157" t="s">
        <v>55</v>
      </c>
      <c r="B559" s="317"/>
      <c r="C559" s="318"/>
      <c r="D559" s="318"/>
      <c r="E559" s="319"/>
      <c r="F559" s="146">
        <v>0</v>
      </c>
      <c r="G559" s="317"/>
      <c r="H559" s="319"/>
      <c r="I559" s="144">
        <f t="shared" si="209"/>
        <v>0</v>
      </c>
      <c r="J559" s="139"/>
      <c r="K559" s="159" t="s">
        <v>55</v>
      </c>
      <c r="L559" s="317"/>
      <c r="M559" s="318"/>
      <c r="N559" s="318"/>
      <c r="O559" s="319"/>
      <c r="P559" s="146">
        <v>0</v>
      </c>
      <c r="Q559" s="317"/>
      <c r="R559" s="324"/>
      <c r="S559" s="148">
        <f t="shared" si="210"/>
        <v>0</v>
      </c>
    </row>
    <row r="560" spans="1:19" ht="15">
      <c r="A560" s="149" t="s">
        <v>12</v>
      </c>
      <c r="B560" s="317"/>
      <c r="C560" s="318"/>
      <c r="D560" s="318"/>
      <c r="E560" s="319"/>
      <c r="F560" s="150">
        <v>3.3373906640436362</v>
      </c>
      <c r="G560" s="317"/>
      <c r="H560" s="319"/>
      <c r="I560" s="152">
        <f t="shared" si="209"/>
        <v>3.3373906640436362</v>
      </c>
      <c r="J560" s="139"/>
      <c r="K560" s="153" t="s">
        <v>12</v>
      </c>
      <c r="L560" s="317"/>
      <c r="M560" s="318"/>
      <c r="N560" s="318"/>
      <c r="O560" s="319"/>
      <c r="P560" s="154">
        <v>0</v>
      </c>
      <c r="Q560" s="317"/>
      <c r="R560" s="324"/>
      <c r="S560" s="156">
        <f t="shared" si="210"/>
        <v>0</v>
      </c>
    </row>
    <row r="561" spans="1:19" ht="15">
      <c r="A561" s="157" t="s">
        <v>56</v>
      </c>
      <c r="B561" s="317"/>
      <c r="C561" s="318"/>
      <c r="D561" s="318"/>
      <c r="E561" s="319"/>
      <c r="F561" s="146">
        <v>36.302537411884501</v>
      </c>
      <c r="G561" s="317"/>
      <c r="H561" s="319"/>
      <c r="I561" s="144">
        <f t="shared" si="209"/>
        <v>36.302537411884501</v>
      </c>
      <c r="J561" s="139"/>
      <c r="K561" s="159" t="s">
        <v>56</v>
      </c>
      <c r="L561" s="317"/>
      <c r="M561" s="318"/>
      <c r="N561" s="318"/>
      <c r="O561" s="319"/>
      <c r="P561" s="146">
        <v>0</v>
      </c>
      <c r="Q561" s="317"/>
      <c r="R561" s="324"/>
      <c r="S561" s="148">
        <f t="shared" si="210"/>
        <v>0</v>
      </c>
    </row>
    <row r="562" spans="1:19" ht="15">
      <c r="A562" s="149" t="s">
        <v>17</v>
      </c>
      <c r="B562" s="317"/>
      <c r="C562" s="318"/>
      <c r="D562" s="318"/>
      <c r="E562" s="319"/>
      <c r="F562" s="150">
        <v>0</v>
      </c>
      <c r="G562" s="317"/>
      <c r="H562" s="319"/>
      <c r="I562" s="152">
        <f t="shared" si="209"/>
        <v>0</v>
      </c>
      <c r="J562" s="139"/>
      <c r="K562" s="153" t="s">
        <v>17</v>
      </c>
      <c r="L562" s="317"/>
      <c r="M562" s="318"/>
      <c r="N562" s="318"/>
      <c r="O562" s="319"/>
      <c r="P562" s="154">
        <v>0</v>
      </c>
      <c r="Q562" s="317"/>
      <c r="R562" s="324"/>
      <c r="S562" s="156">
        <f t="shared" si="210"/>
        <v>0</v>
      </c>
    </row>
    <row r="563" spans="1:19" ht="15">
      <c r="A563" s="157" t="s">
        <v>141</v>
      </c>
      <c r="B563" s="317"/>
      <c r="C563" s="318"/>
      <c r="D563" s="318"/>
      <c r="E563" s="319"/>
      <c r="F563" s="146">
        <v>0</v>
      </c>
      <c r="G563" s="317"/>
      <c r="H563" s="319"/>
      <c r="I563" s="144">
        <f t="shared" si="209"/>
        <v>0</v>
      </c>
      <c r="J563" s="139"/>
      <c r="K563" s="159" t="s">
        <v>141</v>
      </c>
      <c r="L563" s="317"/>
      <c r="M563" s="318"/>
      <c r="N563" s="318"/>
      <c r="O563" s="319"/>
      <c r="P563" s="146">
        <v>0</v>
      </c>
      <c r="Q563" s="317"/>
      <c r="R563" s="324"/>
      <c r="S563" s="148">
        <f t="shared" si="210"/>
        <v>0</v>
      </c>
    </row>
    <row r="564" spans="1:19" ht="15">
      <c r="A564" s="149" t="s">
        <v>25</v>
      </c>
      <c r="B564" s="317"/>
      <c r="C564" s="318"/>
      <c r="D564" s="318"/>
      <c r="E564" s="319"/>
      <c r="F564" s="150">
        <v>0</v>
      </c>
      <c r="G564" s="317"/>
      <c r="H564" s="319"/>
      <c r="I564" s="152">
        <f t="shared" si="209"/>
        <v>0</v>
      </c>
      <c r="J564" s="139"/>
      <c r="K564" s="153" t="s">
        <v>25</v>
      </c>
      <c r="L564" s="317"/>
      <c r="M564" s="318"/>
      <c r="N564" s="318"/>
      <c r="O564" s="319"/>
      <c r="P564" s="154">
        <v>0</v>
      </c>
      <c r="Q564" s="317"/>
      <c r="R564" s="324"/>
      <c r="S564" s="156">
        <f t="shared" si="210"/>
        <v>0</v>
      </c>
    </row>
    <row r="565" spans="1:19" ht="15">
      <c r="A565" s="157" t="s">
        <v>24</v>
      </c>
      <c r="B565" s="317"/>
      <c r="C565" s="318"/>
      <c r="D565" s="318"/>
      <c r="E565" s="319"/>
      <c r="F565" s="146">
        <v>0</v>
      </c>
      <c r="G565" s="317"/>
      <c r="H565" s="319"/>
      <c r="I565" s="144">
        <f t="shared" si="209"/>
        <v>0</v>
      </c>
      <c r="J565" s="139"/>
      <c r="K565" s="159" t="s">
        <v>24</v>
      </c>
      <c r="L565" s="317"/>
      <c r="M565" s="318"/>
      <c r="N565" s="318"/>
      <c r="O565" s="319"/>
      <c r="P565" s="146">
        <v>0</v>
      </c>
      <c r="Q565" s="317"/>
      <c r="R565" s="324"/>
      <c r="S565" s="148">
        <f t="shared" si="210"/>
        <v>0</v>
      </c>
    </row>
    <row r="566" spans="1:19" ht="15">
      <c r="A566" s="149" t="s">
        <v>57</v>
      </c>
      <c r="B566" s="317"/>
      <c r="C566" s="318"/>
      <c r="D566" s="318"/>
      <c r="E566" s="319"/>
      <c r="F566" s="150">
        <v>0</v>
      </c>
      <c r="G566" s="317"/>
      <c r="H566" s="319"/>
      <c r="I566" s="152">
        <f t="shared" si="209"/>
        <v>0</v>
      </c>
      <c r="J566" s="139"/>
      <c r="K566" s="153" t="s">
        <v>57</v>
      </c>
      <c r="L566" s="317"/>
      <c r="M566" s="318"/>
      <c r="N566" s="318"/>
      <c r="O566" s="319"/>
      <c r="P566" s="154">
        <v>0</v>
      </c>
      <c r="Q566" s="317"/>
      <c r="R566" s="324"/>
      <c r="S566" s="156">
        <f t="shared" si="210"/>
        <v>0</v>
      </c>
    </row>
    <row r="567" spans="1:19" ht="15">
      <c r="A567" s="157" t="s">
        <v>22</v>
      </c>
      <c r="B567" s="317"/>
      <c r="C567" s="318"/>
      <c r="D567" s="318"/>
      <c r="E567" s="319"/>
      <c r="F567" s="146">
        <v>0</v>
      </c>
      <c r="G567" s="317"/>
      <c r="H567" s="319"/>
      <c r="I567" s="144">
        <f t="shared" si="209"/>
        <v>0</v>
      </c>
      <c r="J567" s="139"/>
      <c r="K567" s="159" t="s">
        <v>22</v>
      </c>
      <c r="L567" s="317"/>
      <c r="M567" s="318"/>
      <c r="N567" s="318"/>
      <c r="O567" s="319"/>
      <c r="P567" s="146">
        <v>0</v>
      </c>
      <c r="Q567" s="317"/>
      <c r="R567" s="324"/>
      <c r="S567" s="148">
        <f t="shared" si="210"/>
        <v>0</v>
      </c>
    </row>
    <row r="568" spans="1:19" ht="15">
      <c r="A568" s="149" t="s">
        <v>21</v>
      </c>
      <c r="B568" s="317"/>
      <c r="C568" s="318"/>
      <c r="D568" s="318"/>
      <c r="E568" s="319"/>
      <c r="F568" s="150">
        <v>0</v>
      </c>
      <c r="G568" s="317"/>
      <c r="H568" s="319"/>
      <c r="I568" s="152">
        <f t="shared" si="209"/>
        <v>0</v>
      </c>
      <c r="J568" s="139"/>
      <c r="K568" s="153" t="s">
        <v>21</v>
      </c>
      <c r="L568" s="317"/>
      <c r="M568" s="318"/>
      <c r="N568" s="318"/>
      <c r="O568" s="319"/>
      <c r="P568" s="154">
        <v>0</v>
      </c>
      <c r="Q568" s="317"/>
      <c r="R568" s="324"/>
      <c r="S568" s="156">
        <f t="shared" si="210"/>
        <v>0</v>
      </c>
    </row>
    <row r="569" spans="1:19" ht="15">
      <c r="A569" s="160" t="s">
        <v>61</v>
      </c>
      <c r="B569" s="317"/>
      <c r="C569" s="318"/>
      <c r="D569" s="318"/>
      <c r="E569" s="319"/>
      <c r="F569" s="146">
        <v>0</v>
      </c>
      <c r="G569" s="317"/>
      <c r="H569" s="319"/>
      <c r="I569" s="144">
        <f t="shared" si="209"/>
        <v>0</v>
      </c>
      <c r="J569" s="139"/>
      <c r="K569" s="161" t="s">
        <v>61</v>
      </c>
      <c r="L569" s="317"/>
      <c r="M569" s="318"/>
      <c r="N569" s="318"/>
      <c r="O569" s="319"/>
      <c r="P569" s="146">
        <v>0</v>
      </c>
      <c r="Q569" s="317"/>
      <c r="R569" s="324"/>
      <c r="S569" s="148">
        <f t="shared" si="210"/>
        <v>0</v>
      </c>
    </row>
    <row r="570" spans="1:19">
      <c r="A570" s="162" t="s">
        <v>23</v>
      </c>
      <c r="B570" s="317"/>
      <c r="C570" s="318"/>
      <c r="D570" s="318"/>
      <c r="E570" s="319"/>
      <c r="F570" s="163">
        <v>0</v>
      </c>
      <c r="G570" s="317"/>
      <c r="H570" s="319"/>
      <c r="I570" s="165">
        <f t="shared" si="209"/>
        <v>0</v>
      </c>
      <c r="J570" s="139"/>
      <c r="K570" s="166" t="s">
        <v>23</v>
      </c>
      <c r="L570" s="317"/>
      <c r="M570" s="318"/>
      <c r="N570" s="318"/>
      <c r="O570" s="319"/>
      <c r="P570" s="167">
        <v>0</v>
      </c>
      <c r="Q570" s="317"/>
      <c r="R570" s="324"/>
      <c r="S570" s="169">
        <f t="shared" si="210"/>
        <v>0</v>
      </c>
    </row>
    <row r="571" spans="1:19">
      <c r="A571" s="170" t="s">
        <v>19</v>
      </c>
      <c r="B571" s="317"/>
      <c r="C571" s="318"/>
      <c r="D571" s="318"/>
      <c r="E571" s="319"/>
      <c r="F571" s="171">
        <v>0</v>
      </c>
      <c r="G571" s="317"/>
      <c r="H571" s="319"/>
      <c r="I571" s="173">
        <f t="shared" si="209"/>
        <v>0</v>
      </c>
      <c r="J571" s="139"/>
      <c r="K571" s="174" t="s">
        <v>19</v>
      </c>
      <c r="L571" s="317"/>
      <c r="M571" s="318"/>
      <c r="N571" s="318"/>
      <c r="O571" s="319"/>
      <c r="P571" s="171">
        <v>0</v>
      </c>
      <c r="Q571" s="317"/>
      <c r="R571" s="324"/>
      <c r="S571" s="176">
        <f t="shared" si="210"/>
        <v>0</v>
      </c>
    </row>
    <row r="572" spans="1:19">
      <c r="A572" s="162" t="s">
        <v>20</v>
      </c>
      <c r="B572" s="317"/>
      <c r="C572" s="318"/>
      <c r="D572" s="318"/>
      <c r="E572" s="319"/>
      <c r="F572" s="163">
        <v>0</v>
      </c>
      <c r="G572" s="317"/>
      <c r="H572" s="319"/>
      <c r="I572" s="165">
        <f t="shared" si="209"/>
        <v>0</v>
      </c>
      <c r="J572" s="139"/>
      <c r="K572" s="166" t="s">
        <v>20</v>
      </c>
      <c r="L572" s="317"/>
      <c r="M572" s="318"/>
      <c r="N572" s="318"/>
      <c r="O572" s="319"/>
      <c r="P572" s="167">
        <v>0</v>
      </c>
      <c r="Q572" s="317"/>
      <c r="R572" s="324"/>
      <c r="S572" s="169">
        <f t="shared" si="210"/>
        <v>0</v>
      </c>
    </row>
    <row r="573" spans="1:19" ht="15" thickBot="1">
      <c r="A573" s="177" t="s">
        <v>11</v>
      </c>
      <c r="B573" s="320"/>
      <c r="C573" s="321"/>
      <c r="D573" s="321"/>
      <c r="E573" s="322"/>
      <c r="F573" s="178">
        <v>0</v>
      </c>
      <c r="G573" s="320"/>
      <c r="H573" s="322"/>
      <c r="I573" s="180">
        <f t="shared" si="209"/>
        <v>0</v>
      </c>
      <c r="J573" s="139"/>
      <c r="K573" s="181" t="s">
        <v>11</v>
      </c>
      <c r="L573" s="320"/>
      <c r="M573" s="321"/>
      <c r="N573" s="321"/>
      <c r="O573" s="322"/>
      <c r="P573" s="178">
        <v>0</v>
      </c>
      <c r="Q573" s="320"/>
      <c r="R573" s="325"/>
      <c r="S573" s="183">
        <f t="shared" si="210"/>
        <v>0</v>
      </c>
    </row>
    <row r="574" spans="1:19" ht="15">
      <c r="A574" s="184" t="s">
        <v>26</v>
      </c>
      <c r="B574" s="185">
        <f>SUM(B553:B569)</f>
        <v>0</v>
      </c>
      <c r="C574" s="185">
        <f t="shared" ref="C574:I574" si="211">SUM(C553:C569)</f>
        <v>0</v>
      </c>
      <c r="D574" s="185">
        <f t="shared" si="211"/>
        <v>0</v>
      </c>
      <c r="E574" s="185">
        <f t="shared" si="211"/>
        <v>0</v>
      </c>
      <c r="F574" s="185">
        <f t="shared" si="211"/>
        <v>39.63992807592814</v>
      </c>
      <c r="G574" s="185">
        <f t="shared" si="211"/>
        <v>0</v>
      </c>
      <c r="H574" s="187">
        <f t="shared" si="211"/>
        <v>0</v>
      </c>
      <c r="I574" s="144">
        <f t="shared" si="211"/>
        <v>39.63992807592814</v>
      </c>
      <c r="J574" s="139"/>
      <c r="K574" s="186" t="s">
        <v>26</v>
      </c>
      <c r="L574" s="185">
        <f>SUM(L553:L569)</f>
        <v>0</v>
      </c>
      <c r="M574" s="185">
        <f t="shared" ref="M574:S574" si="212">SUM(M553:M569)</f>
        <v>0</v>
      </c>
      <c r="N574" s="185">
        <f t="shared" si="212"/>
        <v>0</v>
      </c>
      <c r="O574" s="185">
        <f t="shared" si="212"/>
        <v>0</v>
      </c>
      <c r="P574" s="185">
        <f t="shared" si="212"/>
        <v>0</v>
      </c>
      <c r="Q574" s="185">
        <f t="shared" si="212"/>
        <v>0</v>
      </c>
      <c r="R574" s="187">
        <f t="shared" si="212"/>
        <v>0</v>
      </c>
      <c r="S574" s="188">
        <f t="shared" si="212"/>
        <v>0</v>
      </c>
    </row>
    <row r="575" spans="1:19" ht="15" thickBot="1">
      <c r="A575" s="15" t="s">
        <v>100</v>
      </c>
      <c r="B575" s="100">
        <f>IF($I574=0,"-",B574/$I574)</f>
        <v>0</v>
      </c>
      <c r="C575" s="100">
        <f t="shared" ref="C575:H575" si="213">IF($I574=0,"-",C574/$I574)</f>
        <v>0</v>
      </c>
      <c r="D575" s="100">
        <f t="shared" si="213"/>
        <v>0</v>
      </c>
      <c r="E575" s="100">
        <f t="shared" si="213"/>
        <v>0</v>
      </c>
      <c r="F575" s="100">
        <f t="shared" si="213"/>
        <v>1</v>
      </c>
      <c r="G575" s="100">
        <f t="shared" si="213"/>
        <v>0</v>
      </c>
      <c r="H575" s="101">
        <f t="shared" si="213"/>
        <v>0</v>
      </c>
      <c r="I575" s="102">
        <f>SUM(B575:H575)</f>
        <v>1</v>
      </c>
      <c r="J575" s="2"/>
      <c r="K575" s="27" t="s">
        <v>100</v>
      </c>
      <c r="L575" s="76" t="str">
        <f t="shared" ref="L575:R575" si="214">IF($S574=0,"-",L574/$S574)</f>
        <v>-</v>
      </c>
      <c r="M575" s="76" t="str">
        <f t="shared" si="214"/>
        <v>-</v>
      </c>
      <c r="N575" s="76" t="str">
        <f t="shared" si="214"/>
        <v>-</v>
      </c>
      <c r="O575" s="76" t="str">
        <f t="shared" si="214"/>
        <v>-</v>
      </c>
      <c r="P575" s="76" t="str">
        <f t="shared" si="214"/>
        <v>-</v>
      </c>
      <c r="Q575" s="76" t="str">
        <f t="shared" si="214"/>
        <v>-</v>
      </c>
      <c r="R575" s="77" t="str">
        <f t="shared" si="214"/>
        <v>-</v>
      </c>
      <c r="S575" s="78">
        <f>SUM(L575:R575)</f>
        <v>0</v>
      </c>
    </row>
    <row r="576" spans="1:19" ht="15" thickBot="1">
      <c r="A576" s="218"/>
      <c r="B576" s="218"/>
      <c r="C576" s="218"/>
      <c r="D576" s="218"/>
      <c r="E576" s="218"/>
      <c r="F576" s="218"/>
      <c r="G576" s="218"/>
      <c r="H576" s="218"/>
      <c r="I576" s="218"/>
      <c r="K576" s="218"/>
      <c r="L576" s="218"/>
      <c r="M576" s="218"/>
      <c r="N576" s="218"/>
      <c r="O576" s="218"/>
      <c r="P576" s="218"/>
      <c r="Q576" s="218"/>
      <c r="R576" s="218"/>
      <c r="S576" s="218"/>
    </row>
    <row r="577" spans="1:19" ht="28.5">
      <c r="A577" s="306" t="s">
        <v>46</v>
      </c>
      <c r="B577" s="135" t="s">
        <v>0</v>
      </c>
      <c r="C577" s="135" t="s">
        <v>1</v>
      </c>
      <c r="D577" s="135" t="s">
        <v>2</v>
      </c>
      <c r="E577" s="135" t="s">
        <v>3</v>
      </c>
      <c r="F577" s="135" t="s">
        <v>27</v>
      </c>
      <c r="G577" s="135" t="s">
        <v>4</v>
      </c>
      <c r="H577" s="135" t="s">
        <v>5</v>
      </c>
      <c r="I577" s="136" t="s">
        <v>6</v>
      </c>
      <c r="K577" s="308" t="s">
        <v>46</v>
      </c>
      <c r="L577" s="137" t="s">
        <v>0</v>
      </c>
      <c r="M577" s="137" t="s">
        <v>1</v>
      </c>
      <c r="N577" s="137" t="s">
        <v>2</v>
      </c>
      <c r="O577" s="137" t="s">
        <v>3</v>
      </c>
      <c r="P577" s="137" t="s">
        <v>27</v>
      </c>
      <c r="Q577" s="137" t="s">
        <v>4</v>
      </c>
      <c r="R577" s="137" t="s">
        <v>5</v>
      </c>
      <c r="S577" s="138" t="s">
        <v>6</v>
      </c>
    </row>
    <row r="578" spans="1:19" ht="15">
      <c r="A578" s="307" t="s">
        <v>46</v>
      </c>
      <c r="B578" s="294" t="s">
        <v>109</v>
      </c>
      <c r="C578" s="295"/>
      <c r="D578" s="295"/>
      <c r="E578" s="295"/>
      <c r="F578" s="295"/>
      <c r="G578" s="295"/>
      <c r="H578" s="295"/>
      <c r="I578" s="296"/>
      <c r="K578" s="309" t="s">
        <v>46</v>
      </c>
      <c r="L578" s="297" t="s">
        <v>109</v>
      </c>
      <c r="M578" s="298"/>
      <c r="N578" s="298"/>
      <c r="O578" s="298"/>
      <c r="P578" s="298"/>
      <c r="Q578" s="298"/>
      <c r="R578" s="298"/>
      <c r="S578" s="299"/>
    </row>
    <row r="579" spans="1:19" ht="15">
      <c r="A579" s="141" t="s">
        <v>7</v>
      </c>
      <c r="B579" s="142">
        <v>0</v>
      </c>
      <c r="C579" s="142">
        <v>0</v>
      </c>
      <c r="D579" s="142">
        <v>0</v>
      </c>
      <c r="E579" s="142">
        <v>0</v>
      </c>
      <c r="F579" s="303"/>
      <c r="G579" s="142">
        <v>0</v>
      </c>
      <c r="H579" s="143">
        <v>0</v>
      </c>
      <c r="I579" s="144">
        <f>SUM(B579:H579)</f>
        <v>0</v>
      </c>
      <c r="J579" s="139"/>
      <c r="K579" s="193" t="s">
        <v>7</v>
      </c>
      <c r="L579" s="142">
        <v>0</v>
      </c>
      <c r="M579" s="142">
        <v>0</v>
      </c>
      <c r="N579" s="142">
        <v>0</v>
      </c>
      <c r="O579" s="142">
        <v>0</v>
      </c>
      <c r="P579" s="142">
        <v>0</v>
      </c>
      <c r="Q579" s="142">
        <v>0</v>
      </c>
      <c r="R579" s="194">
        <v>0</v>
      </c>
      <c r="S579" s="195">
        <f>SUM(L579:R579)</f>
        <v>0</v>
      </c>
    </row>
    <row r="580" spans="1:19" ht="15">
      <c r="A580" s="149" t="s">
        <v>8</v>
      </c>
      <c r="B580" s="150">
        <v>0</v>
      </c>
      <c r="C580" s="150">
        <v>0</v>
      </c>
      <c r="D580" s="150">
        <v>0</v>
      </c>
      <c r="E580" s="150">
        <v>0</v>
      </c>
      <c r="F580" s="304"/>
      <c r="G580" s="150">
        <v>0</v>
      </c>
      <c r="H580" s="151">
        <v>0</v>
      </c>
      <c r="I580" s="152">
        <f t="shared" ref="I580:I599" si="215">SUM(B580:H580)</f>
        <v>0</v>
      </c>
      <c r="J580" s="139"/>
      <c r="K580" s="153" t="s">
        <v>8</v>
      </c>
      <c r="L580" s="154">
        <v>0</v>
      </c>
      <c r="M580" s="154">
        <v>0</v>
      </c>
      <c r="N580" s="154">
        <v>0</v>
      </c>
      <c r="O580" s="154">
        <v>0</v>
      </c>
      <c r="P580" s="154">
        <v>0</v>
      </c>
      <c r="Q580" s="154">
        <v>0</v>
      </c>
      <c r="R580" s="155">
        <v>0</v>
      </c>
      <c r="S580" s="156">
        <f t="shared" ref="S580:S599" si="216">SUM(L580:R580)</f>
        <v>0</v>
      </c>
    </row>
    <row r="581" spans="1:19" ht="15">
      <c r="A581" s="157" t="s">
        <v>10</v>
      </c>
      <c r="B581" s="146">
        <v>0</v>
      </c>
      <c r="C581" s="146">
        <v>0</v>
      </c>
      <c r="D581" s="146">
        <v>0</v>
      </c>
      <c r="E581" s="146">
        <v>0</v>
      </c>
      <c r="F581" s="304"/>
      <c r="G581" s="146">
        <v>0</v>
      </c>
      <c r="H581" s="158">
        <v>0</v>
      </c>
      <c r="I581" s="144">
        <f t="shared" si="215"/>
        <v>0</v>
      </c>
      <c r="J581" s="139"/>
      <c r="K581" s="159" t="s">
        <v>10</v>
      </c>
      <c r="L581" s="146">
        <v>0</v>
      </c>
      <c r="M581" s="146">
        <v>0</v>
      </c>
      <c r="N581" s="146">
        <v>0</v>
      </c>
      <c r="O581" s="146">
        <v>0</v>
      </c>
      <c r="P581" s="146">
        <v>0</v>
      </c>
      <c r="Q581" s="146">
        <v>0</v>
      </c>
      <c r="R581" s="147">
        <v>0</v>
      </c>
      <c r="S581" s="148">
        <f t="shared" si="216"/>
        <v>0</v>
      </c>
    </row>
    <row r="582" spans="1:19" ht="15">
      <c r="A582" s="149" t="s">
        <v>53</v>
      </c>
      <c r="B582" s="150">
        <v>0</v>
      </c>
      <c r="C582" s="150">
        <v>0</v>
      </c>
      <c r="D582" s="150">
        <v>0</v>
      </c>
      <c r="E582" s="150">
        <v>0</v>
      </c>
      <c r="F582" s="304"/>
      <c r="G582" s="150">
        <v>0</v>
      </c>
      <c r="H582" s="151">
        <v>0</v>
      </c>
      <c r="I582" s="152">
        <f t="shared" si="215"/>
        <v>0</v>
      </c>
      <c r="J582" s="139"/>
      <c r="K582" s="153" t="s">
        <v>53</v>
      </c>
      <c r="L582" s="154">
        <v>0</v>
      </c>
      <c r="M582" s="154">
        <v>0</v>
      </c>
      <c r="N582" s="154">
        <v>0</v>
      </c>
      <c r="O582" s="154">
        <v>0</v>
      </c>
      <c r="P582" s="154">
        <v>0</v>
      </c>
      <c r="Q582" s="154">
        <v>0</v>
      </c>
      <c r="R582" s="155">
        <v>0</v>
      </c>
      <c r="S582" s="156">
        <f t="shared" si="216"/>
        <v>0</v>
      </c>
    </row>
    <row r="583" spans="1:19" ht="15">
      <c r="A583" s="157" t="s">
        <v>16</v>
      </c>
      <c r="B583" s="146">
        <v>18.90947295643495</v>
      </c>
      <c r="C583" s="146">
        <v>2.2904061111926945</v>
      </c>
      <c r="D583" s="146">
        <v>0.49386176396082848</v>
      </c>
      <c r="E583" s="146">
        <v>1.1014519638845741</v>
      </c>
      <c r="F583" s="304"/>
      <c r="G583" s="146">
        <v>0</v>
      </c>
      <c r="H583" s="158">
        <v>0</v>
      </c>
      <c r="I583" s="144">
        <f t="shared" si="215"/>
        <v>22.795192795473049</v>
      </c>
      <c r="J583" s="139"/>
      <c r="K583" s="159" t="s">
        <v>16</v>
      </c>
      <c r="L583" s="146">
        <v>18.90947295643495</v>
      </c>
      <c r="M583" s="146">
        <v>2.2904061111926945</v>
      </c>
      <c r="N583" s="146">
        <v>0.49386176396082848</v>
      </c>
      <c r="O583" s="146">
        <v>1.1014519638845741</v>
      </c>
      <c r="P583" s="146">
        <v>0</v>
      </c>
      <c r="Q583" s="146">
        <v>0</v>
      </c>
      <c r="R583" s="147">
        <v>0</v>
      </c>
      <c r="S583" s="148">
        <f t="shared" si="216"/>
        <v>22.795192795473049</v>
      </c>
    </row>
    <row r="584" spans="1:19" ht="15">
      <c r="A584" s="149" t="s">
        <v>15</v>
      </c>
      <c r="B584" s="150">
        <v>248.03160776861671</v>
      </c>
      <c r="C584" s="150">
        <v>3.7640892128936536</v>
      </c>
      <c r="D584" s="150">
        <v>4.4506498540665325</v>
      </c>
      <c r="E584" s="150">
        <v>0</v>
      </c>
      <c r="F584" s="304"/>
      <c r="G584" s="150">
        <v>0</v>
      </c>
      <c r="H584" s="151">
        <v>0</v>
      </c>
      <c r="I584" s="152">
        <f t="shared" si="215"/>
        <v>256.2463468355769</v>
      </c>
      <c r="J584" s="139"/>
      <c r="K584" s="153" t="s">
        <v>15</v>
      </c>
      <c r="L584" s="154">
        <v>248.03160776861671</v>
      </c>
      <c r="M584" s="154">
        <v>3.7640892128936536</v>
      </c>
      <c r="N584" s="154">
        <v>4.4506498540665325</v>
      </c>
      <c r="O584" s="154">
        <v>0</v>
      </c>
      <c r="P584" s="154">
        <v>0</v>
      </c>
      <c r="Q584" s="154">
        <v>0</v>
      </c>
      <c r="R584" s="155">
        <v>0</v>
      </c>
      <c r="S584" s="156">
        <f t="shared" si="216"/>
        <v>256.2463468355769</v>
      </c>
    </row>
    <row r="585" spans="1:19" ht="15">
      <c r="A585" s="157" t="s">
        <v>55</v>
      </c>
      <c r="B585" s="146">
        <v>0</v>
      </c>
      <c r="C585" s="146">
        <v>0</v>
      </c>
      <c r="D585" s="146">
        <v>0.12304231520471164</v>
      </c>
      <c r="E585" s="146">
        <v>57.397351935974022</v>
      </c>
      <c r="F585" s="304"/>
      <c r="G585" s="146">
        <v>0</v>
      </c>
      <c r="H585" s="158">
        <v>0</v>
      </c>
      <c r="I585" s="144">
        <f t="shared" si="215"/>
        <v>57.520394251178736</v>
      </c>
      <c r="J585" s="139"/>
      <c r="K585" s="159" t="s">
        <v>55</v>
      </c>
      <c r="L585" s="146">
        <v>0</v>
      </c>
      <c r="M585" s="146">
        <v>0</v>
      </c>
      <c r="N585" s="146">
        <v>0.12304231520471164</v>
      </c>
      <c r="O585" s="146">
        <v>57.397351935974022</v>
      </c>
      <c r="P585" s="146">
        <v>679.35515509767879</v>
      </c>
      <c r="Q585" s="146">
        <v>0</v>
      </c>
      <c r="R585" s="147">
        <v>0</v>
      </c>
      <c r="S585" s="148">
        <f t="shared" si="216"/>
        <v>736.87554934885748</v>
      </c>
    </row>
    <row r="586" spans="1:19" ht="15">
      <c r="A586" s="149" t="s">
        <v>12</v>
      </c>
      <c r="B586" s="150">
        <v>0</v>
      </c>
      <c r="C586" s="150">
        <v>0</v>
      </c>
      <c r="D586" s="150">
        <v>1.9323964327472554E-3</v>
      </c>
      <c r="E586" s="150">
        <v>5.6498458166961509E-2</v>
      </c>
      <c r="F586" s="304"/>
      <c r="G586" s="150">
        <v>0</v>
      </c>
      <c r="H586" s="151">
        <v>0</v>
      </c>
      <c r="I586" s="152">
        <f t="shared" si="215"/>
        <v>5.8430854599708766E-2</v>
      </c>
      <c r="J586" s="139"/>
      <c r="K586" s="153" t="s">
        <v>12</v>
      </c>
      <c r="L586" s="154">
        <v>0</v>
      </c>
      <c r="M586" s="154">
        <v>0</v>
      </c>
      <c r="N586" s="154">
        <v>1.9323964327472554E-3</v>
      </c>
      <c r="O586" s="154">
        <v>5.6498458166961509E-2</v>
      </c>
      <c r="P586" s="154">
        <v>49.762193796378483</v>
      </c>
      <c r="Q586" s="154">
        <v>0</v>
      </c>
      <c r="R586" s="155">
        <v>0</v>
      </c>
      <c r="S586" s="156">
        <f t="shared" si="216"/>
        <v>49.820624650978189</v>
      </c>
    </row>
    <row r="587" spans="1:19" ht="15">
      <c r="A587" s="157" t="s">
        <v>56</v>
      </c>
      <c r="B587" s="146">
        <v>0</v>
      </c>
      <c r="C587" s="146">
        <v>0</v>
      </c>
      <c r="D587" s="146">
        <v>0</v>
      </c>
      <c r="E587" s="146">
        <v>0</v>
      </c>
      <c r="F587" s="304"/>
      <c r="G587" s="146">
        <v>0</v>
      </c>
      <c r="H587" s="158">
        <v>0</v>
      </c>
      <c r="I587" s="144">
        <f t="shared" si="215"/>
        <v>0</v>
      </c>
      <c r="J587" s="139"/>
      <c r="K587" s="159" t="s">
        <v>56</v>
      </c>
      <c r="L587" s="146">
        <v>0</v>
      </c>
      <c r="M587" s="146">
        <v>0</v>
      </c>
      <c r="N587" s="146">
        <v>0</v>
      </c>
      <c r="O587" s="146">
        <v>0</v>
      </c>
      <c r="P587" s="146">
        <v>36.302537411884501</v>
      </c>
      <c r="Q587" s="146">
        <v>0</v>
      </c>
      <c r="R587" s="147">
        <v>0</v>
      </c>
      <c r="S587" s="148">
        <f t="shared" si="216"/>
        <v>36.302537411884501</v>
      </c>
    </row>
    <row r="588" spans="1:19" ht="15">
      <c r="A588" s="149" t="s">
        <v>17</v>
      </c>
      <c r="B588" s="150">
        <v>3.6765561827904296</v>
      </c>
      <c r="C588" s="150">
        <v>1.9920664894260507E-2</v>
      </c>
      <c r="D588" s="150">
        <v>0.46661531196324885</v>
      </c>
      <c r="E588" s="150">
        <v>6.3607749422000495E-2</v>
      </c>
      <c r="F588" s="304"/>
      <c r="G588" s="150">
        <v>0</v>
      </c>
      <c r="H588" s="151">
        <v>0</v>
      </c>
      <c r="I588" s="152">
        <f t="shared" si="215"/>
        <v>4.2266999090699393</v>
      </c>
      <c r="J588" s="139"/>
      <c r="K588" s="153" t="s">
        <v>17</v>
      </c>
      <c r="L588" s="154">
        <v>3.6765561827904296</v>
      </c>
      <c r="M588" s="154">
        <v>1.9920664894260507E-2</v>
      </c>
      <c r="N588" s="154">
        <v>0.46661531196324885</v>
      </c>
      <c r="O588" s="154">
        <v>6.3607749422000495E-2</v>
      </c>
      <c r="P588" s="154">
        <v>0</v>
      </c>
      <c r="Q588" s="154">
        <v>0</v>
      </c>
      <c r="R588" s="155">
        <v>0</v>
      </c>
      <c r="S588" s="156">
        <f t="shared" si="216"/>
        <v>4.2266999090699393</v>
      </c>
    </row>
    <row r="589" spans="1:19" ht="15">
      <c r="A589" s="157" t="s">
        <v>141</v>
      </c>
      <c r="B589" s="146">
        <v>1152.9386141571986</v>
      </c>
      <c r="C589" s="146">
        <v>181.6878878816743</v>
      </c>
      <c r="D589" s="146">
        <v>35.434806301345155</v>
      </c>
      <c r="E589" s="146">
        <v>27.902054886659119</v>
      </c>
      <c r="F589" s="304"/>
      <c r="G589" s="146">
        <v>0</v>
      </c>
      <c r="H589" s="158">
        <v>0</v>
      </c>
      <c r="I589" s="144">
        <f t="shared" si="215"/>
        <v>1397.9633632268769</v>
      </c>
      <c r="J589" s="139"/>
      <c r="K589" s="159" t="s">
        <v>141</v>
      </c>
      <c r="L589" s="146">
        <v>1152.9386141571986</v>
      </c>
      <c r="M589" s="146">
        <v>181.6878878816743</v>
      </c>
      <c r="N589" s="146">
        <v>35.434806301345155</v>
      </c>
      <c r="O589" s="146">
        <v>27.902054886659119</v>
      </c>
      <c r="P589" s="146">
        <v>0</v>
      </c>
      <c r="Q589" s="146">
        <v>0</v>
      </c>
      <c r="R589" s="147">
        <v>0</v>
      </c>
      <c r="S589" s="148">
        <f t="shared" si="216"/>
        <v>1397.9633632268769</v>
      </c>
    </row>
    <row r="590" spans="1:19" ht="15">
      <c r="A590" s="149" t="s">
        <v>25</v>
      </c>
      <c r="B590" s="150">
        <v>320.6726640128648</v>
      </c>
      <c r="C590" s="150">
        <v>0</v>
      </c>
      <c r="D590" s="150">
        <v>707.25304415596634</v>
      </c>
      <c r="E590" s="150">
        <v>155.85269514403268</v>
      </c>
      <c r="F590" s="304"/>
      <c r="G590" s="150">
        <v>484.54847786026829</v>
      </c>
      <c r="H590" s="151">
        <v>0.12614398215582476</v>
      </c>
      <c r="I590" s="152">
        <f t="shared" si="215"/>
        <v>1668.4530251552878</v>
      </c>
      <c r="J590" s="139"/>
      <c r="K590" s="153" t="s">
        <v>25</v>
      </c>
      <c r="L590" s="154">
        <v>320.6726640128648</v>
      </c>
      <c r="M590" s="154">
        <v>0</v>
      </c>
      <c r="N590" s="154">
        <v>707.25304415596634</v>
      </c>
      <c r="O590" s="154">
        <v>155.85269514403268</v>
      </c>
      <c r="P590" s="154">
        <v>461.84203651116121</v>
      </c>
      <c r="Q590" s="154">
        <v>484.54847786026829</v>
      </c>
      <c r="R590" s="155">
        <v>0.12614398215582476</v>
      </c>
      <c r="S590" s="156">
        <f t="shared" si="216"/>
        <v>2130.2950616664493</v>
      </c>
    </row>
    <row r="591" spans="1:19" ht="15">
      <c r="A591" s="157" t="s">
        <v>24</v>
      </c>
      <c r="B591" s="146">
        <v>208.22653245508425</v>
      </c>
      <c r="C591" s="146">
        <v>1.3201190568657177</v>
      </c>
      <c r="D591" s="146">
        <v>0</v>
      </c>
      <c r="E591" s="146">
        <v>0</v>
      </c>
      <c r="F591" s="304"/>
      <c r="G591" s="146">
        <v>0</v>
      </c>
      <c r="H591" s="158">
        <v>0</v>
      </c>
      <c r="I591" s="144">
        <f t="shared" si="215"/>
        <v>209.54665151194996</v>
      </c>
      <c r="J591" s="139"/>
      <c r="K591" s="159" t="s">
        <v>24</v>
      </c>
      <c r="L591" s="146">
        <v>208.22653245508425</v>
      </c>
      <c r="M591" s="146">
        <v>1.3201190568657177</v>
      </c>
      <c r="N591" s="146">
        <v>0</v>
      </c>
      <c r="O591" s="146">
        <v>0</v>
      </c>
      <c r="P591" s="146">
        <v>0</v>
      </c>
      <c r="Q591" s="146">
        <v>0</v>
      </c>
      <c r="R591" s="147">
        <v>0</v>
      </c>
      <c r="S591" s="148">
        <f t="shared" si="216"/>
        <v>209.54665151194996</v>
      </c>
    </row>
    <row r="592" spans="1:19" ht="15">
      <c r="A592" s="149" t="s">
        <v>57</v>
      </c>
      <c r="B592" s="150">
        <v>6.1988768188815255</v>
      </c>
      <c r="C592" s="150">
        <v>0</v>
      </c>
      <c r="D592" s="150">
        <v>1.1019777547851508</v>
      </c>
      <c r="E592" s="150">
        <v>0</v>
      </c>
      <c r="F592" s="304"/>
      <c r="G592" s="150">
        <v>0</v>
      </c>
      <c r="H592" s="151">
        <v>0</v>
      </c>
      <c r="I592" s="152">
        <f t="shared" si="215"/>
        <v>7.3008545736666761</v>
      </c>
      <c r="J592" s="139"/>
      <c r="K592" s="153" t="s">
        <v>57</v>
      </c>
      <c r="L592" s="154">
        <v>6.1988768188815255</v>
      </c>
      <c r="M592" s="154">
        <v>0</v>
      </c>
      <c r="N592" s="154">
        <v>1.1019777547851508</v>
      </c>
      <c r="O592" s="154">
        <v>0</v>
      </c>
      <c r="P592" s="154">
        <v>0</v>
      </c>
      <c r="Q592" s="154">
        <v>0</v>
      </c>
      <c r="R592" s="155">
        <v>0</v>
      </c>
      <c r="S592" s="156">
        <f t="shared" si="216"/>
        <v>7.3008545736666761</v>
      </c>
    </row>
    <row r="593" spans="1:85" ht="15">
      <c r="A593" s="157" t="s">
        <v>22</v>
      </c>
      <c r="B593" s="146">
        <v>129.82414037520152</v>
      </c>
      <c r="C593" s="146">
        <v>0</v>
      </c>
      <c r="D593" s="146">
        <v>8.0074514787234534</v>
      </c>
      <c r="E593" s="146">
        <v>0</v>
      </c>
      <c r="F593" s="304"/>
      <c r="G593" s="146">
        <v>0</v>
      </c>
      <c r="H593" s="158">
        <v>0</v>
      </c>
      <c r="I593" s="144">
        <f t="shared" si="215"/>
        <v>137.83159185392498</v>
      </c>
      <c r="J593" s="139"/>
      <c r="K593" s="159" t="s">
        <v>22</v>
      </c>
      <c r="L593" s="146">
        <v>129.82414037520152</v>
      </c>
      <c r="M593" s="146">
        <v>0</v>
      </c>
      <c r="N593" s="146">
        <v>8.0074514787234534</v>
      </c>
      <c r="O593" s="146">
        <v>0</v>
      </c>
      <c r="P593" s="146">
        <v>43.957838156823406</v>
      </c>
      <c r="Q593" s="146">
        <v>0</v>
      </c>
      <c r="R593" s="147">
        <v>0</v>
      </c>
      <c r="S593" s="148">
        <f t="shared" si="216"/>
        <v>181.78943001074839</v>
      </c>
    </row>
    <row r="594" spans="1:85" ht="15">
      <c r="A594" s="149" t="s">
        <v>21</v>
      </c>
      <c r="B594" s="150">
        <v>0</v>
      </c>
      <c r="C594" s="150">
        <v>0</v>
      </c>
      <c r="D594" s="150">
        <v>0</v>
      </c>
      <c r="E594" s="150">
        <v>0</v>
      </c>
      <c r="F594" s="304"/>
      <c r="G594" s="150">
        <v>0</v>
      </c>
      <c r="H594" s="151">
        <v>0</v>
      </c>
      <c r="I594" s="152">
        <f t="shared" si="215"/>
        <v>0</v>
      </c>
      <c r="J594" s="139"/>
      <c r="K594" s="153" t="s">
        <v>21</v>
      </c>
      <c r="L594" s="154">
        <v>0</v>
      </c>
      <c r="M594" s="154">
        <v>0</v>
      </c>
      <c r="N594" s="154">
        <v>0</v>
      </c>
      <c r="O594" s="154">
        <v>0</v>
      </c>
      <c r="P594" s="154">
        <v>0</v>
      </c>
      <c r="Q594" s="154">
        <v>0</v>
      </c>
      <c r="R594" s="155">
        <v>0</v>
      </c>
      <c r="S594" s="156">
        <f t="shared" si="216"/>
        <v>0</v>
      </c>
    </row>
    <row r="595" spans="1:85" ht="15">
      <c r="A595" s="160" t="s">
        <v>61</v>
      </c>
      <c r="B595" s="146">
        <v>775.26836502767094</v>
      </c>
      <c r="C595" s="146">
        <v>0</v>
      </c>
      <c r="D595" s="146">
        <v>0</v>
      </c>
      <c r="E595" s="146">
        <v>0</v>
      </c>
      <c r="F595" s="304"/>
      <c r="G595" s="146">
        <v>0</v>
      </c>
      <c r="H595" s="158">
        <v>0</v>
      </c>
      <c r="I595" s="144">
        <f t="shared" si="215"/>
        <v>775.26836502767094</v>
      </c>
      <c r="J595" s="139"/>
      <c r="K595" s="161" t="s">
        <v>61</v>
      </c>
      <c r="L595" s="146">
        <v>775.26836502767094</v>
      </c>
      <c r="M595" s="146">
        <v>0</v>
      </c>
      <c r="N595" s="146">
        <v>0</v>
      </c>
      <c r="O595" s="146">
        <v>0</v>
      </c>
      <c r="P595" s="146">
        <v>0</v>
      </c>
      <c r="Q595" s="146">
        <v>0</v>
      </c>
      <c r="R595" s="147">
        <v>0</v>
      </c>
      <c r="S595" s="148">
        <f t="shared" si="216"/>
        <v>775.26836502767094</v>
      </c>
    </row>
    <row r="596" spans="1:85">
      <c r="A596" s="162" t="s">
        <v>23</v>
      </c>
      <c r="B596" s="163">
        <v>775.26836502767094</v>
      </c>
      <c r="C596" s="163">
        <v>0</v>
      </c>
      <c r="D596" s="163">
        <v>0</v>
      </c>
      <c r="E596" s="163">
        <v>0</v>
      </c>
      <c r="F596" s="304"/>
      <c r="G596" s="163">
        <v>0</v>
      </c>
      <c r="H596" s="164">
        <v>0</v>
      </c>
      <c r="I596" s="165">
        <f t="shared" si="215"/>
        <v>775.26836502767094</v>
      </c>
      <c r="J596" s="139"/>
      <c r="K596" s="166" t="s">
        <v>23</v>
      </c>
      <c r="L596" s="167">
        <v>775.26836502767094</v>
      </c>
      <c r="M596" s="167">
        <v>0</v>
      </c>
      <c r="N596" s="167">
        <v>0</v>
      </c>
      <c r="O596" s="167">
        <v>0</v>
      </c>
      <c r="P596" s="167">
        <v>0</v>
      </c>
      <c r="Q596" s="167">
        <v>0</v>
      </c>
      <c r="R596" s="168">
        <v>0</v>
      </c>
      <c r="S596" s="169">
        <f t="shared" si="216"/>
        <v>775.26836502767094</v>
      </c>
    </row>
    <row r="597" spans="1:85">
      <c r="A597" s="170" t="s">
        <v>19</v>
      </c>
      <c r="B597" s="171">
        <v>0</v>
      </c>
      <c r="C597" s="171">
        <v>0</v>
      </c>
      <c r="D597" s="171">
        <v>0</v>
      </c>
      <c r="E597" s="171">
        <v>0</v>
      </c>
      <c r="F597" s="304"/>
      <c r="G597" s="171">
        <v>0</v>
      </c>
      <c r="H597" s="172">
        <v>0</v>
      </c>
      <c r="I597" s="173">
        <f t="shared" si="215"/>
        <v>0</v>
      </c>
      <c r="J597" s="139"/>
      <c r="K597" s="174" t="s">
        <v>19</v>
      </c>
      <c r="L597" s="171">
        <v>0</v>
      </c>
      <c r="M597" s="171">
        <v>0</v>
      </c>
      <c r="N597" s="171">
        <v>0</v>
      </c>
      <c r="O597" s="171">
        <v>0</v>
      </c>
      <c r="P597" s="171">
        <v>0</v>
      </c>
      <c r="Q597" s="171">
        <v>0</v>
      </c>
      <c r="R597" s="175">
        <v>0</v>
      </c>
      <c r="S597" s="176">
        <f t="shared" si="216"/>
        <v>0</v>
      </c>
    </row>
    <row r="598" spans="1:85">
      <c r="A598" s="162" t="s">
        <v>20</v>
      </c>
      <c r="B598" s="163">
        <v>0</v>
      </c>
      <c r="C598" s="163">
        <v>0</v>
      </c>
      <c r="D598" s="163">
        <v>0</v>
      </c>
      <c r="E598" s="163">
        <v>0</v>
      </c>
      <c r="F598" s="304"/>
      <c r="G598" s="163">
        <v>0</v>
      </c>
      <c r="H598" s="164">
        <v>0</v>
      </c>
      <c r="I598" s="165">
        <f t="shared" si="215"/>
        <v>0</v>
      </c>
      <c r="J598" s="139"/>
      <c r="K598" s="166" t="s">
        <v>20</v>
      </c>
      <c r="L598" s="167">
        <v>0</v>
      </c>
      <c r="M598" s="167">
        <v>0</v>
      </c>
      <c r="N598" s="167">
        <v>0</v>
      </c>
      <c r="O598" s="167">
        <v>0</v>
      </c>
      <c r="P598" s="167">
        <v>0</v>
      </c>
      <c r="Q598" s="167">
        <v>0</v>
      </c>
      <c r="R598" s="168">
        <v>0</v>
      </c>
      <c r="S598" s="169">
        <f t="shared" si="216"/>
        <v>0</v>
      </c>
    </row>
    <row r="599" spans="1:85" ht="15" thickBot="1">
      <c r="A599" s="177" t="s">
        <v>11</v>
      </c>
      <c r="B599" s="178">
        <v>0</v>
      </c>
      <c r="C599" s="178">
        <v>0</v>
      </c>
      <c r="D599" s="178">
        <v>0</v>
      </c>
      <c r="E599" s="178">
        <v>0</v>
      </c>
      <c r="F599" s="305"/>
      <c r="G599" s="178">
        <v>0</v>
      </c>
      <c r="H599" s="179">
        <v>0</v>
      </c>
      <c r="I599" s="180">
        <f t="shared" si="215"/>
        <v>0</v>
      </c>
      <c r="J599" s="139"/>
      <c r="K599" s="181" t="s">
        <v>11</v>
      </c>
      <c r="L599" s="178">
        <v>0</v>
      </c>
      <c r="M599" s="178">
        <v>0</v>
      </c>
      <c r="N599" s="178">
        <v>0</v>
      </c>
      <c r="O599" s="178">
        <v>0</v>
      </c>
      <c r="P599" s="178">
        <v>0</v>
      </c>
      <c r="Q599" s="178">
        <v>0</v>
      </c>
      <c r="R599" s="182">
        <v>0</v>
      </c>
      <c r="S599" s="183">
        <f t="shared" si="216"/>
        <v>0</v>
      </c>
    </row>
    <row r="600" spans="1:85" ht="15">
      <c r="A600" s="184" t="s">
        <v>26</v>
      </c>
      <c r="B600" s="185">
        <f>SUM(B579:B595)</f>
        <v>2863.7468297547434</v>
      </c>
      <c r="C600" s="185">
        <f t="shared" ref="C600:I600" si="217">SUM(C579:C595)</f>
        <v>189.08242292752061</v>
      </c>
      <c r="D600" s="185">
        <f t="shared" si="217"/>
        <v>757.3333813324482</v>
      </c>
      <c r="E600" s="185">
        <f t="shared" si="217"/>
        <v>242.37366013813937</v>
      </c>
      <c r="F600" s="185">
        <f t="shared" si="217"/>
        <v>0</v>
      </c>
      <c r="G600" s="185">
        <f t="shared" si="217"/>
        <v>484.54847786026829</v>
      </c>
      <c r="H600" s="187">
        <f t="shared" si="217"/>
        <v>0.12614398215582476</v>
      </c>
      <c r="I600" s="144">
        <f t="shared" si="217"/>
        <v>4537.2109159952761</v>
      </c>
      <c r="J600" s="139"/>
      <c r="K600" s="186" t="s">
        <v>26</v>
      </c>
      <c r="L600" s="185">
        <f>SUM(L579:L595)</f>
        <v>2863.7468297547434</v>
      </c>
      <c r="M600" s="185">
        <f t="shared" ref="M600:S600" si="218">SUM(M579:M595)</f>
        <v>189.08242292752061</v>
      </c>
      <c r="N600" s="185">
        <f t="shared" si="218"/>
        <v>757.3333813324482</v>
      </c>
      <c r="O600" s="185">
        <f t="shared" si="218"/>
        <v>242.37366013813937</v>
      </c>
      <c r="P600" s="185">
        <f t="shared" si="218"/>
        <v>1271.2197609739262</v>
      </c>
      <c r="Q600" s="185">
        <f t="shared" si="218"/>
        <v>484.54847786026829</v>
      </c>
      <c r="R600" s="187">
        <f t="shared" si="218"/>
        <v>0.12614398215582476</v>
      </c>
      <c r="S600" s="188">
        <f t="shared" si="218"/>
        <v>5808.4306769692021</v>
      </c>
    </row>
    <row r="601" spans="1:85" s="2" customFormat="1" ht="15" thickBot="1">
      <c r="A601" s="17" t="s">
        <v>100</v>
      </c>
      <c r="B601" s="100">
        <f>IF($I600=0,"-",B600/$I600)</f>
        <v>0.63116898966698265</v>
      </c>
      <c r="C601" s="100">
        <f t="shared" ref="C601:H601" si="219">IF($I600=0,"-",C600/$I600)</f>
        <v>4.1673712425608883E-2</v>
      </c>
      <c r="D601" s="100">
        <f t="shared" si="219"/>
        <v>0.16691606261075051</v>
      </c>
      <c r="E601" s="100">
        <f t="shared" si="219"/>
        <v>5.3419086003625341E-2</v>
      </c>
      <c r="F601" s="100">
        <f t="shared" si="219"/>
        <v>0</v>
      </c>
      <c r="G601" s="100">
        <f t="shared" si="219"/>
        <v>0.10679434719511567</v>
      </c>
      <c r="H601" s="101">
        <f t="shared" si="219"/>
        <v>2.7802097916833119E-5</v>
      </c>
      <c r="I601" s="102">
        <f>SUM(B601:H601)</f>
        <v>1</v>
      </c>
      <c r="K601" s="27" t="s">
        <v>100</v>
      </c>
      <c r="L601" s="76">
        <f t="shared" ref="L601:R601" si="220">IF($S600=0,"-",L600/$S600)</f>
        <v>0.49303279818930823</v>
      </c>
      <c r="M601" s="76">
        <f t="shared" si="220"/>
        <v>3.2553099699931767E-2</v>
      </c>
      <c r="N601" s="76">
        <f t="shared" si="220"/>
        <v>0.13038519756038811</v>
      </c>
      <c r="O601" s="76">
        <f t="shared" si="220"/>
        <v>4.1727907866606101E-2</v>
      </c>
      <c r="P601" s="76">
        <f t="shared" si="220"/>
        <v>0.21885769697043878</v>
      </c>
      <c r="Q601" s="76">
        <f t="shared" si="220"/>
        <v>8.3421582318531223E-2</v>
      </c>
      <c r="R601" s="77">
        <f t="shared" si="220"/>
        <v>2.1717394795808389E-5</v>
      </c>
      <c r="S601" s="78">
        <f>SUM(L601:R601)</f>
        <v>1</v>
      </c>
      <c r="BA601" s="189"/>
      <c r="BR601" s="189"/>
    </row>
    <row r="602" spans="1:85" ht="15" thickBot="1">
      <c r="A602" s="218"/>
      <c r="B602" s="218"/>
      <c r="C602" s="218"/>
      <c r="D602" s="218"/>
      <c r="E602" s="218"/>
      <c r="F602" s="218"/>
      <c r="G602" s="218"/>
      <c r="H602" s="218"/>
      <c r="I602" s="218"/>
      <c r="K602" s="218"/>
      <c r="L602" s="218"/>
      <c r="M602" s="218"/>
      <c r="N602" s="218"/>
      <c r="O602" s="218"/>
      <c r="P602" s="218"/>
      <c r="Q602" s="218"/>
      <c r="R602" s="218"/>
      <c r="S602" s="218"/>
      <c r="U602" s="225"/>
      <c r="AA602" s="226"/>
      <c r="AC602" s="226"/>
      <c r="AD602" s="226"/>
      <c r="AE602" s="226"/>
      <c r="AF602" s="226"/>
      <c r="AG602" s="226"/>
      <c r="AH602" s="226"/>
      <c r="AI602" s="227"/>
      <c r="AJ602" s="227"/>
      <c r="AK602" s="227"/>
      <c r="AL602" s="227"/>
      <c r="AM602" s="227"/>
      <c r="AN602" s="227"/>
      <c r="AO602" s="227"/>
      <c r="AP602" s="227"/>
    </row>
    <row r="603" spans="1:85" ht="28.5">
      <c r="A603" s="306" t="s">
        <v>47</v>
      </c>
      <c r="B603" s="135" t="s">
        <v>0</v>
      </c>
      <c r="C603" s="135" t="s">
        <v>1</v>
      </c>
      <c r="D603" s="135" t="s">
        <v>2</v>
      </c>
      <c r="E603" s="135" t="s">
        <v>3</v>
      </c>
      <c r="F603" s="135" t="s">
        <v>27</v>
      </c>
      <c r="G603" s="135" t="s">
        <v>4</v>
      </c>
      <c r="H603" s="135" t="s">
        <v>5</v>
      </c>
      <c r="I603" s="136" t="s">
        <v>6</v>
      </c>
      <c r="K603" s="308" t="s">
        <v>47</v>
      </c>
      <c r="L603" s="137" t="s">
        <v>0</v>
      </c>
      <c r="M603" s="137" t="s">
        <v>110</v>
      </c>
      <c r="N603" s="137" t="s">
        <v>111</v>
      </c>
      <c r="O603" s="137" t="s">
        <v>3</v>
      </c>
      <c r="P603" s="137" t="s">
        <v>27</v>
      </c>
      <c r="Q603" s="137" t="s">
        <v>4</v>
      </c>
      <c r="R603" s="137" t="s">
        <v>5</v>
      </c>
      <c r="S603" s="138" t="s">
        <v>6</v>
      </c>
      <c r="U603" s="292" t="s">
        <v>47</v>
      </c>
      <c r="V603" s="191" t="s">
        <v>74</v>
      </c>
      <c r="W603" s="191" t="s">
        <v>75</v>
      </c>
      <c r="X603" s="191" t="s">
        <v>67</v>
      </c>
      <c r="Y603" s="191" t="s">
        <v>76</v>
      </c>
      <c r="Z603" s="191" t="s">
        <v>77</v>
      </c>
      <c r="AA603" s="191" t="s">
        <v>118</v>
      </c>
      <c r="AB603" s="191" t="s">
        <v>78</v>
      </c>
      <c r="AC603" s="191" t="s">
        <v>71</v>
      </c>
      <c r="AD603" s="191" t="s">
        <v>64</v>
      </c>
      <c r="AE603" s="228" t="s">
        <v>27</v>
      </c>
      <c r="AF603" s="229" t="s">
        <v>60</v>
      </c>
      <c r="AG603" s="230"/>
      <c r="AH603" s="131"/>
      <c r="AI603" s="131"/>
      <c r="AR603" s="132"/>
      <c r="BA603" s="131"/>
      <c r="BI603" s="132"/>
      <c r="BR603" s="131"/>
      <c r="BX603" s="2"/>
      <c r="CG603" s="131"/>
    </row>
    <row r="604" spans="1:85" ht="15" customHeight="1">
      <c r="A604" s="307" t="s">
        <v>47</v>
      </c>
      <c r="B604" s="294" t="s">
        <v>109</v>
      </c>
      <c r="C604" s="295"/>
      <c r="D604" s="295"/>
      <c r="E604" s="295"/>
      <c r="F604" s="295"/>
      <c r="G604" s="295"/>
      <c r="H604" s="295"/>
      <c r="I604" s="296"/>
      <c r="K604" s="309" t="s">
        <v>47</v>
      </c>
      <c r="L604" s="297" t="s">
        <v>109</v>
      </c>
      <c r="M604" s="298"/>
      <c r="N604" s="298"/>
      <c r="O604" s="298"/>
      <c r="P604" s="298"/>
      <c r="Q604" s="298"/>
      <c r="R604" s="298"/>
      <c r="S604" s="299"/>
      <c r="U604" s="293" t="s">
        <v>47</v>
      </c>
      <c r="V604" s="300" t="s">
        <v>109</v>
      </c>
      <c r="W604" s="301"/>
      <c r="X604" s="301"/>
      <c r="Y604" s="301"/>
      <c r="Z604" s="301"/>
      <c r="AA604" s="301"/>
      <c r="AB604" s="301"/>
      <c r="AC604" s="301"/>
      <c r="AD604" s="301"/>
      <c r="AE604" s="301"/>
      <c r="AF604" s="302"/>
      <c r="AG604" s="231"/>
      <c r="AH604" s="131"/>
      <c r="AI604" s="131"/>
      <c r="AR604" s="132"/>
      <c r="BA604" s="131"/>
      <c r="BI604" s="132"/>
      <c r="BR604" s="131"/>
      <c r="BX604" s="2"/>
      <c r="CG604" s="131"/>
    </row>
    <row r="605" spans="1:85" ht="15">
      <c r="A605" s="141" t="s">
        <v>7</v>
      </c>
      <c r="B605" s="142">
        <v>0.35691862059698931</v>
      </c>
      <c r="C605" s="142">
        <v>0</v>
      </c>
      <c r="D605" s="142">
        <v>0</v>
      </c>
      <c r="E605" s="142">
        <v>0</v>
      </c>
      <c r="F605" s="303"/>
      <c r="G605" s="142">
        <v>0</v>
      </c>
      <c r="H605" s="143">
        <v>0</v>
      </c>
      <c r="I605" s="144">
        <f>SUM(B605:H605)</f>
        <v>0.35691862059698931</v>
      </c>
      <c r="J605" s="139"/>
      <c r="K605" s="193" t="s">
        <v>7</v>
      </c>
      <c r="L605" s="142">
        <v>0.35691862059698931</v>
      </c>
      <c r="M605" s="142">
        <v>0</v>
      </c>
      <c r="N605" s="142">
        <v>0</v>
      </c>
      <c r="O605" s="142">
        <v>0</v>
      </c>
      <c r="P605" s="142">
        <v>0</v>
      </c>
      <c r="Q605" s="142">
        <v>0</v>
      </c>
      <c r="R605" s="194">
        <v>0</v>
      </c>
      <c r="S605" s="195">
        <f>SUM(L605:R605)</f>
        <v>0.35691862059698931</v>
      </c>
      <c r="U605" s="29" t="s">
        <v>7</v>
      </c>
      <c r="V605" s="197">
        <v>0.35691862059698931</v>
      </c>
      <c r="W605" s="197">
        <v>0</v>
      </c>
      <c r="X605" s="197">
        <v>0</v>
      </c>
      <c r="Y605" s="197">
        <v>0</v>
      </c>
      <c r="Z605" s="197">
        <v>0</v>
      </c>
      <c r="AA605" s="197">
        <v>0</v>
      </c>
      <c r="AB605" s="197">
        <v>0</v>
      </c>
      <c r="AC605" s="197">
        <v>0</v>
      </c>
      <c r="AD605" s="199">
        <v>0</v>
      </c>
      <c r="AE605" s="232">
        <f t="shared" ref="AE605:AE610" si="221">+P605</f>
        <v>0</v>
      </c>
      <c r="AF605" s="200">
        <f t="shared" ref="AF605:AF625" si="222">SUM(V605:AE605)</f>
        <v>0.35691862059698931</v>
      </c>
      <c r="AG605" s="233" t="str">
        <f>+IF(ABS(S605-AF605)&gt;0.01,S605-AF605,"")</f>
        <v/>
      </c>
      <c r="AH605" s="131"/>
      <c r="AI605" s="131"/>
      <c r="AR605" s="132"/>
      <c r="BA605" s="131"/>
      <c r="BI605" s="132"/>
      <c r="BR605" s="131"/>
      <c r="BX605" s="2"/>
      <c r="CG605" s="131"/>
    </row>
    <row r="606" spans="1:85" ht="15">
      <c r="A606" s="149" t="s">
        <v>8</v>
      </c>
      <c r="B606" s="150">
        <v>27.920556896487419</v>
      </c>
      <c r="C606" s="150">
        <v>0</v>
      </c>
      <c r="D606" s="150">
        <v>0</v>
      </c>
      <c r="E606" s="150">
        <v>0</v>
      </c>
      <c r="F606" s="304"/>
      <c r="G606" s="150">
        <v>0</v>
      </c>
      <c r="H606" s="151">
        <v>0</v>
      </c>
      <c r="I606" s="152">
        <f t="shared" ref="I606:I625" si="223">SUM(B606:H606)</f>
        <v>27.920556896487419</v>
      </c>
      <c r="J606" s="139"/>
      <c r="K606" s="153" t="s">
        <v>8</v>
      </c>
      <c r="L606" s="154">
        <v>27.920556896487419</v>
      </c>
      <c r="M606" s="154">
        <v>0</v>
      </c>
      <c r="N606" s="154">
        <v>0</v>
      </c>
      <c r="O606" s="154">
        <v>0</v>
      </c>
      <c r="P606" s="154">
        <v>0</v>
      </c>
      <c r="Q606" s="154">
        <v>0</v>
      </c>
      <c r="R606" s="155">
        <v>0</v>
      </c>
      <c r="S606" s="156">
        <f t="shared" ref="S606:S625" si="224">SUM(L606:R606)</f>
        <v>27.920556896487419</v>
      </c>
      <c r="U606" s="30" t="s">
        <v>8</v>
      </c>
      <c r="V606" s="202">
        <v>27.920556896487419</v>
      </c>
      <c r="W606" s="202">
        <v>0</v>
      </c>
      <c r="X606" s="202">
        <v>0</v>
      </c>
      <c r="Y606" s="202">
        <v>0</v>
      </c>
      <c r="Z606" s="202">
        <v>0</v>
      </c>
      <c r="AA606" s="202">
        <v>0</v>
      </c>
      <c r="AB606" s="202">
        <v>0</v>
      </c>
      <c r="AC606" s="202">
        <v>0</v>
      </c>
      <c r="AD606" s="202">
        <v>0</v>
      </c>
      <c r="AE606" s="234">
        <f t="shared" si="221"/>
        <v>0</v>
      </c>
      <c r="AF606" s="204">
        <f t="shared" si="222"/>
        <v>27.920556896487419</v>
      </c>
      <c r="AG606" s="233" t="str">
        <f t="shared" ref="AG606:AG626" si="225">+IF(ABS(S606-AF606)&gt;0.01,S606-AF606,"")</f>
        <v/>
      </c>
      <c r="AH606" s="131"/>
      <c r="AI606" s="131"/>
      <c r="AR606" s="132"/>
      <c r="BA606" s="131"/>
      <c r="BI606" s="132"/>
      <c r="BR606" s="131"/>
      <c r="BX606" s="2"/>
      <c r="CG606" s="131"/>
    </row>
    <row r="607" spans="1:85" ht="15">
      <c r="A607" s="157" t="s">
        <v>10</v>
      </c>
      <c r="B607" s="146">
        <v>0.29266749572654222</v>
      </c>
      <c r="C607" s="146">
        <v>0</v>
      </c>
      <c r="D607" s="146">
        <v>0</v>
      </c>
      <c r="E607" s="146">
        <v>0</v>
      </c>
      <c r="F607" s="304"/>
      <c r="G607" s="146">
        <v>0</v>
      </c>
      <c r="H607" s="158">
        <v>0</v>
      </c>
      <c r="I607" s="144">
        <f t="shared" si="223"/>
        <v>0.29266749572654222</v>
      </c>
      <c r="J607" s="139"/>
      <c r="K607" s="159" t="s">
        <v>10</v>
      </c>
      <c r="L607" s="146">
        <v>0.29266749572654222</v>
      </c>
      <c r="M607" s="146">
        <v>0</v>
      </c>
      <c r="N607" s="146">
        <v>0</v>
      </c>
      <c r="O607" s="146">
        <v>0</v>
      </c>
      <c r="P607" s="146">
        <v>0</v>
      </c>
      <c r="Q607" s="146">
        <v>0</v>
      </c>
      <c r="R607" s="147">
        <v>0</v>
      </c>
      <c r="S607" s="148">
        <f t="shared" si="224"/>
        <v>0.29266749572654222</v>
      </c>
      <c r="U607" s="259" t="s">
        <v>10</v>
      </c>
      <c r="V607" s="197">
        <v>0.29266749572654222</v>
      </c>
      <c r="W607" s="197">
        <v>0</v>
      </c>
      <c r="X607" s="197">
        <v>0</v>
      </c>
      <c r="Y607" s="197">
        <v>0</v>
      </c>
      <c r="Z607" s="197">
        <v>0</v>
      </c>
      <c r="AA607" s="197">
        <v>0</v>
      </c>
      <c r="AB607" s="197">
        <v>0</v>
      </c>
      <c r="AC607" s="197">
        <v>0</v>
      </c>
      <c r="AD607" s="199">
        <v>0</v>
      </c>
      <c r="AE607" s="232">
        <f t="shared" si="221"/>
        <v>0</v>
      </c>
      <c r="AF607" s="200">
        <f t="shared" si="222"/>
        <v>0.29266749572654222</v>
      </c>
      <c r="AG607" s="233" t="str">
        <f t="shared" si="225"/>
        <v/>
      </c>
      <c r="AH607" s="131"/>
      <c r="AI607" s="131"/>
      <c r="AR607" s="132"/>
      <c r="BA607" s="131"/>
      <c r="BI607" s="132"/>
      <c r="BR607" s="131"/>
      <c r="BX607" s="2"/>
      <c r="CG607" s="131"/>
    </row>
    <row r="608" spans="1:85" ht="15">
      <c r="A608" s="149" t="s">
        <v>53</v>
      </c>
      <c r="B608" s="150">
        <v>0</v>
      </c>
      <c r="C608" s="150">
        <v>0</v>
      </c>
      <c r="D608" s="150">
        <v>0</v>
      </c>
      <c r="E608" s="150">
        <v>0</v>
      </c>
      <c r="F608" s="304"/>
      <c r="G608" s="150">
        <v>0</v>
      </c>
      <c r="H608" s="151">
        <v>0</v>
      </c>
      <c r="I608" s="152">
        <f t="shared" si="223"/>
        <v>0</v>
      </c>
      <c r="J608" s="139"/>
      <c r="K608" s="153" t="s">
        <v>53</v>
      </c>
      <c r="L608" s="154">
        <v>0</v>
      </c>
      <c r="M608" s="154">
        <v>0</v>
      </c>
      <c r="N608" s="154">
        <v>0</v>
      </c>
      <c r="O608" s="154">
        <v>0</v>
      </c>
      <c r="P608" s="154">
        <v>0</v>
      </c>
      <c r="Q608" s="154">
        <v>0</v>
      </c>
      <c r="R608" s="155">
        <v>0</v>
      </c>
      <c r="S608" s="156">
        <f t="shared" si="224"/>
        <v>0</v>
      </c>
      <c r="U608" s="30" t="s">
        <v>53</v>
      </c>
      <c r="V608" s="202">
        <v>0</v>
      </c>
      <c r="W608" s="202">
        <v>0</v>
      </c>
      <c r="X608" s="202">
        <v>0</v>
      </c>
      <c r="Y608" s="202">
        <v>0</v>
      </c>
      <c r="Z608" s="202">
        <v>0</v>
      </c>
      <c r="AA608" s="202">
        <v>0</v>
      </c>
      <c r="AB608" s="202">
        <v>0</v>
      </c>
      <c r="AC608" s="202">
        <v>0</v>
      </c>
      <c r="AD608" s="202">
        <v>0</v>
      </c>
      <c r="AE608" s="234">
        <f t="shared" si="221"/>
        <v>0</v>
      </c>
      <c r="AF608" s="204">
        <f t="shared" si="222"/>
        <v>0</v>
      </c>
      <c r="AG608" s="233" t="str">
        <f t="shared" si="225"/>
        <v/>
      </c>
      <c r="AH608" s="131"/>
      <c r="AI608" s="131"/>
      <c r="AR608" s="132"/>
      <c r="BA608" s="131"/>
      <c r="BI608" s="132"/>
      <c r="BR608" s="131"/>
      <c r="BX608" s="2"/>
      <c r="CG608" s="131"/>
    </row>
    <row r="609" spans="1:85" ht="15">
      <c r="A609" s="157" t="s">
        <v>16</v>
      </c>
      <c r="B609" s="146">
        <v>0</v>
      </c>
      <c r="C609" s="146">
        <v>0</v>
      </c>
      <c r="D609" s="146">
        <v>0</v>
      </c>
      <c r="E609" s="146">
        <v>0</v>
      </c>
      <c r="F609" s="304"/>
      <c r="G609" s="146">
        <v>0</v>
      </c>
      <c r="H609" s="158">
        <v>0</v>
      </c>
      <c r="I609" s="144">
        <f t="shared" si="223"/>
        <v>0</v>
      </c>
      <c r="J609" s="139"/>
      <c r="K609" s="159" t="s">
        <v>16</v>
      </c>
      <c r="L609" s="146">
        <v>0</v>
      </c>
      <c r="M609" s="146">
        <v>0</v>
      </c>
      <c r="N609" s="146">
        <v>0</v>
      </c>
      <c r="O609" s="146">
        <v>0</v>
      </c>
      <c r="P609" s="146">
        <v>0</v>
      </c>
      <c r="Q609" s="146">
        <v>0</v>
      </c>
      <c r="R609" s="147">
        <v>0</v>
      </c>
      <c r="S609" s="148">
        <f t="shared" si="224"/>
        <v>0</v>
      </c>
      <c r="U609" s="259" t="s">
        <v>16</v>
      </c>
      <c r="V609" s="197">
        <v>0</v>
      </c>
      <c r="W609" s="197">
        <v>0</v>
      </c>
      <c r="X609" s="197">
        <v>0</v>
      </c>
      <c r="Y609" s="197">
        <v>0</v>
      </c>
      <c r="Z609" s="197">
        <v>0</v>
      </c>
      <c r="AA609" s="197">
        <v>0</v>
      </c>
      <c r="AB609" s="197">
        <v>0</v>
      </c>
      <c r="AC609" s="197">
        <v>0</v>
      </c>
      <c r="AD609" s="199">
        <v>0</v>
      </c>
      <c r="AE609" s="232">
        <f t="shared" si="221"/>
        <v>0</v>
      </c>
      <c r="AF609" s="200">
        <f t="shared" si="222"/>
        <v>0</v>
      </c>
      <c r="AG609" s="233" t="str">
        <f t="shared" si="225"/>
        <v/>
      </c>
      <c r="AH609" s="131"/>
      <c r="AI609" s="131"/>
      <c r="AR609" s="132"/>
      <c r="BA609" s="131"/>
      <c r="BI609" s="132"/>
      <c r="BR609" s="131"/>
      <c r="BX609" s="2"/>
      <c r="CG609" s="131"/>
    </row>
    <row r="610" spans="1:85" ht="15">
      <c r="A610" s="149" t="s">
        <v>15</v>
      </c>
      <c r="B610" s="150">
        <v>2205.5009214983997</v>
      </c>
      <c r="C610" s="150">
        <v>0</v>
      </c>
      <c r="D610" s="150">
        <v>155.95433407463929</v>
      </c>
      <c r="E610" s="150">
        <v>0</v>
      </c>
      <c r="F610" s="304"/>
      <c r="G610" s="150">
        <v>0</v>
      </c>
      <c r="H610" s="151">
        <v>0</v>
      </c>
      <c r="I610" s="152">
        <f t="shared" si="223"/>
        <v>2361.4552555730388</v>
      </c>
      <c r="J610" s="139"/>
      <c r="K610" s="153" t="s">
        <v>15</v>
      </c>
      <c r="L610" s="154">
        <v>2205.5009214983997</v>
      </c>
      <c r="M610" s="154">
        <v>0</v>
      </c>
      <c r="N610" s="154">
        <v>155.95433407463929</v>
      </c>
      <c r="O610" s="154">
        <v>0</v>
      </c>
      <c r="P610" s="154">
        <v>0</v>
      </c>
      <c r="Q610" s="154">
        <v>0</v>
      </c>
      <c r="R610" s="155">
        <v>0</v>
      </c>
      <c r="S610" s="156">
        <f t="shared" si="224"/>
        <v>2361.4552555730388</v>
      </c>
      <c r="U610" s="30" t="s">
        <v>15</v>
      </c>
      <c r="V610" s="202">
        <v>2205.5009214983997</v>
      </c>
      <c r="W610" s="202">
        <v>155.95433407463929</v>
      </c>
      <c r="X610" s="202">
        <v>0</v>
      </c>
      <c r="Y610" s="202">
        <v>0</v>
      </c>
      <c r="Z610" s="202">
        <v>0</v>
      </c>
      <c r="AA610" s="202">
        <v>0</v>
      </c>
      <c r="AB610" s="202">
        <v>0</v>
      </c>
      <c r="AC610" s="202">
        <v>0</v>
      </c>
      <c r="AD610" s="202">
        <v>0</v>
      </c>
      <c r="AE610" s="234">
        <f t="shared" si="221"/>
        <v>0</v>
      </c>
      <c r="AF610" s="204">
        <f t="shared" si="222"/>
        <v>2361.4552555730388</v>
      </c>
      <c r="AG610" s="233" t="str">
        <f t="shared" si="225"/>
        <v/>
      </c>
      <c r="AH610" s="131"/>
      <c r="AI610" s="131"/>
      <c r="AR610" s="132"/>
      <c r="BA610" s="131"/>
      <c r="BI610" s="132"/>
      <c r="BR610" s="131"/>
      <c r="BX610" s="2"/>
      <c r="CG610" s="131"/>
    </row>
    <row r="611" spans="1:85" ht="15">
      <c r="A611" s="157" t="s">
        <v>55</v>
      </c>
      <c r="B611" s="146">
        <v>0</v>
      </c>
      <c r="C611" s="146">
        <v>0</v>
      </c>
      <c r="D611" s="146">
        <v>0</v>
      </c>
      <c r="E611" s="146">
        <v>0</v>
      </c>
      <c r="F611" s="304"/>
      <c r="G611" s="146">
        <v>0</v>
      </c>
      <c r="H611" s="158">
        <v>0</v>
      </c>
      <c r="I611" s="144">
        <f t="shared" si="223"/>
        <v>0</v>
      </c>
      <c r="J611" s="139"/>
      <c r="K611" s="159" t="s">
        <v>55</v>
      </c>
      <c r="L611" s="146">
        <v>0</v>
      </c>
      <c r="M611" s="146">
        <v>0</v>
      </c>
      <c r="N611" s="146">
        <v>0</v>
      </c>
      <c r="O611" s="146">
        <v>0</v>
      </c>
      <c r="P611" s="146">
        <v>3041.4747897897191</v>
      </c>
      <c r="Q611" s="146">
        <v>0</v>
      </c>
      <c r="R611" s="147">
        <v>0</v>
      </c>
      <c r="S611" s="148">
        <f t="shared" si="224"/>
        <v>3041.4747897897191</v>
      </c>
      <c r="U611" s="260" t="s">
        <v>55</v>
      </c>
      <c r="V611" s="197">
        <v>0</v>
      </c>
      <c r="W611" s="197">
        <v>0</v>
      </c>
      <c r="X611" s="197">
        <v>0</v>
      </c>
      <c r="Y611" s="197">
        <v>0</v>
      </c>
      <c r="Z611" s="197">
        <v>0</v>
      </c>
      <c r="AA611" s="197">
        <v>0</v>
      </c>
      <c r="AB611" s="197">
        <v>0</v>
      </c>
      <c r="AC611" s="197">
        <v>0</v>
      </c>
      <c r="AD611" s="197">
        <v>0</v>
      </c>
      <c r="AE611" s="235">
        <f>+P611</f>
        <v>3041.4747897897191</v>
      </c>
      <c r="AF611" s="236">
        <f t="shared" si="222"/>
        <v>3041.4747897897191</v>
      </c>
      <c r="AG611" s="233" t="str">
        <f t="shared" si="225"/>
        <v/>
      </c>
      <c r="AH611" s="131"/>
      <c r="AI611" s="131"/>
      <c r="AR611" s="132"/>
      <c r="BA611" s="131"/>
      <c r="BI611" s="132"/>
      <c r="BR611" s="131"/>
      <c r="BX611" s="2"/>
      <c r="CG611" s="131"/>
    </row>
    <row r="612" spans="1:85" ht="15">
      <c r="A612" s="149" t="s">
        <v>12</v>
      </c>
      <c r="B612" s="150">
        <v>0</v>
      </c>
      <c r="C612" s="150">
        <v>0</v>
      </c>
      <c r="D612" s="150">
        <v>0</v>
      </c>
      <c r="E612" s="150">
        <v>0</v>
      </c>
      <c r="F612" s="304"/>
      <c r="G612" s="150">
        <v>0</v>
      </c>
      <c r="H612" s="151">
        <v>0</v>
      </c>
      <c r="I612" s="152">
        <f t="shared" si="223"/>
        <v>0</v>
      </c>
      <c r="J612" s="139"/>
      <c r="K612" s="153" t="s">
        <v>12</v>
      </c>
      <c r="L612" s="154">
        <v>0</v>
      </c>
      <c r="M612" s="154">
        <v>0</v>
      </c>
      <c r="N612" s="154">
        <v>0</v>
      </c>
      <c r="O612" s="154">
        <v>0</v>
      </c>
      <c r="P612" s="154">
        <v>1458.2574397914314</v>
      </c>
      <c r="Q612" s="154">
        <v>0</v>
      </c>
      <c r="R612" s="155">
        <v>0</v>
      </c>
      <c r="S612" s="156">
        <f t="shared" si="224"/>
        <v>1458.2574397914314</v>
      </c>
      <c r="U612" s="30" t="s">
        <v>12</v>
      </c>
      <c r="V612" s="202">
        <v>0</v>
      </c>
      <c r="W612" s="202">
        <v>0</v>
      </c>
      <c r="X612" s="202">
        <v>0</v>
      </c>
      <c r="Y612" s="202">
        <v>0</v>
      </c>
      <c r="Z612" s="202">
        <v>0</v>
      </c>
      <c r="AA612" s="202">
        <v>0</v>
      </c>
      <c r="AB612" s="202">
        <v>0</v>
      </c>
      <c r="AC612" s="202">
        <v>0</v>
      </c>
      <c r="AD612" s="202">
        <v>0</v>
      </c>
      <c r="AE612" s="234">
        <f t="shared" ref="AE612:AE625" si="226">+P612</f>
        <v>1458.2574397914314</v>
      </c>
      <c r="AF612" s="204">
        <f t="shared" si="222"/>
        <v>1458.2574397914314</v>
      </c>
      <c r="AG612" s="233" t="str">
        <f t="shared" si="225"/>
        <v/>
      </c>
      <c r="AH612" s="131"/>
      <c r="AI612" s="131"/>
      <c r="AR612" s="132"/>
      <c r="BA612" s="131"/>
      <c r="BI612" s="132"/>
      <c r="BR612" s="131"/>
      <c r="BX612" s="2"/>
      <c r="CG612" s="131"/>
    </row>
    <row r="613" spans="1:85" ht="15">
      <c r="A613" s="157" t="s">
        <v>56</v>
      </c>
      <c r="B613" s="146">
        <v>0</v>
      </c>
      <c r="C613" s="146">
        <v>0</v>
      </c>
      <c r="D613" s="146">
        <v>0</v>
      </c>
      <c r="E613" s="146">
        <v>0</v>
      </c>
      <c r="F613" s="304"/>
      <c r="G613" s="146">
        <v>0</v>
      </c>
      <c r="H613" s="158">
        <v>0</v>
      </c>
      <c r="I613" s="144">
        <f t="shared" si="223"/>
        <v>0</v>
      </c>
      <c r="J613" s="139"/>
      <c r="K613" s="159" t="s">
        <v>56</v>
      </c>
      <c r="L613" s="146">
        <v>0</v>
      </c>
      <c r="M613" s="146">
        <v>0</v>
      </c>
      <c r="N613" s="146">
        <v>0</v>
      </c>
      <c r="O613" s="146">
        <v>0</v>
      </c>
      <c r="P613" s="146">
        <v>0</v>
      </c>
      <c r="Q613" s="146">
        <v>0</v>
      </c>
      <c r="R613" s="147">
        <v>0</v>
      </c>
      <c r="S613" s="148">
        <f t="shared" si="224"/>
        <v>0</v>
      </c>
      <c r="U613" s="261" t="s">
        <v>56</v>
      </c>
      <c r="V613" s="197">
        <v>0</v>
      </c>
      <c r="W613" s="197">
        <v>0</v>
      </c>
      <c r="X613" s="197">
        <v>0</v>
      </c>
      <c r="Y613" s="197">
        <v>0</v>
      </c>
      <c r="Z613" s="197">
        <v>0</v>
      </c>
      <c r="AA613" s="197">
        <v>0</v>
      </c>
      <c r="AB613" s="197">
        <v>0</v>
      </c>
      <c r="AC613" s="197">
        <v>0</v>
      </c>
      <c r="AD613" s="197">
        <v>0</v>
      </c>
      <c r="AE613" s="235">
        <f t="shared" si="226"/>
        <v>0</v>
      </c>
      <c r="AF613" s="236">
        <f t="shared" si="222"/>
        <v>0</v>
      </c>
      <c r="AG613" s="233" t="str">
        <f t="shared" si="225"/>
        <v/>
      </c>
      <c r="AH613" s="131"/>
      <c r="AI613" s="131"/>
      <c r="AR613" s="132"/>
      <c r="BA613" s="131"/>
      <c r="BI613" s="132"/>
      <c r="BR613" s="131"/>
      <c r="BX613" s="2"/>
      <c r="CG613" s="131"/>
    </row>
    <row r="614" spans="1:85" ht="15">
      <c r="A614" s="149" t="s">
        <v>17</v>
      </c>
      <c r="B614" s="150">
        <v>51.697506852741803</v>
      </c>
      <c r="C614" s="150">
        <v>0</v>
      </c>
      <c r="D614" s="150">
        <v>1.6392567992837748</v>
      </c>
      <c r="E614" s="150">
        <v>0</v>
      </c>
      <c r="F614" s="304"/>
      <c r="G614" s="150">
        <v>0</v>
      </c>
      <c r="H614" s="151">
        <v>0</v>
      </c>
      <c r="I614" s="152">
        <f t="shared" si="223"/>
        <v>53.336763652025581</v>
      </c>
      <c r="J614" s="139"/>
      <c r="K614" s="153" t="s">
        <v>17</v>
      </c>
      <c r="L614" s="154">
        <v>51.697506852741803</v>
      </c>
      <c r="M614" s="154">
        <v>0</v>
      </c>
      <c r="N614" s="154">
        <v>1.6392567992837748</v>
      </c>
      <c r="O614" s="154">
        <v>0</v>
      </c>
      <c r="P614" s="154">
        <v>0</v>
      </c>
      <c r="Q614" s="154">
        <v>0</v>
      </c>
      <c r="R614" s="155">
        <v>0</v>
      </c>
      <c r="S614" s="156">
        <f t="shared" si="224"/>
        <v>53.336763652025581</v>
      </c>
      <c r="U614" s="30" t="s">
        <v>17</v>
      </c>
      <c r="V614" s="202">
        <v>51.697506852741803</v>
      </c>
      <c r="W614" s="202">
        <v>1.5731072230593526</v>
      </c>
      <c r="X614" s="202">
        <v>6.6149576224422094E-2</v>
      </c>
      <c r="Y614" s="202">
        <v>0</v>
      </c>
      <c r="Z614" s="202">
        <v>0</v>
      </c>
      <c r="AA614" s="202">
        <v>0</v>
      </c>
      <c r="AB614" s="202">
        <v>0</v>
      </c>
      <c r="AC614" s="202">
        <v>0</v>
      </c>
      <c r="AD614" s="202">
        <v>0</v>
      </c>
      <c r="AE614" s="234">
        <f t="shared" si="226"/>
        <v>0</v>
      </c>
      <c r="AF614" s="204">
        <f t="shared" si="222"/>
        <v>53.336763652025574</v>
      </c>
      <c r="AG614" s="233" t="str">
        <f t="shared" si="225"/>
        <v/>
      </c>
      <c r="AH614" s="131"/>
      <c r="AI614" s="131"/>
      <c r="AR614" s="132"/>
      <c r="BA614" s="131"/>
      <c r="BI614" s="132"/>
      <c r="BR614" s="131"/>
      <c r="BX614" s="2"/>
      <c r="CG614" s="131"/>
    </row>
    <row r="615" spans="1:85" ht="15">
      <c r="A615" s="157" t="s">
        <v>141</v>
      </c>
      <c r="B615" s="146">
        <v>2520.0449632880063</v>
      </c>
      <c r="C615" s="146">
        <v>0</v>
      </c>
      <c r="D615" s="146">
        <v>270.28856143649875</v>
      </c>
      <c r="E615" s="146">
        <v>0</v>
      </c>
      <c r="F615" s="304"/>
      <c r="G615" s="146">
        <v>0</v>
      </c>
      <c r="H615" s="158">
        <v>0</v>
      </c>
      <c r="I615" s="144">
        <f t="shared" si="223"/>
        <v>2790.333524724505</v>
      </c>
      <c r="J615" s="139"/>
      <c r="K615" s="159" t="s">
        <v>141</v>
      </c>
      <c r="L615" s="146">
        <v>2520.0449632880063</v>
      </c>
      <c r="M615" s="146">
        <v>0</v>
      </c>
      <c r="N615" s="146">
        <v>270.28856143649875</v>
      </c>
      <c r="O615" s="146">
        <v>0</v>
      </c>
      <c r="P615" s="146">
        <v>0</v>
      </c>
      <c r="Q615" s="146">
        <v>0</v>
      </c>
      <c r="R615" s="147">
        <v>0</v>
      </c>
      <c r="S615" s="148">
        <f t="shared" si="224"/>
        <v>2790.333524724505</v>
      </c>
      <c r="U615" s="31" t="s">
        <v>141</v>
      </c>
      <c r="V615" s="197">
        <v>2520.0449632880063</v>
      </c>
      <c r="W615" s="197">
        <v>268.1130418447467</v>
      </c>
      <c r="X615" s="197">
        <v>2.175519591752042</v>
      </c>
      <c r="Y615" s="197">
        <v>0</v>
      </c>
      <c r="Z615" s="197">
        <v>0</v>
      </c>
      <c r="AA615" s="197">
        <v>0</v>
      </c>
      <c r="AB615" s="197">
        <v>0</v>
      </c>
      <c r="AC615" s="197">
        <v>0</v>
      </c>
      <c r="AD615" s="197">
        <v>0</v>
      </c>
      <c r="AE615" s="235">
        <f t="shared" si="226"/>
        <v>0</v>
      </c>
      <c r="AF615" s="236">
        <f t="shared" si="222"/>
        <v>2790.333524724505</v>
      </c>
      <c r="AG615" s="233" t="str">
        <f t="shared" si="225"/>
        <v/>
      </c>
      <c r="AH615" s="131"/>
      <c r="AI615" s="131"/>
      <c r="AR615" s="132"/>
      <c r="BA615" s="131"/>
      <c r="BI615" s="132"/>
      <c r="BR615" s="131"/>
      <c r="BX615" s="2"/>
      <c r="CG615" s="131"/>
    </row>
    <row r="616" spans="1:85" ht="15">
      <c r="A616" s="149" t="s">
        <v>25</v>
      </c>
      <c r="B616" s="150">
        <v>718.5202864805018</v>
      </c>
      <c r="C616" s="150">
        <v>0</v>
      </c>
      <c r="D616" s="150">
        <v>931.41688859180545</v>
      </c>
      <c r="E616" s="150">
        <v>1113.3495179158374</v>
      </c>
      <c r="F616" s="304"/>
      <c r="G616" s="150">
        <v>468.20249379038364</v>
      </c>
      <c r="H616" s="151">
        <v>0</v>
      </c>
      <c r="I616" s="152">
        <f t="shared" si="223"/>
        <v>3231.4891867785282</v>
      </c>
      <c r="J616" s="139"/>
      <c r="K616" s="153" t="s">
        <v>25</v>
      </c>
      <c r="L616" s="154">
        <v>718.5202864805018</v>
      </c>
      <c r="M616" s="154">
        <v>0</v>
      </c>
      <c r="N616" s="154">
        <v>931.41688859180545</v>
      </c>
      <c r="O616" s="154">
        <v>1113.3495179158374</v>
      </c>
      <c r="P616" s="154">
        <v>0</v>
      </c>
      <c r="Q616" s="154">
        <v>468.20249379038364</v>
      </c>
      <c r="R616" s="155">
        <v>0</v>
      </c>
      <c r="S616" s="156">
        <f t="shared" si="224"/>
        <v>3231.4891867785282</v>
      </c>
      <c r="U616" s="30" t="s">
        <v>25</v>
      </c>
      <c r="V616" s="202">
        <v>718.5202864805018</v>
      </c>
      <c r="W616" s="202">
        <v>624.04741619213519</v>
      </c>
      <c r="X616" s="202">
        <v>307.36947239967031</v>
      </c>
      <c r="Y616" s="202">
        <v>320.54513369049045</v>
      </c>
      <c r="Z616" s="202">
        <v>362.47956235901853</v>
      </c>
      <c r="AA616" s="202">
        <v>98.490461879679543</v>
      </c>
      <c r="AB616" s="202">
        <v>272.08594388951911</v>
      </c>
      <c r="AC616" s="202">
        <v>196.11654990086456</v>
      </c>
      <c r="AD616" s="202">
        <v>331.83435998664891</v>
      </c>
      <c r="AE616" s="234">
        <f t="shared" si="226"/>
        <v>0</v>
      </c>
      <c r="AF616" s="204">
        <f t="shared" si="222"/>
        <v>3231.4891867785282</v>
      </c>
      <c r="AG616" s="233" t="str">
        <f t="shared" si="225"/>
        <v/>
      </c>
      <c r="AH616" s="131"/>
      <c r="AI616" s="131"/>
      <c r="AR616" s="132"/>
      <c r="BA616" s="131"/>
      <c r="BI616" s="132"/>
      <c r="BR616" s="131"/>
      <c r="BX616" s="2"/>
      <c r="CG616" s="131"/>
    </row>
    <row r="617" spans="1:85" ht="15">
      <c r="A617" s="157" t="s">
        <v>24</v>
      </c>
      <c r="B617" s="146">
        <v>607.81807508830082</v>
      </c>
      <c r="C617" s="146">
        <v>0</v>
      </c>
      <c r="D617" s="146">
        <v>71.942893851196288</v>
      </c>
      <c r="E617" s="146">
        <v>0</v>
      </c>
      <c r="F617" s="304"/>
      <c r="G617" s="146">
        <v>0</v>
      </c>
      <c r="H617" s="158">
        <v>0</v>
      </c>
      <c r="I617" s="144">
        <f t="shared" si="223"/>
        <v>679.76096893949716</v>
      </c>
      <c r="J617" s="139"/>
      <c r="K617" s="159" t="s">
        <v>24</v>
      </c>
      <c r="L617" s="146">
        <v>607.81807508830082</v>
      </c>
      <c r="M617" s="146">
        <v>0</v>
      </c>
      <c r="N617" s="146">
        <v>71.942893851196288</v>
      </c>
      <c r="O617" s="146">
        <v>0</v>
      </c>
      <c r="P617" s="146">
        <v>0</v>
      </c>
      <c r="Q617" s="146">
        <v>0</v>
      </c>
      <c r="R617" s="147">
        <v>0</v>
      </c>
      <c r="S617" s="148">
        <f t="shared" si="224"/>
        <v>679.76096893949716</v>
      </c>
      <c r="U617" s="261" t="s">
        <v>24</v>
      </c>
      <c r="V617" s="197">
        <v>607.81807508830082</v>
      </c>
      <c r="W617" s="197">
        <v>71.942893851196288</v>
      </c>
      <c r="X617" s="197">
        <v>0</v>
      </c>
      <c r="Y617" s="197">
        <v>0</v>
      </c>
      <c r="Z617" s="197">
        <v>0</v>
      </c>
      <c r="AA617" s="197">
        <v>0</v>
      </c>
      <c r="AB617" s="197">
        <v>0</v>
      </c>
      <c r="AC617" s="197">
        <v>0</v>
      </c>
      <c r="AD617" s="197">
        <v>0</v>
      </c>
      <c r="AE617" s="235">
        <f t="shared" si="226"/>
        <v>0</v>
      </c>
      <c r="AF617" s="236">
        <f t="shared" si="222"/>
        <v>679.76096893949716</v>
      </c>
      <c r="AG617" s="233" t="str">
        <f t="shared" si="225"/>
        <v/>
      </c>
      <c r="AH617" s="131"/>
      <c r="AI617" s="131"/>
      <c r="AR617" s="132"/>
      <c r="BA617" s="131"/>
      <c r="BI617" s="132"/>
      <c r="BR617" s="131"/>
      <c r="BX617" s="2"/>
      <c r="CG617" s="131"/>
    </row>
    <row r="618" spans="1:85" ht="15">
      <c r="A618" s="149" t="s">
        <v>57</v>
      </c>
      <c r="B618" s="150">
        <v>2174.1634882238886</v>
      </c>
      <c r="C618" s="150">
        <v>0</v>
      </c>
      <c r="D618" s="150">
        <v>209.62686245280776</v>
      </c>
      <c r="E618" s="150">
        <v>0</v>
      </c>
      <c r="F618" s="304"/>
      <c r="G618" s="150">
        <v>0</v>
      </c>
      <c r="H618" s="151">
        <v>0</v>
      </c>
      <c r="I618" s="152">
        <f t="shared" si="223"/>
        <v>2383.7903506766966</v>
      </c>
      <c r="J618" s="139"/>
      <c r="K618" s="153" t="s">
        <v>57</v>
      </c>
      <c r="L618" s="154">
        <v>2174.1634882238886</v>
      </c>
      <c r="M618" s="154">
        <v>0</v>
      </c>
      <c r="N618" s="154">
        <v>209.62686245280776</v>
      </c>
      <c r="O618" s="154">
        <v>0</v>
      </c>
      <c r="P618" s="154">
        <v>0</v>
      </c>
      <c r="Q618" s="154">
        <v>0</v>
      </c>
      <c r="R618" s="155">
        <v>0</v>
      </c>
      <c r="S618" s="156">
        <f t="shared" si="224"/>
        <v>2383.7903506766966</v>
      </c>
      <c r="U618" s="30" t="s">
        <v>57</v>
      </c>
      <c r="V618" s="202">
        <v>2174.1634882238886</v>
      </c>
      <c r="W618" s="202">
        <v>201.87295348441609</v>
      </c>
      <c r="X618" s="202">
        <v>7.7539089683916753</v>
      </c>
      <c r="Y618" s="202">
        <v>0</v>
      </c>
      <c r="Z618" s="202">
        <v>0</v>
      </c>
      <c r="AA618" s="202">
        <v>0</v>
      </c>
      <c r="AB618" s="202">
        <v>0</v>
      </c>
      <c r="AC618" s="202">
        <v>0</v>
      </c>
      <c r="AD618" s="202">
        <v>0</v>
      </c>
      <c r="AE618" s="234">
        <f t="shared" si="226"/>
        <v>0</v>
      </c>
      <c r="AF618" s="204">
        <f t="shared" si="222"/>
        <v>2383.7903506766966</v>
      </c>
      <c r="AG618" s="233" t="str">
        <f t="shared" si="225"/>
        <v/>
      </c>
      <c r="AH618" s="131"/>
      <c r="AI618" s="131"/>
      <c r="AR618" s="132"/>
      <c r="BA618" s="131"/>
      <c r="BI618" s="132"/>
      <c r="BR618" s="131"/>
      <c r="BX618" s="2"/>
      <c r="CG618" s="131"/>
    </row>
    <row r="619" spans="1:85" ht="15">
      <c r="A619" s="157" t="s">
        <v>22</v>
      </c>
      <c r="B619" s="146">
        <v>287.00881790316771</v>
      </c>
      <c r="C619" s="146">
        <v>0</v>
      </c>
      <c r="D619" s="146">
        <v>79.196452998165668</v>
      </c>
      <c r="E619" s="146">
        <v>0</v>
      </c>
      <c r="F619" s="304"/>
      <c r="G619" s="146">
        <v>0</v>
      </c>
      <c r="H619" s="158">
        <v>0</v>
      </c>
      <c r="I619" s="144">
        <f t="shared" si="223"/>
        <v>366.20527090133339</v>
      </c>
      <c r="J619" s="139"/>
      <c r="K619" s="159" t="s">
        <v>22</v>
      </c>
      <c r="L619" s="146">
        <v>287.00881790316771</v>
      </c>
      <c r="M619" s="146">
        <v>0</v>
      </c>
      <c r="N619" s="146">
        <v>79.196452998165668</v>
      </c>
      <c r="O619" s="146">
        <v>0</v>
      </c>
      <c r="P619" s="146">
        <v>242.16357751473916</v>
      </c>
      <c r="Q619" s="146">
        <v>0</v>
      </c>
      <c r="R619" s="147">
        <v>0</v>
      </c>
      <c r="S619" s="148">
        <f t="shared" si="224"/>
        <v>608.36884841607252</v>
      </c>
      <c r="U619" s="261" t="s">
        <v>22</v>
      </c>
      <c r="V619" s="197">
        <v>287.00881790316771</v>
      </c>
      <c r="W619" s="197">
        <v>78.810776289598635</v>
      </c>
      <c r="X619" s="197">
        <v>0.38567670856702724</v>
      </c>
      <c r="Y619" s="197">
        <v>0</v>
      </c>
      <c r="Z619" s="197">
        <v>0</v>
      </c>
      <c r="AA619" s="197">
        <v>0</v>
      </c>
      <c r="AB619" s="197">
        <v>0</v>
      </c>
      <c r="AC619" s="197">
        <v>0</v>
      </c>
      <c r="AD619" s="197">
        <v>0</v>
      </c>
      <c r="AE619" s="235">
        <f t="shared" si="226"/>
        <v>242.16357751473916</v>
      </c>
      <c r="AF619" s="236">
        <f t="shared" si="222"/>
        <v>608.36884841607252</v>
      </c>
      <c r="AG619" s="233" t="str">
        <f t="shared" si="225"/>
        <v/>
      </c>
      <c r="AH619" s="131"/>
      <c r="AI619" s="131"/>
      <c r="AR619" s="132"/>
      <c r="BA619" s="131"/>
      <c r="BI619" s="132"/>
      <c r="BR619" s="131"/>
      <c r="BX619" s="2"/>
      <c r="CG619" s="131"/>
    </row>
    <row r="620" spans="1:85" ht="15">
      <c r="A620" s="149" t="s">
        <v>21</v>
      </c>
      <c r="B620" s="150">
        <v>0</v>
      </c>
      <c r="C620" s="150">
        <v>0</v>
      </c>
      <c r="D620" s="150">
        <v>0</v>
      </c>
      <c r="E620" s="150">
        <v>0</v>
      </c>
      <c r="F620" s="304"/>
      <c r="G620" s="150">
        <v>0</v>
      </c>
      <c r="H620" s="151">
        <v>0</v>
      </c>
      <c r="I620" s="152">
        <f t="shared" si="223"/>
        <v>0</v>
      </c>
      <c r="J620" s="139"/>
      <c r="K620" s="153" t="s">
        <v>21</v>
      </c>
      <c r="L620" s="154">
        <v>0</v>
      </c>
      <c r="M620" s="154">
        <v>0</v>
      </c>
      <c r="N620" s="154">
        <v>0</v>
      </c>
      <c r="O620" s="154">
        <v>0</v>
      </c>
      <c r="P620" s="154">
        <v>0</v>
      </c>
      <c r="Q620" s="154">
        <v>0</v>
      </c>
      <c r="R620" s="155">
        <v>0</v>
      </c>
      <c r="S620" s="156">
        <f t="shared" si="224"/>
        <v>0</v>
      </c>
      <c r="U620" s="30" t="s">
        <v>21</v>
      </c>
      <c r="V620" s="202">
        <v>0</v>
      </c>
      <c r="W620" s="202">
        <v>0</v>
      </c>
      <c r="X620" s="202">
        <v>0</v>
      </c>
      <c r="Y620" s="202">
        <v>0</v>
      </c>
      <c r="Z620" s="202">
        <v>0</v>
      </c>
      <c r="AA620" s="202">
        <v>0</v>
      </c>
      <c r="AB620" s="202">
        <v>0</v>
      </c>
      <c r="AC620" s="202">
        <v>0</v>
      </c>
      <c r="AD620" s="202">
        <v>0</v>
      </c>
      <c r="AE620" s="234">
        <f t="shared" si="226"/>
        <v>0</v>
      </c>
      <c r="AF620" s="204">
        <f t="shared" si="222"/>
        <v>0</v>
      </c>
      <c r="AG620" s="233" t="str">
        <f t="shared" si="225"/>
        <v/>
      </c>
      <c r="AH620" s="131"/>
      <c r="AI620" s="131"/>
      <c r="AR620" s="132"/>
      <c r="BA620" s="131"/>
      <c r="BI620" s="132"/>
      <c r="BR620" s="131"/>
      <c r="BX620" s="2"/>
      <c r="CG620" s="131"/>
    </row>
    <row r="621" spans="1:85" ht="15">
      <c r="A621" s="160" t="s">
        <v>61</v>
      </c>
      <c r="B621" s="146">
        <v>697.69743700018955</v>
      </c>
      <c r="C621" s="146">
        <v>0</v>
      </c>
      <c r="D621" s="146">
        <v>364.08202686761194</v>
      </c>
      <c r="E621" s="146">
        <v>0</v>
      </c>
      <c r="F621" s="304"/>
      <c r="G621" s="146">
        <v>0</v>
      </c>
      <c r="H621" s="158">
        <v>0</v>
      </c>
      <c r="I621" s="144">
        <f t="shared" si="223"/>
        <v>1061.7794638678015</v>
      </c>
      <c r="J621" s="139"/>
      <c r="K621" s="161" t="s">
        <v>61</v>
      </c>
      <c r="L621" s="146">
        <v>697.69743700018955</v>
      </c>
      <c r="M621" s="146">
        <v>0</v>
      </c>
      <c r="N621" s="146">
        <v>364.08202686761194</v>
      </c>
      <c r="O621" s="146">
        <v>0</v>
      </c>
      <c r="P621" s="146">
        <v>0</v>
      </c>
      <c r="Q621" s="146">
        <v>0</v>
      </c>
      <c r="R621" s="147">
        <v>0</v>
      </c>
      <c r="S621" s="148">
        <f t="shared" si="224"/>
        <v>1061.7794638678015</v>
      </c>
      <c r="U621" s="262" t="s">
        <v>61</v>
      </c>
      <c r="V621" s="197">
        <v>697.69743700018955</v>
      </c>
      <c r="W621" s="197">
        <v>364.08202686761194</v>
      </c>
      <c r="X621" s="197">
        <v>0</v>
      </c>
      <c r="Y621" s="197">
        <v>0</v>
      </c>
      <c r="Z621" s="197">
        <v>0</v>
      </c>
      <c r="AA621" s="197">
        <v>0</v>
      </c>
      <c r="AB621" s="197">
        <v>0</v>
      </c>
      <c r="AC621" s="197">
        <v>0</v>
      </c>
      <c r="AD621" s="199">
        <v>0</v>
      </c>
      <c r="AE621" s="232">
        <f t="shared" si="226"/>
        <v>0</v>
      </c>
      <c r="AF621" s="200">
        <f t="shared" si="222"/>
        <v>1061.7794638678015</v>
      </c>
      <c r="AG621" s="233" t="str">
        <f t="shared" si="225"/>
        <v/>
      </c>
      <c r="AH621" s="131"/>
      <c r="AI621" s="131"/>
      <c r="AR621" s="132"/>
      <c r="BA621" s="131"/>
      <c r="BI621" s="132"/>
      <c r="BR621" s="131"/>
      <c r="BX621" s="2"/>
      <c r="CG621" s="131"/>
    </row>
    <row r="622" spans="1:85" ht="15">
      <c r="A622" s="162" t="s">
        <v>23</v>
      </c>
      <c r="B622" s="163">
        <v>697.69743700018955</v>
      </c>
      <c r="C622" s="163">
        <v>0</v>
      </c>
      <c r="D622" s="163">
        <v>364.08202686761194</v>
      </c>
      <c r="E622" s="163">
        <v>0</v>
      </c>
      <c r="F622" s="304"/>
      <c r="G622" s="163">
        <v>0</v>
      </c>
      <c r="H622" s="164">
        <v>0</v>
      </c>
      <c r="I622" s="165">
        <f t="shared" si="223"/>
        <v>1061.7794638678015</v>
      </c>
      <c r="J622" s="139"/>
      <c r="K622" s="166" t="s">
        <v>23</v>
      </c>
      <c r="L622" s="167">
        <v>697.69743700018955</v>
      </c>
      <c r="M622" s="167">
        <v>0</v>
      </c>
      <c r="N622" s="167">
        <v>364.08202686761194</v>
      </c>
      <c r="O622" s="167">
        <v>0</v>
      </c>
      <c r="P622" s="167">
        <v>0</v>
      </c>
      <c r="Q622" s="167">
        <v>0</v>
      </c>
      <c r="R622" s="168">
        <v>0</v>
      </c>
      <c r="S622" s="169">
        <f t="shared" si="224"/>
        <v>1061.7794638678015</v>
      </c>
      <c r="U622" s="263" t="s">
        <v>136</v>
      </c>
      <c r="V622" s="202">
        <v>697.69743700018955</v>
      </c>
      <c r="W622" s="202">
        <v>364.08202686761194</v>
      </c>
      <c r="X622" s="202">
        <v>0</v>
      </c>
      <c r="Y622" s="202">
        <v>0</v>
      </c>
      <c r="Z622" s="202">
        <v>0</v>
      </c>
      <c r="AA622" s="202">
        <v>0</v>
      </c>
      <c r="AB622" s="202">
        <v>0</v>
      </c>
      <c r="AC622" s="202">
        <v>0</v>
      </c>
      <c r="AD622" s="202">
        <v>0</v>
      </c>
      <c r="AE622" s="234">
        <f t="shared" si="226"/>
        <v>0</v>
      </c>
      <c r="AF622" s="204">
        <f t="shared" si="222"/>
        <v>1061.7794638678015</v>
      </c>
      <c r="AG622" s="237" t="str">
        <f t="shared" si="225"/>
        <v/>
      </c>
      <c r="AH622" s="131"/>
      <c r="AI622" s="131"/>
      <c r="AR622" s="132"/>
      <c r="BA622" s="131"/>
      <c r="BI622" s="132"/>
      <c r="BR622" s="131"/>
      <c r="BX622" s="2"/>
      <c r="CG622" s="131"/>
    </row>
    <row r="623" spans="1:85" ht="15">
      <c r="A623" s="170" t="s">
        <v>19</v>
      </c>
      <c r="B623" s="171">
        <v>0</v>
      </c>
      <c r="C623" s="171">
        <v>0</v>
      </c>
      <c r="D623" s="171">
        <v>0</v>
      </c>
      <c r="E623" s="171">
        <v>0</v>
      </c>
      <c r="F623" s="304"/>
      <c r="G623" s="171">
        <v>0</v>
      </c>
      <c r="H623" s="172">
        <v>0</v>
      </c>
      <c r="I623" s="173">
        <f t="shared" si="223"/>
        <v>0</v>
      </c>
      <c r="J623" s="139"/>
      <c r="K623" s="174" t="s">
        <v>19</v>
      </c>
      <c r="L623" s="171">
        <v>0</v>
      </c>
      <c r="M623" s="171">
        <v>0</v>
      </c>
      <c r="N623" s="171">
        <v>0</v>
      </c>
      <c r="O623" s="171">
        <v>0</v>
      </c>
      <c r="P623" s="171">
        <v>0</v>
      </c>
      <c r="Q623" s="171">
        <v>0</v>
      </c>
      <c r="R623" s="175">
        <v>0</v>
      </c>
      <c r="S623" s="176">
        <f t="shared" si="224"/>
        <v>0</v>
      </c>
      <c r="U623" s="264" t="s">
        <v>19</v>
      </c>
      <c r="V623" s="197">
        <v>0</v>
      </c>
      <c r="W623" s="197">
        <v>0</v>
      </c>
      <c r="X623" s="197">
        <v>0</v>
      </c>
      <c r="Y623" s="197">
        <v>0</v>
      </c>
      <c r="Z623" s="197">
        <v>0</v>
      </c>
      <c r="AA623" s="197">
        <v>0</v>
      </c>
      <c r="AB623" s="197">
        <v>0</v>
      </c>
      <c r="AC623" s="197">
        <v>0</v>
      </c>
      <c r="AD623" s="197">
        <v>0</v>
      </c>
      <c r="AE623" s="235">
        <f t="shared" si="226"/>
        <v>0</v>
      </c>
      <c r="AF623" s="236">
        <f t="shared" si="222"/>
        <v>0</v>
      </c>
      <c r="AG623" s="237" t="str">
        <f t="shared" si="225"/>
        <v/>
      </c>
      <c r="AH623" s="131"/>
      <c r="AI623" s="131"/>
      <c r="AR623" s="132"/>
      <c r="BA623" s="131"/>
      <c r="BI623" s="132"/>
      <c r="BR623" s="131"/>
      <c r="BX623" s="2"/>
      <c r="CG623" s="131"/>
    </row>
    <row r="624" spans="1:85" ht="15">
      <c r="A624" s="162" t="s">
        <v>20</v>
      </c>
      <c r="B624" s="163">
        <v>0</v>
      </c>
      <c r="C624" s="163">
        <v>0</v>
      </c>
      <c r="D624" s="163">
        <v>0</v>
      </c>
      <c r="E624" s="163">
        <v>0</v>
      </c>
      <c r="F624" s="304"/>
      <c r="G624" s="163">
        <v>0</v>
      </c>
      <c r="H624" s="164">
        <v>0</v>
      </c>
      <c r="I624" s="165">
        <f t="shared" si="223"/>
        <v>0</v>
      </c>
      <c r="J624" s="139"/>
      <c r="K624" s="166" t="s">
        <v>20</v>
      </c>
      <c r="L624" s="167">
        <v>0</v>
      </c>
      <c r="M624" s="167">
        <v>0</v>
      </c>
      <c r="N624" s="167">
        <v>0</v>
      </c>
      <c r="O624" s="167">
        <v>0</v>
      </c>
      <c r="P624" s="167">
        <v>0</v>
      </c>
      <c r="Q624" s="167">
        <v>0</v>
      </c>
      <c r="R624" s="168">
        <v>0</v>
      </c>
      <c r="S624" s="169">
        <f t="shared" si="224"/>
        <v>0</v>
      </c>
      <c r="U624" s="263" t="s">
        <v>137</v>
      </c>
      <c r="V624" s="202">
        <v>0</v>
      </c>
      <c r="W624" s="202">
        <v>0</v>
      </c>
      <c r="X624" s="202">
        <v>0</v>
      </c>
      <c r="Y624" s="202">
        <v>0</v>
      </c>
      <c r="Z624" s="202">
        <v>0</v>
      </c>
      <c r="AA624" s="202">
        <v>0</v>
      </c>
      <c r="AB624" s="202">
        <v>0</v>
      </c>
      <c r="AC624" s="202">
        <v>0</v>
      </c>
      <c r="AD624" s="202">
        <v>0</v>
      </c>
      <c r="AE624" s="234">
        <f t="shared" si="226"/>
        <v>0</v>
      </c>
      <c r="AF624" s="204">
        <f t="shared" si="222"/>
        <v>0</v>
      </c>
      <c r="AG624" s="237" t="str">
        <f t="shared" si="225"/>
        <v/>
      </c>
      <c r="AH624" s="131"/>
      <c r="AI624" s="131"/>
      <c r="AR624" s="132"/>
      <c r="BA624" s="131"/>
      <c r="BI624" s="132"/>
      <c r="BR624" s="131"/>
      <c r="BX624" s="2"/>
      <c r="CG624" s="131"/>
    </row>
    <row r="625" spans="1:85" ht="15.75" thickBot="1">
      <c r="A625" s="177" t="s">
        <v>11</v>
      </c>
      <c r="B625" s="178">
        <v>0</v>
      </c>
      <c r="C625" s="178">
        <v>0</v>
      </c>
      <c r="D625" s="178">
        <v>0</v>
      </c>
      <c r="E625" s="178">
        <v>0</v>
      </c>
      <c r="F625" s="305"/>
      <c r="G625" s="178">
        <v>0</v>
      </c>
      <c r="H625" s="179">
        <v>0</v>
      </c>
      <c r="I625" s="180">
        <f t="shared" si="223"/>
        <v>0</v>
      </c>
      <c r="J625" s="139"/>
      <c r="K625" s="181" t="s">
        <v>11</v>
      </c>
      <c r="L625" s="178">
        <v>0</v>
      </c>
      <c r="M625" s="178">
        <v>0</v>
      </c>
      <c r="N625" s="178">
        <v>0</v>
      </c>
      <c r="O625" s="178">
        <v>0</v>
      </c>
      <c r="P625" s="178">
        <v>0</v>
      </c>
      <c r="Q625" s="178">
        <v>0</v>
      </c>
      <c r="R625" s="182">
        <v>0</v>
      </c>
      <c r="S625" s="183">
        <f t="shared" si="224"/>
        <v>0</v>
      </c>
      <c r="U625" s="265" t="s">
        <v>11</v>
      </c>
      <c r="V625" s="197">
        <v>0</v>
      </c>
      <c r="W625" s="197">
        <v>0</v>
      </c>
      <c r="X625" s="197">
        <v>0</v>
      </c>
      <c r="Y625" s="197">
        <v>0</v>
      </c>
      <c r="Z625" s="197">
        <v>0</v>
      </c>
      <c r="AA625" s="197">
        <v>0</v>
      </c>
      <c r="AB625" s="197">
        <v>0</v>
      </c>
      <c r="AC625" s="197">
        <v>0</v>
      </c>
      <c r="AD625" s="197">
        <v>0</v>
      </c>
      <c r="AE625" s="235">
        <f t="shared" si="226"/>
        <v>0</v>
      </c>
      <c r="AF625" s="236">
        <f t="shared" si="222"/>
        <v>0</v>
      </c>
      <c r="AG625" s="237" t="str">
        <f t="shared" si="225"/>
        <v/>
      </c>
      <c r="AH625" s="131"/>
      <c r="AI625" s="131"/>
      <c r="AR625" s="132"/>
      <c r="BA625" s="131"/>
      <c r="BI625" s="132"/>
      <c r="BR625" s="131"/>
      <c r="BX625" s="2"/>
      <c r="CG625" s="131"/>
    </row>
    <row r="626" spans="1:85" ht="15">
      <c r="A626" s="184" t="s">
        <v>26</v>
      </c>
      <c r="B626" s="185">
        <f>SUM(B605:B621)</f>
        <v>9291.0216393480077</v>
      </c>
      <c r="C626" s="185">
        <f t="shared" ref="C626:I626" si="227">SUM(C605:C621)</f>
        <v>0</v>
      </c>
      <c r="D626" s="185">
        <f t="shared" si="227"/>
        <v>2084.1472770720088</v>
      </c>
      <c r="E626" s="185">
        <f t="shared" si="227"/>
        <v>1113.3495179158374</v>
      </c>
      <c r="F626" s="185">
        <f t="shared" si="227"/>
        <v>0</v>
      </c>
      <c r="G626" s="185">
        <f t="shared" si="227"/>
        <v>468.20249379038364</v>
      </c>
      <c r="H626" s="187">
        <f t="shared" si="227"/>
        <v>0</v>
      </c>
      <c r="I626" s="144">
        <f t="shared" si="227"/>
        <v>12956.720928126237</v>
      </c>
      <c r="J626" s="139"/>
      <c r="K626" s="186" t="s">
        <v>26</v>
      </c>
      <c r="L626" s="185">
        <f>SUM(L605:L621)</f>
        <v>9291.0216393480077</v>
      </c>
      <c r="M626" s="185">
        <f t="shared" ref="M626:S626" si="228">SUM(M605:M621)</f>
        <v>0</v>
      </c>
      <c r="N626" s="185">
        <f t="shared" si="228"/>
        <v>2084.1472770720088</v>
      </c>
      <c r="O626" s="185">
        <f t="shared" si="228"/>
        <v>1113.3495179158374</v>
      </c>
      <c r="P626" s="185">
        <f t="shared" si="228"/>
        <v>4741.8958070958888</v>
      </c>
      <c r="Q626" s="185">
        <f t="shared" si="228"/>
        <v>468.20249379038364</v>
      </c>
      <c r="R626" s="187">
        <f t="shared" si="228"/>
        <v>0</v>
      </c>
      <c r="S626" s="188">
        <f t="shared" si="228"/>
        <v>17698.616735222127</v>
      </c>
      <c r="U626" s="214" t="s">
        <v>60</v>
      </c>
      <c r="V626" s="215">
        <f>SUM(V605:V621)</f>
        <v>9291.0216393480077</v>
      </c>
      <c r="W626" s="215">
        <f t="shared" ref="W626:AE626" si="229">SUM(W605:W621)</f>
        <v>1766.3965498274033</v>
      </c>
      <c r="X626" s="215">
        <f t="shared" si="229"/>
        <v>317.75072724460546</v>
      </c>
      <c r="Y626" s="215">
        <f t="shared" si="229"/>
        <v>320.54513369049045</v>
      </c>
      <c r="Z626" s="215">
        <f t="shared" si="229"/>
        <v>362.47956235901853</v>
      </c>
      <c r="AA626" s="215">
        <f t="shared" si="229"/>
        <v>98.490461879679543</v>
      </c>
      <c r="AB626" s="215">
        <f t="shared" si="229"/>
        <v>272.08594388951911</v>
      </c>
      <c r="AC626" s="215">
        <f t="shared" si="229"/>
        <v>196.11654990086456</v>
      </c>
      <c r="AD626" s="215">
        <f t="shared" si="229"/>
        <v>331.83435998664891</v>
      </c>
      <c r="AE626" s="215">
        <f t="shared" si="229"/>
        <v>4741.8958070958888</v>
      </c>
      <c r="AF626" s="238">
        <f>SUM(AF605:AF621)</f>
        <v>17698.616735222127</v>
      </c>
      <c r="AG626" s="239" t="str">
        <f t="shared" si="225"/>
        <v/>
      </c>
      <c r="AH626" s="131"/>
      <c r="AI626" s="131"/>
      <c r="AR626" s="132"/>
      <c r="BA626" s="131"/>
      <c r="BI626" s="132"/>
      <c r="BR626" s="131"/>
      <c r="BX626" s="2"/>
      <c r="CG626" s="131"/>
    </row>
    <row r="627" spans="1:85" s="2" customFormat="1" ht="15" thickBot="1">
      <c r="A627" s="17" t="s">
        <v>100</v>
      </c>
      <c r="B627" s="100">
        <f>IF($I626=0,"-",B626/$I626)</f>
        <v>0.71708125002362366</v>
      </c>
      <c r="C627" s="100">
        <f t="shared" ref="C627:H627" si="230">IF($I626=0,"-",C626/$I626)</f>
        <v>0</v>
      </c>
      <c r="D627" s="100">
        <f t="shared" si="230"/>
        <v>0.1608545316853878</v>
      </c>
      <c r="E627" s="100">
        <f t="shared" si="230"/>
        <v>8.5928339746748461E-2</v>
      </c>
      <c r="F627" s="100">
        <f t="shared" si="230"/>
        <v>0</v>
      </c>
      <c r="G627" s="100">
        <f t="shared" si="230"/>
        <v>3.6135878544240108E-2</v>
      </c>
      <c r="H627" s="101">
        <f t="shared" si="230"/>
        <v>0</v>
      </c>
      <c r="I627" s="102">
        <f>SUM(B627:H627)</f>
        <v>1</v>
      </c>
      <c r="K627" s="27" t="s">
        <v>100</v>
      </c>
      <c r="L627" s="76">
        <f t="shared" ref="L627:R627" si="231">IF($S626=0,"-",L626/$S626)</f>
        <v>0.52495750251814244</v>
      </c>
      <c r="M627" s="76">
        <f t="shared" si="231"/>
        <v>0</v>
      </c>
      <c r="N627" s="76">
        <f t="shared" si="231"/>
        <v>0.11775763655723073</v>
      </c>
      <c r="O627" s="76">
        <f t="shared" si="231"/>
        <v>6.2906018847233056E-2</v>
      </c>
      <c r="P627" s="76">
        <f t="shared" si="231"/>
        <v>0.26792465637492519</v>
      </c>
      <c r="Q627" s="76">
        <f t="shared" si="231"/>
        <v>2.645418570246854E-2</v>
      </c>
      <c r="R627" s="77">
        <f t="shared" si="231"/>
        <v>0</v>
      </c>
      <c r="S627" s="78">
        <f>SUM(L627:R627)</f>
        <v>0.99999999999999978</v>
      </c>
      <c r="U627" s="36" t="s">
        <v>100</v>
      </c>
      <c r="V627" s="103">
        <f>V626/$AF626</f>
        <v>0.52495750251814244</v>
      </c>
      <c r="W627" s="103">
        <f t="shared" ref="W627:AF627" si="232">W626/$AF626</f>
        <v>9.9804214999022298E-2</v>
      </c>
      <c r="X627" s="103">
        <f t="shared" si="232"/>
        <v>1.7953421558208432E-2</v>
      </c>
      <c r="Y627" s="103">
        <f t="shared" si="232"/>
        <v>1.8111309967663834E-2</v>
      </c>
      <c r="Z627" s="103">
        <f t="shared" si="232"/>
        <v>2.0480671895541175E-2</v>
      </c>
      <c r="AA627" s="103">
        <f t="shared" si="232"/>
        <v>5.5648677720487082E-3</v>
      </c>
      <c r="AB627" s="103">
        <f t="shared" si="232"/>
        <v>1.5373288656397604E-2</v>
      </c>
      <c r="AC627" s="103">
        <f t="shared" si="232"/>
        <v>1.108089704607094E-2</v>
      </c>
      <c r="AD627" s="240">
        <f t="shared" si="232"/>
        <v>1.8749169211979333E-2</v>
      </c>
      <c r="AE627" s="240">
        <f t="shared" si="232"/>
        <v>0.26792465637492519</v>
      </c>
      <c r="AF627" s="241">
        <f t="shared" si="232"/>
        <v>1</v>
      </c>
      <c r="AG627" s="123"/>
      <c r="AR627" s="189"/>
      <c r="BI627" s="189"/>
    </row>
    <row r="628" spans="1:85" ht="15" thickBot="1">
      <c r="A628" s="218"/>
      <c r="B628" s="218"/>
      <c r="C628" s="218"/>
      <c r="D628" s="218"/>
      <c r="E628" s="218"/>
      <c r="F628" s="218"/>
      <c r="G628" s="218"/>
      <c r="H628" s="218"/>
      <c r="I628" s="218"/>
      <c r="K628" s="218"/>
      <c r="L628" s="218"/>
      <c r="M628" s="218"/>
      <c r="N628" s="218"/>
      <c r="O628" s="218"/>
      <c r="P628" s="218"/>
      <c r="Q628" s="218"/>
      <c r="R628" s="218"/>
      <c r="S628" s="218"/>
      <c r="AG628" s="131"/>
      <c r="AH628" s="131"/>
      <c r="AI628" s="131"/>
      <c r="AP628" s="132"/>
      <c r="BA628" s="131"/>
      <c r="BG628" s="132"/>
      <c r="BR628" s="131"/>
      <c r="BV628" s="2"/>
      <c r="CG628" s="131"/>
    </row>
    <row r="629" spans="1:85" ht="28.5">
      <c r="A629" s="306" t="s">
        <v>48</v>
      </c>
      <c r="B629" s="135" t="s">
        <v>0</v>
      </c>
      <c r="C629" s="135" t="s">
        <v>1</v>
      </c>
      <c r="D629" s="135" t="s">
        <v>2</v>
      </c>
      <c r="E629" s="135" t="s">
        <v>3</v>
      </c>
      <c r="F629" s="135" t="s">
        <v>27</v>
      </c>
      <c r="G629" s="135" t="s">
        <v>4</v>
      </c>
      <c r="H629" s="135" t="s">
        <v>5</v>
      </c>
      <c r="I629" s="136" t="s">
        <v>6</v>
      </c>
      <c r="K629" s="308" t="s">
        <v>48</v>
      </c>
      <c r="L629" s="137" t="s">
        <v>0</v>
      </c>
      <c r="M629" s="137" t="s">
        <v>1</v>
      </c>
      <c r="N629" s="137" t="s">
        <v>2</v>
      </c>
      <c r="O629" s="137" t="s">
        <v>3</v>
      </c>
      <c r="P629" s="137" t="s">
        <v>27</v>
      </c>
      <c r="Q629" s="137" t="s">
        <v>4</v>
      </c>
      <c r="R629" s="137" t="s">
        <v>5</v>
      </c>
      <c r="S629" s="138" t="s">
        <v>6</v>
      </c>
    </row>
    <row r="630" spans="1:85" ht="15" customHeight="1">
      <c r="A630" s="307" t="s">
        <v>48</v>
      </c>
      <c r="B630" s="294" t="s">
        <v>109</v>
      </c>
      <c r="C630" s="295"/>
      <c r="D630" s="295"/>
      <c r="E630" s="295"/>
      <c r="F630" s="295"/>
      <c r="G630" s="295"/>
      <c r="H630" s="295"/>
      <c r="I630" s="296"/>
      <c r="K630" s="309" t="s">
        <v>48</v>
      </c>
      <c r="L630" s="297" t="s">
        <v>109</v>
      </c>
      <c r="M630" s="298"/>
      <c r="N630" s="298"/>
      <c r="O630" s="298"/>
      <c r="P630" s="298"/>
      <c r="Q630" s="298"/>
      <c r="R630" s="298"/>
      <c r="S630" s="299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ht="15">
      <c r="A631" s="141" t="s">
        <v>7</v>
      </c>
      <c r="B631" s="142">
        <v>2.5387189637775752E-3</v>
      </c>
      <c r="C631" s="142">
        <v>0</v>
      </c>
      <c r="D631" s="142">
        <v>0</v>
      </c>
      <c r="E631" s="142">
        <v>0</v>
      </c>
      <c r="F631" s="142">
        <v>0</v>
      </c>
      <c r="G631" s="142">
        <v>0</v>
      </c>
      <c r="H631" s="143">
        <v>0</v>
      </c>
      <c r="I631" s="144">
        <f>SUM(B631:H631)</f>
        <v>2.5387189637775752E-3</v>
      </c>
      <c r="J631" s="139"/>
      <c r="K631" s="193" t="s">
        <v>7</v>
      </c>
      <c r="L631" s="142">
        <v>2.5387189637775752E-3</v>
      </c>
      <c r="M631" s="142">
        <v>0</v>
      </c>
      <c r="N631" s="142">
        <v>0</v>
      </c>
      <c r="O631" s="142">
        <v>0</v>
      </c>
      <c r="P631" s="142">
        <v>0</v>
      </c>
      <c r="Q631" s="142">
        <v>0</v>
      </c>
      <c r="R631" s="194">
        <v>0</v>
      </c>
      <c r="S631" s="195">
        <f>SUM(L631:R631)</f>
        <v>2.5387189637775752E-3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ht="15">
      <c r="A632" s="149" t="s">
        <v>8</v>
      </c>
      <c r="B632" s="150">
        <v>1.2003469036895962</v>
      </c>
      <c r="C632" s="150">
        <v>0</v>
      </c>
      <c r="D632" s="150">
        <v>0</v>
      </c>
      <c r="E632" s="150">
        <v>0</v>
      </c>
      <c r="F632" s="150">
        <v>0</v>
      </c>
      <c r="G632" s="150">
        <v>0</v>
      </c>
      <c r="H632" s="151">
        <v>0</v>
      </c>
      <c r="I632" s="152">
        <f t="shared" ref="I632:I651" si="233">SUM(B632:H632)</f>
        <v>1.2003469036895962</v>
      </c>
      <c r="J632" s="139"/>
      <c r="K632" s="153" t="s">
        <v>8</v>
      </c>
      <c r="L632" s="154">
        <v>1.2003469036895962</v>
      </c>
      <c r="M632" s="154">
        <v>0</v>
      </c>
      <c r="N632" s="154">
        <v>0</v>
      </c>
      <c r="O632" s="154">
        <v>0</v>
      </c>
      <c r="P632" s="154">
        <v>0</v>
      </c>
      <c r="Q632" s="154">
        <v>0</v>
      </c>
      <c r="R632" s="155">
        <v>0</v>
      </c>
      <c r="S632" s="156">
        <f t="shared" ref="S632:S651" si="234">SUM(L632:R632)</f>
        <v>1.2003469036895962</v>
      </c>
    </row>
    <row r="633" spans="1:85" ht="15">
      <c r="A633" s="157" t="s">
        <v>10</v>
      </c>
      <c r="B633" s="146">
        <v>6.7393098403922165E-3</v>
      </c>
      <c r="C633" s="146">
        <v>0</v>
      </c>
      <c r="D633" s="146">
        <v>2.1589011371866078E-5</v>
      </c>
      <c r="E633" s="146">
        <v>0</v>
      </c>
      <c r="F633" s="146">
        <v>0</v>
      </c>
      <c r="G633" s="146">
        <v>0</v>
      </c>
      <c r="H633" s="158">
        <v>0</v>
      </c>
      <c r="I633" s="144">
        <f t="shared" si="233"/>
        <v>6.7608988517640824E-3</v>
      </c>
      <c r="J633" s="139"/>
      <c r="K633" s="159" t="s">
        <v>10</v>
      </c>
      <c r="L633" s="146">
        <v>6.7393098403922165E-3</v>
      </c>
      <c r="M633" s="146">
        <v>0</v>
      </c>
      <c r="N633" s="146">
        <v>2.1589011371866078E-5</v>
      </c>
      <c r="O633" s="146">
        <v>0</v>
      </c>
      <c r="P633" s="146">
        <v>0</v>
      </c>
      <c r="Q633" s="146">
        <v>0</v>
      </c>
      <c r="R633" s="147">
        <v>0</v>
      </c>
      <c r="S633" s="148">
        <f t="shared" si="234"/>
        <v>6.7608988517640824E-3</v>
      </c>
    </row>
    <row r="634" spans="1:85" ht="15">
      <c r="A634" s="149" t="s">
        <v>53</v>
      </c>
      <c r="B634" s="150">
        <v>0</v>
      </c>
      <c r="C634" s="150">
        <v>0</v>
      </c>
      <c r="D634" s="150">
        <v>0</v>
      </c>
      <c r="E634" s="150">
        <v>0</v>
      </c>
      <c r="F634" s="150">
        <v>0</v>
      </c>
      <c r="G634" s="150">
        <v>0</v>
      </c>
      <c r="H634" s="151">
        <v>0</v>
      </c>
      <c r="I634" s="152">
        <f t="shared" si="233"/>
        <v>0</v>
      </c>
      <c r="J634" s="139"/>
      <c r="K634" s="153" t="s">
        <v>53</v>
      </c>
      <c r="L634" s="154">
        <v>0</v>
      </c>
      <c r="M634" s="154">
        <v>0</v>
      </c>
      <c r="N634" s="154">
        <v>0</v>
      </c>
      <c r="O634" s="154">
        <v>0</v>
      </c>
      <c r="P634" s="154">
        <v>0</v>
      </c>
      <c r="Q634" s="154">
        <v>0</v>
      </c>
      <c r="R634" s="155">
        <v>0</v>
      </c>
      <c r="S634" s="156">
        <f t="shared" si="234"/>
        <v>0</v>
      </c>
    </row>
    <row r="635" spans="1:85" ht="15">
      <c r="A635" s="157" t="s">
        <v>16</v>
      </c>
      <c r="B635" s="146">
        <v>5.7126908975202184</v>
      </c>
      <c r="C635" s="146">
        <v>2.4690608117833693E-2</v>
      </c>
      <c r="D635" s="146">
        <v>0.46032708907941466</v>
      </c>
      <c r="E635" s="146">
        <v>0</v>
      </c>
      <c r="F635" s="146">
        <v>0</v>
      </c>
      <c r="G635" s="146">
        <v>0</v>
      </c>
      <c r="H635" s="158">
        <v>0</v>
      </c>
      <c r="I635" s="144">
        <f t="shared" si="233"/>
        <v>6.1977085947174668</v>
      </c>
      <c r="J635" s="139"/>
      <c r="K635" s="159" t="s">
        <v>16</v>
      </c>
      <c r="L635" s="146">
        <v>5.7126908975202184</v>
      </c>
      <c r="M635" s="146">
        <v>2.4690608117833693E-2</v>
      </c>
      <c r="N635" s="146">
        <v>0.46032708907941466</v>
      </c>
      <c r="O635" s="146">
        <v>0</v>
      </c>
      <c r="P635" s="146">
        <v>0</v>
      </c>
      <c r="Q635" s="146">
        <v>0</v>
      </c>
      <c r="R635" s="147">
        <v>0</v>
      </c>
      <c r="S635" s="148">
        <f t="shared" si="234"/>
        <v>6.1977085947174668</v>
      </c>
    </row>
    <row r="636" spans="1:85" ht="15">
      <c r="A636" s="149" t="s">
        <v>15</v>
      </c>
      <c r="B636" s="150">
        <v>2.5063976762601494</v>
      </c>
      <c r="C636" s="150">
        <v>5.6563897472928858E-2</v>
      </c>
      <c r="D636" s="150">
        <v>0</v>
      </c>
      <c r="E636" s="150">
        <v>0</v>
      </c>
      <c r="F636" s="150">
        <v>0</v>
      </c>
      <c r="G636" s="150">
        <v>0</v>
      </c>
      <c r="H636" s="151">
        <v>0</v>
      </c>
      <c r="I636" s="152">
        <f t="shared" si="233"/>
        <v>2.5629615737330784</v>
      </c>
      <c r="J636" s="139"/>
      <c r="K636" s="153" t="s">
        <v>15</v>
      </c>
      <c r="L636" s="154">
        <v>2.5063976762601494</v>
      </c>
      <c r="M636" s="154">
        <v>5.6563897472928858E-2</v>
      </c>
      <c r="N636" s="154">
        <v>0</v>
      </c>
      <c r="O636" s="154">
        <v>0</v>
      </c>
      <c r="P636" s="154">
        <v>0</v>
      </c>
      <c r="Q636" s="154">
        <v>0</v>
      </c>
      <c r="R636" s="155">
        <v>0</v>
      </c>
      <c r="S636" s="156">
        <f t="shared" si="234"/>
        <v>2.5629615737330784</v>
      </c>
    </row>
    <row r="637" spans="1:85" ht="15">
      <c r="A637" s="157" t="s">
        <v>55</v>
      </c>
      <c r="B637" s="146">
        <v>0</v>
      </c>
      <c r="C637" s="146">
        <v>8.8686616754964739E-2</v>
      </c>
      <c r="D637" s="146">
        <v>0</v>
      </c>
      <c r="E637" s="146">
        <v>4.3044635414507981</v>
      </c>
      <c r="F637" s="146">
        <v>169.99523015377829</v>
      </c>
      <c r="G637" s="146">
        <v>0</v>
      </c>
      <c r="H637" s="158">
        <v>0</v>
      </c>
      <c r="I637" s="144">
        <f t="shared" si="233"/>
        <v>174.38838031198406</v>
      </c>
      <c r="J637" s="139"/>
      <c r="K637" s="159" t="s">
        <v>55</v>
      </c>
      <c r="L637" s="146">
        <v>0</v>
      </c>
      <c r="M637" s="146">
        <v>8.8686616754964739E-2</v>
      </c>
      <c r="N637" s="146">
        <v>0</v>
      </c>
      <c r="O637" s="146">
        <v>4.3044635414507981</v>
      </c>
      <c r="P637" s="146">
        <v>169.99523015377829</v>
      </c>
      <c r="Q637" s="146">
        <v>0</v>
      </c>
      <c r="R637" s="147">
        <v>0</v>
      </c>
      <c r="S637" s="148">
        <f t="shared" si="234"/>
        <v>174.38838031198406</v>
      </c>
    </row>
    <row r="638" spans="1:85" ht="15">
      <c r="A638" s="149" t="s">
        <v>12</v>
      </c>
      <c r="B638" s="150">
        <v>0</v>
      </c>
      <c r="C638" s="150">
        <v>0</v>
      </c>
      <c r="D638" s="150">
        <v>0</v>
      </c>
      <c r="E638" s="150">
        <v>9.1958435644767373</v>
      </c>
      <c r="F638" s="150">
        <v>0</v>
      </c>
      <c r="G638" s="150">
        <v>0</v>
      </c>
      <c r="H638" s="151">
        <v>0</v>
      </c>
      <c r="I638" s="152">
        <f t="shared" si="233"/>
        <v>9.1958435644767373</v>
      </c>
      <c r="J638" s="139"/>
      <c r="K638" s="153" t="s">
        <v>12</v>
      </c>
      <c r="L638" s="154">
        <v>0</v>
      </c>
      <c r="M638" s="154">
        <v>0</v>
      </c>
      <c r="N638" s="154">
        <v>0</v>
      </c>
      <c r="O638" s="154">
        <v>9.1958435644767373</v>
      </c>
      <c r="P638" s="154">
        <v>0</v>
      </c>
      <c r="Q638" s="154">
        <v>0</v>
      </c>
      <c r="R638" s="155">
        <v>0</v>
      </c>
      <c r="S638" s="156">
        <f t="shared" si="234"/>
        <v>9.1958435644767373</v>
      </c>
    </row>
    <row r="639" spans="1:85" ht="15">
      <c r="A639" s="157" t="s">
        <v>56</v>
      </c>
      <c r="B639" s="146">
        <v>0</v>
      </c>
      <c r="C639" s="146">
        <v>0</v>
      </c>
      <c r="D639" s="146">
        <v>0</v>
      </c>
      <c r="E639" s="146">
        <v>0</v>
      </c>
      <c r="F639" s="146">
        <v>0</v>
      </c>
      <c r="G639" s="146">
        <v>0</v>
      </c>
      <c r="H639" s="158">
        <v>0</v>
      </c>
      <c r="I639" s="144">
        <f t="shared" si="233"/>
        <v>0</v>
      </c>
      <c r="J639" s="139"/>
      <c r="K639" s="159" t="s">
        <v>56</v>
      </c>
      <c r="L639" s="146">
        <v>0</v>
      </c>
      <c r="M639" s="146">
        <v>0</v>
      </c>
      <c r="N639" s="146">
        <v>0</v>
      </c>
      <c r="O639" s="146">
        <v>0</v>
      </c>
      <c r="P639" s="146">
        <v>0</v>
      </c>
      <c r="Q639" s="146">
        <v>0</v>
      </c>
      <c r="R639" s="147">
        <v>0</v>
      </c>
      <c r="S639" s="148">
        <f t="shared" si="234"/>
        <v>0</v>
      </c>
    </row>
    <row r="640" spans="1:85" ht="15">
      <c r="A640" s="149" t="s">
        <v>17</v>
      </c>
      <c r="B640" s="150">
        <v>5.2763634121559058</v>
      </c>
      <c r="C640" s="150">
        <v>0</v>
      </c>
      <c r="D640" s="150">
        <v>2.5544098343997981E-2</v>
      </c>
      <c r="E640" s="150">
        <v>0.15542851314849987</v>
      </c>
      <c r="F640" s="150">
        <v>0</v>
      </c>
      <c r="G640" s="150">
        <v>0</v>
      </c>
      <c r="H640" s="151">
        <v>0</v>
      </c>
      <c r="I640" s="152">
        <f t="shared" si="233"/>
        <v>5.4573360236484039</v>
      </c>
      <c r="J640" s="139"/>
      <c r="K640" s="153" t="s">
        <v>17</v>
      </c>
      <c r="L640" s="154">
        <v>5.2763634121559058</v>
      </c>
      <c r="M640" s="154">
        <v>0</v>
      </c>
      <c r="N640" s="154">
        <v>2.5544098343997981E-2</v>
      </c>
      <c r="O640" s="154">
        <v>0.15542851314849987</v>
      </c>
      <c r="P640" s="154">
        <v>0</v>
      </c>
      <c r="Q640" s="154">
        <v>0</v>
      </c>
      <c r="R640" s="155">
        <v>0</v>
      </c>
      <c r="S640" s="156">
        <f t="shared" si="234"/>
        <v>5.4573360236484039</v>
      </c>
    </row>
    <row r="641" spans="1:70" ht="15">
      <c r="A641" s="157" t="s">
        <v>141</v>
      </c>
      <c r="B641" s="146">
        <v>34.607882098768783</v>
      </c>
      <c r="C641" s="146">
        <v>0</v>
      </c>
      <c r="D641" s="146">
        <v>8.9446264365731114</v>
      </c>
      <c r="E641" s="146">
        <v>0</v>
      </c>
      <c r="F641" s="146">
        <v>0</v>
      </c>
      <c r="G641" s="146">
        <v>0</v>
      </c>
      <c r="H641" s="158">
        <v>0</v>
      </c>
      <c r="I641" s="144">
        <f t="shared" si="233"/>
        <v>43.552508535341893</v>
      </c>
      <c r="J641" s="139"/>
      <c r="K641" s="159" t="s">
        <v>141</v>
      </c>
      <c r="L641" s="146">
        <v>34.607882098768783</v>
      </c>
      <c r="M641" s="146">
        <v>0</v>
      </c>
      <c r="N641" s="146">
        <v>8.9446264365731114</v>
      </c>
      <c r="O641" s="146">
        <v>0</v>
      </c>
      <c r="P641" s="146">
        <v>0</v>
      </c>
      <c r="Q641" s="146">
        <v>0</v>
      </c>
      <c r="R641" s="147">
        <v>0</v>
      </c>
      <c r="S641" s="148">
        <f t="shared" si="234"/>
        <v>43.552508535341893</v>
      </c>
    </row>
    <row r="642" spans="1:70" ht="15">
      <c r="A642" s="149" t="s">
        <v>25</v>
      </c>
      <c r="B642" s="150">
        <v>41.062777704230577</v>
      </c>
      <c r="C642" s="150">
        <v>5.3353830720602263E-2</v>
      </c>
      <c r="D642" s="150">
        <v>0.84935486284230943</v>
      </c>
      <c r="E642" s="150">
        <v>68.233478703685876</v>
      </c>
      <c r="F642" s="150">
        <v>0</v>
      </c>
      <c r="G642" s="150">
        <v>23.009710981196019</v>
      </c>
      <c r="H642" s="151">
        <v>0.3228260420369195</v>
      </c>
      <c r="I642" s="152">
        <f t="shared" si="233"/>
        <v>133.53150212471229</v>
      </c>
      <c r="J642" s="139"/>
      <c r="K642" s="153" t="s">
        <v>25</v>
      </c>
      <c r="L642" s="154">
        <v>41.062777704230577</v>
      </c>
      <c r="M642" s="154">
        <v>5.3353830720602263E-2</v>
      </c>
      <c r="N642" s="154">
        <v>0.84935486284230943</v>
      </c>
      <c r="O642" s="154">
        <v>68.233478703685876</v>
      </c>
      <c r="P642" s="154">
        <v>0</v>
      </c>
      <c r="Q642" s="154">
        <v>23.009710981196019</v>
      </c>
      <c r="R642" s="155">
        <v>0.3228260420369195</v>
      </c>
      <c r="S642" s="156">
        <f t="shared" si="234"/>
        <v>133.53150212471229</v>
      </c>
    </row>
    <row r="643" spans="1:70" ht="15">
      <c r="A643" s="157" t="s">
        <v>24</v>
      </c>
      <c r="B643" s="146">
        <v>9.6091988896637659</v>
      </c>
      <c r="C643" s="146">
        <v>0</v>
      </c>
      <c r="D643" s="146">
        <v>0</v>
      </c>
      <c r="E643" s="146">
        <v>0</v>
      </c>
      <c r="F643" s="146">
        <v>0</v>
      </c>
      <c r="G643" s="146">
        <v>0</v>
      </c>
      <c r="H643" s="158">
        <v>0</v>
      </c>
      <c r="I643" s="144">
        <f t="shared" si="233"/>
        <v>9.6091988896637659</v>
      </c>
      <c r="J643" s="139"/>
      <c r="K643" s="159" t="s">
        <v>24</v>
      </c>
      <c r="L643" s="146">
        <v>9.6091988896637659</v>
      </c>
      <c r="M643" s="146">
        <v>0</v>
      </c>
      <c r="N643" s="146">
        <v>0</v>
      </c>
      <c r="O643" s="146">
        <v>0</v>
      </c>
      <c r="P643" s="146">
        <v>0</v>
      </c>
      <c r="Q643" s="146">
        <v>0</v>
      </c>
      <c r="R643" s="147">
        <v>0</v>
      </c>
      <c r="S643" s="148">
        <f t="shared" si="234"/>
        <v>9.6091988896637659</v>
      </c>
    </row>
    <row r="644" spans="1:70" ht="15">
      <c r="A644" s="149" t="s">
        <v>57</v>
      </c>
      <c r="B644" s="150">
        <v>93.065535589243197</v>
      </c>
      <c r="C644" s="150">
        <v>4.2155529004345134</v>
      </c>
      <c r="D644" s="150">
        <v>52.992222975126026</v>
      </c>
      <c r="E644" s="150">
        <v>0</v>
      </c>
      <c r="F644" s="150">
        <v>0</v>
      </c>
      <c r="G644" s="150">
        <v>0</v>
      </c>
      <c r="H644" s="151">
        <v>0</v>
      </c>
      <c r="I644" s="152">
        <f t="shared" si="233"/>
        <v>150.27331146480373</v>
      </c>
      <c r="J644" s="139"/>
      <c r="K644" s="153" t="s">
        <v>57</v>
      </c>
      <c r="L644" s="154">
        <v>93.065535589243197</v>
      </c>
      <c r="M644" s="154">
        <v>4.2155529004345134</v>
      </c>
      <c r="N644" s="154">
        <v>52.992222975126026</v>
      </c>
      <c r="O644" s="154">
        <v>0</v>
      </c>
      <c r="P644" s="154">
        <v>0</v>
      </c>
      <c r="Q644" s="154">
        <v>0</v>
      </c>
      <c r="R644" s="155">
        <v>0</v>
      </c>
      <c r="S644" s="156">
        <f t="shared" si="234"/>
        <v>150.27331146480373</v>
      </c>
    </row>
    <row r="645" spans="1:70" ht="15">
      <c r="A645" s="157" t="s">
        <v>22</v>
      </c>
      <c r="B645" s="146">
        <v>32.707356194316574</v>
      </c>
      <c r="C645" s="146">
        <v>0</v>
      </c>
      <c r="D645" s="146">
        <v>10.228203102833803</v>
      </c>
      <c r="E645" s="146">
        <v>0.26764316177543407</v>
      </c>
      <c r="F645" s="146">
        <v>10.789685969653545</v>
      </c>
      <c r="G645" s="146">
        <v>0</v>
      </c>
      <c r="H645" s="158">
        <v>0</v>
      </c>
      <c r="I645" s="144">
        <f t="shared" si="233"/>
        <v>53.992888428579356</v>
      </c>
      <c r="J645" s="139"/>
      <c r="K645" s="159" t="s">
        <v>22</v>
      </c>
      <c r="L645" s="146">
        <v>32.707356194316574</v>
      </c>
      <c r="M645" s="146">
        <v>0</v>
      </c>
      <c r="N645" s="146">
        <v>10.228203102833803</v>
      </c>
      <c r="O645" s="146">
        <v>0.26764316177543407</v>
      </c>
      <c r="P645" s="146">
        <v>10.789685969653545</v>
      </c>
      <c r="Q645" s="146">
        <v>0</v>
      </c>
      <c r="R645" s="147">
        <v>0</v>
      </c>
      <c r="S645" s="148">
        <f t="shared" si="234"/>
        <v>53.992888428579356</v>
      </c>
    </row>
    <row r="646" spans="1:70" ht="15">
      <c r="A646" s="149" t="s">
        <v>21</v>
      </c>
      <c r="B646" s="150">
        <v>0</v>
      </c>
      <c r="C646" s="150">
        <v>0</v>
      </c>
      <c r="D646" s="150">
        <v>0</v>
      </c>
      <c r="E646" s="150">
        <v>0</v>
      </c>
      <c r="F646" s="150">
        <v>0</v>
      </c>
      <c r="G646" s="150">
        <v>0</v>
      </c>
      <c r="H646" s="151">
        <v>0</v>
      </c>
      <c r="I646" s="152">
        <f t="shared" si="233"/>
        <v>0</v>
      </c>
      <c r="J646" s="139"/>
      <c r="K646" s="153" t="s">
        <v>21</v>
      </c>
      <c r="L646" s="154">
        <v>0</v>
      </c>
      <c r="M646" s="154">
        <v>0</v>
      </c>
      <c r="N646" s="154">
        <v>0</v>
      </c>
      <c r="O646" s="154">
        <v>0</v>
      </c>
      <c r="P646" s="154">
        <v>0</v>
      </c>
      <c r="Q646" s="154">
        <v>0</v>
      </c>
      <c r="R646" s="155">
        <v>0</v>
      </c>
      <c r="S646" s="156">
        <f t="shared" si="234"/>
        <v>0</v>
      </c>
    </row>
    <row r="647" spans="1:70" ht="15">
      <c r="A647" s="160" t="s">
        <v>61</v>
      </c>
      <c r="B647" s="146">
        <v>15.860408566085329</v>
      </c>
      <c r="C647" s="146">
        <v>0</v>
      </c>
      <c r="D647" s="146">
        <v>0</v>
      </c>
      <c r="E647" s="146">
        <v>0</v>
      </c>
      <c r="F647" s="146">
        <v>0</v>
      </c>
      <c r="G647" s="146">
        <v>0</v>
      </c>
      <c r="H647" s="158">
        <v>0</v>
      </c>
      <c r="I647" s="144">
        <f t="shared" si="233"/>
        <v>15.860408566085329</v>
      </c>
      <c r="J647" s="139"/>
      <c r="K647" s="161" t="s">
        <v>61</v>
      </c>
      <c r="L647" s="146">
        <v>15.860408566085329</v>
      </c>
      <c r="M647" s="146">
        <v>0</v>
      </c>
      <c r="N647" s="146">
        <v>0</v>
      </c>
      <c r="O647" s="146">
        <v>0</v>
      </c>
      <c r="P647" s="146">
        <v>0</v>
      </c>
      <c r="Q647" s="146">
        <v>0</v>
      </c>
      <c r="R647" s="147">
        <v>0</v>
      </c>
      <c r="S647" s="148">
        <f t="shared" si="234"/>
        <v>15.860408566085329</v>
      </c>
    </row>
    <row r="648" spans="1:70">
      <c r="A648" s="162" t="s">
        <v>23</v>
      </c>
      <c r="B648" s="163">
        <v>15.860408566085329</v>
      </c>
      <c r="C648" s="163">
        <v>0</v>
      </c>
      <c r="D648" s="163">
        <v>0</v>
      </c>
      <c r="E648" s="163">
        <v>0</v>
      </c>
      <c r="F648" s="163">
        <v>0</v>
      </c>
      <c r="G648" s="163">
        <v>0</v>
      </c>
      <c r="H648" s="164">
        <v>0</v>
      </c>
      <c r="I648" s="165">
        <f t="shared" si="233"/>
        <v>15.860408566085329</v>
      </c>
      <c r="J648" s="139"/>
      <c r="K648" s="166" t="s">
        <v>23</v>
      </c>
      <c r="L648" s="167">
        <v>15.860408566085329</v>
      </c>
      <c r="M648" s="167">
        <v>0</v>
      </c>
      <c r="N648" s="167">
        <v>0</v>
      </c>
      <c r="O648" s="167">
        <v>0</v>
      </c>
      <c r="P648" s="167">
        <v>0</v>
      </c>
      <c r="Q648" s="167">
        <v>0</v>
      </c>
      <c r="R648" s="168">
        <v>0</v>
      </c>
      <c r="S648" s="169">
        <f t="shared" si="234"/>
        <v>15.860408566085329</v>
      </c>
    </row>
    <row r="649" spans="1:70">
      <c r="A649" s="170" t="s">
        <v>19</v>
      </c>
      <c r="B649" s="171">
        <v>0</v>
      </c>
      <c r="C649" s="171">
        <v>0</v>
      </c>
      <c r="D649" s="171">
        <v>0</v>
      </c>
      <c r="E649" s="171">
        <v>0</v>
      </c>
      <c r="F649" s="171">
        <v>0</v>
      </c>
      <c r="G649" s="171">
        <v>0</v>
      </c>
      <c r="H649" s="172">
        <v>0</v>
      </c>
      <c r="I649" s="173">
        <f t="shared" si="233"/>
        <v>0</v>
      </c>
      <c r="J649" s="139"/>
      <c r="K649" s="174" t="s">
        <v>19</v>
      </c>
      <c r="L649" s="171">
        <v>0</v>
      </c>
      <c r="M649" s="171">
        <v>0</v>
      </c>
      <c r="N649" s="171">
        <v>0</v>
      </c>
      <c r="O649" s="171">
        <v>0</v>
      </c>
      <c r="P649" s="171">
        <v>0</v>
      </c>
      <c r="Q649" s="171">
        <v>0</v>
      </c>
      <c r="R649" s="175">
        <v>0</v>
      </c>
      <c r="S649" s="176">
        <f t="shared" si="234"/>
        <v>0</v>
      </c>
    </row>
    <row r="650" spans="1:70">
      <c r="A650" s="162" t="s">
        <v>20</v>
      </c>
      <c r="B650" s="163">
        <v>0</v>
      </c>
      <c r="C650" s="163">
        <v>0</v>
      </c>
      <c r="D650" s="163">
        <v>0</v>
      </c>
      <c r="E650" s="163">
        <v>0</v>
      </c>
      <c r="F650" s="163">
        <v>0</v>
      </c>
      <c r="G650" s="163">
        <v>0</v>
      </c>
      <c r="H650" s="164">
        <v>0</v>
      </c>
      <c r="I650" s="165">
        <f t="shared" si="233"/>
        <v>0</v>
      </c>
      <c r="J650" s="139"/>
      <c r="K650" s="166" t="s">
        <v>20</v>
      </c>
      <c r="L650" s="167">
        <v>0</v>
      </c>
      <c r="M650" s="167">
        <v>0</v>
      </c>
      <c r="N650" s="167">
        <v>0</v>
      </c>
      <c r="O650" s="167">
        <v>0</v>
      </c>
      <c r="P650" s="167">
        <v>0</v>
      </c>
      <c r="Q650" s="167">
        <v>0</v>
      </c>
      <c r="R650" s="168">
        <v>0</v>
      </c>
      <c r="S650" s="169">
        <f t="shared" si="234"/>
        <v>0</v>
      </c>
    </row>
    <row r="651" spans="1:70" ht="15" thickBot="1">
      <c r="A651" s="177" t="s">
        <v>11</v>
      </c>
      <c r="B651" s="178">
        <v>0</v>
      </c>
      <c r="C651" s="178">
        <v>0</v>
      </c>
      <c r="D651" s="178">
        <v>0</v>
      </c>
      <c r="E651" s="178">
        <v>0</v>
      </c>
      <c r="F651" s="178">
        <v>0</v>
      </c>
      <c r="G651" s="178">
        <v>0</v>
      </c>
      <c r="H651" s="179">
        <v>0</v>
      </c>
      <c r="I651" s="180">
        <f t="shared" si="233"/>
        <v>0</v>
      </c>
      <c r="J651" s="139"/>
      <c r="K651" s="181" t="s">
        <v>11</v>
      </c>
      <c r="L651" s="178">
        <v>0</v>
      </c>
      <c r="M651" s="178">
        <v>0</v>
      </c>
      <c r="N651" s="178">
        <v>0</v>
      </c>
      <c r="O651" s="178">
        <v>0</v>
      </c>
      <c r="P651" s="178">
        <v>0</v>
      </c>
      <c r="Q651" s="178">
        <v>0</v>
      </c>
      <c r="R651" s="182">
        <v>0</v>
      </c>
      <c r="S651" s="183">
        <f t="shared" si="234"/>
        <v>0</v>
      </c>
    </row>
    <row r="652" spans="1:70" ht="15">
      <c r="A652" s="184" t="s">
        <v>26</v>
      </c>
      <c r="B652" s="185">
        <f>SUM(B631:B647)</f>
        <v>241.61823596073825</v>
      </c>
      <c r="C652" s="185">
        <f t="shared" ref="C652:I652" si="235">SUM(C631:C647)</f>
        <v>4.4388478535008433</v>
      </c>
      <c r="D652" s="185">
        <f t="shared" si="235"/>
        <v>73.500300153810031</v>
      </c>
      <c r="E652" s="185">
        <f t="shared" si="235"/>
        <v>82.156857484537355</v>
      </c>
      <c r="F652" s="185">
        <f t="shared" si="235"/>
        <v>180.78491612343183</v>
      </c>
      <c r="G652" s="185">
        <f t="shared" si="235"/>
        <v>23.009710981196019</v>
      </c>
      <c r="H652" s="187">
        <f t="shared" si="235"/>
        <v>0.3228260420369195</v>
      </c>
      <c r="I652" s="144">
        <f t="shared" si="235"/>
        <v>605.83169459925125</v>
      </c>
      <c r="J652" s="139"/>
      <c r="K652" s="186" t="s">
        <v>26</v>
      </c>
      <c r="L652" s="185">
        <f>SUM(L631:L647)</f>
        <v>241.61823596073825</v>
      </c>
      <c r="M652" s="185">
        <f t="shared" ref="M652:S652" si="236">SUM(M631:M647)</f>
        <v>4.4388478535008433</v>
      </c>
      <c r="N652" s="185">
        <f t="shared" si="236"/>
        <v>73.500300153810031</v>
      </c>
      <c r="O652" s="185">
        <f t="shared" si="236"/>
        <v>82.156857484537355</v>
      </c>
      <c r="P652" s="185">
        <f t="shared" si="236"/>
        <v>180.78491612343183</v>
      </c>
      <c r="Q652" s="185">
        <f t="shared" si="236"/>
        <v>23.009710981196019</v>
      </c>
      <c r="R652" s="187">
        <f t="shared" si="236"/>
        <v>0.3228260420369195</v>
      </c>
      <c r="S652" s="188">
        <f t="shared" si="236"/>
        <v>605.83169459925125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70" s="2" customFormat="1" ht="15" thickBot="1">
      <c r="A653" s="17" t="s">
        <v>100</v>
      </c>
      <c r="B653" s="100">
        <f>IF($I652=0,"-",B652/$I652)</f>
        <v>0.39882072548311481</v>
      </c>
      <c r="C653" s="100">
        <f t="shared" ref="C653:H653" si="237">IF($I652=0,"-",C652/$I652)</f>
        <v>7.3268663443517524E-3</v>
      </c>
      <c r="D653" s="100">
        <f t="shared" si="237"/>
        <v>0.12132131879040993</v>
      </c>
      <c r="E653" s="100">
        <f t="shared" si="237"/>
        <v>0.13561003529021853</v>
      </c>
      <c r="F653" s="100">
        <f t="shared" si="237"/>
        <v>0.29840782140495042</v>
      </c>
      <c r="G653" s="100">
        <f t="shared" si="237"/>
        <v>3.7980368452688172E-2</v>
      </c>
      <c r="H653" s="101">
        <f t="shared" si="237"/>
        <v>5.3286423426635704E-4</v>
      </c>
      <c r="I653" s="102">
        <f>SUM(B653:H653)</f>
        <v>0.99999999999999989</v>
      </c>
      <c r="K653" s="27" t="s">
        <v>100</v>
      </c>
      <c r="L653" s="76">
        <f t="shared" ref="L653:R653" si="238">IF($S652=0,"-",L652/$S652)</f>
        <v>0.39882072548311481</v>
      </c>
      <c r="M653" s="76">
        <f t="shared" si="238"/>
        <v>7.3268663443517524E-3</v>
      </c>
      <c r="N653" s="76">
        <f t="shared" si="238"/>
        <v>0.12132131879040993</v>
      </c>
      <c r="O653" s="76">
        <f t="shared" si="238"/>
        <v>0.13561003529021853</v>
      </c>
      <c r="P653" s="76">
        <f t="shared" si="238"/>
        <v>0.29840782140495042</v>
      </c>
      <c r="Q653" s="76">
        <f t="shared" si="238"/>
        <v>3.7980368452688172E-2</v>
      </c>
      <c r="R653" s="77">
        <f t="shared" si="238"/>
        <v>5.3286423426635704E-4</v>
      </c>
      <c r="S653" s="78">
        <f>SUM(L653:R653)</f>
        <v>0.99999999999999989</v>
      </c>
      <c r="U653" s="131"/>
      <c r="V653" s="139"/>
      <c r="W653" s="139"/>
      <c r="X653" s="139"/>
      <c r="Y653" s="139"/>
      <c r="Z653" s="139"/>
      <c r="AA653" s="139"/>
      <c r="AB653" s="139"/>
      <c r="AC653" s="139"/>
      <c r="AD653" s="139"/>
      <c r="AE653" s="139"/>
      <c r="AF653" s="139"/>
      <c r="AG653" s="139"/>
      <c r="AH653" s="139"/>
      <c r="AI653" s="140"/>
      <c r="AJ653" s="131"/>
      <c r="AK653" s="131"/>
      <c r="AL653" s="131"/>
      <c r="AM653" s="131"/>
      <c r="AN653" s="131"/>
      <c r="AO653" s="131"/>
      <c r="AP653" s="131"/>
      <c r="BA653" s="189"/>
      <c r="BR653" s="189"/>
    </row>
    <row r="654" spans="1:70">
      <c r="A654" s="218"/>
      <c r="B654" s="218"/>
      <c r="C654" s="218"/>
      <c r="D654" s="218"/>
      <c r="E654" s="218"/>
      <c r="F654" s="218"/>
      <c r="G654" s="218"/>
      <c r="H654" s="218"/>
      <c r="I654" s="218"/>
      <c r="K654" s="218"/>
      <c r="L654" s="218"/>
      <c r="M654" s="218"/>
      <c r="N654" s="218"/>
      <c r="O654" s="218"/>
      <c r="P654" s="218"/>
      <c r="Q654" s="218"/>
      <c r="R654" s="218"/>
      <c r="S654" s="218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2.625" style="131" customWidth="1"/>
    <col min="2" max="9" width="16.625" style="139" customWidth="1"/>
    <col min="10" max="10" width="11.625" style="131" customWidth="1"/>
    <col min="11" max="11" width="42.625" style="131" customWidth="1"/>
    <col min="12" max="19" width="16.625" style="139" customWidth="1"/>
    <col min="20" max="20" width="11.625" style="131" customWidth="1"/>
    <col min="21" max="21" width="41" style="131" customWidth="1"/>
    <col min="22" max="23" width="16.625" style="139" customWidth="1"/>
    <col min="24" max="24" width="23.5" style="139" customWidth="1"/>
    <col min="25" max="26" width="16.625" style="139" customWidth="1"/>
    <col min="27" max="27" width="20.5" style="139" customWidth="1"/>
    <col min="28" max="31" width="16.625" style="139" customWidth="1"/>
    <col min="32" max="32" width="21.5" style="139" customWidth="1"/>
    <col min="33" max="34" width="16.625" style="139" customWidth="1"/>
    <col min="35" max="35" width="16.625" style="140" customWidth="1"/>
    <col min="36" max="42" width="16.625" style="131" customWidth="1"/>
    <col min="43" max="50" width="8.625" style="131" customWidth="1"/>
    <col min="51" max="51" width="11" style="131"/>
    <col min="52" max="52" width="22.25" style="131" customWidth="1"/>
    <col min="53" max="53" width="3" style="132" customWidth="1"/>
    <col min="54" max="66" width="8.625" style="131" customWidth="1"/>
    <col min="67" max="68" width="11" style="131"/>
    <col min="69" max="69" width="25.625" style="131" customWidth="1"/>
    <col min="70" max="70" width="4.375" style="132" customWidth="1"/>
    <col min="71" max="84" width="8.625" style="131" customWidth="1"/>
    <col min="85" max="85" width="11" style="2" customWidth="1"/>
    <col min="86" max="88" width="11" style="131"/>
    <col min="89" max="101" width="8.625" style="131" customWidth="1"/>
    <col min="102" max="16384" width="11" style="131"/>
  </cols>
  <sheetData>
    <row r="1" spans="1:85" ht="15" customHeight="1" thickTop="1">
      <c r="A1" s="338" t="s">
        <v>151</v>
      </c>
      <c r="B1" s="339"/>
      <c r="C1" s="339"/>
      <c r="D1" s="339"/>
      <c r="E1" s="339"/>
      <c r="F1" s="339"/>
      <c r="G1" s="339"/>
      <c r="H1" s="339"/>
      <c r="I1" s="340"/>
      <c r="K1" s="347" t="s">
        <v>152</v>
      </c>
      <c r="L1" s="348"/>
      <c r="M1" s="348"/>
      <c r="N1" s="348"/>
      <c r="O1" s="348"/>
      <c r="P1" s="348"/>
      <c r="Q1" s="348"/>
      <c r="R1" s="348"/>
      <c r="S1" s="349"/>
      <c r="U1" s="356" t="s">
        <v>153</v>
      </c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8"/>
    </row>
    <row r="2" spans="1:85" ht="14.25" customHeight="1">
      <c r="A2" s="341"/>
      <c r="B2" s="342"/>
      <c r="C2" s="342"/>
      <c r="D2" s="342"/>
      <c r="E2" s="342"/>
      <c r="F2" s="342"/>
      <c r="G2" s="342"/>
      <c r="H2" s="342"/>
      <c r="I2" s="343"/>
      <c r="K2" s="350"/>
      <c r="L2" s="351"/>
      <c r="M2" s="351"/>
      <c r="N2" s="351"/>
      <c r="O2" s="351"/>
      <c r="P2" s="351"/>
      <c r="Q2" s="351"/>
      <c r="R2" s="351"/>
      <c r="S2" s="352"/>
      <c r="U2" s="359"/>
      <c r="V2" s="360"/>
      <c r="W2" s="360"/>
      <c r="X2" s="360"/>
      <c r="Y2" s="360"/>
      <c r="Z2" s="360"/>
      <c r="AA2" s="360"/>
      <c r="AB2" s="360"/>
      <c r="AC2" s="360"/>
      <c r="AD2" s="360"/>
      <c r="AE2" s="360"/>
      <c r="AF2" s="360"/>
      <c r="AG2" s="360"/>
      <c r="AH2" s="360"/>
      <c r="AI2" s="361"/>
    </row>
    <row r="3" spans="1:85" ht="15" customHeight="1" thickBot="1">
      <c r="A3" s="344"/>
      <c r="B3" s="345"/>
      <c r="C3" s="345"/>
      <c r="D3" s="345"/>
      <c r="E3" s="345"/>
      <c r="F3" s="345"/>
      <c r="G3" s="345"/>
      <c r="H3" s="345"/>
      <c r="I3" s="346"/>
      <c r="K3" s="353"/>
      <c r="L3" s="354"/>
      <c r="M3" s="354"/>
      <c r="N3" s="354"/>
      <c r="O3" s="354"/>
      <c r="P3" s="354"/>
      <c r="Q3" s="354"/>
      <c r="R3" s="354"/>
      <c r="S3" s="355"/>
      <c r="U3" s="362"/>
      <c r="V3" s="363"/>
      <c r="W3" s="363"/>
      <c r="X3" s="363"/>
      <c r="Y3" s="363"/>
      <c r="Z3" s="363"/>
      <c r="AA3" s="363"/>
      <c r="AB3" s="363"/>
      <c r="AC3" s="363"/>
      <c r="AD3" s="363"/>
      <c r="AE3" s="363"/>
      <c r="AF3" s="363"/>
      <c r="AG3" s="363"/>
      <c r="AH3" s="363"/>
      <c r="AI3" s="364"/>
    </row>
    <row r="4" spans="1:85" ht="15" customHeight="1" thickTop="1" thickBot="1">
      <c r="A4" s="133"/>
      <c r="B4" s="133"/>
      <c r="C4" s="133"/>
      <c r="D4" s="133"/>
      <c r="E4" s="133"/>
      <c r="F4" s="133"/>
      <c r="G4" s="133"/>
      <c r="H4" s="133"/>
      <c r="I4" s="133"/>
      <c r="K4" s="133"/>
      <c r="L4" s="133"/>
      <c r="M4" s="133"/>
      <c r="N4" s="133"/>
      <c r="O4" s="133"/>
      <c r="P4" s="133"/>
      <c r="Q4" s="133"/>
      <c r="R4" s="133"/>
      <c r="S4" s="133"/>
      <c r="U4" s="134"/>
      <c r="V4" s="134"/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34"/>
      <c r="AI4" s="134"/>
    </row>
    <row r="5" spans="1:85" ht="28.5">
      <c r="A5" s="365" t="s">
        <v>101</v>
      </c>
      <c r="B5" s="135" t="s">
        <v>0</v>
      </c>
      <c r="C5" s="135" t="s">
        <v>1</v>
      </c>
      <c r="D5" s="135" t="s">
        <v>2</v>
      </c>
      <c r="E5" s="135" t="s">
        <v>3</v>
      </c>
      <c r="F5" s="135" t="s">
        <v>27</v>
      </c>
      <c r="G5" s="135" t="s">
        <v>4</v>
      </c>
      <c r="H5" s="135" t="s">
        <v>5</v>
      </c>
      <c r="I5" s="136" t="s">
        <v>6</v>
      </c>
      <c r="K5" s="367" t="s">
        <v>101</v>
      </c>
      <c r="L5" s="137" t="s">
        <v>0</v>
      </c>
      <c r="M5" s="137" t="s">
        <v>1</v>
      </c>
      <c r="N5" s="137" t="s">
        <v>2</v>
      </c>
      <c r="O5" s="137" t="s">
        <v>3</v>
      </c>
      <c r="P5" s="137" t="s">
        <v>27</v>
      </c>
      <c r="Q5" s="137" t="s">
        <v>4</v>
      </c>
      <c r="R5" s="137" t="s">
        <v>5</v>
      </c>
      <c r="S5" s="138" t="s">
        <v>6</v>
      </c>
      <c r="U5" s="139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40"/>
      <c r="AJ5" s="140"/>
      <c r="AR5" s="132"/>
      <c r="BA5" s="131"/>
      <c r="BI5" s="132"/>
      <c r="BR5" s="131"/>
      <c r="BX5" s="2"/>
      <c r="CG5" s="131"/>
    </row>
    <row r="6" spans="1:85" ht="15">
      <c r="A6" s="366" t="s">
        <v>99</v>
      </c>
      <c r="B6" s="294" t="s">
        <v>109</v>
      </c>
      <c r="C6" s="295"/>
      <c r="D6" s="295"/>
      <c r="E6" s="295"/>
      <c r="F6" s="295"/>
      <c r="G6" s="295"/>
      <c r="H6" s="295"/>
      <c r="I6" s="296"/>
      <c r="K6" s="368" t="s">
        <v>99</v>
      </c>
      <c r="L6" s="297" t="s">
        <v>109</v>
      </c>
      <c r="M6" s="298"/>
      <c r="N6" s="298"/>
      <c r="O6" s="298"/>
      <c r="P6" s="298"/>
      <c r="Q6" s="298"/>
      <c r="R6" s="298"/>
      <c r="S6" s="299"/>
      <c r="U6" s="139"/>
      <c r="X6" s="131"/>
      <c r="Y6" s="131"/>
      <c r="Z6" s="131"/>
      <c r="AA6" s="131"/>
      <c r="AB6" s="131"/>
      <c r="AC6" s="131"/>
      <c r="AD6" s="131"/>
      <c r="AE6" s="131"/>
      <c r="AF6" s="131"/>
      <c r="AG6" s="131"/>
      <c r="AH6" s="140"/>
      <c r="AJ6" s="140"/>
      <c r="AR6" s="132"/>
      <c r="BA6" s="131"/>
      <c r="BI6" s="132"/>
      <c r="BR6" s="131"/>
      <c r="BX6" s="2"/>
      <c r="CG6" s="131"/>
    </row>
    <row r="7" spans="1:85" ht="15">
      <c r="A7" s="141" t="s">
        <v>7</v>
      </c>
      <c r="B7" s="42">
        <f>B33+B85</f>
        <v>2.0757869131107878</v>
      </c>
      <c r="C7" s="42">
        <f t="shared" ref="C7:E7" si="0">C33+C85</f>
        <v>0</v>
      </c>
      <c r="D7" s="42">
        <f t="shared" si="0"/>
        <v>2.7519587244587823E-4</v>
      </c>
      <c r="E7" s="42">
        <f t="shared" si="0"/>
        <v>0</v>
      </c>
      <c r="F7" s="142">
        <f>F59+F85</f>
        <v>0</v>
      </c>
      <c r="G7" s="42">
        <f t="shared" ref="G7:H22" si="1">G33+G85</f>
        <v>0</v>
      </c>
      <c r="H7" s="42">
        <f t="shared" si="1"/>
        <v>0</v>
      </c>
      <c r="I7" s="144">
        <f>SUM(B7:H7)</f>
        <v>2.0760621089832338</v>
      </c>
      <c r="J7" s="139"/>
      <c r="K7" s="145" t="s">
        <v>7</v>
      </c>
      <c r="L7" s="42">
        <f>L33+L85</f>
        <v>2.0757869131107878</v>
      </c>
      <c r="M7" s="42">
        <f t="shared" ref="M7:O7" si="2">M33+M85</f>
        <v>0</v>
      </c>
      <c r="N7" s="42">
        <f t="shared" si="2"/>
        <v>2.7519587244587823E-4</v>
      </c>
      <c r="O7" s="42">
        <f t="shared" si="2"/>
        <v>0</v>
      </c>
      <c r="P7" s="45">
        <f>P59+P85+P33</f>
        <v>0</v>
      </c>
      <c r="Q7" s="42">
        <f t="shared" ref="Q7:R22" si="3">Q33+Q85</f>
        <v>0</v>
      </c>
      <c r="R7" s="42">
        <f t="shared" si="3"/>
        <v>0</v>
      </c>
      <c r="S7" s="148">
        <f>SUM(L7:R7)</f>
        <v>2.0760621089832338</v>
      </c>
      <c r="T7" s="139" t="str">
        <f>IF(ABS(S7-I7)&gt;0.01,S7-I7,"")</f>
        <v/>
      </c>
      <c r="U7" s="139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40"/>
      <c r="AJ7" s="140"/>
      <c r="AR7" s="132"/>
      <c r="BA7" s="131"/>
      <c r="BI7" s="132"/>
      <c r="BR7" s="131"/>
      <c r="BX7" s="2"/>
      <c r="CG7" s="131"/>
    </row>
    <row r="8" spans="1:85" ht="15">
      <c r="A8" s="149" t="s">
        <v>8</v>
      </c>
      <c r="B8" s="48">
        <f t="shared" ref="B8:E23" si="4">B34+B86</f>
        <v>3.0899007968630525</v>
      </c>
      <c r="C8" s="48">
        <f t="shared" si="4"/>
        <v>0</v>
      </c>
      <c r="D8" s="48">
        <f t="shared" si="4"/>
        <v>0</v>
      </c>
      <c r="E8" s="48">
        <f t="shared" si="4"/>
        <v>0</v>
      </c>
      <c r="F8" s="150">
        <f t="shared" ref="F8:F27" si="5">F60+F86</f>
        <v>0</v>
      </c>
      <c r="G8" s="48">
        <f t="shared" si="1"/>
        <v>0</v>
      </c>
      <c r="H8" s="48">
        <f t="shared" si="1"/>
        <v>0</v>
      </c>
      <c r="I8" s="152">
        <f t="shared" ref="I8:I27" si="6">SUM(B8:H8)</f>
        <v>3.0899007968630525</v>
      </c>
      <c r="J8" s="139"/>
      <c r="K8" s="153" t="s">
        <v>8</v>
      </c>
      <c r="L8" s="51">
        <f t="shared" ref="L8:O23" si="7">L34+L86</f>
        <v>3.0899007968630525</v>
      </c>
      <c r="M8" s="51">
        <f t="shared" si="7"/>
        <v>0</v>
      </c>
      <c r="N8" s="51">
        <f t="shared" si="7"/>
        <v>0</v>
      </c>
      <c r="O8" s="51">
        <f t="shared" si="7"/>
        <v>0</v>
      </c>
      <c r="P8" s="51">
        <f t="shared" ref="P8:P27" si="8">P60+P86+P34</f>
        <v>0</v>
      </c>
      <c r="Q8" s="51">
        <f t="shared" si="3"/>
        <v>0</v>
      </c>
      <c r="R8" s="51">
        <f t="shared" si="3"/>
        <v>0</v>
      </c>
      <c r="S8" s="156">
        <f t="shared" ref="S8:S27" si="9">SUM(L8:R8)</f>
        <v>3.0899007968630525</v>
      </c>
      <c r="T8" s="139" t="str">
        <f t="shared" ref="T8:T24" si="10">IF(ABS(S8-I8)&gt;0.01,S8-I8,"")</f>
        <v/>
      </c>
      <c r="U8" s="139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40"/>
      <c r="AJ8" s="140"/>
      <c r="AR8" s="132"/>
      <c r="BA8" s="131"/>
      <c r="BI8" s="132"/>
      <c r="BR8" s="131"/>
      <c r="BX8" s="2"/>
      <c r="CG8" s="131"/>
    </row>
    <row r="9" spans="1:85" ht="15">
      <c r="A9" s="157" t="s">
        <v>10</v>
      </c>
      <c r="B9" s="45">
        <f t="shared" si="4"/>
        <v>4.2282094374409667</v>
      </c>
      <c r="C9" s="45">
        <f t="shared" si="4"/>
        <v>0</v>
      </c>
      <c r="D9" s="45">
        <f t="shared" si="4"/>
        <v>3.2524274454680956E-3</v>
      </c>
      <c r="E9" s="45">
        <f t="shared" si="4"/>
        <v>0</v>
      </c>
      <c r="F9" s="146">
        <f t="shared" si="5"/>
        <v>0</v>
      </c>
      <c r="G9" s="45">
        <f t="shared" si="1"/>
        <v>0</v>
      </c>
      <c r="H9" s="45">
        <f t="shared" si="1"/>
        <v>0</v>
      </c>
      <c r="I9" s="144">
        <f t="shared" si="6"/>
        <v>4.2314618648864348</v>
      </c>
      <c r="J9" s="139"/>
      <c r="K9" s="145" t="s">
        <v>10</v>
      </c>
      <c r="L9" s="45">
        <f t="shared" si="7"/>
        <v>4.2282094374409667</v>
      </c>
      <c r="M9" s="45">
        <f t="shared" si="7"/>
        <v>0</v>
      </c>
      <c r="N9" s="45">
        <f t="shared" si="7"/>
        <v>3.2524274454680956E-3</v>
      </c>
      <c r="O9" s="45">
        <f t="shared" si="7"/>
        <v>0</v>
      </c>
      <c r="P9" s="45">
        <f t="shared" si="8"/>
        <v>0</v>
      </c>
      <c r="Q9" s="45">
        <f t="shared" si="3"/>
        <v>0</v>
      </c>
      <c r="R9" s="45">
        <f t="shared" si="3"/>
        <v>0</v>
      </c>
      <c r="S9" s="148">
        <f t="shared" si="9"/>
        <v>4.2314618648864348</v>
      </c>
      <c r="T9" s="139" t="str">
        <f t="shared" si="10"/>
        <v/>
      </c>
      <c r="U9" s="139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40"/>
      <c r="AJ9" s="140"/>
      <c r="AR9" s="132"/>
      <c r="BA9" s="131"/>
      <c r="BI9" s="132"/>
      <c r="BR9" s="131"/>
      <c r="BX9" s="2"/>
      <c r="CG9" s="131"/>
    </row>
    <row r="10" spans="1:85" ht="15">
      <c r="A10" s="149" t="s">
        <v>53</v>
      </c>
      <c r="B10" s="48">
        <f t="shared" si="4"/>
        <v>0</v>
      </c>
      <c r="C10" s="48">
        <f t="shared" si="4"/>
        <v>0</v>
      </c>
      <c r="D10" s="48">
        <f t="shared" si="4"/>
        <v>0</v>
      </c>
      <c r="E10" s="48">
        <f t="shared" si="4"/>
        <v>0</v>
      </c>
      <c r="F10" s="150">
        <f t="shared" si="5"/>
        <v>0</v>
      </c>
      <c r="G10" s="48">
        <f t="shared" si="1"/>
        <v>0</v>
      </c>
      <c r="H10" s="48">
        <f t="shared" si="1"/>
        <v>0</v>
      </c>
      <c r="I10" s="152">
        <f t="shared" si="6"/>
        <v>0</v>
      </c>
      <c r="J10" s="139"/>
      <c r="K10" s="153" t="s">
        <v>53</v>
      </c>
      <c r="L10" s="51">
        <f t="shared" si="7"/>
        <v>0</v>
      </c>
      <c r="M10" s="51">
        <f t="shared" si="7"/>
        <v>0</v>
      </c>
      <c r="N10" s="51">
        <f t="shared" si="7"/>
        <v>0</v>
      </c>
      <c r="O10" s="51">
        <f t="shared" si="7"/>
        <v>0</v>
      </c>
      <c r="P10" s="51">
        <f t="shared" si="8"/>
        <v>0</v>
      </c>
      <c r="Q10" s="51">
        <f t="shared" si="3"/>
        <v>0</v>
      </c>
      <c r="R10" s="51">
        <f t="shared" si="3"/>
        <v>0</v>
      </c>
      <c r="S10" s="156">
        <f t="shared" si="9"/>
        <v>0</v>
      </c>
      <c r="T10" s="139" t="str">
        <f t="shared" si="10"/>
        <v/>
      </c>
      <c r="U10" s="139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40"/>
      <c r="AJ10" s="140"/>
      <c r="AR10" s="132"/>
      <c r="BA10" s="131"/>
      <c r="BI10" s="132"/>
      <c r="BR10" s="131"/>
      <c r="BX10" s="2"/>
      <c r="CG10" s="131"/>
    </row>
    <row r="11" spans="1:85" ht="15">
      <c r="A11" s="157" t="s">
        <v>16</v>
      </c>
      <c r="B11" s="45">
        <f t="shared" si="4"/>
        <v>114.87797864621075</v>
      </c>
      <c r="C11" s="45">
        <f t="shared" si="4"/>
        <v>35.045977574518332</v>
      </c>
      <c r="D11" s="45">
        <f t="shared" si="4"/>
        <v>38.796731347421179</v>
      </c>
      <c r="E11" s="45">
        <f t="shared" si="4"/>
        <v>2.0784940047399481</v>
      </c>
      <c r="F11" s="146">
        <f t="shared" si="5"/>
        <v>0</v>
      </c>
      <c r="G11" s="45">
        <f t="shared" si="1"/>
        <v>0</v>
      </c>
      <c r="H11" s="45">
        <f t="shared" si="1"/>
        <v>0</v>
      </c>
      <c r="I11" s="144">
        <f t="shared" si="6"/>
        <v>190.79918157289021</v>
      </c>
      <c r="J11" s="139"/>
      <c r="K11" s="145" t="s">
        <v>16</v>
      </c>
      <c r="L11" s="45">
        <f t="shared" si="7"/>
        <v>114.87797864621075</v>
      </c>
      <c r="M11" s="45">
        <f t="shared" si="7"/>
        <v>35.045977574518332</v>
      </c>
      <c r="N11" s="45">
        <f t="shared" si="7"/>
        <v>38.796731347421179</v>
      </c>
      <c r="O11" s="45">
        <f t="shared" si="7"/>
        <v>2.0784940047399481</v>
      </c>
      <c r="P11" s="45">
        <f t="shared" si="8"/>
        <v>0</v>
      </c>
      <c r="Q11" s="45">
        <f t="shared" si="3"/>
        <v>0</v>
      </c>
      <c r="R11" s="45">
        <f t="shared" si="3"/>
        <v>0</v>
      </c>
      <c r="S11" s="148">
        <f t="shared" si="9"/>
        <v>190.79918157289021</v>
      </c>
      <c r="T11" s="139" t="str">
        <f t="shared" si="10"/>
        <v/>
      </c>
      <c r="U11" s="139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40"/>
      <c r="AJ11" s="140"/>
      <c r="AR11" s="132"/>
      <c r="BA11" s="131"/>
      <c r="BI11" s="132"/>
      <c r="BR11" s="131"/>
      <c r="BX11" s="2"/>
      <c r="CG11" s="131"/>
    </row>
    <row r="12" spans="1:85" ht="15">
      <c r="A12" s="149" t="s">
        <v>15</v>
      </c>
      <c r="B12" s="48">
        <f t="shared" si="4"/>
        <v>2319.5904932038111</v>
      </c>
      <c r="C12" s="48">
        <f t="shared" si="4"/>
        <v>3.6280404159652182</v>
      </c>
      <c r="D12" s="48">
        <f t="shared" si="4"/>
        <v>178.90760538730026</v>
      </c>
      <c r="E12" s="48">
        <f t="shared" si="4"/>
        <v>0</v>
      </c>
      <c r="F12" s="150">
        <f t="shared" si="5"/>
        <v>0</v>
      </c>
      <c r="G12" s="48">
        <f t="shared" si="1"/>
        <v>0</v>
      </c>
      <c r="H12" s="48">
        <f t="shared" si="1"/>
        <v>0</v>
      </c>
      <c r="I12" s="152">
        <f t="shared" si="6"/>
        <v>2502.1261390070767</v>
      </c>
      <c r="J12" s="139"/>
      <c r="K12" s="153" t="s">
        <v>15</v>
      </c>
      <c r="L12" s="51">
        <f t="shared" si="7"/>
        <v>2319.5904932038111</v>
      </c>
      <c r="M12" s="51">
        <f t="shared" si="7"/>
        <v>3.6280404159652182</v>
      </c>
      <c r="N12" s="51">
        <f t="shared" si="7"/>
        <v>178.90760538730026</v>
      </c>
      <c r="O12" s="51">
        <f t="shared" si="7"/>
        <v>0</v>
      </c>
      <c r="P12" s="51">
        <f t="shared" si="8"/>
        <v>0</v>
      </c>
      <c r="Q12" s="51">
        <f t="shared" si="3"/>
        <v>0</v>
      </c>
      <c r="R12" s="51">
        <f t="shared" si="3"/>
        <v>0</v>
      </c>
      <c r="S12" s="156">
        <f t="shared" si="9"/>
        <v>2502.1261390070767</v>
      </c>
      <c r="T12" s="139" t="str">
        <f t="shared" si="10"/>
        <v/>
      </c>
      <c r="U12" s="139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40"/>
      <c r="AJ12" s="140"/>
      <c r="AR12" s="132"/>
      <c r="BA12" s="131"/>
      <c r="BI12" s="132"/>
      <c r="BR12" s="131"/>
      <c r="BX12" s="2"/>
      <c r="CG12" s="131"/>
    </row>
    <row r="13" spans="1:85" ht="15">
      <c r="A13" s="157" t="s">
        <v>55</v>
      </c>
      <c r="B13" s="45">
        <f t="shared" si="4"/>
        <v>0</v>
      </c>
      <c r="C13" s="45">
        <f t="shared" si="4"/>
        <v>8.9551568162125575E-2</v>
      </c>
      <c r="D13" s="45">
        <f t="shared" si="4"/>
        <v>0.108925405946243</v>
      </c>
      <c r="E13" s="45">
        <f t="shared" si="4"/>
        <v>403.58304432269915</v>
      </c>
      <c r="F13" s="146">
        <f t="shared" si="5"/>
        <v>10351.10545244561</v>
      </c>
      <c r="G13" s="45">
        <f t="shared" si="1"/>
        <v>0</v>
      </c>
      <c r="H13" s="45">
        <f t="shared" si="1"/>
        <v>0</v>
      </c>
      <c r="I13" s="144">
        <f t="shared" si="6"/>
        <v>10754.886973742417</v>
      </c>
      <c r="J13" s="139"/>
      <c r="K13" s="159" t="s">
        <v>55</v>
      </c>
      <c r="L13" s="45">
        <f t="shared" si="7"/>
        <v>0</v>
      </c>
      <c r="M13" s="45">
        <f t="shared" si="7"/>
        <v>8.9551568162125575E-2</v>
      </c>
      <c r="N13" s="45">
        <f t="shared" si="7"/>
        <v>0.108925405946243</v>
      </c>
      <c r="O13" s="45">
        <f t="shared" si="7"/>
        <v>403.58304432269915</v>
      </c>
      <c r="P13" s="45">
        <f t="shared" si="8"/>
        <v>10351.10545244561</v>
      </c>
      <c r="Q13" s="45">
        <f t="shared" si="3"/>
        <v>0</v>
      </c>
      <c r="R13" s="45">
        <f t="shared" si="3"/>
        <v>0</v>
      </c>
      <c r="S13" s="148">
        <f t="shared" si="9"/>
        <v>10754.886973742417</v>
      </c>
      <c r="T13" s="139" t="str">
        <f t="shared" si="10"/>
        <v/>
      </c>
      <c r="U13" s="139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40"/>
      <c r="AJ13" s="140"/>
      <c r="AR13" s="132"/>
      <c r="BA13" s="131"/>
      <c r="BI13" s="132"/>
      <c r="BR13" s="131"/>
      <c r="BX13" s="2"/>
      <c r="CG13" s="131"/>
    </row>
    <row r="14" spans="1:85" ht="15">
      <c r="A14" s="149" t="s">
        <v>12</v>
      </c>
      <c r="B14" s="48">
        <f t="shared" si="4"/>
        <v>0</v>
      </c>
      <c r="C14" s="48">
        <f t="shared" si="4"/>
        <v>0</v>
      </c>
      <c r="D14" s="48">
        <f t="shared" si="4"/>
        <v>6.627888167296598E-4</v>
      </c>
      <c r="E14" s="48">
        <f t="shared" si="4"/>
        <v>12.093466003291685</v>
      </c>
      <c r="F14" s="150">
        <f t="shared" si="5"/>
        <v>2888.2429534729354</v>
      </c>
      <c r="G14" s="48">
        <f t="shared" si="1"/>
        <v>0</v>
      </c>
      <c r="H14" s="48">
        <f t="shared" si="1"/>
        <v>0</v>
      </c>
      <c r="I14" s="152">
        <f t="shared" si="6"/>
        <v>2900.3370822650436</v>
      </c>
      <c r="J14" s="139"/>
      <c r="K14" s="153" t="s">
        <v>12</v>
      </c>
      <c r="L14" s="51">
        <f t="shared" si="7"/>
        <v>0</v>
      </c>
      <c r="M14" s="51">
        <f t="shared" si="7"/>
        <v>0</v>
      </c>
      <c r="N14" s="51">
        <f t="shared" si="7"/>
        <v>6.627888167296598E-4</v>
      </c>
      <c r="O14" s="51">
        <f t="shared" si="7"/>
        <v>12.093466003291685</v>
      </c>
      <c r="P14" s="51">
        <f t="shared" si="8"/>
        <v>2888.2429534729354</v>
      </c>
      <c r="Q14" s="51">
        <f t="shared" si="3"/>
        <v>0</v>
      </c>
      <c r="R14" s="51">
        <f t="shared" si="3"/>
        <v>0</v>
      </c>
      <c r="S14" s="156">
        <f t="shared" si="9"/>
        <v>2900.3370822650436</v>
      </c>
      <c r="T14" s="139" t="str">
        <f t="shared" si="10"/>
        <v/>
      </c>
      <c r="U14" s="139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40"/>
      <c r="AJ14" s="140"/>
      <c r="AR14" s="132"/>
      <c r="BA14" s="131"/>
      <c r="BI14" s="132"/>
      <c r="BR14" s="131"/>
      <c r="BX14" s="2"/>
      <c r="CG14" s="131"/>
    </row>
    <row r="15" spans="1:85" ht="15">
      <c r="A15" s="157" t="s">
        <v>56</v>
      </c>
      <c r="B15" s="45">
        <f t="shared" si="4"/>
        <v>0</v>
      </c>
      <c r="C15" s="45">
        <f t="shared" si="4"/>
        <v>0</v>
      </c>
      <c r="D15" s="45">
        <f t="shared" si="4"/>
        <v>0</v>
      </c>
      <c r="E15" s="45">
        <f t="shared" si="4"/>
        <v>0</v>
      </c>
      <c r="F15" s="146">
        <f t="shared" si="5"/>
        <v>38.232934786555965</v>
      </c>
      <c r="G15" s="45">
        <f t="shared" si="1"/>
        <v>0</v>
      </c>
      <c r="H15" s="45">
        <f t="shared" si="1"/>
        <v>0</v>
      </c>
      <c r="I15" s="144">
        <f t="shared" si="6"/>
        <v>38.232934786555965</v>
      </c>
      <c r="J15" s="139"/>
      <c r="K15" s="159" t="s">
        <v>56</v>
      </c>
      <c r="L15" s="45">
        <f t="shared" si="7"/>
        <v>0</v>
      </c>
      <c r="M15" s="45">
        <f t="shared" si="7"/>
        <v>0</v>
      </c>
      <c r="N15" s="45">
        <f t="shared" si="7"/>
        <v>0</v>
      </c>
      <c r="O15" s="45">
        <f t="shared" si="7"/>
        <v>0</v>
      </c>
      <c r="P15" s="45">
        <f t="shared" si="8"/>
        <v>38.232934786555965</v>
      </c>
      <c r="Q15" s="45">
        <f t="shared" si="3"/>
        <v>0</v>
      </c>
      <c r="R15" s="45">
        <f t="shared" si="3"/>
        <v>0</v>
      </c>
      <c r="S15" s="148">
        <f t="shared" si="9"/>
        <v>38.232934786555965</v>
      </c>
      <c r="T15" s="139" t="str">
        <f t="shared" si="10"/>
        <v/>
      </c>
      <c r="U15" s="139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40"/>
      <c r="AJ15" s="140"/>
      <c r="AR15" s="132"/>
      <c r="BA15" s="131"/>
      <c r="BI15" s="132"/>
      <c r="BR15" s="131"/>
      <c r="BX15" s="2"/>
      <c r="CG15" s="131"/>
    </row>
    <row r="16" spans="1:85" ht="15">
      <c r="A16" s="149" t="s">
        <v>17</v>
      </c>
      <c r="B16" s="48">
        <f t="shared" si="4"/>
        <v>29.438585227626778</v>
      </c>
      <c r="C16" s="48">
        <f t="shared" si="4"/>
        <v>0.24701149014873036</v>
      </c>
      <c r="D16" s="48">
        <f t="shared" si="4"/>
        <v>23.050991132688072</v>
      </c>
      <c r="E16" s="48">
        <f t="shared" si="4"/>
        <v>2.0725270320970544</v>
      </c>
      <c r="F16" s="150">
        <f t="shared" si="5"/>
        <v>4.815098844785429</v>
      </c>
      <c r="G16" s="48">
        <f t="shared" si="1"/>
        <v>0</v>
      </c>
      <c r="H16" s="48">
        <f t="shared" si="1"/>
        <v>0</v>
      </c>
      <c r="I16" s="152">
        <f t="shared" si="6"/>
        <v>59.624213727346067</v>
      </c>
      <c r="J16" s="139"/>
      <c r="K16" s="153" t="s">
        <v>17</v>
      </c>
      <c r="L16" s="51">
        <f t="shared" si="7"/>
        <v>29.438585227626778</v>
      </c>
      <c r="M16" s="51">
        <f t="shared" si="7"/>
        <v>0.24701149014873036</v>
      </c>
      <c r="N16" s="51">
        <f t="shared" si="7"/>
        <v>23.050991132688072</v>
      </c>
      <c r="O16" s="51">
        <f t="shared" si="7"/>
        <v>2.0725270320970544</v>
      </c>
      <c r="P16" s="51">
        <f t="shared" si="8"/>
        <v>4.815098844785429</v>
      </c>
      <c r="Q16" s="51">
        <f t="shared" si="3"/>
        <v>0</v>
      </c>
      <c r="R16" s="51">
        <f t="shared" si="3"/>
        <v>0</v>
      </c>
      <c r="S16" s="156">
        <f t="shared" si="9"/>
        <v>59.624213727346067</v>
      </c>
      <c r="T16" s="139" t="str">
        <f t="shared" si="10"/>
        <v/>
      </c>
      <c r="U16" s="139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40"/>
      <c r="AJ16" s="140"/>
      <c r="AR16" s="132"/>
      <c r="BA16" s="131"/>
      <c r="BI16" s="132"/>
      <c r="BR16" s="131"/>
      <c r="BX16" s="2"/>
      <c r="CG16" s="131"/>
    </row>
    <row r="17" spans="1:85" ht="15">
      <c r="A17" s="157" t="s">
        <v>141</v>
      </c>
      <c r="B17" s="45">
        <f t="shared" si="4"/>
        <v>3976.2203930606074</v>
      </c>
      <c r="C17" s="45">
        <f t="shared" si="4"/>
        <v>1654.5418668019847</v>
      </c>
      <c r="D17" s="45">
        <f t="shared" si="4"/>
        <v>1516.2392662105763</v>
      </c>
      <c r="E17" s="45">
        <f t="shared" si="4"/>
        <v>144.93254480093194</v>
      </c>
      <c r="F17" s="146">
        <f t="shared" si="5"/>
        <v>44.374711758904105</v>
      </c>
      <c r="G17" s="45">
        <f t="shared" si="1"/>
        <v>3.2632460200919582E-2</v>
      </c>
      <c r="H17" s="45">
        <f t="shared" si="1"/>
        <v>0</v>
      </c>
      <c r="I17" s="144">
        <f t="shared" si="6"/>
        <v>7336.3414150932058</v>
      </c>
      <c r="J17" s="139"/>
      <c r="K17" s="159" t="s">
        <v>141</v>
      </c>
      <c r="L17" s="45">
        <f t="shared" si="7"/>
        <v>3976.2203930606074</v>
      </c>
      <c r="M17" s="45">
        <f t="shared" si="7"/>
        <v>1654.5418668019847</v>
      </c>
      <c r="N17" s="45">
        <f t="shared" si="7"/>
        <v>1516.2392662105763</v>
      </c>
      <c r="O17" s="45">
        <f t="shared" si="7"/>
        <v>144.93254480093194</v>
      </c>
      <c r="P17" s="45">
        <f t="shared" si="8"/>
        <v>44.374711758904105</v>
      </c>
      <c r="Q17" s="45">
        <f t="shared" si="3"/>
        <v>3.2632460200919582E-2</v>
      </c>
      <c r="R17" s="45">
        <f t="shared" si="3"/>
        <v>0</v>
      </c>
      <c r="S17" s="148">
        <f t="shared" si="9"/>
        <v>7336.3414150932058</v>
      </c>
      <c r="T17" s="139" t="str">
        <f t="shared" si="10"/>
        <v/>
      </c>
      <c r="U17" s="139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40"/>
      <c r="AJ17" s="140"/>
      <c r="AR17" s="132"/>
      <c r="BA17" s="131"/>
      <c r="BI17" s="132"/>
      <c r="BR17" s="131"/>
      <c r="BX17" s="2"/>
      <c r="CG17" s="131"/>
    </row>
    <row r="18" spans="1:85" ht="15">
      <c r="A18" s="149" t="s">
        <v>25</v>
      </c>
      <c r="B18" s="48">
        <f t="shared" si="4"/>
        <v>1380.7839934106564</v>
      </c>
      <c r="C18" s="48">
        <f t="shared" si="4"/>
        <v>76.189032246898975</v>
      </c>
      <c r="D18" s="48">
        <f t="shared" si="4"/>
        <v>2232.4651915928853</v>
      </c>
      <c r="E18" s="48">
        <f t="shared" si="4"/>
        <v>3728.0003299212276</v>
      </c>
      <c r="F18" s="150">
        <f t="shared" si="5"/>
        <v>470.05596098607225</v>
      </c>
      <c r="G18" s="48">
        <f t="shared" si="1"/>
        <v>1403.0782102513713</v>
      </c>
      <c r="H18" s="48">
        <f t="shared" si="1"/>
        <v>57.68342999089036</v>
      </c>
      <c r="I18" s="152">
        <f t="shared" si="6"/>
        <v>9348.2561484000016</v>
      </c>
      <c r="J18" s="139"/>
      <c r="K18" s="153" t="s">
        <v>25</v>
      </c>
      <c r="L18" s="51">
        <f t="shared" si="7"/>
        <v>1380.7839934106564</v>
      </c>
      <c r="M18" s="51">
        <f t="shared" si="7"/>
        <v>76.189032246898975</v>
      </c>
      <c r="N18" s="51">
        <f t="shared" si="7"/>
        <v>2232.4651915928853</v>
      </c>
      <c r="O18" s="51">
        <f t="shared" si="7"/>
        <v>3728.0003299212276</v>
      </c>
      <c r="P18" s="51">
        <f t="shared" si="8"/>
        <v>470.05596098607225</v>
      </c>
      <c r="Q18" s="51">
        <f t="shared" si="3"/>
        <v>1403.0782102513713</v>
      </c>
      <c r="R18" s="51">
        <f t="shared" si="3"/>
        <v>57.68342999089036</v>
      </c>
      <c r="S18" s="156">
        <f t="shared" si="9"/>
        <v>9348.2561484000016</v>
      </c>
      <c r="T18" s="139" t="str">
        <f t="shared" si="10"/>
        <v/>
      </c>
      <c r="U18" s="139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40"/>
      <c r="AJ18" s="140"/>
      <c r="AR18" s="132"/>
      <c r="BA18" s="131"/>
      <c r="BI18" s="132"/>
      <c r="BR18" s="131"/>
      <c r="BX18" s="2"/>
      <c r="CG18" s="131"/>
    </row>
    <row r="19" spans="1:85" ht="15">
      <c r="A19" s="157" t="s">
        <v>24</v>
      </c>
      <c r="B19" s="45">
        <f t="shared" si="4"/>
        <v>870.82378920285646</v>
      </c>
      <c r="C19" s="45">
        <f t="shared" si="4"/>
        <v>7.8739570933221108</v>
      </c>
      <c r="D19" s="45">
        <f t="shared" si="4"/>
        <v>112.09216657198016</v>
      </c>
      <c r="E19" s="45">
        <f t="shared" si="4"/>
        <v>0</v>
      </c>
      <c r="F19" s="146">
        <f t="shared" si="5"/>
        <v>0</v>
      </c>
      <c r="G19" s="45">
        <f t="shared" si="1"/>
        <v>0</v>
      </c>
      <c r="H19" s="45">
        <f t="shared" si="1"/>
        <v>0</v>
      </c>
      <c r="I19" s="144">
        <f t="shared" si="6"/>
        <v>990.78991286815881</v>
      </c>
      <c r="J19" s="139"/>
      <c r="K19" s="159" t="s">
        <v>24</v>
      </c>
      <c r="L19" s="45">
        <f t="shared" si="7"/>
        <v>870.82378920285646</v>
      </c>
      <c r="M19" s="45">
        <f t="shared" si="7"/>
        <v>7.8739570933221108</v>
      </c>
      <c r="N19" s="45">
        <f t="shared" si="7"/>
        <v>112.09216657198016</v>
      </c>
      <c r="O19" s="45">
        <f t="shared" si="7"/>
        <v>0</v>
      </c>
      <c r="P19" s="45">
        <f t="shared" si="8"/>
        <v>0</v>
      </c>
      <c r="Q19" s="45">
        <f t="shared" si="3"/>
        <v>0</v>
      </c>
      <c r="R19" s="45">
        <f t="shared" si="3"/>
        <v>0</v>
      </c>
      <c r="S19" s="148">
        <f t="shared" si="9"/>
        <v>990.78991286815881</v>
      </c>
      <c r="T19" s="139" t="str">
        <f t="shared" si="10"/>
        <v/>
      </c>
      <c r="U19" s="139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40"/>
      <c r="AJ19" s="140"/>
      <c r="AR19" s="132"/>
      <c r="BA19" s="131"/>
      <c r="BI19" s="132"/>
      <c r="BR19" s="131"/>
      <c r="BX19" s="2"/>
      <c r="CG19" s="131"/>
    </row>
    <row r="20" spans="1:85" ht="15">
      <c r="A20" s="149" t="s">
        <v>57</v>
      </c>
      <c r="B20" s="48">
        <f t="shared" si="4"/>
        <v>2728.2678427397454</v>
      </c>
      <c r="C20" s="48">
        <f t="shared" si="4"/>
        <v>5.0004576970294563</v>
      </c>
      <c r="D20" s="48">
        <f t="shared" si="4"/>
        <v>273.6001826077341</v>
      </c>
      <c r="E20" s="48">
        <f t="shared" si="4"/>
        <v>0</v>
      </c>
      <c r="F20" s="150">
        <f t="shared" si="5"/>
        <v>0</v>
      </c>
      <c r="G20" s="48">
        <f t="shared" si="1"/>
        <v>0</v>
      </c>
      <c r="H20" s="48">
        <f t="shared" si="1"/>
        <v>0</v>
      </c>
      <c r="I20" s="152">
        <f t="shared" si="6"/>
        <v>3006.868483044509</v>
      </c>
      <c r="J20" s="139"/>
      <c r="K20" s="153" t="s">
        <v>57</v>
      </c>
      <c r="L20" s="51">
        <f t="shared" si="7"/>
        <v>2728.2678427397454</v>
      </c>
      <c r="M20" s="51">
        <f t="shared" si="7"/>
        <v>5.0004576970294563</v>
      </c>
      <c r="N20" s="51">
        <f t="shared" si="7"/>
        <v>273.6001826077341</v>
      </c>
      <c r="O20" s="51">
        <f t="shared" si="7"/>
        <v>0</v>
      </c>
      <c r="P20" s="51">
        <f t="shared" si="8"/>
        <v>0</v>
      </c>
      <c r="Q20" s="51">
        <f t="shared" si="3"/>
        <v>0</v>
      </c>
      <c r="R20" s="51">
        <f t="shared" si="3"/>
        <v>0</v>
      </c>
      <c r="S20" s="156">
        <f t="shared" si="9"/>
        <v>3006.868483044509</v>
      </c>
      <c r="T20" s="139" t="str">
        <f t="shared" si="10"/>
        <v/>
      </c>
      <c r="U20" s="139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40"/>
      <c r="AJ20" s="140"/>
      <c r="AR20" s="132"/>
      <c r="BA20" s="131"/>
      <c r="BI20" s="132"/>
      <c r="BR20" s="131"/>
      <c r="BX20" s="2"/>
      <c r="CG20" s="131"/>
    </row>
    <row r="21" spans="1:85" ht="15">
      <c r="A21" s="157" t="s">
        <v>22</v>
      </c>
      <c r="B21" s="45">
        <f t="shared" si="4"/>
        <v>417.66896342104252</v>
      </c>
      <c r="C21" s="45">
        <f t="shared" si="4"/>
        <v>38.629235610041135</v>
      </c>
      <c r="D21" s="45">
        <f t="shared" si="4"/>
        <v>304.88858390311651</v>
      </c>
      <c r="E21" s="45">
        <f t="shared" si="4"/>
        <v>3.0948116264174872</v>
      </c>
      <c r="F21" s="146">
        <f t="shared" si="5"/>
        <v>953.55671894986426</v>
      </c>
      <c r="G21" s="45">
        <f t="shared" si="1"/>
        <v>0</v>
      </c>
      <c r="H21" s="45">
        <f t="shared" si="1"/>
        <v>0</v>
      </c>
      <c r="I21" s="144">
        <f t="shared" si="6"/>
        <v>1717.8383135104818</v>
      </c>
      <c r="J21" s="139"/>
      <c r="K21" s="159" t="s">
        <v>22</v>
      </c>
      <c r="L21" s="45">
        <f t="shared" si="7"/>
        <v>417.66896342104252</v>
      </c>
      <c r="M21" s="45">
        <f t="shared" si="7"/>
        <v>38.629235610041135</v>
      </c>
      <c r="N21" s="45">
        <f t="shared" si="7"/>
        <v>304.88858390311651</v>
      </c>
      <c r="O21" s="45">
        <f t="shared" si="7"/>
        <v>3.0948116264174872</v>
      </c>
      <c r="P21" s="45">
        <f t="shared" si="8"/>
        <v>953.55671894986426</v>
      </c>
      <c r="Q21" s="45">
        <f t="shared" si="3"/>
        <v>0</v>
      </c>
      <c r="R21" s="45">
        <f t="shared" si="3"/>
        <v>0</v>
      </c>
      <c r="S21" s="148">
        <f t="shared" si="9"/>
        <v>1717.8383135104818</v>
      </c>
      <c r="T21" s="139" t="str">
        <f t="shared" si="10"/>
        <v/>
      </c>
      <c r="U21" s="139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40"/>
      <c r="AJ21" s="140"/>
      <c r="AR21" s="132"/>
      <c r="BA21" s="131"/>
      <c r="BI21" s="132"/>
      <c r="BR21" s="131"/>
      <c r="BX21" s="2"/>
      <c r="CG21" s="131"/>
    </row>
    <row r="22" spans="1:85" ht="15">
      <c r="A22" s="149" t="s">
        <v>21</v>
      </c>
      <c r="B22" s="48">
        <f t="shared" si="4"/>
        <v>1.5368413422507659</v>
      </c>
      <c r="C22" s="48">
        <f t="shared" si="4"/>
        <v>7.9672589576127467E-2</v>
      </c>
      <c r="D22" s="48">
        <f t="shared" si="4"/>
        <v>2.2067442026429477E-4</v>
      </c>
      <c r="E22" s="48">
        <f t="shared" si="4"/>
        <v>0</v>
      </c>
      <c r="F22" s="150">
        <f t="shared" si="5"/>
        <v>0</v>
      </c>
      <c r="G22" s="48">
        <f t="shared" si="1"/>
        <v>0</v>
      </c>
      <c r="H22" s="48">
        <f t="shared" si="1"/>
        <v>0</v>
      </c>
      <c r="I22" s="152">
        <f t="shared" si="6"/>
        <v>1.6167346062471575</v>
      </c>
      <c r="J22" s="139"/>
      <c r="K22" s="153" t="s">
        <v>21</v>
      </c>
      <c r="L22" s="51">
        <f t="shared" si="7"/>
        <v>1.5368413422507659</v>
      </c>
      <c r="M22" s="51">
        <f t="shared" si="7"/>
        <v>7.9672589576127467E-2</v>
      </c>
      <c r="N22" s="51">
        <f t="shared" si="7"/>
        <v>2.2067442026429477E-4</v>
      </c>
      <c r="O22" s="51">
        <f t="shared" si="7"/>
        <v>0</v>
      </c>
      <c r="P22" s="51">
        <f t="shared" si="8"/>
        <v>0</v>
      </c>
      <c r="Q22" s="51">
        <f t="shared" si="3"/>
        <v>0</v>
      </c>
      <c r="R22" s="51">
        <f t="shared" si="3"/>
        <v>0</v>
      </c>
      <c r="S22" s="156">
        <f t="shared" si="9"/>
        <v>1.6167346062471575</v>
      </c>
      <c r="T22" s="139" t="str">
        <f t="shared" si="10"/>
        <v/>
      </c>
      <c r="U22" s="139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40"/>
      <c r="AJ22" s="140"/>
      <c r="AR22" s="132"/>
      <c r="BA22" s="131"/>
      <c r="BI22" s="132"/>
      <c r="BR22" s="131"/>
      <c r="BX22" s="2"/>
      <c r="CG22" s="131"/>
    </row>
    <row r="23" spans="1:85" ht="15">
      <c r="A23" s="160" t="s">
        <v>61</v>
      </c>
      <c r="B23" s="45">
        <f t="shared" si="4"/>
        <v>1343.5418638919421</v>
      </c>
      <c r="C23" s="45">
        <f t="shared" si="4"/>
        <v>0</v>
      </c>
      <c r="D23" s="45">
        <f t="shared" si="4"/>
        <v>408.726522518933</v>
      </c>
      <c r="E23" s="45">
        <f t="shared" si="4"/>
        <v>0</v>
      </c>
      <c r="F23" s="146">
        <f t="shared" si="5"/>
        <v>0</v>
      </c>
      <c r="G23" s="45">
        <f t="shared" ref="G23:H27" si="11">G49+G101</f>
        <v>0</v>
      </c>
      <c r="H23" s="45">
        <f t="shared" si="11"/>
        <v>0</v>
      </c>
      <c r="I23" s="144">
        <f t="shared" si="6"/>
        <v>1752.2683864108751</v>
      </c>
      <c r="J23" s="139"/>
      <c r="K23" s="161" t="s">
        <v>61</v>
      </c>
      <c r="L23" s="45">
        <f t="shared" si="7"/>
        <v>1343.5418638919421</v>
      </c>
      <c r="M23" s="45">
        <f t="shared" si="7"/>
        <v>0</v>
      </c>
      <c r="N23" s="45">
        <f t="shared" si="7"/>
        <v>408.726522518933</v>
      </c>
      <c r="O23" s="45">
        <f t="shared" si="7"/>
        <v>0</v>
      </c>
      <c r="P23" s="45">
        <f t="shared" si="8"/>
        <v>0</v>
      </c>
      <c r="Q23" s="45">
        <f t="shared" ref="Q23:R27" si="12">Q49+Q101</f>
        <v>0</v>
      </c>
      <c r="R23" s="45">
        <f t="shared" si="12"/>
        <v>0</v>
      </c>
      <c r="S23" s="148">
        <f t="shared" si="9"/>
        <v>1752.2683864108751</v>
      </c>
      <c r="T23" s="139" t="str">
        <f t="shared" si="10"/>
        <v/>
      </c>
      <c r="U23" s="139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40"/>
      <c r="AJ23" s="140"/>
      <c r="AR23" s="132"/>
      <c r="BA23" s="131"/>
      <c r="BI23" s="132"/>
      <c r="BR23" s="131"/>
      <c r="BX23" s="2"/>
      <c r="CG23" s="131"/>
    </row>
    <row r="24" spans="1:85">
      <c r="A24" s="162" t="str">
        <f>A50</f>
        <v>Umgebungswärme etc.</v>
      </c>
      <c r="B24" s="55">
        <f t="shared" ref="B24:E27" si="13">B50+B102</f>
        <v>1343.5418638919421</v>
      </c>
      <c r="C24" s="55">
        <f t="shared" si="13"/>
        <v>0</v>
      </c>
      <c r="D24" s="55">
        <f t="shared" si="13"/>
        <v>408.726522518933</v>
      </c>
      <c r="E24" s="55">
        <f t="shared" si="13"/>
        <v>0</v>
      </c>
      <c r="F24" s="163">
        <f t="shared" si="5"/>
        <v>0</v>
      </c>
      <c r="G24" s="55">
        <f t="shared" si="11"/>
        <v>0</v>
      </c>
      <c r="H24" s="55">
        <f t="shared" si="11"/>
        <v>0</v>
      </c>
      <c r="I24" s="165">
        <f t="shared" si="6"/>
        <v>1752.2683864108751</v>
      </c>
      <c r="J24" s="139"/>
      <c r="K24" s="166" t="s">
        <v>23</v>
      </c>
      <c r="L24" s="58">
        <f t="shared" ref="L24:O27" si="14">L50+L102</f>
        <v>1343.5418638919421</v>
      </c>
      <c r="M24" s="58">
        <f t="shared" si="14"/>
        <v>0</v>
      </c>
      <c r="N24" s="58">
        <f t="shared" si="14"/>
        <v>408.726522518933</v>
      </c>
      <c r="O24" s="58">
        <f t="shared" si="14"/>
        <v>0</v>
      </c>
      <c r="P24" s="58">
        <f t="shared" si="8"/>
        <v>0</v>
      </c>
      <c r="Q24" s="58">
        <f t="shared" si="12"/>
        <v>0</v>
      </c>
      <c r="R24" s="58">
        <f t="shared" si="12"/>
        <v>0</v>
      </c>
      <c r="S24" s="169">
        <f t="shared" si="9"/>
        <v>1752.2683864108751</v>
      </c>
      <c r="T24" s="139" t="str">
        <f t="shared" si="10"/>
        <v/>
      </c>
      <c r="U24" s="139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40"/>
      <c r="AJ24" s="140"/>
      <c r="AR24" s="132"/>
      <c r="BA24" s="131"/>
      <c r="BI24" s="132"/>
      <c r="BR24" s="131"/>
      <c r="BX24" s="2"/>
      <c r="CG24" s="131"/>
    </row>
    <row r="25" spans="1:85">
      <c r="A25" s="170" t="str">
        <f>A51</f>
        <v>Gichtgas</v>
      </c>
      <c r="B25" s="61">
        <f t="shared" si="13"/>
        <v>0</v>
      </c>
      <c r="C25" s="61">
        <f t="shared" si="13"/>
        <v>0</v>
      </c>
      <c r="D25" s="61">
        <f t="shared" si="13"/>
        <v>0</v>
      </c>
      <c r="E25" s="61">
        <f t="shared" si="13"/>
        <v>0</v>
      </c>
      <c r="F25" s="171">
        <f t="shared" si="5"/>
        <v>0</v>
      </c>
      <c r="G25" s="61">
        <f t="shared" si="11"/>
        <v>0</v>
      </c>
      <c r="H25" s="61">
        <f t="shared" si="11"/>
        <v>0</v>
      </c>
      <c r="I25" s="173">
        <f t="shared" si="6"/>
        <v>0</v>
      </c>
      <c r="J25" s="139"/>
      <c r="K25" s="174" t="s">
        <v>19</v>
      </c>
      <c r="L25" s="61">
        <f t="shared" si="14"/>
        <v>0</v>
      </c>
      <c r="M25" s="61">
        <f t="shared" si="14"/>
        <v>0</v>
      </c>
      <c r="N25" s="61">
        <f t="shared" si="14"/>
        <v>0</v>
      </c>
      <c r="O25" s="61">
        <f t="shared" si="14"/>
        <v>0</v>
      </c>
      <c r="P25" s="61">
        <f t="shared" si="8"/>
        <v>0</v>
      </c>
      <c r="Q25" s="61">
        <f t="shared" si="12"/>
        <v>0</v>
      </c>
      <c r="R25" s="61">
        <f t="shared" si="12"/>
        <v>0</v>
      </c>
      <c r="S25" s="176">
        <f t="shared" si="9"/>
        <v>0</v>
      </c>
      <c r="T25" s="139"/>
      <c r="U25" s="139"/>
      <c r="Z25" s="140"/>
      <c r="AA25" s="131"/>
      <c r="AB25" s="131"/>
      <c r="AC25" s="131"/>
      <c r="AD25" s="131"/>
      <c r="AE25" s="131"/>
      <c r="AF25" s="131"/>
      <c r="AG25" s="131"/>
      <c r="AH25" s="131"/>
      <c r="AI25" s="131"/>
      <c r="AR25" s="132"/>
      <c r="BA25" s="131"/>
      <c r="BI25" s="132"/>
      <c r="BR25" s="131"/>
      <c r="BX25" s="2"/>
      <c r="CG25" s="131"/>
    </row>
    <row r="26" spans="1:85">
      <c r="A26" s="162" t="str">
        <f>A52</f>
        <v>Kokereigas</v>
      </c>
      <c r="B26" s="55">
        <f t="shared" si="13"/>
        <v>0</v>
      </c>
      <c r="C26" s="55">
        <f t="shared" si="13"/>
        <v>0</v>
      </c>
      <c r="D26" s="55">
        <f t="shared" si="13"/>
        <v>0</v>
      </c>
      <c r="E26" s="55">
        <f t="shared" si="13"/>
        <v>0</v>
      </c>
      <c r="F26" s="163">
        <f t="shared" si="5"/>
        <v>0</v>
      </c>
      <c r="G26" s="55">
        <f t="shared" si="11"/>
        <v>0</v>
      </c>
      <c r="H26" s="55">
        <f t="shared" si="11"/>
        <v>0</v>
      </c>
      <c r="I26" s="165">
        <f t="shared" si="6"/>
        <v>0</v>
      </c>
      <c r="J26" s="139"/>
      <c r="K26" s="166" t="s">
        <v>20</v>
      </c>
      <c r="L26" s="58">
        <f t="shared" si="14"/>
        <v>0</v>
      </c>
      <c r="M26" s="58">
        <f t="shared" si="14"/>
        <v>0</v>
      </c>
      <c r="N26" s="58">
        <f t="shared" si="14"/>
        <v>0</v>
      </c>
      <c r="O26" s="58">
        <f t="shared" si="14"/>
        <v>0</v>
      </c>
      <c r="P26" s="58">
        <f t="shared" si="8"/>
        <v>0</v>
      </c>
      <c r="Q26" s="58">
        <f t="shared" si="12"/>
        <v>0</v>
      </c>
      <c r="R26" s="58">
        <f t="shared" si="12"/>
        <v>0</v>
      </c>
      <c r="S26" s="169">
        <f t="shared" si="9"/>
        <v>0</v>
      </c>
      <c r="T26" s="139"/>
      <c r="U26" s="139"/>
      <c r="Z26" s="140"/>
      <c r="AA26" s="131"/>
      <c r="AB26" s="131"/>
      <c r="AC26" s="131"/>
      <c r="AD26" s="131"/>
      <c r="AE26" s="131"/>
      <c r="AF26" s="131"/>
      <c r="AG26" s="131"/>
      <c r="AH26" s="131"/>
      <c r="AI26" s="131"/>
      <c r="AR26" s="132"/>
      <c r="BA26" s="131"/>
      <c r="BI26" s="132"/>
      <c r="BR26" s="131"/>
      <c r="BX26" s="2"/>
      <c r="CG26" s="131"/>
    </row>
    <row r="27" spans="1:85" ht="15" thickBot="1">
      <c r="A27" s="177" t="str">
        <f>A53</f>
        <v>Brenntorf</v>
      </c>
      <c r="B27" s="66">
        <f t="shared" si="13"/>
        <v>0</v>
      </c>
      <c r="C27" s="66">
        <f t="shared" si="13"/>
        <v>0</v>
      </c>
      <c r="D27" s="66">
        <f t="shared" si="13"/>
        <v>0</v>
      </c>
      <c r="E27" s="66">
        <f t="shared" si="13"/>
        <v>0</v>
      </c>
      <c r="F27" s="178">
        <f t="shared" si="5"/>
        <v>0</v>
      </c>
      <c r="G27" s="66">
        <f t="shared" si="11"/>
        <v>0</v>
      </c>
      <c r="H27" s="66">
        <f t="shared" si="11"/>
        <v>0</v>
      </c>
      <c r="I27" s="180">
        <f t="shared" si="6"/>
        <v>0</v>
      </c>
      <c r="J27" s="139"/>
      <c r="K27" s="181" t="s">
        <v>63</v>
      </c>
      <c r="L27" s="66">
        <f t="shared" si="14"/>
        <v>0</v>
      </c>
      <c r="M27" s="66">
        <f t="shared" si="14"/>
        <v>0</v>
      </c>
      <c r="N27" s="66">
        <f t="shared" si="14"/>
        <v>0</v>
      </c>
      <c r="O27" s="66">
        <f t="shared" si="14"/>
        <v>0</v>
      </c>
      <c r="P27" s="66">
        <f t="shared" si="8"/>
        <v>0</v>
      </c>
      <c r="Q27" s="66">
        <f t="shared" si="12"/>
        <v>0</v>
      </c>
      <c r="R27" s="66">
        <f t="shared" si="12"/>
        <v>0</v>
      </c>
      <c r="S27" s="183">
        <f t="shared" si="9"/>
        <v>0</v>
      </c>
      <c r="T27" s="139"/>
      <c r="U27" s="139"/>
      <c r="Z27" s="140"/>
      <c r="AA27" s="131"/>
      <c r="AB27" s="131"/>
      <c r="AC27" s="131"/>
      <c r="AD27" s="131"/>
      <c r="AE27" s="131"/>
      <c r="AF27" s="131"/>
      <c r="AG27" s="131"/>
      <c r="AH27" s="131"/>
      <c r="AI27" s="131"/>
      <c r="AR27" s="132"/>
      <c r="BA27" s="131"/>
      <c r="BI27" s="132"/>
      <c r="BR27" s="131"/>
      <c r="BX27" s="2"/>
      <c r="CG27" s="131"/>
    </row>
    <row r="28" spans="1:85" ht="15">
      <c r="A28" s="184" t="s">
        <v>26</v>
      </c>
      <c r="B28" s="185">
        <f>SUM(B7:B23)</f>
        <v>13192.144641294164</v>
      </c>
      <c r="C28" s="185">
        <f t="shared" ref="C28:I28" si="15">SUM(C7:C23)</f>
        <v>1821.3248030876471</v>
      </c>
      <c r="D28" s="185">
        <f t="shared" si="15"/>
        <v>5088.880577765136</v>
      </c>
      <c r="E28" s="185">
        <f t="shared" si="15"/>
        <v>4295.8552177114043</v>
      </c>
      <c r="F28" s="185">
        <f t="shared" si="15"/>
        <v>14750.38383124473</v>
      </c>
      <c r="G28" s="185">
        <f t="shared" si="15"/>
        <v>1403.1108427115721</v>
      </c>
      <c r="H28" s="185">
        <f t="shared" si="15"/>
        <v>57.68342999089036</v>
      </c>
      <c r="I28" s="185">
        <f t="shared" si="15"/>
        <v>40609.383343805544</v>
      </c>
      <c r="J28" s="447"/>
      <c r="K28" s="186" t="s">
        <v>26</v>
      </c>
      <c r="L28" s="185">
        <f>SUM(L7:L23)</f>
        <v>13192.144641294164</v>
      </c>
      <c r="M28" s="185">
        <f t="shared" ref="M28:S28" si="16">SUM(M7:M23)</f>
        <v>1821.3248030876471</v>
      </c>
      <c r="N28" s="185">
        <f t="shared" si="16"/>
        <v>5088.880577765136</v>
      </c>
      <c r="O28" s="185">
        <f t="shared" si="16"/>
        <v>4295.8552177114043</v>
      </c>
      <c r="P28" s="185">
        <f t="shared" si="16"/>
        <v>14750.38383124473</v>
      </c>
      <c r="Q28" s="185">
        <f t="shared" si="16"/>
        <v>1403.1108427115721</v>
      </c>
      <c r="R28" s="185">
        <f t="shared" si="16"/>
        <v>57.68342999089036</v>
      </c>
      <c r="S28" s="185">
        <f t="shared" si="16"/>
        <v>40609.383343805544</v>
      </c>
      <c r="T28" s="139" t="str">
        <f>IF(ABS(S28-S54-S80-S106)&gt;0.01,S28-S54-S80-S106,"")</f>
        <v/>
      </c>
      <c r="U28" s="139"/>
      <c r="Z28" s="140"/>
      <c r="AA28" s="131"/>
      <c r="AB28" s="131"/>
      <c r="AC28" s="131"/>
      <c r="AD28" s="131"/>
      <c r="AE28" s="131"/>
      <c r="AF28" s="131"/>
      <c r="AG28" s="131"/>
      <c r="AH28" s="131"/>
      <c r="AI28" s="131"/>
      <c r="AR28" s="132"/>
      <c r="BA28" s="131"/>
      <c r="BI28" s="132"/>
      <c r="BR28" s="131"/>
      <c r="BX28" s="2"/>
      <c r="CG28" s="131"/>
    </row>
    <row r="29" spans="1:85" s="2" customFormat="1" ht="15" thickBot="1">
      <c r="A29" s="15" t="s">
        <v>100</v>
      </c>
      <c r="B29" s="74">
        <f>IF($I28=0,"-",B28/$I28)</f>
        <v>0.3248545916003539</v>
      </c>
      <c r="C29" s="74">
        <f t="shared" ref="C29:H29" si="17">IF($I28=0,"-",C28/$I28)</f>
        <v>4.4849851268807001E-2</v>
      </c>
      <c r="D29" s="74">
        <f t="shared" si="17"/>
        <v>0.12531292422447929</v>
      </c>
      <c r="E29" s="74">
        <f t="shared" si="17"/>
        <v>0.10578479316817017</v>
      </c>
      <c r="F29" s="74">
        <f t="shared" si="17"/>
        <v>0.36322599893639401</v>
      </c>
      <c r="G29" s="74">
        <f t="shared" si="17"/>
        <v>3.4551394953048438E-2</v>
      </c>
      <c r="H29" s="74">
        <f t="shared" si="17"/>
        <v>1.4204458487471529E-3</v>
      </c>
      <c r="I29" s="75">
        <f>SUM(B29:H29)</f>
        <v>0.99999999999999989</v>
      </c>
      <c r="K29" s="27" t="s">
        <v>100</v>
      </c>
      <c r="L29" s="76">
        <f>IF($I28=0,"-",L28/$I28)</f>
        <v>0.3248545916003539</v>
      </c>
      <c r="M29" s="76">
        <f t="shared" ref="M29:R29" si="18">IF($I28=0,"-",M28/$I28)</f>
        <v>4.4849851268807001E-2</v>
      </c>
      <c r="N29" s="76">
        <f t="shared" si="18"/>
        <v>0.12531292422447929</v>
      </c>
      <c r="O29" s="76">
        <f t="shared" si="18"/>
        <v>0.10578479316817017</v>
      </c>
      <c r="P29" s="76">
        <f t="shared" si="18"/>
        <v>0.36322599893639401</v>
      </c>
      <c r="Q29" s="76">
        <f t="shared" si="18"/>
        <v>3.4551394953048438E-2</v>
      </c>
      <c r="R29" s="77">
        <f t="shared" si="18"/>
        <v>1.4204458487471529E-3</v>
      </c>
      <c r="S29" s="78">
        <f>SUM(L29:R29)</f>
        <v>0.99999999999999989</v>
      </c>
      <c r="BA29" s="189"/>
      <c r="BR29" s="189"/>
    </row>
    <row r="30" spans="1:85" ht="15" thickBot="1"/>
    <row r="31" spans="1:85" ht="28.5">
      <c r="A31" s="328" t="s">
        <v>50</v>
      </c>
      <c r="B31" s="135" t="s">
        <v>0</v>
      </c>
      <c r="C31" s="135" t="s">
        <v>1</v>
      </c>
      <c r="D31" s="135" t="s">
        <v>2</v>
      </c>
      <c r="E31" s="135" t="s">
        <v>3</v>
      </c>
      <c r="F31" s="135" t="s">
        <v>27</v>
      </c>
      <c r="G31" s="135" t="s">
        <v>4</v>
      </c>
      <c r="H31" s="135" t="s">
        <v>5</v>
      </c>
      <c r="I31" s="136" t="s">
        <v>6</v>
      </c>
      <c r="K31" s="330" t="s">
        <v>50</v>
      </c>
      <c r="L31" s="137" t="s">
        <v>0</v>
      </c>
      <c r="M31" s="137" t="s">
        <v>1</v>
      </c>
      <c r="N31" s="137" t="s">
        <v>2</v>
      </c>
      <c r="O31" s="137" t="s">
        <v>3</v>
      </c>
      <c r="P31" s="137" t="s">
        <v>27</v>
      </c>
      <c r="Q31" s="137" t="s">
        <v>4</v>
      </c>
      <c r="R31" s="137" t="s">
        <v>5</v>
      </c>
      <c r="S31" s="138" t="s">
        <v>6</v>
      </c>
      <c r="U31" s="332" t="s">
        <v>50</v>
      </c>
      <c r="V31" s="190" t="s">
        <v>69</v>
      </c>
      <c r="W31" s="190" t="s">
        <v>70</v>
      </c>
      <c r="X31" s="190" t="s">
        <v>4</v>
      </c>
      <c r="Y31" s="190" t="s">
        <v>1</v>
      </c>
      <c r="Z31" s="190" t="s">
        <v>2</v>
      </c>
      <c r="AA31" s="190" t="s">
        <v>3</v>
      </c>
      <c r="AB31" s="190" t="s">
        <v>52</v>
      </c>
      <c r="AC31" s="190" t="s">
        <v>64</v>
      </c>
      <c r="AD31" s="191" t="s">
        <v>72</v>
      </c>
      <c r="AE31" s="191" t="s">
        <v>79</v>
      </c>
      <c r="AF31" s="191" t="s">
        <v>73</v>
      </c>
      <c r="AG31" s="191" t="s">
        <v>80</v>
      </c>
      <c r="AH31" s="191" t="s">
        <v>81</v>
      </c>
      <c r="AI31" s="192" t="s">
        <v>60</v>
      </c>
    </row>
    <row r="32" spans="1:85" ht="15">
      <c r="A32" s="329" t="s">
        <v>50</v>
      </c>
      <c r="B32" s="294" t="s">
        <v>109</v>
      </c>
      <c r="C32" s="295"/>
      <c r="D32" s="295"/>
      <c r="E32" s="295"/>
      <c r="F32" s="295"/>
      <c r="G32" s="295"/>
      <c r="H32" s="295"/>
      <c r="I32" s="296"/>
      <c r="K32" s="331" t="s">
        <v>50</v>
      </c>
      <c r="L32" s="297" t="s">
        <v>109</v>
      </c>
      <c r="M32" s="298"/>
      <c r="N32" s="298"/>
      <c r="O32" s="298"/>
      <c r="P32" s="298"/>
      <c r="Q32" s="298"/>
      <c r="R32" s="298"/>
      <c r="S32" s="299"/>
      <c r="U32" s="333" t="s">
        <v>50</v>
      </c>
      <c r="V32" s="326" t="s">
        <v>109</v>
      </c>
      <c r="W32" s="326"/>
      <c r="X32" s="326"/>
      <c r="Y32" s="326"/>
      <c r="Z32" s="326"/>
      <c r="AA32" s="326"/>
      <c r="AB32" s="326"/>
      <c r="AC32" s="326"/>
      <c r="AD32" s="326"/>
      <c r="AE32" s="326"/>
      <c r="AF32" s="326"/>
      <c r="AG32" s="326"/>
      <c r="AH32" s="326"/>
      <c r="AI32" s="327"/>
    </row>
    <row r="33" spans="1:36" ht="15">
      <c r="A33" s="141" t="s">
        <v>7</v>
      </c>
      <c r="B33" s="42">
        <f>B111+B137+B163+B189+B215+B241+B267+B293+B319+B345+B371+B397+B423</f>
        <v>7.9506182974534122E-3</v>
      </c>
      <c r="C33" s="42">
        <f t="shared" ref="C33:E33" si="19">C111+C137+C163+C189+C215+C241+C267+C293+C319+C345+C371+C397+C423</f>
        <v>0</v>
      </c>
      <c r="D33" s="42">
        <f t="shared" si="19"/>
        <v>2.7519587244587823E-4</v>
      </c>
      <c r="E33" s="42">
        <f t="shared" si="19"/>
        <v>0</v>
      </c>
      <c r="F33" s="303">
        <v>0</v>
      </c>
      <c r="G33" s="42">
        <f t="shared" ref="G33:H48" si="20">G111+G137+G163+G189+G215+G241+G267+G293+G319+G345+G371+G397+G423</f>
        <v>0</v>
      </c>
      <c r="H33" s="42">
        <f t="shared" si="20"/>
        <v>0</v>
      </c>
      <c r="I33" s="144">
        <f>SUM(B33:H33)</f>
        <v>8.2258141698992905E-3</v>
      </c>
      <c r="J33" s="139"/>
      <c r="K33" s="193" t="s">
        <v>7</v>
      </c>
      <c r="L33" s="281">
        <f t="shared" ref="L33:R48" si="21">L111+L137+L163+L189+L215+L241+L267+L293+L319+L345+L371+L397+L423</f>
        <v>7.9506182974534122E-3</v>
      </c>
      <c r="M33" s="281">
        <f t="shared" si="21"/>
        <v>0</v>
      </c>
      <c r="N33" s="281">
        <f t="shared" si="21"/>
        <v>2.7519587244587823E-4</v>
      </c>
      <c r="O33" s="281">
        <f t="shared" si="21"/>
        <v>0</v>
      </c>
      <c r="P33" s="281">
        <f t="shared" si="21"/>
        <v>0</v>
      </c>
      <c r="Q33" s="281">
        <f t="shared" si="21"/>
        <v>0</v>
      </c>
      <c r="R33" s="281">
        <f t="shared" si="21"/>
        <v>0</v>
      </c>
      <c r="S33" s="195">
        <f>SUM(L33:R33)</f>
        <v>8.2258141698992905E-3</v>
      </c>
      <c r="T33" s="139"/>
      <c r="U33" s="196" t="s">
        <v>7</v>
      </c>
      <c r="V33" s="84">
        <f t="shared" ref="V33:AH48" si="22">V111+V137+V163+V189+V215+V241+V267+V293+V319+V345+V371+V397+V423</f>
        <v>7.9506182974534122E-3</v>
      </c>
      <c r="W33" s="84">
        <f t="shared" si="22"/>
        <v>0</v>
      </c>
      <c r="X33" s="84">
        <f t="shared" si="22"/>
        <v>0</v>
      </c>
      <c r="Y33" s="84">
        <f t="shared" si="22"/>
        <v>0</v>
      </c>
      <c r="Z33" s="84">
        <f t="shared" si="22"/>
        <v>2.7519587244587823E-4</v>
      </c>
      <c r="AA33" s="84">
        <f t="shared" si="22"/>
        <v>0</v>
      </c>
      <c r="AB33" s="84">
        <f t="shared" si="22"/>
        <v>0</v>
      </c>
      <c r="AC33" s="85">
        <f t="shared" si="22"/>
        <v>0</v>
      </c>
      <c r="AD33" s="84">
        <f t="shared" si="22"/>
        <v>0</v>
      </c>
      <c r="AE33" s="84">
        <f t="shared" si="22"/>
        <v>0</v>
      </c>
      <c r="AF33" s="84">
        <f t="shared" si="22"/>
        <v>0</v>
      </c>
      <c r="AG33" s="84">
        <f t="shared" si="22"/>
        <v>0</v>
      </c>
      <c r="AH33" s="84">
        <f t="shared" si="22"/>
        <v>0</v>
      </c>
      <c r="AI33" s="200">
        <f>SUM(V33:AC33)</f>
        <v>8.2258141698992905E-3</v>
      </c>
      <c r="AJ33" s="131" t="str">
        <f>IF(ABS(S33-AI33)&gt;0.001,S33-AI33,"")</f>
        <v/>
      </c>
    </row>
    <row r="34" spans="1:36" ht="15">
      <c r="A34" s="149" t="s">
        <v>8</v>
      </c>
      <c r="B34" s="48">
        <f t="shared" ref="B34:E49" si="23">B112+B138+B164+B190+B216+B242+B268+B294+B320+B346+B372+B398+B424</f>
        <v>0</v>
      </c>
      <c r="C34" s="48">
        <f t="shared" si="23"/>
        <v>0</v>
      </c>
      <c r="D34" s="48">
        <f t="shared" si="23"/>
        <v>0</v>
      </c>
      <c r="E34" s="48">
        <f t="shared" si="23"/>
        <v>0</v>
      </c>
      <c r="F34" s="304">
        <v>0</v>
      </c>
      <c r="G34" s="48">
        <f t="shared" si="20"/>
        <v>0</v>
      </c>
      <c r="H34" s="48">
        <f t="shared" si="20"/>
        <v>0</v>
      </c>
      <c r="I34" s="152">
        <f t="shared" ref="I34:I53" si="24">SUM(B34:H34)</f>
        <v>0</v>
      </c>
      <c r="J34" s="139"/>
      <c r="K34" s="153" t="s">
        <v>8</v>
      </c>
      <c r="L34" s="282">
        <f t="shared" si="21"/>
        <v>0</v>
      </c>
      <c r="M34" s="282">
        <f t="shared" si="21"/>
        <v>0</v>
      </c>
      <c r="N34" s="282">
        <f t="shared" si="21"/>
        <v>0</v>
      </c>
      <c r="O34" s="282">
        <f t="shared" si="21"/>
        <v>0</v>
      </c>
      <c r="P34" s="282">
        <f t="shared" si="21"/>
        <v>0</v>
      </c>
      <c r="Q34" s="282">
        <f t="shared" si="21"/>
        <v>0</v>
      </c>
      <c r="R34" s="282">
        <f t="shared" si="21"/>
        <v>0</v>
      </c>
      <c r="S34" s="156">
        <f t="shared" ref="S34:S53" si="25">SUM(L34:R34)</f>
        <v>0</v>
      </c>
      <c r="T34" s="139"/>
      <c r="U34" s="201" t="s">
        <v>8</v>
      </c>
      <c r="V34" s="88">
        <f t="shared" si="22"/>
        <v>0</v>
      </c>
      <c r="W34" s="88">
        <f t="shared" si="22"/>
        <v>0</v>
      </c>
      <c r="X34" s="88">
        <f t="shared" si="22"/>
        <v>0</v>
      </c>
      <c r="Y34" s="88">
        <f t="shared" si="22"/>
        <v>0</v>
      </c>
      <c r="Z34" s="88">
        <f t="shared" si="22"/>
        <v>0</v>
      </c>
      <c r="AA34" s="88">
        <f t="shared" si="22"/>
        <v>0</v>
      </c>
      <c r="AB34" s="88">
        <f t="shared" si="22"/>
        <v>0</v>
      </c>
      <c r="AC34" s="89">
        <f t="shared" si="22"/>
        <v>0</v>
      </c>
      <c r="AD34" s="88">
        <f t="shared" si="22"/>
        <v>0</v>
      </c>
      <c r="AE34" s="88">
        <f t="shared" si="22"/>
        <v>0</v>
      </c>
      <c r="AF34" s="88">
        <f t="shared" si="22"/>
        <v>0</v>
      </c>
      <c r="AG34" s="88">
        <f t="shared" si="22"/>
        <v>0</v>
      </c>
      <c r="AH34" s="88">
        <f t="shared" si="22"/>
        <v>0</v>
      </c>
      <c r="AI34" s="204">
        <f t="shared" ref="AI34:AI53" si="26">SUM(V34:AC34)</f>
        <v>0</v>
      </c>
      <c r="AJ34" s="131" t="str">
        <f t="shared" ref="AJ34:AJ55" si="27">IF(ABS(S34-AI34)&gt;0.001,S34-AI34,"")</f>
        <v/>
      </c>
    </row>
    <row r="35" spans="1:36" ht="15">
      <c r="A35" s="157" t="s">
        <v>10</v>
      </c>
      <c r="B35" s="45">
        <f t="shared" si="23"/>
        <v>0</v>
      </c>
      <c r="C35" s="45">
        <f t="shared" si="23"/>
        <v>0</v>
      </c>
      <c r="D35" s="45">
        <f t="shared" si="23"/>
        <v>2.9475483981976167E-3</v>
      </c>
      <c r="E35" s="45">
        <f t="shared" si="23"/>
        <v>0</v>
      </c>
      <c r="F35" s="304">
        <v>0</v>
      </c>
      <c r="G35" s="45">
        <f t="shared" si="20"/>
        <v>0</v>
      </c>
      <c r="H35" s="45">
        <f t="shared" si="20"/>
        <v>0</v>
      </c>
      <c r="I35" s="144">
        <f t="shared" si="24"/>
        <v>2.9475483981976167E-3</v>
      </c>
      <c r="J35" s="139"/>
      <c r="K35" s="159" t="s">
        <v>10</v>
      </c>
      <c r="L35" s="283">
        <f t="shared" si="21"/>
        <v>0</v>
      </c>
      <c r="M35" s="283">
        <f t="shared" si="21"/>
        <v>0</v>
      </c>
      <c r="N35" s="283">
        <f t="shared" si="21"/>
        <v>2.9475483981976167E-3</v>
      </c>
      <c r="O35" s="283">
        <f t="shared" si="21"/>
        <v>0</v>
      </c>
      <c r="P35" s="283">
        <f t="shared" si="21"/>
        <v>0</v>
      </c>
      <c r="Q35" s="283">
        <f t="shared" si="21"/>
        <v>0</v>
      </c>
      <c r="R35" s="283">
        <f t="shared" si="21"/>
        <v>0</v>
      </c>
      <c r="S35" s="148">
        <f t="shared" si="25"/>
        <v>2.9475483981976167E-3</v>
      </c>
      <c r="T35" s="139"/>
      <c r="U35" s="205" t="s">
        <v>10</v>
      </c>
      <c r="V35" s="84">
        <f t="shared" si="22"/>
        <v>0</v>
      </c>
      <c r="W35" s="84">
        <f t="shared" si="22"/>
        <v>0</v>
      </c>
      <c r="X35" s="84">
        <f t="shared" si="22"/>
        <v>0</v>
      </c>
      <c r="Y35" s="84">
        <f t="shared" si="22"/>
        <v>0</v>
      </c>
      <c r="Z35" s="84">
        <f t="shared" si="22"/>
        <v>2.9475483981976167E-3</v>
      </c>
      <c r="AA35" s="84">
        <f t="shared" si="22"/>
        <v>0</v>
      </c>
      <c r="AB35" s="84">
        <f t="shared" si="22"/>
        <v>0</v>
      </c>
      <c r="AC35" s="85">
        <f t="shared" si="22"/>
        <v>0</v>
      </c>
      <c r="AD35" s="84">
        <f t="shared" si="22"/>
        <v>0</v>
      </c>
      <c r="AE35" s="84">
        <f t="shared" si="22"/>
        <v>0</v>
      </c>
      <c r="AF35" s="84">
        <f t="shared" si="22"/>
        <v>0</v>
      </c>
      <c r="AG35" s="84">
        <f t="shared" si="22"/>
        <v>0</v>
      </c>
      <c r="AH35" s="84">
        <f t="shared" si="22"/>
        <v>0</v>
      </c>
      <c r="AI35" s="200">
        <f t="shared" si="26"/>
        <v>2.9475483981976167E-3</v>
      </c>
      <c r="AJ35" s="131" t="str">
        <f t="shared" si="27"/>
        <v/>
      </c>
    </row>
    <row r="36" spans="1:36" ht="15">
      <c r="A36" s="149" t="s">
        <v>53</v>
      </c>
      <c r="B36" s="48">
        <f t="shared" si="23"/>
        <v>0</v>
      </c>
      <c r="C36" s="48">
        <f t="shared" si="23"/>
        <v>0</v>
      </c>
      <c r="D36" s="48">
        <f t="shared" si="23"/>
        <v>0</v>
      </c>
      <c r="E36" s="48">
        <f t="shared" si="23"/>
        <v>0</v>
      </c>
      <c r="F36" s="304">
        <v>0</v>
      </c>
      <c r="G36" s="48">
        <f t="shared" si="20"/>
        <v>0</v>
      </c>
      <c r="H36" s="48">
        <f t="shared" si="20"/>
        <v>0</v>
      </c>
      <c r="I36" s="152">
        <f t="shared" si="24"/>
        <v>0</v>
      </c>
      <c r="J36" s="139"/>
      <c r="K36" s="153" t="s">
        <v>53</v>
      </c>
      <c r="L36" s="282">
        <f t="shared" si="21"/>
        <v>0</v>
      </c>
      <c r="M36" s="282">
        <f t="shared" si="21"/>
        <v>0</v>
      </c>
      <c r="N36" s="282">
        <f t="shared" si="21"/>
        <v>0</v>
      </c>
      <c r="O36" s="282">
        <f t="shared" si="21"/>
        <v>0</v>
      </c>
      <c r="P36" s="282">
        <f t="shared" si="21"/>
        <v>0</v>
      </c>
      <c r="Q36" s="282">
        <f t="shared" si="21"/>
        <v>0</v>
      </c>
      <c r="R36" s="282">
        <f t="shared" si="21"/>
        <v>0</v>
      </c>
      <c r="S36" s="156">
        <f t="shared" si="25"/>
        <v>0</v>
      </c>
      <c r="T36" s="139"/>
      <c r="U36" s="201" t="s">
        <v>53</v>
      </c>
      <c r="V36" s="88">
        <f t="shared" si="22"/>
        <v>0</v>
      </c>
      <c r="W36" s="88">
        <f t="shared" si="22"/>
        <v>0</v>
      </c>
      <c r="X36" s="88">
        <f t="shared" si="22"/>
        <v>0</v>
      </c>
      <c r="Y36" s="88">
        <f t="shared" si="22"/>
        <v>0</v>
      </c>
      <c r="Z36" s="88">
        <f t="shared" si="22"/>
        <v>0</v>
      </c>
      <c r="AA36" s="88">
        <f t="shared" si="22"/>
        <v>0</v>
      </c>
      <c r="AB36" s="88">
        <f t="shared" si="22"/>
        <v>0</v>
      </c>
      <c r="AC36" s="89">
        <f t="shared" si="22"/>
        <v>0</v>
      </c>
      <c r="AD36" s="88">
        <f t="shared" si="22"/>
        <v>0</v>
      </c>
      <c r="AE36" s="88">
        <f t="shared" si="22"/>
        <v>0</v>
      </c>
      <c r="AF36" s="88">
        <f t="shared" si="22"/>
        <v>0</v>
      </c>
      <c r="AG36" s="88">
        <f t="shared" si="22"/>
        <v>0</v>
      </c>
      <c r="AH36" s="88">
        <f t="shared" si="22"/>
        <v>0</v>
      </c>
      <c r="AI36" s="204">
        <f t="shared" si="26"/>
        <v>0</v>
      </c>
      <c r="AJ36" s="131" t="str">
        <f t="shared" si="27"/>
        <v/>
      </c>
    </row>
    <row r="37" spans="1:36" ht="15">
      <c r="A37" s="157" t="s">
        <v>16</v>
      </c>
      <c r="B37" s="45">
        <f t="shared" si="23"/>
        <v>56.194802304178985</v>
      </c>
      <c r="C37" s="45">
        <f t="shared" si="23"/>
        <v>30.624460893622171</v>
      </c>
      <c r="D37" s="45">
        <f t="shared" si="23"/>
        <v>36.011450392078125</v>
      </c>
      <c r="E37" s="45">
        <f t="shared" si="23"/>
        <v>0</v>
      </c>
      <c r="F37" s="304">
        <v>0</v>
      </c>
      <c r="G37" s="45">
        <f t="shared" si="20"/>
        <v>0</v>
      </c>
      <c r="H37" s="45">
        <f t="shared" si="20"/>
        <v>0</v>
      </c>
      <c r="I37" s="144">
        <f t="shared" si="24"/>
        <v>122.83071358987928</v>
      </c>
      <c r="J37" s="139"/>
      <c r="K37" s="159" t="s">
        <v>16</v>
      </c>
      <c r="L37" s="283">
        <f t="shared" si="21"/>
        <v>56.194802304178985</v>
      </c>
      <c r="M37" s="283">
        <f t="shared" si="21"/>
        <v>30.624460893622171</v>
      </c>
      <c r="N37" s="283">
        <f t="shared" si="21"/>
        <v>36.011450392078125</v>
      </c>
      <c r="O37" s="283">
        <f t="shared" si="21"/>
        <v>0</v>
      </c>
      <c r="P37" s="283">
        <f t="shared" si="21"/>
        <v>0</v>
      </c>
      <c r="Q37" s="283">
        <f t="shared" si="21"/>
        <v>0</v>
      </c>
      <c r="R37" s="283">
        <f t="shared" si="21"/>
        <v>0</v>
      </c>
      <c r="S37" s="148">
        <f t="shared" si="25"/>
        <v>122.83071358987928</v>
      </c>
      <c r="T37" s="139"/>
      <c r="U37" s="205" t="s">
        <v>16</v>
      </c>
      <c r="V37" s="84">
        <f t="shared" si="22"/>
        <v>55.380030071104279</v>
      </c>
      <c r="W37" s="84">
        <f t="shared" si="22"/>
        <v>0</v>
      </c>
      <c r="X37" s="84">
        <f t="shared" si="22"/>
        <v>0</v>
      </c>
      <c r="Y37" s="84">
        <f t="shared" si="22"/>
        <v>30.624460893622171</v>
      </c>
      <c r="Z37" s="84">
        <f t="shared" si="22"/>
        <v>35.820135448886283</v>
      </c>
      <c r="AA37" s="84">
        <f t="shared" si="22"/>
        <v>0</v>
      </c>
      <c r="AB37" s="84">
        <f t="shared" si="22"/>
        <v>0</v>
      </c>
      <c r="AC37" s="85">
        <f t="shared" si="22"/>
        <v>1.0060871762665515</v>
      </c>
      <c r="AD37" s="84">
        <f t="shared" si="22"/>
        <v>0.81477223307471003</v>
      </c>
      <c r="AE37" s="84">
        <f t="shared" si="22"/>
        <v>0</v>
      </c>
      <c r="AF37" s="84">
        <f t="shared" si="22"/>
        <v>0</v>
      </c>
      <c r="AG37" s="84">
        <f t="shared" si="22"/>
        <v>0.19131494319184142</v>
      </c>
      <c r="AH37" s="84">
        <f t="shared" si="22"/>
        <v>0</v>
      </c>
      <c r="AI37" s="200">
        <f t="shared" si="26"/>
        <v>122.83071358987927</v>
      </c>
      <c r="AJ37" s="131" t="str">
        <f t="shared" si="27"/>
        <v/>
      </c>
    </row>
    <row r="38" spans="1:36" ht="15">
      <c r="A38" s="149" t="s">
        <v>15</v>
      </c>
      <c r="B38" s="48">
        <f t="shared" si="23"/>
        <v>7.5522220919722196</v>
      </c>
      <c r="C38" s="48">
        <f t="shared" si="23"/>
        <v>0.87814701429771458</v>
      </c>
      <c r="D38" s="48">
        <f t="shared" si="23"/>
        <v>5.721189635480723</v>
      </c>
      <c r="E38" s="48">
        <f t="shared" si="23"/>
        <v>0</v>
      </c>
      <c r="F38" s="304">
        <v>0</v>
      </c>
      <c r="G38" s="48">
        <f t="shared" si="20"/>
        <v>0</v>
      </c>
      <c r="H38" s="48">
        <f t="shared" si="20"/>
        <v>0</v>
      </c>
      <c r="I38" s="152">
        <f t="shared" si="24"/>
        <v>14.151558741750657</v>
      </c>
      <c r="J38" s="139"/>
      <c r="K38" s="153" t="s">
        <v>15</v>
      </c>
      <c r="L38" s="282">
        <f t="shared" si="21"/>
        <v>7.5522220919722196</v>
      </c>
      <c r="M38" s="282">
        <f t="shared" si="21"/>
        <v>0.87814701429771458</v>
      </c>
      <c r="N38" s="282">
        <f t="shared" si="21"/>
        <v>5.721189635480723</v>
      </c>
      <c r="O38" s="282">
        <f t="shared" si="21"/>
        <v>0</v>
      </c>
      <c r="P38" s="282">
        <f t="shared" si="21"/>
        <v>0</v>
      </c>
      <c r="Q38" s="282">
        <f t="shared" si="21"/>
        <v>0</v>
      </c>
      <c r="R38" s="282">
        <f t="shared" si="21"/>
        <v>0</v>
      </c>
      <c r="S38" s="156">
        <f t="shared" si="25"/>
        <v>14.151558741750657</v>
      </c>
      <c r="T38" s="139"/>
      <c r="U38" s="201" t="s">
        <v>54</v>
      </c>
      <c r="V38" s="88">
        <f t="shared" si="22"/>
        <v>7.5350509346615127</v>
      </c>
      <c r="W38" s="88">
        <f t="shared" si="22"/>
        <v>0</v>
      </c>
      <c r="X38" s="88">
        <f t="shared" si="22"/>
        <v>0</v>
      </c>
      <c r="Y38" s="88">
        <f t="shared" si="22"/>
        <v>0.87814701429771458</v>
      </c>
      <c r="Z38" s="88">
        <f t="shared" si="22"/>
        <v>5.721189635480723</v>
      </c>
      <c r="AA38" s="88">
        <f t="shared" si="22"/>
        <v>0</v>
      </c>
      <c r="AB38" s="88">
        <f t="shared" si="22"/>
        <v>0</v>
      </c>
      <c r="AC38" s="89">
        <f t="shared" si="22"/>
        <v>1.7171157310706509E-2</v>
      </c>
      <c r="AD38" s="88">
        <f t="shared" si="22"/>
        <v>1.7171157310706509E-2</v>
      </c>
      <c r="AE38" s="88">
        <f t="shared" si="22"/>
        <v>0</v>
      </c>
      <c r="AF38" s="88">
        <f t="shared" si="22"/>
        <v>0</v>
      </c>
      <c r="AG38" s="88">
        <f t="shared" si="22"/>
        <v>0</v>
      </c>
      <c r="AH38" s="88">
        <f t="shared" si="22"/>
        <v>0</v>
      </c>
      <c r="AI38" s="204">
        <f t="shared" si="26"/>
        <v>14.151558741750657</v>
      </c>
      <c r="AJ38" s="131" t="str">
        <f t="shared" si="27"/>
        <v/>
      </c>
    </row>
    <row r="39" spans="1:36" ht="15">
      <c r="A39" s="157" t="s">
        <v>55</v>
      </c>
      <c r="B39" s="45">
        <f t="shared" si="23"/>
        <v>0</v>
      </c>
      <c r="C39" s="45">
        <f t="shared" si="23"/>
        <v>0</v>
      </c>
      <c r="D39" s="45">
        <f t="shared" si="23"/>
        <v>0</v>
      </c>
      <c r="E39" s="45">
        <f t="shared" si="23"/>
        <v>348.4245693997338</v>
      </c>
      <c r="F39" s="304">
        <v>0</v>
      </c>
      <c r="G39" s="45">
        <f t="shared" si="20"/>
        <v>0</v>
      </c>
      <c r="H39" s="45">
        <f t="shared" si="20"/>
        <v>0</v>
      </c>
      <c r="I39" s="144">
        <f t="shared" si="24"/>
        <v>348.4245693997338</v>
      </c>
      <c r="J39" s="139"/>
      <c r="K39" s="159" t="s">
        <v>55</v>
      </c>
      <c r="L39" s="283">
        <f t="shared" si="21"/>
        <v>0</v>
      </c>
      <c r="M39" s="283">
        <f t="shared" si="21"/>
        <v>0</v>
      </c>
      <c r="N39" s="283">
        <f t="shared" si="21"/>
        <v>0</v>
      </c>
      <c r="O39" s="283">
        <f t="shared" si="21"/>
        <v>348.4245693997338</v>
      </c>
      <c r="P39" s="283">
        <f t="shared" si="21"/>
        <v>572.63399480511237</v>
      </c>
      <c r="Q39" s="283">
        <f t="shared" si="21"/>
        <v>0</v>
      </c>
      <c r="R39" s="283">
        <f t="shared" si="21"/>
        <v>0</v>
      </c>
      <c r="S39" s="148">
        <f t="shared" si="25"/>
        <v>921.05856420484611</v>
      </c>
      <c r="T39" s="139"/>
      <c r="U39" s="205" t="s">
        <v>55</v>
      </c>
      <c r="V39" s="84">
        <f t="shared" si="22"/>
        <v>0</v>
      </c>
      <c r="W39" s="84">
        <f t="shared" si="22"/>
        <v>0</v>
      </c>
      <c r="X39" s="84">
        <f t="shared" si="22"/>
        <v>0</v>
      </c>
      <c r="Y39" s="84">
        <f t="shared" si="22"/>
        <v>0</v>
      </c>
      <c r="Z39" s="84">
        <f t="shared" si="22"/>
        <v>0</v>
      </c>
      <c r="AA39" s="84">
        <f t="shared" si="22"/>
        <v>316.55300148479034</v>
      </c>
      <c r="AB39" s="84">
        <f t="shared" si="22"/>
        <v>572.63399480511237</v>
      </c>
      <c r="AC39" s="85">
        <f t="shared" si="22"/>
        <v>31.871567914943451</v>
      </c>
      <c r="AD39" s="84">
        <f t="shared" si="22"/>
        <v>0</v>
      </c>
      <c r="AE39" s="84">
        <f t="shared" si="22"/>
        <v>0</v>
      </c>
      <c r="AF39" s="84">
        <f t="shared" si="22"/>
        <v>0</v>
      </c>
      <c r="AG39" s="84">
        <f t="shared" si="22"/>
        <v>0</v>
      </c>
      <c r="AH39" s="84">
        <f t="shared" si="22"/>
        <v>31.871567914943451</v>
      </c>
      <c r="AI39" s="200">
        <f t="shared" si="26"/>
        <v>921.05856420484611</v>
      </c>
      <c r="AJ39" s="131" t="str">
        <f t="shared" si="27"/>
        <v/>
      </c>
    </row>
    <row r="40" spans="1:36" ht="15">
      <c r="A40" s="149" t="s">
        <v>12</v>
      </c>
      <c r="B40" s="48">
        <f t="shared" si="23"/>
        <v>0</v>
      </c>
      <c r="C40" s="48">
        <f t="shared" si="23"/>
        <v>0</v>
      </c>
      <c r="D40" s="48">
        <f t="shared" si="23"/>
        <v>0</v>
      </c>
      <c r="E40" s="48">
        <f t="shared" si="23"/>
        <v>4.2076908636143209</v>
      </c>
      <c r="F40" s="304">
        <v>0</v>
      </c>
      <c r="G40" s="48">
        <f t="shared" si="20"/>
        <v>0</v>
      </c>
      <c r="H40" s="48">
        <f t="shared" si="20"/>
        <v>0</v>
      </c>
      <c r="I40" s="152">
        <f t="shared" si="24"/>
        <v>4.2076908636143209</v>
      </c>
      <c r="J40" s="139"/>
      <c r="K40" s="153" t="s">
        <v>12</v>
      </c>
      <c r="L40" s="282">
        <f t="shared" si="21"/>
        <v>0</v>
      </c>
      <c r="M40" s="282">
        <f t="shared" si="21"/>
        <v>0</v>
      </c>
      <c r="N40" s="282">
        <f t="shared" si="21"/>
        <v>0</v>
      </c>
      <c r="O40" s="282">
        <f t="shared" si="21"/>
        <v>4.2076908636143209</v>
      </c>
      <c r="P40" s="282">
        <f t="shared" si="21"/>
        <v>26.197912463175058</v>
      </c>
      <c r="Q40" s="282">
        <f t="shared" si="21"/>
        <v>0</v>
      </c>
      <c r="R40" s="282">
        <f t="shared" si="21"/>
        <v>0</v>
      </c>
      <c r="S40" s="156">
        <f t="shared" si="25"/>
        <v>30.405603326789379</v>
      </c>
      <c r="T40" s="139"/>
      <c r="U40" s="201" t="s">
        <v>12</v>
      </c>
      <c r="V40" s="88">
        <f t="shared" si="22"/>
        <v>0</v>
      </c>
      <c r="W40" s="88">
        <f t="shared" si="22"/>
        <v>0</v>
      </c>
      <c r="X40" s="88">
        <f t="shared" si="22"/>
        <v>0</v>
      </c>
      <c r="Y40" s="88">
        <f t="shared" si="22"/>
        <v>0</v>
      </c>
      <c r="Z40" s="88">
        <f t="shared" si="22"/>
        <v>0</v>
      </c>
      <c r="AA40" s="88">
        <f t="shared" si="22"/>
        <v>1.132238663018954</v>
      </c>
      <c r="AB40" s="88">
        <f t="shared" si="22"/>
        <v>26.197912463175058</v>
      </c>
      <c r="AC40" s="89">
        <f t="shared" si="22"/>
        <v>3.0754522005953673</v>
      </c>
      <c r="AD40" s="88">
        <f t="shared" si="22"/>
        <v>0</v>
      </c>
      <c r="AE40" s="88">
        <f t="shared" si="22"/>
        <v>0</v>
      </c>
      <c r="AF40" s="88">
        <f t="shared" si="22"/>
        <v>0</v>
      </c>
      <c r="AG40" s="88">
        <f t="shared" si="22"/>
        <v>0</v>
      </c>
      <c r="AH40" s="88">
        <f t="shared" si="22"/>
        <v>3.0754522005953673</v>
      </c>
      <c r="AI40" s="204">
        <f t="shared" si="26"/>
        <v>30.405603326789379</v>
      </c>
      <c r="AJ40" s="131" t="str">
        <f t="shared" si="27"/>
        <v/>
      </c>
    </row>
    <row r="41" spans="1:36" ht="15">
      <c r="A41" s="157" t="s">
        <v>56</v>
      </c>
      <c r="B41" s="45">
        <f t="shared" si="23"/>
        <v>0</v>
      </c>
      <c r="C41" s="45">
        <f t="shared" si="23"/>
        <v>0</v>
      </c>
      <c r="D41" s="45">
        <f t="shared" si="23"/>
        <v>0</v>
      </c>
      <c r="E41" s="45">
        <f t="shared" si="23"/>
        <v>0</v>
      </c>
      <c r="F41" s="304">
        <v>0</v>
      </c>
      <c r="G41" s="45">
        <f t="shared" si="20"/>
        <v>0</v>
      </c>
      <c r="H41" s="45">
        <f t="shared" si="20"/>
        <v>0</v>
      </c>
      <c r="I41" s="144">
        <f t="shared" si="24"/>
        <v>0</v>
      </c>
      <c r="J41" s="139"/>
      <c r="K41" s="159" t="s">
        <v>56</v>
      </c>
      <c r="L41" s="283">
        <f t="shared" si="21"/>
        <v>0</v>
      </c>
      <c r="M41" s="283">
        <f t="shared" si="21"/>
        <v>0</v>
      </c>
      <c r="N41" s="283">
        <f t="shared" si="21"/>
        <v>0</v>
      </c>
      <c r="O41" s="283">
        <f t="shared" si="21"/>
        <v>0</v>
      </c>
      <c r="P41" s="283">
        <f t="shared" si="21"/>
        <v>0</v>
      </c>
      <c r="Q41" s="283">
        <f t="shared" si="21"/>
        <v>0</v>
      </c>
      <c r="R41" s="283">
        <f t="shared" si="21"/>
        <v>0</v>
      </c>
      <c r="S41" s="148">
        <f t="shared" si="25"/>
        <v>0</v>
      </c>
      <c r="T41" s="139"/>
      <c r="U41" s="205" t="s">
        <v>56</v>
      </c>
      <c r="V41" s="84">
        <f t="shared" si="22"/>
        <v>0</v>
      </c>
      <c r="W41" s="84">
        <f t="shared" si="22"/>
        <v>0</v>
      </c>
      <c r="X41" s="84">
        <f t="shared" si="22"/>
        <v>0</v>
      </c>
      <c r="Y41" s="84">
        <f t="shared" si="22"/>
        <v>0</v>
      </c>
      <c r="Z41" s="84">
        <f t="shared" si="22"/>
        <v>0</v>
      </c>
      <c r="AA41" s="84">
        <f t="shared" si="22"/>
        <v>0</v>
      </c>
      <c r="AB41" s="84">
        <f t="shared" si="22"/>
        <v>0</v>
      </c>
      <c r="AC41" s="85">
        <f t="shared" si="22"/>
        <v>0</v>
      </c>
      <c r="AD41" s="84">
        <f t="shared" si="22"/>
        <v>0</v>
      </c>
      <c r="AE41" s="84">
        <f t="shared" si="22"/>
        <v>0</v>
      </c>
      <c r="AF41" s="84">
        <f t="shared" si="22"/>
        <v>0</v>
      </c>
      <c r="AG41" s="84">
        <f t="shared" si="22"/>
        <v>0</v>
      </c>
      <c r="AH41" s="84">
        <f t="shared" si="22"/>
        <v>0</v>
      </c>
      <c r="AI41" s="200">
        <f t="shared" si="26"/>
        <v>0</v>
      </c>
      <c r="AJ41" s="131" t="str">
        <f t="shared" si="27"/>
        <v/>
      </c>
    </row>
    <row r="42" spans="1:36" ht="15">
      <c r="A42" s="149" t="s">
        <v>17</v>
      </c>
      <c r="B42" s="48">
        <f t="shared" si="23"/>
        <v>3.8776812627779296</v>
      </c>
      <c r="C42" s="48">
        <f t="shared" si="23"/>
        <v>0.229852054682468</v>
      </c>
      <c r="D42" s="48">
        <f t="shared" si="23"/>
        <v>21.022958727438848</v>
      </c>
      <c r="E42" s="48">
        <f t="shared" si="23"/>
        <v>1.9540681287403987</v>
      </c>
      <c r="F42" s="304">
        <v>0</v>
      </c>
      <c r="G42" s="48">
        <f t="shared" si="20"/>
        <v>0</v>
      </c>
      <c r="H42" s="48">
        <f t="shared" si="20"/>
        <v>0</v>
      </c>
      <c r="I42" s="152">
        <f t="shared" si="24"/>
        <v>27.084560173639645</v>
      </c>
      <c r="J42" s="139"/>
      <c r="K42" s="153" t="s">
        <v>17</v>
      </c>
      <c r="L42" s="282">
        <f t="shared" si="21"/>
        <v>3.8776812627779296</v>
      </c>
      <c r="M42" s="282">
        <f t="shared" si="21"/>
        <v>0.229852054682468</v>
      </c>
      <c r="N42" s="282">
        <f t="shared" si="21"/>
        <v>21.022958727438848</v>
      </c>
      <c r="O42" s="282">
        <f t="shared" si="21"/>
        <v>1.9540681287403987</v>
      </c>
      <c r="P42" s="282">
        <f t="shared" si="21"/>
        <v>1.10692526356168</v>
      </c>
      <c r="Q42" s="282">
        <f t="shared" si="21"/>
        <v>0</v>
      </c>
      <c r="R42" s="282">
        <f t="shared" si="21"/>
        <v>0</v>
      </c>
      <c r="S42" s="156">
        <f t="shared" si="25"/>
        <v>28.191485437201326</v>
      </c>
      <c r="T42" s="139"/>
      <c r="U42" s="201" t="s">
        <v>17</v>
      </c>
      <c r="V42" s="88">
        <f t="shared" si="22"/>
        <v>3.8776812627779296</v>
      </c>
      <c r="W42" s="88">
        <f t="shared" si="22"/>
        <v>0</v>
      </c>
      <c r="X42" s="88">
        <f t="shared" si="22"/>
        <v>0</v>
      </c>
      <c r="Y42" s="88">
        <f t="shared" si="22"/>
        <v>0.229852054682468</v>
      </c>
      <c r="Z42" s="88">
        <f t="shared" si="22"/>
        <v>21.022958727438848</v>
      </c>
      <c r="AA42" s="88">
        <f t="shared" si="22"/>
        <v>1.0916870393716236</v>
      </c>
      <c r="AB42" s="88">
        <f t="shared" si="22"/>
        <v>1.10692526356168</v>
      </c>
      <c r="AC42" s="89">
        <f t="shared" si="22"/>
        <v>0.86238108936877533</v>
      </c>
      <c r="AD42" s="88">
        <f t="shared" si="22"/>
        <v>0</v>
      </c>
      <c r="AE42" s="88">
        <f t="shared" si="22"/>
        <v>0</v>
      </c>
      <c r="AF42" s="88">
        <f t="shared" si="22"/>
        <v>0</v>
      </c>
      <c r="AG42" s="88">
        <f t="shared" si="22"/>
        <v>0</v>
      </c>
      <c r="AH42" s="88">
        <f t="shared" si="22"/>
        <v>0.86238108936877533</v>
      </c>
      <c r="AI42" s="204">
        <f t="shared" si="26"/>
        <v>28.191485437201326</v>
      </c>
      <c r="AJ42" s="131" t="str">
        <f t="shared" si="27"/>
        <v/>
      </c>
    </row>
    <row r="43" spans="1:36" ht="15">
      <c r="A43" s="157" t="s">
        <v>141</v>
      </c>
      <c r="B43" s="45">
        <f t="shared" si="23"/>
        <v>565.85561252386992</v>
      </c>
      <c r="C43" s="45">
        <f t="shared" si="23"/>
        <v>1485.3153948836527</v>
      </c>
      <c r="D43" s="45">
        <f t="shared" si="23"/>
        <v>1206.7030706996711</v>
      </c>
      <c r="E43" s="45">
        <f t="shared" si="23"/>
        <v>118.94420643235523</v>
      </c>
      <c r="F43" s="304">
        <v>0</v>
      </c>
      <c r="G43" s="45">
        <f t="shared" si="20"/>
        <v>3.2632460200919582E-2</v>
      </c>
      <c r="H43" s="45">
        <f t="shared" si="20"/>
        <v>0</v>
      </c>
      <c r="I43" s="144">
        <f t="shared" si="24"/>
        <v>3376.8509169997501</v>
      </c>
      <c r="J43" s="139"/>
      <c r="K43" s="159" t="s">
        <v>141</v>
      </c>
      <c r="L43" s="283">
        <f t="shared" si="21"/>
        <v>565.85561252386992</v>
      </c>
      <c r="M43" s="283">
        <f t="shared" si="21"/>
        <v>1485.3153948836527</v>
      </c>
      <c r="N43" s="283">
        <f t="shared" si="21"/>
        <v>1206.7030706996711</v>
      </c>
      <c r="O43" s="283">
        <f t="shared" si="21"/>
        <v>118.94420643235523</v>
      </c>
      <c r="P43" s="283">
        <f t="shared" si="21"/>
        <v>14.655388603360386</v>
      </c>
      <c r="Q43" s="283">
        <f t="shared" si="21"/>
        <v>3.2632460200919582E-2</v>
      </c>
      <c r="R43" s="283">
        <f t="shared" si="21"/>
        <v>0</v>
      </c>
      <c r="S43" s="148">
        <f t="shared" si="25"/>
        <v>3391.5063056031104</v>
      </c>
      <c r="T43" s="139"/>
      <c r="U43" s="205" t="s">
        <v>141</v>
      </c>
      <c r="V43" s="84">
        <f t="shared" si="22"/>
        <v>550.13126498969541</v>
      </c>
      <c r="W43" s="84">
        <f t="shared" si="22"/>
        <v>13.289761829575298</v>
      </c>
      <c r="X43" s="84">
        <f t="shared" si="22"/>
        <v>3.2632460200919582E-2</v>
      </c>
      <c r="Y43" s="84">
        <f t="shared" si="22"/>
        <v>1485.3153948836527</v>
      </c>
      <c r="Z43" s="84">
        <f t="shared" si="22"/>
        <v>1167.071913088567</v>
      </c>
      <c r="AA43" s="84">
        <f t="shared" si="22"/>
        <v>81.711935715701529</v>
      </c>
      <c r="AB43" s="84">
        <f t="shared" si="22"/>
        <v>14.655388603360386</v>
      </c>
      <c r="AC43" s="85">
        <f t="shared" si="22"/>
        <v>79.298014032357003</v>
      </c>
      <c r="AD43" s="84">
        <f t="shared" si="22"/>
        <v>2.4345857045992108</v>
      </c>
      <c r="AE43" s="84">
        <f t="shared" si="22"/>
        <v>0</v>
      </c>
      <c r="AF43" s="84">
        <f t="shared" si="22"/>
        <v>0</v>
      </c>
      <c r="AG43" s="84">
        <f t="shared" si="22"/>
        <v>39.631157611104065</v>
      </c>
      <c r="AH43" s="84">
        <f t="shared" si="22"/>
        <v>37.232270716653709</v>
      </c>
      <c r="AI43" s="200">
        <f t="shared" si="26"/>
        <v>3391.5063056031108</v>
      </c>
      <c r="AJ43" s="131" t="str">
        <f t="shared" si="27"/>
        <v/>
      </c>
    </row>
    <row r="44" spans="1:36" ht="15">
      <c r="A44" s="149" t="s">
        <v>25</v>
      </c>
      <c r="B44" s="48">
        <f t="shared" si="23"/>
        <v>278.45519116412328</v>
      </c>
      <c r="C44" s="48">
        <f t="shared" si="23"/>
        <v>76.137051790605227</v>
      </c>
      <c r="D44" s="48">
        <f t="shared" si="23"/>
        <v>516.84183921465262</v>
      </c>
      <c r="E44" s="48">
        <f t="shared" si="23"/>
        <v>2432.093761130383</v>
      </c>
      <c r="F44" s="304">
        <v>0</v>
      </c>
      <c r="G44" s="48">
        <f t="shared" si="20"/>
        <v>365.17364525807068</v>
      </c>
      <c r="H44" s="48">
        <f t="shared" si="20"/>
        <v>57.218847389497824</v>
      </c>
      <c r="I44" s="152">
        <f t="shared" si="24"/>
        <v>3725.9203359473327</v>
      </c>
      <c r="J44" s="139"/>
      <c r="K44" s="153" t="s">
        <v>25</v>
      </c>
      <c r="L44" s="282">
        <f t="shared" si="21"/>
        <v>278.45519116412328</v>
      </c>
      <c r="M44" s="282">
        <f t="shared" si="21"/>
        <v>76.137051790605227</v>
      </c>
      <c r="N44" s="282">
        <f t="shared" si="21"/>
        <v>516.84183921465262</v>
      </c>
      <c r="O44" s="282">
        <f t="shared" si="21"/>
        <v>2432.093761130383</v>
      </c>
      <c r="P44" s="282">
        <f t="shared" si="21"/>
        <v>13.25885368539922</v>
      </c>
      <c r="Q44" s="282">
        <f t="shared" si="21"/>
        <v>365.17364525807068</v>
      </c>
      <c r="R44" s="282">
        <f t="shared" si="21"/>
        <v>57.218847389497824</v>
      </c>
      <c r="S44" s="156">
        <f t="shared" si="25"/>
        <v>3739.1791896327318</v>
      </c>
      <c r="T44" s="139"/>
      <c r="U44" s="201" t="s">
        <v>25</v>
      </c>
      <c r="V44" s="88">
        <f t="shared" si="22"/>
        <v>49.114155646222173</v>
      </c>
      <c r="W44" s="88">
        <f t="shared" si="22"/>
        <v>222.77677814931957</v>
      </c>
      <c r="X44" s="88">
        <f t="shared" si="22"/>
        <v>365.17364525807068</v>
      </c>
      <c r="Y44" s="88">
        <f t="shared" si="22"/>
        <v>76.137051790605227</v>
      </c>
      <c r="Z44" s="88">
        <f t="shared" si="22"/>
        <v>506.54423861109359</v>
      </c>
      <c r="AA44" s="88">
        <f t="shared" si="22"/>
        <v>2402.4986056997082</v>
      </c>
      <c r="AB44" s="88">
        <f t="shared" si="22"/>
        <v>13.25885368539922</v>
      </c>
      <c r="AC44" s="89">
        <f t="shared" si="22"/>
        <v>103.6758607923133</v>
      </c>
      <c r="AD44" s="88">
        <f t="shared" si="22"/>
        <v>6.5642573685815222</v>
      </c>
      <c r="AE44" s="88">
        <f t="shared" si="22"/>
        <v>19.528180915281137</v>
      </c>
      <c r="AF44" s="88">
        <f t="shared" si="22"/>
        <v>57.218847389497824</v>
      </c>
      <c r="AG44" s="88">
        <f t="shared" si="22"/>
        <v>10.297600603559044</v>
      </c>
      <c r="AH44" s="88">
        <f t="shared" si="22"/>
        <v>10.066974515393774</v>
      </c>
      <c r="AI44" s="204">
        <f t="shared" si="26"/>
        <v>3739.1791896327318</v>
      </c>
      <c r="AJ44" s="131" t="str">
        <f t="shared" si="27"/>
        <v/>
      </c>
    </row>
    <row r="45" spans="1:36" ht="15">
      <c r="A45" s="157" t="s">
        <v>24</v>
      </c>
      <c r="B45" s="45">
        <f t="shared" si="23"/>
        <v>29.011104539152203</v>
      </c>
      <c r="C45" s="45">
        <f t="shared" si="23"/>
        <v>6.3802060249272987</v>
      </c>
      <c r="D45" s="45">
        <f t="shared" si="23"/>
        <v>32.281243460582509</v>
      </c>
      <c r="E45" s="45">
        <f t="shared" si="23"/>
        <v>0</v>
      </c>
      <c r="F45" s="304">
        <v>0</v>
      </c>
      <c r="G45" s="45">
        <f t="shared" si="20"/>
        <v>0</v>
      </c>
      <c r="H45" s="45">
        <f t="shared" si="20"/>
        <v>0</v>
      </c>
      <c r="I45" s="144">
        <f t="shared" si="24"/>
        <v>67.67255402466202</v>
      </c>
      <c r="J45" s="139"/>
      <c r="K45" s="159" t="s">
        <v>24</v>
      </c>
      <c r="L45" s="283">
        <f t="shared" si="21"/>
        <v>29.011104539152203</v>
      </c>
      <c r="M45" s="283">
        <f t="shared" si="21"/>
        <v>6.3802060249272987</v>
      </c>
      <c r="N45" s="283">
        <f t="shared" si="21"/>
        <v>32.281243460582509</v>
      </c>
      <c r="O45" s="283">
        <f t="shared" si="21"/>
        <v>0</v>
      </c>
      <c r="P45" s="283">
        <f t="shared" si="21"/>
        <v>0</v>
      </c>
      <c r="Q45" s="283">
        <f t="shared" si="21"/>
        <v>0</v>
      </c>
      <c r="R45" s="283">
        <f t="shared" si="21"/>
        <v>0</v>
      </c>
      <c r="S45" s="148">
        <f t="shared" si="25"/>
        <v>67.67255402466202</v>
      </c>
      <c r="T45" s="139"/>
      <c r="U45" s="205" t="s">
        <v>24</v>
      </c>
      <c r="V45" s="84">
        <f t="shared" si="22"/>
        <v>28.893820003069902</v>
      </c>
      <c r="W45" s="84">
        <f t="shared" si="22"/>
        <v>0</v>
      </c>
      <c r="X45" s="84">
        <f t="shared" si="22"/>
        <v>0</v>
      </c>
      <c r="Y45" s="84">
        <f t="shared" si="22"/>
        <v>6.3802060249272987</v>
      </c>
      <c r="Z45" s="84">
        <f t="shared" si="22"/>
        <v>10.178460089826247</v>
      </c>
      <c r="AA45" s="84">
        <f t="shared" si="22"/>
        <v>0</v>
      </c>
      <c r="AB45" s="84">
        <f t="shared" si="22"/>
        <v>0</v>
      </c>
      <c r="AC45" s="85">
        <f t="shared" si="22"/>
        <v>22.220067906838565</v>
      </c>
      <c r="AD45" s="84">
        <f t="shared" si="22"/>
        <v>0.11728453608230197</v>
      </c>
      <c r="AE45" s="84">
        <f t="shared" si="22"/>
        <v>0</v>
      </c>
      <c r="AF45" s="84">
        <f t="shared" si="22"/>
        <v>0</v>
      </c>
      <c r="AG45" s="84">
        <f t="shared" si="22"/>
        <v>22.102783370756264</v>
      </c>
      <c r="AH45" s="84">
        <f t="shared" si="22"/>
        <v>0</v>
      </c>
      <c r="AI45" s="200">
        <f t="shared" si="26"/>
        <v>67.67255402466202</v>
      </c>
      <c r="AJ45" s="131" t="str">
        <f t="shared" si="27"/>
        <v/>
      </c>
    </row>
    <row r="46" spans="1:36" ht="15">
      <c r="A46" s="149" t="s">
        <v>57</v>
      </c>
      <c r="B46" s="48">
        <f t="shared" si="23"/>
        <v>0.66246923871927965</v>
      </c>
      <c r="C46" s="48">
        <f t="shared" si="23"/>
        <v>4.8338519651909403E-3</v>
      </c>
      <c r="D46" s="48">
        <f t="shared" si="23"/>
        <v>1.401521023013467E-4</v>
      </c>
      <c r="E46" s="48">
        <f t="shared" si="23"/>
        <v>0</v>
      </c>
      <c r="F46" s="304">
        <v>0</v>
      </c>
      <c r="G46" s="48">
        <f t="shared" si="20"/>
        <v>0</v>
      </c>
      <c r="H46" s="48">
        <f t="shared" si="20"/>
        <v>0</v>
      </c>
      <c r="I46" s="152">
        <f t="shared" si="24"/>
        <v>0.66744324278677192</v>
      </c>
      <c r="J46" s="139"/>
      <c r="K46" s="153" t="s">
        <v>57</v>
      </c>
      <c r="L46" s="282">
        <f t="shared" si="21"/>
        <v>0.66246923871927965</v>
      </c>
      <c r="M46" s="282">
        <f t="shared" si="21"/>
        <v>4.8338519651909403E-3</v>
      </c>
      <c r="N46" s="282">
        <f t="shared" si="21"/>
        <v>1.401521023013467E-4</v>
      </c>
      <c r="O46" s="282">
        <f t="shared" si="21"/>
        <v>0</v>
      </c>
      <c r="P46" s="282">
        <f t="shared" si="21"/>
        <v>0</v>
      </c>
      <c r="Q46" s="282">
        <f t="shared" si="21"/>
        <v>0</v>
      </c>
      <c r="R46" s="282">
        <f t="shared" si="21"/>
        <v>0</v>
      </c>
      <c r="S46" s="156">
        <f t="shared" si="25"/>
        <v>0.66744324278677192</v>
      </c>
      <c r="T46" s="139"/>
      <c r="U46" s="201" t="s">
        <v>57</v>
      </c>
      <c r="V46" s="88">
        <f t="shared" si="22"/>
        <v>0.66246923871927965</v>
      </c>
      <c r="W46" s="88">
        <f t="shared" si="22"/>
        <v>0</v>
      </c>
      <c r="X46" s="88">
        <f t="shared" si="22"/>
        <v>0</v>
      </c>
      <c r="Y46" s="88">
        <f t="shared" si="22"/>
        <v>4.8338519651909403E-3</v>
      </c>
      <c r="Z46" s="88">
        <f t="shared" si="22"/>
        <v>1.401521023013467E-4</v>
      </c>
      <c r="AA46" s="88">
        <f t="shared" si="22"/>
        <v>0</v>
      </c>
      <c r="AB46" s="88">
        <f t="shared" si="22"/>
        <v>0</v>
      </c>
      <c r="AC46" s="89">
        <f t="shared" si="22"/>
        <v>0</v>
      </c>
      <c r="AD46" s="88">
        <f t="shared" si="22"/>
        <v>0</v>
      </c>
      <c r="AE46" s="88">
        <f t="shared" si="22"/>
        <v>0</v>
      </c>
      <c r="AF46" s="88">
        <f t="shared" si="22"/>
        <v>0</v>
      </c>
      <c r="AG46" s="88">
        <f t="shared" si="22"/>
        <v>0</v>
      </c>
      <c r="AH46" s="88">
        <f t="shared" si="22"/>
        <v>0</v>
      </c>
      <c r="AI46" s="204">
        <f t="shared" si="26"/>
        <v>0.66744324278677192</v>
      </c>
      <c r="AJ46" s="131" t="str">
        <f t="shared" si="27"/>
        <v/>
      </c>
    </row>
    <row r="47" spans="1:36" ht="15">
      <c r="A47" s="157" t="s">
        <v>22</v>
      </c>
      <c r="B47" s="45">
        <f t="shared" si="23"/>
        <v>92.618275790745926</v>
      </c>
      <c r="C47" s="45">
        <f t="shared" si="23"/>
        <v>38.629235610041135</v>
      </c>
      <c r="D47" s="45">
        <f t="shared" si="23"/>
        <v>225.89068557100157</v>
      </c>
      <c r="E47" s="45">
        <f t="shared" si="23"/>
        <v>2.8160710302332155</v>
      </c>
      <c r="F47" s="304">
        <v>0</v>
      </c>
      <c r="G47" s="45">
        <f t="shared" si="20"/>
        <v>0</v>
      </c>
      <c r="H47" s="45">
        <f t="shared" si="20"/>
        <v>0</v>
      </c>
      <c r="I47" s="144">
        <f t="shared" si="24"/>
        <v>359.95426800202182</v>
      </c>
      <c r="J47" s="139"/>
      <c r="K47" s="159" t="s">
        <v>22</v>
      </c>
      <c r="L47" s="283">
        <f t="shared" si="21"/>
        <v>92.618275790745926</v>
      </c>
      <c r="M47" s="283">
        <f t="shared" si="21"/>
        <v>38.629235610041135</v>
      </c>
      <c r="N47" s="283">
        <f t="shared" si="21"/>
        <v>225.89068557100157</v>
      </c>
      <c r="O47" s="283">
        <f t="shared" si="21"/>
        <v>2.8160710302332155</v>
      </c>
      <c r="P47" s="283">
        <f t="shared" si="21"/>
        <v>54.170617628450046</v>
      </c>
      <c r="Q47" s="283">
        <f t="shared" si="21"/>
        <v>0</v>
      </c>
      <c r="R47" s="283">
        <f t="shared" si="21"/>
        <v>0</v>
      </c>
      <c r="S47" s="148">
        <f t="shared" si="25"/>
        <v>414.12488563047185</v>
      </c>
      <c r="T47" s="139"/>
      <c r="U47" s="205" t="s">
        <v>22</v>
      </c>
      <c r="V47" s="84">
        <f t="shared" si="22"/>
        <v>92.618275790745926</v>
      </c>
      <c r="W47" s="84">
        <f t="shared" si="22"/>
        <v>0</v>
      </c>
      <c r="X47" s="84">
        <f t="shared" si="22"/>
        <v>0</v>
      </c>
      <c r="Y47" s="84">
        <f t="shared" si="22"/>
        <v>38.629235610041135</v>
      </c>
      <c r="Z47" s="84">
        <f t="shared" si="22"/>
        <v>124.43854845591088</v>
      </c>
      <c r="AA47" s="84">
        <f t="shared" si="22"/>
        <v>0</v>
      </c>
      <c r="AB47" s="84">
        <f t="shared" si="22"/>
        <v>54.170617628450046</v>
      </c>
      <c r="AC47" s="85">
        <f t="shared" si="22"/>
        <v>104.26820814532388</v>
      </c>
      <c r="AD47" s="84">
        <f t="shared" si="22"/>
        <v>0</v>
      </c>
      <c r="AE47" s="84">
        <f t="shared" si="22"/>
        <v>0</v>
      </c>
      <c r="AF47" s="84">
        <f t="shared" si="22"/>
        <v>0</v>
      </c>
      <c r="AG47" s="84">
        <f t="shared" si="22"/>
        <v>101.45213711509066</v>
      </c>
      <c r="AH47" s="84">
        <f t="shared" si="22"/>
        <v>2.8160710302332155</v>
      </c>
      <c r="AI47" s="200">
        <f t="shared" si="26"/>
        <v>414.12488563047191</v>
      </c>
      <c r="AJ47" s="131" t="str">
        <f t="shared" si="27"/>
        <v/>
      </c>
    </row>
    <row r="48" spans="1:36" ht="15">
      <c r="A48" s="149" t="s">
        <v>21</v>
      </c>
      <c r="B48" s="48">
        <f t="shared" si="23"/>
        <v>1.5368413422507659</v>
      </c>
      <c r="C48" s="48">
        <f t="shared" si="23"/>
        <v>7.9672589576127467E-2</v>
      </c>
      <c r="D48" s="48">
        <f t="shared" si="23"/>
        <v>2.2067442026429477E-4</v>
      </c>
      <c r="E48" s="48">
        <f t="shared" si="23"/>
        <v>0</v>
      </c>
      <c r="F48" s="304">
        <v>0</v>
      </c>
      <c r="G48" s="48">
        <f t="shared" si="20"/>
        <v>0</v>
      </c>
      <c r="H48" s="48">
        <f t="shared" si="20"/>
        <v>0</v>
      </c>
      <c r="I48" s="152">
        <f t="shared" si="24"/>
        <v>1.6167346062471575</v>
      </c>
      <c r="J48" s="139"/>
      <c r="K48" s="153" t="s">
        <v>21</v>
      </c>
      <c r="L48" s="282">
        <f t="shared" si="21"/>
        <v>1.5368413422507659</v>
      </c>
      <c r="M48" s="282">
        <f t="shared" si="21"/>
        <v>7.9672589576127467E-2</v>
      </c>
      <c r="N48" s="282">
        <f t="shared" si="21"/>
        <v>2.2067442026429477E-4</v>
      </c>
      <c r="O48" s="282">
        <f t="shared" si="21"/>
        <v>0</v>
      </c>
      <c r="P48" s="282">
        <f t="shared" si="21"/>
        <v>0</v>
      </c>
      <c r="Q48" s="282">
        <f t="shared" si="21"/>
        <v>0</v>
      </c>
      <c r="R48" s="282">
        <f t="shared" si="21"/>
        <v>0</v>
      </c>
      <c r="S48" s="156">
        <f t="shared" si="25"/>
        <v>1.6167346062471575</v>
      </c>
      <c r="T48" s="139"/>
      <c r="U48" s="201" t="s">
        <v>58</v>
      </c>
      <c r="V48" s="88">
        <f t="shared" si="22"/>
        <v>1.5368413422507659</v>
      </c>
      <c r="W48" s="88">
        <f t="shared" si="22"/>
        <v>0</v>
      </c>
      <c r="X48" s="88">
        <f t="shared" si="22"/>
        <v>0</v>
      </c>
      <c r="Y48" s="88">
        <f t="shared" si="22"/>
        <v>7.9672589576127467E-2</v>
      </c>
      <c r="Z48" s="88">
        <f t="shared" si="22"/>
        <v>2.2067442026429477E-4</v>
      </c>
      <c r="AA48" s="88">
        <f t="shared" si="22"/>
        <v>0</v>
      </c>
      <c r="AB48" s="88">
        <f t="shared" si="22"/>
        <v>0</v>
      </c>
      <c r="AC48" s="89">
        <f t="shared" si="22"/>
        <v>0</v>
      </c>
      <c r="AD48" s="88">
        <f t="shared" si="22"/>
        <v>0</v>
      </c>
      <c r="AE48" s="88">
        <f t="shared" si="22"/>
        <v>0</v>
      </c>
      <c r="AF48" s="88">
        <f t="shared" si="22"/>
        <v>0</v>
      </c>
      <c r="AG48" s="88">
        <f t="shared" si="22"/>
        <v>0</v>
      </c>
      <c r="AH48" s="88">
        <f t="shared" si="22"/>
        <v>0</v>
      </c>
      <c r="AI48" s="204">
        <f t="shared" si="26"/>
        <v>1.6167346062471575</v>
      </c>
      <c r="AJ48" s="131" t="str">
        <f t="shared" si="27"/>
        <v/>
      </c>
    </row>
    <row r="49" spans="1:36" ht="15">
      <c r="A49" s="160" t="s">
        <v>61</v>
      </c>
      <c r="B49" s="45">
        <f t="shared" si="23"/>
        <v>4.9310711883703231</v>
      </c>
      <c r="C49" s="45">
        <f t="shared" si="23"/>
        <v>0</v>
      </c>
      <c r="D49" s="45">
        <f t="shared" si="23"/>
        <v>0</v>
      </c>
      <c r="E49" s="45">
        <f t="shared" si="23"/>
        <v>0</v>
      </c>
      <c r="F49" s="304">
        <v>0</v>
      </c>
      <c r="G49" s="45">
        <f t="shared" ref="G49:H53" si="28">G127+G153+G179+G205+G231+G257+G283+G309+G335+G361+G387+G413+G439</f>
        <v>0</v>
      </c>
      <c r="H49" s="45">
        <f t="shared" si="28"/>
        <v>0</v>
      </c>
      <c r="I49" s="144">
        <f t="shared" si="24"/>
        <v>4.9310711883703231</v>
      </c>
      <c r="J49" s="139"/>
      <c r="K49" s="161" t="s">
        <v>61</v>
      </c>
      <c r="L49" s="283">
        <f t="shared" ref="L49:R53" si="29">L127+L153+L179+L205+L231+L257+L283+L309+L335+L361+L387+L413+L439</f>
        <v>4.9310711883703231</v>
      </c>
      <c r="M49" s="283">
        <f t="shared" si="29"/>
        <v>0</v>
      </c>
      <c r="N49" s="283">
        <f t="shared" si="29"/>
        <v>0</v>
      </c>
      <c r="O49" s="283">
        <f t="shared" si="29"/>
        <v>0</v>
      </c>
      <c r="P49" s="283">
        <f t="shared" si="29"/>
        <v>0</v>
      </c>
      <c r="Q49" s="283">
        <f t="shared" si="29"/>
        <v>0</v>
      </c>
      <c r="R49" s="283">
        <f t="shared" si="29"/>
        <v>0</v>
      </c>
      <c r="S49" s="148">
        <f t="shared" si="25"/>
        <v>4.9310711883703231</v>
      </c>
      <c r="T49" s="139"/>
      <c r="U49" s="206" t="s">
        <v>59</v>
      </c>
      <c r="V49" s="84">
        <f t="shared" ref="V49:AH53" si="30">V127+V153+V179+V205+V231+V257+V283+V309+V335+V361+V387+V413+V439</f>
        <v>4.4550808813367988</v>
      </c>
      <c r="W49" s="84">
        <f t="shared" si="30"/>
        <v>0</v>
      </c>
      <c r="X49" s="84">
        <f t="shared" si="30"/>
        <v>0</v>
      </c>
      <c r="Y49" s="84">
        <f t="shared" si="30"/>
        <v>0</v>
      </c>
      <c r="Z49" s="84">
        <f t="shared" si="30"/>
        <v>0</v>
      </c>
      <c r="AA49" s="84">
        <f t="shared" si="30"/>
        <v>0</v>
      </c>
      <c r="AB49" s="84">
        <f t="shared" si="30"/>
        <v>0</v>
      </c>
      <c r="AC49" s="85">
        <f t="shared" si="30"/>
        <v>0.47599030703352407</v>
      </c>
      <c r="AD49" s="84">
        <f t="shared" si="30"/>
        <v>0.47599030703352407</v>
      </c>
      <c r="AE49" s="84">
        <f t="shared" si="30"/>
        <v>0</v>
      </c>
      <c r="AF49" s="84">
        <f t="shared" si="30"/>
        <v>0</v>
      </c>
      <c r="AG49" s="84">
        <f t="shared" si="30"/>
        <v>0</v>
      </c>
      <c r="AH49" s="84">
        <f t="shared" si="30"/>
        <v>0</v>
      </c>
      <c r="AI49" s="200">
        <f t="shared" si="26"/>
        <v>4.9310711883703231</v>
      </c>
      <c r="AJ49" s="131" t="str">
        <f t="shared" si="27"/>
        <v/>
      </c>
    </row>
    <row r="50" spans="1:36">
      <c r="A50" s="162" t="s">
        <v>23</v>
      </c>
      <c r="B50" s="55">
        <f t="shared" ref="B50:E53" si="31">B128+B154+B180+B206+B232+B258+B284+B310+B336+B362+B388+B414+B440</f>
        <v>4.9310711883703231</v>
      </c>
      <c r="C50" s="55">
        <f t="shared" si="31"/>
        <v>0</v>
      </c>
      <c r="D50" s="55">
        <f t="shared" si="31"/>
        <v>0</v>
      </c>
      <c r="E50" s="55">
        <f t="shared" si="31"/>
        <v>0</v>
      </c>
      <c r="F50" s="304">
        <v>0</v>
      </c>
      <c r="G50" s="55">
        <f t="shared" si="28"/>
        <v>0</v>
      </c>
      <c r="H50" s="55">
        <f t="shared" si="28"/>
        <v>0</v>
      </c>
      <c r="I50" s="165">
        <f t="shared" si="24"/>
        <v>4.9310711883703231</v>
      </c>
      <c r="J50" s="139"/>
      <c r="K50" s="166" t="s">
        <v>23</v>
      </c>
      <c r="L50" s="284">
        <f t="shared" si="29"/>
        <v>4.9310711883703231</v>
      </c>
      <c r="M50" s="284">
        <f t="shared" si="29"/>
        <v>0</v>
      </c>
      <c r="N50" s="284">
        <f t="shared" si="29"/>
        <v>0</v>
      </c>
      <c r="O50" s="284">
        <f t="shared" si="29"/>
        <v>0</v>
      </c>
      <c r="P50" s="284">
        <f t="shared" si="29"/>
        <v>0</v>
      </c>
      <c r="Q50" s="284">
        <f t="shared" si="29"/>
        <v>0</v>
      </c>
      <c r="R50" s="284">
        <f t="shared" si="29"/>
        <v>0</v>
      </c>
      <c r="S50" s="169">
        <f t="shared" si="25"/>
        <v>4.9310711883703231</v>
      </c>
      <c r="T50" s="139"/>
      <c r="U50" s="207" t="s">
        <v>62</v>
      </c>
      <c r="V50" s="91">
        <f t="shared" si="30"/>
        <v>4.4550808813367988</v>
      </c>
      <c r="W50" s="91">
        <f t="shared" si="30"/>
        <v>0</v>
      </c>
      <c r="X50" s="91">
        <f t="shared" si="30"/>
        <v>0</v>
      </c>
      <c r="Y50" s="91">
        <f t="shared" si="30"/>
        <v>0</v>
      </c>
      <c r="Z50" s="91">
        <f t="shared" si="30"/>
        <v>0</v>
      </c>
      <c r="AA50" s="91">
        <f t="shared" si="30"/>
        <v>0</v>
      </c>
      <c r="AB50" s="91">
        <f t="shared" si="30"/>
        <v>0</v>
      </c>
      <c r="AC50" s="268">
        <f t="shared" si="30"/>
        <v>0.47599030703352407</v>
      </c>
      <c r="AD50" s="91">
        <f t="shared" si="30"/>
        <v>0.47599030703352407</v>
      </c>
      <c r="AE50" s="91">
        <f t="shared" si="30"/>
        <v>0</v>
      </c>
      <c r="AF50" s="91">
        <f t="shared" si="30"/>
        <v>0</v>
      </c>
      <c r="AG50" s="91">
        <f t="shared" si="30"/>
        <v>0</v>
      </c>
      <c r="AH50" s="91">
        <f t="shared" si="30"/>
        <v>0</v>
      </c>
      <c r="AI50" s="209">
        <f t="shared" si="26"/>
        <v>4.9310711883703231</v>
      </c>
      <c r="AJ50" s="131" t="str">
        <f t="shared" si="27"/>
        <v/>
      </c>
    </row>
    <row r="51" spans="1:36">
      <c r="A51" s="170" t="s">
        <v>19</v>
      </c>
      <c r="B51" s="61">
        <f t="shared" si="31"/>
        <v>0</v>
      </c>
      <c r="C51" s="61">
        <f t="shared" si="31"/>
        <v>0</v>
      </c>
      <c r="D51" s="61">
        <f t="shared" si="31"/>
        <v>0</v>
      </c>
      <c r="E51" s="61">
        <f t="shared" si="31"/>
        <v>0</v>
      </c>
      <c r="F51" s="304">
        <v>0</v>
      </c>
      <c r="G51" s="61">
        <f t="shared" si="28"/>
        <v>0</v>
      </c>
      <c r="H51" s="61">
        <f t="shared" si="28"/>
        <v>0</v>
      </c>
      <c r="I51" s="173">
        <f t="shared" si="24"/>
        <v>0</v>
      </c>
      <c r="J51" s="139"/>
      <c r="K51" s="174" t="s">
        <v>19</v>
      </c>
      <c r="L51" s="285">
        <f t="shared" si="29"/>
        <v>0</v>
      </c>
      <c r="M51" s="285">
        <f t="shared" si="29"/>
        <v>0</v>
      </c>
      <c r="N51" s="285">
        <f t="shared" si="29"/>
        <v>0</v>
      </c>
      <c r="O51" s="285">
        <f t="shared" si="29"/>
        <v>0</v>
      </c>
      <c r="P51" s="285">
        <f t="shared" si="29"/>
        <v>0</v>
      </c>
      <c r="Q51" s="285">
        <f t="shared" si="29"/>
        <v>0</v>
      </c>
      <c r="R51" s="285">
        <f t="shared" si="29"/>
        <v>0</v>
      </c>
      <c r="S51" s="176">
        <f t="shared" si="25"/>
        <v>0</v>
      </c>
      <c r="T51" s="139"/>
      <c r="U51" s="210" t="s">
        <v>19</v>
      </c>
      <c r="V51" s="94">
        <f t="shared" si="30"/>
        <v>0</v>
      </c>
      <c r="W51" s="94">
        <f t="shared" si="30"/>
        <v>0</v>
      </c>
      <c r="X51" s="94">
        <f t="shared" si="30"/>
        <v>0</v>
      </c>
      <c r="Y51" s="94">
        <f t="shared" si="30"/>
        <v>0</v>
      </c>
      <c r="Z51" s="94">
        <f t="shared" si="30"/>
        <v>0</v>
      </c>
      <c r="AA51" s="94">
        <f t="shared" si="30"/>
        <v>0</v>
      </c>
      <c r="AB51" s="94">
        <f t="shared" si="30"/>
        <v>0</v>
      </c>
      <c r="AC51" s="269">
        <f t="shared" si="30"/>
        <v>0</v>
      </c>
      <c r="AD51" s="94">
        <f t="shared" si="30"/>
        <v>0</v>
      </c>
      <c r="AE51" s="94">
        <f t="shared" si="30"/>
        <v>0</v>
      </c>
      <c r="AF51" s="94">
        <f t="shared" si="30"/>
        <v>0</v>
      </c>
      <c r="AG51" s="94">
        <f t="shared" si="30"/>
        <v>0</v>
      </c>
      <c r="AH51" s="94">
        <f t="shared" si="30"/>
        <v>0</v>
      </c>
      <c r="AI51" s="213">
        <f t="shared" si="26"/>
        <v>0</v>
      </c>
      <c r="AJ51" s="131" t="str">
        <f t="shared" si="27"/>
        <v/>
      </c>
    </row>
    <row r="52" spans="1:36">
      <c r="A52" s="162" t="s">
        <v>20</v>
      </c>
      <c r="B52" s="55">
        <f t="shared" si="31"/>
        <v>0</v>
      </c>
      <c r="C52" s="55">
        <f t="shared" si="31"/>
        <v>0</v>
      </c>
      <c r="D52" s="55">
        <f t="shared" si="31"/>
        <v>0</v>
      </c>
      <c r="E52" s="55">
        <f t="shared" si="31"/>
        <v>0</v>
      </c>
      <c r="F52" s="304">
        <v>0</v>
      </c>
      <c r="G52" s="55">
        <f t="shared" si="28"/>
        <v>0</v>
      </c>
      <c r="H52" s="55">
        <f t="shared" si="28"/>
        <v>0</v>
      </c>
      <c r="I52" s="165">
        <f t="shared" si="24"/>
        <v>0</v>
      </c>
      <c r="J52" s="139"/>
      <c r="K52" s="166" t="s">
        <v>20</v>
      </c>
      <c r="L52" s="284">
        <f t="shared" si="29"/>
        <v>0</v>
      </c>
      <c r="M52" s="284">
        <f t="shared" si="29"/>
        <v>0</v>
      </c>
      <c r="N52" s="284">
        <f t="shared" si="29"/>
        <v>0</v>
      </c>
      <c r="O52" s="284">
        <f t="shared" si="29"/>
        <v>0</v>
      </c>
      <c r="P52" s="284">
        <f t="shared" si="29"/>
        <v>0</v>
      </c>
      <c r="Q52" s="284">
        <f t="shared" si="29"/>
        <v>0</v>
      </c>
      <c r="R52" s="284">
        <f t="shared" si="29"/>
        <v>0</v>
      </c>
      <c r="S52" s="169">
        <f t="shared" si="25"/>
        <v>0</v>
      </c>
      <c r="T52" s="139"/>
      <c r="U52" s="207" t="s">
        <v>20</v>
      </c>
      <c r="V52" s="91">
        <f t="shared" si="30"/>
        <v>0</v>
      </c>
      <c r="W52" s="91">
        <f t="shared" si="30"/>
        <v>0</v>
      </c>
      <c r="X52" s="91">
        <f t="shared" si="30"/>
        <v>0</v>
      </c>
      <c r="Y52" s="91">
        <f t="shared" si="30"/>
        <v>0</v>
      </c>
      <c r="Z52" s="91">
        <f t="shared" si="30"/>
        <v>0</v>
      </c>
      <c r="AA52" s="91">
        <f t="shared" si="30"/>
        <v>0</v>
      </c>
      <c r="AB52" s="91">
        <f t="shared" si="30"/>
        <v>0</v>
      </c>
      <c r="AC52" s="268">
        <f t="shared" si="30"/>
        <v>0</v>
      </c>
      <c r="AD52" s="91">
        <f t="shared" si="30"/>
        <v>0</v>
      </c>
      <c r="AE52" s="91">
        <f t="shared" si="30"/>
        <v>0</v>
      </c>
      <c r="AF52" s="91">
        <f t="shared" si="30"/>
        <v>0</v>
      </c>
      <c r="AG52" s="91">
        <f t="shared" si="30"/>
        <v>0</v>
      </c>
      <c r="AH52" s="91">
        <f t="shared" si="30"/>
        <v>0</v>
      </c>
      <c r="AI52" s="209">
        <f t="shared" si="26"/>
        <v>0</v>
      </c>
      <c r="AJ52" s="131" t="str">
        <f t="shared" si="27"/>
        <v/>
      </c>
    </row>
    <row r="53" spans="1:36" ht="15" thickBot="1">
      <c r="A53" s="177" t="s">
        <v>11</v>
      </c>
      <c r="B53" s="66">
        <f t="shared" si="31"/>
        <v>0</v>
      </c>
      <c r="C53" s="66">
        <f t="shared" si="31"/>
        <v>0</v>
      </c>
      <c r="D53" s="66">
        <f t="shared" si="31"/>
        <v>0</v>
      </c>
      <c r="E53" s="66">
        <f t="shared" si="31"/>
        <v>0</v>
      </c>
      <c r="F53" s="305">
        <v>0</v>
      </c>
      <c r="G53" s="66">
        <f t="shared" si="28"/>
        <v>0</v>
      </c>
      <c r="H53" s="66">
        <f t="shared" si="28"/>
        <v>0</v>
      </c>
      <c r="I53" s="180">
        <f t="shared" si="24"/>
        <v>0</v>
      </c>
      <c r="J53" s="139"/>
      <c r="K53" s="181" t="s">
        <v>11</v>
      </c>
      <c r="L53" s="286">
        <f t="shared" si="29"/>
        <v>0</v>
      </c>
      <c r="M53" s="286">
        <f t="shared" si="29"/>
        <v>0</v>
      </c>
      <c r="N53" s="286">
        <f t="shared" si="29"/>
        <v>0</v>
      </c>
      <c r="O53" s="286">
        <f t="shared" si="29"/>
        <v>0</v>
      </c>
      <c r="P53" s="286">
        <f t="shared" si="29"/>
        <v>0</v>
      </c>
      <c r="Q53" s="286">
        <f t="shared" si="29"/>
        <v>0</v>
      </c>
      <c r="R53" s="286">
        <f t="shared" si="29"/>
        <v>0</v>
      </c>
      <c r="S53" s="183">
        <f t="shared" si="25"/>
        <v>0</v>
      </c>
      <c r="T53" s="139"/>
      <c r="U53" s="210" t="s">
        <v>11</v>
      </c>
      <c r="V53" s="94">
        <f t="shared" si="30"/>
        <v>0</v>
      </c>
      <c r="W53" s="94">
        <f t="shared" si="30"/>
        <v>0</v>
      </c>
      <c r="X53" s="94">
        <f t="shared" si="30"/>
        <v>0</v>
      </c>
      <c r="Y53" s="94">
        <f t="shared" si="30"/>
        <v>0</v>
      </c>
      <c r="Z53" s="94">
        <f t="shared" si="30"/>
        <v>0</v>
      </c>
      <c r="AA53" s="94">
        <f t="shared" si="30"/>
        <v>0</v>
      </c>
      <c r="AB53" s="94">
        <f t="shared" si="30"/>
        <v>0</v>
      </c>
      <c r="AC53" s="269">
        <f t="shared" si="30"/>
        <v>0</v>
      </c>
      <c r="AD53" s="94">
        <f t="shared" si="30"/>
        <v>0</v>
      </c>
      <c r="AE53" s="94">
        <f t="shared" si="30"/>
        <v>0</v>
      </c>
      <c r="AF53" s="94">
        <f t="shared" si="30"/>
        <v>0</v>
      </c>
      <c r="AG53" s="94">
        <f t="shared" si="30"/>
        <v>0</v>
      </c>
      <c r="AH53" s="94">
        <f t="shared" si="30"/>
        <v>0</v>
      </c>
      <c r="AI53" s="213">
        <f t="shared" si="26"/>
        <v>0</v>
      </c>
      <c r="AJ53" s="131" t="str">
        <f t="shared" si="27"/>
        <v/>
      </c>
    </row>
    <row r="54" spans="1:36" ht="15">
      <c r="A54" s="184" t="s">
        <v>26</v>
      </c>
      <c r="B54" s="185">
        <f>SUM(B33:B49)</f>
        <v>1040.7032220644583</v>
      </c>
      <c r="C54" s="185">
        <f t="shared" ref="C54:I54" si="32">SUM(C33:C49)</f>
        <v>1638.2788547133703</v>
      </c>
      <c r="D54" s="185">
        <f t="shared" si="32"/>
        <v>2044.476021271699</v>
      </c>
      <c r="E54" s="185">
        <f t="shared" si="32"/>
        <v>2908.4403669850599</v>
      </c>
      <c r="F54" s="185">
        <f t="shared" si="32"/>
        <v>0</v>
      </c>
      <c r="G54" s="185">
        <f t="shared" si="32"/>
        <v>365.20627771827162</v>
      </c>
      <c r="H54" s="185">
        <f t="shared" si="32"/>
        <v>57.218847389497824</v>
      </c>
      <c r="I54" s="185">
        <f t="shared" si="32"/>
        <v>8054.3235901423568</v>
      </c>
      <c r="J54" s="139"/>
      <c r="K54" s="186" t="s">
        <v>26</v>
      </c>
      <c r="L54" s="185">
        <f>SUM(L33:L49)</f>
        <v>1040.7032220644583</v>
      </c>
      <c r="M54" s="185">
        <f t="shared" ref="M54:S54" si="33">SUM(M33:M49)</f>
        <v>1638.2788547133703</v>
      </c>
      <c r="N54" s="185">
        <f t="shared" si="33"/>
        <v>2044.476021271699</v>
      </c>
      <c r="O54" s="185">
        <f t="shared" si="33"/>
        <v>2908.4403669850599</v>
      </c>
      <c r="P54" s="185">
        <f t="shared" si="33"/>
        <v>682.02369244905879</v>
      </c>
      <c r="Q54" s="185">
        <f t="shared" si="33"/>
        <v>365.20627771827162</v>
      </c>
      <c r="R54" s="187">
        <f t="shared" si="33"/>
        <v>57.218847389497824</v>
      </c>
      <c r="S54" s="188">
        <f t="shared" si="33"/>
        <v>8736.3472825914141</v>
      </c>
      <c r="T54" s="139" t="str">
        <f>IF(ABS(S54-AI54)&gt;0.01,S54-AI54,"")</f>
        <v/>
      </c>
      <c r="U54" s="214" t="s">
        <v>60</v>
      </c>
      <c r="V54" s="215">
        <f>SUM(V33:V49)</f>
        <v>794.21262077888139</v>
      </c>
      <c r="W54" s="215">
        <f t="shared" ref="W54:AH54" si="34">SUM(W33:W49)</f>
        <v>236.06653997889487</v>
      </c>
      <c r="X54" s="215">
        <f t="shared" si="34"/>
        <v>365.20627771827162</v>
      </c>
      <c r="Y54" s="215">
        <f t="shared" si="34"/>
        <v>1638.2788547133703</v>
      </c>
      <c r="Z54" s="215">
        <f t="shared" si="34"/>
        <v>1870.801027627997</v>
      </c>
      <c r="AA54" s="215">
        <f t="shared" si="34"/>
        <v>2802.9874686025905</v>
      </c>
      <c r="AB54" s="215">
        <f t="shared" si="34"/>
        <v>682.02369244905879</v>
      </c>
      <c r="AC54" s="215">
        <f t="shared" si="34"/>
        <v>346.77080072235105</v>
      </c>
      <c r="AD54" s="216">
        <f t="shared" si="34"/>
        <v>10.424061306681974</v>
      </c>
      <c r="AE54" s="216">
        <f t="shared" si="34"/>
        <v>19.528180915281137</v>
      </c>
      <c r="AF54" s="216">
        <f t="shared" si="34"/>
        <v>57.218847389497824</v>
      </c>
      <c r="AG54" s="216">
        <f t="shared" si="34"/>
        <v>173.67499364370187</v>
      </c>
      <c r="AH54" s="216">
        <f t="shared" si="34"/>
        <v>85.924717467188287</v>
      </c>
      <c r="AI54" s="217">
        <f>SUM(V54:AC54)</f>
        <v>8736.3472825914159</v>
      </c>
      <c r="AJ54" s="131" t="str">
        <f t="shared" si="27"/>
        <v/>
      </c>
    </row>
    <row r="55" spans="1:36" ht="15" thickBot="1">
      <c r="A55" s="15" t="s">
        <v>100</v>
      </c>
      <c r="B55" s="100">
        <f>IF($I54=0,"-",B54/$I54)</f>
        <v>0.12921050544060203</v>
      </c>
      <c r="C55" s="100">
        <f t="shared" ref="C55:H55" si="35">IF($I54=0,"-",C54/$I54)</f>
        <v>0.20340365474246042</v>
      </c>
      <c r="D55" s="100">
        <f t="shared" si="35"/>
        <v>0.25383584336913434</v>
      </c>
      <c r="E55" s="100">
        <f t="shared" si="35"/>
        <v>0.36110299448915667</v>
      </c>
      <c r="F55" s="100">
        <f t="shared" si="35"/>
        <v>0</v>
      </c>
      <c r="G55" s="100">
        <f t="shared" si="35"/>
        <v>4.5342886169267599E-2</v>
      </c>
      <c r="H55" s="101">
        <f t="shared" si="35"/>
        <v>7.1041157893789696E-3</v>
      </c>
      <c r="I55" s="102">
        <f>SUM(B55:H55)</f>
        <v>1</v>
      </c>
      <c r="K55" s="27" t="s">
        <v>100</v>
      </c>
      <c r="L55" s="76">
        <f>IF($S54=0,"-",L54/$S54)</f>
        <v>0.11912338056183136</v>
      </c>
      <c r="M55" s="76">
        <f t="shared" ref="M55:R55" si="36">IF($S54=0,"-",M54/$S54)</f>
        <v>0.18752446551408344</v>
      </c>
      <c r="N55" s="76">
        <f t="shared" si="36"/>
        <v>0.23401954559952629</v>
      </c>
      <c r="O55" s="76">
        <f t="shared" si="36"/>
        <v>0.33291263189372039</v>
      </c>
      <c r="P55" s="76">
        <f t="shared" si="36"/>
        <v>7.8067374199752959E-2</v>
      </c>
      <c r="Q55" s="76">
        <f t="shared" si="36"/>
        <v>4.1803086107394589E-2</v>
      </c>
      <c r="R55" s="77">
        <f t="shared" si="36"/>
        <v>6.5495161236911494E-3</v>
      </c>
      <c r="S55" s="78">
        <f>SUM(L55:R55)</f>
        <v>1.0000000000000002</v>
      </c>
      <c r="U55" s="36" t="s">
        <v>100</v>
      </c>
      <c r="V55" s="103">
        <f>+V54/$AI54</f>
        <v>9.0909002937815717E-2</v>
      </c>
      <c r="W55" s="103">
        <f t="shared" ref="W55:AH55" si="37">+W54/$AI54</f>
        <v>2.7021194595743189E-2</v>
      </c>
      <c r="X55" s="103">
        <f t="shared" si="37"/>
        <v>4.1803086107394583E-2</v>
      </c>
      <c r="Y55" s="103">
        <f t="shared" si="37"/>
        <v>0.18752446551408342</v>
      </c>
      <c r="Z55" s="103">
        <f t="shared" si="37"/>
        <v>0.2141399565646698</v>
      </c>
      <c r="AA55" s="103">
        <f t="shared" si="37"/>
        <v>0.32084203820376922</v>
      </c>
      <c r="AB55" s="103">
        <f t="shared" si="37"/>
        <v>7.8067374199752931E-2</v>
      </c>
      <c r="AC55" s="103">
        <f t="shared" si="37"/>
        <v>3.9692881876771079E-2</v>
      </c>
      <c r="AD55" s="103">
        <f t="shared" si="37"/>
        <v>1.1931830282724224E-3</v>
      </c>
      <c r="AE55" s="103">
        <f t="shared" si="37"/>
        <v>2.2352798353373832E-3</v>
      </c>
      <c r="AF55" s="103">
        <f t="shared" si="37"/>
        <v>6.5495161236911476E-3</v>
      </c>
      <c r="AG55" s="103">
        <f t="shared" si="37"/>
        <v>1.9879589034856406E-2</v>
      </c>
      <c r="AH55" s="103">
        <f t="shared" si="37"/>
        <v>9.8353138546137218E-3</v>
      </c>
      <c r="AI55" s="104">
        <f>SUM(V55:AC55)</f>
        <v>1</v>
      </c>
      <c r="AJ55" s="131" t="str">
        <f t="shared" si="27"/>
        <v/>
      </c>
    </row>
    <row r="56" spans="1:36" ht="15" thickBot="1"/>
    <row r="57" spans="1:36" ht="28.5">
      <c r="A57" s="310" t="s">
        <v>49</v>
      </c>
      <c r="B57" s="135" t="s">
        <v>0</v>
      </c>
      <c r="C57" s="135" t="s">
        <v>1</v>
      </c>
      <c r="D57" s="135" t="s">
        <v>2</v>
      </c>
      <c r="E57" s="135" t="s">
        <v>3</v>
      </c>
      <c r="F57" s="135" t="s">
        <v>27</v>
      </c>
      <c r="G57" s="135" t="s">
        <v>4</v>
      </c>
      <c r="H57" s="135" t="s">
        <v>5</v>
      </c>
      <c r="I57" s="136" t="s">
        <v>6</v>
      </c>
      <c r="K57" s="312" t="s">
        <v>49</v>
      </c>
      <c r="L57" s="137" t="s">
        <v>0</v>
      </c>
      <c r="M57" s="137" t="s">
        <v>1</v>
      </c>
      <c r="N57" s="137" t="s">
        <v>2</v>
      </c>
      <c r="O57" s="137" t="s">
        <v>3</v>
      </c>
      <c r="P57" s="137" t="s">
        <v>27</v>
      </c>
      <c r="Q57" s="137" t="s">
        <v>4</v>
      </c>
      <c r="R57" s="137" t="s">
        <v>5</v>
      </c>
      <c r="S57" s="138" t="s">
        <v>6</v>
      </c>
    </row>
    <row r="58" spans="1:36" ht="15">
      <c r="A58" s="311" t="s">
        <v>49</v>
      </c>
      <c r="B58" s="294" t="s">
        <v>109</v>
      </c>
      <c r="C58" s="295"/>
      <c r="D58" s="295"/>
      <c r="E58" s="295"/>
      <c r="F58" s="295"/>
      <c r="G58" s="295"/>
      <c r="H58" s="295"/>
      <c r="I58" s="296"/>
      <c r="K58" s="313" t="s">
        <v>49</v>
      </c>
      <c r="L58" s="297" t="s">
        <v>109</v>
      </c>
      <c r="M58" s="298"/>
      <c r="N58" s="298"/>
      <c r="O58" s="298"/>
      <c r="P58" s="298"/>
      <c r="Q58" s="298"/>
      <c r="R58" s="298"/>
      <c r="S58" s="299"/>
    </row>
    <row r="59" spans="1:36" ht="15">
      <c r="A59" s="141" t="s">
        <v>7</v>
      </c>
      <c r="B59" s="314"/>
      <c r="C59" s="315"/>
      <c r="D59" s="315"/>
      <c r="E59" s="316"/>
      <c r="F59" s="42">
        <f>F449+F475+F501+F527+F553</f>
        <v>0</v>
      </c>
      <c r="G59" s="314"/>
      <c r="H59" s="316"/>
      <c r="I59" s="144">
        <f>SUM(B59:H59)</f>
        <v>0</v>
      </c>
      <c r="J59" s="139"/>
      <c r="K59" s="193" t="s">
        <v>7</v>
      </c>
      <c r="L59" s="314"/>
      <c r="M59" s="315"/>
      <c r="N59" s="315"/>
      <c r="O59" s="316"/>
      <c r="P59" s="42">
        <f>P449+P475+P501+P527+P553</f>
        <v>0</v>
      </c>
      <c r="Q59" s="314"/>
      <c r="R59" s="323"/>
      <c r="S59" s="195">
        <f>SUM(L59:R59)</f>
        <v>0</v>
      </c>
      <c r="T59" s="139"/>
    </row>
    <row r="60" spans="1:36" ht="15">
      <c r="A60" s="149" t="s">
        <v>8</v>
      </c>
      <c r="B60" s="317"/>
      <c r="C60" s="318"/>
      <c r="D60" s="318"/>
      <c r="E60" s="319"/>
      <c r="F60" s="48">
        <f t="shared" ref="F60:F79" si="38">F450+F476+F502+F528+F554</f>
        <v>0</v>
      </c>
      <c r="G60" s="317"/>
      <c r="H60" s="319"/>
      <c r="I60" s="152">
        <f t="shared" ref="I60:I79" si="39">SUM(B60:H60)</f>
        <v>0</v>
      </c>
      <c r="J60" s="139"/>
      <c r="K60" s="153" t="s">
        <v>8</v>
      </c>
      <c r="L60" s="317"/>
      <c r="M60" s="318"/>
      <c r="N60" s="318"/>
      <c r="O60" s="319"/>
      <c r="P60" s="51">
        <f t="shared" ref="P60:P79" si="40">P450+P476+P502+P528+P554</f>
        <v>0</v>
      </c>
      <c r="Q60" s="317"/>
      <c r="R60" s="324"/>
      <c r="S60" s="156">
        <f t="shared" ref="S60:S79" si="41">SUM(L60:R60)</f>
        <v>0</v>
      </c>
      <c r="T60" s="139"/>
    </row>
    <row r="61" spans="1:36" ht="15">
      <c r="A61" s="157" t="s">
        <v>10</v>
      </c>
      <c r="B61" s="317"/>
      <c r="C61" s="318"/>
      <c r="D61" s="318"/>
      <c r="E61" s="319"/>
      <c r="F61" s="45">
        <f t="shared" si="38"/>
        <v>0</v>
      </c>
      <c r="G61" s="317"/>
      <c r="H61" s="319"/>
      <c r="I61" s="144">
        <f t="shared" si="39"/>
        <v>0</v>
      </c>
      <c r="J61" s="139"/>
      <c r="K61" s="159" t="s">
        <v>10</v>
      </c>
      <c r="L61" s="317"/>
      <c r="M61" s="318"/>
      <c r="N61" s="318"/>
      <c r="O61" s="319"/>
      <c r="P61" s="45">
        <f t="shared" si="40"/>
        <v>0</v>
      </c>
      <c r="Q61" s="317"/>
      <c r="R61" s="324"/>
      <c r="S61" s="148">
        <f t="shared" si="41"/>
        <v>0</v>
      </c>
      <c r="T61" s="139"/>
    </row>
    <row r="62" spans="1:36" ht="15">
      <c r="A62" s="149" t="s">
        <v>53</v>
      </c>
      <c r="B62" s="317"/>
      <c r="C62" s="318"/>
      <c r="D62" s="318"/>
      <c r="E62" s="319"/>
      <c r="F62" s="48">
        <f t="shared" si="38"/>
        <v>0</v>
      </c>
      <c r="G62" s="317"/>
      <c r="H62" s="319"/>
      <c r="I62" s="152">
        <f t="shared" si="39"/>
        <v>0</v>
      </c>
      <c r="J62" s="139"/>
      <c r="K62" s="153" t="s">
        <v>53</v>
      </c>
      <c r="L62" s="317"/>
      <c r="M62" s="318"/>
      <c r="N62" s="318"/>
      <c r="O62" s="319"/>
      <c r="P62" s="51">
        <f t="shared" si="40"/>
        <v>0</v>
      </c>
      <c r="Q62" s="317"/>
      <c r="R62" s="324"/>
      <c r="S62" s="156">
        <f t="shared" si="41"/>
        <v>0</v>
      </c>
      <c r="T62" s="139"/>
    </row>
    <row r="63" spans="1:36" ht="15">
      <c r="A63" s="157" t="s">
        <v>16</v>
      </c>
      <c r="B63" s="317"/>
      <c r="C63" s="318"/>
      <c r="D63" s="318"/>
      <c r="E63" s="319"/>
      <c r="F63" s="45">
        <f t="shared" si="38"/>
        <v>0</v>
      </c>
      <c r="G63" s="317"/>
      <c r="H63" s="319"/>
      <c r="I63" s="144">
        <f t="shared" si="39"/>
        <v>0</v>
      </c>
      <c r="J63" s="139"/>
      <c r="K63" s="159" t="s">
        <v>16</v>
      </c>
      <c r="L63" s="317"/>
      <c r="M63" s="318"/>
      <c r="N63" s="318"/>
      <c r="O63" s="319"/>
      <c r="P63" s="45">
        <f t="shared" si="40"/>
        <v>0</v>
      </c>
      <c r="Q63" s="317"/>
      <c r="R63" s="324"/>
      <c r="S63" s="148">
        <f t="shared" si="41"/>
        <v>0</v>
      </c>
      <c r="T63" s="139"/>
    </row>
    <row r="64" spans="1:36" ht="15">
      <c r="A64" s="149" t="s">
        <v>15</v>
      </c>
      <c r="B64" s="317"/>
      <c r="C64" s="318"/>
      <c r="D64" s="318"/>
      <c r="E64" s="319"/>
      <c r="F64" s="48">
        <f t="shared" si="38"/>
        <v>0</v>
      </c>
      <c r="G64" s="317"/>
      <c r="H64" s="319"/>
      <c r="I64" s="152">
        <f t="shared" si="39"/>
        <v>0</v>
      </c>
      <c r="J64" s="139"/>
      <c r="K64" s="153" t="s">
        <v>15</v>
      </c>
      <c r="L64" s="317"/>
      <c r="M64" s="318"/>
      <c r="N64" s="318"/>
      <c r="O64" s="319"/>
      <c r="P64" s="51">
        <f t="shared" si="40"/>
        <v>0</v>
      </c>
      <c r="Q64" s="317"/>
      <c r="R64" s="324"/>
      <c r="S64" s="156">
        <f t="shared" si="41"/>
        <v>0</v>
      </c>
      <c r="T64" s="139"/>
    </row>
    <row r="65" spans="1:20" ht="15">
      <c r="A65" s="157" t="s">
        <v>55</v>
      </c>
      <c r="B65" s="317"/>
      <c r="C65" s="318"/>
      <c r="D65" s="318"/>
      <c r="E65" s="319"/>
      <c r="F65" s="45">
        <f t="shared" si="38"/>
        <v>10179.452276381702</v>
      </c>
      <c r="G65" s="317"/>
      <c r="H65" s="319"/>
      <c r="I65" s="144">
        <f t="shared" si="39"/>
        <v>10179.452276381702</v>
      </c>
      <c r="J65" s="139"/>
      <c r="K65" s="159" t="s">
        <v>55</v>
      </c>
      <c r="L65" s="317"/>
      <c r="M65" s="318"/>
      <c r="N65" s="318"/>
      <c r="O65" s="319"/>
      <c r="P65" s="45">
        <f t="shared" si="40"/>
        <v>5920.8802942296479</v>
      </c>
      <c r="Q65" s="317"/>
      <c r="R65" s="324"/>
      <c r="S65" s="148">
        <f t="shared" si="41"/>
        <v>5920.8802942296479</v>
      </c>
      <c r="T65" s="139"/>
    </row>
    <row r="66" spans="1:20" ht="15">
      <c r="A66" s="149" t="s">
        <v>12</v>
      </c>
      <c r="B66" s="317"/>
      <c r="C66" s="318"/>
      <c r="D66" s="318"/>
      <c r="E66" s="319"/>
      <c r="F66" s="48">
        <f t="shared" si="38"/>
        <v>2888.2429534729354</v>
      </c>
      <c r="G66" s="317"/>
      <c r="H66" s="319"/>
      <c r="I66" s="152">
        <f t="shared" si="39"/>
        <v>2888.2429534729354</v>
      </c>
      <c r="J66" s="139"/>
      <c r="K66" s="153" t="s">
        <v>12</v>
      </c>
      <c r="L66" s="317"/>
      <c r="M66" s="318"/>
      <c r="N66" s="318"/>
      <c r="O66" s="319"/>
      <c r="P66" s="51">
        <f t="shared" si="40"/>
        <v>1345.1827775367744</v>
      </c>
      <c r="Q66" s="317"/>
      <c r="R66" s="324"/>
      <c r="S66" s="156">
        <f t="shared" si="41"/>
        <v>1345.1827775367744</v>
      </c>
      <c r="T66" s="139"/>
    </row>
    <row r="67" spans="1:20" ht="15">
      <c r="A67" s="157" t="s">
        <v>56</v>
      </c>
      <c r="B67" s="317"/>
      <c r="C67" s="318"/>
      <c r="D67" s="318"/>
      <c r="E67" s="319"/>
      <c r="F67" s="45">
        <f t="shared" si="38"/>
        <v>38.232934786555965</v>
      </c>
      <c r="G67" s="317"/>
      <c r="H67" s="319"/>
      <c r="I67" s="144">
        <f t="shared" si="39"/>
        <v>38.232934786555965</v>
      </c>
      <c r="J67" s="139"/>
      <c r="K67" s="159" t="s">
        <v>56</v>
      </c>
      <c r="L67" s="317"/>
      <c r="M67" s="318"/>
      <c r="N67" s="318"/>
      <c r="O67" s="319"/>
      <c r="P67" s="45">
        <f t="shared" si="40"/>
        <v>0</v>
      </c>
      <c r="Q67" s="317"/>
      <c r="R67" s="324"/>
      <c r="S67" s="148">
        <f t="shared" si="41"/>
        <v>0</v>
      </c>
      <c r="T67" s="139"/>
    </row>
    <row r="68" spans="1:20" ht="15">
      <c r="A68" s="149" t="s">
        <v>17</v>
      </c>
      <c r="B68" s="317"/>
      <c r="C68" s="318"/>
      <c r="D68" s="318"/>
      <c r="E68" s="319"/>
      <c r="F68" s="48">
        <f t="shared" si="38"/>
        <v>4.815098844785429</v>
      </c>
      <c r="G68" s="317"/>
      <c r="H68" s="319"/>
      <c r="I68" s="152">
        <f t="shared" si="39"/>
        <v>4.815098844785429</v>
      </c>
      <c r="J68" s="139"/>
      <c r="K68" s="153" t="s">
        <v>17</v>
      </c>
      <c r="L68" s="317"/>
      <c r="M68" s="318"/>
      <c r="N68" s="318"/>
      <c r="O68" s="319"/>
      <c r="P68" s="51">
        <f t="shared" si="40"/>
        <v>3.7081735812237491</v>
      </c>
      <c r="Q68" s="317"/>
      <c r="R68" s="324"/>
      <c r="S68" s="156">
        <f t="shared" si="41"/>
        <v>3.7081735812237491</v>
      </c>
      <c r="T68" s="139"/>
    </row>
    <row r="69" spans="1:20" ht="15">
      <c r="A69" s="157" t="s">
        <v>141</v>
      </c>
      <c r="B69" s="317"/>
      <c r="C69" s="318"/>
      <c r="D69" s="318"/>
      <c r="E69" s="319"/>
      <c r="F69" s="45">
        <f t="shared" si="38"/>
        <v>44.374711758904105</v>
      </c>
      <c r="G69" s="317"/>
      <c r="H69" s="319"/>
      <c r="I69" s="144">
        <f t="shared" si="39"/>
        <v>44.374711758904105</v>
      </c>
      <c r="J69" s="139"/>
      <c r="K69" s="159" t="s">
        <v>141</v>
      </c>
      <c r="L69" s="317"/>
      <c r="M69" s="318"/>
      <c r="N69" s="318"/>
      <c r="O69" s="319"/>
      <c r="P69" s="45">
        <f t="shared" si="40"/>
        <v>29.719323155543719</v>
      </c>
      <c r="Q69" s="317"/>
      <c r="R69" s="324"/>
      <c r="S69" s="148">
        <f t="shared" si="41"/>
        <v>29.719323155543719</v>
      </c>
      <c r="T69" s="139"/>
    </row>
    <row r="70" spans="1:20" ht="15">
      <c r="A70" s="149" t="s">
        <v>25</v>
      </c>
      <c r="B70" s="317"/>
      <c r="C70" s="318"/>
      <c r="D70" s="318"/>
      <c r="E70" s="319"/>
      <c r="F70" s="48">
        <f t="shared" si="38"/>
        <v>470.05596098607225</v>
      </c>
      <c r="G70" s="317"/>
      <c r="H70" s="319"/>
      <c r="I70" s="152">
        <f t="shared" si="39"/>
        <v>470.05596098607225</v>
      </c>
      <c r="J70" s="139"/>
      <c r="K70" s="153" t="s">
        <v>25</v>
      </c>
      <c r="L70" s="317"/>
      <c r="M70" s="318"/>
      <c r="N70" s="318"/>
      <c r="O70" s="319"/>
      <c r="P70" s="51">
        <f t="shared" si="40"/>
        <v>0</v>
      </c>
      <c r="Q70" s="317"/>
      <c r="R70" s="324"/>
      <c r="S70" s="156">
        <f t="shared" si="41"/>
        <v>0</v>
      </c>
      <c r="T70" s="139"/>
    </row>
    <row r="71" spans="1:20" ht="15">
      <c r="A71" s="157" t="s">
        <v>24</v>
      </c>
      <c r="B71" s="317"/>
      <c r="C71" s="318"/>
      <c r="D71" s="318"/>
      <c r="E71" s="319"/>
      <c r="F71" s="45">
        <f t="shared" si="38"/>
        <v>0</v>
      </c>
      <c r="G71" s="317"/>
      <c r="H71" s="319"/>
      <c r="I71" s="144">
        <f t="shared" si="39"/>
        <v>0</v>
      </c>
      <c r="J71" s="139"/>
      <c r="K71" s="159" t="s">
        <v>24</v>
      </c>
      <c r="L71" s="317"/>
      <c r="M71" s="318"/>
      <c r="N71" s="318"/>
      <c r="O71" s="319"/>
      <c r="P71" s="45">
        <f t="shared" si="40"/>
        <v>0</v>
      </c>
      <c r="Q71" s="317"/>
      <c r="R71" s="324"/>
      <c r="S71" s="148">
        <f t="shared" si="41"/>
        <v>0</v>
      </c>
      <c r="T71" s="139"/>
    </row>
    <row r="72" spans="1:20" ht="15">
      <c r="A72" s="149" t="s">
        <v>57</v>
      </c>
      <c r="B72" s="317"/>
      <c r="C72" s="318"/>
      <c r="D72" s="318"/>
      <c r="E72" s="319"/>
      <c r="F72" s="48">
        <f t="shared" si="38"/>
        <v>0</v>
      </c>
      <c r="G72" s="317"/>
      <c r="H72" s="319"/>
      <c r="I72" s="152">
        <f t="shared" si="39"/>
        <v>0</v>
      </c>
      <c r="J72" s="139"/>
      <c r="K72" s="153" t="s">
        <v>57</v>
      </c>
      <c r="L72" s="317"/>
      <c r="M72" s="318"/>
      <c r="N72" s="318"/>
      <c r="O72" s="319"/>
      <c r="P72" s="51">
        <f t="shared" si="40"/>
        <v>0</v>
      </c>
      <c r="Q72" s="317"/>
      <c r="R72" s="324"/>
      <c r="S72" s="156">
        <f t="shared" si="41"/>
        <v>0</v>
      </c>
      <c r="T72" s="139"/>
    </row>
    <row r="73" spans="1:20" ht="15">
      <c r="A73" s="157" t="s">
        <v>22</v>
      </c>
      <c r="B73" s="317"/>
      <c r="C73" s="318"/>
      <c r="D73" s="318"/>
      <c r="E73" s="319"/>
      <c r="F73" s="105">
        <f t="shared" si="38"/>
        <v>942.3029080249529</v>
      </c>
      <c r="G73" s="317"/>
      <c r="H73" s="319"/>
      <c r="I73" s="144">
        <f t="shared" si="39"/>
        <v>942.3029080249529</v>
      </c>
      <c r="J73" s="139"/>
      <c r="K73" s="159" t="s">
        <v>22</v>
      </c>
      <c r="L73" s="317"/>
      <c r="M73" s="318"/>
      <c r="N73" s="318"/>
      <c r="O73" s="319"/>
      <c r="P73" s="45">
        <f t="shared" si="40"/>
        <v>596.72295080448703</v>
      </c>
      <c r="Q73" s="317"/>
      <c r="R73" s="324"/>
      <c r="S73" s="148">
        <f t="shared" si="41"/>
        <v>596.72295080448703</v>
      </c>
      <c r="T73" s="139"/>
    </row>
    <row r="74" spans="1:20" ht="15">
      <c r="A74" s="149" t="s">
        <v>21</v>
      </c>
      <c r="B74" s="317"/>
      <c r="C74" s="318"/>
      <c r="D74" s="318"/>
      <c r="E74" s="319"/>
      <c r="F74" s="48">
        <f t="shared" si="38"/>
        <v>0</v>
      </c>
      <c r="G74" s="317"/>
      <c r="H74" s="319"/>
      <c r="I74" s="152">
        <f t="shared" si="39"/>
        <v>0</v>
      </c>
      <c r="J74" s="139"/>
      <c r="K74" s="153" t="s">
        <v>21</v>
      </c>
      <c r="L74" s="317"/>
      <c r="M74" s="318"/>
      <c r="N74" s="318"/>
      <c r="O74" s="319"/>
      <c r="P74" s="51">
        <f t="shared" si="40"/>
        <v>0</v>
      </c>
      <c r="Q74" s="317"/>
      <c r="R74" s="324"/>
      <c r="S74" s="156">
        <f t="shared" si="41"/>
        <v>0</v>
      </c>
      <c r="T74" s="139"/>
    </row>
    <row r="75" spans="1:20" ht="15">
      <c r="A75" s="160" t="s">
        <v>61</v>
      </c>
      <c r="B75" s="317"/>
      <c r="C75" s="318"/>
      <c r="D75" s="318"/>
      <c r="E75" s="319"/>
      <c r="F75" s="45">
        <f t="shared" si="38"/>
        <v>0</v>
      </c>
      <c r="G75" s="317"/>
      <c r="H75" s="319"/>
      <c r="I75" s="144">
        <f t="shared" si="39"/>
        <v>0</v>
      </c>
      <c r="J75" s="139"/>
      <c r="K75" s="161" t="s">
        <v>61</v>
      </c>
      <c r="L75" s="317"/>
      <c r="M75" s="318"/>
      <c r="N75" s="318"/>
      <c r="O75" s="319"/>
      <c r="P75" s="45">
        <f t="shared" si="40"/>
        <v>0</v>
      </c>
      <c r="Q75" s="317"/>
      <c r="R75" s="324"/>
      <c r="S75" s="148">
        <f t="shared" si="41"/>
        <v>0</v>
      </c>
      <c r="T75" s="139"/>
    </row>
    <row r="76" spans="1:20">
      <c r="A76" s="162" t="s">
        <v>23</v>
      </c>
      <c r="B76" s="317"/>
      <c r="C76" s="318"/>
      <c r="D76" s="318"/>
      <c r="E76" s="319"/>
      <c r="F76" s="55">
        <f t="shared" si="38"/>
        <v>0</v>
      </c>
      <c r="G76" s="317"/>
      <c r="H76" s="319"/>
      <c r="I76" s="165">
        <f t="shared" si="39"/>
        <v>0</v>
      </c>
      <c r="J76" s="139"/>
      <c r="K76" s="166" t="s">
        <v>23</v>
      </c>
      <c r="L76" s="317"/>
      <c r="M76" s="318"/>
      <c r="N76" s="318"/>
      <c r="O76" s="319"/>
      <c r="P76" s="58">
        <f t="shared" si="40"/>
        <v>0</v>
      </c>
      <c r="Q76" s="317"/>
      <c r="R76" s="324"/>
      <c r="S76" s="169">
        <f t="shared" si="41"/>
        <v>0</v>
      </c>
      <c r="T76" s="139"/>
    </row>
    <row r="77" spans="1:20">
      <c r="A77" s="170" t="s">
        <v>19</v>
      </c>
      <c r="B77" s="317"/>
      <c r="C77" s="318"/>
      <c r="D77" s="318"/>
      <c r="E77" s="319"/>
      <c r="F77" s="61">
        <f t="shared" si="38"/>
        <v>0</v>
      </c>
      <c r="G77" s="317"/>
      <c r="H77" s="319"/>
      <c r="I77" s="173">
        <f t="shared" si="39"/>
        <v>0</v>
      </c>
      <c r="J77" s="139"/>
      <c r="K77" s="174" t="s">
        <v>19</v>
      </c>
      <c r="L77" s="317"/>
      <c r="M77" s="318"/>
      <c r="N77" s="318"/>
      <c r="O77" s="319"/>
      <c r="P77" s="61">
        <f t="shared" si="40"/>
        <v>0</v>
      </c>
      <c r="Q77" s="317"/>
      <c r="R77" s="324"/>
      <c r="S77" s="176">
        <f t="shared" si="41"/>
        <v>0</v>
      </c>
      <c r="T77" s="139"/>
    </row>
    <row r="78" spans="1:20">
      <c r="A78" s="162" t="s">
        <v>20</v>
      </c>
      <c r="B78" s="317"/>
      <c r="C78" s="318"/>
      <c r="D78" s="318"/>
      <c r="E78" s="319"/>
      <c r="F78" s="55">
        <f t="shared" si="38"/>
        <v>0</v>
      </c>
      <c r="G78" s="317"/>
      <c r="H78" s="319"/>
      <c r="I78" s="165">
        <f t="shared" si="39"/>
        <v>0</v>
      </c>
      <c r="J78" s="139"/>
      <c r="K78" s="166" t="s">
        <v>20</v>
      </c>
      <c r="L78" s="317"/>
      <c r="M78" s="318"/>
      <c r="N78" s="318"/>
      <c r="O78" s="319"/>
      <c r="P78" s="58">
        <f t="shared" si="40"/>
        <v>0</v>
      </c>
      <c r="Q78" s="317"/>
      <c r="R78" s="324"/>
      <c r="S78" s="169">
        <f t="shared" si="41"/>
        <v>0</v>
      </c>
      <c r="T78" s="139"/>
    </row>
    <row r="79" spans="1:20" ht="15" thickBot="1">
      <c r="A79" s="177" t="s">
        <v>11</v>
      </c>
      <c r="B79" s="320"/>
      <c r="C79" s="321"/>
      <c r="D79" s="321"/>
      <c r="E79" s="322"/>
      <c r="F79" s="66">
        <f t="shared" si="38"/>
        <v>0</v>
      </c>
      <c r="G79" s="320"/>
      <c r="H79" s="322"/>
      <c r="I79" s="180">
        <f t="shared" si="39"/>
        <v>0</v>
      </c>
      <c r="J79" s="139"/>
      <c r="K79" s="181" t="s">
        <v>11</v>
      </c>
      <c r="L79" s="320"/>
      <c r="M79" s="321"/>
      <c r="N79" s="321"/>
      <c r="O79" s="322"/>
      <c r="P79" s="66">
        <f t="shared" si="40"/>
        <v>0</v>
      </c>
      <c r="Q79" s="320"/>
      <c r="R79" s="325"/>
      <c r="S79" s="183">
        <f t="shared" si="41"/>
        <v>0</v>
      </c>
      <c r="T79" s="139"/>
    </row>
    <row r="80" spans="1:20" ht="15">
      <c r="A80" s="184" t="s">
        <v>26</v>
      </c>
      <c r="B80" s="185">
        <f>SUM(B59:B75)</f>
        <v>0</v>
      </c>
      <c r="C80" s="185">
        <f t="shared" ref="C80:I80" si="42">SUM(C59:C75)</f>
        <v>0</v>
      </c>
      <c r="D80" s="185">
        <f t="shared" si="42"/>
        <v>0</v>
      </c>
      <c r="E80" s="185">
        <f t="shared" si="42"/>
        <v>0</v>
      </c>
      <c r="F80" s="185">
        <f t="shared" si="42"/>
        <v>14567.476844255909</v>
      </c>
      <c r="G80" s="185">
        <f t="shared" si="42"/>
        <v>0</v>
      </c>
      <c r="H80" s="187">
        <f t="shared" si="42"/>
        <v>0</v>
      </c>
      <c r="I80" s="185">
        <f t="shared" si="42"/>
        <v>14567.476844255909</v>
      </c>
      <c r="J80" s="139"/>
      <c r="K80" s="186" t="s">
        <v>26</v>
      </c>
      <c r="L80" s="185">
        <f>SUM(L59:L75)</f>
        <v>0</v>
      </c>
      <c r="M80" s="185">
        <f t="shared" ref="M80:S80" si="43">SUM(M59:M75)</f>
        <v>0</v>
      </c>
      <c r="N80" s="185">
        <f t="shared" si="43"/>
        <v>0</v>
      </c>
      <c r="O80" s="185">
        <f t="shared" si="43"/>
        <v>0</v>
      </c>
      <c r="P80" s="185">
        <f t="shared" si="43"/>
        <v>7896.2135193076774</v>
      </c>
      <c r="Q80" s="185">
        <f t="shared" si="43"/>
        <v>0</v>
      </c>
      <c r="R80" s="187">
        <f t="shared" si="43"/>
        <v>0</v>
      </c>
      <c r="S80" s="188">
        <f t="shared" si="43"/>
        <v>7896.2135193076774</v>
      </c>
      <c r="T80" s="139"/>
    </row>
    <row r="81" spans="1:85" s="2" customFormat="1" ht="15" thickBot="1">
      <c r="A81" s="15" t="s">
        <v>100</v>
      </c>
      <c r="B81" s="100">
        <f>IF($I80=0,"-",B80/$I80)</f>
        <v>0</v>
      </c>
      <c r="C81" s="100">
        <f t="shared" ref="C81:H81" si="44">IF($I80=0,"-",C80/$I80)</f>
        <v>0</v>
      </c>
      <c r="D81" s="100">
        <f t="shared" si="44"/>
        <v>0</v>
      </c>
      <c r="E81" s="100">
        <f t="shared" si="44"/>
        <v>0</v>
      </c>
      <c r="F81" s="100">
        <f t="shared" si="44"/>
        <v>1</v>
      </c>
      <c r="G81" s="100">
        <f t="shared" si="44"/>
        <v>0</v>
      </c>
      <c r="H81" s="100">
        <f t="shared" si="44"/>
        <v>0</v>
      </c>
      <c r="I81" s="102">
        <f>SUM(B81:H81)</f>
        <v>1</v>
      </c>
      <c r="K81" s="27" t="s">
        <v>100</v>
      </c>
      <c r="L81" s="76">
        <f t="shared" ref="L81:R81" si="45">IF($S80=0,"-",L80/$S80)</f>
        <v>0</v>
      </c>
      <c r="M81" s="76">
        <f t="shared" si="45"/>
        <v>0</v>
      </c>
      <c r="N81" s="76">
        <f t="shared" si="45"/>
        <v>0</v>
      </c>
      <c r="O81" s="76">
        <f t="shared" si="45"/>
        <v>0</v>
      </c>
      <c r="P81" s="76">
        <f t="shared" si="45"/>
        <v>1</v>
      </c>
      <c r="Q81" s="76">
        <f t="shared" si="45"/>
        <v>0</v>
      </c>
      <c r="R81" s="77">
        <f t="shared" si="45"/>
        <v>0</v>
      </c>
      <c r="S81" s="78">
        <f>SUM(L81:R81)</f>
        <v>1</v>
      </c>
      <c r="BA81" s="189"/>
      <c r="BR81" s="189"/>
    </row>
    <row r="82" spans="1:85" ht="15" thickBot="1">
      <c r="A82" s="218"/>
      <c r="B82" s="218"/>
      <c r="C82" s="218"/>
      <c r="D82" s="218"/>
      <c r="E82" s="218"/>
      <c r="F82" s="218"/>
      <c r="G82" s="218"/>
      <c r="H82" s="218"/>
      <c r="I82" s="218"/>
      <c r="K82" s="218"/>
    </row>
    <row r="83" spans="1:85" ht="28.5">
      <c r="A83" s="334" t="s">
        <v>51</v>
      </c>
      <c r="B83" s="135" t="s">
        <v>0</v>
      </c>
      <c r="C83" s="135" t="s">
        <v>1</v>
      </c>
      <c r="D83" s="135" t="s">
        <v>2</v>
      </c>
      <c r="E83" s="135" t="s">
        <v>3</v>
      </c>
      <c r="F83" s="135" t="s">
        <v>27</v>
      </c>
      <c r="G83" s="135" t="s">
        <v>4</v>
      </c>
      <c r="H83" s="135" t="s">
        <v>5</v>
      </c>
      <c r="I83" s="136" t="s">
        <v>6</v>
      </c>
      <c r="K83" s="336" t="s">
        <v>51</v>
      </c>
      <c r="L83" s="137" t="s">
        <v>0</v>
      </c>
      <c r="M83" s="137" t="s">
        <v>1</v>
      </c>
      <c r="N83" s="137" t="s">
        <v>2</v>
      </c>
      <c r="O83" s="137" t="s">
        <v>3</v>
      </c>
      <c r="P83" s="137" t="s">
        <v>27</v>
      </c>
      <c r="Q83" s="137" t="s">
        <v>4</v>
      </c>
      <c r="R83" s="137" t="s">
        <v>5</v>
      </c>
      <c r="S83" s="138" t="s">
        <v>6</v>
      </c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219"/>
      <c r="BA83" s="131"/>
      <c r="BR83" s="131"/>
      <c r="CG83" s="131"/>
    </row>
    <row r="84" spans="1:85" ht="15">
      <c r="A84" s="335" t="s">
        <v>51</v>
      </c>
      <c r="B84" s="294" t="s">
        <v>109</v>
      </c>
      <c r="C84" s="295"/>
      <c r="D84" s="295"/>
      <c r="E84" s="295"/>
      <c r="F84" s="295"/>
      <c r="G84" s="295"/>
      <c r="H84" s="295"/>
      <c r="I84" s="296"/>
      <c r="K84" s="337" t="s">
        <v>51</v>
      </c>
      <c r="L84" s="297" t="s">
        <v>109</v>
      </c>
      <c r="M84" s="298"/>
      <c r="N84" s="298"/>
      <c r="O84" s="298"/>
      <c r="P84" s="298"/>
      <c r="Q84" s="298"/>
      <c r="R84" s="298"/>
      <c r="S84" s="299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220"/>
      <c r="BA84" s="131"/>
      <c r="BR84" s="131"/>
      <c r="CG84" s="131"/>
    </row>
    <row r="85" spans="1:85" ht="15">
      <c r="A85" s="141" t="s">
        <v>7</v>
      </c>
      <c r="B85" s="42">
        <f t="shared" ref="B85:H100" si="46">B579+B605+B631</f>
        <v>2.0678362948133344</v>
      </c>
      <c r="C85" s="42">
        <f t="shared" si="46"/>
        <v>0</v>
      </c>
      <c r="D85" s="42">
        <f t="shared" si="46"/>
        <v>0</v>
      </c>
      <c r="E85" s="42">
        <f t="shared" si="46"/>
        <v>0</v>
      </c>
      <c r="F85" s="42">
        <f t="shared" si="46"/>
        <v>0</v>
      </c>
      <c r="G85" s="42">
        <f t="shared" si="46"/>
        <v>0</v>
      </c>
      <c r="H85" s="42">
        <f t="shared" si="46"/>
        <v>0</v>
      </c>
      <c r="I85" s="144">
        <f>SUM(B85:H85)</f>
        <v>2.0678362948133344</v>
      </c>
      <c r="J85" s="139"/>
      <c r="K85" s="193" t="s">
        <v>7</v>
      </c>
      <c r="L85" s="42">
        <f t="shared" ref="L85:R100" si="47">L579+L605+L631</f>
        <v>2.0678362948133344</v>
      </c>
      <c r="M85" s="42">
        <f t="shared" si="47"/>
        <v>0</v>
      </c>
      <c r="N85" s="42">
        <f t="shared" si="47"/>
        <v>0</v>
      </c>
      <c r="O85" s="42">
        <f t="shared" si="47"/>
        <v>0</v>
      </c>
      <c r="P85" s="42">
        <f t="shared" si="47"/>
        <v>0</v>
      </c>
      <c r="Q85" s="42">
        <f t="shared" si="47"/>
        <v>0</v>
      </c>
      <c r="R85" s="42">
        <f t="shared" si="47"/>
        <v>0</v>
      </c>
      <c r="S85" s="195">
        <f>SUM(L85:R85)</f>
        <v>2.0678362948133344</v>
      </c>
      <c r="T85" s="139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221"/>
      <c r="BA85" s="131"/>
      <c r="BR85" s="131"/>
      <c r="CG85" s="131"/>
    </row>
    <row r="86" spans="1:85" ht="15">
      <c r="A86" s="149" t="s">
        <v>8</v>
      </c>
      <c r="B86" s="48">
        <f t="shared" si="46"/>
        <v>3.0899007968630525</v>
      </c>
      <c r="C86" s="48">
        <f t="shared" si="46"/>
        <v>0</v>
      </c>
      <c r="D86" s="48">
        <f t="shared" si="46"/>
        <v>0</v>
      </c>
      <c r="E86" s="48">
        <f t="shared" si="46"/>
        <v>0</v>
      </c>
      <c r="F86" s="48">
        <f t="shared" si="46"/>
        <v>0</v>
      </c>
      <c r="G86" s="48">
        <f t="shared" si="46"/>
        <v>0</v>
      </c>
      <c r="H86" s="48">
        <f t="shared" si="46"/>
        <v>0</v>
      </c>
      <c r="I86" s="152">
        <f t="shared" ref="I86:I105" si="48">SUM(B86:H86)</f>
        <v>3.0899007968630525</v>
      </c>
      <c r="J86" s="139"/>
      <c r="K86" s="153" t="s">
        <v>8</v>
      </c>
      <c r="L86" s="51">
        <f t="shared" si="47"/>
        <v>3.0899007968630525</v>
      </c>
      <c r="M86" s="51">
        <f t="shared" si="47"/>
        <v>0</v>
      </c>
      <c r="N86" s="51">
        <f t="shared" si="47"/>
        <v>0</v>
      </c>
      <c r="O86" s="51">
        <f t="shared" si="47"/>
        <v>0</v>
      </c>
      <c r="P86" s="51">
        <f t="shared" si="47"/>
        <v>0</v>
      </c>
      <c r="Q86" s="51">
        <f t="shared" si="47"/>
        <v>0</v>
      </c>
      <c r="R86" s="51">
        <f t="shared" si="47"/>
        <v>0</v>
      </c>
      <c r="S86" s="156">
        <f t="shared" ref="S86:S105" si="49">SUM(L86:R86)</f>
        <v>3.0899007968630525</v>
      </c>
      <c r="T86" s="139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221"/>
      <c r="BA86" s="131"/>
      <c r="BR86" s="131"/>
      <c r="CG86" s="131"/>
    </row>
    <row r="87" spans="1:85" ht="15">
      <c r="A87" s="157" t="s">
        <v>10</v>
      </c>
      <c r="B87" s="45">
        <f t="shared" si="46"/>
        <v>4.2282094374409667</v>
      </c>
      <c r="C87" s="45">
        <f t="shared" si="46"/>
        <v>0</v>
      </c>
      <c r="D87" s="45">
        <f t="shared" si="46"/>
        <v>3.0487904727047896E-4</v>
      </c>
      <c r="E87" s="45">
        <f t="shared" si="46"/>
        <v>0</v>
      </c>
      <c r="F87" s="45">
        <f t="shared" si="46"/>
        <v>0</v>
      </c>
      <c r="G87" s="45">
        <f t="shared" si="46"/>
        <v>0</v>
      </c>
      <c r="H87" s="45">
        <f t="shared" si="46"/>
        <v>0</v>
      </c>
      <c r="I87" s="144">
        <f t="shared" si="48"/>
        <v>4.2285143164882371</v>
      </c>
      <c r="J87" s="139"/>
      <c r="K87" s="159" t="s">
        <v>10</v>
      </c>
      <c r="L87" s="45">
        <f t="shared" si="47"/>
        <v>4.2282094374409667</v>
      </c>
      <c r="M87" s="45">
        <f t="shared" si="47"/>
        <v>0</v>
      </c>
      <c r="N87" s="45">
        <f t="shared" si="47"/>
        <v>3.0487904727047896E-4</v>
      </c>
      <c r="O87" s="45">
        <f t="shared" si="47"/>
        <v>0</v>
      </c>
      <c r="P87" s="45">
        <f t="shared" si="47"/>
        <v>0</v>
      </c>
      <c r="Q87" s="45">
        <f t="shared" si="47"/>
        <v>0</v>
      </c>
      <c r="R87" s="45">
        <f t="shared" si="47"/>
        <v>0</v>
      </c>
      <c r="S87" s="148">
        <f t="shared" si="49"/>
        <v>4.2285143164882371</v>
      </c>
      <c r="T87" s="139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221"/>
      <c r="BA87" s="131"/>
      <c r="BR87" s="131"/>
      <c r="CG87" s="131"/>
    </row>
    <row r="88" spans="1:85" ht="15">
      <c r="A88" s="149" t="s">
        <v>53</v>
      </c>
      <c r="B88" s="48">
        <f t="shared" si="46"/>
        <v>0</v>
      </c>
      <c r="C88" s="48">
        <f t="shared" si="46"/>
        <v>0</v>
      </c>
      <c r="D88" s="48">
        <f t="shared" si="46"/>
        <v>0</v>
      </c>
      <c r="E88" s="48">
        <f t="shared" si="46"/>
        <v>0</v>
      </c>
      <c r="F88" s="48">
        <f t="shared" si="46"/>
        <v>0</v>
      </c>
      <c r="G88" s="48">
        <f t="shared" si="46"/>
        <v>0</v>
      </c>
      <c r="H88" s="48">
        <f t="shared" si="46"/>
        <v>0</v>
      </c>
      <c r="I88" s="152">
        <f t="shared" si="48"/>
        <v>0</v>
      </c>
      <c r="J88" s="139"/>
      <c r="K88" s="153" t="s">
        <v>53</v>
      </c>
      <c r="L88" s="51">
        <f t="shared" si="47"/>
        <v>0</v>
      </c>
      <c r="M88" s="51">
        <f t="shared" si="47"/>
        <v>0</v>
      </c>
      <c r="N88" s="51">
        <f t="shared" si="47"/>
        <v>0</v>
      </c>
      <c r="O88" s="51">
        <f t="shared" si="47"/>
        <v>0</v>
      </c>
      <c r="P88" s="51">
        <f t="shared" si="47"/>
        <v>0</v>
      </c>
      <c r="Q88" s="51">
        <f t="shared" si="47"/>
        <v>0</v>
      </c>
      <c r="R88" s="51">
        <f t="shared" si="47"/>
        <v>0</v>
      </c>
      <c r="S88" s="156">
        <f t="shared" si="49"/>
        <v>0</v>
      </c>
      <c r="T88" s="139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221"/>
      <c r="BA88" s="131"/>
      <c r="BR88" s="131"/>
      <c r="CG88" s="131"/>
    </row>
    <row r="89" spans="1:85" ht="15">
      <c r="A89" s="157" t="s">
        <v>16</v>
      </c>
      <c r="B89" s="45">
        <f t="shared" si="46"/>
        <v>58.683176342031757</v>
      </c>
      <c r="C89" s="45">
        <f t="shared" si="46"/>
        <v>4.4215166808961639</v>
      </c>
      <c r="D89" s="45">
        <f t="shared" si="46"/>
        <v>2.7852809553430555</v>
      </c>
      <c r="E89" s="45">
        <f t="shared" si="46"/>
        <v>2.0784940047399481</v>
      </c>
      <c r="F89" s="45">
        <f t="shared" si="46"/>
        <v>0</v>
      </c>
      <c r="G89" s="45">
        <f t="shared" si="46"/>
        <v>0</v>
      </c>
      <c r="H89" s="45">
        <f t="shared" si="46"/>
        <v>0</v>
      </c>
      <c r="I89" s="144">
        <f t="shared" si="48"/>
        <v>67.968467983010925</v>
      </c>
      <c r="J89" s="139"/>
      <c r="K89" s="159" t="s">
        <v>16</v>
      </c>
      <c r="L89" s="45">
        <f t="shared" si="47"/>
        <v>58.683176342031757</v>
      </c>
      <c r="M89" s="45">
        <f t="shared" si="47"/>
        <v>4.4215166808961639</v>
      </c>
      <c r="N89" s="45">
        <f t="shared" si="47"/>
        <v>2.7852809553430555</v>
      </c>
      <c r="O89" s="45">
        <f t="shared" si="47"/>
        <v>2.0784940047399481</v>
      </c>
      <c r="P89" s="45">
        <f t="shared" si="47"/>
        <v>0</v>
      </c>
      <c r="Q89" s="45">
        <f t="shared" si="47"/>
        <v>0</v>
      </c>
      <c r="R89" s="45">
        <f t="shared" si="47"/>
        <v>0</v>
      </c>
      <c r="S89" s="148">
        <f t="shared" si="49"/>
        <v>67.968467983010925</v>
      </c>
      <c r="T89" s="139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221"/>
      <c r="BA89" s="131"/>
      <c r="BR89" s="131"/>
      <c r="CG89" s="131"/>
    </row>
    <row r="90" spans="1:85" ht="15">
      <c r="A90" s="149" t="s">
        <v>15</v>
      </c>
      <c r="B90" s="48">
        <f t="shared" si="46"/>
        <v>2312.0382711118391</v>
      </c>
      <c r="C90" s="48">
        <f t="shared" si="46"/>
        <v>2.7498934016675038</v>
      </c>
      <c r="D90" s="48">
        <f t="shared" si="46"/>
        <v>173.18641575181954</v>
      </c>
      <c r="E90" s="48">
        <f t="shared" si="46"/>
        <v>0</v>
      </c>
      <c r="F90" s="48">
        <f t="shared" si="46"/>
        <v>0</v>
      </c>
      <c r="G90" s="48">
        <f t="shared" si="46"/>
        <v>0</v>
      </c>
      <c r="H90" s="48">
        <f t="shared" si="46"/>
        <v>0</v>
      </c>
      <c r="I90" s="152">
        <f t="shared" si="48"/>
        <v>2487.974580265326</v>
      </c>
      <c r="J90" s="139"/>
      <c r="K90" s="153" t="s">
        <v>15</v>
      </c>
      <c r="L90" s="51">
        <f t="shared" si="47"/>
        <v>2312.0382711118391</v>
      </c>
      <c r="M90" s="51">
        <f t="shared" si="47"/>
        <v>2.7498934016675038</v>
      </c>
      <c r="N90" s="51">
        <f t="shared" si="47"/>
        <v>173.18641575181954</v>
      </c>
      <c r="O90" s="51">
        <f t="shared" si="47"/>
        <v>0</v>
      </c>
      <c r="P90" s="51">
        <f t="shared" si="47"/>
        <v>0</v>
      </c>
      <c r="Q90" s="51">
        <f t="shared" si="47"/>
        <v>0</v>
      </c>
      <c r="R90" s="51">
        <f t="shared" si="47"/>
        <v>0</v>
      </c>
      <c r="S90" s="156">
        <f t="shared" si="49"/>
        <v>2487.974580265326</v>
      </c>
      <c r="T90" s="139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221"/>
      <c r="BA90" s="131"/>
      <c r="BR90" s="131"/>
      <c r="CG90" s="131"/>
    </row>
    <row r="91" spans="1:85" ht="15">
      <c r="A91" s="157" t="s">
        <v>55</v>
      </c>
      <c r="B91" s="45">
        <f t="shared" si="46"/>
        <v>0</v>
      </c>
      <c r="C91" s="45">
        <f t="shared" si="46"/>
        <v>8.9551568162125575E-2</v>
      </c>
      <c r="D91" s="45">
        <f t="shared" si="46"/>
        <v>0.108925405946243</v>
      </c>
      <c r="E91" s="45">
        <f t="shared" si="46"/>
        <v>55.158474922965326</v>
      </c>
      <c r="F91" s="45">
        <f t="shared" si="46"/>
        <v>171.65317606390806</v>
      </c>
      <c r="G91" s="45">
        <f t="shared" si="46"/>
        <v>0</v>
      </c>
      <c r="H91" s="45">
        <f t="shared" si="46"/>
        <v>0</v>
      </c>
      <c r="I91" s="144">
        <f t="shared" si="48"/>
        <v>227.01012796098175</v>
      </c>
      <c r="J91" s="139"/>
      <c r="K91" s="159" t="s">
        <v>55</v>
      </c>
      <c r="L91" s="45">
        <f t="shared" si="47"/>
        <v>0</v>
      </c>
      <c r="M91" s="45">
        <f t="shared" si="47"/>
        <v>8.9551568162125575E-2</v>
      </c>
      <c r="N91" s="45">
        <f t="shared" si="47"/>
        <v>0.108925405946243</v>
      </c>
      <c r="O91" s="45">
        <f t="shared" si="47"/>
        <v>55.158474922965326</v>
      </c>
      <c r="P91" s="45">
        <f t="shared" si="47"/>
        <v>3857.5911634108506</v>
      </c>
      <c r="Q91" s="45">
        <f t="shared" si="47"/>
        <v>0</v>
      </c>
      <c r="R91" s="45">
        <f t="shared" si="47"/>
        <v>0</v>
      </c>
      <c r="S91" s="148">
        <f t="shared" si="49"/>
        <v>3912.9481153079241</v>
      </c>
      <c r="T91" s="139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221"/>
      <c r="BA91" s="131"/>
      <c r="BR91" s="131"/>
      <c r="CG91" s="131"/>
    </row>
    <row r="92" spans="1:85" ht="15">
      <c r="A92" s="149" t="s">
        <v>12</v>
      </c>
      <c r="B92" s="48">
        <f t="shared" si="46"/>
        <v>0</v>
      </c>
      <c r="C92" s="48">
        <f t="shared" si="46"/>
        <v>0</v>
      </c>
      <c r="D92" s="48">
        <f t="shared" si="46"/>
        <v>6.627888167296598E-4</v>
      </c>
      <c r="E92" s="48">
        <f t="shared" si="46"/>
        <v>7.8857751396773645</v>
      </c>
      <c r="F92" s="48">
        <f t="shared" si="46"/>
        <v>0</v>
      </c>
      <c r="G92" s="48">
        <f t="shared" si="46"/>
        <v>0</v>
      </c>
      <c r="H92" s="48">
        <f t="shared" si="46"/>
        <v>0</v>
      </c>
      <c r="I92" s="152">
        <f t="shared" si="48"/>
        <v>7.886437928494094</v>
      </c>
      <c r="J92" s="139"/>
      <c r="K92" s="153" t="s">
        <v>12</v>
      </c>
      <c r="L92" s="51">
        <f t="shared" si="47"/>
        <v>0</v>
      </c>
      <c r="M92" s="51">
        <f t="shared" si="47"/>
        <v>0</v>
      </c>
      <c r="N92" s="51">
        <f t="shared" si="47"/>
        <v>6.627888167296598E-4</v>
      </c>
      <c r="O92" s="51">
        <f t="shared" si="47"/>
        <v>7.8857751396773645</v>
      </c>
      <c r="P92" s="51">
        <f t="shared" si="47"/>
        <v>1516.8622634729857</v>
      </c>
      <c r="Q92" s="51">
        <f t="shared" si="47"/>
        <v>0</v>
      </c>
      <c r="R92" s="51">
        <f t="shared" si="47"/>
        <v>0</v>
      </c>
      <c r="S92" s="156">
        <f t="shared" si="49"/>
        <v>1524.7487014014798</v>
      </c>
      <c r="T92" s="139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221"/>
      <c r="BA92" s="131"/>
      <c r="BR92" s="131"/>
      <c r="CG92" s="131"/>
    </row>
    <row r="93" spans="1:85" ht="15">
      <c r="A93" s="157" t="s">
        <v>56</v>
      </c>
      <c r="B93" s="45">
        <f t="shared" si="46"/>
        <v>0</v>
      </c>
      <c r="C93" s="45">
        <f t="shared" si="46"/>
        <v>0</v>
      </c>
      <c r="D93" s="45">
        <f t="shared" si="46"/>
        <v>0</v>
      </c>
      <c r="E93" s="45">
        <f t="shared" si="46"/>
        <v>0</v>
      </c>
      <c r="F93" s="45">
        <f t="shared" si="46"/>
        <v>0</v>
      </c>
      <c r="G93" s="45">
        <f t="shared" si="46"/>
        <v>0</v>
      </c>
      <c r="H93" s="45">
        <f t="shared" si="46"/>
        <v>0</v>
      </c>
      <c r="I93" s="144">
        <f t="shared" si="48"/>
        <v>0</v>
      </c>
      <c r="J93" s="139"/>
      <c r="K93" s="159" t="s">
        <v>56</v>
      </c>
      <c r="L93" s="45">
        <f t="shared" si="47"/>
        <v>0</v>
      </c>
      <c r="M93" s="45">
        <f t="shared" si="47"/>
        <v>0</v>
      </c>
      <c r="N93" s="45">
        <f t="shared" si="47"/>
        <v>0</v>
      </c>
      <c r="O93" s="45">
        <f t="shared" si="47"/>
        <v>0</v>
      </c>
      <c r="P93" s="45">
        <f t="shared" si="47"/>
        <v>38.232934786555965</v>
      </c>
      <c r="Q93" s="45">
        <f t="shared" si="47"/>
        <v>0</v>
      </c>
      <c r="R93" s="45">
        <f t="shared" si="47"/>
        <v>0</v>
      </c>
      <c r="S93" s="148">
        <f t="shared" si="49"/>
        <v>38.232934786555965</v>
      </c>
      <c r="T93" s="139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221"/>
      <c r="BA93" s="131"/>
      <c r="BR93" s="131"/>
      <c r="CG93" s="131"/>
    </row>
    <row r="94" spans="1:85" ht="15">
      <c r="A94" s="149" t="s">
        <v>17</v>
      </c>
      <c r="B94" s="48">
        <f t="shared" si="46"/>
        <v>25.560903964848848</v>
      </c>
      <c r="C94" s="48">
        <f t="shared" si="46"/>
        <v>1.715943546626237E-2</v>
      </c>
      <c r="D94" s="48">
        <f t="shared" si="46"/>
        <v>2.0280324052492245</v>
      </c>
      <c r="E94" s="48">
        <f t="shared" si="46"/>
        <v>0.11845890335665551</v>
      </c>
      <c r="F94" s="48">
        <f t="shared" si="46"/>
        <v>0</v>
      </c>
      <c r="G94" s="48">
        <f t="shared" si="46"/>
        <v>0</v>
      </c>
      <c r="H94" s="48">
        <f t="shared" si="46"/>
        <v>0</v>
      </c>
      <c r="I94" s="152">
        <f t="shared" si="48"/>
        <v>27.724554708920987</v>
      </c>
      <c r="J94" s="139"/>
      <c r="K94" s="153" t="s">
        <v>17</v>
      </c>
      <c r="L94" s="51">
        <f t="shared" si="47"/>
        <v>25.560903964848848</v>
      </c>
      <c r="M94" s="51">
        <f t="shared" si="47"/>
        <v>1.715943546626237E-2</v>
      </c>
      <c r="N94" s="51">
        <f t="shared" si="47"/>
        <v>2.0280324052492245</v>
      </c>
      <c r="O94" s="51">
        <f t="shared" si="47"/>
        <v>0.11845890335665551</v>
      </c>
      <c r="P94" s="51">
        <f t="shared" si="47"/>
        <v>0</v>
      </c>
      <c r="Q94" s="51">
        <f t="shared" si="47"/>
        <v>0</v>
      </c>
      <c r="R94" s="51">
        <f t="shared" si="47"/>
        <v>0</v>
      </c>
      <c r="S94" s="156">
        <f t="shared" si="49"/>
        <v>27.724554708920987</v>
      </c>
      <c r="T94" s="139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221"/>
      <c r="BA94" s="131"/>
      <c r="BR94" s="131"/>
      <c r="CG94" s="131"/>
    </row>
    <row r="95" spans="1:85" ht="15">
      <c r="A95" s="157" t="s">
        <v>141</v>
      </c>
      <c r="B95" s="45">
        <f t="shared" si="46"/>
        <v>3410.3647805367377</v>
      </c>
      <c r="C95" s="45">
        <f t="shared" si="46"/>
        <v>169.22647191833198</v>
      </c>
      <c r="D95" s="45">
        <f t="shared" si="46"/>
        <v>309.53619551090515</v>
      </c>
      <c r="E95" s="45">
        <f t="shared" si="46"/>
        <v>25.988338368576699</v>
      </c>
      <c r="F95" s="45">
        <f t="shared" si="46"/>
        <v>0</v>
      </c>
      <c r="G95" s="45">
        <f t="shared" si="46"/>
        <v>0</v>
      </c>
      <c r="H95" s="45">
        <f t="shared" si="46"/>
        <v>0</v>
      </c>
      <c r="I95" s="144">
        <f t="shared" si="48"/>
        <v>3915.1157863345511</v>
      </c>
      <c r="J95" s="139"/>
      <c r="K95" s="159" t="s">
        <v>141</v>
      </c>
      <c r="L95" s="45">
        <f t="shared" si="47"/>
        <v>3410.3647805367377</v>
      </c>
      <c r="M95" s="45">
        <f t="shared" si="47"/>
        <v>169.22647191833198</v>
      </c>
      <c r="N95" s="45">
        <f t="shared" si="47"/>
        <v>309.53619551090515</v>
      </c>
      <c r="O95" s="45">
        <f t="shared" si="47"/>
        <v>25.988338368576699</v>
      </c>
      <c r="P95" s="45">
        <f t="shared" si="47"/>
        <v>0</v>
      </c>
      <c r="Q95" s="45">
        <f t="shared" si="47"/>
        <v>0</v>
      </c>
      <c r="R95" s="45">
        <f t="shared" si="47"/>
        <v>0</v>
      </c>
      <c r="S95" s="148">
        <f t="shared" si="49"/>
        <v>3915.1157863345511</v>
      </c>
      <c r="T95" s="139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221"/>
      <c r="BA95" s="131"/>
      <c r="BR95" s="131"/>
      <c r="CG95" s="131"/>
    </row>
    <row r="96" spans="1:85" ht="15">
      <c r="A96" s="149" t="s">
        <v>25</v>
      </c>
      <c r="B96" s="48">
        <f t="shared" si="46"/>
        <v>1102.3288022465331</v>
      </c>
      <c r="C96" s="48">
        <f t="shared" si="46"/>
        <v>5.1980456293747417E-2</v>
      </c>
      <c r="D96" s="48">
        <f t="shared" si="46"/>
        <v>1715.6233523782325</v>
      </c>
      <c r="E96" s="48">
        <f t="shared" si="46"/>
        <v>1295.9065687908444</v>
      </c>
      <c r="F96" s="48">
        <f t="shared" si="46"/>
        <v>0</v>
      </c>
      <c r="G96" s="48">
        <f t="shared" si="46"/>
        <v>1037.9045649933007</v>
      </c>
      <c r="H96" s="48">
        <f t="shared" si="46"/>
        <v>0.46458260139253588</v>
      </c>
      <c r="I96" s="152">
        <f t="shared" si="48"/>
        <v>5152.2798514665974</v>
      </c>
      <c r="J96" s="139"/>
      <c r="K96" s="153" t="s">
        <v>25</v>
      </c>
      <c r="L96" s="51">
        <f t="shared" si="47"/>
        <v>1102.3288022465331</v>
      </c>
      <c r="M96" s="51">
        <f t="shared" si="47"/>
        <v>5.1980456293747417E-2</v>
      </c>
      <c r="N96" s="51">
        <f t="shared" si="47"/>
        <v>1715.6233523782325</v>
      </c>
      <c r="O96" s="51">
        <f t="shared" si="47"/>
        <v>1295.9065687908444</v>
      </c>
      <c r="P96" s="51">
        <f t="shared" si="47"/>
        <v>456.79710730067302</v>
      </c>
      <c r="Q96" s="51">
        <f t="shared" si="47"/>
        <v>1037.9045649933007</v>
      </c>
      <c r="R96" s="51">
        <f t="shared" si="47"/>
        <v>0.46458260139253588</v>
      </c>
      <c r="S96" s="156">
        <f t="shared" si="49"/>
        <v>5609.0769587672703</v>
      </c>
      <c r="T96" s="139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221"/>
      <c r="BA96" s="131"/>
      <c r="BR96" s="131"/>
      <c r="CG96" s="131"/>
    </row>
    <row r="97" spans="1:85" ht="15">
      <c r="A97" s="157" t="s">
        <v>24</v>
      </c>
      <c r="B97" s="45">
        <f t="shared" si="46"/>
        <v>841.8126846637042</v>
      </c>
      <c r="C97" s="45">
        <f t="shared" si="46"/>
        <v>1.4937510683948121</v>
      </c>
      <c r="D97" s="45">
        <f t="shared" si="46"/>
        <v>79.810923111397656</v>
      </c>
      <c r="E97" s="45">
        <f t="shared" si="46"/>
        <v>0</v>
      </c>
      <c r="F97" s="45">
        <f t="shared" si="46"/>
        <v>0</v>
      </c>
      <c r="G97" s="45">
        <f t="shared" si="46"/>
        <v>0</v>
      </c>
      <c r="H97" s="45">
        <f t="shared" si="46"/>
        <v>0</v>
      </c>
      <c r="I97" s="144">
        <f t="shared" si="48"/>
        <v>923.11735884349662</v>
      </c>
      <c r="J97" s="139"/>
      <c r="K97" s="159" t="s">
        <v>24</v>
      </c>
      <c r="L97" s="45">
        <f t="shared" si="47"/>
        <v>841.8126846637042</v>
      </c>
      <c r="M97" s="45">
        <f t="shared" si="47"/>
        <v>1.4937510683948121</v>
      </c>
      <c r="N97" s="45">
        <f t="shared" si="47"/>
        <v>79.810923111397656</v>
      </c>
      <c r="O97" s="45">
        <f t="shared" si="47"/>
        <v>0</v>
      </c>
      <c r="P97" s="45">
        <f t="shared" si="47"/>
        <v>0</v>
      </c>
      <c r="Q97" s="45">
        <f t="shared" si="47"/>
        <v>0</v>
      </c>
      <c r="R97" s="45">
        <f t="shared" si="47"/>
        <v>0</v>
      </c>
      <c r="S97" s="148">
        <f t="shared" si="49"/>
        <v>923.11735884349662</v>
      </c>
      <c r="T97" s="139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221"/>
      <c r="BA97" s="131"/>
      <c r="BR97" s="131"/>
      <c r="CG97" s="131"/>
    </row>
    <row r="98" spans="1:85" ht="15">
      <c r="A98" s="149" t="s">
        <v>57</v>
      </c>
      <c r="B98" s="48">
        <f t="shared" si="46"/>
        <v>2727.605373501026</v>
      </c>
      <c r="C98" s="48">
        <f t="shared" si="46"/>
        <v>4.9956238450642649</v>
      </c>
      <c r="D98" s="48">
        <f t="shared" si="46"/>
        <v>273.60004245563181</v>
      </c>
      <c r="E98" s="48">
        <f t="shared" si="46"/>
        <v>0</v>
      </c>
      <c r="F98" s="48">
        <f t="shared" si="46"/>
        <v>0</v>
      </c>
      <c r="G98" s="48">
        <f t="shared" si="46"/>
        <v>0</v>
      </c>
      <c r="H98" s="48">
        <f t="shared" si="46"/>
        <v>0</v>
      </c>
      <c r="I98" s="152">
        <f t="shared" si="48"/>
        <v>3006.2010398017219</v>
      </c>
      <c r="J98" s="139"/>
      <c r="K98" s="153" t="s">
        <v>57</v>
      </c>
      <c r="L98" s="51">
        <f t="shared" si="47"/>
        <v>2727.605373501026</v>
      </c>
      <c r="M98" s="51">
        <f t="shared" si="47"/>
        <v>4.9956238450642649</v>
      </c>
      <c r="N98" s="51">
        <f t="shared" si="47"/>
        <v>273.60004245563181</v>
      </c>
      <c r="O98" s="51">
        <f t="shared" si="47"/>
        <v>0</v>
      </c>
      <c r="P98" s="51">
        <f t="shared" si="47"/>
        <v>0</v>
      </c>
      <c r="Q98" s="51">
        <f t="shared" si="47"/>
        <v>0</v>
      </c>
      <c r="R98" s="51">
        <f t="shared" si="47"/>
        <v>0</v>
      </c>
      <c r="S98" s="156">
        <f t="shared" si="49"/>
        <v>3006.2010398017219</v>
      </c>
      <c r="T98" s="139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221"/>
      <c r="BA98" s="131"/>
      <c r="BR98" s="131"/>
      <c r="CG98" s="131"/>
    </row>
    <row r="99" spans="1:85" ht="15">
      <c r="A99" s="157" t="s">
        <v>22</v>
      </c>
      <c r="B99" s="45">
        <f t="shared" si="46"/>
        <v>325.05068763029658</v>
      </c>
      <c r="C99" s="45">
        <f t="shared" si="46"/>
        <v>0</v>
      </c>
      <c r="D99" s="45">
        <f t="shared" si="46"/>
        <v>78.997898332114943</v>
      </c>
      <c r="E99" s="45">
        <f t="shared" si="46"/>
        <v>0.27874059618427188</v>
      </c>
      <c r="F99" s="45">
        <f t="shared" si="46"/>
        <v>11.253810924911335</v>
      </c>
      <c r="G99" s="45">
        <f t="shared" si="46"/>
        <v>0</v>
      </c>
      <c r="H99" s="45">
        <f t="shared" si="46"/>
        <v>0</v>
      </c>
      <c r="I99" s="144">
        <f t="shared" si="48"/>
        <v>415.58113748350706</v>
      </c>
      <c r="J99" s="139"/>
      <c r="K99" s="159" t="s">
        <v>22</v>
      </c>
      <c r="L99" s="45">
        <f t="shared" si="47"/>
        <v>325.05068763029658</v>
      </c>
      <c r="M99" s="45">
        <f t="shared" si="47"/>
        <v>0</v>
      </c>
      <c r="N99" s="45">
        <f t="shared" si="47"/>
        <v>78.997898332114943</v>
      </c>
      <c r="O99" s="45">
        <f t="shared" si="47"/>
        <v>0.27874059618427188</v>
      </c>
      <c r="P99" s="45">
        <f t="shared" si="47"/>
        <v>302.6631505169272</v>
      </c>
      <c r="Q99" s="45">
        <f t="shared" si="47"/>
        <v>0</v>
      </c>
      <c r="R99" s="45">
        <f t="shared" si="47"/>
        <v>0</v>
      </c>
      <c r="S99" s="148">
        <f t="shared" si="49"/>
        <v>706.9904770755229</v>
      </c>
      <c r="T99" s="139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221"/>
      <c r="BA99" s="131"/>
      <c r="BR99" s="131"/>
      <c r="CG99" s="131"/>
    </row>
    <row r="100" spans="1:85" ht="15">
      <c r="A100" s="149" t="s">
        <v>21</v>
      </c>
      <c r="B100" s="48">
        <f t="shared" si="46"/>
        <v>0</v>
      </c>
      <c r="C100" s="48">
        <f t="shared" si="46"/>
        <v>0</v>
      </c>
      <c r="D100" s="48">
        <f t="shared" si="46"/>
        <v>0</v>
      </c>
      <c r="E100" s="48">
        <f t="shared" si="46"/>
        <v>0</v>
      </c>
      <c r="F100" s="48">
        <f t="shared" si="46"/>
        <v>0</v>
      </c>
      <c r="G100" s="48">
        <f t="shared" si="46"/>
        <v>0</v>
      </c>
      <c r="H100" s="48">
        <f t="shared" si="46"/>
        <v>0</v>
      </c>
      <c r="I100" s="152">
        <f t="shared" si="48"/>
        <v>0</v>
      </c>
      <c r="J100" s="139"/>
      <c r="K100" s="153" t="s">
        <v>21</v>
      </c>
      <c r="L100" s="51">
        <f t="shared" si="47"/>
        <v>0</v>
      </c>
      <c r="M100" s="51">
        <f t="shared" si="47"/>
        <v>0</v>
      </c>
      <c r="N100" s="51">
        <f t="shared" si="47"/>
        <v>0</v>
      </c>
      <c r="O100" s="51">
        <f t="shared" si="47"/>
        <v>0</v>
      </c>
      <c r="P100" s="51">
        <f t="shared" si="47"/>
        <v>0</v>
      </c>
      <c r="Q100" s="51">
        <f t="shared" si="47"/>
        <v>0</v>
      </c>
      <c r="R100" s="51">
        <f t="shared" si="47"/>
        <v>0</v>
      </c>
      <c r="S100" s="156">
        <f t="shared" si="49"/>
        <v>0</v>
      </c>
      <c r="T100" s="139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221"/>
      <c r="BA100" s="131"/>
      <c r="BR100" s="131"/>
      <c r="CG100" s="131"/>
    </row>
    <row r="101" spans="1:85" ht="15">
      <c r="A101" s="160" t="s">
        <v>61</v>
      </c>
      <c r="B101" s="45">
        <f t="shared" ref="B101:H105" si="50">B595+B621+B647</f>
        <v>1338.6107927035716</v>
      </c>
      <c r="C101" s="45">
        <f t="shared" si="50"/>
        <v>0</v>
      </c>
      <c r="D101" s="45">
        <f t="shared" si="50"/>
        <v>408.726522518933</v>
      </c>
      <c r="E101" s="45">
        <f t="shared" si="50"/>
        <v>0</v>
      </c>
      <c r="F101" s="45">
        <f t="shared" si="50"/>
        <v>0</v>
      </c>
      <c r="G101" s="45">
        <f t="shared" si="50"/>
        <v>0</v>
      </c>
      <c r="H101" s="45">
        <f t="shared" si="50"/>
        <v>0</v>
      </c>
      <c r="I101" s="144">
        <f t="shared" si="48"/>
        <v>1747.3373152225047</v>
      </c>
      <c r="J101" s="139"/>
      <c r="K101" s="161" t="s">
        <v>61</v>
      </c>
      <c r="L101" s="45">
        <f t="shared" ref="L101:R105" si="51">L595+L621+L647</f>
        <v>1338.6107927035716</v>
      </c>
      <c r="M101" s="45">
        <f t="shared" si="51"/>
        <v>0</v>
      </c>
      <c r="N101" s="45">
        <f t="shared" si="51"/>
        <v>408.726522518933</v>
      </c>
      <c r="O101" s="45">
        <f t="shared" si="51"/>
        <v>0</v>
      </c>
      <c r="P101" s="45">
        <f t="shared" si="51"/>
        <v>0</v>
      </c>
      <c r="Q101" s="45">
        <f t="shared" si="51"/>
        <v>0</v>
      </c>
      <c r="R101" s="45">
        <f t="shared" si="51"/>
        <v>0</v>
      </c>
      <c r="S101" s="148">
        <f t="shared" si="49"/>
        <v>1747.3373152225047</v>
      </c>
      <c r="T101" s="139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221"/>
      <c r="BA101" s="131"/>
      <c r="BR101" s="131"/>
      <c r="CG101" s="131"/>
    </row>
    <row r="102" spans="1:85">
      <c r="A102" s="162" t="s">
        <v>23</v>
      </c>
      <c r="B102" s="55">
        <f t="shared" si="50"/>
        <v>1338.6107927035716</v>
      </c>
      <c r="C102" s="55">
        <f t="shared" si="50"/>
        <v>0</v>
      </c>
      <c r="D102" s="55">
        <f t="shared" si="50"/>
        <v>408.726522518933</v>
      </c>
      <c r="E102" s="55">
        <f t="shared" si="50"/>
        <v>0</v>
      </c>
      <c r="F102" s="55">
        <f t="shared" si="50"/>
        <v>0</v>
      </c>
      <c r="G102" s="55">
        <f t="shared" si="50"/>
        <v>0</v>
      </c>
      <c r="H102" s="55">
        <f t="shared" si="50"/>
        <v>0</v>
      </c>
      <c r="I102" s="165">
        <f t="shared" si="48"/>
        <v>1747.3373152225047</v>
      </c>
      <c r="J102" s="139"/>
      <c r="K102" s="166" t="s">
        <v>23</v>
      </c>
      <c r="L102" s="58">
        <f t="shared" si="51"/>
        <v>1338.6107927035716</v>
      </c>
      <c r="M102" s="58">
        <f t="shared" si="51"/>
        <v>0</v>
      </c>
      <c r="N102" s="58">
        <f t="shared" si="51"/>
        <v>408.726522518933</v>
      </c>
      <c r="O102" s="58">
        <f t="shared" si="51"/>
        <v>0</v>
      </c>
      <c r="P102" s="58">
        <f t="shared" si="51"/>
        <v>0</v>
      </c>
      <c r="Q102" s="58">
        <f t="shared" si="51"/>
        <v>0</v>
      </c>
      <c r="R102" s="58">
        <f t="shared" si="51"/>
        <v>0</v>
      </c>
      <c r="S102" s="169">
        <f t="shared" si="49"/>
        <v>1747.3373152225047</v>
      </c>
      <c r="T102" s="139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222"/>
      <c r="BA102" s="131"/>
      <c r="BR102" s="131"/>
      <c r="CG102" s="131"/>
    </row>
    <row r="103" spans="1:85">
      <c r="A103" s="170" t="s">
        <v>19</v>
      </c>
      <c r="B103" s="61">
        <f t="shared" si="50"/>
        <v>0</v>
      </c>
      <c r="C103" s="61">
        <f t="shared" si="50"/>
        <v>0</v>
      </c>
      <c r="D103" s="61">
        <f t="shared" si="50"/>
        <v>0</v>
      </c>
      <c r="E103" s="61">
        <f t="shared" si="50"/>
        <v>0</v>
      </c>
      <c r="F103" s="61">
        <f t="shared" si="50"/>
        <v>0</v>
      </c>
      <c r="G103" s="61">
        <f t="shared" si="50"/>
        <v>0</v>
      </c>
      <c r="H103" s="61">
        <f t="shared" si="50"/>
        <v>0</v>
      </c>
      <c r="I103" s="173">
        <f t="shared" si="48"/>
        <v>0</v>
      </c>
      <c r="J103" s="139"/>
      <c r="K103" s="174" t="s">
        <v>19</v>
      </c>
      <c r="L103" s="61">
        <f t="shared" si="51"/>
        <v>0</v>
      </c>
      <c r="M103" s="61">
        <f t="shared" si="51"/>
        <v>0</v>
      </c>
      <c r="N103" s="61">
        <f t="shared" si="51"/>
        <v>0</v>
      </c>
      <c r="O103" s="61">
        <f t="shared" si="51"/>
        <v>0</v>
      </c>
      <c r="P103" s="61">
        <f t="shared" si="51"/>
        <v>0</v>
      </c>
      <c r="Q103" s="61">
        <f t="shared" si="51"/>
        <v>0</v>
      </c>
      <c r="R103" s="61">
        <f t="shared" si="51"/>
        <v>0</v>
      </c>
      <c r="S103" s="176">
        <f t="shared" si="49"/>
        <v>0</v>
      </c>
      <c r="T103" s="139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222"/>
      <c r="BA103" s="131"/>
      <c r="BR103" s="131"/>
      <c r="CG103" s="131"/>
    </row>
    <row r="104" spans="1:85">
      <c r="A104" s="162" t="s">
        <v>20</v>
      </c>
      <c r="B104" s="55">
        <f t="shared" si="50"/>
        <v>0</v>
      </c>
      <c r="C104" s="55">
        <f t="shared" si="50"/>
        <v>0</v>
      </c>
      <c r="D104" s="55">
        <f t="shared" si="50"/>
        <v>0</v>
      </c>
      <c r="E104" s="55">
        <f t="shared" si="50"/>
        <v>0</v>
      </c>
      <c r="F104" s="55">
        <f t="shared" si="50"/>
        <v>0</v>
      </c>
      <c r="G104" s="55">
        <f t="shared" si="50"/>
        <v>0</v>
      </c>
      <c r="H104" s="55">
        <f t="shared" si="50"/>
        <v>0</v>
      </c>
      <c r="I104" s="165">
        <f t="shared" si="48"/>
        <v>0</v>
      </c>
      <c r="J104" s="139"/>
      <c r="K104" s="166" t="s">
        <v>20</v>
      </c>
      <c r="L104" s="58">
        <f t="shared" si="51"/>
        <v>0</v>
      </c>
      <c r="M104" s="58">
        <f t="shared" si="51"/>
        <v>0</v>
      </c>
      <c r="N104" s="58">
        <f t="shared" si="51"/>
        <v>0</v>
      </c>
      <c r="O104" s="58">
        <f t="shared" si="51"/>
        <v>0</v>
      </c>
      <c r="P104" s="58">
        <f t="shared" si="51"/>
        <v>0</v>
      </c>
      <c r="Q104" s="58">
        <f t="shared" si="51"/>
        <v>0</v>
      </c>
      <c r="R104" s="58">
        <f t="shared" si="51"/>
        <v>0</v>
      </c>
      <c r="S104" s="169">
        <f t="shared" si="49"/>
        <v>0</v>
      </c>
      <c r="T104" s="139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222"/>
      <c r="BA104" s="131"/>
      <c r="BR104" s="131"/>
      <c r="CG104" s="131"/>
    </row>
    <row r="105" spans="1:85" ht="15" thickBot="1">
      <c r="A105" s="177" t="s">
        <v>11</v>
      </c>
      <c r="B105" s="66">
        <f t="shared" si="50"/>
        <v>0</v>
      </c>
      <c r="C105" s="66">
        <f t="shared" si="50"/>
        <v>0</v>
      </c>
      <c r="D105" s="66">
        <f t="shared" si="50"/>
        <v>0</v>
      </c>
      <c r="E105" s="66">
        <f t="shared" si="50"/>
        <v>0</v>
      </c>
      <c r="F105" s="66">
        <f t="shared" si="50"/>
        <v>0</v>
      </c>
      <c r="G105" s="66">
        <f t="shared" si="50"/>
        <v>0</v>
      </c>
      <c r="H105" s="66">
        <f t="shared" si="50"/>
        <v>0</v>
      </c>
      <c r="I105" s="180">
        <f t="shared" si="48"/>
        <v>0</v>
      </c>
      <c r="J105" s="139"/>
      <c r="K105" s="181" t="s">
        <v>11</v>
      </c>
      <c r="L105" s="66">
        <f t="shared" si="51"/>
        <v>0</v>
      </c>
      <c r="M105" s="66">
        <f t="shared" si="51"/>
        <v>0</v>
      </c>
      <c r="N105" s="66">
        <f t="shared" si="51"/>
        <v>0</v>
      </c>
      <c r="O105" s="66">
        <f t="shared" si="51"/>
        <v>0</v>
      </c>
      <c r="P105" s="66">
        <f t="shared" si="51"/>
        <v>0</v>
      </c>
      <c r="Q105" s="66">
        <f t="shared" si="51"/>
        <v>0</v>
      </c>
      <c r="R105" s="66">
        <f t="shared" si="51"/>
        <v>0</v>
      </c>
      <c r="S105" s="183">
        <f t="shared" si="49"/>
        <v>0</v>
      </c>
      <c r="T105" s="139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222"/>
      <c r="BA105" s="131"/>
      <c r="BR105" s="131"/>
      <c r="CG105" s="131"/>
    </row>
    <row r="106" spans="1:85" ht="15">
      <c r="A106" s="184" t="s">
        <v>26</v>
      </c>
      <c r="B106" s="185">
        <f>SUM(B85:B101)</f>
        <v>12151.441419229706</v>
      </c>
      <c r="C106" s="185">
        <f t="shared" ref="C106:I106" si="52">SUM(C85:C101)</f>
        <v>183.04594837427683</v>
      </c>
      <c r="D106" s="185">
        <f t="shared" si="52"/>
        <v>3044.4045564934372</v>
      </c>
      <c r="E106" s="185">
        <f t="shared" si="52"/>
        <v>1387.4148507263446</v>
      </c>
      <c r="F106" s="185">
        <f t="shared" si="52"/>
        <v>182.9069869888194</v>
      </c>
      <c r="G106" s="185">
        <f t="shared" si="52"/>
        <v>1037.9045649933007</v>
      </c>
      <c r="H106" s="185">
        <f t="shared" si="52"/>
        <v>0.46458260139253588</v>
      </c>
      <c r="I106" s="185">
        <f t="shared" si="52"/>
        <v>17987.582909407272</v>
      </c>
      <c r="J106" s="139"/>
      <c r="K106" s="186" t="s">
        <v>26</v>
      </c>
      <c r="L106" s="185">
        <f>SUM(L85:L101)</f>
        <v>12151.441419229706</v>
      </c>
      <c r="M106" s="185">
        <f t="shared" ref="M106:S106" si="53">SUM(M85:M101)</f>
        <v>183.04594837427683</v>
      </c>
      <c r="N106" s="185">
        <f t="shared" si="53"/>
        <v>3044.4045564934372</v>
      </c>
      <c r="O106" s="185">
        <f t="shared" si="53"/>
        <v>1387.4148507263446</v>
      </c>
      <c r="P106" s="185">
        <f t="shared" si="53"/>
        <v>6172.1466194879922</v>
      </c>
      <c r="Q106" s="185">
        <f t="shared" si="53"/>
        <v>1037.9045649933007</v>
      </c>
      <c r="R106" s="187">
        <f t="shared" si="53"/>
        <v>0.46458260139253588</v>
      </c>
      <c r="S106" s="188">
        <f t="shared" si="53"/>
        <v>23976.822541906451</v>
      </c>
      <c r="T106" s="139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221"/>
      <c r="BA106" s="131"/>
      <c r="BR106" s="131"/>
      <c r="CG106" s="131"/>
    </row>
    <row r="107" spans="1:85" s="2" customFormat="1" ht="15" thickBot="1">
      <c r="A107" s="17" t="s">
        <v>100</v>
      </c>
      <c r="B107" s="100">
        <f>IF($I106=0,"-",B106/$I106)</f>
        <v>0.67554609646161301</v>
      </c>
      <c r="C107" s="100">
        <f t="shared" ref="C107:H107" si="54">IF($I106=0,"-",C106/$I106)</f>
        <v>1.0176239314429856E-2</v>
      </c>
      <c r="D107" s="100">
        <f t="shared" si="54"/>
        <v>0.16925034185116963</v>
      </c>
      <c r="E107" s="100">
        <f t="shared" si="54"/>
        <v>7.7131811300824901E-2</v>
      </c>
      <c r="F107" s="100">
        <f t="shared" si="54"/>
        <v>1.016851390817837E-2</v>
      </c>
      <c r="G107" s="100">
        <f t="shared" si="54"/>
        <v>5.7701169202143889E-2</v>
      </c>
      <c r="H107" s="101">
        <f t="shared" si="54"/>
        <v>2.5827961640669644E-5</v>
      </c>
      <c r="I107" s="102">
        <f>SUM(B107:H107)</f>
        <v>1.0000000000000004</v>
      </c>
      <c r="K107" s="27" t="s">
        <v>100</v>
      </c>
      <c r="L107" s="76">
        <f t="shared" ref="L107:R107" si="55">IF($S106=0,"-",L106/$S106)</f>
        <v>0.50679948929811436</v>
      </c>
      <c r="M107" s="76">
        <f t="shared" si="55"/>
        <v>7.6342871560379178E-3</v>
      </c>
      <c r="N107" s="76">
        <f t="shared" si="55"/>
        <v>0.12697281097912191</v>
      </c>
      <c r="O107" s="76">
        <f t="shared" si="55"/>
        <v>5.7864833770256037E-2</v>
      </c>
      <c r="P107" s="76">
        <f t="shared" si="55"/>
        <v>0.25742137469217935</v>
      </c>
      <c r="Q107" s="76">
        <f t="shared" si="55"/>
        <v>4.3287827783654878E-2</v>
      </c>
      <c r="R107" s="77">
        <f t="shared" si="55"/>
        <v>1.9376320635503017E-5</v>
      </c>
      <c r="S107" s="78">
        <f>SUM(L107:R107)</f>
        <v>1</v>
      </c>
      <c r="AI107" s="110"/>
    </row>
    <row r="108" spans="1:85" ht="15" thickBot="1">
      <c r="A108" s="223"/>
      <c r="B108" s="224"/>
      <c r="C108" s="224"/>
      <c r="D108" s="224"/>
      <c r="E108" s="224"/>
      <c r="F108" s="224"/>
      <c r="G108" s="224"/>
      <c r="H108" s="224"/>
      <c r="I108" s="224"/>
      <c r="K108" s="223"/>
      <c r="AI108" s="139"/>
      <c r="BA108" s="131"/>
      <c r="BR108" s="131"/>
      <c r="CG108" s="131"/>
    </row>
    <row r="109" spans="1:85" ht="28.5">
      <c r="A109" s="328" t="s">
        <v>29</v>
      </c>
      <c r="B109" s="135" t="s">
        <v>0</v>
      </c>
      <c r="C109" s="135" t="s">
        <v>1</v>
      </c>
      <c r="D109" s="135" t="s">
        <v>2</v>
      </c>
      <c r="E109" s="135" t="s">
        <v>3</v>
      </c>
      <c r="F109" s="135" t="s">
        <v>27</v>
      </c>
      <c r="G109" s="135" t="s">
        <v>4</v>
      </c>
      <c r="H109" s="135" t="s">
        <v>5</v>
      </c>
      <c r="I109" s="136" t="s">
        <v>6</v>
      </c>
      <c r="K109" s="330" t="s">
        <v>29</v>
      </c>
      <c r="L109" s="137" t="s">
        <v>0</v>
      </c>
      <c r="M109" s="137" t="s">
        <v>1</v>
      </c>
      <c r="N109" s="137" t="s">
        <v>2</v>
      </c>
      <c r="O109" s="137" t="s">
        <v>3</v>
      </c>
      <c r="P109" s="137" t="s">
        <v>27</v>
      </c>
      <c r="Q109" s="137" t="s">
        <v>4</v>
      </c>
      <c r="R109" s="137" t="s">
        <v>5</v>
      </c>
      <c r="S109" s="138" t="s">
        <v>6</v>
      </c>
      <c r="U109" s="332" t="s">
        <v>29</v>
      </c>
      <c r="V109" s="190" t="s">
        <v>69</v>
      </c>
      <c r="W109" s="190" t="s">
        <v>70</v>
      </c>
      <c r="X109" s="190" t="s">
        <v>4</v>
      </c>
      <c r="Y109" s="190" t="s">
        <v>1</v>
      </c>
      <c r="Z109" s="190" t="s">
        <v>2</v>
      </c>
      <c r="AA109" s="190" t="s">
        <v>3</v>
      </c>
      <c r="AB109" s="190" t="s">
        <v>52</v>
      </c>
      <c r="AC109" s="190" t="s">
        <v>64</v>
      </c>
      <c r="AD109" s="191" t="s">
        <v>72</v>
      </c>
      <c r="AE109" s="191" t="s">
        <v>79</v>
      </c>
      <c r="AF109" s="191" t="s">
        <v>73</v>
      </c>
      <c r="AG109" s="191" t="s">
        <v>80</v>
      </c>
      <c r="AH109" s="191" t="s">
        <v>81</v>
      </c>
      <c r="AI109" s="192" t="s">
        <v>60</v>
      </c>
      <c r="BA109" s="131"/>
      <c r="BR109" s="131"/>
      <c r="CG109" s="131"/>
    </row>
    <row r="110" spans="1:85" ht="15">
      <c r="A110" s="329" t="s">
        <v>29</v>
      </c>
      <c r="B110" s="294" t="s">
        <v>109</v>
      </c>
      <c r="C110" s="295"/>
      <c r="D110" s="295"/>
      <c r="E110" s="295"/>
      <c r="F110" s="295"/>
      <c r="G110" s="295"/>
      <c r="H110" s="295"/>
      <c r="I110" s="296"/>
      <c r="K110" s="331" t="s">
        <v>29</v>
      </c>
      <c r="L110" s="297" t="s">
        <v>109</v>
      </c>
      <c r="M110" s="298"/>
      <c r="N110" s="298"/>
      <c r="O110" s="298"/>
      <c r="P110" s="298"/>
      <c r="Q110" s="298"/>
      <c r="R110" s="298"/>
      <c r="S110" s="299"/>
      <c r="U110" s="333" t="s">
        <v>29</v>
      </c>
      <c r="V110" s="326" t="s">
        <v>109</v>
      </c>
      <c r="W110" s="326"/>
      <c r="X110" s="326"/>
      <c r="Y110" s="326"/>
      <c r="Z110" s="326"/>
      <c r="AA110" s="326"/>
      <c r="AB110" s="326"/>
      <c r="AC110" s="326"/>
      <c r="AD110" s="326"/>
      <c r="AE110" s="326"/>
      <c r="AF110" s="326"/>
      <c r="AG110" s="326"/>
      <c r="AH110" s="326"/>
      <c r="AI110" s="327"/>
      <c r="BA110" s="131"/>
      <c r="BR110" s="131"/>
      <c r="CG110" s="131"/>
    </row>
    <row r="111" spans="1:85" ht="15">
      <c r="A111" s="141" t="s">
        <v>7</v>
      </c>
      <c r="B111" s="142">
        <v>0</v>
      </c>
      <c r="C111" s="142">
        <v>0</v>
      </c>
      <c r="D111" s="142">
        <v>0</v>
      </c>
      <c r="E111" s="142">
        <v>0</v>
      </c>
      <c r="F111" s="303"/>
      <c r="G111" s="142">
        <v>0</v>
      </c>
      <c r="H111" s="143">
        <v>0</v>
      </c>
      <c r="I111" s="144">
        <f>SUM(B111:H111)</f>
        <v>0</v>
      </c>
      <c r="J111" s="139"/>
      <c r="K111" s="193" t="s">
        <v>7</v>
      </c>
      <c r="L111" s="142">
        <v>0</v>
      </c>
      <c r="M111" s="142">
        <v>0</v>
      </c>
      <c r="N111" s="142">
        <v>0</v>
      </c>
      <c r="O111" s="142">
        <v>0</v>
      </c>
      <c r="P111" s="142">
        <v>0</v>
      </c>
      <c r="Q111" s="142">
        <v>0</v>
      </c>
      <c r="R111" s="194">
        <v>0</v>
      </c>
      <c r="S111" s="195">
        <f>SUM(L111:R111)</f>
        <v>0</v>
      </c>
      <c r="U111" s="196" t="s">
        <v>7</v>
      </c>
      <c r="V111" s="197">
        <v>0</v>
      </c>
      <c r="W111" s="197">
        <v>0</v>
      </c>
      <c r="X111" s="197">
        <v>0</v>
      </c>
      <c r="Y111" s="197">
        <v>0</v>
      </c>
      <c r="Z111" s="197">
        <v>0</v>
      </c>
      <c r="AA111" s="197">
        <v>0</v>
      </c>
      <c r="AB111" s="197">
        <v>0</v>
      </c>
      <c r="AC111" s="198">
        <v>0</v>
      </c>
      <c r="AD111" s="199">
        <v>0</v>
      </c>
      <c r="AE111" s="199">
        <v>0</v>
      </c>
      <c r="AF111" s="199">
        <v>0</v>
      </c>
      <c r="AG111" s="199">
        <v>0</v>
      </c>
      <c r="AH111" s="199">
        <v>0</v>
      </c>
      <c r="AI111" s="200">
        <f>SUM(V111:AC111)</f>
        <v>0</v>
      </c>
      <c r="AJ111" s="131" t="str">
        <f>IF(ABS(S111-AI111)&gt;0.001,S111-AI111,"")</f>
        <v/>
      </c>
      <c r="BA111" s="131"/>
      <c r="BR111" s="131"/>
      <c r="CG111" s="131"/>
    </row>
    <row r="112" spans="1:85" ht="15">
      <c r="A112" s="149" t="s">
        <v>8</v>
      </c>
      <c r="B112" s="150">
        <v>0</v>
      </c>
      <c r="C112" s="150">
        <v>0</v>
      </c>
      <c r="D112" s="150">
        <v>0</v>
      </c>
      <c r="E112" s="150">
        <v>0</v>
      </c>
      <c r="F112" s="304"/>
      <c r="G112" s="150">
        <v>0</v>
      </c>
      <c r="H112" s="151">
        <v>0</v>
      </c>
      <c r="I112" s="152">
        <f t="shared" ref="I112:I131" si="56">SUM(B112:H112)</f>
        <v>0</v>
      </c>
      <c r="J112" s="139"/>
      <c r="K112" s="153" t="s">
        <v>8</v>
      </c>
      <c r="L112" s="154">
        <v>0</v>
      </c>
      <c r="M112" s="154">
        <v>0</v>
      </c>
      <c r="N112" s="154">
        <v>0</v>
      </c>
      <c r="O112" s="154">
        <v>0</v>
      </c>
      <c r="P112" s="154">
        <v>0</v>
      </c>
      <c r="Q112" s="154">
        <v>0</v>
      </c>
      <c r="R112" s="155">
        <v>0</v>
      </c>
      <c r="S112" s="156">
        <f t="shared" ref="S112:S131" si="57">SUM(L112:R112)</f>
        <v>0</v>
      </c>
      <c r="U112" s="201" t="s">
        <v>8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3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4">
        <f t="shared" ref="AI112:AI131" si="58">SUM(V112:AC112)</f>
        <v>0</v>
      </c>
      <c r="AJ112" s="131" t="str">
        <f t="shared" ref="AJ112:AJ133" si="59">IF(ABS(S112-AI112)&gt;0.001,S112-AI112,"")</f>
        <v/>
      </c>
      <c r="BA112" s="131"/>
      <c r="BR112" s="131"/>
      <c r="CG112" s="131"/>
    </row>
    <row r="113" spans="1:85" ht="15">
      <c r="A113" s="157" t="s">
        <v>10</v>
      </c>
      <c r="B113" s="146">
        <v>0</v>
      </c>
      <c r="C113" s="146">
        <v>0</v>
      </c>
      <c r="D113" s="146">
        <v>0</v>
      </c>
      <c r="E113" s="146">
        <v>0</v>
      </c>
      <c r="F113" s="304"/>
      <c r="G113" s="146">
        <v>0</v>
      </c>
      <c r="H113" s="158">
        <v>0</v>
      </c>
      <c r="I113" s="144">
        <f t="shared" si="56"/>
        <v>0</v>
      </c>
      <c r="J113" s="139"/>
      <c r="K113" s="159" t="s">
        <v>10</v>
      </c>
      <c r="L113" s="146">
        <v>0</v>
      </c>
      <c r="M113" s="146">
        <v>0</v>
      </c>
      <c r="N113" s="146">
        <v>0</v>
      </c>
      <c r="O113" s="146">
        <v>0</v>
      </c>
      <c r="P113" s="146">
        <v>0</v>
      </c>
      <c r="Q113" s="146">
        <v>0</v>
      </c>
      <c r="R113" s="147">
        <v>0</v>
      </c>
      <c r="S113" s="148">
        <f t="shared" si="57"/>
        <v>0</v>
      </c>
      <c r="U113" s="205" t="s">
        <v>10</v>
      </c>
      <c r="V113" s="197">
        <v>0</v>
      </c>
      <c r="W113" s="197">
        <v>0</v>
      </c>
      <c r="X113" s="197">
        <v>0</v>
      </c>
      <c r="Y113" s="197">
        <v>0</v>
      </c>
      <c r="Z113" s="197">
        <v>0</v>
      </c>
      <c r="AA113" s="197">
        <v>0</v>
      </c>
      <c r="AB113" s="197">
        <v>0</v>
      </c>
      <c r="AC113" s="198">
        <v>0</v>
      </c>
      <c r="AD113" s="199">
        <v>0</v>
      </c>
      <c r="AE113" s="199">
        <v>0</v>
      </c>
      <c r="AF113" s="199">
        <v>0</v>
      </c>
      <c r="AG113" s="199">
        <v>0</v>
      </c>
      <c r="AH113" s="199">
        <v>0</v>
      </c>
      <c r="AI113" s="200">
        <f t="shared" si="58"/>
        <v>0</v>
      </c>
      <c r="AJ113" s="131" t="str">
        <f t="shared" si="59"/>
        <v/>
      </c>
      <c r="BA113" s="131"/>
      <c r="BR113" s="131"/>
      <c r="CG113" s="131"/>
    </row>
    <row r="114" spans="1:85" ht="15">
      <c r="A114" s="149" t="s">
        <v>53</v>
      </c>
      <c r="B114" s="150">
        <v>0</v>
      </c>
      <c r="C114" s="150">
        <v>0</v>
      </c>
      <c r="D114" s="150">
        <v>0</v>
      </c>
      <c r="E114" s="150">
        <v>0</v>
      </c>
      <c r="F114" s="304"/>
      <c r="G114" s="150">
        <v>0</v>
      </c>
      <c r="H114" s="151">
        <v>0</v>
      </c>
      <c r="I114" s="152">
        <f t="shared" si="56"/>
        <v>0</v>
      </c>
      <c r="J114" s="139"/>
      <c r="K114" s="153" t="s">
        <v>53</v>
      </c>
      <c r="L114" s="154">
        <v>0</v>
      </c>
      <c r="M114" s="154">
        <v>0</v>
      </c>
      <c r="N114" s="154">
        <v>0</v>
      </c>
      <c r="O114" s="154">
        <v>0</v>
      </c>
      <c r="P114" s="154">
        <v>0</v>
      </c>
      <c r="Q114" s="154">
        <v>0</v>
      </c>
      <c r="R114" s="155">
        <v>0</v>
      </c>
      <c r="S114" s="156">
        <f t="shared" si="57"/>
        <v>0</v>
      </c>
      <c r="U114" s="201" t="s">
        <v>53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3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4">
        <f t="shared" si="58"/>
        <v>0</v>
      </c>
      <c r="AJ114" s="131" t="str">
        <f t="shared" si="59"/>
        <v/>
      </c>
      <c r="BA114" s="131"/>
      <c r="BR114" s="131"/>
      <c r="CG114" s="131"/>
    </row>
    <row r="115" spans="1:85" ht="15">
      <c r="A115" s="157" t="s">
        <v>16</v>
      </c>
      <c r="B115" s="146">
        <v>0</v>
      </c>
      <c r="C115" s="146">
        <v>0</v>
      </c>
      <c r="D115" s="146">
        <v>0</v>
      </c>
      <c r="E115" s="146">
        <v>0</v>
      </c>
      <c r="F115" s="304"/>
      <c r="G115" s="146">
        <v>0</v>
      </c>
      <c r="H115" s="158">
        <v>0</v>
      </c>
      <c r="I115" s="144">
        <f t="shared" si="56"/>
        <v>0</v>
      </c>
      <c r="J115" s="139"/>
      <c r="K115" s="159" t="s">
        <v>16</v>
      </c>
      <c r="L115" s="146">
        <v>0</v>
      </c>
      <c r="M115" s="146">
        <v>0</v>
      </c>
      <c r="N115" s="146">
        <v>0</v>
      </c>
      <c r="O115" s="146">
        <v>0</v>
      </c>
      <c r="P115" s="146">
        <v>0</v>
      </c>
      <c r="Q115" s="146">
        <v>0</v>
      </c>
      <c r="R115" s="147">
        <v>0</v>
      </c>
      <c r="S115" s="148">
        <f t="shared" si="57"/>
        <v>0</v>
      </c>
      <c r="U115" s="205" t="s">
        <v>16</v>
      </c>
      <c r="V115" s="197">
        <v>0</v>
      </c>
      <c r="W115" s="197">
        <v>0</v>
      </c>
      <c r="X115" s="197">
        <v>0</v>
      </c>
      <c r="Y115" s="197">
        <v>0</v>
      </c>
      <c r="Z115" s="197">
        <v>0</v>
      </c>
      <c r="AA115" s="197">
        <v>0</v>
      </c>
      <c r="AB115" s="197">
        <v>0</v>
      </c>
      <c r="AC115" s="198">
        <v>0</v>
      </c>
      <c r="AD115" s="199">
        <v>0</v>
      </c>
      <c r="AE115" s="199">
        <v>0</v>
      </c>
      <c r="AF115" s="199">
        <v>0</v>
      </c>
      <c r="AG115" s="199">
        <v>0</v>
      </c>
      <c r="AH115" s="199">
        <v>0</v>
      </c>
      <c r="AI115" s="200">
        <f t="shared" si="58"/>
        <v>0</v>
      </c>
      <c r="AJ115" s="131" t="str">
        <f t="shared" si="59"/>
        <v/>
      </c>
      <c r="BA115" s="131"/>
      <c r="BR115" s="131"/>
      <c r="CG115" s="131"/>
    </row>
    <row r="116" spans="1:85" ht="15">
      <c r="A116" s="149" t="s">
        <v>15</v>
      </c>
      <c r="B116" s="150">
        <v>0</v>
      </c>
      <c r="C116" s="150">
        <v>0</v>
      </c>
      <c r="D116" s="150">
        <v>0</v>
      </c>
      <c r="E116" s="150">
        <v>0</v>
      </c>
      <c r="F116" s="304"/>
      <c r="G116" s="150">
        <v>0</v>
      </c>
      <c r="H116" s="151">
        <v>0</v>
      </c>
      <c r="I116" s="152">
        <f t="shared" si="56"/>
        <v>0</v>
      </c>
      <c r="J116" s="139"/>
      <c r="K116" s="153" t="s">
        <v>15</v>
      </c>
      <c r="L116" s="154">
        <v>0</v>
      </c>
      <c r="M116" s="154">
        <v>0</v>
      </c>
      <c r="N116" s="154">
        <v>0</v>
      </c>
      <c r="O116" s="154">
        <v>0</v>
      </c>
      <c r="P116" s="154">
        <v>0</v>
      </c>
      <c r="Q116" s="154">
        <v>0</v>
      </c>
      <c r="R116" s="155">
        <v>0</v>
      </c>
      <c r="S116" s="156">
        <f t="shared" si="57"/>
        <v>0</v>
      </c>
      <c r="U116" s="201" t="s">
        <v>54</v>
      </c>
      <c r="V116" s="202">
        <v>0</v>
      </c>
      <c r="W116" s="202">
        <v>0</v>
      </c>
      <c r="X116" s="202">
        <v>0</v>
      </c>
      <c r="Y116" s="202">
        <v>0</v>
      </c>
      <c r="Z116" s="202">
        <v>0</v>
      </c>
      <c r="AA116" s="202">
        <v>0</v>
      </c>
      <c r="AB116" s="202">
        <v>0</v>
      </c>
      <c r="AC116" s="203">
        <v>0</v>
      </c>
      <c r="AD116" s="202">
        <v>0</v>
      </c>
      <c r="AE116" s="202">
        <v>0</v>
      </c>
      <c r="AF116" s="202">
        <v>0</v>
      </c>
      <c r="AG116" s="202">
        <v>0</v>
      </c>
      <c r="AH116" s="202">
        <v>0</v>
      </c>
      <c r="AI116" s="204">
        <f t="shared" si="58"/>
        <v>0</v>
      </c>
      <c r="AJ116" s="131" t="str">
        <f t="shared" si="59"/>
        <v/>
      </c>
      <c r="BA116" s="131"/>
      <c r="BR116" s="131"/>
      <c r="CG116" s="131"/>
    </row>
    <row r="117" spans="1:85" ht="15">
      <c r="A117" s="157" t="s">
        <v>55</v>
      </c>
      <c r="B117" s="146">
        <v>0</v>
      </c>
      <c r="C117" s="146">
        <v>0</v>
      </c>
      <c r="D117" s="146">
        <v>0</v>
      </c>
      <c r="E117" s="146">
        <v>5.1245050387347509E-2</v>
      </c>
      <c r="F117" s="304"/>
      <c r="G117" s="146">
        <v>0</v>
      </c>
      <c r="H117" s="158">
        <v>0</v>
      </c>
      <c r="I117" s="144">
        <f t="shared" si="56"/>
        <v>5.1245050387347509E-2</v>
      </c>
      <c r="J117" s="139"/>
      <c r="K117" s="159" t="s">
        <v>55</v>
      </c>
      <c r="L117" s="146">
        <v>0</v>
      </c>
      <c r="M117" s="146">
        <v>0</v>
      </c>
      <c r="N117" s="146">
        <v>0</v>
      </c>
      <c r="O117" s="146">
        <v>5.1245050387347509E-2</v>
      </c>
      <c r="P117" s="146">
        <v>0.53657437011597708</v>
      </c>
      <c r="Q117" s="146">
        <v>0</v>
      </c>
      <c r="R117" s="147">
        <v>0</v>
      </c>
      <c r="S117" s="148">
        <f t="shared" si="57"/>
        <v>0.58781942050332459</v>
      </c>
      <c r="U117" s="205" t="s">
        <v>55</v>
      </c>
      <c r="V117" s="197">
        <v>0</v>
      </c>
      <c r="W117" s="197">
        <v>0</v>
      </c>
      <c r="X117" s="197">
        <v>0</v>
      </c>
      <c r="Y117" s="197">
        <v>0</v>
      </c>
      <c r="Z117" s="197">
        <v>0</v>
      </c>
      <c r="AA117" s="197">
        <v>4.1544644007626098E-3</v>
      </c>
      <c r="AB117" s="197">
        <v>0.53657437011597708</v>
      </c>
      <c r="AC117" s="198">
        <v>4.7090585986584901E-2</v>
      </c>
      <c r="AD117" s="197">
        <v>0</v>
      </c>
      <c r="AE117" s="197">
        <v>0</v>
      </c>
      <c r="AF117" s="197">
        <v>0</v>
      </c>
      <c r="AG117" s="197">
        <v>0</v>
      </c>
      <c r="AH117" s="197">
        <v>4.7090585986584901E-2</v>
      </c>
      <c r="AI117" s="200">
        <f t="shared" si="58"/>
        <v>0.58781942050332459</v>
      </c>
      <c r="AJ117" s="131" t="str">
        <f t="shared" si="59"/>
        <v/>
      </c>
      <c r="BA117" s="131"/>
      <c r="BR117" s="131"/>
      <c r="CG117" s="131"/>
    </row>
    <row r="118" spans="1:85" ht="15">
      <c r="A118" s="149" t="s">
        <v>12</v>
      </c>
      <c r="B118" s="150">
        <v>0</v>
      </c>
      <c r="C118" s="150">
        <v>0</v>
      </c>
      <c r="D118" s="150">
        <v>0</v>
      </c>
      <c r="E118" s="150">
        <v>0</v>
      </c>
      <c r="F118" s="304"/>
      <c r="G118" s="150">
        <v>0</v>
      </c>
      <c r="H118" s="151">
        <v>0</v>
      </c>
      <c r="I118" s="152">
        <f t="shared" si="56"/>
        <v>0</v>
      </c>
      <c r="J118" s="139"/>
      <c r="K118" s="153" t="s">
        <v>12</v>
      </c>
      <c r="L118" s="154">
        <v>0</v>
      </c>
      <c r="M118" s="154">
        <v>0</v>
      </c>
      <c r="N118" s="154">
        <v>0</v>
      </c>
      <c r="O118" s="154">
        <v>0</v>
      </c>
      <c r="P118" s="154">
        <v>0</v>
      </c>
      <c r="Q118" s="154">
        <v>0</v>
      </c>
      <c r="R118" s="155">
        <v>0</v>
      </c>
      <c r="S118" s="156">
        <f t="shared" si="57"/>
        <v>0</v>
      </c>
      <c r="U118" s="201" t="s">
        <v>12</v>
      </c>
      <c r="V118" s="202">
        <v>0</v>
      </c>
      <c r="W118" s="202">
        <v>0</v>
      </c>
      <c r="X118" s="202">
        <v>0</v>
      </c>
      <c r="Y118" s="202">
        <v>0</v>
      </c>
      <c r="Z118" s="202">
        <v>0</v>
      </c>
      <c r="AA118" s="202">
        <v>0</v>
      </c>
      <c r="AB118" s="202">
        <v>0</v>
      </c>
      <c r="AC118" s="203">
        <v>0</v>
      </c>
      <c r="AD118" s="202">
        <v>0</v>
      </c>
      <c r="AE118" s="202">
        <v>0</v>
      </c>
      <c r="AF118" s="202">
        <v>0</v>
      </c>
      <c r="AG118" s="202">
        <v>0</v>
      </c>
      <c r="AH118" s="202">
        <v>0</v>
      </c>
      <c r="AI118" s="204">
        <f t="shared" si="58"/>
        <v>0</v>
      </c>
      <c r="AJ118" s="131" t="str">
        <f t="shared" si="59"/>
        <v/>
      </c>
      <c r="BA118" s="131"/>
      <c r="BR118" s="131"/>
      <c r="CG118" s="131"/>
    </row>
    <row r="119" spans="1:85" ht="15">
      <c r="A119" s="157" t="s">
        <v>56</v>
      </c>
      <c r="B119" s="146">
        <v>0</v>
      </c>
      <c r="C119" s="146">
        <v>0</v>
      </c>
      <c r="D119" s="146">
        <v>0</v>
      </c>
      <c r="E119" s="146">
        <v>0</v>
      </c>
      <c r="F119" s="304"/>
      <c r="G119" s="146">
        <v>0</v>
      </c>
      <c r="H119" s="158">
        <v>0</v>
      </c>
      <c r="I119" s="144">
        <f t="shared" si="56"/>
        <v>0</v>
      </c>
      <c r="J119" s="139"/>
      <c r="K119" s="159" t="s">
        <v>56</v>
      </c>
      <c r="L119" s="146">
        <v>0</v>
      </c>
      <c r="M119" s="146">
        <v>0</v>
      </c>
      <c r="N119" s="146">
        <v>0</v>
      </c>
      <c r="O119" s="146">
        <v>0</v>
      </c>
      <c r="P119" s="146">
        <v>0</v>
      </c>
      <c r="Q119" s="146">
        <v>0</v>
      </c>
      <c r="R119" s="147">
        <v>0</v>
      </c>
      <c r="S119" s="148">
        <f t="shared" si="57"/>
        <v>0</v>
      </c>
      <c r="U119" s="205" t="s">
        <v>56</v>
      </c>
      <c r="V119" s="197">
        <v>0</v>
      </c>
      <c r="W119" s="197">
        <v>0</v>
      </c>
      <c r="X119" s="197">
        <v>0</v>
      </c>
      <c r="Y119" s="197">
        <v>0</v>
      </c>
      <c r="Z119" s="197">
        <v>0</v>
      </c>
      <c r="AA119" s="197">
        <v>0</v>
      </c>
      <c r="AB119" s="197">
        <v>0</v>
      </c>
      <c r="AC119" s="198">
        <v>0</v>
      </c>
      <c r="AD119" s="197">
        <v>0</v>
      </c>
      <c r="AE119" s="197">
        <v>0</v>
      </c>
      <c r="AF119" s="197">
        <v>0</v>
      </c>
      <c r="AG119" s="197">
        <v>0</v>
      </c>
      <c r="AH119" s="197">
        <v>0</v>
      </c>
      <c r="AI119" s="200">
        <f t="shared" si="58"/>
        <v>0</v>
      </c>
      <c r="AJ119" s="131" t="str">
        <f t="shared" si="59"/>
        <v/>
      </c>
      <c r="BA119" s="131"/>
      <c r="BR119" s="131"/>
      <c r="CG119" s="131"/>
    </row>
    <row r="120" spans="1:85" ht="15">
      <c r="A120" s="149" t="s">
        <v>17</v>
      </c>
      <c r="B120" s="150">
        <v>0</v>
      </c>
      <c r="C120" s="150">
        <v>0</v>
      </c>
      <c r="D120" s="150">
        <v>0</v>
      </c>
      <c r="E120" s="150">
        <v>0</v>
      </c>
      <c r="F120" s="304"/>
      <c r="G120" s="150">
        <v>0</v>
      </c>
      <c r="H120" s="151">
        <v>0</v>
      </c>
      <c r="I120" s="152">
        <f t="shared" si="56"/>
        <v>0</v>
      </c>
      <c r="J120" s="139"/>
      <c r="K120" s="153" t="s">
        <v>17</v>
      </c>
      <c r="L120" s="154">
        <v>0</v>
      </c>
      <c r="M120" s="154">
        <v>0</v>
      </c>
      <c r="N120" s="154">
        <v>0</v>
      </c>
      <c r="O120" s="154">
        <v>0</v>
      </c>
      <c r="P120" s="154">
        <v>0</v>
      </c>
      <c r="Q120" s="154">
        <v>0</v>
      </c>
      <c r="R120" s="155">
        <v>0</v>
      </c>
      <c r="S120" s="156">
        <f t="shared" si="57"/>
        <v>0</v>
      </c>
      <c r="U120" s="201" t="s">
        <v>17</v>
      </c>
      <c r="V120" s="202">
        <v>0</v>
      </c>
      <c r="W120" s="202">
        <v>0</v>
      </c>
      <c r="X120" s="202">
        <v>0</v>
      </c>
      <c r="Y120" s="202">
        <v>0</v>
      </c>
      <c r="Z120" s="202">
        <v>0</v>
      </c>
      <c r="AA120" s="202">
        <v>0</v>
      </c>
      <c r="AB120" s="202">
        <v>0</v>
      </c>
      <c r="AC120" s="203">
        <v>0</v>
      </c>
      <c r="AD120" s="202">
        <v>0</v>
      </c>
      <c r="AE120" s="202">
        <v>0</v>
      </c>
      <c r="AF120" s="202">
        <v>0</v>
      </c>
      <c r="AG120" s="202">
        <v>0</v>
      </c>
      <c r="AH120" s="202">
        <v>0</v>
      </c>
      <c r="AI120" s="204">
        <f t="shared" si="58"/>
        <v>0</v>
      </c>
      <c r="AJ120" s="131" t="str">
        <f t="shared" si="59"/>
        <v/>
      </c>
      <c r="BA120" s="131"/>
      <c r="BR120" s="131"/>
      <c r="CG120" s="131"/>
    </row>
    <row r="121" spans="1:85" ht="15">
      <c r="A121" s="157" t="s">
        <v>141</v>
      </c>
      <c r="B121" s="146">
        <v>1.9514536222753978</v>
      </c>
      <c r="C121" s="146">
        <v>0.59141895377658982</v>
      </c>
      <c r="D121" s="146">
        <v>25.388238981066451</v>
      </c>
      <c r="E121" s="146">
        <v>0.51868044288156057</v>
      </c>
      <c r="F121" s="304"/>
      <c r="G121" s="146">
        <v>0</v>
      </c>
      <c r="H121" s="158">
        <v>0</v>
      </c>
      <c r="I121" s="144">
        <f t="shared" si="56"/>
        <v>28.449791999999999</v>
      </c>
      <c r="J121" s="139"/>
      <c r="K121" s="159" t="s">
        <v>141</v>
      </c>
      <c r="L121" s="146">
        <v>1.9514536222753978</v>
      </c>
      <c r="M121" s="146">
        <v>0.59141895377658982</v>
      </c>
      <c r="N121" s="146">
        <v>25.388238981066451</v>
      </c>
      <c r="O121" s="146">
        <v>0.51868044288156057</v>
      </c>
      <c r="P121" s="146">
        <v>0.10017814837122595</v>
      </c>
      <c r="Q121" s="146">
        <v>0</v>
      </c>
      <c r="R121" s="147">
        <v>0</v>
      </c>
      <c r="S121" s="148">
        <f t="shared" si="57"/>
        <v>28.549970148371223</v>
      </c>
      <c r="U121" s="205" t="s">
        <v>141</v>
      </c>
      <c r="V121" s="197">
        <v>1.947698382609109</v>
      </c>
      <c r="W121" s="197">
        <v>0</v>
      </c>
      <c r="X121" s="197">
        <v>0</v>
      </c>
      <c r="Y121" s="197">
        <v>0.59141895377658982</v>
      </c>
      <c r="Z121" s="197">
        <v>25.388238981066451</v>
      </c>
      <c r="AA121" s="197">
        <v>0.43401904604606401</v>
      </c>
      <c r="AB121" s="197">
        <v>0.10017814837122595</v>
      </c>
      <c r="AC121" s="198">
        <v>8.8416636501785328E-2</v>
      </c>
      <c r="AD121" s="197">
        <v>3.7552396662887378E-3</v>
      </c>
      <c r="AE121" s="197">
        <v>0</v>
      </c>
      <c r="AF121" s="197">
        <v>0</v>
      </c>
      <c r="AG121" s="197">
        <v>0</v>
      </c>
      <c r="AH121" s="197">
        <v>8.4661396835496588E-2</v>
      </c>
      <c r="AI121" s="200">
        <f t="shared" si="58"/>
        <v>28.549970148371226</v>
      </c>
      <c r="AJ121" s="131" t="str">
        <f t="shared" si="59"/>
        <v/>
      </c>
      <c r="BA121" s="131"/>
      <c r="BR121" s="131"/>
      <c r="CG121" s="131"/>
    </row>
    <row r="122" spans="1:85" ht="15">
      <c r="A122" s="149" t="s">
        <v>25</v>
      </c>
      <c r="B122" s="150">
        <v>0.52968157459709742</v>
      </c>
      <c r="C122" s="150">
        <v>3.2752464560902111E-2</v>
      </c>
      <c r="D122" s="150">
        <v>7.2456000584466604</v>
      </c>
      <c r="E122" s="150">
        <v>10.452201986440576</v>
      </c>
      <c r="F122" s="304"/>
      <c r="G122" s="150">
        <v>0.68232850660815469</v>
      </c>
      <c r="H122" s="151">
        <v>7.8354093466100633E-3</v>
      </c>
      <c r="I122" s="152">
        <f t="shared" si="56"/>
        <v>18.950400000000002</v>
      </c>
      <c r="J122" s="139"/>
      <c r="K122" s="153" t="s">
        <v>25</v>
      </c>
      <c r="L122" s="154">
        <v>0.52968157459709742</v>
      </c>
      <c r="M122" s="154">
        <v>3.2752464560902111E-2</v>
      </c>
      <c r="N122" s="154">
        <v>7.2456000584466604</v>
      </c>
      <c r="O122" s="154">
        <v>10.452201986440576</v>
      </c>
      <c r="P122" s="154">
        <v>4.612265339725178E-2</v>
      </c>
      <c r="Q122" s="154">
        <v>0.68232850660815469</v>
      </c>
      <c r="R122" s="155">
        <v>7.8354093466100633E-3</v>
      </c>
      <c r="S122" s="156">
        <f t="shared" si="57"/>
        <v>18.996522653397253</v>
      </c>
      <c r="U122" s="201" t="s">
        <v>25</v>
      </c>
      <c r="V122" s="202">
        <v>0.28213759181296233</v>
      </c>
      <c r="W122" s="202">
        <v>0.24470965733319519</v>
      </c>
      <c r="X122" s="202">
        <v>0.68232850660815469</v>
      </c>
      <c r="Y122" s="202">
        <v>3.2752464560902111E-2</v>
      </c>
      <c r="Z122" s="202">
        <v>7.2456000584466604</v>
      </c>
      <c r="AA122" s="202">
        <v>10.423367226552966</v>
      </c>
      <c r="AB122" s="202">
        <v>4.612265339725178E-2</v>
      </c>
      <c r="AC122" s="203">
        <v>3.950449468516036E-2</v>
      </c>
      <c r="AD122" s="202">
        <v>2.834325450939883E-3</v>
      </c>
      <c r="AE122" s="202">
        <v>0</v>
      </c>
      <c r="AF122" s="202">
        <v>7.8354093466100633E-3</v>
      </c>
      <c r="AG122" s="202">
        <v>0</v>
      </c>
      <c r="AH122" s="202">
        <v>2.8834759887610417E-2</v>
      </c>
      <c r="AI122" s="204">
        <f t="shared" si="58"/>
        <v>18.996522653397253</v>
      </c>
      <c r="AJ122" s="131" t="str">
        <f t="shared" si="59"/>
        <v/>
      </c>
      <c r="BA122" s="131"/>
      <c r="BR122" s="131"/>
      <c r="CG122" s="131"/>
    </row>
    <row r="123" spans="1:85" ht="15">
      <c r="A123" s="157" t="s">
        <v>24</v>
      </c>
      <c r="B123" s="146">
        <v>0</v>
      </c>
      <c r="C123" s="146">
        <v>0</v>
      </c>
      <c r="D123" s="146">
        <v>0</v>
      </c>
      <c r="E123" s="146">
        <v>0</v>
      </c>
      <c r="F123" s="304"/>
      <c r="G123" s="146">
        <v>0</v>
      </c>
      <c r="H123" s="158">
        <v>0</v>
      </c>
      <c r="I123" s="144">
        <f t="shared" si="56"/>
        <v>0</v>
      </c>
      <c r="J123" s="139"/>
      <c r="K123" s="159" t="s">
        <v>24</v>
      </c>
      <c r="L123" s="146">
        <v>0</v>
      </c>
      <c r="M123" s="146">
        <v>0</v>
      </c>
      <c r="N123" s="146">
        <v>0</v>
      </c>
      <c r="O123" s="146">
        <v>0</v>
      </c>
      <c r="P123" s="146">
        <v>0</v>
      </c>
      <c r="Q123" s="146">
        <v>0</v>
      </c>
      <c r="R123" s="147">
        <v>0</v>
      </c>
      <c r="S123" s="148">
        <f t="shared" si="57"/>
        <v>0</v>
      </c>
      <c r="U123" s="205" t="s">
        <v>24</v>
      </c>
      <c r="V123" s="197">
        <v>0</v>
      </c>
      <c r="W123" s="197">
        <v>0</v>
      </c>
      <c r="X123" s="197">
        <v>0</v>
      </c>
      <c r="Y123" s="197">
        <v>0</v>
      </c>
      <c r="Z123" s="197">
        <v>0</v>
      </c>
      <c r="AA123" s="197">
        <v>0</v>
      </c>
      <c r="AB123" s="197">
        <v>0</v>
      </c>
      <c r="AC123" s="198">
        <v>0</v>
      </c>
      <c r="AD123" s="197">
        <v>0</v>
      </c>
      <c r="AE123" s="197">
        <v>0</v>
      </c>
      <c r="AF123" s="197">
        <v>0</v>
      </c>
      <c r="AG123" s="197">
        <v>0</v>
      </c>
      <c r="AH123" s="197">
        <v>0</v>
      </c>
      <c r="AI123" s="200">
        <f t="shared" si="58"/>
        <v>0</v>
      </c>
      <c r="AJ123" s="131" t="str">
        <f t="shared" si="59"/>
        <v/>
      </c>
      <c r="BA123" s="131"/>
      <c r="BR123" s="131"/>
      <c r="CG123" s="131"/>
    </row>
    <row r="124" spans="1:85" ht="15">
      <c r="A124" s="149" t="s">
        <v>57</v>
      </c>
      <c r="B124" s="150">
        <v>0</v>
      </c>
      <c r="C124" s="150">
        <v>0</v>
      </c>
      <c r="D124" s="150">
        <v>0</v>
      </c>
      <c r="E124" s="150">
        <v>0</v>
      </c>
      <c r="F124" s="304"/>
      <c r="G124" s="150">
        <v>0</v>
      </c>
      <c r="H124" s="151">
        <v>0</v>
      </c>
      <c r="I124" s="152">
        <f t="shared" si="56"/>
        <v>0</v>
      </c>
      <c r="J124" s="139"/>
      <c r="K124" s="153" t="s">
        <v>57</v>
      </c>
      <c r="L124" s="154">
        <v>0</v>
      </c>
      <c r="M124" s="154">
        <v>0</v>
      </c>
      <c r="N124" s="154">
        <v>0</v>
      </c>
      <c r="O124" s="154">
        <v>0</v>
      </c>
      <c r="P124" s="154">
        <v>0</v>
      </c>
      <c r="Q124" s="154">
        <v>0</v>
      </c>
      <c r="R124" s="155">
        <v>0</v>
      </c>
      <c r="S124" s="156">
        <f t="shared" si="57"/>
        <v>0</v>
      </c>
      <c r="U124" s="201" t="s">
        <v>57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3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4">
        <f t="shared" si="58"/>
        <v>0</v>
      </c>
      <c r="AJ124" s="131" t="str">
        <f t="shared" si="59"/>
        <v/>
      </c>
      <c r="BA124" s="131"/>
      <c r="BR124" s="131"/>
      <c r="CG124" s="131"/>
    </row>
    <row r="125" spans="1:85" ht="15">
      <c r="A125" s="157" t="s">
        <v>22</v>
      </c>
      <c r="B125" s="146">
        <v>0.13348002440525553</v>
      </c>
      <c r="C125" s="146">
        <v>0</v>
      </c>
      <c r="D125" s="146">
        <v>0.27100489803491273</v>
      </c>
      <c r="E125" s="146">
        <v>0</v>
      </c>
      <c r="F125" s="304"/>
      <c r="G125" s="146">
        <v>0</v>
      </c>
      <c r="H125" s="158">
        <v>0</v>
      </c>
      <c r="I125" s="144">
        <f t="shared" si="56"/>
        <v>0.40448492244016826</v>
      </c>
      <c r="J125" s="139"/>
      <c r="K125" s="159" t="s">
        <v>22</v>
      </c>
      <c r="L125" s="146">
        <v>0.13348002440525553</v>
      </c>
      <c r="M125" s="146">
        <v>0</v>
      </c>
      <c r="N125" s="146">
        <v>0.27100489803491273</v>
      </c>
      <c r="O125" s="146">
        <v>0</v>
      </c>
      <c r="P125" s="146">
        <v>3.7711075403708057E-2</v>
      </c>
      <c r="Q125" s="146">
        <v>0</v>
      </c>
      <c r="R125" s="147">
        <v>0</v>
      </c>
      <c r="S125" s="148">
        <f t="shared" si="57"/>
        <v>0.44219599784387631</v>
      </c>
      <c r="U125" s="205" t="s">
        <v>22</v>
      </c>
      <c r="V125" s="197">
        <v>0.13348002440525553</v>
      </c>
      <c r="W125" s="197">
        <v>0</v>
      </c>
      <c r="X125" s="197">
        <v>0</v>
      </c>
      <c r="Y125" s="197">
        <v>0</v>
      </c>
      <c r="Z125" s="197">
        <v>0.27100489803491273</v>
      </c>
      <c r="AA125" s="197">
        <v>0</v>
      </c>
      <c r="AB125" s="197">
        <v>3.7711075403708057E-2</v>
      </c>
      <c r="AC125" s="198">
        <v>0</v>
      </c>
      <c r="AD125" s="197">
        <v>0</v>
      </c>
      <c r="AE125" s="197">
        <v>0</v>
      </c>
      <c r="AF125" s="197">
        <v>0</v>
      </c>
      <c r="AG125" s="197">
        <v>0</v>
      </c>
      <c r="AH125" s="197">
        <v>0</v>
      </c>
      <c r="AI125" s="200">
        <f t="shared" si="58"/>
        <v>0.44219599784387631</v>
      </c>
      <c r="AJ125" s="131" t="str">
        <f t="shared" si="59"/>
        <v/>
      </c>
      <c r="BA125" s="131"/>
      <c r="BR125" s="131"/>
      <c r="CG125" s="131"/>
    </row>
    <row r="126" spans="1:85" ht="15">
      <c r="A126" s="149" t="s">
        <v>21</v>
      </c>
      <c r="B126" s="150">
        <v>0</v>
      </c>
      <c r="C126" s="150">
        <v>0</v>
      </c>
      <c r="D126" s="150">
        <v>0</v>
      </c>
      <c r="E126" s="150">
        <v>0</v>
      </c>
      <c r="F126" s="304"/>
      <c r="G126" s="150">
        <v>0</v>
      </c>
      <c r="H126" s="151">
        <v>0</v>
      </c>
      <c r="I126" s="152">
        <f t="shared" si="56"/>
        <v>0</v>
      </c>
      <c r="J126" s="139"/>
      <c r="K126" s="153" t="s">
        <v>21</v>
      </c>
      <c r="L126" s="154">
        <v>0</v>
      </c>
      <c r="M126" s="154">
        <v>0</v>
      </c>
      <c r="N126" s="154">
        <v>0</v>
      </c>
      <c r="O126" s="154">
        <v>0</v>
      </c>
      <c r="P126" s="154">
        <v>0</v>
      </c>
      <c r="Q126" s="154">
        <v>0</v>
      </c>
      <c r="R126" s="155">
        <v>0</v>
      </c>
      <c r="S126" s="156">
        <f t="shared" si="57"/>
        <v>0</v>
      </c>
      <c r="U126" s="201" t="s">
        <v>58</v>
      </c>
      <c r="V126" s="202">
        <v>0</v>
      </c>
      <c r="W126" s="202">
        <v>0</v>
      </c>
      <c r="X126" s="202">
        <v>0</v>
      </c>
      <c r="Y126" s="202">
        <v>0</v>
      </c>
      <c r="Z126" s="202">
        <v>0</v>
      </c>
      <c r="AA126" s="202">
        <v>0</v>
      </c>
      <c r="AB126" s="202">
        <v>0</v>
      </c>
      <c r="AC126" s="203">
        <v>0</v>
      </c>
      <c r="AD126" s="202">
        <v>0</v>
      </c>
      <c r="AE126" s="202">
        <v>0</v>
      </c>
      <c r="AF126" s="202">
        <v>0</v>
      </c>
      <c r="AG126" s="202">
        <v>0</v>
      </c>
      <c r="AH126" s="202">
        <v>0</v>
      </c>
      <c r="AI126" s="204">
        <f t="shared" si="58"/>
        <v>0</v>
      </c>
      <c r="AJ126" s="131" t="str">
        <f t="shared" si="59"/>
        <v/>
      </c>
      <c r="BA126" s="131"/>
      <c r="BR126" s="131"/>
      <c r="CG126" s="131"/>
    </row>
    <row r="127" spans="1:85" ht="15">
      <c r="A127" s="160" t="s">
        <v>61</v>
      </c>
      <c r="B127" s="146">
        <v>0</v>
      </c>
      <c r="C127" s="146">
        <v>0</v>
      </c>
      <c r="D127" s="146">
        <v>0</v>
      </c>
      <c r="E127" s="146">
        <v>0</v>
      </c>
      <c r="F127" s="304"/>
      <c r="G127" s="146">
        <v>0</v>
      </c>
      <c r="H127" s="158">
        <v>0</v>
      </c>
      <c r="I127" s="144">
        <f t="shared" si="56"/>
        <v>0</v>
      </c>
      <c r="J127" s="139"/>
      <c r="K127" s="161" t="s">
        <v>61</v>
      </c>
      <c r="L127" s="146">
        <v>0</v>
      </c>
      <c r="M127" s="146">
        <v>0</v>
      </c>
      <c r="N127" s="146">
        <v>0</v>
      </c>
      <c r="O127" s="146">
        <v>0</v>
      </c>
      <c r="P127" s="146">
        <v>0</v>
      </c>
      <c r="Q127" s="146">
        <v>0</v>
      </c>
      <c r="R127" s="147">
        <v>0</v>
      </c>
      <c r="S127" s="148">
        <f t="shared" si="57"/>
        <v>0</v>
      </c>
      <c r="U127" s="206" t="s">
        <v>59</v>
      </c>
      <c r="V127" s="197">
        <v>0</v>
      </c>
      <c r="W127" s="197">
        <v>0</v>
      </c>
      <c r="X127" s="197">
        <v>0</v>
      </c>
      <c r="Y127" s="197">
        <v>0</v>
      </c>
      <c r="Z127" s="197">
        <v>0</v>
      </c>
      <c r="AA127" s="197">
        <v>0</v>
      </c>
      <c r="AB127" s="197">
        <v>0</v>
      </c>
      <c r="AC127" s="198">
        <v>0</v>
      </c>
      <c r="AD127" s="199">
        <v>0</v>
      </c>
      <c r="AE127" s="199">
        <v>0</v>
      </c>
      <c r="AF127" s="199">
        <v>0</v>
      </c>
      <c r="AG127" s="199">
        <v>0</v>
      </c>
      <c r="AH127" s="199">
        <v>0</v>
      </c>
      <c r="AI127" s="200">
        <f t="shared" si="58"/>
        <v>0</v>
      </c>
      <c r="AJ127" s="131" t="str">
        <f t="shared" si="59"/>
        <v/>
      </c>
      <c r="BA127" s="131"/>
      <c r="BR127" s="131"/>
      <c r="CG127" s="131"/>
    </row>
    <row r="128" spans="1:85">
      <c r="A128" s="162" t="s">
        <v>23</v>
      </c>
      <c r="B128" s="163">
        <v>0</v>
      </c>
      <c r="C128" s="163">
        <v>0</v>
      </c>
      <c r="D128" s="163">
        <v>0</v>
      </c>
      <c r="E128" s="163">
        <v>0</v>
      </c>
      <c r="F128" s="304"/>
      <c r="G128" s="163">
        <v>0</v>
      </c>
      <c r="H128" s="164">
        <v>0</v>
      </c>
      <c r="I128" s="165">
        <f t="shared" si="56"/>
        <v>0</v>
      </c>
      <c r="J128" s="139"/>
      <c r="K128" s="166" t="s">
        <v>23</v>
      </c>
      <c r="L128" s="167">
        <v>0</v>
      </c>
      <c r="M128" s="167">
        <v>0</v>
      </c>
      <c r="N128" s="167">
        <v>0</v>
      </c>
      <c r="O128" s="167">
        <v>0</v>
      </c>
      <c r="P128" s="167">
        <v>0</v>
      </c>
      <c r="Q128" s="167">
        <v>0</v>
      </c>
      <c r="R128" s="168">
        <v>0</v>
      </c>
      <c r="S128" s="169">
        <f t="shared" si="57"/>
        <v>0</v>
      </c>
      <c r="U128" s="207" t="s">
        <v>62</v>
      </c>
      <c r="V128" s="208">
        <v>0</v>
      </c>
      <c r="W128" s="208">
        <v>0</v>
      </c>
      <c r="X128" s="208">
        <v>0</v>
      </c>
      <c r="Y128" s="208">
        <v>0</v>
      </c>
      <c r="Z128" s="208">
        <v>0</v>
      </c>
      <c r="AA128" s="208">
        <v>0</v>
      </c>
      <c r="AB128" s="208">
        <v>0</v>
      </c>
      <c r="AC128" s="208">
        <v>0</v>
      </c>
      <c r="AD128" s="208">
        <v>0</v>
      </c>
      <c r="AE128" s="208">
        <v>0</v>
      </c>
      <c r="AF128" s="208">
        <v>0</v>
      </c>
      <c r="AG128" s="208">
        <v>0</v>
      </c>
      <c r="AH128" s="92">
        <v>0</v>
      </c>
      <c r="AI128" s="209">
        <f t="shared" si="58"/>
        <v>0</v>
      </c>
      <c r="AJ128" s="131" t="str">
        <f t="shared" si="59"/>
        <v/>
      </c>
      <c r="BA128" s="131"/>
      <c r="BR128" s="131"/>
      <c r="CG128" s="131"/>
    </row>
    <row r="129" spans="1:85">
      <c r="A129" s="170" t="s">
        <v>19</v>
      </c>
      <c r="B129" s="171">
        <v>0</v>
      </c>
      <c r="C129" s="171">
        <v>0</v>
      </c>
      <c r="D129" s="171">
        <v>0</v>
      </c>
      <c r="E129" s="171">
        <v>0</v>
      </c>
      <c r="F129" s="304"/>
      <c r="G129" s="171">
        <v>0</v>
      </c>
      <c r="H129" s="172">
        <v>0</v>
      </c>
      <c r="I129" s="173">
        <f t="shared" si="56"/>
        <v>0</v>
      </c>
      <c r="J129" s="139"/>
      <c r="K129" s="174" t="s">
        <v>19</v>
      </c>
      <c r="L129" s="171">
        <v>0</v>
      </c>
      <c r="M129" s="171">
        <v>0</v>
      </c>
      <c r="N129" s="171">
        <v>0</v>
      </c>
      <c r="O129" s="171">
        <v>0</v>
      </c>
      <c r="P129" s="171">
        <v>0</v>
      </c>
      <c r="Q129" s="171">
        <v>0</v>
      </c>
      <c r="R129" s="175">
        <v>0</v>
      </c>
      <c r="S129" s="176">
        <f t="shared" si="57"/>
        <v>0</v>
      </c>
      <c r="U129" s="210" t="s">
        <v>19</v>
      </c>
      <c r="V129" s="211">
        <v>0</v>
      </c>
      <c r="W129" s="211">
        <v>0</v>
      </c>
      <c r="X129" s="211">
        <v>0</v>
      </c>
      <c r="Y129" s="211">
        <v>0</v>
      </c>
      <c r="Z129" s="211">
        <v>0</v>
      </c>
      <c r="AA129" s="211">
        <v>0</v>
      </c>
      <c r="AB129" s="211">
        <v>0</v>
      </c>
      <c r="AC129" s="211">
        <v>0</v>
      </c>
      <c r="AD129" s="212">
        <v>0</v>
      </c>
      <c r="AE129" s="212">
        <v>0</v>
      </c>
      <c r="AF129" s="212">
        <v>0</v>
      </c>
      <c r="AG129" s="212">
        <v>0</v>
      </c>
      <c r="AH129" s="212">
        <v>0</v>
      </c>
      <c r="AI129" s="213">
        <f t="shared" si="58"/>
        <v>0</v>
      </c>
      <c r="AJ129" s="131" t="str">
        <f t="shared" si="59"/>
        <v/>
      </c>
      <c r="BA129" s="131"/>
      <c r="BR129" s="131"/>
      <c r="CG129" s="131"/>
    </row>
    <row r="130" spans="1:85">
      <c r="A130" s="162" t="s">
        <v>20</v>
      </c>
      <c r="B130" s="163">
        <v>0</v>
      </c>
      <c r="C130" s="163">
        <v>0</v>
      </c>
      <c r="D130" s="163">
        <v>0</v>
      </c>
      <c r="E130" s="163">
        <v>0</v>
      </c>
      <c r="F130" s="304"/>
      <c r="G130" s="163">
        <v>0</v>
      </c>
      <c r="H130" s="164">
        <v>0</v>
      </c>
      <c r="I130" s="165">
        <f t="shared" si="56"/>
        <v>0</v>
      </c>
      <c r="J130" s="139"/>
      <c r="K130" s="166" t="s">
        <v>20</v>
      </c>
      <c r="L130" s="167">
        <v>0</v>
      </c>
      <c r="M130" s="167">
        <v>0</v>
      </c>
      <c r="N130" s="167">
        <v>0</v>
      </c>
      <c r="O130" s="167">
        <v>0</v>
      </c>
      <c r="P130" s="167">
        <v>0</v>
      </c>
      <c r="Q130" s="167">
        <v>0</v>
      </c>
      <c r="R130" s="168">
        <v>0</v>
      </c>
      <c r="S130" s="169">
        <f t="shared" si="57"/>
        <v>0</v>
      </c>
      <c r="U130" s="207" t="s">
        <v>20</v>
      </c>
      <c r="V130" s="208">
        <v>0</v>
      </c>
      <c r="W130" s="208">
        <v>0</v>
      </c>
      <c r="X130" s="208">
        <v>0</v>
      </c>
      <c r="Y130" s="208">
        <v>0</v>
      </c>
      <c r="Z130" s="208">
        <v>0</v>
      </c>
      <c r="AA130" s="208">
        <v>0</v>
      </c>
      <c r="AB130" s="208">
        <v>0</v>
      </c>
      <c r="AC130" s="208">
        <v>0</v>
      </c>
      <c r="AD130" s="208">
        <v>0</v>
      </c>
      <c r="AE130" s="208">
        <v>0</v>
      </c>
      <c r="AF130" s="208">
        <v>0</v>
      </c>
      <c r="AG130" s="208">
        <v>0</v>
      </c>
      <c r="AH130" s="92">
        <v>0</v>
      </c>
      <c r="AI130" s="209">
        <f t="shared" si="58"/>
        <v>0</v>
      </c>
      <c r="AJ130" s="131" t="str">
        <f t="shared" si="59"/>
        <v/>
      </c>
      <c r="BA130" s="131"/>
      <c r="BR130" s="131"/>
      <c r="CG130" s="131"/>
    </row>
    <row r="131" spans="1:85" ht="15" thickBot="1">
      <c r="A131" s="177" t="s">
        <v>11</v>
      </c>
      <c r="B131" s="178">
        <v>0</v>
      </c>
      <c r="C131" s="178">
        <v>0</v>
      </c>
      <c r="D131" s="178">
        <v>0</v>
      </c>
      <c r="E131" s="178">
        <v>0</v>
      </c>
      <c r="F131" s="305"/>
      <c r="G131" s="178">
        <v>0</v>
      </c>
      <c r="H131" s="179">
        <v>0</v>
      </c>
      <c r="I131" s="180">
        <f t="shared" si="56"/>
        <v>0</v>
      </c>
      <c r="J131" s="139"/>
      <c r="K131" s="181" t="s">
        <v>11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82">
        <v>0</v>
      </c>
      <c r="S131" s="183">
        <f t="shared" si="57"/>
        <v>0</v>
      </c>
      <c r="U131" s="210" t="s">
        <v>11</v>
      </c>
      <c r="V131" s="211">
        <v>0</v>
      </c>
      <c r="W131" s="211">
        <v>0</v>
      </c>
      <c r="X131" s="211">
        <v>0</v>
      </c>
      <c r="Y131" s="211">
        <v>0</v>
      </c>
      <c r="Z131" s="211">
        <v>0</v>
      </c>
      <c r="AA131" s="211">
        <v>0</v>
      </c>
      <c r="AB131" s="211">
        <v>0</v>
      </c>
      <c r="AC131" s="211">
        <v>0</v>
      </c>
      <c r="AD131" s="212">
        <v>0</v>
      </c>
      <c r="AE131" s="212">
        <v>0</v>
      </c>
      <c r="AF131" s="212">
        <v>0</v>
      </c>
      <c r="AG131" s="212">
        <v>0</v>
      </c>
      <c r="AH131" s="212">
        <v>0</v>
      </c>
      <c r="AI131" s="213">
        <f t="shared" si="58"/>
        <v>0</v>
      </c>
      <c r="AJ131" s="131" t="str">
        <f t="shared" si="59"/>
        <v/>
      </c>
      <c r="BA131" s="131"/>
      <c r="BR131" s="131"/>
      <c r="CG131" s="131"/>
    </row>
    <row r="132" spans="1:85" ht="15">
      <c r="A132" s="184" t="s">
        <v>26</v>
      </c>
      <c r="B132" s="185">
        <f>SUM(B111:B127)</f>
        <v>2.6146152212777509</v>
      </c>
      <c r="C132" s="185">
        <f t="shared" ref="C132:I132" si="60">SUM(C111:C127)</f>
        <v>0.6241714183374919</v>
      </c>
      <c r="D132" s="185">
        <f t="shared" si="60"/>
        <v>32.904843937548023</v>
      </c>
      <c r="E132" s="185">
        <f t="shared" si="60"/>
        <v>11.022127479709484</v>
      </c>
      <c r="F132" s="185">
        <f t="shared" si="60"/>
        <v>0</v>
      </c>
      <c r="G132" s="185">
        <f t="shared" si="60"/>
        <v>0.68232850660815469</v>
      </c>
      <c r="H132" s="187">
        <f t="shared" si="60"/>
        <v>7.8354093466100633E-3</v>
      </c>
      <c r="I132" s="144">
        <f t="shared" si="60"/>
        <v>47.855921972827517</v>
      </c>
      <c r="J132" s="139"/>
      <c r="K132" s="186" t="s">
        <v>26</v>
      </c>
      <c r="L132" s="185">
        <f>SUM(L111:L127)</f>
        <v>2.6146152212777509</v>
      </c>
      <c r="M132" s="185">
        <f t="shared" ref="M132:S132" si="61">SUM(M111:M127)</f>
        <v>0.6241714183374919</v>
      </c>
      <c r="N132" s="185">
        <f t="shared" si="61"/>
        <v>32.904843937548023</v>
      </c>
      <c r="O132" s="185">
        <f t="shared" si="61"/>
        <v>11.022127479709484</v>
      </c>
      <c r="P132" s="185">
        <f t="shared" si="61"/>
        <v>0.7205862472881629</v>
      </c>
      <c r="Q132" s="185">
        <f t="shared" si="61"/>
        <v>0.68232850660815469</v>
      </c>
      <c r="R132" s="187">
        <f t="shared" si="61"/>
        <v>7.8354093466100633E-3</v>
      </c>
      <c r="S132" s="188">
        <f t="shared" si="61"/>
        <v>48.576508220115677</v>
      </c>
      <c r="T132" s="131" t="str">
        <f>IF(ABS(S132-AI132)&gt;0.01,S132-AI132,"")</f>
        <v/>
      </c>
      <c r="U132" s="214" t="s">
        <v>60</v>
      </c>
      <c r="V132" s="215">
        <f>SUM(V111:V127)</f>
        <v>2.3633159988273271</v>
      </c>
      <c r="W132" s="215">
        <f t="shared" ref="W132:AH132" si="62">SUM(W111:W127)</f>
        <v>0.24470965733319519</v>
      </c>
      <c r="X132" s="215">
        <f t="shared" si="62"/>
        <v>0.68232850660815469</v>
      </c>
      <c r="Y132" s="215">
        <f t="shared" si="62"/>
        <v>0.6241714183374919</v>
      </c>
      <c r="Z132" s="215">
        <f t="shared" si="62"/>
        <v>32.904843937548023</v>
      </c>
      <c r="AA132" s="215">
        <f t="shared" si="62"/>
        <v>10.861540736999793</v>
      </c>
      <c r="AB132" s="215">
        <f t="shared" si="62"/>
        <v>0.7205862472881629</v>
      </c>
      <c r="AC132" s="215">
        <f t="shared" si="62"/>
        <v>0.17501171717353059</v>
      </c>
      <c r="AD132" s="216">
        <f t="shared" si="62"/>
        <v>6.5895651172286213E-3</v>
      </c>
      <c r="AE132" s="216">
        <f t="shared" si="62"/>
        <v>0</v>
      </c>
      <c r="AF132" s="216">
        <f t="shared" si="62"/>
        <v>7.8354093466100633E-3</v>
      </c>
      <c r="AG132" s="216">
        <f t="shared" si="62"/>
        <v>0</v>
      </c>
      <c r="AH132" s="216">
        <f t="shared" si="62"/>
        <v>0.16058674270969192</v>
      </c>
      <c r="AI132" s="217">
        <f>SUM(V132:AC132)</f>
        <v>48.576508220115677</v>
      </c>
      <c r="AJ132" s="131" t="str">
        <f t="shared" si="59"/>
        <v/>
      </c>
      <c r="BA132" s="131"/>
      <c r="BR132" s="131"/>
      <c r="CG132" s="131"/>
    </row>
    <row r="133" spans="1:85" s="2" customFormat="1" ht="15" thickBot="1">
      <c r="A133" s="15" t="s">
        <v>100</v>
      </c>
      <c r="B133" s="100">
        <f>IF($I132=0,"-",B132/$I132)</f>
        <v>5.4635144690396382E-2</v>
      </c>
      <c r="C133" s="100">
        <f t="shared" ref="C133:H133" si="63">IF($I132=0,"-",C132/$I132)</f>
        <v>1.3042720578905469E-2</v>
      </c>
      <c r="D133" s="100">
        <f t="shared" si="63"/>
        <v>0.68758144407355304</v>
      </c>
      <c r="E133" s="100">
        <f t="shared" si="63"/>
        <v>0.2303189871875799</v>
      </c>
      <c r="F133" s="100">
        <f t="shared" si="63"/>
        <v>0</v>
      </c>
      <c r="G133" s="100">
        <f t="shared" si="63"/>
        <v>1.4257974321246579E-2</v>
      </c>
      <c r="H133" s="101">
        <f t="shared" si="63"/>
        <v>1.6372914831855066E-4</v>
      </c>
      <c r="I133" s="102">
        <f>SUM(B133:H133)</f>
        <v>0.99999999999999989</v>
      </c>
      <c r="J133" s="131"/>
      <c r="K133" s="27" t="s">
        <v>100</v>
      </c>
      <c r="L133" s="76">
        <f t="shared" ref="L133:R133" si="64">IF($S132=0,"-",L132/$S132)</f>
        <v>5.382468433980668E-2</v>
      </c>
      <c r="M133" s="76">
        <f t="shared" si="64"/>
        <v>1.2849244237753191E-2</v>
      </c>
      <c r="N133" s="76">
        <f t="shared" si="64"/>
        <v>0.67738182803188862</v>
      </c>
      <c r="O133" s="76">
        <f t="shared" si="64"/>
        <v>0.22690242431104152</v>
      </c>
      <c r="P133" s="76">
        <f t="shared" si="64"/>
        <v>1.4834047849280487E-2</v>
      </c>
      <c r="Q133" s="76">
        <f t="shared" si="64"/>
        <v>1.4046470847931395E-2</v>
      </c>
      <c r="R133" s="77">
        <f t="shared" si="64"/>
        <v>1.6130038229807134E-4</v>
      </c>
      <c r="S133" s="78">
        <f>SUM(L133:R133)</f>
        <v>0.99999999999999989</v>
      </c>
      <c r="U133" s="36" t="s">
        <v>100</v>
      </c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4"/>
      <c r="AJ133" s="2">
        <f t="shared" si="59"/>
        <v>0.99999999999999989</v>
      </c>
    </row>
    <row r="134" spans="1:85" ht="15" thickBot="1">
      <c r="A134" s="223"/>
      <c r="B134" s="218"/>
      <c r="C134" s="218"/>
      <c r="D134" s="218"/>
      <c r="E134" s="218"/>
      <c r="F134" s="218"/>
      <c r="G134" s="218"/>
      <c r="H134" s="218"/>
      <c r="I134" s="218"/>
      <c r="K134" s="223"/>
      <c r="L134" s="218"/>
      <c r="M134" s="218"/>
      <c r="N134" s="218"/>
      <c r="O134" s="218"/>
      <c r="P134" s="218"/>
      <c r="Q134" s="218"/>
      <c r="R134" s="218"/>
      <c r="S134" s="218"/>
      <c r="AI134" s="139"/>
      <c r="BA134" s="131"/>
      <c r="BR134" s="131"/>
      <c r="CG134" s="131"/>
    </row>
    <row r="135" spans="1:85" ht="28.5">
      <c r="A135" s="328" t="s">
        <v>30</v>
      </c>
      <c r="B135" s="135" t="s">
        <v>0</v>
      </c>
      <c r="C135" s="135" t="s">
        <v>1</v>
      </c>
      <c r="D135" s="135" t="s">
        <v>2</v>
      </c>
      <c r="E135" s="135" t="s">
        <v>3</v>
      </c>
      <c r="F135" s="135" t="s">
        <v>27</v>
      </c>
      <c r="G135" s="135" t="s">
        <v>4</v>
      </c>
      <c r="H135" s="135" t="s">
        <v>5</v>
      </c>
      <c r="I135" s="136" t="s">
        <v>6</v>
      </c>
      <c r="K135" s="330" t="s">
        <v>30</v>
      </c>
      <c r="L135" s="137" t="s">
        <v>0</v>
      </c>
      <c r="M135" s="137" t="s">
        <v>1</v>
      </c>
      <c r="N135" s="137" t="s">
        <v>2</v>
      </c>
      <c r="O135" s="137" t="s">
        <v>3</v>
      </c>
      <c r="P135" s="137" t="s">
        <v>27</v>
      </c>
      <c r="Q135" s="137" t="s">
        <v>4</v>
      </c>
      <c r="R135" s="137" t="s">
        <v>5</v>
      </c>
      <c r="S135" s="138" t="s">
        <v>6</v>
      </c>
      <c r="U135" s="332" t="s">
        <v>30</v>
      </c>
      <c r="V135" s="190" t="s">
        <v>69</v>
      </c>
      <c r="W135" s="190" t="s">
        <v>70</v>
      </c>
      <c r="X135" s="190" t="s">
        <v>4</v>
      </c>
      <c r="Y135" s="190" t="s">
        <v>1</v>
      </c>
      <c r="Z135" s="190" t="s">
        <v>2</v>
      </c>
      <c r="AA135" s="190" t="s">
        <v>3</v>
      </c>
      <c r="AB135" s="190" t="s">
        <v>52</v>
      </c>
      <c r="AC135" s="190" t="s">
        <v>64</v>
      </c>
      <c r="AD135" s="191" t="s">
        <v>72</v>
      </c>
      <c r="AE135" s="191" t="s">
        <v>79</v>
      </c>
      <c r="AF135" s="191" t="s">
        <v>73</v>
      </c>
      <c r="AG135" s="191" t="s">
        <v>80</v>
      </c>
      <c r="AH135" s="191" t="s">
        <v>81</v>
      </c>
      <c r="AI135" s="192" t="s">
        <v>60</v>
      </c>
      <c r="BA135" s="131"/>
      <c r="BR135" s="131"/>
      <c r="CG135" s="131"/>
    </row>
    <row r="136" spans="1:85" ht="15">
      <c r="A136" s="329" t="s">
        <v>30</v>
      </c>
      <c r="B136" s="294" t="s">
        <v>109</v>
      </c>
      <c r="C136" s="295"/>
      <c r="D136" s="295"/>
      <c r="E136" s="295"/>
      <c r="F136" s="295"/>
      <c r="G136" s="295"/>
      <c r="H136" s="295"/>
      <c r="I136" s="296"/>
      <c r="K136" s="331" t="s">
        <v>30</v>
      </c>
      <c r="L136" s="297" t="s">
        <v>109</v>
      </c>
      <c r="M136" s="298"/>
      <c r="N136" s="298"/>
      <c r="O136" s="298"/>
      <c r="P136" s="298"/>
      <c r="Q136" s="298"/>
      <c r="R136" s="298"/>
      <c r="S136" s="299"/>
      <c r="U136" s="333" t="s">
        <v>30</v>
      </c>
      <c r="V136" s="326" t="s">
        <v>109</v>
      </c>
      <c r="W136" s="326"/>
      <c r="X136" s="326"/>
      <c r="Y136" s="326"/>
      <c r="Z136" s="326"/>
      <c r="AA136" s="326"/>
      <c r="AB136" s="326"/>
      <c r="AC136" s="326"/>
      <c r="AD136" s="326"/>
      <c r="AE136" s="326"/>
      <c r="AF136" s="326"/>
      <c r="AG136" s="326"/>
      <c r="AH136" s="326"/>
      <c r="AI136" s="327"/>
      <c r="BA136" s="131"/>
      <c r="BR136" s="131"/>
      <c r="CG136" s="131"/>
    </row>
    <row r="137" spans="1:85" ht="15">
      <c r="A137" s="141" t="s">
        <v>7</v>
      </c>
      <c r="B137" s="142">
        <v>0</v>
      </c>
      <c r="C137" s="142">
        <v>0</v>
      </c>
      <c r="D137" s="142">
        <v>0</v>
      </c>
      <c r="E137" s="142">
        <v>0</v>
      </c>
      <c r="F137" s="303"/>
      <c r="G137" s="142">
        <v>0</v>
      </c>
      <c r="H137" s="143">
        <v>0</v>
      </c>
      <c r="I137" s="144">
        <f>SUM(B137:H137)</f>
        <v>0</v>
      </c>
      <c r="J137" s="139"/>
      <c r="K137" s="193" t="s">
        <v>7</v>
      </c>
      <c r="L137" s="142">
        <v>0</v>
      </c>
      <c r="M137" s="142">
        <v>0</v>
      </c>
      <c r="N137" s="142">
        <v>0</v>
      </c>
      <c r="O137" s="142">
        <v>0</v>
      </c>
      <c r="P137" s="142">
        <v>0</v>
      </c>
      <c r="Q137" s="142">
        <v>0</v>
      </c>
      <c r="R137" s="194">
        <v>0</v>
      </c>
      <c r="S137" s="195">
        <f>SUM(L137:R137)</f>
        <v>0</v>
      </c>
      <c r="U137" s="196" t="s">
        <v>7</v>
      </c>
      <c r="V137" s="197">
        <v>0</v>
      </c>
      <c r="W137" s="197">
        <v>0</v>
      </c>
      <c r="X137" s="197">
        <v>0</v>
      </c>
      <c r="Y137" s="197">
        <v>0</v>
      </c>
      <c r="Z137" s="197">
        <v>0</v>
      </c>
      <c r="AA137" s="197">
        <v>0</v>
      </c>
      <c r="AB137" s="197">
        <v>0</v>
      </c>
      <c r="AC137" s="198">
        <v>0</v>
      </c>
      <c r="AD137" s="199">
        <v>0</v>
      </c>
      <c r="AE137" s="199">
        <v>0</v>
      </c>
      <c r="AF137" s="199">
        <v>0</v>
      </c>
      <c r="AG137" s="199">
        <v>0</v>
      </c>
      <c r="AH137" s="199">
        <v>0</v>
      </c>
      <c r="AI137" s="200">
        <f>SUM(V137:AC137)</f>
        <v>0</v>
      </c>
      <c r="AJ137" s="131" t="str">
        <f>IF(ABS(S137-AI137)&gt;0.001,S137-AI137,"")</f>
        <v/>
      </c>
      <c r="BA137" s="131"/>
      <c r="BR137" s="131"/>
      <c r="CG137" s="131"/>
    </row>
    <row r="138" spans="1:85" ht="15">
      <c r="A138" s="149" t="s">
        <v>8</v>
      </c>
      <c r="B138" s="150">
        <v>0</v>
      </c>
      <c r="C138" s="150">
        <v>0</v>
      </c>
      <c r="D138" s="150">
        <v>0</v>
      </c>
      <c r="E138" s="150">
        <v>0</v>
      </c>
      <c r="F138" s="304"/>
      <c r="G138" s="150">
        <v>0</v>
      </c>
      <c r="H138" s="151">
        <v>0</v>
      </c>
      <c r="I138" s="152">
        <f t="shared" ref="I138:I157" si="65">SUM(B138:H138)</f>
        <v>0</v>
      </c>
      <c r="J138" s="139"/>
      <c r="K138" s="153" t="s">
        <v>8</v>
      </c>
      <c r="L138" s="154">
        <v>0</v>
      </c>
      <c r="M138" s="154">
        <v>0</v>
      </c>
      <c r="N138" s="154">
        <v>0</v>
      </c>
      <c r="O138" s="154">
        <v>0</v>
      </c>
      <c r="P138" s="154">
        <v>0</v>
      </c>
      <c r="Q138" s="154">
        <v>0</v>
      </c>
      <c r="R138" s="155">
        <v>0</v>
      </c>
      <c r="S138" s="156">
        <f t="shared" ref="S138:S157" si="66">SUM(L138:R138)</f>
        <v>0</v>
      </c>
      <c r="U138" s="201" t="s">
        <v>8</v>
      </c>
      <c r="V138" s="202">
        <v>0</v>
      </c>
      <c r="W138" s="202">
        <v>0</v>
      </c>
      <c r="X138" s="202">
        <v>0</v>
      </c>
      <c r="Y138" s="202">
        <v>0</v>
      </c>
      <c r="Z138" s="202">
        <v>0</v>
      </c>
      <c r="AA138" s="202">
        <v>0</v>
      </c>
      <c r="AB138" s="202">
        <v>0</v>
      </c>
      <c r="AC138" s="203">
        <v>0</v>
      </c>
      <c r="AD138" s="202">
        <v>0</v>
      </c>
      <c r="AE138" s="202">
        <v>0</v>
      </c>
      <c r="AF138" s="202">
        <v>0</v>
      </c>
      <c r="AG138" s="202">
        <v>0</v>
      </c>
      <c r="AH138" s="202">
        <v>0</v>
      </c>
      <c r="AI138" s="204">
        <f t="shared" ref="AI138:AI157" si="67">SUM(V138:AC138)</f>
        <v>0</v>
      </c>
      <c r="AJ138" s="131" t="str">
        <f t="shared" ref="AJ138:AJ159" si="68">IF(ABS(S138-AI138)&gt;0.001,S138-AI138,"")</f>
        <v/>
      </c>
      <c r="BA138" s="131"/>
      <c r="BR138" s="131"/>
      <c r="CG138" s="131"/>
    </row>
    <row r="139" spans="1:85" ht="15">
      <c r="A139" s="157" t="s">
        <v>10</v>
      </c>
      <c r="B139" s="146">
        <v>0</v>
      </c>
      <c r="C139" s="146">
        <v>0</v>
      </c>
      <c r="D139" s="146">
        <v>0</v>
      </c>
      <c r="E139" s="146">
        <v>0</v>
      </c>
      <c r="F139" s="304"/>
      <c r="G139" s="146">
        <v>0</v>
      </c>
      <c r="H139" s="158">
        <v>0</v>
      </c>
      <c r="I139" s="144">
        <f t="shared" si="65"/>
        <v>0</v>
      </c>
      <c r="J139" s="139"/>
      <c r="K139" s="159" t="s">
        <v>10</v>
      </c>
      <c r="L139" s="146">
        <v>0</v>
      </c>
      <c r="M139" s="146">
        <v>0</v>
      </c>
      <c r="N139" s="146">
        <v>0</v>
      </c>
      <c r="O139" s="146">
        <v>0</v>
      </c>
      <c r="P139" s="146">
        <v>0</v>
      </c>
      <c r="Q139" s="146">
        <v>0</v>
      </c>
      <c r="R139" s="147">
        <v>0</v>
      </c>
      <c r="S139" s="148">
        <f t="shared" si="66"/>
        <v>0</v>
      </c>
      <c r="U139" s="205" t="s">
        <v>10</v>
      </c>
      <c r="V139" s="197">
        <v>0</v>
      </c>
      <c r="W139" s="197">
        <v>0</v>
      </c>
      <c r="X139" s="197">
        <v>0</v>
      </c>
      <c r="Y139" s="197">
        <v>0</v>
      </c>
      <c r="Z139" s="197">
        <v>0</v>
      </c>
      <c r="AA139" s="197">
        <v>0</v>
      </c>
      <c r="AB139" s="197">
        <v>0</v>
      </c>
      <c r="AC139" s="198">
        <v>0</v>
      </c>
      <c r="AD139" s="199">
        <v>0</v>
      </c>
      <c r="AE139" s="199">
        <v>0</v>
      </c>
      <c r="AF139" s="199">
        <v>0</v>
      </c>
      <c r="AG139" s="199">
        <v>0</v>
      </c>
      <c r="AH139" s="199">
        <v>0</v>
      </c>
      <c r="AI139" s="200">
        <f t="shared" si="67"/>
        <v>0</v>
      </c>
      <c r="AJ139" s="131" t="str">
        <f t="shared" si="68"/>
        <v/>
      </c>
      <c r="BA139" s="131"/>
      <c r="BR139" s="131"/>
      <c r="CG139" s="131"/>
    </row>
    <row r="140" spans="1:85" ht="15">
      <c r="A140" s="149" t="s">
        <v>53</v>
      </c>
      <c r="B140" s="150">
        <v>0</v>
      </c>
      <c r="C140" s="150">
        <v>0</v>
      </c>
      <c r="D140" s="150">
        <v>0</v>
      </c>
      <c r="E140" s="150">
        <v>0</v>
      </c>
      <c r="F140" s="304"/>
      <c r="G140" s="150">
        <v>0</v>
      </c>
      <c r="H140" s="151">
        <v>0</v>
      </c>
      <c r="I140" s="152">
        <f t="shared" si="65"/>
        <v>0</v>
      </c>
      <c r="J140" s="139"/>
      <c r="K140" s="153" t="s">
        <v>53</v>
      </c>
      <c r="L140" s="154">
        <v>0</v>
      </c>
      <c r="M140" s="154">
        <v>0</v>
      </c>
      <c r="N140" s="154">
        <v>0</v>
      </c>
      <c r="O140" s="154">
        <v>0</v>
      </c>
      <c r="P140" s="154">
        <v>0</v>
      </c>
      <c r="Q140" s="154">
        <v>0</v>
      </c>
      <c r="R140" s="155">
        <v>0</v>
      </c>
      <c r="S140" s="156">
        <f t="shared" si="66"/>
        <v>0</v>
      </c>
      <c r="U140" s="201" t="s">
        <v>53</v>
      </c>
      <c r="V140" s="202">
        <v>0</v>
      </c>
      <c r="W140" s="202">
        <v>0</v>
      </c>
      <c r="X140" s="202">
        <v>0</v>
      </c>
      <c r="Y140" s="202">
        <v>0</v>
      </c>
      <c r="Z140" s="202">
        <v>0</v>
      </c>
      <c r="AA140" s="202">
        <v>0</v>
      </c>
      <c r="AB140" s="202">
        <v>0</v>
      </c>
      <c r="AC140" s="203">
        <v>0</v>
      </c>
      <c r="AD140" s="202">
        <v>0</v>
      </c>
      <c r="AE140" s="202">
        <v>0</v>
      </c>
      <c r="AF140" s="202">
        <v>0</v>
      </c>
      <c r="AG140" s="202">
        <v>0</v>
      </c>
      <c r="AH140" s="202">
        <v>0</v>
      </c>
      <c r="AI140" s="204">
        <f t="shared" si="67"/>
        <v>0</v>
      </c>
      <c r="AJ140" s="131" t="str">
        <f t="shared" si="68"/>
        <v/>
      </c>
      <c r="BA140" s="131"/>
      <c r="BR140" s="131"/>
      <c r="CG140" s="131"/>
    </row>
    <row r="141" spans="1:85" ht="15">
      <c r="A141" s="157" t="s">
        <v>16</v>
      </c>
      <c r="B141" s="146">
        <v>0.95289340097015141</v>
      </c>
      <c r="C141" s="146">
        <v>1.236082604471322</v>
      </c>
      <c r="D141" s="146">
        <v>0.19311030924819891</v>
      </c>
      <c r="E141" s="146">
        <v>0</v>
      </c>
      <c r="F141" s="304"/>
      <c r="G141" s="146">
        <v>0</v>
      </c>
      <c r="H141" s="158">
        <v>0</v>
      </c>
      <c r="I141" s="144">
        <f t="shared" si="65"/>
        <v>2.3820863146896722</v>
      </c>
      <c r="J141" s="139"/>
      <c r="K141" s="159" t="s">
        <v>16</v>
      </c>
      <c r="L141" s="146">
        <v>0.95289340097015141</v>
      </c>
      <c r="M141" s="146">
        <v>1.236082604471322</v>
      </c>
      <c r="N141" s="146">
        <v>0.19311030924819891</v>
      </c>
      <c r="O141" s="146">
        <v>0</v>
      </c>
      <c r="P141" s="146">
        <v>0</v>
      </c>
      <c r="Q141" s="146">
        <v>0</v>
      </c>
      <c r="R141" s="147">
        <v>0</v>
      </c>
      <c r="S141" s="148">
        <f t="shared" si="66"/>
        <v>2.3820863146896722</v>
      </c>
      <c r="U141" s="205" t="s">
        <v>16</v>
      </c>
      <c r="V141" s="197">
        <v>0.95289340097015141</v>
      </c>
      <c r="W141" s="197">
        <v>0</v>
      </c>
      <c r="X141" s="197">
        <v>0</v>
      </c>
      <c r="Y141" s="197">
        <v>1.236082604471322</v>
      </c>
      <c r="Z141" s="197">
        <v>0.19311030924819891</v>
      </c>
      <c r="AA141" s="197">
        <v>0</v>
      </c>
      <c r="AB141" s="197">
        <v>0</v>
      </c>
      <c r="AC141" s="198">
        <v>0</v>
      </c>
      <c r="AD141" s="199">
        <v>0</v>
      </c>
      <c r="AE141" s="199">
        <v>0</v>
      </c>
      <c r="AF141" s="199">
        <v>0</v>
      </c>
      <c r="AG141" s="199">
        <v>0</v>
      </c>
      <c r="AH141" s="199">
        <v>0</v>
      </c>
      <c r="AI141" s="200">
        <f t="shared" si="67"/>
        <v>2.3820863146896722</v>
      </c>
      <c r="AJ141" s="131" t="str">
        <f t="shared" si="68"/>
        <v/>
      </c>
      <c r="BA141" s="131"/>
      <c r="BR141" s="131"/>
      <c r="CG141" s="131"/>
    </row>
    <row r="142" spans="1:85" ht="15">
      <c r="A142" s="149" t="s">
        <v>15</v>
      </c>
      <c r="B142" s="150">
        <v>0.48860837973208671</v>
      </c>
      <c r="C142" s="150">
        <v>0.63381729579704482</v>
      </c>
      <c r="D142" s="150">
        <v>9.9019801391488776E-2</v>
      </c>
      <c r="E142" s="150">
        <v>0</v>
      </c>
      <c r="F142" s="304"/>
      <c r="G142" s="150">
        <v>0</v>
      </c>
      <c r="H142" s="151">
        <v>0</v>
      </c>
      <c r="I142" s="152">
        <f t="shared" si="65"/>
        <v>1.2214454769206202</v>
      </c>
      <c r="J142" s="139"/>
      <c r="K142" s="153" t="s">
        <v>15</v>
      </c>
      <c r="L142" s="154">
        <v>0.48860837973208671</v>
      </c>
      <c r="M142" s="154">
        <v>0.63381729579704482</v>
      </c>
      <c r="N142" s="154">
        <v>9.9019801391488776E-2</v>
      </c>
      <c r="O142" s="154">
        <v>0</v>
      </c>
      <c r="P142" s="154">
        <v>0</v>
      </c>
      <c r="Q142" s="154">
        <v>0</v>
      </c>
      <c r="R142" s="155">
        <v>0</v>
      </c>
      <c r="S142" s="156">
        <f t="shared" si="66"/>
        <v>1.2214454769206202</v>
      </c>
      <c r="U142" s="201" t="s">
        <v>54</v>
      </c>
      <c r="V142" s="202">
        <v>0.48860837973208671</v>
      </c>
      <c r="W142" s="202">
        <v>0</v>
      </c>
      <c r="X142" s="202">
        <v>0</v>
      </c>
      <c r="Y142" s="202">
        <v>0.63381729579704482</v>
      </c>
      <c r="Z142" s="202">
        <v>9.9019801391488776E-2</v>
      </c>
      <c r="AA142" s="202">
        <v>0</v>
      </c>
      <c r="AB142" s="202">
        <v>0</v>
      </c>
      <c r="AC142" s="203">
        <v>0</v>
      </c>
      <c r="AD142" s="202">
        <v>0</v>
      </c>
      <c r="AE142" s="202">
        <v>0</v>
      </c>
      <c r="AF142" s="202">
        <v>0</v>
      </c>
      <c r="AG142" s="202">
        <v>0</v>
      </c>
      <c r="AH142" s="202">
        <v>0</v>
      </c>
      <c r="AI142" s="204">
        <f t="shared" si="67"/>
        <v>1.2214454769206202</v>
      </c>
      <c r="AJ142" s="131" t="str">
        <f t="shared" si="68"/>
        <v/>
      </c>
      <c r="BA142" s="131"/>
      <c r="BR142" s="131"/>
      <c r="CG142" s="131"/>
    </row>
    <row r="143" spans="1:85" ht="15">
      <c r="A143" s="157" t="s">
        <v>55</v>
      </c>
      <c r="B143" s="146">
        <v>0</v>
      </c>
      <c r="C143" s="146">
        <v>0</v>
      </c>
      <c r="D143" s="146">
        <v>0</v>
      </c>
      <c r="E143" s="146">
        <v>2.6254984580429558E-4</v>
      </c>
      <c r="F143" s="304"/>
      <c r="G143" s="146">
        <v>0</v>
      </c>
      <c r="H143" s="158">
        <v>0</v>
      </c>
      <c r="I143" s="144">
        <f t="shared" si="65"/>
        <v>2.6254984580429558E-4</v>
      </c>
      <c r="J143" s="139"/>
      <c r="K143" s="159" t="s">
        <v>55</v>
      </c>
      <c r="L143" s="146">
        <v>0</v>
      </c>
      <c r="M143" s="146">
        <v>0</v>
      </c>
      <c r="N143" s="146">
        <v>0</v>
      </c>
      <c r="O143" s="146">
        <v>2.6254984580429558E-4</v>
      </c>
      <c r="P143" s="146">
        <v>4.2143653233336069E-2</v>
      </c>
      <c r="Q143" s="146">
        <v>0</v>
      </c>
      <c r="R143" s="147">
        <v>0</v>
      </c>
      <c r="S143" s="148">
        <f t="shared" si="66"/>
        <v>4.2406203079140364E-2</v>
      </c>
      <c r="U143" s="205" t="s">
        <v>55</v>
      </c>
      <c r="V143" s="197">
        <v>0</v>
      </c>
      <c r="W143" s="197">
        <v>0</v>
      </c>
      <c r="X143" s="197">
        <v>0</v>
      </c>
      <c r="Y143" s="197">
        <v>0</v>
      </c>
      <c r="Z143" s="197">
        <v>0</v>
      </c>
      <c r="AA143" s="197">
        <v>2.6254984580429558E-4</v>
      </c>
      <c r="AB143" s="197">
        <v>4.2143653233336069E-2</v>
      </c>
      <c r="AC143" s="198">
        <v>0</v>
      </c>
      <c r="AD143" s="197">
        <v>0</v>
      </c>
      <c r="AE143" s="197">
        <v>0</v>
      </c>
      <c r="AF143" s="197">
        <v>0</v>
      </c>
      <c r="AG143" s="197">
        <v>0</v>
      </c>
      <c r="AH143" s="197">
        <v>0</v>
      </c>
      <c r="AI143" s="200">
        <f t="shared" si="67"/>
        <v>4.2406203079140364E-2</v>
      </c>
      <c r="AJ143" s="131" t="str">
        <f t="shared" si="68"/>
        <v/>
      </c>
      <c r="BA143" s="131"/>
      <c r="BR143" s="131"/>
      <c r="CG143" s="131"/>
    </row>
    <row r="144" spans="1:85" ht="15">
      <c r="A144" s="149" t="s">
        <v>12</v>
      </c>
      <c r="B144" s="150">
        <v>0</v>
      </c>
      <c r="C144" s="150">
        <v>0</v>
      </c>
      <c r="D144" s="150">
        <v>0</v>
      </c>
      <c r="E144" s="150">
        <v>0</v>
      </c>
      <c r="F144" s="304"/>
      <c r="G144" s="150">
        <v>0</v>
      </c>
      <c r="H144" s="151">
        <v>0</v>
      </c>
      <c r="I144" s="152">
        <f t="shared" si="65"/>
        <v>0</v>
      </c>
      <c r="J144" s="139"/>
      <c r="K144" s="153" t="s">
        <v>12</v>
      </c>
      <c r="L144" s="154">
        <v>0</v>
      </c>
      <c r="M144" s="154">
        <v>0</v>
      </c>
      <c r="N144" s="154">
        <v>0</v>
      </c>
      <c r="O144" s="154">
        <v>0</v>
      </c>
      <c r="P144" s="154">
        <v>2.2607817347954349E-3</v>
      </c>
      <c r="Q144" s="154">
        <v>0</v>
      </c>
      <c r="R144" s="155">
        <v>0</v>
      </c>
      <c r="S144" s="156">
        <f t="shared" si="66"/>
        <v>2.2607817347954349E-3</v>
      </c>
      <c r="U144" s="201" t="s">
        <v>12</v>
      </c>
      <c r="V144" s="202">
        <v>0</v>
      </c>
      <c r="W144" s="202">
        <v>0</v>
      </c>
      <c r="X144" s="202">
        <v>0</v>
      </c>
      <c r="Y144" s="202">
        <v>0</v>
      </c>
      <c r="Z144" s="202">
        <v>0</v>
      </c>
      <c r="AA144" s="202">
        <v>0</v>
      </c>
      <c r="AB144" s="202">
        <v>2.2607817347954349E-3</v>
      </c>
      <c r="AC144" s="203">
        <v>0</v>
      </c>
      <c r="AD144" s="202">
        <v>0</v>
      </c>
      <c r="AE144" s="202">
        <v>0</v>
      </c>
      <c r="AF144" s="202">
        <v>0</v>
      </c>
      <c r="AG144" s="202">
        <v>0</v>
      </c>
      <c r="AH144" s="202">
        <v>0</v>
      </c>
      <c r="AI144" s="204">
        <f t="shared" si="67"/>
        <v>2.2607817347954349E-3</v>
      </c>
      <c r="AJ144" s="131" t="str">
        <f t="shared" si="68"/>
        <v/>
      </c>
      <c r="BA144" s="131"/>
      <c r="BR144" s="131"/>
      <c r="CG144" s="131"/>
    </row>
    <row r="145" spans="1:85" ht="15">
      <c r="A145" s="157" t="s">
        <v>56</v>
      </c>
      <c r="B145" s="146">
        <v>0</v>
      </c>
      <c r="C145" s="146">
        <v>0</v>
      </c>
      <c r="D145" s="146">
        <v>0</v>
      </c>
      <c r="E145" s="146">
        <v>0</v>
      </c>
      <c r="F145" s="304"/>
      <c r="G145" s="146">
        <v>0</v>
      </c>
      <c r="H145" s="158">
        <v>0</v>
      </c>
      <c r="I145" s="144">
        <f t="shared" si="65"/>
        <v>0</v>
      </c>
      <c r="J145" s="139"/>
      <c r="K145" s="159" t="s">
        <v>56</v>
      </c>
      <c r="L145" s="146">
        <v>0</v>
      </c>
      <c r="M145" s="146">
        <v>0</v>
      </c>
      <c r="N145" s="146">
        <v>0</v>
      </c>
      <c r="O145" s="146">
        <v>0</v>
      </c>
      <c r="P145" s="146">
        <v>0</v>
      </c>
      <c r="Q145" s="146">
        <v>0</v>
      </c>
      <c r="R145" s="147">
        <v>0</v>
      </c>
      <c r="S145" s="148">
        <f t="shared" si="66"/>
        <v>0</v>
      </c>
      <c r="U145" s="205" t="s">
        <v>56</v>
      </c>
      <c r="V145" s="197">
        <v>0</v>
      </c>
      <c r="W145" s="197">
        <v>0</v>
      </c>
      <c r="X145" s="197">
        <v>0</v>
      </c>
      <c r="Y145" s="197">
        <v>0</v>
      </c>
      <c r="Z145" s="197">
        <v>0</v>
      </c>
      <c r="AA145" s="197">
        <v>0</v>
      </c>
      <c r="AB145" s="197">
        <v>0</v>
      </c>
      <c r="AC145" s="198">
        <v>0</v>
      </c>
      <c r="AD145" s="197">
        <v>0</v>
      </c>
      <c r="AE145" s="197">
        <v>0</v>
      </c>
      <c r="AF145" s="197">
        <v>0</v>
      </c>
      <c r="AG145" s="197">
        <v>0</v>
      </c>
      <c r="AH145" s="197">
        <v>0</v>
      </c>
      <c r="AI145" s="200">
        <f t="shared" si="67"/>
        <v>0</v>
      </c>
      <c r="AJ145" s="131" t="str">
        <f t="shared" si="68"/>
        <v/>
      </c>
      <c r="BA145" s="131"/>
      <c r="BR145" s="131"/>
      <c r="CG145" s="131"/>
    </row>
    <row r="146" spans="1:85" ht="15">
      <c r="A146" s="149" t="s">
        <v>17</v>
      </c>
      <c r="B146" s="150">
        <v>0.55568707739630507</v>
      </c>
      <c r="C146" s="150">
        <v>5.5568707739630366E-2</v>
      </c>
      <c r="D146" s="150">
        <v>0.72239320061519618</v>
      </c>
      <c r="E146" s="150">
        <v>2.2227483095850997E-2</v>
      </c>
      <c r="F146" s="304"/>
      <c r="G146" s="150">
        <v>0</v>
      </c>
      <c r="H146" s="151">
        <v>0</v>
      </c>
      <c r="I146" s="152">
        <f t="shared" si="65"/>
        <v>1.3558764688469827</v>
      </c>
      <c r="J146" s="139"/>
      <c r="K146" s="153" t="s">
        <v>17</v>
      </c>
      <c r="L146" s="154">
        <v>0.55568707739630507</v>
      </c>
      <c r="M146" s="154">
        <v>5.5568707739630366E-2</v>
      </c>
      <c r="N146" s="154">
        <v>0.72239320061519618</v>
      </c>
      <c r="O146" s="154">
        <v>2.2227483095850997E-2</v>
      </c>
      <c r="P146" s="154">
        <v>2.2622950819672104E-2</v>
      </c>
      <c r="Q146" s="154">
        <v>0</v>
      </c>
      <c r="R146" s="155">
        <v>0</v>
      </c>
      <c r="S146" s="156">
        <f t="shared" si="66"/>
        <v>1.3784994196666547</v>
      </c>
      <c r="U146" s="201" t="s">
        <v>17</v>
      </c>
      <c r="V146" s="202">
        <v>0.55568707739630507</v>
      </c>
      <c r="W146" s="202">
        <v>0</v>
      </c>
      <c r="X146" s="202">
        <v>0</v>
      </c>
      <c r="Y146" s="202">
        <v>5.5568707739630366E-2</v>
      </c>
      <c r="Z146" s="202">
        <v>0.72239320061519618</v>
      </c>
      <c r="AA146" s="202">
        <v>0</v>
      </c>
      <c r="AB146" s="202">
        <v>2.2622950819672104E-2</v>
      </c>
      <c r="AC146" s="203">
        <v>2.2227483095850997E-2</v>
      </c>
      <c r="AD146" s="202">
        <v>0</v>
      </c>
      <c r="AE146" s="202">
        <v>0</v>
      </c>
      <c r="AF146" s="202">
        <v>0</v>
      </c>
      <c r="AG146" s="202">
        <v>0</v>
      </c>
      <c r="AH146" s="202">
        <v>2.2227483095850997E-2</v>
      </c>
      <c r="AI146" s="204">
        <f t="shared" si="67"/>
        <v>1.3784994196666547</v>
      </c>
      <c r="AJ146" s="131" t="str">
        <f t="shared" si="68"/>
        <v/>
      </c>
      <c r="BA146" s="131"/>
      <c r="BR146" s="131"/>
      <c r="CG146" s="131"/>
    </row>
    <row r="147" spans="1:85" ht="15">
      <c r="A147" s="157" t="s">
        <v>141</v>
      </c>
      <c r="B147" s="146">
        <v>0.66206090993569044</v>
      </c>
      <c r="C147" s="146">
        <v>4.2082696163694067</v>
      </c>
      <c r="D147" s="146">
        <v>0.36239683651646376</v>
      </c>
      <c r="E147" s="146">
        <v>0</v>
      </c>
      <c r="F147" s="304"/>
      <c r="G147" s="146">
        <v>0</v>
      </c>
      <c r="H147" s="158">
        <v>0</v>
      </c>
      <c r="I147" s="144">
        <f t="shared" si="65"/>
        <v>5.2327273628215609</v>
      </c>
      <c r="J147" s="139"/>
      <c r="K147" s="159" t="s">
        <v>141</v>
      </c>
      <c r="L147" s="146">
        <v>0.66206090993569044</v>
      </c>
      <c r="M147" s="146">
        <v>4.2082696163694067</v>
      </c>
      <c r="N147" s="146">
        <v>0.36239683651646376</v>
      </c>
      <c r="O147" s="146">
        <v>0</v>
      </c>
      <c r="P147" s="146">
        <v>0</v>
      </c>
      <c r="Q147" s="146">
        <v>0</v>
      </c>
      <c r="R147" s="147">
        <v>0</v>
      </c>
      <c r="S147" s="148">
        <f t="shared" si="66"/>
        <v>5.2327273628215609</v>
      </c>
      <c r="U147" s="205" t="s">
        <v>141</v>
      </c>
      <c r="V147" s="197">
        <v>0.62353611047090063</v>
      </c>
      <c r="W147" s="197">
        <v>3.2127982168259303E-3</v>
      </c>
      <c r="X147" s="197">
        <v>0</v>
      </c>
      <c r="Y147" s="197">
        <v>4.2082696163694067</v>
      </c>
      <c r="Z147" s="197">
        <v>0.36218962672918964</v>
      </c>
      <c r="AA147" s="197">
        <v>0</v>
      </c>
      <c r="AB147" s="197">
        <v>0</v>
      </c>
      <c r="AC147" s="198">
        <v>3.5519211035237988E-2</v>
      </c>
      <c r="AD147" s="197">
        <v>3.5312001247963867E-2</v>
      </c>
      <c r="AE147" s="197">
        <v>0</v>
      </c>
      <c r="AF147" s="197">
        <v>0</v>
      </c>
      <c r="AG147" s="197">
        <v>2.0720978727411537E-4</v>
      </c>
      <c r="AH147" s="197">
        <v>0</v>
      </c>
      <c r="AI147" s="200">
        <f t="shared" si="67"/>
        <v>5.2327273628215609</v>
      </c>
      <c r="AJ147" s="131" t="str">
        <f t="shared" si="68"/>
        <v/>
      </c>
      <c r="BA147" s="131"/>
      <c r="BR147" s="131"/>
      <c r="CG147" s="131"/>
    </row>
    <row r="148" spans="1:85" ht="15">
      <c r="A148" s="149" t="s">
        <v>25</v>
      </c>
      <c r="B148" s="150">
        <v>0.29686250391228863</v>
      </c>
      <c r="C148" s="150">
        <v>4.1529991129695527E-2</v>
      </c>
      <c r="D148" s="150">
        <v>2.2863774938709382</v>
      </c>
      <c r="E148" s="150">
        <v>8.6372666281177271</v>
      </c>
      <c r="F148" s="304"/>
      <c r="G148" s="150">
        <v>0.66719827505395202</v>
      </c>
      <c r="H148" s="151">
        <v>0</v>
      </c>
      <c r="I148" s="152">
        <f t="shared" si="65"/>
        <v>11.929234892084601</v>
      </c>
      <c r="J148" s="139"/>
      <c r="K148" s="153" t="s">
        <v>25</v>
      </c>
      <c r="L148" s="154">
        <v>0.29686250391228863</v>
      </c>
      <c r="M148" s="154">
        <v>4.1529991129695527E-2</v>
      </c>
      <c r="N148" s="154">
        <v>2.2863774938709382</v>
      </c>
      <c r="O148" s="154">
        <v>8.6372666281177271</v>
      </c>
      <c r="P148" s="154">
        <v>5.4847287458425117E-5</v>
      </c>
      <c r="Q148" s="154">
        <v>0.66719827505395202</v>
      </c>
      <c r="R148" s="155">
        <v>0</v>
      </c>
      <c r="S148" s="156">
        <f t="shared" si="66"/>
        <v>11.929289739372059</v>
      </c>
      <c r="U148" s="201" t="s">
        <v>25</v>
      </c>
      <c r="V148" s="202">
        <v>7.9854909482574964E-3</v>
      </c>
      <c r="W148" s="202">
        <v>0.28887701296403112</v>
      </c>
      <c r="X148" s="202">
        <v>0.66719827505395202</v>
      </c>
      <c r="Y148" s="202">
        <v>4.1529991129695527E-2</v>
      </c>
      <c r="Z148" s="202">
        <v>2.2863774938709382</v>
      </c>
      <c r="AA148" s="202">
        <v>8.6266562089163781</v>
      </c>
      <c r="AB148" s="202">
        <v>5.4847287458425117E-5</v>
      </c>
      <c r="AC148" s="203">
        <v>1.0610419201349105E-2</v>
      </c>
      <c r="AD148" s="202">
        <v>0</v>
      </c>
      <c r="AE148" s="202">
        <v>1.0592939276777708E-2</v>
      </c>
      <c r="AF148" s="202">
        <v>0</v>
      </c>
      <c r="AG148" s="202">
        <v>0</v>
      </c>
      <c r="AH148" s="202">
        <v>1.7479924571398452E-5</v>
      </c>
      <c r="AI148" s="204">
        <f t="shared" si="67"/>
        <v>11.929289739372059</v>
      </c>
      <c r="AJ148" s="131" t="str">
        <f t="shared" si="68"/>
        <v/>
      </c>
      <c r="BA148" s="131"/>
      <c r="BR148" s="131"/>
      <c r="CG148" s="131"/>
    </row>
    <row r="149" spans="1:85" ht="15">
      <c r="A149" s="157" t="s">
        <v>24</v>
      </c>
      <c r="B149" s="146">
        <v>0.15298330386655612</v>
      </c>
      <c r="C149" s="146">
        <v>0.57096860772661462</v>
      </c>
      <c r="D149" s="146">
        <v>0.16361330817460176</v>
      </c>
      <c r="E149" s="146">
        <v>0</v>
      </c>
      <c r="F149" s="304"/>
      <c r="G149" s="146">
        <v>0</v>
      </c>
      <c r="H149" s="158">
        <v>0</v>
      </c>
      <c r="I149" s="144">
        <f t="shared" si="65"/>
        <v>0.88756521976777247</v>
      </c>
      <c r="J149" s="139"/>
      <c r="K149" s="159" t="s">
        <v>24</v>
      </c>
      <c r="L149" s="146">
        <v>0.15298330386655612</v>
      </c>
      <c r="M149" s="146">
        <v>0.57096860772661462</v>
      </c>
      <c r="N149" s="146">
        <v>0.16361330817460176</v>
      </c>
      <c r="O149" s="146">
        <v>0</v>
      </c>
      <c r="P149" s="146">
        <v>0</v>
      </c>
      <c r="Q149" s="146">
        <v>0</v>
      </c>
      <c r="R149" s="147">
        <v>0</v>
      </c>
      <c r="S149" s="148">
        <f t="shared" si="66"/>
        <v>0.88756521976777247</v>
      </c>
      <c r="U149" s="205" t="s">
        <v>24</v>
      </c>
      <c r="V149" s="197">
        <v>0.15083518484694333</v>
      </c>
      <c r="W149" s="197">
        <v>0</v>
      </c>
      <c r="X149" s="197">
        <v>0</v>
      </c>
      <c r="Y149" s="197">
        <v>0.57096860772661462</v>
      </c>
      <c r="Z149" s="197">
        <v>0.16361330817460176</v>
      </c>
      <c r="AA149" s="197">
        <v>0</v>
      </c>
      <c r="AB149" s="197">
        <v>0</v>
      </c>
      <c r="AC149" s="198">
        <v>2.1481190196127936E-3</v>
      </c>
      <c r="AD149" s="197">
        <v>2.1481190196127936E-3</v>
      </c>
      <c r="AE149" s="197">
        <v>0</v>
      </c>
      <c r="AF149" s="197">
        <v>0</v>
      </c>
      <c r="AG149" s="197">
        <v>0</v>
      </c>
      <c r="AH149" s="197">
        <v>0</v>
      </c>
      <c r="AI149" s="200">
        <f t="shared" si="67"/>
        <v>0.88756521976777247</v>
      </c>
      <c r="AJ149" s="131" t="str">
        <f t="shared" si="68"/>
        <v/>
      </c>
      <c r="BA149" s="131"/>
      <c r="BR149" s="131"/>
      <c r="CG149" s="131"/>
    </row>
    <row r="150" spans="1:85" ht="15">
      <c r="A150" s="149" t="s">
        <v>57</v>
      </c>
      <c r="B150" s="150">
        <v>0</v>
      </c>
      <c r="C150" s="150">
        <v>0</v>
      </c>
      <c r="D150" s="150">
        <v>0</v>
      </c>
      <c r="E150" s="150">
        <v>0</v>
      </c>
      <c r="F150" s="304"/>
      <c r="G150" s="150">
        <v>0</v>
      </c>
      <c r="H150" s="151">
        <v>0</v>
      </c>
      <c r="I150" s="152">
        <f t="shared" si="65"/>
        <v>0</v>
      </c>
      <c r="J150" s="139"/>
      <c r="K150" s="153" t="s">
        <v>57</v>
      </c>
      <c r="L150" s="154">
        <v>0</v>
      </c>
      <c r="M150" s="154">
        <v>0</v>
      </c>
      <c r="N150" s="154">
        <v>0</v>
      </c>
      <c r="O150" s="154">
        <v>0</v>
      </c>
      <c r="P150" s="154">
        <v>0</v>
      </c>
      <c r="Q150" s="154">
        <v>0</v>
      </c>
      <c r="R150" s="155">
        <v>0</v>
      </c>
      <c r="S150" s="156">
        <f t="shared" si="66"/>
        <v>0</v>
      </c>
      <c r="U150" s="201" t="s">
        <v>57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3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4">
        <f t="shared" si="67"/>
        <v>0</v>
      </c>
      <c r="AJ150" s="131" t="str">
        <f t="shared" si="68"/>
        <v/>
      </c>
      <c r="BA150" s="131"/>
      <c r="BR150" s="131"/>
      <c r="CG150" s="131"/>
    </row>
    <row r="151" spans="1:85" ht="15">
      <c r="A151" s="157" t="s">
        <v>22</v>
      </c>
      <c r="B151" s="146">
        <v>0</v>
      </c>
      <c r="C151" s="146">
        <v>1.6145111040908034E-2</v>
      </c>
      <c r="D151" s="146">
        <v>0</v>
      </c>
      <c r="E151" s="146">
        <v>0</v>
      </c>
      <c r="F151" s="304"/>
      <c r="G151" s="146">
        <v>0</v>
      </c>
      <c r="H151" s="158">
        <v>0</v>
      </c>
      <c r="I151" s="144">
        <f t="shared" si="65"/>
        <v>1.6145111040908034E-2</v>
      </c>
      <c r="J151" s="139"/>
      <c r="K151" s="159" t="s">
        <v>22</v>
      </c>
      <c r="L151" s="146">
        <v>0</v>
      </c>
      <c r="M151" s="146">
        <v>1.6145111040908034E-2</v>
      </c>
      <c r="N151" s="146">
        <v>0</v>
      </c>
      <c r="O151" s="146">
        <v>0</v>
      </c>
      <c r="P151" s="146">
        <v>2.5518956691325638E-3</v>
      </c>
      <c r="Q151" s="146">
        <v>0</v>
      </c>
      <c r="R151" s="147">
        <v>0</v>
      </c>
      <c r="S151" s="148">
        <f t="shared" si="66"/>
        <v>1.8697006710040598E-2</v>
      </c>
      <c r="U151" s="205" t="s">
        <v>22</v>
      </c>
      <c r="V151" s="197">
        <v>0</v>
      </c>
      <c r="W151" s="197">
        <v>0</v>
      </c>
      <c r="X151" s="197">
        <v>0</v>
      </c>
      <c r="Y151" s="197">
        <v>1.6145111040908034E-2</v>
      </c>
      <c r="Z151" s="197">
        <v>0</v>
      </c>
      <c r="AA151" s="197">
        <v>0</v>
      </c>
      <c r="AB151" s="197">
        <v>2.5518956691325638E-3</v>
      </c>
      <c r="AC151" s="198">
        <v>0</v>
      </c>
      <c r="AD151" s="197">
        <v>0</v>
      </c>
      <c r="AE151" s="197">
        <v>0</v>
      </c>
      <c r="AF151" s="197">
        <v>0</v>
      </c>
      <c r="AG151" s="197">
        <v>0</v>
      </c>
      <c r="AH151" s="197">
        <v>0</v>
      </c>
      <c r="AI151" s="200">
        <f t="shared" si="67"/>
        <v>1.8697006710040598E-2</v>
      </c>
      <c r="AJ151" s="131" t="str">
        <f t="shared" si="68"/>
        <v/>
      </c>
      <c r="BA151" s="131"/>
      <c r="BR151" s="131"/>
      <c r="CG151" s="131"/>
    </row>
    <row r="152" spans="1:85" ht="15">
      <c r="A152" s="149" t="s">
        <v>21</v>
      </c>
      <c r="B152" s="150">
        <v>0</v>
      </c>
      <c r="C152" s="150">
        <v>0</v>
      </c>
      <c r="D152" s="150">
        <v>0</v>
      </c>
      <c r="E152" s="150">
        <v>0</v>
      </c>
      <c r="F152" s="304"/>
      <c r="G152" s="150">
        <v>0</v>
      </c>
      <c r="H152" s="151">
        <v>0</v>
      </c>
      <c r="I152" s="152">
        <f t="shared" si="65"/>
        <v>0</v>
      </c>
      <c r="J152" s="139"/>
      <c r="K152" s="153" t="s">
        <v>21</v>
      </c>
      <c r="L152" s="154">
        <v>0</v>
      </c>
      <c r="M152" s="154">
        <v>0</v>
      </c>
      <c r="N152" s="154">
        <v>0</v>
      </c>
      <c r="O152" s="154">
        <v>0</v>
      </c>
      <c r="P152" s="154">
        <v>0</v>
      </c>
      <c r="Q152" s="154">
        <v>0</v>
      </c>
      <c r="R152" s="155">
        <v>0</v>
      </c>
      <c r="S152" s="156">
        <f t="shared" si="66"/>
        <v>0</v>
      </c>
      <c r="U152" s="201" t="s">
        <v>58</v>
      </c>
      <c r="V152" s="202">
        <v>0</v>
      </c>
      <c r="W152" s="202">
        <v>0</v>
      </c>
      <c r="X152" s="202">
        <v>0</v>
      </c>
      <c r="Y152" s="202">
        <v>0</v>
      </c>
      <c r="Z152" s="202">
        <v>0</v>
      </c>
      <c r="AA152" s="202">
        <v>0</v>
      </c>
      <c r="AB152" s="202">
        <v>0</v>
      </c>
      <c r="AC152" s="203">
        <v>0</v>
      </c>
      <c r="AD152" s="202">
        <v>0</v>
      </c>
      <c r="AE152" s="202">
        <v>0</v>
      </c>
      <c r="AF152" s="202">
        <v>0</v>
      </c>
      <c r="AG152" s="202">
        <v>0</v>
      </c>
      <c r="AH152" s="202">
        <v>0</v>
      </c>
      <c r="AI152" s="204">
        <f t="shared" si="67"/>
        <v>0</v>
      </c>
      <c r="AJ152" s="131" t="str">
        <f t="shared" si="68"/>
        <v/>
      </c>
      <c r="BA152" s="131"/>
      <c r="BR152" s="131"/>
      <c r="CG152" s="131"/>
    </row>
    <row r="153" spans="1:85" ht="15">
      <c r="A153" s="160" t="s">
        <v>61</v>
      </c>
      <c r="B153" s="146">
        <v>0.59777670548609851</v>
      </c>
      <c r="C153" s="146">
        <v>0</v>
      </c>
      <c r="D153" s="146">
        <v>0</v>
      </c>
      <c r="E153" s="146">
        <v>0</v>
      </c>
      <c r="F153" s="304"/>
      <c r="G153" s="146">
        <v>0</v>
      </c>
      <c r="H153" s="158">
        <v>0</v>
      </c>
      <c r="I153" s="144">
        <f t="shared" si="65"/>
        <v>0.59777670548609851</v>
      </c>
      <c r="J153" s="139"/>
      <c r="K153" s="161" t="s">
        <v>61</v>
      </c>
      <c r="L153" s="146">
        <v>0.59777670548609851</v>
      </c>
      <c r="M153" s="146">
        <v>0</v>
      </c>
      <c r="N153" s="146">
        <v>0</v>
      </c>
      <c r="O153" s="146">
        <v>0</v>
      </c>
      <c r="P153" s="146">
        <v>0</v>
      </c>
      <c r="Q153" s="146">
        <v>0</v>
      </c>
      <c r="R153" s="147">
        <v>0</v>
      </c>
      <c r="S153" s="148">
        <f t="shared" si="66"/>
        <v>0.59777670548609851</v>
      </c>
      <c r="U153" s="206" t="s">
        <v>59</v>
      </c>
      <c r="V153" s="197">
        <v>0.59777670548609851</v>
      </c>
      <c r="W153" s="197">
        <v>0</v>
      </c>
      <c r="X153" s="197">
        <v>0</v>
      </c>
      <c r="Y153" s="197">
        <v>0</v>
      </c>
      <c r="Z153" s="197">
        <v>0</v>
      </c>
      <c r="AA153" s="197">
        <v>0</v>
      </c>
      <c r="AB153" s="197">
        <v>0</v>
      </c>
      <c r="AC153" s="198">
        <v>0</v>
      </c>
      <c r="AD153" s="199">
        <v>0</v>
      </c>
      <c r="AE153" s="199">
        <v>0</v>
      </c>
      <c r="AF153" s="199">
        <v>0</v>
      </c>
      <c r="AG153" s="199">
        <v>0</v>
      </c>
      <c r="AH153" s="199">
        <v>0</v>
      </c>
      <c r="AI153" s="200">
        <f t="shared" si="67"/>
        <v>0.59777670548609851</v>
      </c>
      <c r="AJ153" s="131" t="str">
        <f t="shared" si="68"/>
        <v/>
      </c>
      <c r="BA153" s="131"/>
      <c r="BR153" s="131"/>
      <c r="CG153" s="131"/>
    </row>
    <row r="154" spans="1:85">
      <c r="A154" s="162" t="s">
        <v>23</v>
      </c>
      <c r="B154" s="163">
        <v>0.59777670548609851</v>
      </c>
      <c r="C154" s="163">
        <v>0</v>
      </c>
      <c r="D154" s="163">
        <v>0</v>
      </c>
      <c r="E154" s="163">
        <v>0</v>
      </c>
      <c r="F154" s="304"/>
      <c r="G154" s="163">
        <v>0</v>
      </c>
      <c r="H154" s="164">
        <v>0</v>
      </c>
      <c r="I154" s="165">
        <f t="shared" si="65"/>
        <v>0.59777670548609851</v>
      </c>
      <c r="J154" s="139"/>
      <c r="K154" s="166" t="s">
        <v>23</v>
      </c>
      <c r="L154" s="167">
        <v>0.59777670548609851</v>
      </c>
      <c r="M154" s="167">
        <v>0</v>
      </c>
      <c r="N154" s="167">
        <v>0</v>
      </c>
      <c r="O154" s="167">
        <v>0</v>
      </c>
      <c r="P154" s="167">
        <v>0</v>
      </c>
      <c r="Q154" s="167">
        <v>0</v>
      </c>
      <c r="R154" s="168">
        <v>0</v>
      </c>
      <c r="S154" s="169">
        <f t="shared" si="66"/>
        <v>0.59777670548609851</v>
      </c>
      <c r="U154" s="207" t="s">
        <v>62</v>
      </c>
      <c r="V154" s="208">
        <v>0.59777670548609851</v>
      </c>
      <c r="W154" s="208">
        <v>0</v>
      </c>
      <c r="X154" s="208">
        <v>0</v>
      </c>
      <c r="Y154" s="208">
        <v>0</v>
      </c>
      <c r="Z154" s="208">
        <v>0</v>
      </c>
      <c r="AA154" s="208">
        <v>0</v>
      </c>
      <c r="AB154" s="208">
        <v>0</v>
      </c>
      <c r="AC154" s="208">
        <v>0</v>
      </c>
      <c r="AD154" s="208">
        <v>0</v>
      </c>
      <c r="AE154" s="208">
        <v>0</v>
      </c>
      <c r="AF154" s="208">
        <v>0</v>
      </c>
      <c r="AG154" s="208">
        <v>0</v>
      </c>
      <c r="AH154" s="92">
        <v>0</v>
      </c>
      <c r="AI154" s="209">
        <f t="shared" si="67"/>
        <v>0.59777670548609851</v>
      </c>
      <c r="AJ154" s="131" t="str">
        <f t="shared" si="68"/>
        <v/>
      </c>
      <c r="BA154" s="131"/>
      <c r="BR154" s="131"/>
      <c r="CG154" s="131"/>
    </row>
    <row r="155" spans="1:85">
      <c r="A155" s="170" t="s">
        <v>19</v>
      </c>
      <c r="B155" s="171">
        <v>0</v>
      </c>
      <c r="C155" s="171">
        <v>0</v>
      </c>
      <c r="D155" s="171">
        <v>0</v>
      </c>
      <c r="E155" s="171">
        <v>0</v>
      </c>
      <c r="F155" s="304"/>
      <c r="G155" s="171">
        <v>0</v>
      </c>
      <c r="H155" s="172">
        <v>0</v>
      </c>
      <c r="I155" s="173">
        <f t="shared" si="65"/>
        <v>0</v>
      </c>
      <c r="J155" s="139"/>
      <c r="K155" s="174" t="s">
        <v>19</v>
      </c>
      <c r="L155" s="171">
        <v>0</v>
      </c>
      <c r="M155" s="171">
        <v>0</v>
      </c>
      <c r="N155" s="171">
        <v>0</v>
      </c>
      <c r="O155" s="171">
        <v>0</v>
      </c>
      <c r="P155" s="171">
        <v>0</v>
      </c>
      <c r="Q155" s="171">
        <v>0</v>
      </c>
      <c r="R155" s="175">
        <v>0</v>
      </c>
      <c r="S155" s="176">
        <f t="shared" si="66"/>
        <v>0</v>
      </c>
      <c r="U155" s="210" t="s">
        <v>19</v>
      </c>
      <c r="V155" s="211">
        <v>0</v>
      </c>
      <c r="W155" s="211">
        <v>0</v>
      </c>
      <c r="X155" s="211">
        <v>0</v>
      </c>
      <c r="Y155" s="211">
        <v>0</v>
      </c>
      <c r="Z155" s="211">
        <v>0</v>
      </c>
      <c r="AA155" s="211">
        <v>0</v>
      </c>
      <c r="AB155" s="211">
        <v>0</v>
      </c>
      <c r="AC155" s="211">
        <v>0</v>
      </c>
      <c r="AD155" s="212">
        <v>0</v>
      </c>
      <c r="AE155" s="212">
        <v>0</v>
      </c>
      <c r="AF155" s="212">
        <v>0</v>
      </c>
      <c r="AG155" s="212">
        <v>0</v>
      </c>
      <c r="AH155" s="212">
        <v>0</v>
      </c>
      <c r="AI155" s="213">
        <f t="shared" si="67"/>
        <v>0</v>
      </c>
      <c r="AJ155" s="131" t="str">
        <f t="shared" si="68"/>
        <v/>
      </c>
      <c r="BA155" s="131"/>
      <c r="BR155" s="131"/>
      <c r="CG155" s="131"/>
    </row>
    <row r="156" spans="1:85">
      <c r="A156" s="162" t="s">
        <v>20</v>
      </c>
      <c r="B156" s="163">
        <v>0</v>
      </c>
      <c r="C156" s="163">
        <v>0</v>
      </c>
      <c r="D156" s="163">
        <v>0</v>
      </c>
      <c r="E156" s="163">
        <v>0</v>
      </c>
      <c r="F156" s="304"/>
      <c r="G156" s="163">
        <v>0</v>
      </c>
      <c r="H156" s="164">
        <v>0</v>
      </c>
      <c r="I156" s="165">
        <f t="shared" si="65"/>
        <v>0</v>
      </c>
      <c r="J156" s="139"/>
      <c r="K156" s="166" t="s">
        <v>20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8">
        <v>0</v>
      </c>
      <c r="S156" s="169">
        <f t="shared" si="66"/>
        <v>0</v>
      </c>
      <c r="U156" s="207" t="s">
        <v>20</v>
      </c>
      <c r="V156" s="208">
        <v>0</v>
      </c>
      <c r="W156" s="208">
        <v>0</v>
      </c>
      <c r="X156" s="208">
        <v>0</v>
      </c>
      <c r="Y156" s="208">
        <v>0</v>
      </c>
      <c r="Z156" s="208">
        <v>0</v>
      </c>
      <c r="AA156" s="208">
        <v>0</v>
      </c>
      <c r="AB156" s="208">
        <v>0</v>
      </c>
      <c r="AC156" s="208">
        <v>0</v>
      </c>
      <c r="AD156" s="208">
        <v>0</v>
      </c>
      <c r="AE156" s="208">
        <v>0</v>
      </c>
      <c r="AF156" s="208">
        <v>0</v>
      </c>
      <c r="AG156" s="208">
        <v>0</v>
      </c>
      <c r="AH156" s="92">
        <v>0</v>
      </c>
      <c r="AI156" s="209">
        <f t="shared" si="67"/>
        <v>0</v>
      </c>
      <c r="AJ156" s="131" t="str">
        <f t="shared" si="68"/>
        <v/>
      </c>
      <c r="BA156" s="131"/>
      <c r="BR156" s="131"/>
      <c r="CG156" s="131"/>
    </row>
    <row r="157" spans="1:85" ht="15" thickBot="1">
      <c r="A157" s="177" t="s">
        <v>11</v>
      </c>
      <c r="B157" s="178">
        <v>0</v>
      </c>
      <c r="C157" s="178">
        <v>0</v>
      </c>
      <c r="D157" s="178">
        <v>0</v>
      </c>
      <c r="E157" s="178">
        <v>0</v>
      </c>
      <c r="F157" s="305"/>
      <c r="G157" s="178">
        <v>0</v>
      </c>
      <c r="H157" s="179">
        <v>0</v>
      </c>
      <c r="I157" s="180">
        <f t="shared" si="65"/>
        <v>0</v>
      </c>
      <c r="J157" s="139"/>
      <c r="K157" s="181" t="s">
        <v>11</v>
      </c>
      <c r="L157" s="178">
        <v>0</v>
      </c>
      <c r="M157" s="178">
        <v>0</v>
      </c>
      <c r="N157" s="178">
        <v>0</v>
      </c>
      <c r="O157" s="178">
        <v>0</v>
      </c>
      <c r="P157" s="178">
        <v>0</v>
      </c>
      <c r="Q157" s="178">
        <v>0</v>
      </c>
      <c r="R157" s="182">
        <v>0</v>
      </c>
      <c r="S157" s="183">
        <f t="shared" si="66"/>
        <v>0</v>
      </c>
      <c r="U157" s="210" t="s">
        <v>11</v>
      </c>
      <c r="V157" s="211">
        <v>0</v>
      </c>
      <c r="W157" s="211">
        <v>0</v>
      </c>
      <c r="X157" s="211">
        <v>0</v>
      </c>
      <c r="Y157" s="211">
        <v>0</v>
      </c>
      <c r="Z157" s="211">
        <v>0</v>
      </c>
      <c r="AA157" s="211">
        <v>0</v>
      </c>
      <c r="AB157" s="211">
        <v>0</v>
      </c>
      <c r="AC157" s="211">
        <v>0</v>
      </c>
      <c r="AD157" s="212">
        <v>0</v>
      </c>
      <c r="AE157" s="212">
        <v>0</v>
      </c>
      <c r="AF157" s="212">
        <v>0</v>
      </c>
      <c r="AG157" s="212">
        <v>0</v>
      </c>
      <c r="AH157" s="212">
        <v>0</v>
      </c>
      <c r="AI157" s="213">
        <f t="shared" si="67"/>
        <v>0</v>
      </c>
      <c r="AJ157" s="131" t="str">
        <f t="shared" si="68"/>
        <v/>
      </c>
      <c r="BA157" s="131"/>
      <c r="BR157" s="131"/>
      <c r="CG157" s="131"/>
    </row>
    <row r="158" spans="1:85" ht="15">
      <c r="A158" s="184" t="s">
        <v>26</v>
      </c>
      <c r="B158" s="185">
        <f>SUM(B137:B153)</f>
        <v>3.706872281299177</v>
      </c>
      <c r="C158" s="185">
        <f t="shared" ref="C158:I158" si="69">SUM(C137:C153)</f>
        <v>6.7623819342746216</v>
      </c>
      <c r="D158" s="185">
        <f t="shared" si="69"/>
        <v>3.8269109498168876</v>
      </c>
      <c r="E158" s="185">
        <f t="shared" si="69"/>
        <v>8.659756661059383</v>
      </c>
      <c r="F158" s="185">
        <f t="shared" si="69"/>
        <v>0</v>
      </c>
      <c r="G158" s="185">
        <f t="shared" si="69"/>
        <v>0.66719827505395202</v>
      </c>
      <c r="H158" s="187">
        <f t="shared" si="69"/>
        <v>0</v>
      </c>
      <c r="I158" s="144">
        <f t="shared" si="69"/>
        <v>23.623120101504021</v>
      </c>
      <c r="J158" s="139"/>
      <c r="K158" s="186" t="s">
        <v>26</v>
      </c>
      <c r="L158" s="185">
        <f>SUM(L137:L153)</f>
        <v>3.706872281299177</v>
      </c>
      <c r="M158" s="185">
        <f t="shared" ref="M158:S158" si="70">SUM(M137:M153)</f>
        <v>6.7623819342746216</v>
      </c>
      <c r="N158" s="185">
        <f t="shared" si="70"/>
        <v>3.8269109498168876</v>
      </c>
      <c r="O158" s="185">
        <f t="shared" si="70"/>
        <v>8.659756661059383</v>
      </c>
      <c r="P158" s="185">
        <f t="shared" si="70"/>
        <v>6.9634128744394605E-2</v>
      </c>
      <c r="Q158" s="185">
        <f t="shared" si="70"/>
        <v>0.66719827505395202</v>
      </c>
      <c r="R158" s="187">
        <f t="shared" si="70"/>
        <v>0</v>
      </c>
      <c r="S158" s="188">
        <f t="shared" si="70"/>
        <v>23.692754230248415</v>
      </c>
      <c r="T158" s="131" t="str">
        <f>IF(ABS(S158-AI158)&gt;0.01,S158-AI158,"")</f>
        <v/>
      </c>
      <c r="U158" s="214" t="s">
        <v>60</v>
      </c>
      <c r="V158" s="215">
        <f>SUM(V137:V153)</f>
        <v>3.377322349850743</v>
      </c>
      <c r="W158" s="215">
        <f t="shared" ref="W158:AH158" si="71">SUM(W137:W153)</f>
        <v>0.29208981118085703</v>
      </c>
      <c r="X158" s="215">
        <f t="shared" si="71"/>
        <v>0.66719827505395202</v>
      </c>
      <c r="Y158" s="215">
        <f t="shared" si="71"/>
        <v>6.7623819342746216</v>
      </c>
      <c r="Z158" s="215">
        <f t="shared" si="71"/>
        <v>3.8267037400296133</v>
      </c>
      <c r="AA158" s="215">
        <f t="shared" si="71"/>
        <v>8.6269187587621818</v>
      </c>
      <c r="AB158" s="215">
        <f t="shared" si="71"/>
        <v>6.9634128744394605E-2</v>
      </c>
      <c r="AC158" s="215">
        <f t="shared" si="71"/>
        <v>7.0505232352050876E-2</v>
      </c>
      <c r="AD158" s="216">
        <f t="shared" si="71"/>
        <v>3.7460120267576662E-2</v>
      </c>
      <c r="AE158" s="216">
        <f t="shared" si="71"/>
        <v>1.0592939276777708E-2</v>
      </c>
      <c r="AF158" s="216">
        <f t="shared" si="71"/>
        <v>0</v>
      </c>
      <c r="AG158" s="216">
        <f t="shared" si="71"/>
        <v>2.0720978727411537E-4</v>
      </c>
      <c r="AH158" s="216">
        <f t="shared" si="71"/>
        <v>2.2244963020422396E-2</v>
      </c>
      <c r="AI158" s="217">
        <f>SUM(V158:AC158)</f>
        <v>23.692754230248411</v>
      </c>
      <c r="AJ158" s="131" t="str">
        <f t="shared" si="68"/>
        <v/>
      </c>
      <c r="BA158" s="131"/>
      <c r="BR158" s="131"/>
      <c r="CG158" s="131"/>
    </row>
    <row r="159" spans="1:85" s="2" customFormat="1" ht="15" thickBot="1">
      <c r="A159" s="15" t="s">
        <v>100</v>
      </c>
      <c r="B159" s="100">
        <f>IF($I158=0,"-",B158/$I158)</f>
        <v>0.15691713310398697</v>
      </c>
      <c r="C159" s="100">
        <f t="shared" ref="C159:H159" si="72">IF($I158=0,"-",C158/$I158)</f>
        <v>0.28626116724708517</v>
      </c>
      <c r="D159" s="100">
        <f t="shared" si="72"/>
        <v>0.16199853928580918</v>
      </c>
      <c r="E159" s="100">
        <f t="shared" si="72"/>
        <v>0.3665797161361441</v>
      </c>
      <c r="F159" s="100">
        <f t="shared" si="72"/>
        <v>0</v>
      </c>
      <c r="G159" s="100">
        <f t="shared" si="72"/>
        <v>2.8243444226974626E-2</v>
      </c>
      <c r="H159" s="101">
        <f t="shared" si="72"/>
        <v>0</v>
      </c>
      <c r="I159" s="102">
        <f>SUM(B159:H159)</f>
        <v>1</v>
      </c>
      <c r="J159" s="131"/>
      <c r="K159" s="27" t="s">
        <v>100</v>
      </c>
      <c r="L159" s="76">
        <f t="shared" ref="L159:R159" si="73">IF($S158=0,"-",L158/$S158)</f>
        <v>0.15645594620513273</v>
      </c>
      <c r="M159" s="76">
        <f t="shared" si="73"/>
        <v>0.28541983209538063</v>
      </c>
      <c r="N159" s="76">
        <f t="shared" si="73"/>
        <v>0.16152241789310803</v>
      </c>
      <c r="O159" s="76">
        <f t="shared" si="73"/>
        <v>0.36550232095868013</v>
      </c>
      <c r="P159" s="76">
        <f t="shared" si="73"/>
        <v>2.9390474432682496E-3</v>
      </c>
      <c r="Q159" s="76">
        <f t="shared" si="73"/>
        <v>2.8160435404430251E-2</v>
      </c>
      <c r="R159" s="77">
        <f t="shared" si="73"/>
        <v>0</v>
      </c>
      <c r="S159" s="78">
        <f>SUM(L159:R159)</f>
        <v>1</v>
      </c>
      <c r="U159" s="36" t="s">
        <v>100</v>
      </c>
      <c r="V159" s="103">
        <f>+V158/$AI158</f>
        <v>0.14254663333057893</v>
      </c>
      <c r="W159" s="103">
        <f t="shared" ref="W159:AH159" si="74">+W158/$AI158</f>
        <v>1.2328233701421996E-2</v>
      </c>
      <c r="X159" s="103">
        <f t="shared" si="74"/>
        <v>2.8160435404430254E-2</v>
      </c>
      <c r="Y159" s="103">
        <f t="shared" si="74"/>
        <v>0.28541983209538069</v>
      </c>
      <c r="Z159" s="103">
        <f t="shared" si="74"/>
        <v>0.16151367219029694</v>
      </c>
      <c r="AA159" s="103">
        <f t="shared" si="74"/>
        <v>0.36411633172424679</v>
      </c>
      <c r="AB159" s="103">
        <f t="shared" si="74"/>
        <v>2.93904744326825E-3</v>
      </c>
      <c r="AC159" s="103">
        <f t="shared" si="74"/>
        <v>2.9758141103762951E-3</v>
      </c>
      <c r="AD159" s="103">
        <f t="shared" si="74"/>
        <v>1.5810791731318231E-3</v>
      </c>
      <c r="AE159" s="103">
        <f t="shared" si="74"/>
        <v>4.4709615327262204E-4</v>
      </c>
      <c r="AF159" s="103">
        <f t="shared" si="74"/>
        <v>0</v>
      </c>
      <c r="AG159" s="103">
        <f t="shared" si="74"/>
        <v>8.7457028110970633E-6</v>
      </c>
      <c r="AH159" s="103">
        <f t="shared" si="74"/>
        <v>9.3889308116075303E-4</v>
      </c>
      <c r="AI159" s="104">
        <f>SUM(V159:AC159)</f>
        <v>1.0000000000000002</v>
      </c>
      <c r="AJ159" s="2" t="str">
        <f t="shared" si="68"/>
        <v/>
      </c>
    </row>
    <row r="160" spans="1:85" ht="15" thickBot="1">
      <c r="A160" s="218"/>
      <c r="B160" s="218"/>
      <c r="C160" s="218"/>
      <c r="D160" s="218"/>
      <c r="E160" s="218"/>
      <c r="F160" s="218"/>
      <c r="G160" s="218"/>
      <c r="H160" s="218"/>
      <c r="I160" s="218"/>
      <c r="K160" s="218"/>
      <c r="AI160" s="139"/>
      <c r="BA160" s="131"/>
      <c r="BR160" s="131"/>
      <c r="CG160" s="131"/>
    </row>
    <row r="161" spans="1:85" ht="28.5">
      <c r="A161" s="328" t="s">
        <v>31</v>
      </c>
      <c r="B161" s="135" t="s">
        <v>0</v>
      </c>
      <c r="C161" s="135" t="s">
        <v>1</v>
      </c>
      <c r="D161" s="135" t="s">
        <v>2</v>
      </c>
      <c r="E161" s="135" t="s">
        <v>3</v>
      </c>
      <c r="F161" s="135" t="s">
        <v>27</v>
      </c>
      <c r="G161" s="135" t="s">
        <v>4</v>
      </c>
      <c r="H161" s="135" t="s">
        <v>5</v>
      </c>
      <c r="I161" s="136" t="s">
        <v>6</v>
      </c>
      <c r="K161" s="330" t="s">
        <v>31</v>
      </c>
      <c r="L161" s="137" t="s">
        <v>0</v>
      </c>
      <c r="M161" s="137" t="s">
        <v>1</v>
      </c>
      <c r="N161" s="137" t="s">
        <v>2</v>
      </c>
      <c r="O161" s="137" t="s">
        <v>3</v>
      </c>
      <c r="P161" s="137" t="s">
        <v>27</v>
      </c>
      <c r="Q161" s="137" t="s">
        <v>4</v>
      </c>
      <c r="R161" s="137" t="s">
        <v>5</v>
      </c>
      <c r="S161" s="138" t="s">
        <v>6</v>
      </c>
      <c r="U161" s="332" t="s">
        <v>31</v>
      </c>
      <c r="V161" s="190" t="s">
        <v>69</v>
      </c>
      <c r="W161" s="190" t="s">
        <v>70</v>
      </c>
      <c r="X161" s="190" t="s">
        <v>4</v>
      </c>
      <c r="Y161" s="190" t="s">
        <v>1</v>
      </c>
      <c r="Z161" s="190" t="s">
        <v>2</v>
      </c>
      <c r="AA161" s="190" t="s">
        <v>3</v>
      </c>
      <c r="AB161" s="190" t="s">
        <v>52</v>
      </c>
      <c r="AC161" s="190" t="s">
        <v>64</v>
      </c>
      <c r="AD161" s="191" t="s">
        <v>72</v>
      </c>
      <c r="AE161" s="191" t="s">
        <v>79</v>
      </c>
      <c r="AF161" s="191" t="s">
        <v>73</v>
      </c>
      <c r="AG161" s="191" t="s">
        <v>80</v>
      </c>
      <c r="AH161" s="191" t="s">
        <v>81</v>
      </c>
      <c r="AI161" s="192" t="s">
        <v>60</v>
      </c>
      <c r="BA161" s="131"/>
      <c r="BR161" s="131"/>
      <c r="CG161" s="131"/>
    </row>
    <row r="162" spans="1:85" ht="15">
      <c r="A162" s="329" t="s">
        <v>31</v>
      </c>
      <c r="B162" s="294" t="s">
        <v>109</v>
      </c>
      <c r="C162" s="295"/>
      <c r="D162" s="295"/>
      <c r="E162" s="295"/>
      <c r="F162" s="295"/>
      <c r="G162" s="295"/>
      <c r="H162" s="295"/>
      <c r="I162" s="296"/>
      <c r="K162" s="331" t="s">
        <v>31</v>
      </c>
      <c r="L162" s="297" t="s">
        <v>109</v>
      </c>
      <c r="M162" s="298"/>
      <c r="N162" s="298"/>
      <c r="O162" s="298"/>
      <c r="P162" s="298"/>
      <c r="Q162" s="298"/>
      <c r="R162" s="298"/>
      <c r="S162" s="299"/>
      <c r="U162" s="333" t="s">
        <v>31</v>
      </c>
      <c r="V162" s="326" t="s">
        <v>109</v>
      </c>
      <c r="W162" s="326"/>
      <c r="X162" s="326"/>
      <c r="Y162" s="326"/>
      <c r="Z162" s="326"/>
      <c r="AA162" s="326"/>
      <c r="AB162" s="326"/>
      <c r="AC162" s="326"/>
      <c r="AD162" s="326"/>
      <c r="AE162" s="326"/>
      <c r="AF162" s="326"/>
      <c r="AG162" s="326"/>
      <c r="AH162" s="326"/>
      <c r="AI162" s="327"/>
      <c r="BA162" s="131"/>
      <c r="BR162" s="131"/>
      <c r="CG162" s="131"/>
    </row>
    <row r="163" spans="1:85" ht="15">
      <c r="A163" s="141" t="s">
        <v>7</v>
      </c>
      <c r="B163" s="142">
        <v>0</v>
      </c>
      <c r="C163" s="142">
        <v>0</v>
      </c>
      <c r="D163" s="142">
        <v>2.7519587244587823E-4</v>
      </c>
      <c r="E163" s="142">
        <v>0</v>
      </c>
      <c r="F163" s="303"/>
      <c r="G163" s="142">
        <v>0</v>
      </c>
      <c r="H163" s="143">
        <v>0</v>
      </c>
      <c r="I163" s="144">
        <f>SUM(B163:H163)</f>
        <v>2.7519587244587823E-4</v>
      </c>
      <c r="J163" s="139"/>
      <c r="K163" s="193" t="s">
        <v>7</v>
      </c>
      <c r="L163" s="142">
        <v>0</v>
      </c>
      <c r="M163" s="142">
        <v>0</v>
      </c>
      <c r="N163" s="142">
        <v>2.7519587244587823E-4</v>
      </c>
      <c r="O163" s="142">
        <v>0</v>
      </c>
      <c r="P163" s="142">
        <v>0</v>
      </c>
      <c r="Q163" s="142">
        <v>0</v>
      </c>
      <c r="R163" s="194">
        <v>0</v>
      </c>
      <c r="S163" s="195">
        <f>SUM(L163:R163)</f>
        <v>2.7519587244587823E-4</v>
      </c>
      <c r="U163" s="196" t="s">
        <v>7</v>
      </c>
      <c r="V163" s="197">
        <v>0</v>
      </c>
      <c r="W163" s="197">
        <v>0</v>
      </c>
      <c r="X163" s="197">
        <v>0</v>
      </c>
      <c r="Y163" s="197">
        <v>0</v>
      </c>
      <c r="Z163" s="197">
        <v>2.7519587244587823E-4</v>
      </c>
      <c r="AA163" s="197">
        <v>0</v>
      </c>
      <c r="AB163" s="197">
        <v>0</v>
      </c>
      <c r="AC163" s="198">
        <v>0</v>
      </c>
      <c r="AD163" s="199">
        <v>0</v>
      </c>
      <c r="AE163" s="199">
        <v>0</v>
      </c>
      <c r="AF163" s="199">
        <v>0</v>
      </c>
      <c r="AG163" s="199">
        <v>0</v>
      </c>
      <c r="AH163" s="199">
        <v>0</v>
      </c>
      <c r="AI163" s="200">
        <f>SUM(V163:AC163)</f>
        <v>2.7519587244587823E-4</v>
      </c>
      <c r="AJ163" s="131" t="str">
        <f>IF(ABS(S163-AI163)&gt;0.001,S163-AI163,"")</f>
        <v/>
      </c>
      <c r="BA163" s="131"/>
      <c r="BR163" s="131"/>
      <c r="CG163" s="131"/>
    </row>
    <row r="164" spans="1:85" ht="15">
      <c r="A164" s="149" t="s">
        <v>8</v>
      </c>
      <c r="B164" s="150">
        <v>0</v>
      </c>
      <c r="C164" s="150">
        <v>0</v>
      </c>
      <c r="D164" s="150">
        <v>0</v>
      </c>
      <c r="E164" s="150">
        <v>0</v>
      </c>
      <c r="F164" s="304"/>
      <c r="G164" s="150">
        <v>0</v>
      </c>
      <c r="H164" s="151">
        <v>0</v>
      </c>
      <c r="I164" s="152">
        <f t="shared" ref="I164:I183" si="75">SUM(B164:H164)</f>
        <v>0</v>
      </c>
      <c r="J164" s="139"/>
      <c r="K164" s="153" t="s">
        <v>8</v>
      </c>
      <c r="L164" s="154">
        <v>0</v>
      </c>
      <c r="M164" s="154">
        <v>0</v>
      </c>
      <c r="N164" s="154">
        <v>0</v>
      </c>
      <c r="O164" s="154">
        <v>0</v>
      </c>
      <c r="P164" s="154">
        <v>0</v>
      </c>
      <c r="Q164" s="154">
        <v>0</v>
      </c>
      <c r="R164" s="155">
        <v>0</v>
      </c>
      <c r="S164" s="156">
        <f t="shared" ref="S164:S183" si="76">SUM(L164:R164)</f>
        <v>0</v>
      </c>
      <c r="U164" s="201" t="s">
        <v>8</v>
      </c>
      <c r="V164" s="202">
        <v>0</v>
      </c>
      <c r="W164" s="202">
        <v>0</v>
      </c>
      <c r="X164" s="202">
        <v>0</v>
      </c>
      <c r="Y164" s="202">
        <v>0</v>
      </c>
      <c r="Z164" s="202">
        <v>0</v>
      </c>
      <c r="AA164" s="202">
        <v>0</v>
      </c>
      <c r="AB164" s="202">
        <v>0</v>
      </c>
      <c r="AC164" s="203">
        <v>0</v>
      </c>
      <c r="AD164" s="202">
        <v>0</v>
      </c>
      <c r="AE164" s="202">
        <v>0</v>
      </c>
      <c r="AF164" s="202">
        <v>0</v>
      </c>
      <c r="AG164" s="202">
        <v>0</v>
      </c>
      <c r="AH164" s="202">
        <v>0</v>
      </c>
      <c r="AI164" s="204">
        <f t="shared" ref="AI164:AI183" si="77">SUM(V164:AC164)</f>
        <v>0</v>
      </c>
      <c r="AJ164" s="131" t="str">
        <f t="shared" ref="AJ164:AJ185" si="78">IF(ABS(S164-AI164)&gt;0.001,S164-AI164,"")</f>
        <v/>
      </c>
      <c r="BA164" s="131"/>
      <c r="BR164" s="131"/>
      <c r="CG164" s="131"/>
    </row>
    <row r="165" spans="1:85" ht="15">
      <c r="A165" s="157" t="s">
        <v>10</v>
      </c>
      <c r="B165" s="146">
        <v>0</v>
      </c>
      <c r="C165" s="146">
        <v>0</v>
      </c>
      <c r="D165" s="146">
        <v>0</v>
      </c>
      <c r="E165" s="146">
        <v>0</v>
      </c>
      <c r="F165" s="304"/>
      <c r="G165" s="146">
        <v>0</v>
      </c>
      <c r="H165" s="158">
        <v>0</v>
      </c>
      <c r="I165" s="144">
        <f t="shared" si="75"/>
        <v>0</v>
      </c>
      <c r="J165" s="139"/>
      <c r="K165" s="159" t="s">
        <v>10</v>
      </c>
      <c r="L165" s="146">
        <v>0</v>
      </c>
      <c r="M165" s="146">
        <v>0</v>
      </c>
      <c r="N165" s="146">
        <v>0</v>
      </c>
      <c r="O165" s="146">
        <v>0</v>
      </c>
      <c r="P165" s="146">
        <v>0</v>
      </c>
      <c r="Q165" s="146">
        <v>0</v>
      </c>
      <c r="R165" s="147">
        <v>0</v>
      </c>
      <c r="S165" s="148">
        <f t="shared" si="76"/>
        <v>0</v>
      </c>
      <c r="U165" s="205" t="s">
        <v>10</v>
      </c>
      <c r="V165" s="197">
        <v>0</v>
      </c>
      <c r="W165" s="197">
        <v>0</v>
      </c>
      <c r="X165" s="197">
        <v>0</v>
      </c>
      <c r="Y165" s="197">
        <v>0</v>
      </c>
      <c r="Z165" s="197">
        <v>0</v>
      </c>
      <c r="AA165" s="197">
        <v>0</v>
      </c>
      <c r="AB165" s="197">
        <v>0</v>
      </c>
      <c r="AC165" s="198">
        <v>0</v>
      </c>
      <c r="AD165" s="199">
        <v>0</v>
      </c>
      <c r="AE165" s="199">
        <v>0</v>
      </c>
      <c r="AF165" s="199">
        <v>0</v>
      </c>
      <c r="AG165" s="199">
        <v>0</v>
      </c>
      <c r="AH165" s="199">
        <v>0</v>
      </c>
      <c r="AI165" s="200">
        <f t="shared" si="77"/>
        <v>0</v>
      </c>
      <c r="AJ165" s="131" t="str">
        <f t="shared" si="78"/>
        <v/>
      </c>
      <c r="BA165" s="131"/>
      <c r="BR165" s="131"/>
      <c r="CG165" s="131"/>
    </row>
    <row r="166" spans="1:85" ht="15">
      <c r="A166" s="149" t="s">
        <v>53</v>
      </c>
      <c r="B166" s="150">
        <v>0</v>
      </c>
      <c r="C166" s="150">
        <v>0</v>
      </c>
      <c r="D166" s="150">
        <v>0</v>
      </c>
      <c r="E166" s="150">
        <v>0</v>
      </c>
      <c r="F166" s="304"/>
      <c r="G166" s="150">
        <v>0</v>
      </c>
      <c r="H166" s="151">
        <v>0</v>
      </c>
      <c r="I166" s="152">
        <f t="shared" si="75"/>
        <v>0</v>
      </c>
      <c r="J166" s="139"/>
      <c r="K166" s="153" t="s">
        <v>53</v>
      </c>
      <c r="L166" s="154">
        <v>0</v>
      </c>
      <c r="M166" s="154">
        <v>0</v>
      </c>
      <c r="N166" s="154">
        <v>0</v>
      </c>
      <c r="O166" s="154">
        <v>0</v>
      </c>
      <c r="P166" s="154">
        <v>0</v>
      </c>
      <c r="Q166" s="154">
        <v>0</v>
      </c>
      <c r="R166" s="155">
        <v>0</v>
      </c>
      <c r="S166" s="156">
        <f t="shared" si="76"/>
        <v>0</v>
      </c>
      <c r="U166" s="201" t="s">
        <v>53</v>
      </c>
      <c r="V166" s="202">
        <v>0</v>
      </c>
      <c r="W166" s="202">
        <v>0</v>
      </c>
      <c r="X166" s="202">
        <v>0</v>
      </c>
      <c r="Y166" s="202">
        <v>0</v>
      </c>
      <c r="Z166" s="202">
        <v>0</v>
      </c>
      <c r="AA166" s="202">
        <v>0</v>
      </c>
      <c r="AB166" s="202">
        <v>0</v>
      </c>
      <c r="AC166" s="203">
        <v>0</v>
      </c>
      <c r="AD166" s="202">
        <v>0</v>
      </c>
      <c r="AE166" s="202">
        <v>0</v>
      </c>
      <c r="AF166" s="202">
        <v>0</v>
      </c>
      <c r="AG166" s="202">
        <v>0</v>
      </c>
      <c r="AH166" s="202">
        <v>0</v>
      </c>
      <c r="AI166" s="204">
        <f t="shared" si="77"/>
        <v>0</v>
      </c>
      <c r="AJ166" s="131" t="str">
        <f t="shared" si="78"/>
        <v/>
      </c>
      <c r="BA166" s="131"/>
      <c r="BR166" s="131"/>
      <c r="CG166" s="131"/>
    </row>
    <row r="167" spans="1:85" ht="15">
      <c r="A167" s="157" t="s">
        <v>16</v>
      </c>
      <c r="B167" s="146">
        <v>0.10433517822051026</v>
      </c>
      <c r="C167" s="146">
        <v>0</v>
      </c>
      <c r="D167" s="146">
        <v>0.66115748738323299</v>
      </c>
      <c r="E167" s="146">
        <v>0</v>
      </c>
      <c r="F167" s="304"/>
      <c r="G167" s="146">
        <v>0</v>
      </c>
      <c r="H167" s="158">
        <v>0</v>
      </c>
      <c r="I167" s="144">
        <f t="shared" si="75"/>
        <v>0.76549266560374329</v>
      </c>
      <c r="J167" s="139"/>
      <c r="K167" s="159" t="s">
        <v>16</v>
      </c>
      <c r="L167" s="146">
        <v>0.10433517822051026</v>
      </c>
      <c r="M167" s="146">
        <v>0</v>
      </c>
      <c r="N167" s="146">
        <v>0.66115748738323299</v>
      </c>
      <c r="O167" s="146">
        <v>0</v>
      </c>
      <c r="P167" s="146">
        <v>0</v>
      </c>
      <c r="Q167" s="146">
        <v>0</v>
      </c>
      <c r="R167" s="147">
        <v>0</v>
      </c>
      <c r="S167" s="148">
        <f t="shared" si="76"/>
        <v>0.76549266560374329</v>
      </c>
      <c r="U167" s="205" t="s">
        <v>16</v>
      </c>
      <c r="V167" s="197">
        <v>0.10433517822051026</v>
      </c>
      <c r="W167" s="197">
        <v>0</v>
      </c>
      <c r="X167" s="197">
        <v>0</v>
      </c>
      <c r="Y167" s="197">
        <v>0</v>
      </c>
      <c r="Z167" s="197">
        <v>0.66115748738323299</v>
      </c>
      <c r="AA167" s="197">
        <v>0</v>
      </c>
      <c r="AB167" s="197">
        <v>0</v>
      </c>
      <c r="AC167" s="198">
        <v>0</v>
      </c>
      <c r="AD167" s="199">
        <v>0</v>
      </c>
      <c r="AE167" s="199">
        <v>0</v>
      </c>
      <c r="AF167" s="199">
        <v>0</v>
      </c>
      <c r="AG167" s="199">
        <v>0</v>
      </c>
      <c r="AH167" s="199">
        <v>0</v>
      </c>
      <c r="AI167" s="200">
        <f t="shared" si="77"/>
        <v>0.76549266560374329</v>
      </c>
      <c r="AJ167" s="131" t="str">
        <f t="shared" si="78"/>
        <v/>
      </c>
      <c r="BA167" s="131"/>
      <c r="BR167" s="131"/>
      <c r="CG167" s="131"/>
    </row>
    <row r="168" spans="1:85" ht="15">
      <c r="A168" s="149" t="s">
        <v>15</v>
      </c>
      <c r="B168" s="150">
        <v>6.4651384009596071E-3</v>
      </c>
      <c r="C168" s="150">
        <v>0</v>
      </c>
      <c r="D168" s="150">
        <v>0</v>
      </c>
      <c r="E168" s="150">
        <v>0</v>
      </c>
      <c r="F168" s="304"/>
      <c r="G168" s="150">
        <v>0</v>
      </c>
      <c r="H168" s="151">
        <v>0</v>
      </c>
      <c r="I168" s="152">
        <f t="shared" si="75"/>
        <v>6.4651384009596071E-3</v>
      </c>
      <c r="J168" s="139"/>
      <c r="K168" s="153" t="s">
        <v>15</v>
      </c>
      <c r="L168" s="154">
        <v>6.4651384009596071E-3</v>
      </c>
      <c r="M168" s="154">
        <v>0</v>
      </c>
      <c r="N168" s="154">
        <v>0</v>
      </c>
      <c r="O168" s="154">
        <v>0</v>
      </c>
      <c r="P168" s="154">
        <v>0</v>
      </c>
      <c r="Q168" s="154">
        <v>0</v>
      </c>
      <c r="R168" s="155">
        <v>0</v>
      </c>
      <c r="S168" s="156">
        <f t="shared" si="76"/>
        <v>6.4651384009596071E-3</v>
      </c>
      <c r="U168" s="201" t="s">
        <v>54</v>
      </c>
      <c r="V168" s="202">
        <v>6.4651384009596071E-3</v>
      </c>
      <c r="W168" s="202">
        <v>0</v>
      </c>
      <c r="X168" s="202">
        <v>0</v>
      </c>
      <c r="Y168" s="202">
        <v>0</v>
      </c>
      <c r="Z168" s="202">
        <v>0</v>
      </c>
      <c r="AA168" s="202">
        <v>0</v>
      </c>
      <c r="AB168" s="202">
        <v>0</v>
      </c>
      <c r="AC168" s="203">
        <v>0</v>
      </c>
      <c r="AD168" s="202">
        <v>0</v>
      </c>
      <c r="AE168" s="202">
        <v>0</v>
      </c>
      <c r="AF168" s="202">
        <v>0</v>
      </c>
      <c r="AG168" s="202">
        <v>0</v>
      </c>
      <c r="AH168" s="202">
        <v>0</v>
      </c>
      <c r="AI168" s="204">
        <f t="shared" si="77"/>
        <v>6.4651384009596071E-3</v>
      </c>
      <c r="AJ168" s="131" t="str">
        <f t="shared" si="78"/>
        <v/>
      </c>
      <c r="BA168" s="131"/>
      <c r="BR168" s="131"/>
      <c r="CG168" s="131"/>
    </row>
    <row r="169" spans="1:85" ht="15">
      <c r="A169" s="157" t="s">
        <v>55</v>
      </c>
      <c r="B169" s="146">
        <v>0</v>
      </c>
      <c r="C169" s="146">
        <v>0</v>
      </c>
      <c r="D169" s="146">
        <v>0</v>
      </c>
      <c r="E169" s="146">
        <v>2.7404573075381494E-2</v>
      </c>
      <c r="F169" s="304"/>
      <c r="G169" s="146">
        <v>0</v>
      </c>
      <c r="H169" s="158">
        <v>0</v>
      </c>
      <c r="I169" s="144">
        <f t="shared" si="75"/>
        <v>2.7404573075381494E-2</v>
      </c>
      <c r="J169" s="139"/>
      <c r="K169" s="159" t="s">
        <v>55</v>
      </c>
      <c r="L169" s="146">
        <v>0</v>
      </c>
      <c r="M169" s="146">
        <v>0</v>
      </c>
      <c r="N169" s="146">
        <v>0</v>
      </c>
      <c r="O169" s="146">
        <v>2.7404573075381494E-2</v>
      </c>
      <c r="P169" s="146">
        <v>4.0039907530141852</v>
      </c>
      <c r="Q169" s="146">
        <v>0</v>
      </c>
      <c r="R169" s="147">
        <v>0</v>
      </c>
      <c r="S169" s="148">
        <f t="shared" si="76"/>
        <v>4.0313953260895667</v>
      </c>
      <c r="U169" s="205" t="s">
        <v>55</v>
      </c>
      <c r="V169" s="197">
        <v>0</v>
      </c>
      <c r="W169" s="197">
        <v>0</v>
      </c>
      <c r="X169" s="197">
        <v>0</v>
      </c>
      <c r="Y169" s="197">
        <v>0</v>
      </c>
      <c r="Z169" s="197">
        <v>0</v>
      </c>
      <c r="AA169" s="197">
        <v>1.8770255531083213E-4</v>
      </c>
      <c r="AB169" s="197">
        <v>4.0039907530141852</v>
      </c>
      <c r="AC169" s="198">
        <v>2.7216870520070661E-2</v>
      </c>
      <c r="AD169" s="197">
        <v>0</v>
      </c>
      <c r="AE169" s="197">
        <v>0</v>
      </c>
      <c r="AF169" s="197">
        <v>0</v>
      </c>
      <c r="AG169" s="197">
        <v>0</v>
      </c>
      <c r="AH169" s="197">
        <v>2.7216870520070661E-2</v>
      </c>
      <c r="AI169" s="200">
        <f t="shared" si="77"/>
        <v>4.0313953260895667</v>
      </c>
      <c r="AJ169" s="131" t="str">
        <f t="shared" si="78"/>
        <v/>
      </c>
      <c r="BA169" s="131"/>
      <c r="BR169" s="131"/>
      <c r="CG169" s="131"/>
    </row>
    <row r="170" spans="1:85" ht="15">
      <c r="A170" s="149" t="s">
        <v>12</v>
      </c>
      <c r="B170" s="150">
        <v>0</v>
      </c>
      <c r="C170" s="150">
        <v>0</v>
      </c>
      <c r="D170" s="150">
        <v>0</v>
      </c>
      <c r="E170" s="150">
        <v>0</v>
      </c>
      <c r="F170" s="304"/>
      <c r="G170" s="150">
        <v>0</v>
      </c>
      <c r="H170" s="151">
        <v>0</v>
      </c>
      <c r="I170" s="152">
        <f t="shared" si="75"/>
        <v>0</v>
      </c>
      <c r="J170" s="139"/>
      <c r="K170" s="153" t="s">
        <v>12</v>
      </c>
      <c r="L170" s="154">
        <v>0</v>
      </c>
      <c r="M170" s="154">
        <v>0</v>
      </c>
      <c r="N170" s="154">
        <v>0</v>
      </c>
      <c r="O170" s="154">
        <v>0</v>
      </c>
      <c r="P170" s="154">
        <v>0.12699485741085326</v>
      </c>
      <c r="Q170" s="154">
        <v>0</v>
      </c>
      <c r="R170" s="155">
        <v>0</v>
      </c>
      <c r="S170" s="156">
        <f t="shared" si="76"/>
        <v>0.12699485741085326</v>
      </c>
      <c r="U170" s="201" t="s">
        <v>12</v>
      </c>
      <c r="V170" s="202">
        <v>0</v>
      </c>
      <c r="W170" s="202">
        <v>0</v>
      </c>
      <c r="X170" s="202">
        <v>0</v>
      </c>
      <c r="Y170" s="202">
        <v>0</v>
      </c>
      <c r="Z170" s="202">
        <v>0</v>
      </c>
      <c r="AA170" s="202">
        <v>0</v>
      </c>
      <c r="AB170" s="202">
        <v>0.12699485741085326</v>
      </c>
      <c r="AC170" s="203">
        <v>0</v>
      </c>
      <c r="AD170" s="202">
        <v>0</v>
      </c>
      <c r="AE170" s="202">
        <v>0</v>
      </c>
      <c r="AF170" s="202">
        <v>0</v>
      </c>
      <c r="AG170" s="202">
        <v>0</v>
      </c>
      <c r="AH170" s="202">
        <v>0</v>
      </c>
      <c r="AI170" s="204">
        <f t="shared" si="77"/>
        <v>0.12699485741085326</v>
      </c>
      <c r="AJ170" s="131" t="str">
        <f t="shared" si="78"/>
        <v/>
      </c>
      <c r="BA170" s="131"/>
      <c r="BR170" s="131"/>
      <c r="CG170" s="131"/>
    </row>
    <row r="171" spans="1:85" ht="15">
      <c r="A171" s="157" t="s">
        <v>56</v>
      </c>
      <c r="B171" s="146">
        <v>0</v>
      </c>
      <c r="C171" s="146">
        <v>0</v>
      </c>
      <c r="D171" s="146">
        <v>0</v>
      </c>
      <c r="E171" s="146">
        <v>0</v>
      </c>
      <c r="F171" s="304"/>
      <c r="G171" s="146">
        <v>0</v>
      </c>
      <c r="H171" s="158">
        <v>0</v>
      </c>
      <c r="I171" s="144">
        <f t="shared" si="75"/>
        <v>0</v>
      </c>
      <c r="J171" s="139"/>
      <c r="K171" s="159" t="s">
        <v>56</v>
      </c>
      <c r="L171" s="146">
        <v>0</v>
      </c>
      <c r="M171" s="146">
        <v>0</v>
      </c>
      <c r="N171" s="146">
        <v>0</v>
      </c>
      <c r="O171" s="146">
        <v>0</v>
      </c>
      <c r="P171" s="146">
        <v>0</v>
      </c>
      <c r="Q171" s="146">
        <v>0</v>
      </c>
      <c r="R171" s="147">
        <v>0</v>
      </c>
      <c r="S171" s="148">
        <f t="shared" si="76"/>
        <v>0</v>
      </c>
      <c r="U171" s="205" t="s">
        <v>56</v>
      </c>
      <c r="V171" s="197">
        <v>0</v>
      </c>
      <c r="W171" s="197">
        <v>0</v>
      </c>
      <c r="X171" s="197">
        <v>0</v>
      </c>
      <c r="Y171" s="197">
        <v>0</v>
      </c>
      <c r="Z171" s="197">
        <v>0</v>
      </c>
      <c r="AA171" s="197">
        <v>0</v>
      </c>
      <c r="AB171" s="197">
        <v>0</v>
      </c>
      <c r="AC171" s="198">
        <v>0</v>
      </c>
      <c r="AD171" s="197">
        <v>0</v>
      </c>
      <c r="AE171" s="197">
        <v>0</v>
      </c>
      <c r="AF171" s="197">
        <v>0</v>
      </c>
      <c r="AG171" s="197">
        <v>0</v>
      </c>
      <c r="AH171" s="197">
        <v>0</v>
      </c>
      <c r="AI171" s="200">
        <f t="shared" si="77"/>
        <v>0</v>
      </c>
      <c r="AJ171" s="131" t="str">
        <f t="shared" si="78"/>
        <v/>
      </c>
      <c r="BA171" s="131"/>
      <c r="BR171" s="131"/>
      <c r="CG171" s="131"/>
    </row>
    <row r="172" spans="1:85" ht="15">
      <c r="A172" s="149" t="s">
        <v>17</v>
      </c>
      <c r="B172" s="150">
        <v>0</v>
      </c>
      <c r="C172" s="150">
        <v>0</v>
      </c>
      <c r="D172" s="150">
        <v>0.12800696631346081</v>
      </c>
      <c r="E172" s="150">
        <v>0</v>
      </c>
      <c r="F172" s="304"/>
      <c r="G172" s="150">
        <v>0</v>
      </c>
      <c r="H172" s="151">
        <v>0</v>
      </c>
      <c r="I172" s="152">
        <f t="shared" si="75"/>
        <v>0.12800696631346081</v>
      </c>
      <c r="J172" s="139"/>
      <c r="K172" s="153" t="s">
        <v>17</v>
      </c>
      <c r="L172" s="154">
        <v>0</v>
      </c>
      <c r="M172" s="154">
        <v>0</v>
      </c>
      <c r="N172" s="154">
        <v>0.12800696631346081</v>
      </c>
      <c r="O172" s="154">
        <v>0</v>
      </c>
      <c r="P172" s="154">
        <v>0</v>
      </c>
      <c r="Q172" s="154">
        <v>0</v>
      </c>
      <c r="R172" s="155">
        <v>0</v>
      </c>
      <c r="S172" s="156">
        <f t="shared" si="76"/>
        <v>0.12800696631346081</v>
      </c>
      <c r="U172" s="201" t="s">
        <v>17</v>
      </c>
      <c r="V172" s="202">
        <v>0</v>
      </c>
      <c r="W172" s="202">
        <v>0</v>
      </c>
      <c r="X172" s="202">
        <v>0</v>
      </c>
      <c r="Y172" s="202">
        <v>0</v>
      </c>
      <c r="Z172" s="202">
        <v>0.12800696631346081</v>
      </c>
      <c r="AA172" s="202">
        <v>0</v>
      </c>
      <c r="AB172" s="202">
        <v>0</v>
      </c>
      <c r="AC172" s="203">
        <v>0</v>
      </c>
      <c r="AD172" s="202">
        <v>0</v>
      </c>
      <c r="AE172" s="202">
        <v>0</v>
      </c>
      <c r="AF172" s="202">
        <v>0</v>
      </c>
      <c r="AG172" s="202">
        <v>0</v>
      </c>
      <c r="AH172" s="202">
        <v>0</v>
      </c>
      <c r="AI172" s="204">
        <f t="shared" si="77"/>
        <v>0.12800696631346081</v>
      </c>
      <c r="AJ172" s="131" t="str">
        <f t="shared" si="78"/>
        <v/>
      </c>
      <c r="BA172" s="131"/>
      <c r="BR172" s="131"/>
      <c r="CG172" s="131"/>
    </row>
    <row r="173" spans="1:85" ht="15">
      <c r="A173" s="157" t="s">
        <v>141</v>
      </c>
      <c r="B173" s="146">
        <v>8.5072935960443221</v>
      </c>
      <c r="C173" s="146">
        <v>0</v>
      </c>
      <c r="D173" s="146">
        <v>97.9250932901206</v>
      </c>
      <c r="E173" s="146">
        <v>1.7739331214251211</v>
      </c>
      <c r="F173" s="304"/>
      <c r="G173" s="146">
        <v>0</v>
      </c>
      <c r="H173" s="158">
        <v>0</v>
      </c>
      <c r="I173" s="144">
        <f t="shared" si="75"/>
        <v>108.20632000759004</v>
      </c>
      <c r="J173" s="139"/>
      <c r="K173" s="159" t="s">
        <v>141</v>
      </c>
      <c r="L173" s="146">
        <v>8.5072935960443221</v>
      </c>
      <c r="M173" s="146">
        <v>0</v>
      </c>
      <c r="N173" s="146">
        <v>97.9250932901206</v>
      </c>
      <c r="O173" s="146">
        <v>1.7739331214251211</v>
      </c>
      <c r="P173" s="146">
        <v>0</v>
      </c>
      <c r="Q173" s="146">
        <v>0</v>
      </c>
      <c r="R173" s="147">
        <v>0</v>
      </c>
      <c r="S173" s="148">
        <f t="shared" si="76"/>
        <v>108.20632000759004</v>
      </c>
      <c r="U173" s="205" t="s">
        <v>141</v>
      </c>
      <c r="V173" s="197">
        <v>8.5072935960443221</v>
      </c>
      <c r="W173" s="197">
        <v>0</v>
      </c>
      <c r="X173" s="197">
        <v>0</v>
      </c>
      <c r="Y173" s="197">
        <v>0</v>
      </c>
      <c r="Z173" s="197">
        <v>77.651571902404953</v>
      </c>
      <c r="AA173" s="197">
        <v>1.7739331214251211</v>
      </c>
      <c r="AB173" s="197">
        <v>0</v>
      </c>
      <c r="AC173" s="198">
        <v>20.27352138771564</v>
      </c>
      <c r="AD173" s="197">
        <v>0</v>
      </c>
      <c r="AE173" s="197">
        <v>0</v>
      </c>
      <c r="AF173" s="197">
        <v>0</v>
      </c>
      <c r="AG173" s="197">
        <v>20.27352138771564</v>
      </c>
      <c r="AH173" s="197">
        <v>0</v>
      </c>
      <c r="AI173" s="200">
        <f t="shared" si="77"/>
        <v>108.20632000759002</v>
      </c>
      <c r="AJ173" s="131" t="str">
        <f t="shared" si="78"/>
        <v/>
      </c>
      <c r="BA173" s="131"/>
      <c r="BR173" s="131"/>
      <c r="CG173" s="131"/>
    </row>
    <row r="174" spans="1:85" ht="15">
      <c r="A174" s="149" t="s">
        <v>25</v>
      </c>
      <c r="B174" s="150">
        <v>6.3455269868246607</v>
      </c>
      <c r="C174" s="150">
        <v>0.78892521069786525</v>
      </c>
      <c r="D174" s="150">
        <v>31.007677089560605</v>
      </c>
      <c r="E174" s="150">
        <v>141.43615579016867</v>
      </c>
      <c r="F174" s="304"/>
      <c r="G174" s="150">
        <v>13.001405283402081</v>
      </c>
      <c r="H174" s="151">
        <v>0</v>
      </c>
      <c r="I174" s="152">
        <f t="shared" si="75"/>
        <v>192.57969036065387</v>
      </c>
      <c r="J174" s="139"/>
      <c r="K174" s="153" t="s">
        <v>25</v>
      </c>
      <c r="L174" s="154">
        <v>6.3455269868246607</v>
      </c>
      <c r="M174" s="154">
        <v>0.78892521069786525</v>
      </c>
      <c r="N174" s="154">
        <v>31.007677089560605</v>
      </c>
      <c r="O174" s="154">
        <v>141.43615579016867</v>
      </c>
      <c r="P174" s="154">
        <v>7.0825303493820754E-3</v>
      </c>
      <c r="Q174" s="154">
        <v>13.001405283402081</v>
      </c>
      <c r="R174" s="155">
        <v>0</v>
      </c>
      <c r="S174" s="156">
        <f t="shared" si="76"/>
        <v>192.58677289100325</v>
      </c>
      <c r="U174" s="201" t="s">
        <v>25</v>
      </c>
      <c r="V174" s="202">
        <v>1.7173216008783767</v>
      </c>
      <c r="W174" s="202">
        <v>4.6282053859462842</v>
      </c>
      <c r="X174" s="202">
        <v>13.001405283402081</v>
      </c>
      <c r="Y174" s="202">
        <v>0.78892521069786525</v>
      </c>
      <c r="Z174" s="202">
        <v>31.007677089560605</v>
      </c>
      <c r="AA174" s="202">
        <v>141.42796263027327</v>
      </c>
      <c r="AB174" s="202">
        <v>7.0825303493820754E-3</v>
      </c>
      <c r="AC174" s="203">
        <v>8.1931598954039717E-3</v>
      </c>
      <c r="AD174" s="202">
        <v>0</v>
      </c>
      <c r="AE174" s="202">
        <v>0</v>
      </c>
      <c r="AF174" s="202">
        <v>0</v>
      </c>
      <c r="AG174" s="202">
        <v>0</v>
      </c>
      <c r="AH174" s="202">
        <v>8.1931598954039717E-3</v>
      </c>
      <c r="AI174" s="204">
        <f t="shared" si="77"/>
        <v>192.58677289100325</v>
      </c>
      <c r="AJ174" s="131" t="str">
        <f t="shared" si="78"/>
        <v/>
      </c>
      <c r="BA174" s="131"/>
      <c r="BR174" s="131"/>
      <c r="CG174" s="131"/>
    </row>
    <row r="175" spans="1:85" ht="15">
      <c r="A175" s="157" t="s">
        <v>24</v>
      </c>
      <c r="B175" s="146">
        <v>2.5668216519224458</v>
      </c>
      <c r="C175" s="146">
        <v>0</v>
      </c>
      <c r="D175" s="146">
        <v>0</v>
      </c>
      <c r="E175" s="146">
        <v>0</v>
      </c>
      <c r="F175" s="304"/>
      <c r="G175" s="146">
        <v>0</v>
      </c>
      <c r="H175" s="158">
        <v>0</v>
      </c>
      <c r="I175" s="144">
        <f t="shared" si="75"/>
        <v>2.5668216519224458</v>
      </c>
      <c r="J175" s="139"/>
      <c r="K175" s="159" t="s">
        <v>24</v>
      </c>
      <c r="L175" s="146">
        <v>2.5668216519224458</v>
      </c>
      <c r="M175" s="146">
        <v>0</v>
      </c>
      <c r="N175" s="146">
        <v>0</v>
      </c>
      <c r="O175" s="146">
        <v>0</v>
      </c>
      <c r="P175" s="146">
        <v>0</v>
      </c>
      <c r="Q175" s="146">
        <v>0</v>
      </c>
      <c r="R175" s="147">
        <v>0</v>
      </c>
      <c r="S175" s="148">
        <f t="shared" si="76"/>
        <v>2.5668216519224458</v>
      </c>
      <c r="U175" s="205" t="s">
        <v>24</v>
      </c>
      <c r="V175" s="197">
        <v>2.5668216519224458</v>
      </c>
      <c r="W175" s="197">
        <v>0</v>
      </c>
      <c r="X175" s="197">
        <v>0</v>
      </c>
      <c r="Y175" s="197">
        <v>0</v>
      </c>
      <c r="Z175" s="197">
        <v>0</v>
      </c>
      <c r="AA175" s="197">
        <v>0</v>
      </c>
      <c r="AB175" s="197">
        <v>0</v>
      </c>
      <c r="AC175" s="198">
        <v>0</v>
      </c>
      <c r="AD175" s="197">
        <v>0</v>
      </c>
      <c r="AE175" s="197">
        <v>0</v>
      </c>
      <c r="AF175" s="197">
        <v>0</v>
      </c>
      <c r="AG175" s="197">
        <v>0</v>
      </c>
      <c r="AH175" s="197">
        <v>0</v>
      </c>
      <c r="AI175" s="200">
        <f t="shared" si="77"/>
        <v>2.5668216519224458</v>
      </c>
      <c r="AJ175" s="131" t="str">
        <f t="shared" si="78"/>
        <v/>
      </c>
      <c r="BA175" s="131"/>
      <c r="BR175" s="131"/>
      <c r="CG175" s="131"/>
    </row>
    <row r="176" spans="1:85" ht="15">
      <c r="A176" s="149" t="s">
        <v>57</v>
      </c>
      <c r="B176" s="150">
        <v>0</v>
      </c>
      <c r="C176" s="150">
        <v>0</v>
      </c>
      <c r="D176" s="150">
        <v>0</v>
      </c>
      <c r="E176" s="150">
        <v>0</v>
      </c>
      <c r="F176" s="304"/>
      <c r="G176" s="150">
        <v>0</v>
      </c>
      <c r="H176" s="151">
        <v>0</v>
      </c>
      <c r="I176" s="152">
        <f t="shared" si="75"/>
        <v>0</v>
      </c>
      <c r="J176" s="139"/>
      <c r="K176" s="153" t="s">
        <v>57</v>
      </c>
      <c r="L176" s="154">
        <v>0</v>
      </c>
      <c r="M176" s="154">
        <v>0</v>
      </c>
      <c r="N176" s="154">
        <v>0</v>
      </c>
      <c r="O176" s="154">
        <v>0</v>
      </c>
      <c r="P176" s="154">
        <v>0</v>
      </c>
      <c r="Q176" s="154">
        <v>0</v>
      </c>
      <c r="R176" s="155">
        <v>0</v>
      </c>
      <c r="S176" s="156">
        <f t="shared" si="76"/>
        <v>0</v>
      </c>
      <c r="U176" s="201" t="s">
        <v>57</v>
      </c>
      <c r="V176" s="202">
        <v>0</v>
      </c>
      <c r="W176" s="202">
        <v>0</v>
      </c>
      <c r="X176" s="202">
        <v>0</v>
      </c>
      <c r="Y176" s="202">
        <v>0</v>
      </c>
      <c r="Z176" s="202">
        <v>0</v>
      </c>
      <c r="AA176" s="202">
        <v>0</v>
      </c>
      <c r="AB176" s="202">
        <v>0</v>
      </c>
      <c r="AC176" s="203">
        <v>0</v>
      </c>
      <c r="AD176" s="202">
        <v>0</v>
      </c>
      <c r="AE176" s="202">
        <v>0</v>
      </c>
      <c r="AF176" s="202">
        <v>0</v>
      </c>
      <c r="AG176" s="202">
        <v>0</v>
      </c>
      <c r="AH176" s="202">
        <v>0</v>
      </c>
      <c r="AI176" s="204">
        <f t="shared" si="77"/>
        <v>0</v>
      </c>
      <c r="AJ176" s="131" t="str">
        <f t="shared" si="78"/>
        <v/>
      </c>
      <c r="BA176" s="131"/>
      <c r="BR176" s="131"/>
      <c r="CG176" s="131"/>
    </row>
    <row r="177" spans="1:85" ht="15">
      <c r="A177" s="157" t="s">
        <v>22</v>
      </c>
      <c r="B177" s="146">
        <v>0</v>
      </c>
      <c r="C177" s="146">
        <v>0</v>
      </c>
      <c r="D177" s="146">
        <v>0</v>
      </c>
      <c r="E177" s="146">
        <v>0.24188337806335342</v>
      </c>
      <c r="F177" s="304"/>
      <c r="G177" s="146">
        <v>0</v>
      </c>
      <c r="H177" s="158">
        <v>0</v>
      </c>
      <c r="I177" s="144">
        <f t="shared" si="75"/>
        <v>0.24188337806335342</v>
      </c>
      <c r="J177" s="139"/>
      <c r="K177" s="159" t="s">
        <v>22</v>
      </c>
      <c r="L177" s="146">
        <v>0</v>
      </c>
      <c r="M177" s="146">
        <v>0</v>
      </c>
      <c r="N177" s="146">
        <v>0</v>
      </c>
      <c r="O177" s="146">
        <v>0.24188337806335342</v>
      </c>
      <c r="P177" s="146">
        <v>0.22613318243934885</v>
      </c>
      <c r="Q177" s="146">
        <v>0</v>
      </c>
      <c r="R177" s="147">
        <v>0</v>
      </c>
      <c r="S177" s="148">
        <f t="shared" si="76"/>
        <v>0.46801656050270224</v>
      </c>
      <c r="U177" s="205" t="s">
        <v>22</v>
      </c>
      <c r="V177" s="197">
        <v>0</v>
      </c>
      <c r="W177" s="197">
        <v>0</v>
      </c>
      <c r="X177" s="197">
        <v>0</v>
      </c>
      <c r="Y177" s="197">
        <v>0</v>
      </c>
      <c r="Z177" s="197">
        <v>0</v>
      </c>
      <c r="AA177" s="197">
        <v>0</v>
      </c>
      <c r="AB177" s="197">
        <v>0.22613318243934885</v>
      </c>
      <c r="AC177" s="198">
        <v>0.24188337806335342</v>
      </c>
      <c r="AD177" s="197">
        <v>0</v>
      </c>
      <c r="AE177" s="197">
        <v>0</v>
      </c>
      <c r="AF177" s="197">
        <v>0</v>
      </c>
      <c r="AG177" s="197">
        <v>0</v>
      </c>
      <c r="AH177" s="197">
        <v>0.24188337806335342</v>
      </c>
      <c r="AI177" s="200">
        <f t="shared" si="77"/>
        <v>0.46801656050270224</v>
      </c>
      <c r="AJ177" s="131" t="str">
        <f t="shared" si="78"/>
        <v/>
      </c>
      <c r="BA177" s="131"/>
      <c r="BR177" s="131"/>
      <c r="CG177" s="131"/>
    </row>
    <row r="178" spans="1:85" ht="15">
      <c r="A178" s="149" t="s">
        <v>21</v>
      </c>
      <c r="B178" s="150">
        <v>0</v>
      </c>
      <c r="C178" s="150">
        <v>0</v>
      </c>
      <c r="D178" s="150">
        <v>0</v>
      </c>
      <c r="E178" s="150">
        <v>0</v>
      </c>
      <c r="F178" s="304"/>
      <c r="G178" s="150">
        <v>0</v>
      </c>
      <c r="H178" s="151">
        <v>0</v>
      </c>
      <c r="I178" s="152">
        <f t="shared" si="75"/>
        <v>0</v>
      </c>
      <c r="J178" s="139"/>
      <c r="K178" s="153" t="s">
        <v>21</v>
      </c>
      <c r="L178" s="154">
        <v>0</v>
      </c>
      <c r="M178" s="154">
        <v>0</v>
      </c>
      <c r="N178" s="154">
        <v>0</v>
      </c>
      <c r="O178" s="154">
        <v>0</v>
      </c>
      <c r="P178" s="154">
        <v>0</v>
      </c>
      <c r="Q178" s="154">
        <v>0</v>
      </c>
      <c r="R178" s="155">
        <v>0</v>
      </c>
      <c r="S178" s="156">
        <f t="shared" si="76"/>
        <v>0</v>
      </c>
      <c r="U178" s="201" t="s">
        <v>58</v>
      </c>
      <c r="V178" s="202">
        <v>0</v>
      </c>
      <c r="W178" s="202">
        <v>0</v>
      </c>
      <c r="X178" s="202">
        <v>0</v>
      </c>
      <c r="Y178" s="202">
        <v>0</v>
      </c>
      <c r="Z178" s="202">
        <v>0</v>
      </c>
      <c r="AA178" s="202">
        <v>0</v>
      </c>
      <c r="AB178" s="202">
        <v>0</v>
      </c>
      <c r="AC178" s="203">
        <v>0</v>
      </c>
      <c r="AD178" s="202">
        <v>0</v>
      </c>
      <c r="AE178" s="202">
        <v>0</v>
      </c>
      <c r="AF178" s="202">
        <v>0</v>
      </c>
      <c r="AG178" s="202">
        <v>0</v>
      </c>
      <c r="AH178" s="202">
        <v>0</v>
      </c>
      <c r="AI178" s="204">
        <f t="shared" si="77"/>
        <v>0</v>
      </c>
      <c r="AJ178" s="131" t="str">
        <f t="shared" si="78"/>
        <v/>
      </c>
      <c r="BA178" s="131"/>
      <c r="BR178" s="131"/>
      <c r="CG178" s="131"/>
    </row>
    <row r="179" spans="1:85" ht="15">
      <c r="A179" s="160" t="s">
        <v>61</v>
      </c>
      <c r="B179" s="146">
        <v>0</v>
      </c>
      <c r="C179" s="146">
        <v>0</v>
      </c>
      <c r="D179" s="146">
        <v>0</v>
      </c>
      <c r="E179" s="146">
        <v>0</v>
      </c>
      <c r="F179" s="304"/>
      <c r="G179" s="146">
        <v>0</v>
      </c>
      <c r="H179" s="158">
        <v>0</v>
      </c>
      <c r="I179" s="144">
        <f t="shared" si="75"/>
        <v>0</v>
      </c>
      <c r="J179" s="139"/>
      <c r="K179" s="161" t="s">
        <v>61</v>
      </c>
      <c r="L179" s="146">
        <v>0</v>
      </c>
      <c r="M179" s="146">
        <v>0</v>
      </c>
      <c r="N179" s="146">
        <v>0</v>
      </c>
      <c r="O179" s="146">
        <v>0</v>
      </c>
      <c r="P179" s="146">
        <v>0</v>
      </c>
      <c r="Q179" s="146">
        <v>0</v>
      </c>
      <c r="R179" s="147">
        <v>0</v>
      </c>
      <c r="S179" s="148">
        <f t="shared" si="76"/>
        <v>0</v>
      </c>
      <c r="U179" s="206" t="s">
        <v>59</v>
      </c>
      <c r="V179" s="197">
        <v>0</v>
      </c>
      <c r="W179" s="197">
        <v>0</v>
      </c>
      <c r="X179" s="197">
        <v>0</v>
      </c>
      <c r="Y179" s="197">
        <v>0</v>
      </c>
      <c r="Z179" s="197">
        <v>0</v>
      </c>
      <c r="AA179" s="197">
        <v>0</v>
      </c>
      <c r="AB179" s="197">
        <v>0</v>
      </c>
      <c r="AC179" s="198">
        <v>0</v>
      </c>
      <c r="AD179" s="199">
        <v>0</v>
      </c>
      <c r="AE179" s="199">
        <v>0</v>
      </c>
      <c r="AF179" s="199">
        <v>0</v>
      </c>
      <c r="AG179" s="199">
        <v>0</v>
      </c>
      <c r="AH179" s="199">
        <v>0</v>
      </c>
      <c r="AI179" s="200">
        <f t="shared" si="77"/>
        <v>0</v>
      </c>
      <c r="AJ179" s="131" t="str">
        <f t="shared" si="78"/>
        <v/>
      </c>
      <c r="BA179" s="131"/>
      <c r="BR179" s="131"/>
      <c r="CG179" s="131"/>
    </row>
    <row r="180" spans="1:85">
      <c r="A180" s="162" t="s">
        <v>23</v>
      </c>
      <c r="B180" s="163">
        <v>0</v>
      </c>
      <c r="C180" s="163">
        <v>0</v>
      </c>
      <c r="D180" s="163">
        <v>0</v>
      </c>
      <c r="E180" s="163">
        <v>0</v>
      </c>
      <c r="F180" s="304"/>
      <c r="G180" s="163">
        <v>0</v>
      </c>
      <c r="H180" s="164">
        <v>0</v>
      </c>
      <c r="I180" s="165">
        <f t="shared" si="75"/>
        <v>0</v>
      </c>
      <c r="J180" s="139"/>
      <c r="K180" s="166" t="s">
        <v>23</v>
      </c>
      <c r="L180" s="167">
        <v>0</v>
      </c>
      <c r="M180" s="167">
        <v>0</v>
      </c>
      <c r="N180" s="167">
        <v>0</v>
      </c>
      <c r="O180" s="167">
        <v>0</v>
      </c>
      <c r="P180" s="167">
        <v>0</v>
      </c>
      <c r="Q180" s="167">
        <v>0</v>
      </c>
      <c r="R180" s="168">
        <v>0</v>
      </c>
      <c r="S180" s="169">
        <f t="shared" si="76"/>
        <v>0</v>
      </c>
      <c r="U180" s="207" t="s">
        <v>62</v>
      </c>
      <c r="V180" s="208">
        <v>0</v>
      </c>
      <c r="W180" s="208">
        <v>0</v>
      </c>
      <c r="X180" s="208">
        <v>0</v>
      </c>
      <c r="Y180" s="208">
        <v>0</v>
      </c>
      <c r="Z180" s="208">
        <v>0</v>
      </c>
      <c r="AA180" s="208">
        <v>0</v>
      </c>
      <c r="AB180" s="208">
        <v>0</v>
      </c>
      <c r="AC180" s="208">
        <v>0</v>
      </c>
      <c r="AD180" s="208">
        <v>0</v>
      </c>
      <c r="AE180" s="208">
        <v>0</v>
      </c>
      <c r="AF180" s="208">
        <v>0</v>
      </c>
      <c r="AG180" s="208">
        <v>0</v>
      </c>
      <c r="AH180" s="92">
        <v>0</v>
      </c>
      <c r="AI180" s="209">
        <f t="shared" si="77"/>
        <v>0</v>
      </c>
      <c r="AJ180" s="131" t="str">
        <f t="shared" si="78"/>
        <v/>
      </c>
      <c r="BA180" s="131"/>
      <c r="BR180" s="131"/>
      <c r="CG180" s="131"/>
    </row>
    <row r="181" spans="1:85">
      <c r="A181" s="170" t="s">
        <v>19</v>
      </c>
      <c r="B181" s="171">
        <v>0</v>
      </c>
      <c r="C181" s="171">
        <v>0</v>
      </c>
      <c r="D181" s="171">
        <v>0</v>
      </c>
      <c r="E181" s="171">
        <v>0</v>
      </c>
      <c r="F181" s="304"/>
      <c r="G181" s="171">
        <v>0</v>
      </c>
      <c r="H181" s="172">
        <v>0</v>
      </c>
      <c r="I181" s="173">
        <f t="shared" si="75"/>
        <v>0</v>
      </c>
      <c r="J181" s="139"/>
      <c r="K181" s="174" t="s">
        <v>19</v>
      </c>
      <c r="L181" s="171">
        <v>0</v>
      </c>
      <c r="M181" s="171">
        <v>0</v>
      </c>
      <c r="N181" s="171">
        <v>0</v>
      </c>
      <c r="O181" s="171">
        <v>0</v>
      </c>
      <c r="P181" s="171">
        <v>0</v>
      </c>
      <c r="Q181" s="171">
        <v>0</v>
      </c>
      <c r="R181" s="175">
        <v>0</v>
      </c>
      <c r="S181" s="176">
        <f t="shared" si="76"/>
        <v>0</v>
      </c>
      <c r="U181" s="210" t="s">
        <v>19</v>
      </c>
      <c r="V181" s="211">
        <v>0</v>
      </c>
      <c r="W181" s="211">
        <v>0</v>
      </c>
      <c r="X181" s="211">
        <v>0</v>
      </c>
      <c r="Y181" s="211">
        <v>0</v>
      </c>
      <c r="Z181" s="211">
        <v>0</v>
      </c>
      <c r="AA181" s="211">
        <v>0</v>
      </c>
      <c r="AB181" s="211">
        <v>0</v>
      </c>
      <c r="AC181" s="211">
        <v>0</v>
      </c>
      <c r="AD181" s="212">
        <v>0</v>
      </c>
      <c r="AE181" s="212">
        <v>0</v>
      </c>
      <c r="AF181" s="212">
        <v>0</v>
      </c>
      <c r="AG181" s="212">
        <v>0</v>
      </c>
      <c r="AH181" s="212">
        <v>0</v>
      </c>
      <c r="AI181" s="213">
        <f t="shared" si="77"/>
        <v>0</v>
      </c>
      <c r="AJ181" s="131" t="str">
        <f t="shared" si="78"/>
        <v/>
      </c>
      <c r="BA181" s="131"/>
      <c r="BR181" s="131"/>
      <c r="CG181" s="131"/>
    </row>
    <row r="182" spans="1:85">
      <c r="A182" s="162" t="s">
        <v>20</v>
      </c>
      <c r="B182" s="163">
        <v>0</v>
      </c>
      <c r="C182" s="163">
        <v>0</v>
      </c>
      <c r="D182" s="163">
        <v>0</v>
      </c>
      <c r="E182" s="163">
        <v>0</v>
      </c>
      <c r="F182" s="304"/>
      <c r="G182" s="163">
        <v>0</v>
      </c>
      <c r="H182" s="164">
        <v>0</v>
      </c>
      <c r="I182" s="165">
        <f t="shared" si="75"/>
        <v>0</v>
      </c>
      <c r="J182" s="139"/>
      <c r="K182" s="166" t="s">
        <v>20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8">
        <v>0</v>
      </c>
      <c r="S182" s="169">
        <f t="shared" si="76"/>
        <v>0</v>
      </c>
      <c r="U182" s="207" t="s">
        <v>20</v>
      </c>
      <c r="V182" s="208">
        <v>0</v>
      </c>
      <c r="W182" s="208">
        <v>0</v>
      </c>
      <c r="X182" s="208">
        <v>0</v>
      </c>
      <c r="Y182" s="208">
        <v>0</v>
      </c>
      <c r="Z182" s="208">
        <v>0</v>
      </c>
      <c r="AA182" s="208">
        <v>0</v>
      </c>
      <c r="AB182" s="208">
        <v>0</v>
      </c>
      <c r="AC182" s="208">
        <v>0</v>
      </c>
      <c r="AD182" s="208">
        <v>0</v>
      </c>
      <c r="AE182" s="208">
        <v>0</v>
      </c>
      <c r="AF182" s="208">
        <v>0</v>
      </c>
      <c r="AG182" s="208">
        <v>0</v>
      </c>
      <c r="AH182" s="92">
        <v>0</v>
      </c>
      <c r="AI182" s="209">
        <f t="shared" si="77"/>
        <v>0</v>
      </c>
      <c r="AJ182" s="131" t="str">
        <f t="shared" si="78"/>
        <v/>
      </c>
      <c r="BA182" s="131"/>
      <c r="BR182" s="131"/>
      <c r="CG182" s="131"/>
    </row>
    <row r="183" spans="1:85" ht="15" thickBot="1">
      <c r="A183" s="177" t="s">
        <v>11</v>
      </c>
      <c r="B183" s="178">
        <v>0</v>
      </c>
      <c r="C183" s="178">
        <v>0</v>
      </c>
      <c r="D183" s="178">
        <v>0</v>
      </c>
      <c r="E183" s="178">
        <v>0</v>
      </c>
      <c r="F183" s="305"/>
      <c r="G183" s="178">
        <v>0</v>
      </c>
      <c r="H183" s="179">
        <v>0</v>
      </c>
      <c r="I183" s="180">
        <f t="shared" si="75"/>
        <v>0</v>
      </c>
      <c r="J183" s="139"/>
      <c r="K183" s="181" t="s">
        <v>11</v>
      </c>
      <c r="L183" s="178">
        <v>0</v>
      </c>
      <c r="M183" s="178">
        <v>0</v>
      </c>
      <c r="N183" s="178">
        <v>0</v>
      </c>
      <c r="O183" s="178">
        <v>0</v>
      </c>
      <c r="P183" s="178">
        <v>0</v>
      </c>
      <c r="Q183" s="178">
        <v>0</v>
      </c>
      <c r="R183" s="182">
        <v>0</v>
      </c>
      <c r="S183" s="183">
        <f t="shared" si="76"/>
        <v>0</v>
      </c>
      <c r="U183" s="210" t="s">
        <v>11</v>
      </c>
      <c r="V183" s="211">
        <v>0</v>
      </c>
      <c r="W183" s="211">
        <v>0</v>
      </c>
      <c r="X183" s="211">
        <v>0</v>
      </c>
      <c r="Y183" s="211">
        <v>0</v>
      </c>
      <c r="Z183" s="211">
        <v>0</v>
      </c>
      <c r="AA183" s="211">
        <v>0</v>
      </c>
      <c r="AB183" s="211">
        <v>0</v>
      </c>
      <c r="AC183" s="211">
        <v>0</v>
      </c>
      <c r="AD183" s="212">
        <v>0</v>
      </c>
      <c r="AE183" s="212">
        <v>0</v>
      </c>
      <c r="AF183" s="212">
        <v>0</v>
      </c>
      <c r="AG183" s="212">
        <v>0</v>
      </c>
      <c r="AH183" s="212">
        <v>0</v>
      </c>
      <c r="AI183" s="213">
        <f t="shared" si="77"/>
        <v>0</v>
      </c>
      <c r="AJ183" s="131" t="str">
        <f t="shared" si="78"/>
        <v/>
      </c>
      <c r="BA183" s="131"/>
      <c r="BR183" s="131"/>
      <c r="CG183" s="131"/>
    </row>
    <row r="184" spans="1:85" ht="15">
      <c r="A184" s="184" t="s">
        <v>26</v>
      </c>
      <c r="B184" s="185">
        <f>SUM(B163:B179)</f>
        <v>17.530442551412897</v>
      </c>
      <c r="C184" s="185">
        <f t="shared" ref="C184:I184" si="79">SUM(C163:C179)</f>
        <v>0.78892521069786525</v>
      </c>
      <c r="D184" s="185">
        <f t="shared" si="79"/>
        <v>129.72221002925036</v>
      </c>
      <c r="E184" s="185">
        <f t="shared" si="79"/>
        <v>143.47937686273252</v>
      </c>
      <c r="F184" s="185">
        <f t="shared" si="79"/>
        <v>0</v>
      </c>
      <c r="G184" s="185">
        <f t="shared" si="79"/>
        <v>13.001405283402081</v>
      </c>
      <c r="H184" s="187">
        <f t="shared" si="79"/>
        <v>0</v>
      </c>
      <c r="I184" s="144">
        <f t="shared" si="79"/>
        <v>304.52235993749571</v>
      </c>
      <c r="J184" s="139"/>
      <c r="K184" s="186" t="s">
        <v>26</v>
      </c>
      <c r="L184" s="185">
        <f>SUM(L163:L179)</f>
        <v>17.530442551412897</v>
      </c>
      <c r="M184" s="185">
        <f t="shared" ref="M184:S184" si="80">SUM(M163:M179)</f>
        <v>0.78892521069786525</v>
      </c>
      <c r="N184" s="185">
        <f t="shared" si="80"/>
        <v>129.72221002925036</v>
      </c>
      <c r="O184" s="185">
        <f t="shared" si="80"/>
        <v>143.47937686273252</v>
      </c>
      <c r="P184" s="185">
        <f t="shared" si="80"/>
        <v>4.3642013232137691</v>
      </c>
      <c r="Q184" s="185">
        <f t="shared" si="80"/>
        <v>13.001405283402081</v>
      </c>
      <c r="R184" s="187">
        <f t="shared" si="80"/>
        <v>0</v>
      </c>
      <c r="S184" s="188">
        <f t="shared" si="80"/>
        <v>308.88656126070947</v>
      </c>
      <c r="T184" s="131" t="str">
        <f>IF(ABS(S184-AI184)&gt;0.01,S184-AI184,"")</f>
        <v/>
      </c>
      <c r="U184" s="214" t="s">
        <v>60</v>
      </c>
      <c r="V184" s="215">
        <f>SUM(V163:V179)</f>
        <v>12.902237165466614</v>
      </c>
      <c r="W184" s="215">
        <f t="shared" ref="W184:AH184" si="81">SUM(W163:W179)</f>
        <v>4.6282053859462842</v>
      </c>
      <c r="X184" s="215">
        <f t="shared" si="81"/>
        <v>13.001405283402081</v>
      </c>
      <c r="Y184" s="215">
        <f t="shared" si="81"/>
        <v>0.78892521069786525</v>
      </c>
      <c r="Z184" s="215">
        <f t="shared" si="81"/>
        <v>109.4486886415347</v>
      </c>
      <c r="AA184" s="215">
        <f t="shared" si="81"/>
        <v>143.20208345425371</v>
      </c>
      <c r="AB184" s="215">
        <f t="shared" si="81"/>
        <v>4.3642013232137691</v>
      </c>
      <c r="AC184" s="215">
        <f t="shared" si="81"/>
        <v>20.550814796194469</v>
      </c>
      <c r="AD184" s="216">
        <f t="shared" si="81"/>
        <v>0</v>
      </c>
      <c r="AE184" s="216">
        <f t="shared" si="81"/>
        <v>0</v>
      </c>
      <c r="AF184" s="216">
        <f t="shared" si="81"/>
        <v>0</v>
      </c>
      <c r="AG184" s="216">
        <f t="shared" si="81"/>
        <v>20.27352138771564</v>
      </c>
      <c r="AH184" s="216">
        <f t="shared" si="81"/>
        <v>0.27729340847882805</v>
      </c>
      <c r="AI184" s="217">
        <f>SUM(V184:AC184)</f>
        <v>308.88656126070947</v>
      </c>
      <c r="AJ184" s="131" t="str">
        <f t="shared" si="78"/>
        <v/>
      </c>
      <c r="BA184" s="131"/>
      <c r="BR184" s="131"/>
      <c r="CG184" s="131"/>
    </row>
    <row r="185" spans="1:85" s="2" customFormat="1" ht="15" thickBot="1">
      <c r="A185" s="15" t="s">
        <v>100</v>
      </c>
      <c r="B185" s="100">
        <f>IF($I184=0,"-",B184/$I184)</f>
        <v>5.7567012665378926E-2</v>
      </c>
      <c r="C185" s="100">
        <f t="shared" ref="C185:H185" si="82">IF($I184=0,"-",C184/$I184)</f>
        <v>2.5906971522872573E-3</v>
      </c>
      <c r="D185" s="100">
        <f t="shared" si="82"/>
        <v>0.42598582927006184</v>
      </c>
      <c r="E185" s="100">
        <f t="shared" si="82"/>
        <v>0.47116204173704085</v>
      </c>
      <c r="F185" s="100">
        <f t="shared" si="82"/>
        <v>0</v>
      </c>
      <c r="G185" s="100">
        <f t="shared" si="82"/>
        <v>4.2694419175231223E-2</v>
      </c>
      <c r="H185" s="101">
        <f t="shared" si="82"/>
        <v>0</v>
      </c>
      <c r="I185" s="102">
        <f>SUM(B185:H185)</f>
        <v>1</v>
      </c>
      <c r="J185" s="131"/>
      <c r="K185" s="27" t="s">
        <v>100</v>
      </c>
      <c r="L185" s="76">
        <f t="shared" ref="L185:R185" si="83">IF($S184=0,"-",L184/$S184)</f>
        <v>5.6753658948006741E-2</v>
      </c>
      <c r="M185" s="76">
        <f t="shared" si="83"/>
        <v>2.5540936694620031E-3</v>
      </c>
      <c r="N185" s="76">
        <f t="shared" si="83"/>
        <v>0.41996715396032058</v>
      </c>
      <c r="O185" s="76">
        <f t="shared" si="83"/>
        <v>0.46450508004338736</v>
      </c>
      <c r="P185" s="76">
        <f t="shared" si="83"/>
        <v>1.4128815787263251E-2</v>
      </c>
      <c r="Q185" s="76">
        <f t="shared" si="83"/>
        <v>4.209119759156018E-2</v>
      </c>
      <c r="R185" s="77">
        <f t="shared" si="83"/>
        <v>0</v>
      </c>
      <c r="S185" s="78">
        <f>SUM(L185:R185)</f>
        <v>1</v>
      </c>
      <c r="U185" s="36" t="s">
        <v>100</v>
      </c>
      <c r="V185" s="103">
        <f>+V184/$AI184</f>
        <v>4.1770147308470118E-2</v>
      </c>
      <c r="W185" s="103">
        <f t="shared" ref="W185:AH185" si="84">+W184/$AI184</f>
        <v>1.4983511639536628E-2</v>
      </c>
      <c r="X185" s="103">
        <f t="shared" si="84"/>
        <v>4.209119759156018E-2</v>
      </c>
      <c r="Y185" s="103">
        <f t="shared" si="84"/>
        <v>2.5540936694620031E-3</v>
      </c>
      <c r="Z185" s="103">
        <f t="shared" si="84"/>
        <v>0.35433295704035744</v>
      </c>
      <c r="AA185" s="103">
        <f t="shared" si="84"/>
        <v>0.4636073608051432</v>
      </c>
      <c r="AB185" s="103">
        <f t="shared" si="84"/>
        <v>1.4128815787263251E-2</v>
      </c>
      <c r="AC185" s="103">
        <f t="shared" si="84"/>
        <v>6.6531916158207249E-2</v>
      </c>
      <c r="AD185" s="103">
        <f t="shared" si="84"/>
        <v>0</v>
      </c>
      <c r="AE185" s="103">
        <f t="shared" si="84"/>
        <v>0</v>
      </c>
      <c r="AF185" s="103">
        <f t="shared" si="84"/>
        <v>0</v>
      </c>
      <c r="AG185" s="103">
        <f t="shared" si="84"/>
        <v>6.563419691996307E-2</v>
      </c>
      <c r="AH185" s="103">
        <f t="shared" si="84"/>
        <v>8.97719238244179E-4</v>
      </c>
      <c r="AI185" s="104">
        <f>SUM(V185:AC185)</f>
        <v>1</v>
      </c>
      <c r="AJ185" s="2" t="str">
        <f t="shared" si="78"/>
        <v/>
      </c>
    </row>
    <row r="186" spans="1:85" ht="15" thickBot="1">
      <c r="A186" s="218"/>
      <c r="B186" s="218"/>
      <c r="C186" s="218"/>
      <c r="D186" s="218"/>
      <c r="E186" s="218"/>
      <c r="F186" s="218"/>
      <c r="G186" s="218"/>
      <c r="H186" s="218"/>
      <c r="I186" s="218"/>
      <c r="K186" s="218"/>
      <c r="L186" s="218"/>
      <c r="M186" s="218"/>
      <c r="N186" s="218"/>
      <c r="O186" s="218"/>
      <c r="P186" s="218"/>
      <c r="Q186" s="218"/>
      <c r="R186" s="218"/>
      <c r="S186" s="218"/>
      <c r="AI186" s="139"/>
      <c r="BA186" s="131"/>
      <c r="BR186" s="131"/>
      <c r="CG186" s="131"/>
    </row>
    <row r="187" spans="1:85" ht="28.5">
      <c r="A187" s="328" t="s">
        <v>32</v>
      </c>
      <c r="B187" s="135" t="s">
        <v>0</v>
      </c>
      <c r="C187" s="135" t="s">
        <v>1</v>
      </c>
      <c r="D187" s="135" t="s">
        <v>2</v>
      </c>
      <c r="E187" s="135" t="s">
        <v>3</v>
      </c>
      <c r="F187" s="135" t="s">
        <v>27</v>
      </c>
      <c r="G187" s="135" t="s">
        <v>4</v>
      </c>
      <c r="H187" s="135" t="s">
        <v>5</v>
      </c>
      <c r="I187" s="136" t="s">
        <v>6</v>
      </c>
      <c r="K187" s="330" t="s">
        <v>32</v>
      </c>
      <c r="L187" s="137" t="s">
        <v>0</v>
      </c>
      <c r="M187" s="137" t="s">
        <v>1</v>
      </c>
      <c r="N187" s="137" t="s">
        <v>2</v>
      </c>
      <c r="O187" s="137" t="s">
        <v>3</v>
      </c>
      <c r="P187" s="137" t="s">
        <v>27</v>
      </c>
      <c r="Q187" s="137" t="s">
        <v>4</v>
      </c>
      <c r="R187" s="137" t="s">
        <v>5</v>
      </c>
      <c r="S187" s="138" t="s">
        <v>6</v>
      </c>
      <c r="U187" s="332" t="s">
        <v>32</v>
      </c>
      <c r="V187" s="190" t="s">
        <v>69</v>
      </c>
      <c r="W187" s="190" t="s">
        <v>70</v>
      </c>
      <c r="X187" s="190" t="s">
        <v>4</v>
      </c>
      <c r="Y187" s="190" t="s">
        <v>1</v>
      </c>
      <c r="Z187" s="190" t="s">
        <v>2</v>
      </c>
      <c r="AA187" s="190" t="s">
        <v>3</v>
      </c>
      <c r="AB187" s="190" t="s">
        <v>52</v>
      </c>
      <c r="AC187" s="190" t="s">
        <v>64</v>
      </c>
      <c r="AD187" s="191" t="s">
        <v>72</v>
      </c>
      <c r="AE187" s="191" t="s">
        <v>79</v>
      </c>
      <c r="AF187" s="191" t="s">
        <v>73</v>
      </c>
      <c r="AG187" s="191" t="s">
        <v>80</v>
      </c>
      <c r="AH187" s="191" t="s">
        <v>81</v>
      </c>
      <c r="AI187" s="192" t="s">
        <v>60</v>
      </c>
      <c r="BA187" s="131"/>
      <c r="BR187" s="131"/>
      <c r="CG187" s="131"/>
    </row>
    <row r="188" spans="1:85" ht="15">
      <c r="A188" s="329" t="s">
        <v>32</v>
      </c>
      <c r="B188" s="294" t="s">
        <v>109</v>
      </c>
      <c r="C188" s="295"/>
      <c r="D188" s="295"/>
      <c r="E188" s="295"/>
      <c r="F188" s="295"/>
      <c r="G188" s="295"/>
      <c r="H188" s="295"/>
      <c r="I188" s="296"/>
      <c r="K188" s="331" t="s">
        <v>32</v>
      </c>
      <c r="L188" s="297" t="s">
        <v>109</v>
      </c>
      <c r="M188" s="298"/>
      <c r="N188" s="298"/>
      <c r="O188" s="298"/>
      <c r="P188" s="298"/>
      <c r="Q188" s="298"/>
      <c r="R188" s="298"/>
      <c r="S188" s="299"/>
      <c r="U188" s="333" t="s">
        <v>32</v>
      </c>
      <c r="V188" s="326" t="s">
        <v>109</v>
      </c>
      <c r="W188" s="326"/>
      <c r="X188" s="326"/>
      <c r="Y188" s="326"/>
      <c r="Z188" s="326"/>
      <c r="AA188" s="326"/>
      <c r="AB188" s="326"/>
      <c r="AC188" s="326"/>
      <c r="AD188" s="326"/>
      <c r="AE188" s="326"/>
      <c r="AF188" s="326"/>
      <c r="AG188" s="326"/>
      <c r="AH188" s="326"/>
      <c r="AI188" s="327"/>
      <c r="BA188" s="131"/>
      <c r="BR188" s="131"/>
      <c r="CG188" s="131"/>
    </row>
    <row r="189" spans="1:85" ht="15">
      <c r="A189" s="141" t="s">
        <v>7</v>
      </c>
      <c r="B189" s="142">
        <v>0</v>
      </c>
      <c r="C189" s="142">
        <v>0</v>
      </c>
      <c r="D189" s="142">
        <v>0</v>
      </c>
      <c r="E189" s="142">
        <v>0</v>
      </c>
      <c r="F189" s="303"/>
      <c r="G189" s="142">
        <v>0</v>
      </c>
      <c r="H189" s="143">
        <v>0</v>
      </c>
      <c r="I189" s="144">
        <f>SUM(B189:H189)</f>
        <v>0</v>
      </c>
      <c r="J189" s="139"/>
      <c r="K189" s="193" t="s">
        <v>7</v>
      </c>
      <c r="L189" s="142">
        <v>0</v>
      </c>
      <c r="M189" s="142">
        <v>0</v>
      </c>
      <c r="N189" s="142">
        <v>0</v>
      </c>
      <c r="O189" s="142">
        <v>0</v>
      </c>
      <c r="P189" s="142">
        <v>0</v>
      </c>
      <c r="Q189" s="142">
        <v>0</v>
      </c>
      <c r="R189" s="194">
        <v>0</v>
      </c>
      <c r="S189" s="195">
        <f>SUM(L189:R189)</f>
        <v>0</v>
      </c>
      <c r="U189" s="196" t="s">
        <v>7</v>
      </c>
      <c r="V189" s="197">
        <v>0</v>
      </c>
      <c r="W189" s="197">
        <v>0</v>
      </c>
      <c r="X189" s="197">
        <v>0</v>
      </c>
      <c r="Y189" s="197">
        <v>0</v>
      </c>
      <c r="Z189" s="197">
        <v>0</v>
      </c>
      <c r="AA189" s="197">
        <v>0</v>
      </c>
      <c r="AB189" s="197">
        <v>0</v>
      </c>
      <c r="AC189" s="198">
        <v>0</v>
      </c>
      <c r="AD189" s="199">
        <v>0</v>
      </c>
      <c r="AE189" s="199">
        <v>0</v>
      </c>
      <c r="AF189" s="199">
        <v>0</v>
      </c>
      <c r="AG189" s="199">
        <v>0</v>
      </c>
      <c r="AH189" s="199">
        <v>0</v>
      </c>
      <c r="AI189" s="200">
        <f>SUM(V189:AC189)</f>
        <v>0</v>
      </c>
      <c r="AJ189" s="131" t="str">
        <f>IF(ABS(S189-AI189)&gt;0.001,S189-AI189,"")</f>
        <v/>
      </c>
      <c r="BA189" s="131"/>
      <c r="BR189" s="131"/>
      <c r="CG189" s="131"/>
    </row>
    <row r="190" spans="1:85" ht="15">
      <c r="A190" s="149" t="s">
        <v>8</v>
      </c>
      <c r="B190" s="150">
        <v>0</v>
      </c>
      <c r="C190" s="150">
        <v>0</v>
      </c>
      <c r="D190" s="150">
        <v>0</v>
      </c>
      <c r="E190" s="150">
        <v>0</v>
      </c>
      <c r="F190" s="304"/>
      <c r="G190" s="150">
        <v>0</v>
      </c>
      <c r="H190" s="151">
        <v>0</v>
      </c>
      <c r="I190" s="152">
        <f t="shared" ref="I190:I209" si="85">SUM(B190:H190)</f>
        <v>0</v>
      </c>
      <c r="J190" s="139"/>
      <c r="K190" s="153" t="s">
        <v>8</v>
      </c>
      <c r="L190" s="154">
        <v>0</v>
      </c>
      <c r="M190" s="154">
        <v>0</v>
      </c>
      <c r="N190" s="154">
        <v>0</v>
      </c>
      <c r="O190" s="154">
        <v>0</v>
      </c>
      <c r="P190" s="154">
        <v>0</v>
      </c>
      <c r="Q190" s="154">
        <v>0</v>
      </c>
      <c r="R190" s="155">
        <v>0</v>
      </c>
      <c r="S190" s="156">
        <f t="shared" ref="S190:S209" si="86">SUM(L190:R190)</f>
        <v>0</v>
      </c>
      <c r="U190" s="201" t="s">
        <v>8</v>
      </c>
      <c r="V190" s="202">
        <v>0</v>
      </c>
      <c r="W190" s="202">
        <v>0</v>
      </c>
      <c r="X190" s="202">
        <v>0</v>
      </c>
      <c r="Y190" s="202">
        <v>0</v>
      </c>
      <c r="Z190" s="202">
        <v>0</v>
      </c>
      <c r="AA190" s="202">
        <v>0</v>
      </c>
      <c r="AB190" s="202">
        <v>0</v>
      </c>
      <c r="AC190" s="203">
        <v>0</v>
      </c>
      <c r="AD190" s="202">
        <v>0</v>
      </c>
      <c r="AE190" s="202">
        <v>0</v>
      </c>
      <c r="AF190" s="202">
        <v>0</v>
      </c>
      <c r="AG190" s="202">
        <v>0</v>
      </c>
      <c r="AH190" s="202">
        <v>0</v>
      </c>
      <c r="AI190" s="204">
        <f t="shared" ref="AI190:AI209" si="87">SUM(V190:AC190)</f>
        <v>0</v>
      </c>
      <c r="AJ190" s="131" t="str">
        <f t="shared" ref="AJ190:AJ211" si="88">IF(ABS(S190-AI190)&gt;0.001,S190-AI190,"")</f>
        <v/>
      </c>
      <c r="BA190" s="131"/>
      <c r="BR190" s="131"/>
      <c r="CG190" s="131"/>
    </row>
    <row r="191" spans="1:85" ht="15">
      <c r="A191" s="157" t="s">
        <v>10</v>
      </c>
      <c r="B191" s="146">
        <v>0</v>
      </c>
      <c r="C191" s="146">
        <v>0</v>
      </c>
      <c r="D191" s="146">
        <v>2.9475483981976167E-3</v>
      </c>
      <c r="E191" s="146">
        <v>0</v>
      </c>
      <c r="F191" s="304"/>
      <c r="G191" s="146">
        <v>0</v>
      </c>
      <c r="H191" s="158">
        <v>0</v>
      </c>
      <c r="I191" s="144">
        <f t="shared" si="85"/>
        <v>2.9475483981976167E-3</v>
      </c>
      <c r="J191" s="139"/>
      <c r="K191" s="159" t="s">
        <v>10</v>
      </c>
      <c r="L191" s="146">
        <v>0</v>
      </c>
      <c r="M191" s="146">
        <v>0</v>
      </c>
      <c r="N191" s="146">
        <v>2.9475483981976167E-3</v>
      </c>
      <c r="O191" s="146">
        <v>0</v>
      </c>
      <c r="P191" s="146">
        <v>0</v>
      </c>
      <c r="Q191" s="146">
        <v>0</v>
      </c>
      <c r="R191" s="147">
        <v>0</v>
      </c>
      <c r="S191" s="148">
        <f t="shared" si="86"/>
        <v>2.9475483981976167E-3</v>
      </c>
      <c r="U191" s="205" t="s">
        <v>10</v>
      </c>
      <c r="V191" s="197">
        <v>0</v>
      </c>
      <c r="W191" s="197">
        <v>0</v>
      </c>
      <c r="X191" s="197">
        <v>0</v>
      </c>
      <c r="Y191" s="197">
        <v>0</v>
      </c>
      <c r="Z191" s="197">
        <v>2.9475483981976167E-3</v>
      </c>
      <c r="AA191" s="197">
        <v>0</v>
      </c>
      <c r="AB191" s="197">
        <v>0</v>
      </c>
      <c r="AC191" s="198">
        <v>0</v>
      </c>
      <c r="AD191" s="199">
        <v>0</v>
      </c>
      <c r="AE191" s="199">
        <v>0</v>
      </c>
      <c r="AF191" s="199">
        <v>0</v>
      </c>
      <c r="AG191" s="199">
        <v>0</v>
      </c>
      <c r="AH191" s="199">
        <v>0</v>
      </c>
      <c r="AI191" s="200">
        <f t="shared" si="87"/>
        <v>2.9475483981976167E-3</v>
      </c>
      <c r="AJ191" s="131" t="str">
        <f t="shared" si="88"/>
        <v/>
      </c>
      <c r="BA191" s="131"/>
      <c r="BR191" s="131"/>
      <c r="CG191" s="131"/>
    </row>
    <row r="192" spans="1:85" ht="15">
      <c r="A192" s="149" t="s">
        <v>53</v>
      </c>
      <c r="B192" s="150">
        <v>0</v>
      </c>
      <c r="C192" s="150">
        <v>0</v>
      </c>
      <c r="D192" s="150">
        <v>0</v>
      </c>
      <c r="E192" s="150">
        <v>0</v>
      </c>
      <c r="F192" s="304"/>
      <c r="G192" s="150">
        <v>0</v>
      </c>
      <c r="H192" s="151">
        <v>0</v>
      </c>
      <c r="I192" s="152">
        <f t="shared" si="85"/>
        <v>0</v>
      </c>
      <c r="J192" s="139"/>
      <c r="K192" s="153" t="s">
        <v>53</v>
      </c>
      <c r="L192" s="154">
        <v>0</v>
      </c>
      <c r="M192" s="154">
        <v>0</v>
      </c>
      <c r="N192" s="154">
        <v>0</v>
      </c>
      <c r="O192" s="154">
        <v>0</v>
      </c>
      <c r="P192" s="154">
        <v>0</v>
      </c>
      <c r="Q192" s="154">
        <v>0</v>
      </c>
      <c r="R192" s="155">
        <v>0</v>
      </c>
      <c r="S192" s="156">
        <f t="shared" si="86"/>
        <v>0</v>
      </c>
      <c r="U192" s="201" t="s">
        <v>53</v>
      </c>
      <c r="V192" s="202">
        <v>0</v>
      </c>
      <c r="W192" s="202">
        <v>0</v>
      </c>
      <c r="X192" s="202">
        <v>0</v>
      </c>
      <c r="Y192" s="202">
        <v>0</v>
      </c>
      <c r="Z192" s="202">
        <v>0</v>
      </c>
      <c r="AA192" s="202">
        <v>0</v>
      </c>
      <c r="AB192" s="202">
        <v>0</v>
      </c>
      <c r="AC192" s="203">
        <v>0</v>
      </c>
      <c r="AD192" s="202">
        <v>0</v>
      </c>
      <c r="AE192" s="202">
        <v>0</v>
      </c>
      <c r="AF192" s="202">
        <v>0</v>
      </c>
      <c r="AG192" s="202">
        <v>0</v>
      </c>
      <c r="AH192" s="202">
        <v>0</v>
      </c>
      <c r="AI192" s="204">
        <f t="shared" si="87"/>
        <v>0</v>
      </c>
      <c r="AJ192" s="131" t="str">
        <f t="shared" si="88"/>
        <v/>
      </c>
      <c r="BA192" s="131"/>
      <c r="BR192" s="131"/>
      <c r="CG192" s="131"/>
    </row>
    <row r="193" spans="1:85" ht="15">
      <c r="A193" s="157" t="s">
        <v>16</v>
      </c>
      <c r="B193" s="146">
        <v>0.10461834490854025</v>
      </c>
      <c r="C193" s="146">
        <v>3.9093324493982243E-2</v>
      </c>
      <c r="D193" s="146">
        <v>13.710183843093988</v>
      </c>
      <c r="E193" s="146">
        <v>0</v>
      </c>
      <c r="F193" s="304"/>
      <c r="G193" s="146">
        <v>0</v>
      </c>
      <c r="H193" s="158">
        <v>0</v>
      </c>
      <c r="I193" s="144">
        <f t="shared" si="85"/>
        <v>13.853895512496511</v>
      </c>
      <c r="J193" s="139"/>
      <c r="K193" s="159" t="s">
        <v>16</v>
      </c>
      <c r="L193" s="146">
        <v>0.10461834490854025</v>
      </c>
      <c r="M193" s="146">
        <v>3.9093324493982243E-2</v>
      </c>
      <c r="N193" s="146">
        <v>13.710183843093988</v>
      </c>
      <c r="O193" s="146">
        <v>0</v>
      </c>
      <c r="P193" s="146">
        <v>0</v>
      </c>
      <c r="Q193" s="146">
        <v>0</v>
      </c>
      <c r="R193" s="147">
        <v>0</v>
      </c>
      <c r="S193" s="148">
        <f t="shared" si="86"/>
        <v>13.853895512496511</v>
      </c>
      <c r="U193" s="205" t="s">
        <v>16</v>
      </c>
      <c r="V193" s="197">
        <v>0.10461834490854025</v>
      </c>
      <c r="W193" s="197">
        <v>0</v>
      </c>
      <c r="X193" s="197">
        <v>0</v>
      </c>
      <c r="Y193" s="197">
        <v>3.9093324493982243E-2</v>
      </c>
      <c r="Z193" s="197">
        <v>13.518868899902147</v>
      </c>
      <c r="AA193" s="197">
        <v>0</v>
      </c>
      <c r="AB193" s="197">
        <v>0</v>
      </c>
      <c r="AC193" s="198">
        <v>0.19131494319184142</v>
      </c>
      <c r="AD193" s="199">
        <v>0</v>
      </c>
      <c r="AE193" s="199">
        <v>0</v>
      </c>
      <c r="AF193" s="199">
        <v>0</v>
      </c>
      <c r="AG193" s="199">
        <v>0.19131494319184142</v>
      </c>
      <c r="AH193" s="199">
        <v>0</v>
      </c>
      <c r="AI193" s="200">
        <f t="shared" si="87"/>
        <v>13.853895512496511</v>
      </c>
      <c r="AJ193" s="131" t="str">
        <f t="shared" si="88"/>
        <v/>
      </c>
      <c r="BA193" s="131"/>
      <c r="BR193" s="131"/>
      <c r="CG193" s="131"/>
    </row>
    <row r="194" spans="1:85" ht="15">
      <c r="A194" s="149" t="s">
        <v>15</v>
      </c>
      <c r="B194" s="150">
        <v>1.7843132318122463</v>
      </c>
      <c r="C194" s="150">
        <v>0</v>
      </c>
      <c r="D194" s="150">
        <v>2.7881918195832029</v>
      </c>
      <c r="E194" s="150">
        <v>0</v>
      </c>
      <c r="F194" s="304"/>
      <c r="G194" s="150">
        <v>0</v>
      </c>
      <c r="H194" s="151">
        <v>0</v>
      </c>
      <c r="I194" s="152">
        <f t="shared" si="85"/>
        <v>4.5725050513954493</v>
      </c>
      <c r="J194" s="139"/>
      <c r="K194" s="153" t="s">
        <v>15</v>
      </c>
      <c r="L194" s="154">
        <v>1.7843132318122463</v>
      </c>
      <c r="M194" s="154">
        <v>0</v>
      </c>
      <c r="N194" s="154">
        <v>2.7881918195832029</v>
      </c>
      <c r="O194" s="154">
        <v>0</v>
      </c>
      <c r="P194" s="154">
        <v>0</v>
      </c>
      <c r="Q194" s="154">
        <v>0</v>
      </c>
      <c r="R194" s="155">
        <v>0</v>
      </c>
      <c r="S194" s="156">
        <f t="shared" si="86"/>
        <v>4.5725050513954493</v>
      </c>
      <c r="U194" s="201" t="s">
        <v>54</v>
      </c>
      <c r="V194" s="202">
        <v>1.7843132318122463</v>
      </c>
      <c r="W194" s="202">
        <v>0</v>
      </c>
      <c r="X194" s="202">
        <v>0</v>
      </c>
      <c r="Y194" s="202">
        <v>0</v>
      </c>
      <c r="Z194" s="202">
        <v>2.7881918195832029</v>
      </c>
      <c r="AA194" s="202">
        <v>0</v>
      </c>
      <c r="AB194" s="202">
        <v>0</v>
      </c>
      <c r="AC194" s="203">
        <v>0</v>
      </c>
      <c r="AD194" s="202">
        <v>0</v>
      </c>
      <c r="AE194" s="202">
        <v>0</v>
      </c>
      <c r="AF194" s="202">
        <v>0</v>
      </c>
      <c r="AG194" s="202">
        <v>0</v>
      </c>
      <c r="AH194" s="202">
        <v>0</v>
      </c>
      <c r="AI194" s="204">
        <f t="shared" si="87"/>
        <v>4.5725050513954493</v>
      </c>
      <c r="AJ194" s="131" t="str">
        <f t="shared" si="88"/>
        <v/>
      </c>
      <c r="BA194" s="131"/>
      <c r="BR194" s="131"/>
      <c r="CG194" s="131"/>
    </row>
    <row r="195" spans="1:85" ht="15">
      <c r="A195" s="157" t="s">
        <v>55</v>
      </c>
      <c r="B195" s="146">
        <v>0</v>
      </c>
      <c r="C195" s="146">
        <v>0</v>
      </c>
      <c r="D195" s="146">
        <v>0</v>
      </c>
      <c r="E195" s="146">
        <v>5.4652472499843823</v>
      </c>
      <c r="F195" s="304"/>
      <c r="G195" s="146">
        <v>0</v>
      </c>
      <c r="H195" s="158">
        <v>0</v>
      </c>
      <c r="I195" s="144">
        <f t="shared" si="85"/>
        <v>5.4652472499843823</v>
      </c>
      <c r="J195" s="139"/>
      <c r="K195" s="159" t="s">
        <v>55</v>
      </c>
      <c r="L195" s="146">
        <v>0</v>
      </c>
      <c r="M195" s="146">
        <v>0</v>
      </c>
      <c r="N195" s="146">
        <v>0</v>
      </c>
      <c r="O195" s="146">
        <v>5.4652472499843823</v>
      </c>
      <c r="P195" s="146">
        <v>93.990920638249065</v>
      </c>
      <c r="Q195" s="146">
        <v>0</v>
      </c>
      <c r="R195" s="147">
        <v>0</v>
      </c>
      <c r="S195" s="148">
        <f t="shared" si="86"/>
        <v>99.456167888233452</v>
      </c>
      <c r="U195" s="205" t="s">
        <v>55</v>
      </c>
      <c r="V195" s="197">
        <v>0</v>
      </c>
      <c r="W195" s="197">
        <v>0</v>
      </c>
      <c r="X195" s="197">
        <v>0</v>
      </c>
      <c r="Y195" s="197">
        <v>0</v>
      </c>
      <c r="Z195" s="197">
        <v>0</v>
      </c>
      <c r="AA195" s="197">
        <v>0.30155227508650484</v>
      </c>
      <c r="AB195" s="197">
        <v>93.990920638249065</v>
      </c>
      <c r="AC195" s="198">
        <v>5.1636949748978775</v>
      </c>
      <c r="AD195" s="197">
        <v>0</v>
      </c>
      <c r="AE195" s="197">
        <v>0</v>
      </c>
      <c r="AF195" s="197">
        <v>0</v>
      </c>
      <c r="AG195" s="197">
        <v>0</v>
      </c>
      <c r="AH195" s="197">
        <v>5.1636949748978775</v>
      </c>
      <c r="AI195" s="200">
        <f t="shared" si="87"/>
        <v>99.456167888233452</v>
      </c>
      <c r="AJ195" s="131" t="str">
        <f t="shared" si="88"/>
        <v/>
      </c>
      <c r="BA195" s="131"/>
      <c r="BR195" s="131"/>
      <c r="CG195" s="131"/>
    </row>
    <row r="196" spans="1:85" ht="15">
      <c r="A196" s="149" t="s">
        <v>12</v>
      </c>
      <c r="B196" s="150">
        <v>0</v>
      </c>
      <c r="C196" s="150">
        <v>0</v>
      </c>
      <c r="D196" s="150">
        <v>0</v>
      </c>
      <c r="E196" s="150">
        <v>0</v>
      </c>
      <c r="F196" s="304"/>
      <c r="G196" s="150">
        <v>0</v>
      </c>
      <c r="H196" s="151">
        <v>0</v>
      </c>
      <c r="I196" s="152">
        <f t="shared" si="85"/>
        <v>0</v>
      </c>
      <c r="J196" s="139"/>
      <c r="K196" s="153" t="s">
        <v>12</v>
      </c>
      <c r="L196" s="154">
        <v>0</v>
      </c>
      <c r="M196" s="154">
        <v>0</v>
      </c>
      <c r="N196" s="154">
        <v>0</v>
      </c>
      <c r="O196" s="154">
        <v>0</v>
      </c>
      <c r="P196" s="154">
        <v>5.1559991443860517E-2</v>
      </c>
      <c r="Q196" s="154">
        <v>0</v>
      </c>
      <c r="R196" s="155">
        <v>0</v>
      </c>
      <c r="S196" s="156">
        <f t="shared" si="86"/>
        <v>5.1559991443860517E-2</v>
      </c>
      <c r="U196" s="201" t="s">
        <v>12</v>
      </c>
      <c r="V196" s="202">
        <v>0</v>
      </c>
      <c r="W196" s="202">
        <v>0</v>
      </c>
      <c r="X196" s="202">
        <v>0</v>
      </c>
      <c r="Y196" s="202">
        <v>0</v>
      </c>
      <c r="Z196" s="202">
        <v>0</v>
      </c>
      <c r="AA196" s="202">
        <v>0</v>
      </c>
      <c r="AB196" s="202">
        <v>5.1559991443860517E-2</v>
      </c>
      <c r="AC196" s="203">
        <v>0</v>
      </c>
      <c r="AD196" s="202">
        <v>0</v>
      </c>
      <c r="AE196" s="202">
        <v>0</v>
      </c>
      <c r="AF196" s="202">
        <v>0</v>
      </c>
      <c r="AG196" s="202">
        <v>0</v>
      </c>
      <c r="AH196" s="202">
        <v>0</v>
      </c>
      <c r="AI196" s="204">
        <f t="shared" si="87"/>
        <v>5.1559991443860517E-2</v>
      </c>
      <c r="AJ196" s="131" t="str">
        <f t="shared" si="88"/>
        <v/>
      </c>
      <c r="BA196" s="131"/>
      <c r="BR196" s="131"/>
      <c r="CG196" s="131"/>
    </row>
    <row r="197" spans="1:85" ht="15">
      <c r="A197" s="157" t="s">
        <v>56</v>
      </c>
      <c r="B197" s="146">
        <v>0</v>
      </c>
      <c r="C197" s="146">
        <v>0</v>
      </c>
      <c r="D197" s="146">
        <v>0</v>
      </c>
      <c r="E197" s="146">
        <v>0</v>
      </c>
      <c r="F197" s="304"/>
      <c r="G197" s="146">
        <v>0</v>
      </c>
      <c r="H197" s="158">
        <v>0</v>
      </c>
      <c r="I197" s="144">
        <f t="shared" si="85"/>
        <v>0</v>
      </c>
      <c r="J197" s="139"/>
      <c r="K197" s="159" t="s">
        <v>56</v>
      </c>
      <c r="L197" s="146">
        <v>0</v>
      </c>
      <c r="M197" s="146">
        <v>0</v>
      </c>
      <c r="N197" s="146">
        <v>0</v>
      </c>
      <c r="O197" s="146">
        <v>0</v>
      </c>
      <c r="P197" s="146">
        <v>0</v>
      </c>
      <c r="Q197" s="146">
        <v>0</v>
      </c>
      <c r="R197" s="147">
        <v>0</v>
      </c>
      <c r="S197" s="148">
        <f t="shared" si="86"/>
        <v>0</v>
      </c>
      <c r="U197" s="205" t="s">
        <v>56</v>
      </c>
      <c r="V197" s="197">
        <v>0</v>
      </c>
      <c r="W197" s="197">
        <v>0</v>
      </c>
      <c r="X197" s="197">
        <v>0</v>
      </c>
      <c r="Y197" s="197">
        <v>0</v>
      </c>
      <c r="Z197" s="197">
        <v>0</v>
      </c>
      <c r="AA197" s="197">
        <v>0</v>
      </c>
      <c r="AB197" s="197">
        <v>0</v>
      </c>
      <c r="AC197" s="198">
        <v>0</v>
      </c>
      <c r="AD197" s="197">
        <v>0</v>
      </c>
      <c r="AE197" s="197">
        <v>0</v>
      </c>
      <c r="AF197" s="197">
        <v>0</v>
      </c>
      <c r="AG197" s="197">
        <v>0</v>
      </c>
      <c r="AH197" s="197">
        <v>0</v>
      </c>
      <c r="AI197" s="200">
        <f t="shared" si="87"/>
        <v>0</v>
      </c>
      <c r="AJ197" s="131" t="str">
        <f t="shared" si="88"/>
        <v/>
      </c>
      <c r="BA197" s="131"/>
      <c r="BR197" s="131"/>
      <c r="CG197" s="131"/>
    </row>
    <row r="198" spans="1:85" ht="15">
      <c r="A198" s="149" t="s">
        <v>17</v>
      </c>
      <c r="B198" s="150">
        <v>0.17167708243226298</v>
      </c>
      <c r="C198" s="150">
        <v>0</v>
      </c>
      <c r="D198" s="150">
        <v>1.0431386360073334</v>
      </c>
      <c r="E198" s="150">
        <v>6.1162596935326954E-2</v>
      </c>
      <c r="F198" s="304"/>
      <c r="G198" s="150">
        <v>0</v>
      </c>
      <c r="H198" s="151">
        <v>0</v>
      </c>
      <c r="I198" s="152">
        <f t="shared" si="85"/>
        <v>1.2759783153749233</v>
      </c>
      <c r="J198" s="139"/>
      <c r="K198" s="153" t="s">
        <v>17</v>
      </c>
      <c r="L198" s="154">
        <v>0.17167708243226298</v>
      </c>
      <c r="M198" s="154">
        <v>0</v>
      </c>
      <c r="N198" s="154">
        <v>1.0431386360073334</v>
      </c>
      <c r="O198" s="154">
        <v>6.1162596935326954E-2</v>
      </c>
      <c r="P198" s="154">
        <v>3.0413223140495941E-2</v>
      </c>
      <c r="Q198" s="154">
        <v>0</v>
      </c>
      <c r="R198" s="155">
        <v>0</v>
      </c>
      <c r="S198" s="156">
        <f t="shared" si="86"/>
        <v>1.3063915385154192</v>
      </c>
      <c r="U198" s="201" t="s">
        <v>17</v>
      </c>
      <c r="V198" s="202">
        <v>0.17167708243226298</v>
      </c>
      <c r="W198" s="202">
        <v>0</v>
      </c>
      <c r="X198" s="202">
        <v>0</v>
      </c>
      <c r="Y198" s="202">
        <v>0</v>
      </c>
      <c r="Z198" s="202">
        <v>1.0431386360073334</v>
      </c>
      <c r="AA198" s="202">
        <v>6.1162596935326954E-2</v>
      </c>
      <c r="AB198" s="202">
        <v>3.0413223140495941E-2</v>
      </c>
      <c r="AC198" s="203">
        <v>0</v>
      </c>
      <c r="AD198" s="202">
        <v>0</v>
      </c>
      <c r="AE198" s="202">
        <v>0</v>
      </c>
      <c r="AF198" s="202">
        <v>0</v>
      </c>
      <c r="AG198" s="202">
        <v>0</v>
      </c>
      <c r="AH198" s="202">
        <v>0</v>
      </c>
      <c r="AI198" s="204">
        <f t="shared" si="87"/>
        <v>1.3063915385154192</v>
      </c>
      <c r="AJ198" s="131" t="str">
        <f t="shared" si="88"/>
        <v/>
      </c>
      <c r="BA198" s="131"/>
      <c r="BR198" s="131"/>
      <c r="CG198" s="131"/>
    </row>
    <row r="199" spans="1:85" ht="15">
      <c r="A199" s="157" t="s">
        <v>141</v>
      </c>
      <c r="B199" s="146">
        <v>14.463759632802345</v>
      </c>
      <c r="C199" s="146">
        <v>7.5939571665011076</v>
      </c>
      <c r="D199" s="146">
        <v>154.13298101827127</v>
      </c>
      <c r="E199" s="146">
        <v>0</v>
      </c>
      <c r="F199" s="304"/>
      <c r="G199" s="146">
        <v>0</v>
      </c>
      <c r="H199" s="158">
        <v>0</v>
      </c>
      <c r="I199" s="144">
        <f t="shared" si="85"/>
        <v>176.19069781757472</v>
      </c>
      <c r="J199" s="139"/>
      <c r="K199" s="159" t="s">
        <v>141</v>
      </c>
      <c r="L199" s="146">
        <v>14.463759632802345</v>
      </c>
      <c r="M199" s="146">
        <v>7.5939571665011076</v>
      </c>
      <c r="N199" s="146">
        <v>154.13298101827127</v>
      </c>
      <c r="O199" s="146">
        <v>0</v>
      </c>
      <c r="P199" s="146">
        <v>0.9635793967518631</v>
      </c>
      <c r="Q199" s="146">
        <v>0</v>
      </c>
      <c r="R199" s="147">
        <v>0</v>
      </c>
      <c r="S199" s="148">
        <f t="shared" si="86"/>
        <v>177.15427721432658</v>
      </c>
      <c r="U199" s="205" t="s">
        <v>141</v>
      </c>
      <c r="V199" s="197">
        <v>14.461982732167384</v>
      </c>
      <c r="W199" s="197">
        <v>0</v>
      </c>
      <c r="X199" s="197">
        <v>0</v>
      </c>
      <c r="Y199" s="197">
        <v>7.5939571665011076</v>
      </c>
      <c r="Z199" s="197">
        <v>145.2026168842151</v>
      </c>
      <c r="AA199" s="197">
        <v>0</v>
      </c>
      <c r="AB199" s="197">
        <v>0.9635793967518631</v>
      </c>
      <c r="AC199" s="198">
        <v>8.932141034691135</v>
      </c>
      <c r="AD199" s="197">
        <v>1.7769006349621938E-3</v>
      </c>
      <c r="AE199" s="197">
        <v>0</v>
      </c>
      <c r="AF199" s="197">
        <v>0</v>
      </c>
      <c r="AG199" s="197">
        <v>8.9303641340561679</v>
      </c>
      <c r="AH199" s="197">
        <v>0</v>
      </c>
      <c r="AI199" s="200">
        <f t="shared" si="87"/>
        <v>177.15427721432661</v>
      </c>
      <c r="AJ199" s="131" t="str">
        <f t="shared" si="88"/>
        <v/>
      </c>
      <c r="BA199" s="131"/>
      <c r="BR199" s="131"/>
      <c r="CG199" s="131"/>
    </row>
    <row r="200" spans="1:85" ht="15">
      <c r="A200" s="149" t="s">
        <v>25</v>
      </c>
      <c r="B200" s="150">
        <v>2.9515477301399571</v>
      </c>
      <c r="C200" s="150">
        <v>0.3091672820444325</v>
      </c>
      <c r="D200" s="150">
        <v>39.825455240906166</v>
      </c>
      <c r="E200" s="150">
        <v>86.924843545746953</v>
      </c>
      <c r="F200" s="304"/>
      <c r="G200" s="150">
        <v>5.446464861559897</v>
      </c>
      <c r="H200" s="151">
        <v>0</v>
      </c>
      <c r="I200" s="152">
        <f t="shared" si="85"/>
        <v>135.45747866039738</v>
      </c>
      <c r="J200" s="139"/>
      <c r="K200" s="153" t="s">
        <v>25</v>
      </c>
      <c r="L200" s="154">
        <v>2.9515477301399571</v>
      </c>
      <c r="M200" s="154">
        <v>0.3091672820444325</v>
      </c>
      <c r="N200" s="154">
        <v>39.825455240906166</v>
      </c>
      <c r="O200" s="154">
        <v>86.924843545746953</v>
      </c>
      <c r="P200" s="154">
        <v>9.6449460255510384E-3</v>
      </c>
      <c r="Q200" s="154">
        <v>5.446464861559897</v>
      </c>
      <c r="R200" s="155">
        <v>0</v>
      </c>
      <c r="S200" s="156">
        <f t="shared" si="86"/>
        <v>135.46712360642294</v>
      </c>
      <c r="U200" s="201" t="s">
        <v>25</v>
      </c>
      <c r="V200" s="202">
        <v>0.41024000907109276</v>
      </c>
      <c r="W200" s="202">
        <v>2.5413077210688644</v>
      </c>
      <c r="X200" s="202">
        <v>5.446464861559897</v>
      </c>
      <c r="Y200" s="202">
        <v>0.3091672820444325</v>
      </c>
      <c r="Z200" s="202">
        <v>39.825455240906166</v>
      </c>
      <c r="AA200" s="202">
        <v>86.910256320126692</v>
      </c>
      <c r="AB200" s="202">
        <v>9.6449460255510384E-3</v>
      </c>
      <c r="AC200" s="203">
        <v>1.4587225620266719E-2</v>
      </c>
      <c r="AD200" s="202">
        <v>0</v>
      </c>
      <c r="AE200" s="202">
        <v>0</v>
      </c>
      <c r="AF200" s="202">
        <v>0</v>
      </c>
      <c r="AG200" s="202">
        <v>0</v>
      </c>
      <c r="AH200" s="202">
        <v>1.4587225620266719E-2</v>
      </c>
      <c r="AI200" s="204">
        <f t="shared" si="87"/>
        <v>135.46712360642297</v>
      </c>
      <c r="AJ200" s="131" t="str">
        <f t="shared" si="88"/>
        <v/>
      </c>
      <c r="BA200" s="131"/>
      <c r="BR200" s="131"/>
      <c r="CG200" s="131"/>
    </row>
    <row r="201" spans="1:85" ht="15">
      <c r="A201" s="157" t="s">
        <v>24</v>
      </c>
      <c r="B201" s="146">
        <v>0.25966114227868131</v>
      </c>
      <c r="C201" s="146">
        <v>0</v>
      </c>
      <c r="D201" s="146">
        <v>0</v>
      </c>
      <c r="E201" s="146">
        <v>0</v>
      </c>
      <c r="F201" s="304"/>
      <c r="G201" s="146">
        <v>0</v>
      </c>
      <c r="H201" s="158">
        <v>0</v>
      </c>
      <c r="I201" s="144">
        <f t="shared" si="85"/>
        <v>0.25966114227868131</v>
      </c>
      <c r="J201" s="139"/>
      <c r="K201" s="159" t="s">
        <v>24</v>
      </c>
      <c r="L201" s="146">
        <v>0.25966114227868131</v>
      </c>
      <c r="M201" s="146">
        <v>0</v>
      </c>
      <c r="N201" s="146">
        <v>0</v>
      </c>
      <c r="O201" s="146">
        <v>0</v>
      </c>
      <c r="P201" s="146">
        <v>0</v>
      </c>
      <c r="Q201" s="146">
        <v>0</v>
      </c>
      <c r="R201" s="147">
        <v>0</v>
      </c>
      <c r="S201" s="148">
        <f t="shared" si="86"/>
        <v>0.25966114227868131</v>
      </c>
      <c r="U201" s="205" t="s">
        <v>24</v>
      </c>
      <c r="V201" s="197">
        <v>0.25966114227868131</v>
      </c>
      <c r="W201" s="197">
        <v>0</v>
      </c>
      <c r="X201" s="197">
        <v>0</v>
      </c>
      <c r="Y201" s="197">
        <v>0</v>
      </c>
      <c r="Z201" s="197">
        <v>0</v>
      </c>
      <c r="AA201" s="197">
        <v>0</v>
      </c>
      <c r="AB201" s="197">
        <v>0</v>
      </c>
      <c r="AC201" s="198">
        <v>0</v>
      </c>
      <c r="AD201" s="197">
        <v>0</v>
      </c>
      <c r="AE201" s="197">
        <v>0</v>
      </c>
      <c r="AF201" s="197">
        <v>0</v>
      </c>
      <c r="AG201" s="197">
        <v>0</v>
      </c>
      <c r="AH201" s="197">
        <v>0</v>
      </c>
      <c r="AI201" s="200">
        <f t="shared" si="87"/>
        <v>0.25966114227868131</v>
      </c>
      <c r="AJ201" s="131" t="str">
        <f t="shared" si="88"/>
        <v/>
      </c>
      <c r="BA201" s="131"/>
      <c r="BR201" s="131"/>
      <c r="CG201" s="131"/>
    </row>
    <row r="202" spans="1:85" ht="15">
      <c r="A202" s="149" t="s">
        <v>57</v>
      </c>
      <c r="B202" s="150">
        <v>4.7979755476489354E-4</v>
      </c>
      <c r="C202" s="150">
        <v>0</v>
      </c>
      <c r="D202" s="150">
        <v>0</v>
      </c>
      <c r="E202" s="150">
        <v>0</v>
      </c>
      <c r="F202" s="304"/>
      <c r="G202" s="150">
        <v>0</v>
      </c>
      <c r="H202" s="151">
        <v>0</v>
      </c>
      <c r="I202" s="152">
        <f t="shared" si="85"/>
        <v>4.7979755476489354E-4</v>
      </c>
      <c r="J202" s="139"/>
      <c r="K202" s="153" t="s">
        <v>57</v>
      </c>
      <c r="L202" s="154">
        <v>4.7979755476489354E-4</v>
      </c>
      <c r="M202" s="154">
        <v>0</v>
      </c>
      <c r="N202" s="154">
        <v>0</v>
      </c>
      <c r="O202" s="154">
        <v>0</v>
      </c>
      <c r="P202" s="154">
        <v>0</v>
      </c>
      <c r="Q202" s="154">
        <v>0</v>
      </c>
      <c r="R202" s="155">
        <v>0</v>
      </c>
      <c r="S202" s="156">
        <f t="shared" si="86"/>
        <v>4.7979755476489354E-4</v>
      </c>
      <c r="U202" s="201" t="s">
        <v>57</v>
      </c>
      <c r="V202" s="202">
        <v>4.7979755476489354E-4</v>
      </c>
      <c r="W202" s="202">
        <v>0</v>
      </c>
      <c r="X202" s="202">
        <v>0</v>
      </c>
      <c r="Y202" s="202">
        <v>0</v>
      </c>
      <c r="Z202" s="202">
        <v>0</v>
      </c>
      <c r="AA202" s="202">
        <v>0</v>
      </c>
      <c r="AB202" s="202">
        <v>0</v>
      </c>
      <c r="AC202" s="203">
        <v>0</v>
      </c>
      <c r="AD202" s="202">
        <v>0</v>
      </c>
      <c r="AE202" s="202">
        <v>0</v>
      </c>
      <c r="AF202" s="202">
        <v>0</v>
      </c>
      <c r="AG202" s="202">
        <v>0</v>
      </c>
      <c r="AH202" s="202">
        <v>0</v>
      </c>
      <c r="AI202" s="204">
        <f t="shared" si="87"/>
        <v>4.7979755476489354E-4</v>
      </c>
      <c r="AJ202" s="131" t="str">
        <f t="shared" si="88"/>
        <v/>
      </c>
      <c r="BA202" s="131"/>
      <c r="BR202" s="131"/>
      <c r="CG202" s="131"/>
    </row>
    <row r="203" spans="1:85" ht="15">
      <c r="A203" s="157" t="s">
        <v>22</v>
      </c>
      <c r="B203" s="146">
        <v>0.29933950715545116</v>
      </c>
      <c r="C203" s="146">
        <v>0</v>
      </c>
      <c r="D203" s="146">
        <v>18.624030617789131</v>
      </c>
      <c r="E203" s="146">
        <v>1.1313115893206014</v>
      </c>
      <c r="F203" s="304"/>
      <c r="G203" s="146">
        <v>0</v>
      </c>
      <c r="H203" s="158">
        <v>0</v>
      </c>
      <c r="I203" s="144">
        <f t="shared" si="85"/>
        <v>20.054681714265186</v>
      </c>
      <c r="J203" s="139"/>
      <c r="K203" s="159" t="s">
        <v>22</v>
      </c>
      <c r="L203" s="146">
        <v>0.29933950715545116</v>
      </c>
      <c r="M203" s="146">
        <v>0</v>
      </c>
      <c r="N203" s="146">
        <v>18.624030617789131</v>
      </c>
      <c r="O203" s="146">
        <v>1.1313115893206014</v>
      </c>
      <c r="P203" s="146">
        <v>5.9433653302774951</v>
      </c>
      <c r="Q203" s="146">
        <v>0</v>
      </c>
      <c r="R203" s="147">
        <v>0</v>
      </c>
      <c r="S203" s="148">
        <f t="shared" si="86"/>
        <v>25.99804704454268</v>
      </c>
      <c r="U203" s="205" t="s">
        <v>22</v>
      </c>
      <c r="V203" s="197">
        <v>0.29933950715545116</v>
      </c>
      <c r="W203" s="197">
        <v>0</v>
      </c>
      <c r="X203" s="197">
        <v>0</v>
      </c>
      <c r="Y203" s="197">
        <v>0</v>
      </c>
      <c r="Z203" s="197">
        <v>18.530287284587423</v>
      </c>
      <c r="AA203" s="197">
        <v>0</v>
      </c>
      <c r="AB203" s="197">
        <v>5.9433653302774951</v>
      </c>
      <c r="AC203" s="198">
        <v>1.2250549225223084</v>
      </c>
      <c r="AD203" s="197">
        <v>0</v>
      </c>
      <c r="AE203" s="197">
        <v>0</v>
      </c>
      <c r="AF203" s="197">
        <v>0</v>
      </c>
      <c r="AG203" s="197">
        <v>9.3743333201706983E-2</v>
      </c>
      <c r="AH203" s="197">
        <v>1.1313115893206014</v>
      </c>
      <c r="AI203" s="200">
        <f t="shared" si="87"/>
        <v>25.998047044542677</v>
      </c>
      <c r="AJ203" s="131" t="str">
        <f t="shared" si="88"/>
        <v/>
      </c>
      <c r="BA203" s="131"/>
      <c r="BR203" s="131"/>
      <c r="CG203" s="131"/>
    </row>
    <row r="204" spans="1:85" ht="15">
      <c r="A204" s="149" t="s">
        <v>21</v>
      </c>
      <c r="B204" s="150">
        <v>0</v>
      </c>
      <c r="C204" s="150">
        <v>0</v>
      </c>
      <c r="D204" s="150">
        <v>0</v>
      </c>
      <c r="E204" s="150">
        <v>0</v>
      </c>
      <c r="F204" s="304"/>
      <c r="G204" s="150">
        <v>0</v>
      </c>
      <c r="H204" s="151">
        <v>0</v>
      </c>
      <c r="I204" s="152">
        <f t="shared" si="85"/>
        <v>0</v>
      </c>
      <c r="J204" s="139"/>
      <c r="K204" s="153" t="s">
        <v>21</v>
      </c>
      <c r="L204" s="154">
        <v>0</v>
      </c>
      <c r="M204" s="154">
        <v>0</v>
      </c>
      <c r="N204" s="154">
        <v>0</v>
      </c>
      <c r="O204" s="154">
        <v>0</v>
      </c>
      <c r="P204" s="154">
        <v>0</v>
      </c>
      <c r="Q204" s="154">
        <v>0</v>
      </c>
      <c r="R204" s="155">
        <v>0</v>
      </c>
      <c r="S204" s="156">
        <f t="shared" si="86"/>
        <v>0</v>
      </c>
      <c r="U204" s="201" t="s">
        <v>58</v>
      </c>
      <c r="V204" s="202">
        <v>0</v>
      </c>
      <c r="W204" s="202">
        <v>0</v>
      </c>
      <c r="X204" s="202">
        <v>0</v>
      </c>
      <c r="Y204" s="202">
        <v>0</v>
      </c>
      <c r="Z204" s="202">
        <v>0</v>
      </c>
      <c r="AA204" s="202">
        <v>0</v>
      </c>
      <c r="AB204" s="202">
        <v>0</v>
      </c>
      <c r="AC204" s="203">
        <v>0</v>
      </c>
      <c r="AD204" s="202">
        <v>0</v>
      </c>
      <c r="AE204" s="202">
        <v>0</v>
      </c>
      <c r="AF204" s="202">
        <v>0</v>
      </c>
      <c r="AG204" s="202">
        <v>0</v>
      </c>
      <c r="AH204" s="202">
        <v>0</v>
      </c>
      <c r="AI204" s="204">
        <f t="shared" si="87"/>
        <v>0</v>
      </c>
      <c r="AJ204" s="131" t="str">
        <f t="shared" si="88"/>
        <v/>
      </c>
      <c r="BA204" s="131"/>
      <c r="BR204" s="131"/>
      <c r="CG204" s="131"/>
    </row>
    <row r="205" spans="1:85" ht="15">
      <c r="A205" s="160" t="s">
        <v>61</v>
      </c>
      <c r="B205" s="146">
        <v>0</v>
      </c>
      <c r="C205" s="146">
        <v>0</v>
      </c>
      <c r="D205" s="146">
        <v>0</v>
      </c>
      <c r="E205" s="146">
        <v>0</v>
      </c>
      <c r="F205" s="304"/>
      <c r="G205" s="146">
        <v>0</v>
      </c>
      <c r="H205" s="158">
        <v>0</v>
      </c>
      <c r="I205" s="144">
        <f t="shared" si="85"/>
        <v>0</v>
      </c>
      <c r="J205" s="139"/>
      <c r="K205" s="161" t="s">
        <v>61</v>
      </c>
      <c r="L205" s="146">
        <v>0</v>
      </c>
      <c r="M205" s="146">
        <v>0</v>
      </c>
      <c r="N205" s="146">
        <v>0</v>
      </c>
      <c r="O205" s="146">
        <v>0</v>
      </c>
      <c r="P205" s="146">
        <v>0</v>
      </c>
      <c r="Q205" s="146">
        <v>0</v>
      </c>
      <c r="R205" s="147">
        <v>0</v>
      </c>
      <c r="S205" s="148">
        <f t="shared" si="86"/>
        <v>0</v>
      </c>
      <c r="U205" s="206" t="s">
        <v>59</v>
      </c>
      <c r="V205" s="197">
        <v>0</v>
      </c>
      <c r="W205" s="197">
        <v>0</v>
      </c>
      <c r="X205" s="197">
        <v>0</v>
      </c>
      <c r="Y205" s="197">
        <v>0</v>
      </c>
      <c r="Z205" s="197">
        <v>0</v>
      </c>
      <c r="AA205" s="197">
        <v>0</v>
      </c>
      <c r="AB205" s="197">
        <v>0</v>
      </c>
      <c r="AC205" s="198">
        <v>0</v>
      </c>
      <c r="AD205" s="199">
        <v>0</v>
      </c>
      <c r="AE205" s="199">
        <v>0</v>
      </c>
      <c r="AF205" s="199">
        <v>0</v>
      </c>
      <c r="AG205" s="199">
        <v>0</v>
      </c>
      <c r="AH205" s="199">
        <v>0</v>
      </c>
      <c r="AI205" s="200">
        <f t="shared" si="87"/>
        <v>0</v>
      </c>
      <c r="AJ205" s="131" t="str">
        <f t="shared" si="88"/>
        <v/>
      </c>
      <c r="BA205" s="131"/>
      <c r="BR205" s="131"/>
      <c r="CG205" s="131"/>
    </row>
    <row r="206" spans="1:85">
      <c r="A206" s="162" t="s">
        <v>23</v>
      </c>
      <c r="B206" s="163">
        <v>0</v>
      </c>
      <c r="C206" s="163">
        <v>0</v>
      </c>
      <c r="D206" s="163">
        <v>0</v>
      </c>
      <c r="E206" s="163">
        <v>0</v>
      </c>
      <c r="F206" s="304"/>
      <c r="G206" s="163">
        <v>0</v>
      </c>
      <c r="H206" s="164">
        <v>0</v>
      </c>
      <c r="I206" s="165">
        <f t="shared" si="85"/>
        <v>0</v>
      </c>
      <c r="J206" s="139"/>
      <c r="K206" s="166" t="s">
        <v>23</v>
      </c>
      <c r="L206" s="167">
        <v>0</v>
      </c>
      <c r="M206" s="167">
        <v>0</v>
      </c>
      <c r="N206" s="167">
        <v>0</v>
      </c>
      <c r="O206" s="167">
        <v>0</v>
      </c>
      <c r="P206" s="167">
        <v>0</v>
      </c>
      <c r="Q206" s="167">
        <v>0</v>
      </c>
      <c r="R206" s="168">
        <v>0</v>
      </c>
      <c r="S206" s="169">
        <f t="shared" si="86"/>
        <v>0</v>
      </c>
      <c r="U206" s="207" t="s">
        <v>62</v>
      </c>
      <c r="V206" s="208">
        <v>0</v>
      </c>
      <c r="W206" s="208">
        <v>0</v>
      </c>
      <c r="X206" s="208">
        <v>0</v>
      </c>
      <c r="Y206" s="208">
        <v>0</v>
      </c>
      <c r="Z206" s="208">
        <v>0</v>
      </c>
      <c r="AA206" s="208">
        <v>0</v>
      </c>
      <c r="AB206" s="208">
        <v>0</v>
      </c>
      <c r="AC206" s="208">
        <v>0</v>
      </c>
      <c r="AD206" s="208">
        <v>0</v>
      </c>
      <c r="AE206" s="208">
        <v>0</v>
      </c>
      <c r="AF206" s="208">
        <v>0</v>
      </c>
      <c r="AG206" s="208">
        <v>0</v>
      </c>
      <c r="AH206" s="92">
        <v>0</v>
      </c>
      <c r="AI206" s="209">
        <f t="shared" si="87"/>
        <v>0</v>
      </c>
      <c r="AJ206" s="131" t="str">
        <f t="shared" si="88"/>
        <v/>
      </c>
      <c r="BA206" s="131"/>
      <c r="BR206" s="131"/>
      <c r="CG206" s="131"/>
    </row>
    <row r="207" spans="1:85">
      <c r="A207" s="170" t="s">
        <v>19</v>
      </c>
      <c r="B207" s="171">
        <v>0</v>
      </c>
      <c r="C207" s="171">
        <v>0</v>
      </c>
      <c r="D207" s="171">
        <v>0</v>
      </c>
      <c r="E207" s="171">
        <v>0</v>
      </c>
      <c r="F207" s="304"/>
      <c r="G207" s="171">
        <v>0</v>
      </c>
      <c r="H207" s="172">
        <v>0</v>
      </c>
      <c r="I207" s="173">
        <f t="shared" si="85"/>
        <v>0</v>
      </c>
      <c r="J207" s="139"/>
      <c r="K207" s="174" t="s">
        <v>19</v>
      </c>
      <c r="L207" s="171">
        <v>0</v>
      </c>
      <c r="M207" s="171">
        <v>0</v>
      </c>
      <c r="N207" s="171">
        <v>0</v>
      </c>
      <c r="O207" s="171">
        <v>0</v>
      </c>
      <c r="P207" s="171">
        <v>0</v>
      </c>
      <c r="Q207" s="171">
        <v>0</v>
      </c>
      <c r="R207" s="175">
        <v>0</v>
      </c>
      <c r="S207" s="176">
        <f t="shared" si="86"/>
        <v>0</v>
      </c>
      <c r="U207" s="210" t="s">
        <v>19</v>
      </c>
      <c r="V207" s="211">
        <v>0</v>
      </c>
      <c r="W207" s="211">
        <v>0</v>
      </c>
      <c r="X207" s="211">
        <v>0</v>
      </c>
      <c r="Y207" s="211">
        <v>0</v>
      </c>
      <c r="Z207" s="211">
        <v>0</v>
      </c>
      <c r="AA207" s="211">
        <v>0</v>
      </c>
      <c r="AB207" s="211">
        <v>0</v>
      </c>
      <c r="AC207" s="211">
        <v>0</v>
      </c>
      <c r="AD207" s="212">
        <v>0</v>
      </c>
      <c r="AE207" s="212">
        <v>0</v>
      </c>
      <c r="AF207" s="212">
        <v>0</v>
      </c>
      <c r="AG207" s="212">
        <v>0</v>
      </c>
      <c r="AH207" s="212">
        <v>0</v>
      </c>
      <c r="AI207" s="213">
        <f t="shared" si="87"/>
        <v>0</v>
      </c>
      <c r="AJ207" s="131" t="str">
        <f t="shared" si="88"/>
        <v/>
      </c>
      <c r="BA207" s="131"/>
      <c r="BR207" s="131"/>
      <c r="CG207" s="131"/>
    </row>
    <row r="208" spans="1:85">
      <c r="A208" s="162" t="s">
        <v>20</v>
      </c>
      <c r="B208" s="163">
        <v>0</v>
      </c>
      <c r="C208" s="163">
        <v>0</v>
      </c>
      <c r="D208" s="163">
        <v>0</v>
      </c>
      <c r="E208" s="163">
        <v>0</v>
      </c>
      <c r="F208" s="304"/>
      <c r="G208" s="163">
        <v>0</v>
      </c>
      <c r="H208" s="164">
        <v>0</v>
      </c>
      <c r="I208" s="165">
        <f t="shared" si="85"/>
        <v>0</v>
      </c>
      <c r="J208" s="139"/>
      <c r="K208" s="166" t="s">
        <v>20</v>
      </c>
      <c r="L208" s="167">
        <v>0</v>
      </c>
      <c r="M208" s="167">
        <v>0</v>
      </c>
      <c r="N208" s="167">
        <v>0</v>
      </c>
      <c r="O208" s="167">
        <v>0</v>
      </c>
      <c r="P208" s="167">
        <v>0</v>
      </c>
      <c r="Q208" s="167">
        <v>0</v>
      </c>
      <c r="R208" s="168">
        <v>0</v>
      </c>
      <c r="S208" s="169">
        <f t="shared" si="86"/>
        <v>0</v>
      </c>
      <c r="U208" s="207" t="s">
        <v>20</v>
      </c>
      <c r="V208" s="208">
        <v>0</v>
      </c>
      <c r="W208" s="208">
        <v>0</v>
      </c>
      <c r="X208" s="208">
        <v>0</v>
      </c>
      <c r="Y208" s="208">
        <v>0</v>
      </c>
      <c r="Z208" s="208">
        <v>0</v>
      </c>
      <c r="AA208" s="208">
        <v>0</v>
      </c>
      <c r="AB208" s="208">
        <v>0</v>
      </c>
      <c r="AC208" s="208">
        <v>0</v>
      </c>
      <c r="AD208" s="208">
        <v>0</v>
      </c>
      <c r="AE208" s="208">
        <v>0</v>
      </c>
      <c r="AF208" s="208">
        <v>0</v>
      </c>
      <c r="AG208" s="208">
        <v>0</v>
      </c>
      <c r="AH208" s="92">
        <v>0</v>
      </c>
      <c r="AI208" s="209">
        <f t="shared" si="87"/>
        <v>0</v>
      </c>
      <c r="AJ208" s="131" t="str">
        <f t="shared" si="88"/>
        <v/>
      </c>
      <c r="BA208" s="131"/>
      <c r="BR208" s="131"/>
      <c r="CG208" s="131"/>
    </row>
    <row r="209" spans="1:85" ht="15" thickBot="1">
      <c r="A209" s="177" t="s">
        <v>11</v>
      </c>
      <c r="B209" s="178">
        <v>0</v>
      </c>
      <c r="C209" s="178">
        <v>0</v>
      </c>
      <c r="D209" s="178">
        <v>0</v>
      </c>
      <c r="E209" s="178">
        <v>0</v>
      </c>
      <c r="F209" s="305"/>
      <c r="G209" s="178">
        <v>0</v>
      </c>
      <c r="H209" s="179">
        <v>0</v>
      </c>
      <c r="I209" s="180">
        <f t="shared" si="85"/>
        <v>0</v>
      </c>
      <c r="J209" s="139"/>
      <c r="K209" s="181" t="s">
        <v>11</v>
      </c>
      <c r="L209" s="178">
        <v>0</v>
      </c>
      <c r="M209" s="178">
        <v>0</v>
      </c>
      <c r="N209" s="178">
        <v>0</v>
      </c>
      <c r="O209" s="178">
        <v>0</v>
      </c>
      <c r="P209" s="178">
        <v>0</v>
      </c>
      <c r="Q209" s="178">
        <v>0</v>
      </c>
      <c r="R209" s="182">
        <v>0</v>
      </c>
      <c r="S209" s="183">
        <f t="shared" si="86"/>
        <v>0</v>
      </c>
      <c r="U209" s="210" t="s">
        <v>11</v>
      </c>
      <c r="V209" s="211">
        <v>0</v>
      </c>
      <c r="W209" s="211">
        <v>0</v>
      </c>
      <c r="X209" s="211">
        <v>0</v>
      </c>
      <c r="Y209" s="211">
        <v>0</v>
      </c>
      <c r="Z209" s="211">
        <v>0</v>
      </c>
      <c r="AA209" s="211">
        <v>0</v>
      </c>
      <c r="AB209" s="211">
        <v>0</v>
      </c>
      <c r="AC209" s="211">
        <v>0</v>
      </c>
      <c r="AD209" s="212">
        <v>0</v>
      </c>
      <c r="AE209" s="212">
        <v>0</v>
      </c>
      <c r="AF209" s="212">
        <v>0</v>
      </c>
      <c r="AG209" s="212">
        <v>0</v>
      </c>
      <c r="AH209" s="212">
        <v>0</v>
      </c>
      <c r="AI209" s="213">
        <f t="shared" si="87"/>
        <v>0</v>
      </c>
      <c r="AJ209" s="131" t="str">
        <f t="shared" si="88"/>
        <v/>
      </c>
      <c r="BA209" s="131"/>
      <c r="BR209" s="131"/>
      <c r="CG209" s="131"/>
    </row>
    <row r="210" spans="1:85" ht="15">
      <c r="A210" s="184" t="s">
        <v>26</v>
      </c>
      <c r="B210" s="185">
        <f>SUM(B189:B205)</f>
        <v>20.035396469084247</v>
      </c>
      <c r="C210" s="185">
        <f t="shared" ref="C210:I210" si="89">SUM(C189:C205)</f>
        <v>7.9422177730395225</v>
      </c>
      <c r="D210" s="185">
        <f t="shared" si="89"/>
        <v>230.12692872404926</v>
      </c>
      <c r="E210" s="185">
        <f t="shared" si="89"/>
        <v>93.582564981987261</v>
      </c>
      <c r="F210" s="185">
        <f t="shared" si="89"/>
        <v>0</v>
      </c>
      <c r="G210" s="185">
        <f t="shared" si="89"/>
        <v>5.446464861559897</v>
      </c>
      <c r="H210" s="187">
        <f t="shared" si="89"/>
        <v>0</v>
      </c>
      <c r="I210" s="144">
        <f t="shared" si="89"/>
        <v>357.13357280972019</v>
      </c>
      <c r="J210" s="139"/>
      <c r="K210" s="186" t="s">
        <v>26</v>
      </c>
      <c r="L210" s="185">
        <f>SUM(L189:L205)</f>
        <v>20.035396469084247</v>
      </c>
      <c r="M210" s="185">
        <f t="shared" ref="M210:S210" si="90">SUM(M189:M205)</f>
        <v>7.9422177730395225</v>
      </c>
      <c r="N210" s="185">
        <f t="shared" si="90"/>
        <v>230.12692872404926</v>
      </c>
      <c r="O210" s="185">
        <f t="shared" si="90"/>
        <v>93.582564981987261</v>
      </c>
      <c r="P210" s="185">
        <f t="shared" si="90"/>
        <v>100.98948352588835</v>
      </c>
      <c r="Q210" s="185">
        <f t="shared" si="90"/>
        <v>5.446464861559897</v>
      </c>
      <c r="R210" s="187">
        <f t="shared" si="90"/>
        <v>0</v>
      </c>
      <c r="S210" s="188">
        <f t="shared" si="90"/>
        <v>458.12305633560851</v>
      </c>
      <c r="T210" s="131" t="str">
        <f>IF(ABS(S210-AI210)&gt;0.01,S210-AI210,"")</f>
        <v/>
      </c>
      <c r="U210" s="214" t="s">
        <v>60</v>
      </c>
      <c r="V210" s="215">
        <f>SUM(V189:V205)</f>
        <v>17.492311847380421</v>
      </c>
      <c r="W210" s="215">
        <f t="shared" ref="W210:AH210" si="91">SUM(W189:W205)</f>
        <v>2.5413077210688644</v>
      </c>
      <c r="X210" s="215">
        <f t="shared" si="91"/>
        <v>5.446464861559897</v>
      </c>
      <c r="Y210" s="215">
        <f t="shared" si="91"/>
        <v>7.9422177730395225</v>
      </c>
      <c r="Z210" s="215">
        <f t="shared" si="91"/>
        <v>220.91150631359957</v>
      </c>
      <c r="AA210" s="215">
        <f t="shared" si="91"/>
        <v>87.272971192148518</v>
      </c>
      <c r="AB210" s="215">
        <f t="shared" si="91"/>
        <v>100.98948352588835</v>
      </c>
      <c r="AC210" s="215">
        <f t="shared" si="91"/>
        <v>15.526793100923427</v>
      </c>
      <c r="AD210" s="216">
        <f t="shared" si="91"/>
        <v>1.7769006349621938E-3</v>
      </c>
      <c r="AE210" s="216">
        <f t="shared" si="91"/>
        <v>0</v>
      </c>
      <c r="AF210" s="216">
        <f t="shared" si="91"/>
        <v>0</v>
      </c>
      <c r="AG210" s="216">
        <f t="shared" si="91"/>
        <v>9.2154224104497153</v>
      </c>
      <c r="AH210" s="216">
        <f t="shared" si="91"/>
        <v>6.309593789838746</v>
      </c>
      <c r="AI210" s="217">
        <f>SUM(V210:AC210)</f>
        <v>458.12305633560857</v>
      </c>
      <c r="AJ210" s="131" t="str">
        <f t="shared" si="88"/>
        <v/>
      </c>
      <c r="BA210" s="131"/>
      <c r="BR210" s="131"/>
      <c r="CG210" s="131"/>
    </row>
    <row r="211" spans="1:85" s="2" customFormat="1" ht="15" thickBot="1">
      <c r="A211" s="15" t="s">
        <v>100</v>
      </c>
      <c r="B211" s="100">
        <f>IF($I210=0,"-",B210/$I210)</f>
        <v>5.6100568511264139E-2</v>
      </c>
      <c r="C211" s="100">
        <f t="shared" ref="C211:H211" si="92">IF($I210=0,"-",C210/$I210)</f>
        <v>2.2238787886993516E-2</v>
      </c>
      <c r="D211" s="100">
        <f t="shared" si="92"/>
        <v>0.64437215161135319</v>
      </c>
      <c r="E211" s="100">
        <f t="shared" si="92"/>
        <v>0.2620379939240487</v>
      </c>
      <c r="F211" s="100">
        <f t="shared" si="92"/>
        <v>0</v>
      </c>
      <c r="G211" s="100">
        <f t="shared" si="92"/>
        <v>1.5250498066340459E-2</v>
      </c>
      <c r="H211" s="101">
        <f t="shared" si="92"/>
        <v>0</v>
      </c>
      <c r="I211" s="102">
        <f>SUM(B211:H211)</f>
        <v>1</v>
      </c>
      <c r="J211" s="131"/>
      <c r="K211" s="27" t="s">
        <v>100</v>
      </c>
      <c r="L211" s="76">
        <f t="shared" ref="L211:R211" si="93">IF($S210=0,"-",L210/$S210)</f>
        <v>4.3733656693338001E-2</v>
      </c>
      <c r="M211" s="76">
        <f t="shared" si="93"/>
        <v>1.7336428855091873E-2</v>
      </c>
      <c r="N211" s="76">
        <f t="shared" si="93"/>
        <v>0.50232557724722882</v>
      </c>
      <c r="O211" s="76">
        <f t="shared" si="93"/>
        <v>0.20427385980205112</v>
      </c>
      <c r="P211" s="76">
        <f t="shared" si="93"/>
        <v>0.22044182699223544</v>
      </c>
      <c r="Q211" s="76">
        <f t="shared" si="93"/>
        <v>1.1888650410054814E-2</v>
      </c>
      <c r="R211" s="77">
        <f t="shared" si="93"/>
        <v>0</v>
      </c>
      <c r="S211" s="78">
        <f>SUM(L211:R211)</f>
        <v>1</v>
      </c>
      <c r="U211" s="36" t="s">
        <v>100</v>
      </c>
      <c r="V211" s="103">
        <f>+V210/$AI210</f>
        <v>3.8182561662135656E-2</v>
      </c>
      <c r="W211" s="103">
        <f t="shared" ref="W211:AH211" si="94">+W210/$AI210</f>
        <v>5.5472163776170459E-3</v>
      </c>
      <c r="X211" s="103">
        <f t="shared" si="94"/>
        <v>1.1888650410054814E-2</v>
      </c>
      <c r="Y211" s="103">
        <f t="shared" si="94"/>
        <v>1.733642885509187E-2</v>
      </c>
      <c r="Z211" s="103">
        <f t="shared" si="94"/>
        <v>0.48220997231749407</v>
      </c>
      <c r="AA211" s="103">
        <f t="shared" si="94"/>
        <v>0.1905011546247406</v>
      </c>
      <c r="AB211" s="103">
        <f t="shared" si="94"/>
        <v>0.22044182699223541</v>
      </c>
      <c r="AC211" s="103">
        <f t="shared" si="94"/>
        <v>3.3892188760630548E-2</v>
      </c>
      <c r="AD211" s="103">
        <f t="shared" si="94"/>
        <v>3.8786535852945247E-6</v>
      </c>
      <c r="AE211" s="103">
        <f t="shared" si="94"/>
        <v>0</v>
      </c>
      <c r="AF211" s="103">
        <f t="shared" si="94"/>
        <v>0</v>
      </c>
      <c r="AG211" s="103">
        <f t="shared" si="94"/>
        <v>2.0115604929734743E-2</v>
      </c>
      <c r="AH211" s="103">
        <f t="shared" si="94"/>
        <v>1.3772705177310499E-2</v>
      </c>
      <c r="AI211" s="104">
        <f>SUM(V211:AC211)</f>
        <v>1</v>
      </c>
      <c r="AJ211" s="2" t="str">
        <f t="shared" si="88"/>
        <v/>
      </c>
    </row>
    <row r="212" spans="1:85" ht="15" thickBot="1">
      <c r="A212" s="218"/>
      <c r="B212" s="218"/>
      <c r="C212" s="218"/>
      <c r="D212" s="218"/>
      <c r="E212" s="218"/>
      <c r="F212" s="218"/>
      <c r="G212" s="218"/>
      <c r="H212" s="218"/>
      <c r="I212" s="218"/>
      <c r="K212" s="218"/>
      <c r="L212" s="218"/>
      <c r="M212" s="218"/>
      <c r="N212" s="218"/>
      <c r="O212" s="218"/>
      <c r="P212" s="218"/>
      <c r="Q212" s="218"/>
      <c r="R212" s="218"/>
      <c r="S212" s="218"/>
      <c r="AI212" s="139"/>
      <c r="BA212" s="131"/>
      <c r="BR212" s="131"/>
      <c r="CG212" s="131"/>
    </row>
    <row r="213" spans="1:85" ht="28.5">
      <c r="A213" s="328" t="s">
        <v>33</v>
      </c>
      <c r="B213" s="135" t="s">
        <v>0</v>
      </c>
      <c r="C213" s="135" t="s">
        <v>1</v>
      </c>
      <c r="D213" s="135" t="s">
        <v>2</v>
      </c>
      <c r="E213" s="135" t="s">
        <v>3</v>
      </c>
      <c r="F213" s="135" t="s">
        <v>27</v>
      </c>
      <c r="G213" s="135" t="s">
        <v>4</v>
      </c>
      <c r="H213" s="135" t="s">
        <v>5</v>
      </c>
      <c r="I213" s="136" t="s">
        <v>6</v>
      </c>
      <c r="K213" s="330" t="s">
        <v>33</v>
      </c>
      <c r="L213" s="137" t="s">
        <v>0</v>
      </c>
      <c r="M213" s="137" t="s">
        <v>1</v>
      </c>
      <c r="N213" s="137" t="s">
        <v>2</v>
      </c>
      <c r="O213" s="137" t="s">
        <v>3</v>
      </c>
      <c r="P213" s="137" t="s">
        <v>27</v>
      </c>
      <c r="Q213" s="137" t="s">
        <v>4</v>
      </c>
      <c r="R213" s="137" t="s">
        <v>5</v>
      </c>
      <c r="S213" s="138" t="s">
        <v>6</v>
      </c>
      <c r="U213" s="332" t="s">
        <v>33</v>
      </c>
      <c r="V213" s="190" t="s">
        <v>69</v>
      </c>
      <c r="W213" s="190" t="s">
        <v>70</v>
      </c>
      <c r="X213" s="190" t="s">
        <v>4</v>
      </c>
      <c r="Y213" s="190" t="s">
        <v>1</v>
      </c>
      <c r="Z213" s="190" t="s">
        <v>2</v>
      </c>
      <c r="AA213" s="190" t="s">
        <v>3</v>
      </c>
      <c r="AB213" s="190" t="s">
        <v>52</v>
      </c>
      <c r="AC213" s="190" t="s">
        <v>64</v>
      </c>
      <c r="AD213" s="191" t="s">
        <v>72</v>
      </c>
      <c r="AE213" s="191" t="s">
        <v>79</v>
      </c>
      <c r="AF213" s="191" t="s">
        <v>73</v>
      </c>
      <c r="AG213" s="191" t="s">
        <v>80</v>
      </c>
      <c r="AH213" s="191" t="s">
        <v>81</v>
      </c>
      <c r="AI213" s="192" t="s">
        <v>60</v>
      </c>
      <c r="BA213" s="131"/>
      <c r="BR213" s="131"/>
      <c r="CG213" s="131"/>
    </row>
    <row r="214" spans="1:85" ht="15">
      <c r="A214" s="329" t="s">
        <v>33</v>
      </c>
      <c r="B214" s="294" t="s">
        <v>109</v>
      </c>
      <c r="C214" s="295"/>
      <c r="D214" s="295"/>
      <c r="E214" s="295"/>
      <c r="F214" s="295"/>
      <c r="G214" s="295"/>
      <c r="H214" s="295"/>
      <c r="I214" s="296"/>
      <c r="K214" s="331" t="s">
        <v>33</v>
      </c>
      <c r="L214" s="297" t="s">
        <v>109</v>
      </c>
      <c r="M214" s="298"/>
      <c r="N214" s="298"/>
      <c r="O214" s="298"/>
      <c r="P214" s="298"/>
      <c r="Q214" s="298"/>
      <c r="R214" s="298"/>
      <c r="S214" s="299"/>
      <c r="U214" s="333" t="s">
        <v>33</v>
      </c>
      <c r="V214" s="326" t="s">
        <v>109</v>
      </c>
      <c r="W214" s="326"/>
      <c r="X214" s="326"/>
      <c r="Y214" s="326"/>
      <c r="Z214" s="326"/>
      <c r="AA214" s="326"/>
      <c r="AB214" s="326"/>
      <c r="AC214" s="326"/>
      <c r="AD214" s="326"/>
      <c r="AE214" s="326"/>
      <c r="AF214" s="326"/>
      <c r="AG214" s="326"/>
      <c r="AH214" s="326"/>
      <c r="AI214" s="327"/>
      <c r="BA214" s="131"/>
      <c r="BR214" s="131"/>
      <c r="CG214" s="131"/>
    </row>
    <row r="215" spans="1:85" ht="15">
      <c r="A215" s="141" t="s">
        <v>7</v>
      </c>
      <c r="B215" s="142">
        <v>0</v>
      </c>
      <c r="C215" s="142">
        <v>0</v>
      </c>
      <c r="D215" s="142">
        <v>0</v>
      </c>
      <c r="E215" s="142">
        <v>0</v>
      </c>
      <c r="F215" s="303"/>
      <c r="G215" s="142">
        <v>0</v>
      </c>
      <c r="H215" s="143">
        <v>0</v>
      </c>
      <c r="I215" s="144">
        <f>SUM(B215:H215)</f>
        <v>0</v>
      </c>
      <c r="J215" s="139"/>
      <c r="K215" s="193" t="s">
        <v>7</v>
      </c>
      <c r="L215" s="142">
        <v>0</v>
      </c>
      <c r="M215" s="142">
        <v>0</v>
      </c>
      <c r="N215" s="142">
        <v>0</v>
      </c>
      <c r="O215" s="142">
        <v>0</v>
      </c>
      <c r="P215" s="142">
        <v>0</v>
      </c>
      <c r="Q215" s="142">
        <v>0</v>
      </c>
      <c r="R215" s="194">
        <v>0</v>
      </c>
      <c r="S215" s="195">
        <f>SUM(L215:R215)</f>
        <v>0</v>
      </c>
      <c r="U215" s="196" t="s">
        <v>7</v>
      </c>
      <c r="V215" s="197">
        <v>0</v>
      </c>
      <c r="W215" s="197">
        <v>0</v>
      </c>
      <c r="X215" s="197">
        <v>0</v>
      </c>
      <c r="Y215" s="197">
        <v>0</v>
      </c>
      <c r="Z215" s="197">
        <v>0</v>
      </c>
      <c r="AA215" s="197">
        <v>0</v>
      </c>
      <c r="AB215" s="197">
        <v>0</v>
      </c>
      <c r="AC215" s="198">
        <v>0</v>
      </c>
      <c r="AD215" s="199">
        <v>0</v>
      </c>
      <c r="AE215" s="199">
        <v>0</v>
      </c>
      <c r="AF215" s="199">
        <v>0</v>
      </c>
      <c r="AG215" s="199">
        <v>0</v>
      </c>
      <c r="AH215" s="199">
        <v>0</v>
      </c>
      <c r="AI215" s="200">
        <f>SUM(V215:AC215)</f>
        <v>0</v>
      </c>
      <c r="AJ215" s="131" t="str">
        <f>IF(ABS(S215-AI215)&gt;0.001,S215-AI215,"")</f>
        <v/>
      </c>
      <c r="BA215" s="131"/>
      <c r="BR215" s="131"/>
      <c r="CG215" s="131"/>
    </row>
    <row r="216" spans="1:85" ht="15">
      <c r="A216" s="149" t="s">
        <v>8</v>
      </c>
      <c r="B216" s="150">
        <v>0</v>
      </c>
      <c r="C216" s="150">
        <v>0</v>
      </c>
      <c r="D216" s="150">
        <v>0</v>
      </c>
      <c r="E216" s="150">
        <v>0</v>
      </c>
      <c r="F216" s="304"/>
      <c r="G216" s="150">
        <v>0</v>
      </c>
      <c r="H216" s="151">
        <v>0</v>
      </c>
      <c r="I216" s="152">
        <f t="shared" ref="I216:I235" si="95">SUM(B216:H216)</f>
        <v>0</v>
      </c>
      <c r="J216" s="139"/>
      <c r="K216" s="153" t="s">
        <v>8</v>
      </c>
      <c r="L216" s="154">
        <v>0</v>
      </c>
      <c r="M216" s="154">
        <v>0</v>
      </c>
      <c r="N216" s="154">
        <v>0</v>
      </c>
      <c r="O216" s="154">
        <v>0</v>
      </c>
      <c r="P216" s="154">
        <v>0</v>
      </c>
      <c r="Q216" s="154">
        <v>0</v>
      </c>
      <c r="R216" s="155">
        <v>0</v>
      </c>
      <c r="S216" s="156">
        <f t="shared" ref="S216:S235" si="96">SUM(L216:R216)</f>
        <v>0</v>
      </c>
      <c r="U216" s="201" t="s">
        <v>8</v>
      </c>
      <c r="V216" s="202">
        <v>0</v>
      </c>
      <c r="W216" s="202">
        <v>0</v>
      </c>
      <c r="X216" s="202">
        <v>0</v>
      </c>
      <c r="Y216" s="202">
        <v>0</v>
      </c>
      <c r="Z216" s="202">
        <v>0</v>
      </c>
      <c r="AA216" s="202">
        <v>0</v>
      </c>
      <c r="AB216" s="202">
        <v>0</v>
      </c>
      <c r="AC216" s="203">
        <v>0</v>
      </c>
      <c r="AD216" s="202">
        <v>0</v>
      </c>
      <c r="AE216" s="202">
        <v>0</v>
      </c>
      <c r="AF216" s="202">
        <v>0</v>
      </c>
      <c r="AG216" s="202">
        <v>0</v>
      </c>
      <c r="AH216" s="202">
        <v>0</v>
      </c>
      <c r="AI216" s="204">
        <f t="shared" ref="AI216:AI235" si="97">SUM(V216:AC216)</f>
        <v>0</v>
      </c>
      <c r="AJ216" s="131" t="str">
        <f t="shared" ref="AJ216:AJ237" si="98">IF(ABS(S216-AI216)&gt;0.001,S216-AI216,"")</f>
        <v/>
      </c>
      <c r="BA216" s="131"/>
      <c r="BR216" s="131"/>
      <c r="CG216" s="131"/>
    </row>
    <row r="217" spans="1:85" ht="15">
      <c r="A217" s="157" t="s">
        <v>10</v>
      </c>
      <c r="B217" s="146">
        <v>0</v>
      </c>
      <c r="C217" s="146">
        <v>0</v>
      </c>
      <c r="D217" s="146">
        <v>0</v>
      </c>
      <c r="E217" s="146">
        <v>0</v>
      </c>
      <c r="F217" s="304"/>
      <c r="G217" s="146">
        <v>0</v>
      </c>
      <c r="H217" s="158">
        <v>0</v>
      </c>
      <c r="I217" s="144">
        <f t="shared" si="95"/>
        <v>0</v>
      </c>
      <c r="J217" s="139"/>
      <c r="K217" s="159" t="s">
        <v>10</v>
      </c>
      <c r="L217" s="146">
        <v>0</v>
      </c>
      <c r="M217" s="146">
        <v>0</v>
      </c>
      <c r="N217" s="146">
        <v>0</v>
      </c>
      <c r="O217" s="146">
        <v>0</v>
      </c>
      <c r="P217" s="146">
        <v>0</v>
      </c>
      <c r="Q217" s="146">
        <v>0</v>
      </c>
      <c r="R217" s="147">
        <v>0</v>
      </c>
      <c r="S217" s="148">
        <f t="shared" si="96"/>
        <v>0</v>
      </c>
      <c r="U217" s="205" t="s">
        <v>10</v>
      </c>
      <c r="V217" s="197">
        <v>0</v>
      </c>
      <c r="W217" s="197">
        <v>0</v>
      </c>
      <c r="X217" s="197">
        <v>0</v>
      </c>
      <c r="Y217" s="197">
        <v>0</v>
      </c>
      <c r="Z217" s="197">
        <v>0</v>
      </c>
      <c r="AA217" s="197">
        <v>0</v>
      </c>
      <c r="AB217" s="197">
        <v>0</v>
      </c>
      <c r="AC217" s="198">
        <v>0</v>
      </c>
      <c r="AD217" s="199">
        <v>0</v>
      </c>
      <c r="AE217" s="199">
        <v>0</v>
      </c>
      <c r="AF217" s="199">
        <v>0</v>
      </c>
      <c r="AG217" s="199">
        <v>0</v>
      </c>
      <c r="AH217" s="199">
        <v>0</v>
      </c>
      <c r="AI217" s="200">
        <f t="shared" si="97"/>
        <v>0</v>
      </c>
      <c r="AJ217" s="131" t="str">
        <f t="shared" si="98"/>
        <v/>
      </c>
      <c r="BA217" s="131"/>
      <c r="BR217" s="131"/>
      <c r="CG217" s="131"/>
    </row>
    <row r="218" spans="1:85" ht="15">
      <c r="A218" s="149" t="s">
        <v>53</v>
      </c>
      <c r="B218" s="150">
        <v>0</v>
      </c>
      <c r="C218" s="150">
        <v>0</v>
      </c>
      <c r="D218" s="150">
        <v>0</v>
      </c>
      <c r="E218" s="150">
        <v>0</v>
      </c>
      <c r="F218" s="304"/>
      <c r="G218" s="150">
        <v>0</v>
      </c>
      <c r="H218" s="151">
        <v>0</v>
      </c>
      <c r="I218" s="152">
        <f t="shared" si="95"/>
        <v>0</v>
      </c>
      <c r="J218" s="139"/>
      <c r="K218" s="153" t="s">
        <v>53</v>
      </c>
      <c r="L218" s="154">
        <v>0</v>
      </c>
      <c r="M218" s="154">
        <v>0</v>
      </c>
      <c r="N218" s="154">
        <v>0</v>
      </c>
      <c r="O218" s="154">
        <v>0</v>
      </c>
      <c r="P218" s="154">
        <v>0</v>
      </c>
      <c r="Q218" s="154">
        <v>0</v>
      </c>
      <c r="R218" s="155">
        <v>0</v>
      </c>
      <c r="S218" s="156">
        <f t="shared" si="96"/>
        <v>0</v>
      </c>
      <c r="U218" s="201" t="s">
        <v>53</v>
      </c>
      <c r="V218" s="202">
        <v>0</v>
      </c>
      <c r="W218" s="202">
        <v>0</v>
      </c>
      <c r="X218" s="202">
        <v>0</v>
      </c>
      <c r="Y218" s="202">
        <v>0</v>
      </c>
      <c r="Z218" s="202">
        <v>0</v>
      </c>
      <c r="AA218" s="202">
        <v>0</v>
      </c>
      <c r="AB218" s="202">
        <v>0</v>
      </c>
      <c r="AC218" s="203">
        <v>0</v>
      </c>
      <c r="AD218" s="202">
        <v>0</v>
      </c>
      <c r="AE218" s="202">
        <v>0</v>
      </c>
      <c r="AF218" s="202">
        <v>0</v>
      </c>
      <c r="AG218" s="202">
        <v>0</v>
      </c>
      <c r="AH218" s="202">
        <v>0</v>
      </c>
      <c r="AI218" s="204">
        <f t="shared" si="97"/>
        <v>0</v>
      </c>
      <c r="AJ218" s="131" t="str">
        <f t="shared" si="98"/>
        <v/>
      </c>
      <c r="BA218" s="131"/>
      <c r="BR218" s="131"/>
      <c r="CG218" s="131"/>
    </row>
    <row r="219" spans="1:85" ht="15">
      <c r="A219" s="157" t="s">
        <v>16</v>
      </c>
      <c r="B219" s="146">
        <v>0.83936138751382183</v>
      </c>
      <c r="C219" s="146">
        <v>0</v>
      </c>
      <c r="D219" s="146">
        <v>0.93329713846302398</v>
      </c>
      <c r="E219" s="146">
        <v>0</v>
      </c>
      <c r="F219" s="304"/>
      <c r="G219" s="146">
        <v>0</v>
      </c>
      <c r="H219" s="158">
        <v>0</v>
      </c>
      <c r="I219" s="144">
        <f t="shared" si="95"/>
        <v>1.7726585259768459</v>
      </c>
      <c r="J219" s="139"/>
      <c r="K219" s="159" t="s">
        <v>16</v>
      </c>
      <c r="L219" s="146">
        <v>0.83936138751382183</v>
      </c>
      <c r="M219" s="146">
        <v>0</v>
      </c>
      <c r="N219" s="146">
        <v>0.93329713846302398</v>
      </c>
      <c r="O219" s="146">
        <v>0</v>
      </c>
      <c r="P219" s="146">
        <v>0</v>
      </c>
      <c r="Q219" s="146">
        <v>0</v>
      </c>
      <c r="R219" s="147">
        <v>0</v>
      </c>
      <c r="S219" s="148">
        <f t="shared" si="96"/>
        <v>1.7726585259768459</v>
      </c>
      <c r="U219" s="205" t="s">
        <v>16</v>
      </c>
      <c r="V219" s="197">
        <v>0.83936138751382183</v>
      </c>
      <c r="W219" s="197">
        <v>0</v>
      </c>
      <c r="X219" s="197">
        <v>0</v>
      </c>
      <c r="Y219" s="197">
        <v>0</v>
      </c>
      <c r="Z219" s="197">
        <v>0.93329713846302398</v>
      </c>
      <c r="AA219" s="197">
        <v>0</v>
      </c>
      <c r="AB219" s="197">
        <v>0</v>
      </c>
      <c r="AC219" s="198">
        <v>0</v>
      </c>
      <c r="AD219" s="199">
        <v>0</v>
      </c>
      <c r="AE219" s="199">
        <v>0</v>
      </c>
      <c r="AF219" s="199">
        <v>0</v>
      </c>
      <c r="AG219" s="199">
        <v>0</v>
      </c>
      <c r="AH219" s="199">
        <v>0</v>
      </c>
      <c r="AI219" s="200">
        <f t="shared" si="97"/>
        <v>1.7726585259768459</v>
      </c>
      <c r="AJ219" s="131" t="str">
        <f t="shared" si="98"/>
        <v/>
      </c>
      <c r="BA219" s="131"/>
      <c r="BR219" s="131"/>
      <c r="CG219" s="131"/>
    </row>
    <row r="220" spans="1:85" ht="15">
      <c r="A220" s="149" t="s">
        <v>15</v>
      </c>
      <c r="B220" s="150">
        <v>7.9670403846364674E-2</v>
      </c>
      <c r="C220" s="150">
        <v>0</v>
      </c>
      <c r="D220" s="150">
        <v>8.8586586226282918E-2</v>
      </c>
      <c r="E220" s="150">
        <v>0</v>
      </c>
      <c r="F220" s="304"/>
      <c r="G220" s="150">
        <v>0</v>
      </c>
      <c r="H220" s="151">
        <v>0</v>
      </c>
      <c r="I220" s="152">
        <f t="shared" si="95"/>
        <v>0.16825699007264761</v>
      </c>
      <c r="J220" s="139"/>
      <c r="K220" s="153" t="s">
        <v>15</v>
      </c>
      <c r="L220" s="154">
        <v>7.9670403846364674E-2</v>
      </c>
      <c r="M220" s="154">
        <v>0</v>
      </c>
      <c r="N220" s="154">
        <v>8.8586586226282918E-2</v>
      </c>
      <c r="O220" s="154">
        <v>0</v>
      </c>
      <c r="P220" s="154">
        <v>0</v>
      </c>
      <c r="Q220" s="154">
        <v>0</v>
      </c>
      <c r="R220" s="155">
        <v>0</v>
      </c>
      <c r="S220" s="156">
        <f t="shared" si="96"/>
        <v>0.16825699007264761</v>
      </c>
      <c r="U220" s="201" t="s">
        <v>54</v>
      </c>
      <c r="V220" s="202">
        <v>7.9670403846364674E-2</v>
      </c>
      <c r="W220" s="202">
        <v>0</v>
      </c>
      <c r="X220" s="202">
        <v>0</v>
      </c>
      <c r="Y220" s="202">
        <v>0</v>
      </c>
      <c r="Z220" s="202">
        <v>8.8586586226282918E-2</v>
      </c>
      <c r="AA220" s="202">
        <v>0</v>
      </c>
      <c r="AB220" s="202">
        <v>0</v>
      </c>
      <c r="AC220" s="203">
        <v>0</v>
      </c>
      <c r="AD220" s="202">
        <v>0</v>
      </c>
      <c r="AE220" s="202">
        <v>0</v>
      </c>
      <c r="AF220" s="202">
        <v>0</v>
      </c>
      <c r="AG220" s="202">
        <v>0</v>
      </c>
      <c r="AH220" s="202">
        <v>0</v>
      </c>
      <c r="AI220" s="204">
        <f t="shared" si="97"/>
        <v>0.16825699007264761</v>
      </c>
      <c r="AJ220" s="131" t="str">
        <f t="shared" si="98"/>
        <v/>
      </c>
      <c r="BA220" s="131"/>
      <c r="BR220" s="131"/>
      <c r="CG220" s="131"/>
    </row>
    <row r="221" spans="1:85" ht="15">
      <c r="A221" s="157" t="s">
        <v>55</v>
      </c>
      <c r="B221" s="146">
        <v>0</v>
      </c>
      <c r="C221" s="146">
        <v>0</v>
      </c>
      <c r="D221" s="146">
        <v>0</v>
      </c>
      <c r="E221" s="146">
        <v>1.9282614068902817</v>
      </c>
      <c r="F221" s="304"/>
      <c r="G221" s="146">
        <v>0</v>
      </c>
      <c r="H221" s="158">
        <v>0</v>
      </c>
      <c r="I221" s="144">
        <f t="shared" si="95"/>
        <v>1.9282614068902817</v>
      </c>
      <c r="J221" s="139"/>
      <c r="K221" s="159" t="s">
        <v>55</v>
      </c>
      <c r="L221" s="146">
        <v>0</v>
      </c>
      <c r="M221" s="146">
        <v>0</v>
      </c>
      <c r="N221" s="146">
        <v>0</v>
      </c>
      <c r="O221" s="146">
        <v>1.9282614068902817</v>
      </c>
      <c r="P221" s="146">
        <v>17.02648348279369</v>
      </c>
      <c r="Q221" s="146">
        <v>0</v>
      </c>
      <c r="R221" s="147">
        <v>0</v>
      </c>
      <c r="S221" s="148">
        <f t="shared" si="96"/>
        <v>18.954744889683973</v>
      </c>
      <c r="U221" s="205" t="s">
        <v>55</v>
      </c>
      <c r="V221" s="197">
        <v>0</v>
      </c>
      <c r="W221" s="197">
        <v>0</v>
      </c>
      <c r="X221" s="197">
        <v>0</v>
      </c>
      <c r="Y221" s="197">
        <v>0</v>
      </c>
      <c r="Z221" s="197">
        <v>0</v>
      </c>
      <c r="AA221" s="197">
        <v>0.19689494916228237</v>
      </c>
      <c r="AB221" s="197">
        <v>17.02648348279369</v>
      </c>
      <c r="AC221" s="198">
        <v>1.7313664577279992</v>
      </c>
      <c r="AD221" s="197">
        <v>0</v>
      </c>
      <c r="AE221" s="197">
        <v>0</v>
      </c>
      <c r="AF221" s="197">
        <v>0</v>
      </c>
      <c r="AG221" s="197">
        <v>0</v>
      </c>
      <c r="AH221" s="197">
        <v>1.7313664577279992</v>
      </c>
      <c r="AI221" s="200">
        <f t="shared" si="97"/>
        <v>18.954744889683973</v>
      </c>
      <c r="AJ221" s="131" t="str">
        <f t="shared" si="98"/>
        <v/>
      </c>
      <c r="BA221" s="131"/>
      <c r="BR221" s="131"/>
      <c r="CG221" s="131"/>
    </row>
    <row r="222" spans="1:85" ht="15">
      <c r="A222" s="149" t="s">
        <v>12</v>
      </c>
      <c r="B222" s="150">
        <v>0</v>
      </c>
      <c r="C222" s="150">
        <v>0</v>
      </c>
      <c r="D222" s="150">
        <v>0</v>
      </c>
      <c r="E222" s="150">
        <v>0.20018632739193384</v>
      </c>
      <c r="F222" s="304"/>
      <c r="G222" s="150">
        <v>0</v>
      </c>
      <c r="H222" s="151">
        <v>0</v>
      </c>
      <c r="I222" s="152">
        <f t="shared" si="95"/>
        <v>0.20018632739193384</v>
      </c>
      <c r="J222" s="139"/>
      <c r="K222" s="153" t="s">
        <v>12</v>
      </c>
      <c r="L222" s="154">
        <v>0</v>
      </c>
      <c r="M222" s="154">
        <v>0</v>
      </c>
      <c r="N222" s="154">
        <v>0</v>
      </c>
      <c r="O222" s="154">
        <v>0.20018632739193384</v>
      </c>
      <c r="P222" s="154">
        <v>8.2803933594778195E-2</v>
      </c>
      <c r="Q222" s="154">
        <v>0</v>
      </c>
      <c r="R222" s="155">
        <v>0</v>
      </c>
      <c r="S222" s="156">
        <f t="shared" si="96"/>
        <v>0.28299026098671204</v>
      </c>
      <c r="U222" s="201" t="s">
        <v>12</v>
      </c>
      <c r="V222" s="202">
        <v>0</v>
      </c>
      <c r="W222" s="202">
        <v>0</v>
      </c>
      <c r="X222" s="202">
        <v>0</v>
      </c>
      <c r="Y222" s="202">
        <v>0</v>
      </c>
      <c r="Z222" s="202">
        <v>0</v>
      </c>
      <c r="AA222" s="202">
        <v>0.20018632739193384</v>
      </c>
      <c r="AB222" s="202">
        <v>8.2803933594778195E-2</v>
      </c>
      <c r="AC222" s="203">
        <v>0</v>
      </c>
      <c r="AD222" s="202">
        <v>0</v>
      </c>
      <c r="AE222" s="202">
        <v>0</v>
      </c>
      <c r="AF222" s="202">
        <v>0</v>
      </c>
      <c r="AG222" s="202">
        <v>0</v>
      </c>
      <c r="AH222" s="202">
        <v>0</v>
      </c>
      <c r="AI222" s="204">
        <f t="shared" si="97"/>
        <v>0.28299026098671204</v>
      </c>
      <c r="AJ222" s="131" t="str">
        <f t="shared" si="98"/>
        <v/>
      </c>
      <c r="BA222" s="131"/>
      <c r="BR222" s="131"/>
      <c r="CG222" s="131"/>
    </row>
    <row r="223" spans="1:85" ht="15">
      <c r="A223" s="157" t="s">
        <v>56</v>
      </c>
      <c r="B223" s="146">
        <v>0</v>
      </c>
      <c r="C223" s="146">
        <v>0</v>
      </c>
      <c r="D223" s="146">
        <v>0</v>
      </c>
      <c r="E223" s="146">
        <v>0</v>
      </c>
      <c r="F223" s="304"/>
      <c r="G223" s="146">
        <v>0</v>
      </c>
      <c r="H223" s="158">
        <v>0</v>
      </c>
      <c r="I223" s="144">
        <f t="shared" si="95"/>
        <v>0</v>
      </c>
      <c r="J223" s="139"/>
      <c r="K223" s="159" t="s">
        <v>56</v>
      </c>
      <c r="L223" s="146">
        <v>0</v>
      </c>
      <c r="M223" s="146">
        <v>0</v>
      </c>
      <c r="N223" s="146">
        <v>0</v>
      </c>
      <c r="O223" s="146">
        <v>0</v>
      </c>
      <c r="P223" s="146">
        <v>0</v>
      </c>
      <c r="Q223" s="146">
        <v>0</v>
      </c>
      <c r="R223" s="147">
        <v>0</v>
      </c>
      <c r="S223" s="148">
        <f t="shared" si="96"/>
        <v>0</v>
      </c>
      <c r="U223" s="205" t="s">
        <v>56</v>
      </c>
      <c r="V223" s="197">
        <v>0</v>
      </c>
      <c r="W223" s="197">
        <v>0</v>
      </c>
      <c r="X223" s="197">
        <v>0</v>
      </c>
      <c r="Y223" s="197">
        <v>0</v>
      </c>
      <c r="Z223" s="197">
        <v>0</v>
      </c>
      <c r="AA223" s="197">
        <v>0</v>
      </c>
      <c r="AB223" s="197">
        <v>0</v>
      </c>
      <c r="AC223" s="198">
        <v>0</v>
      </c>
      <c r="AD223" s="197">
        <v>0</v>
      </c>
      <c r="AE223" s="197">
        <v>0</v>
      </c>
      <c r="AF223" s="197">
        <v>0</v>
      </c>
      <c r="AG223" s="197">
        <v>0</v>
      </c>
      <c r="AH223" s="197">
        <v>0</v>
      </c>
      <c r="AI223" s="200">
        <f t="shared" si="97"/>
        <v>0</v>
      </c>
      <c r="AJ223" s="131" t="str">
        <f t="shared" si="98"/>
        <v/>
      </c>
      <c r="BA223" s="131"/>
      <c r="BR223" s="131"/>
      <c r="CG223" s="131"/>
    </row>
    <row r="224" spans="1:85" ht="15">
      <c r="A224" s="149" t="s">
        <v>17</v>
      </c>
      <c r="B224" s="150">
        <v>2.6160631213414866E-6</v>
      </c>
      <c r="C224" s="150">
        <v>0</v>
      </c>
      <c r="D224" s="150">
        <v>0</v>
      </c>
      <c r="E224" s="150">
        <v>0</v>
      </c>
      <c r="F224" s="304"/>
      <c r="G224" s="150">
        <v>0</v>
      </c>
      <c r="H224" s="151">
        <v>0</v>
      </c>
      <c r="I224" s="152">
        <f t="shared" si="95"/>
        <v>2.6160631213414866E-6</v>
      </c>
      <c r="J224" s="139"/>
      <c r="K224" s="153" t="s">
        <v>17</v>
      </c>
      <c r="L224" s="154">
        <v>2.6160631213414866E-6</v>
      </c>
      <c r="M224" s="154">
        <v>0</v>
      </c>
      <c r="N224" s="154">
        <v>0</v>
      </c>
      <c r="O224" s="154">
        <v>0</v>
      </c>
      <c r="P224" s="154">
        <v>0</v>
      </c>
      <c r="Q224" s="154">
        <v>0</v>
      </c>
      <c r="R224" s="155">
        <v>0</v>
      </c>
      <c r="S224" s="156">
        <f t="shared" si="96"/>
        <v>2.6160631213414866E-6</v>
      </c>
      <c r="U224" s="201" t="s">
        <v>17</v>
      </c>
      <c r="V224" s="202">
        <v>2.6160631213414866E-6</v>
      </c>
      <c r="W224" s="202">
        <v>0</v>
      </c>
      <c r="X224" s="202">
        <v>0</v>
      </c>
      <c r="Y224" s="202">
        <v>0</v>
      </c>
      <c r="Z224" s="202">
        <v>0</v>
      </c>
      <c r="AA224" s="202">
        <v>0</v>
      </c>
      <c r="AB224" s="202">
        <v>0</v>
      </c>
      <c r="AC224" s="203">
        <v>0</v>
      </c>
      <c r="AD224" s="202">
        <v>0</v>
      </c>
      <c r="AE224" s="202">
        <v>0</v>
      </c>
      <c r="AF224" s="202">
        <v>0</v>
      </c>
      <c r="AG224" s="202">
        <v>0</v>
      </c>
      <c r="AH224" s="202">
        <v>0</v>
      </c>
      <c r="AI224" s="204">
        <f t="shared" si="97"/>
        <v>2.6160631213414866E-6</v>
      </c>
      <c r="AJ224" s="131" t="str">
        <f t="shared" si="98"/>
        <v/>
      </c>
      <c r="BA224" s="131"/>
      <c r="BR224" s="131"/>
      <c r="CG224" s="131"/>
    </row>
    <row r="225" spans="1:85" ht="15">
      <c r="A225" s="157" t="s">
        <v>141</v>
      </c>
      <c r="B225" s="146">
        <v>16.83045921126865</v>
      </c>
      <c r="C225" s="146">
        <v>0</v>
      </c>
      <c r="D225" s="146">
        <v>1.8216909822835941</v>
      </c>
      <c r="E225" s="146">
        <v>0</v>
      </c>
      <c r="F225" s="304"/>
      <c r="G225" s="146">
        <v>0</v>
      </c>
      <c r="H225" s="158">
        <v>0</v>
      </c>
      <c r="I225" s="144">
        <f t="shared" si="95"/>
        <v>18.652150193552245</v>
      </c>
      <c r="J225" s="139"/>
      <c r="K225" s="159" t="s">
        <v>141</v>
      </c>
      <c r="L225" s="146">
        <v>16.83045921126865</v>
      </c>
      <c r="M225" s="146">
        <v>0</v>
      </c>
      <c r="N225" s="146">
        <v>1.8216909822835941</v>
      </c>
      <c r="O225" s="146">
        <v>0</v>
      </c>
      <c r="P225" s="146">
        <v>0</v>
      </c>
      <c r="Q225" s="146">
        <v>0</v>
      </c>
      <c r="R225" s="147">
        <v>0</v>
      </c>
      <c r="S225" s="148">
        <f t="shared" si="96"/>
        <v>18.652150193552245</v>
      </c>
      <c r="U225" s="205" t="s">
        <v>141</v>
      </c>
      <c r="V225" s="197">
        <v>16.439519462227032</v>
      </c>
      <c r="W225" s="197">
        <v>0</v>
      </c>
      <c r="X225" s="197">
        <v>0</v>
      </c>
      <c r="Y225" s="197">
        <v>0</v>
      </c>
      <c r="Z225" s="197">
        <v>1.6211909574929499</v>
      </c>
      <c r="AA225" s="197">
        <v>0</v>
      </c>
      <c r="AB225" s="197">
        <v>0</v>
      </c>
      <c r="AC225" s="198">
        <v>0.59143977383226376</v>
      </c>
      <c r="AD225" s="197">
        <v>0.39093974904161782</v>
      </c>
      <c r="AE225" s="197">
        <v>0</v>
      </c>
      <c r="AF225" s="197">
        <v>0</v>
      </c>
      <c r="AG225" s="197">
        <v>0.20050002479064413</v>
      </c>
      <c r="AH225" s="197">
        <v>0</v>
      </c>
      <c r="AI225" s="200">
        <f t="shared" si="97"/>
        <v>18.652150193552245</v>
      </c>
      <c r="AJ225" s="131" t="str">
        <f t="shared" si="98"/>
        <v/>
      </c>
      <c r="BA225" s="131"/>
      <c r="BR225" s="131"/>
      <c r="CG225" s="131"/>
    </row>
    <row r="226" spans="1:85" ht="15">
      <c r="A226" s="149" t="s">
        <v>25</v>
      </c>
      <c r="B226" s="150">
        <v>13.472487085213642</v>
      </c>
      <c r="C226" s="150">
        <v>0.35563624093373197</v>
      </c>
      <c r="D226" s="150">
        <v>5.6110615900032421</v>
      </c>
      <c r="E226" s="150">
        <v>47.306646379634792</v>
      </c>
      <c r="F226" s="304"/>
      <c r="G226" s="150">
        <v>13.473869315137941</v>
      </c>
      <c r="H226" s="151">
        <v>1.7306670510216466E-2</v>
      </c>
      <c r="I226" s="152">
        <f t="shared" si="95"/>
        <v>80.237007281433577</v>
      </c>
      <c r="J226" s="139"/>
      <c r="K226" s="153" t="s">
        <v>25</v>
      </c>
      <c r="L226" s="154">
        <v>13.472487085213642</v>
      </c>
      <c r="M226" s="154">
        <v>0.35563624093373197</v>
      </c>
      <c r="N226" s="154">
        <v>5.6110615900032421</v>
      </c>
      <c r="O226" s="154">
        <v>47.306646379634792</v>
      </c>
      <c r="P226" s="154">
        <v>0.6853171594039662</v>
      </c>
      <c r="Q226" s="154">
        <v>13.473869315137941</v>
      </c>
      <c r="R226" s="155">
        <v>1.7306670510216466E-2</v>
      </c>
      <c r="S226" s="156">
        <f t="shared" si="96"/>
        <v>80.922324440837542</v>
      </c>
      <c r="U226" s="201" t="s">
        <v>25</v>
      </c>
      <c r="V226" s="202">
        <v>0.89262536740109988</v>
      </c>
      <c r="W226" s="202">
        <v>12.579861717812541</v>
      </c>
      <c r="X226" s="202">
        <v>13.473869315137941</v>
      </c>
      <c r="Y226" s="202">
        <v>0.35563624093373197</v>
      </c>
      <c r="Z226" s="202">
        <v>5.6110615900032421</v>
      </c>
      <c r="AA226" s="202">
        <v>46.493880785931594</v>
      </c>
      <c r="AB226" s="202">
        <v>0.6853171594039662</v>
      </c>
      <c r="AC226" s="203">
        <v>0.83007226421341263</v>
      </c>
      <c r="AD226" s="202">
        <v>0</v>
      </c>
      <c r="AE226" s="202">
        <v>0.35106480342375429</v>
      </c>
      <c r="AF226" s="202">
        <v>1.7306670510216466E-2</v>
      </c>
      <c r="AG226" s="202">
        <v>0</v>
      </c>
      <c r="AH226" s="202">
        <v>0.46170079027944183</v>
      </c>
      <c r="AI226" s="204">
        <f t="shared" si="97"/>
        <v>80.922324440837528</v>
      </c>
      <c r="AJ226" s="131" t="str">
        <f t="shared" si="98"/>
        <v/>
      </c>
      <c r="BA226" s="131"/>
      <c r="BR226" s="131"/>
      <c r="CG226" s="131"/>
    </row>
    <row r="227" spans="1:85" ht="15">
      <c r="A227" s="157" t="s">
        <v>24</v>
      </c>
      <c r="B227" s="146">
        <v>5.9844609385117994E-5</v>
      </c>
      <c r="C227" s="146">
        <v>0</v>
      </c>
      <c r="D227" s="146">
        <v>0</v>
      </c>
      <c r="E227" s="146">
        <v>0</v>
      </c>
      <c r="F227" s="304"/>
      <c r="G227" s="146">
        <v>0</v>
      </c>
      <c r="H227" s="158">
        <v>0</v>
      </c>
      <c r="I227" s="144">
        <f t="shared" si="95"/>
        <v>5.9844609385117994E-5</v>
      </c>
      <c r="J227" s="139"/>
      <c r="K227" s="159" t="s">
        <v>24</v>
      </c>
      <c r="L227" s="146">
        <v>5.9844609385117994E-5</v>
      </c>
      <c r="M227" s="146">
        <v>0</v>
      </c>
      <c r="N227" s="146">
        <v>0</v>
      </c>
      <c r="O227" s="146">
        <v>0</v>
      </c>
      <c r="P227" s="146">
        <v>0</v>
      </c>
      <c r="Q227" s="146">
        <v>0</v>
      </c>
      <c r="R227" s="147">
        <v>0</v>
      </c>
      <c r="S227" s="148">
        <f t="shared" si="96"/>
        <v>5.9844609385117994E-5</v>
      </c>
      <c r="U227" s="205" t="s">
        <v>24</v>
      </c>
      <c r="V227" s="197">
        <v>5.9844609385117994E-5</v>
      </c>
      <c r="W227" s="197">
        <v>0</v>
      </c>
      <c r="X227" s="197">
        <v>0</v>
      </c>
      <c r="Y227" s="197">
        <v>0</v>
      </c>
      <c r="Z227" s="197">
        <v>0</v>
      </c>
      <c r="AA227" s="197">
        <v>0</v>
      </c>
      <c r="AB227" s="197">
        <v>0</v>
      </c>
      <c r="AC227" s="198">
        <v>0</v>
      </c>
      <c r="AD227" s="197">
        <v>0</v>
      </c>
      <c r="AE227" s="197">
        <v>0</v>
      </c>
      <c r="AF227" s="197">
        <v>0</v>
      </c>
      <c r="AG227" s="197">
        <v>0</v>
      </c>
      <c r="AH227" s="197">
        <v>0</v>
      </c>
      <c r="AI227" s="200">
        <f t="shared" si="97"/>
        <v>5.9844609385117994E-5</v>
      </c>
      <c r="AJ227" s="131" t="str">
        <f t="shared" si="98"/>
        <v/>
      </c>
      <c r="BA227" s="131"/>
      <c r="BR227" s="131"/>
      <c r="CG227" s="131"/>
    </row>
    <row r="228" spans="1:85" ht="15">
      <c r="A228" s="149" t="s">
        <v>57</v>
      </c>
      <c r="B228" s="150">
        <v>0</v>
      </c>
      <c r="C228" s="150">
        <v>0</v>
      </c>
      <c r="D228" s="150">
        <v>0</v>
      </c>
      <c r="E228" s="150">
        <v>0</v>
      </c>
      <c r="F228" s="304"/>
      <c r="G228" s="150">
        <v>0</v>
      </c>
      <c r="H228" s="151">
        <v>0</v>
      </c>
      <c r="I228" s="152">
        <f t="shared" si="95"/>
        <v>0</v>
      </c>
      <c r="J228" s="139"/>
      <c r="K228" s="153" t="s">
        <v>57</v>
      </c>
      <c r="L228" s="154">
        <v>0</v>
      </c>
      <c r="M228" s="154">
        <v>0</v>
      </c>
      <c r="N228" s="154">
        <v>0</v>
      </c>
      <c r="O228" s="154">
        <v>0</v>
      </c>
      <c r="P228" s="154">
        <v>0</v>
      </c>
      <c r="Q228" s="154">
        <v>0</v>
      </c>
      <c r="R228" s="155">
        <v>0</v>
      </c>
      <c r="S228" s="156">
        <f t="shared" si="96"/>
        <v>0</v>
      </c>
      <c r="U228" s="201" t="s">
        <v>57</v>
      </c>
      <c r="V228" s="202">
        <v>0</v>
      </c>
      <c r="W228" s="202">
        <v>0</v>
      </c>
      <c r="X228" s="202">
        <v>0</v>
      </c>
      <c r="Y228" s="202">
        <v>0</v>
      </c>
      <c r="Z228" s="202">
        <v>0</v>
      </c>
      <c r="AA228" s="202">
        <v>0</v>
      </c>
      <c r="AB228" s="202">
        <v>0</v>
      </c>
      <c r="AC228" s="203">
        <v>0</v>
      </c>
      <c r="AD228" s="202">
        <v>0</v>
      </c>
      <c r="AE228" s="202">
        <v>0</v>
      </c>
      <c r="AF228" s="202">
        <v>0</v>
      </c>
      <c r="AG228" s="202">
        <v>0</v>
      </c>
      <c r="AH228" s="202">
        <v>0</v>
      </c>
      <c r="AI228" s="204">
        <f t="shared" si="97"/>
        <v>0</v>
      </c>
      <c r="AJ228" s="131" t="str">
        <f t="shared" si="98"/>
        <v/>
      </c>
      <c r="BA228" s="131"/>
      <c r="BR228" s="131"/>
      <c r="CG228" s="131"/>
    </row>
    <row r="229" spans="1:85" ht="15">
      <c r="A229" s="157" t="s">
        <v>22</v>
      </c>
      <c r="B229" s="146">
        <v>0</v>
      </c>
      <c r="C229" s="146">
        <v>0</v>
      </c>
      <c r="D229" s="146">
        <v>0</v>
      </c>
      <c r="E229" s="146">
        <v>0.17836041899255231</v>
      </c>
      <c r="F229" s="304"/>
      <c r="G229" s="146">
        <v>0</v>
      </c>
      <c r="H229" s="158">
        <v>0</v>
      </c>
      <c r="I229" s="144">
        <f t="shared" si="95"/>
        <v>0.17836041899255231</v>
      </c>
      <c r="J229" s="139"/>
      <c r="K229" s="159" t="s">
        <v>22</v>
      </c>
      <c r="L229" s="146">
        <v>0</v>
      </c>
      <c r="M229" s="146">
        <v>0</v>
      </c>
      <c r="N229" s="146">
        <v>0</v>
      </c>
      <c r="O229" s="146">
        <v>0.17836041899255231</v>
      </c>
      <c r="P229" s="146">
        <v>1.1398340717156183</v>
      </c>
      <c r="Q229" s="146">
        <v>0</v>
      </c>
      <c r="R229" s="147">
        <v>0</v>
      </c>
      <c r="S229" s="148">
        <f t="shared" si="96"/>
        <v>1.3181944907081706</v>
      </c>
      <c r="U229" s="205" t="s">
        <v>22</v>
      </c>
      <c r="V229" s="197">
        <v>0</v>
      </c>
      <c r="W229" s="197">
        <v>0</v>
      </c>
      <c r="X229" s="197">
        <v>0</v>
      </c>
      <c r="Y229" s="197">
        <v>0</v>
      </c>
      <c r="Z229" s="197">
        <v>0</v>
      </c>
      <c r="AA229" s="197">
        <v>0</v>
      </c>
      <c r="AB229" s="197">
        <v>1.1398340717156183</v>
      </c>
      <c r="AC229" s="198">
        <v>0.17836041899255231</v>
      </c>
      <c r="AD229" s="197">
        <v>0</v>
      </c>
      <c r="AE229" s="197">
        <v>0</v>
      </c>
      <c r="AF229" s="197">
        <v>0</v>
      </c>
      <c r="AG229" s="197">
        <v>0</v>
      </c>
      <c r="AH229" s="197">
        <v>0.17836041899255231</v>
      </c>
      <c r="AI229" s="200">
        <f t="shared" si="97"/>
        <v>1.3181944907081706</v>
      </c>
      <c r="AJ229" s="131" t="str">
        <f t="shared" si="98"/>
        <v/>
      </c>
      <c r="BA229" s="131"/>
      <c r="BR229" s="131"/>
      <c r="CG229" s="131"/>
    </row>
    <row r="230" spans="1:85" ht="15">
      <c r="A230" s="149" t="s">
        <v>21</v>
      </c>
      <c r="B230" s="150">
        <v>0</v>
      </c>
      <c r="C230" s="150">
        <v>0</v>
      </c>
      <c r="D230" s="150">
        <v>0</v>
      </c>
      <c r="E230" s="150">
        <v>0</v>
      </c>
      <c r="F230" s="304"/>
      <c r="G230" s="150">
        <v>0</v>
      </c>
      <c r="H230" s="151">
        <v>0</v>
      </c>
      <c r="I230" s="152">
        <f t="shared" si="95"/>
        <v>0</v>
      </c>
      <c r="J230" s="139"/>
      <c r="K230" s="153" t="s">
        <v>21</v>
      </c>
      <c r="L230" s="154">
        <v>0</v>
      </c>
      <c r="M230" s="154">
        <v>0</v>
      </c>
      <c r="N230" s="154">
        <v>0</v>
      </c>
      <c r="O230" s="154">
        <v>0</v>
      </c>
      <c r="P230" s="154">
        <v>0</v>
      </c>
      <c r="Q230" s="154">
        <v>0</v>
      </c>
      <c r="R230" s="155">
        <v>0</v>
      </c>
      <c r="S230" s="156">
        <f t="shared" si="96"/>
        <v>0</v>
      </c>
      <c r="U230" s="201" t="s">
        <v>58</v>
      </c>
      <c r="V230" s="202">
        <v>0</v>
      </c>
      <c r="W230" s="202">
        <v>0</v>
      </c>
      <c r="X230" s="202">
        <v>0</v>
      </c>
      <c r="Y230" s="202">
        <v>0</v>
      </c>
      <c r="Z230" s="202">
        <v>0</v>
      </c>
      <c r="AA230" s="202">
        <v>0</v>
      </c>
      <c r="AB230" s="202">
        <v>0</v>
      </c>
      <c r="AC230" s="203">
        <v>0</v>
      </c>
      <c r="AD230" s="202">
        <v>0</v>
      </c>
      <c r="AE230" s="202">
        <v>0</v>
      </c>
      <c r="AF230" s="202">
        <v>0</v>
      </c>
      <c r="AG230" s="202">
        <v>0</v>
      </c>
      <c r="AH230" s="202">
        <v>0</v>
      </c>
      <c r="AI230" s="204">
        <f t="shared" si="97"/>
        <v>0</v>
      </c>
      <c r="AJ230" s="131" t="str">
        <f t="shared" si="98"/>
        <v/>
      </c>
      <c r="BA230" s="131"/>
      <c r="BR230" s="131"/>
      <c r="CG230" s="131"/>
    </row>
    <row r="231" spans="1:85" ht="15">
      <c r="A231" s="160" t="s">
        <v>61</v>
      </c>
      <c r="B231" s="146">
        <v>0</v>
      </c>
      <c r="C231" s="146">
        <v>0</v>
      </c>
      <c r="D231" s="146">
        <v>0</v>
      </c>
      <c r="E231" s="146">
        <v>0</v>
      </c>
      <c r="F231" s="304"/>
      <c r="G231" s="146">
        <v>0</v>
      </c>
      <c r="H231" s="158">
        <v>0</v>
      </c>
      <c r="I231" s="144">
        <f t="shared" si="95"/>
        <v>0</v>
      </c>
      <c r="J231" s="139"/>
      <c r="K231" s="161" t="s">
        <v>61</v>
      </c>
      <c r="L231" s="146">
        <v>0</v>
      </c>
      <c r="M231" s="146">
        <v>0</v>
      </c>
      <c r="N231" s="146">
        <v>0</v>
      </c>
      <c r="O231" s="146">
        <v>0</v>
      </c>
      <c r="P231" s="146">
        <v>0</v>
      </c>
      <c r="Q231" s="146">
        <v>0</v>
      </c>
      <c r="R231" s="147">
        <v>0</v>
      </c>
      <c r="S231" s="148">
        <f t="shared" si="96"/>
        <v>0</v>
      </c>
      <c r="U231" s="206" t="s">
        <v>59</v>
      </c>
      <c r="V231" s="197">
        <v>0</v>
      </c>
      <c r="W231" s="197">
        <v>0</v>
      </c>
      <c r="X231" s="197">
        <v>0</v>
      </c>
      <c r="Y231" s="197">
        <v>0</v>
      </c>
      <c r="Z231" s="197">
        <v>0</v>
      </c>
      <c r="AA231" s="197">
        <v>0</v>
      </c>
      <c r="AB231" s="197">
        <v>0</v>
      </c>
      <c r="AC231" s="198">
        <v>0</v>
      </c>
      <c r="AD231" s="199">
        <v>0</v>
      </c>
      <c r="AE231" s="199">
        <v>0</v>
      </c>
      <c r="AF231" s="199">
        <v>0</v>
      </c>
      <c r="AG231" s="199">
        <v>0</v>
      </c>
      <c r="AH231" s="199">
        <v>0</v>
      </c>
      <c r="AI231" s="200">
        <f t="shared" si="97"/>
        <v>0</v>
      </c>
      <c r="AJ231" s="131" t="str">
        <f t="shared" si="98"/>
        <v/>
      </c>
      <c r="BA231" s="131"/>
      <c r="BR231" s="131"/>
      <c r="CG231" s="131"/>
    </row>
    <row r="232" spans="1:85">
      <c r="A232" s="162" t="s">
        <v>23</v>
      </c>
      <c r="B232" s="163">
        <v>0</v>
      </c>
      <c r="C232" s="163">
        <v>0</v>
      </c>
      <c r="D232" s="163">
        <v>0</v>
      </c>
      <c r="E232" s="163">
        <v>0</v>
      </c>
      <c r="F232" s="304"/>
      <c r="G232" s="163">
        <v>0</v>
      </c>
      <c r="H232" s="164">
        <v>0</v>
      </c>
      <c r="I232" s="165">
        <f t="shared" si="95"/>
        <v>0</v>
      </c>
      <c r="J232" s="139"/>
      <c r="K232" s="166" t="s">
        <v>23</v>
      </c>
      <c r="L232" s="167">
        <v>0</v>
      </c>
      <c r="M232" s="167">
        <v>0</v>
      </c>
      <c r="N232" s="167">
        <v>0</v>
      </c>
      <c r="O232" s="167">
        <v>0</v>
      </c>
      <c r="P232" s="167">
        <v>0</v>
      </c>
      <c r="Q232" s="167">
        <v>0</v>
      </c>
      <c r="R232" s="168">
        <v>0</v>
      </c>
      <c r="S232" s="169">
        <f t="shared" si="96"/>
        <v>0</v>
      </c>
      <c r="U232" s="207" t="s">
        <v>62</v>
      </c>
      <c r="V232" s="208">
        <v>0</v>
      </c>
      <c r="W232" s="208">
        <v>0</v>
      </c>
      <c r="X232" s="208">
        <v>0</v>
      </c>
      <c r="Y232" s="208">
        <v>0</v>
      </c>
      <c r="Z232" s="208">
        <v>0</v>
      </c>
      <c r="AA232" s="208">
        <v>0</v>
      </c>
      <c r="AB232" s="208">
        <v>0</v>
      </c>
      <c r="AC232" s="208">
        <v>0</v>
      </c>
      <c r="AD232" s="208">
        <v>0</v>
      </c>
      <c r="AE232" s="208">
        <v>0</v>
      </c>
      <c r="AF232" s="208">
        <v>0</v>
      </c>
      <c r="AG232" s="208">
        <v>0</v>
      </c>
      <c r="AH232" s="92">
        <v>0</v>
      </c>
      <c r="AI232" s="209">
        <f t="shared" si="97"/>
        <v>0</v>
      </c>
      <c r="AJ232" s="131" t="str">
        <f t="shared" si="98"/>
        <v/>
      </c>
      <c r="BA232" s="131"/>
      <c r="BR232" s="131"/>
      <c r="CG232" s="131"/>
    </row>
    <row r="233" spans="1:85">
      <c r="A233" s="170" t="s">
        <v>19</v>
      </c>
      <c r="B233" s="171">
        <v>0</v>
      </c>
      <c r="C233" s="171">
        <v>0</v>
      </c>
      <c r="D233" s="171">
        <v>0</v>
      </c>
      <c r="E233" s="171">
        <v>0</v>
      </c>
      <c r="F233" s="304"/>
      <c r="G233" s="171">
        <v>0</v>
      </c>
      <c r="H233" s="172">
        <v>0</v>
      </c>
      <c r="I233" s="173">
        <f t="shared" si="95"/>
        <v>0</v>
      </c>
      <c r="J233" s="139"/>
      <c r="K233" s="174" t="s">
        <v>19</v>
      </c>
      <c r="L233" s="171">
        <v>0</v>
      </c>
      <c r="M233" s="171">
        <v>0</v>
      </c>
      <c r="N233" s="171">
        <v>0</v>
      </c>
      <c r="O233" s="171">
        <v>0</v>
      </c>
      <c r="P233" s="171">
        <v>0</v>
      </c>
      <c r="Q233" s="171">
        <v>0</v>
      </c>
      <c r="R233" s="175">
        <v>0</v>
      </c>
      <c r="S233" s="176">
        <f t="shared" si="96"/>
        <v>0</v>
      </c>
      <c r="U233" s="210" t="s">
        <v>19</v>
      </c>
      <c r="V233" s="211">
        <v>0</v>
      </c>
      <c r="W233" s="211">
        <v>0</v>
      </c>
      <c r="X233" s="211">
        <v>0</v>
      </c>
      <c r="Y233" s="211">
        <v>0</v>
      </c>
      <c r="Z233" s="211">
        <v>0</v>
      </c>
      <c r="AA233" s="211">
        <v>0</v>
      </c>
      <c r="AB233" s="211">
        <v>0</v>
      </c>
      <c r="AC233" s="211">
        <v>0</v>
      </c>
      <c r="AD233" s="212">
        <v>0</v>
      </c>
      <c r="AE233" s="212">
        <v>0</v>
      </c>
      <c r="AF233" s="212">
        <v>0</v>
      </c>
      <c r="AG233" s="212">
        <v>0</v>
      </c>
      <c r="AH233" s="212">
        <v>0</v>
      </c>
      <c r="AI233" s="213">
        <f t="shared" si="97"/>
        <v>0</v>
      </c>
      <c r="AJ233" s="131" t="str">
        <f t="shared" si="98"/>
        <v/>
      </c>
      <c r="BA233" s="131"/>
      <c r="BR233" s="131"/>
      <c r="CG233" s="131"/>
    </row>
    <row r="234" spans="1:85">
      <c r="A234" s="162" t="s">
        <v>20</v>
      </c>
      <c r="B234" s="163">
        <v>0</v>
      </c>
      <c r="C234" s="163">
        <v>0</v>
      </c>
      <c r="D234" s="163">
        <v>0</v>
      </c>
      <c r="E234" s="163">
        <v>0</v>
      </c>
      <c r="F234" s="304"/>
      <c r="G234" s="163">
        <v>0</v>
      </c>
      <c r="H234" s="164">
        <v>0</v>
      </c>
      <c r="I234" s="165">
        <f t="shared" si="95"/>
        <v>0</v>
      </c>
      <c r="J234" s="139"/>
      <c r="K234" s="166" t="s">
        <v>20</v>
      </c>
      <c r="L234" s="167">
        <v>0</v>
      </c>
      <c r="M234" s="167">
        <v>0</v>
      </c>
      <c r="N234" s="167">
        <v>0</v>
      </c>
      <c r="O234" s="167">
        <v>0</v>
      </c>
      <c r="P234" s="167">
        <v>0</v>
      </c>
      <c r="Q234" s="167">
        <v>0</v>
      </c>
      <c r="R234" s="168">
        <v>0</v>
      </c>
      <c r="S234" s="169">
        <f t="shared" si="96"/>
        <v>0</v>
      </c>
      <c r="U234" s="207" t="s">
        <v>20</v>
      </c>
      <c r="V234" s="208">
        <v>0</v>
      </c>
      <c r="W234" s="208">
        <v>0</v>
      </c>
      <c r="X234" s="208">
        <v>0</v>
      </c>
      <c r="Y234" s="208">
        <v>0</v>
      </c>
      <c r="Z234" s="208">
        <v>0</v>
      </c>
      <c r="AA234" s="208">
        <v>0</v>
      </c>
      <c r="AB234" s="208">
        <v>0</v>
      </c>
      <c r="AC234" s="208">
        <v>0</v>
      </c>
      <c r="AD234" s="208">
        <v>0</v>
      </c>
      <c r="AE234" s="208">
        <v>0</v>
      </c>
      <c r="AF234" s="208">
        <v>0</v>
      </c>
      <c r="AG234" s="208">
        <v>0</v>
      </c>
      <c r="AH234" s="92">
        <v>0</v>
      </c>
      <c r="AI234" s="209">
        <f t="shared" si="97"/>
        <v>0</v>
      </c>
      <c r="AJ234" s="131" t="str">
        <f t="shared" si="98"/>
        <v/>
      </c>
      <c r="BA234" s="131"/>
      <c r="BR234" s="131"/>
      <c r="CG234" s="131"/>
    </row>
    <row r="235" spans="1:85" ht="15" thickBot="1">
      <c r="A235" s="177" t="s">
        <v>11</v>
      </c>
      <c r="B235" s="178">
        <v>0</v>
      </c>
      <c r="C235" s="178">
        <v>0</v>
      </c>
      <c r="D235" s="178">
        <v>0</v>
      </c>
      <c r="E235" s="178">
        <v>0</v>
      </c>
      <c r="F235" s="305"/>
      <c r="G235" s="178">
        <v>0</v>
      </c>
      <c r="H235" s="179">
        <v>0</v>
      </c>
      <c r="I235" s="180">
        <f t="shared" si="95"/>
        <v>0</v>
      </c>
      <c r="J235" s="139"/>
      <c r="K235" s="181" t="s">
        <v>11</v>
      </c>
      <c r="L235" s="178">
        <v>0</v>
      </c>
      <c r="M235" s="178">
        <v>0</v>
      </c>
      <c r="N235" s="178">
        <v>0</v>
      </c>
      <c r="O235" s="178">
        <v>0</v>
      </c>
      <c r="P235" s="178">
        <v>0</v>
      </c>
      <c r="Q235" s="178">
        <v>0</v>
      </c>
      <c r="R235" s="182">
        <v>0</v>
      </c>
      <c r="S235" s="183">
        <f t="shared" si="96"/>
        <v>0</v>
      </c>
      <c r="U235" s="210" t="s">
        <v>11</v>
      </c>
      <c r="V235" s="211">
        <v>0</v>
      </c>
      <c r="W235" s="211">
        <v>0</v>
      </c>
      <c r="X235" s="211">
        <v>0</v>
      </c>
      <c r="Y235" s="211">
        <v>0</v>
      </c>
      <c r="Z235" s="211">
        <v>0</v>
      </c>
      <c r="AA235" s="211">
        <v>0</v>
      </c>
      <c r="AB235" s="211">
        <v>0</v>
      </c>
      <c r="AC235" s="211">
        <v>0</v>
      </c>
      <c r="AD235" s="212">
        <v>0</v>
      </c>
      <c r="AE235" s="212">
        <v>0</v>
      </c>
      <c r="AF235" s="212">
        <v>0</v>
      </c>
      <c r="AG235" s="212">
        <v>0</v>
      </c>
      <c r="AH235" s="212">
        <v>0</v>
      </c>
      <c r="AI235" s="213">
        <f t="shared" si="97"/>
        <v>0</v>
      </c>
      <c r="AJ235" s="131" t="str">
        <f t="shared" si="98"/>
        <v/>
      </c>
      <c r="BA235" s="131"/>
      <c r="BR235" s="131"/>
      <c r="CG235" s="131"/>
    </row>
    <row r="236" spans="1:85" ht="15">
      <c r="A236" s="184" t="s">
        <v>26</v>
      </c>
      <c r="B236" s="185">
        <f>SUM(B215:B231)</f>
        <v>31.222040548514986</v>
      </c>
      <c r="C236" s="185">
        <f t="shared" ref="C236:I236" si="99">SUM(C215:C231)</f>
        <v>0.35563624093373197</v>
      </c>
      <c r="D236" s="185">
        <f t="shared" si="99"/>
        <v>8.4546362969761439</v>
      </c>
      <c r="E236" s="185">
        <f t="shared" si="99"/>
        <v>49.613454532909564</v>
      </c>
      <c r="F236" s="185">
        <f t="shared" si="99"/>
        <v>0</v>
      </c>
      <c r="G236" s="185">
        <f t="shared" si="99"/>
        <v>13.473869315137941</v>
      </c>
      <c r="H236" s="187">
        <f t="shared" si="99"/>
        <v>1.7306670510216466E-2</v>
      </c>
      <c r="I236" s="144">
        <f t="shared" si="99"/>
        <v>103.13694360498259</v>
      </c>
      <c r="J236" s="139"/>
      <c r="K236" s="186" t="s">
        <v>26</v>
      </c>
      <c r="L236" s="185">
        <f>SUM(L215:L231)</f>
        <v>31.222040548514986</v>
      </c>
      <c r="M236" s="185">
        <f t="shared" ref="M236:S236" si="100">SUM(M215:M231)</f>
        <v>0.35563624093373197</v>
      </c>
      <c r="N236" s="185">
        <f t="shared" si="100"/>
        <v>8.4546362969761439</v>
      </c>
      <c r="O236" s="185">
        <f t="shared" si="100"/>
        <v>49.613454532909564</v>
      </c>
      <c r="P236" s="185">
        <f t="shared" si="100"/>
        <v>18.934438647508053</v>
      </c>
      <c r="Q236" s="185">
        <f t="shared" si="100"/>
        <v>13.473869315137941</v>
      </c>
      <c r="R236" s="187">
        <f t="shared" si="100"/>
        <v>1.7306670510216466E-2</v>
      </c>
      <c r="S236" s="188">
        <f t="shared" si="100"/>
        <v>122.07138225249064</v>
      </c>
      <c r="T236" s="131" t="str">
        <f>IF(ABS(S236-AI236)&gt;0.01,S236-AI236,"")</f>
        <v/>
      </c>
      <c r="U236" s="214" t="s">
        <v>60</v>
      </c>
      <c r="V236" s="215">
        <f>SUM(V215:V231)</f>
        <v>18.251239081660824</v>
      </c>
      <c r="W236" s="215">
        <f t="shared" ref="W236:AH236" si="101">SUM(W215:W231)</f>
        <v>12.579861717812541</v>
      </c>
      <c r="X236" s="215">
        <f t="shared" si="101"/>
        <v>13.473869315137941</v>
      </c>
      <c r="Y236" s="215">
        <f t="shared" si="101"/>
        <v>0.35563624093373197</v>
      </c>
      <c r="Z236" s="215">
        <f t="shared" si="101"/>
        <v>8.2541362721854981</v>
      </c>
      <c r="AA236" s="215">
        <f t="shared" si="101"/>
        <v>46.890962062485812</v>
      </c>
      <c r="AB236" s="215">
        <f t="shared" si="101"/>
        <v>18.934438647508053</v>
      </c>
      <c r="AC236" s="215">
        <f t="shared" si="101"/>
        <v>3.331238914766228</v>
      </c>
      <c r="AD236" s="216">
        <f t="shared" si="101"/>
        <v>0.39093974904161782</v>
      </c>
      <c r="AE236" s="216">
        <f t="shared" si="101"/>
        <v>0.35106480342375429</v>
      </c>
      <c r="AF236" s="216">
        <f t="shared" si="101"/>
        <v>1.7306670510216466E-2</v>
      </c>
      <c r="AG236" s="216">
        <f t="shared" si="101"/>
        <v>0.20050002479064413</v>
      </c>
      <c r="AH236" s="216">
        <f t="shared" si="101"/>
        <v>2.3714276669999932</v>
      </c>
      <c r="AI236" s="217">
        <f>SUM(V236:AC236)</f>
        <v>122.07138225249062</v>
      </c>
      <c r="AJ236" s="131" t="str">
        <f t="shared" si="98"/>
        <v/>
      </c>
      <c r="BA236" s="131"/>
      <c r="BR236" s="131"/>
      <c r="CG236" s="131"/>
    </row>
    <row r="237" spans="1:85" s="2" customFormat="1" ht="15" thickBot="1">
      <c r="A237" s="15" t="s">
        <v>100</v>
      </c>
      <c r="B237" s="100">
        <f>IF($I236=0,"-",B236/$I236)</f>
        <v>0.3027241205449745</v>
      </c>
      <c r="C237" s="100">
        <f t="shared" ref="C237:H237" si="102">IF($I236=0,"-",C236/$I236)</f>
        <v>3.4481944927108642E-3</v>
      </c>
      <c r="D237" s="100">
        <f t="shared" si="102"/>
        <v>8.1974857906955634E-2</v>
      </c>
      <c r="E237" s="100">
        <f t="shared" si="102"/>
        <v>0.48104445215024499</v>
      </c>
      <c r="F237" s="100">
        <f t="shared" si="102"/>
        <v>0</v>
      </c>
      <c r="G237" s="100">
        <f t="shared" si="102"/>
        <v>0.13064057208000307</v>
      </c>
      <c r="H237" s="101">
        <f t="shared" si="102"/>
        <v>1.6780282511086913E-4</v>
      </c>
      <c r="I237" s="102">
        <f>SUM(B237:H237)</f>
        <v>1</v>
      </c>
      <c r="J237" s="131"/>
      <c r="K237" s="27" t="s">
        <v>100</v>
      </c>
      <c r="L237" s="76">
        <f t="shared" ref="L237:R237" si="103">IF($S236=0,"-",L236/$S236)</f>
        <v>0.25576871476670743</v>
      </c>
      <c r="M237" s="76">
        <f t="shared" si="103"/>
        <v>2.9133465548717981E-3</v>
      </c>
      <c r="N237" s="76">
        <f t="shared" si="103"/>
        <v>6.9259773592869625E-2</v>
      </c>
      <c r="O237" s="76">
        <f t="shared" si="103"/>
        <v>0.40642985782113805</v>
      </c>
      <c r="P237" s="76">
        <f t="shared" si="103"/>
        <v>0.15510956211132548</v>
      </c>
      <c r="Q237" s="76">
        <f t="shared" si="103"/>
        <v>0.11037697015070076</v>
      </c>
      <c r="R237" s="77">
        <f t="shared" si="103"/>
        <v>1.4177500238687891E-4</v>
      </c>
      <c r="S237" s="78">
        <f>SUM(L237:R237)</f>
        <v>1</v>
      </c>
      <c r="U237" s="36" t="s">
        <v>100</v>
      </c>
      <c r="V237" s="103">
        <f>+V236/$AI236</f>
        <v>0.14951284031428622</v>
      </c>
      <c r="W237" s="103">
        <f t="shared" ref="W237:AH237" si="104">+W236/$AI236</f>
        <v>0.10305332409354179</v>
      </c>
      <c r="X237" s="103">
        <f t="shared" si="104"/>
        <v>0.11037697015070078</v>
      </c>
      <c r="Y237" s="103">
        <f t="shared" si="104"/>
        <v>2.9133465548717985E-3</v>
      </c>
      <c r="Z237" s="103">
        <f t="shared" si="104"/>
        <v>6.7617291783530112E-2</v>
      </c>
      <c r="AA237" s="103">
        <f t="shared" si="104"/>
        <v>0.38412739494910647</v>
      </c>
      <c r="AB237" s="103">
        <f t="shared" si="104"/>
        <v>0.15510956211132551</v>
      </c>
      <c r="AC237" s="103">
        <f t="shared" si="104"/>
        <v>2.7289270042637374E-2</v>
      </c>
      <c r="AD237" s="103">
        <f t="shared" si="104"/>
        <v>3.2025503588793964E-3</v>
      </c>
      <c r="AE237" s="103">
        <f t="shared" si="104"/>
        <v>2.8758976669701103E-3</v>
      </c>
      <c r="AF237" s="103">
        <f t="shared" si="104"/>
        <v>1.4177500238687891E-4</v>
      </c>
      <c r="AG237" s="103">
        <f t="shared" si="104"/>
        <v>1.6424818093394968E-3</v>
      </c>
      <c r="AH237" s="103">
        <f t="shared" si="104"/>
        <v>1.9426565205061475E-2</v>
      </c>
      <c r="AI237" s="104">
        <f>SUM(V237:AC237)</f>
        <v>1</v>
      </c>
      <c r="AJ237" s="2" t="str">
        <f t="shared" si="98"/>
        <v/>
      </c>
    </row>
    <row r="238" spans="1:85" ht="15" thickBot="1">
      <c r="A238" s="218"/>
      <c r="B238" s="218"/>
      <c r="C238" s="218"/>
      <c r="D238" s="218"/>
      <c r="E238" s="218"/>
      <c r="F238" s="218"/>
      <c r="G238" s="218"/>
      <c r="H238" s="218"/>
      <c r="I238" s="218"/>
      <c r="K238" s="218"/>
      <c r="L238" s="218"/>
      <c r="M238" s="218"/>
      <c r="N238" s="218"/>
      <c r="O238" s="218"/>
      <c r="P238" s="218"/>
      <c r="Q238" s="218"/>
      <c r="R238" s="218"/>
      <c r="S238" s="218"/>
      <c r="AI238" s="139"/>
      <c r="BA238" s="131"/>
      <c r="BR238" s="131"/>
      <c r="CG238" s="131"/>
    </row>
    <row r="239" spans="1:85" ht="28.5">
      <c r="A239" s="328" t="s">
        <v>66</v>
      </c>
      <c r="B239" s="135" t="s">
        <v>0</v>
      </c>
      <c r="C239" s="135" t="s">
        <v>1</v>
      </c>
      <c r="D239" s="135" t="s">
        <v>2</v>
      </c>
      <c r="E239" s="135" t="s">
        <v>3</v>
      </c>
      <c r="F239" s="135" t="s">
        <v>27</v>
      </c>
      <c r="G239" s="135" t="s">
        <v>4</v>
      </c>
      <c r="H239" s="135" t="s">
        <v>5</v>
      </c>
      <c r="I239" s="136" t="s">
        <v>6</v>
      </c>
      <c r="K239" s="330" t="s">
        <v>66</v>
      </c>
      <c r="L239" s="137" t="s">
        <v>0</v>
      </c>
      <c r="M239" s="137" t="s">
        <v>1</v>
      </c>
      <c r="N239" s="137" t="s">
        <v>2</v>
      </c>
      <c r="O239" s="137" t="s">
        <v>3</v>
      </c>
      <c r="P239" s="137" t="s">
        <v>27</v>
      </c>
      <c r="Q239" s="137" t="s">
        <v>4</v>
      </c>
      <c r="R239" s="137" t="s">
        <v>5</v>
      </c>
      <c r="S239" s="138" t="s">
        <v>6</v>
      </c>
      <c r="U239" s="332" t="s">
        <v>66</v>
      </c>
      <c r="V239" s="190" t="s">
        <v>69</v>
      </c>
      <c r="W239" s="190" t="s">
        <v>70</v>
      </c>
      <c r="X239" s="190" t="s">
        <v>4</v>
      </c>
      <c r="Y239" s="190" t="s">
        <v>1</v>
      </c>
      <c r="Z239" s="190" t="s">
        <v>2</v>
      </c>
      <c r="AA239" s="190" t="s">
        <v>3</v>
      </c>
      <c r="AB239" s="190" t="s">
        <v>52</v>
      </c>
      <c r="AC239" s="190" t="s">
        <v>64</v>
      </c>
      <c r="AD239" s="191" t="s">
        <v>72</v>
      </c>
      <c r="AE239" s="191" t="s">
        <v>79</v>
      </c>
      <c r="AF239" s="191" t="s">
        <v>73</v>
      </c>
      <c r="AG239" s="191" t="s">
        <v>80</v>
      </c>
      <c r="AH239" s="191" t="s">
        <v>81</v>
      </c>
      <c r="AI239" s="192" t="s">
        <v>60</v>
      </c>
      <c r="BA239" s="131"/>
      <c r="BR239" s="131"/>
      <c r="CG239" s="131"/>
    </row>
    <row r="240" spans="1:85" ht="15">
      <c r="A240" s="329" t="s">
        <v>66</v>
      </c>
      <c r="B240" s="294" t="s">
        <v>109</v>
      </c>
      <c r="C240" s="295"/>
      <c r="D240" s="295"/>
      <c r="E240" s="295"/>
      <c r="F240" s="295"/>
      <c r="G240" s="295"/>
      <c r="H240" s="295"/>
      <c r="I240" s="296"/>
      <c r="K240" s="331" t="s">
        <v>66</v>
      </c>
      <c r="L240" s="297" t="s">
        <v>109</v>
      </c>
      <c r="M240" s="298"/>
      <c r="N240" s="298"/>
      <c r="O240" s="298"/>
      <c r="P240" s="298"/>
      <c r="Q240" s="298"/>
      <c r="R240" s="298"/>
      <c r="S240" s="299"/>
      <c r="U240" s="333" t="s">
        <v>66</v>
      </c>
      <c r="V240" s="326" t="s">
        <v>109</v>
      </c>
      <c r="W240" s="326"/>
      <c r="X240" s="326"/>
      <c r="Y240" s="326"/>
      <c r="Z240" s="326"/>
      <c r="AA240" s="326"/>
      <c r="AB240" s="326"/>
      <c r="AC240" s="326"/>
      <c r="AD240" s="326"/>
      <c r="AE240" s="326"/>
      <c r="AF240" s="326"/>
      <c r="AG240" s="326"/>
      <c r="AH240" s="326"/>
      <c r="AI240" s="327"/>
      <c r="BA240" s="131"/>
      <c r="BR240" s="131"/>
      <c r="CG240" s="131"/>
    </row>
    <row r="241" spans="1:85" ht="15">
      <c r="A241" s="141" t="s">
        <v>7</v>
      </c>
      <c r="B241" s="142">
        <v>0</v>
      </c>
      <c r="C241" s="142">
        <v>0</v>
      </c>
      <c r="D241" s="142">
        <v>0</v>
      </c>
      <c r="E241" s="142">
        <v>0</v>
      </c>
      <c r="F241" s="303"/>
      <c r="G241" s="142">
        <v>0</v>
      </c>
      <c r="H241" s="143">
        <v>0</v>
      </c>
      <c r="I241" s="144">
        <f>SUM(B241:H241)</f>
        <v>0</v>
      </c>
      <c r="J241" s="139"/>
      <c r="K241" s="193" t="s">
        <v>7</v>
      </c>
      <c r="L241" s="142">
        <v>0</v>
      </c>
      <c r="M241" s="142">
        <v>0</v>
      </c>
      <c r="N241" s="142">
        <v>0</v>
      </c>
      <c r="O241" s="142">
        <v>0</v>
      </c>
      <c r="P241" s="142">
        <v>0</v>
      </c>
      <c r="Q241" s="142">
        <v>0</v>
      </c>
      <c r="R241" s="194">
        <v>0</v>
      </c>
      <c r="S241" s="195">
        <f>SUM(L241:R241)</f>
        <v>0</v>
      </c>
      <c r="U241" s="196" t="s">
        <v>7</v>
      </c>
      <c r="V241" s="197">
        <v>0</v>
      </c>
      <c r="W241" s="197">
        <v>0</v>
      </c>
      <c r="X241" s="197">
        <v>0</v>
      </c>
      <c r="Y241" s="197">
        <v>0</v>
      </c>
      <c r="Z241" s="197">
        <v>0</v>
      </c>
      <c r="AA241" s="197">
        <v>0</v>
      </c>
      <c r="AB241" s="197">
        <v>0</v>
      </c>
      <c r="AC241" s="198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200">
        <f>SUM(V241:AC241)</f>
        <v>0</v>
      </c>
      <c r="AJ241" s="131" t="str">
        <f>IF(ABS(S241-AI241)&gt;0.001,S241-AI241,"")</f>
        <v/>
      </c>
      <c r="BA241" s="131"/>
      <c r="BR241" s="131"/>
      <c r="CG241" s="131"/>
    </row>
    <row r="242" spans="1:85" ht="15">
      <c r="A242" s="149" t="s">
        <v>8</v>
      </c>
      <c r="B242" s="150">
        <v>0</v>
      </c>
      <c r="C242" s="150">
        <v>0</v>
      </c>
      <c r="D242" s="150">
        <v>0</v>
      </c>
      <c r="E242" s="150">
        <v>0</v>
      </c>
      <c r="F242" s="304"/>
      <c r="G242" s="150">
        <v>0</v>
      </c>
      <c r="H242" s="151">
        <v>0</v>
      </c>
      <c r="I242" s="152">
        <f t="shared" ref="I242:I261" si="105">SUM(B242:H242)</f>
        <v>0</v>
      </c>
      <c r="J242" s="139"/>
      <c r="K242" s="153" t="s">
        <v>8</v>
      </c>
      <c r="L242" s="154">
        <v>0</v>
      </c>
      <c r="M242" s="154">
        <v>0</v>
      </c>
      <c r="N242" s="154">
        <v>0</v>
      </c>
      <c r="O242" s="154">
        <v>0</v>
      </c>
      <c r="P242" s="154">
        <v>0</v>
      </c>
      <c r="Q242" s="154">
        <v>0</v>
      </c>
      <c r="R242" s="155">
        <v>0</v>
      </c>
      <c r="S242" s="156">
        <f t="shared" ref="S242:S261" si="106">SUM(L242:R242)</f>
        <v>0</v>
      </c>
      <c r="U242" s="201" t="s">
        <v>8</v>
      </c>
      <c r="V242" s="202">
        <v>0</v>
      </c>
      <c r="W242" s="202">
        <v>0</v>
      </c>
      <c r="X242" s="202">
        <v>0</v>
      </c>
      <c r="Y242" s="202">
        <v>0</v>
      </c>
      <c r="Z242" s="202">
        <v>0</v>
      </c>
      <c r="AA242" s="202">
        <v>0</v>
      </c>
      <c r="AB242" s="202">
        <v>0</v>
      </c>
      <c r="AC242" s="203">
        <v>0</v>
      </c>
      <c r="AD242" s="202">
        <v>0</v>
      </c>
      <c r="AE242" s="202">
        <v>0</v>
      </c>
      <c r="AF242" s="202">
        <v>0</v>
      </c>
      <c r="AG242" s="202">
        <v>0</v>
      </c>
      <c r="AH242" s="202">
        <v>0</v>
      </c>
      <c r="AI242" s="204">
        <f t="shared" ref="AI242:AI261" si="107">SUM(V242:AC242)</f>
        <v>0</v>
      </c>
      <c r="AJ242" s="131" t="str">
        <f t="shared" ref="AJ242:AJ263" si="108">IF(ABS(S242-AI242)&gt;0.001,S242-AI242,"")</f>
        <v/>
      </c>
      <c r="BA242" s="131"/>
      <c r="BR242" s="131"/>
      <c r="CG242" s="131"/>
    </row>
    <row r="243" spans="1:85" ht="15">
      <c r="A243" s="157" t="s">
        <v>10</v>
      </c>
      <c r="B243" s="146">
        <v>0</v>
      </c>
      <c r="C243" s="146">
        <v>0</v>
      </c>
      <c r="D243" s="146">
        <v>0</v>
      </c>
      <c r="E243" s="146">
        <v>0</v>
      </c>
      <c r="F243" s="304"/>
      <c r="G243" s="146">
        <v>0</v>
      </c>
      <c r="H243" s="158">
        <v>0</v>
      </c>
      <c r="I243" s="144">
        <f t="shared" si="105"/>
        <v>0</v>
      </c>
      <c r="J243" s="139"/>
      <c r="K243" s="159" t="s">
        <v>10</v>
      </c>
      <c r="L243" s="146">
        <v>0</v>
      </c>
      <c r="M243" s="146">
        <v>0</v>
      </c>
      <c r="N243" s="146">
        <v>0</v>
      </c>
      <c r="O243" s="146">
        <v>0</v>
      </c>
      <c r="P243" s="146">
        <v>0</v>
      </c>
      <c r="Q243" s="146">
        <v>0</v>
      </c>
      <c r="R243" s="147">
        <v>0</v>
      </c>
      <c r="S243" s="148">
        <f t="shared" si="106"/>
        <v>0</v>
      </c>
      <c r="U243" s="205" t="s">
        <v>10</v>
      </c>
      <c r="V243" s="197">
        <v>0</v>
      </c>
      <c r="W243" s="197">
        <v>0</v>
      </c>
      <c r="X243" s="197">
        <v>0</v>
      </c>
      <c r="Y243" s="197">
        <v>0</v>
      </c>
      <c r="Z243" s="197">
        <v>0</v>
      </c>
      <c r="AA243" s="197">
        <v>0</v>
      </c>
      <c r="AB243" s="197">
        <v>0</v>
      </c>
      <c r="AC243" s="198">
        <v>0</v>
      </c>
      <c r="AD243" s="199">
        <v>0</v>
      </c>
      <c r="AE243" s="199">
        <v>0</v>
      </c>
      <c r="AF243" s="199">
        <v>0</v>
      </c>
      <c r="AG243" s="199">
        <v>0</v>
      </c>
      <c r="AH243" s="199">
        <v>0</v>
      </c>
      <c r="AI243" s="200">
        <f t="shared" si="107"/>
        <v>0</v>
      </c>
      <c r="AJ243" s="131" t="str">
        <f t="shared" si="108"/>
        <v/>
      </c>
      <c r="BA243" s="131"/>
      <c r="BR243" s="131"/>
      <c r="CG243" s="131"/>
    </row>
    <row r="244" spans="1:85" ht="15">
      <c r="A244" s="149" t="s">
        <v>53</v>
      </c>
      <c r="B244" s="150">
        <v>0</v>
      </c>
      <c r="C244" s="150">
        <v>0</v>
      </c>
      <c r="D244" s="150">
        <v>0</v>
      </c>
      <c r="E244" s="150">
        <v>0</v>
      </c>
      <c r="F244" s="304"/>
      <c r="G244" s="150">
        <v>0</v>
      </c>
      <c r="H244" s="151">
        <v>0</v>
      </c>
      <c r="I244" s="152">
        <f t="shared" si="105"/>
        <v>0</v>
      </c>
      <c r="J244" s="139"/>
      <c r="K244" s="153" t="s">
        <v>53</v>
      </c>
      <c r="L244" s="154">
        <v>0</v>
      </c>
      <c r="M244" s="154">
        <v>0</v>
      </c>
      <c r="N244" s="154">
        <v>0</v>
      </c>
      <c r="O244" s="154">
        <v>0</v>
      </c>
      <c r="P244" s="154">
        <v>0</v>
      </c>
      <c r="Q244" s="154">
        <v>0</v>
      </c>
      <c r="R244" s="155">
        <v>0</v>
      </c>
      <c r="S244" s="156">
        <f t="shared" si="106"/>
        <v>0</v>
      </c>
      <c r="U244" s="201" t="s">
        <v>53</v>
      </c>
      <c r="V244" s="202">
        <v>0</v>
      </c>
      <c r="W244" s="202">
        <v>0</v>
      </c>
      <c r="X244" s="202">
        <v>0</v>
      </c>
      <c r="Y244" s="202">
        <v>0</v>
      </c>
      <c r="Z244" s="202">
        <v>0</v>
      </c>
      <c r="AA244" s="202">
        <v>0</v>
      </c>
      <c r="AB244" s="202">
        <v>0</v>
      </c>
      <c r="AC244" s="203">
        <v>0</v>
      </c>
      <c r="AD244" s="202">
        <v>0</v>
      </c>
      <c r="AE244" s="202">
        <v>0</v>
      </c>
      <c r="AF244" s="202">
        <v>0</v>
      </c>
      <c r="AG244" s="202">
        <v>0</v>
      </c>
      <c r="AH244" s="202">
        <v>0</v>
      </c>
      <c r="AI244" s="204">
        <f t="shared" si="107"/>
        <v>0</v>
      </c>
      <c r="AJ244" s="131" t="str">
        <f t="shared" si="108"/>
        <v/>
      </c>
      <c r="BA244" s="131"/>
      <c r="BR244" s="131"/>
      <c r="CG244" s="131"/>
    </row>
    <row r="245" spans="1:85" ht="15">
      <c r="A245" s="157" t="s">
        <v>16</v>
      </c>
      <c r="B245" s="146">
        <v>10.382826611765086</v>
      </c>
      <c r="C245" s="146">
        <v>5.3003062038746458E-3</v>
      </c>
      <c r="D245" s="146">
        <v>5.711553176300276</v>
      </c>
      <c r="E245" s="146">
        <v>0</v>
      </c>
      <c r="F245" s="304"/>
      <c r="G245" s="146">
        <v>0</v>
      </c>
      <c r="H245" s="158">
        <v>0</v>
      </c>
      <c r="I245" s="144">
        <f t="shared" si="105"/>
        <v>16.099680094269239</v>
      </c>
      <c r="J245" s="139"/>
      <c r="K245" s="159" t="s">
        <v>16</v>
      </c>
      <c r="L245" s="146">
        <v>10.382826611765086</v>
      </c>
      <c r="M245" s="146">
        <v>5.3003062038746458E-3</v>
      </c>
      <c r="N245" s="146">
        <v>5.711553176300276</v>
      </c>
      <c r="O245" s="146">
        <v>0</v>
      </c>
      <c r="P245" s="146">
        <v>0</v>
      </c>
      <c r="Q245" s="146">
        <v>0</v>
      </c>
      <c r="R245" s="147">
        <v>0</v>
      </c>
      <c r="S245" s="148">
        <f t="shared" si="106"/>
        <v>16.099680094269239</v>
      </c>
      <c r="U245" s="205" t="s">
        <v>16</v>
      </c>
      <c r="V245" s="197">
        <v>10.272088071434133</v>
      </c>
      <c r="W245" s="197">
        <v>0</v>
      </c>
      <c r="X245" s="197">
        <v>0</v>
      </c>
      <c r="Y245" s="197">
        <v>5.3003062038746458E-3</v>
      </c>
      <c r="Z245" s="197">
        <v>5.711553176300276</v>
      </c>
      <c r="AA245" s="197">
        <v>0</v>
      </c>
      <c r="AB245" s="197">
        <v>0</v>
      </c>
      <c r="AC245" s="198">
        <v>0.11073854033095237</v>
      </c>
      <c r="AD245" s="199">
        <v>0.11073854033095237</v>
      </c>
      <c r="AE245" s="199">
        <v>0</v>
      </c>
      <c r="AF245" s="199">
        <v>0</v>
      </c>
      <c r="AG245" s="199">
        <v>0</v>
      </c>
      <c r="AH245" s="199">
        <v>0</v>
      </c>
      <c r="AI245" s="200">
        <f t="shared" si="107"/>
        <v>16.099680094269235</v>
      </c>
      <c r="AJ245" s="131" t="str">
        <f t="shared" si="108"/>
        <v/>
      </c>
      <c r="BA245" s="131"/>
      <c r="BR245" s="131"/>
      <c r="CG245" s="131"/>
    </row>
    <row r="246" spans="1:85" ht="15">
      <c r="A246" s="149" t="s">
        <v>15</v>
      </c>
      <c r="B246" s="150">
        <v>2.81209051485247</v>
      </c>
      <c r="C246" s="150">
        <v>0</v>
      </c>
      <c r="D246" s="150">
        <v>0</v>
      </c>
      <c r="E246" s="150">
        <v>0</v>
      </c>
      <c r="F246" s="304"/>
      <c r="G246" s="150">
        <v>0</v>
      </c>
      <c r="H246" s="151">
        <v>0</v>
      </c>
      <c r="I246" s="152">
        <f t="shared" si="105"/>
        <v>2.81209051485247</v>
      </c>
      <c r="J246" s="139"/>
      <c r="K246" s="153" t="s">
        <v>15</v>
      </c>
      <c r="L246" s="154">
        <v>2.81209051485247</v>
      </c>
      <c r="M246" s="154">
        <v>0</v>
      </c>
      <c r="N246" s="154">
        <v>0</v>
      </c>
      <c r="O246" s="154">
        <v>0</v>
      </c>
      <c r="P246" s="154">
        <v>0</v>
      </c>
      <c r="Q246" s="154">
        <v>0</v>
      </c>
      <c r="R246" s="155">
        <v>0</v>
      </c>
      <c r="S246" s="156">
        <f t="shared" si="106"/>
        <v>2.81209051485247</v>
      </c>
      <c r="U246" s="201" t="s">
        <v>54</v>
      </c>
      <c r="V246" s="202">
        <v>2.81209051485247</v>
      </c>
      <c r="W246" s="202">
        <v>0</v>
      </c>
      <c r="X246" s="202">
        <v>0</v>
      </c>
      <c r="Y246" s="202">
        <v>0</v>
      </c>
      <c r="Z246" s="202">
        <v>0</v>
      </c>
      <c r="AA246" s="202">
        <v>0</v>
      </c>
      <c r="AB246" s="202">
        <v>0</v>
      </c>
      <c r="AC246" s="203">
        <v>0</v>
      </c>
      <c r="AD246" s="202">
        <v>0</v>
      </c>
      <c r="AE246" s="202">
        <v>0</v>
      </c>
      <c r="AF246" s="202">
        <v>0</v>
      </c>
      <c r="AG246" s="202">
        <v>0</v>
      </c>
      <c r="AH246" s="202">
        <v>0</v>
      </c>
      <c r="AI246" s="204">
        <f t="shared" si="107"/>
        <v>2.81209051485247</v>
      </c>
      <c r="AJ246" s="131" t="str">
        <f t="shared" si="108"/>
        <v/>
      </c>
      <c r="BA246" s="131"/>
      <c r="BR246" s="131"/>
      <c r="CG246" s="131"/>
    </row>
    <row r="247" spans="1:85" ht="15">
      <c r="A247" s="157" t="s">
        <v>55</v>
      </c>
      <c r="B247" s="146">
        <v>0</v>
      </c>
      <c r="C247" s="146">
        <v>0</v>
      </c>
      <c r="D247" s="146">
        <v>0</v>
      </c>
      <c r="E247" s="146">
        <v>16.181117671815478</v>
      </c>
      <c r="F247" s="304"/>
      <c r="G247" s="146">
        <v>0</v>
      </c>
      <c r="H247" s="158">
        <v>0</v>
      </c>
      <c r="I247" s="144">
        <f t="shared" si="105"/>
        <v>16.181117671815478</v>
      </c>
      <c r="J247" s="139"/>
      <c r="K247" s="159" t="s">
        <v>55</v>
      </c>
      <c r="L247" s="146">
        <v>0</v>
      </c>
      <c r="M247" s="146">
        <v>0</v>
      </c>
      <c r="N247" s="146">
        <v>0</v>
      </c>
      <c r="O247" s="146">
        <v>16.181117671815478</v>
      </c>
      <c r="P247" s="146">
        <v>59.867134543790534</v>
      </c>
      <c r="Q247" s="146">
        <v>0</v>
      </c>
      <c r="R247" s="147">
        <v>0</v>
      </c>
      <c r="S247" s="148">
        <f t="shared" si="106"/>
        <v>76.048252215606013</v>
      </c>
      <c r="U247" s="205" t="s">
        <v>55</v>
      </c>
      <c r="V247" s="197">
        <v>0</v>
      </c>
      <c r="W247" s="197">
        <v>0</v>
      </c>
      <c r="X247" s="197">
        <v>0</v>
      </c>
      <c r="Y247" s="197">
        <v>0</v>
      </c>
      <c r="Z247" s="197">
        <v>0</v>
      </c>
      <c r="AA247" s="197">
        <v>3.4567764134286043</v>
      </c>
      <c r="AB247" s="197">
        <v>59.867134543790534</v>
      </c>
      <c r="AC247" s="198">
        <v>12.724341258386874</v>
      </c>
      <c r="AD247" s="197">
        <v>0</v>
      </c>
      <c r="AE247" s="197">
        <v>0</v>
      </c>
      <c r="AF247" s="197">
        <v>0</v>
      </c>
      <c r="AG247" s="197">
        <v>0</v>
      </c>
      <c r="AH247" s="197">
        <v>12.724341258386874</v>
      </c>
      <c r="AI247" s="200">
        <f t="shared" si="107"/>
        <v>76.048252215606013</v>
      </c>
      <c r="AJ247" s="131" t="str">
        <f t="shared" si="108"/>
        <v/>
      </c>
      <c r="BA247" s="131"/>
      <c r="BR247" s="131"/>
      <c r="CG247" s="131"/>
    </row>
    <row r="248" spans="1:85" ht="15">
      <c r="A248" s="149" t="s">
        <v>12</v>
      </c>
      <c r="B248" s="150">
        <v>0</v>
      </c>
      <c r="C248" s="150">
        <v>0</v>
      </c>
      <c r="D248" s="150">
        <v>0</v>
      </c>
      <c r="E248" s="150">
        <v>1.7394309305362647</v>
      </c>
      <c r="F248" s="304"/>
      <c r="G248" s="150">
        <v>0</v>
      </c>
      <c r="H248" s="151">
        <v>0</v>
      </c>
      <c r="I248" s="152">
        <f t="shared" si="105"/>
        <v>1.7394309305362647</v>
      </c>
      <c r="J248" s="139"/>
      <c r="K248" s="153" t="s">
        <v>12</v>
      </c>
      <c r="L248" s="154">
        <v>0</v>
      </c>
      <c r="M248" s="154">
        <v>0</v>
      </c>
      <c r="N248" s="154">
        <v>0</v>
      </c>
      <c r="O248" s="154">
        <v>1.7394309305362647</v>
      </c>
      <c r="P248" s="154">
        <v>10.669012987190056</v>
      </c>
      <c r="Q248" s="154">
        <v>0</v>
      </c>
      <c r="R248" s="155">
        <v>0</v>
      </c>
      <c r="S248" s="156">
        <f t="shared" si="106"/>
        <v>12.408443917726322</v>
      </c>
      <c r="U248" s="201" t="s">
        <v>12</v>
      </c>
      <c r="V248" s="202">
        <v>0</v>
      </c>
      <c r="W248" s="202">
        <v>0</v>
      </c>
      <c r="X248" s="202">
        <v>0</v>
      </c>
      <c r="Y248" s="202">
        <v>0</v>
      </c>
      <c r="Z248" s="202">
        <v>0</v>
      </c>
      <c r="AA248" s="202">
        <v>0.67377598107498882</v>
      </c>
      <c r="AB248" s="202">
        <v>10.669012987190056</v>
      </c>
      <c r="AC248" s="203">
        <v>1.0656549494612759</v>
      </c>
      <c r="AD248" s="202">
        <v>0</v>
      </c>
      <c r="AE248" s="202">
        <v>0</v>
      </c>
      <c r="AF248" s="202">
        <v>0</v>
      </c>
      <c r="AG248" s="202">
        <v>0</v>
      </c>
      <c r="AH248" s="202">
        <v>1.0656549494612759</v>
      </c>
      <c r="AI248" s="204">
        <f t="shared" si="107"/>
        <v>12.408443917726322</v>
      </c>
      <c r="AJ248" s="131" t="str">
        <f t="shared" si="108"/>
        <v/>
      </c>
      <c r="BA248" s="131"/>
      <c r="BR248" s="131"/>
      <c r="CG248" s="131"/>
    </row>
    <row r="249" spans="1:85" ht="15">
      <c r="A249" s="157" t="s">
        <v>56</v>
      </c>
      <c r="B249" s="146">
        <v>0</v>
      </c>
      <c r="C249" s="146">
        <v>0</v>
      </c>
      <c r="D249" s="146">
        <v>0</v>
      </c>
      <c r="E249" s="146">
        <v>0</v>
      </c>
      <c r="F249" s="304"/>
      <c r="G249" s="146">
        <v>0</v>
      </c>
      <c r="H249" s="158">
        <v>0</v>
      </c>
      <c r="I249" s="144">
        <f t="shared" si="105"/>
        <v>0</v>
      </c>
      <c r="J249" s="139"/>
      <c r="K249" s="159" t="s">
        <v>56</v>
      </c>
      <c r="L249" s="146">
        <v>0</v>
      </c>
      <c r="M249" s="146">
        <v>0</v>
      </c>
      <c r="N249" s="146">
        <v>0</v>
      </c>
      <c r="O249" s="146">
        <v>0</v>
      </c>
      <c r="P249" s="146">
        <v>0</v>
      </c>
      <c r="Q249" s="146">
        <v>0</v>
      </c>
      <c r="R249" s="147">
        <v>0</v>
      </c>
      <c r="S249" s="148">
        <f t="shared" si="106"/>
        <v>0</v>
      </c>
      <c r="U249" s="205" t="s">
        <v>56</v>
      </c>
      <c r="V249" s="197">
        <v>0</v>
      </c>
      <c r="W249" s="197">
        <v>0</v>
      </c>
      <c r="X249" s="197">
        <v>0</v>
      </c>
      <c r="Y249" s="197">
        <v>0</v>
      </c>
      <c r="Z249" s="197">
        <v>0</v>
      </c>
      <c r="AA249" s="197">
        <v>0</v>
      </c>
      <c r="AB249" s="197">
        <v>0</v>
      </c>
      <c r="AC249" s="198">
        <v>0</v>
      </c>
      <c r="AD249" s="197">
        <v>0</v>
      </c>
      <c r="AE249" s="197">
        <v>0</v>
      </c>
      <c r="AF249" s="197">
        <v>0</v>
      </c>
      <c r="AG249" s="197">
        <v>0</v>
      </c>
      <c r="AH249" s="197">
        <v>0</v>
      </c>
      <c r="AI249" s="200">
        <f t="shared" si="107"/>
        <v>0</v>
      </c>
      <c r="AJ249" s="131" t="str">
        <f t="shared" si="108"/>
        <v/>
      </c>
      <c r="BA249" s="131"/>
      <c r="BR249" s="131"/>
      <c r="CG249" s="131"/>
    </row>
    <row r="250" spans="1:85" ht="15">
      <c r="A250" s="149" t="s">
        <v>17</v>
      </c>
      <c r="B250" s="150">
        <v>2.364611884923618</v>
      </c>
      <c r="C250" s="150">
        <v>0</v>
      </c>
      <c r="D250" s="150">
        <v>4.5012832715753772</v>
      </c>
      <c r="E250" s="150">
        <v>0.71005751837587827</v>
      </c>
      <c r="F250" s="304"/>
      <c r="G250" s="150">
        <v>0</v>
      </c>
      <c r="H250" s="151">
        <v>0</v>
      </c>
      <c r="I250" s="152">
        <f t="shared" si="105"/>
        <v>7.5759526748748733</v>
      </c>
      <c r="J250" s="139"/>
      <c r="K250" s="153" t="s">
        <v>17</v>
      </c>
      <c r="L250" s="154">
        <v>2.364611884923618</v>
      </c>
      <c r="M250" s="154">
        <v>0</v>
      </c>
      <c r="N250" s="154">
        <v>4.5012832715753772</v>
      </c>
      <c r="O250" s="154">
        <v>0.71005751837587827</v>
      </c>
      <c r="P250" s="154">
        <v>5.4805401111993654E-2</v>
      </c>
      <c r="Q250" s="154">
        <v>0</v>
      </c>
      <c r="R250" s="155">
        <v>0</v>
      </c>
      <c r="S250" s="156">
        <f t="shared" si="106"/>
        <v>7.6307580759868667</v>
      </c>
      <c r="U250" s="201" t="s">
        <v>17</v>
      </c>
      <c r="V250" s="202">
        <v>2.364611884923618</v>
      </c>
      <c r="W250" s="202">
        <v>0</v>
      </c>
      <c r="X250" s="202">
        <v>0</v>
      </c>
      <c r="Y250" s="202">
        <v>0</v>
      </c>
      <c r="Z250" s="202">
        <v>4.5012832715753772</v>
      </c>
      <c r="AA250" s="202">
        <v>0.55962160346573719</v>
      </c>
      <c r="AB250" s="202">
        <v>5.4805401111993654E-2</v>
      </c>
      <c r="AC250" s="203">
        <v>0.15043591491014111</v>
      </c>
      <c r="AD250" s="202">
        <v>0</v>
      </c>
      <c r="AE250" s="202">
        <v>0</v>
      </c>
      <c r="AF250" s="202">
        <v>0</v>
      </c>
      <c r="AG250" s="202">
        <v>0</v>
      </c>
      <c r="AH250" s="202">
        <v>0.15043591491014111</v>
      </c>
      <c r="AI250" s="204">
        <f t="shared" si="107"/>
        <v>7.6307580759868667</v>
      </c>
      <c r="AJ250" s="131" t="str">
        <f t="shared" si="108"/>
        <v/>
      </c>
      <c r="BA250" s="131"/>
      <c r="BR250" s="131"/>
      <c r="CG250" s="131"/>
    </row>
    <row r="251" spans="1:85" ht="15">
      <c r="A251" s="157" t="s">
        <v>141</v>
      </c>
      <c r="B251" s="146">
        <v>297.04449257386131</v>
      </c>
      <c r="C251" s="146">
        <v>0</v>
      </c>
      <c r="D251" s="146">
        <v>327.84545594600428</v>
      </c>
      <c r="E251" s="146">
        <v>20.221157192113733</v>
      </c>
      <c r="F251" s="304"/>
      <c r="G251" s="146">
        <v>3.2632460200919582E-2</v>
      </c>
      <c r="H251" s="158">
        <v>0</v>
      </c>
      <c r="I251" s="144">
        <f t="shared" si="105"/>
        <v>645.14373817218029</v>
      </c>
      <c r="J251" s="139"/>
      <c r="K251" s="159" t="s">
        <v>141</v>
      </c>
      <c r="L251" s="146">
        <v>297.04449257386131</v>
      </c>
      <c r="M251" s="146">
        <v>0</v>
      </c>
      <c r="N251" s="146">
        <v>327.84545594600428</v>
      </c>
      <c r="O251" s="146">
        <v>20.221157192113733</v>
      </c>
      <c r="P251" s="146">
        <v>11.001561400627004</v>
      </c>
      <c r="Q251" s="146">
        <v>3.2632460200919582E-2</v>
      </c>
      <c r="R251" s="147">
        <v>0</v>
      </c>
      <c r="S251" s="148">
        <f t="shared" si="106"/>
        <v>656.14529957280729</v>
      </c>
      <c r="U251" s="205" t="s">
        <v>141</v>
      </c>
      <c r="V251" s="197">
        <v>284.85790031182785</v>
      </c>
      <c r="W251" s="197">
        <v>10.8901771348291</v>
      </c>
      <c r="X251" s="197">
        <v>3.2632460200919582E-2</v>
      </c>
      <c r="Y251" s="197">
        <v>0</v>
      </c>
      <c r="Z251" s="197">
        <v>327.058651072271</v>
      </c>
      <c r="AA251" s="197">
        <v>13.014097065295058</v>
      </c>
      <c r="AB251" s="197">
        <v>11.001561400627004</v>
      </c>
      <c r="AC251" s="198">
        <v>9.2902801277562741</v>
      </c>
      <c r="AD251" s="197">
        <v>1.2964151272043136</v>
      </c>
      <c r="AE251" s="197">
        <v>0</v>
      </c>
      <c r="AF251" s="197">
        <v>0</v>
      </c>
      <c r="AG251" s="197">
        <v>0.78680487373328623</v>
      </c>
      <c r="AH251" s="197">
        <v>7.2070601268186749</v>
      </c>
      <c r="AI251" s="200">
        <f t="shared" si="107"/>
        <v>656.14529957280729</v>
      </c>
      <c r="AJ251" s="131" t="str">
        <f t="shared" si="108"/>
        <v/>
      </c>
      <c r="BA251" s="131"/>
      <c r="BR251" s="131"/>
      <c r="CG251" s="131"/>
    </row>
    <row r="252" spans="1:85" ht="15">
      <c r="A252" s="149" t="s">
        <v>25</v>
      </c>
      <c r="B252" s="150">
        <v>165.68129026101519</v>
      </c>
      <c r="C252" s="150">
        <v>2.4284110365945941</v>
      </c>
      <c r="D252" s="150">
        <v>308.28553678803684</v>
      </c>
      <c r="E252" s="150">
        <v>775.64192665502446</v>
      </c>
      <c r="F252" s="304"/>
      <c r="G252" s="150">
        <v>183.86068649140935</v>
      </c>
      <c r="H252" s="151">
        <v>57.190394629053344</v>
      </c>
      <c r="I252" s="152">
        <f t="shared" si="105"/>
        <v>1493.0882458611336</v>
      </c>
      <c r="J252" s="139"/>
      <c r="K252" s="153" t="s">
        <v>25</v>
      </c>
      <c r="L252" s="154">
        <v>165.68129026101519</v>
      </c>
      <c r="M252" s="154">
        <v>2.4284110365945941</v>
      </c>
      <c r="N252" s="154">
        <v>308.28553678803684</v>
      </c>
      <c r="O252" s="154">
        <v>775.64192665502446</v>
      </c>
      <c r="P252" s="154">
        <v>2.2697090600150918</v>
      </c>
      <c r="Q252" s="154">
        <v>183.86068649140935</v>
      </c>
      <c r="R252" s="155">
        <v>57.190394629053344</v>
      </c>
      <c r="S252" s="156">
        <f t="shared" si="106"/>
        <v>1495.3579549211488</v>
      </c>
      <c r="U252" s="201" t="s">
        <v>25</v>
      </c>
      <c r="V252" s="202">
        <v>24.71224202946766</v>
      </c>
      <c r="W252" s="202">
        <v>138.20695232604351</v>
      </c>
      <c r="X252" s="202">
        <v>183.86068649140935</v>
      </c>
      <c r="Y252" s="202">
        <v>2.4284110365945941</v>
      </c>
      <c r="Z252" s="202">
        <v>308.28553678803684</v>
      </c>
      <c r="AA252" s="202">
        <v>773.530779672927</v>
      </c>
      <c r="AB252" s="202">
        <v>2.2697090600150918</v>
      </c>
      <c r="AC252" s="203">
        <v>62.063637516654801</v>
      </c>
      <c r="AD252" s="202">
        <v>2.7620959055040308</v>
      </c>
      <c r="AE252" s="202">
        <v>0</v>
      </c>
      <c r="AF252" s="202">
        <v>57.190394629053344</v>
      </c>
      <c r="AG252" s="202">
        <v>0</v>
      </c>
      <c r="AH252" s="202">
        <v>2.1111469820974276</v>
      </c>
      <c r="AI252" s="204">
        <f t="shared" si="107"/>
        <v>1495.357954921149</v>
      </c>
      <c r="AJ252" s="131" t="str">
        <f t="shared" si="108"/>
        <v/>
      </c>
      <c r="BA252" s="131"/>
      <c r="BR252" s="131"/>
      <c r="CG252" s="131"/>
    </row>
    <row r="253" spans="1:85" ht="15">
      <c r="A253" s="157" t="s">
        <v>24</v>
      </c>
      <c r="B253" s="146">
        <v>9.4751128851201774</v>
      </c>
      <c r="C253" s="146">
        <v>0</v>
      </c>
      <c r="D253" s="146">
        <v>0.31896315208875503</v>
      </c>
      <c r="E253" s="146">
        <v>0</v>
      </c>
      <c r="F253" s="304"/>
      <c r="G253" s="146">
        <v>0</v>
      </c>
      <c r="H253" s="158">
        <v>0</v>
      </c>
      <c r="I253" s="144">
        <f t="shared" si="105"/>
        <v>9.7940760372089315</v>
      </c>
      <c r="J253" s="139"/>
      <c r="K253" s="159" t="s">
        <v>24</v>
      </c>
      <c r="L253" s="146">
        <v>9.4751128851201774</v>
      </c>
      <c r="M253" s="146">
        <v>0</v>
      </c>
      <c r="N253" s="146">
        <v>0.31896315208875503</v>
      </c>
      <c r="O253" s="146">
        <v>0</v>
      </c>
      <c r="P253" s="146">
        <v>0</v>
      </c>
      <c r="Q253" s="146">
        <v>0</v>
      </c>
      <c r="R253" s="147">
        <v>0</v>
      </c>
      <c r="S253" s="148">
        <f t="shared" si="106"/>
        <v>9.7940760372089315</v>
      </c>
      <c r="U253" s="205" t="s">
        <v>24</v>
      </c>
      <c r="V253" s="197">
        <v>9.4042417213370264</v>
      </c>
      <c r="W253" s="197">
        <v>0</v>
      </c>
      <c r="X253" s="197">
        <v>0</v>
      </c>
      <c r="Y253" s="197">
        <v>0</v>
      </c>
      <c r="Z253" s="197">
        <v>0.30901298783096487</v>
      </c>
      <c r="AA253" s="197">
        <v>0</v>
      </c>
      <c r="AB253" s="197">
        <v>0</v>
      </c>
      <c r="AC253" s="198">
        <v>8.0821328040941345E-2</v>
      </c>
      <c r="AD253" s="197">
        <v>7.0871163783151184E-2</v>
      </c>
      <c r="AE253" s="197">
        <v>0</v>
      </c>
      <c r="AF253" s="197">
        <v>0</v>
      </c>
      <c r="AG253" s="197">
        <v>9.950164257790153E-3</v>
      </c>
      <c r="AH253" s="197">
        <v>0</v>
      </c>
      <c r="AI253" s="200">
        <f t="shared" si="107"/>
        <v>9.7940760372089333</v>
      </c>
      <c r="AJ253" s="131" t="str">
        <f t="shared" si="108"/>
        <v/>
      </c>
      <c r="BA253" s="131"/>
      <c r="BR253" s="131"/>
      <c r="CG253" s="131"/>
    </row>
    <row r="254" spans="1:85" ht="15">
      <c r="A254" s="149" t="s">
        <v>57</v>
      </c>
      <c r="B254" s="150">
        <v>7.8018003614416399E-3</v>
      </c>
      <c r="C254" s="150">
        <v>0</v>
      </c>
      <c r="D254" s="150">
        <v>1.401521023013467E-4</v>
      </c>
      <c r="E254" s="150">
        <v>0</v>
      </c>
      <c r="F254" s="304"/>
      <c r="G254" s="150">
        <v>0</v>
      </c>
      <c r="H254" s="151">
        <v>0</v>
      </c>
      <c r="I254" s="152">
        <f t="shared" si="105"/>
        <v>7.9419524637429871E-3</v>
      </c>
      <c r="J254" s="139"/>
      <c r="K254" s="153" t="s">
        <v>57</v>
      </c>
      <c r="L254" s="154">
        <v>7.8018003614416399E-3</v>
      </c>
      <c r="M254" s="154">
        <v>0</v>
      </c>
      <c r="N254" s="154">
        <v>1.401521023013467E-4</v>
      </c>
      <c r="O254" s="154">
        <v>0</v>
      </c>
      <c r="P254" s="154">
        <v>0</v>
      </c>
      <c r="Q254" s="154">
        <v>0</v>
      </c>
      <c r="R254" s="155">
        <v>0</v>
      </c>
      <c r="S254" s="156">
        <f t="shared" si="106"/>
        <v>7.9419524637429871E-3</v>
      </c>
      <c r="U254" s="201" t="s">
        <v>57</v>
      </c>
      <c r="V254" s="202">
        <v>7.8018003614416399E-3</v>
      </c>
      <c r="W254" s="202">
        <v>0</v>
      </c>
      <c r="X254" s="202">
        <v>0</v>
      </c>
      <c r="Y254" s="202">
        <v>0</v>
      </c>
      <c r="Z254" s="202">
        <v>1.401521023013467E-4</v>
      </c>
      <c r="AA254" s="202">
        <v>0</v>
      </c>
      <c r="AB254" s="202">
        <v>0</v>
      </c>
      <c r="AC254" s="203">
        <v>0</v>
      </c>
      <c r="AD254" s="202">
        <v>0</v>
      </c>
      <c r="AE254" s="202">
        <v>0</v>
      </c>
      <c r="AF254" s="202">
        <v>0</v>
      </c>
      <c r="AG254" s="202">
        <v>0</v>
      </c>
      <c r="AH254" s="202">
        <v>0</v>
      </c>
      <c r="AI254" s="204">
        <f t="shared" si="107"/>
        <v>7.9419524637429871E-3</v>
      </c>
      <c r="AJ254" s="131" t="str">
        <f t="shared" si="108"/>
        <v/>
      </c>
      <c r="BA254" s="131"/>
      <c r="BR254" s="131"/>
      <c r="CG254" s="131"/>
    </row>
    <row r="255" spans="1:85" ht="15">
      <c r="A255" s="157" t="s">
        <v>22</v>
      </c>
      <c r="B255" s="146">
        <v>12.497815320934617</v>
      </c>
      <c r="C255" s="146">
        <v>0</v>
      </c>
      <c r="D255" s="146">
        <v>1.2144221135327971</v>
      </c>
      <c r="E255" s="146">
        <v>0</v>
      </c>
      <c r="F255" s="304"/>
      <c r="G255" s="146">
        <v>0</v>
      </c>
      <c r="H255" s="158">
        <v>0</v>
      </c>
      <c r="I255" s="144">
        <f t="shared" si="105"/>
        <v>13.712237434467413</v>
      </c>
      <c r="J255" s="139"/>
      <c r="K255" s="159" t="s">
        <v>22</v>
      </c>
      <c r="L255" s="146">
        <v>12.497815320934617</v>
      </c>
      <c r="M255" s="146">
        <v>0</v>
      </c>
      <c r="N255" s="146">
        <v>1.2144221135327971</v>
      </c>
      <c r="O255" s="146">
        <v>0</v>
      </c>
      <c r="P255" s="146">
        <v>4.5503315088510448</v>
      </c>
      <c r="Q255" s="146">
        <v>0</v>
      </c>
      <c r="R255" s="147">
        <v>0</v>
      </c>
      <c r="S255" s="148">
        <f t="shared" si="106"/>
        <v>18.262568943318456</v>
      </c>
      <c r="U255" s="205" t="s">
        <v>22</v>
      </c>
      <c r="V255" s="197">
        <v>12.497815320934617</v>
      </c>
      <c r="W255" s="197">
        <v>0</v>
      </c>
      <c r="X255" s="197">
        <v>0</v>
      </c>
      <c r="Y255" s="197">
        <v>0</v>
      </c>
      <c r="Z255" s="197">
        <v>1.2144221135327971</v>
      </c>
      <c r="AA255" s="197">
        <v>0</v>
      </c>
      <c r="AB255" s="197">
        <v>4.5503315088510448</v>
      </c>
      <c r="AC255" s="198">
        <v>0</v>
      </c>
      <c r="AD255" s="197">
        <v>0</v>
      </c>
      <c r="AE255" s="197">
        <v>0</v>
      </c>
      <c r="AF255" s="197">
        <v>0</v>
      </c>
      <c r="AG255" s="197">
        <v>0</v>
      </c>
      <c r="AH255" s="197">
        <v>0</v>
      </c>
      <c r="AI255" s="200">
        <f t="shared" si="107"/>
        <v>18.262568943318456</v>
      </c>
      <c r="AJ255" s="131" t="str">
        <f t="shared" si="108"/>
        <v/>
      </c>
      <c r="BA255" s="131"/>
      <c r="BR255" s="131"/>
      <c r="CG255" s="131"/>
    </row>
    <row r="256" spans="1:85" ht="15">
      <c r="A256" s="149" t="s">
        <v>21</v>
      </c>
      <c r="B256" s="150">
        <v>2.0713109838922487E-3</v>
      </c>
      <c r="C256" s="150">
        <v>0</v>
      </c>
      <c r="D256" s="150">
        <v>2.0127084600366863E-4</v>
      </c>
      <c r="E256" s="150">
        <v>0</v>
      </c>
      <c r="F256" s="304"/>
      <c r="G256" s="150">
        <v>0</v>
      </c>
      <c r="H256" s="151">
        <v>0</v>
      </c>
      <c r="I256" s="152">
        <f t="shared" si="105"/>
        <v>2.2725818298959173E-3</v>
      </c>
      <c r="J256" s="139"/>
      <c r="K256" s="153" t="s">
        <v>21</v>
      </c>
      <c r="L256" s="154">
        <v>2.0713109838922487E-3</v>
      </c>
      <c r="M256" s="154">
        <v>0</v>
      </c>
      <c r="N256" s="154">
        <v>2.0127084600366863E-4</v>
      </c>
      <c r="O256" s="154">
        <v>0</v>
      </c>
      <c r="P256" s="154">
        <v>0</v>
      </c>
      <c r="Q256" s="154">
        <v>0</v>
      </c>
      <c r="R256" s="155">
        <v>0</v>
      </c>
      <c r="S256" s="156">
        <f t="shared" si="106"/>
        <v>2.2725818298959173E-3</v>
      </c>
      <c r="U256" s="201" t="s">
        <v>58</v>
      </c>
      <c r="V256" s="202">
        <v>2.0713109838922487E-3</v>
      </c>
      <c r="W256" s="202">
        <v>0</v>
      </c>
      <c r="X256" s="202">
        <v>0</v>
      </c>
      <c r="Y256" s="202">
        <v>0</v>
      </c>
      <c r="Z256" s="202">
        <v>2.0127084600366863E-4</v>
      </c>
      <c r="AA256" s="202">
        <v>0</v>
      </c>
      <c r="AB256" s="202">
        <v>0</v>
      </c>
      <c r="AC256" s="203">
        <v>0</v>
      </c>
      <c r="AD256" s="202">
        <v>0</v>
      </c>
      <c r="AE256" s="202">
        <v>0</v>
      </c>
      <c r="AF256" s="202">
        <v>0</v>
      </c>
      <c r="AG256" s="202">
        <v>0</v>
      </c>
      <c r="AH256" s="202">
        <v>0</v>
      </c>
      <c r="AI256" s="204">
        <f t="shared" si="107"/>
        <v>2.2725818298959173E-3</v>
      </c>
      <c r="AJ256" s="131" t="str">
        <f t="shared" si="108"/>
        <v/>
      </c>
      <c r="BA256" s="131"/>
      <c r="BR256" s="131"/>
      <c r="CG256" s="131"/>
    </row>
    <row r="257" spans="1:85" ht="15">
      <c r="A257" s="160" t="s">
        <v>61</v>
      </c>
      <c r="B257" s="146">
        <v>2.0295502096372169</v>
      </c>
      <c r="C257" s="146">
        <v>0</v>
      </c>
      <c r="D257" s="146">
        <v>0</v>
      </c>
      <c r="E257" s="146">
        <v>0</v>
      </c>
      <c r="F257" s="304"/>
      <c r="G257" s="146">
        <v>0</v>
      </c>
      <c r="H257" s="158">
        <v>0</v>
      </c>
      <c r="I257" s="144">
        <f t="shared" si="105"/>
        <v>2.0295502096372169</v>
      </c>
      <c r="J257" s="139"/>
      <c r="K257" s="161" t="s">
        <v>61</v>
      </c>
      <c r="L257" s="146">
        <v>2.0295502096372169</v>
      </c>
      <c r="M257" s="146">
        <v>0</v>
      </c>
      <c r="N257" s="146">
        <v>0</v>
      </c>
      <c r="O257" s="146">
        <v>0</v>
      </c>
      <c r="P257" s="146">
        <v>0</v>
      </c>
      <c r="Q257" s="146">
        <v>0</v>
      </c>
      <c r="R257" s="147">
        <v>0</v>
      </c>
      <c r="S257" s="148">
        <f t="shared" si="106"/>
        <v>2.0295502096372169</v>
      </c>
      <c r="U257" s="206" t="s">
        <v>59</v>
      </c>
      <c r="V257" s="197">
        <v>2.0276754224861127</v>
      </c>
      <c r="W257" s="197">
        <v>0</v>
      </c>
      <c r="X257" s="197">
        <v>0</v>
      </c>
      <c r="Y257" s="197">
        <v>0</v>
      </c>
      <c r="Z257" s="197">
        <v>0</v>
      </c>
      <c r="AA257" s="197">
        <v>0</v>
      </c>
      <c r="AB257" s="197">
        <v>0</v>
      </c>
      <c r="AC257" s="198">
        <v>1.8747871511040257E-3</v>
      </c>
      <c r="AD257" s="199">
        <v>1.8747871511040257E-3</v>
      </c>
      <c r="AE257" s="199">
        <v>0</v>
      </c>
      <c r="AF257" s="199">
        <v>0</v>
      </c>
      <c r="AG257" s="199">
        <v>0</v>
      </c>
      <c r="AH257" s="199">
        <v>0</v>
      </c>
      <c r="AI257" s="200">
        <f t="shared" si="107"/>
        <v>2.0295502096372169</v>
      </c>
      <c r="AJ257" s="131" t="str">
        <f t="shared" si="108"/>
        <v/>
      </c>
      <c r="BA257" s="131"/>
      <c r="BR257" s="131"/>
      <c r="CG257" s="131"/>
    </row>
    <row r="258" spans="1:85">
      <c r="A258" s="162" t="s">
        <v>23</v>
      </c>
      <c r="B258" s="163">
        <v>2.0295502096372169</v>
      </c>
      <c r="C258" s="163">
        <v>0</v>
      </c>
      <c r="D258" s="163">
        <v>0</v>
      </c>
      <c r="E258" s="163">
        <v>0</v>
      </c>
      <c r="F258" s="304"/>
      <c r="G258" s="163">
        <v>0</v>
      </c>
      <c r="H258" s="164">
        <v>0</v>
      </c>
      <c r="I258" s="165">
        <f t="shared" si="105"/>
        <v>2.0295502096372169</v>
      </c>
      <c r="J258" s="139"/>
      <c r="K258" s="166" t="s">
        <v>23</v>
      </c>
      <c r="L258" s="167">
        <v>2.0295502096372169</v>
      </c>
      <c r="M258" s="167">
        <v>0</v>
      </c>
      <c r="N258" s="167">
        <v>0</v>
      </c>
      <c r="O258" s="167">
        <v>0</v>
      </c>
      <c r="P258" s="167">
        <v>0</v>
      </c>
      <c r="Q258" s="167">
        <v>0</v>
      </c>
      <c r="R258" s="168">
        <v>0</v>
      </c>
      <c r="S258" s="169">
        <f t="shared" si="106"/>
        <v>2.0295502096372169</v>
      </c>
      <c r="U258" s="207" t="s">
        <v>62</v>
      </c>
      <c r="V258" s="208">
        <v>2.0276754224861127</v>
      </c>
      <c r="W258" s="208">
        <v>0</v>
      </c>
      <c r="X258" s="208">
        <v>0</v>
      </c>
      <c r="Y258" s="208">
        <v>0</v>
      </c>
      <c r="Z258" s="208">
        <v>0</v>
      </c>
      <c r="AA258" s="208">
        <v>0</v>
      </c>
      <c r="AB258" s="208">
        <v>0</v>
      </c>
      <c r="AC258" s="208">
        <v>1.8747871511040257E-3</v>
      </c>
      <c r="AD258" s="208">
        <v>1.8747871511040257E-3</v>
      </c>
      <c r="AE258" s="208">
        <v>0</v>
      </c>
      <c r="AF258" s="208">
        <v>0</v>
      </c>
      <c r="AG258" s="208">
        <v>0</v>
      </c>
      <c r="AH258" s="92">
        <v>0</v>
      </c>
      <c r="AI258" s="209">
        <f t="shared" si="107"/>
        <v>2.0295502096372169</v>
      </c>
      <c r="AJ258" s="131" t="str">
        <f t="shared" si="108"/>
        <v/>
      </c>
      <c r="BA258" s="131"/>
      <c r="BR258" s="131"/>
      <c r="CG258" s="131"/>
    </row>
    <row r="259" spans="1:85">
      <c r="A259" s="170" t="s">
        <v>19</v>
      </c>
      <c r="B259" s="171">
        <v>0</v>
      </c>
      <c r="C259" s="171">
        <v>0</v>
      </c>
      <c r="D259" s="171">
        <v>0</v>
      </c>
      <c r="E259" s="171">
        <v>0</v>
      </c>
      <c r="F259" s="304"/>
      <c r="G259" s="171">
        <v>0</v>
      </c>
      <c r="H259" s="172">
        <v>0</v>
      </c>
      <c r="I259" s="173">
        <f t="shared" si="105"/>
        <v>0</v>
      </c>
      <c r="J259" s="139"/>
      <c r="K259" s="174" t="s">
        <v>19</v>
      </c>
      <c r="L259" s="171">
        <v>0</v>
      </c>
      <c r="M259" s="171">
        <v>0</v>
      </c>
      <c r="N259" s="171">
        <v>0</v>
      </c>
      <c r="O259" s="171">
        <v>0</v>
      </c>
      <c r="P259" s="171">
        <v>0</v>
      </c>
      <c r="Q259" s="171">
        <v>0</v>
      </c>
      <c r="R259" s="175">
        <v>0</v>
      </c>
      <c r="S259" s="176">
        <f t="shared" si="106"/>
        <v>0</v>
      </c>
      <c r="U259" s="210" t="s">
        <v>19</v>
      </c>
      <c r="V259" s="211">
        <v>0</v>
      </c>
      <c r="W259" s="211">
        <v>0</v>
      </c>
      <c r="X259" s="211">
        <v>0</v>
      </c>
      <c r="Y259" s="211">
        <v>0</v>
      </c>
      <c r="Z259" s="211">
        <v>0</v>
      </c>
      <c r="AA259" s="211">
        <v>0</v>
      </c>
      <c r="AB259" s="211">
        <v>0</v>
      </c>
      <c r="AC259" s="211">
        <v>0</v>
      </c>
      <c r="AD259" s="212">
        <v>0</v>
      </c>
      <c r="AE259" s="212">
        <v>0</v>
      </c>
      <c r="AF259" s="212">
        <v>0</v>
      </c>
      <c r="AG259" s="212">
        <v>0</v>
      </c>
      <c r="AH259" s="212">
        <v>0</v>
      </c>
      <c r="AI259" s="213">
        <f t="shared" si="107"/>
        <v>0</v>
      </c>
      <c r="AJ259" s="131" t="str">
        <f t="shared" si="108"/>
        <v/>
      </c>
      <c r="BA259" s="131"/>
      <c r="BR259" s="131"/>
      <c r="CG259" s="131"/>
    </row>
    <row r="260" spans="1:85">
      <c r="A260" s="162" t="s">
        <v>20</v>
      </c>
      <c r="B260" s="163">
        <v>0</v>
      </c>
      <c r="C260" s="163">
        <v>0</v>
      </c>
      <c r="D260" s="163">
        <v>0</v>
      </c>
      <c r="E260" s="163">
        <v>0</v>
      </c>
      <c r="F260" s="304"/>
      <c r="G260" s="163">
        <v>0</v>
      </c>
      <c r="H260" s="164">
        <v>0</v>
      </c>
      <c r="I260" s="165">
        <f t="shared" si="105"/>
        <v>0</v>
      </c>
      <c r="J260" s="139"/>
      <c r="K260" s="166" t="s">
        <v>20</v>
      </c>
      <c r="L260" s="167">
        <v>0</v>
      </c>
      <c r="M260" s="167">
        <v>0</v>
      </c>
      <c r="N260" s="167">
        <v>0</v>
      </c>
      <c r="O260" s="167">
        <v>0</v>
      </c>
      <c r="P260" s="167">
        <v>0</v>
      </c>
      <c r="Q260" s="167">
        <v>0</v>
      </c>
      <c r="R260" s="168">
        <v>0</v>
      </c>
      <c r="S260" s="169">
        <f t="shared" si="106"/>
        <v>0</v>
      </c>
      <c r="U260" s="207" t="s">
        <v>20</v>
      </c>
      <c r="V260" s="208">
        <v>0</v>
      </c>
      <c r="W260" s="208">
        <v>0</v>
      </c>
      <c r="X260" s="208">
        <v>0</v>
      </c>
      <c r="Y260" s="208">
        <v>0</v>
      </c>
      <c r="Z260" s="208">
        <v>0</v>
      </c>
      <c r="AA260" s="208">
        <v>0</v>
      </c>
      <c r="AB260" s="208">
        <v>0</v>
      </c>
      <c r="AC260" s="208">
        <v>0</v>
      </c>
      <c r="AD260" s="208">
        <v>0</v>
      </c>
      <c r="AE260" s="208">
        <v>0</v>
      </c>
      <c r="AF260" s="208">
        <v>0</v>
      </c>
      <c r="AG260" s="208">
        <v>0</v>
      </c>
      <c r="AH260" s="92">
        <v>0</v>
      </c>
      <c r="AI260" s="209">
        <f t="shared" si="107"/>
        <v>0</v>
      </c>
      <c r="AJ260" s="131" t="str">
        <f t="shared" si="108"/>
        <v/>
      </c>
      <c r="BA260" s="131"/>
      <c r="BR260" s="131"/>
      <c r="CG260" s="131"/>
    </row>
    <row r="261" spans="1:85" ht="15" thickBot="1">
      <c r="A261" s="177" t="s">
        <v>11</v>
      </c>
      <c r="B261" s="178">
        <v>0</v>
      </c>
      <c r="C261" s="178">
        <v>0</v>
      </c>
      <c r="D261" s="178">
        <v>0</v>
      </c>
      <c r="E261" s="178">
        <v>0</v>
      </c>
      <c r="F261" s="305"/>
      <c r="G261" s="178">
        <v>0</v>
      </c>
      <c r="H261" s="179">
        <v>0</v>
      </c>
      <c r="I261" s="180">
        <f t="shared" si="105"/>
        <v>0</v>
      </c>
      <c r="J261" s="139"/>
      <c r="K261" s="181" t="s">
        <v>11</v>
      </c>
      <c r="L261" s="178">
        <v>0</v>
      </c>
      <c r="M261" s="178">
        <v>0</v>
      </c>
      <c r="N261" s="178">
        <v>0</v>
      </c>
      <c r="O261" s="178">
        <v>0</v>
      </c>
      <c r="P261" s="178">
        <v>0</v>
      </c>
      <c r="Q261" s="178">
        <v>0</v>
      </c>
      <c r="R261" s="182">
        <v>0</v>
      </c>
      <c r="S261" s="183">
        <f t="shared" si="106"/>
        <v>0</v>
      </c>
      <c r="U261" s="210" t="s">
        <v>11</v>
      </c>
      <c r="V261" s="211">
        <v>0</v>
      </c>
      <c r="W261" s="211">
        <v>0</v>
      </c>
      <c r="X261" s="211">
        <v>0</v>
      </c>
      <c r="Y261" s="211">
        <v>0</v>
      </c>
      <c r="Z261" s="211">
        <v>0</v>
      </c>
      <c r="AA261" s="211">
        <v>0</v>
      </c>
      <c r="AB261" s="211">
        <v>0</v>
      </c>
      <c r="AC261" s="211">
        <v>0</v>
      </c>
      <c r="AD261" s="212">
        <v>0</v>
      </c>
      <c r="AE261" s="212">
        <v>0</v>
      </c>
      <c r="AF261" s="212">
        <v>0</v>
      </c>
      <c r="AG261" s="212">
        <v>0</v>
      </c>
      <c r="AH261" s="212">
        <v>0</v>
      </c>
      <c r="AI261" s="213">
        <f t="shared" si="107"/>
        <v>0</v>
      </c>
      <c r="AJ261" s="131" t="str">
        <f t="shared" si="108"/>
        <v/>
      </c>
      <c r="BA261" s="131"/>
      <c r="BR261" s="131"/>
      <c r="CG261" s="131"/>
    </row>
    <row r="262" spans="1:85" ht="15">
      <c r="A262" s="184" t="s">
        <v>26</v>
      </c>
      <c r="B262" s="185">
        <f>SUM(B241:B257)</f>
        <v>502.29766337345495</v>
      </c>
      <c r="C262" s="185">
        <f t="shared" ref="C262:I262" si="109">SUM(C241:C257)</f>
        <v>2.4337113427984689</v>
      </c>
      <c r="D262" s="185">
        <f t="shared" si="109"/>
        <v>647.87755587048662</v>
      </c>
      <c r="E262" s="185">
        <f t="shared" si="109"/>
        <v>814.49368996786586</v>
      </c>
      <c r="F262" s="185">
        <f t="shared" si="109"/>
        <v>0</v>
      </c>
      <c r="G262" s="185">
        <f t="shared" si="109"/>
        <v>183.89331895161027</v>
      </c>
      <c r="H262" s="187">
        <f t="shared" si="109"/>
        <v>57.190394629053344</v>
      </c>
      <c r="I262" s="144">
        <f t="shared" si="109"/>
        <v>2208.1863341352696</v>
      </c>
      <c r="J262" s="139"/>
      <c r="K262" s="186" t="s">
        <v>26</v>
      </c>
      <c r="L262" s="185">
        <f>SUM(L241:L257)</f>
        <v>502.29766337345495</v>
      </c>
      <c r="M262" s="185">
        <f t="shared" ref="M262:S262" si="110">SUM(M241:M257)</f>
        <v>2.4337113427984689</v>
      </c>
      <c r="N262" s="185">
        <f t="shared" si="110"/>
        <v>647.87755587048662</v>
      </c>
      <c r="O262" s="185">
        <f t="shared" si="110"/>
        <v>814.49368996786586</v>
      </c>
      <c r="P262" s="185">
        <f t="shared" si="110"/>
        <v>88.412554901585722</v>
      </c>
      <c r="Q262" s="185">
        <f t="shared" si="110"/>
        <v>183.89331895161027</v>
      </c>
      <c r="R262" s="187">
        <f t="shared" si="110"/>
        <v>57.190394629053344</v>
      </c>
      <c r="S262" s="188">
        <f t="shared" si="110"/>
        <v>2296.5988890368553</v>
      </c>
      <c r="T262" s="131" t="str">
        <f>IF(ABS(S262-AI262)&gt;0.01,S262-AI262,"")</f>
        <v/>
      </c>
      <c r="U262" s="214" t="s">
        <v>60</v>
      </c>
      <c r="V262" s="215">
        <f>SUM(V241:V257)</f>
        <v>348.95853838860876</v>
      </c>
      <c r="W262" s="215">
        <f t="shared" ref="W262:AH262" si="111">SUM(W241:W257)</f>
        <v>149.09712946087259</v>
      </c>
      <c r="X262" s="215">
        <f t="shared" si="111"/>
        <v>183.89331895161027</v>
      </c>
      <c r="Y262" s="215">
        <f t="shared" si="111"/>
        <v>2.4337113427984689</v>
      </c>
      <c r="Z262" s="215">
        <f t="shared" si="111"/>
        <v>647.08080083249558</v>
      </c>
      <c r="AA262" s="215">
        <f t="shared" si="111"/>
        <v>791.2350507361914</v>
      </c>
      <c r="AB262" s="215">
        <f t="shared" si="111"/>
        <v>88.412554901585722</v>
      </c>
      <c r="AC262" s="215">
        <f t="shared" si="111"/>
        <v>85.487784422692371</v>
      </c>
      <c r="AD262" s="216">
        <f t="shared" si="111"/>
        <v>4.2419955239735518</v>
      </c>
      <c r="AE262" s="216">
        <f t="shared" si="111"/>
        <v>0</v>
      </c>
      <c r="AF262" s="216">
        <f t="shared" si="111"/>
        <v>57.190394629053344</v>
      </c>
      <c r="AG262" s="216">
        <f t="shared" si="111"/>
        <v>0.79675503799107639</v>
      </c>
      <c r="AH262" s="216">
        <f t="shared" si="111"/>
        <v>23.25863923167439</v>
      </c>
      <c r="AI262" s="217">
        <f>SUM(V262:AC262)</f>
        <v>2296.5988890368553</v>
      </c>
      <c r="AJ262" s="131" t="str">
        <f t="shared" si="108"/>
        <v/>
      </c>
      <c r="BA262" s="131"/>
      <c r="BR262" s="131"/>
      <c r="CG262" s="131"/>
    </row>
    <row r="263" spans="1:85" s="2" customFormat="1" ht="15" thickBot="1">
      <c r="A263" s="15" t="s">
        <v>100</v>
      </c>
      <c r="B263" s="100">
        <f>IF($I262=0,"-",B262/$I262)</f>
        <v>0.2274706874183042</v>
      </c>
      <c r="C263" s="100">
        <f t="shared" ref="C263:H263" si="112">IF($I262=0,"-",C262/$I262)</f>
        <v>1.1021313306657681E-3</v>
      </c>
      <c r="D263" s="100">
        <f t="shared" si="112"/>
        <v>0.29339804610474451</v>
      </c>
      <c r="E263" s="100">
        <f t="shared" si="112"/>
        <v>0.36885188418069947</v>
      </c>
      <c r="F263" s="100">
        <f t="shared" si="112"/>
        <v>0</v>
      </c>
      <c r="G263" s="100">
        <f t="shared" si="112"/>
        <v>8.327798977327848E-2</v>
      </c>
      <c r="H263" s="101">
        <f t="shared" si="112"/>
        <v>2.5899261192307496E-2</v>
      </c>
      <c r="I263" s="102">
        <f>SUM(B263:H263)</f>
        <v>0.99999999999999989</v>
      </c>
      <c r="J263" s="131"/>
      <c r="K263" s="27" t="s">
        <v>100</v>
      </c>
      <c r="L263" s="76">
        <f t="shared" ref="L263:R263" si="113">IF($S262=0,"-",L262/$S262)</f>
        <v>0.21871370998707915</v>
      </c>
      <c r="M263" s="76">
        <f t="shared" si="113"/>
        <v>1.0597023948832073E-3</v>
      </c>
      <c r="N263" s="76">
        <f t="shared" si="113"/>
        <v>0.28210305202324326</v>
      </c>
      <c r="O263" s="76">
        <f t="shared" si="113"/>
        <v>0.35465213096460529</v>
      </c>
      <c r="P263" s="76">
        <f t="shared" si="113"/>
        <v>3.8497168714848616E-2</v>
      </c>
      <c r="Q263" s="76">
        <f t="shared" si="113"/>
        <v>8.007202295074313E-2</v>
      </c>
      <c r="R263" s="77">
        <f t="shared" si="113"/>
        <v>2.4902212964597305E-2</v>
      </c>
      <c r="S263" s="78">
        <f>SUM(L263:R263)</f>
        <v>1</v>
      </c>
      <c r="U263" s="36" t="s">
        <v>100</v>
      </c>
      <c r="V263" s="103">
        <f>+V262/$AI262</f>
        <v>0.15194579256064802</v>
      </c>
      <c r="W263" s="103">
        <f t="shared" ref="W263:AH263" si="114">+W262/$AI262</f>
        <v>6.4920840192255233E-2</v>
      </c>
      <c r="X263" s="103">
        <f t="shared" si="114"/>
        <v>8.007202295074313E-2</v>
      </c>
      <c r="Y263" s="103">
        <f t="shared" si="114"/>
        <v>1.0597023948832073E-3</v>
      </c>
      <c r="Z263" s="103">
        <f t="shared" si="114"/>
        <v>0.28175612377129883</v>
      </c>
      <c r="AA263" s="103">
        <f t="shared" si="114"/>
        <v>0.34452470325282553</v>
      </c>
      <c r="AB263" s="103">
        <f t="shared" si="114"/>
        <v>3.8497168714848616E-2</v>
      </c>
      <c r="AC263" s="103">
        <f t="shared" si="114"/>
        <v>3.7223646162497327E-2</v>
      </c>
      <c r="AD263" s="103">
        <f t="shared" si="114"/>
        <v>1.8470772341758618E-3</v>
      </c>
      <c r="AE263" s="103">
        <f t="shared" si="114"/>
        <v>0</v>
      </c>
      <c r="AF263" s="103">
        <f t="shared" si="114"/>
        <v>2.4902212964597305E-2</v>
      </c>
      <c r="AG263" s="103">
        <f t="shared" si="114"/>
        <v>3.4692825194443009E-4</v>
      </c>
      <c r="AH263" s="103">
        <f t="shared" si="114"/>
        <v>1.012742771177973E-2</v>
      </c>
      <c r="AI263" s="104">
        <f>SUM(V263:AC263)</f>
        <v>0.99999999999999989</v>
      </c>
      <c r="AJ263" s="2" t="str">
        <f t="shared" si="108"/>
        <v/>
      </c>
    </row>
    <row r="264" spans="1:85" ht="15" thickBot="1">
      <c r="A264" s="218"/>
      <c r="B264" s="218"/>
      <c r="C264" s="218"/>
      <c r="D264" s="218"/>
      <c r="E264" s="218"/>
      <c r="F264" s="218"/>
      <c r="G264" s="218"/>
      <c r="H264" s="218"/>
      <c r="I264" s="218"/>
      <c r="K264" s="218"/>
      <c r="L264" s="218"/>
      <c r="M264" s="218"/>
      <c r="N264" s="218"/>
      <c r="O264" s="218"/>
      <c r="P264" s="218"/>
      <c r="Q264" s="218"/>
      <c r="R264" s="218"/>
      <c r="S264" s="218"/>
      <c r="AI264" s="139"/>
      <c r="BA264" s="131"/>
      <c r="BR264" s="131"/>
      <c r="CG264" s="131"/>
    </row>
    <row r="265" spans="1:85" ht="28.5">
      <c r="A265" s="328" t="s">
        <v>34</v>
      </c>
      <c r="B265" s="135" t="s">
        <v>0</v>
      </c>
      <c r="C265" s="135" t="s">
        <v>1</v>
      </c>
      <c r="D265" s="135" t="s">
        <v>2</v>
      </c>
      <c r="E265" s="135" t="s">
        <v>3</v>
      </c>
      <c r="F265" s="135" t="s">
        <v>27</v>
      </c>
      <c r="G265" s="135" t="s">
        <v>4</v>
      </c>
      <c r="H265" s="135" t="s">
        <v>5</v>
      </c>
      <c r="I265" s="136" t="s">
        <v>6</v>
      </c>
      <c r="K265" s="330" t="s">
        <v>34</v>
      </c>
      <c r="L265" s="137" t="s">
        <v>0</v>
      </c>
      <c r="M265" s="137" t="s">
        <v>1</v>
      </c>
      <c r="N265" s="137" t="s">
        <v>2</v>
      </c>
      <c r="O265" s="137" t="s">
        <v>3</v>
      </c>
      <c r="P265" s="137" t="s">
        <v>27</v>
      </c>
      <c r="Q265" s="137" t="s">
        <v>4</v>
      </c>
      <c r="R265" s="137" t="s">
        <v>5</v>
      </c>
      <c r="S265" s="138" t="s">
        <v>6</v>
      </c>
      <c r="U265" s="332" t="s">
        <v>34</v>
      </c>
      <c r="V265" s="190" t="s">
        <v>69</v>
      </c>
      <c r="W265" s="190" t="s">
        <v>70</v>
      </c>
      <c r="X265" s="190" t="s">
        <v>4</v>
      </c>
      <c r="Y265" s="190" t="s">
        <v>1</v>
      </c>
      <c r="Z265" s="190" t="s">
        <v>2</v>
      </c>
      <c r="AA265" s="190" t="s">
        <v>3</v>
      </c>
      <c r="AB265" s="190" t="s">
        <v>52</v>
      </c>
      <c r="AC265" s="190" t="s">
        <v>64</v>
      </c>
      <c r="AD265" s="191" t="s">
        <v>72</v>
      </c>
      <c r="AE265" s="191" t="s">
        <v>79</v>
      </c>
      <c r="AF265" s="191" t="s">
        <v>73</v>
      </c>
      <c r="AG265" s="191" t="s">
        <v>80</v>
      </c>
      <c r="AH265" s="191" t="s">
        <v>81</v>
      </c>
      <c r="AI265" s="192" t="s">
        <v>60</v>
      </c>
      <c r="BA265" s="131"/>
      <c r="BR265" s="131"/>
      <c r="CG265" s="131"/>
    </row>
    <row r="266" spans="1:85" ht="15">
      <c r="A266" s="329" t="s">
        <v>34</v>
      </c>
      <c r="B266" s="294" t="s">
        <v>109</v>
      </c>
      <c r="C266" s="295"/>
      <c r="D266" s="295"/>
      <c r="E266" s="295"/>
      <c r="F266" s="295"/>
      <c r="G266" s="295"/>
      <c r="H266" s="295"/>
      <c r="I266" s="296"/>
      <c r="K266" s="331" t="s">
        <v>34</v>
      </c>
      <c r="L266" s="297" t="s">
        <v>109</v>
      </c>
      <c r="M266" s="298"/>
      <c r="N266" s="298"/>
      <c r="O266" s="298"/>
      <c r="P266" s="298"/>
      <c r="Q266" s="298"/>
      <c r="R266" s="298"/>
      <c r="S266" s="299"/>
      <c r="U266" s="333" t="s">
        <v>34</v>
      </c>
      <c r="V266" s="326" t="s">
        <v>109</v>
      </c>
      <c r="W266" s="326"/>
      <c r="X266" s="326"/>
      <c r="Y266" s="326"/>
      <c r="Z266" s="326"/>
      <c r="AA266" s="326"/>
      <c r="AB266" s="326"/>
      <c r="AC266" s="326"/>
      <c r="AD266" s="326"/>
      <c r="AE266" s="326"/>
      <c r="AF266" s="326"/>
      <c r="AG266" s="326"/>
      <c r="AH266" s="326"/>
      <c r="AI266" s="327"/>
      <c r="BA266" s="131"/>
      <c r="BR266" s="131"/>
      <c r="CG266" s="131"/>
    </row>
    <row r="267" spans="1:85" ht="15">
      <c r="A267" s="141" t="s">
        <v>7</v>
      </c>
      <c r="B267" s="142">
        <v>7.9506182974534122E-3</v>
      </c>
      <c r="C267" s="142">
        <v>0</v>
      </c>
      <c r="D267" s="142">
        <v>0</v>
      </c>
      <c r="E267" s="142">
        <v>0</v>
      </c>
      <c r="F267" s="303"/>
      <c r="G267" s="142">
        <v>0</v>
      </c>
      <c r="H267" s="143">
        <v>0</v>
      </c>
      <c r="I267" s="144">
        <f>SUM(B267:H267)</f>
        <v>7.9506182974534122E-3</v>
      </c>
      <c r="J267" s="139"/>
      <c r="K267" s="193" t="s">
        <v>7</v>
      </c>
      <c r="L267" s="142">
        <v>7.9506182974534122E-3</v>
      </c>
      <c r="M267" s="142">
        <v>0</v>
      </c>
      <c r="N267" s="142">
        <v>0</v>
      </c>
      <c r="O267" s="142">
        <v>0</v>
      </c>
      <c r="P267" s="142">
        <v>0</v>
      </c>
      <c r="Q267" s="142">
        <v>0</v>
      </c>
      <c r="R267" s="194">
        <v>0</v>
      </c>
      <c r="S267" s="195">
        <f>SUM(L267:R267)</f>
        <v>7.9506182974534122E-3</v>
      </c>
      <c r="U267" s="196" t="s">
        <v>7</v>
      </c>
      <c r="V267" s="197">
        <v>7.9506182974534122E-3</v>
      </c>
      <c r="W267" s="197">
        <v>0</v>
      </c>
      <c r="X267" s="197">
        <v>0</v>
      </c>
      <c r="Y267" s="197">
        <v>0</v>
      </c>
      <c r="Z267" s="197">
        <v>0</v>
      </c>
      <c r="AA267" s="197">
        <v>0</v>
      </c>
      <c r="AB267" s="197">
        <v>0</v>
      </c>
      <c r="AC267" s="198">
        <v>0</v>
      </c>
      <c r="AD267" s="199">
        <v>0</v>
      </c>
      <c r="AE267" s="199">
        <v>0</v>
      </c>
      <c r="AF267" s="199">
        <v>0</v>
      </c>
      <c r="AG267" s="199">
        <v>0</v>
      </c>
      <c r="AH267" s="199">
        <v>0</v>
      </c>
      <c r="AI267" s="200">
        <f>SUM(V267:AC267)</f>
        <v>7.9506182974534122E-3</v>
      </c>
      <c r="AJ267" s="131" t="str">
        <f>IF(ABS(S267-AI267)&gt;0.001,S267-AI267,"")</f>
        <v/>
      </c>
      <c r="BA267" s="131"/>
      <c r="BR267" s="131"/>
      <c r="CG267" s="131"/>
    </row>
    <row r="268" spans="1:85" ht="15">
      <c r="A268" s="149" t="s">
        <v>8</v>
      </c>
      <c r="B268" s="150">
        <v>0</v>
      </c>
      <c r="C268" s="150">
        <v>0</v>
      </c>
      <c r="D268" s="150">
        <v>0</v>
      </c>
      <c r="E268" s="150">
        <v>0</v>
      </c>
      <c r="F268" s="304"/>
      <c r="G268" s="150">
        <v>0</v>
      </c>
      <c r="H268" s="151">
        <v>0</v>
      </c>
      <c r="I268" s="152">
        <f t="shared" ref="I268:I287" si="115">SUM(B268:H268)</f>
        <v>0</v>
      </c>
      <c r="J268" s="139"/>
      <c r="K268" s="153" t="s">
        <v>8</v>
      </c>
      <c r="L268" s="154">
        <v>0</v>
      </c>
      <c r="M268" s="154">
        <v>0</v>
      </c>
      <c r="N268" s="154">
        <v>0</v>
      </c>
      <c r="O268" s="154">
        <v>0</v>
      </c>
      <c r="P268" s="154">
        <v>0</v>
      </c>
      <c r="Q268" s="154">
        <v>0</v>
      </c>
      <c r="R268" s="155">
        <v>0</v>
      </c>
      <c r="S268" s="156">
        <f t="shared" ref="S268:S287" si="116">SUM(L268:R268)</f>
        <v>0</v>
      </c>
      <c r="U268" s="201" t="s">
        <v>8</v>
      </c>
      <c r="V268" s="202">
        <v>0</v>
      </c>
      <c r="W268" s="202">
        <v>0</v>
      </c>
      <c r="X268" s="202">
        <v>0</v>
      </c>
      <c r="Y268" s="202">
        <v>0</v>
      </c>
      <c r="Z268" s="202">
        <v>0</v>
      </c>
      <c r="AA268" s="202">
        <v>0</v>
      </c>
      <c r="AB268" s="202">
        <v>0</v>
      </c>
      <c r="AC268" s="203">
        <v>0</v>
      </c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4">
        <f t="shared" ref="AI268:AI287" si="117">SUM(V268:AC268)</f>
        <v>0</v>
      </c>
      <c r="AJ268" s="131" t="str">
        <f t="shared" ref="AJ268:AJ289" si="118">IF(ABS(S268-AI268)&gt;0.001,S268-AI268,"")</f>
        <v/>
      </c>
      <c r="BA268" s="131"/>
      <c r="BR268" s="131"/>
      <c r="CG268" s="131"/>
    </row>
    <row r="269" spans="1:85" ht="15">
      <c r="A269" s="157" t="s">
        <v>10</v>
      </c>
      <c r="B269" s="146">
        <v>0</v>
      </c>
      <c r="C269" s="146">
        <v>0</v>
      </c>
      <c r="D269" s="146">
        <v>0</v>
      </c>
      <c r="E269" s="146">
        <v>0</v>
      </c>
      <c r="F269" s="304"/>
      <c r="G269" s="146">
        <v>0</v>
      </c>
      <c r="H269" s="158">
        <v>0</v>
      </c>
      <c r="I269" s="144">
        <f t="shared" si="115"/>
        <v>0</v>
      </c>
      <c r="J269" s="139"/>
      <c r="K269" s="159" t="s">
        <v>10</v>
      </c>
      <c r="L269" s="146">
        <v>0</v>
      </c>
      <c r="M269" s="146">
        <v>0</v>
      </c>
      <c r="N269" s="146">
        <v>0</v>
      </c>
      <c r="O269" s="146">
        <v>0</v>
      </c>
      <c r="P269" s="146">
        <v>0</v>
      </c>
      <c r="Q269" s="146">
        <v>0</v>
      </c>
      <c r="R269" s="147">
        <v>0</v>
      </c>
      <c r="S269" s="148">
        <f t="shared" si="116"/>
        <v>0</v>
      </c>
      <c r="U269" s="205" t="s">
        <v>10</v>
      </c>
      <c r="V269" s="197">
        <v>0</v>
      </c>
      <c r="W269" s="197">
        <v>0</v>
      </c>
      <c r="X269" s="197">
        <v>0</v>
      </c>
      <c r="Y269" s="197">
        <v>0</v>
      </c>
      <c r="Z269" s="197">
        <v>0</v>
      </c>
      <c r="AA269" s="197">
        <v>0</v>
      </c>
      <c r="AB269" s="197">
        <v>0</v>
      </c>
      <c r="AC269" s="198">
        <v>0</v>
      </c>
      <c r="AD269" s="199">
        <v>0</v>
      </c>
      <c r="AE269" s="199">
        <v>0</v>
      </c>
      <c r="AF269" s="199">
        <v>0</v>
      </c>
      <c r="AG269" s="199">
        <v>0</v>
      </c>
      <c r="AH269" s="199">
        <v>0</v>
      </c>
      <c r="AI269" s="200">
        <f t="shared" si="117"/>
        <v>0</v>
      </c>
      <c r="AJ269" s="131" t="str">
        <f t="shared" si="118"/>
        <v/>
      </c>
      <c r="BA269" s="131"/>
      <c r="BR269" s="131"/>
      <c r="CG269" s="131"/>
    </row>
    <row r="270" spans="1:85" ht="15">
      <c r="A270" s="149" t="s">
        <v>53</v>
      </c>
      <c r="B270" s="150">
        <v>0</v>
      </c>
      <c r="C270" s="150">
        <v>0</v>
      </c>
      <c r="D270" s="150">
        <v>0</v>
      </c>
      <c r="E270" s="150">
        <v>0</v>
      </c>
      <c r="F270" s="304"/>
      <c r="G270" s="150">
        <v>0</v>
      </c>
      <c r="H270" s="151">
        <v>0</v>
      </c>
      <c r="I270" s="152">
        <f t="shared" si="115"/>
        <v>0</v>
      </c>
      <c r="J270" s="139"/>
      <c r="K270" s="153" t="s">
        <v>53</v>
      </c>
      <c r="L270" s="154">
        <v>0</v>
      </c>
      <c r="M270" s="154">
        <v>0</v>
      </c>
      <c r="N270" s="154">
        <v>0</v>
      </c>
      <c r="O270" s="154">
        <v>0</v>
      </c>
      <c r="P270" s="154">
        <v>0</v>
      </c>
      <c r="Q270" s="154">
        <v>0</v>
      </c>
      <c r="R270" s="155">
        <v>0</v>
      </c>
      <c r="S270" s="156">
        <f t="shared" si="116"/>
        <v>0</v>
      </c>
      <c r="U270" s="201" t="s">
        <v>53</v>
      </c>
      <c r="V270" s="202">
        <v>0</v>
      </c>
      <c r="W270" s="202">
        <v>0</v>
      </c>
      <c r="X270" s="202">
        <v>0</v>
      </c>
      <c r="Y270" s="202">
        <v>0</v>
      </c>
      <c r="Z270" s="202">
        <v>0</v>
      </c>
      <c r="AA270" s="202">
        <v>0</v>
      </c>
      <c r="AB270" s="202">
        <v>0</v>
      </c>
      <c r="AC270" s="203">
        <v>0</v>
      </c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4">
        <f t="shared" si="117"/>
        <v>0</v>
      </c>
      <c r="AJ270" s="131" t="str">
        <f t="shared" si="118"/>
        <v/>
      </c>
      <c r="BA270" s="131"/>
      <c r="BR270" s="131"/>
      <c r="CG270" s="131"/>
    </row>
    <row r="271" spans="1:85" ht="15">
      <c r="A271" s="157" t="s">
        <v>16</v>
      </c>
      <c r="B271" s="146">
        <v>3.7530800882206647</v>
      </c>
      <c r="C271" s="146">
        <v>2.7209830639599817</v>
      </c>
      <c r="D271" s="146">
        <v>1.0320970242606828</v>
      </c>
      <c r="E271" s="146">
        <v>0</v>
      </c>
      <c r="F271" s="304"/>
      <c r="G271" s="146">
        <v>0</v>
      </c>
      <c r="H271" s="158">
        <v>0</v>
      </c>
      <c r="I271" s="144">
        <f t="shared" si="115"/>
        <v>7.5061601764413286</v>
      </c>
      <c r="J271" s="139"/>
      <c r="K271" s="159" t="s">
        <v>16</v>
      </c>
      <c r="L271" s="146">
        <v>3.7530800882206647</v>
      </c>
      <c r="M271" s="146">
        <v>2.7209830639599817</v>
      </c>
      <c r="N271" s="146">
        <v>1.0320970242606828</v>
      </c>
      <c r="O271" s="146">
        <v>0</v>
      </c>
      <c r="P271" s="146">
        <v>0</v>
      </c>
      <c r="Q271" s="146">
        <v>0</v>
      </c>
      <c r="R271" s="147">
        <v>0</v>
      </c>
      <c r="S271" s="148">
        <f t="shared" si="116"/>
        <v>7.5061601764413286</v>
      </c>
      <c r="U271" s="205" t="s">
        <v>16</v>
      </c>
      <c r="V271" s="197">
        <v>3.7530800882206647</v>
      </c>
      <c r="W271" s="197">
        <v>0</v>
      </c>
      <c r="X271" s="197">
        <v>0</v>
      </c>
      <c r="Y271" s="197">
        <v>2.7209830639599817</v>
      </c>
      <c r="Z271" s="197">
        <v>1.0320970242606828</v>
      </c>
      <c r="AA271" s="197">
        <v>0</v>
      </c>
      <c r="AB271" s="197">
        <v>0</v>
      </c>
      <c r="AC271" s="198">
        <v>0</v>
      </c>
      <c r="AD271" s="199">
        <v>0</v>
      </c>
      <c r="AE271" s="199">
        <v>0</v>
      </c>
      <c r="AF271" s="199">
        <v>0</v>
      </c>
      <c r="AG271" s="199">
        <v>0</v>
      </c>
      <c r="AH271" s="199">
        <v>0</v>
      </c>
      <c r="AI271" s="200">
        <f t="shared" si="117"/>
        <v>7.5061601764413286</v>
      </c>
      <c r="AJ271" s="131" t="str">
        <f t="shared" si="118"/>
        <v/>
      </c>
      <c r="BA271" s="131"/>
      <c r="BR271" s="131"/>
      <c r="CG271" s="131"/>
    </row>
    <row r="272" spans="1:85" ht="15">
      <c r="A272" s="149" t="s">
        <v>15</v>
      </c>
      <c r="B272" s="150">
        <v>0.48150345657100813</v>
      </c>
      <c r="C272" s="150">
        <v>0</v>
      </c>
      <c r="D272" s="150">
        <v>1.4117589412827729</v>
      </c>
      <c r="E272" s="150">
        <v>0</v>
      </c>
      <c r="F272" s="304"/>
      <c r="G272" s="150">
        <v>0</v>
      </c>
      <c r="H272" s="151">
        <v>0</v>
      </c>
      <c r="I272" s="152">
        <f t="shared" si="115"/>
        <v>1.893262397853781</v>
      </c>
      <c r="J272" s="139"/>
      <c r="K272" s="153" t="s">
        <v>15</v>
      </c>
      <c r="L272" s="154">
        <v>0.48150345657100813</v>
      </c>
      <c r="M272" s="154">
        <v>0</v>
      </c>
      <c r="N272" s="154">
        <v>1.4117589412827729</v>
      </c>
      <c r="O272" s="154">
        <v>0</v>
      </c>
      <c r="P272" s="154">
        <v>0</v>
      </c>
      <c r="Q272" s="154">
        <v>0</v>
      </c>
      <c r="R272" s="155">
        <v>0</v>
      </c>
      <c r="S272" s="156">
        <f t="shared" si="116"/>
        <v>1.893262397853781</v>
      </c>
      <c r="U272" s="201" t="s">
        <v>54</v>
      </c>
      <c r="V272" s="202">
        <v>0.48150345657100813</v>
      </c>
      <c r="W272" s="202">
        <v>0</v>
      </c>
      <c r="X272" s="202">
        <v>0</v>
      </c>
      <c r="Y272" s="202">
        <v>0</v>
      </c>
      <c r="Z272" s="202">
        <v>1.4117589412827729</v>
      </c>
      <c r="AA272" s="202">
        <v>0</v>
      </c>
      <c r="AB272" s="202">
        <v>0</v>
      </c>
      <c r="AC272" s="203">
        <v>0</v>
      </c>
      <c r="AD272" s="202">
        <v>0</v>
      </c>
      <c r="AE272" s="202">
        <v>0</v>
      </c>
      <c r="AF272" s="202">
        <v>0</v>
      </c>
      <c r="AG272" s="202">
        <v>0</v>
      </c>
      <c r="AH272" s="202">
        <v>0</v>
      </c>
      <c r="AI272" s="204">
        <f t="shared" si="117"/>
        <v>1.893262397853781</v>
      </c>
      <c r="AJ272" s="131" t="str">
        <f t="shared" si="118"/>
        <v/>
      </c>
      <c r="BA272" s="131"/>
      <c r="BR272" s="131"/>
      <c r="CG272" s="131"/>
    </row>
    <row r="273" spans="1:85" ht="15">
      <c r="A273" s="157" t="s">
        <v>55</v>
      </c>
      <c r="B273" s="146">
        <v>0</v>
      </c>
      <c r="C273" s="146">
        <v>0</v>
      </c>
      <c r="D273" s="146">
        <v>0</v>
      </c>
      <c r="E273" s="146">
        <v>10.883081344314746</v>
      </c>
      <c r="F273" s="304"/>
      <c r="G273" s="146">
        <v>0</v>
      </c>
      <c r="H273" s="158">
        <v>0</v>
      </c>
      <c r="I273" s="144">
        <f t="shared" si="115"/>
        <v>10.883081344314746</v>
      </c>
      <c r="J273" s="139"/>
      <c r="K273" s="159" t="s">
        <v>55</v>
      </c>
      <c r="L273" s="146">
        <v>0</v>
      </c>
      <c r="M273" s="146">
        <v>0</v>
      </c>
      <c r="N273" s="146">
        <v>0</v>
      </c>
      <c r="O273" s="146">
        <v>10.883081344314746</v>
      </c>
      <c r="P273" s="146">
        <v>103.12774297215252</v>
      </c>
      <c r="Q273" s="146">
        <v>0</v>
      </c>
      <c r="R273" s="147">
        <v>0</v>
      </c>
      <c r="S273" s="148">
        <f t="shared" si="116"/>
        <v>114.01082431646726</v>
      </c>
      <c r="U273" s="205" t="s">
        <v>55</v>
      </c>
      <c r="V273" s="197">
        <v>0</v>
      </c>
      <c r="W273" s="197">
        <v>0</v>
      </c>
      <c r="X273" s="197">
        <v>0</v>
      </c>
      <c r="Y273" s="197">
        <v>0</v>
      </c>
      <c r="Z273" s="197">
        <v>0</v>
      </c>
      <c r="AA273" s="197">
        <v>1.0470152237238681</v>
      </c>
      <c r="AB273" s="197">
        <v>103.12774297215252</v>
      </c>
      <c r="AC273" s="198">
        <v>9.8360661205908784</v>
      </c>
      <c r="AD273" s="197">
        <v>0</v>
      </c>
      <c r="AE273" s="197">
        <v>0</v>
      </c>
      <c r="AF273" s="197">
        <v>0</v>
      </c>
      <c r="AG273" s="197">
        <v>0</v>
      </c>
      <c r="AH273" s="197">
        <v>9.8360661205908784</v>
      </c>
      <c r="AI273" s="200">
        <f t="shared" si="117"/>
        <v>114.01082431646728</v>
      </c>
      <c r="AJ273" s="131" t="str">
        <f t="shared" si="118"/>
        <v/>
      </c>
      <c r="BA273" s="131"/>
      <c r="BR273" s="131"/>
      <c r="CG273" s="131"/>
    </row>
    <row r="274" spans="1:85" ht="15">
      <c r="A274" s="149" t="s">
        <v>12</v>
      </c>
      <c r="B274" s="150">
        <v>0</v>
      </c>
      <c r="C274" s="150">
        <v>0</v>
      </c>
      <c r="D274" s="150">
        <v>0</v>
      </c>
      <c r="E274" s="150">
        <v>0</v>
      </c>
      <c r="F274" s="304"/>
      <c r="G274" s="150">
        <v>0</v>
      </c>
      <c r="H274" s="151">
        <v>0</v>
      </c>
      <c r="I274" s="152">
        <f t="shared" si="115"/>
        <v>0</v>
      </c>
      <c r="J274" s="139"/>
      <c r="K274" s="153" t="s">
        <v>12</v>
      </c>
      <c r="L274" s="154">
        <v>0</v>
      </c>
      <c r="M274" s="154">
        <v>0</v>
      </c>
      <c r="N274" s="154">
        <v>0</v>
      </c>
      <c r="O274" s="154">
        <v>0</v>
      </c>
      <c r="P274" s="154">
        <v>0.20823836450173056</v>
      </c>
      <c r="Q274" s="154">
        <v>0</v>
      </c>
      <c r="R274" s="155">
        <v>0</v>
      </c>
      <c r="S274" s="156">
        <f t="shared" si="116"/>
        <v>0.20823836450173056</v>
      </c>
      <c r="U274" s="201" t="s">
        <v>12</v>
      </c>
      <c r="V274" s="202">
        <v>0</v>
      </c>
      <c r="W274" s="202">
        <v>0</v>
      </c>
      <c r="X274" s="202">
        <v>0</v>
      </c>
      <c r="Y274" s="202">
        <v>0</v>
      </c>
      <c r="Z274" s="202">
        <v>0</v>
      </c>
      <c r="AA274" s="202">
        <v>0</v>
      </c>
      <c r="AB274" s="202">
        <v>0.20823836450173056</v>
      </c>
      <c r="AC274" s="203">
        <v>0</v>
      </c>
      <c r="AD274" s="202">
        <v>0</v>
      </c>
      <c r="AE274" s="202">
        <v>0</v>
      </c>
      <c r="AF274" s="202">
        <v>0</v>
      </c>
      <c r="AG274" s="202">
        <v>0</v>
      </c>
      <c r="AH274" s="202">
        <v>0</v>
      </c>
      <c r="AI274" s="204">
        <f t="shared" si="117"/>
        <v>0.20823836450173056</v>
      </c>
      <c r="AJ274" s="131" t="str">
        <f t="shared" si="118"/>
        <v/>
      </c>
      <c r="BA274" s="131"/>
      <c r="BR274" s="131"/>
      <c r="CG274" s="131"/>
    </row>
    <row r="275" spans="1:85" ht="15">
      <c r="A275" s="157" t="s">
        <v>56</v>
      </c>
      <c r="B275" s="146">
        <v>0</v>
      </c>
      <c r="C275" s="146">
        <v>0</v>
      </c>
      <c r="D275" s="146">
        <v>0</v>
      </c>
      <c r="E275" s="146">
        <v>0</v>
      </c>
      <c r="F275" s="304"/>
      <c r="G275" s="146">
        <v>0</v>
      </c>
      <c r="H275" s="158">
        <v>0</v>
      </c>
      <c r="I275" s="144">
        <f t="shared" si="115"/>
        <v>0</v>
      </c>
      <c r="J275" s="139"/>
      <c r="K275" s="159" t="s">
        <v>56</v>
      </c>
      <c r="L275" s="146">
        <v>0</v>
      </c>
      <c r="M275" s="146">
        <v>0</v>
      </c>
      <c r="N275" s="146">
        <v>0</v>
      </c>
      <c r="O275" s="146">
        <v>0</v>
      </c>
      <c r="P275" s="146">
        <v>0</v>
      </c>
      <c r="Q275" s="146">
        <v>0</v>
      </c>
      <c r="R275" s="147">
        <v>0</v>
      </c>
      <c r="S275" s="148">
        <f t="shared" si="116"/>
        <v>0</v>
      </c>
      <c r="U275" s="205" t="s">
        <v>56</v>
      </c>
      <c r="V275" s="197">
        <v>0</v>
      </c>
      <c r="W275" s="197">
        <v>0</v>
      </c>
      <c r="X275" s="197">
        <v>0</v>
      </c>
      <c r="Y275" s="197">
        <v>0</v>
      </c>
      <c r="Z275" s="197">
        <v>0</v>
      </c>
      <c r="AA275" s="197">
        <v>0</v>
      </c>
      <c r="AB275" s="197">
        <v>0</v>
      </c>
      <c r="AC275" s="198">
        <v>0</v>
      </c>
      <c r="AD275" s="197">
        <v>0</v>
      </c>
      <c r="AE275" s="197">
        <v>0</v>
      </c>
      <c r="AF275" s="197">
        <v>0</v>
      </c>
      <c r="AG275" s="197">
        <v>0</v>
      </c>
      <c r="AH275" s="197">
        <v>0</v>
      </c>
      <c r="AI275" s="200">
        <f t="shared" si="117"/>
        <v>0</v>
      </c>
      <c r="AJ275" s="131" t="str">
        <f t="shared" si="118"/>
        <v/>
      </c>
      <c r="BA275" s="131"/>
      <c r="BR275" s="131"/>
      <c r="CG275" s="131"/>
    </row>
    <row r="276" spans="1:85" ht="15">
      <c r="A276" s="149" t="s">
        <v>17</v>
      </c>
      <c r="B276" s="150">
        <v>7.8462913209308191E-2</v>
      </c>
      <c r="C276" s="150">
        <v>0</v>
      </c>
      <c r="D276" s="150">
        <v>2.3943843837421124</v>
      </c>
      <c r="E276" s="150">
        <v>0</v>
      </c>
      <c r="F276" s="304"/>
      <c r="G276" s="150">
        <v>0</v>
      </c>
      <c r="H276" s="151">
        <v>0</v>
      </c>
      <c r="I276" s="152">
        <f t="shared" si="115"/>
        <v>2.4728472969514206</v>
      </c>
      <c r="J276" s="139"/>
      <c r="K276" s="153" t="s">
        <v>17</v>
      </c>
      <c r="L276" s="154">
        <v>7.8462913209308191E-2</v>
      </c>
      <c r="M276" s="154">
        <v>0</v>
      </c>
      <c r="N276" s="154">
        <v>2.3943843837421124</v>
      </c>
      <c r="O276" s="154">
        <v>0</v>
      </c>
      <c r="P276" s="154">
        <v>0</v>
      </c>
      <c r="Q276" s="154">
        <v>0</v>
      </c>
      <c r="R276" s="155">
        <v>0</v>
      </c>
      <c r="S276" s="156">
        <f t="shared" si="116"/>
        <v>2.4728472969514206</v>
      </c>
      <c r="U276" s="201" t="s">
        <v>17</v>
      </c>
      <c r="V276" s="202">
        <v>7.8462913209308191E-2</v>
      </c>
      <c r="W276" s="202">
        <v>0</v>
      </c>
      <c r="X276" s="202">
        <v>0</v>
      </c>
      <c r="Y276" s="202">
        <v>0</v>
      </c>
      <c r="Z276" s="202">
        <v>2.3943843837421124</v>
      </c>
      <c r="AA276" s="202">
        <v>0</v>
      </c>
      <c r="AB276" s="202">
        <v>0</v>
      </c>
      <c r="AC276" s="203">
        <v>0</v>
      </c>
      <c r="AD276" s="202">
        <v>0</v>
      </c>
      <c r="AE276" s="202">
        <v>0</v>
      </c>
      <c r="AF276" s="202">
        <v>0</v>
      </c>
      <c r="AG276" s="202">
        <v>0</v>
      </c>
      <c r="AH276" s="202">
        <v>0</v>
      </c>
      <c r="AI276" s="204">
        <f t="shared" si="117"/>
        <v>2.4728472969514206</v>
      </c>
      <c r="AJ276" s="131" t="str">
        <f t="shared" si="118"/>
        <v/>
      </c>
      <c r="BA276" s="131"/>
      <c r="BR276" s="131"/>
      <c r="CG276" s="131"/>
    </row>
    <row r="277" spans="1:85" ht="15">
      <c r="A277" s="157" t="s">
        <v>141</v>
      </c>
      <c r="B277" s="146">
        <v>8.0299870176655226</v>
      </c>
      <c r="C277" s="146">
        <v>164.36535219618472</v>
      </c>
      <c r="D277" s="146">
        <v>16.82171700470445</v>
      </c>
      <c r="E277" s="146">
        <v>0</v>
      </c>
      <c r="F277" s="304"/>
      <c r="G277" s="146">
        <v>0</v>
      </c>
      <c r="H277" s="158">
        <v>0</v>
      </c>
      <c r="I277" s="144">
        <f t="shared" si="115"/>
        <v>189.21705621855469</v>
      </c>
      <c r="J277" s="139"/>
      <c r="K277" s="159" t="s">
        <v>141</v>
      </c>
      <c r="L277" s="146">
        <v>8.0299870176655226</v>
      </c>
      <c r="M277" s="146">
        <v>164.36535219618472</v>
      </c>
      <c r="N277" s="146">
        <v>16.82171700470445</v>
      </c>
      <c r="O277" s="146">
        <v>0</v>
      </c>
      <c r="P277" s="146">
        <v>0</v>
      </c>
      <c r="Q277" s="146">
        <v>0</v>
      </c>
      <c r="R277" s="147">
        <v>0</v>
      </c>
      <c r="S277" s="148">
        <f t="shared" si="116"/>
        <v>189.21705621855469</v>
      </c>
      <c r="U277" s="205" t="s">
        <v>141</v>
      </c>
      <c r="V277" s="197">
        <v>8.0299870176655226</v>
      </c>
      <c r="W277" s="197">
        <v>0</v>
      </c>
      <c r="X277" s="197">
        <v>0</v>
      </c>
      <c r="Y277" s="197">
        <v>164.36535219618472</v>
      </c>
      <c r="Z277" s="197">
        <v>16.82171700470445</v>
      </c>
      <c r="AA277" s="197">
        <v>0</v>
      </c>
      <c r="AB277" s="197">
        <v>0</v>
      </c>
      <c r="AC277" s="198">
        <v>0</v>
      </c>
      <c r="AD277" s="197">
        <v>0</v>
      </c>
      <c r="AE277" s="197">
        <v>0</v>
      </c>
      <c r="AF277" s="197">
        <v>0</v>
      </c>
      <c r="AG277" s="197">
        <v>0</v>
      </c>
      <c r="AH277" s="197">
        <v>0</v>
      </c>
      <c r="AI277" s="200">
        <f t="shared" si="117"/>
        <v>189.21705621855469</v>
      </c>
      <c r="AJ277" s="131" t="str">
        <f t="shared" si="118"/>
        <v/>
      </c>
      <c r="BA277" s="131"/>
      <c r="BR277" s="131"/>
      <c r="CG277" s="131"/>
    </row>
    <row r="278" spans="1:85" ht="15">
      <c r="A278" s="149" t="s">
        <v>25</v>
      </c>
      <c r="B278" s="150">
        <v>0.47478158239479562</v>
      </c>
      <c r="C278" s="150">
        <v>4.4196665242881697E-2</v>
      </c>
      <c r="D278" s="150">
        <v>44.383100779780079</v>
      </c>
      <c r="E278" s="150">
        <v>160.94532901485513</v>
      </c>
      <c r="F278" s="304"/>
      <c r="G278" s="150">
        <v>7.2763508015677107</v>
      </c>
      <c r="H278" s="151">
        <v>0</v>
      </c>
      <c r="I278" s="152">
        <f t="shared" si="115"/>
        <v>213.12375884384059</v>
      </c>
      <c r="J278" s="139"/>
      <c r="K278" s="153" t="s">
        <v>25</v>
      </c>
      <c r="L278" s="154">
        <v>0.47478158239479562</v>
      </c>
      <c r="M278" s="154">
        <v>4.4196665242881697E-2</v>
      </c>
      <c r="N278" s="154">
        <v>44.383100779780079</v>
      </c>
      <c r="O278" s="154">
        <v>160.94532901485513</v>
      </c>
      <c r="P278" s="154">
        <v>3.2150831986522109E-4</v>
      </c>
      <c r="Q278" s="154">
        <v>7.2763508015677107</v>
      </c>
      <c r="R278" s="155">
        <v>0</v>
      </c>
      <c r="S278" s="156">
        <f t="shared" si="116"/>
        <v>213.12408035216046</v>
      </c>
      <c r="U278" s="201" t="s">
        <v>25</v>
      </c>
      <c r="V278" s="202">
        <v>0.4158862440280684</v>
      </c>
      <c r="W278" s="202">
        <v>5.889533836672721E-2</v>
      </c>
      <c r="X278" s="202">
        <v>7.2763508015677107</v>
      </c>
      <c r="Y278" s="202">
        <v>4.4196665242881697E-2</v>
      </c>
      <c r="Z278" s="202">
        <v>44.383100779780079</v>
      </c>
      <c r="AA278" s="202">
        <v>160.94462886966321</v>
      </c>
      <c r="AB278" s="202">
        <v>3.2150831986522109E-4</v>
      </c>
      <c r="AC278" s="203">
        <v>7.0014519191376949E-4</v>
      </c>
      <c r="AD278" s="202">
        <v>0</v>
      </c>
      <c r="AE278" s="202">
        <v>0</v>
      </c>
      <c r="AF278" s="202">
        <v>0</v>
      </c>
      <c r="AG278" s="202">
        <v>0</v>
      </c>
      <c r="AH278" s="202">
        <v>7.0014519191376949E-4</v>
      </c>
      <c r="AI278" s="204">
        <f t="shared" si="117"/>
        <v>213.12408035216046</v>
      </c>
      <c r="AJ278" s="131" t="str">
        <f t="shared" si="118"/>
        <v/>
      </c>
      <c r="BA278" s="131"/>
      <c r="BR278" s="131"/>
      <c r="CG278" s="131"/>
    </row>
    <row r="279" spans="1:85" ht="15">
      <c r="A279" s="157" t="s">
        <v>24</v>
      </c>
      <c r="B279" s="146">
        <v>0</v>
      </c>
      <c r="C279" s="146">
        <v>0</v>
      </c>
      <c r="D279" s="146">
        <v>0</v>
      </c>
      <c r="E279" s="146">
        <v>0</v>
      </c>
      <c r="F279" s="304"/>
      <c r="G279" s="146">
        <v>0</v>
      </c>
      <c r="H279" s="158">
        <v>0</v>
      </c>
      <c r="I279" s="144">
        <f t="shared" si="115"/>
        <v>0</v>
      </c>
      <c r="J279" s="139"/>
      <c r="K279" s="159" t="s">
        <v>24</v>
      </c>
      <c r="L279" s="146">
        <v>0</v>
      </c>
      <c r="M279" s="146">
        <v>0</v>
      </c>
      <c r="N279" s="146">
        <v>0</v>
      </c>
      <c r="O279" s="146">
        <v>0</v>
      </c>
      <c r="P279" s="146">
        <v>0</v>
      </c>
      <c r="Q279" s="146">
        <v>0</v>
      </c>
      <c r="R279" s="147">
        <v>0</v>
      </c>
      <c r="S279" s="148">
        <f t="shared" si="116"/>
        <v>0</v>
      </c>
      <c r="U279" s="205" t="s">
        <v>24</v>
      </c>
      <c r="V279" s="197">
        <v>0</v>
      </c>
      <c r="W279" s="197">
        <v>0</v>
      </c>
      <c r="X279" s="197">
        <v>0</v>
      </c>
      <c r="Y279" s="197">
        <v>0</v>
      </c>
      <c r="Z279" s="197">
        <v>0</v>
      </c>
      <c r="AA279" s="197">
        <v>0</v>
      </c>
      <c r="AB279" s="197">
        <v>0</v>
      </c>
      <c r="AC279" s="198">
        <v>0</v>
      </c>
      <c r="AD279" s="197">
        <v>0</v>
      </c>
      <c r="AE279" s="197">
        <v>0</v>
      </c>
      <c r="AF279" s="197">
        <v>0</v>
      </c>
      <c r="AG279" s="197">
        <v>0</v>
      </c>
      <c r="AH279" s="197">
        <v>0</v>
      </c>
      <c r="AI279" s="200">
        <f t="shared" si="117"/>
        <v>0</v>
      </c>
      <c r="AJ279" s="131" t="str">
        <f t="shared" si="118"/>
        <v/>
      </c>
      <c r="BA279" s="131"/>
      <c r="BR279" s="131"/>
      <c r="CG279" s="131"/>
    </row>
    <row r="280" spans="1:85" ht="15">
      <c r="A280" s="149" t="s">
        <v>57</v>
      </c>
      <c r="B280" s="150">
        <v>0</v>
      </c>
      <c r="C280" s="150">
        <v>0</v>
      </c>
      <c r="D280" s="150">
        <v>0</v>
      </c>
      <c r="E280" s="150">
        <v>0</v>
      </c>
      <c r="F280" s="304"/>
      <c r="G280" s="150">
        <v>0</v>
      </c>
      <c r="H280" s="151">
        <v>0</v>
      </c>
      <c r="I280" s="152">
        <f t="shared" si="115"/>
        <v>0</v>
      </c>
      <c r="J280" s="139"/>
      <c r="K280" s="153" t="s">
        <v>57</v>
      </c>
      <c r="L280" s="154">
        <v>0</v>
      </c>
      <c r="M280" s="154">
        <v>0</v>
      </c>
      <c r="N280" s="154">
        <v>0</v>
      </c>
      <c r="O280" s="154">
        <v>0</v>
      </c>
      <c r="P280" s="154">
        <v>0</v>
      </c>
      <c r="Q280" s="154">
        <v>0</v>
      </c>
      <c r="R280" s="155">
        <v>0</v>
      </c>
      <c r="S280" s="156">
        <f t="shared" si="116"/>
        <v>0</v>
      </c>
      <c r="U280" s="201" t="s">
        <v>57</v>
      </c>
      <c r="V280" s="202">
        <v>0</v>
      </c>
      <c r="W280" s="202">
        <v>0</v>
      </c>
      <c r="X280" s="202">
        <v>0</v>
      </c>
      <c r="Y280" s="202">
        <v>0</v>
      </c>
      <c r="Z280" s="202">
        <v>0</v>
      </c>
      <c r="AA280" s="202">
        <v>0</v>
      </c>
      <c r="AB280" s="202">
        <v>0</v>
      </c>
      <c r="AC280" s="203">
        <v>0</v>
      </c>
      <c r="AD280" s="202">
        <v>0</v>
      </c>
      <c r="AE280" s="202">
        <v>0</v>
      </c>
      <c r="AF280" s="202">
        <v>0</v>
      </c>
      <c r="AG280" s="202">
        <v>0</v>
      </c>
      <c r="AH280" s="202">
        <v>0</v>
      </c>
      <c r="AI280" s="204">
        <f t="shared" si="117"/>
        <v>0</v>
      </c>
      <c r="AJ280" s="131" t="str">
        <f t="shared" si="118"/>
        <v/>
      </c>
      <c r="BA280" s="131"/>
      <c r="BR280" s="131"/>
      <c r="CG280" s="131"/>
    </row>
    <row r="281" spans="1:85" ht="15">
      <c r="A281" s="157" t="s">
        <v>22</v>
      </c>
      <c r="B281" s="146">
        <v>0</v>
      </c>
      <c r="C281" s="146">
        <v>0</v>
      </c>
      <c r="D281" s="146">
        <v>0</v>
      </c>
      <c r="E281" s="146">
        <v>1.2530954785665753</v>
      </c>
      <c r="F281" s="304"/>
      <c r="G281" s="146">
        <v>0</v>
      </c>
      <c r="H281" s="158">
        <v>0</v>
      </c>
      <c r="I281" s="144">
        <f t="shared" si="115"/>
        <v>1.2530954785665753</v>
      </c>
      <c r="J281" s="139"/>
      <c r="K281" s="159" t="s">
        <v>22</v>
      </c>
      <c r="L281" s="146">
        <v>0</v>
      </c>
      <c r="M281" s="146">
        <v>0</v>
      </c>
      <c r="N281" s="146">
        <v>0</v>
      </c>
      <c r="O281" s="146">
        <v>1.2530954785665753</v>
      </c>
      <c r="P281" s="146">
        <v>6.3631008442208872</v>
      </c>
      <c r="Q281" s="146">
        <v>0</v>
      </c>
      <c r="R281" s="147">
        <v>0</v>
      </c>
      <c r="S281" s="148">
        <f t="shared" si="116"/>
        <v>7.6161963227874629</v>
      </c>
      <c r="U281" s="205" t="s">
        <v>22</v>
      </c>
      <c r="V281" s="197">
        <v>0</v>
      </c>
      <c r="W281" s="197">
        <v>0</v>
      </c>
      <c r="X281" s="197">
        <v>0</v>
      </c>
      <c r="Y281" s="197">
        <v>0</v>
      </c>
      <c r="Z281" s="197">
        <v>0</v>
      </c>
      <c r="AA281" s="197">
        <v>0</v>
      </c>
      <c r="AB281" s="197">
        <v>6.3631008442208872</v>
      </c>
      <c r="AC281" s="198">
        <v>1.2530954785665753</v>
      </c>
      <c r="AD281" s="197">
        <v>0</v>
      </c>
      <c r="AE281" s="197">
        <v>0</v>
      </c>
      <c r="AF281" s="197">
        <v>0</v>
      </c>
      <c r="AG281" s="197">
        <v>0</v>
      </c>
      <c r="AH281" s="197">
        <v>1.2530954785665753</v>
      </c>
      <c r="AI281" s="200">
        <f t="shared" si="117"/>
        <v>7.6161963227874629</v>
      </c>
      <c r="AJ281" s="131" t="str">
        <f t="shared" si="118"/>
        <v/>
      </c>
      <c r="BA281" s="131"/>
      <c r="BR281" s="131"/>
      <c r="CG281" s="131"/>
    </row>
    <row r="282" spans="1:85" ht="15">
      <c r="A282" s="149" t="s">
        <v>21</v>
      </c>
      <c r="B282" s="150">
        <v>0</v>
      </c>
      <c r="C282" s="150">
        <v>0</v>
      </c>
      <c r="D282" s="150">
        <v>0</v>
      </c>
      <c r="E282" s="150">
        <v>0</v>
      </c>
      <c r="F282" s="304"/>
      <c r="G282" s="150">
        <v>0</v>
      </c>
      <c r="H282" s="151">
        <v>0</v>
      </c>
      <c r="I282" s="152">
        <f t="shared" si="115"/>
        <v>0</v>
      </c>
      <c r="J282" s="139"/>
      <c r="K282" s="153" t="s">
        <v>21</v>
      </c>
      <c r="L282" s="154">
        <v>0</v>
      </c>
      <c r="M282" s="154">
        <v>0</v>
      </c>
      <c r="N282" s="154">
        <v>0</v>
      </c>
      <c r="O282" s="154">
        <v>0</v>
      </c>
      <c r="P282" s="154">
        <v>0</v>
      </c>
      <c r="Q282" s="154">
        <v>0</v>
      </c>
      <c r="R282" s="155">
        <v>0</v>
      </c>
      <c r="S282" s="156">
        <f t="shared" si="116"/>
        <v>0</v>
      </c>
      <c r="U282" s="201" t="s">
        <v>58</v>
      </c>
      <c r="V282" s="202">
        <v>0</v>
      </c>
      <c r="W282" s="202">
        <v>0</v>
      </c>
      <c r="X282" s="202">
        <v>0</v>
      </c>
      <c r="Y282" s="202">
        <v>0</v>
      </c>
      <c r="Z282" s="202">
        <v>0</v>
      </c>
      <c r="AA282" s="202">
        <v>0</v>
      </c>
      <c r="AB282" s="202">
        <v>0</v>
      </c>
      <c r="AC282" s="203">
        <v>0</v>
      </c>
      <c r="AD282" s="202">
        <v>0</v>
      </c>
      <c r="AE282" s="202">
        <v>0</v>
      </c>
      <c r="AF282" s="202">
        <v>0</v>
      </c>
      <c r="AG282" s="202">
        <v>0</v>
      </c>
      <c r="AH282" s="202">
        <v>0</v>
      </c>
      <c r="AI282" s="204">
        <f t="shared" si="117"/>
        <v>0</v>
      </c>
      <c r="AJ282" s="131" t="str">
        <f t="shared" si="118"/>
        <v/>
      </c>
      <c r="BA282" s="131"/>
      <c r="BR282" s="131"/>
      <c r="CG282" s="131"/>
    </row>
    <row r="283" spans="1:85" ht="15">
      <c r="A283" s="160" t="s">
        <v>61</v>
      </c>
      <c r="B283" s="146">
        <v>0</v>
      </c>
      <c r="C283" s="146">
        <v>0</v>
      </c>
      <c r="D283" s="146">
        <v>0</v>
      </c>
      <c r="E283" s="146">
        <v>0</v>
      </c>
      <c r="F283" s="304"/>
      <c r="G283" s="146">
        <v>0</v>
      </c>
      <c r="H283" s="158">
        <v>0</v>
      </c>
      <c r="I283" s="144">
        <f t="shared" si="115"/>
        <v>0</v>
      </c>
      <c r="J283" s="139"/>
      <c r="K283" s="161" t="s">
        <v>61</v>
      </c>
      <c r="L283" s="146">
        <v>0</v>
      </c>
      <c r="M283" s="146">
        <v>0</v>
      </c>
      <c r="N283" s="146">
        <v>0</v>
      </c>
      <c r="O283" s="146">
        <v>0</v>
      </c>
      <c r="P283" s="146">
        <v>0</v>
      </c>
      <c r="Q283" s="146">
        <v>0</v>
      </c>
      <c r="R283" s="147">
        <v>0</v>
      </c>
      <c r="S283" s="148">
        <f t="shared" si="116"/>
        <v>0</v>
      </c>
      <c r="U283" s="206" t="s">
        <v>59</v>
      </c>
      <c r="V283" s="197">
        <v>0</v>
      </c>
      <c r="W283" s="197">
        <v>0</v>
      </c>
      <c r="X283" s="197">
        <v>0</v>
      </c>
      <c r="Y283" s="197">
        <v>0</v>
      </c>
      <c r="Z283" s="197">
        <v>0</v>
      </c>
      <c r="AA283" s="197">
        <v>0</v>
      </c>
      <c r="AB283" s="197">
        <v>0</v>
      </c>
      <c r="AC283" s="198">
        <v>0</v>
      </c>
      <c r="AD283" s="199">
        <v>0</v>
      </c>
      <c r="AE283" s="199">
        <v>0</v>
      </c>
      <c r="AF283" s="199">
        <v>0</v>
      </c>
      <c r="AG283" s="199">
        <v>0</v>
      </c>
      <c r="AH283" s="199">
        <v>0</v>
      </c>
      <c r="AI283" s="200">
        <f t="shared" si="117"/>
        <v>0</v>
      </c>
      <c r="AJ283" s="131" t="str">
        <f t="shared" si="118"/>
        <v/>
      </c>
      <c r="BA283" s="131"/>
      <c r="BR283" s="131"/>
      <c r="CG283" s="131"/>
    </row>
    <row r="284" spans="1:85">
      <c r="A284" s="162" t="s">
        <v>23</v>
      </c>
      <c r="B284" s="163">
        <v>0</v>
      </c>
      <c r="C284" s="163">
        <v>0</v>
      </c>
      <c r="D284" s="163">
        <v>0</v>
      </c>
      <c r="E284" s="163">
        <v>0</v>
      </c>
      <c r="F284" s="304"/>
      <c r="G284" s="163">
        <v>0</v>
      </c>
      <c r="H284" s="164">
        <v>0</v>
      </c>
      <c r="I284" s="165">
        <f t="shared" si="115"/>
        <v>0</v>
      </c>
      <c r="J284" s="139"/>
      <c r="K284" s="166" t="s">
        <v>23</v>
      </c>
      <c r="L284" s="167">
        <v>0</v>
      </c>
      <c r="M284" s="167">
        <v>0</v>
      </c>
      <c r="N284" s="167">
        <v>0</v>
      </c>
      <c r="O284" s="167">
        <v>0</v>
      </c>
      <c r="P284" s="167">
        <v>0</v>
      </c>
      <c r="Q284" s="167">
        <v>0</v>
      </c>
      <c r="R284" s="168">
        <v>0</v>
      </c>
      <c r="S284" s="169">
        <f t="shared" si="116"/>
        <v>0</v>
      </c>
      <c r="U284" s="207" t="s">
        <v>62</v>
      </c>
      <c r="V284" s="208">
        <v>0</v>
      </c>
      <c r="W284" s="208">
        <v>0</v>
      </c>
      <c r="X284" s="208">
        <v>0</v>
      </c>
      <c r="Y284" s="208">
        <v>0</v>
      </c>
      <c r="Z284" s="208">
        <v>0</v>
      </c>
      <c r="AA284" s="208">
        <v>0</v>
      </c>
      <c r="AB284" s="208">
        <v>0</v>
      </c>
      <c r="AC284" s="208">
        <v>0</v>
      </c>
      <c r="AD284" s="208">
        <v>0</v>
      </c>
      <c r="AE284" s="208">
        <v>0</v>
      </c>
      <c r="AF284" s="208">
        <v>0</v>
      </c>
      <c r="AG284" s="208">
        <v>0</v>
      </c>
      <c r="AH284" s="92">
        <v>0</v>
      </c>
      <c r="AI284" s="209">
        <f t="shared" si="117"/>
        <v>0</v>
      </c>
      <c r="AJ284" s="131" t="str">
        <f t="shared" si="118"/>
        <v/>
      </c>
      <c r="BA284" s="131"/>
      <c r="BR284" s="131"/>
      <c r="CG284" s="131"/>
    </row>
    <row r="285" spans="1:85">
      <c r="A285" s="170" t="s">
        <v>19</v>
      </c>
      <c r="B285" s="171">
        <v>0</v>
      </c>
      <c r="C285" s="171">
        <v>0</v>
      </c>
      <c r="D285" s="171">
        <v>0</v>
      </c>
      <c r="E285" s="171">
        <v>0</v>
      </c>
      <c r="F285" s="304"/>
      <c r="G285" s="171">
        <v>0</v>
      </c>
      <c r="H285" s="172">
        <v>0</v>
      </c>
      <c r="I285" s="173">
        <f t="shared" si="115"/>
        <v>0</v>
      </c>
      <c r="J285" s="139"/>
      <c r="K285" s="174" t="s">
        <v>19</v>
      </c>
      <c r="L285" s="171">
        <v>0</v>
      </c>
      <c r="M285" s="171">
        <v>0</v>
      </c>
      <c r="N285" s="171">
        <v>0</v>
      </c>
      <c r="O285" s="171">
        <v>0</v>
      </c>
      <c r="P285" s="171">
        <v>0</v>
      </c>
      <c r="Q285" s="171">
        <v>0</v>
      </c>
      <c r="R285" s="175">
        <v>0</v>
      </c>
      <c r="S285" s="176">
        <f t="shared" si="116"/>
        <v>0</v>
      </c>
      <c r="U285" s="210" t="s">
        <v>19</v>
      </c>
      <c r="V285" s="211">
        <v>0</v>
      </c>
      <c r="W285" s="211">
        <v>0</v>
      </c>
      <c r="X285" s="211">
        <v>0</v>
      </c>
      <c r="Y285" s="211">
        <v>0</v>
      </c>
      <c r="Z285" s="211">
        <v>0</v>
      </c>
      <c r="AA285" s="211">
        <v>0</v>
      </c>
      <c r="AB285" s="211">
        <v>0</v>
      </c>
      <c r="AC285" s="211">
        <v>0</v>
      </c>
      <c r="AD285" s="212">
        <v>0</v>
      </c>
      <c r="AE285" s="212">
        <v>0</v>
      </c>
      <c r="AF285" s="212">
        <v>0</v>
      </c>
      <c r="AG285" s="212">
        <v>0</v>
      </c>
      <c r="AH285" s="212">
        <v>0</v>
      </c>
      <c r="AI285" s="213">
        <f t="shared" si="117"/>
        <v>0</v>
      </c>
      <c r="AJ285" s="131" t="str">
        <f t="shared" si="118"/>
        <v/>
      </c>
      <c r="BA285" s="131"/>
      <c r="BR285" s="131"/>
      <c r="CG285" s="131"/>
    </row>
    <row r="286" spans="1:85">
      <c r="A286" s="162" t="s">
        <v>20</v>
      </c>
      <c r="B286" s="163">
        <v>0</v>
      </c>
      <c r="C286" s="163">
        <v>0</v>
      </c>
      <c r="D286" s="163">
        <v>0</v>
      </c>
      <c r="E286" s="163">
        <v>0</v>
      </c>
      <c r="F286" s="304"/>
      <c r="G286" s="163">
        <v>0</v>
      </c>
      <c r="H286" s="164">
        <v>0</v>
      </c>
      <c r="I286" s="165">
        <f t="shared" si="115"/>
        <v>0</v>
      </c>
      <c r="J286" s="139"/>
      <c r="K286" s="166" t="s">
        <v>20</v>
      </c>
      <c r="L286" s="167">
        <v>0</v>
      </c>
      <c r="M286" s="167">
        <v>0</v>
      </c>
      <c r="N286" s="167">
        <v>0</v>
      </c>
      <c r="O286" s="167">
        <v>0</v>
      </c>
      <c r="P286" s="167">
        <v>0</v>
      </c>
      <c r="Q286" s="167">
        <v>0</v>
      </c>
      <c r="R286" s="168">
        <v>0</v>
      </c>
      <c r="S286" s="169">
        <f t="shared" si="116"/>
        <v>0</v>
      </c>
      <c r="U286" s="207" t="s">
        <v>20</v>
      </c>
      <c r="V286" s="208">
        <v>0</v>
      </c>
      <c r="W286" s="208">
        <v>0</v>
      </c>
      <c r="X286" s="208">
        <v>0</v>
      </c>
      <c r="Y286" s="208">
        <v>0</v>
      </c>
      <c r="Z286" s="208">
        <v>0</v>
      </c>
      <c r="AA286" s="208">
        <v>0</v>
      </c>
      <c r="AB286" s="208">
        <v>0</v>
      </c>
      <c r="AC286" s="208">
        <v>0</v>
      </c>
      <c r="AD286" s="208">
        <v>0</v>
      </c>
      <c r="AE286" s="208">
        <v>0</v>
      </c>
      <c r="AF286" s="208">
        <v>0</v>
      </c>
      <c r="AG286" s="208">
        <v>0</v>
      </c>
      <c r="AH286" s="92">
        <v>0</v>
      </c>
      <c r="AI286" s="209">
        <f t="shared" si="117"/>
        <v>0</v>
      </c>
      <c r="AJ286" s="131" t="str">
        <f t="shared" si="118"/>
        <v/>
      </c>
      <c r="BA286" s="131"/>
      <c r="BR286" s="131"/>
      <c r="CG286" s="131"/>
    </row>
    <row r="287" spans="1:85" ht="15" thickBot="1">
      <c r="A287" s="177" t="s">
        <v>11</v>
      </c>
      <c r="B287" s="178">
        <v>0</v>
      </c>
      <c r="C287" s="178">
        <v>0</v>
      </c>
      <c r="D287" s="178">
        <v>0</v>
      </c>
      <c r="E287" s="178">
        <v>0</v>
      </c>
      <c r="F287" s="305"/>
      <c r="G287" s="178">
        <v>0</v>
      </c>
      <c r="H287" s="179">
        <v>0</v>
      </c>
      <c r="I287" s="180">
        <f t="shared" si="115"/>
        <v>0</v>
      </c>
      <c r="J287" s="139"/>
      <c r="K287" s="181" t="s">
        <v>11</v>
      </c>
      <c r="L287" s="178">
        <v>0</v>
      </c>
      <c r="M287" s="178">
        <v>0</v>
      </c>
      <c r="N287" s="178">
        <v>0</v>
      </c>
      <c r="O287" s="178">
        <v>0</v>
      </c>
      <c r="P287" s="178">
        <v>0</v>
      </c>
      <c r="Q287" s="178">
        <v>0</v>
      </c>
      <c r="R287" s="182">
        <v>0</v>
      </c>
      <c r="S287" s="183">
        <f t="shared" si="116"/>
        <v>0</v>
      </c>
      <c r="U287" s="210" t="s">
        <v>11</v>
      </c>
      <c r="V287" s="211">
        <v>0</v>
      </c>
      <c r="W287" s="211">
        <v>0</v>
      </c>
      <c r="X287" s="211">
        <v>0</v>
      </c>
      <c r="Y287" s="211">
        <v>0</v>
      </c>
      <c r="Z287" s="211">
        <v>0</v>
      </c>
      <c r="AA287" s="211">
        <v>0</v>
      </c>
      <c r="AB287" s="211">
        <v>0</v>
      </c>
      <c r="AC287" s="211">
        <v>0</v>
      </c>
      <c r="AD287" s="212">
        <v>0</v>
      </c>
      <c r="AE287" s="212">
        <v>0</v>
      </c>
      <c r="AF287" s="212">
        <v>0</v>
      </c>
      <c r="AG287" s="212">
        <v>0</v>
      </c>
      <c r="AH287" s="212">
        <v>0</v>
      </c>
      <c r="AI287" s="213">
        <f t="shared" si="117"/>
        <v>0</v>
      </c>
      <c r="AJ287" s="131" t="str">
        <f t="shared" si="118"/>
        <v/>
      </c>
      <c r="BA287" s="131"/>
      <c r="BR287" s="131"/>
      <c r="CG287" s="131"/>
    </row>
    <row r="288" spans="1:85" ht="15">
      <c r="A288" s="184" t="s">
        <v>26</v>
      </c>
      <c r="B288" s="185">
        <f>SUM(B267:B283)</f>
        <v>12.825765676358753</v>
      </c>
      <c r="C288" s="185">
        <f t="shared" ref="C288:I288" si="119">SUM(C267:C283)</f>
        <v>167.13053192538757</v>
      </c>
      <c r="D288" s="185">
        <f t="shared" si="119"/>
        <v>66.043058133770103</v>
      </c>
      <c r="E288" s="185">
        <f t="shared" si="119"/>
        <v>173.08150583773644</v>
      </c>
      <c r="F288" s="185">
        <f t="shared" si="119"/>
        <v>0</v>
      </c>
      <c r="G288" s="185">
        <f t="shared" si="119"/>
        <v>7.2763508015677107</v>
      </c>
      <c r="H288" s="187">
        <f t="shared" si="119"/>
        <v>0</v>
      </c>
      <c r="I288" s="144">
        <f t="shared" si="119"/>
        <v>426.35721237482062</v>
      </c>
      <c r="J288" s="139"/>
      <c r="K288" s="186" t="s">
        <v>26</v>
      </c>
      <c r="L288" s="185">
        <f>SUM(L267:L283)</f>
        <v>12.825765676358753</v>
      </c>
      <c r="M288" s="185">
        <f t="shared" ref="M288:S288" si="120">SUM(M267:M283)</f>
        <v>167.13053192538757</v>
      </c>
      <c r="N288" s="185">
        <f t="shared" si="120"/>
        <v>66.043058133770103</v>
      </c>
      <c r="O288" s="185">
        <f t="shared" si="120"/>
        <v>173.08150583773644</v>
      </c>
      <c r="P288" s="185">
        <f t="shared" si="120"/>
        <v>109.69940368919499</v>
      </c>
      <c r="Q288" s="185">
        <f t="shared" si="120"/>
        <v>7.2763508015677107</v>
      </c>
      <c r="R288" s="187">
        <f t="shared" si="120"/>
        <v>0</v>
      </c>
      <c r="S288" s="188">
        <f t="shared" si="120"/>
        <v>536.05661606401554</v>
      </c>
      <c r="T288" s="131" t="str">
        <f>IF(ABS(S288-AI288)&gt;0.01,S288-AI288,"")</f>
        <v/>
      </c>
      <c r="U288" s="214" t="s">
        <v>60</v>
      </c>
      <c r="V288" s="215">
        <f>SUM(V267:V283)</f>
        <v>12.766870337992025</v>
      </c>
      <c r="W288" s="215">
        <f t="shared" ref="W288:AH288" si="121">SUM(W267:W283)</f>
        <v>5.889533836672721E-2</v>
      </c>
      <c r="X288" s="215">
        <f t="shared" si="121"/>
        <v>7.2763508015677107</v>
      </c>
      <c r="Y288" s="215">
        <f t="shared" si="121"/>
        <v>167.13053192538757</v>
      </c>
      <c r="Z288" s="215">
        <f t="shared" si="121"/>
        <v>66.043058133770103</v>
      </c>
      <c r="AA288" s="215">
        <f t="shared" si="121"/>
        <v>161.99164409338707</v>
      </c>
      <c r="AB288" s="215">
        <f t="shared" si="121"/>
        <v>109.69940368919499</v>
      </c>
      <c r="AC288" s="215">
        <f t="shared" si="121"/>
        <v>11.089861744349367</v>
      </c>
      <c r="AD288" s="216">
        <f t="shared" si="121"/>
        <v>0</v>
      </c>
      <c r="AE288" s="216">
        <f t="shared" si="121"/>
        <v>0</v>
      </c>
      <c r="AF288" s="216">
        <f t="shared" si="121"/>
        <v>0</v>
      </c>
      <c r="AG288" s="216">
        <f t="shared" si="121"/>
        <v>0</v>
      </c>
      <c r="AH288" s="216">
        <f t="shared" si="121"/>
        <v>11.089861744349367</v>
      </c>
      <c r="AI288" s="217">
        <f>SUM(V288:AC288)</f>
        <v>536.05661606401566</v>
      </c>
      <c r="AJ288" s="131" t="str">
        <f t="shared" si="118"/>
        <v/>
      </c>
      <c r="BA288" s="131"/>
      <c r="BR288" s="131"/>
      <c r="CG288" s="131"/>
    </row>
    <row r="289" spans="1:85" s="2" customFormat="1" ht="15" thickBot="1">
      <c r="A289" s="15" t="s">
        <v>100</v>
      </c>
      <c r="B289" s="100">
        <f>IF($I288=0,"-",B288/$I288)</f>
        <v>3.0082206431829565E-2</v>
      </c>
      <c r="C289" s="100">
        <f t="shared" ref="C289:H289" si="122">IF($I288=0,"-",C288/$I288)</f>
        <v>0.39199649278703702</v>
      </c>
      <c r="D289" s="100">
        <f t="shared" si="122"/>
        <v>0.15490076446909054</v>
      </c>
      <c r="E289" s="100">
        <f t="shared" si="122"/>
        <v>0.40595421119691633</v>
      </c>
      <c r="F289" s="100">
        <f t="shared" si="122"/>
        <v>0</v>
      </c>
      <c r="G289" s="100">
        <f t="shared" si="122"/>
        <v>1.7066325115126468E-2</v>
      </c>
      <c r="H289" s="101">
        <f t="shared" si="122"/>
        <v>0</v>
      </c>
      <c r="I289" s="102">
        <f>SUM(B289:H289)</f>
        <v>1</v>
      </c>
      <c r="J289" s="131"/>
      <c r="K289" s="27" t="s">
        <v>100</v>
      </c>
      <c r="L289" s="76">
        <f t="shared" ref="L289:R289" si="123">IF($S288=0,"-",L288/$S288)</f>
        <v>2.3926140060599697E-2</v>
      </c>
      <c r="M289" s="76">
        <f t="shared" si="123"/>
        <v>0.31177776174565291</v>
      </c>
      <c r="N289" s="76">
        <f t="shared" si="123"/>
        <v>0.12320164727877042</v>
      </c>
      <c r="O289" s="76">
        <f t="shared" si="123"/>
        <v>0.32287915240853432</v>
      </c>
      <c r="P289" s="76">
        <f t="shared" si="123"/>
        <v>0.2046414509248306</v>
      </c>
      <c r="Q289" s="76">
        <f t="shared" si="123"/>
        <v>1.3573847581612114E-2</v>
      </c>
      <c r="R289" s="77">
        <f t="shared" si="123"/>
        <v>0</v>
      </c>
      <c r="S289" s="78">
        <f>SUM(L289:R289)</f>
        <v>1</v>
      </c>
      <c r="U289" s="36" t="s">
        <v>100</v>
      </c>
      <c r="V289" s="103">
        <f>+V288/$AI288</f>
        <v>2.3816272302975196E-2</v>
      </c>
      <c r="W289" s="103">
        <f t="shared" ref="W289:AH289" si="124">+W288/$AI288</f>
        <v>1.0986775762449307E-4</v>
      </c>
      <c r="X289" s="103">
        <f t="shared" si="124"/>
        <v>1.3573847581612111E-2</v>
      </c>
      <c r="Y289" s="103">
        <f t="shared" si="124"/>
        <v>0.31177776174565286</v>
      </c>
      <c r="Z289" s="103">
        <f t="shared" si="124"/>
        <v>0.12320164727877039</v>
      </c>
      <c r="AA289" s="103">
        <f t="shared" si="124"/>
        <v>0.30219129703650949</v>
      </c>
      <c r="AB289" s="103">
        <f t="shared" si="124"/>
        <v>0.20464145092483055</v>
      </c>
      <c r="AC289" s="103">
        <f t="shared" si="124"/>
        <v>2.0687855372024774E-2</v>
      </c>
      <c r="AD289" s="103">
        <f t="shared" si="124"/>
        <v>0</v>
      </c>
      <c r="AE289" s="103">
        <f t="shared" si="124"/>
        <v>0</v>
      </c>
      <c r="AF289" s="103">
        <f t="shared" si="124"/>
        <v>0</v>
      </c>
      <c r="AG289" s="103">
        <f t="shared" si="124"/>
        <v>0</v>
      </c>
      <c r="AH289" s="103">
        <f t="shared" si="124"/>
        <v>2.0687855372024774E-2</v>
      </c>
      <c r="AI289" s="104">
        <f>SUM(V289:AC289)</f>
        <v>0.99999999999999989</v>
      </c>
      <c r="AJ289" s="2" t="str">
        <f t="shared" si="118"/>
        <v/>
      </c>
    </row>
    <row r="290" spans="1:85" ht="15" thickBot="1">
      <c r="A290" s="218"/>
      <c r="B290" s="218"/>
      <c r="C290" s="218"/>
      <c r="D290" s="218"/>
      <c r="E290" s="218"/>
      <c r="F290" s="218"/>
      <c r="G290" s="218"/>
      <c r="H290" s="218"/>
      <c r="I290" s="218"/>
      <c r="K290" s="218"/>
      <c r="L290" s="218"/>
      <c r="M290" s="218"/>
      <c r="N290" s="218"/>
      <c r="O290" s="218"/>
      <c r="P290" s="218"/>
      <c r="Q290" s="218"/>
      <c r="R290" s="218"/>
      <c r="S290" s="218"/>
      <c r="AI290" s="139"/>
      <c r="BA290" s="131"/>
      <c r="BR290" s="131"/>
      <c r="CG290" s="131"/>
    </row>
    <row r="291" spans="1:85" ht="28.5">
      <c r="A291" s="328" t="s">
        <v>35</v>
      </c>
      <c r="B291" s="135" t="s">
        <v>0</v>
      </c>
      <c r="C291" s="135" t="s">
        <v>1</v>
      </c>
      <c r="D291" s="135" t="s">
        <v>2</v>
      </c>
      <c r="E291" s="135" t="s">
        <v>3</v>
      </c>
      <c r="F291" s="135" t="s">
        <v>27</v>
      </c>
      <c r="G291" s="135" t="s">
        <v>4</v>
      </c>
      <c r="H291" s="135" t="s">
        <v>5</v>
      </c>
      <c r="I291" s="136" t="s">
        <v>6</v>
      </c>
      <c r="K291" s="330" t="s">
        <v>35</v>
      </c>
      <c r="L291" s="137" t="s">
        <v>0</v>
      </c>
      <c r="M291" s="137" t="s">
        <v>1</v>
      </c>
      <c r="N291" s="137" t="s">
        <v>2</v>
      </c>
      <c r="O291" s="137" t="s">
        <v>3</v>
      </c>
      <c r="P291" s="137" t="s">
        <v>27</v>
      </c>
      <c r="Q291" s="137" t="s">
        <v>4</v>
      </c>
      <c r="R291" s="137" t="s">
        <v>5</v>
      </c>
      <c r="S291" s="138" t="s">
        <v>6</v>
      </c>
      <c r="U291" s="332" t="s">
        <v>35</v>
      </c>
      <c r="V291" s="190" t="s">
        <v>69</v>
      </c>
      <c r="W291" s="190" t="s">
        <v>70</v>
      </c>
      <c r="X291" s="190" t="s">
        <v>4</v>
      </c>
      <c r="Y291" s="190" t="s">
        <v>1</v>
      </c>
      <c r="Z291" s="190" t="s">
        <v>2</v>
      </c>
      <c r="AA291" s="190" t="s">
        <v>3</v>
      </c>
      <c r="AB291" s="190" t="s">
        <v>52</v>
      </c>
      <c r="AC291" s="190" t="s">
        <v>64</v>
      </c>
      <c r="AD291" s="191" t="s">
        <v>72</v>
      </c>
      <c r="AE291" s="191" t="s">
        <v>79</v>
      </c>
      <c r="AF291" s="191" t="s">
        <v>73</v>
      </c>
      <c r="AG291" s="191" t="s">
        <v>80</v>
      </c>
      <c r="AH291" s="191" t="s">
        <v>81</v>
      </c>
      <c r="AI291" s="192" t="s">
        <v>60</v>
      </c>
      <c r="BA291" s="131"/>
      <c r="BR291" s="131"/>
      <c r="CG291" s="131"/>
    </row>
    <row r="292" spans="1:85" ht="15">
      <c r="A292" s="329" t="s">
        <v>35</v>
      </c>
      <c r="B292" s="294" t="s">
        <v>109</v>
      </c>
      <c r="C292" s="295"/>
      <c r="D292" s="295"/>
      <c r="E292" s="295"/>
      <c r="F292" s="295"/>
      <c r="G292" s="295"/>
      <c r="H292" s="295"/>
      <c r="I292" s="296"/>
      <c r="K292" s="331" t="s">
        <v>35</v>
      </c>
      <c r="L292" s="297" t="s">
        <v>109</v>
      </c>
      <c r="M292" s="298"/>
      <c r="N292" s="298"/>
      <c r="O292" s="298"/>
      <c r="P292" s="298"/>
      <c r="Q292" s="298"/>
      <c r="R292" s="298"/>
      <c r="S292" s="299"/>
      <c r="U292" s="333" t="s">
        <v>35</v>
      </c>
      <c r="V292" s="326" t="s">
        <v>109</v>
      </c>
      <c r="W292" s="326"/>
      <c r="X292" s="326"/>
      <c r="Y292" s="326"/>
      <c r="Z292" s="326"/>
      <c r="AA292" s="326"/>
      <c r="AB292" s="326"/>
      <c r="AC292" s="326"/>
      <c r="AD292" s="326"/>
      <c r="AE292" s="326"/>
      <c r="AF292" s="326"/>
      <c r="AG292" s="326"/>
      <c r="AH292" s="326"/>
      <c r="AI292" s="327"/>
      <c r="BA292" s="131"/>
      <c r="BR292" s="131"/>
      <c r="CG292" s="131"/>
    </row>
    <row r="293" spans="1:85" ht="15">
      <c r="A293" s="141" t="s">
        <v>7</v>
      </c>
      <c r="B293" s="142">
        <v>0</v>
      </c>
      <c r="C293" s="142">
        <v>0</v>
      </c>
      <c r="D293" s="142">
        <v>0</v>
      </c>
      <c r="E293" s="142">
        <v>0</v>
      </c>
      <c r="F293" s="303"/>
      <c r="G293" s="142">
        <v>0</v>
      </c>
      <c r="H293" s="143">
        <v>0</v>
      </c>
      <c r="I293" s="144">
        <f>SUM(B293:H293)</f>
        <v>0</v>
      </c>
      <c r="J293" s="139"/>
      <c r="K293" s="193" t="s">
        <v>7</v>
      </c>
      <c r="L293" s="142">
        <v>0</v>
      </c>
      <c r="M293" s="142">
        <v>0</v>
      </c>
      <c r="N293" s="142">
        <v>0</v>
      </c>
      <c r="O293" s="142">
        <v>0</v>
      </c>
      <c r="P293" s="142">
        <v>0</v>
      </c>
      <c r="Q293" s="142">
        <v>0</v>
      </c>
      <c r="R293" s="194">
        <v>0</v>
      </c>
      <c r="S293" s="195">
        <f>SUM(L293:R293)</f>
        <v>0</v>
      </c>
      <c r="U293" s="196" t="s">
        <v>7</v>
      </c>
      <c r="V293" s="197">
        <v>0</v>
      </c>
      <c r="W293" s="197">
        <v>0</v>
      </c>
      <c r="X293" s="197">
        <v>0</v>
      </c>
      <c r="Y293" s="197">
        <v>0</v>
      </c>
      <c r="Z293" s="197">
        <v>0</v>
      </c>
      <c r="AA293" s="197">
        <v>0</v>
      </c>
      <c r="AB293" s="197">
        <v>0</v>
      </c>
      <c r="AC293" s="198">
        <v>0</v>
      </c>
      <c r="AD293" s="199">
        <v>0</v>
      </c>
      <c r="AE293" s="199">
        <v>0</v>
      </c>
      <c r="AF293" s="199">
        <v>0</v>
      </c>
      <c r="AG293" s="199">
        <v>0</v>
      </c>
      <c r="AH293" s="199">
        <v>0</v>
      </c>
      <c r="AI293" s="200">
        <f>SUM(V293:AC293)</f>
        <v>0</v>
      </c>
      <c r="AJ293" s="131" t="str">
        <f>IF(ABS(S293-AI293)&gt;0.001,S293-AI293,"")</f>
        <v/>
      </c>
      <c r="BA293" s="131"/>
      <c r="BR293" s="131"/>
      <c r="CG293" s="131"/>
    </row>
    <row r="294" spans="1:85" ht="15">
      <c r="A294" s="149" t="s">
        <v>8</v>
      </c>
      <c r="B294" s="150">
        <v>0</v>
      </c>
      <c r="C294" s="150">
        <v>0</v>
      </c>
      <c r="D294" s="150">
        <v>0</v>
      </c>
      <c r="E294" s="150">
        <v>0</v>
      </c>
      <c r="F294" s="304"/>
      <c r="G294" s="150">
        <v>0</v>
      </c>
      <c r="H294" s="151">
        <v>0</v>
      </c>
      <c r="I294" s="152">
        <f t="shared" ref="I294:I313" si="125">SUM(B294:H294)</f>
        <v>0</v>
      </c>
      <c r="J294" s="139"/>
      <c r="K294" s="153" t="s">
        <v>8</v>
      </c>
      <c r="L294" s="154">
        <v>0</v>
      </c>
      <c r="M294" s="154">
        <v>0</v>
      </c>
      <c r="N294" s="154">
        <v>0</v>
      </c>
      <c r="O294" s="154">
        <v>0</v>
      </c>
      <c r="P294" s="154">
        <v>0</v>
      </c>
      <c r="Q294" s="154">
        <v>0</v>
      </c>
      <c r="R294" s="155">
        <v>0</v>
      </c>
      <c r="S294" s="156">
        <f t="shared" ref="S294:S313" si="126">SUM(L294:R294)</f>
        <v>0</v>
      </c>
      <c r="U294" s="201" t="s">
        <v>8</v>
      </c>
      <c r="V294" s="202">
        <v>0</v>
      </c>
      <c r="W294" s="202">
        <v>0</v>
      </c>
      <c r="X294" s="202">
        <v>0</v>
      </c>
      <c r="Y294" s="202">
        <v>0</v>
      </c>
      <c r="Z294" s="202">
        <v>0</v>
      </c>
      <c r="AA294" s="202">
        <v>0</v>
      </c>
      <c r="AB294" s="202">
        <v>0</v>
      </c>
      <c r="AC294" s="203">
        <v>0</v>
      </c>
      <c r="AD294" s="202">
        <v>0</v>
      </c>
      <c r="AE294" s="202">
        <v>0</v>
      </c>
      <c r="AF294" s="202">
        <v>0</v>
      </c>
      <c r="AG294" s="202">
        <v>0</v>
      </c>
      <c r="AH294" s="202">
        <v>0</v>
      </c>
      <c r="AI294" s="204">
        <f t="shared" ref="AI294:AI313" si="127">SUM(V294:AC294)</f>
        <v>0</v>
      </c>
      <c r="AJ294" s="131" t="str">
        <f t="shared" ref="AJ294:AJ315" si="128">IF(ABS(S294-AI294)&gt;0.001,S294-AI294,"")</f>
        <v/>
      </c>
      <c r="BA294" s="131"/>
      <c r="BR294" s="131"/>
      <c r="CG294" s="131"/>
    </row>
    <row r="295" spans="1:85" ht="15">
      <c r="A295" s="157" t="s">
        <v>10</v>
      </c>
      <c r="B295" s="146">
        <v>0</v>
      </c>
      <c r="C295" s="146">
        <v>0</v>
      </c>
      <c r="D295" s="146">
        <v>0</v>
      </c>
      <c r="E295" s="146">
        <v>0</v>
      </c>
      <c r="F295" s="304"/>
      <c r="G295" s="146">
        <v>0</v>
      </c>
      <c r="H295" s="158">
        <v>0</v>
      </c>
      <c r="I295" s="144">
        <f t="shared" si="125"/>
        <v>0</v>
      </c>
      <c r="J295" s="139"/>
      <c r="K295" s="159" t="s">
        <v>10</v>
      </c>
      <c r="L295" s="146">
        <v>0</v>
      </c>
      <c r="M295" s="146">
        <v>0</v>
      </c>
      <c r="N295" s="146">
        <v>0</v>
      </c>
      <c r="O295" s="146">
        <v>0</v>
      </c>
      <c r="P295" s="146">
        <v>0</v>
      </c>
      <c r="Q295" s="146">
        <v>0</v>
      </c>
      <c r="R295" s="147">
        <v>0</v>
      </c>
      <c r="S295" s="148">
        <f t="shared" si="126"/>
        <v>0</v>
      </c>
      <c r="U295" s="205" t="s">
        <v>10</v>
      </c>
      <c r="V295" s="197">
        <v>0</v>
      </c>
      <c r="W295" s="197">
        <v>0</v>
      </c>
      <c r="X295" s="197">
        <v>0</v>
      </c>
      <c r="Y295" s="197">
        <v>0</v>
      </c>
      <c r="Z295" s="197">
        <v>0</v>
      </c>
      <c r="AA295" s="197">
        <v>0</v>
      </c>
      <c r="AB295" s="197">
        <v>0</v>
      </c>
      <c r="AC295" s="198">
        <v>0</v>
      </c>
      <c r="AD295" s="199">
        <v>0</v>
      </c>
      <c r="AE295" s="199">
        <v>0</v>
      </c>
      <c r="AF295" s="199">
        <v>0</v>
      </c>
      <c r="AG295" s="199">
        <v>0</v>
      </c>
      <c r="AH295" s="199">
        <v>0</v>
      </c>
      <c r="AI295" s="200">
        <f t="shared" si="127"/>
        <v>0</v>
      </c>
      <c r="AJ295" s="131" t="str">
        <f t="shared" si="128"/>
        <v/>
      </c>
      <c r="BA295" s="131"/>
      <c r="BR295" s="131"/>
      <c r="CG295" s="131"/>
    </row>
    <row r="296" spans="1:85" ht="15">
      <c r="A296" s="149" t="s">
        <v>53</v>
      </c>
      <c r="B296" s="150">
        <v>0</v>
      </c>
      <c r="C296" s="150">
        <v>0</v>
      </c>
      <c r="D296" s="150">
        <v>0</v>
      </c>
      <c r="E296" s="150">
        <v>0</v>
      </c>
      <c r="F296" s="304"/>
      <c r="G296" s="150">
        <v>0</v>
      </c>
      <c r="H296" s="151">
        <v>0</v>
      </c>
      <c r="I296" s="152">
        <f t="shared" si="125"/>
        <v>0</v>
      </c>
      <c r="J296" s="139"/>
      <c r="K296" s="153" t="s">
        <v>53</v>
      </c>
      <c r="L296" s="154">
        <v>0</v>
      </c>
      <c r="M296" s="154">
        <v>0</v>
      </c>
      <c r="N296" s="154">
        <v>0</v>
      </c>
      <c r="O296" s="154">
        <v>0</v>
      </c>
      <c r="P296" s="154">
        <v>0</v>
      </c>
      <c r="Q296" s="154">
        <v>0</v>
      </c>
      <c r="R296" s="155">
        <v>0</v>
      </c>
      <c r="S296" s="156">
        <f t="shared" si="126"/>
        <v>0</v>
      </c>
      <c r="U296" s="201" t="s">
        <v>53</v>
      </c>
      <c r="V296" s="202">
        <v>0</v>
      </c>
      <c r="W296" s="202">
        <v>0</v>
      </c>
      <c r="X296" s="202">
        <v>0</v>
      </c>
      <c r="Y296" s="202">
        <v>0</v>
      </c>
      <c r="Z296" s="202">
        <v>0</v>
      </c>
      <c r="AA296" s="202">
        <v>0</v>
      </c>
      <c r="AB296" s="202">
        <v>0</v>
      </c>
      <c r="AC296" s="203">
        <v>0</v>
      </c>
      <c r="AD296" s="202">
        <v>0</v>
      </c>
      <c r="AE296" s="202">
        <v>0</v>
      </c>
      <c r="AF296" s="202">
        <v>0</v>
      </c>
      <c r="AG296" s="202">
        <v>0</v>
      </c>
      <c r="AH296" s="202">
        <v>0</v>
      </c>
      <c r="AI296" s="204">
        <f t="shared" si="127"/>
        <v>0</v>
      </c>
      <c r="AJ296" s="131" t="str">
        <f t="shared" si="128"/>
        <v/>
      </c>
      <c r="BA296" s="131"/>
      <c r="BR296" s="131"/>
      <c r="CG296" s="131"/>
    </row>
    <row r="297" spans="1:85" ht="15">
      <c r="A297" s="157" t="s">
        <v>16</v>
      </c>
      <c r="B297" s="146">
        <v>8.0365851733887297</v>
      </c>
      <c r="C297" s="146">
        <v>24.269614689735413</v>
      </c>
      <c r="D297" s="146">
        <v>3.2063513200290914</v>
      </c>
      <c r="E297" s="146">
        <v>0</v>
      </c>
      <c r="F297" s="304"/>
      <c r="G297" s="146">
        <v>0</v>
      </c>
      <c r="H297" s="158">
        <v>0</v>
      </c>
      <c r="I297" s="144">
        <f t="shared" si="125"/>
        <v>35.512551183153235</v>
      </c>
      <c r="J297" s="139"/>
      <c r="K297" s="159" t="s">
        <v>16</v>
      </c>
      <c r="L297" s="146">
        <v>8.0365851733887297</v>
      </c>
      <c r="M297" s="146">
        <v>24.269614689735413</v>
      </c>
      <c r="N297" s="146">
        <v>3.2063513200290914</v>
      </c>
      <c r="O297" s="146">
        <v>0</v>
      </c>
      <c r="P297" s="146">
        <v>0</v>
      </c>
      <c r="Q297" s="146">
        <v>0</v>
      </c>
      <c r="R297" s="147">
        <v>0</v>
      </c>
      <c r="S297" s="148">
        <f t="shared" si="126"/>
        <v>35.512551183153235</v>
      </c>
      <c r="U297" s="205" t="s">
        <v>16</v>
      </c>
      <c r="V297" s="197">
        <v>7.3325514806449723</v>
      </c>
      <c r="W297" s="197">
        <v>0</v>
      </c>
      <c r="X297" s="197">
        <v>0</v>
      </c>
      <c r="Y297" s="197">
        <v>24.269614689735413</v>
      </c>
      <c r="Z297" s="197">
        <v>3.2063513200290914</v>
      </c>
      <c r="AA297" s="197">
        <v>0</v>
      </c>
      <c r="AB297" s="197">
        <v>0</v>
      </c>
      <c r="AC297" s="198">
        <v>0.7040336927437576</v>
      </c>
      <c r="AD297" s="199">
        <v>0.7040336927437576</v>
      </c>
      <c r="AE297" s="199">
        <v>0</v>
      </c>
      <c r="AF297" s="199">
        <v>0</v>
      </c>
      <c r="AG297" s="199">
        <v>0</v>
      </c>
      <c r="AH297" s="199">
        <v>0</v>
      </c>
      <c r="AI297" s="200">
        <f t="shared" si="127"/>
        <v>35.512551183153235</v>
      </c>
      <c r="AJ297" s="131" t="str">
        <f t="shared" si="128"/>
        <v/>
      </c>
      <c r="BA297" s="131"/>
      <c r="BR297" s="131"/>
      <c r="CG297" s="131"/>
    </row>
    <row r="298" spans="1:85" ht="15">
      <c r="A298" s="149" t="s">
        <v>15</v>
      </c>
      <c r="B298" s="150">
        <v>8.8325981222271421E-2</v>
      </c>
      <c r="C298" s="150">
        <v>0.24390015269331797</v>
      </c>
      <c r="D298" s="150">
        <v>0.80195976132494107</v>
      </c>
      <c r="E298" s="150">
        <v>0</v>
      </c>
      <c r="F298" s="304"/>
      <c r="G298" s="150">
        <v>0</v>
      </c>
      <c r="H298" s="151">
        <v>0</v>
      </c>
      <c r="I298" s="152">
        <f t="shared" si="125"/>
        <v>1.1341858952405306</v>
      </c>
      <c r="J298" s="139"/>
      <c r="K298" s="153" t="s">
        <v>15</v>
      </c>
      <c r="L298" s="154">
        <v>8.8325981222271421E-2</v>
      </c>
      <c r="M298" s="154">
        <v>0.24390015269331797</v>
      </c>
      <c r="N298" s="154">
        <v>0.80195976132494107</v>
      </c>
      <c r="O298" s="154">
        <v>0</v>
      </c>
      <c r="P298" s="154">
        <v>0</v>
      </c>
      <c r="Q298" s="154">
        <v>0</v>
      </c>
      <c r="R298" s="155">
        <v>0</v>
      </c>
      <c r="S298" s="156">
        <f t="shared" si="126"/>
        <v>1.1341858952405306</v>
      </c>
      <c r="U298" s="201" t="s">
        <v>54</v>
      </c>
      <c r="V298" s="202">
        <v>8.8325981222271421E-2</v>
      </c>
      <c r="W298" s="202">
        <v>0</v>
      </c>
      <c r="X298" s="202">
        <v>0</v>
      </c>
      <c r="Y298" s="202">
        <v>0.24390015269331797</v>
      </c>
      <c r="Z298" s="202">
        <v>0.80195976132494107</v>
      </c>
      <c r="AA298" s="202">
        <v>0</v>
      </c>
      <c r="AB298" s="202">
        <v>0</v>
      </c>
      <c r="AC298" s="203">
        <v>0</v>
      </c>
      <c r="AD298" s="202">
        <v>0</v>
      </c>
      <c r="AE298" s="202">
        <v>0</v>
      </c>
      <c r="AF298" s="202">
        <v>0</v>
      </c>
      <c r="AG298" s="202">
        <v>0</v>
      </c>
      <c r="AH298" s="202">
        <v>0</v>
      </c>
      <c r="AI298" s="204">
        <f t="shared" si="127"/>
        <v>1.1341858952405306</v>
      </c>
      <c r="AJ298" s="131" t="str">
        <f t="shared" si="128"/>
        <v/>
      </c>
      <c r="BA298" s="131"/>
      <c r="BR298" s="131"/>
      <c r="CG298" s="131"/>
    </row>
    <row r="299" spans="1:85" ht="15">
      <c r="A299" s="157" t="s">
        <v>55</v>
      </c>
      <c r="B299" s="146">
        <v>0</v>
      </c>
      <c r="C299" s="146">
        <v>0</v>
      </c>
      <c r="D299" s="146">
        <v>0</v>
      </c>
      <c r="E299" s="146">
        <v>0.13045348462701206</v>
      </c>
      <c r="F299" s="304"/>
      <c r="G299" s="146">
        <v>0</v>
      </c>
      <c r="H299" s="158">
        <v>0</v>
      </c>
      <c r="I299" s="144">
        <f t="shared" si="125"/>
        <v>0.13045348462701206</v>
      </c>
      <c r="J299" s="139"/>
      <c r="K299" s="159" t="s">
        <v>55</v>
      </c>
      <c r="L299" s="146">
        <v>0</v>
      </c>
      <c r="M299" s="146">
        <v>0</v>
      </c>
      <c r="N299" s="146">
        <v>0</v>
      </c>
      <c r="O299" s="146">
        <v>0.13045348462701206</v>
      </c>
      <c r="P299" s="146">
        <v>81.697342588804133</v>
      </c>
      <c r="Q299" s="146">
        <v>0</v>
      </c>
      <c r="R299" s="147">
        <v>0</v>
      </c>
      <c r="S299" s="148">
        <f t="shared" si="126"/>
        <v>81.827796073431145</v>
      </c>
      <c r="U299" s="205" t="s">
        <v>55</v>
      </c>
      <c r="V299" s="197">
        <v>0</v>
      </c>
      <c r="W299" s="197">
        <v>0</v>
      </c>
      <c r="X299" s="197">
        <v>0</v>
      </c>
      <c r="Y299" s="197">
        <v>0</v>
      </c>
      <c r="Z299" s="197">
        <v>0</v>
      </c>
      <c r="AA299" s="197">
        <v>2.0877755321729893E-4</v>
      </c>
      <c r="AB299" s="197">
        <v>81.697342588804133</v>
      </c>
      <c r="AC299" s="198">
        <v>0.13024470707379476</v>
      </c>
      <c r="AD299" s="197">
        <v>0</v>
      </c>
      <c r="AE299" s="197">
        <v>0</v>
      </c>
      <c r="AF299" s="197">
        <v>0</v>
      </c>
      <c r="AG299" s="197">
        <v>0</v>
      </c>
      <c r="AH299" s="197">
        <v>0.13024470707379476</v>
      </c>
      <c r="AI299" s="200">
        <f t="shared" si="127"/>
        <v>81.827796073431145</v>
      </c>
      <c r="AJ299" s="131" t="str">
        <f t="shared" si="128"/>
        <v/>
      </c>
      <c r="BA299" s="131"/>
      <c r="BR299" s="131"/>
      <c r="CG299" s="131"/>
    </row>
    <row r="300" spans="1:85" ht="15">
      <c r="A300" s="149" t="s">
        <v>12</v>
      </c>
      <c r="B300" s="150">
        <v>0</v>
      </c>
      <c r="C300" s="150">
        <v>0</v>
      </c>
      <c r="D300" s="150">
        <v>0</v>
      </c>
      <c r="E300" s="150">
        <v>0</v>
      </c>
      <c r="F300" s="304"/>
      <c r="G300" s="150">
        <v>0</v>
      </c>
      <c r="H300" s="151">
        <v>0</v>
      </c>
      <c r="I300" s="152">
        <f t="shared" si="125"/>
        <v>0</v>
      </c>
      <c r="J300" s="139"/>
      <c r="K300" s="153" t="s">
        <v>12</v>
      </c>
      <c r="L300" s="154">
        <v>0</v>
      </c>
      <c r="M300" s="154">
        <v>0</v>
      </c>
      <c r="N300" s="154">
        <v>0</v>
      </c>
      <c r="O300" s="154">
        <v>0</v>
      </c>
      <c r="P300" s="154">
        <v>1.6724216622162713</v>
      </c>
      <c r="Q300" s="154">
        <v>0</v>
      </c>
      <c r="R300" s="155">
        <v>0</v>
      </c>
      <c r="S300" s="156">
        <f t="shared" si="126"/>
        <v>1.6724216622162713</v>
      </c>
      <c r="U300" s="201" t="s">
        <v>12</v>
      </c>
      <c r="V300" s="202">
        <v>0</v>
      </c>
      <c r="W300" s="202">
        <v>0</v>
      </c>
      <c r="X300" s="202">
        <v>0</v>
      </c>
      <c r="Y300" s="202">
        <v>0</v>
      </c>
      <c r="Z300" s="202">
        <v>0</v>
      </c>
      <c r="AA300" s="202">
        <v>0</v>
      </c>
      <c r="AB300" s="202">
        <v>1.6724216622162713</v>
      </c>
      <c r="AC300" s="203">
        <v>0</v>
      </c>
      <c r="AD300" s="202">
        <v>0</v>
      </c>
      <c r="AE300" s="202">
        <v>0</v>
      </c>
      <c r="AF300" s="202">
        <v>0</v>
      </c>
      <c r="AG300" s="202">
        <v>0</v>
      </c>
      <c r="AH300" s="202">
        <v>0</v>
      </c>
      <c r="AI300" s="204">
        <f t="shared" si="127"/>
        <v>1.6724216622162713</v>
      </c>
      <c r="AJ300" s="131" t="str">
        <f t="shared" si="128"/>
        <v/>
      </c>
      <c r="BA300" s="131"/>
      <c r="BR300" s="131"/>
      <c r="CG300" s="131"/>
    </row>
    <row r="301" spans="1:85" ht="15">
      <c r="A301" s="157" t="s">
        <v>56</v>
      </c>
      <c r="B301" s="146">
        <v>0</v>
      </c>
      <c r="C301" s="146">
        <v>0</v>
      </c>
      <c r="D301" s="146">
        <v>0</v>
      </c>
      <c r="E301" s="146">
        <v>0</v>
      </c>
      <c r="F301" s="304"/>
      <c r="G301" s="146">
        <v>0</v>
      </c>
      <c r="H301" s="158">
        <v>0</v>
      </c>
      <c r="I301" s="144">
        <f t="shared" si="125"/>
        <v>0</v>
      </c>
      <c r="J301" s="139"/>
      <c r="K301" s="159" t="s">
        <v>56</v>
      </c>
      <c r="L301" s="146">
        <v>0</v>
      </c>
      <c r="M301" s="146">
        <v>0</v>
      </c>
      <c r="N301" s="146">
        <v>0</v>
      </c>
      <c r="O301" s="146">
        <v>0</v>
      </c>
      <c r="P301" s="146">
        <v>0</v>
      </c>
      <c r="Q301" s="146">
        <v>0</v>
      </c>
      <c r="R301" s="147">
        <v>0</v>
      </c>
      <c r="S301" s="148">
        <f t="shared" si="126"/>
        <v>0</v>
      </c>
      <c r="U301" s="205" t="s">
        <v>56</v>
      </c>
      <c r="V301" s="197">
        <v>0</v>
      </c>
      <c r="W301" s="197">
        <v>0</v>
      </c>
      <c r="X301" s="197">
        <v>0</v>
      </c>
      <c r="Y301" s="197">
        <v>0</v>
      </c>
      <c r="Z301" s="197">
        <v>0</v>
      </c>
      <c r="AA301" s="197">
        <v>0</v>
      </c>
      <c r="AB301" s="197">
        <v>0</v>
      </c>
      <c r="AC301" s="198">
        <v>0</v>
      </c>
      <c r="AD301" s="197">
        <v>0</v>
      </c>
      <c r="AE301" s="197">
        <v>0</v>
      </c>
      <c r="AF301" s="197">
        <v>0</v>
      </c>
      <c r="AG301" s="197">
        <v>0</v>
      </c>
      <c r="AH301" s="197">
        <v>0</v>
      </c>
      <c r="AI301" s="200">
        <f t="shared" si="127"/>
        <v>0</v>
      </c>
      <c r="AJ301" s="131" t="str">
        <f t="shared" si="128"/>
        <v/>
      </c>
      <c r="BA301" s="131"/>
      <c r="BR301" s="131"/>
      <c r="CG301" s="131"/>
    </row>
    <row r="302" spans="1:85" ht="15">
      <c r="A302" s="149" t="s">
        <v>17</v>
      </c>
      <c r="B302" s="150">
        <v>6.0097705842357728E-3</v>
      </c>
      <c r="C302" s="150">
        <v>0.17428334694283765</v>
      </c>
      <c r="D302" s="150">
        <v>1.1719052639259768</v>
      </c>
      <c r="E302" s="150">
        <v>0.45073279381768327</v>
      </c>
      <c r="F302" s="304"/>
      <c r="G302" s="150">
        <v>0</v>
      </c>
      <c r="H302" s="151">
        <v>0</v>
      </c>
      <c r="I302" s="152">
        <f t="shared" si="125"/>
        <v>1.8029311752707335</v>
      </c>
      <c r="J302" s="139"/>
      <c r="K302" s="153" t="s">
        <v>17</v>
      </c>
      <c r="L302" s="154">
        <v>6.0097705842357728E-3</v>
      </c>
      <c r="M302" s="154">
        <v>0.17428334694283765</v>
      </c>
      <c r="N302" s="154">
        <v>1.1719052639259768</v>
      </c>
      <c r="O302" s="154">
        <v>0.45073279381768327</v>
      </c>
      <c r="P302" s="154">
        <v>0.12159333333333314</v>
      </c>
      <c r="Q302" s="154">
        <v>0</v>
      </c>
      <c r="R302" s="155">
        <v>0</v>
      </c>
      <c r="S302" s="156">
        <f t="shared" si="126"/>
        <v>1.9245245086040668</v>
      </c>
      <c r="U302" s="201" t="s">
        <v>17</v>
      </c>
      <c r="V302" s="202">
        <v>6.0097705842357728E-3</v>
      </c>
      <c r="W302" s="202">
        <v>0</v>
      </c>
      <c r="X302" s="202">
        <v>0</v>
      </c>
      <c r="Y302" s="202">
        <v>0.17428334694283765</v>
      </c>
      <c r="Z302" s="202">
        <v>1.1719052639259768</v>
      </c>
      <c r="AA302" s="202">
        <v>8.4136788179300953E-2</v>
      </c>
      <c r="AB302" s="202">
        <v>0.12159333333333314</v>
      </c>
      <c r="AC302" s="203">
        <v>0.36659600563838235</v>
      </c>
      <c r="AD302" s="202">
        <v>0</v>
      </c>
      <c r="AE302" s="202">
        <v>0</v>
      </c>
      <c r="AF302" s="202">
        <v>0</v>
      </c>
      <c r="AG302" s="202">
        <v>0</v>
      </c>
      <c r="AH302" s="202">
        <v>0.36659600563838235</v>
      </c>
      <c r="AI302" s="204">
        <f t="shared" si="127"/>
        <v>1.9245245086040668</v>
      </c>
      <c r="AJ302" s="131" t="str">
        <f t="shared" si="128"/>
        <v/>
      </c>
      <c r="BA302" s="131"/>
      <c r="BR302" s="131"/>
      <c r="CG302" s="131"/>
    </row>
    <row r="303" spans="1:85" ht="15">
      <c r="A303" s="157" t="s">
        <v>141</v>
      </c>
      <c r="B303" s="146">
        <v>57.048306305272661</v>
      </c>
      <c r="C303" s="146">
        <v>621.55817009564953</v>
      </c>
      <c r="D303" s="146">
        <v>250.72840287582841</v>
      </c>
      <c r="E303" s="146">
        <v>2.2734082898060368</v>
      </c>
      <c r="F303" s="304"/>
      <c r="G303" s="146">
        <v>0</v>
      </c>
      <c r="H303" s="158">
        <v>0</v>
      </c>
      <c r="I303" s="144">
        <f t="shared" si="125"/>
        <v>931.60828756655667</v>
      </c>
      <c r="J303" s="139"/>
      <c r="K303" s="159" t="s">
        <v>141</v>
      </c>
      <c r="L303" s="146">
        <v>57.048306305272661</v>
      </c>
      <c r="M303" s="146">
        <v>621.55817009564953</v>
      </c>
      <c r="N303" s="146">
        <v>250.72840287582841</v>
      </c>
      <c r="O303" s="146">
        <v>2.2734082898060368</v>
      </c>
      <c r="P303" s="146">
        <v>2.2914831898505956</v>
      </c>
      <c r="Q303" s="146">
        <v>0</v>
      </c>
      <c r="R303" s="147">
        <v>0</v>
      </c>
      <c r="S303" s="148">
        <f t="shared" si="126"/>
        <v>933.89977075640729</v>
      </c>
      <c r="U303" s="205" t="s">
        <v>141</v>
      </c>
      <c r="V303" s="197">
        <v>56.178791170932648</v>
      </c>
      <c r="W303" s="197">
        <v>0.27222397935522369</v>
      </c>
      <c r="X303" s="197">
        <v>0</v>
      </c>
      <c r="Y303" s="197">
        <v>621.55817009564953</v>
      </c>
      <c r="Z303" s="197">
        <v>250.72840287582841</v>
      </c>
      <c r="AA303" s="197">
        <v>0.11460548012312542</v>
      </c>
      <c r="AB303" s="197">
        <v>2.2914831898505956</v>
      </c>
      <c r="AC303" s="198">
        <v>2.756093964667703</v>
      </c>
      <c r="AD303" s="197">
        <v>0.59729115498479146</v>
      </c>
      <c r="AE303" s="197">
        <v>0</v>
      </c>
      <c r="AF303" s="197">
        <v>0</v>
      </c>
      <c r="AG303" s="197">
        <v>0</v>
      </c>
      <c r="AH303" s="197">
        <v>2.1588028096829115</v>
      </c>
      <c r="AI303" s="200">
        <f t="shared" si="127"/>
        <v>933.89977075640729</v>
      </c>
      <c r="AJ303" s="131" t="str">
        <f t="shared" si="128"/>
        <v/>
      </c>
      <c r="BA303" s="131"/>
      <c r="BR303" s="131"/>
      <c r="CG303" s="131"/>
    </row>
    <row r="304" spans="1:85" ht="15">
      <c r="A304" s="149" t="s">
        <v>25</v>
      </c>
      <c r="B304" s="150">
        <v>29.952597010776369</v>
      </c>
      <c r="C304" s="150">
        <v>17.882562226784778</v>
      </c>
      <c r="D304" s="150">
        <v>38.150362180400677</v>
      </c>
      <c r="E304" s="150">
        <v>345.13688705000777</v>
      </c>
      <c r="F304" s="304"/>
      <c r="G304" s="150">
        <v>33.376232180176949</v>
      </c>
      <c r="H304" s="151">
        <v>0</v>
      </c>
      <c r="I304" s="152">
        <f t="shared" si="125"/>
        <v>464.49864064814653</v>
      </c>
      <c r="J304" s="139"/>
      <c r="K304" s="153" t="s">
        <v>25</v>
      </c>
      <c r="L304" s="154">
        <v>29.952597010776369</v>
      </c>
      <c r="M304" s="154">
        <v>17.882562226784778</v>
      </c>
      <c r="N304" s="154">
        <v>38.150362180400677</v>
      </c>
      <c r="O304" s="154">
        <v>345.13688705000777</v>
      </c>
      <c r="P304" s="154">
        <v>5.8051147145010864</v>
      </c>
      <c r="Q304" s="154">
        <v>33.376232180176949</v>
      </c>
      <c r="R304" s="155">
        <v>0</v>
      </c>
      <c r="S304" s="156">
        <f t="shared" si="126"/>
        <v>470.30375536264762</v>
      </c>
      <c r="U304" s="201" t="s">
        <v>25</v>
      </c>
      <c r="V304" s="202">
        <v>2.8814789685006805</v>
      </c>
      <c r="W304" s="202">
        <v>26.5710979195321</v>
      </c>
      <c r="X304" s="202">
        <v>33.376232180176949</v>
      </c>
      <c r="Y304" s="202">
        <v>17.882562226784778</v>
      </c>
      <c r="Z304" s="202">
        <v>28.516218115497423</v>
      </c>
      <c r="AA304" s="202">
        <v>321.32799133689826</v>
      </c>
      <c r="AB304" s="202">
        <v>5.8051147145010864</v>
      </c>
      <c r="AC304" s="203">
        <v>33.943059900756339</v>
      </c>
      <c r="AD304" s="202">
        <v>0.50002012274358865</v>
      </c>
      <c r="AE304" s="202">
        <v>19.154193452585666</v>
      </c>
      <c r="AF304" s="202">
        <v>0</v>
      </c>
      <c r="AG304" s="202">
        <v>9.634144064903257</v>
      </c>
      <c r="AH304" s="202">
        <v>4.6547022605238277</v>
      </c>
      <c r="AI304" s="204">
        <f t="shared" si="127"/>
        <v>470.30375536264762</v>
      </c>
      <c r="AJ304" s="131" t="str">
        <f t="shared" si="128"/>
        <v/>
      </c>
      <c r="BA304" s="131"/>
      <c r="BR304" s="131"/>
      <c r="CG304" s="131"/>
    </row>
    <row r="305" spans="1:85" ht="15">
      <c r="A305" s="157" t="s">
        <v>24</v>
      </c>
      <c r="B305" s="146">
        <v>0.15365405282662192</v>
      </c>
      <c r="C305" s="146">
        <v>0</v>
      </c>
      <c r="D305" s="146">
        <v>8.2429123260458788</v>
      </c>
      <c r="E305" s="146">
        <v>0</v>
      </c>
      <c r="F305" s="304"/>
      <c r="G305" s="146">
        <v>0</v>
      </c>
      <c r="H305" s="158">
        <v>0</v>
      </c>
      <c r="I305" s="144">
        <f t="shared" si="125"/>
        <v>8.3965663788725013</v>
      </c>
      <c r="J305" s="139"/>
      <c r="K305" s="159" t="s">
        <v>24</v>
      </c>
      <c r="L305" s="146">
        <v>0.15365405282662192</v>
      </c>
      <c r="M305" s="146">
        <v>0</v>
      </c>
      <c r="N305" s="146">
        <v>8.2429123260458788</v>
      </c>
      <c r="O305" s="146">
        <v>0</v>
      </c>
      <c r="P305" s="146">
        <v>0</v>
      </c>
      <c r="Q305" s="146">
        <v>0</v>
      </c>
      <c r="R305" s="147">
        <v>0</v>
      </c>
      <c r="S305" s="148">
        <f t="shared" si="126"/>
        <v>8.3965663788725013</v>
      </c>
      <c r="U305" s="205" t="s">
        <v>24</v>
      </c>
      <c r="V305" s="197">
        <v>0.14974819086956009</v>
      </c>
      <c r="W305" s="197">
        <v>0</v>
      </c>
      <c r="X305" s="197">
        <v>0</v>
      </c>
      <c r="Y305" s="197">
        <v>0</v>
      </c>
      <c r="Z305" s="197">
        <v>7.2519718543988967</v>
      </c>
      <c r="AA305" s="197">
        <v>0</v>
      </c>
      <c r="AB305" s="197">
        <v>0</v>
      </c>
      <c r="AC305" s="198">
        <v>0.99484633360404684</v>
      </c>
      <c r="AD305" s="197">
        <v>3.9058619570618248E-3</v>
      </c>
      <c r="AE305" s="197">
        <v>0</v>
      </c>
      <c r="AF305" s="197">
        <v>0</v>
      </c>
      <c r="AG305" s="197">
        <v>0.99094047164698296</v>
      </c>
      <c r="AH305" s="197">
        <v>0</v>
      </c>
      <c r="AI305" s="200">
        <f t="shared" si="127"/>
        <v>8.3965663788725031</v>
      </c>
      <c r="AJ305" s="131" t="str">
        <f t="shared" si="128"/>
        <v/>
      </c>
      <c r="BA305" s="131"/>
      <c r="BR305" s="131"/>
      <c r="CG305" s="131"/>
    </row>
    <row r="306" spans="1:85" ht="15">
      <c r="A306" s="149" t="s">
        <v>57</v>
      </c>
      <c r="B306" s="150">
        <v>0</v>
      </c>
      <c r="C306" s="150">
        <v>4.8338519651909403E-3</v>
      </c>
      <c r="D306" s="150">
        <v>0</v>
      </c>
      <c r="E306" s="150">
        <v>0</v>
      </c>
      <c r="F306" s="304"/>
      <c r="G306" s="150">
        <v>0</v>
      </c>
      <c r="H306" s="151">
        <v>0</v>
      </c>
      <c r="I306" s="152">
        <f t="shared" si="125"/>
        <v>4.8338519651909403E-3</v>
      </c>
      <c r="J306" s="139"/>
      <c r="K306" s="153" t="s">
        <v>57</v>
      </c>
      <c r="L306" s="154">
        <v>0</v>
      </c>
      <c r="M306" s="154">
        <v>4.8338519651909403E-3</v>
      </c>
      <c r="N306" s="154">
        <v>0</v>
      </c>
      <c r="O306" s="154">
        <v>0</v>
      </c>
      <c r="P306" s="154">
        <v>0</v>
      </c>
      <c r="Q306" s="154">
        <v>0</v>
      </c>
      <c r="R306" s="155">
        <v>0</v>
      </c>
      <c r="S306" s="156">
        <f t="shared" si="126"/>
        <v>4.8338519651909403E-3</v>
      </c>
      <c r="U306" s="201" t="s">
        <v>57</v>
      </c>
      <c r="V306" s="202">
        <v>0</v>
      </c>
      <c r="W306" s="202">
        <v>0</v>
      </c>
      <c r="X306" s="202">
        <v>0</v>
      </c>
      <c r="Y306" s="202">
        <v>4.8338519651909403E-3</v>
      </c>
      <c r="Z306" s="202">
        <v>0</v>
      </c>
      <c r="AA306" s="202">
        <v>0</v>
      </c>
      <c r="AB306" s="202">
        <v>0</v>
      </c>
      <c r="AC306" s="203">
        <v>0</v>
      </c>
      <c r="AD306" s="202">
        <v>0</v>
      </c>
      <c r="AE306" s="202">
        <v>0</v>
      </c>
      <c r="AF306" s="202">
        <v>0</v>
      </c>
      <c r="AG306" s="202">
        <v>0</v>
      </c>
      <c r="AH306" s="202">
        <v>0</v>
      </c>
      <c r="AI306" s="204">
        <f t="shared" si="127"/>
        <v>4.8338519651909403E-3</v>
      </c>
      <c r="AJ306" s="131" t="str">
        <f t="shared" si="128"/>
        <v/>
      </c>
      <c r="BA306" s="131"/>
      <c r="BR306" s="131"/>
      <c r="CG306" s="131"/>
    </row>
    <row r="307" spans="1:85" ht="15">
      <c r="A307" s="157" t="s">
        <v>22</v>
      </c>
      <c r="B307" s="146">
        <v>9.8076979196577643</v>
      </c>
      <c r="C307" s="146">
        <v>4.9468316744739793</v>
      </c>
      <c r="D307" s="146">
        <v>0.24584606499136646</v>
      </c>
      <c r="E307" s="146">
        <v>0</v>
      </c>
      <c r="F307" s="304"/>
      <c r="G307" s="146">
        <v>0</v>
      </c>
      <c r="H307" s="158">
        <v>0</v>
      </c>
      <c r="I307" s="144">
        <f t="shared" si="125"/>
        <v>15.00037565912311</v>
      </c>
      <c r="J307" s="139"/>
      <c r="K307" s="159" t="s">
        <v>22</v>
      </c>
      <c r="L307" s="146">
        <v>9.8076979196577643</v>
      </c>
      <c r="M307" s="146">
        <v>4.9468316744739793</v>
      </c>
      <c r="N307" s="146">
        <v>0.24584606499136646</v>
      </c>
      <c r="O307" s="146">
        <v>0</v>
      </c>
      <c r="P307" s="146">
        <v>4.9101698217826657</v>
      </c>
      <c r="Q307" s="146">
        <v>0</v>
      </c>
      <c r="R307" s="147">
        <v>0</v>
      </c>
      <c r="S307" s="148">
        <f t="shared" si="126"/>
        <v>19.910545480905775</v>
      </c>
      <c r="U307" s="205" t="s">
        <v>22</v>
      </c>
      <c r="V307" s="197">
        <v>9.8076979196577643</v>
      </c>
      <c r="W307" s="197">
        <v>0</v>
      </c>
      <c r="X307" s="197">
        <v>0</v>
      </c>
      <c r="Y307" s="197">
        <v>4.9468316744739793</v>
      </c>
      <c r="Z307" s="197">
        <v>0.24584606499136646</v>
      </c>
      <c r="AA307" s="197">
        <v>0</v>
      </c>
      <c r="AB307" s="197">
        <v>4.9101698217826657</v>
      </c>
      <c r="AC307" s="198">
        <v>0</v>
      </c>
      <c r="AD307" s="197">
        <v>0</v>
      </c>
      <c r="AE307" s="197">
        <v>0</v>
      </c>
      <c r="AF307" s="197">
        <v>0</v>
      </c>
      <c r="AG307" s="197">
        <v>0</v>
      </c>
      <c r="AH307" s="197">
        <v>0</v>
      </c>
      <c r="AI307" s="200">
        <f t="shared" si="127"/>
        <v>19.910545480905775</v>
      </c>
      <c r="AJ307" s="131" t="str">
        <f t="shared" si="128"/>
        <v/>
      </c>
      <c r="BA307" s="131"/>
      <c r="BR307" s="131"/>
      <c r="CG307" s="131"/>
    </row>
    <row r="308" spans="1:85" ht="15">
      <c r="A308" s="149" t="s">
        <v>21</v>
      </c>
      <c r="B308" s="150">
        <v>7.7407948309667291E-4</v>
      </c>
      <c r="C308" s="150">
        <v>3.9043218264992065E-4</v>
      </c>
      <c r="D308" s="150">
        <v>1.940357426062615E-5</v>
      </c>
      <c r="E308" s="150">
        <v>0</v>
      </c>
      <c r="F308" s="304"/>
      <c r="G308" s="150">
        <v>0</v>
      </c>
      <c r="H308" s="151">
        <v>0</v>
      </c>
      <c r="I308" s="152">
        <f t="shared" si="125"/>
        <v>1.1839152400072196E-3</v>
      </c>
      <c r="J308" s="139"/>
      <c r="K308" s="153" t="s">
        <v>21</v>
      </c>
      <c r="L308" s="154">
        <v>7.7407948309667291E-4</v>
      </c>
      <c r="M308" s="154">
        <v>3.9043218264992065E-4</v>
      </c>
      <c r="N308" s="154">
        <v>1.940357426062615E-5</v>
      </c>
      <c r="O308" s="154">
        <v>0</v>
      </c>
      <c r="P308" s="154">
        <v>0</v>
      </c>
      <c r="Q308" s="154">
        <v>0</v>
      </c>
      <c r="R308" s="155">
        <v>0</v>
      </c>
      <c r="S308" s="156">
        <f t="shared" si="126"/>
        <v>1.1839152400072196E-3</v>
      </c>
      <c r="U308" s="201" t="s">
        <v>58</v>
      </c>
      <c r="V308" s="202">
        <v>7.7407948309667291E-4</v>
      </c>
      <c r="W308" s="202">
        <v>0</v>
      </c>
      <c r="X308" s="202">
        <v>0</v>
      </c>
      <c r="Y308" s="202">
        <v>3.9043218264992065E-4</v>
      </c>
      <c r="Z308" s="202">
        <v>1.940357426062615E-5</v>
      </c>
      <c r="AA308" s="202">
        <v>0</v>
      </c>
      <c r="AB308" s="202">
        <v>0</v>
      </c>
      <c r="AC308" s="203">
        <v>0</v>
      </c>
      <c r="AD308" s="202">
        <v>0</v>
      </c>
      <c r="AE308" s="202">
        <v>0</v>
      </c>
      <c r="AF308" s="202">
        <v>0</v>
      </c>
      <c r="AG308" s="202">
        <v>0</v>
      </c>
      <c r="AH308" s="202">
        <v>0</v>
      </c>
      <c r="AI308" s="204">
        <f t="shared" si="127"/>
        <v>1.1839152400072196E-3</v>
      </c>
      <c r="AJ308" s="131" t="str">
        <f t="shared" si="128"/>
        <v/>
      </c>
      <c r="BA308" s="131"/>
      <c r="BR308" s="131"/>
      <c r="CG308" s="131"/>
    </row>
    <row r="309" spans="1:85" ht="15">
      <c r="A309" s="160" t="s">
        <v>61</v>
      </c>
      <c r="B309" s="146">
        <v>0.20650748263577845</v>
      </c>
      <c r="C309" s="146">
        <v>0</v>
      </c>
      <c r="D309" s="146">
        <v>0</v>
      </c>
      <c r="E309" s="146">
        <v>0</v>
      </c>
      <c r="F309" s="304"/>
      <c r="G309" s="146">
        <v>0</v>
      </c>
      <c r="H309" s="158">
        <v>0</v>
      </c>
      <c r="I309" s="144">
        <f t="shared" si="125"/>
        <v>0.20650748263577845</v>
      </c>
      <c r="J309" s="139"/>
      <c r="K309" s="161" t="s">
        <v>61</v>
      </c>
      <c r="L309" s="146">
        <v>0.20650748263577845</v>
      </c>
      <c r="M309" s="146">
        <v>0</v>
      </c>
      <c r="N309" s="146">
        <v>0</v>
      </c>
      <c r="O309" s="146">
        <v>0</v>
      </c>
      <c r="P309" s="146">
        <v>0</v>
      </c>
      <c r="Q309" s="146">
        <v>0</v>
      </c>
      <c r="R309" s="147">
        <v>0</v>
      </c>
      <c r="S309" s="148">
        <f t="shared" si="126"/>
        <v>0.20650748263577845</v>
      </c>
      <c r="U309" s="206" t="s">
        <v>59</v>
      </c>
      <c r="V309" s="197">
        <v>0.17561994047354521</v>
      </c>
      <c r="W309" s="197">
        <v>0</v>
      </c>
      <c r="X309" s="197">
        <v>0</v>
      </c>
      <c r="Y309" s="197">
        <v>0</v>
      </c>
      <c r="Z309" s="197">
        <v>0</v>
      </c>
      <c r="AA309" s="197">
        <v>0</v>
      </c>
      <c r="AB309" s="197">
        <v>0</v>
      </c>
      <c r="AC309" s="198">
        <v>3.0887542162233255E-2</v>
      </c>
      <c r="AD309" s="199">
        <v>3.0887542162233255E-2</v>
      </c>
      <c r="AE309" s="199">
        <v>0</v>
      </c>
      <c r="AF309" s="199">
        <v>0</v>
      </c>
      <c r="AG309" s="199">
        <v>0</v>
      </c>
      <c r="AH309" s="199">
        <v>0</v>
      </c>
      <c r="AI309" s="200">
        <f t="shared" si="127"/>
        <v>0.20650748263577845</v>
      </c>
      <c r="AJ309" s="131" t="str">
        <f t="shared" si="128"/>
        <v/>
      </c>
      <c r="BA309" s="131"/>
      <c r="BR309" s="131"/>
      <c r="CG309" s="131"/>
    </row>
    <row r="310" spans="1:85">
      <c r="A310" s="162" t="s">
        <v>23</v>
      </c>
      <c r="B310" s="163">
        <v>0.20650748263577845</v>
      </c>
      <c r="C310" s="163">
        <v>0</v>
      </c>
      <c r="D310" s="163">
        <v>0</v>
      </c>
      <c r="E310" s="163">
        <v>0</v>
      </c>
      <c r="F310" s="304"/>
      <c r="G310" s="163">
        <v>0</v>
      </c>
      <c r="H310" s="164">
        <v>0</v>
      </c>
      <c r="I310" s="165">
        <f t="shared" si="125"/>
        <v>0.20650748263577845</v>
      </c>
      <c r="J310" s="139"/>
      <c r="K310" s="166" t="s">
        <v>23</v>
      </c>
      <c r="L310" s="167">
        <v>0.20650748263577845</v>
      </c>
      <c r="M310" s="167">
        <v>0</v>
      </c>
      <c r="N310" s="167">
        <v>0</v>
      </c>
      <c r="O310" s="167">
        <v>0</v>
      </c>
      <c r="P310" s="167">
        <v>0</v>
      </c>
      <c r="Q310" s="167">
        <v>0</v>
      </c>
      <c r="R310" s="168">
        <v>0</v>
      </c>
      <c r="S310" s="169">
        <f t="shared" si="126"/>
        <v>0.20650748263577845</v>
      </c>
      <c r="U310" s="207" t="s">
        <v>62</v>
      </c>
      <c r="V310" s="208">
        <v>0.17561994047354521</v>
      </c>
      <c r="W310" s="208">
        <v>0</v>
      </c>
      <c r="X310" s="208">
        <v>0</v>
      </c>
      <c r="Y310" s="208">
        <v>0</v>
      </c>
      <c r="Z310" s="208">
        <v>0</v>
      </c>
      <c r="AA310" s="208">
        <v>0</v>
      </c>
      <c r="AB310" s="208">
        <v>0</v>
      </c>
      <c r="AC310" s="208">
        <v>3.0887542162233255E-2</v>
      </c>
      <c r="AD310" s="208">
        <v>3.0887542162233255E-2</v>
      </c>
      <c r="AE310" s="208">
        <v>0</v>
      </c>
      <c r="AF310" s="208">
        <v>0</v>
      </c>
      <c r="AG310" s="208">
        <v>0</v>
      </c>
      <c r="AH310" s="92">
        <v>0</v>
      </c>
      <c r="AI310" s="209">
        <f t="shared" si="127"/>
        <v>0.20650748263577845</v>
      </c>
      <c r="AJ310" s="131" t="str">
        <f t="shared" si="128"/>
        <v/>
      </c>
      <c r="BA310" s="131"/>
      <c r="BR310" s="131"/>
      <c r="CG310" s="131"/>
    </row>
    <row r="311" spans="1:85">
      <c r="A311" s="170" t="s">
        <v>19</v>
      </c>
      <c r="B311" s="171">
        <v>0</v>
      </c>
      <c r="C311" s="171">
        <v>0</v>
      </c>
      <c r="D311" s="171">
        <v>0</v>
      </c>
      <c r="E311" s="171">
        <v>0</v>
      </c>
      <c r="F311" s="304"/>
      <c r="G311" s="171">
        <v>0</v>
      </c>
      <c r="H311" s="172">
        <v>0</v>
      </c>
      <c r="I311" s="173">
        <f t="shared" si="125"/>
        <v>0</v>
      </c>
      <c r="J311" s="139"/>
      <c r="K311" s="174" t="s">
        <v>19</v>
      </c>
      <c r="L311" s="171">
        <v>0</v>
      </c>
      <c r="M311" s="171">
        <v>0</v>
      </c>
      <c r="N311" s="171">
        <v>0</v>
      </c>
      <c r="O311" s="171">
        <v>0</v>
      </c>
      <c r="P311" s="171">
        <v>0</v>
      </c>
      <c r="Q311" s="171">
        <v>0</v>
      </c>
      <c r="R311" s="175">
        <v>0</v>
      </c>
      <c r="S311" s="176">
        <f t="shared" si="126"/>
        <v>0</v>
      </c>
      <c r="U311" s="210" t="s">
        <v>19</v>
      </c>
      <c r="V311" s="211">
        <v>0</v>
      </c>
      <c r="W311" s="211">
        <v>0</v>
      </c>
      <c r="X311" s="211">
        <v>0</v>
      </c>
      <c r="Y311" s="211">
        <v>0</v>
      </c>
      <c r="Z311" s="211">
        <v>0</v>
      </c>
      <c r="AA311" s="211">
        <v>0</v>
      </c>
      <c r="AB311" s="211">
        <v>0</v>
      </c>
      <c r="AC311" s="211">
        <v>0</v>
      </c>
      <c r="AD311" s="212">
        <v>0</v>
      </c>
      <c r="AE311" s="212">
        <v>0</v>
      </c>
      <c r="AF311" s="212">
        <v>0</v>
      </c>
      <c r="AG311" s="212">
        <v>0</v>
      </c>
      <c r="AH311" s="212">
        <v>0</v>
      </c>
      <c r="AI311" s="213">
        <f t="shared" si="127"/>
        <v>0</v>
      </c>
      <c r="AJ311" s="131" t="str">
        <f t="shared" si="128"/>
        <v/>
      </c>
      <c r="BA311" s="131"/>
      <c r="BR311" s="131"/>
      <c r="CG311" s="131"/>
    </row>
    <row r="312" spans="1:85">
      <c r="A312" s="162" t="s">
        <v>20</v>
      </c>
      <c r="B312" s="163">
        <v>0</v>
      </c>
      <c r="C312" s="163">
        <v>0</v>
      </c>
      <c r="D312" s="163">
        <v>0</v>
      </c>
      <c r="E312" s="163">
        <v>0</v>
      </c>
      <c r="F312" s="304"/>
      <c r="G312" s="163">
        <v>0</v>
      </c>
      <c r="H312" s="164">
        <v>0</v>
      </c>
      <c r="I312" s="165">
        <f t="shared" si="125"/>
        <v>0</v>
      </c>
      <c r="J312" s="139"/>
      <c r="K312" s="166" t="s">
        <v>20</v>
      </c>
      <c r="L312" s="167">
        <v>0</v>
      </c>
      <c r="M312" s="167">
        <v>0</v>
      </c>
      <c r="N312" s="167">
        <v>0</v>
      </c>
      <c r="O312" s="167">
        <v>0</v>
      </c>
      <c r="P312" s="167">
        <v>0</v>
      </c>
      <c r="Q312" s="167">
        <v>0</v>
      </c>
      <c r="R312" s="168">
        <v>0</v>
      </c>
      <c r="S312" s="169">
        <f t="shared" si="126"/>
        <v>0</v>
      </c>
      <c r="U312" s="207" t="s">
        <v>20</v>
      </c>
      <c r="V312" s="208">
        <v>0</v>
      </c>
      <c r="W312" s="208">
        <v>0</v>
      </c>
      <c r="X312" s="208">
        <v>0</v>
      </c>
      <c r="Y312" s="208">
        <v>0</v>
      </c>
      <c r="Z312" s="208">
        <v>0</v>
      </c>
      <c r="AA312" s="208">
        <v>0</v>
      </c>
      <c r="AB312" s="208">
        <v>0</v>
      </c>
      <c r="AC312" s="208">
        <v>0</v>
      </c>
      <c r="AD312" s="208">
        <v>0</v>
      </c>
      <c r="AE312" s="208">
        <v>0</v>
      </c>
      <c r="AF312" s="208">
        <v>0</v>
      </c>
      <c r="AG312" s="208">
        <v>0</v>
      </c>
      <c r="AH312" s="92">
        <v>0</v>
      </c>
      <c r="AI312" s="209">
        <f t="shared" si="127"/>
        <v>0</v>
      </c>
      <c r="AJ312" s="131" t="str">
        <f t="shared" si="128"/>
        <v/>
      </c>
      <c r="BA312" s="131"/>
      <c r="BR312" s="131"/>
      <c r="CG312" s="131"/>
    </row>
    <row r="313" spans="1:85" ht="15" thickBot="1">
      <c r="A313" s="177" t="s">
        <v>11</v>
      </c>
      <c r="B313" s="178">
        <v>0</v>
      </c>
      <c r="C313" s="178">
        <v>0</v>
      </c>
      <c r="D313" s="178">
        <v>0</v>
      </c>
      <c r="E313" s="178">
        <v>0</v>
      </c>
      <c r="F313" s="305"/>
      <c r="G313" s="178">
        <v>0</v>
      </c>
      <c r="H313" s="179">
        <v>0</v>
      </c>
      <c r="I313" s="180">
        <f t="shared" si="125"/>
        <v>0</v>
      </c>
      <c r="J313" s="139"/>
      <c r="K313" s="181" t="s">
        <v>11</v>
      </c>
      <c r="L313" s="178">
        <v>0</v>
      </c>
      <c r="M313" s="178">
        <v>0</v>
      </c>
      <c r="N313" s="178">
        <v>0</v>
      </c>
      <c r="O313" s="178">
        <v>0</v>
      </c>
      <c r="P313" s="178">
        <v>0</v>
      </c>
      <c r="Q313" s="178">
        <v>0</v>
      </c>
      <c r="R313" s="182">
        <v>0</v>
      </c>
      <c r="S313" s="183">
        <f t="shared" si="126"/>
        <v>0</v>
      </c>
      <c r="U313" s="210" t="s">
        <v>11</v>
      </c>
      <c r="V313" s="211">
        <v>0</v>
      </c>
      <c r="W313" s="211">
        <v>0</v>
      </c>
      <c r="X313" s="211">
        <v>0</v>
      </c>
      <c r="Y313" s="211">
        <v>0</v>
      </c>
      <c r="Z313" s="211">
        <v>0</v>
      </c>
      <c r="AA313" s="211">
        <v>0</v>
      </c>
      <c r="AB313" s="211">
        <v>0</v>
      </c>
      <c r="AC313" s="211">
        <v>0</v>
      </c>
      <c r="AD313" s="212">
        <v>0</v>
      </c>
      <c r="AE313" s="212">
        <v>0</v>
      </c>
      <c r="AF313" s="212">
        <v>0</v>
      </c>
      <c r="AG313" s="212">
        <v>0</v>
      </c>
      <c r="AH313" s="212">
        <v>0</v>
      </c>
      <c r="AI313" s="213">
        <f t="shared" si="127"/>
        <v>0</v>
      </c>
      <c r="AJ313" s="131" t="str">
        <f t="shared" si="128"/>
        <v/>
      </c>
      <c r="BA313" s="131"/>
      <c r="BR313" s="131"/>
      <c r="CG313" s="131"/>
    </row>
    <row r="314" spans="1:85" ht="15">
      <c r="A314" s="184" t="s">
        <v>26</v>
      </c>
      <c r="B314" s="185">
        <f>SUM(B293:B309)</f>
        <v>105.30045777584753</v>
      </c>
      <c r="C314" s="185">
        <f t="shared" ref="C314:I314" si="129">SUM(C293:C309)</f>
        <v>669.08058647042765</v>
      </c>
      <c r="D314" s="185">
        <f t="shared" si="129"/>
        <v>302.54775919612058</v>
      </c>
      <c r="E314" s="185">
        <f t="shared" si="129"/>
        <v>347.99148161825849</v>
      </c>
      <c r="F314" s="185">
        <f t="shared" si="129"/>
        <v>0</v>
      </c>
      <c r="G314" s="185">
        <f t="shared" si="129"/>
        <v>33.376232180176949</v>
      </c>
      <c r="H314" s="187">
        <f t="shared" si="129"/>
        <v>0</v>
      </c>
      <c r="I314" s="144">
        <f t="shared" si="129"/>
        <v>1458.2965172408312</v>
      </c>
      <c r="J314" s="139"/>
      <c r="K314" s="186" t="s">
        <v>26</v>
      </c>
      <c r="L314" s="185">
        <f>SUM(L293:L309)</f>
        <v>105.30045777584753</v>
      </c>
      <c r="M314" s="185">
        <f t="shared" ref="M314:S314" si="130">SUM(M293:M309)</f>
        <v>669.08058647042765</v>
      </c>
      <c r="N314" s="185">
        <f t="shared" si="130"/>
        <v>302.54775919612058</v>
      </c>
      <c r="O314" s="185">
        <f t="shared" si="130"/>
        <v>347.99148161825849</v>
      </c>
      <c r="P314" s="185">
        <f t="shared" si="130"/>
        <v>96.498125310488078</v>
      </c>
      <c r="Q314" s="185">
        <f t="shared" si="130"/>
        <v>33.376232180176949</v>
      </c>
      <c r="R314" s="187">
        <f t="shared" si="130"/>
        <v>0</v>
      </c>
      <c r="S314" s="188">
        <f t="shared" si="130"/>
        <v>1554.7946425513194</v>
      </c>
      <c r="T314" s="131" t="str">
        <f>IF(ABS(S314-AI314)&gt;0.01,S314-AI314,"")</f>
        <v/>
      </c>
      <c r="U314" s="214" t="s">
        <v>60</v>
      </c>
      <c r="V314" s="215">
        <f>SUM(V293:V309)</f>
        <v>76.620997502368766</v>
      </c>
      <c r="W314" s="215">
        <f t="shared" ref="W314:AH314" si="131">SUM(W293:W309)</f>
        <v>26.843321898887325</v>
      </c>
      <c r="X314" s="215">
        <f t="shared" si="131"/>
        <v>33.376232180176949</v>
      </c>
      <c r="Y314" s="215">
        <f t="shared" si="131"/>
        <v>669.08058647042765</v>
      </c>
      <c r="Z314" s="215">
        <f t="shared" si="131"/>
        <v>291.92267465957036</v>
      </c>
      <c r="AA314" s="215">
        <f t="shared" si="131"/>
        <v>321.52694238275393</v>
      </c>
      <c r="AB314" s="215">
        <f t="shared" si="131"/>
        <v>96.498125310488078</v>
      </c>
      <c r="AC314" s="215">
        <f t="shared" si="131"/>
        <v>38.925762146646257</v>
      </c>
      <c r="AD314" s="216">
        <f t="shared" si="131"/>
        <v>1.8361383745914326</v>
      </c>
      <c r="AE314" s="216">
        <f t="shared" si="131"/>
        <v>19.154193452585666</v>
      </c>
      <c r="AF314" s="216">
        <f t="shared" si="131"/>
        <v>0</v>
      </c>
      <c r="AG314" s="216">
        <f t="shared" si="131"/>
        <v>10.62508453655024</v>
      </c>
      <c r="AH314" s="216">
        <f t="shared" si="131"/>
        <v>7.3103457829189162</v>
      </c>
      <c r="AI314" s="217">
        <f>SUM(V314:AC314)</f>
        <v>1554.7946425513194</v>
      </c>
      <c r="AJ314" s="131" t="str">
        <f t="shared" si="128"/>
        <v/>
      </c>
      <c r="BA314" s="131"/>
      <c r="BR314" s="131"/>
      <c r="CG314" s="131"/>
    </row>
    <row r="315" spans="1:85" s="2" customFormat="1" ht="15" thickBot="1">
      <c r="A315" s="15" t="s">
        <v>100</v>
      </c>
      <c r="B315" s="100">
        <f>IF($I314=0,"-",B314/$I314)</f>
        <v>7.220785109950148E-2</v>
      </c>
      <c r="C315" s="100">
        <f t="shared" ref="C315:H315" si="132">IF($I314=0,"-",C314/$I314)</f>
        <v>0.4588096992348038</v>
      </c>
      <c r="D315" s="100">
        <f t="shared" si="132"/>
        <v>0.20746655815139423</v>
      </c>
      <c r="E315" s="100">
        <f t="shared" si="132"/>
        <v>0.23862875451192567</v>
      </c>
      <c r="F315" s="100">
        <f t="shared" si="132"/>
        <v>0</v>
      </c>
      <c r="G315" s="100">
        <f t="shared" si="132"/>
        <v>2.2887137002374814E-2</v>
      </c>
      <c r="H315" s="101">
        <f t="shared" si="132"/>
        <v>0</v>
      </c>
      <c r="I315" s="102">
        <f>SUM(B315:H315)</f>
        <v>1</v>
      </c>
      <c r="J315" s="131"/>
      <c r="K315" s="27" t="s">
        <v>100</v>
      </c>
      <c r="L315" s="76">
        <f t="shared" ref="L315:R315" si="133">IF($S314=0,"-",L314/$S314)</f>
        <v>6.7726280303523664E-2</v>
      </c>
      <c r="M315" s="76">
        <f t="shared" si="133"/>
        <v>0.43033373550381471</v>
      </c>
      <c r="N315" s="76">
        <f t="shared" si="133"/>
        <v>0.19459017346474702</v>
      </c>
      <c r="O315" s="76">
        <f t="shared" si="133"/>
        <v>0.2238182922004584</v>
      </c>
      <c r="P315" s="76">
        <f t="shared" si="133"/>
        <v>6.2064868677538521E-2</v>
      </c>
      <c r="Q315" s="76">
        <f t="shared" si="133"/>
        <v>2.1466649849917589E-2</v>
      </c>
      <c r="R315" s="77">
        <f t="shared" si="133"/>
        <v>0</v>
      </c>
      <c r="S315" s="78">
        <f>SUM(L315:R315)</f>
        <v>1</v>
      </c>
      <c r="U315" s="36" t="s">
        <v>100</v>
      </c>
      <c r="V315" s="103">
        <f>+V314/$AI314</f>
        <v>4.9280461486951463E-2</v>
      </c>
      <c r="W315" s="103">
        <f t="shared" ref="W315:AH315" si="134">+W314/$AI314</f>
        <v>1.7264866474481246E-2</v>
      </c>
      <c r="X315" s="103">
        <f t="shared" si="134"/>
        <v>2.1466649849917589E-2</v>
      </c>
      <c r="Y315" s="103">
        <f t="shared" si="134"/>
        <v>0.43033373550381471</v>
      </c>
      <c r="Z315" s="103">
        <f t="shared" si="134"/>
        <v>0.18775641918893146</v>
      </c>
      <c r="AA315" s="103">
        <f t="shared" si="134"/>
        <v>0.20679704803661311</v>
      </c>
      <c r="AB315" s="103">
        <f t="shared" si="134"/>
        <v>6.2064868677538521E-2</v>
      </c>
      <c r="AC315" s="103">
        <f t="shared" si="134"/>
        <v>2.5035950781751828E-2</v>
      </c>
      <c r="AD315" s="103">
        <f t="shared" si="134"/>
        <v>1.180952342090944E-3</v>
      </c>
      <c r="AE315" s="103">
        <f t="shared" si="134"/>
        <v>1.2319436231883878E-2</v>
      </c>
      <c r="AF315" s="103">
        <f t="shared" si="134"/>
        <v>0</v>
      </c>
      <c r="AG315" s="103">
        <f t="shared" si="134"/>
        <v>6.8337542758155831E-3</v>
      </c>
      <c r="AH315" s="103">
        <f t="shared" si="134"/>
        <v>4.7018079319614209E-3</v>
      </c>
      <c r="AI315" s="104">
        <f>SUM(V315:AC315)</f>
        <v>0.99999999999999989</v>
      </c>
      <c r="AJ315" s="2" t="str">
        <f t="shared" si="128"/>
        <v/>
      </c>
    </row>
    <row r="316" spans="1:85" ht="15" thickBot="1">
      <c r="A316" s="218"/>
      <c r="B316" s="218"/>
      <c r="C316" s="218"/>
      <c r="D316" s="218"/>
      <c r="E316" s="218"/>
      <c r="F316" s="218"/>
      <c r="G316" s="218"/>
      <c r="H316" s="218"/>
      <c r="I316" s="218"/>
      <c r="K316" s="218"/>
      <c r="L316" s="218"/>
      <c r="M316" s="218"/>
      <c r="N316" s="218"/>
      <c r="O316" s="218"/>
      <c r="P316" s="218"/>
      <c r="Q316" s="218"/>
      <c r="R316" s="218"/>
      <c r="S316" s="218"/>
      <c r="AI316" s="139"/>
      <c r="BA316" s="131"/>
      <c r="BR316" s="131"/>
      <c r="CG316" s="131"/>
    </row>
    <row r="317" spans="1:85" ht="28.5">
      <c r="A317" s="328" t="s">
        <v>36</v>
      </c>
      <c r="B317" s="135" t="s">
        <v>0</v>
      </c>
      <c r="C317" s="135" t="s">
        <v>1</v>
      </c>
      <c r="D317" s="135" t="s">
        <v>2</v>
      </c>
      <c r="E317" s="135" t="s">
        <v>3</v>
      </c>
      <c r="F317" s="135" t="s">
        <v>27</v>
      </c>
      <c r="G317" s="135" t="s">
        <v>4</v>
      </c>
      <c r="H317" s="135" t="s">
        <v>5</v>
      </c>
      <c r="I317" s="136" t="s">
        <v>6</v>
      </c>
      <c r="K317" s="330" t="s">
        <v>36</v>
      </c>
      <c r="L317" s="137" t="s">
        <v>0</v>
      </c>
      <c r="M317" s="137" t="s">
        <v>1</v>
      </c>
      <c r="N317" s="137" t="s">
        <v>2</v>
      </c>
      <c r="O317" s="137" t="s">
        <v>3</v>
      </c>
      <c r="P317" s="137" t="s">
        <v>27</v>
      </c>
      <c r="Q317" s="137" t="s">
        <v>4</v>
      </c>
      <c r="R317" s="137" t="s">
        <v>5</v>
      </c>
      <c r="S317" s="138" t="s">
        <v>6</v>
      </c>
      <c r="U317" s="332" t="s">
        <v>36</v>
      </c>
      <c r="V317" s="190" t="s">
        <v>69</v>
      </c>
      <c r="W317" s="190" t="s">
        <v>70</v>
      </c>
      <c r="X317" s="190" t="s">
        <v>4</v>
      </c>
      <c r="Y317" s="190" t="s">
        <v>1</v>
      </c>
      <c r="Z317" s="190" t="s">
        <v>2</v>
      </c>
      <c r="AA317" s="190" t="s">
        <v>3</v>
      </c>
      <c r="AB317" s="190" t="s">
        <v>52</v>
      </c>
      <c r="AC317" s="190" t="s">
        <v>64</v>
      </c>
      <c r="AD317" s="191" t="s">
        <v>72</v>
      </c>
      <c r="AE317" s="191" t="s">
        <v>79</v>
      </c>
      <c r="AF317" s="191" t="s">
        <v>73</v>
      </c>
      <c r="AG317" s="191" t="s">
        <v>80</v>
      </c>
      <c r="AH317" s="191" t="s">
        <v>81</v>
      </c>
      <c r="AI317" s="192" t="s">
        <v>60</v>
      </c>
      <c r="BA317" s="131"/>
      <c r="BR317" s="131"/>
      <c r="CG317" s="131"/>
    </row>
    <row r="318" spans="1:85" ht="15">
      <c r="A318" s="329" t="s">
        <v>36</v>
      </c>
      <c r="B318" s="294" t="s">
        <v>109</v>
      </c>
      <c r="C318" s="295"/>
      <c r="D318" s="295"/>
      <c r="E318" s="295"/>
      <c r="F318" s="295"/>
      <c r="G318" s="295"/>
      <c r="H318" s="295"/>
      <c r="I318" s="296"/>
      <c r="K318" s="331" t="s">
        <v>36</v>
      </c>
      <c r="L318" s="297" t="s">
        <v>109</v>
      </c>
      <c r="M318" s="298"/>
      <c r="N318" s="298"/>
      <c r="O318" s="298"/>
      <c r="P318" s="298"/>
      <c r="Q318" s="298"/>
      <c r="R318" s="298"/>
      <c r="S318" s="299"/>
      <c r="U318" s="333" t="s">
        <v>36</v>
      </c>
      <c r="V318" s="326" t="s">
        <v>109</v>
      </c>
      <c r="W318" s="326"/>
      <c r="X318" s="326"/>
      <c r="Y318" s="326"/>
      <c r="Z318" s="326"/>
      <c r="AA318" s="326"/>
      <c r="AB318" s="326"/>
      <c r="AC318" s="326"/>
      <c r="AD318" s="326"/>
      <c r="AE318" s="326"/>
      <c r="AF318" s="326"/>
      <c r="AG318" s="326"/>
      <c r="AH318" s="326"/>
      <c r="AI318" s="327"/>
      <c r="BA318" s="131"/>
      <c r="BR318" s="131"/>
      <c r="CG318" s="131"/>
    </row>
    <row r="319" spans="1:85" ht="15">
      <c r="A319" s="141" t="s">
        <v>7</v>
      </c>
      <c r="B319" s="142">
        <v>0</v>
      </c>
      <c r="C319" s="142">
        <v>0</v>
      </c>
      <c r="D319" s="142">
        <v>0</v>
      </c>
      <c r="E319" s="142">
        <v>0</v>
      </c>
      <c r="F319" s="303"/>
      <c r="G319" s="142">
        <v>0</v>
      </c>
      <c r="H319" s="143">
        <v>0</v>
      </c>
      <c r="I319" s="144">
        <f>SUM(B319:H319)</f>
        <v>0</v>
      </c>
      <c r="J319" s="139"/>
      <c r="K319" s="193" t="s">
        <v>7</v>
      </c>
      <c r="L319" s="142">
        <v>0</v>
      </c>
      <c r="M319" s="142">
        <v>0</v>
      </c>
      <c r="N319" s="142">
        <v>0</v>
      </c>
      <c r="O319" s="142">
        <v>0</v>
      </c>
      <c r="P319" s="142">
        <v>0</v>
      </c>
      <c r="Q319" s="142">
        <v>0</v>
      </c>
      <c r="R319" s="194">
        <v>0</v>
      </c>
      <c r="S319" s="195">
        <f>SUM(L319:R319)</f>
        <v>0</v>
      </c>
      <c r="U319" s="196" t="s">
        <v>7</v>
      </c>
      <c r="V319" s="197">
        <v>0</v>
      </c>
      <c r="W319" s="197">
        <v>0</v>
      </c>
      <c r="X319" s="197">
        <v>0</v>
      </c>
      <c r="Y319" s="197">
        <v>0</v>
      </c>
      <c r="Z319" s="197">
        <v>0</v>
      </c>
      <c r="AA319" s="197">
        <v>0</v>
      </c>
      <c r="AB319" s="197">
        <v>0</v>
      </c>
      <c r="AC319" s="198">
        <v>0</v>
      </c>
      <c r="AD319" s="199">
        <v>0</v>
      </c>
      <c r="AE319" s="199">
        <v>0</v>
      </c>
      <c r="AF319" s="199">
        <v>0</v>
      </c>
      <c r="AG319" s="199">
        <v>0</v>
      </c>
      <c r="AH319" s="199">
        <v>0</v>
      </c>
      <c r="AI319" s="200">
        <f>SUM(V319:AC319)</f>
        <v>0</v>
      </c>
      <c r="AJ319" s="131" t="str">
        <f>IF(ABS(S319-AI319)&gt;0.001,S319-AI319,"")</f>
        <v/>
      </c>
      <c r="BA319" s="131"/>
      <c r="BR319" s="131"/>
      <c r="CG319" s="131"/>
    </row>
    <row r="320" spans="1:85" ht="15">
      <c r="A320" s="149" t="s">
        <v>8</v>
      </c>
      <c r="B320" s="150">
        <v>0</v>
      </c>
      <c r="C320" s="150">
        <v>0</v>
      </c>
      <c r="D320" s="150">
        <v>0</v>
      </c>
      <c r="E320" s="150">
        <v>0</v>
      </c>
      <c r="F320" s="304"/>
      <c r="G320" s="150">
        <v>0</v>
      </c>
      <c r="H320" s="151">
        <v>0</v>
      </c>
      <c r="I320" s="152">
        <f t="shared" ref="I320:I339" si="135">SUM(B320:H320)</f>
        <v>0</v>
      </c>
      <c r="J320" s="139"/>
      <c r="K320" s="153" t="s">
        <v>8</v>
      </c>
      <c r="L320" s="154">
        <v>0</v>
      </c>
      <c r="M320" s="154">
        <v>0</v>
      </c>
      <c r="N320" s="154">
        <v>0</v>
      </c>
      <c r="O320" s="154">
        <v>0</v>
      </c>
      <c r="P320" s="154">
        <v>0</v>
      </c>
      <c r="Q320" s="154">
        <v>0</v>
      </c>
      <c r="R320" s="155">
        <v>0</v>
      </c>
      <c r="S320" s="156">
        <f t="shared" ref="S320:S339" si="136">SUM(L320:R320)</f>
        <v>0</v>
      </c>
      <c r="U320" s="201" t="s">
        <v>8</v>
      </c>
      <c r="V320" s="202">
        <v>0</v>
      </c>
      <c r="W320" s="202">
        <v>0</v>
      </c>
      <c r="X320" s="202">
        <v>0</v>
      </c>
      <c r="Y320" s="202">
        <v>0</v>
      </c>
      <c r="Z320" s="202">
        <v>0</v>
      </c>
      <c r="AA320" s="202">
        <v>0</v>
      </c>
      <c r="AB320" s="202">
        <v>0</v>
      </c>
      <c r="AC320" s="203">
        <v>0</v>
      </c>
      <c r="AD320" s="202">
        <v>0</v>
      </c>
      <c r="AE320" s="202">
        <v>0</v>
      </c>
      <c r="AF320" s="202">
        <v>0</v>
      </c>
      <c r="AG320" s="202">
        <v>0</v>
      </c>
      <c r="AH320" s="202">
        <v>0</v>
      </c>
      <c r="AI320" s="204">
        <f t="shared" ref="AI320:AI339" si="137">SUM(V320:AC320)</f>
        <v>0</v>
      </c>
      <c r="AJ320" s="131" t="str">
        <f t="shared" ref="AJ320:AJ341" si="138">IF(ABS(S320-AI320)&gt;0.001,S320-AI320,"")</f>
        <v/>
      </c>
      <c r="BA320" s="131"/>
      <c r="BR320" s="131"/>
      <c r="CG320" s="131"/>
    </row>
    <row r="321" spans="1:85" ht="15">
      <c r="A321" s="157" t="s">
        <v>10</v>
      </c>
      <c r="B321" s="146">
        <v>0</v>
      </c>
      <c r="C321" s="146">
        <v>0</v>
      </c>
      <c r="D321" s="146">
        <v>0</v>
      </c>
      <c r="E321" s="146">
        <v>0</v>
      </c>
      <c r="F321" s="304"/>
      <c r="G321" s="146">
        <v>0</v>
      </c>
      <c r="H321" s="158">
        <v>0</v>
      </c>
      <c r="I321" s="144">
        <f t="shared" si="135"/>
        <v>0</v>
      </c>
      <c r="J321" s="139"/>
      <c r="K321" s="159" t="s">
        <v>10</v>
      </c>
      <c r="L321" s="146">
        <v>0</v>
      </c>
      <c r="M321" s="146">
        <v>0</v>
      </c>
      <c r="N321" s="146">
        <v>0</v>
      </c>
      <c r="O321" s="146">
        <v>0</v>
      </c>
      <c r="P321" s="146">
        <v>0</v>
      </c>
      <c r="Q321" s="146">
        <v>0</v>
      </c>
      <c r="R321" s="147">
        <v>0</v>
      </c>
      <c r="S321" s="148">
        <f t="shared" si="136"/>
        <v>0</v>
      </c>
      <c r="U321" s="205" t="s">
        <v>10</v>
      </c>
      <c r="V321" s="197">
        <v>0</v>
      </c>
      <c r="W321" s="197">
        <v>0</v>
      </c>
      <c r="X321" s="197">
        <v>0</v>
      </c>
      <c r="Y321" s="197">
        <v>0</v>
      </c>
      <c r="Z321" s="197">
        <v>0</v>
      </c>
      <c r="AA321" s="197">
        <v>0</v>
      </c>
      <c r="AB321" s="197">
        <v>0</v>
      </c>
      <c r="AC321" s="198">
        <v>0</v>
      </c>
      <c r="AD321" s="199">
        <v>0</v>
      </c>
      <c r="AE321" s="199">
        <v>0</v>
      </c>
      <c r="AF321" s="199">
        <v>0</v>
      </c>
      <c r="AG321" s="199">
        <v>0</v>
      </c>
      <c r="AH321" s="199">
        <v>0</v>
      </c>
      <c r="AI321" s="200">
        <f t="shared" si="137"/>
        <v>0</v>
      </c>
      <c r="AJ321" s="131" t="str">
        <f t="shared" si="138"/>
        <v/>
      </c>
      <c r="BA321" s="131"/>
      <c r="BR321" s="131"/>
      <c r="CG321" s="131"/>
    </row>
    <row r="322" spans="1:85" ht="15">
      <c r="A322" s="149" t="s">
        <v>53</v>
      </c>
      <c r="B322" s="150">
        <v>0</v>
      </c>
      <c r="C322" s="150">
        <v>0</v>
      </c>
      <c r="D322" s="150">
        <v>0</v>
      </c>
      <c r="E322" s="150">
        <v>0</v>
      </c>
      <c r="F322" s="304"/>
      <c r="G322" s="150">
        <v>0</v>
      </c>
      <c r="H322" s="151">
        <v>0</v>
      </c>
      <c r="I322" s="152">
        <f t="shared" si="135"/>
        <v>0</v>
      </c>
      <c r="J322" s="139"/>
      <c r="K322" s="153" t="s">
        <v>53</v>
      </c>
      <c r="L322" s="154">
        <v>0</v>
      </c>
      <c r="M322" s="154">
        <v>0</v>
      </c>
      <c r="N322" s="154">
        <v>0</v>
      </c>
      <c r="O322" s="154">
        <v>0</v>
      </c>
      <c r="P322" s="154">
        <v>0</v>
      </c>
      <c r="Q322" s="154">
        <v>0</v>
      </c>
      <c r="R322" s="155">
        <v>0</v>
      </c>
      <c r="S322" s="156">
        <f t="shared" si="136"/>
        <v>0</v>
      </c>
      <c r="U322" s="201" t="s">
        <v>53</v>
      </c>
      <c r="V322" s="202">
        <v>0</v>
      </c>
      <c r="W322" s="202">
        <v>0</v>
      </c>
      <c r="X322" s="202">
        <v>0</v>
      </c>
      <c r="Y322" s="202">
        <v>0</v>
      </c>
      <c r="Z322" s="202">
        <v>0</v>
      </c>
      <c r="AA322" s="202">
        <v>0</v>
      </c>
      <c r="AB322" s="202">
        <v>0</v>
      </c>
      <c r="AC322" s="203">
        <v>0</v>
      </c>
      <c r="AD322" s="202">
        <v>0</v>
      </c>
      <c r="AE322" s="202">
        <v>0</v>
      </c>
      <c r="AF322" s="202">
        <v>0</v>
      </c>
      <c r="AG322" s="202">
        <v>0</v>
      </c>
      <c r="AH322" s="202">
        <v>0</v>
      </c>
      <c r="AI322" s="204">
        <f t="shared" si="137"/>
        <v>0</v>
      </c>
      <c r="AJ322" s="131" t="str">
        <f t="shared" si="138"/>
        <v/>
      </c>
      <c r="BA322" s="131"/>
      <c r="BR322" s="131"/>
      <c r="CG322" s="131"/>
    </row>
    <row r="323" spans="1:85" ht="15">
      <c r="A323" s="157" t="s">
        <v>16</v>
      </c>
      <c r="B323" s="146">
        <v>0.30875435784433519</v>
      </c>
      <c r="C323" s="146">
        <v>1.8243765864547008</v>
      </c>
      <c r="D323" s="146">
        <v>2.0844927794453127E-2</v>
      </c>
      <c r="E323" s="146">
        <v>0</v>
      </c>
      <c r="F323" s="304"/>
      <c r="G323" s="146">
        <v>0</v>
      </c>
      <c r="H323" s="158">
        <v>0</v>
      </c>
      <c r="I323" s="144">
        <f t="shared" si="135"/>
        <v>2.153975872093489</v>
      </c>
      <c r="J323" s="139"/>
      <c r="K323" s="159" t="s">
        <v>16</v>
      </c>
      <c r="L323" s="146">
        <v>0.30875435784433519</v>
      </c>
      <c r="M323" s="146">
        <v>1.8243765864547008</v>
      </c>
      <c r="N323" s="146">
        <v>2.0844927794453127E-2</v>
      </c>
      <c r="O323" s="146">
        <v>0</v>
      </c>
      <c r="P323" s="146">
        <v>0</v>
      </c>
      <c r="Q323" s="146">
        <v>0</v>
      </c>
      <c r="R323" s="147">
        <v>0</v>
      </c>
      <c r="S323" s="148">
        <f t="shared" si="136"/>
        <v>2.153975872093489</v>
      </c>
      <c r="U323" s="205" t="s">
        <v>16</v>
      </c>
      <c r="V323" s="197">
        <v>0.30875435784433519</v>
      </c>
      <c r="W323" s="197">
        <v>0</v>
      </c>
      <c r="X323" s="197">
        <v>0</v>
      </c>
      <c r="Y323" s="197">
        <v>1.8243765864547008</v>
      </c>
      <c r="Z323" s="197">
        <v>2.0844927794453127E-2</v>
      </c>
      <c r="AA323" s="197">
        <v>0</v>
      </c>
      <c r="AB323" s="197">
        <v>0</v>
      </c>
      <c r="AC323" s="198">
        <v>0</v>
      </c>
      <c r="AD323" s="199">
        <v>0</v>
      </c>
      <c r="AE323" s="199">
        <v>0</v>
      </c>
      <c r="AF323" s="199">
        <v>0</v>
      </c>
      <c r="AG323" s="199">
        <v>0</v>
      </c>
      <c r="AH323" s="199">
        <v>0</v>
      </c>
      <c r="AI323" s="200">
        <f t="shared" si="137"/>
        <v>2.153975872093489</v>
      </c>
      <c r="AJ323" s="131" t="str">
        <f t="shared" si="138"/>
        <v/>
      </c>
      <c r="BA323" s="131"/>
      <c r="BR323" s="131"/>
      <c r="CG323" s="131"/>
    </row>
    <row r="324" spans="1:85" ht="15">
      <c r="A324" s="149" t="s">
        <v>15</v>
      </c>
      <c r="B324" s="150">
        <v>1.5428295861308365</v>
      </c>
      <c r="C324" s="150">
        <v>0</v>
      </c>
      <c r="D324" s="150">
        <v>0</v>
      </c>
      <c r="E324" s="150">
        <v>0</v>
      </c>
      <c r="F324" s="304"/>
      <c r="G324" s="150">
        <v>0</v>
      </c>
      <c r="H324" s="151">
        <v>0</v>
      </c>
      <c r="I324" s="152">
        <f t="shared" si="135"/>
        <v>1.5428295861308365</v>
      </c>
      <c r="J324" s="139"/>
      <c r="K324" s="153" t="s">
        <v>15</v>
      </c>
      <c r="L324" s="154">
        <v>1.5428295861308365</v>
      </c>
      <c r="M324" s="154">
        <v>0</v>
      </c>
      <c r="N324" s="154">
        <v>0</v>
      </c>
      <c r="O324" s="154">
        <v>0</v>
      </c>
      <c r="P324" s="154">
        <v>0</v>
      </c>
      <c r="Q324" s="154">
        <v>0</v>
      </c>
      <c r="R324" s="155">
        <v>0</v>
      </c>
      <c r="S324" s="156">
        <f t="shared" si="136"/>
        <v>1.5428295861308365</v>
      </c>
      <c r="U324" s="201" t="s">
        <v>54</v>
      </c>
      <c r="V324" s="202">
        <v>1.5428295861308365</v>
      </c>
      <c r="W324" s="202">
        <v>0</v>
      </c>
      <c r="X324" s="202">
        <v>0</v>
      </c>
      <c r="Y324" s="202">
        <v>0</v>
      </c>
      <c r="Z324" s="202">
        <v>0</v>
      </c>
      <c r="AA324" s="202">
        <v>0</v>
      </c>
      <c r="AB324" s="202">
        <v>0</v>
      </c>
      <c r="AC324" s="203">
        <v>0</v>
      </c>
      <c r="AD324" s="202">
        <v>0</v>
      </c>
      <c r="AE324" s="202">
        <v>0</v>
      </c>
      <c r="AF324" s="202">
        <v>0</v>
      </c>
      <c r="AG324" s="202">
        <v>0</v>
      </c>
      <c r="AH324" s="202">
        <v>0</v>
      </c>
      <c r="AI324" s="204">
        <f t="shared" si="137"/>
        <v>1.5428295861308365</v>
      </c>
      <c r="AJ324" s="131" t="str">
        <f t="shared" si="138"/>
        <v/>
      </c>
      <c r="BA324" s="131"/>
      <c r="BR324" s="131"/>
      <c r="CG324" s="131"/>
    </row>
    <row r="325" spans="1:85" ht="15">
      <c r="A325" s="157" t="s">
        <v>55</v>
      </c>
      <c r="B325" s="146">
        <v>0</v>
      </c>
      <c r="C325" s="146">
        <v>0</v>
      </c>
      <c r="D325" s="146">
        <v>0</v>
      </c>
      <c r="E325" s="146">
        <v>1.2385897144883213E-2</v>
      </c>
      <c r="F325" s="304"/>
      <c r="G325" s="146">
        <v>0</v>
      </c>
      <c r="H325" s="158">
        <v>0</v>
      </c>
      <c r="I325" s="144">
        <f t="shared" si="135"/>
        <v>1.2385897144883213E-2</v>
      </c>
      <c r="J325" s="139"/>
      <c r="K325" s="159" t="s">
        <v>55</v>
      </c>
      <c r="L325" s="146">
        <v>0</v>
      </c>
      <c r="M325" s="146">
        <v>0</v>
      </c>
      <c r="N325" s="146">
        <v>0</v>
      </c>
      <c r="O325" s="146">
        <v>1.2385897144883213E-2</v>
      </c>
      <c r="P325" s="146">
        <v>9.0626785601205277</v>
      </c>
      <c r="Q325" s="146">
        <v>0</v>
      </c>
      <c r="R325" s="147">
        <v>0</v>
      </c>
      <c r="S325" s="148">
        <f t="shared" si="136"/>
        <v>9.0750644572654107</v>
      </c>
      <c r="U325" s="205" t="s">
        <v>55</v>
      </c>
      <c r="V325" s="197">
        <v>0</v>
      </c>
      <c r="W325" s="197">
        <v>0</v>
      </c>
      <c r="X325" s="197">
        <v>0</v>
      </c>
      <c r="Y325" s="197">
        <v>0</v>
      </c>
      <c r="Z325" s="197">
        <v>0</v>
      </c>
      <c r="AA325" s="197">
        <v>1.7029189475091466E-5</v>
      </c>
      <c r="AB325" s="197">
        <v>9.0626785601205277</v>
      </c>
      <c r="AC325" s="198">
        <v>1.2368867955408121E-2</v>
      </c>
      <c r="AD325" s="197">
        <v>0</v>
      </c>
      <c r="AE325" s="197">
        <v>0</v>
      </c>
      <c r="AF325" s="197">
        <v>0</v>
      </c>
      <c r="AG325" s="197">
        <v>0</v>
      </c>
      <c r="AH325" s="197">
        <v>1.2368867955408121E-2</v>
      </c>
      <c r="AI325" s="200">
        <f t="shared" si="137"/>
        <v>9.0750644572654107</v>
      </c>
      <c r="AJ325" s="131" t="str">
        <f t="shared" si="138"/>
        <v/>
      </c>
      <c r="BA325" s="131"/>
      <c r="BR325" s="131"/>
      <c r="CG325" s="131"/>
    </row>
    <row r="326" spans="1:85" ht="15">
      <c r="A326" s="149" t="s">
        <v>12</v>
      </c>
      <c r="B326" s="150">
        <v>0</v>
      </c>
      <c r="C326" s="150">
        <v>0</v>
      </c>
      <c r="D326" s="150">
        <v>0</v>
      </c>
      <c r="E326" s="150">
        <v>0</v>
      </c>
      <c r="F326" s="304"/>
      <c r="G326" s="150">
        <v>0</v>
      </c>
      <c r="H326" s="151">
        <v>0</v>
      </c>
      <c r="I326" s="152">
        <f t="shared" si="135"/>
        <v>0</v>
      </c>
      <c r="J326" s="139"/>
      <c r="K326" s="153" t="s">
        <v>12</v>
      </c>
      <c r="L326" s="154">
        <v>0</v>
      </c>
      <c r="M326" s="154">
        <v>0</v>
      </c>
      <c r="N326" s="154">
        <v>0</v>
      </c>
      <c r="O326" s="154">
        <v>0</v>
      </c>
      <c r="P326" s="154">
        <v>0.32846338218655069</v>
      </c>
      <c r="Q326" s="154">
        <v>0</v>
      </c>
      <c r="R326" s="155">
        <v>0</v>
      </c>
      <c r="S326" s="156">
        <f t="shared" si="136"/>
        <v>0.32846338218655069</v>
      </c>
      <c r="U326" s="201" t="s">
        <v>12</v>
      </c>
      <c r="V326" s="202">
        <v>0</v>
      </c>
      <c r="W326" s="202">
        <v>0</v>
      </c>
      <c r="X326" s="202">
        <v>0</v>
      </c>
      <c r="Y326" s="202">
        <v>0</v>
      </c>
      <c r="Z326" s="202">
        <v>0</v>
      </c>
      <c r="AA326" s="202">
        <v>0</v>
      </c>
      <c r="AB326" s="202">
        <v>0.32846338218655069</v>
      </c>
      <c r="AC326" s="203">
        <v>0</v>
      </c>
      <c r="AD326" s="202">
        <v>0</v>
      </c>
      <c r="AE326" s="202">
        <v>0</v>
      </c>
      <c r="AF326" s="202">
        <v>0</v>
      </c>
      <c r="AG326" s="202">
        <v>0</v>
      </c>
      <c r="AH326" s="202">
        <v>0</v>
      </c>
      <c r="AI326" s="204">
        <f t="shared" si="137"/>
        <v>0.32846338218655069</v>
      </c>
      <c r="AJ326" s="131" t="str">
        <f t="shared" si="138"/>
        <v/>
      </c>
      <c r="BA326" s="131"/>
      <c r="BR326" s="131"/>
      <c r="CG326" s="131"/>
    </row>
    <row r="327" spans="1:85" ht="15">
      <c r="A327" s="157" t="s">
        <v>56</v>
      </c>
      <c r="B327" s="146">
        <v>0</v>
      </c>
      <c r="C327" s="146">
        <v>0</v>
      </c>
      <c r="D327" s="146">
        <v>0</v>
      </c>
      <c r="E327" s="146">
        <v>0</v>
      </c>
      <c r="F327" s="304"/>
      <c r="G327" s="146">
        <v>0</v>
      </c>
      <c r="H327" s="158">
        <v>0</v>
      </c>
      <c r="I327" s="144">
        <f t="shared" si="135"/>
        <v>0</v>
      </c>
      <c r="J327" s="139"/>
      <c r="K327" s="159" t="s">
        <v>56</v>
      </c>
      <c r="L327" s="146">
        <v>0</v>
      </c>
      <c r="M327" s="146">
        <v>0</v>
      </c>
      <c r="N327" s="146">
        <v>0</v>
      </c>
      <c r="O327" s="146">
        <v>0</v>
      </c>
      <c r="P327" s="146">
        <v>0</v>
      </c>
      <c r="Q327" s="146">
        <v>0</v>
      </c>
      <c r="R327" s="147">
        <v>0</v>
      </c>
      <c r="S327" s="148">
        <f t="shared" si="136"/>
        <v>0</v>
      </c>
      <c r="U327" s="205" t="s">
        <v>56</v>
      </c>
      <c r="V327" s="197">
        <v>0</v>
      </c>
      <c r="W327" s="197">
        <v>0</v>
      </c>
      <c r="X327" s="197">
        <v>0</v>
      </c>
      <c r="Y327" s="197">
        <v>0</v>
      </c>
      <c r="Z327" s="197">
        <v>0</v>
      </c>
      <c r="AA327" s="197">
        <v>0</v>
      </c>
      <c r="AB327" s="197">
        <v>0</v>
      </c>
      <c r="AC327" s="198">
        <v>0</v>
      </c>
      <c r="AD327" s="197">
        <v>0</v>
      </c>
      <c r="AE327" s="197">
        <v>0</v>
      </c>
      <c r="AF327" s="197">
        <v>0</v>
      </c>
      <c r="AG327" s="197">
        <v>0</v>
      </c>
      <c r="AH327" s="197">
        <v>0</v>
      </c>
      <c r="AI327" s="200">
        <f t="shared" si="137"/>
        <v>0</v>
      </c>
      <c r="AJ327" s="131" t="str">
        <f t="shared" si="138"/>
        <v/>
      </c>
      <c r="BA327" s="131"/>
      <c r="BR327" s="131"/>
      <c r="CG327" s="131"/>
    </row>
    <row r="328" spans="1:85" ht="15">
      <c r="A328" s="149" t="s">
        <v>17</v>
      </c>
      <c r="B328" s="150">
        <v>0.60423980291510615</v>
      </c>
      <c r="C328" s="150">
        <v>0</v>
      </c>
      <c r="D328" s="150">
        <v>6.6821813498847007</v>
      </c>
      <c r="E328" s="150">
        <v>0</v>
      </c>
      <c r="F328" s="304"/>
      <c r="G328" s="150">
        <v>0</v>
      </c>
      <c r="H328" s="151">
        <v>0</v>
      </c>
      <c r="I328" s="152">
        <f t="shared" si="135"/>
        <v>7.2864211527998073</v>
      </c>
      <c r="J328" s="139"/>
      <c r="K328" s="153" t="s">
        <v>17</v>
      </c>
      <c r="L328" s="154">
        <v>0.60423980291510615</v>
      </c>
      <c r="M328" s="154">
        <v>0</v>
      </c>
      <c r="N328" s="154">
        <v>6.6821813498847007</v>
      </c>
      <c r="O328" s="154">
        <v>0</v>
      </c>
      <c r="P328" s="154">
        <v>0.97542439024390437</v>
      </c>
      <c r="Q328" s="154">
        <v>0</v>
      </c>
      <c r="R328" s="155">
        <v>0</v>
      </c>
      <c r="S328" s="156">
        <f t="shared" si="136"/>
        <v>8.2618455430437123</v>
      </c>
      <c r="U328" s="201" t="s">
        <v>17</v>
      </c>
      <c r="V328" s="202">
        <v>0.60423980291510615</v>
      </c>
      <c r="W328" s="202">
        <v>0</v>
      </c>
      <c r="X328" s="202">
        <v>0</v>
      </c>
      <c r="Y328" s="202">
        <v>0</v>
      </c>
      <c r="Z328" s="202">
        <v>6.6821813498847007</v>
      </c>
      <c r="AA328" s="202">
        <v>0</v>
      </c>
      <c r="AB328" s="202">
        <v>0.97542439024390437</v>
      </c>
      <c r="AC328" s="203">
        <v>0</v>
      </c>
      <c r="AD328" s="202">
        <v>0</v>
      </c>
      <c r="AE328" s="202">
        <v>0</v>
      </c>
      <c r="AF328" s="202">
        <v>0</v>
      </c>
      <c r="AG328" s="202">
        <v>0</v>
      </c>
      <c r="AH328" s="202">
        <v>0</v>
      </c>
      <c r="AI328" s="204">
        <f t="shared" si="137"/>
        <v>8.2618455430437123</v>
      </c>
      <c r="AJ328" s="131" t="str">
        <f t="shared" si="138"/>
        <v/>
      </c>
      <c r="BA328" s="131"/>
      <c r="BR328" s="131"/>
      <c r="CG328" s="131"/>
    </row>
    <row r="329" spans="1:85" ht="15">
      <c r="A329" s="157" t="s">
        <v>141</v>
      </c>
      <c r="B329" s="146">
        <v>32.318085158363822</v>
      </c>
      <c r="C329" s="146">
        <v>401.81969322219192</v>
      </c>
      <c r="D329" s="146">
        <v>55.208290524552524</v>
      </c>
      <c r="E329" s="146">
        <v>28.838114980531003</v>
      </c>
      <c r="F329" s="304"/>
      <c r="G329" s="146">
        <v>0</v>
      </c>
      <c r="H329" s="158">
        <v>0</v>
      </c>
      <c r="I329" s="144">
        <f t="shared" si="135"/>
        <v>518.1841838856393</v>
      </c>
      <c r="J329" s="139"/>
      <c r="K329" s="159" t="s">
        <v>141</v>
      </c>
      <c r="L329" s="146">
        <v>32.318085158363822</v>
      </c>
      <c r="M329" s="146">
        <v>401.81969322219192</v>
      </c>
      <c r="N329" s="146">
        <v>55.208290524552524</v>
      </c>
      <c r="O329" s="146">
        <v>28.838114980531003</v>
      </c>
      <c r="P329" s="146">
        <v>0.1573045520478247</v>
      </c>
      <c r="Q329" s="146">
        <v>0</v>
      </c>
      <c r="R329" s="147">
        <v>0</v>
      </c>
      <c r="S329" s="148">
        <f t="shared" si="136"/>
        <v>518.34148843768708</v>
      </c>
      <c r="U329" s="205" t="s">
        <v>141</v>
      </c>
      <c r="V329" s="197">
        <v>32.318085158363822</v>
      </c>
      <c r="W329" s="197">
        <v>0</v>
      </c>
      <c r="X329" s="197">
        <v>0</v>
      </c>
      <c r="Y329" s="197">
        <v>401.81969322219192</v>
      </c>
      <c r="Z329" s="197">
        <v>53.627492654192991</v>
      </c>
      <c r="AA329" s="197">
        <v>1.3364354259896762</v>
      </c>
      <c r="AB329" s="197">
        <v>0.1573045520478247</v>
      </c>
      <c r="AC329" s="198">
        <v>29.082477424900858</v>
      </c>
      <c r="AD329" s="197">
        <v>0</v>
      </c>
      <c r="AE329" s="197">
        <v>0</v>
      </c>
      <c r="AF329" s="197">
        <v>0</v>
      </c>
      <c r="AG329" s="197">
        <v>1.5807978703595309</v>
      </c>
      <c r="AH329" s="197">
        <v>27.501679554541326</v>
      </c>
      <c r="AI329" s="200">
        <f t="shared" si="137"/>
        <v>518.34148843768708</v>
      </c>
      <c r="AJ329" s="131" t="str">
        <f t="shared" si="138"/>
        <v/>
      </c>
      <c r="BA329" s="131"/>
      <c r="BR329" s="131"/>
      <c r="CG329" s="131"/>
    </row>
    <row r="330" spans="1:85" ht="15">
      <c r="A330" s="149" t="s">
        <v>25</v>
      </c>
      <c r="B330" s="150">
        <v>7.0482989548162109</v>
      </c>
      <c r="C330" s="150">
        <v>46.504019310632977</v>
      </c>
      <c r="D330" s="150">
        <v>0.30936645846008715</v>
      </c>
      <c r="E330" s="150">
        <v>238.18330910382809</v>
      </c>
      <c r="F330" s="304"/>
      <c r="G330" s="150">
        <v>10.795687781666805</v>
      </c>
      <c r="H330" s="151">
        <v>0</v>
      </c>
      <c r="I330" s="152">
        <f t="shared" si="135"/>
        <v>302.84068160940416</v>
      </c>
      <c r="J330" s="139"/>
      <c r="K330" s="153" t="s">
        <v>25</v>
      </c>
      <c r="L330" s="154">
        <v>7.0482989548162109</v>
      </c>
      <c r="M330" s="154">
        <v>46.504019310632977</v>
      </c>
      <c r="N330" s="154">
        <v>0.30936645846008715</v>
      </c>
      <c r="O330" s="154">
        <v>238.18330910382809</v>
      </c>
      <c r="P330" s="154">
        <v>0.33708820280759394</v>
      </c>
      <c r="Q330" s="154">
        <v>10.795687781666805</v>
      </c>
      <c r="R330" s="155">
        <v>0</v>
      </c>
      <c r="S330" s="156">
        <f t="shared" si="136"/>
        <v>303.17776981221175</v>
      </c>
      <c r="U330" s="201" t="s">
        <v>25</v>
      </c>
      <c r="V330" s="202">
        <v>2.5819401160633109</v>
      </c>
      <c r="W330" s="202">
        <v>4.4663588387528996</v>
      </c>
      <c r="X330" s="202">
        <v>10.795687781666805</v>
      </c>
      <c r="Y330" s="202">
        <v>46.504019310632977</v>
      </c>
      <c r="Z330" s="202">
        <v>3.9792200225205326E-2</v>
      </c>
      <c r="AA330" s="202">
        <v>237.8922115675272</v>
      </c>
      <c r="AB330" s="202">
        <v>0.33708820280759394</v>
      </c>
      <c r="AC330" s="203">
        <v>0.56067179453578009</v>
      </c>
      <c r="AD330" s="202">
        <v>0</v>
      </c>
      <c r="AE330" s="202">
        <v>0</v>
      </c>
      <c r="AF330" s="202">
        <v>0</v>
      </c>
      <c r="AG330" s="202">
        <v>0.26957425823488185</v>
      </c>
      <c r="AH330" s="202">
        <v>0.2910975363008983</v>
      </c>
      <c r="AI330" s="204">
        <f t="shared" si="137"/>
        <v>303.17776981221181</v>
      </c>
      <c r="AJ330" s="131" t="str">
        <f t="shared" si="138"/>
        <v/>
      </c>
      <c r="BA330" s="131"/>
      <c r="BR330" s="131"/>
      <c r="CG330" s="131"/>
    </row>
    <row r="331" spans="1:85" ht="15">
      <c r="A331" s="157" t="s">
        <v>24</v>
      </c>
      <c r="B331" s="146">
        <v>0.37491593685337704</v>
      </c>
      <c r="C331" s="146">
        <v>4.3831353466750524</v>
      </c>
      <c r="D331" s="146">
        <v>0</v>
      </c>
      <c r="E331" s="146">
        <v>0</v>
      </c>
      <c r="F331" s="304"/>
      <c r="G331" s="146">
        <v>0</v>
      </c>
      <c r="H331" s="158">
        <v>0</v>
      </c>
      <c r="I331" s="144">
        <f t="shared" si="135"/>
        <v>4.7580512835284292</v>
      </c>
      <c r="J331" s="139"/>
      <c r="K331" s="159" t="s">
        <v>24</v>
      </c>
      <c r="L331" s="146">
        <v>0.37491593685337704</v>
      </c>
      <c r="M331" s="146">
        <v>4.3831353466750524</v>
      </c>
      <c r="N331" s="146">
        <v>0</v>
      </c>
      <c r="O331" s="146">
        <v>0</v>
      </c>
      <c r="P331" s="146">
        <v>0</v>
      </c>
      <c r="Q331" s="146">
        <v>0</v>
      </c>
      <c r="R331" s="147">
        <v>0</v>
      </c>
      <c r="S331" s="148">
        <f t="shared" si="136"/>
        <v>4.7580512835284292</v>
      </c>
      <c r="U331" s="205" t="s">
        <v>24</v>
      </c>
      <c r="V331" s="197">
        <v>0.37491593685337704</v>
      </c>
      <c r="W331" s="197">
        <v>0</v>
      </c>
      <c r="X331" s="197">
        <v>0</v>
      </c>
      <c r="Y331" s="197">
        <v>4.3831353466750524</v>
      </c>
      <c r="Z331" s="197">
        <v>0</v>
      </c>
      <c r="AA331" s="197">
        <v>0</v>
      </c>
      <c r="AB331" s="197">
        <v>0</v>
      </c>
      <c r="AC331" s="198">
        <v>0</v>
      </c>
      <c r="AD331" s="197">
        <v>0</v>
      </c>
      <c r="AE331" s="197">
        <v>0</v>
      </c>
      <c r="AF331" s="197">
        <v>0</v>
      </c>
      <c r="AG331" s="197">
        <v>0</v>
      </c>
      <c r="AH331" s="197">
        <v>0</v>
      </c>
      <c r="AI331" s="200">
        <f t="shared" si="137"/>
        <v>4.7580512835284292</v>
      </c>
      <c r="AJ331" s="131" t="str">
        <f t="shared" si="138"/>
        <v/>
      </c>
      <c r="BA331" s="131"/>
      <c r="BR331" s="131"/>
      <c r="CG331" s="131"/>
    </row>
    <row r="332" spans="1:85" ht="15">
      <c r="A332" s="149" t="s">
        <v>57</v>
      </c>
      <c r="B332" s="150">
        <v>0</v>
      </c>
      <c r="C332" s="150">
        <v>0</v>
      </c>
      <c r="D332" s="150">
        <v>0</v>
      </c>
      <c r="E332" s="150">
        <v>0</v>
      </c>
      <c r="F332" s="304"/>
      <c r="G332" s="150">
        <v>0</v>
      </c>
      <c r="H332" s="151">
        <v>0</v>
      </c>
      <c r="I332" s="152">
        <f t="shared" si="135"/>
        <v>0</v>
      </c>
      <c r="J332" s="139"/>
      <c r="K332" s="153" t="s">
        <v>57</v>
      </c>
      <c r="L332" s="154">
        <v>0</v>
      </c>
      <c r="M332" s="154">
        <v>0</v>
      </c>
      <c r="N332" s="154">
        <v>0</v>
      </c>
      <c r="O332" s="154">
        <v>0</v>
      </c>
      <c r="P332" s="154">
        <v>0</v>
      </c>
      <c r="Q332" s="154">
        <v>0</v>
      </c>
      <c r="R332" s="155">
        <v>0</v>
      </c>
      <c r="S332" s="156">
        <f t="shared" si="136"/>
        <v>0</v>
      </c>
      <c r="U332" s="201" t="s">
        <v>57</v>
      </c>
      <c r="V332" s="202">
        <v>0</v>
      </c>
      <c r="W332" s="202">
        <v>0</v>
      </c>
      <c r="X332" s="202">
        <v>0</v>
      </c>
      <c r="Y332" s="202">
        <v>0</v>
      </c>
      <c r="Z332" s="202">
        <v>0</v>
      </c>
      <c r="AA332" s="202">
        <v>0</v>
      </c>
      <c r="AB332" s="202">
        <v>0</v>
      </c>
      <c r="AC332" s="203">
        <v>0</v>
      </c>
      <c r="AD332" s="202">
        <v>0</v>
      </c>
      <c r="AE332" s="202">
        <v>0</v>
      </c>
      <c r="AF332" s="202">
        <v>0</v>
      </c>
      <c r="AG332" s="202">
        <v>0</v>
      </c>
      <c r="AH332" s="202">
        <v>0</v>
      </c>
      <c r="AI332" s="204">
        <f t="shared" si="137"/>
        <v>0</v>
      </c>
      <c r="AJ332" s="131" t="str">
        <f t="shared" si="138"/>
        <v/>
      </c>
      <c r="BA332" s="131"/>
      <c r="BR332" s="131"/>
      <c r="CG332" s="131"/>
    </row>
    <row r="333" spans="1:85" ht="15">
      <c r="A333" s="157" t="s">
        <v>22</v>
      </c>
      <c r="B333" s="146">
        <v>6.0017083835928642E-4</v>
      </c>
      <c r="C333" s="146">
        <v>3.6964708194463762</v>
      </c>
      <c r="D333" s="146">
        <v>0</v>
      </c>
      <c r="E333" s="146">
        <v>0</v>
      </c>
      <c r="F333" s="304"/>
      <c r="G333" s="146">
        <v>0</v>
      </c>
      <c r="H333" s="158">
        <v>0</v>
      </c>
      <c r="I333" s="144">
        <f t="shared" si="135"/>
        <v>3.6970709902847356</v>
      </c>
      <c r="J333" s="139"/>
      <c r="K333" s="159" t="s">
        <v>22</v>
      </c>
      <c r="L333" s="146">
        <v>6.0017083835928642E-4</v>
      </c>
      <c r="M333" s="146">
        <v>3.6964708194463762</v>
      </c>
      <c r="N333" s="146">
        <v>0</v>
      </c>
      <c r="O333" s="146">
        <v>0</v>
      </c>
      <c r="P333" s="146">
        <v>0.51105041431310572</v>
      </c>
      <c r="Q333" s="146">
        <v>0</v>
      </c>
      <c r="R333" s="147">
        <v>0</v>
      </c>
      <c r="S333" s="148">
        <f t="shared" si="136"/>
        <v>4.2081214045978417</v>
      </c>
      <c r="U333" s="205" t="s">
        <v>22</v>
      </c>
      <c r="V333" s="197">
        <v>6.0017083835928642E-4</v>
      </c>
      <c r="W333" s="197">
        <v>0</v>
      </c>
      <c r="X333" s="197">
        <v>0</v>
      </c>
      <c r="Y333" s="197">
        <v>3.6964708194463762</v>
      </c>
      <c r="Z333" s="197">
        <v>0</v>
      </c>
      <c r="AA333" s="197">
        <v>0</v>
      </c>
      <c r="AB333" s="197">
        <v>0.51105041431310572</v>
      </c>
      <c r="AC333" s="198">
        <v>0</v>
      </c>
      <c r="AD333" s="197">
        <v>0</v>
      </c>
      <c r="AE333" s="197">
        <v>0</v>
      </c>
      <c r="AF333" s="197">
        <v>0</v>
      </c>
      <c r="AG333" s="197">
        <v>0</v>
      </c>
      <c r="AH333" s="197">
        <v>0</v>
      </c>
      <c r="AI333" s="200">
        <f t="shared" si="137"/>
        <v>4.2081214045978417</v>
      </c>
      <c r="AJ333" s="131" t="str">
        <f t="shared" si="138"/>
        <v/>
      </c>
      <c r="BA333" s="131"/>
      <c r="BR333" s="131"/>
      <c r="CG333" s="131"/>
    </row>
    <row r="334" spans="1:85" ht="15">
      <c r="A334" s="149" t="s">
        <v>21</v>
      </c>
      <c r="B334" s="150">
        <v>0</v>
      </c>
      <c r="C334" s="150">
        <v>7.9282157393477548E-2</v>
      </c>
      <c r="D334" s="150">
        <v>0</v>
      </c>
      <c r="E334" s="150">
        <v>0</v>
      </c>
      <c r="F334" s="304"/>
      <c r="G334" s="150">
        <v>0</v>
      </c>
      <c r="H334" s="151">
        <v>0</v>
      </c>
      <c r="I334" s="152">
        <f t="shared" si="135"/>
        <v>7.9282157393477548E-2</v>
      </c>
      <c r="J334" s="139"/>
      <c r="K334" s="153" t="s">
        <v>21</v>
      </c>
      <c r="L334" s="154">
        <v>0</v>
      </c>
      <c r="M334" s="154">
        <v>7.9282157393477548E-2</v>
      </c>
      <c r="N334" s="154">
        <v>0</v>
      </c>
      <c r="O334" s="154">
        <v>0</v>
      </c>
      <c r="P334" s="154">
        <v>0</v>
      </c>
      <c r="Q334" s="154">
        <v>0</v>
      </c>
      <c r="R334" s="155">
        <v>0</v>
      </c>
      <c r="S334" s="156">
        <f t="shared" si="136"/>
        <v>7.9282157393477548E-2</v>
      </c>
      <c r="U334" s="201" t="s">
        <v>58</v>
      </c>
      <c r="V334" s="202">
        <v>0</v>
      </c>
      <c r="W334" s="202">
        <v>0</v>
      </c>
      <c r="X334" s="202">
        <v>0</v>
      </c>
      <c r="Y334" s="202">
        <v>7.9282157393477548E-2</v>
      </c>
      <c r="Z334" s="202">
        <v>0</v>
      </c>
      <c r="AA334" s="202">
        <v>0</v>
      </c>
      <c r="AB334" s="202">
        <v>0</v>
      </c>
      <c r="AC334" s="203">
        <v>0</v>
      </c>
      <c r="AD334" s="202">
        <v>0</v>
      </c>
      <c r="AE334" s="202">
        <v>0</v>
      </c>
      <c r="AF334" s="202">
        <v>0</v>
      </c>
      <c r="AG334" s="202">
        <v>0</v>
      </c>
      <c r="AH334" s="202">
        <v>0</v>
      </c>
      <c r="AI334" s="204">
        <f t="shared" si="137"/>
        <v>7.9282157393477548E-2</v>
      </c>
      <c r="AJ334" s="131" t="str">
        <f t="shared" si="138"/>
        <v/>
      </c>
      <c r="BA334" s="131"/>
      <c r="BR334" s="131"/>
      <c r="CG334" s="131"/>
    </row>
    <row r="335" spans="1:85" ht="15">
      <c r="A335" s="160" t="s">
        <v>61</v>
      </c>
      <c r="B335" s="146">
        <v>0.82713536789758157</v>
      </c>
      <c r="C335" s="146">
        <v>0</v>
      </c>
      <c r="D335" s="146">
        <v>0</v>
      </c>
      <c r="E335" s="146">
        <v>0</v>
      </c>
      <c r="F335" s="304"/>
      <c r="G335" s="146">
        <v>0</v>
      </c>
      <c r="H335" s="158">
        <v>0</v>
      </c>
      <c r="I335" s="144">
        <f t="shared" si="135"/>
        <v>0.82713536789758157</v>
      </c>
      <c r="J335" s="139"/>
      <c r="K335" s="161" t="s">
        <v>61</v>
      </c>
      <c r="L335" s="146">
        <v>0.82713536789758157</v>
      </c>
      <c r="M335" s="146">
        <v>0</v>
      </c>
      <c r="N335" s="146">
        <v>0</v>
      </c>
      <c r="O335" s="146">
        <v>0</v>
      </c>
      <c r="P335" s="146">
        <v>0</v>
      </c>
      <c r="Q335" s="146">
        <v>0</v>
      </c>
      <c r="R335" s="147">
        <v>0</v>
      </c>
      <c r="S335" s="148">
        <f t="shared" si="136"/>
        <v>0.82713536789758157</v>
      </c>
      <c r="U335" s="206" t="s">
        <v>59</v>
      </c>
      <c r="V335" s="197">
        <v>0.82713536789758157</v>
      </c>
      <c r="W335" s="197">
        <v>0</v>
      </c>
      <c r="X335" s="197">
        <v>0</v>
      </c>
      <c r="Y335" s="197">
        <v>0</v>
      </c>
      <c r="Z335" s="197">
        <v>0</v>
      </c>
      <c r="AA335" s="197">
        <v>0</v>
      </c>
      <c r="AB335" s="197">
        <v>0</v>
      </c>
      <c r="AC335" s="198">
        <v>0</v>
      </c>
      <c r="AD335" s="199">
        <v>0</v>
      </c>
      <c r="AE335" s="199">
        <v>0</v>
      </c>
      <c r="AF335" s="199">
        <v>0</v>
      </c>
      <c r="AG335" s="199">
        <v>0</v>
      </c>
      <c r="AH335" s="199">
        <v>0</v>
      </c>
      <c r="AI335" s="200">
        <f t="shared" si="137"/>
        <v>0.82713536789758157</v>
      </c>
      <c r="AJ335" s="131" t="str">
        <f t="shared" si="138"/>
        <v/>
      </c>
      <c r="BA335" s="131"/>
      <c r="BR335" s="131"/>
      <c r="CG335" s="131"/>
    </row>
    <row r="336" spans="1:85">
      <c r="A336" s="162" t="s">
        <v>23</v>
      </c>
      <c r="B336" s="163">
        <v>0.82713536789758157</v>
      </c>
      <c r="C336" s="163">
        <v>0</v>
      </c>
      <c r="D336" s="163">
        <v>0</v>
      </c>
      <c r="E336" s="163">
        <v>0</v>
      </c>
      <c r="F336" s="304"/>
      <c r="G336" s="163">
        <v>0</v>
      </c>
      <c r="H336" s="164">
        <v>0</v>
      </c>
      <c r="I336" s="165">
        <f t="shared" si="135"/>
        <v>0.82713536789758157</v>
      </c>
      <c r="J336" s="139"/>
      <c r="K336" s="166" t="s">
        <v>23</v>
      </c>
      <c r="L336" s="167">
        <v>0.82713536789758157</v>
      </c>
      <c r="M336" s="167">
        <v>0</v>
      </c>
      <c r="N336" s="167">
        <v>0</v>
      </c>
      <c r="O336" s="167">
        <v>0</v>
      </c>
      <c r="P336" s="167">
        <v>0</v>
      </c>
      <c r="Q336" s="167">
        <v>0</v>
      </c>
      <c r="R336" s="168">
        <v>0</v>
      </c>
      <c r="S336" s="169">
        <f t="shared" si="136"/>
        <v>0.82713536789758157</v>
      </c>
      <c r="U336" s="207" t="s">
        <v>62</v>
      </c>
      <c r="V336" s="208">
        <v>0.82713536789758157</v>
      </c>
      <c r="W336" s="208">
        <v>0</v>
      </c>
      <c r="X336" s="208">
        <v>0</v>
      </c>
      <c r="Y336" s="208">
        <v>0</v>
      </c>
      <c r="Z336" s="208">
        <v>0</v>
      </c>
      <c r="AA336" s="208">
        <v>0</v>
      </c>
      <c r="AB336" s="208">
        <v>0</v>
      </c>
      <c r="AC336" s="208">
        <v>0</v>
      </c>
      <c r="AD336" s="208">
        <v>0</v>
      </c>
      <c r="AE336" s="208">
        <v>0</v>
      </c>
      <c r="AF336" s="208">
        <v>0</v>
      </c>
      <c r="AG336" s="208">
        <v>0</v>
      </c>
      <c r="AH336" s="92">
        <v>0</v>
      </c>
      <c r="AI336" s="209">
        <f t="shared" si="137"/>
        <v>0.82713536789758157</v>
      </c>
      <c r="AJ336" s="131" t="str">
        <f t="shared" si="138"/>
        <v/>
      </c>
      <c r="BA336" s="131"/>
      <c r="BR336" s="131"/>
      <c r="CG336" s="131"/>
    </row>
    <row r="337" spans="1:85">
      <c r="A337" s="170" t="s">
        <v>19</v>
      </c>
      <c r="B337" s="171">
        <v>0</v>
      </c>
      <c r="C337" s="171">
        <v>0</v>
      </c>
      <c r="D337" s="171">
        <v>0</v>
      </c>
      <c r="E337" s="171">
        <v>0</v>
      </c>
      <c r="F337" s="304"/>
      <c r="G337" s="171">
        <v>0</v>
      </c>
      <c r="H337" s="172">
        <v>0</v>
      </c>
      <c r="I337" s="173">
        <f t="shared" si="135"/>
        <v>0</v>
      </c>
      <c r="J337" s="139"/>
      <c r="K337" s="174" t="s">
        <v>19</v>
      </c>
      <c r="L337" s="171">
        <v>0</v>
      </c>
      <c r="M337" s="171">
        <v>0</v>
      </c>
      <c r="N337" s="171">
        <v>0</v>
      </c>
      <c r="O337" s="171">
        <v>0</v>
      </c>
      <c r="P337" s="171">
        <v>0</v>
      </c>
      <c r="Q337" s="171">
        <v>0</v>
      </c>
      <c r="R337" s="175">
        <v>0</v>
      </c>
      <c r="S337" s="176">
        <f t="shared" si="136"/>
        <v>0</v>
      </c>
      <c r="U337" s="210" t="s">
        <v>19</v>
      </c>
      <c r="V337" s="211">
        <v>0</v>
      </c>
      <c r="W337" s="211">
        <v>0</v>
      </c>
      <c r="X337" s="211">
        <v>0</v>
      </c>
      <c r="Y337" s="211">
        <v>0</v>
      </c>
      <c r="Z337" s="211">
        <v>0</v>
      </c>
      <c r="AA337" s="211">
        <v>0</v>
      </c>
      <c r="AB337" s="211">
        <v>0</v>
      </c>
      <c r="AC337" s="211">
        <v>0</v>
      </c>
      <c r="AD337" s="212">
        <v>0</v>
      </c>
      <c r="AE337" s="212">
        <v>0</v>
      </c>
      <c r="AF337" s="212">
        <v>0</v>
      </c>
      <c r="AG337" s="212">
        <v>0</v>
      </c>
      <c r="AH337" s="212">
        <v>0</v>
      </c>
      <c r="AI337" s="213">
        <f t="shared" si="137"/>
        <v>0</v>
      </c>
      <c r="AJ337" s="131" t="str">
        <f t="shared" si="138"/>
        <v/>
      </c>
      <c r="BA337" s="131"/>
      <c r="BR337" s="131"/>
      <c r="CG337" s="131"/>
    </row>
    <row r="338" spans="1:85">
      <c r="A338" s="162" t="s">
        <v>20</v>
      </c>
      <c r="B338" s="163">
        <v>0</v>
      </c>
      <c r="C338" s="163">
        <v>0</v>
      </c>
      <c r="D338" s="163">
        <v>0</v>
      </c>
      <c r="E338" s="163">
        <v>0</v>
      </c>
      <c r="F338" s="304"/>
      <c r="G338" s="163">
        <v>0</v>
      </c>
      <c r="H338" s="164">
        <v>0</v>
      </c>
      <c r="I338" s="165">
        <f t="shared" si="135"/>
        <v>0</v>
      </c>
      <c r="J338" s="139"/>
      <c r="K338" s="166" t="s">
        <v>20</v>
      </c>
      <c r="L338" s="167">
        <v>0</v>
      </c>
      <c r="M338" s="167">
        <v>0</v>
      </c>
      <c r="N338" s="167">
        <v>0</v>
      </c>
      <c r="O338" s="167">
        <v>0</v>
      </c>
      <c r="P338" s="167">
        <v>0</v>
      </c>
      <c r="Q338" s="167">
        <v>0</v>
      </c>
      <c r="R338" s="168">
        <v>0</v>
      </c>
      <c r="S338" s="169">
        <f t="shared" si="136"/>
        <v>0</v>
      </c>
      <c r="U338" s="207" t="s">
        <v>20</v>
      </c>
      <c r="V338" s="208">
        <v>0</v>
      </c>
      <c r="W338" s="208">
        <v>0</v>
      </c>
      <c r="X338" s="208">
        <v>0</v>
      </c>
      <c r="Y338" s="208">
        <v>0</v>
      </c>
      <c r="Z338" s="208">
        <v>0</v>
      </c>
      <c r="AA338" s="208">
        <v>0</v>
      </c>
      <c r="AB338" s="208">
        <v>0</v>
      </c>
      <c r="AC338" s="208">
        <v>0</v>
      </c>
      <c r="AD338" s="208">
        <v>0</v>
      </c>
      <c r="AE338" s="208">
        <v>0</v>
      </c>
      <c r="AF338" s="208">
        <v>0</v>
      </c>
      <c r="AG338" s="208">
        <v>0</v>
      </c>
      <c r="AH338" s="92">
        <v>0</v>
      </c>
      <c r="AI338" s="209">
        <f t="shared" si="137"/>
        <v>0</v>
      </c>
      <c r="AJ338" s="131" t="str">
        <f t="shared" si="138"/>
        <v/>
      </c>
      <c r="BA338" s="131"/>
      <c r="BR338" s="131"/>
      <c r="CG338" s="131"/>
    </row>
    <row r="339" spans="1:85" ht="15" thickBot="1">
      <c r="A339" s="177" t="s">
        <v>11</v>
      </c>
      <c r="B339" s="178">
        <v>0</v>
      </c>
      <c r="C339" s="178">
        <v>0</v>
      </c>
      <c r="D339" s="178">
        <v>0</v>
      </c>
      <c r="E339" s="178">
        <v>0</v>
      </c>
      <c r="F339" s="305"/>
      <c r="G339" s="178">
        <v>0</v>
      </c>
      <c r="H339" s="179">
        <v>0</v>
      </c>
      <c r="I339" s="180">
        <f t="shared" si="135"/>
        <v>0</v>
      </c>
      <c r="J339" s="139"/>
      <c r="K339" s="181" t="s">
        <v>11</v>
      </c>
      <c r="L339" s="178">
        <v>0</v>
      </c>
      <c r="M339" s="178">
        <v>0</v>
      </c>
      <c r="N339" s="178">
        <v>0</v>
      </c>
      <c r="O339" s="178">
        <v>0</v>
      </c>
      <c r="P339" s="178">
        <v>0</v>
      </c>
      <c r="Q339" s="178">
        <v>0</v>
      </c>
      <c r="R339" s="182">
        <v>0</v>
      </c>
      <c r="S339" s="183">
        <f t="shared" si="136"/>
        <v>0</v>
      </c>
      <c r="U339" s="210" t="s">
        <v>11</v>
      </c>
      <c r="V339" s="211">
        <v>0</v>
      </c>
      <c r="W339" s="211">
        <v>0</v>
      </c>
      <c r="X339" s="211">
        <v>0</v>
      </c>
      <c r="Y339" s="211">
        <v>0</v>
      </c>
      <c r="Z339" s="211">
        <v>0</v>
      </c>
      <c r="AA339" s="211">
        <v>0</v>
      </c>
      <c r="AB339" s="211">
        <v>0</v>
      </c>
      <c r="AC339" s="211">
        <v>0</v>
      </c>
      <c r="AD339" s="212">
        <v>0</v>
      </c>
      <c r="AE339" s="212">
        <v>0</v>
      </c>
      <c r="AF339" s="212">
        <v>0</v>
      </c>
      <c r="AG339" s="212">
        <v>0</v>
      </c>
      <c r="AH339" s="212">
        <v>0</v>
      </c>
      <c r="AI339" s="213">
        <f t="shared" si="137"/>
        <v>0</v>
      </c>
      <c r="AJ339" s="131" t="str">
        <f t="shared" si="138"/>
        <v/>
      </c>
      <c r="BA339" s="131"/>
      <c r="BR339" s="131"/>
      <c r="CG339" s="131"/>
    </row>
    <row r="340" spans="1:85" ht="15">
      <c r="A340" s="184" t="s">
        <v>26</v>
      </c>
      <c r="B340" s="185">
        <f>SUM(B319:B335)</f>
        <v>43.024859335659634</v>
      </c>
      <c r="C340" s="185">
        <f t="shared" ref="C340:I340" si="139">SUM(C319:C335)</f>
        <v>458.30697744279456</v>
      </c>
      <c r="D340" s="185">
        <f t="shared" si="139"/>
        <v>62.220683260691771</v>
      </c>
      <c r="E340" s="185">
        <f t="shared" si="139"/>
        <v>267.03380998150396</v>
      </c>
      <c r="F340" s="185">
        <f t="shared" si="139"/>
        <v>0</v>
      </c>
      <c r="G340" s="185">
        <f t="shared" si="139"/>
        <v>10.795687781666805</v>
      </c>
      <c r="H340" s="187">
        <f t="shared" si="139"/>
        <v>0</v>
      </c>
      <c r="I340" s="144">
        <f t="shared" si="139"/>
        <v>841.38201780231657</v>
      </c>
      <c r="J340" s="139"/>
      <c r="K340" s="186" t="s">
        <v>26</v>
      </c>
      <c r="L340" s="185">
        <f>SUM(L319:L335)</f>
        <v>43.024859335659634</v>
      </c>
      <c r="M340" s="185">
        <f t="shared" ref="M340:S340" si="140">SUM(M319:M335)</f>
        <v>458.30697744279456</v>
      </c>
      <c r="N340" s="185">
        <f t="shared" si="140"/>
        <v>62.220683260691771</v>
      </c>
      <c r="O340" s="185">
        <f t="shared" si="140"/>
        <v>267.03380998150396</v>
      </c>
      <c r="P340" s="185">
        <f t="shared" si="140"/>
        <v>11.372009501719507</v>
      </c>
      <c r="Q340" s="185">
        <f t="shared" si="140"/>
        <v>10.795687781666805</v>
      </c>
      <c r="R340" s="187">
        <f t="shared" si="140"/>
        <v>0</v>
      </c>
      <c r="S340" s="188">
        <f t="shared" si="140"/>
        <v>852.75402730403607</v>
      </c>
      <c r="T340" s="131" t="str">
        <f>IF(ABS(S340-AI340)&gt;0.01,S340-AI340,"")</f>
        <v/>
      </c>
      <c r="U340" s="214" t="s">
        <v>60</v>
      </c>
      <c r="V340" s="215">
        <f>SUM(V319:V335)</f>
        <v>38.558500496906731</v>
      </c>
      <c r="W340" s="215">
        <f t="shared" ref="W340:AH340" si="141">SUM(W319:W335)</f>
        <v>4.4663588387528996</v>
      </c>
      <c r="X340" s="215">
        <f t="shared" si="141"/>
        <v>10.795687781666805</v>
      </c>
      <c r="Y340" s="215">
        <f t="shared" si="141"/>
        <v>458.30697744279456</v>
      </c>
      <c r="Z340" s="215">
        <f t="shared" si="141"/>
        <v>60.370311132097356</v>
      </c>
      <c r="AA340" s="215">
        <f t="shared" si="141"/>
        <v>239.22866402270634</v>
      </c>
      <c r="AB340" s="215">
        <f t="shared" si="141"/>
        <v>11.372009501719507</v>
      </c>
      <c r="AC340" s="215">
        <f t="shared" si="141"/>
        <v>29.655518087392046</v>
      </c>
      <c r="AD340" s="216">
        <f t="shared" si="141"/>
        <v>0</v>
      </c>
      <c r="AE340" s="216">
        <f t="shared" si="141"/>
        <v>0</v>
      </c>
      <c r="AF340" s="216">
        <f t="shared" si="141"/>
        <v>0</v>
      </c>
      <c r="AG340" s="216">
        <f t="shared" si="141"/>
        <v>1.8503721285944128</v>
      </c>
      <c r="AH340" s="216">
        <f t="shared" si="141"/>
        <v>27.805145958797635</v>
      </c>
      <c r="AI340" s="217">
        <f>SUM(V340:AC340)</f>
        <v>852.75402730403619</v>
      </c>
      <c r="AJ340" s="131" t="str">
        <f t="shared" si="138"/>
        <v/>
      </c>
      <c r="BA340" s="131"/>
      <c r="BR340" s="131"/>
      <c r="CG340" s="131"/>
    </row>
    <row r="341" spans="1:85" s="2" customFormat="1" ht="15" thickBot="1">
      <c r="A341" s="15" t="s">
        <v>100</v>
      </c>
      <c r="B341" s="100">
        <f>IF($I340=0,"-",B340/$I340)</f>
        <v>5.1135938759471283E-2</v>
      </c>
      <c r="C341" s="100">
        <f t="shared" ref="C341:H341" si="142">IF($I340=0,"-",C340/$I340)</f>
        <v>0.54470735973165785</v>
      </c>
      <c r="D341" s="100">
        <f t="shared" si="142"/>
        <v>7.395057410807486E-2</v>
      </c>
      <c r="E341" s="100">
        <f t="shared" si="142"/>
        <v>0.31737522829284404</v>
      </c>
      <c r="F341" s="100">
        <f t="shared" si="142"/>
        <v>0</v>
      </c>
      <c r="G341" s="100">
        <f t="shared" si="142"/>
        <v>1.2830899107952248E-2</v>
      </c>
      <c r="H341" s="101">
        <f t="shared" si="142"/>
        <v>0</v>
      </c>
      <c r="I341" s="102">
        <f>SUM(B341:H341)</f>
        <v>1.0000000000000002</v>
      </c>
      <c r="J341" s="131"/>
      <c r="K341" s="27" t="s">
        <v>100</v>
      </c>
      <c r="L341" s="76">
        <f t="shared" ref="L341:R341" si="143">IF($S340=0,"-",L340/$S340)</f>
        <v>5.045400896162499E-2</v>
      </c>
      <c r="M341" s="76">
        <f t="shared" si="143"/>
        <v>0.53744334564062091</v>
      </c>
      <c r="N341" s="76">
        <f t="shared" si="143"/>
        <v>7.2964396846533996E-2</v>
      </c>
      <c r="O341" s="76">
        <f t="shared" si="143"/>
        <v>0.31314283067735926</v>
      </c>
      <c r="P341" s="76">
        <f t="shared" si="143"/>
        <v>1.3335626848543742E-2</v>
      </c>
      <c r="Q341" s="76">
        <f t="shared" si="143"/>
        <v>1.2659791025317283E-2</v>
      </c>
      <c r="R341" s="77">
        <f t="shared" si="143"/>
        <v>0</v>
      </c>
      <c r="S341" s="78">
        <f>SUM(L341:R341)</f>
        <v>1.0000000000000002</v>
      </c>
      <c r="U341" s="36" t="s">
        <v>100</v>
      </c>
      <c r="V341" s="103">
        <f>+V340/$AI340</f>
        <v>4.5216439046097047E-2</v>
      </c>
      <c r="W341" s="103">
        <f t="shared" ref="W341:AH341" si="144">+W340/$AI340</f>
        <v>5.2375699155279261E-3</v>
      </c>
      <c r="X341" s="103">
        <f t="shared" si="144"/>
        <v>1.2659791025317281E-2</v>
      </c>
      <c r="Y341" s="103">
        <f t="shared" si="144"/>
        <v>0.53744334564062091</v>
      </c>
      <c r="Z341" s="103">
        <f t="shared" si="144"/>
        <v>7.0794518934090306E-2</v>
      </c>
      <c r="AA341" s="103">
        <f t="shared" si="144"/>
        <v>0.28053653968545034</v>
      </c>
      <c r="AB341" s="103">
        <f t="shared" si="144"/>
        <v>1.333562684854374E-2</v>
      </c>
      <c r="AC341" s="103">
        <f t="shared" si="144"/>
        <v>3.4776168904352568E-2</v>
      </c>
      <c r="AD341" s="103">
        <f t="shared" si="144"/>
        <v>0</v>
      </c>
      <c r="AE341" s="103">
        <f t="shared" si="144"/>
        <v>0</v>
      </c>
      <c r="AF341" s="103">
        <f t="shared" si="144"/>
        <v>0</v>
      </c>
      <c r="AG341" s="103">
        <f t="shared" si="144"/>
        <v>2.1698779124436681E-3</v>
      </c>
      <c r="AH341" s="103">
        <f t="shared" si="144"/>
        <v>3.2606290991908905E-2</v>
      </c>
      <c r="AI341" s="104">
        <f>SUM(V341:AC341)</f>
        <v>1</v>
      </c>
      <c r="AJ341" s="2" t="str">
        <f t="shared" si="138"/>
        <v/>
      </c>
    </row>
    <row r="342" spans="1:85" ht="15" thickBot="1">
      <c r="A342" s="218"/>
      <c r="B342" s="218"/>
      <c r="C342" s="218"/>
      <c r="D342" s="218"/>
      <c r="E342" s="218"/>
      <c r="F342" s="218"/>
      <c r="G342" s="218"/>
      <c r="H342" s="218"/>
      <c r="I342" s="218"/>
      <c r="K342" s="218"/>
      <c r="L342" s="218"/>
      <c r="M342" s="218"/>
      <c r="N342" s="218"/>
      <c r="O342" s="218"/>
      <c r="P342" s="218"/>
      <c r="Q342" s="218"/>
      <c r="R342" s="218"/>
      <c r="S342" s="218"/>
      <c r="AI342" s="139"/>
      <c r="BA342" s="131"/>
      <c r="BR342" s="131"/>
      <c r="CG342" s="131"/>
    </row>
    <row r="343" spans="1:85" ht="28.5">
      <c r="A343" s="328" t="s">
        <v>37</v>
      </c>
      <c r="B343" s="135" t="s">
        <v>0</v>
      </c>
      <c r="C343" s="135" t="s">
        <v>1</v>
      </c>
      <c r="D343" s="135" t="s">
        <v>2</v>
      </c>
      <c r="E343" s="135" t="s">
        <v>3</v>
      </c>
      <c r="F343" s="135" t="s">
        <v>27</v>
      </c>
      <c r="G343" s="135" t="s">
        <v>4</v>
      </c>
      <c r="H343" s="135" t="s">
        <v>5</v>
      </c>
      <c r="I343" s="136" t="s">
        <v>6</v>
      </c>
      <c r="K343" s="330" t="s">
        <v>37</v>
      </c>
      <c r="L343" s="137" t="s">
        <v>0</v>
      </c>
      <c r="M343" s="137" t="s">
        <v>1</v>
      </c>
      <c r="N343" s="137" t="s">
        <v>2</v>
      </c>
      <c r="O343" s="137" t="s">
        <v>3</v>
      </c>
      <c r="P343" s="137" t="s">
        <v>27</v>
      </c>
      <c r="Q343" s="137" t="s">
        <v>4</v>
      </c>
      <c r="R343" s="137" t="s">
        <v>5</v>
      </c>
      <c r="S343" s="138" t="s">
        <v>6</v>
      </c>
      <c r="U343" s="332" t="s">
        <v>37</v>
      </c>
      <c r="V343" s="190" t="s">
        <v>69</v>
      </c>
      <c r="W343" s="190" t="s">
        <v>70</v>
      </c>
      <c r="X343" s="190" t="s">
        <v>4</v>
      </c>
      <c r="Y343" s="190" t="s">
        <v>1</v>
      </c>
      <c r="Z343" s="190" t="s">
        <v>2</v>
      </c>
      <c r="AA343" s="190" t="s">
        <v>3</v>
      </c>
      <c r="AB343" s="190" t="s">
        <v>52</v>
      </c>
      <c r="AC343" s="190" t="s">
        <v>64</v>
      </c>
      <c r="AD343" s="191" t="s">
        <v>72</v>
      </c>
      <c r="AE343" s="191" t="s">
        <v>79</v>
      </c>
      <c r="AF343" s="191" t="s">
        <v>73</v>
      </c>
      <c r="AG343" s="191" t="s">
        <v>80</v>
      </c>
      <c r="AH343" s="191" t="s">
        <v>81</v>
      </c>
      <c r="AI343" s="192" t="s">
        <v>60</v>
      </c>
      <c r="BA343" s="131"/>
      <c r="BR343" s="131"/>
      <c r="CG343" s="131"/>
    </row>
    <row r="344" spans="1:85" ht="15">
      <c r="A344" s="329" t="s">
        <v>37</v>
      </c>
      <c r="B344" s="294" t="s">
        <v>109</v>
      </c>
      <c r="C344" s="295"/>
      <c r="D344" s="295"/>
      <c r="E344" s="295"/>
      <c r="F344" s="295"/>
      <c r="G344" s="295"/>
      <c r="H344" s="295"/>
      <c r="I344" s="296"/>
      <c r="K344" s="331" t="s">
        <v>37</v>
      </c>
      <c r="L344" s="297" t="s">
        <v>109</v>
      </c>
      <c r="M344" s="298"/>
      <c r="N344" s="298"/>
      <c r="O344" s="298"/>
      <c r="P344" s="298"/>
      <c r="Q344" s="298"/>
      <c r="R344" s="298"/>
      <c r="S344" s="299"/>
      <c r="U344" s="333" t="s">
        <v>37</v>
      </c>
      <c r="V344" s="326" t="s">
        <v>109</v>
      </c>
      <c r="W344" s="326"/>
      <c r="X344" s="326"/>
      <c r="Y344" s="326"/>
      <c r="Z344" s="326"/>
      <c r="AA344" s="326"/>
      <c r="AB344" s="326"/>
      <c r="AC344" s="326"/>
      <c r="AD344" s="326"/>
      <c r="AE344" s="326"/>
      <c r="AF344" s="326"/>
      <c r="AG344" s="326"/>
      <c r="AH344" s="326"/>
      <c r="AI344" s="327"/>
      <c r="BA344" s="131"/>
      <c r="BR344" s="131"/>
      <c r="CG344" s="131"/>
    </row>
    <row r="345" spans="1:85" ht="15">
      <c r="A345" s="141" t="s">
        <v>7</v>
      </c>
      <c r="B345" s="142">
        <v>0</v>
      </c>
      <c r="C345" s="142">
        <v>0</v>
      </c>
      <c r="D345" s="142">
        <v>0</v>
      </c>
      <c r="E345" s="142">
        <v>0</v>
      </c>
      <c r="F345" s="303"/>
      <c r="G345" s="142">
        <v>0</v>
      </c>
      <c r="H345" s="143">
        <v>0</v>
      </c>
      <c r="I345" s="144">
        <f>SUM(B345:H345)</f>
        <v>0</v>
      </c>
      <c r="J345" s="139"/>
      <c r="K345" s="193" t="s">
        <v>7</v>
      </c>
      <c r="L345" s="142">
        <v>0</v>
      </c>
      <c r="M345" s="142">
        <v>0</v>
      </c>
      <c r="N345" s="142">
        <v>0</v>
      </c>
      <c r="O345" s="142">
        <v>0</v>
      </c>
      <c r="P345" s="142">
        <v>0</v>
      </c>
      <c r="Q345" s="142">
        <v>0</v>
      </c>
      <c r="R345" s="194">
        <v>0</v>
      </c>
      <c r="S345" s="195">
        <f>SUM(L345:R345)</f>
        <v>0</v>
      </c>
      <c r="U345" s="196" t="s">
        <v>7</v>
      </c>
      <c r="V345" s="197">
        <v>0</v>
      </c>
      <c r="W345" s="197">
        <v>0</v>
      </c>
      <c r="X345" s="197">
        <v>0</v>
      </c>
      <c r="Y345" s="197">
        <v>0</v>
      </c>
      <c r="Z345" s="197">
        <v>0</v>
      </c>
      <c r="AA345" s="197">
        <v>0</v>
      </c>
      <c r="AB345" s="197">
        <v>0</v>
      </c>
      <c r="AC345" s="198">
        <v>0</v>
      </c>
      <c r="AD345" s="199">
        <v>0</v>
      </c>
      <c r="AE345" s="199">
        <v>0</v>
      </c>
      <c r="AF345" s="199">
        <v>0</v>
      </c>
      <c r="AG345" s="199">
        <v>0</v>
      </c>
      <c r="AH345" s="199">
        <v>0</v>
      </c>
      <c r="AI345" s="200">
        <f>SUM(V345:AC345)</f>
        <v>0</v>
      </c>
      <c r="AJ345" s="131" t="str">
        <f>IF(ABS(S345-AI345)&gt;0.001,S345-AI345,"")</f>
        <v/>
      </c>
      <c r="BA345" s="131"/>
      <c r="BR345" s="131"/>
      <c r="CG345" s="131"/>
    </row>
    <row r="346" spans="1:85" ht="15">
      <c r="A346" s="149" t="s">
        <v>8</v>
      </c>
      <c r="B346" s="150">
        <v>0</v>
      </c>
      <c r="C346" s="150">
        <v>0</v>
      </c>
      <c r="D346" s="150">
        <v>0</v>
      </c>
      <c r="E346" s="150">
        <v>0</v>
      </c>
      <c r="F346" s="304"/>
      <c r="G346" s="150">
        <v>0</v>
      </c>
      <c r="H346" s="151">
        <v>0</v>
      </c>
      <c r="I346" s="152">
        <f t="shared" ref="I346:I365" si="145">SUM(B346:H346)</f>
        <v>0</v>
      </c>
      <c r="J346" s="139"/>
      <c r="K346" s="153" t="s">
        <v>8</v>
      </c>
      <c r="L346" s="154">
        <v>0</v>
      </c>
      <c r="M346" s="154">
        <v>0</v>
      </c>
      <c r="N346" s="154">
        <v>0</v>
      </c>
      <c r="O346" s="154">
        <v>0</v>
      </c>
      <c r="P346" s="154">
        <v>0</v>
      </c>
      <c r="Q346" s="154">
        <v>0</v>
      </c>
      <c r="R346" s="155">
        <v>0</v>
      </c>
      <c r="S346" s="156">
        <f t="shared" ref="S346:S365" si="146">SUM(L346:R346)</f>
        <v>0</v>
      </c>
      <c r="U346" s="201" t="s">
        <v>8</v>
      </c>
      <c r="V346" s="202">
        <v>0</v>
      </c>
      <c r="W346" s="202">
        <v>0</v>
      </c>
      <c r="X346" s="202">
        <v>0</v>
      </c>
      <c r="Y346" s="202">
        <v>0</v>
      </c>
      <c r="Z346" s="202">
        <v>0</v>
      </c>
      <c r="AA346" s="202">
        <v>0</v>
      </c>
      <c r="AB346" s="202">
        <v>0</v>
      </c>
      <c r="AC346" s="203">
        <v>0</v>
      </c>
      <c r="AD346" s="202">
        <v>0</v>
      </c>
      <c r="AE346" s="202">
        <v>0</v>
      </c>
      <c r="AF346" s="202">
        <v>0</v>
      </c>
      <c r="AG346" s="202">
        <v>0</v>
      </c>
      <c r="AH346" s="202">
        <v>0</v>
      </c>
      <c r="AI346" s="204">
        <f t="shared" ref="AI346:AI365" si="147">SUM(V346:AC346)</f>
        <v>0</v>
      </c>
      <c r="AJ346" s="131" t="str">
        <f t="shared" ref="AJ346:AJ367" si="148">IF(ABS(S346-AI346)&gt;0.001,S346-AI346,"")</f>
        <v/>
      </c>
      <c r="BA346" s="131"/>
      <c r="BR346" s="131"/>
      <c r="CG346" s="131"/>
    </row>
    <row r="347" spans="1:85" ht="15">
      <c r="A347" s="157" t="s">
        <v>10</v>
      </c>
      <c r="B347" s="146">
        <v>0</v>
      </c>
      <c r="C347" s="146">
        <v>0</v>
      </c>
      <c r="D347" s="146">
        <v>0</v>
      </c>
      <c r="E347" s="146">
        <v>0</v>
      </c>
      <c r="F347" s="304"/>
      <c r="G347" s="146">
        <v>0</v>
      </c>
      <c r="H347" s="158">
        <v>0</v>
      </c>
      <c r="I347" s="144">
        <f t="shared" si="145"/>
        <v>0</v>
      </c>
      <c r="J347" s="139"/>
      <c r="K347" s="159" t="s">
        <v>10</v>
      </c>
      <c r="L347" s="146">
        <v>0</v>
      </c>
      <c r="M347" s="146">
        <v>0</v>
      </c>
      <c r="N347" s="146">
        <v>0</v>
      </c>
      <c r="O347" s="146">
        <v>0</v>
      </c>
      <c r="P347" s="146">
        <v>0</v>
      </c>
      <c r="Q347" s="146">
        <v>0</v>
      </c>
      <c r="R347" s="147">
        <v>0</v>
      </c>
      <c r="S347" s="148">
        <f t="shared" si="146"/>
        <v>0</v>
      </c>
      <c r="U347" s="205" t="s">
        <v>10</v>
      </c>
      <c r="V347" s="197">
        <v>0</v>
      </c>
      <c r="W347" s="197">
        <v>0</v>
      </c>
      <c r="X347" s="197">
        <v>0</v>
      </c>
      <c r="Y347" s="197">
        <v>0</v>
      </c>
      <c r="Z347" s="197">
        <v>0</v>
      </c>
      <c r="AA347" s="197">
        <v>0</v>
      </c>
      <c r="AB347" s="197">
        <v>0</v>
      </c>
      <c r="AC347" s="198">
        <v>0</v>
      </c>
      <c r="AD347" s="199">
        <v>0</v>
      </c>
      <c r="AE347" s="199">
        <v>0</v>
      </c>
      <c r="AF347" s="199">
        <v>0</v>
      </c>
      <c r="AG347" s="199">
        <v>0</v>
      </c>
      <c r="AH347" s="199">
        <v>0</v>
      </c>
      <c r="AI347" s="200">
        <f t="shared" si="147"/>
        <v>0</v>
      </c>
      <c r="AJ347" s="131" t="str">
        <f t="shared" si="148"/>
        <v/>
      </c>
      <c r="BA347" s="131"/>
      <c r="BR347" s="131"/>
      <c r="CG347" s="131"/>
    </row>
    <row r="348" spans="1:85" ht="15">
      <c r="A348" s="149" t="s">
        <v>53</v>
      </c>
      <c r="B348" s="150">
        <v>0</v>
      </c>
      <c r="C348" s="150">
        <v>0</v>
      </c>
      <c r="D348" s="150">
        <v>0</v>
      </c>
      <c r="E348" s="150">
        <v>0</v>
      </c>
      <c r="F348" s="304"/>
      <c r="G348" s="150">
        <v>0</v>
      </c>
      <c r="H348" s="151">
        <v>0</v>
      </c>
      <c r="I348" s="152">
        <f t="shared" si="145"/>
        <v>0</v>
      </c>
      <c r="J348" s="139"/>
      <c r="K348" s="153" t="s">
        <v>53</v>
      </c>
      <c r="L348" s="154">
        <v>0</v>
      </c>
      <c r="M348" s="154">
        <v>0</v>
      </c>
      <c r="N348" s="154">
        <v>0</v>
      </c>
      <c r="O348" s="154">
        <v>0</v>
      </c>
      <c r="P348" s="154">
        <v>0</v>
      </c>
      <c r="Q348" s="154">
        <v>0</v>
      </c>
      <c r="R348" s="155">
        <v>0</v>
      </c>
      <c r="S348" s="156">
        <f t="shared" si="146"/>
        <v>0</v>
      </c>
      <c r="U348" s="201" t="s">
        <v>53</v>
      </c>
      <c r="V348" s="202">
        <v>0</v>
      </c>
      <c r="W348" s="202">
        <v>0</v>
      </c>
      <c r="X348" s="202">
        <v>0</v>
      </c>
      <c r="Y348" s="202">
        <v>0</v>
      </c>
      <c r="Z348" s="202">
        <v>0</v>
      </c>
      <c r="AA348" s="202">
        <v>0</v>
      </c>
      <c r="AB348" s="202">
        <v>0</v>
      </c>
      <c r="AC348" s="203">
        <v>0</v>
      </c>
      <c r="AD348" s="202">
        <v>0</v>
      </c>
      <c r="AE348" s="202">
        <v>0</v>
      </c>
      <c r="AF348" s="202">
        <v>0</v>
      </c>
      <c r="AG348" s="202">
        <v>0</v>
      </c>
      <c r="AH348" s="202">
        <v>0</v>
      </c>
      <c r="AI348" s="204">
        <f t="shared" si="147"/>
        <v>0</v>
      </c>
      <c r="AJ348" s="131" t="str">
        <f t="shared" si="148"/>
        <v/>
      </c>
      <c r="BA348" s="131"/>
      <c r="BR348" s="131"/>
      <c r="CG348" s="131"/>
    </row>
    <row r="349" spans="1:85" ht="15">
      <c r="A349" s="157" t="s">
        <v>16</v>
      </c>
      <c r="B349" s="146">
        <v>7.5896295291419582</v>
      </c>
      <c r="C349" s="146">
        <v>0</v>
      </c>
      <c r="D349" s="146">
        <v>0.91075554349703358</v>
      </c>
      <c r="E349" s="146">
        <v>0</v>
      </c>
      <c r="F349" s="304"/>
      <c r="G349" s="146">
        <v>0</v>
      </c>
      <c r="H349" s="158">
        <v>0</v>
      </c>
      <c r="I349" s="144">
        <f t="shared" si="145"/>
        <v>8.5003850726389913</v>
      </c>
      <c r="J349" s="139"/>
      <c r="K349" s="159" t="s">
        <v>16</v>
      </c>
      <c r="L349" s="146">
        <v>7.5896295291419582</v>
      </c>
      <c r="M349" s="146">
        <v>0</v>
      </c>
      <c r="N349" s="146">
        <v>0.91075554349703358</v>
      </c>
      <c r="O349" s="146">
        <v>0</v>
      </c>
      <c r="P349" s="146">
        <v>0</v>
      </c>
      <c r="Q349" s="146">
        <v>0</v>
      </c>
      <c r="R349" s="147">
        <v>0</v>
      </c>
      <c r="S349" s="148">
        <f t="shared" si="146"/>
        <v>8.5003850726389913</v>
      </c>
      <c r="U349" s="205" t="s">
        <v>16</v>
      </c>
      <c r="V349" s="197">
        <v>7.5896295291419582</v>
      </c>
      <c r="W349" s="197">
        <v>0</v>
      </c>
      <c r="X349" s="197">
        <v>0</v>
      </c>
      <c r="Y349" s="197">
        <v>0</v>
      </c>
      <c r="Z349" s="197">
        <v>0.91075554349703358</v>
      </c>
      <c r="AA349" s="197">
        <v>0</v>
      </c>
      <c r="AB349" s="197">
        <v>0</v>
      </c>
      <c r="AC349" s="198">
        <v>0</v>
      </c>
      <c r="AD349" s="199">
        <v>0</v>
      </c>
      <c r="AE349" s="199">
        <v>0</v>
      </c>
      <c r="AF349" s="199">
        <v>0</v>
      </c>
      <c r="AG349" s="199">
        <v>0</v>
      </c>
      <c r="AH349" s="199">
        <v>0</v>
      </c>
      <c r="AI349" s="200">
        <f t="shared" si="147"/>
        <v>8.5003850726389913</v>
      </c>
      <c r="AJ349" s="131" t="str">
        <f t="shared" si="148"/>
        <v/>
      </c>
      <c r="BA349" s="131"/>
      <c r="BR349" s="131"/>
      <c r="CG349" s="131"/>
    </row>
    <row r="350" spans="1:85" ht="15">
      <c r="A350" s="149" t="s">
        <v>15</v>
      </c>
      <c r="B350" s="150">
        <v>2.9088965063180608E-2</v>
      </c>
      <c r="C350" s="150">
        <v>0</v>
      </c>
      <c r="D350" s="150">
        <v>3.4906758075816677E-3</v>
      </c>
      <c r="E350" s="150">
        <v>0</v>
      </c>
      <c r="F350" s="304"/>
      <c r="G350" s="150">
        <v>0</v>
      </c>
      <c r="H350" s="151">
        <v>0</v>
      </c>
      <c r="I350" s="152">
        <f t="shared" si="145"/>
        <v>3.2579640870762275E-2</v>
      </c>
      <c r="J350" s="139"/>
      <c r="K350" s="153" t="s">
        <v>15</v>
      </c>
      <c r="L350" s="154">
        <v>2.9088965063180608E-2</v>
      </c>
      <c r="M350" s="154">
        <v>0</v>
      </c>
      <c r="N350" s="154">
        <v>3.4906758075816677E-3</v>
      </c>
      <c r="O350" s="154">
        <v>0</v>
      </c>
      <c r="P350" s="154">
        <v>0</v>
      </c>
      <c r="Q350" s="154">
        <v>0</v>
      </c>
      <c r="R350" s="155">
        <v>0</v>
      </c>
      <c r="S350" s="156">
        <f t="shared" si="146"/>
        <v>3.2579640870762275E-2</v>
      </c>
      <c r="U350" s="201" t="s">
        <v>54</v>
      </c>
      <c r="V350" s="202">
        <v>2.9088965063180608E-2</v>
      </c>
      <c r="W350" s="202">
        <v>0</v>
      </c>
      <c r="X350" s="202">
        <v>0</v>
      </c>
      <c r="Y350" s="202">
        <v>0</v>
      </c>
      <c r="Z350" s="202">
        <v>3.4906758075816677E-3</v>
      </c>
      <c r="AA350" s="202">
        <v>0</v>
      </c>
      <c r="AB350" s="202">
        <v>0</v>
      </c>
      <c r="AC350" s="203">
        <v>0</v>
      </c>
      <c r="AD350" s="202">
        <v>0</v>
      </c>
      <c r="AE350" s="202">
        <v>0</v>
      </c>
      <c r="AF350" s="202">
        <v>0</v>
      </c>
      <c r="AG350" s="202">
        <v>0</v>
      </c>
      <c r="AH350" s="202">
        <v>0</v>
      </c>
      <c r="AI350" s="204">
        <f t="shared" si="147"/>
        <v>3.2579640870762275E-2</v>
      </c>
      <c r="AJ350" s="131" t="str">
        <f t="shared" si="148"/>
        <v/>
      </c>
      <c r="BA350" s="131"/>
      <c r="BR350" s="131"/>
      <c r="CG350" s="131"/>
    </row>
    <row r="351" spans="1:85" ht="15">
      <c r="A351" s="157" t="s">
        <v>55</v>
      </c>
      <c r="B351" s="146">
        <v>0</v>
      </c>
      <c r="C351" s="146">
        <v>0</v>
      </c>
      <c r="D351" s="146">
        <v>0</v>
      </c>
      <c r="E351" s="146">
        <v>1.7416381549791755</v>
      </c>
      <c r="F351" s="304"/>
      <c r="G351" s="146">
        <v>0</v>
      </c>
      <c r="H351" s="158">
        <v>0</v>
      </c>
      <c r="I351" s="144">
        <f t="shared" si="145"/>
        <v>1.7416381549791755</v>
      </c>
      <c r="J351" s="139"/>
      <c r="K351" s="159" t="s">
        <v>55</v>
      </c>
      <c r="L351" s="146">
        <v>0</v>
      </c>
      <c r="M351" s="146">
        <v>0</v>
      </c>
      <c r="N351" s="146">
        <v>0</v>
      </c>
      <c r="O351" s="146">
        <v>1.7416381549791755</v>
      </c>
      <c r="P351" s="146">
        <v>19.609986951708908</v>
      </c>
      <c r="Q351" s="146">
        <v>0</v>
      </c>
      <c r="R351" s="147">
        <v>0</v>
      </c>
      <c r="S351" s="148">
        <f t="shared" si="146"/>
        <v>21.351625106688083</v>
      </c>
      <c r="U351" s="205" t="s">
        <v>55</v>
      </c>
      <c r="V351" s="197">
        <v>0</v>
      </c>
      <c r="W351" s="197">
        <v>0</v>
      </c>
      <c r="X351" s="197">
        <v>0</v>
      </c>
      <c r="Y351" s="197">
        <v>0</v>
      </c>
      <c r="Z351" s="197">
        <v>0</v>
      </c>
      <c r="AA351" s="197">
        <v>0.14273585482792023</v>
      </c>
      <c r="AB351" s="197">
        <v>19.609986951708908</v>
      </c>
      <c r="AC351" s="198">
        <v>1.5989023001512552</v>
      </c>
      <c r="AD351" s="197">
        <v>0</v>
      </c>
      <c r="AE351" s="197">
        <v>0</v>
      </c>
      <c r="AF351" s="197">
        <v>0</v>
      </c>
      <c r="AG351" s="197">
        <v>0</v>
      </c>
      <c r="AH351" s="197">
        <v>1.5989023001512552</v>
      </c>
      <c r="AI351" s="200">
        <f t="shared" si="147"/>
        <v>21.351625106688083</v>
      </c>
      <c r="AJ351" s="131" t="str">
        <f t="shared" si="148"/>
        <v/>
      </c>
      <c r="BA351" s="131"/>
      <c r="BR351" s="131"/>
      <c r="CG351" s="131"/>
    </row>
    <row r="352" spans="1:85" ht="15">
      <c r="A352" s="149" t="s">
        <v>12</v>
      </c>
      <c r="B352" s="150">
        <v>0</v>
      </c>
      <c r="C352" s="150">
        <v>0</v>
      </c>
      <c r="D352" s="150">
        <v>0</v>
      </c>
      <c r="E352" s="150">
        <v>0</v>
      </c>
      <c r="F352" s="304"/>
      <c r="G352" s="150">
        <v>0</v>
      </c>
      <c r="H352" s="151">
        <v>0</v>
      </c>
      <c r="I352" s="152">
        <f t="shared" si="145"/>
        <v>0</v>
      </c>
      <c r="J352" s="139"/>
      <c r="K352" s="153" t="s">
        <v>12</v>
      </c>
      <c r="L352" s="154">
        <v>0</v>
      </c>
      <c r="M352" s="154">
        <v>0</v>
      </c>
      <c r="N352" s="154">
        <v>0</v>
      </c>
      <c r="O352" s="154">
        <v>0</v>
      </c>
      <c r="P352" s="154">
        <v>0.24091324278219475</v>
      </c>
      <c r="Q352" s="154">
        <v>0</v>
      </c>
      <c r="R352" s="155">
        <v>0</v>
      </c>
      <c r="S352" s="156">
        <f t="shared" si="146"/>
        <v>0.24091324278219475</v>
      </c>
      <c r="U352" s="201" t="s">
        <v>12</v>
      </c>
      <c r="V352" s="202">
        <v>0</v>
      </c>
      <c r="W352" s="202">
        <v>0</v>
      </c>
      <c r="X352" s="202">
        <v>0</v>
      </c>
      <c r="Y352" s="202">
        <v>0</v>
      </c>
      <c r="Z352" s="202">
        <v>0</v>
      </c>
      <c r="AA352" s="202">
        <v>0</v>
      </c>
      <c r="AB352" s="202">
        <v>0.24091324278219475</v>
      </c>
      <c r="AC352" s="203">
        <v>0</v>
      </c>
      <c r="AD352" s="202">
        <v>0</v>
      </c>
      <c r="AE352" s="202">
        <v>0</v>
      </c>
      <c r="AF352" s="202">
        <v>0</v>
      </c>
      <c r="AG352" s="202">
        <v>0</v>
      </c>
      <c r="AH352" s="202">
        <v>0</v>
      </c>
      <c r="AI352" s="204">
        <f t="shared" si="147"/>
        <v>0.24091324278219475</v>
      </c>
      <c r="AJ352" s="131" t="str">
        <f t="shared" si="148"/>
        <v/>
      </c>
      <c r="BA352" s="131"/>
      <c r="BR352" s="131"/>
      <c r="CG352" s="131"/>
    </row>
    <row r="353" spans="1:85" ht="15">
      <c r="A353" s="157" t="s">
        <v>56</v>
      </c>
      <c r="B353" s="146">
        <v>0</v>
      </c>
      <c r="C353" s="146">
        <v>0</v>
      </c>
      <c r="D353" s="146">
        <v>0</v>
      </c>
      <c r="E353" s="146">
        <v>0</v>
      </c>
      <c r="F353" s="304"/>
      <c r="G353" s="146">
        <v>0</v>
      </c>
      <c r="H353" s="158">
        <v>0</v>
      </c>
      <c r="I353" s="144">
        <f t="shared" si="145"/>
        <v>0</v>
      </c>
      <c r="J353" s="139"/>
      <c r="K353" s="159" t="s">
        <v>56</v>
      </c>
      <c r="L353" s="146">
        <v>0</v>
      </c>
      <c r="M353" s="146">
        <v>0</v>
      </c>
      <c r="N353" s="146">
        <v>0</v>
      </c>
      <c r="O353" s="146">
        <v>0</v>
      </c>
      <c r="P353" s="146">
        <v>0</v>
      </c>
      <c r="Q353" s="146">
        <v>0</v>
      </c>
      <c r="R353" s="147">
        <v>0</v>
      </c>
      <c r="S353" s="148">
        <f t="shared" si="146"/>
        <v>0</v>
      </c>
      <c r="U353" s="205" t="s">
        <v>56</v>
      </c>
      <c r="V353" s="197">
        <v>0</v>
      </c>
      <c r="W353" s="197">
        <v>0</v>
      </c>
      <c r="X353" s="197">
        <v>0</v>
      </c>
      <c r="Y353" s="197">
        <v>0</v>
      </c>
      <c r="Z353" s="197">
        <v>0</v>
      </c>
      <c r="AA353" s="197">
        <v>0</v>
      </c>
      <c r="AB353" s="197">
        <v>0</v>
      </c>
      <c r="AC353" s="198">
        <v>0</v>
      </c>
      <c r="AD353" s="197">
        <v>0</v>
      </c>
      <c r="AE353" s="197">
        <v>0</v>
      </c>
      <c r="AF353" s="197">
        <v>0</v>
      </c>
      <c r="AG353" s="197">
        <v>0</v>
      </c>
      <c r="AH353" s="197">
        <v>0</v>
      </c>
      <c r="AI353" s="200">
        <f t="shared" si="147"/>
        <v>0</v>
      </c>
      <c r="AJ353" s="131" t="str">
        <f t="shared" si="148"/>
        <v/>
      </c>
      <c r="BA353" s="131"/>
      <c r="BR353" s="131"/>
      <c r="CG353" s="131"/>
    </row>
    <row r="354" spans="1:85" ht="15">
      <c r="A354" s="149" t="s">
        <v>17</v>
      </c>
      <c r="B354" s="150">
        <v>0</v>
      </c>
      <c r="C354" s="150">
        <v>0</v>
      </c>
      <c r="D354" s="150">
        <v>0</v>
      </c>
      <c r="E354" s="150">
        <v>0.33708590364119956</v>
      </c>
      <c r="F354" s="304"/>
      <c r="G354" s="150">
        <v>0</v>
      </c>
      <c r="H354" s="151">
        <v>0</v>
      </c>
      <c r="I354" s="152">
        <f t="shared" si="145"/>
        <v>0.33708590364119956</v>
      </c>
      <c r="J354" s="139"/>
      <c r="K354" s="153" t="s">
        <v>17</v>
      </c>
      <c r="L354" s="154">
        <v>0</v>
      </c>
      <c r="M354" s="154">
        <v>0</v>
      </c>
      <c r="N354" s="154">
        <v>0</v>
      </c>
      <c r="O354" s="154">
        <v>0.33708590364119956</v>
      </c>
      <c r="P354" s="154">
        <v>-0.1</v>
      </c>
      <c r="Q354" s="154">
        <v>0</v>
      </c>
      <c r="R354" s="155">
        <v>0</v>
      </c>
      <c r="S354" s="156">
        <f t="shared" si="146"/>
        <v>0.23708590364119955</v>
      </c>
      <c r="U354" s="201" t="s">
        <v>17</v>
      </c>
      <c r="V354" s="202">
        <v>0</v>
      </c>
      <c r="W354" s="202">
        <v>0</v>
      </c>
      <c r="X354" s="202">
        <v>0</v>
      </c>
      <c r="Y354" s="202">
        <v>0</v>
      </c>
      <c r="Z354" s="202">
        <v>0</v>
      </c>
      <c r="AA354" s="202">
        <v>0.33708590364119956</v>
      </c>
      <c r="AB354" s="202">
        <v>-0.1</v>
      </c>
      <c r="AC354" s="203">
        <v>0</v>
      </c>
      <c r="AD354" s="202">
        <v>0</v>
      </c>
      <c r="AE354" s="202">
        <v>0</v>
      </c>
      <c r="AF354" s="202">
        <v>0</v>
      </c>
      <c r="AG354" s="202">
        <v>0</v>
      </c>
      <c r="AH354" s="202">
        <v>0</v>
      </c>
      <c r="AI354" s="204">
        <f t="shared" si="147"/>
        <v>0.23708590364119955</v>
      </c>
      <c r="AJ354" s="131" t="str">
        <f t="shared" si="148"/>
        <v/>
      </c>
      <c r="BA354" s="131"/>
      <c r="BR354" s="131"/>
      <c r="CG354" s="131"/>
    </row>
    <row r="355" spans="1:85" ht="15">
      <c r="A355" s="157" t="s">
        <v>141</v>
      </c>
      <c r="B355" s="146">
        <v>18.842359793293202</v>
      </c>
      <c r="C355" s="146">
        <v>0</v>
      </c>
      <c r="D355" s="146">
        <v>0</v>
      </c>
      <c r="E355" s="146">
        <v>0</v>
      </c>
      <c r="F355" s="304"/>
      <c r="G355" s="146">
        <v>0</v>
      </c>
      <c r="H355" s="158">
        <v>0</v>
      </c>
      <c r="I355" s="144">
        <f t="shared" si="145"/>
        <v>18.842359793293202</v>
      </c>
      <c r="J355" s="139"/>
      <c r="K355" s="159" t="s">
        <v>141</v>
      </c>
      <c r="L355" s="146">
        <v>18.842359793293202</v>
      </c>
      <c r="M355" s="146">
        <v>0</v>
      </c>
      <c r="N355" s="146">
        <v>0</v>
      </c>
      <c r="O355" s="146">
        <v>0</v>
      </c>
      <c r="P355" s="146">
        <v>0</v>
      </c>
      <c r="Q355" s="146">
        <v>0</v>
      </c>
      <c r="R355" s="147">
        <v>0</v>
      </c>
      <c r="S355" s="148">
        <f t="shared" si="146"/>
        <v>18.842359793293202</v>
      </c>
      <c r="U355" s="205" t="s">
        <v>141</v>
      </c>
      <c r="V355" s="197">
        <v>18.842359793293202</v>
      </c>
      <c r="W355" s="197">
        <v>0</v>
      </c>
      <c r="X355" s="197">
        <v>0</v>
      </c>
      <c r="Y355" s="197">
        <v>0</v>
      </c>
      <c r="Z355" s="197">
        <v>0</v>
      </c>
      <c r="AA355" s="197">
        <v>0</v>
      </c>
      <c r="AB355" s="197">
        <v>0</v>
      </c>
      <c r="AC355" s="198">
        <v>0</v>
      </c>
      <c r="AD355" s="197">
        <v>0</v>
      </c>
      <c r="AE355" s="197">
        <v>0</v>
      </c>
      <c r="AF355" s="197">
        <v>0</v>
      </c>
      <c r="AG355" s="197">
        <v>0</v>
      </c>
      <c r="AH355" s="197">
        <v>0</v>
      </c>
      <c r="AI355" s="200">
        <f t="shared" si="147"/>
        <v>18.842359793293202</v>
      </c>
      <c r="AJ355" s="131" t="str">
        <f t="shared" si="148"/>
        <v/>
      </c>
      <c r="BA355" s="131"/>
      <c r="BR355" s="131"/>
      <c r="CG355" s="131"/>
    </row>
    <row r="356" spans="1:85" ht="15">
      <c r="A356" s="149" t="s">
        <v>25</v>
      </c>
      <c r="B356" s="150">
        <v>4.7932351224184035</v>
      </c>
      <c r="C356" s="150">
        <v>2.6916352712065112</v>
      </c>
      <c r="D356" s="150">
        <v>0.9240648289762019</v>
      </c>
      <c r="E356" s="150">
        <v>91.561242412063422</v>
      </c>
      <c r="F356" s="304"/>
      <c r="G356" s="150">
        <v>8.0972344608430546</v>
      </c>
      <c r="H356" s="151">
        <v>0</v>
      </c>
      <c r="I356" s="152">
        <f t="shared" si="145"/>
        <v>108.06741209550759</v>
      </c>
      <c r="J356" s="139"/>
      <c r="K356" s="153" t="s">
        <v>25</v>
      </c>
      <c r="L356" s="154">
        <v>4.7932351224184035</v>
      </c>
      <c r="M356" s="154">
        <v>2.6916352712065112</v>
      </c>
      <c r="N356" s="154">
        <v>0.9240648289762019</v>
      </c>
      <c r="O356" s="154">
        <v>91.561242412063422</v>
      </c>
      <c r="P356" s="154">
        <v>0.42481349518807304</v>
      </c>
      <c r="Q356" s="154">
        <v>8.0972344608430546</v>
      </c>
      <c r="R356" s="155">
        <v>0</v>
      </c>
      <c r="S356" s="156">
        <f t="shared" si="146"/>
        <v>108.49222559069567</v>
      </c>
      <c r="U356" s="201" t="s">
        <v>25</v>
      </c>
      <c r="V356" s="202">
        <v>1.6009386324636017</v>
      </c>
      <c r="W356" s="202">
        <v>3.1922964899548019</v>
      </c>
      <c r="X356" s="202">
        <v>8.0972344608430546</v>
      </c>
      <c r="Y356" s="202">
        <v>2.6916352712065112</v>
      </c>
      <c r="Z356" s="202">
        <v>0.61707955713356522</v>
      </c>
      <c r="AA356" s="202">
        <v>91.236507944467775</v>
      </c>
      <c r="AB356" s="202">
        <v>0.42481349518807304</v>
      </c>
      <c r="AC356" s="203">
        <v>0.63171973943827964</v>
      </c>
      <c r="AD356" s="202">
        <v>0</v>
      </c>
      <c r="AE356" s="202">
        <v>0</v>
      </c>
      <c r="AF356" s="202">
        <v>0</v>
      </c>
      <c r="AG356" s="202">
        <v>0.30698527184263674</v>
      </c>
      <c r="AH356" s="202">
        <v>0.32473446759564284</v>
      </c>
      <c r="AI356" s="204">
        <f t="shared" si="147"/>
        <v>108.49222559069567</v>
      </c>
      <c r="AJ356" s="131" t="str">
        <f t="shared" si="148"/>
        <v/>
      </c>
      <c r="BA356" s="131"/>
      <c r="BR356" s="131"/>
      <c r="CG356" s="131"/>
    </row>
    <row r="357" spans="1:85" ht="15">
      <c r="A357" s="157" t="s">
        <v>24</v>
      </c>
      <c r="B357" s="146">
        <v>5.0572260719902067</v>
      </c>
      <c r="C357" s="146">
        <v>1.260117155678691</v>
      </c>
      <c r="D357" s="146">
        <v>21.03732189135453</v>
      </c>
      <c r="E357" s="146">
        <v>0</v>
      </c>
      <c r="F357" s="304"/>
      <c r="G357" s="146">
        <v>0</v>
      </c>
      <c r="H357" s="158">
        <v>0</v>
      </c>
      <c r="I357" s="144">
        <f t="shared" si="145"/>
        <v>27.35466511902343</v>
      </c>
      <c r="J357" s="139"/>
      <c r="K357" s="159" t="s">
        <v>24</v>
      </c>
      <c r="L357" s="146">
        <v>5.0572260719902067</v>
      </c>
      <c r="M357" s="146">
        <v>1.260117155678691</v>
      </c>
      <c r="N357" s="146">
        <v>21.03732189135453</v>
      </c>
      <c r="O357" s="146">
        <v>0</v>
      </c>
      <c r="P357" s="146">
        <v>0</v>
      </c>
      <c r="Q357" s="146">
        <v>0</v>
      </c>
      <c r="R357" s="147">
        <v>0</v>
      </c>
      <c r="S357" s="148">
        <f t="shared" si="146"/>
        <v>27.35466511902343</v>
      </c>
      <c r="U357" s="205" t="s">
        <v>24</v>
      </c>
      <c r="V357" s="197">
        <v>5.0572260719902067</v>
      </c>
      <c r="W357" s="197">
        <v>0</v>
      </c>
      <c r="X357" s="197">
        <v>0</v>
      </c>
      <c r="Y357" s="197">
        <v>1.260117155678691</v>
      </c>
      <c r="Z357" s="197">
        <v>0.11356699644674675</v>
      </c>
      <c r="AA357" s="197">
        <v>0</v>
      </c>
      <c r="AB357" s="197">
        <v>0</v>
      </c>
      <c r="AC357" s="198">
        <v>20.923754894907784</v>
      </c>
      <c r="AD357" s="197">
        <v>0</v>
      </c>
      <c r="AE357" s="197">
        <v>0</v>
      </c>
      <c r="AF357" s="197">
        <v>0</v>
      </c>
      <c r="AG357" s="197">
        <v>20.923754894907784</v>
      </c>
      <c r="AH357" s="197">
        <v>0</v>
      </c>
      <c r="AI357" s="200">
        <f t="shared" si="147"/>
        <v>27.35466511902343</v>
      </c>
      <c r="AJ357" s="131" t="str">
        <f t="shared" si="148"/>
        <v/>
      </c>
      <c r="BA357" s="131"/>
      <c r="BR357" s="131"/>
      <c r="CG357" s="131"/>
    </row>
    <row r="358" spans="1:85" ht="15">
      <c r="A358" s="149" t="s">
        <v>57</v>
      </c>
      <c r="B358" s="150">
        <v>0</v>
      </c>
      <c r="C358" s="150">
        <v>0</v>
      </c>
      <c r="D358" s="150">
        <v>0</v>
      </c>
      <c r="E358" s="150">
        <v>0</v>
      </c>
      <c r="F358" s="304"/>
      <c r="G358" s="150">
        <v>0</v>
      </c>
      <c r="H358" s="151">
        <v>0</v>
      </c>
      <c r="I358" s="152">
        <f t="shared" si="145"/>
        <v>0</v>
      </c>
      <c r="J358" s="139"/>
      <c r="K358" s="153" t="s">
        <v>57</v>
      </c>
      <c r="L358" s="154">
        <v>0</v>
      </c>
      <c r="M358" s="154">
        <v>0</v>
      </c>
      <c r="N358" s="154">
        <v>0</v>
      </c>
      <c r="O358" s="154">
        <v>0</v>
      </c>
      <c r="P358" s="154">
        <v>0</v>
      </c>
      <c r="Q358" s="154">
        <v>0</v>
      </c>
      <c r="R358" s="155">
        <v>0</v>
      </c>
      <c r="S358" s="156">
        <f t="shared" si="146"/>
        <v>0</v>
      </c>
      <c r="U358" s="201" t="s">
        <v>57</v>
      </c>
      <c r="V358" s="202">
        <v>0</v>
      </c>
      <c r="W358" s="202">
        <v>0</v>
      </c>
      <c r="X358" s="202">
        <v>0</v>
      </c>
      <c r="Y358" s="202">
        <v>0</v>
      </c>
      <c r="Z358" s="202">
        <v>0</v>
      </c>
      <c r="AA358" s="202">
        <v>0</v>
      </c>
      <c r="AB358" s="202">
        <v>0</v>
      </c>
      <c r="AC358" s="203">
        <v>0</v>
      </c>
      <c r="AD358" s="202">
        <v>0</v>
      </c>
      <c r="AE358" s="202">
        <v>0</v>
      </c>
      <c r="AF358" s="202">
        <v>0</v>
      </c>
      <c r="AG358" s="202">
        <v>0</v>
      </c>
      <c r="AH358" s="202">
        <v>0</v>
      </c>
      <c r="AI358" s="204">
        <f t="shared" si="147"/>
        <v>0</v>
      </c>
      <c r="AJ358" s="131" t="str">
        <f t="shared" si="148"/>
        <v/>
      </c>
      <c r="BA358" s="131"/>
      <c r="BR358" s="131"/>
      <c r="CG358" s="131"/>
    </row>
    <row r="359" spans="1:85" ht="15">
      <c r="A359" s="157" t="s">
        <v>22</v>
      </c>
      <c r="B359" s="146">
        <v>29.976215467625718</v>
      </c>
      <c r="C359" s="146">
        <v>29.96978800507987</v>
      </c>
      <c r="D359" s="146">
        <v>203.73192804368921</v>
      </c>
      <c r="E359" s="146">
        <v>0</v>
      </c>
      <c r="F359" s="304"/>
      <c r="G359" s="146">
        <v>0</v>
      </c>
      <c r="H359" s="158">
        <v>0</v>
      </c>
      <c r="I359" s="144">
        <f t="shared" si="145"/>
        <v>263.67793151639478</v>
      </c>
      <c r="J359" s="139"/>
      <c r="K359" s="159" t="s">
        <v>22</v>
      </c>
      <c r="L359" s="146">
        <v>29.976215467625718</v>
      </c>
      <c r="M359" s="146">
        <v>29.96978800507987</v>
      </c>
      <c r="N359" s="146">
        <v>203.73192804368921</v>
      </c>
      <c r="O359" s="146">
        <v>0</v>
      </c>
      <c r="P359" s="146">
        <v>1.2617011558210272</v>
      </c>
      <c r="Q359" s="146">
        <v>0</v>
      </c>
      <c r="R359" s="147">
        <v>0</v>
      </c>
      <c r="S359" s="148">
        <f t="shared" si="146"/>
        <v>264.93963267221579</v>
      </c>
      <c r="U359" s="205" t="s">
        <v>22</v>
      </c>
      <c r="V359" s="197">
        <v>29.976215467625718</v>
      </c>
      <c r="W359" s="197">
        <v>0</v>
      </c>
      <c r="X359" s="197">
        <v>0</v>
      </c>
      <c r="Y359" s="197">
        <v>29.96978800507987</v>
      </c>
      <c r="Z359" s="197">
        <v>102.37353426180023</v>
      </c>
      <c r="AA359" s="197">
        <v>0</v>
      </c>
      <c r="AB359" s="197">
        <v>1.2617011558210272</v>
      </c>
      <c r="AC359" s="198">
        <v>101.35839378188896</v>
      </c>
      <c r="AD359" s="197">
        <v>0</v>
      </c>
      <c r="AE359" s="197">
        <v>0</v>
      </c>
      <c r="AF359" s="197">
        <v>0</v>
      </c>
      <c r="AG359" s="197">
        <v>101.35839378188896</v>
      </c>
      <c r="AH359" s="197">
        <v>0</v>
      </c>
      <c r="AI359" s="200">
        <f t="shared" si="147"/>
        <v>264.93963267221579</v>
      </c>
      <c r="AJ359" s="131" t="str">
        <f t="shared" si="148"/>
        <v/>
      </c>
      <c r="BA359" s="131"/>
      <c r="BR359" s="131"/>
      <c r="CG359" s="131"/>
    </row>
    <row r="360" spans="1:85" ht="15">
      <c r="A360" s="149" t="s">
        <v>21</v>
      </c>
      <c r="B360" s="150">
        <v>0</v>
      </c>
      <c r="C360" s="150">
        <v>0</v>
      </c>
      <c r="D360" s="150">
        <v>0</v>
      </c>
      <c r="E360" s="150">
        <v>0</v>
      </c>
      <c r="F360" s="304"/>
      <c r="G360" s="150">
        <v>0</v>
      </c>
      <c r="H360" s="151">
        <v>0</v>
      </c>
      <c r="I360" s="152">
        <f t="shared" si="145"/>
        <v>0</v>
      </c>
      <c r="J360" s="139"/>
      <c r="K360" s="153" t="s">
        <v>21</v>
      </c>
      <c r="L360" s="154">
        <v>0</v>
      </c>
      <c r="M360" s="154">
        <v>0</v>
      </c>
      <c r="N360" s="154">
        <v>0</v>
      </c>
      <c r="O360" s="154">
        <v>0</v>
      </c>
      <c r="P360" s="154">
        <v>0</v>
      </c>
      <c r="Q360" s="154">
        <v>0</v>
      </c>
      <c r="R360" s="155">
        <v>0</v>
      </c>
      <c r="S360" s="156">
        <f t="shared" si="146"/>
        <v>0</v>
      </c>
      <c r="U360" s="201" t="s">
        <v>58</v>
      </c>
      <c r="V360" s="202">
        <v>0</v>
      </c>
      <c r="W360" s="202">
        <v>0</v>
      </c>
      <c r="X360" s="202">
        <v>0</v>
      </c>
      <c r="Y360" s="202">
        <v>0</v>
      </c>
      <c r="Z360" s="202">
        <v>0</v>
      </c>
      <c r="AA360" s="202">
        <v>0</v>
      </c>
      <c r="AB360" s="202">
        <v>0</v>
      </c>
      <c r="AC360" s="203">
        <v>0</v>
      </c>
      <c r="AD360" s="202">
        <v>0</v>
      </c>
      <c r="AE360" s="202">
        <v>0</v>
      </c>
      <c r="AF360" s="202">
        <v>0</v>
      </c>
      <c r="AG360" s="202">
        <v>0</v>
      </c>
      <c r="AH360" s="202">
        <v>0</v>
      </c>
      <c r="AI360" s="204">
        <f t="shared" si="147"/>
        <v>0</v>
      </c>
      <c r="AJ360" s="131" t="str">
        <f t="shared" si="148"/>
        <v/>
      </c>
      <c r="BA360" s="131"/>
      <c r="BR360" s="131"/>
      <c r="CG360" s="131"/>
    </row>
    <row r="361" spans="1:85" ht="15">
      <c r="A361" s="160" t="s">
        <v>61</v>
      </c>
      <c r="B361" s="146">
        <v>0</v>
      </c>
      <c r="C361" s="146">
        <v>0</v>
      </c>
      <c r="D361" s="146">
        <v>0</v>
      </c>
      <c r="E361" s="146">
        <v>0</v>
      </c>
      <c r="F361" s="304"/>
      <c r="G361" s="146">
        <v>0</v>
      </c>
      <c r="H361" s="158">
        <v>0</v>
      </c>
      <c r="I361" s="144">
        <f t="shared" si="145"/>
        <v>0</v>
      </c>
      <c r="J361" s="139"/>
      <c r="K361" s="161" t="s">
        <v>61</v>
      </c>
      <c r="L361" s="146">
        <v>0</v>
      </c>
      <c r="M361" s="146">
        <v>0</v>
      </c>
      <c r="N361" s="146">
        <v>0</v>
      </c>
      <c r="O361" s="146">
        <v>0</v>
      </c>
      <c r="P361" s="146">
        <v>0</v>
      </c>
      <c r="Q361" s="146">
        <v>0</v>
      </c>
      <c r="R361" s="147">
        <v>0</v>
      </c>
      <c r="S361" s="148">
        <f t="shared" si="146"/>
        <v>0</v>
      </c>
      <c r="U361" s="206" t="s">
        <v>59</v>
      </c>
      <c r="V361" s="197">
        <v>0</v>
      </c>
      <c r="W361" s="197">
        <v>0</v>
      </c>
      <c r="X361" s="197">
        <v>0</v>
      </c>
      <c r="Y361" s="197">
        <v>0</v>
      </c>
      <c r="Z361" s="197">
        <v>0</v>
      </c>
      <c r="AA361" s="197">
        <v>0</v>
      </c>
      <c r="AB361" s="197">
        <v>0</v>
      </c>
      <c r="AC361" s="198">
        <v>0</v>
      </c>
      <c r="AD361" s="199">
        <v>0</v>
      </c>
      <c r="AE361" s="199">
        <v>0</v>
      </c>
      <c r="AF361" s="199">
        <v>0</v>
      </c>
      <c r="AG361" s="199">
        <v>0</v>
      </c>
      <c r="AH361" s="199">
        <v>0</v>
      </c>
      <c r="AI361" s="200">
        <f t="shared" si="147"/>
        <v>0</v>
      </c>
      <c r="AJ361" s="131" t="str">
        <f t="shared" si="148"/>
        <v/>
      </c>
      <c r="BA361" s="131"/>
      <c r="BR361" s="131"/>
      <c r="CG361" s="131"/>
    </row>
    <row r="362" spans="1:85">
      <c r="A362" s="162" t="s">
        <v>23</v>
      </c>
      <c r="B362" s="163">
        <v>0</v>
      </c>
      <c r="C362" s="163">
        <v>0</v>
      </c>
      <c r="D362" s="163">
        <v>0</v>
      </c>
      <c r="E362" s="163">
        <v>0</v>
      </c>
      <c r="F362" s="304"/>
      <c r="G362" s="163">
        <v>0</v>
      </c>
      <c r="H362" s="164">
        <v>0</v>
      </c>
      <c r="I362" s="165">
        <f t="shared" si="145"/>
        <v>0</v>
      </c>
      <c r="J362" s="139"/>
      <c r="K362" s="166" t="s">
        <v>23</v>
      </c>
      <c r="L362" s="167">
        <v>0</v>
      </c>
      <c r="M362" s="167">
        <v>0</v>
      </c>
      <c r="N362" s="167">
        <v>0</v>
      </c>
      <c r="O362" s="167">
        <v>0</v>
      </c>
      <c r="P362" s="167">
        <v>0</v>
      </c>
      <c r="Q362" s="167">
        <v>0</v>
      </c>
      <c r="R362" s="168">
        <v>0</v>
      </c>
      <c r="S362" s="169">
        <f t="shared" si="146"/>
        <v>0</v>
      </c>
      <c r="U362" s="207" t="s">
        <v>62</v>
      </c>
      <c r="V362" s="208">
        <v>0</v>
      </c>
      <c r="W362" s="208">
        <v>0</v>
      </c>
      <c r="X362" s="208">
        <v>0</v>
      </c>
      <c r="Y362" s="208">
        <v>0</v>
      </c>
      <c r="Z362" s="208">
        <v>0</v>
      </c>
      <c r="AA362" s="208">
        <v>0</v>
      </c>
      <c r="AB362" s="208">
        <v>0</v>
      </c>
      <c r="AC362" s="208">
        <v>0</v>
      </c>
      <c r="AD362" s="208">
        <v>0</v>
      </c>
      <c r="AE362" s="208">
        <v>0</v>
      </c>
      <c r="AF362" s="208">
        <v>0</v>
      </c>
      <c r="AG362" s="208">
        <v>0</v>
      </c>
      <c r="AH362" s="92">
        <v>0</v>
      </c>
      <c r="AI362" s="209">
        <f t="shared" si="147"/>
        <v>0</v>
      </c>
      <c r="AJ362" s="131" t="str">
        <f t="shared" si="148"/>
        <v/>
      </c>
      <c r="BA362" s="131"/>
      <c r="BR362" s="131"/>
      <c r="CG362" s="131"/>
    </row>
    <row r="363" spans="1:85">
      <c r="A363" s="170" t="s">
        <v>19</v>
      </c>
      <c r="B363" s="171">
        <v>0</v>
      </c>
      <c r="C363" s="171">
        <v>0</v>
      </c>
      <c r="D363" s="171">
        <v>0</v>
      </c>
      <c r="E363" s="171">
        <v>0</v>
      </c>
      <c r="F363" s="304"/>
      <c r="G363" s="171">
        <v>0</v>
      </c>
      <c r="H363" s="172">
        <v>0</v>
      </c>
      <c r="I363" s="173">
        <f t="shared" si="145"/>
        <v>0</v>
      </c>
      <c r="J363" s="139"/>
      <c r="K363" s="174" t="s">
        <v>19</v>
      </c>
      <c r="L363" s="171">
        <v>0</v>
      </c>
      <c r="M363" s="171">
        <v>0</v>
      </c>
      <c r="N363" s="171">
        <v>0</v>
      </c>
      <c r="O363" s="171">
        <v>0</v>
      </c>
      <c r="P363" s="171">
        <v>0</v>
      </c>
      <c r="Q363" s="171">
        <v>0</v>
      </c>
      <c r="R363" s="175">
        <v>0</v>
      </c>
      <c r="S363" s="176">
        <f t="shared" si="146"/>
        <v>0</v>
      </c>
      <c r="U363" s="210" t="s">
        <v>19</v>
      </c>
      <c r="V363" s="211">
        <v>0</v>
      </c>
      <c r="W363" s="211">
        <v>0</v>
      </c>
      <c r="X363" s="211">
        <v>0</v>
      </c>
      <c r="Y363" s="211">
        <v>0</v>
      </c>
      <c r="Z363" s="211">
        <v>0</v>
      </c>
      <c r="AA363" s="211">
        <v>0</v>
      </c>
      <c r="AB363" s="211">
        <v>0</v>
      </c>
      <c r="AC363" s="211">
        <v>0</v>
      </c>
      <c r="AD363" s="212">
        <v>0</v>
      </c>
      <c r="AE363" s="212">
        <v>0</v>
      </c>
      <c r="AF363" s="212">
        <v>0</v>
      </c>
      <c r="AG363" s="212">
        <v>0</v>
      </c>
      <c r="AH363" s="212">
        <v>0</v>
      </c>
      <c r="AI363" s="213">
        <f t="shared" si="147"/>
        <v>0</v>
      </c>
      <c r="AJ363" s="131" t="str">
        <f t="shared" si="148"/>
        <v/>
      </c>
      <c r="BA363" s="131"/>
      <c r="BR363" s="131"/>
      <c r="CG363" s="131"/>
    </row>
    <row r="364" spans="1:85">
      <c r="A364" s="162" t="s">
        <v>20</v>
      </c>
      <c r="B364" s="163">
        <v>0</v>
      </c>
      <c r="C364" s="163">
        <v>0</v>
      </c>
      <c r="D364" s="163">
        <v>0</v>
      </c>
      <c r="E364" s="163">
        <v>0</v>
      </c>
      <c r="F364" s="304"/>
      <c r="G364" s="163">
        <v>0</v>
      </c>
      <c r="H364" s="164">
        <v>0</v>
      </c>
      <c r="I364" s="165">
        <f t="shared" si="145"/>
        <v>0</v>
      </c>
      <c r="J364" s="139"/>
      <c r="K364" s="166" t="s">
        <v>20</v>
      </c>
      <c r="L364" s="167">
        <v>0</v>
      </c>
      <c r="M364" s="167">
        <v>0</v>
      </c>
      <c r="N364" s="167">
        <v>0</v>
      </c>
      <c r="O364" s="167">
        <v>0</v>
      </c>
      <c r="P364" s="167">
        <v>0</v>
      </c>
      <c r="Q364" s="167">
        <v>0</v>
      </c>
      <c r="R364" s="168">
        <v>0</v>
      </c>
      <c r="S364" s="169">
        <f t="shared" si="146"/>
        <v>0</v>
      </c>
      <c r="U364" s="207" t="s">
        <v>20</v>
      </c>
      <c r="V364" s="208">
        <v>0</v>
      </c>
      <c r="W364" s="208">
        <v>0</v>
      </c>
      <c r="X364" s="208">
        <v>0</v>
      </c>
      <c r="Y364" s="208">
        <v>0</v>
      </c>
      <c r="Z364" s="208">
        <v>0</v>
      </c>
      <c r="AA364" s="208">
        <v>0</v>
      </c>
      <c r="AB364" s="208">
        <v>0</v>
      </c>
      <c r="AC364" s="208">
        <v>0</v>
      </c>
      <c r="AD364" s="208">
        <v>0</v>
      </c>
      <c r="AE364" s="208">
        <v>0</v>
      </c>
      <c r="AF364" s="208">
        <v>0</v>
      </c>
      <c r="AG364" s="208">
        <v>0</v>
      </c>
      <c r="AH364" s="92">
        <v>0</v>
      </c>
      <c r="AI364" s="209">
        <f t="shared" si="147"/>
        <v>0</v>
      </c>
      <c r="AJ364" s="131" t="str">
        <f t="shared" si="148"/>
        <v/>
      </c>
      <c r="BA364" s="131"/>
      <c r="BR364" s="131"/>
      <c r="CG364" s="131"/>
    </row>
    <row r="365" spans="1:85" ht="15" thickBot="1">
      <c r="A365" s="177" t="s">
        <v>11</v>
      </c>
      <c r="B365" s="178">
        <v>0</v>
      </c>
      <c r="C365" s="178">
        <v>0</v>
      </c>
      <c r="D365" s="178">
        <v>0</v>
      </c>
      <c r="E365" s="178">
        <v>0</v>
      </c>
      <c r="F365" s="305"/>
      <c r="G365" s="178">
        <v>0</v>
      </c>
      <c r="H365" s="179">
        <v>0</v>
      </c>
      <c r="I365" s="180">
        <f t="shared" si="145"/>
        <v>0</v>
      </c>
      <c r="J365" s="139"/>
      <c r="K365" s="181" t="s">
        <v>11</v>
      </c>
      <c r="L365" s="178">
        <v>0</v>
      </c>
      <c r="M365" s="178">
        <v>0</v>
      </c>
      <c r="N365" s="178">
        <v>0</v>
      </c>
      <c r="O365" s="178">
        <v>0</v>
      </c>
      <c r="P365" s="178">
        <v>0</v>
      </c>
      <c r="Q365" s="178">
        <v>0</v>
      </c>
      <c r="R365" s="182">
        <v>0</v>
      </c>
      <c r="S365" s="183">
        <f t="shared" si="146"/>
        <v>0</v>
      </c>
      <c r="U365" s="210" t="s">
        <v>11</v>
      </c>
      <c r="V365" s="211">
        <v>0</v>
      </c>
      <c r="W365" s="211">
        <v>0</v>
      </c>
      <c r="X365" s="211">
        <v>0</v>
      </c>
      <c r="Y365" s="211">
        <v>0</v>
      </c>
      <c r="Z365" s="211">
        <v>0</v>
      </c>
      <c r="AA365" s="211">
        <v>0</v>
      </c>
      <c r="AB365" s="211">
        <v>0</v>
      </c>
      <c r="AC365" s="211">
        <v>0</v>
      </c>
      <c r="AD365" s="212">
        <v>0</v>
      </c>
      <c r="AE365" s="212">
        <v>0</v>
      </c>
      <c r="AF365" s="212">
        <v>0</v>
      </c>
      <c r="AG365" s="212">
        <v>0</v>
      </c>
      <c r="AH365" s="212">
        <v>0</v>
      </c>
      <c r="AI365" s="213">
        <f t="shared" si="147"/>
        <v>0</v>
      </c>
      <c r="AJ365" s="131" t="str">
        <f t="shared" si="148"/>
        <v/>
      </c>
      <c r="BA365" s="131"/>
      <c r="BR365" s="131"/>
      <c r="CG365" s="131"/>
    </row>
    <row r="366" spans="1:85" ht="15">
      <c r="A366" s="184" t="s">
        <v>26</v>
      </c>
      <c r="B366" s="185">
        <f>SUM(B345:B361)</f>
        <v>66.287754949532669</v>
      </c>
      <c r="C366" s="185">
        <f t="shared" ref="C366:I366" si="149">SUM(C345:C361)</f>
        <v>33.92154043196507</v>
      </c>
      <c r="D366" s="185">
        <f t="shared" si="149"/>
        <v>226.60756098332456</v>
      </c>
      <c r="E366" s="185">
        <f t="shared" si="149"/>
        <v>93.639966470683802</v>
      </c>
      <c r="F366" s="185">
        <f t="shared" si="149"/>
        <v>0</v>
      </c>
      <c r="G366" s="185">
        <f t="shared" si="149"/>
        <v>8.0972344608430546</v>
      </c>
      <c r="H366" s="187">
        <f t="shared" si="149"/>
        <v>0</v>
      </c>
      <c r="I366" s="144">
        <f t="shared" si="149"/>
        <v>428.55405729634913</v>
      </c>
      <c r="J366" s="139"/>
      <c r="K366" s="186" t="s">
        <v>26</v>
      </c>
      <c r="L366" s="185">
        <f>SUM(L345:L361)</f>
        <v>66.287754949532669</v>
      </c>
      <c r="M366" s="185">
        <f t="shared" ref="M366:S366" si="150">SUM(M345:M361)</f>
        <v>33.92154043196507</v>
      </c>
      <c r="N366" s="185">
        <f t="shared" si="150"/>
        <v>226.60756098332456</v>
      </c>
      <c r="O366" s="185">
        <f t="shared" si="150"/>
        <v>93.639966470683802</v>
      </c>
      <c r="P366" s="185">
        <f t="shared" si="150"/>
        <v>21.4374148455002</v>
      </c>
      <c r="Q366" s="185">
        <f t="shared" si="150"/>
        <v>8.0972344608430546</v>
      </c>
      <c r="R366" s="187">
        <f t="shared" si="150"/>
        <v>0</v>
      </c>
      <c r="S366" s="188">
        <f t="shared" si="150"/>
        <v>449.99147214184933</v>
      </c>
      <c r="T366" s="131" t="str">
        <f>IF(ABS(S366-AI366)&gt;0.01,S366-AI366,"")</f>
        <v/>
      </c>
      <c r="U366" s="214" t="s">
        <v>60</v>
      </c>
      <c r="V366" s="215">
        <f>SUM(V345:V361)</f>
        <v>63.09545845957787</v>
      </c>
      <c r="W366" s="215">
        <f t="shared" ref="W366:AH366" si="151">SUM(W345:W361)</f>
        <v>3.1922964899548019</v>
      </c>
      <c r="X366" s="215">
        <f t="shared" si="151"/>
        <v>8.0972344608430546</v>
      </c>
      <c r="Y366" s="215">
        <f t="shared" si="151"/>
        <v>33.92154043196507</v>
      </c>
      <c r="Z366" s="215">
        <f t="shared" si="151"/>
        <v>104.01842703468516</v>
      </c>
      <c r="AA366" s="215">
        <f t="shared" si="151"/>
        <v>91.716329702936889</v>
      </c>
      <c r="AB366" s="215">
        <f t="shared" si="151"/>
        <v>21.4374148455002</v>
      </c>
      <c r="AC366" s="215">
        <f t="shared" si="151"/>
        <v>124.51277071638629</v>
      </c>
      <c r="AD366" s="216">
        <f t="shared" si="151"/>
        <v>0</v>
      </c>
      <c r="AE366" s="216">
        <f t="shared" si="151"/>
        <v>0</v>
      </c>
      <c r="AF366" s="216">
        <f t="shared" si="151"/>
        <v>0</v>
      </c>
      <c r="AG366" s="216">
        <f t="shared" si="151"/>
        <v>122.58913394863939</v>
      </c>
      <c r="AH366" s="216">
        <f t="shared" si="151"/>
        <v>1.9236367677468982</v>
      </c>
      <c r="AI366" s="217">
        <f>SUM(V366:AC366)</f>
        <v>449.99147214184933</v>
      </c>
      <c r="AJ366" s="131" t="str">
        <f t="shared" si="148"/>
        <v/>
      </c>
      <c r="BA366" s="131"/>
      <c r="BR366" s="131"/>
      <c r="CG366" s="131"/>
    </row>
    <row r="367" spans="1:85" s="2" customFormat="1" ht="15" thickBot="1">
      <c r="A367" s="15" t="s">
        <v>100</v>
      </c>
      <c r="B367" s="100">
        <f>IF($I366=0,"-",B366/$I366)</f>
        <v>0.15467769776286139</v>
      </c>
      <c r="C367" s="100">
        <f t="shared" ref="C367:H367" si="152">IF($I366=0,"-",C366/$I366)</f>
        <v>7.9153469333526835E-2</v>
      </c>
      <c r="D367" s="100">
        <f t="shared" si="152"/>
        <v>0.5287724083466635</v>
      </c>
      <c r="E367" s="100">
        <f t="shared" si="152"/>
        <v>0.21850211163893121</v>
      </c>
      <c r="F367" s="100">
        <f t="shared" si="152"/>
        <v>0</v>
      </c>
      <c r="G367" s="100">
        <f t="shared" si="152"/>
        <v>1.889431291801711E-2</v>
      </c>
      <c r="H367" s="101">
        <f t="shared" si="152"/>
        <v>0</v>
      </c>
      <c r="I367" s="102">
        <f>SUM(B367:H367)</f>
        <v>1</v>
      </c>
      <c r="J367" s="131"/>
      <c r="K367" s="27" t="s">
        <v>100</v>
      </c>
      <c r="L367" s="76">
        <f t="shared" ref="L367:R367" si="153">IF($S366=0,"-",L366/$S366)</f>
        <v>0.14730891373122956</v>
      </c>
      <c r="M367" s="76">
        <f t="shared" si="153"/>
        <v>7.5382629520748104E-2</v>
      </c>
      <c r="N367" s="76">
        <f t="shared" si="153"/>
        <v>0.5035819010185415</v>
      </c>
      <c r="O367" s="76">
        <f t="shared" si="153"/>
        <v>0.20809275790267862</v>
      </c>
      <c r="P367" s="76">
        <f t="shared" si="153"/>
        <v>4.7639602465049724E-2</v>
      </c>
      <c r="Q367" s="76">
        <f t="shared" si="153"/>
        <v>1.7994195361752521E-2</v>
      </c>
      <c r="R367" s="77">
        <f t="shared" si="153"/>
        <v>0</v>
      </c>
      <c r="S367" s="78">
        <f>SUM(L367:R367)</f>
        <v>1</v>
      </c>
      <c r="U367" s="36" t="s">
        <v>100</v>
      </c>
      <c r="V367" s="103">
        <f>+V366/$AI366</f>
        <v>0.14021478709198404</v>
      </c>
      <c r="W367" s="103">
        <f t="shared" ref="W367:AH367" si="154">+W366/$AI366</f>
        <v>7.0941266392455203E-3</v>
      </c>
      <c r="X367" s="103">
        <f t="shared" si="154"/>
        <v>1.7994195361752521E-2</v>
      </c>
      <c r="Y367" s="103">
        <f t="shared" si="154"/>
        <v>7.5382629520748104E-2</v>
      </c>
      <c r="Z367" s="103">
        <f t="shared" si="154"/>
        <v>0.23115644067560412</v>
      </c>
      <c r="AA367" s="103">
        <f t="shared" si="154"/>
        <v>0.20381792851848857</v>
      </c>
      <c r="AB367" s="103">
        <f t="shared" si="154"/>
        <v>4.7639602465049724E-2</v>
      </c>
      <c r="AC367" s="103">
        <f t="shared" si="154"/>
        <v>0.2767002897271274</v>
      </c>
      <c r="AD367" s="103">
        <f t="shared" si="154"/>
        <v>0</v>
      </c>
      <c r="AE367" s="103">
        <f t="shared" si="154"/>
        <v>0</v>
      </c>
      <c r="AF367" s="103">
        <f t="shared" si="154"/>
        <v>0</v>
      </c>
      <c r="AG367" s="103">
        <f t="shared" si="154"/>
        <v>0.27242546034293741</v>
      </c>
      <c r="AH367" s="103">
        <f t="shared" si="154"/>
        <v>4.2748293841900105E-3</v>
      </c>
      <c r="AI367" s="104">
        <f>SUM(V367:AC367)</f>
        <v>1</v>
      </c>
      <c r="AJ367" s="2" t="str">
        <f t="shared" si="148"/>
        <v/>
      </c>
    </row>
    <row r="368" spans="1:85" ht="15" thickBot="1">
      <c r="A368" s="218"/>
      <c r="B368" s="218"/>
      <c r="C368" s="218"/>
      <c r="D368" s="218"/>
      <c r="E368" s="218"/>
      <c r="F368" s="218"/>
      <c r="G368" s="218"/>
      <c r="H368" s="218"/>
      <c r="I368" s="218"/>
      <c r="K368" s="218"/>
      <c r="L368" s="218"/>
      <c r="M368" s="218"/>
      <c r="N368" s="218"/>
      <c r="O368" s="218"/>
      <c r="P368" s="218"/>
      <c r="Q368" s="218"/>
      <c r="R368" s="218"/>
      <c r="S368" s="218"/>
      <c r="AI368" s="139"/>
      <c r="BA368" s="131"/>
      <c r="BR368" s="131"/>
      <c r="CG368" s="131"/>
    </row>
    <row r="369" spans="1:85" ht="28.5">
      <c r="A369" s="328" t="s">
        <v>38</v>
      </c>
      <c r="B369" s="135" t="s">
        <v>0</v>
      </c>
      <c r="C369" s="135" t="s">
        <v>1</v>
      </c>
      <c r="D369" s="135" t="s">
        <v>2</v>
      </c>
      <c r="E369" s="135" t="s">
        <v>3</v>
      </c>
      <c r="F369" s="135" t="s">
        <v>27</v>
      </c>
      <c r="G369" s="135" t="s">
        <v>4</v>
      </c>
      <c r="H369" s="135" t="s">
        <v>5</v>
      </c>
      <c r="I369" s="136" t="s">
        <v>6</v>
      </c>
      <c r="K369" s="330" t="s">
        <v>38</v>
      </c>
      <c r="L369" s="137" t="s">
        <v>0</v>
      </c>
      <c r="M369" s="137" t="s">
        <v>1</v>
      </c>
      <c r="N369" s="137" t="s">
        <v>2</v>
      </c>
      <c r="O369" s="137" t="s">
        <v>3</v>
      </c>
      <c r="P369" s="137" t="s">
        <v>27</v>
      </c>
      <c r="Q369" s="137" t="s">
        <v>4</v>
      </c>
      <c r="R369" s="137" t="s">
        <v>5</v>
      </c>
      <c r="S369" s="138" t="s">
        <v>6</v>
      </c>
      <c r="U369" s="332" t="s">
        <v>38</v>
      </c>
      <c r="V369" s="190" t="s">
        <v>69</v>
      </c>
      <c r="W369" s="190" t="s">
        <v>70</v>
      </c>
      <c r="X369" s="190" t="s">
        <v>4</v>
      </c>
      <c r="Y369" s="190" t="s">
        <v>1</v>
      </c>
      <c r="Z369" s="190" t="s">
        <v>2</v>
      </c>
      <c r="AA369" s="190" t="s">
        <v>3</v>
      </c>
      <c r="AB369" s="190" t="s">
        <v>52</v>
      </c>
      <c r="AC369" s="190" t="s">
        <v>64</v>
      </c>
      <c r="AD369" s="191" t="s">
        <v>72</v>
      </c>
      <c r="AE369" s="191" t="s">
        <v>79</v>
      </c>
      <c r="AF369" s="191" t="s">
        <v>73</v>
      </c>
      <c r="AG369" s="191" t="s">
        <v>80</v>
      </c>
      <c r="AH369" s="191" t="s">
        <v>81</v>
      </c>
      <c r="AI369" s="192" t="s">
        <v>60</v>
      </c>
      <c r="BA369" s="131"/>
      <c r="BR369" s="131"/>
      <c r="CG369" s="131"/>
    </row>
    <row r="370" spans="1:85" ht="15">
      <c r="A370" s="329" t="s">
        <v>38</v>
      </c>
      <c r="B370" s="294" t="s">
        <v>109</v>
      </c>
      <c r="C370" s="295"/>
      <c r="D370" s="295"/>
      <c r="E370" s="295"/>
      <c r="F370" s="295"/>
      <c r="G370" s="295"/>
      <c r="H370" s="295"/>
      <c r="I370" s="296"/>
      <c r="K370" s="331" t="s">
        <v>38</v>
      </c>
      <c r="L370" s="297" t="s">
        <v>109</v>
      </c>
      <c r="M370" s="298"/>
      <c r="N370" s="298"/>
      <c r="O370" s="298"/>
      <c r="P370" s="298"/>
      <c r="Q370" s="298"/>
      <c r="R370" s="298"/>
      <c r="S370" s="299"/>
      <c r="U370" s="333" t="s">
        <v>38</v>
      </c>
      <c r="V370" s="326" t="s">
        <v>109</v>
      </c>
      <c r="W370" s="326"/>
      <c r="X370" s="326"/>
      <c r="Y370" s="326"/>
      <c r="Z370" s="326"/>
      <c r="AA370" s="326"/>
      <c r="AB370" s="326"/>
      <c r="AC370" s="326"/>
      <c r="AD370" s="326"/>
      <c r="AE370" s="326"/>
      <c r="AF370" s="326"/>
      <c r="AG370" s="326"/>
      <c r="AH370" s="326"/>
      <c r="AI370" s="327"/>
      <c r="BA370" s="131"/>
      <c r="BR370" s="131"/>
      <c r="CG370" s="131"/>
    </row>
    <row r="371" spans="1:85" ht="15">
      <c r="A371" s="141" t="s">
        <v>7</v>
      </c>
      <c r="B371" s="142">
        <v>0</v>
      </c>
      <c r="C371" s="142">
        <v>0</v>
      </c>
      <c r="D371" s="142">
        <v>0</v>
      </c>
      <c r="E371" s="142">
        <v>0</v>
      </c>
      <c r="F371" s="303"/>
      <c r="G371" s="142">
        <v>0</v>
      </c>
      <c r="H371" s="143">
        <v>0</v>
      </c>
      <c r="I371" s="144">
        <f>SUM(B371:H371)</f>
        <v>0</v>
      </c>
      <c r="J371" s="139"/>
      <c r="K371" s="193" t="s">
        <v>7</v>
      </c>
      <c r="L371" s="142">
        <v>0</v>
      </c>
      <c r="M371" s="142">
        <v>0</v>
      </c>
      <c r="N371" s="142">
        <v>0</v>
      </c>
      <c r="O371" s="142">
        <v>0</v>
      </c>
      <c r="P371" s="142">
        <v>0</v>
      </c>
      <c r="Q371" s="142">
        <v>0</v>
      </c>
      <c r="R371" s="194">
        <v>0</v>
      </c>
      <c r="S371" s="195">
        <f>SUM(L371:R371)</f>
        <v>0</v>
      </c>
      <c r="U371" s="196" t="s">
        <v>7</v>
      </c>
      <c r="V371" s="197">
        <v>0</v>
      </c>
      <c r="W371" s="197">
        <v>0</v>
      </c>
      <c r="X371" s="197">
        <v>0</v>
      </c>
      <c r="Y371" s="197">
        <v>0</v>
      </c>
      <c r="Z371" s="197">
        <v>0</v>
      </c>
      <c r="AA371" s="197">
        <v>0</v>
      </c>
      <c r="AB371" s="197">
        <v>0</v>
      </c>
      <c r="AC371" s="198">
        <v>0</v>
      </c>
      <c r="AD371" s="199">
        <v>0</v>
      </c>
      <c r="AE371" s="199">
        <v>0</v>
      </c>
      <c r="AF371" s="199">
        <v>0</v>
      </c>
      <c r="AG371" s="199">
        <v>0</v>
      </c>
      <c r="AH371" s="199">
        <v>0</v>
      </c>
      <c r="AI371" s="200">
        <f>SUM(V371:AC371)</f>
        <v>0</v>
      </c>
      <c r="AJ371" s="131" t="str">
        <f>IF(ABS(S371-AI371)&gt;0.001,S371-AI371,"")</f>
        <v/>
      </c>
      <c r="BA371" s="131"/>
      <c r="BR371" s="131"/>
      <c r="CG371" s="131"/>
    </row>
    <row r="372" spans="1:85" ht="15">
      <c r="A372" s="149" t="s">
        <v>8</v>
      </c>
      <c r="B372" s="150">
        <v>0</v>
      </c>
      <c r="C372" s="150">
        <v>0</v>
      </c>
      <c r="D372" s="150">
        <v>0</v>
      </c>
      <c r="E372" s="150">
        <v>0</v>
      </c>
      <c r="F372" s="304"/>
      <c r="G372" s="150">
        <v>0</v>
      </c>
      <c r="H372" s="151">
        <v>0</v>
      </c>
      <c r="I372" s="152">
        <f t="shared" ref="I372:I391" si="155">SUM(B372:H372)</f>
        <v>0</v>
      </c>
      <c r="J372" s="139"/>
      <c r="K372" s="153" t="s">
        <v>8</v>
      </c>
      <c r="L372" s="154">
        <v>0</v>
      </c>
      <c r="M372" s="154">
        <v>0</v>
      </c>
      <c r="N372" s="154">
        <v>0</v>
      </c>
      <c r="O372" s="154">
        <v>0</v>
      </c>
      <c r="P372" s="154">
        <v>0</v>
      </c>
      <c r="Q372" s="154">
        <v>0</v>
      </c>
      <c r="R372" s="155">
        <v>0</v>
      </c>
      <c r="S372" s="156">
        <f t="shared" ref="S372:S391" si="156">SUM(L372:R372)</f>
        <v>0</v>
      </c>
      <c r="U372" s="201" t="s">
        <v>8</v>
      </c>
      <c r="V372" s="202">
        <v>0</v>
      </c>
      <c r="W372" s="202">
        <v>0</v>
      </c>
      <c r="X372" s="202">
        <v>0</v>
      </c>
      <c r="Y372" s="202">
        <v>0</v>
      </c>
      <c r="Z372" s="202">
        <v>0</v>
      </c>
      <c r="AA372" s="202">
        <v>0</v>
      </c>
      <c r="AB372" s="202">
        <v>0</v>
      </c>
      <c r="AC372" s="203">
        <v>0</v>
      </c>
      <c r="AD372" s="202">
        <v>0</v>
      </c>
      <c r="AE372" s="202">
        <v>0</v>
      </c>
      <c r="AF372" s="202">
        <v>0</v>
      </c>
      <c r="AG372" s="202">
        <v>0</v>
      </c>
      <c r="AH372" s="202">
        <v>0</v>
      </c>
      <c r="AI372" s="204">
        <f t="shared" ref="AI372:AI391" si="157">SUM(V372:AC372)</f>
        <v>0</v>
      </c>
      <c r="AJ372" s="131" t="str">
        <f t="shared" ref="AJ372:AJ393" si="158">IF(ABS(S372-AI372)&gt;0.001,S372-AI372,"")</f>
        <v/>
      </c>
      <c r="BA372" s="131"/>
      <c r="BR372" s="131"/>
      <c r="CG372" s="131"/>
    </row>
    <row r="373" spans="1:85" ht="15">
      <c r="A373" s="157" t="s">
        <v>10</v>
      </c>
      <c r="B373" s="146">
        <v>0</v>
      </c>
      <c r="C373" s="146">
        <v>0</v>
      </c>
      <c r="D373" s="146">
        <v>0</v>
      </c>
      <c r="E373" s="146">
        <v>0</v>
      </c>
      <c r="F373" s="304"/>
      <c r="G373" s="146">
        <v>0</v>
      </c>
      <c r="H373" s="158">
        <v>0</v>
      </c>
      <c r="I373" s="144">
        <f t="shared" si="155"/>
        <v>0</v>
      </c>
      <c r="J373" s="139"/>
      <c r="K373" s="159" t="s">
        <v>10</v>
      </c>
      <c r="L373" s="146">
        <v>0</v>
      </c>
      <c r="M373" s="146">
        <v>0</v>
      </c>
      <c r="N373" s="146">
        <v>0</v>
      </c>
      <c r="O373" s="146">
        <v>0</v>
      </c>
      <c r="P373" s="146">
        <v>0</v>
      </c>
      <c r="Q373" s="146">
        <v>0</v>
      </c>
      <c r="R373" s="147">
        <v>0</v>
      </c>
      <c r="S373" s="148">
        <f t="shared" si="156"/>
        <v>0</v>
      </c>
      <c r="U373" s="205" t="s">
        <v>10</v>
      </c>
      <c r="V373" s="197">
        <v>0</v>
      </c>
      <c r="W373" s="197">
        <v>0</v>
      </c>
      <c r="X373" s="197">
        <v>0</v>
      </c>
      <c r="Y373" s="197">
        <v>0</v>
      </c>
      <c r="Z373" s="197">
        <v>0</v>
      </c>
      <c r="AA373" s="197">
        <v>0</v>
      </c>
      <c r="AB373" s="197">
        <v>0</v>
      </c>
      <c r="AC373" s="198">
        <v>0</v>
      </c>
      <c r="AD373" s="199">
        <v>0</v>
      </c>
      <c r="AE373" s="199">
        <v>0</v>
      </c>
      <c r="AF373" s="199">
        <v>0</v>
      </c>
      <c r="AG373" s="199">
        <v>0</v>
      </c>
      <c r="AH373" s="199">
        <v>0</v>
      </c>
      <c r="AI373" s="200">
        <f t="shared" si="157"/>
        <v>0</v>
      </c>
      <c r="AJ373" s="131" t="str">
        <f t="shared" si="158"/>
        <v/>
      </c>
      <c r="BA373" s="131"/>
      <c r="BR373" s="131"/>
      <c r="CG373" s="131"/>
    </row>
    <row r="374" spans="1:85" ht="15">
      <c r="A374" s="149" t="s">
        <v>53</v>
      </c>
      <c r="B374" s="150">
        <v>0</v>
      </c>
      <c r="C374" s="150">
        <v>0</v>
      </c>
      <c r="D374" s="150">
        <v>0</v>
      </c>
      <c r="E374" s="150">
        <v>0</v>
      </c>
      <c r="F374" s="304"/>
      <c r="G374" s="150">
        <v>0</v>
      </c>
      <c r="H374" s="151">
        <v>0</v>
      </c>
      <c r="I374" s="152">
        <f t="shared" si="155"/>
        <v>0</v>
      </c>
      <c r="J374" s="139"/>
      <c r="K374" s="153" t="s">
        <v>53</v>
      </c>
      <c r="L374" s="154">
        <v>0</v>
      </c>
      <c r="M374" s="154">
        <v>0</v>
      </c>
      <c r="N374" s="154">
        <v>0</v>
      </c>
      <c r="O374" s="154">
        <v>0</v>
      </c>
      <c r="P374" s="154">
        <v>0</v>
      </c>
      <c r="Q374" s="154">
        <v>0</v>
      </c>
      <c r="R374" s="155">
        <v>0</v>
      </c>
      <c r="S374" s="156">
        <f t="shared" si="156"/>
        <v>0</v>
      </c>
      <c r="U374" s="201" t="s">
        <v>53</v>
      </c>
      <c r="V374" s="202">
        <v>0</v>
      </c>
      <c r="W374" s="202">
        <v>0</v>
      </c>
      <c r="X374" s="202">
        <v>0</v>
      </c>
      <c r="Y374" s="202">
        <v>0</v>
      </c>
      <c r="Z374" s="202">
        <v>0</v>
      </c>
      <c r="AA374" s="202">
        <v>0</v>
      </c>
      <c r="AB374" s="202">
        <v>0</v>
      </c>
      <c r="AC374" s="203">
        <v>0</v>
      </c>
      <c r="AD374" s="202">
        <v>0</v>
      </c>
      <c r="AE374" s="202">
        <v>0</v>
      </c>
      <c r="AF374" s="202">
        <v>0</v>
      </c>
      <c r="AG374" s="202">
        <v>0</v>
      </c>
      <c r="AH374" s="202">
        <v>0</v>
      </c>
      <c r="AI374" s="204">
        <f t="shared" si="157"/>
        <v>0</v>
      </c>
      <c r="AJ374" s="131" t="str">
        <f t="shared" si="158"/>
        <v/>
      </c>
      <c r="BA374" s="131"/>
      <c r="BR374" s="131"/>
      <c r="CG374" s="131"/>
    </row>
    <row r="375" spans="1:85" ht="15">
      <c r="A375" s="157" t="s">
        <v>16</v>
      </c>
      <c r="B375" s="146">
        <v>15.40254248444584</v>
      </c>
      <c r="C375" s="146">
        <v>0.23969719856484192</v>
      </c>
      <c r="D375" s="146">
        <v>6.8493474489903896</v>
      </c>
      <c r="E375" s="146">
        <v>0</v>
      </c>
      <c r="F375" s="304"/>
      <c r="G375" s="146">
        <v>0</v>
      </c>
      <c r="H375" s="158">
        <v>0</v>
      </c>
      <c r="I375" s="144">
        <f t="shared" si="155"/>
        <v>22.491587132001072</v>
      </c>
      <c r="J375" s="139"/>
      <c r="K375" s="159" t="s">
        <v>16</v>
      </c>
      <c r="L375" s="146">
        <v>15.40254248444584</v>
      </c>
      <c r="M375" s="146">
        <v>0.23969719856484192</v>
      </c>
      <c r="N375" s="146">
        <v>6.8493474489903896</v>
      </c>
      <c r="O375" s="146">
        <v>0</v>
      </c>
      <c r="P375" s="146">
        <v>0</v>
      </c>
      <c r="Q375" s="146">
        <v>0</v>
      </c>
      <c r="R375" s="147">
        <v>0</v>
      </c>
      <c r="S375" s="148">
        <f t="shared" si="156"/>
        <v>22.491587132001072</v>
      </c>
      <c r="U375" s="205" t="s">
        <v>16</v>
      </c>
      <c r="V375" s="197">
        <v>15.40254248444584</v>
      </c>
      <c r="W375" s="197">
        <v>0</v>
      </c>
      <c r="X375" s="197">
        <v>0</v>
      </c>
      <c r="Y375" s="197">
        <v>0.23969719856484192</v>
      </c>
      <c r="Z375" s="197">
        <v>6.8493474489903896</v>
      </c>
      <c r="AA375" s="197">
        <v>0</v>
      </c>
      <c r="AB375" s="197">
        <v>0</v>
      </c>
      <c r="AC375" s="198">
        <v>0</v>
      </c>
      <c r="AD375" s="199">
        <v>0</v>
      </c>
      <c r="AE375" s="199">
        <v>0</v>
      </c>
      <c r="AF375" s="199">
        <v>0</v>
      </c>
      <c r="AG375" s="199">
        <v>0</v>
      </c>
      <c r="AH375" s="199">
        <v>0</v>
      </c>
      <c r="AI375" s="200">
        <f t="shared" si="157"/>
        <v>22.491587132001072</v>
      </c>
      <c r="AJ375" s="131" t="str">
        <f t="shared" si="158"/>
        <v/>
      </c>
      <c r="BA375" s="131"/>
      <c r="BR375" s="131"/>
      <c r="CG375" s="131"/>
    </row>
    <row r="376" spans="1:85" ht="15">
      <c r="A376" s="149" t="s">
        <v>15</v>
      </c>
      <c r="B376" s="150">
        <v>0.11679339772350114</v>
      </c>
      <c r="C376" s="150">
        <v>0</v>
      </c>
      <c r="D376" s="150">
        <v>0.52557028975575448</v>
      </c>
      <c r="E376" s="150">
        <v>0</v>
      </c>
      <c r="F376" s="304"/>
      <c r="G376" s="150">
        <v>0</v>
      </c>
      <c r="H376" s="151">
        <v>0</v>
      </c>
      <c r="I376" s="152">
        <f t="shared" si="155"/>
        <v>0.64236368747925565</v>
      </c>
      <c r="J376" s="139"/>
      <c r="K376" s="153" t="s">
        <v>15</v>
      </c>
      <c r="L376" s="154">
        <v>0.11679339772350114</v>
      </c>
      <c r="M376" s="154">
        <v>0</v>
      </c>
      <c r="N376" s="154">
        <v>0.52557028975575448</v>
      </c>
      <c r="O376" s="154">
        <v>0</v>
      </c>
      <c r="P376" s="154">
        <v>0</v>
      </c>
      <c r="Q376" s="154">
        <v>0</v>
      </c>
      <c r="R376" s="155">
        <v>0</v>
      </c>
      <c r="S376" s="156">
        <f t="shared" si="156"/>
        <v>0.64236368747925565</v>
      </c>
      <c r="U376" s="201" t="s">
        <v>54</v>
      </c>
      <c r="V376" s="202">
        <v>0.11679339772350114</v>
      </c>
      <c r="W376" s="202">
        <v>0</v>
      </c>
      <c r="X376" s="202">
        <v>0</v>
      </c>
      <c r="Y376" s="202">
        <v>0</v>
      </c>
      <c r="Z376" s="202">
        <v>0.52557028975575448</v>
      </c>
      <c r="AA376" s="202">
        <v>0</v>
      </c>
      <c r="AB376" s="202">
        <v>0</v>
      </c>
      <c r="AC376" s="203">
        <v>0</v>
      </c>
      <c r="AD376" s="202">
        <v>0</v>
      </c>
      <c r="AE376" s="202">
        <v>0</v>
      </c>
      <c r="AF376" s="202">
        <v>0</v>
      </c>
      <c r="AG376" s="202">
        <v>0</v>
      </c>
      <c r="AH376" s="202">
        <v>0</v>
      </c>
      <c r="AI376" s="204">
        <f t="shared" si="157"/>
        <v>0.64236368747925565</v>
      </c>
      <c r="AJ376" s="131" t="str">
        <f t="shared" si="158"/>
        <v/>
      </c>
      <c r="BA376" s="131"/>
      <c r="BR376" s="131"/>
      <c r="CG376" s="131"/>
    </row>
    <row r="377" spans="1:85" ht="15">
      <c r="A377" s="157" t="s">
        <v>55</v>
      </c>
      <c r="B377" s="146">
        <v>0</v>
      </c>
      <c r="C377" s="146">
        <v>0</v>
      </c>
      <c r="D377" s="146">
        <v>0</v>
      </c>
      <c r="E377" s="146">
        <v>310.73672161435741</v>
      </c>
      <c r="F377" s="304"/>
      <c r="G377" s="146">
        <v>0</v>
      </c>
      <c r="H377" s="158">
        <v>0</v>
      </c>
      <c r="I377" s="144">
        <f t="shared" si="155"/>
        <v>310.73672161435741</v>
      </c>
      <c r="J377" s="139"/>
      <c r="K377" s="159" t="s">
        <v>55</v>
      </c>
      <c r="L377" s="146">
        <v>0</v>
      </c>
      <c r="M377" s="146">
        <v>0</v>
      </c>
      <c r="N377" s="146">
        <v>0</v>
      </c>
      <c r="O377" s="146">
        <v>310.73672161435741</v>
      </c>
      <c r="P377" s="146">
        <v>156.56532585138712</v>
      </c>
      <c r="Q377" s="146">
        <v>0</v>
      </c>
      <c r="R377" s="147">
        <v>0</v>
      </c>
      <c r="S377" s="148">
        <f t="shared" si="156"/>
        <v>467.30204746574452</v>
      </c>
      <c r="U377" s="205" t="s">
        <v>55</v>
      </c>
      <c r="V377" s="197">
        <v>0</v>
      </c>
      <c r="W377" s="197">
        <v>0</v>
      </c>
      <c r="X377" s="197">
        <v>0</v>
      </c>
      <c r="Y377" s="197">
        <v>0</v>
      </c>
      <c r="Z377" s="197">
        <v>0</v>
      </c>
      <c r="AA377" s="197">
        <v>310.73672161435741</v>
      </c>
      <c r="AB377" s="197">
        <v>156.56532585138712</v>
      </c>
      <c r="AC377" s="198">
        <v>0</v>
      </c>
      <c r="AD377" s="197">
        <v>0</v>
      </c>
      <c r="AE377" s="197">
        <v>0</v>
      </c>
      <c r="AF377" s="197">
        <v>0</v>
      </c>
      <c r="AG377" s="197">
        <v>0</v>
      </c>
      <c r="AH377" s="197">
        <v>0</v>
      </c>
      <c r="AI377" s="200">
        <f t="shared" si="157"/>
        <v>467.30204746574452</v>
      </c>
      <c r="AJ377" s="131" t="str">
        <f t="shared" si="158"/>
        <v/>
      </c>
      <c r="BA377" s="131"/>
      <c r="BR377" s="131"/>
      <c r="CG377" s="131"/>
    </row>
    <row r="378" spans="1:85" ht="15">
      <c r="A378" s="149" t="s">
        <v>12</v>
      </c>
      <c r="B378" s="150">
        <v>0</v>
      </c>
      <c r="C378" s="150">
        <v>0</v>
      </c>
      <c r="D378" s="150">
        <v>0</v>
      </c>
      <c r="E378" s="150">
        <v>2.2680736056861228</v>
      </c>
      <c r="F378" s="304"/>
      <c r="G378" s="150">
        <v>0</v>
      </c>
      <c r="H378" s="151">
        <v>0</v>
      </c>
      <c r="I378" s="152">
        <f t="shared" si="155"/>
        <v>2.2680736056861228</v>
      </c>
      <c r="J378" s="139"/>
      <c r="K378" s="153" t="s">
        <v>12</v>
      </c>
      <c r="L378" s="154">
        <v>0</v>
      </c>
      <c r="M378" s="154">
        <v>0</v>
      </c>
      <c r="N378" s="154">
        <v>0</v>
      </c>
      <c r="O378" s="154">
        <v>2.2680736056861228</v>
      </c>
      <c r="P378" s="154">
        <v>9.4541435391692854</v>
      </c>
      <c r="Q378" s="154">
        <v>0</v>
      </c>
      <c r="R378" s="155">
        <v>0</v>
      </c>
      <c r="S378" s="156">
        <f t="shared" si="156"/>
        <v>11.722217144855408</v>
      </c>
      <c r="U378" s="201" t="s">
        <v>12</v>
      </c>
      <c r="V378" s="202">
        <v>0</v>
      </c>
      <c r="W378" s="202">
        <v>0</v>
      </c>
      <c r="X378" s="202">
        <v>0</v>
      </c>
      <c r="Y378" s="202">
        <v>0</v>
      </c>
      <c r="Z378" s="202">
        <v>0</v>
      </c>
      <c r="AA378" s="202">
        <v>0.25827635455203124</v>
      </c>
      <c r="AB378" s="202">
        <v>9.4541435391692854</v>
      </c>
      <c r="AC378" s="203">
        <v>2.0097972511340916</v>
      </c>
      <c r="AD378" s="202">
        <v>0</v>
      </c>
      <c r="AE378" s="202">
        <v>0</v>
      </c>
      <c r="AF378" s="202">
        <v>0</v>
      </c>
      <c r="AG378" s="202">
        <v>0</v>
      </c>
      <c r="AH378" s="202">
        <v>2.0097972511340916</v>
      </c>
      <c r="AI378" s="204">
        <f t="shared" si="157"/>
        <v>11.722217144855408</v>
      </c>
      <c r="AJ378" s="131" t="str">
        <f t="shared" si="158"/>
        <v/>
      </c>
      <c r="BA378" s="131"/>
      <c r="BR378" s="131"/>
      <c r="CG378" s="131"/>
    </row>
    <row r="379" spans="1:85" ht="15">
      <c r="A379" s="157" t="s">
        <v>56</v>
      </c>
      <c r="B379" s="146">
        <v>0</v>
      </c>
      <c r="C379" s="146">
        <v>0</v>
      </c>
      <c r="D379" s="146">
        <v>0</v>
      </c>
      <c r="E379" s="146">
        <v>0</v>
      </c>
      <c r="F379" s="304"/>
      <c r="G379" s="146">
        <v>0</v>
      </c>
      <c r="H379" s="158">
        <v>0</v>
      </c>
      <c r="I379" s="144">
        <f t="shared" si="155"/>
        <v>0</v>
      </c>
      <c r="J379" s="139"/>
      <c r="K379" s="159" t="s">
        <v>56</v>
      </c>
      <c r="L379" s="146">
        <v>0</v>
      </c>
      <c r="M379" s="146">
        <v>0</v>
      </c>
      <c r="N379" s="146">
        <v>0</v>
      </c>
      <c r="O379" s="146">
        <v>0</v>
      </c>
      <c r="P379" s="146">
        <v>0</v>
      </c>
      <c r="Q379" s="146">
        <v>0</v>
      </c>
      <c r="R379" s="147">
        <v>0</v>
      </c>
      <c r="S379" s="148">
        <f t="shared" si="156"/>
        <v>0</v>
      </c>
      <c r="U379" s="205" t="s">
        <v>56</v>
      </c>
      <c r="V379" s="197">
        <v>0</v>
      </c>
      <c r="W379" s="197">
        <v>0</v>
      </c>
      <c r="X379" s="197">
        <v>0</v>
      </c>
      <c r="Y379" s="197">
        <v>0</v>
      </c>
      <c r="Z379" s="197">
        <v>0</v>
      </c>
      <c r="AA379" s="197">
        <v>0</v>
      </c>
      <c r="AB379" s="197">
        <v>0</v>
      </c>
      <c r="AC379" s="198">
        <v>0</v>
      </c>
      <c r="AD379" s="197">
        <v>0</v>
      </c>
      <c r="AE379" s="197">
        <v>0</v>
      </c>
      <c r="AF379" s="197">
        <v>0</v>
      </c>
      <c r="AG379" s="197">
        <v>0</v>
      </c>
      <c r="AH379" s="197">
        <v>0</v>
      </c>
      <c r="AI379" s="200">
        <f t="shared" si="157"/>
        <v>0</v>
      </c>
      <c r="AJ379" s="131" t="str">
        <f t="shared" si="158"/>
        <v/>
      </c>
      <c r="BA379" s="131"/>
      <c r="BR379" s="131"/>
      <c r="CG379" s="131"/>
    </row>
    <row r="380" spans="1:85" ht="15">
      <c r="A380" s="149" t="s">
        <v>17</v>
      </c>
      <c r="B380" s="150">
        <v>7.9322030011178143E-2</v>
      </c>
      <c r="C380" s="150">
        <v>0</v>
      </c>
      <c r="D380" s="150">
        <v>4.1481816149027448</v>
      </c>
      <c r="E380" s="150">
        <v>5.4083202280348339E-2</v>
      </c>
      <c r="F380" s="304"/>
      <c r="G380" s="150">
        <v>0</v>
      </c>
      <c r="H380" s="151">
        <v>0</v>
      </c>
      <c r="I380" s="152">
        <f t="shared" si="155"/>
        <v>4.2815868471942711</v>
      </c>
      <c r="J380" s="139"/>
      <c r="K380" s="153" t="s">
        <v>17</v>
      </c>
      <c r="L380" s="154">
        <v>7.9322030011178143E-2</v>
      </c>
      <c r="M380" s="154">
        <v>0</v>
      </c>
      <c r="N380" s="154">
        <v>4.1481816149027448</v>
      </c>
      <c r="O380" s="154">
        <v>5.4083202280348339E-2</v>
      </c>
      <c r="P380" s="154">
        <v>2.0659649122806946E-3</v>
      </c>
      <c r="Q380" s="154">
        <v>0</v>
      </c>
      <c r="R380" s="155">
        <v>0</v>
      </c>
      <c r="S380" s="156">
        <f t="shared" si="156"/>
        <v>4.2836528121065518</v>
      </c>
      <c r="U380" s="201" t="s">
        <v>17</v>
      </c>
      <c r="V380" s="202">
        <v>7.9322030011178143E-2</v>
      </c>
      <c r="W380" s="202">
        <v>0</v>
      </c>
      <c r="X380" s="202">
        <v>0</v>
      </c>
      <c r="Y380" s="202">
        <v>0</v>
      </c>
      <c r="Z380" s="202">
        <v>4.1481816149027448</v>
      </c>
      <c r="AA380" s="202">
        <v>4.8073957582532183E-2</v>
      </c>
      <c r="AB380" s="202">
        <v>2.0659649122806946E-3</v>
      </c>
      <c r="AC380" s="203">
        <v>6.0092446978161594E-3</v>
      </c>
      <c r="AD380" s="202">
        <v>0</v>
      </c>
      <c r="AE380" s="202">
        <v>0</v>
      </c>
      <c r="AF380" s="202">
        <v>0</v>
      </c>
      <c r="AG380" s="202">
        <v>0</v>
      </c>
      <c r="AH380" s="202">
        <v>6.0092446978161594E-3</v>
      </c>
      <c r="AI380" s="204">
        <f t="shared" si="157"/>
        <v>4.2836528121065518</v>
      </c>
      <c r="AJ380" s="131" t="str">
        <f t="shared" si="158"/>
        <v/>
      </c>
      <c r="BA380" s="131"/>
      <c r="BR380" s="131"/>
      <c r="CG380" s="131"/>
    </row>
    <row r="381" spans="1:85" ht="15">
      <c r="A381" s="157" t="s">
        <v>141</v>
      </c>
      <c r="B381" s="146">
        <v>25.415229189791145</v>
      </c>
      <c r="C381" s="146">
        <v>0</v>
      </c>
      <c r="D381" s="146">
        <v>25.309752947355015</v>
      </c>
      <c r="E381" s="146">
        <v>0.51588443543858498</v>
      </c>
      <c r="F381" s="304"/>
      <c r="G381" s="146">
        <v>0</v>
      </c>
      <c r="H381" s="158">
        <v>0</v>
      </c>
      <c r="I381" s="144">
        <f t="shared" si="155"/>
        <v>51.240866572584743</v>
      </c>
      <c r="J381" s="139"/>
      <c r="K381" s="159" t="s">
        <v>141</v>
      </c>
      <c r="L381" s="146">
        <v>25.415229189791145</v>
      </c>
      <c r="M381" s="146">
        <v>0</v>
      </c>
      <c r="N381" s="146">
        <v>25.309752947355015</v>
      </c>
      <c r="O381" s="146">
        <v>0.51588443543858498</v>
      </c>
      <c r="P381" s="146">
        <v>0.14128191571187382</v>
      </c>
      <c r="Q381" s="146">
        <v>0</v>
      </c>
      <c r="R381" s="147">
        <v>0</v>
      </c>
      <c r="S381" s="148">
        <f t="shared" si="156"/>
        <v>51.382148488296615</v>
      </c>
      <c r="U381" s="205" t="s">
        <v>141</v>
      </c>
      <c r="V381" s="197">
        <v>25.326329695215698</v>
      </c>
      <c r="W381" s="197">
        <v>0</v>
      </c>
      <c r="X381" s="197">
        <v>0</v>
      </c>
      <c r="Y381" s="197">
        <v>0</v>
      </c>
      <c r="Z381" s="197">
        <v>24.70817742015274</v>
      </c>
      <c r="AA381" s="197">
        <v>0.23581760666329105</v>
      </c>
      <c r="AB381" s="197">
        <v>0.14128191571187382</v>
      </c>
      <c r="AC381" s="198">
        <v>0.97054185055301589</v>
      </c>
      <c r="AD381" s="197">
        <v>8.8899494575447172E-2</v>
      </c>
      <c r="AE381" s="197">
        <v>0</v>
      </c>
      <c r="AF381" s="197">
        <v>0</v>
      </c>
      <c r="AG381" s="197">
        <v>0.60157552720227481</v>
      </c>
      <c r="AH381" s="197">
        <v>0.28006682877529387</v>
      </c>
      <c r="AI381" s="200">
        <f t="shared" si="157"/>
        <v>51.382148488296622</v>
      </c>
      <c r="AJ381" s="131" t="str">
        <f t="shared" si="158"/>
        <v/>
      </c>
      <c r="BA381" s="131"/>
      <c r="BR381" s="131"/>
      <c r="CG381" s="131"/>
    </row>
    <row r="382" spans="1:85" ht="15">
      <c r="A382" s="149" t="s">
        <v>25</v>
      </c>
      <c r="B382" s="150">
        <v>10.411145800637842</v>
      </c>
      <c r="C382" s="150">
        <v>7.8573485946940597E-3</v>
      </c>
      <c r="D382" s="150">
        <v>0.80079624902283386</v>
      </c>
      <c r="E382" s="150">
        <v>34.066885589975882</v>
      </c>
      <c r="F382" s="304"/>
      <c r="G382" s="150">
        <v>24.293447498372348</v>
      </c>
      <c r="H382" s="151">
        <v>3.3106805876519933E-3</v>
      </c>
      <c r="I382" s="152">
        <f t="shared" si="155"/>
        <v>69.583443167191248</v>
      </c>
      <c r="J382" s="139"/>
      <c r="K382" s="153" t="s">
        <v>25</v>
      </c>
      <c r="L382" s="154">
        <v>10.411145800637842</v>
      </c>
      <c r="M382" s="154">
        <v>7.8573485946940597E-3</v>
      </c>
      <c r="N382" s="154">
        <v>0.80079624902283386</v>
      </c>
      <c r="O382" s="154">
        <v>34.066885589975882</v>
      </c>
      <c r="P382" s="154">
        <v>2.1001890960167873</v>
      </c>
      <c r="Q382" s="154">
        <v>24.293447498372348</v>
      </c>
      <c r="R382" s="155">
        <v>3.3106805876519933E-3</v>
      </c>
      <c r="S382" s="156">
        <f t="shared" si="156"/>
        <v>71.683632263208025</v>
      </c>
      <c r="U382" s="201" t="s">
        <v>25</v>
      </c>
      <c r="V382" s="202">
        <v>6.0348321739139914</v>
      </c>
      <c r="W382" s="202">
        <v>4.3714844473066634</v>
      </c>
      <c r="X382" s="202">
        <v>24.293447498372348</v>
      </c>
      <c r="Y382" s="202">
        <v>7.8573485946940597E-3</v>
      </c>
      <c r="Z382" s="202">
        <v>0.80079624902283386</v>
      </c>
      <c r="AA382" s="202">
        <v>33.022944130114297</v>
      </c>
      <c r="AB382" s="202">
        <v>2.1001890960167873</v>
      </c>
      <c r="AC382" s="203">
        <v>1.0520813198664263</v>
      </c>
      <c r="AD382" s="202">
        <v>4.8291794171883761E-3</v>
      </c>
      <c r="AE382" s="202">
        <v>0</v>
      </c>
      <c r="AF382" s="202">
        <v>3.3106805876519933E-3</v>
      </c>
      <c r="AG382" s="202">
        <v>0</v>
      </c>
      <c r="AH382" s="202">
        <v>1.0439414598615859</v>
      </c>
      <c r="AI382" s="204">
        <f t="shared" si="157"/>
        <v>71.683632263208054</v>
      </c>
      <c r="AJ382" s="131" t="str">
        <f t="shared" si="158"/>
        <v/>
      </c>
      <c r="BA382" s="131"/>
      <c r="BR382" s="131"/>
      <c r="CG382" s="131"/>
    </row>
    <row r="383" spans="1:85" ht="15">
      <c r="A383" s="157" t="s">
        <v>24</v>
      </c>
      <c r="B383" s="146">
        <v>7.591724119407524</v>
      </c>
      <c r="C383" s="146">
        <v>0</v>
      </c>
      <c r="D383" s="146">
        <v>0</v>
      </c>
      <c r="E383" s="146">
        <v>0</v>
      </c>
      <c r="F383" s="304"/>
      <c r="G383" s="146">
        <v>0</v>
      </c>
      <c r="H383" s="158">
        <v>0</v>
      </c>
      <c r="I383" s="144">
        <f t="shared" si="155"/>
        <v>7.591724119407524</v>
      </c>
      <c r="J383" s="139"/>
      <c r="K383" s="159" t="s">
        <v>24</v>
      </c>
      <c r="L383" s="146">
        <v>7.591724119407524</v>
      </c>
      <c r="M383" s="146">
        <v>0</v>
      </c>
      <c r="N383" s="146">
        <v>0</v>
      </c>
      <c r="O383" s="146">
        <v>0</v>
      </c>
      <c r="P383" s="146">
        <v>0</v>
      </c>
      <c r="Q383" s="146">
        <v>0</v>
      </c>
      <c r="R383" s="147">
        <v>0</v>
      </c>
      <c r="S383" s="148">
        <f t="shared" si="156"/>
        <v>7.591724119407524</v>
      </c>
      <c r="U383" s="205" t="s">
        <v>24</v>
      </c>
      <c r="V383" s="197">
        <v>7.5575438088188065</v>
      </c>
      <c r="W383" s="197">
        <v>0</v>
      </c>
      <c r="X383" s="197">
        <v>0</v>
      </c>
      <c r="Y383" s="197">
        <v>0</v>
      </c>
      <c r="Z383" s="197">
        <v>0</v>
      </c>
      <c r="AA383" s="197">
        <v>0</v>
      </c>
      <c r="AB383" s="197">
        <v>0</v>
      </c>
      <c r="AC383" s="198">
        <v>3.4180310588717219E-2</v>
      </c>
      <c r="AD383" s="197">
        <v>3.4180310588717219E-2</v>
      </c>
      <c r="AE383" s="197">
        <v>0</v>
      </c>
      <c r="AF383" s="197">
        <v>0</v>
      </c>
      <c r="AG383" s="197">
        <v>0</v>
      </c>
      <c r="AH383" s="197">
        <v>0</v>
      </c>
      <c r="AI383" s="200">
        <f t="shared" si="157"/>
        <v>7.591724119407524</v>
      </c>
      <c r="AJ383" s="131" t="str">
        <f t="shared" si="158"/>
        <v/>
      </c>
      <c r="BA383" s="131"/>
      <c r="BR383" s="131"/>
      <c r="CG383" s="131"/>
    </row>
    <row r="384" spans="1:85" ht="15">
      <c r="A384" s="149" t="s">
        <v>57</v>
      </c>
      <c r="B384" s="150">
        <v>7.386589194751185E-2</v>
      </c>
      <c r="C384" s="150">
        <v>0</v>
      </c>
      <c r="D384" s="150">
        <v>0</v>
      </c>
      <c r="E384" s="150">
        <v>0</v>
      </c>
      <c r="F384" s="304"/>
      <c r="G384" s="150">
        <v>0</v>
      </c>
      <c r="H384" s="151">
        <v>0</v>
      </c>
      <c r="I384" s="152">
        <f t="shared" si="155"/>
        <v>7.386589194751185E-2</v>
      </c>
      <c r="J384" s="139"/>
      <c r="K384" s="153" t="s">
        <v>57</v>
      </c>
      <c r="L384" s="154">
        <v>7.386589194751185E-2</v>
      </c>
      <c r="M384" s="154">
        <v>0</v>
      </c>
      <c r="N384" s="154">
        <v>0</v>
      </c>
      <c r="O384" s="154">
        <v>0</v>
      </c>
      <c r="P384" s="154">
        <v>0</v>
      </c>
      <c r="Q384" s="154">
        <v>0</v>
      </c>
      <c r="R384" s="155">
        <v>0</v>
      </c>
      <c r="S384" s="156">
        <f t="shared" si="156"/>
        <v>7.386589194751185E-2</v>
      </c>
      <c r="U384" s="201" t="s">
        <v>57</v>
      </c>
      <c r="V384" s="202">
        <v>7.386589194751185E-2</v>
      </c>
      <c r="W384" s="202">
        <v>0</v>
      </c>
      <c r="X384" s="202">
        <v>0</v>
      </c>
      <c r="Y384" s="202">
        <v>0</v>
      </c>
      <c r="Z384" s="202">
        <v>0</v>
      </c>
      <c r="AA384" s="202">
        <v>0</v>
      </c>
      <c r="AB384" s="202">
        <v>0</v>
      </c>
      <c r="AC384" s="203">
        <v>0</v>
      </c>
      <c r="AD384" s="202">
        <v>0</v>
      </c>
      <c r="AE384" s="202">
        <v>0</v>
      </c>
      <c r="AF384" s="202">
        <v>0</v>
      </c>
      <c r="AG384" s="202">
        <v>0</v>
      </c>
      <c r="AH384" s="202">
        <v>0</v>
      </c>
      <c r="AI384" s="204">
        <f t="shared" si="157"/>
        <v>7.386589194751185E-2</v>
      </c>
      <c r="AJ384" s="131" t="str">
        <f t="shared" si="158"/>
        <v/>
      </c>
      <c r="BA384" s="131"/>
      <c r="BR384" s="131"/>
      <c r="CG384" s="131"/>
    </row>
    <row r="385" spans="1:85" ht="15">
      <c r="A385" s="157" t="s">
        <v>22</v>
      </c>
      <c r="B385" s="146">
        <v>29.076738113930819</v>
      </c>
      <c r="C385" s="146">
        <v>0</v>
      </c>
      <c r="D385" s="146">
        <v>1.8034538329641527</v>
      </c>
      <c r="E385" s="146">
        <v>0</v>
      </c>
      <c r="F385" s="304"/>
      <c r="G385" s="146">
        <v>0</v>
      </c>
      <c r="H385" s="158">
        <v>0</v>
      </c>
      <c r="I385" s="144">
        <f t="shared" si="155"/>
        <v>30.880191946894971</v>
      </c>
      <c r="J385" s="139"/>
      <c r="K385" s="159" t="s">
        <v>22</v>
      </c>
      <c r="L385" s="146">
        <v>29.076738113930819</v>
      </c>
      <c r="M385" s="146">
        <v>0</v>
      </c>
      <c r="N385" s="146">
        <v>1.8034538329641527</v>
      </c>
      <c r="O385" s="146">
        <v>0</v>
      </c>
      <c r="P385" s="146">
        <v>27.517535137425725</v>
      </c>
      <c r="Q385" s="146">
        <v>0</v>
      </c>
      <c r="R385" s="147">
        <v>0</v>
      </c>
      <c r="S385" s="148">
        <f t="shared" si="156"/>
        <v>58.397727084320692</v>
      </c>
      <c r="U385" s="205" t="s">
        <v>22</v>
      </c>
      <c r="V385" s="197">
        <v>29.076738113930819</v>
      </c>
      <c r="W385" s="197">
        <v>0</v>
      </c>
      <c r="X385" s="197">
        <v>0</v>
      </c>
      <c r="Y385" s="197">
        <v>0</v>
      </c>
      <c r="Z385" s="197">
        <v>1.8034538329641527</v>
      </c>
      <c r="AA385" s="197">
        <v>0</v>
      </c>
      <c r="AB385" s="197">
        <v>27.517535137425725</v>
      </c>
      <c r="AC385" s="198">
        <v>0</v>
      </c>
      <c r="AD385" s="197">
        <v>0</v>
      </c>
      <c r="AE385" s="197">
        <v>0</v>
      </c>
      <c r="AF385" s="197">
        <v>0</v>
      </c>
      <c r="AG385" s="197">
        <v>0</v>
      </c>
      <c r="AH385" s="197">
        <v>0</v>
      </c>
      <c r="AI385" s="200">
        <f t="shared" si="157"/>
        <v>58.397727084320692</v>
      </c>
      <c r="AJ385" s="131" t="str">
        <f t="shared" si="158"/>
        <v/>
      </c>
      <c r="BA385" s="131"/>
      <c r="BR385" s="131"/>
      <c r="CG385" s="131"/>
    </row>
    <row r="386" spans="1:85" ht="15">
      <c r="A386" s="149" t="s">
        <v>21</v>
      </c>
      <c r="B386" s="150">
        <v>2.3931999322021467E-2</v>
      </c>
      <c r="C386" s="150">
        <v>0</v>
      </c>
      <c r="D386" s="150">
        <v>0</v>
      </c>
      <c r="E386" s="150">
        <v>0</v>
      </c>
      <c r="F386" s="304"/>
      <c r="G386" s="150">
        <v>0</v>
      </c>
      <c r="H386" s="151">
        <v>0</v>
      </c>
      <c r="I386" s="152">
        <f t="shared" si="155"/>
        <v>2.3931999322021467E-2</v>
      </c>
      <c r="J386" s="139"/>
      <c r="K386" s="153" t="s">
        <v>21</v>
      </c>
      <c r="L386" s="154">
        <v>2.3931999322021467E-2</v>
      </c>
      <c r="M386" s="154">
        <v>0</v>
      </c>
      <c r="N386" s="154">
        <v>0</v>
      </c>
      <c r="O386" s="154">
        <v>0</v>
      </c>
      <c r="P386" s="154">
        <v>0</v>
      </c>
      <c r="Q386" s="154">
        <v>0</v>
      </c>
      <c r="R386" s="155">
        <v>0</v>
      </c>
      <c r="S386" s="156">
        <f t="shared" si="156"/>
        <v>2.3931999322021467E-2</v>
      </c>
      <c r="U386" s="201" t="s">
        <v>58</v>
      </c>
      <c r="V386" s="202">
        <v>2.3931999322021467E-2</v>
      </c>
      <c r="W386" s="202">
        <v>0</v>
      </c>
      <c r="X386" s="202">
        <v>0</v>
      </c>
      <c r="Y386" s="202">
        <v>0</v>
      </c>
      <c r="Z386" s="202">
        <v>0</v>
      </c>
      <c r="AA386" s="202">
        <v>0</v>
      </c>
      <c r="AB386" s="202">
        <v>0</v>
      </c>
      <c r="AC386" s="203">
        <v>0</v>
      </c>
      <c r="AD386" s="202">
        <v>0</v>
      </c>
      <c r="AE386" s="202">
        <v>0</v>
      </c>
      <c r="AF386" s="202">
        <v>0</v>
      </c>
      <c r="AG386" s="202">
        <v>0</v>
      </c>
      <c r="AH386" s="202">
        <v>0</v>
      </c>
      <c r="AI386" s="204">
        <f t="shared" si="157"/>
        <v>2.3931999322021467E-2</v>
      </c>
      <c r="AJ386" s="131" t="str">
        <f t="shared" si="158"/>
        <v/>
      </c>
      <c r="BA386" s="131"/>
      <c r="BR386" s="131"/>
      <c r="CG386" s="131"/>
    </row>
    <row r="387" spans="1:85" ht="15">
      <c r="A387" s="160" t="s">
        <v>61</v>
      </c>
      <c r="B387" s="146">
        <v>1.2067530182203565</v>
      </c>
      <c r="C387" s="146">
        <v>0</v>
      </c>
      <c r="D387" s="146">
        <v>0</v>
      </c>
      <c r="E387" s="146">
        <v>0</v>
      </c>
      <c r="F387" s="304"/>
      <c r="G387" s="146">
        <v>0</v>
      </c>
      <c r="H387" s="158">
        <v>0</v>
      </c>
      <c r="I387" s="144">
        <f t="shared" si="155"/>
        <v>1.2067530182203565</v>
      </c>
      <c r="J387" s="139"/>
      <c r="K387" s="161" t="s">
        <v>61</v>
      </c>
      <c r="L387" s="146">
        <v>1.2067530182203565</v>
      </c>
      <c r="M387" s="146">
        <v>0</v>
      </c>
      <c r="N387" s="146">
        <v>0</v>
      </c>
      <c r="O387" s="146">
        <v>0</v>
      </c>
      <c r="P387" s="146">
        <v>0</v>
      </c>
      <c r="Q387" s="146">
        <v>0</v>
      </c>
      <c r="R387" s="147">
        <v>0</v>
      </c>
      <c r="S387" s="148">
        <f t="shared" si="156"/>
        <v>1.2067530182203565</v>
      </c>
      <c r="U387" s="206" t="s">
        <v>59</v>
      </c>
      <c r="V387" s="197">
        <v>0.76352504050016978</v>
      </c>
      <c r="W387" s="197">
        <v>0</v>
      </c>
      <c r="X387" s="197">
        <v>0</v>
      </c>
      <c r="Y387" s="197">
        <v>0</v>
      </c>
      <c r="Z387" s="197">
        <v>0</v>
      </c>
      <c r="AA387" s="197">
        <v>0</v>
      </c>
      <c r="AB387" s="197">
        <v>0</v>
      </c>
      <c r="AC387" s="198">
        <v>0.44322797772018679</v>
      </c>
      <c r="AD387" s="199">
        <v>0.44322797772018679</v>
      </c>
      <c r="AE387" s="199">
        <v>0</v>
      </c>
      <c r="AF387" s="199">
        <v>0</v>
      </c>
      <c r="AG387" s="199">
        <v>0</v>
      </c>
      <c r="AH387" s="199">
        <v>0</v>
      </c>
      <c r="AI387" s="200">
        <f t="shared" si="157"/>
        <v>1.2067530182203565</v>
      </c>
      <c r="AJ387" s="131" t="str">
        <f t="shared" si="158"/>
        <v/>
      </c>
      <c r="BA387" s="131"/>
      <c r="BR387" s="131"/>
      <c r="CG387" s="131"/>
    </row>
    <row r="388" spans="1:85">
      <c r="A388" s="162" t="s">
        <v>23</v>
      </c>
      <c r="B388" s="163">
        <v>1.2067530182203565</v>
      </c>
      <c r="C388" s="163">
        <v>0</v>
      </c>
      <c r="D388" s="163">
        <v>0</v>
      </c>
      <c r="E388" s="163">
        <v>0</v>
      </c>
      <c r="F388" s="304"/>
      <c r="G388" s="163">
        <v>0</v>
      </c>
      <c r="H388" s="164">
        <v>0</v>
      </c>
      <c r="I388" s="165">
        <f t="shared" si="155"/>
        <v>1.2067530182203565</v>
      </c>
      <c r="J388" s="139"/>
      <c r="K388" s="166" t="s">
        <v>23</v>
      </c>
      <c r="L388" s="167">
        <v>1.2067530182203565</v>
      </c>
      <c r="M388" s="167">
        <v>0</v>
      </c>
      <c r="N388" s="167">
        <v>0</v>
      </c>
      <c r="O388" s="167">
        <v>0</v>
      </c>
      <c r="P388" s="167">
        <v>0</v>
      </c>
      <c r="Q388" s="167">
        <v>0</v>
      </c>
      <c r="R388" s="168">
        <v>0</v>
      </c>
      <c r="S388" s="169">
        <f t="shared" si="156"/>
        <v>1.2067530182203565</v>
      </c>
      <c r="U388" s="207" t="s">
        <v>62</v>
      </c>
      <c r="V388" s="208">
        <v>0.76352504050016978</v>
      </c>
      <c r="W388" s="208">
        <v>0</v>
      </c>
      <c r="X388" s="208">
        <v>0</v>
      </c>
      <c r="Y388" s="208">
        <v>0</v>
      </c>
      <c r="Z388" s="208">
        <v>0</v>
      </c>
      <c r="AA388" s="208">
        <v>0</v>
      </c>
      <c r="AB388" s="208">
        <v>0</v>
      </c>
      <c r="AC388" s="208">
        <v>0.44322797772018679</v>
      </c>
      <c r="AD388" s="208">
        <v>0.44322797772018679</v>
      </c>
      <c r="AE388" s="208">
        <v>0</v>
      </c>
      <c r="AF388" s="208">
        <v>0</v>
      </c>
      <c r="AG388" s="208">
        <v>0</v>
      </c>
      <c r="AH388" s="92">
        <v>0</v>
      </c>
      <c r="AI388" s="209">
        <f t="shared" si="157"/>
        <v>1.2067530182203565</v>
      </c>
      <c r="BA388" s="131"/>
      <c r="BR388" s="131"/>
      <c r="CG388" s="131"/>
    </row>
    <row r="389" spans="1:85">
      <c r="A389" s="170" t="s">
        <v>19</v>
      </c>
      <c r="B389" s="171">
        <v>0</v>
      </c>
      <c r="C389" s="171">
        <v>0</v>
      </c>
      <c r="D389" s="171">
        <v>0</v>
      </c>
      <c r="E389" s="171">
        <v>0</v>
      </c>
      <c r="F389" s="304"/>
      <c r="G389" s="171">
        <v>0</v>
      </c>
      <c r="H389" s="172">
        <v>0</v>
      </c>
      <c r="I389" s="173">
        <f t="shared" si="155"/>
        <v>0</v>
      </c>
      <c r="J389" s="139"/>
      <c r="K389" s="174" t="s">
        <v>19</v>
      </c>
      <c r="L389" s="171">
        <v>0</v>
      </c>
      <c r="M389" s="171">
        <v>0</v>
      </c>
      <c r="N389" s="171">
        <v>0</v>
      </c>
      <c r="O389" s="171">
        <v>0</v>
      </c>
      <c r="P389" s="171">
        <v>0</v>
      </c>
      <c r="Q389" s="171">
        <v>0</v>
      </c>
      <c r="R389" s="175">
        <v>0</v>
      </c>
      <c r="S389" s="176">
        <f t="shared" si="156"/>
        <v>0</v>
      </c>
      <c r="U389" s="210" t="s">
        <v>19</v>
      </c>
      <c r="V389" s="211">
        <v>0</v>
      </c>
      <c r="W389" s="211">
        <v>0</v>
      </c>
      <c r="X389" s="211">
        <v>0</v>
      </c>
      <c r="Y389" s="211">
        <v>0</v>
      </c>
      <c r="Z389" s="211">
        <v>0</v>
      </c>
      <c r="AA389" s="211">
        <v>0</v>
      </c>
      <c r="AB389" s="211">
        <v>0</v>
      </c>
      <c r="AC389" s="211">
        <v>0</v>
      </c>
      <c r="AD389" s="212">
        <v>0</v>
      </c>
      <c r="AE389" s="212">
        <v>0</v>
      </c>
      <c r="AF389" s="212">
        <v>0</v>
      </c>
      <c r="AG389" s="212">
        <v>0</v>
      </c>
      <c r="AH389" s="212">
        <v>0</v>
      </c>
      <c r="AI389" s="213">
        <f t="shared" si="157"/>
        <v>0</v>
      </c>
      <c r="AJ389" s="131" t="str">
        <f t="shared" si="158"/>
        <v/>
      </c>
      <c r="BA389" s="131"/>
      <c r="BR389" s="131"/>
      <c r="CG389" s="131"/>
    </row>
    <row r="390" spans="1:85">
      <c r="A390" s="162" t="s">
        <v>20</v>
      </c>
      <c r="B390" s="163">
        <v>0</v>
      </c>
      <c r="C390" s="163">
        <v>0</v>
      </c>
      <c r="D390" s="163">
        <v>0</v>
      </c>
      <c r="E390" s="163">
        <v>0</v>
      </c>
      <c r="F390" s="304"/>
      <c r="G390" s="163">
        <v>0</v>
      </c>
      <c r="H390" s="164">
        <v>0</v>
      </c>
      <c r="I390" s="165">
        <f t="shared" si="155"/>
        <v>0</v>
      </c>
      <c r="J390" s="139"/>
      <c r="K390" s="166" t="s">
        <v>20</v>
      </c>
      <c r="L390" s="167">
        <v>0</v>
      </c>
      <c r="M390" s="167">
        <v>0</v>
      </c>
      <c r="N390" s="167">
        <v>0</v>
      </c>
      <c r="O390" s="167">
        <v>0</v>
      </c>
      <c r="P390" s="167">
        <v>0</v>
      </c>
      <c r="Q390" s="167">
        <v>0</v>
      </c>
      <c r="R390" s="168">
        <v>0</v>
      </c>
      <c r="S390" s="169">
        <f t="shared" si="156"/>
        <v>0</v>
      </c>
      <c r="U390" s="207" t="s">
        <v>20</v>
      </c>
      <c r="V390" s="208">
        <v>0</v>
      </c>
      <c r="W390" s="208">
        <v>0</v>
      </c>
      <c r="X390" s="208">
        <v>0</v>
      </c>
      <c r="Y390" s="208">
        <v>0</v>
      </c>
      <c r="Z390" s="208">
        <v>0</v>
      </c>
      <c r="AA390" s="208">
        <v>0</v>
      </c>
      <c r="AB390" s="208">
        <v>0</v>
      </c>
      <c r="AC390" s="208">
        <v>0</v>
      </c>
      <c r="AD390" s="208">
        <v>0</v>
      </c>
      <c r="AE390" s="208">
        <v>0</v>
      </c>
      <c r="AF390" s="208">
        <v>0</v>
      </c>
      <c r="AG390" s="208">
        <v>0</v>
      </c>
      <c r="AH390" s="92">
        <v>0</v>
      </c>
      <c r="AI390" s="209">
        <f t="shared" si="157"/>
        <v>0</v>
      </c>
      <c r="AJ390" s="131" t="str">
        <f t="shared" si="158"/>
        <v/>
      </c>
      <c r="BA390" s="131"/>
      <c r="BR390" s="131"/>
      <c r="CG390" s="131"/>
    </row>
    <row r="391" spans="1:85" ht="15" thickBot="1">
      <c r="A391" s="177" t="s">
        <v>11</v>
      </c>
      <c r="B391" s="178">
        <v>0</v>
      </c>
      <c r="C391" s="178">
        <v>0</v>
      </c>
      <c r="D391" s="178">
        <v>0</v>
      </c>
      <c r="E391" s="178">
        <v>0</v>
      </c>
      <c r="F391" s="305"/>
      <c r="G391" s="178">
        <v>0</v>
      </c>
      <c r="H391" s="179">
        <v>0</v>
      </c>
      <c r="I391" s="180">
        <f t="shared" si="155"/>
        <v>0</v>
      </c>
      <c r="J391" s="139"/>
      <c r="K391" s="181" t="s">
        <v>11</v>
      </c>
      <c r="L391" s="178">
        <v>0</v>
      </c>
      <c r="M391" s="178">
        <v>0</v>
      </c>
      <c r="N391" s="178">
        <v>0</v>
      </c>
      <c r="O391" s="178">
        <v>0</v>
      </c>
      <c r="P391" s="178">
        <v>0</v>
      </c>
      <c r="Q391" s="178">
        <v>0</v>
      </c>
      <c r="R391" s="182">
        <v>0</v>
      </c>
      <c r="S391" s="183">
        <f t="shared" si="156"/>
        <v>0</v>
      </c>
      <c r="U391" s="210" t="s">
        <v>11</v>
      </c>
      <c r="V391" s="211">
        <v>0</v>
      </c>
      <c r="W391" s="211">
        <v>0</v>
      </c>
      <c r="X391" s="211">
        <v>0</v>
      </c>
      <c r="Y391" s="211">
        <v>0</v>
      </c>
      <c r="Z391" s="211">
        <v>0</v>
      </c>
      <c r="AA391" s="211">
        <v>0</v>
      </c>
      <c r="AB391" s="211">
        <v>0</v>
      </c>
      <c r="AC391" s="211">
        <v>0</v>
      </c>
      <c r="AD391" s="212">
        <v>0</v>
      </c>
      <c r="AE391" s="212">
        <v>0</v>
      </c>
      <c r="AF391" s="212">
        <v>0</v>
      </c>
      <c r="AG391" s="212">
        <v>0</v>
      </c>
      <c r="AH391" s="212">
        <v>0</v>
      </c>
      <c r="AI391" s="213">
        <f t="shared" si="157"/>
        <v>0</v>
      </c>
      <c r="AJ391" s="131" t="str">
        <f t="shared" si="158"/>
        <v/>
      </c>
      <c r="BA391" s="131"/>
      <c r="BR391" s="131"/>
      <c r="CG391" s="131"/>
    </row>
    <row r="392" spans="1:85" ht="15">
      <c r="A392" s="184" t="s">
        <v>26</v>
      </c>
      <c r="B392" s="185">
        <f>SUM(B371:B387)</f>
        <v>89.398046045437724</v>
      </c>
      <c r="C392" s="185">
        <f t="shared" ref="C392:I392" si="159">SUM(C371:C387)</f>
        <v>0.24755454715953598</v>
      </c>
      <c r="D392" s="185">
        <f t="shared" si="159"/>
        <v>39.437102382990886</v>
      </c>
      <c r="E392" s="185">
        <f t="shared" si="159"/>
        <v>347.64164844773836</v>
      </c>
      <c r="F392" s="185">
        <f t="shared" si="159"/>
        <v>0</v>
      </c>
      <c r="G392" s="185">
        <f t="shared" si="159"/>
        <v>24.293447498372348</v>
      </c>
      <c r="H392" s="187">
        <f t="shared" si="159"/>
        <v>3.3106805876519933E-3</v>
      </c>
      <c r="I392" s="144">
        <f t="shared" si="159"/>
        <v>501.02110960228651</v>
      </c>
      <c r="J392" s="139"/>
      <c r="K392" s="186" t="s">
        <v>26</v>
      </c>
      <c r="L392" s="185">
        <f>SUM(L371:L387)</f>
        <v>89.398046045437724</v>
      </c>
      <c r="M392" s="185">
        <f t="shared" ref="M392:S392" si="160">SUM(M371:M387)</f>
        <v>0.24755454715953598</v>
      </c>
      <c r="N392" s="185">
        <f t="shared" si="160"/>
        <v>39.437102382990886</v>
      </c>
      <c r="O392" s="185">
        <f t="shared" si="160"/>
        <v>347.64164844773836</v>
      </c>
      <c r="P392" s="185">
        <f t="shared" si="160"/>
        <v>195.78054150462305</v>
      </c>
      <c r="Q392" s="185">
        <f t="shared" si="160"/>
        <v>24.293447498372348</v>
      </c>
      <c r="R392" s="187">
        <f t="shared" si="160"/>
        <v>3.3106805876519933E-3</v>
      </c>
      <c r="S392" s="188">
        <f t="shared" si="160"/>
        <v>696.80165110690962</v>
      </c>
      <c r="T392" s="131" t="str">
        <f>IF(ABS(S392-AI392)&gt;0.01,S392-AI392,"")</f>
        <v/>
      </c>
      <c r="U392" s="214" t="s">
        <v>60</v>
      </c>
      <c r="V392" s="215">
        <f>SUM(V371:V387)</f>
        <v>84.45542463582953</v>
      </c>
      <c r="W392" s="215">
        <f t="shared" ref="W392:AH392" si="161">SUM(W371:W387)</f>
        <v>4.3714844473066634</v>
      </c>
      <c r="X392" s="215">
        <f t="shared" si="161"/>
        <v>24.293447498372348</v>
      </c>
      <c r="Y392" s="215">
        <f t="shared" si="161"/>
        <v>0.24755454715953598</v>
      </c>
      <c r="Z392" s="215">
        <f t="shared" si="161"/>
        <v>38.835526855788608</v>
      </c>
      <c r="AA392" s="215">
        <f t="shared" si="161"/>
        <v>344.30183366326958</v>
      </c>
      <c r="AB392" s="215">
        <f t="shared" si="161"/>
        <v>195.78054150462305</v>
      </c>
      <c r="AC392" s="215">
        <f t="shared" si="161"/>
        <v>4.5158379545602543</v>
      </c>
      <c r="AD392" s="216">
        <f t="shared" si="161"/>
        <v>0.57113696230153954</v>
      </c>
      <c r="AE392" s="216">
        <f t="shared" si="161"/>
        <v>0</v>
      </c>
      <c r="AF392" s="216">
        <f t="shared" si="161"/>
        <v>3.3106805876519933E-3</v>
      </c>
      <c r="AG392" s="216">
        <f t="shared" si="161"/>
        <v>0.60157552720227481</v>
      </c>
      <c r="AH392" s="216">
        <f t="shared" si="161"/>
        <v>3.3398147844687873</v>
      </c>
      <c r="AI392" s="217">
        <f>SUM(V392:AC392)</f>
        <v>696.8016511069095</v>
      </c>
      <c r="AJ392" s="131" t="str">
        <f t="shared" si="158"/>
        <v/>
      </c>
      <c r="BA392" s="131"/>
      <c r="BR392" s="131"/>
      <c r="CG392" s="131"/>
    </row>
    <row r="393" spans="1:85" s="2" customFormat="1" ht="15" thickBot="1">
      <c r="A393" s="15" t="s">
        <v>100</v>
      </c>
      <c r="B393" s="100">
        <f>IF($I392=0,"-",B392/$I392)</f>
        <v>0.17843169545571128</v>
      </c>
      <c r="C393" s="100">
        <f t="shared" ref="C393:H393" si="162">IF($I392=0,"-",C392/$I392)</f>
        <v>4.9410003374118555E-4</v>
      </c>
      <c r="D393" s="100">
        <f t="shared" si="162"/>
        <v>7.8713454637263272E-2</v>
      </c>
      <c r="E393" s="100">
        <f t="shared" si="162"/>
        <v>0.69386626987373512</v>
      </c>
      <c r="F393" s="100">
        <f t="shared" si="162"/>
        <v>0</v>
      </c>
      <c r="G393" s="100">
        <f t="shared" si="162"/>
        <v>4.8487872133085627E-2</v>
      </c>
      <c r="H393" s="101">
        <f t="shared" si="162"/>
        <v>6.6078664635109505E-6</v>
      </c>
      <c r="I393" s="102">
        <f>SUM(B393:H393)</f>
        <v>1</v>
      </c>
      <c r="J393" s="131"/>
      <c r="K393" s="27" t="s">
        <v>100</v>
      </c>
      <c r="L393" s="76">
        <f t="shared" ref="L393:R393" si="163">IF($S392=0,"-",L392/$S392)</f>
        <v>0.12829769548252903</v>
      </c>
      <c r="M393" s="76">
        <f t="shared" si="163"/>
        <v>3.5527261849377265E-4</v>
      </c>
      <c r="N393" s="76">
        <f t="shared" si="163"/>
        <v>5.6597314774359066E-2</v>
      </c>
      <c r="O393" s="76">
        <f t="shared" si="163"/>
        <v>0.49891048319918524</v>
      </c>
      <c r="P393" s="76">
        <f t="shared" si="163"/>
        <v>0.28097026060947811</v>
      </c>
      <c r="Q393" s="76">
        <f t="shared" si="163"/>
        <v>3.48642220634535E-2</v>
      </c>
      <c r="R393" s="77">
        <f t="shared" si="163"/>
        <v>4.7512525011856477E-6</v>
      </c>
      <c r="S393" s="78">
        <f>SUM(L393:R393)</f>
        <v>0.99999999999999989</v>
      </c>
      <c r="U393" s="36" t="s">
        <v>100</v>
      </c>
      <c r="V393" s="103">
        <f>+V392/$AI392</f>
        <v>0.12120439798279357</v>
      </c>
      <c r="W393" s="103">
        <f t="shared" ref="W393:AH393" si="164">+W392/$AI392</f>
        <v>6.2736424926122221E-3</v>
      </c>
      <c r="X393" s="103">
        <f t="shared" si="164"/>
        <v>3.4864222063453507E-2</v>
      </c>
      <c r="Y393" s="103">
        <f t="shared" si="164"/>
        <v>3.552726184937727E-4</v>
      </c>
      <c r="Z393" s="103">
        <f t="shared" si="164"/>
        <v>5.5733976511244107E-2</v>
      </c>
      <c r="AA393" s="103">
        <f t="shared" si="164"/>
        <v>0.49411741937799131</v>
      </c>
      <c r="AB393" s="103">
        <f t="shared" si="164"/>
        <v>0.28097026060947816</v>
      </c>
      <c r="AC393" s="103">
        <f t="shared" si="164"/>
        <v>6.4808083439334366E-3</v>
      </c>
      <c r="AD393" s="103">
        <f t="shared" si="164"/>
        <v>8.1965500712326907E-4</v>
      </c>
      <c r="AE393" s="103">
        <f t="shared" si="164"/>
        <v>0</v>
      </c>
      <c r="AF393" s="103">
        <f t="shared" si="164"/>
        <v>4.7512525011856486E-6</v>
      </c>
      <c r="AG393" s="103">
        <f t="shared" si="164"/>
        <v>8.6333826311495892E-4</v>
      </c>
      <c r="AH393" s="103">
        <f t="shared" si="164"/>
        <v>4.7930638211940218E-3</v>
      </c>
      <c r="AI393" s="104">
        <f>SUM(V393:AC393)</f>
        <v>1</v>
      </c>
      <c r="AJ393" s="2" t="str">
        <f t="shared" si="158"/>
        <v/>
      </c>
    </row>
    <row r="394" spans="1:85" ht="15" thickBot="1">
      <c r="A394" s="218"/>
      <c r="B394" s="218"/>
      <c r="C394" s="218"/>
      <c r="D394" s="218"/>
      <c r="E394" s="218"/>
      <c r="F394" s="218"/>
      <c r="G394" s="218"/>
      <c r="H394" s="218"/>
      <c r="I394" s="218"/>
      <c r="K394" s="218"/>
      <c r="L394" s="218"/>
      <c r="M394" s="218"/>
      <c r="N394" s="218"/>
      <c r="O394" s="218"/>
      <c r="P394" s="218"/>
      <c r="Q394" s="218"/>
      <c r="R394" s="218"/>
      <c r="S394" s="218"/>
      <c r="AI394" s="139"/>
      <c r="BA394" s="131"/>
      <c r="BR394" s="131"/>
      <c r="CG394" s="131"/>
    </row>
    <row r="395" spans="1:85" ht="28.5">
      <c r="A395" s="328" t="s">
        <v>39</v>
      </c>
      <c r="B395" s="135" t="s">
        <v>0</v>
      </c>
      <c r="C395" s="135" t="s">
        <v>1</v>
      </c>
      <c r="D395" s="135" t="s">
        <v>2</v>
      </c>
      <c r="E395" s="135" t="s">
        <v>3</v>
      </c>
      <c r="F395" s="135" t="s">
        <v>27</v>
      </c>
      <c r="G395" s="135" t="s">
        <v>4</v>
      </c>
      <c r="H395" s="135" t="s">
        <v>5</v>
      </c>
      <c r="I395" s="136" t="s">
        <v>6</v>
      </c>
      <c r="K395" s="330" t="s">
        <v>39</v>
      </c>
      <c r="L395" s="137" t="s">
        <v>0</v>
      </c>
      <c r="M395" s="137" t="s">
        <v>1</v>
      </c>
      <c r="N395" s="137" t="s">
        <v>2</v>
      </c>
      <c r="O395" s="137" t="s">
        <v>3</v>
      </c>
      <c r="P395" s="137" t="s">
        <v>27</v>
      </c>
      <c r="Q395" s="137" t="s">
        <v>4</v>
      </c>
      <c r="R395" s="137" t="s">
        <v>5</v>
      </c>
      <c r="S395" s="138" t="s">
        <v>6</v>
      </c>
      <c r="U395" s="332" t="s">
        <v>39</v>
      </c>
      <c r="V395" s="190" t="s">
        <v>69</v>
      </c>
      <c r="W395" s="190" t="s">
        <v>70</v>
      </c>
      <c r="X395" s="190" t="s">
        <v>4</v>
      </c>
      <c r="Y395" s="190" t="s">
        <v>1</v>
      </c>
      <c r="Z395" s="190" t="s">
        <v>2</v>
      </c>
      <c r="AA395" s="190" t="s">
        <v>3</v>
      </c>
      <c r="AB395" s="190" t="s">
        <v>52</v>
      </c>
      <c r="AC395" s="190" t="s">
        <v>64</v>
      </c>
      <c r="AD395" s="191" t="s">
        <v>72</v>
      </c>
      <c r="AE395" s="191" t="s">
        <v>79</v>
      </c>
      <c r="AF395" s="191" t="s">
        <v>73</v>
      </c>
      <c r="AG395" s="191" t="s">
        <v>80</v>
      </c>
      <c r="AH395" s="191" t="s">
        <v>81</v>
      </c>
      <c r="AI395" s="192" t="s">
        <v>60</v>
      </c>
      <c r="BA395" s="131"/>
      <c r="BR395" s="131"/>
      <c r="CG395" s="131"/>
    </row>
    <row r="396" spans="1:85" ht="15">
      <c r="A396" s="329" t="s">
        <v>39</v>
      </c>
      <c r="B396" s="294" t="s">
        <v>109</v>
      </c>
      <c r="C396" s="295"/>
      <c r="D396" s="295"/>
      <c r="E396" s="295"/>
      <c r="F396" s="295"/>
      <c r="G396" s="295"/>
      <c r="H396" s="295"/>
      <c r="I396" s="296"/>
      <c r="K396" s="331" t="s">
        <v>39</v>
      </c>
      <c r="L396" s="297" t="s">
        <v>109</v>
      </c>
      <c r="M396" s="298"/>
      <c r="N396" s="298"/>
      <c r="O396" s="298"/>
      <c r="P396" s="298"/>
      <c r="Q396" s="298"/>
      <c r="R396" s="298"/>
      <c r="S396" s="299"/>
      <c r="U396" s="333" t="s">
        <v>39</v>
      </c>
      <c r="V396" s="326" t="s">
        <v>109</v>
      </c>
      <c r="W396" s="326"/>
      <c r="X396" s="326"/>
      <c r="Y396" s="326"/>
      <c r="Z396" s="326"/>
      <c r="AA396" s="326"/>
      <c r="AB396" s="326"/>
      <c r="AC396" s="326"/>
      <c r="AD396" s="326"/>
      <c r="AE396" s="326"/>
      <c r="AF396" s="326"/>
      <c r="AG396" s="326"/>
      <c r="AH396" s="326"/>
      <c r="AI396" s="327"/>
      <c r="BA396" s="131"/>
      <c r="BR396" s="131"/>
      <c r="CG396" s="131"/>
    </row>
    <row r="397" spans="1:85" ht="15">
      <c r="A397" s="141" t="s">
        <v>7</v>
      </c>
      <c r="B397" s="142">
        <v>0</v>
      </c>
      <c r="C397" s="142">
        <v>0</v>
      </c>
      <c r="D397" s="142">
        <v>0</v>
      </c>
      <c r="E397" s="142">
        <v>0</v>
      </c>
      <c r="F397" s="303"/>
      <c r="G397" s="142">
        <v>0</v>
      </c>
      <c r="H397" s="143">
        <v>0</v>
      </c>
      <c r="I397" s="144">
        <f>SUM(B397:H397)</f>
        <v>0</v>
      </c>
      <c r="J397" s="139"/>
      <c r="K397" s="193" t="s">
        <v>7</v>
      </c>
      <c r="L397" s="142">
        <v>0</v>
      </c>
      <c r="M397" s="142">
        <v>0</v>
      </c>
      <c r="N397" s="142">
        <v>0</v>
      </c>
      <c r="O397" s="142">
        <v>0</v>
      </c>
      <c r="P397" s="142">
        <v>0</v>
      </c>
      <c r="Q397" s="142">
        <v>0</v>
      </c>
      <c r="R397" s="194">
        <v>0</v>
      </c>
      <c r="S397" s="195">
        <f>SUM(L397:R397)</f>
        <v>0</v>
      </c>
      <c r="U397" s="196" t="s">
        <v>7</v>
      </c>
      <c r="V397" s="197">
        <v>0</v>
      </c>
      <c r="W397" s="197">
        <v>0</v>
      </c>
      <c r="X397" s="197">
        <v>0</v>
      </c>
      <c r="Y397" s="197">
        <v>0</v>
      </c>
      <c r="Z397" s="197">
        <v>0</v>
      </c>
      <c r="AA397" s="197">
        <v>0</v>
      </c>
      <c r="AB397" s="197">
        <v>0</v>
      </c>
      <c r="AC397" s="198">
        <v>0</v>
      </c>
      <c r="AD397" s="199">
        <v>0</v>
      </c>
      <c r="AE397" s="199">
        <v>0</v>
      </c>
      <c r="AF397" s="199">
        <v>0</v>
      </c>
      <c r="AG397" s="199">
        <v>0</v>
      </c>
      <c r="AH397" s="199">
        <v>0</v>
      </c>
      <c r="AI397" s="200">
        <f>SUM(V397:AC397)</f>
        <v>0</v>
      </c>
      <c r="AJ397" s="131" t="str">
        <f>IF(ABS(S397-AI397)&gt;0.001,S397-AI397,"")</f>
        <v/>
      </c>
      <c r="BA397" s="131"/>
      <c r="BR397" s="131"/>
      <c r="CG397" s="131"/>
    </row>
    <row r="398" spans="1:85" ht="15">
      <c r="A398" s="149" t="s">
        <v>8</v>
      </c>
      <c r="B398" s="150">
        <v>0</v>
      </c>
      <c r="C398" s="150">
        <v>0</v>
      </c>
      <c r="D398" s="150">
        <v>0</v>
      </c>
      <c r="E398" s="150">
        <v>0</v>
      </c>
      <c r="F398" s="304"/>
      <c r="G398" s="150">
        <v>0</v>
      </c>
      <c r="H398" s="151">
        <v>0</v>
      </c>
      <c r="I398" s="152">
        <f t="shared" ref="I398:I417" si="165">SUM(B398:H398)</f>
        <v>0</v>
      </c>
      <c r="J398" s="139"/>
      <c r="K398" s="153" t="s">
        <v>8</v>
      </c>
      <c r="L398" s="154">
        <v>0</v>
      </c>
      <c r="M398" s="154">
        <v>0</v>
      </c>
      <c r="N398" s="154">
        <v>0</v>
      </c>
      <c r="O398" s="154">
        <v>0</v>
      </c>
      <c r="P398" s="154">
        <v>0</v>
      </c>
      <c r="Q398" s="154">
        <v>0</v>
      </c>
      <c r="R398" s="155">
        <v>0</v>
      </c>
      <c r="S398" s="156">
        <f t="shared" ref="S398:S417" si="166">SUM(L398:R398)</f>
        <v>0</v>
      </c>
      <c r="U398" s="201" t="s">
        <v>8</v>
      </c>
      <c r="V398" s="202">
        <v>0</v>
      </c>
      <c r="W398" s="202">
        <v>0</v>
      </c>
      <c r="X398" s="202">
        <v>0</v>
      </c>
      <c r="Y398" s="202">
        <v>0</v>
      </c>
      <c r="Z398" s="202">
        <v>0</v>
      </c>
      <c r="AA398" s="202">
        <v>0</v>
      </c>
      <c r="AB398" s="202">
        <v>0</v>
      </c>
      <c r="AC398" s="203">
        <v>0</v>
      </c>
      <c r="AD398" s="202">
        <v>0</v>
      </c>
      <c r="AE398" s="202">
        <v>0</v>
      </c>
      <c r="AF398" s="202">
        <v>0</v>
      </c>
      <c r="AG398" s="202">
        <v>0</v>
      </c>
      <c r="AH398" s="202">
        <v>0</v>
      </c>
      <c r="AI398" s="204">
        <f t="shared" ref="AI398:AI417" si="167">SUM(V398:AC398)</f>
        <v>0</v>
      </c>
      <c r="AJ398" s="131" t="str">
        <f t="shared" ref="AJ398:AJ419" si="168">IF(ABS(S398-AI398)&gt;0.001,S398-AI398,"")</f>
        <v/>
      </c>
      <c r="BA398" s="131"/>
      <c r="BR398" s="131"/>
      <c r="CG398" s="131"/>
    </row>
    <row r="399" spans="1:85" ht="15">
      <c r="A399" s="157" t="s">
        <v>10</v>
      </c>
      <c r="B399" s="146">
        <v>0</v>
      </c>
      <c r="C399" s="146">
        <v>0</v>
      </c>
      <c r="D399" s="146">
        <v>0</v>
      </c>
      <c r="E399" s="146">
        <v>0</v>
      </c>
      <c r="F399" s="304"/>
      <c r="G399" s="146">
        <v>0</v>
      </c>
      <c r="H399" s="158">
        <v>0</v>
      </c>
      <c r="I399" s="144">
        <f t="shared" si="165"/>
        <v>0</v>
      </c>
      <c r="J399" s="139"/>
      <c r="K399" s="159" t="s">
        <v>10</v>
      </c>
      <c r="L399" s="146">
        <v>0</v>
      </c>
      <c r="M399" s="146">
        <v>0</v>
      </c>
      <c r="N399" s="146">
        <v>0</v>
      </c>
      <c r="O399" s="146">
        <v>0</v>
      </c>
      <c r="P399" s="146">
        <v>0</v>
      </c>
      <c r="Q399" s="146">
        <v>0</v>
      </c>
      <c r="R399" s="147">
        <v>0</v>
      </c>
      <c r="S399" s="148">
        <f t="shared" si="166"/>
        <v>0</v>
      </c>
      <c r="U399" s="205" t="s">
        <v>10</v>
      </c>
      <c r="V399" s="197">
        <v>0</v>
      </c>
      <c r="W399" s="197">
        <v>0</v>
      </c>
      <c r="X399" s="197">
        <v>0</v>
      </c>
      <c r="Y399" s="197">
        <v>0</v>
      </c>
      <c r="Z399" s="197">
        <v>0</v>
      </c>
      <c r="AA399" s="197">
        <v>0</v>
      </c>
      <c r="AB399" s="197">
        <v>0</v>
      </c>
      <c r="AC399" s="198">
        <v>0</v>
      </c>
      <c r="AD399" s="199">
        <v>0</v>
      </c>
      <c r="AE399" s="199">
        <v>0</v>
      </c>
      <c r="AF399" s="199">
        <v>0</v>
      </c>
      <c r="AG399" s="199">
        <v>0</v>
      </c>
      <c r="AH399" s="199">
        <v>0</v>
      </c>
      <c r="AI399" s="200">
        <f t="shared" si="167"/>
        <v>0</v>
      </c>
      <c r="AJ399" s="131" t="str">
        <f t="shared" si="168"/>
        <v/>
      </c>
      <c r="BA399" s="131"/>
      <c r="BR399" s="131"/>
      <c r="CG399" s="131"/>
    </row>
    <row r="400" spans="1:85" ht="15">
      <c r="A400" s="149" t="s">
        <v>53</v>
      </c>
      <c r="B400" s="150">
        <v>0</v>
      </c>
      <c r="C400" s="150">
        <v>0</v>
      </c>
      <c r="D400" s="150">
        <v>0</v>
      </c>
      <c r="E400" s="150">
        <v>0</v>
      </c>
      <c r="F400" s="304"/>
      <c r="G400" s="150">
        <v>0</v>
      </c>
      <c r="H400" s="151">
        <v>0</v>
      </c>
      <c r="I400" s="152">
        <f t="shared" si="165"/>
        <v>0</v>
      </c>
      <c r="J400" s="139"/>
      <c r="K400" s="153" t="s">
        <v>53</v>
      </c>
      <c r="L400" s="154">
        <v>0</v>
      </c>
      <c r="M400" s="154">
        <v>0</v>
      </c>
      <c r="N400" s="154">
        <v>0</v>
      </c>
      <c r="O400" s="154">
        <v>0</v>
      </c>
      <c r="P400" s="154">
        <v>0</v>
      </c>
      <c r="Q400" s="154">
        <v>0</v>
      </c>
      <c r="R400" s="155">
        <v>0</v>
      </c>
      <c r="S400" s="156">
        <f t="shared" si="166"/>
        <v>0</v>
      </c>
      <c r="U400" s="201" t="s">
        <v>53</v>
      </c>
      <c r="V400" s="202">
        <v>0</v>
      </c>
      <c r="W400" s="202">
        <v>0</v>
      </c>
      <c r="X400" s="202">
        <v>0</v>
      </c>
      <c r="Y400" s="202">
        <v>0</v>
      </c>
      <c r="Z400" s="202">
        <v>0</v>
      </c>
      <c r="AA400" s="202">
        <v>0</v>
      </c>
      <c r="AB400" s="202">
        <v>0</v>
      </c>
      <c r="AC400" s="203">
        <v>0</v>
      </c>
      <c r="AD400" s="202">
        <v>0</v>
      </c>
      <c r="AE400" s="202">
        <v>0</v>
      </c>
      <c r="AF400" s="202">
        <v>0</v>
      </c>
      <c r="AG400" s="202">
        <v>0</v>
      </c>
      <c r="AH400" s="202">
        <v>0</v>
      </c>
      <c r="AI400" s="204">
        <f t="shared" si="167"/>
        <v>0</v>
      </c>
      <c r="AJ400" s="131" t="str">
        <f t="shared" si="168"/>
        <v/>
      </c>
      <c r="BA400" s="131"/>
      <c r="BR400" s="131"/>
      <c r="CG400" s="131"/>
    </row>
    <row r="401" spans="1:85" ht="15">
      <c r="A401" s="157" t="s">
        <v>16</v>
      </c>
      <c r="B401" s="146">
        <v>5.4275141262859741</v>
      </c>
      <c r="C401" s="146">
        <v>0.28931311973805857</v>
      </c>
      <c r="D401" s="146">
        <v>1.7590237680073966</v>
      </c>
      <c r="E401" s="146">
        <v>0</v>
      </c>
      <c r="F401" s="304"/>
      <c r="G401" s="146">
        <v>0</v>
      </c>
      <c r="H401" s="158">
        <v>0</v>
      </c>
      <c r="I401" s="144">
        <f t="shared" si="165"/>
        <v>7.4758510140314289</v>
      </c>
      <c r="J401" s="139"/>
      <c r="K401" s="159" t="s">
        <v>16</v>
      </c>
      <c r="L401" s="146">
        <v>5.4275141262859741</v>
      </c>
      <c r="M401" s="146">
        <v>0.28931311973805857</v>
      </c>
      <c r="N401" s="146">
        <v>1.7590237680073966</v>
      </c>
      <c r="O401" s="146">
        <v>0</v>
      </c>
      <c r="P401" s="146">
        <v>0</v>
      </c>
      <c r="Q401" s="146">
        <v>0</v>
      </c>
      <c r="R401" s="147">
        <v>0</v>
      </c>
      <c r="S401" s="148">
        <f t="shared" si="166"/>
        <v>7.4758510140314289</v>
      </c>
      <c r="U401" s="205" t="s">
        <v>16</v>
      </c>
      <c r="V401" s="197">
        <v>5.4275141262859741</v>
      </c>
      <c r="W401" s="197">
        <v>0</v>
      </c>
      <c r="X401" s="197">
        <v>0</v>
      </c>
      <c r="Y401" s="197">
        <v>0.28931311973805857</v>
      </c>
      <c r="Z401" s="197">
        <v>1.7590237680073966</v>
      </c>
      <c r="AA401" s="197">
        <v>0</v>
      </c>
      <c r="AB401" s="197">
        <v>0</v>
      </c>
      <c r="AC401" s="198">
        <v>0</v>
      </c>
      <c r="AD401" s="199">
        <v>0</v>
      </c>
      <c r="AE401" s="199">
        <v>0</v>
      </c>
      <c r="AF401" s="199">
        <v>0</v>
      </c>
      <c r="AG401" s="199">
        <v>0</v>
      </c>
      <c r="AH401" s="199">
        <v>0</v>
      </c>
      <c r="AI401" s="200">
        <f t="shared" si="167"/>
        <v>7.4758510140314289</v>
      </c>
      <c r="AJ401" s="131" t="str">
        <f t="shared" si="168"/>
        <v/>
      </c>
      <c r="BA401" s="131"/>
      <c r="BR401" s="131"/>
      <c r="CG401" s="131"/>
    </row>
    <row r="402" spans="1:85" ht="15">
      <c r="A402" s="149" t="s">
        <v>15</v>
      </c>
      <c r="B402" s="150">
        <v>8.0586545459185518E-3</v>
      </c>
      <c r="C402" s="150">
        <v>4.2956580735173557E-4</v>
      </c>
      <c r="D402" s="150">
        <v>2.6117601086985531E-3</v>
      </c>
      <c r="E402" s="150">
        <v>0</v>
      </c>
      <c r="F402" s="304"/>
      <c r="G402" s="150">
        <v>0</v>
      </c>
      <c r="H402" s="151">
        <v>0</v>
      </c>
      <c r="I402" s="152">
        <f t="shared" si="165"/>
        <v>1.1099980461968841E-2</v>
      </c>
      <c r="J402" s="139"/>
      <c r="K402" s="153" t="s">
        <v>15</v>
      </c>
      <c r="L402" s="154">
        <v>8.0586545459185518E-3</v>
      </c>
      <c r="M402" s="154">
        <v>4.2956580735173557E-4</v>
      </c>
      <c r="N402" s="154">
        <v>2.6117601086985531E-3</v>
      </c>
      <c r="O402" s="154">
        <v>0</v>
      </c>
      <c r="P402" s="154">
        <v>0</v>
      </c>
      <c r="Q402" s="154">
        <v>0</v>
      </c>
      <c r="R402" s="155">
        <v>0</v>
      </c>
      <c r="S402" s="156">
        <f t="shared" si="166"/>
        <v>1.1099980461968841E-2</v>
      </c>
      <c r="U402" s="201" t="s">
        <v>54</v>
      </c>
      <c r="V402" s="202">
        <v>8.0586545459185518E-3</v>
      </c>
      <c r="W402" s="202">
        <v>0</v>
      </c>
      <c r="X402" s="202">
        <v>0</v>
      </c>
      <c r="Y402" s="202">
        <v>4.2956580735173557E-4</v>
      </c>
      <c r="Z402" s="202">
        <v>2.6117601086985531E-3</v>
      </c>
      <c r="AA402" s="202">
        <v>0</v>
      </c>
      <c r="AB402" s="202">
        <v>0</v>
      </c>
      <c r="AC402" s="203">
        <v>0</v>
      </c>
      <c r="AD402" s="202">
        <v>0</v>
      </c>
      <c r="AE402" s="202">
        <v>0</v>
      </c>
      <c r="AF402" s="202">
        <v>0</v>
      </c>
      <c r="AG402" s="202">
        <v>0</v>
      </c>
      <c r="AH402" s="202">
        <v>0</v>
      </c>
      <c r="AI402" s="204">
        <f t="shared" si="167"/>
        <v>1.1099980461968841E-2</v>
      </c>
      <c r="AJ402" s="131" t="str">
        <f t="shared" si="168"/>
        <v/>
      </c>
      <c r="BA402" s="131"/>
      <c r="BR402" s="131"/>
      <c r="CG402" s="131"/>
    </row>
    <row r="403" spans="1:85" ht="15">
      <c r="A403" s="157" t="s">
        <v>55</v>
      </c>
      <c r="B403" s="146">
        <v>0</v>
      </c>
      <c r="C403" s="146">
        <v>0</v>
      </c>
      <c r="D403" s="146">
        <v>0</v>
      </c>
      <c r="E403" s="146">
        <v>0.64955100181899283</v>
      </c>
      <c r="F403" s="304"/>
      <c r="G403" s="146">
        <v>0</v>
      </c>
      <c r="H403" s="158">
        <v>0</v>
      </c>
      <c r="I403" s="144">
        <f t="shared" si="165"/>
        <v>0.64955100181899283</v>
      </c>
      <c r="J403" s="139"/>
      <c r="K403" s="159" t="s">
        <v>55</v>
      </c>
      <c r="L403" s="146">
        <v>0</v>
      </c>
      <c r="M403" s="146">
        <v>0</v>
      </c>
      <c r="N403" s="146">
        <v>0</v>
      </c>
      <c r="O403" s="146">
        <v>0.64955100181899283</v>
      </c>
      <c r="P403" s="146">
        <v>5.1284425806085805</v>
      </c>
      <c r="Q403" s="146">
        <v>0</v>
      </c>
      <c r="R403" s="147">
        <v>0</v>
      </c>
      <c r="S403" s="148">
        <f t="shared" si="166"/>
        <v>5.7779935824275732</v>
      </c>
      <c r="U403" s="205" t="s">
        <v>55</v>
      </c>
      <c r="V403" s="197">
        <v>0</v>
      </c>
      <c r="W403" s="197">
        <v>0</v>
      </c>
      <c r="X403" s="197">
        <v>0</v>
      </c>
      <c r="Y403" s="197">
        <v>0</v>
      </c>
      <c r="Z403" s="197">
        <v>0</v>
      </c>
      <c r="AA403" s="197">
        <v>0.64955100181899283</v>
      </c>
      <c r="AB403" s="197">
        <v>5.1284425806085805</v>
      </c>
      <c r="AC403" s="198">
        <v>0</v>
      </c>
      <c r="AD403" s="197">
        <v>0</v>
      </c>
      <c r="AE403" s="197">
        <v>0</v>
      </c>
      <c r="AF403" s="197">
        <v>0</v>
      </c>
      <c r="AG403" s="197">
        <v>0</v>
      </c>
      <c r="AH403" s="197">
        <v>0</v>
      </c>
      <c r="AI403" s="200">
        <f t="shared" si="167"/>
        <v>5.7779935824275732</v>
      </c>
      <c r="AJ403" s="131" t="str">
        <f t="shared" si="168"/>
        <v/>
      </c>
      <c r="BA403" s="131"/>
      <c r="BR403" s="131"/>
      <c r="CG403" s="131"/>
    </row>
    <row r="404" spans="1:85" ht="15">
      <c r="A404" s="149" t="s">
        <v>12</v>
      </c>
      <c r="B404" s="150">
        <v>0</v>
      </c>
      <c r="C404" s="150">
        <v>0</v>
      </c>
      <c r="D404" s="150">
        <v>0</v>
      </c>
      <c r="E404" s="150">
        <v>0</v>
      </c>
      <c r="F404" s="304"/>
      <c r="G404" s="150">
        <v>0</v>
      </c>
      <c r="H404" s="151">
        <v>0</v>
      </c>
      <c r="I404" s="152">
        <f t="shared" si="165"/>
        <v>0</v>
      </c>
      <c r="J404" s="139"/>
      <c r="K404" s="153" t="s">
        <v>12</v>
      </c>
      <c r="L404" s="154">
        <v>0</v>
      </c>
      <c r="M404" s="154">
        <v>0</v>
      </c>
      <c r="N404" s="154">
        <v>0</v>
      </c>
      <c r="O404" s="154">
        <v>0</v>
      </c>
      <c r="P404" s="154">
        <v>1.2088806625698756</v>
      </c>
      <c r="Q404" s="154">
        <v>0</v>
      </c>
      <c r="R404" s="155">
        <v>0</v>
      </c>
      <c r="S404" s="156">
        <f t="shared" si="166"/>
        <v>1.2088806625698756</v>
      </c>
      <c r="U404" s="201" t="s">
        <v>12</v>
      </c>
      <c r="V404" s="202">
        <v>0</v>
      </c>
      <c r="W404" s="202">
        <v>0</v>
      </c>
      <c r="X404" s="202">
        <v>0</v>
      </c>
      <c r="Y404" s="202">
        <v>0</v>
      </c>
      <c r="Z404" s="202">
        <v>0</v>
      </c>
      <c r="AA404" s="202">
        <v>0</v>
      </c>
      <c r="AB404" s="202">
        <v>1.2088806625698756</v>
      </c>
      <c r="AC404" s="203">
        <v>0</v>
      </c>
      <c r="AD404" s="202">
        <v>0</v>
      </c>
      <c r="AE404" s="202">
        <v>0</v>
      </c>
      <c r="AF404" s="202">
        <v>0</v>
      </c>
      <c r="AG404" s="202">
        <v>0</v>
      </c>
      <c r="AH404" s="202">
        <v>0</v>
      </c>
      <c r="AI404" s="204">
        <f t="shared" si="167"/>
        <v>1.2088806625698756</v>
      </c>
      <c r="AJ404" s="131" t="str">
        <f t="shared" si="168"/>
        <v/>
      </c>
      <c r="BA404" s="131"/>
      <c r="BR404" s="131"/>
      <c r="CG404" s="131"/>
    </row>
    <row r="405" spans="1:85" ht="15">
      <c r="A405" s="157" t="s">
        <v>56</v>
      </c>
      <c r="B405" s="146">
        <v>0</v>
      </c>
      <c r="C405" s="146">
        <v>0</v>
      </c>
      <c r="D405" s="146">
        <v>0</v>
      </c>
      <c r="E405" s="146">
        <v>0</v>
      </c>
      <c r="F405" s="304"/>
      <c r="G405" s="146">
        <v>0</v>
      </c>
      <c r="H405" s="158">
        <v>0</v>
      </c>
      <c r="I405" s="144">
        <f t="shared" si="165"/>
        <v>0</v>
      </c>
      <c r="J405" s="139"/>
      <c r="K405" s="159" t="s">
        <v>56</v>
      </c>
      <c r="L405" s="146">
        <v>0</v>
      </c>
      <c r="M405" s="146">
        <v>0</v>
      </c>
      <c r="N405" s="146">
        <v>0</v>
      </c>
      <c r="O405" s="146">
        <v>0</v>
      </c>
      <c r="P405" s="146">
        <v>0</v>
      </c>
      <c r="Q405" s="146">
        <v>0</v>
      </c>
      <c r="R405" s="147">
        <v>0</v>
      </c>
      <c r="S405" s="148">
        <f t="shared" si="166"/>
        <v>0</v>
      </c>
      <c r="U405" s="205" t="s">
        <v>56</v>
      </c>
      <c r="V405" s="197">
        <v>0</v>
      </c>
      <c r="W405" s="197">
        <v>0</v>
      </c>
      <c r="X405" s="197">
        <v>0</v>
      </c>
      <c r="Y405" s="197">
        <v>0</v>
      </c>
      <c r="Z405" s="197">
        <v>0</v>
      </c>
      <c r="AA405" s="197">
        <v>0</v>
      </c>
      <c r="AB405" s="197">
        <v>0</v>
      </c>
      <c r="AC405" s="198">
        <v>0</v>
      </c>
      <c r="AD405" s="197">
        <v>0</v>
      </c>
      <c r="AE405" s="197">
        <v>0</v>
      </c>
      <c r="AF405" s="197">
        <v>0</v>
      </c>
      <c r="AG405" s="197">
        <v>0</v>
      </c>
      <c r="AH405" s="197">
        <v>0</v>
      </c>
      <c r="AI405" s="200">
        <f t="shared" si="167"/>
        <v>0</v>
      </c>
      <c r="AJ405" s="131" t="str">
        <f t="shared" si="168"/>
        <v/>
      </c>
      <c r="BA405" s="131"/>
      <c r="BR405" s="131"/>
      <c r="CG405" s="131"/>
    </row>
    <row r="406" spans="1:85" ht="15">
      <c r="A406" s="149" t="s">
        <v>17</v>
      </c>
      <c r="B406" s="150">
        <v>0</v>
      </c>
      <c r="C406" s="150">
        <v>0</v>
      </c>
      <c r="D406" s="150">
        <v>0</v>
      </c>
      <c r="E406" s="150">
        <v>0.29642471939684079</v>
      </c>
      <c r="F406" s="304"/>
      <c r="G406" s="150">
        <v>0</v>
      </c>
      <c r="H406" s="151">
        <v>0</v>
      </c>
      <c r="I406" s="152">
        <f t="shared" si="165"/>
        <v>0.29642471939684079</v>
      </c>
      <c r="J406" s="139"/>
      <c r="K406" s="153" t="s">
        <v>17</v>
      </c>
      <c r="L406" s="154">
        <v>0</v>
      </c>
      <c r="M406" s="154">
        <v>0</v>
      </c>
      <c r="N406" s="154">
        <v>0</v>
      </c>
      <c r="O406" s="154">
        <v>0.29642471939684079</v>
      </c>
      <c r="P406" s="154">
        <v>0</v>
      </c>
      <c r="Q406" s="154">
        <v>0</v>
      </c>
      <c r="R406" s="155">
        <v>0</v>
      </c>
      <c r="S406" s="156">
        <f t="shared" si="166"/>
        <v>0.29642471939684079</v>
      </c>
      <c r="U406" s="201" t="s">
        <v>17</v>
      </c>
      <c r="V406" s="202">
        <v>0</v>
      </c>
      <c r="W406" s="202">
        <v>0</v>
      </c>
      <c r="X406" s="202">
        <v>0</v>
      </c>
      <c r="Y406" s="202">
        <v>0</v>
      </c>
      <c r="Z406" s="202">
        <v>0</v>
      </c>
      <c r="AA406" s="202">
        <v>0</v>
      </c>
      <c r="AB406" s="202">
        <v>0</v>
      </c>
      <c r="AC406" s="203">
        <v>0.29642471939684079</v>
      </c>
      <c r="AD406" s="202">
        <v>0</v>
      </c>
      <c r="AE406" s="202">
        <v>0</v>
      </c>
      <c r="AF406" s="202">
        <v>0</v>
      </c>
      <c r="AG406" s="202">
        <v>0</v>
      </c>
      <c r="AH406" s="202">
        <v>0.29642471939684079</v>
      </c>
      <c r="AI406" s="204">
        <f t="shared" si="167"/>
        <v>0.29642471939684079</v>
      </c>
      <c r="AJ406" s="131" t="str">
        <f t="shared" si="168"/>
        <v/>
      </c>
      <c r="BA406" s="131"/>
      <c r="BR406" s="131"/>
      <c r="CG406" s="131"/>
    </row>
    <row r="407" spans="1:85" ht="15">
      <c r="A407" s="157" t="s">
        <v>141</v>
      </c>
      <c r="B407" s="146">
        <v>29.578312984852762</v>
      </c>
      <c r="C407" s="146">
        <v>244.36623901039354</v>
      </c>
      <c r="D407" s="146">
        <v>167.71118656546716</v>
      </c>
      <c r="E407" s="146">
        <v>54.348608691002305</v>
      </c>
      <c r="F407" s="304"/>
      <c r="G407" s="146">
        <v>0</v>
      </c>
      <c r="H407" s="158">
        <v>0</v>
      </c>
      <c r="I407" s="144">
        <f t="shared" si="165"/>
        <v>496.00434725171573</v>
      </c>
      <c r="J407" s="139"/>
      <c r="K407" s="159" t="s">
        <v>141</v>
      </c>
      <c r="L407" s="146">
        <v>29.578312984852762</v>
      </c>
      <c r="M407" s="146">
        <v>244.36623901039354</v>
      </c>
      <c r="N407" s="146">
        <v>167.71118656546716</v>
      </c>
      <c r="O407" s="146">
        <v>54.348608691002305</v>
      </c>
      <c r="P407" s="146">
        <v>0</v>
      </c>
      <c r="Q407" s="146">
        <v>0</v>
      </c>
      <c r="R407" s="147">
        <v>0</v>
      </c>
      <c r="S407" s="148">
        <f t="shared" si="166"/>
        <v>496.00434725171573</v>
      </c>
      <c r="U407" s="205" t="s">
        <v>141</v>
      </c>
      <c r="V407" s="197">
        <v>29.578312984852762</v>
      </c>
      <c r="W407" s="197">
        <v>0</v>
      </c>
      <c r="X407" s="197">
        <v>0</v>
      </c>
      <c r="Y407" s="197">
        <v>244.36623901039354</v>
      </c>
      <c r="Z407" s="197">
        <v>167.71118656546716</v>
      </c>
      <c r="AA407" s="197">
        <v>54.348608691002305</v>
      </c>
      <c r="AB407" s="197">
        <v>0</v>
      </c>
      <c r="AC407" s="198">
        <v>0</v>
      </c>
      <c r="AD407" s="197">
        <v>0</v>
      </c>
      <c r="AE407" s="197">
        <v>0</v>
      </c>
      <c r="AF407" s="197">
        <v>0</v>
      </c>
      <c r="AG407" s="197">
        <v>0</v>
      </c>
      <c r="AH407" s="197">
        <v>0</v>
      </c>
      <c r="AI407" s="200">
        <f t="shared" si="167"/>
        <v>496.00434725171573</v>
      </c>
      <c r="AJ407" s="131" t="str">
        <f t="shared" si="168"/>
        <v/>
      </c>
      <c r="BA407" s="131"/>
      <c r="BR407" s="131"/>
      <c r="CG407" s="131"/>
    </row>
    <row r="408" spans="1:85" ht="15">
      <c r="A408" s="149" t="s">
        <v>25</v>
      </c>
      <c r="B408" s="150">
        <v>16.06226407901795</v>
      </c>
      <c r="C408" s="150">
        <v>1.8868132825065598</v>
      </c>
      <c r="D408" s="150">
        <v>11.107625214152138</v>
      </c>
      <c r="E408" s="150">
        <v>243.26628342605085</v>
      </c>
      <c r="F408" s="304"/>
      <c r="G408" s="150">
        <v>35.883911332070412</v>
      </c>
      <c r="H408" s="151">
        <v>0</v>
      </c>
      <c r="I408" s="152">
        <f t="shared" si="165"/>
        <v>308.20689733379788</v>
      </c>
      <c r="J408" s="139"/>
      <c r="K408" s="153" t="s">
        <v>25</v>
      </c>
      <c r="L408" s="154">
        <v>16.06226407901795</v>
      </c>
      <c r="M408" s="154">
        <v>1.8868132825065598</v>
      </c>
      <c r="N408" s="154">
        <v>11.107625214152138</v>
      </c>
      <c r="O408" s="154">
        <v>243.26628342605085</v>
      </c>
      <c r="P408" s="154">
        <v>0.50169336373323814</v>
      </c>
      <c r="Q408" s="154">
        <v>35.883911332070412</v>
      </c>
      <c r="R408" s="155">
        <v>0</v>
      </c>
      <c r="S408" s="156">
        <f t="shared" si="166"/>
        <v>308.70859069753112</v>
      </c>
      <c r="U408" s="201" t="s">
        <v>25</v>
      </c>
      <c r="V408" s="202">
        <v>4.0548740792736533</v>
      </c>
      <c r="W408" s="202">
        <v>8.7129121642785243</v>
      </c>
      <c r="X408" s="202">
        <v>35.883911332070412</v>
      </c>
      <c r="Y408" s="202">
        <v>1.8868132825065598</v>
      </c>
      <c r="Z408" s="202">
        <v>11.107625214152138</v>
      </c>
      <c r="AA408" s="202">
        <v>242.8694503976142</v>
      </c>
      <c r="AB408" s="202">
        <v>0.50169336373323814</v>
      </c>
      <c r="AC408" s="203">
        <v>3.6913108639024124</v>
      </c>
      <c r="AD408" s="202">
        <v>3.2944778354657749</v>
      </c>
      <c r="AE408" s="202">
        <v>0</v>
      </c>
      <c r="AF408" s="202">
        <v>0</v>
      </c>
      <c r="AG408" s="202">
        <v>0</v>
      </c>
      <c r="AH408" s="202">
        <v>0.39683302843663759</v>
      </c>
      <c r="AI408" s="204">
        <f t="shared" si="167"/>
        <v>308.70859069753112</v>
      </c>
      <c r="AJ408" s="131" t="str">
        <f t="shared" si="168"/>
        <v/>
      </c>
      <c r="BA408" s="131"/>
      <c r="BR408" s="131"/>
      <c r="CG408" s="131"/>
    </row>
    <row r="409" spans="1:85" ht="15">
      <c r="A409" s="157" t="s">
        <v>24</v>
      </c>
      <c r="B409" s="146">
        <v>1.3267276871622742</v>
      </c>
      <c r="C409" s="146">
        <v>0</v>
      </c>
      <c r="D409" s="146">
        <v>0</v>
      </c>
      <c r="E409" s="146">
        <v>0</v>
      </c>
      <c r="F409" s="304"/>
      <c r="G409" s="146">
        <v>0</v>
      </c>
      <c r="H409" s="158">
        <v>0</v>
      </c>
      <c r="I409" s="144">
        <f t="shared" si="165"/>
        <v>1.3267276871622742</v>
      </c>
      <c r="J409" s="139"/>
      <c r="K409" s="159" t="s">
        <v>24</v>
      </c>
      <c r="L409" s="146">
        <v>1.3267276871622742</v>
      </c>
      <c r="M409" s="146">
        <v>0</v>
      </c>
      <c r="N409" s="146">
        <v>0</v>
      </c>
      <c r="O409" s="146">
        <v>0</v>
      </c>
      <c r="P409" s="146">
        <v>0</v>
      </c>
      <c r="Q409" s="146">
        <v>0</v>
      </c>
      <c r="R409" s="147">
        <v>0</v>
      </c>
      <c r="S409" s="148">
        <f t="shared" si="166"/>
        <v>1.3267276871622742</v>
      </c>
      <c r="U409" s="205" t="s">
        <v>24</v>
      </c>
      <c r="V409" s="197">
        <v>1.3267276871622742</v>
      </c>
      <c r="W409" s="197">
        <v>0</v>
      </c>
      <c r="X409" s="197">
        <v>0</v>
      </c>
      <c r="Y409" s="197">
        <v>0</v>
      </c>
      <c r="Z409" s="197">
        <v>0</v>
      </c>
      <c r="AA409" s="197">
        <v>0</v>
      </c>
      <c r="AB409" s="197">
        <v>0</v>
      </c>
      <c r="AC409" s="198">
        <v>0</v>
      </c>
      <c r="AD409" s="197">
        <v>0</v>
      </c>
      <c r="AE409" s="197">
        <v>0</v>
      </c>
      <c r="AF409" s="197">
        <v>0</v>
      </c>
      <c r="AG409" s="197">
        <v>0</v>
      </c>
      <c r="AH409" s="197">
        <v>0</v>
      </c>
      <c r="AI409" s="200">
        <f t="shared" si="167"/>
        <v>1.3267276871622742</v>
      </c>
      <c r="AJ409" s="131" t="str">
        <f t="shared" si="168"/>
        <v/>
      </c>
      <c r="BA409" s="131"/>
      <c r="BR409" s="131"/>
      <c r="CG409" s="131"/>
    </row>
    <row r="410" spans="1:85" ht="15">
      <c r="A410" s="149" t="s">
        <v>57</v>
      </c>
      <c r="B410" s="150">
        <v>0</v>
      </c>
      <c r="C410" s="150">
        <v>0</v>
      </c>
      <c r="D410" s="150">
        <v>0</v>
      </c>
      <c r="E410" s="150">
        <v>0</v>
      </c>
      <c r="F410" s="304"/>
      <c r="G410" s="150">
        <v>0</v>
      </c>
      <c r="H410" s="151">
        <v>0</v>
      </c>
      <c r="I410" s="152">
        <f t="shared" si="165"/>
        <v>0</v>
      </c>
      <c r="J410" s="139"/>
      <c r="K410" s="153" t="s">
        <v>57</v>
      </c>
      <c r="L410" s="154">
        <v>0</v>
      </c>
      <c r="M410" s="154">
        <v>0</v>
      </c>
      <c r="N410" s="154">
        <v>0</v>
      </c>
      <c r="O410" s="154">
        <v>0</v>
      </c>
      <c r="P410" s="154">
        <v>0</v>
      </c>
      <c r="Q410" s="154">
        <v>0</v>
      </c>
      <c r="R410" s="155">
        <v>0</v>
      </c>
      <c r="S410" s="156">
        <f t="shared" si="166"/>
        <v>0</v>
      </c>
      <c r="U410" s="201" t="s">
        <v>57</v>
      </c>
      <c r="V410" s="202">
        <v>0</v>
      </c>
      <c r="W410" s="202">
        <v>0</v>
      </c>
      <c r="X410" s="202">
        <v>0</v>
      </c>
      <c r="Y410" s="202">
        <v>0</v>
      </c>
      <c r="Z410" s="202">
        <v>0</v>
      </c>
      <c r="AA410" s="202">
        <v>0</v>
      </c>
      <c r="AB410" s="202">
        <v>0</v>
      </c>
      <c r="AC410" s="203">
        <v>0</v>
      </c>
      <c r="AD410" s="202">
        <v>0</v>
      </c>
      <c r="AE410" s="202">
        <v>0</v>
      </c>
      <c r="AF410" s="202">
        <v>0</v>
      </c>
      <c r="AG410" s="202">
        <v>0</v>
      </c>
      <c r="AH410" s="202">
        <v>0</v>
      </c>
      <c r="AI410" s="204">
        <f t="shared" si="167"/>
        <v>0</v>
      </c>
      <c r="AJ410" s="131" t="str">
        <f t="shared" si="168"/>
        <v/>
      </c>
      <c r="BA410" s="131"/>
      <c r="BR410" s="131"/>
      <c r="CG410" s="131"/>
    </row>
    <row r="411" spans="1:85" ht="15">
      <c r="A411" s="157" t="s">
        <v>22</v>
      </c>
      <c r="B411" s="146">
        <v>1.5968193180816097</v>
      </c>
      <c r="C411" s="146">
        <v>0</v>
      </c>
      <c r="D411" s="146">
        <v>0</v>
      </c>
      <c r="E411" s="146">
        <v>0</v>
      </c>
      <c r="F411" s="304"/>
      <c r="G411" s="146">
        <v>0</v>
      </c>
      <c r="H411" s="158">
        <v>0</v>
      </c>
      <c r="I411" s="144">
        <f t="shared" si="165"/>
        <v>1.5968193180816097</v>
      </c>
      <c r="J411" s="139"/>
      <c r="K411" s="159" t="s">
        <v>22</v>
      </c>
      <c r="L411" s="146">
        <v>1.5968193180816097</v>
      </c>
      <c r="M411" s="146">
        <v>0</v>
      </c>
      <c r="N411" s="146">
        <v>0</v>
      </c>
      <c r="O411" s="146">
        <v>0</v>
      </c>
      <c r="P411" s="146">
        <v>0.34770471602362496</v>
      </c>
      <c r="Q411" s="146">
        <v>0</v>
      </c>
      <c r="R411" s="147">
        <v>0</v>
      </c>
      <c r="S411" s="148">
        <f t="shared" si="166"/>
        <v>1.9445240341052346</v>
      </c>
      <c r="U411" s="205" t="s">
        <v>22</v>
      </c>
      <c r="V411" s="197">
        <v>1.5968193180816097</v>
      </c>
      <c r="W411" s="197">
        <v>0</v>
      </c>
      <c r="X411" s="197">
        <v>0</v>
      </c>
      <c r="Y411" s="197">
        <v>0</v>
      </c>
      <c r="Z411" s="197">
        <v>0</v>
      </c>
      <c r="AA411" s="197">
        <v>0</v>
      </c>
      <c r="AB411" s="197">
        <v>0.34770471602362496</v>
      </c>
      <c r="AC411" s="198">
        <v>0</v>
      </c>
      <c r="AD411" s="197">
        <v>0</v>
      </c>
      <c r="AE411" s="197">
        <v>0</v>
      </c>
      <c r="AF411" s="197">
        <v>0</v>
      </c>
      <c r="AG411" s="197">
        <v>0</v>
      </c>
      <c r="AH411" s="197">
        <v>0</v>
      </c>
      <c r="AI411" s="200">
        <f t="shared" si="167"/>
        <v>1.9445240341052346</v>
      </c>
      <c r="AJ411" s="131" t="str">
        <f t="shared" si="168"/>
        <v/>
      </c>
      <c r="BA411" s="131"/>
      <c r="BR411" s="131"/>
      <c r="CG411" s="131"/>
    </row>
    <row r="412" spans="1:85" ht="15">
      <c r="A412" s="149" t="s">
        <v>21</v>
      </c>
      <c r="B412" s="150">
        <v>0</v>
      </c>
      <c r="C412" s="150">
        <v>0</v>
      </c>
      <c r="D412" s="150">
        <v>0</v>
      </c>
      <c r="E412" s="150">
        <v>0</v>
      </c>
      <c r="F412" s="304"/>
      <c r="G412" s="150">
        <v>0</v>
      </c>
      <c r="H412" s="151">
        <v>0</v>
      </c>
      <c r="I412" s="152">
        <f t="shared" si="165"/>
        <v>0</v>
      </c>
      <c r="J412" s="139"/>
      <c r="K412" s="153" t="s">
        <v>21</v>
      </c>
      <c r="L412" s="154">
        <v>0</v>
      </c>
      <c r="M412" s="154">
        <v>0</v>
      </c>
      <c r="N412" s="154">
        <v>0</v>
      </c>
      <c r="O412" s="154">
        <v>0</v>
      </c>
      <c r="P412" s="154">
        <v>0</v>
      </c>
      <c r="Q412" s="154">
        <v>0</v>
      </c>
      <c r="R412" s="155">
        <v>0</v>
      </c>
      <c r="S412" s="156">
        <f t="shared" si="166"/>
        <v>0</v>
      </c>
      <c r="U412" s="201" t="s">
        <v>58</v>
      </c>
      <c r="V412" s="202">
        <v>0</v>
      </c>
      <c r="W412" s="202">
        <v>0</v>
      </c>
      <c r="X412" s="202">
        <v>0</v>
      </c>
      <c r="Y412" s="202">
        <v>0</v>
      </c>
      <c r="Z412" s="202">
        <v>0</v>
      </c>
      <c r="AA412" s="202">
        <v>0</v>
      </c>
      <c r="AB412" s="202">
        <v>0</v>
      </c>
      <c r="AC412" s="203">
        <v>0</v>
      </c>
      <c r="AD412" s="202">
        <v>0</v>
      </c>
      <c r="AE412" s="202">
        <v>0</v>
      </c>
      <c r="AF412" s="202">
        <v>0</v>
      </c>
      <c r="AG412" s="202">
        <v>0</v>
      </c>
      <c r="AH412" s="202">
        <v>0</v>
      </c>
      <c r="AI412" s="204">
        <f t="shared" si="167"/>
        <v>0</v>
      </c>
      <c r="AJ412" s="131" t="str">
        <f t="shared" si="168"/>
        <v/>
      </c>
      <c r="BA412" s="131"/>
      <c r="BR412" s="131"/>
      <c r="CG412" s="131"/>
    </row>
    <row r="413" spans="1:85" ht="15">
      <c r="A413" s="160" t="s">
        <v>61</v>
      </c>
      <c r="B413" s="146">
        <v>3.3310955017589209E-4</v>
      </c>
      <c r="C413" s="146">
        <v>0</v>
      </c>
      <c r="D413" s="146">
        <v>0</v>
      </c>
      <c r="E413" s="146">
        <v>0</v>
      </c>
      <c r="F413" s="304"/>
      <c r="G413" s="146">
        <v>0</v>
      </c>
      <c r="H413" s="158">
        <v>0</v>
      </c>
      <c r="I413" s="144">
        <f t="shared" si="165"/>
        <v>3.3310955017589209E-4</v>
      </c>
      <c r="J413" s="139"/>
      <c r="K413" s="161" t="s">
        <v>61</v>
      </c>
      <c r="L413" s="146">
        <v>3.3310955017589209E-4</v>
      </c>
      <c r="M413" s="146">
        <v>0</v>
      </c>
      <c r="N413" s="146">
        <v>0</v>
      </c>
      <c r="O413" s="146">
        <v>0</v>
      </c>
      <c r="P413" s="146">
        <v>0</v>
      </c>
      <c r="Q413" s="146">
        <v>0</v>
      </c>
      <c r="R413" s="147">
        <v>0</v>
      </c>
      <c r="S413" s="148">
        <f t="shared" si="166"/>
        <v>3.3310955017589209E-4</v>
      </c>
      <c r="U413" s="206" t="s">
        <v>59</v>
      </c>
      <c r="V413" s="197">
        <v>3.3310955017589209E-4</v>
      </c>
      <c r="W413" s="197">
        <v>0</v>
      </c>
      <c r="X413" s="197">
        <v>0</v>
      </c>
      <c r="Y413" s="197">
        <v>0</v>
      </c>
      <c r="Z413" s="197">
        <v>0</v>
      </c>
      <c r="AA413" s="197">
        <v>0</v>
      </c>
      <c r="AB413" s="197">
        <v>0</v>
      </c>
      <c r="AC413" s="198">
        <v>0</v>
      </c>
      <c r="AD413" s="199">
        <v>0</v>
      </c>
      <c r="AE413" s="199">
        <v>0</v>
      </c>
      <c r="AF413" s="199">
        <v>0</v>
      </c>
      <c r="AG413" s="199">
        <v>0</v>
      </c>
      <c r="AH413" s="199">
        <v>0</v>
      </c>
      <c r="AI413" s="200">
        <f t="shared" si="167"/>
        <v>3.3310955017589209E-4</v>
      </c>
      <c r="AJ413" s="131" t="str">
        <f t="shared" si="168"/>
        <v/>
      </c>
      <c r="BA413" s="131"/>
      <c r="BR413" s="131"/>
      <c r="CG413" s="131"/>
    </row>
    <row r="414" spans="1:85">
      <c r="A414" s="162" t="s">
        <v>23</v>
      </c>
      <c r="B414" s="163">
        <v>3.3310955017589209E-4</v>
      </c>
      <c r="C414" s="163">
        <v>0</v>
      </c>
      <c r="D414" s="163">
        <v>0</v>
      </c>
      <c r="E414" s="163">
        <v>0</v>
      </c>
      <c r="F414" s="304"/>
      <c r="G414" s="163">
        <v>0</v>
      </c>
      <c r="H414" s="164">
        <v>0</v>
      </c>
      <c r="I414" s="165">
        <f t="shared" si="165"/>
        <v>3.3310955017589209E-4</v>
      </c>
      <c r="J414" s="139"/>
      <c r="K414" s="166" t="s">
        <v>23</v>
      </c>
      <c r="L414" s="167">
        <v>3.3310955017589209E-4</v>
      </c>
      <c r="M414" s="167">
        <v>0</v>
      </c>
      <c r="N414" s="167">
        <v>0</v>
      </c>
      <c r="O414" s="167">
        <v>0</v>
      </c>
      <c r="P414" s="167">
        <v>0</v>
      </c>
      <c r="Q414" s="167">
        <v>0</v>
      </c>
      <c r="R414" s="168">
        <v>0</v>
      </c>
      <c r="S414" s="169">
        <f t="shared" si="166"/>
        <v>3.3310955017589209E-4</v>
      </c>
      <c r="U414" s="207" t="s">
        <v>62</v>
      </c>
      <c r="V414" s="208">
        <v>3.3310955017589209E-4</v>
      </c>
      <c r="W414" s="208">
        <v>0</v>
      </c>
      <c r="X414" s="208">
        <v>0</v>
      </c>
      <c r="Y414" s="208">
        <v>0</v>
      </c>
      <c r="Z414" s="208">
        <v>0</v>
      </c>
      <c r="AA414" s="208">
        <v>0</v>
      </c>
      <c r="AB414" s="208">
        <v>0</v>
      </c>
      <c r="AC414" s="208">
        <v>0</v>
      </c>
      <c r="AD414" s="208">
        <v>0</v>
      </c>
      <c r="AE414" s="208">
        <v>0</v>
      </c>
      <c r="AF414" s="208">
        <v>0</v>
      </c>
      <c r="AG414" s="208">
        <v>0</v>
      </c>
      <c r="AH414" s="92">
        <v>0</v>
      </c>
      <c r="AI414" s="209">
        <f t="shared" si="167"/>
        <v>3.3310955017589209E-4</v>
      </c>
      <c r="AJ414" s="131" t="str">
        <f t="shared" si="168"/>
        <v/>
      </c>
      <c r="BA414" s="131"/>
      <c r="BR414" s="131"/>
      <c r="CG414" s="131"/>
    </row>
    <row r="415" spans="1:85">
      <c r="A415" s="170" t="s">
        <v>19</v>
      </c>
      <c r="B415" s="171">
        <v>0</v>
      </c>
      <c r="C415" s="171">
        <v>0</v>
      </c>
      <c r="D415" s="171">
        <v>0</v>
      </c>
      <c r="E415" s="171">
        <v>0</v>
      </c>
      <c r="F415" s="304"/>
      <c r="G415" s="171">
        <v>0</v>
      </c>
      <c r="H415" s="172">
        <v>0</v>
      </c>
      <c r="I415" s="173">
        <f t="shared" si="165"/>
        <v>0</v>
      </c>
      <c r="J415" s="139"/>
      <c r="K415" s="174" t="s">
        <v>19</v>
      </c>
      <c r="L415" s="171">
        <v>0</v>
      </c>
      <c r="M415" s="171">
        <v>0</v>
      </c>
      <c r="N415" s="171">
        <v>0</v>
      </c>
      <c r="O415" s="171">
        <v>0</v>
      </c>
      <c r="P415" s="171">
        <v>0</v>
      </c>
      <c r="Q415" s="171">
        <v>0</v>
      </c>
      <c r="R415" s="175">
        <v>0</v>
      </c>
      <c r="S415" s="176">
        <f t="shared" si="166"/>
        <v>0</v>
      </c>
      <c r="U415" s="210" t="s">
        <v>19</v>
      </c>
      <c r="V415" s="211">
        <v>0</v>
      </c>
      <c r="W415" s="211">
        <v>0</v>
      </c>
      <c r="X415" s="211">
        <v>0</v>
      </c>
      <c r="Y415" s="211">
        <v>0</v>
      </c>
      <c r="Z415" s="211">
        <v>0</v>
      </c>
      <c r="AA415" s="211">
        <v>0</v>
      </c>
      <c r="AB415" s="211">
        <v>0</v>
      </c>
      <c r="AC415" s="211">
        <v>0</v>
      </c>
      <c r="AD415" s="212">
        <v>0</v>
      </c>
      <c r="AE415" s="212">
        <v>0</v>
      </c>
      <c r="AF415" s="212">
        <v>0</v>
      </c>
      <c r="AG415" s="212">
        <v>0</v>
      </c>
      <c r="AH415" s="212">
        <v>0</v>
      </c>
      <c r="AI415" s="213">
        <f t="shared" si="167"/>
        <v>0</v>
      </c>
      <c r="AJ415" s="131" t="str">
        <f t="shared" si="168"/>
        <v/>
      </c>
      <c r="BA415" s="131"/>
      <c r="BR415" s="131"/>
      <c r="CG415" s="131"/>
    </row>
    <row r="416" spans="1:85">
      <c r="A416" s="162" t="s">
        <v>20</v>
      </c>
      <c r="B416" s="163">
        <v>0</v>
      </c>
      <c r="C416" s="163">
        <v>0</v>
      </c>
      <c r="D416" s="163">
        <v>0</v>
      </c>
      <c r="E416" s="163">
        <v>0</v>
      </c>
      <c r="F416" s="304"/>
      <c r="G416" s="163">
        <v>0</v>
      </c>
      <c r="H416" s="164">
        <v>0</v>
      </c>
      <c r="I416" s="165">
        <f t="shared" si="165"/>
        <v>0</v>
      </c>
      <c r="J416" s="139"/>
      <c r="K416" s="166" t="s">
        <v>20</v>
      </c>
      <c r="L416" s="167">
        <v>0</v>
      </c>
      <c r="M416" s="167">
        <v>0</v>
      </c>
      <c r="N416" s="167">
        <v>0</v>
      </c>
      <c r="O416" s="167">
        <v>0</v>
      </c>
      <c r="P416" s="167">
        <v>0</v>
      </c>
      <c r="Q416" s="167">
        <v>0</v>
      </c>
      <c r="R416" s="168">
        <v>0</v>
      </c>
      <c r="S416" s="169">
        <f t="shared" si="166"/>
        <v>0</v>
      </c>
      <c r="U416" s="207" t="s">
        <v>20</v>
      </c>
      <c r="V416" s="208">
        <v>0</v>
      </c>
      <c r="W416" s="208">
        <v>0</v>
      </c>
      <c r="X416" s="208">
        <v>0</v>
      </c>
      <c r="Y416" s="208">
        <v>0</v>
      </c>
      <c r="Z416" s="208">
        <v>0</v>
      </c>
      <c r="AA416" s="208">
        <v>0</v>
      </c>
      <c r="AB416" s="208">
        <v>0</v>
      </c>
      <c r="AC416" s="208">
        <v>0</v>
      </c>
      <c r="AD416" s="208">
        <v>0</v>
      </c>
      <c r="AE416" s="208">
        <v>0</v>
      </c>
      <c r="AF416" s="208">
        <v>0</v>
      </c>
      <c r="AG416" s="208">
        <v>0</v>
      </c>
      <c r="AH416" s="92">
        <v>0</v>
      </c>
      <c r="AI416" s="209">
        <f t="shared" si="167"/>
        <v>0</v>
      </c>
      <c r="AJ416" s="131" t="str">
        <f t="shared" si="168"/>
        <v/>
      </c>
      <c r="BA416" s="131"/>
      <c r="BR416" s="131"/>
      <c r="CG416" s="131"/>
    </row>
    <row r="417" spans="1:85" ht="15" thickBot="1">
      <c r="A417" s="177" t="s">
        <v>11</v>
      </c>
      <c r="B417" s="178">
        <v>0</v>
      </c>
      <c r="C417" s="178">
        <v>0</v>
      </c>
      <c r="D417" s="178">
        <v>0</v>
      </c>
      <c r="E417" s="178">
        <v>0</v>
      </c>
      <c r="F417" s="305"/>
      <c r="G417" s="178">
        <v>0</v>
      </c>
      <c r="H417" s="179">
        <v>0</v>
      </c>
      <c r="I417" s="180">
        <f t="shared" si="165"/>
        <v>0</v>
      </c>
      <c r="J417" s="139"/>
      <c r="K417" s="181" t="s">
        <v>11</v>
      </c>
      <c r="L417" s="178">
        <v>0</v>
      </c>
      <c r="M417" s="178">
        <v>0</v>
      </c>
      <c r="N417" s="178">
        <v>0</v>
      </c>
      <c r="O417" s="178">
        <v>0</v>
      </c>
      <c r="P417" s="178">
        <v>0</v>
      </c>
      <c r="Q417" s="178">
        <v>0</v>
      </c>
      <c r="R417" s="182">
        <v>0</v>
      </c>
      <c r="S417" s="183">
        <f t="shared" si="166"/>
        <v>0</v>
      </c>
      <c r="U417" s="210" t="s">
        <v>11</v>
      </c>
      <c r="V417" s="211">
        <v>0</v>
      </c>
      <c r="W417" s="211">
        <v>0</v>
      </c>
      <c r="X417" s="211">
        <v>0</v>
      </c>
      <c r="Y417" s="211">
        <v>0</v>
      </c>
      <c r="Z417" s="211">
        <v>0</v>
      </c>
      <c r="AA417" s="211">
        <v>0</v>
      </c>
      <c r="AB417" s="211">
        <v>0</v>
      </c>
      <c r="AC417" s="211">
        <v>0</v>
      </c>
      <c r="AD417" s="212">
        <v>0</v>
      </c>
      <c r="AE417" s="212">
        <v>0</v>
      </c>
      <c r="AF417" s="212">
        <v>0</v>
      </c>
      <c r="AG417" s="212">
        <v>0</v>
      </c>
      <c r="AH417" s="212">
        <v>0</v>
      </c>
      <c r="AI417" s="213">
        <f t="shared" si="167"/>
        <v>0</v>
      </c>
      <c r="AJ417" s="131" t="str">
        <f t="shared" si="168"/>
        <v/>
      </c>
      <c r="BA417" s="131"/>
      <c r="BR417" s="131"/>
      <c r="CG417" s="131"/>
    </row>
    <row r="418" spans="1:85" ht="15">
      <c r="A418" s="184" t="s">
        <v>26</v>
      </c>
      <c r="B418" s="185">
        <f>SUM(B397:B413)</f>
        <v>54.000029959496665</v>
      </c>
      <c r="C418" s="185">
        <f t="shared" ref="C418:I418" si="169">SUM(C397:C413)</f>
        <v>246.5427949784455</v>
      </c>
      <c r="D418" s="185">
        <f t="shared" si="169"/>
        <v>180.5804473077354</v>
      </c>
      <c r="E418" s="185">
        <f t="shared" si="169"/>
        <v>298.56086783826896</v>
      </c>
      <c r="F418" s="185">
        <f t="shared" si="169"/>
        <v>0</v>
      </c>
      <c r="G418" s="185">
        <f t="shared" si="169"/>
        <v>35.883911332070412</v>
      </c>
      <c r="H418" s="187">
        <f t="shared" si="169"/>
        <v>0</v>
      </c>
      <c r="I418" s="144">
        <f t="shared" si="169"/>
        <v>815.56805141601694</v>
      </c>
      <c r="J418" s="139"/>
      <c r="K418" s="186" t="s">
        <v>26</v>
      </c>
      <c r="L418" s="185">
        <f>SUM(L397:L413)</f>
        <v>54.000029959496665</v>
      </c>
      <c r="M418" s="185">
        <f t="shared" ref="M418:S418" si="170">SUM(M397:M413)</f>
        <v>246.5427949784455</v>
      </c>
      <c r="N418" s="185">
        <f t="shared" si="170"/>
        <v>180.5804473077354</v>
      </c>
      <c r="O418" s="185">
        <f t="shared" si="170"/>
        <v>298.56086783826896</v>
      </c>
      <c r="P418" s="185">
        <f t="shared" si="170"/>
        <v>7.1867213229353197</v>
      </c>
      <c r="Q418" s="185">
        <f t="shared" si="170"/>
        <v>35.883911332070412</v>
      </c>
      <c r="R418" s="187">
        <f t="shared" si="170"/>
        <v>0</v>
      </c>
      <c r="S418" s="188">
        <f t="shared" si="170"/>
        <v>822.75477273895228</v>
      </c>
      <c r="T418" s="131" t="str">
        <f>IF(ABS(S418-AI418)&gt;0.01,S418-AI418,"")</f>
        <v/>
      </c>
      <c r="U418" s="214" t="s">
        <v>60</v>
      </c>
      <c r="V418" s="215">
        <f>SUM(V397:V413)</f>
        <v>41.992639959752367</v>
      </c>
      <c r="W418" s="215">
        <f t="shared" ref="W418:AH418" si="171">SUM(W397:W413)</f>
        <v>8.7129121642785243</v>
      </c>
      <c r="X418" s="215">
        <f t="shared" si="171"/>
        <v>35.883911332070412</v>
      </c>
      <c r="Y418" s="215">
        <f t="shared" si="171"/>
        <v>246.5427949784455</v>
      </c>
      <c r="Z418" s="215">
        <f t="shared" si="171"/>
        <v>180.5804473077354</v>
      </c>
      <c r="AA418" s="215">
        <f t="shared" si="171"/>
        <v>297.86761009043551</v>
      </c>
      <c r="AB418" s="215">
        <f t="shared" si="171"/>
        <v>7.1867213229353197</v>
      </c>
      <c r="AC418" s="215">
        <f t="shared" si="171"/>
        <v>3.9877355832992532</v>
      </c>
      <c r="AD418" s="216">
        <f t="shared" si="171"/>
        <v>3.2944778354657749</v>
      </c>
      <c r="AE418" s="216">
        <f t="shared" si="171"/>
        <v>0</v>
      </c>
      <c r="AF418" s="216">
        <f t="shared" si="171"/>
        <v>0</v>
      </c>
      <c r="AG418" s="216">
        <f t="shared" si="171"/>
        <v>0</v>
      </c>
      <c r="AH418" s="216">
        <f t="shared" si="171"/>
        <v>0.69325774783347838</v>
      </c>
      <c r="AI418" s="217">
        <f>SUM(V418:AC418)</f>
        <v>822.75477273895228</v>
      </c>
      <c r="AJ418" s="131" t="str">
        <f t="shared" si="168"/>
        <v/>
      </c>
      <c r="BA418" s="131"/>
      <c r="BR418" s="131"/>
      <c r="CG418" s="131"/>
    </row>
    <row r="419" spans="1:85" s="2" customFormat="1" ht="15" thickBot="1">
      <c r="A419" s="15" t="s">
        <v>100</v>
      </c>
      <c r="B419" s="100">
        <f>IF($I418=0,"-",B418/$I418)</f>
        <v>6.6211556308195224E-2</v>
      </c>
      <c r="C419" s="100">
        <f t="shared" ref="C419:H419" si="172">IF($I418=0,"-",C418/$I418)</f>
        <v>0.30229579806417078</v>
      </c>
      <c r="D419" s="100">
        <f t="shared" si="172"/>
        <v>0.22141677447296457</v>
      </c>
      <c r="E419" s="100">
        <f t="shared" si="172"/>
        <v>0.36607719897793622</v>
      </c>
      <c r="F419" s="100">
        <f t="shared" si="172"/>
        <v>0</v>
      </c>
      <c r="G419" s="100">
        <f t="shared" si="172"/>
        <v>4.3998672176733193E-2</v>
      </c>
      <c r="H419" s="101">
        <f t="shared" si="172"/>
        <v>0</v>
      </c>
      <c r="I419" s="102">
        <f>SUM(B419:H419)</f>
        <v>1</v>
      </c>
      <c r="J419" s="131"/>
      <c r="K419" s="27" t="s">
        <v>100</v>
      </c>
      <c r="L419" s="76">
        <f t="shared" ref="L419:R419" si="173">IF($S418=0,"-",L418/$S418)</f>
        <v>6.5633201712984854E-2</v>
      </c>
      <c r="M419" s="76">
        <f t="shared" si="173"/>
        <v>0.29965525955893763</v>
      </c>
      <c r="N419" s="76">
        <f t="shared" si="173"/>
        <v>0.21948271014774273</v>
      </c>
      <c r="O419" s="76">
        <f t="shared" si="173"/>
        <v>0.36287953316193988</v>
      </c>
      <c r="P419" s="76">
        <f t="shared" si="173"/>
        <v>8.7349494175654671E-3</v>
      </c>
      <c r="Q419" s="76">
        <f t="shared" si="173"/>
        <v>4.3614346000829383E-2</v>
      </c>
      <c r="R419" s="77">
        <f t="shared" si="173"/>
        <v>0</v>
      </c>
      <c r="S419" s="78">
        <f>SUM(L419:R419)</f>
        <v>1</v>
      </c>
      <c r="U419" s="36" t="s">
        <v>100</v>
      </c>
      <c r="V419" s="103">
        <f>+V418/$AI418</f>
        <v>5.103907184878282E-2</v>
      </c>
      <c r="W419" s="103">
        <f t="shared" ref="W419:AH419" si="174">+W418/$AI418</f>
        <v>1.0589926005865906E-2</v>
      </c>
      <c r="X419" s="103">
        <f t="shared" si="174"/>
        <v>4.3614346000829383E-2</v>
      </c>
      <c r="Y419" s="103">
        <f t="shared" si="174"/>
        <v>0.29965525955893763</v>
      </c>
      <c r="Z419" s="103">
        <f t="shared" si="174"/>
        <v>0.21948271014774273</v>
      </c>
      <c r="AA419" s="103">
        <f t="shared" si="174"/>
        <v>0.36203692759974354</v>
      </c>
      <c r="AB419" s="103">
        <f t="shared" si="174"/>
        <v>8.7349494175654671E-3</v>
      </c>
      <c r="AC419" s="103">
        <f t="shared" si="174"/>
        <v>4.8468094205325277E-3</v>
      </c>
      <c r="AD419" s="103">
        <f t="shared" si="174"/>
        <v>4.0042038583361257E-3</v>
      </c>
      <c r="AE419" s="103">
        <f t="shared" si="174"/>
        <v>0</v>
      </c>
      <c r="AF419" s="103">
        <f t="shared" si="174"/>
        <v>0</v>
      </c>
      <c r="AG419" s="103">
        <f t="shared" si="174"/>
        <v>0</v>
      </c>
      <c r="AH419" s="103">
        <f t="shared" si="174"/>
        <v>8.4260556219640267E-4</v>
      </c>
      <c r="AI419" s="104">
        <f>SUM(V419:AC419)</f>
        <v>1</v>
      </c>
      <c r="AJ419" s="2" t="str">
        <f t="shared" si="168"/>
        <v/>
      </c>
    </row>
    <row r="420" spans="1:85" ht="15" thickBot="1">
      <c r="A420" s="218"/>
      <c r="B420" s="218"/>
      <c r="C420" s="218"/>
      <c r="D420" s="218"/>
      <c r="E420" s="218"/>
      <c r="F420" s="218"/>
      <c r="G420" s="218"/>
      <c r="H420" s="218"/>
      <c r="I420" s="218"/>
      <c r="K420" s="218"/>
      <c r="L420" s="218"/>
      <c r="M420" s="218"/>
      <c r="N420" s="218"/>
      <c r="O420" s="218"/>
      <c r="P420" s="218"/>
      <c r="Q420" s="218"/>
      <c r="R420" s="218"/>
      <c r="S420" s="218"/>
      <c r="AI420" s="139"/>
      <c r="BA420" s="131"/>
      <c r="BR420" s="131"/>
      <c r="CG420" s="131"/>
    </row>
    <row r="421" spans="1:85" ht="28.5">
      <c r="A421" s="328" t="s">
        <v>40</v>
      </c>
      <c r="B421" s="135" t="s">
        <v>0</v>
      </c>
      <c r="C421" s="135" t="s">
        <v>1</v>
      </c>
      <c r="D421" s="135" t="s">
        <v>2</v>
      </c>
      <c r="E421" s="135" t="s">
        <v>3</v>
      </c>
      <c r="F421" s="135" t="s">
        <v>27</v>
      </c>
      <c r="G421" s="135" t="s">
        <v>4</v>
      </c>
      <c r="H421" s="135" t="s">
        <v>5</v>
      </c>
      <c r="I421" s="136" t="s">
        <v>6</v>
      </c>
      <c r="K421" s="330" t="s">
        <v>40</v>
      </c>
      <c r="L421" s="137" t="s">
        <v>0</v>
      </c>
      <c r="M421" s="137" t="s">
        <v>1</v>
      </c>
      <c r="N421" s="137" t="s">
        <v>2</v>
      </c>
      <c r="O421" s="137" t="s">
        <v>3</v>
      </c>
      <c r="P421" s="137" t="s">
        <v>27</v>
      </c>
      <c r="Q421" s="137" t="s">
        <v>4</v>
      </c>
      <c r="R421" s="137" t="s">
        <v>5</v>
      </c>
      <c r="S421" s="138" t="s">
        <v>6</v>
      </c>
      <c r="U421" s="332" t="s">
        <v>40</v>
      </c>
      <c r="V421" s="190" t="s">
        <v>69</v>
      </c>
      <c r="W421" s="190" t="s">
        <v>70</v>
      </c>
      <c r="X421" s="190" t="s">
        <v>4</v>
      </c>
      <c r="Y421" s="190" t="s">
        <v>1</v>
      </c>
      <c r="Z421" s="190" t="s">
        <v>2</v>
      </c>
      <c r="AA421" s="190" t="s">
        <v>3</v>
      </c>
      <c r="AB421" s="190" t="s">
        <v>52</v>
      </c>
      <c r="AC421" s="190" t="s">
        <v>64</v>
      </c>
      <c r="AD421" s="191" t="s">
        <v>72</v>
      </c>
      <c r="AE421" s="191" t="s">
        <v>79</v>
      </c>
      <c r="AF421" s="191" t="s">
        <v>73</v>
      </c>
      <c r="AG421" s="191" t="s">
        <v>80</v>
      </c>
      <c r="AH421" s="191" t="s">
        <v>81</v>
      </c>
      <c r="AI421" s="192" t="s">
        <v>60</v>
      </c>
      <c r="BA421" s="131"/>
      <c r="BR421" s="131"/>
      <c r="CG421" s="131"/>
    </row>
    <row r="422" spans="1:85" ht="15">
      <c r="A422" s="329" t="s">
        <v>40</v>
      </c>
      <c r="B422" s="294" t="s">
        <v>109</v>
      </c>
      <c r="C422" s="295"/>
      <c r="D422" s="295"/>
      <c r="E422" s="295"/>
      <c r="F422" s="295"/>
      <c r="G422" s="295"/>
      <c r="H422" s="295"/>
      <c r="I422" s="296"/>
      <c r="K422" s="331" t="s">
        <v>40</v>
      </c>
      <c r="L422" s="297" t="s">
        <v>109</v>
      </c>
      <c r="M422" s="298"/>
      <c r="N422" s="298"/>
      <c r="O422" s="298"/>
      <c r="P422" s="298"/>
      <c r="Q422" s="298"/>
      <c r="R422" s="298"/>
      <c r="S422" s="299"/>
      <c r="U422" s="333" t="s">
        <v>40</v>
      </c>
      <c r="V422" s="326" t="s">
        <v>109</v>
      </c>
      <c r="W422" s="326"/>
      <c r="X422" s="326"/>
      <c r="Y422" s="326"/>
      <c r="Z422" s="326"/>
      <c r="AA422" s="326"/>
      <c r="AB422" s="326"/>
      <c r="AC422" s="326"/>
      <c r="AD422" s="326"/>
      <c r="AE422" s="326"/>
      <c r="AF422" s="326"/>
      <c r="AG422" s="326"/>
      <c r="AH422" s="326"/>
      <c r="AI422" s="327"/>
      <c r="BA422" s="131"/>
      <c r="BR422" s="131"/>
      <c r="CG422" s="131"/>
    </row>
    <row r="423" spans="1:85" ht="15">
      <c r="A423" s="141" t="s">
        <v>7</v>
      </c>
      <c r="B423" s="142">
        <v>0</v>
      </c>
      <c r="C423" s="142">
        <v>0</v>
      </c>
      <c r="D423" s="142">
        <v>0</v>
      </c>
      <c r="E423" s="142">
        <v>0</v>
      </c>
      <c r="F423" s="303"/>
      <c r="G423" s="142">
        <v>0</v>
      </c>
      <c r="H423" s="143">
        <v>0</v>
      </c>
      <c r="I423" s="144">
        <f>SUM(B423:H423)</f>
        <v>0</v>
      </c>
      <c r="J423" s="139"/>
      <c r="K423" s="193" t="s">
        <v>7</v>
      </c>
      <c r="L423" s="142">
        <v>0</v>
      </c>
      <c r="M423" s="142">
        <v>0</v>
      </c>
      <c r="N423" s="142">
        <v>0</v>
      </c>
      <c r="O423" s="142">
        <v>0</v>
      </c>
      <c r="P423" s="142">
        <v>0</v>
      </c>
      <c r="Q423" s="142">
        <v>0</v>
      </c>
      <c r="R423" s="194">
        <v>0</v>
      </c>
      <c r="S423" s="195">
        <f>SUM(L423:R423)</f>
        <v>0</v>
      </c>
      <c r="U423" s="196" t="s">
        <v>7</v>
      </c>
      <c r="V423" s="197">
        <v>0</v>
      </c>
      <c r="W423" s="197">
        <v>0</v>
      </c>
      <c r="X423" s="197">
        <v>0</v>
      </c>
      <c r="Y423" s="197">
        <v>0</v>
      </c>
      <c r="Z423" s="197">
        <v>0</v>
      </c>
      <c r="AA423" s="197">
        <v>0</v>
      </c>
      <c r="AB423" s="197">
        <v>0</v>
      </c>
      <c r="AC423" s="198">
        <v>0</v>
      </c>
      <c r="AD423" s="199">
        <v>0</v>
      </c>
      <c r="AE423" s="199">
        <v>0</v>
      </c>
      <c r="AF423" s="199">
        <v>0</v>
      </c>
      <c r="AG423" s="199">
        <v>0</v>
      </c>
      <c r="AH423" s="199">
        <v>0</v>
      </c>
      <c r="AI423" s="200">
        <f>SUM(V423:AC423)</f>
        <v>0</v>
      </c>
      <c r="AJ423" s="131" t="str">
        <f>IF(ABS(S423-AI423)&gt;0.001,S423-AI423,"")</f>
        <v/>
      </c>
      <c r="BA423" s="131"/>
      <c r="BR423" s="131"/>
      <c r="CG423" s="131"/>
    </row>
    <row r="424" spans="1:85" ht="15">
      <c r="A424" s="149" t="s">
        <v>8</v>
      </c>
      <c r="B424" s="150">
        <v>0</v>
      </c>
      <c r="C424" s="150">
        <v>0</v>
      </c>
      <c r="D424" s="150">
        <v>0</v>
      </c>
      <c r="E424" s="150">
        <v>0</v>
      </c>
      <c r="F424" s="304"/>
      <c r="G424" s="150">
        <v>0</v>
      </c>
      <c r="H424" s="151">
        <v>0</v>
      </c>
      <c r="I424" s="152">
        <f t="shared" ref="I424:I443" si="175">SUM(B424:H424)</f>
        <v>0</v>
      </c>
      <c r="J424" s="139"/>
      <c r="K424" s="153" t="s">
        <v>8</v>
      </c>
      <c r="L424" s="154">
        <v>0</v>
      </c>
      <c r="M424" s="154">
        <v>0</v>
      </c>
      <c r="N424" s="154">
        <v>0</v>
      </c>
      <c r="O424" s="154">
        <v>0</v>
      </c>
      <c r="P424" s="154">
        <v>0</v>
      </c>
      <c r="Q424" s="154">
        <v>0</v>
      </c>
      <c r="R424" s="155">
        <v>0</v>
      </c>
      <c r="S424" s="156">
        <f t="shared" ref="S424:S443" si="176">SUM(L424:R424)</f>
        <v>0</v>
      </c>
      <c r="U424" s="201" t="s">
        <v>8</v>
      </c>
      <c r="V424" s="202">
        <v>0</v>
      </c>
      <c r="W424" s="202">
        <v>0</v>
      </c>
      <c r="X424" s="202">
        <v>0</v>
      </c>
      <c r="Y424" s="202">
        <v>0</v>
      </c>
      <c r="Z424" s="202">
        <v>0</v>
      </c>
      <c r="AA424" s="202">
        <v>0</v>
      </c>
      <c r="AB424" s="202">
        <v>0</v>
      </c>
      <c r="AC424" s="203">
        <v>0</v>
      </c>
      <c r="AD424" s="202">
        <v>0</v>
      </c>
      <c r="AE424" s="202">
        <v>0</v>
      </c>
      <c r="AF424" s="202">
        <v>0</v>
      </c>
      <c r="AG424" s="202">
        <v>0</v>
      </c>
      <c r="AH424" s="202">
        <v>0</v>
      </c>
      <c r="AI424" s="204">
        <f t="shared" ref="AI424:AI443" si="177">SUM(V424:AC424)</f>
        <v>0</v>
      </c>
      <c r="AJ424" s="131" t="str">
        <f t="shared" ref="AJ424:AJ445" si="178">IF(ABS(S424-AI424)&gt;0.001,S424-AI424,"")</f>
        <v/>
      </c>
      <c r="BA424" s="131"/>
      <c r="BR424" s="131"/>
      <c r="CG424" s="131"/>
    </row>
    <row r="425" spans="1:85" ht="15">
      <c r="A425" s="157" t="s">
        <v>10</v>
      </c>
      <c r="B425" s="146">
        <v>0</v>
      </c>
      <c r="C425" s="146">
        <v>0</v>
      </c>
      <c r="D425" s="146">
        <v>0</v>
      </c>
      <c r="E425" s="146">
        <v>0</v>
      </c>
      <c r="F425" s="304"/>
      <c r="G425" s="146">
        <v>0</v>
      </c>
      <c r="H425" s="158">
        <v>0</v>
      </c>
      <c r="I425" s="144">
        <f t="shared" si="175"/>
        <v>0</v>
      </c>
      <c r="J425" s="139"/>
      <c r="K425" s="159" t="s">
        <v>10</v>
      </c>
      <c r="L425" s="146">
        <v>0</v>
      </c>
      <c r="M425" s="146">
        <v>0</v>
      </c>
      <c r="N425" s="146">
        <v>0</v>
      </c>
      <c r="O425" s="146">
        <v>0</v>
      </c>
      <c r="P425" s="146">
        <v>0</v>
      </c>
      <c r="Q425" s="146">
        <v>0</v>
      </c>
      <c r="R425" s="147">
        <v>0</v>
      </c>
      <c r="S425" s="148">
        <f t="shared" si="176"/>
        <v>0</v>
      </c>
      <c r="U425" s="205" t="s">
        <v>10</v>
      </c>
      <c r="V425" s="197">
        <v>0</v>
      </c>
      <c r="W425" s="197">
        <v>0</v>
      </c>
      <c r="X425" s="197">
        <v>0</v>
      </c>
      <c r="Y425" s="197">
        <v>0</v>
      </c>
      <c r="Z425" s="197">
        <v>0</v>
      </c>
      <c r="AA425" s="197">
        <v>0</v>
      </c>
      <c r="AB425" s="197">
        <v>0</v>
      </c>
      <c r="AC425" s="198">
        <v>0</v>
      </c>
      <c r="AD425" s="199">
        <v>0</v>
      </c>
      <c r="AE425" s="199">
        <v>0</v>
      </c>
      <c r="AF425" s="199">
        <v>0</v>
      </c>
      <c r="AG425" s="199">
        <v>0</v>
      </c>
      <c r="AH425" s="199">
        <v>0</v>
      </c>
      <c r="AI425" s="200">
        <f t="shared" si="177"/>
        <v>0</v>
      </c>
      <c r="AJ425" s="131" t="str">
        <f t="shared" si="178"/>
        <v/>
      </c>
      <c r="BA425" s="131"/>
      <c r="BR425" s="131"/>
      <c r="CG425" s="131"/>
    </row>
    <row r="426" spans="1:85" ht="15">
      <c r="A426" s="149" t="s">
        <v>53</v>
      </c>
      <c r="B426" s="150">
        <v>0</v>
      </c>
      <c r="C426" s="150">
        <v>0</v>
      </c>
      <c r="D426" s="150">
        <v>0</v>
      </c>
      <c r="E426" s="150">
        <v>0</v>
      </c>
      <c r="F426" s="304"/>
      <c r="G426" s="150">
        <v>0</v>
      </c>
      <c r="H426" s="151">
        <v>0</v>
      </c>
      <c r="I426" s="152">
        <f t="shared" si="175"/>
        <v>0</v>
      </c>
      <c r="J426" s="139"/>
      <c r="K426" s="153" t="s">
        <v>53</v>
      </c>
      <c r="L426" s="154">
        <v>0</v>
      </c>
      <c r="M426" s="154">
        <v>0</v>
      </c>
      <c r="N426" s="154">
        <v>0</v>
      </c>
      <c r="O426" s="154">
        <v>0</v>
      </c>
      <c r="P426" s="154">
        <v>0</v>
      </c>
      <c r="Q426" s="154">
        <v>0</v>
      </c>
      <c r="R426" s="155">
        <v>0</v>
      </c>
      <c r="S426" s="156">
        <f t="shared" si="176"/>
        <v>0</v>
      </c>
      <c r="U426" s="201" t="s">
        <v>53</v>
      </c>
      <c r="V426" s="202">
        <v>0</v>
      </c>
      <c r="W426" s="202">
        <v>0</v>
      </c>
      <c r="X426" s="202">
        <v>0</v>
      </c>
      <c r="Y426" s="202">
        <v>0</v>
      </c>
      <c r="Z426" s="202">
        <v>0</v>
      </c>
      <c r="AA426" s="202">
        <v>0</v>
      </c>
      <c r="AB426" s="202">
        <v>0</v>
      </c>
      <c r="AC426" s="203">
        <v>0</v>
      </c>
      <c r="AD426" s="202">
        <v>0</v>
      </c>
      <c r="AE426" s="202">
        <v>0</v>
      </c>
      <c r="AF426" s="202">
        <v>0</v>
      </c>
      <c r="AG426" s="202">
        <v>0</v>
      </c>
      <c r="AH426" s="202">
        <v>0</v>
      </c>
      <c r="AI426" s="204">
        <f t="shared" si="177"/>
        <v>0</v>
      </c>
      <c r="AJ426" s="131" t="str">
        <f t="shared" si="178"/>
        <v/>
      </c>
      <c r="BA426" s="131"/>
      <c r="BR426" s="131"/>
      <c r="CG426" s="131"/>
    </row>
    <row r="427" spans="1:85" ht="15">
      <c r="A427" s="157" t="s">
        <v>16</v>
      </c>
      <c r="B427" s="146">
        <v>3.2926616214733766</v>
      </c>
      <c r="C427" s="146">
        <v>0</v>
      </c>
      <c r="D427" s="146">
        <v>1.0237284050103588</v>
      </c>
      <c r="E427" s="146">
        <v>0</v>
      </c>
      <c r="F427" s="304"/>
      <c r="G427" s="146">
        <v>0</v>
      </c>
      <c r="H427" s="158">
        <v>0</v>
      </c>
      <c r="I427" s="144">
        <f t="shared" si="175"/>
        <v>4.3163900264837354</v>
      </c>
      <c r="J427" s="139"/>
      <c r="K427" s="159" t="s">
        <v>16</v>
      </c>
      <c r="L427" s="146">
        <v>3.2926616214733766</v>
      </c>
      <c r="M427" s="146">
        <v>0</v>
      </c>
      <c r="N427" s="146">
        <v>1.0237284050103588</v>
      </c>
      <c r="O427" s="146">
        <v>0</v>
      </c>
      <c r="P427" s="146">
        <v>0</v>
      </c>
      <c r="Q427" s="146">
        <v>0</v>
      </c>
      <c r="R427" s="147">
        <v>0</v>
      </c>
      <c r="S427" s="148">
        <f t="shared" si="176"/>
        <v>4.3163900264837354</v>
      </c>
      <c r="U427" s="205" t="s">
        <v>16</v>
      </c>
      <c r="V427" s="197">
        <v>3.2926616214733766</v>
      </c>
      <c r="W427" s="197">
        <v>0</v>
      </c>
      <c r="X427" s="197">
        <v>0</v>
      </c>
      <c r="Y427" s="197">
        <v>0</v>
      </c>
      <c r="Z427" s="197">
        <v>1.0237284050103588</v>
      </c>
      <c r="AA427" s="197">
        <v>0</v>
      </c>
      <c r="AB427" s="197">
        <v>0</v>
      </c>
      <c r="AC427" s="198">
        <v>0</v>
      </c>
      <c r="AD427" s="199">
        <v>0</v>
      </c>
      <c r="AE427" s="199">
        <v>0</v>
      </c>
      <c r="AF427" s="199">
        <v>0</v>
      </c>
      <c r="AG427" s="199">
        <v>0</v>
      </c>
      <c r="AH427" s="199">
        <v>0</v>
      </c>
      <c r="AI427" s="200">
        <f t="shared" si="177"/>
        <v>4.3163900264837354</v>
      </c>
      <c r="AJ427" s="131" t="str">
        <f t="shared" si="178"/>
        <v/>
      </c>
      <c r="BA427" s="131"/>
      <c r="BR427" s="131"/>
      <c r="CG427" s="131"/>
    </row>
    <row r="428" spans="1:85" ht="15">
      <c r="A428" s="149" t="s">
        <v>15</v>
      </c>
      <c r="B428" s="150">
        <v>0.11447438207137672</v>
      </c>
      <c r="C428" s="150">
        <v>0</v>
      </c>
      <c r="D428" s="150">
        <v>0</v>
      </c>
      <c r="E428" s="150">
        <v>0</v>
      </c>
      <c r="F428" s="304"/>
      <c r="G428" s="150">
        <v>0</v>
      </c>
      <c r="H428" s="151">
        <v>0</v>
      </c>
      <c r="I428" s="152">
        <f t="shared" si="175"/>
        <v>0.11447438207137672</v>
      </c>
      <c r="J428" s="139"/>
      <c r="K428" s="153" t="s">
        <v>15</v>
      </c>
      <c r="L428" s="154">
        <v>0.11447438207137672</v>
      </c>
      <c r="M428" s="154">
        <v>0</v>
      </c>
      <c r="N428" s="154">
        <v>0</v>
      </c>
      <c r="O428" s="154">
        <v>0</v>
      </c>
      <c r="P428" s="154">
        <v>0</v>
      </c>
      <c r="Q428" s="154">
        <v>0</v>
      </c>
      <c r="R428" s="155">
        <v>0</v>
      </c>
      <c r="S428" s="156">
        <f t="shared" si="176"/>
        <v>0.11447438207137672</v>
      </c>
      <c r="U428" s="201" t="s">
        <v>54</v>
      </c>
      <c r="V428" s="202">
        <v>9.7303224760670215E-2</v>
      </c>
      <c r="W428" s="202">
        <v>0</v>
      </c>
      <c r="X428" s="202">
        <v>0</v>
      </c>
      <c r="Y428" s="202">
        <v>0</v>
      </c>
      <c r="Z428" s="202">
        <v>0</v>
      </c>
      <c r="AA428" s="202">
        <v>0</v>
      </c>
      <c r="AB428" s="202">
        <v>0</v>
      </c>
      <c r="AC428" s="203">
        <v>1.7171157310706509E-2</v>
      </c>
      <c r="AD428" s="202">
        <v>1.7171157310706509E-2</v>
      </c>
      <c r="AE428" s="202">
        <v>0</v>
      </c>
      <c r="AF428" s="202">
        <v>0</v>
      </c>
      <c r="AG428" s="202">
        <v>0</v>
      </c>
      <c r="AH428" s="202">
        <v>0</v>
      </c>
      <c r="AI428" s="204">
        <f t="shared" si="177"/>
        <v>0.11447438207137672</v>
      </c>
      <c r="AJ428" s="131" t="str">
        <f t="shared" si="178"/>
        <v/>
      </c>
      <c r="BA428" s="131"/>
      <c r="BR428" s="131"/>
      <c r="CG428" s="131"/>
    </row>
    <row r="429" spans="1:85" ht="15">
      <c r="A429" s="157" t="s">
        <v>55</v>
      </c>
      <c r="B429" s="146">
        <v>0</v>
      </c>
      <c r="C429" s="146">
        <v>0</v>
      </c>
      <c r="D429" s="146">
        <v>0</v>
      </c>
      <c r="E429" s="146">
        <v>0.61719940049288347</v>
      </c>
      <c r="F429" s="304"/>
      <c r="G429" s="146">
        <v>0</v>
      </c>
      <c r="H429" s="158">
        <v>0</v>
      </c>
      <c r="I429" s="144">
        <f t="shared" si="175"/>
        <v>0.61719940049288347</v>
      </c>
      <c r="J429" s="139"/>
      <c r="K429" s="159" t="s">
        <v>55</v>
      </c>
      <c r="L429" s="146">
        <v>0</v>
      </c>
      <c r="M429" s="146">
        <v>0</v>
      </c>
      <c r="N429" s="146">
        <v>0</v>
      </c>
      <c r="O429" s="146">
        <v>0.61719940049288347</v>
      </c>
      <c r="P429" s="146">
        <v>21.975227859133682</v>
      </c>
      <c r="Q429" s="146">
        <v>0</v>
      </c>
      <c r="R429" s="147">
        <v>0</v>
      </c>
      <c r="S429" s="148">
        <f t="shared" si="176"/>
        <v>22.592427259626565</v>
      </c>
      <c r="U429" s="205" t="s">
        <v>55</v>
      </c>
      <c r="V429" s="197">
        <v>0</v>
      </c>
      <c r="W429" s="197">
        <v>0</v>
      </c>
      <c r="X429" s="197">
        <v>0</v>
      </c>
      <c r="Y429" s="197">
        <v>0</v>
      </c>
      <c r="Z429" s="197">
        <v>0</v>
      </c>
      <c r="AA429" s="197">
        <v>1.6923628840176431E-2</v>
      </c>
      <c r="AB429" s="197">
        <v>21.975227859133682</v>
      </c>
      <c r="AC429" s="198">
        <v>0.60027577165270707</v>
      </c>
      <c r="AD429" s="197">
        <v>0</v>
      </c>
      <c r="AE429" s="197">
        <v>0</v>
      </c>
      <c r="AF429" s="197">
        <v>0</v>
      </c>
      <c r="AG429" s="197">
        <v>0</v>
      </c>
      <c r="AH429" s="197">
        <v>0.60027577165270707</v>
      </c>
      <c r="AI429" s="200">
        <f t="shared" si="177"/>
        <v>22.592427259626565</v>
      </c>
      <c r="AJ429" s="131" t="str">
        <f t="shared" si="178"/>
        <v/>
      </c>
      <c r="BA429" s="131"/>
      <c r="BR429" s="131"/>
      <c r="CG429" s="131"/>
    </row>
    <row r="430" spans="1:85" ht="15">
      <c r="A430" s="149" t="s">
        <v>12</v>
      </c>
      <c r="B430" s="150">
        <v>0</v>
      </c>
      <c r="C430" s="150">
        <v>0</v>
      </c>
      <c r="D430" s="150">
        <v>0</v>
      </c>
      <c r="E430" s="150">
        <v>0</v>
      </c>
      <c r="F430" s="304"/>
      <c r="G430" s="150">
        <v>0</v>
      </c>
      <c r="H430" s="151">
        <v>0</v>
      </c>
      <c r="I430" s="152">
        <f t="shared" si="175"/>
        <v>0</v>
      </c>
      <c r="J430" s="139"/>
      <c r="K430" s="153" t="s">
        <v>12</v>
      </c>
      <c r="L430" s="154">
        <v>0</v>
      </c>
      <c r="M430" s="154">
        <v>0</v>
      </c>
      <c r="N430" s="154">
        <v>0</v>
      </c>
      <c r="O430" s="154">
        <v>0</v>
      </c>
      <c r="P430" s="154">
        <v>2.1522190583748069</v>
      </c>
      <c r="Q430" s="154">
        <v>0</v>
      </c>
      <c r="R430" s="155">
        <v>0</v>
      </c>
      <c r="S430" s="156">
        <f t="shared" si="176"/>
        <v>2.1522190583748069</v>
      </c>
      <c r="U430" s="201" t="s">
        <v>12</v>
      </c>
      <c r="V430" s="202">
        <v>0</v>
      </c>
      <c r="W430" s="202">
        <v>0</v>
      </c>
      <c r="X430" s="202">
        <v>0</v>
      </c>
      <c r="Y430" s="202">
        <v>0</v>
      </c>
      <c r="Z430" s="202">
        <v>0</v>
      </c>
      <c r="AA430" s="202">
        <v>0</v>
      </c>
      <c r="AB430" s="202">
        <v>2.1522190583748069</v>
      </c>
      <c r="AC430" s="203">
        <v>0</v>
      </c>
      <c r="AD430" s="202">
        <v>0</v>
      </c>
      <c r="AE430" s="202">
        <v>0</v>
      </c>
      <c r="AF430" s="202">
        <v>0</v>
      </c>
      <c r="AG430" s="202">
        <v>0</v>
      </c>
      <c r="AH430" s="202">
        <v>0</v>
      </c>
      <c r="AI430" s="204">
        <f t="shared" si="177"/>
        <v>2.1522190583748069</v>
      </c>
      <c r="AJ430" s="131" t="str">
        <f t="shared" si="178"/>
        <v/>
      </c>
      <c r="BA430" s="131"/>
      <c r="BR430" s="131"/>
      <c r="CG430" s="131"/>
    </row>
    <row r="431" spans="1:85" ht="15">
      <c r="A431" s="157" t="s">
        <v>56</v>
      </c>
      <c r="B431" s="146">
        <v>0</v>
      </c>
      <c r="C431" s="146">
        <v>0</v>
      </c>
      <c r="D431" s="146">
        <v>0</v>
      </c>
      <c r="E431" s="146">
        <v>0</v>
      </c>
      <c r="F431" s="304"/>
      <c r="G431" s="146">
        <v>0</v>
      </c>
      <c r="H431" s="158">
        <v>0</v>
      </c>
      <c r="I431" s="144">
        <f t="shared" si="175"/>
        <v>0</v>
      </c>
      <c r="J431" s="139"/>
      <c r="K431" s="159" t="s">
        <v>56</v>
      </c>
      <c r="L431" s="146">
        <v>0</v>
      </c>
      <c r="M431" s="146">
        <v>0</v>
      </c>
      <c r="N431" s="146">
        <v>0</v>
      </c>
      <c r="O431" s="146">
        <v>0</v>
      </c>
      <c r="P431" s="146">
        <v>0</v>
      </c>
      <c r="Q431" s="146">
        <v>0</v>
      </c>
      <c r="R431" s="147">
        <v>0</v>
      </c>
      <c r="S431" s="148">
        <f t="shared" si="176"/>
        <v>0</v>
      </c>
      <c r="U431" s="205" t="s">
        <v>56</v>
      </c>
      <c r="V431" s="197">
        <v>0</v>
      </c>
      <c r="W431" s="197">
        <v>0</v>
      </c>
      <c r="X431" s="197">
        <v>0</v>
      </c>
      <c r="Y431" s="197">
        <v>0</v>
      </c>
      <c r="Z431" s="197">
        <v>0</v>
      </c>
      <c r="AA431" s="197">
        <v>0</v>
      </c>
      <c r="AB431" s="197">
        <v>0</v>
      </c>
      <c r="AC431" s="198">
        <v>0</v>
      </c>
      <c r="AD431" s="197">
        <v>0</v>
      </c>
      <c r="AE431" s="197">
        <v>0</v>
      </c>
      <c r="AF431" s="197">
        <v>0</v>
      </c>
      <c r="AG431" s="197">
        <v>0</v>
      </c>
      <c r="AH431" s="197">
        <v>0</v>
      </c>
      <c r="AI431" s="200">
        <f t="shared" si="177"/>
        <v>0</v>
      </c>
      <c r="AJ431" s="131" t="str">
        <f t="shared" si="178"/>
        <v/>
      </c>
      <c r="BA431" s="131"/>
      <c r="BR431" s="131"/>
      <c r="CG431" s="131"/>
    </row>
    <row r="432" spans="1:85" ht="15">
      <c r="A432" s="149" t="s">
        <v>17</v>
      </c>
      <c r="B432" s="150">
        <v>1.7668085242793657E-2</v>
      </c>
      <c r="C432" s="150">
        <v>0</v>
      </c>
      <c r="D432" s="150">
        <v>0.23148404047194732</v>
      </c>
      <c r="E432" s="150">
        <v>2.2293911197270654E-2</v>
      </c>
      <c r="F432" s="304"/>
      <c r="G432" s="150">
        <v>0</v>
      </c>
      <c r="H432" s="151">
        <v>0</v>
      </c>
      <c r="I432" s="152">
        <f t="shared" si="175"/>
        <v>0.27144603691201163</v>
      </c>
      <c r="J432" s="139"/>
      <c r="K432" s="153" t="s">
        <v>17</v>
      </c>
      <c r="L432" s="154">
        <v>1.7668085242793657E-2</v>
      </c>
      <c r="M432" s="154">
        <v>0</v>
      </c>
      <c r="N432" s="154">
        <v>0.23148404047194732</v>
      </c>
      <c r="O432" s="154">
        <v>2.2293911197270654E-2</v>
      </c>
      <c r="P432" s="154">
        <v>0</v>
      </c>
      <c r="Q432" s="154">
        <v>0</v>
      </c>
      <c r="R432" s="155">
        <v>0</v>
      </c>
      <c r="S432" s="156">
        <f t="shared" si="176"/>
        <v>0.27144603691201163</v>
      </c>
      <c r="U432" s="201" t="s">
        <v>17</v>
      </c>
      <c r="V432" s="202">
        <v>1.7668085242793657E-2</v>
      </c>
      <c r="W432" s="202">
        <v>0</v>
      </c>
      <c r="X432" s="202">
        <v>0</v>
      </c>
      <c r="Y432" s="202">
        <v>0</v>
      </c>
      <c r="Z432" s="202">
        <v>0.23148404047194732</v>
      </c>
      <c r="AA432" s="202">
        <v>1.6061895675266963E-3</v>
      </c>
      <c r="AB432" s="202">
        <v>0</v>
      </c>
      <c r="AC432" s="203">
        <v>2.0687721629743958E-2</v>
      </c>
      <c r="AD432" s="202">
        <v>0</v>
      </c>
      <c r="AE432" s="202">
        <v>0</v>
      </c>
      <c r="AF432" s="202">
        <v>0</v>
      </c>
      <c r="AG432" s="202">
        <v>0</v>
      </c>
      <c r="AH432" s="202">
        <v>2.0687721629743958E-2</v>
      </c>
      <c r="AI432" s="204">
        <f t="shared" si="177"/>
        <v>0.27144603691201163</v>
      </c>
      <c r="AJ432" s="131" t="str">
        <f t="shared" si="178"/>
        <v/>
      </c>
      <c r="BA432" s="131"/>
      <c r="BR432" s="131"/>
      <c r="CG432" s="131"/>
    </row>
    <row r="433" spans="1:85" ht="15">
      <c r="A433" s="157" t="s">
        <v>141</v>
      </c>
      <c r="B433" s="146">
        <v>55.163812528443074</v>
      </c>
      <c r="C433" s="146">
        <v>40.812294622586052</v>
      </c>
      <c r="D433" s="146">
        <v>83.447863727501002</v>
      </c>
      <c r="E433" s="146">
        <v>10.454419279156889</v>
      </c>
      <c r="F433" s="304"/>
      <c r="G433" s="146">
        <v>0</v>
      </c>
      <c r="H433" s="158">
        <v>0</v>
      </c>
      <c r="I433" s="144">
        <f t="shared" si="175"/>
        <v>189.87839015768702</v>
      </c>
      <c r="J433" s="139"/>
      <c r="K433" s="159" t="s">
        <v>141</v>
      </c>
      <c r="L433" s="146">
        <v>55.163812528443074</v>
      </c>
      <c r="M433" s="146">
        <v>40.812294622586052</v>
      </c>
      <c r="N433" s="146">
        <v>83.447863727501002</v>
      </c>
      <c r="O433" s="146">
        <v>10.454419279156889</v>
      </c>
      <c r="P433" s="146">
        <v>0</v>
      </c>
      <c r="Q433" s="146">
        <v>0</v>
      </c>
      <c r="R433" s="147">
        <v>0</v>
      </c>
      <c r="S433" s="148">
        <f t="shared" si="176"/>
        <v>189.87839015768702</v>
      </c>
      <c r="U433" s="205" t="s">
        <v>141</v>
      </c>
      <c r="V433" s="197">
        <v>53.019468574025097</v>
      </c>
      <c r="W433" s="197">
        <v>2.1241479171741493</v>
      </c>
      <c r="X433" s="197">
        <v>0</v>
      </c>
      <c r="Y433" s="197">
        <v>40.812294622586052</v>
      </c>
      <c r="Z433" s="197">
        <v>76.190477144041751</v>
      </c>
      <c r="AA433" s="197">
        <v>10.454419279156889</v>
      </c>
      <c r="AB433" s="197">
        <v>0</v>
      </c>
      <c r="AC433" s="198">
        <v>7.2775826207030851</v>
      </c>
      <c r="AD433" s="197">
        <v>2.019603724382589E-2</v>
      </c>
      <c r="AE433" s="197">
        <v>0</v>
      </c>
      <c r="AF433" s="197">
        <v>0</v>
      </c>
      <c r="AG433" s="197">
        <v>7.2573865834592519</v>
      </c>
      <c r="AH433" s="197">
        <v>0</v>
      </c>
      <c r="AI433" s="200">
        <f t="shared" si="177"/>
        <v>189.87839015768702</v>
      </c>
      <c r="AJ433" s="131" t="str">
        <f t="shared" si="178"/>
        <v/>
      </c>
      <c r="BA433" s="131"/>
      <c r="BR433" s="131"/>
      <c r="CG433" s="131"/>
    </row>
    <row r="434" spans="1:85" ht="15">
      <c r="A434" s="149" t="s">
        <v>25</v>
      </c>
      <c r="B434" s="150">
        <v>20.43547247235885</v>
      </c>
      <c r="C434" s="150">
        <v>3.1635454596756079</v>
      </c>
      <c r="D434" s="150">
        <v>26.904815243036172</v>
      </c>
      <c r="E434" s="150">
        <v>248.53478354846868</v>
      </c>
      <c r="F434" s="304"/>
      <c r="G434" s="150">
        <v>28.318828470202028</v>
      </c>
      <c r="H434" s="151">
        <v>0</v>
      </c>
      <c r="I434" s="152">
        <f t="shared" si="175"/>
        <v>327.35744519374134</v>
      </c>
      <c r="J434" s="139"/>
      <c r="K434" s="153" t="s">
        <v>25</v>
      </c>
      <c r="L434" s="154">
        <v>20.43547247235885</v>
      </c>
      <c r="M434" s="154">
        <v>3.1635454596756079</v>
      </c>
      <c r="N434" s="154">
        <v>26.904815243036172</v>
      </c>
      <c r="O434" s="154">
        <v>248.53478354846868</v>
      </c>
      <c r="P434" s="154">
        <v>1.0717021083538742</v>
      </c>
      <c r="Q434" s="154">
        <v>28.318828470202028</v>
      </c>
      <c r="R434" s="155">
        <v>0</v>
      </c>
      <c r="S434" s="156">
        <f t="shared" si="176"/>
        <v>328.4291473020952</v>
      </c>
      <c r="U434" s="201" t="s">
        <v>25</v>
      </c>
      <c r="V434" s="202">
        <v>3.5216533423994179</v>
      </c>
      <c r="W434" s="202">
        <v>16.913819129959432</v>
      </c>
      <c r="X434" s="202">
        <v>28.318828470202028</v>
      </c>
      <c r="Y434" s="202">
        <v>3.1635454596756079</v>
      </c>
      <c r="Z434" s="202">
        <v>26.817918234457903</v>
      </c>
      <c r="AA434" s="202">
        <v>247.79196860869519</v>
      </c>
      <c r="AB434" s="202">
        <v>1.0717021083538742</v>
      </c>
      <c r="AC434" s="203">
        <v>0.82971194835175699</v>
      </c>
      <c r="AD434" s="202">
        <v>0</v>
      </c>
      <c r="AE434" s="202">
        <v>1.2329719994938995E-2</v>
      </c>
      <c r="AF434" s="202">
        <v>0</v>
      </c>
      <c r="AG434" s="202">
        <v>8.6897008578269971E-2</v>
      </c>
      <c r="AH434" s="202">
        <v>0.73048521977854808</v>
      </c>
      <c r="AI434" s="204">
        <f t="shared" si="177"/>
        <v>328.4291473020952</v>
      </c>
      <c r="AJ434" s="131" t="str">
        <f t="shared" si="178"/>
        <v/>
      </c>
      <c r="BA434" s="131"/>
      <c r="BR434" s="131"/>
      <c r="CG434" s="131"/>
    </row>
    <row r="435" spans="1:85" ht="15">
      <c r="A435" s="157" t="s">
        <v>24</v>
      </c>
      <c r="B435" s="146">
        <v>2.0522178431149531</v>
      </c>
      <c r="C435" s="146">
        <v>0.16598491484694139</v>
      </c>
      <c r="D435" s="146">
        <v>2.518432782918743</v>
      </c>
      <c r="E435" s="146">
        <v>0</v>
      </c>
      <c r="F435" s="304"/>
      <c r="G435" s="146">
        <v>0</v>
      </c>
      <c r="H435" s="158">
        <v>0</v>
      </c>
      <c r="I435" s="144">
        <f t="shared" si="175"/>
        <v>4.7366355408806378</v>
      </c>
      <c r="J435" s="139"/>
      <c r="K435" s="159" t="s">
        <v>24</v>
      </c>
      <c r="L435" s="146">
        <v>2.0522178431149531</v>
      </c>
      <c r="M435" s="146">
        <v>0.16598491484694139</v>
      </c>
      <c r="N435" s="146">
        <v>2.518432782918743</v>
      </c>
      <c r="O435" s="146">
        <v>0</v>
      </c>
      <c r="P435" s="146">
        <v>0</v>
      </c>
      <c r="Q435" s="146">
        <v>0</v>
      </c>
      <c r="R435" s="147">
        <v>0</v>
      </c>
      <c r="S435" s="148">
        <f t="shared" si="176"/>
        <v>4.7366355408806378</v>
      </c>
      <c r="U435" s="205" t="s">
        <v>24</v>
      </c>
      <c r="V435" s="197">
        <v>2.0460387623811944</v>
      </c>
      <c r="W435" s="197">
        <v>0</v>
      </c>
      <c r="X435" s="197">
        <v>0</v>
      </c>
      <c r="Y435" s="197">
        <v>0.16598491484694139</v>
      </c>
      <c r="Z435" s="197">
        <v>2.3402949429750368</v>
      </c>
      <c r="AA435" s="197">
        <v>0</v>
      </c>
      <c r="AB435" s="197">
        <v>0</v>
      </c>
      <c r="AC435" s="198">
        <v>0.18431692067746455</v>
      </c>
      <c r="AD435" s="197">
        <v>6.1790807337589407E-3</v>
      </c>
      <c r="AE435" s="197">
        <v>0</v>
      </c>
      <c r="AF435" s="197">
        <v>0</v>
      </c>
      <c r="AG435" s="197">
        <v>0.17813783994370591</v>
      </c>
      <c r="AH435" s="197">
        <v>0</v>
      </c>
      <c r="AI435" s="200">
        <f t="shared" si="177"/>
        <v>4.7366355408806369</v>
      </c>
      <c r="AJ435" s="131" t="str">
        <f t="shared" si="178"/>
        <v/>
      </c>
      <c r="BA435" s="131"/>
      <c r="BR435" s="131"/>
      <c r="CG435" s="131"/>
    </row>
    <row r="436" spans="1:85" ht="15">
      <c r="A436" s="149" t="s">
        <v>57</v>
      </c>
      <c r="B436" s="150">
        <v>0.58032174885556131</v>
      </c>
      <c r="C436" s="150">
        <v>0</v>
      </c>
      <c r="D436" s="150">
        <v>0</v>
      </c>
      <c r="E436" s="150">
        <v>0</v>
      </c>
      <c r="F436" s="304"/>
      <c r="G436" s="150">
        <v>0</v>
      </c>
      <c r="H436" s="151">
        <v>0</v>
      </c>
      <c r="I436" s="152">
        <f t="shared" si="175"/>
        <v>0.58032174885556131</v>
      </c>
      <c r="J436" s="139"/>
      <c r="K436" s="153" t="s">
        <v>57</v>
      </c>
      <c r="L436" s="154">
        <v>0.58032174885556131</v>
      </c>
      <c r="M436" s="154">
        <v>0</v>
      </c>
      <c r="N436" s="154">
        <v>0</v>
      </c>
      <c r="O436" s="154">
        <v>0</v>
      </c>
      <c r="P436" s="154">
        <v>0</v>
      </c>
      <c r="Q436" s="154">
        <v>0</v>
      </c>
      <c r="R436" s="155">
        <v>0</v>
      </c>
      <c r="S436" s="156">
        <f t="shared" si="176"/>
        <v>0.58032174885556131</v>
      </c>
      <c r="U436" s="201" t="s">
        <v>57</v>
      </c>
      <c r="V436" s="202">
        <v>0.58032174885556131</v>
      </c>
      <c r="W436" s="202">
        <v>0</v>
      </c>
      <c r="X436" s="202">
        <v>0</v>
      </c>
      <c r="Y436" s="202">
        <v>0</v>
      </c>
      <c r="Z436" s="202">
        <v>0</v>
      </c>
      <c r="AA436" s="202">
        <v>0</v>
      </c>
      <c r="AB436" s="202">
        <v>0</v>
      </c>
      <c r="AC436" s="203">
        <v>0</v>
      </c>
      <c r="AD436" s="202">
        <v>0</v>
      </c>
      <c r="AE436" s="202">
        <v>0</v>
      </c>
      <c r="AF436" s="202">
        <v>0</v>
      </c>
      <c r="AG436" s="202">
        <v>0</v>
      </c>
      <c r="AH436" s="202">
        <v>0</v>
      </c>
      <c r="AI436" s="204">
        <f t="shared" si="177"/>
        <v>0.58032174885556131</v>
      </c>
      <c r="AJ436" s="131" t="str">
        <f t="shared" si="178"/>
        <v/>
      </c>
      <c r="BA436" s="131"/>
      <c r="BR436" s="131"/>
      <c r="CG436" s="131"/>
    </row>
    <row r="437" spans="1:85" ht="15">
      <c r="A437" s="157" t="s">
        <v>22</v>
      </c>
      <c r="B437" s="146">
        <v>9.2295699481163407</v>
      </c>
      <c r="C437" s="146">
        <v>0</v>
      </c>
      <c r="D437" s="146">
        <v>0</v>
      </c>
      <c r="E437" s="146">
        <v>1.1420165290133543E-2</v>
      </c>
      <c r="F437" s="304"/>
      <c r="G437" s="146">
        <v>0</v>
      </c>
      <c r="H437" s="158">
        <v>0</v>
      </c>
      <c r="I437" s="144">
        <f t="shared" si="175"/>
        <v>9.2409901134064736</v>
      </c>
      <c r="J437" s="139"/>
      <c r="K437" s="159" t="s">
        <v>22</v>
      </c>
      <c r="L437" s="146">
        <v>9.2295699481163407</v>
      </c>
      <c r="M437" s="146">
        <v>0</v>
      </c>
      <c r="N437" s="146">
        <v>0</v>
      </c>
      <c r="O437" s="146">
        <v>1.1420165290133543E-2</v>
      </c>
      <c r="P437" s="146">
        <v>1.3594284745066587</v>
      </c>
      <c r="Q437" s="146">
        <v>0</v>
      </c>
      <c r="R437" s="147">
        <v>0</v>
      </c>
      <c r="S437" s="148">
        <f t="shared" si="176"/>
        <v>10.600418587913133</v>
      </c>
      <c r="U437" s="205" t="s">
        <v>22</v>
      </c>
      <c r="V437" s="197">
        <v>9.2295699481163407</v>
      </c>
      <c r="W437" s="197">
        <v>0</v>
      </c>
      <c r="X437" s="197">
        <v>0</v>
      </c>
      <c r="Y437" s="197">
        <v>0</v>
      </c>
      <c r="Z437" s="197">
        <v>0</v>
      </c>
      <c r="AA437" s="197">
        <v>0</v>
      </c>
      <c r="AB437" s="197">
        <v>1.3594284745066587</v>
      </c>
      <c r="AC437" s="198">
        <v>1.1420165290133543E-2</v>
      </c>
      <c r="AD437" s="197">
        <v>0</v>
      </c>
      <c r="AE437" s="197">
        <v>0</v>
      </c>
      <c r="AF437" s="197">
        <v>0</v>
      </c>
      <c r="AG437" s="197">
        <v>0</v>
      </c>
      <c r="AH437" s="197">
        <v>1.1420165290133543E-2</v>
      </c>
      <c r="AI437" s="200">
        <f t="shared" si="177"/>
        <v>10.600418587913133</v>
      </c>
      <c r="AJ437" s="131" t="str">
        <f t="shared" si="178"/>
        <v/>
      </c>
      <c r="BA437" s="131"/>
      <c r="BR437" s="131"/>
      <c r="CG437" s="131"/>
    </row>
    <row r="438" spans="1:85" ht="15">
      <c r="A438" s="149" t="s">
        <v>21</v>
      </c>
      <c r="B438" s="150">
        <v>1.5100639524617554</v>
      </c>
      <c r="C438" s="150">
        <v>0</v>
      </c>
      <c r="D438" s="150">
        <v>0</v>
      </c>
      <c r="E438" s="150">
        <v>0</v>
      </c>
      <c r="F438" s="304"/>
      <c r="G438" s="150">
        <v>0</v>
      </c>
      <c r="H438" s="151">
        <v>0</v>
      </c>
      <c r="I438" s="152">
        <f t="shared" si="175"/>
        <v>1.5100639524617554</v>
      </c>
      <c r="J438" s="139"/>
      <c r="K438" s="153" t="s">
        <v>21</v>
      </c>
      <c r="L438" s="154">
        <v>1.5100639524617554</v>
      </c>
      <c r="M438" s="154">
        <v>0</v>
      </c>
      <c r="N438" s="154">
        <v>0</v>
      </c>
      <c r="O438" s="154">
        <v>0</v>
      </c>
      <c r="P438" s="154">
        <v>0</v>
      </c>
      <c r="Q438" s="154">
        <v>0</v>
      </c>
      <c r="R438" s="155">
        <v>0</v>
      </c>
      <c r="S438" s="156">
        <f t="shared" si="176"/>
        <v>1.5100639524617554</v>
      </c>
      <c r="U438" s="201" t="s">
        <v>58</v>
      </c>
      <c r="V438" s="202">
        <v>1.5100639524617554</v>
      </c>
      <c r="W438" s="202">
        <v>0</v>
      </c>
      <c r="X438" s="202">
        <v>0</v>
      </c>
      <c r="Y438" s="202">
        <v>0</v>
      </c>
      <c r="Z438" s="202">
        <v>0</v>
      </c>
      <c r="AA438" s="202">
        <v>0</v>
      </c>
      <c r="AB438" s="202">
        <v>0</v>
      </c>
      <c r="AC438" s="203">
        <v>0</v>
      </c>
      <c r="AD438" s="202">
        <v>0</v>
      </c>
      <c r="AE438" s="202">
        <v>0</v>
      </c>
      <c r="AF438" s="202">
        <v>0</v>
      </c>
      <c r="AG438" s="202">
        <v>0</v>
      </c>
      <c r="AH438" s="202">
        <v>0</v>
      </c>
      <c r="AI438" s="204">
        <f t="shared" si="177"/>
        <v>1.5100639524617554</v>
      </c>
      <c r="AJ438" s="131" t="str">
        <f t="shared" si="178"/>
        <v/>
      </c>
      <c r="BA438" s="131"/>
      <c r="BR438" s="131"/>
      <c r="CG438" s="131"/>
    </row>
    <row r="439" spans="1:85" ht="15">
      <c r="A439" s="160" t="s">
        <v>61</v>
      </c>
      <c r="B439" s="146">
        <v>6.3015294943116418E-2</v>
      </c>
      <c r="C439" s="146">
        <v>0</v>
      </c>
      <c r="D439" s="146">
        <v>0</v>
      </c>
      <c r="E439" s="146">
        <v>0</v>
      </c>
      <c r="F439" s="304"/>
      <c r="G439" s="146">
        <v>0</v>
      </c>
      <c r="H439" s="158">
        <v>0</v>
      </c>
      <c r="I439" s="144">
        <f t="shared" si="175"/>
        <v>6.3015294943116418E-2</v>
      </c>
      <c r="J439" s="139"/>
      <c r="K439" s="161" t="s">
        <v>61</v>
      </c>
      <c r="L439" s="146">
        <v>6.3015294943116418E-2</v>
      </c>
      <c r="M439" s="146">
        <v>0</v>
      </c>
      <c r="N439" s="146">
        <v>0</v>
      </c>
      <c r="O439" s="146">
        <v>0</v>
      </c>
      <c r="P439" s="146">
        <v>0</v>
      </c>
      <c r="Q439" s="146">
        <v>0</v>
      </c>
      <c r="R439" s="147">
        <v>0</v>
      </c>
      <c r="S439" s="148">
        <f t="shared" si="176"/>
        <v>6.3015294943116418E-2</v>
      </c>
      <c r="U439" s="206" t="s">
        <v>59</v>
      </c>
      <c r="V439" s="197">
        <v>6.3015294943116418E-2</v>
      </c>
      <c r="W439" s="197">
        <v>0</v>
      </c>
      <c r="X439" s="197">
        <v>0</v>
      </c>
      <c r="Y439" s="197">
        <v>0</v>
      </c>
      <c r="Z439" s="197">
        <v>0</v>
      </c>
      <c r="AA439" s="197">
        <v>0</v>
      </c>
      <c r="AB439" s="197">
        <v>0</v>
      </c>
      <c r="AC439" s="198">
        <v>0</v>
      </c>
      <c r="AD439" s="199">
        <v>0</v>
      </c>
      <c r="AE439" s="199">
        <v>0</v>
      </c>
      <c r="AF439" s="199">
        <v>0</v>
      </c>
      <c r="AG439" s="199">
        <v>0</v>
      </c>
      <c r="AH439" s="199">
        <v>0</v>
      </c>
      <c r="AI439" s="200">
        <f t="shared" si="177"/>
        <v>6.3015294943116418E-2</v>
      </c>
      <c r="AJ439" s="131" t="str">
        <f t="shared" si="178"/>
        <v/>
      </c>
      <c r="BA439" s="131"/>
      <c r="BR439" s="131"/>
      <c r="CG439" s="131"/>
    </row>
    <row r="440" spans="1:85">
      <c r="A440" s="162" t="s">
        <v>23</v>
      </c>
      <c r="B440" s="163">
        <v>6.3015294943116418E-2</v>
      </c>
      <c r="C440" s="163">
        <v>0</v>
      </c>
      <c r="D440" s="163">
        <v>0</v>
      </c>
      <c r="E440" s="163">
        <v>0</v>
      </c>
      <c r="F440" s="304"/>
      <c r="G440" s="163">
        <v>0</v>
      </c>
      <c r="H440" s="164">
        <v>0</v>
      </c>
      <c r="I440" s="165">
        <f t="shared" si="175"/>
        <v>6.3015294943116418E-2</v>
      </c>
      <c r="J440" s="139"/>
      <c r="K440" s="166" t="s">
        <v>23</v>
      </c>
      <c r="L440" s="167">
        <v>6.3015294943116418E-2</v>
      </c>
      <c r="M440" s="167">
        <v>0</v>
      </c>
      <c r="N440" s="167">
        <v>0</v>
      </c>
      <c r="O440" s="167">
        <v>0</v>
      </c>
      <c r="P440" s="167">
        <v>0</v>
      </c>
      <c r="Q440" s="167">
        <v>0</v>
      </c>
      <c r="R440" s="168">
        <v>0</v>
      </c>
      <c r="S440" s="169">
        <f t="shared" si="176"/>
        <v>6.3015294943116418E-2</v>
      </c>
      <c r="U440" s="207" t="s">
        <v>62</v>
      </c>
      <c r="V440" s="208">
        <v>6.3015294943116418E-2</v>
      </c>
      <c r="W440" s="208">
        <v>0</v>
      </c>
      <c r="X440" s="208">
        <v>0</v>
      </c>
      <c r="Y440" s="208">
        <v>0</v>
      </c>
      <c r="Z440" s="208">
        <v>0</v>
      </c>
      <c r="AA440" s="208">
        <v>0</v>
      </c>
      <c r="AB440" s="208">
        <v>0</v>
      </c>
      <c r="AC440" s="208">
        <v>0</v>
      </c>
      <c r="AD440" s="208">
        <v>0</v>
      </c>
      <c r="AE440" s="208">
        <v>0</v>
      </c>
      <c r="AF440" s="208">
        <v>0</v>
      </c>
      <c r="AG440" s="208">
        <v>0</v>
      </c>
      <c r="AH440" s="92">
        <v>0</v>
      </c>
      <c r="AI440" s="209">
        <f t="shared" si="177"/>
        <v>6.3015294943116418E-2</v>
      </c>
      <c r="AJ440" s="131" t="str">
        <f t="shared" si="178"/>
        <v/>
      </c>
      <c r="BA440" s="131"/>
      <c r="BR440" s="131"/>
      <c r="CG440" s="131"/>
    </row>
    <row r="441" spans="1:85">
      <c r="A441" s="170" t="s">
        <v>19</v>
      </c>
      <c r="B441" s="171">
        <v>0</v>
      </c>
      <c r="C441" s="171">
        <v>0</v>
      </c>
      <c r="D441" s="171">
        <v>0</v>
      </c>
      <c r="E441" s="171">
        <v>0</v>
      </c>
      <c r="F441" s="304"/>
      <c r="G441" s="171">
        <v>0</v>
      </c>
      <c r="H441" s="172">
        <v>0</v>
      </c>
      <c r="I441" s="173">
        <f t="shared" si="175"/>
        <v>0</v>
      </c>
      <c r="J441" s="139"/>
      <c r="K441" s="174" t="s">
        <v>19</v>
      </c>
      <c r="L441" s="171">
        <v>0</v>
      </c>
      <c r="M441" s="171">
        <v>0</v>
      </c>
      <c r="N441" s="171">
        <v>0</v>
      </c>
      <c r="O441" s="171">
        <v>0</v>
      </c>
      <c r="P441" s="171">
        <v>0</v>
      </c>
      <c r="Q441" s="171">
        <v>0</v>
      </c>
      <c r="R441" s="175">
        <v>0</v>
      </c>
      <c r="S441" s="176">
        <f t="shared" si="176"/>
        <v>0</v>
      </c>
      <c r="U441" s="210" t="s">
        <v>19</v>
      </c>
      <c r="V441" s="211">
        <v>0</v>
      </c>
      <c r="W441" s="211">
        <v>0</v>
      </c>
      <c r="X441" s="211">
        <v>0</v>
      </c>
      <c r="Y441" s="211">
        <v>0</v>
      </c>
      <c r="Z441" s="211">
        <v>0</v>
      </c>
      <c r="AA441" s="211">
        <v>0</v>
      </c>
      <c r="AB441" s="211">
        <v>0</v>
      </c>
      <c r="AC441" s="211">
        <v>0</v>
      </c>
      <c r="AD441" s="212">
        <v>0</v>
      </c>
      <c r="AE441" s="212">
        <v>0</v>
      </c>
      <c r="AF441" s="212">
        <v>0</v>
      </c>
      <c r="AG441" s="212">
        <v>0</v>
      </c>
      <c r="AH441" s="212">
        <v>0</v>
      </c>
      <c r="AI441" s="213">
        <f t="shared" si="177"/>
        <v>0</v>
      </c>
      <c r="AJ441" s="131" t="str">
        <f t="shared" si="178"/>
        <v/>
      </c>
      <c r="BA441" s="131"/>
      <c r="BR441" s="131"/>
      <c r="CG441" s="131"/>
    </row>
    <row r="442" spans="1:85">
      <c r="A442" s="162" t="s">
        <v>20</v>
      </c>
      <c r="B442" s="163">
        <v>0</v>
      </c>
      <c r="C442" s="163">
        <v>0</v>
      </c>
      <c r="D442" s="163">
        <v>0</v>
      </c>
      <c r="E442" s="163">
        <v>0</v>
      </c>
      <c r="F442" s="304"/>
      <c r="G442" s="163">
        <v>0</v>
      </c>
      <c r="H442" s="164">
        <v>0</v>
      </c>
      <c r="I442" s="165">
        <f t="shared" si="175"/>
        <v>0</v>
      </c>
      <c r="J442" s="139"/>
      <c r="K442" s="166" t="s">
        <v>20</v>
      </c>
      <c r="L442" s="167">
        <v>0</v>
      </c>
      <c r="M442" s="167">
        <v>0</v>
      </c>
      <c r="N442" s="167">
        <v>0</v>
      </c>
      <c r="O442" s="167">
        <v>0</v>
      </c>
      <c r="P442" s="167">
        <v>0</v>
      </c>
      <c r="Q442" s="167">
        <v>0</v>
      </c>
      <c r="R442" s="168">
        <v>0</v>
      </c>
      <c r="S442" s="169">
        <f t="shared" si="176"/>
        <v>0</v>
      </c>
      <c r="U442" s="207" t="s">
        <v>20</v>
      </c>
      <c r="V442" s="208">
        <v>0</v>
      </c>
      <c r="W442" s="208">
        <v>0</v>
      </c>
      <c r="X442" s="208">
        <v>0</v>
      </c>
      <c r="Y442" s="208">
        <v>0</v>
      </c>
      <c r="Z442" s="208">
        <v>0</v>
      </c>
      <c r="AA442" s="208">
        <v>0</v>
      </c>
      <c r="AB442" s="208">
        <v>0</v>
      </c>
      <c r="AC442" s="208">
        <v>0</v>
      </c>
      <c r="AD442" s="208">
        <v>0</v>
      </c>
      <c r="AE442" s="208">
        <v>0</v>
      </c>
      <c r="AF442" s="208">
        <v>0</v>
      </c>
      <c r="AG442" s="208">
        <v>0</v>
      </c>
      <c r="AH442" s="92">
        <v>0</v>
      </c>
      <c r="AI442" s="209">
        <f t="shared" si="177"/>
        <v>0</v>
      </c>
      <c r="AJ442" s="131" t="str">
        <f t="shared" si="178"/>
        <v/>
      </c>
      <c r="BA442" s="131"/>
      <c r="BR442" s="131"/>
      <c r="CG442" s="131"/>
    </row>
    <row r="443" spans="1:85" ht="15" thickBot="1">
      <c r="A443" s="177" t="s">
        <v>11</v>
      </c>
      <c r="B443" s="178">
        <v>0</v>
      </c>
      <c r="C443" s="178">
        <v>0</v>
      </c>
      <c r="D443" s="178">
        <v>0</v>
      </c>
      <c r="E443" s="178">
        <v>0</v>
      </c>
      <c r="F443" s="305"/>
      <c r="G443" s="178">
        <v>0</v>
      </c>
      <c r="H443" s="179">
        <v>0</v>
      </c>
      <c r="I443" s="180">
        <f t="shared" si="175"/>
        <v>0</v>
      </c>
      <c r="J443" s="139"/>
      <c r="K443" s="181" t="s">
        <v>11</v>
      </c>
      <c r="L443" s="178">
        <v>0</v>
      </c>
      <c r="M443" s="178">
        <v>0</v>
      </c>
      <c r="N443" s="178">
        <v>0</v>
      </c>
      <c r="O443" s="178">
        <v>0</v>
      </c>
      <c r="P443" s="178">
        <v>0</v>
      </c>
      <c r="Q443" s="178">
        <v>0</v>
      </c>
      <c r="R443" s="182">
        <v>0</v>
      </c>
      <c r="S443" s="183">
        <f t="shared" si="176"/>
        <v>0</v>
      </c>
      <c r="U443" s="210" t="s">
        <v>11</v>
      </c>
      <c r="V443" s="211">
        <v>0</v>
      </c>
      <c r="W443" s="211">
        <v>0</v>
      </c>
      <c r="X443" s="211">
        <v>0</v>
      </c>
      <c r="Y443" s="211">
        <v>0</v>
      </c>
      <c r="Z443" s="211">
        <v>0</v>
      </c>
      <c r="AA443" s="211">
        <v>0</v>
      </c>
      <c r="AB443" s="211">
        <v>0</v>
      </c>
      <c r="AC443" s="211">
        <v>0</v>
      </c>
      <c r="AD443" s="212">
        <v>0</v>
      </c>
      <c r="AE443" s="212">
        <v>0</v>
      </c>
      <c r="AF443" s="212">
        <v>0</v>
      </c>
      <c r="AG443" s="212">
        <v>0</v>
      </c>
      <c r="AH443" s="212">
        <v>0</v>
      </c>
      <c r="AI443" s="213">
        <f t="shared" si="177"/>
        <v>0</v>
      </c>
      <c r="AJ443" s="140" t="str">
        <f t="shared" si="178"/>
        <v/>
      </c>
    </row>
    <row r="444" spans="1:85" ht="15">
      <c r="A444" s="184" t="s">
        <v>26</v>
      </c>
      <c r="B444" s="185">
        <f>SUM(B423:B439)</f>
        <v>92.459277877081192</v>
      </c>
      <c r="C444" s="185">
        <f t="shared" ref="C444:I444" si="179">SUM(C423:C439)</f>
        <v>44.141824997108607</v>
      </c>
      <c r="D444" s="185">
        <f t="shared" si="179"/>
        <v>114.12632419893821</v>
      </c>
      <c r="E444" s="185">
        <f t="shared" si="179"/>
        <v>259.64011630460584</v>
      </c>
      <c r="F444" s="185">
        <f t="shared" si="179"/>
        <v>0</v>
      </c>
      <c r="G444" s="185">
        <f t="shared" si="179"/>
        <v>28.318828470202028</v>
      </c>
      <c r="H444" s="187">
        <f t="shared" si="179"/>
        <v>0</v>
      </c>
      <c r="I444" s="144">
        <f t="shared" si="179"/>
        <v>538.68637184793602</v>
      </c>
      <c r="J444" s="139"/>
      <c r="K444" s="186" t="s">
        <v>26</v>
      </c>
      <c r="L444" s="185">
        <f>SUM(L423:L439)</f>
        <v>92.459277877081192</v>
      </c>
      <c r="M444" s="185">
        <f t="shared" ref="M444:S444" si="180">SUM(M423:M439)</f>
        <v>44.141824997108607</v>
      </c>
      <c r="N444" s="185">
        <f t="shared" si="180"/>
        <v>114.12632419893821</v>
      </c>
      <c r="O444" s="185">
        <f t="shared" si="180"/>
        <v>259.64011630460584</v>
      </c>
      <c r="P444" s="185">
        <f t="shared" si="180"/>
        <v>26.558577500369022</v>
      </c>
      <c r="Q444" s="185">
        <f t="shared" si="180"/>
        <v>28.318828470202028</v>
      </c>
      <c r="R444" s="187">
        <f t="shared" si="180"/>
        <v>0</v>
      </c>
      <c r="S444" s="188">
        <f t="shared" si="180"/>
        <v>565.24494934830511</v>
      </c>
      <c r="T444" s="131" t="str">
        <f>IF(ABS(S444-AI444)&gt;0.01,S444-AI444,"")</f>
        <v/>
      </c>
      <c r="U444" s="214" t="s">
        <v>60</v>
      </c>
      <c r="V444" s="215">
        <f>SUM(V423:V439)</f>
        <v>73.377764554659308</v>
      </c>
      <c r="W444" s="215">
        <f t="shared" ref="W444:AH444" si="181">SUM(W423:W439)</f>
        <v>19.037967047133581</v>
      </c>
      <c r="X444" s="215">
        <f t="shared" si="181"/>
        <v>28.318828470202028</v>
      </c>
      <c r="Y444" s="215">
        <f t="shared" si="181"/>
        <v>44.141824997108607</v>
      </c>
      <c r="Z444" s="215">
        <f t="shared" si="181"/>
        <v>106.60390276695699</v>
      </c>
      <c r="AA444" s="215">
        <f t="shared" si="181"/>
        <v>258.26491770625978</v>
      </c>
      <c r="AB444" s="215">
        <f t="shared" si="181"/>
        <v>26.558577500369022</v>
      </c>
      <c r="AC444" s="215">
        <f t="shared" si="181"/>
        <v>8.9411663056155977</v>
      </c>
      <c r="AD444" s="216">
        <f t="shared" si="181"/>
        <v>4.3546275288291338E-2</v>
      </c>
      <c r="AE444" s="216">
        <f t="shared" si="181"/>
        <v>1.2329719994938995E-2</v>
      </c>
      <c r="AF444" s="216">
        <f t="shared" si="181"/>
        <v>0</v>
      </c>
      <c r="AG444" s="216">
        <f t="shared" si="181"/>
        <v>7.5224214319812281</v>
      </c>
      <c r="AH444" s="216">
        <f t="shared" si="181"/>
        <v>1.3628688783511327</v>
      </c>
      <c r="AI444" s="217">
        <f>SUM(V444:AC444)</f>
        <v>565.24494934830489</v>
      </c>
      <c r="AJ444" s="131" t="str">
        <f>IF(ABS(S444-AI444)&gt;0.001,S444-AI444,"")</f>
        <v/>
      </c>
    </row>
    <row r="445" spans="1:85" s="2" customFormat="1" ht="15" thickBot="1">
      <c r="A445" s="15" t="s">
        <v>100</v>
      </c>
      <c r="B445" s="100">
        <f>IF($I444=0,"-",B444/$I444)</f>
        <v>0.17163842025537859</v>
      </c>
      <c r="C445" s="100">
        <f t="shared" ref="C445:H445" si="182">IF($I444=0,"-",C444/$I444)</f>
        <v>8.1943459690064807E-2</v>
      </c>
      <c r="D445" s="100">
        <f t="shared" si="182"/>
        <v>0.21186042596071941</v>
      </c>
      <c r="E445" s="100">
        <f t="shared" si="182"/>
        <v>0.4819875346278461</v>
      </c>
      <c r="F445" s="100">
        <f t="shared" si="182"/>
        <v>0</v>
      </c>
      <c r="G445" s="100">
        <f t="shared" si="182"/>
        <v>5.2570159465990828E-2</v>
      </c>
      <c r="H445" s="101">
        <f t="shared" si="182"/>
        <v>0</v>
      </c>
      <c r="I445" s="102">
        <f>SUM(B445:H445)</f>
        <v>0.99999999999999978</v>
      </c>
      <c r="J445" s="131"/>
      <c r="K445" s="27" t="s">
        <v>100</v>
      </c>
      <c r="L445" s="76">
        <f t="shared" ref="L445:R445" si="183">IF($S444=0,"-",L444/$S444)</f>
        <v>0.16357382402740867</v>
      </c>
      <c r="M445" s="76">
        <f t="shared" si="183"/>
        <v>7.8093267437420871E-2</v>
      </c>
      <c r="N445" s="76">
        <f t="shared" si="183"/>
        <v>0.20190596011608647</v>
      </c>
      <c r="O445" s="76">
        <f t="shared" si="183"/>
        <v>0.45934088682075963</v>
      </c>
      <c r="P445" s="76">
        <f t="shared" si="183"/>
        <v>4.698596162776781E-2</v>
      </c>
      <c r="Q445" s="76">
        <f t="shared" si="183"/>
        <v>5.0100099970556138E-2</v>
      </c>
      <c r="R445" s="77">
        <f t="shared" si="183"/>
        <v>0</v>
      </c>
      <c r="S445" s="78">
        <f>SUM(L445:R445)</f>
        <v>0.99999999999999944</v>
      </c>
      <c r="U445" s="36" t="s">
        <v>100</v>
      </c>
      <c r="V445" s="103">
        <f>+V444/$AI444</f>
        <v>0.1298158694549322</v>
      </c>
      <c r="W445" s="103">
        <f t="shared" ref="W445:AH445" si="184">+W444/$AI444</f>
        <v>3.3680914918538002E-2</v>
      </c>
      <c r="X445" s="103">
        <f t="shared" si="184"/>
        <v>5.0100099970556158E-2</v>
      </c>
      <c r="Y445" s="103">
        <f t="shared" si="184"/>
        <v>7.8093267437420899E-2</v>
      </c>
      <c r="Z445" s="103">
        <f t="shared" si="184"/>
        <v>0.18859770952374752</v>
      </c>
      <c r="AA445" s="103">
        <f t="shared" si="184"/>
        <v>0.45690796176776893</v>
      </c>
      <c r="AB445" s="103">
        <f t="shared" si="184"/>
        <v>4.6985961627767824E-2</v>
      </c>
      <c r="AC445" s="103">
        <f t="shared" si="184"/>
        <v>1.5818215299268489E-2</v>
      </c>
      <c r="AD445" s="103">
        <f t="shared" si="184"/>
        <v>7.7039653938522939E-5</v>
      </c>
      <c r="AE445" s="103">
        <f t="shared" si="184"/>
        <v>2.1813056461901089E-5</v>
      </c>
      <c r="AF445" s="103">
        <f t="shared" si="184"/>
        <v>0</v>
      </c>
      <c r="AG445" s="103">
        <f t="shared" si="184"/>
        <v>1.3308250592339038E-2</v>
      </c>
      <c r="AH445" s="103">
        <f t="shared" si="184"/>
        <v>2.4111119965290139E-3</v>
      </c>
      <c r="AI445" s="104">
        <f>SUM(V445:AC445)</f>
        <v>1</v>
      </c>
      <c r="AJ445" s="131" t="str">
        <f t="shared" si="178"/>
        <v/>
      </c>
      <c r="BA445" s="189"/>
      <c r="BR445" s="189"/>
    </row>
    <row r="446" spans="1:85" ht="15" thickBot="1">
      <c r="A446" s="218"/>
      <c r="B446" s="218"/>
      <c r="C446" s="218"/>
      <c r="D446" s="218"/>
      <c r="E446" s="218"/>
      <c r="F446" s="218"/>
      <c r="G446" s="218"/>
      <c r="H446" s="218"/>
      <c r="I446" s="218"/>
      <c r="K446" s="218"/>
      <c r="L446" s="218"/>
      <c r="M446" s="218"/>
      <c r="N446" s="218"/>
      <c r="O446" s="218"/>
      <c r="P446" s="218"/>
      <c r="Q446" s="218"/>
      <c r="R446" s="218"/>
      <c r="S446" s="218"/>
    </row>
    <row r="447" spans="1:85" ht="28.5">
      <c r="A447" s="310" t="s">
        <v>41</v>
      </c>
      <c r="B447" s="135" t="s">
        <v>0</v>
      </c>
      <c r="C447" s="135" t="s">
        <v>1</v>
      </c>
      <c r="D447" s="135" t="s">
        <v>2</v>
      </c>
      <c r="E447" s="135" t="s">
        <v>3</v>
      </c>
      <c r="F447" s="135" t="s">
        <v>27</v>
      </c>
      <c r="G447" s="135" t="s">
        <v>4</v>
      </c>
      <c r="H447" s="135" t="s">
        <v>5</v>
      </c>
      <c r="I447" s="136" t="s">
        <v>6</v>
      </c>
      <c r="K447" s="312" t="s">
        <v>41</v>
      </c>
      <c r="L447" s="137" t="s">
        <v>0</v>
      </c>
      <c r="M447" s="137" t="s">
        <v>1</v>
      </c>
      <c r="N447" s="137" t="s">
        <v>2</v>
      </c>
      <c r="O447" s="137" t="s">
        <v>3</v>
      </c>
      <c r="P447" s="137" t="s">
        <v>27</v>
      </c>
      <c r="Q447" s="137" t="s">
        <v>4</v>
      </c>
      <c r="R447" s="137" t="s">
        <v>5</v>
      </c>
      <c r="S447" s="138" t="s">
        <v>6</v>
      </c>
    </row>
    <row r="448" spans="1:85" ht="15">
      <c r="A448" s="311" t="s">
        <v>41</v>
      </c>
      <c r="B448" s="294" t="s">
        <v>109</v>
      </c>
      <c r="C448" s="295"/>
      <c r="D448" s="295"/>
      <c r="E448" s="295"/>
      <c r="F448" s="295"/>
      <c r="G448" s="295"/>
      <c r="H448" s="295"/>
      <c r="I448" s="296"/>
      <c r="K448" s="313" t="s">
        <v>41</v>
      </c>
      <c r="L448" s="297" t="s">
        <v>109</v>
      </c>
      <c r="M448" s="298"/>
      <c r="N448" s="298"/>
      <c r="O448" s="298"/>
      <c r="P448" s="298"/>
      <c r="Q448" s="298"/>
      <c r="R448" s="298"/>
      <c r="S448" s="299"/>
    </row>
    <row r="449" spans="1:19" ht="15">
      <c r="A449" s="141" t="s">
        <v>7</v>
      </c>
      <c r="B449" s="314"/>
      <c r="C449" s="315"/>
      <c r="D449" s="315"/>
      <c r="E449" s="316"/>
      <c r="F449" s="142">
        <v>0</v>
      </c>
      <c r="G449" s="314"/>
      <c r="H449" s="316"/>
      <c r="I449" s="144">
        <f>SUM(B449:H449)</f>
        <v>0</v>
      </c>
      <c r="J449" s="139"/>
      <c r="K449" s="193" t="s">
        <v>7</v>
      </c>
      <c r="L449" s="314"/>
      <c r="M449" s="315"/>
      <c r="N449" s="315"/>
      <c r="O449" s="316"/>
      <c r="P449" s="142">
        <v>0</v>
      </c>
      <c r="Q449" s="314"/>
      <c r="R449" s="323"/>
      <c r="S449" s="195">
        <f>SUM(L449:R449)</f>
        <v>0</v>
      </c>
    </row>
    <row r="450" spans="1:19" ht="15">
      <c r="A450" s="149" t="s">
        <v>8</v>
      </c>
      <c r="B450" s="317"/>
      <c r="C450" s="318"/>
      <c r="D450" s="318"/>
      <c r="E450" s="319"/>
      <c r="F450" s="150">
        <v>0</v>
      </c>
      <c r="G450" s="317"/>
      <c r="H450" s="319"/>
      <c r="I450" s="152">
        <f t="shared" ref="I450:I469" si="185">SUM(B450:H450)</f>
        <v>0</v>
      </c>
      <c r="J450" s="139"/>
      <c r="K450" s="153" t="s">
        <v>8</v>
      </c>
      <c r="L450" s="317"/>
      <c r="M450" s="318"/>
      <c r="N450" s="318"/>
      <c r="O450" s="319"/>
      <c r="P450" s="154">
        <v>0</v>
      </c>
      <c r="Q450" s="317"/>
      <c r="R450" s="324"/>
      <c r="S450" s="156">
        <f t="shared" ref="S450:S469" si="186">SUM(L450:R450)</f>
        <v>0</v>
      </c>
    </row>
    <row r="451" spans="1:19" ht="15">
      <c r="A451" s="157" t="s">
        <v>10</v>
      </c>
      <c r="B451" s="317"/>
      <c r="C451" s="318"/>
      <c r="D451" s="318"/>
      <c r="E451" s="319"/>
      <c r="F451" s="146">
        <v>0</v>
      </c>
      <c r="G451" s="317"/>
      <c r="H451" s="319"/>
      <c r="I451" s="144">
        <f t="shared" si="185"/>
        <v>0</v>
      </c>
      <c r="J451" s="139"/>
      <c r="K451" s="159" t="s">
        <v>10</v>
      </c>
      <c r="L451" s="317"/>
      <c r="M451" s="318"/>
      <c r="N451" s="318"/>
      <c r="O451" s="319"/>
      <c r="P451" s="146">
        <v>0</v>
      </c>
      <c r="Q451" s="317"/>
      <c r="R451" s="324"/>
      <c r="S451" s="148">
        <f t="shared" si="186"/>
        <v>0</v>
      </c>
    </row>
    <row r="452" spans="1:19" ht="15">
      <c r="A452" s="149" t="s">
        <v>53</v>
      </c>
      <c r="B452" s="317"/>
      <c r="C452" s="318"/>
      <c r="D452" s="318"/>
      <c r="E452" s="319"/>
      <c r="F452" s="150">
        <v>0</v>
      </c>
      <c r="G452" s="317"/>
      <c r="H452" s="319"/>
      <c r="I452" s="152">
        <f t="shared" si="185"/>
        <v>0</v>
      </c>
      <c r="J452" s="139"/>
      <c r="K452" s="153" t="s">
        <v>53</v>
      </c>
      <c r="L452" s="317"/>
      <c r="M452" s="318"/>
      <c r="N452" s="318"/>
      <c r="O452" s="319"/>
      <c r="P452" s="154">
        <v>0</v>
      </c>
      <c r="Q452" s="317"/>
      <c r="R452" s="324"/>
      <c r="S452" s="156">
        <f t="shared" si="186"/>
        <v>0</v>
      </c>
    </row>
    <row r="453" spans="1:19" ht="15">
      <c r="A453" s="157" t="s">
        <v>16</v>
      </c>
      <c r="B453" s="317"/>
      <c r="C453" s="318"/>
      <c r="D453" s="318"/>
      <c r="E453" s="319"/>
      <c r="F453" s="146">
        <v>0</v>
      </c>
      <c r="G453" s="317"/>
      <c r="H453" s="319"/>
      <c r="I453" s="144">
        <f t="shared" si="185"/>
        <v>0</v>
      </c>
      <c r="J453" s="139"/>
      <c r="K453" s="159" t="s">
        <v>16</v>
      </c>
      <c r="L453" s="317"/>
      <c r="M453" s="318"/>
      <c r="N453" s="318"/>
      <c r="O453" s="319"/>
      <c r="P453" s="146">
        <v>0</v>
      </c>
      <c r="Q453" s="317"/>
      <c r="R453" s="324"/>
      <c r="S453" s="148">
        <f t="shared" si="186"/>
        <v>0</v>
      </c>
    </row>
    <row r="454" spans="1:19" ht="15">
      <c r="A454" s="149" t="s">
        <v>15</v>
      </c>
      <c r="B454" s="317"/>
      <c r="C454" s="318"/>
      <c r="D454" s="318"/>
      <c r="E454" s="319"/>
      <c r="F454" s="150">
        <v>0</v>
      </c>
      <c r="G454" s="317"/>
      <c r="H454" s="319"/>
      <c r="I454" s="152">
        <f t="shared" si="185"/>
        <v>0</v>
      </c>
      <c r="J454" s="139"/>
      <c r="K454" s="153" t="s">
        <v>15</v>
      </c>
      <c r="L454" s="317"/>
      <c r="M454" s="318"/>
      <c r="N454" s="318"/>
      <c r="O454" s="319"/>
      <c r="P454" s="154">
        <v>0</v>
      </c>
      <c r="Q454" s="317"/>
      <c r="R454" s="324"/>
      <c r="S454" s="156">
        <f t="shared" si="186"/>
        <v>0</v>
      </c>
    </row>
    <row r="455" spans="1:19" ht="15">
      <c r="A455" s="157" t="s">
        <v>55</v>
      </c>
      <c r="B455" s="317"/>
      <c r="C455" s="318"/>
      <c r="D455" s="318"/>
      <c r="E455" s="319"/>
      <c r="F455" s="146">
        <v>85.401523143270879</v>
      </c>
      <c r="G455" s="317"/>
      <c r="H455" s="319"/>
      <c r="I455" s="144">
        <f t="shared" si="185"/>
        <v>85.401523143270879</v>
      </c>
      <c r="J455" s="139"/>
      <c r="K455" s="159" t="s">
        <v>55</v>
      </c>
      <c r="L455" s="317"/>
      <c r="M455" s="318"/>
      <c r="N455" s="318"/>
      <c r="O455" s="319"/>
      <c r="P455" s="146">
        <v>0</v>
      </c>
      <c r="Q455" s="317"/>
      <c r="R455" s="324"/>
      <c r="S455" s="148">
        <f t="shared" si="186"/>
        <v>0</v>
      </c>
    </row>
    <row r="456" spans="1:19" ht="15">
      <c r="A456" s="149" t="s">
        <v>12</v>
      </c>
      <c r="B456" s="317"/>
      <c r="C456" s="318"/>
      <c r="D456" s="318"/>
      <c r="E456" s="319"/>
      <c r="F456" s="150">
        <v>0</v>
      </c>
      <c r="G456" s="317"/>
      <c r="H456" s="319"/>
      <c r="I456" s="152">
        <f t="shared" si="185"/>
        <v>0</v>
      </c>
      <c r="J456" s="139"/>
      <c r="K456" s="153" t="s">
        <v>12</v>
      </c>
      <c r="L456" s="317"/>
      <c r="M456" s="318"/>
      <c r="N456" s="318"/>
      <c r="O456" s="319"/>
      <c r="P456" s="154">
        <v>0</v>
      </c>
      <c r="Q456" s="317"/>
      <c r="R456" s="324"/>
      <c r="S456" s="156">
        <f t="shared" si="186"/>
        <v>0</v>
      </c>
    </row>
    <row r="457" spans="1:19" ht="15">
      <c r="A457" s="157" t="s">
        <v>56</v>
      </c>
      <c r="B457" s="317"/>
      <c r="C457" s="318"/>
      <c r="D457" s="318"/>
      <c r="E457" s="319"/>
      <c r="F457" s="146">
        <v>0</v>
      </c>
      <c r="G457" s="317"/>
      <c r="H457" s="319"/>
      <c r="I457" s="144">
        <f t="shared" si="185"/>
        <v>0</v>
      </c>
      <c r="J457" s="139"/>
      <c r="K457" s="159" t="s">
        <v>56</v>
      </c>
      <c r="L457" s="317"/>
      <c r="M457" s="318"/>
      <c r="N457" s="318"/>
      <c r="O457" s="319"/>
      <c r="P457" s="146">
        <v>0</v>
      </c>
      <c r="Q457" s="317"/>
      <c r="R457" s="324"/>
      <c r="S457" s="148">
        <f t="shared" si="186"/>
        <v>0</v>
      </c>
    </row>
    <row r="458" spans="1:19" ht="15">
      <c r="A458" s="149" t="s">
        <v>17</v>
      </c>
      <c r="B458" s="317"/>
      <c r="C458" s="318"/>
      <c r="D458" s="318"/>
      <c r="E458" s="319"/>
      <c r="F458" s="150">
        <v>0</v>
      </c>
      <c r="G458" s="317"/>
      <c r="H458" s="319"/>
      <c r="I458" s="152">
        <f t="shared" si="185"/>
        <v>0</v>
      </c>
      <c r="J458" s="139"/>
      <c r="K458" s="153" t="s">
        <v>17</v>
      </c>
      <c r="L458" s="317"/>
      <c r="M458" s="318"/>
      <c r="N458" s="318"/>
      <c r="O458" s="319"/>
      <c r="P458" s="154">
        <v>0</v>
      </c>
      <c r="Q458" s="317"/>
      <c r="R458" s="324"/>
      <c r="S458" s="156">
        <f t="shared" si="186"/>
        <v>0</v>
      </c>
    </row>
    <row r="459" spans="1:19" ht="15">
      <c r="A459" s="157" t="s">
        <v>141</v>
      </c>
      <c r="B459" s="317"/>
      <c r="C459" s="318"/>
      <c r="D459" s="318"/>
      <c r="E459" s="319"/>
      <c r="F459" s="146">
        <v>0</v>
      </c>
      <c r="G459" s="317"/>
      <c r="H459" s="319"/>
      <c r="I459" s="144">
        <f t="shared" si="185"/>
        <v>0</v>
      </c>
      <c r="J459" s="139"/>
      <c r="K459" s="159" t="s">
        <v>141</v>
      </c>
      <c r="L459" s="317"/>
      <c r="M459" s="318"/>
      <c r="N459" s="318"/>
      <c r="O459" s="319"/>
      <c r="P459" s="146">
        <v>0</v>
      </c>
      <c r="Q459" s="317"/>
      <c r="R459" s="324"/>
      <c r="S459" s="148">
        <f t="shared" si="186"/>
        <v>0</v>
      </c>
    </row>
    <row r="460" spans="1:19" ht="15">
      <c r="A460" s="149" t="s">
        <v>25</v>
      </c>
      <c r="B460" s="317"/>
      <c r="C460" s="318"/>
      <c r="D460" s="318"/>
      <c r="E460" s="319"/>
      <c r="F460" s="150">
        <v>327.44761485828735</v>
      </c>
      <c r="G460" s="317"/>
      <c r="H460" s="319"/>
      <c r="I460" s="152">
        <f t="shared" si="185"/>
        <v>327.44761485828735</v>
      </c>
      <c r="J460" s="139"/>
      <c r="K460" s="153" t="s">
        <v>25</v>
      </c>
      <c r="L460" s="317"/>
      <c r="M460" s="318"/>
      <c r="N460" s="318"/>
      <c r="O460" s="319"/>
      <c r="P460" s="154">
        <v>0</v>
      </c>
      <c r="Q460" s="317"/>
      <c r="R460" s="324"/>
      <c r="S460" s="156">
        <f t="shared" si="186"/>
        <v>0</v>
      </c>
    </row>
    <row r="461" spans="1:19" ht="15">
      <c r="A461" s="157" t="s">
        <v>24</v>
      </c>
      <c r="B461" s="317"/>
      <c r="C461" s="318"/>
      <c r="D461" s="318"/>
      <c r="E461" s="319"/>
      <c r="F461" s="146">
        <v>0</v>
      </c>
      <c r="G461" s="317"/>
      <c r="H461" s="319"/>
      <c r="I461" s="144">
        <f t="shared" si="185"/>
        <v>0</v>
      </c>
      <c r="J461" s="139"/>
      <c r="K461" s="159" t="s">
        <v>24</v>
      </c>
      <c r="L461" s="317"/>
      <c r="M461" s="318"/>
      <c r="N461" s="318"/>
      <c r="O461" s="319"/>
      <c r="P461" s="146">
        <v>0</v>
      </c>
      <c r="Q461" s="317"/>
      <c r="R461" s="324"/>
      <c r="S461" s="148">
        <f t="shared" si="186"/>
        <v>0</v>
      </c>
    </row>
    <row r="462" spans="1:19" ht="15">
      <c r="A462" s="149" t="s">
        <v>57</v>
      </c>
      <c r="B462" s="317"/>
      <c r="C462" s="318"/>
      <c r="D462" s="318"/>
      <c r="E462" s="319"/>
      <c r="F462" s="150">
        <v>0</v>
      </c>
      <c r="G462" s="317"/>
      <c r="H462" s="319"/>
      <c r="I462" s="152">
        <f t="shared" si="185"/>
        <v>0</v>
      </c>
      <c r="J462" s="139"/>
      <c r="K462" s="153" t="s">
        <v>57</v>
      </c>
      <c r="L462" s="317"/>
      <c r="M462" s="318"/>
      <c r="N462" s="318"/>
      <c r="O462" s="319"/>
      <c r="P462" s="154">
        <v>0</v>
      </c>
      <c r="Q462" s="317"/>
      <c r="R462" s="324"/>
      <c r="S462" s="156">
        <f t="shared" si="186"/>
        <v>0</v>
      </c>
    </row>
    <row r="463" spans="1:19" ht="15">
      <c r="A463" s="157" t="s">
        <v>22</v>
      </c>
      <c r="B463" s="317"/>
      <c r="C463" s="318"/>
      <c r="D463" s="318"/>
      <c r="E463" s="319"/>
      <c r="F463" s="146">
        <v>5.474075455296961</v>
      </c>
      <c r="G463" s="317"/>
      <c r="H463" s="319"/>
      <c r="I463" s="144">
        <f t="shared" si="185"/>
        <v>5.474075455296961</v>
      </c>
      <c r="J463" s="139"/>
      <c r="K463" s="159" t="s">
        <v>22</v>
      </c>
      <c r="L463" s="317"/>
      <c r="M463" s="318"/>
      <c r="N463" s="318"/>
      <c r="O463" s="319"/>
      <c r="P463" s="146">
        <v>0</v>
      </c>
      <c r="Q463" s="317"/>
      <c r="R463" s="324"/>
      <c r="S463" s="148">
        <f t="shared" si="186"/>
        <v>0</v>
      </c>
    </row>
    <row r="464" spans="1:19" ht="15">
      <c r="A464" s="149" t="s">
        <v>21</v>
      </c>
      <c r="B464" s="317"/>
      <c r="C464" s="318"/>
      <c r="D464" s="318"/>
      <c r="E464" s="319"/>
      <c r="F464" s="150">
        <v>0</v>
      </c>
      <c r="G464" s="317"/>
      <c r="H464" s="319"/>
      <c r="I464" s="152">
        <f t="shared" si="185"/>
        <v>0</v>
      </c>
      <c r="J464" s="139"/>
      <c r="K464" s="153" t="s">
        <v>21</v>
      </c>
      <c r="L464" s="317"/>
      <c r="M464" s="318"/>
      <c r="N464" s="318"/>
      <c r="O464" s="319"/>
      <c r="P464" s="154">
        <v>0</v>
      </c>
      <c r="Q464" s="317"/>
      <c r="R464" s="324"/>
      <c r="S464" s="156">
        <f t="shared" si="186"/>
        <v>0</v>
      </c>
    </row>
    <row r="465" spans="1:19" ht="15">
      <c r="A465" s="160" t="s">
        <v>61</v>
      </c>
      <c r="B465" s="317"/>
      <c r="C465" s="318"/>
      <c r="D465" s="318"/>
      <c r="E465" s="319"/>
      <c r="F465" s="146">
        <v>0</v>
      </c>
      <c r="G465" s="317"/>
      <c r="H465" s="319"/>
      <c r="I465" s="144">
        <f t="shared" si="185"/>
        <v>0</v>
      </c>
      <c r="J465" s="139"/>
      <c r="K465" s="161" t="s">
        <v>61</v>
      </c>
      <c r="L465" s="317"/>
      <c r="M465" s="318"/>
      <c r="N465" s="318"/>
      <c r="O465" s="319"/>
      <c r="P465" s="146">
        <v>0</v>
      </c>
      <c r="Q465" s="317"/>
      <c r="R465" s="324"/>
      <c r="S465" s="148">
        <f t="shared" si="186"/>
        <v>0</v>
      </c>
    </row>
    <row r="466" spans="1:19">
      <c r="A466" s="162" t="s">
        <v>23</v>
      </c>
      <c r="B466" s="317"/>
      <c r="C466" s="318"/>
      <c r="D466" s="318"/>
      <c r="E466" s="319"/>
      <c r="F466" s="163">
        <v>0</v>
      </c>
      <c r="G466" s="317"/>
      <c r="H466" s="319"/>
      <c r="I466" s="165">
        <f t="shared" si="185"/>
        <v>0</v>
      </c>
      <c r="J466" s="139"/>
      <c r="K466" s="166" t="s">
        <v>23</v>
      </c>
      <c r="L466" s="317"/>
      <c r="M466" s="318"/>
      <c r="N466" s="318"/>
      <c r="O466" s="319"/>
      <c r="P466" s="167">
        <v>0</v>
      </c>
      <c r="Q466" s="317"/>
      <c r="R466" s="324"/>
      <c r="S466" s="169">
        <f t="shared" si="186"/>
        <v>0</v>
      </c>
    </row>
    <row r="467" spans="1:19">
      <c r="A467" s="170" t="s">
        <v>19</v>
      </c>
      <c r="B467" s="317"/>
      <c r="C467" s="318"/>
      <c r="D467" s="318"/>
      <c r="E467" s="319"/>
      <c r="F467" s="171">
        <v>0</v>
      </c>
      <c r="G467" s="317"/>
      <c r="H467" s="319"/>
      <c r="I467" s="173">
        <f t="shared" si="185"/>
        <v>0</v>
      </c>
      <c r="J467" s="139"/>
      <c r="K467" s="174" t="s">
        <v>19</v>
      </c>
      <c r="L467" s="317"/>
      <c r="M467" s="318"/>
      <c r="N467" s="318"/>
      <c r="O467" s="319"/>
      <c r="P467" s="171">
        <v>0</v>
      </c>
      <c r="Q467" s="317"/>
      <c r="R467" s="324"/>
      <c r="S467" s="176">
        <f t="shared" si="186"/>
        <v>0</v>
      </c>
    </row>
    <row r="468" spans="1:19">
      <c r="A468" s="162" t="s">
        <v>20</v>
      </c>
      <c r="B468" s="317"/>
      <c r="C468" s="318"/>
      <c r="D468" s="318"/>
      <c r="E468" s="319"/>
      <c r="F468" s="163">
        <v>0</v>
      </c>
      <c r="G468" s="317"/>
      <c r="H468" s="319"/>
      <c r="I468" s="165">
        <f t="shared" si="185"/>
        <v>0</v>
      </c>
      <c r="J468" s="139"/>
      <c r="K468" s="166" t="s">
        <v>20</v>
      </c>
      <c r="L468" s="317"/>
      <c r="M468" s="318"/>
      <c r="N468" s="318"/>
      <c r="O468" s="319"/>
      <c r="P468" s="167">
        <v>0</v>
      </c>
      <c r="Q468" s="317"/>
      <c r="R468" s="324"/>
      <c r="S468" s="169">
        <f t="shared" si="186"/>
        <v>0</v>
      </c>
    </row>
    <row r="469" spans="1:19" ht="15" thickBot="1">
      <c r="A469" s="177" t="s">
        <v>11</v>
      </c>
      <c r="B469" s="320"/>
      <c r="C469" s="321"/>
      <c r="D469" s="321"/>
      <c r="E469" s="322"/>
      <c r="F469" s="178">
        <v>0</v>
      </c>
      <c r="G469" s="320"/>
      <c r="H469" s="322"/>
      <c r="I469" s="180">
        <f t="shared" si="185"/>
        <v>0</v>
      </c>
      <c r="J469" s="139"/>
      <c r="K469" s="181" t="s">
        <v>11</v>
      </c>
      <c r="L469" s="320"/>
      <c r="M469" s="321"/>
      <c r="N469" s="321"/>
      <c r="O469" s="322"/>
      <c r="P469" s="178">
        <v>0</v>
      </c>
      <c r="Q469" s="320"/>
      <c r="R469" s="325"/>
      <c r="S469" s="183">
        <f t="shared" si="186"/>
        <v>0</v>
      </c>
    </row>
    <row r="470" spans="1:19" ht="15">
      <c r="A470" s="184" t="s">
        <v>26</v>
      </c>
      <c r="B470" s="185">
        <f>SUM(B449:B465)</f>
        <v>0</v>
      </c>
      <c r="C470" s="185">
        <f t="shared" ref="C470:I470" si="187">SUM(C449:C465)</f>
        <v>0</v>
      </c>
      <c r="D470" s="185">
        <f t="shared" si="187"/>
        <v>0</v>
      </c>
      <c r="E470" s="185">
        <f t="shared" si="187"/>
        <v>0</v>
      </c>
      <c r="F470" s="185">
        <f t="shared" si="187"/>
        <v>418.32321345685517</v>
      </c>
      <c r="G470" s="185">
        <f t="shared" si="187"/>
        <v>0</v>
      </c>
      <c r="H470" s="187">
        <f t="shared" si="187"/>
        <v>0</v>
      </c>
      <c r="I470" s="144">
        <f t="shared" si="187"/>
        <v>418.32321345685517</v>
      </c>
      <c r="J470" s="139"/>
      <c r="K470" s="186" t="s">
        <v>26</v>
      </c>
      <c r="L470" s="185">
        <f>SUM(L449:L465)</f>
        <v>0</v>
      </c>
      <c r="M470" s="185">
        <f t="shared" ref="M470:S470" si="188">SUM(M449:M465)</f>
        <v>0</v>
      </c>
      <c r="N470" s="185">
        <f t="shared" si="188"/>
        <v>0</v>
      </c>
      <c r="O470" s="185">
        <f t="shared" si="188"/>
        <v>0</v>
      </c>
      <c r="P470" s="185">
        <f t="shared" si="188"/>
        <v>0</v>
      </c>
      <c r="Q470" s="185">
        <f t="shared" si="188"/>
        <v>0</v>
      </c>
      <c r="R470" s="187">
        <f t="shared" si="188"/>
        <v>0</v>
      </c>
      <c r="S470" s="188">
        <f t="shared" si="188"/>
        <v>0</v>
      </c>
    </row>
    <row r="471" spans="1:19" ht="15" thickBot="1">
      <c r="A471" s="15" t="s">
        <v>100</v>
      </c>
      <c r="B471" s="100">
        <f>IF($I470=0,"-",B470/$I470)</f>
        <v>0</v>
      </c>
      <c r="C471" s="100">
        <f t="shared" ref="C471:H471" si="189">IF($I470=0,"-",C470/$I470)</f>
        <v>0</v>
      </c>
      <c r="D471" s="100">
        <f t="shared" si="189"/>
        <v>0</v>
      </c>
      <c r="E471" s="100">
        <f t="shared" si="189"/>
        <v>0</v>
      </c>
      <c r="F471" s="100">
        <f t="shared" si="189"/>
        <v>1</v>
      </c>
      <c r="G471" s="100">
        <f t="shared" si="189"/>
        <v>0</v>
      </c>
      <c r="H471" s="101">
        <f t="shared" si="189"/>
        <v>0</v>
      </c>
      <c r="I471" s="102">
        <f>SUM(B471:H471)</f>
        <v>1</v>
      </c>
      <c r="J471" s="2"/>
      <c r="K471" s="27" t="s">
        <v>100</v>
      </c>
      <c r="L471" s="76" t="str">
        <f t="shared" ref="L471:R471" si="190">IF($S470=0,"-",L470/$S470)</f>
        <v>-</v>
      </c>
      <c r="M471" s="76" t="str">
        <f t="shared" si="190"/>
        <v>-</v>
      </c>
      <c r="N471" s="76" t="str">
        <f t="shared" si="190"/>
        <v>-</v>
      </c>
      <c r="O471" s="76" t="str">
        <f t="shared" si="190"/>
        <v>-</v>
      </c>
      <c r="P471" s="76" t="str">
        <f t="shared" si="190"/>
        <v>-</v>
      </c>
      <c r="Q471" s="76" t="str">
        <f t="shared" si="190"/>
        <v>-</v>
      </c>
      <c r="R471" s="77" t="str">
        <f t="shared" si="190"/>
        <v>-</v>
      </c>
      <c r="S471" s="78">
        <f>SUM(L471:R471)</f>
        <v>0</v>
      </c>
    </row>
    <row r="472" spans="1:19" ht="15" thickBot="1">
      <c r="A472" s="218"/>
      <c r="B472" s="218"/>
      <c r="C472" s="218"/>
      <c r="D472" s="218"/>
      <c r="E472" s="218"/>
      <c r="F472" s="218"/>
      <c r="G472" s="218"/>
      <c r="H472" s="218"/>
      <c r="I472" s="218"/>
      <c r="K472" s="218"/>
      <c r="L472" s="218"/>
      <c r="M472" s="218"/>
      <c r="N472" s="218"/>
      <c r="O472" s="218"/>
      <c r="P472" s="218"/>
      <c r="Q472" s="218"/>
      <c r="R472" s="218"/>
      <c r="S472" s="218"/>
    </row>
    <row r="473" spans="1:19" ht="28.5">
      <c r="A473" s="310" t="s">
        <v>42</v>
      </c>
      <c r="B473" s="135" t="s">
        <v>0</v>
      </c>
      <c r="C473" s="135" t="s">
        <v>1</v>
      </c>
      <c r="D473" s="135" t="s">
        <v>2</v>
      </c>
      <c r="E473" s="135" t="s">
        <v>3</v>
      </c>
      <c r="F473" s="135" t="s">
        <v>27</v>
      </c>
      <c r="G473" s="135" t="s">
        <v>4</v>
      </c>
      <c r="H473" s="135" t="s">
        <v>5</v>
      </c>
      <c r="I473" s="136" t="s">
        <v>6</v>
      </c>
      <c r="K473" s="312" t="s">
        <v>42</v>
      </c>
      <c r="L473" s="137" t="s">
        <v>0</v>
      </c>
      <c r="M473" s="137" t="s">
        <v>1</v>
      </c>
      <c r="N473" s="137" t="s">
        <v>2</v>
      </c>
      <c r="O473" s="137" t="s">
        <v>3</v>
      </c>
      <c r="P473" s="137" t="s">
        <v>27</v>
      </c>
      <c r="Q473" s="137" t="s">
        <v>4</v>
      </c>
      <c r="R473" s="137" t="s">
        <v>5</v>
      </c>
      <c r="S473" s="138" t="s">
        <v>6</v>
      </c>
    </row>
    <row r="474" spans="1:19" ht="15">
      <c r="A474" s="311" t="s">
        <v>42</v>
      </c>
      <c r="B474" s="294" t="s">
        <v>109</v>
      </c>
      <c r="C474" s="295"/>
      <c r="D474" s="295"/>
      <c r="E474" s="295"/>
      <c r="F474" s="295"/>
      <c r="G474" s="295"/>
      <c r="H474" s="295"/>
      <c r="I474" s="296"/>
      <c r="K474" s="313" t="s">
        <v>42</v>
      </c>
      <c r="L474" s="297" t="s">
        <v>109</v>
      </c>
      <c r="M474" s="298"/>
      <c r="N474" s="298"/>
      <c r="O474" s="298"/>
      <c r="P474" s="298"/>
      <c r="Q474" s="298"/>
      <c r="R474" s="298"/>
      <c r="S474" s="299"/>
    </row>
    <row r="475" spans="1:19" ht="15">
      <c r="A475" s="141" t="s">
        <v>7</v>
      </c>
      <c r="B475" s="314"/>
      <c r="C475" s="315"/>
      <c r="D475" s="315"/>
      <c r="E475" s="316"/>
      <c r="F475" s="142">
        <v>0</v>
      </c>
      <c r="G475" s="314"/>
      <c r="H475" s="316"/>
      <c r="I475" s="144">
        <f>SUM(B475:H475)</f>
        <v>0</v>
      </c>
      <c r="J475" s="139"/>
      <c r="K475" s="193" t="s">
        <v>7</v>
      </c>
      <c r="L475" s="314"/>
      <c r="M475" s="315"/>
      <c r="N475" s="315"/>
      <c r="O475" s="316"/>
      <c r="P475" s="142">
        <v>0</v>
      </c>
      <c r="Q475" s="314"/>
      <c r="R475" s="323"/>
      <c r="S475" s="195">
        <f>SUM(L475:R475)</f>
        <v>0</v>
      </c>
    </row>
    <row r="476" spans="1:19" ht="15">
      <c r="A476" s="149" t="s">
        <v>8</v>
      </c>
      <c r="B476" s="317"/>
      <c r="C476" s="318"/>
      <c r="D476" s="318"/>
      <c r="E476" s="319"/>
      <c r="F476" s="150">
        <v>0</v>
      </c>
      <c r="G476" s="317"/>
      <c r="H476" s="319"/>
      <c r="I476" s="152">
        <f t="shared" ref="I476:I495" si="191">SUM(B476:H476)</f>
        <v>0</v>
      </c>
      <c r="J476" s="139"/>
      <c r="K476" s="153" t="s">
        <v>8</v>
      </c>
      <c r="L476" s="317"/>
      <c r="M476" s="318"/>
      <c r="N476" s="318"/>
      <c r="O476" s="319"/>
      <c r="P476" s="154">
        <v>0</v>
      </c>
      <c r="Q476" s="317"/>
      <c r="R476" s="324"/>
      <c r="S476" s="156">
        <f t="shared" ref="S476:S495" si="192">SUM(L476:R476)</f>
        <v>0</v>
      </c>
    </row>
    <row r="477" spans="1:19" ht="15">
      <c r="A477" s="157" t="s">
        <v>10</v>
      </c>
      <c r="B477" s="317"/>
      <c r="C477" s="318"/>
      <c r="D477" s="318"/>
      <c r="E477" s="319"/>
      <c r="F477" s="146">
        <v>0</v>
      </c>
      <c r="G477" s="317"/>
      <c r="H477" s="319"/>
      <c r="I477" s="144">
        <f t="shared" si="191"/>
        <v>0</v>
      </c>
      <c r="J477" s="139"/>
      <c r="K477" s="159" t="s">
        <v>10</v>
      </c>
      <c r="L477" s="317"/>
      <c r="M477" s="318"/>
      <c r="N477" s="318"/>
      <c r="O477" s="319"/>
      <c r="P477" s="146">
        <v>0</v>
      </c>
      <c r="Q477" s="317"/>
      <c r="R477" s="324"/>
      <c r="S477" s="148">
        <f t="shared" si="192"/>
        <v>0</v>
      </c>
    </row>
    <row r="478" spans="1:19" ht="15">
      <c r="A478" s="149" t="s">
        <v>53</v>
      </c>
      <c r="B478" s="317"/>
      <c r="C478" s="318"/>
      <c r="D478" s="318"/>
      <c r="E478" s="319"/>
      <c r="F478" s="150">
        <v>0</v>
      </c>
      <c r="G478" s="317"/>
      <c r="H478" s="319"/>
      <c r="I478" s="152">
        <f t="shared" si="191"/>
        <v>0</v>
      </c>
      <c r="J478" s="139"/>
      <c r="K478" s="153" t="s">
        <v>53</v>
      </c>
      <c r="L478" s="317"/>
      <c r="M478" s="318"/>
      <c r="N478" s="318"/>
      <c r="O478" s="319"/>
      <c r="P478" s="154">
        <v>0</v>
      </c>
      <c r="Q478" s="317"/>
      <c r="R478" s="324"/>
      <c r="S478" s="156">
        <f t="shared" si="192"/>
        <v>0</v>
      </c>
    </row>
    <row r="479" spans="1:19" ht="15">
      <c r="A479" s="157" t="s">
        <v>16</v>
      </c>
      <c r="B479" s="317"/>
      <c r="C479" s="318"/>
      <c r="D479" s="318"/>
      <c r="E479" s="319"/>
      <c r="F479" s="146">
        <v>0</v>
      </c>
      <c r="G479" s="317"/>
      <c r="H479" s="319"/>
      <c r="I479" s="144">
        <f t="shared" si="191"/>
        <v>0</v>
      </c>
      <c r="J479" s="139"/>
      <c r="K479" s="159" t="s">
        <v>16</v>
      </c>
      <c r="L479" s="317"/>
      <c r="M479" s="318"/>
      <c r="N479" s="318"/>
      <c r="O479" s="319"/>
      <c r="P479" s="146">
        <v>0</v>
      </c>
      <c r="Q479" s="317"/>
      <c r="R479" s="324"/>
      <c r="S479" s="148">
        <f t="shared" si="192"/>
        <v>0</v>
      </c>
    </row>
    <row r="480" spans="1:19" ht="15">
      <c r="A480" s="149" t="s">
        <v>15</v>
      </c>
      <c r="B480" s="317"/>
      <c r="C480" s="318"/>
      <c r="D480" s="318"/>
      <c r="E480" s="319"/>
      <c r="F480" s="150">
        <v>0</v>
      </c>
      <c r="G480" s="317"/>
      <c r="H480" s="319"/>
      <c r="I480" s="152">
        <f t="shared" si="191"/>
        <v>0</v>
      </c>
      <c r="J480" s="139"/>
      <c r="K480" s="153" t="s">
        <v>15</v>
      </c>
      <c r="L480" s="317"/>
      <c r="M480" s="318"/>
      <c r="N480" s="318"/>
      <c r="O480" s="319"/>
      <c r="P480" s="154">
        <v>0</v>
      </c>
      <c r="Q480" s="317"/>
      <c r="R480" s="324"/>
      <c r="S480" s="156">
        <f t="shared" si="192"/>
        <v>0</v>
      </c>
    </row>
    <row r="481" spans="1:19" ht="15">
      <c r="A481" s="157" t="s">
        <v>55</v>
      </c>
      <c r="B481" s="317"/>
      <c r="C481" s="318"/>
      <c r="D481" s="318"/>
      <c r="E481" s="319"/>
      <c r="F481" s="146">
        <v>10089.826979094287</v>
      </c>
      <c r="G481" s="317"/>
      <c r="H481" s="319"/>
      <c r="I481" s="144">
        <f t="shared" si="191"/>
        <v>10089.826979094287</v>
      </c>
      <c r="J481" s="139"/>
      <c r="K481" s="159" t="s">
        <v>55</v>
      </c>
      <c r="L481" s="317"/>
      <c r="M481" s="318"/>
      <c r="N481" s="318"/>
      <c r="O481" s="319"/>
      <c r="P481" s="146">
        <v>5920.8802942296479</v>
      </c>
      <c r="Q481" s="317"/>
      <c r="R481" s="324"/>
      <c r="S481" s="148">
        <f t="shared" si="192"/>
        <v>5920.8802942296479</v>
      </c>
    </row>
    <row r="482" spans="1:19" ht="15">
      <c r="A482" s="149" t="s">
        <v>12</v>
      </c>
      <c r="B482" s="317"/>
      <c r="C482" s="318"/>
      <c r="D482" s="318"/>
      <c r="E482" s="319"/>
      <c r="F482" s="150">
        <v>2883.0959987121405</v>
      </c>
      <c r="G482" s="317"/>
      <c r="H482" s="319"/>
      <c r="I482" s="152">
        <f t="shared" si="191"/>
        <v>2883.0959987121405</v>
      </c>
      <c r="J482" s="139"/>
      <c r="K482" s="153" t="s">
        <v>12</v>
      </c>
      <c r="L482" s="317"/>
      <c r="M482" s="318"/>
      <c r="N482" s="318"/>
      <c r="O482" s="319"/>
      <c r="P482" s="154">
        <v>1345.1827775367744</v>
      </c>
      <c r="Q482" s="317"/>
      <c r="R482" s="324"/>
      <c r="S482" s="156">
        <f t="shared" si="192"/>
        <v>1345.1827775367744</v>
      </c>
    </row>
    <row r="483" spans="1:19" ht="15">
      <c r="A483" s="157" t="s">
        <v>56</v>
      </c>
      <c r="B483" s="317"/>
      <c r="C483" s="318"/>
      <c r="D483" s="318"/>
      <c r="E483" s="319"/>
      <c r="F483" s="146">
        <v>0</v>
      </c>
      <c r="G483" s="317"/>
      <c r="H483" s="319"/>
      <c r="I483" s="144">
        <f t="shared" si="191"/>
        <v>0</v>
      </c>
      <c r="J483" s="139"/>
      <c r="K483" s="159" t="s">
        <v>56</v>
      </c>
      <c r="L483" s="317"/>
      <c r="M483" s="318"/>
      <c r="N483" s="318"/>
      <c r="O483" s="319"/>
      <c r="P483" s="146">
        <v>0</v>
      </c>
      <c r="Q483" s="317"/>
      <c r="R483" s="324"/>
      <c r="S483" s="148">
        <f t="shared" si="192"/>
        <v>0</v>
      </c>
    </row>
    <row r="484" spans="1:19" ht="15">
      <c r="A484" s="149" t="s">
        <v>17</v>
      </c>
      <c r="B484" s="317"/>
      <c r="C484" s="318"/>
      <c r="D484" s="318"/>
      <c r="E484" s="319"/>
      <c r="F484" s="150">
        <v>4.815098844785429</v>
      </c>
      <c r="G484" s="317"/>
      <c r="H484" s="319"/>
      <c r="I484" s="152">
        <f t="shared" si="191"/>
        <v>4.815098844785429</v>
      </c>
      <c r="J484" s="139"/>
      <c r="K484" s="153" t="s">
        <v>17</v>
      </c>
      <c r="L484" s="317"/>
      <c r="M484" s="318"/>
      <c r="N484" s="318"/>
      <c r="O484" s="319"/>
      <c r="P484" s="154">
        <v>3.7081735812237491</v>
      </c>
      <c r="Q484" s="317"/>
      <c r="R484" s="324"/>
      <c r="S484" s="156">
        <f t="shared" si="192"/>
        <v>3.7081735812237491</v>
      </c>
    </row>
    <row r="485" spans="1:19" ht="15">
      <c r="A485" s="157" t="s">
        <v>141</v>
      </c>
      <c r="B485" s="317"/>
      <c r="C485" s="318"/>
      <c r="D485" s="318"/>
      <c r="E485" s="319"/>
      <c r="F485" s="146">
        <v>44.374711758904105</v>
      </c>
      <c r="G485" s="317"/>
      <c r="H485" s="319"/>
      <c r="I485" s="144">
        <f t="shared" si="191"/>
        <v>44.374711758904105</v>
      </c>
      <c r="J485" s="139"/>
      <c r="K485" s="159" t="s">
        <v>141</v>
      </c>
      <c r="L485" s="317"/>
      <c r="M485" s="318"/>
      <c r="N485" s="318"/>
      <c r="O485" s="319"/>
      <c r="P485" s="146">
        <v>29.719323155543719</v>
      </c>
      <c r="Q485" s="317"/>
      <c r="R485" s="324"/>
      <c r="S485" s="148">
        <f t="shared" si="192"/>
        <v>29.719323155543719</v>
      </c>
    </row>
    <row r="486" spans="1:19" ht="15">
      <c r="A486" s="149" t="s">
        <v>25</v>
      </c>
      <c r="B486" s="317"/>
      <c r="C486" s="318"/>
      <c r="D486" s="318"/>
      <c r="E486" s="319"/>
      <c r="F486" s="150">
        <v>142.6083461277849</v>
      </c>
      <c r="G486" s="317"/>
      <c r="H486" s="319"/>
      <c r="I486" s="152">
        <f t="shared" si="191"/>
        <v>142.6083461277849</v>
      </c>
      <c r="J486" s="139"/>
      <c r="K486" s="153" t="s">
        <v>25</v>
      </c>
      <c r="L486" s="317"/>
      <c r="M486" s="318"/>
      <c r="N486" s="318"/>
      <c r="O486" s="319"/>
      <c r="P486" s="154">
        <v>0</v>
      </c>
      <c r="Q486" s="317"/>
      <c r="R486" s="324"/>
      <c r="S486" s="156">
        <f t="shared" si="192"/>
        <v>0</v>
      </c>
    </row>
    <row r="487" spans="1:19" ht="15">
      <c r="A487" s="157" t="s">
        <v>24</v>
      </c>
      <c r="B487" s="317"/>
      <c r="C487" s="318"/>
      <c r="D487" s="318"/>
      <c r="E487" s="319"/>
      <c r="F487" s="146">
        <v>0</v>
      </c>
      <c r="G487" s="317"/>
      <c r="H487" s="319"/>
      <c r="I487" s="144">
        <f t="shared" si="191"/>
        <v>0</v>
      </c>
      <c r="J487" s="139"/>
      <c r="K487" s="159" t="s">
        <v>24</v>
      </c>
      <c r="L487" s="317"/>
      <c r="M487" s="318"/>
      <c r="N487" s="318"/>
      <c r="O487" s="319"/>
      <c r="P487" s="146">
        <v>0</v>
      </c>
      <c r="Q487" s="317"/>
      <c r="R487" s="324"/>
      <c r="S487" s="148">
        <f t="shared" si="192"/>
        <v>0</v>
      </c>
    </row>
    <row r="488" spans="1:19" ht="15">
      <c r="A488" s="149" t="s">
        <v>57</v>
      </c>
      <c r="B488" s="317"/>
      <c r="C488" s="318"/>
      <c r="D488" s="318"/>
      <c r="E488" s="319"/>
      <c r="F488" s="150">
        <v>0</v>
      </c>
      <c r="G488" s="317"/>
      <c r="H488" s="319"/>
      <c r="I488" s="152">
        <f t="shared" si="191"/>
        <v>0</v>
      </c>
      <c r="J488" s="139"/>
      <c r="K488" s="153" t="s">
        <v>57</v>
      </c>
      <c r="L488" s="317"/>
      <c r="M488" s="318"/>
      <c r="N488" s="318"/>
      <c r="O488" s="319"/>
      <c r="P488" s="154">
        <v>0</v>
      </c>
      <c r="Q488" s="317"/>
      <c r="R488" s="324"/>
      <c r="S488" s="156">
        <f t="shared" si="192"/>
        <v>0</v>
      </c>
    </row>
    <row r="489" spans="1:19" ht="15">
      <c r="A489" s="157" t="s">
        <v>22</v>
      </c>
      <c r="B489" s="317"/>
      <c r="C489" s="318"/>
      <c r="D489" s="318"/>
      <c r="E489" s="319"/>
      <c r="F489" s="146">
        <v>936.8288325696559</v>
      </c>
      <c r="G489" s="317"/>
      <c r="H489" s="319"/>
      <c r="I489" s="144">
        <f t="shared" si="191"/>
        <v>936.8288325696559</v>
      </c>
      <c r="J489" s="139"/>
      <c r="K489" s="159" t="s">
        <v>22</v>
      </c>
      <c r="L489" s="317"/>
      <c r="M489" s="318"/>
      <c r="N489" s="318"/>
      <c r="O489" s="319"/>
      <c r="P489" s="146">
        <v>596.72295080448703</v>
      </c>
      <c r="Q489" s="317"/>
      <c r="R489" s="324"/>
      <c r="S489" s="148">
        <f t="shared" si="192"/>
        <v>596.72295080448703</v>
      </c>
    </row>
    <row r="490" spans="1:19" ht="15">
      <c r="A490" s="149" t="s">
        <v>21</v>
      </c>
      <c r="B490" s="317"/>
      <c r="C490" s="318"/>
      <c r="D490" s="318"/>
      <c r="E490" s="319"/>
      <c r="F490" s="150">
        <v>0</v>
      </c>
      <c r="G490" s="317"/>
      <c r="H490" s="319"/>
      <c r="I490" s="152">
        <f t="shared" si="191"/>
        <v>0</v>
      </c>
      <c r="J490" s="139"/>
      <c r="K490" s="153" t="s">
        <v>21</v>
      </c>
      <c r="L490" s="317"/>
      <c r="M490" s="318"/>
      <c r="N490" s="318"/>
      <c r="O490" s="319"/>
      <c r="P490" s="154">
        <v>0</v>
      </c>
      <c r="Q490" s="317"/>
      <c r="R490" s="324"/>
      <c r="S490" s="156">
        <f t="shared" si="192"/>
        <v>0</v>
      </c>
    </row>
    <row r="491" spans="1:19" ht="15">
      <c r="A491" s="160" t="s">
        <v>61</v>
      </c>
      <c r="B491" s="317"/>
      <c r="C491" s="318"/>
      <c r="D491" s="318"/>
      <c r="E491" s="319"/>
      <c r="F491" s="146">
        <v>0</v>
      </c>
      <c r="G491" s="317"/>
      <c r="H491" s="319"/>
      <c r="I491" s="144">
        <f t="shared" si="191"/>
        <v>0</v>
      </c>
      <c r="J491" s="139"/>
      <c r="K491" s="161" t="s">
        <v>61</v>
      </c>
      <c r="L491" s="317"/>
      <c r="M491" s="318"/>
      <c r="N491" s="318"/>
      <c r="O491" s="319"/>
      <c r="P491" s="146">
        <v>0</v>
      </c>
      <c r="Q491" s="317"/>
      <c r="R491" s="324"/>
      <c r="S491" s="148">
        <f t="shared" si="192"/>
        <v>0</v>
      </c>
    </row>
    <row r="492" spans="1:19">
      <c r="A492" s="162" t="s">
        <v>23</v>
      </c>
      <c r="B492" s="317"/>
      <c r="C492" s="318"/>
      <c r="D492" s="318"/>
      <c r="E492" s="319"/>
      <c r="F492" s="163">
        <v>0</v>
      </c>
      <c r="G492" s="317"/>
      <c r="H492" s="319"/>
      <c r="I492" s="165">
        <f t="shared" si="191"/>
        <v>0</v>
      </c>
      <c r="J492" s="139"/>
      <c r="K492" s="166" t="s">
        <v>23</v>
      </c>
      <c r="L492" s="317"/>
      <c r="M492" s="318"/>
      <c r="N492" s="318"/>
      <c r="O492" s="319"/>
      <c r="P492" s="167">
        <v>0</v>
      </c>
      <c r="Q492" s="317"/>
      <c r="R492" s="324"/>
      <c r="S492" s="169">
        <f t="shared" si="192"/>
        <v>0</v>
      </c>
    </row>
    <row r="493" spans="1:19">
      <c r="A493" s="170" t="s">
        <v>19</v>
      </c>
      <c r="B493" s="317"/>
      <c r="C493" s="318"/>
      <c r="D493" s="318"/>
      <c r="E493" s="319"/>
      <c r="F493" s="171">
        <v>0</v>
      </c>
      <c r="G493" s="317"/>
      <c r="H493" s="319"/>
      <c r="I493" s="173">
        <f t="shared" si="191"/>
        <v>0</v>
      </c>
      <c r="J493" s="139"/>
      <c r="K493" s="174" t="s">
        <v>19</v>
      </c>
      <c r="L493" s="317"/>
      <c r="M493" s="318"/>
      <c r="N493" s="318"/>
      <c r="O493" s="319"/>
      <c r="P493" s="171">
        <v>0</v>
      </c>
      <c r="Q493" s="317"/>
      <c r="R493" s="324"/>
      <c r="S493" s="176">
        <f t="shared" si="192"/>
        <v>0</v>
      </c>
    </row>
    <row r="494" spans="1:19">
      <c r="A494" s="162" t="s">
        <v>20</v>
      </c>
      <c r="B494" s="317"/>
      <c r="C494" s="318"/>
      <c r="D494" s="318"/>
      <c r="E494" s="319"/>
      <c r="F494" s="163">
        <v>0</v>
      </c>
      <c r="G494" s="317"/>
      <c r="H494" s="319"/>
      <c r="I494" s="165">
        <f t="shared" si="191"/>
        <v>0</v>
      </c>
      <c r="J494" s="139"/>
      <c r="K494" s="166" t="s">
        <v>20</v>
      </c>
      <c r="L494" s="317"/>
      <c r="M494" s="318"/>
      <c r="N494" s="318"/>
      <c r="O494" s="319"/>
      <c r="P494" s="167">
        <v>0</v>
      </c>
      <c r="Q494" s="317"/>
      <c r="R494" s="324"/>
      <c r="S494" s="169">
        <f t="shared" si="192"/>
        <v>0</v>
      </c>
    </row>
    <row r="495" spans="1:19" ht="15" thickBot="1">
      <c r="A495" s="177" t="s">
        <v>11</v>
      </c>
      <c r="B495" s="320"/>
      <c r="C495" s="321"/>
      <c r="D495" s="321"/>
      <c r="E495" s="322"/>
      <c r="F495" s="178">
        <v>0</v>
      </c>
      <c r="G495" s="320"/>
      <c r="H495" s="322"/>
      <c r="I495" s="180">
        <f t="shared" si="191"/>
        <v>0</v>
      </c>
      <c r="J495" s="139"/>
      <c r="K495" s="181" t="s">
        <v>11</v>
      </c>
      <c r="L495" s="320"/>
      <c r="M495" s="321"/>
      <c r="N495" s="321"/>
      <c r="O495" s="322"/>
      <c r="P495" s="178">
        <v>0</v>
      </c>
      <c r="Q495" s="320"/>
      <c r="R495" s="325"/>
      <c r="S495" s="183">
        <f t="shared" si="192"/>
        <v>0</v>
      </c>
    </row>
    <row r="496" spans="1:19" ht="15">
      <c r="A496" s="184" t="s">
        <v>26</v>
      </c>
      <c r="B496" s="185">
        <f>SUM(B475:B491)</f>
        <v>0</v>
      </c>
      <c r="C496" s="185">
        <f t="shared" ref="C496:I496" si="193">SUM(C475:C491)</f>
        <v>0</v>
      </c>
      <c r="D496" s="185">
        <f t="shared" si="193"/>
        <v>0</v>
      </c>
      <c r="E496" s="185">
        <f t="shared" si="193"/>
        <v>0</v>
      </c>
      <c r="F496" s="185">
        <f t="shared" si="193"/>
        <v>14101.549967107558</v>
      </c>
      <c r="G496" s="185">
        <f t="shared" si="193"/>
        <v>0</v>
      </c>
      <c r="H496" s="187">
        <f t="shared" si="193"/>
        <v>0</v>
      </c>
      <c r="I496" s="144">
        <f t="shared" si="193"/>
        <v>14101.549967107558</v>
      </c>
      <c r="J496" s="139"/>
      <c r="K496" s="186" t="s">
        <v>26</v>
      </c>
      <c r="L496" s="185">
        <f>SUM(L475:L491)</f>
        <v>0</v>
      </c>
      <c r="M496" s="185">
        <f t="shared" ref="M496:S496" si="194">SUM(M475:M491)</f>
        <v>0</v>
      </c>
      <c r="N496" s="185">
        <f t="shared" si="194"/>
        <v>0</v>
      </c>
      <c r="O496" s="185">
        <f t="shared" si="194"/>
        <v>0</v>
      </c>
      <c r="P496" s="185">
        <f t="shared" si="194"/>
        <v>7896.2135193076774</v>
      </c>
      <c r="Q496" s="185">
        <f t="shared" si="194"/>
        <v>0</v>
      </c>
      <c r="R496" s="187">
        <f t="shared" si="194"/>
        <v>0</v>
      </c>
      <c r="S496" s="188">
        <f t="shared" si="194"/>
        <v>7896.2135193076774</v>
      </c>
    </row>
    <row r="497" spans="1:19" ht="15" thickBot="1">
      <c r="A497" s="15" t="s">
        <v>100</v>
      </c>
      <c r="B497" s="100">
        <f>IF($I496=0,"-",B496/$I496)</f>
        <v>0</v>
      </c>
      <c r="C497" s="100">
        <f t="shared" ref="C497:H497" si="195">IF($I496=0,"-",C496/$I496)</f>
        <v>0</v>
      </c>
      <c r="D497" s="100">
        <f t="shared" si="195"/>
        <v>0</v>
      </c>
      <c r="E497" s="100">
        <f t="shared" si="195"/>
        <v>0</v>
      </c>
      <c r="F497" s="100">
        <f t="shared" si="195"/>
        <v>1</v>
      </c>
      <c r="G497" s="100">
        <f t="shared" si="195"/>
        <v>0</v>
      </c>
      <c r="H497" s="101">
        <f t="shared" si="195"/>
        <v>0</v>
      </c>
      <c r="I497" s="102">
        <f>SUM(B497:H497)</f>
        <v>1</v>
      </c>
      <c r="J497" s="2"/>
      <c r="K497" s="27" t="s">
        <v>100</v>
      </c>
      <c r="L497" s="76">
        <f t="shared" ref="L497:R497" si="196">IF($S496=0,"-",L496/$S496)</f>
        <v>0</v>
      </c>
      <c r="M497" s="76">
        <f t="shared" si="196"/>
        <v>0</v>
      </c>
      <c r="N497" s="76">
        <f t="shared" si="196"/>
        <v>0</v>
      </c>
      <c r="O497" s="76">
        <f t="shared" si="196"/>
        <v>0</v>
      </c>
      <c r="P497" s="76">
        <f t="shared" si="196"/>
        <v>1</v>
      </c>
      <c r="Q497" s="76">
        <f t="shared" si="196"/>
        <v>0</v>
      </c>
      <c r="R497" s="77">
        <f t="shared" si="196"/>
        <v>0</v>
      </c>
      <c r="S497" s="78">
        <f>SUM(L497:R497)</f>
        <v>1</v>
      </c>
    </row>
    <row r="498" spans="1:19" ht="15" thickBot="1">
      <c r="A498" s="218"/>
      <c r="B498" s="218"/>
      <c r="C498" s="218"/>
      <c r="D498" s="218"/>
      <c r="E498" s="218"/>
      <c r="F498" s="218"/>
      <c r="G498" s="218"/>
      <c r="H498" s="218"/>
      <c r="I498" s="218"/>
      <c r="K498" s="218"/>
      <c r="L498" s="218"/>
      <c r="M498" s="218"/>
      <c r="N498" s="218"/>
      <c r="O498" s="218"/>
      <c r="P498" s="218"/>
      <c r="Q498" s="218"/>
      <c r="R498" s="218"/>
      <c r="S498" s="218"/>
    </row>
    <row r="499" spans="1:19" ht="28.5">
      <c r="A499" s="310" t="s">
        <v>43</v>
      </c>
      <c r="B499" s="135" t="s">
        <v>0</v>
      </c>
      <c r="C499" s="135" t="s">
        <v>1</v>
      </c>
      <c r="D499" s="135" t="s">
        <v>2</v>
      </c>
      <c r="E499" s="135" t="s">
        <v>3</v>
      </c>
      <c r="F499" s="135" t="s">
        <v>27</v>
      </c>
      <c r="G499" s="135" t="s">
        <v>4</v>
      </c>
      <c r="H499" s="135" t="s">
        <v>5</v>
      </c>
      <c r="I499" s="136" t="s">
        <v>6</v>
      </c>
      <c r="K499" s="312" t="s">
        <v>43</v>
      </c>
      <c r="L499" s="137" t="s">
        <v>0</v>
      </c>
      <c r="M499" s="137" t="s">
        <v>1</v>
      </c>
      <c r="N499" s="137" t="s">
        <v>2</v>
      </c>
      <c r="O499" s="137" t="s">
        <v>3</v>
      </c>
      <c r="P499" s="137" t="s">
        <v>27</v>
      </c>
      <c r="Q499" s="137" t="s">
        <v>4</v>
      </c>
      <c r="R499" s="137" t="s">
        <v>5</v>
      </c>
      <c r="S499" s="138" t="s">
        <v>6</v>
      </c>
    </row>
    <row r="500" spans="1:19" ht="15">
      <c r="A500" s="311" t="s">
        <v>43</v>
      </c>
      <c r="B500" s="294" t="s">
        <v>109</v>
      </c>
      <c r="C500" s="295"/>
      <c r="D500" s="295"/>
      <c r="E500" s="295"/>
      <c r="F500" s="295"/>
      <c r="G500" s="295"/>
      <c r="H500" s="295"/>
      <c r="I500" s="296"/>
      <c r="K500" s="313" t="s">
        <v>43</v>
      </c>
      <c r="L500" s="297" t="s">
        <v>109</v>
      </c>
      <c r="M500" s="298"/>
      <c r="N500" s="298"/>
      <c r="O500" s="298"/>
      <c r="P500" s="298"/>
      <c r="Q500" s="298"/>
      <c r="R500" s="298"/>
      <c r="S500" s="299"/>
    </row>
    <row r="501" spans="1:19" ht="15">
      <c r="A501" s="141" t="s">
        <v>7</v>
      </c>
      <c r="B501" s="314"/>
      <c r="C501" s="315"/>
      <c r="D501" s="315"/>
      <c r="E501" s="316"/>
      <c r="F501" s="142">
        <v>0</v>
      </c>
      <c r="G501" s="314"/>
      <c r="H501" s="316"/>
      <c r="I501" s="144">
        <f>SUM(B501:H501)</f>
        <v>0</v>
      </c>
      <c r="J501" s="139"/>
      <c r="K501" s="193" t="s">
        <v>7</v>
      </c>
      <c r="L501" s="314"/>
      <c r="M501" s="315"/>
      <c r="N501" s="315"/>
      <c r="O501" s="316"/>
      <c r="P501" s="142">
        <v>0</v>
      </c>
      <c r="Q501" s="314"/>
      <c r="R501" s="323"/>
      <c r="S501" s="195">
        <f>SUM(L501:R501)</f>
        <v>0</v>
      </c>
    </row>
    <row r="502" spans="1:19" ht="15">
      <c r="A502" s="149" t="s">
        <v>8</v>
      </c>
      <c r="B502" s="317"/>
      <c r="C502" s="318"/>
      <c r="D502" s="318"/>
      <c r="E502" s="319"/>
      <c r="F502" s="150">
        <v>0</v>
      </c>
      <c r="G502" s="317"/>
      <c r="H502" s="319"/>
      <c r="I502" s="152">
        <f t="shared" ref="I502:I521" si="197">SUM(B502:H502)</f>
        <v>0</v>
      </c>
      <c r="J502" s="139"/>
      <c r="K502" s="153" t="s">
        <v>8</v>
      </c>
      <c r="L502" s="317"/>
      <c r="M502" s="318"/>
      <c r="N502" s="318"/>
      <c r="O502" s="319"/>
      <c r="P502" s="154">
        <v>0</v>
      </c>
      <c r="Q502" s="317"/>
      <c r="R502" s="324"/>
      <c r="S502" s="156">
        <f t="shared" ref="S502:S521" si="198">SUM(L502:R502)</f>
        <v>0</v>
      </c>
    </row>
    <row r="503" spans="1:19" ht="15">
      <c r="A503" s="157" t="s">
        <v>10</v>
      </c>
      <c r="B503" s="317"/>
      <c r="C503" s="318"/>
      <c r="D503" s="318"/>
      <c r="E503" s="319"/>
      <c r="F503" s="146">
        <v>0</v>
      </c>
      <c r="G503" s="317"/>
      <c r="H503" s="319"/>
      <c r="I503" s="144">
        <f t="shared" si="197"/>
        <v>0</v>
      </c>
      <c r="J503" s="139"/>
      <c r="K503" s="159" t="s">
        <v>10</v>
      </c>
      <c r="L503" s="317"/>
      <c r="M503" s="318"/>
      <c r="N503" s="318"/>
      <c r="O503" s="319"/>
      <c r="P503" s="146">
        <v>0</v>
      </c>
      <c r="Q503" s="317"/>
      <c r="R503" s="324"/>
      <c r="S503" s="148">
        <f t="shared" si="198"/>
        <v>0</v>
      </c>
    </row>
    <row r="504" spans="1:19" ht="15">
      <c r="A504" s="149" t="s">
        <v>53</v>
      </c>
      <c r="B504" s="317"/>
      <c r="C504" s="318"/>
      <c r="D504" s="318"/>
      <c r="E504" s="319"/>
      <c r="F504" s="150">
        <v>0</v>
      </c>
      <c r="G504" s="317"/>
      <c r="H504" s="319"/>
      <c r="I504" s="152">
        <f t="shared" si="197"/>
        <v>0</v>
      </c>
      <c r="J504" s="139"/>
      <c r="K504" s="153" t="s">
        <v>53</v>
      </c>
      <c r="L504" s="317"/>
      <c r="M504" s="318"/>
      <c r="N504" s="318"/>
      <c r="O504" s="319"/>
      <c r="P504" s="154">
        <v>0</v>
      </c>
      <c r="Q504" s="317"/>
      <c r="R504" s="324"/>
      <c r="S504" s="156">
        <f t="shared" si="198"/>
        <v>0</v>
      </c>
    </row>
    <row r="505" spans="1:19" ht="15">
      <c r="A505" s="157" t="s">
        <v>16</v>
      </c>
      <c r="B505" s="317"/>
      <c r="C505" s="318"/>
      <c r="D505" s="318"/>
      <c r="E505" s="319"/>
      <c r="F505" s="146">
        <v>0</v>
      </c>
      <c r="G505" s="317"/>
      <c r="H505" s="319"/>
      <c r="I505" s="144">
        <f t="shared" si="197"/>
        <v>0</v>
      </c>
      <c r="J505" s="139"/>
      <c r="K505" s="159" t="s">
        <v>16</v>
      </c>
      <c r="L505" s="317"/>
      <c r="M505" s="318"/>
      <c r="N505" s="318"/>
      <c r="O505" s="319"/>
      <c r="P505" s="146">
        <v>0</v>
      </c>
      <c r="Q505" s="317"/>
      <c r="R505" s="324"/>
      <c r="S505" s="148">
        <f t="shared" si="198"/>
        <v>0</v>
      </c>
    </row>
    <row r="506" spans="1:19" ht="15">
      <c r="A506" s="149" t="s">
        <v>15</v>
      </c>
      <c r="B506" s="317"/>
      <c r="C506" s="318"/>
      <c r="D506" s="318"/>
      <c r="E506" s="319"/>
      <c r="F506" s="150">
        <v>0</v>
      </c>
      <c r="G506" s="317"/>
      <c r="H506" s="319"/>
      <c r="I506" s="152">
        <f t="shared" si="197"/>
        <v>0</v>
      </c>
      <c r="J506" s="139"/>
      <c r="K506" s="153" t="s">
        <v>15</v>
      </c>
      <c r="L506" s="317"/>
      <c r="M506" s="318"/>
      <c r="N506" s="318"/>
      <c r="O506" s="319"/>
      <c r="P506" s="154">
        <v>0</v>
      </c>
      <c r="Q506" s="317"/>
      <c r="R506" s="324"/>
      <c r="S506" s="156">
        <f t="shared" si="198"/>
        <v>0</v>
      </c>
    </row>
    <row r="507" spans="1:19" ht="15">
      <c r="A507" s="157" t="s">
        <v>55</v>
      </c>
      <c r="B507" s="317"/>
      <c r="C507" s="318"/>
      <c r="D507" s="318"/>
      <c r="E507" s="319"/>
      <c r="F507" s="146">
        <v>0</v>
      </c>
      <c r="G507" s="317"/>
      <c r="H507" s="319"/>
      <c r="I507" s="144">
        <f t="shared" si="197"/>
        <v>0</v>
      </c>
      <c r="J507" s="139"/>
      <c r="K507" s="159" t="s">
        <v>55</v>
      </c>
      <c r="L507" s="317"/>
      <c r="M507" s="318"/>
      <c r="N507" s="318"/>
      <c r="O507" s="319"/>
      <c r="P507" s="146">
        <v>0</v>
      </c>
      <c r="Q507" s="317"/>
      <c r="R507" s="324"/>
      <c r="S507" s="148">
        <f t="shared" si="198"/>
        <v>0</v>
      </c>
    </row>
    <row r="508" spans="1:19" ht="15">
      <c r="A508" s="149" t="s">
        <v>12</v>
      </c>
      <c r="B508" s="317"/>
      <c r="C508" s="318"/>
      <c r="D508" s="318"/>
      <c r="E508" s="319"/>
      <c r="F508" s="150">
        <v>0</v>
      </c>
      <c r="G508" s="317"/>
      <c r="H508" s="319"/>
      <c r="I508" s="152">
        <f t="shared" si="197"/>
        <v>0</v>
      </c>
      <c r="J508" s="139"/>
      <c r="K508" s="153" t="s">
        <v>12</v>
      </c>
      <c r="L508" s="317"/>
      <c r="M508" s="318"/>
      <c r="N508" s="318"/>
      <c r="O508" s="319"/>
      <c r="P508" s="154">
        <v>0</v>
      </c>
      <c r="Q508" s="317"/>
      <c r="R508" s="324"/>
      <c r="S508" s="156">
        <f t="shared" si="198"/>
        <v>0</v>
      </c>
    </row>
    <row r="509" spans="1:19" ht="15">
      <c r="A509" s="157" t="s">
        <v>56</v>
      </c>
      <c r="B509" s="317"/>
      <c r="C509" s="318"/>
      <c r="D509" s="318"/>
      <c r="E509" s="319"/>
      <c r="F509" s="146">
        <v>0</v>
      </c>
      <c r="G509" s="317"/>
      <c r="H509" s="319"/>
      <c r="I509" s="144">
        <f t="shared" si="197"/>
        <v>0</v>
      </c>
      <c r="J509" s="139"/>
      <c r="K509" s="159" t="s">
        <v>56</v>
      </c>
      <c r="L509" s="317"/>
      <c r="M509" s="318"/>
      <c r="N509" s="318"/>
      <c r="O509" s="319"/>
      <c r="P509" s="146">
        <v>0</v>
      </c>
      <c r="Q509" s="317"/>
      <c r="R509" s="324"/>
      <c r="S509" s="148">
        <f t="shared" si="198"/>
        <v>0</v>
      </c>
    </row>
    <row r="510" spans="1:19" ht="15">
      <c r="A510" s="149" t="s">
        <v>17</v>
      </c>
      <c r="B510" s="317"/>
      <c r="C510" s="318"/>
      <c r="D510" s="318"/>
      <c r="E510" s="319"/>
      <c r="F510" s="150">
        <v>0</v>
      </c>
      <c r="G510" s="317"/>
      <c r="H510" s="319"/>
      <c r="I510" s="152">
        <f t="shared" si="197"/>
        <v>0</v>
      </c>
      <c r="J510" s="139"/>
      <c r="K510" s="153" t="s">
        <v>17</v>
      </c>
      <c r="L510" s="317"/>
      <c r="M510" s="318"/>
      <c r="N510" s="318"/>
      <c r="O510" s="319"/>
      <c r="P510" s="154">
        <v>0</v>
      </c>
      <c r="Q510" s="317"/>
      <c r="R510" s="324"/>
      <c r="S510" s="156">
        <f t="shared" si="198"/>
        <v>0</v>
      </c>
    </row>
    <row r="511" spans="1:19" ht="15">
      <c r="A511" s="157" t="s">
        <v>141</v>
      </c>
      <c r="B511" s="317"/>
      <c r="C511" s="318"/>
      <c r="D511" s="318"/>
      <c r="E511" s="319"/>
      <c r="F511" s="146">
        <v>0</v>
      </c>
      <c r="G511" s="317"/>
      <c r="H511" s="319"/>
      <c r="I511" s="144">
        <f t="shared" si="197"/>
        <v>0</v>
      </c>
      <c r="J511" s="139"/>
      <c r="K511" s="159" t="s">
        <v>141</v>
      </c>
      <c r="L511" s="317"/>
      <c r="M511" s="318"/>
      <c r="N511" s="318"/>
      <c r="O511" s="319"/>
      <c r="P511" s="146">
        <v>0</v>
      </c>
      <c r="Q511" s="317"/>
      <c r="R511" s="324"/>
      <c r="S511" s="148">
        <f t="shared" si="198"/>
        <v>0</v>
      </c>
    </row>
    <row r="512" spans="1:19" ht="15">
      <c r="A512" s="149" t="s">
        <v>25</v>
      </c>
      <c r="B512" s="317"/>
      <c r="C512" s="318"/>
      <c r="D512" s="318"/>
      <c r="E512" s="319"/>
      <c r="F512" s="150">
        <v>0</v>
      </c>
      <c r="G512" s="317"/>
      <c r="H512" s="319"/>
      <c r="I512" s="152">
        <f t="shared" si="197"/>
        <v>0</v>
      </c>
      <c r="J512" s="139"/>
      <c r="K512" s="153" t="s">
        <v>25</v>
      </c>
      <c r="L512" s="317"/>
      <c r="M512" s="318"/>
      <c r="N512" s="318"/>
      <c r="O512" s="319"/>
      <c r="P512" s="154">
        <v>0</v>
      </c>
      <c r="Q512" s="317"/>
      <c r="R512" s="324"/>
      <c r="S512" s="156">
        <f t="shared" si="198"/>
        <v>0</v>
      </c>
    </row>
    <row r="513" spans="1:19" ht="15">
      <c r="A513" s="157" t="s">
        <v>24</v>
      </c>
      <c r="B513" s="317"/>
      <c r="C513" s="318"/>
      <c r="D513" s="318"/>
      <c r="E513" s="319"/>
      <c r="F513" s="146">
        <v>0</v>
      </c>
      <c r="G513" s="317"/>
      <c r="H513" s="319"/>
      <c r="I513" s="144">
        <f t="shared" si="197"/>
        <v>0</v>
      </c>
      <c r="J513" s="139"/>
      <c r="K513" s="159" t="s">
        <v>24</v>
      </c>
      <c r="L513" s="317"/>
      <c r="M513" s="318"/>
      <c r="N513" s="318"/>
      <c r="O513" s="319"/>
      <c r="P513" s="146">
        <v>0</v>
      </c>
      <c r="Q513" s="317"/>
      <c r="R513" s="324"/>
      <c r="S513" s="148">
        <f t="shared" si="198"/>
        <v>0</v>
      </c>
    </row>
    <row r="514" spans="1:19" ht="15">
      <c r="A514" s="149" t="s">
        <v>57</v>
      </c>
      <c r="B514" s="317"/>
      <c r="C514" s="318"/>
      <c r="D514" s="318"/>
      <c r="E514" s="319"/>
      <c r="F514" s="150">
        <v>0</v>
      </c>
      <c r="G514" s="317"/>
      <c r="H514" s="319"/>
      <c r="I514" s="152">
        <f t="shared" si="197"/>
        <v>0</v>
      </c>
      <c r="J514" s="139"/>
      <c r="K514" s="153" t="s">
        <v>57</v>
      </c>
      <c r="L514" s="317"/>
      <c r="M514" s="318"/>
      <c r="N514" s="318"/>
      <c r="O514" s="319"/>
      <c r="P514" s="154">
        <v>0</v>
      </c>
      <c r="Q514" s="317"/>
      <c r="R514" s="324"/>
      <c r="S514" s="156">
        <f t="shared" si="198"/>
        <v>0</v>
      </c>
    </row>
    <row r="515" spans="1:19" ht="15">
      <c r="A515" s="157" t="s">
        <v>22</v>
      </c>
      <c r="B515" s="317"/>
      <c r="C515" s="318"/>
      <c r="D515" s="318"/>
      <c r="E515" s="319"/>
      <c r="F515" s="146">
        <v>0</v>
      </c>
      <c r="G515" s="317"/>
      <c r="H515" s="319"/>
      <c r="I515" s="144">
        <f t="shared" si="197"/>
        <v>0</v>
      </c>
      <c r="J515" s="139"/>
      <c r="K515" s="159" t="s">
        <v>22</v>
      </c>
      <c r="L515" s="317"/>
      <c r="M515" s="318"/>
      <c r="N515" s="318"/>
      <c r="O515" s="319"/>
      <c r="P515" s="146">
        <v>0</v>
      </c>
      <c r="Q515" s="317"/>
      <c r="R515" s="324"/>
      <c r="S515" s="148">
        <f t="shared" si="198"/>
        <v>0</v>
      </c>
    </row>
    <row r="516" spans="1:19" ht="15">
      <c r="A516" s="149" t="s">
        <v>21</v>
      </c>
      <c r="B516" s="317"/>
      <c r="C516" s="318"/>
      <c r="D516" s="318"/>
      <c r="E516" s="319"/>
      <c r="F516" s="150">
        <v>0</v>
      </c>
      <c r="G516" s="317"/>
      <c r="H516" s="319"/>
      <c r="I516" s="152">
        <f t="shared" si="197"/>
        <v>0</v>
      </c>
      <c r="J516" s="139"/>
      <c r="K516" s="153" t="s">
        <v>21</v>
      </c>
      <c r="L516" s="317"/>
      <c r="M516" s="318"/>
      <c r="N516" s="318"/>
      <c r="O516" s="319"/>
      <c r="P516" s="154">
        <v>0</v>
      </c>
      <c r="Q516" s="317"/>
      <c r="R516" s="324"/>
      <c r="S516" s="156">
        <f t="shared" si="198"/>
        <v>0</v>
      </c>
    </row>
    <row r="517" spans="1:19" ht="15">
      <c r="A517" s="160" t="s">
        <v>61</v>
      </c>
      <c r="B517" s="317"/>
      <c r="C517" s="318"/>
      <c r="D517" s="318"/>
      <c r="E517" s="319"/>
      <c r="F517" s="146">
        <v>0</v>
      </c>
      <c r="G517" s="317"/>
      <c r="H517" s="319"/>
      <c r="I517" s="144">
        <f t="shared" si="197"/>
        <v>0</v>
      </c>
      <c r="J517" s="139"/>
      <c r="K517" s="161" t="s">
        <v>61</v>
      </c>
      <c r="L517" s="317"/>
      <c r="M517" s="318"/>
      <c r="N517" s="318"/>
      <c r="O517" s="319"/>
      <c r="P517" s="146">
        <v>0</v>
      </c>
      <c r="Q517" s="317"/>
      <c r="R517" s="324"/>
      <c r="S517" s="148">
        <f t="shared" si="198"/>
        <v>0</v>
      </c>
    </row>
    <row r="518" spans="1:19">
      <c r="A518" s="162" t="s">
        <v>23</v>
      </c>
      <c r="B518" s="317"/>
      <c r="C518" s="318"/>
      <c r="D518" s="318"/>
      <c r="E518" s="319"/>
      <c r="F518" s="163">
        <v>0</v>
      </c>
      <c r="G518" s="317"/>
      <c r="H518" s="319"/>
      <c r="I518" s="165">
        <f t="shared" si="197"/>
        <v>0</v>
      </c>
      <c r="J518" s="139"/>
      <c r="K518" s="166" t="s">
        <v>23</v>
      </c>
      <c r="L518" s="317"/>
      <c r="M518" s="318"/>
      <c r="N518" s="318"/>
      <c r="O518" s="319"/>
      <c r="P518" s="167">
        <v>0</v>
      </c>
      <c r="Q518" s="317"/>
      <c r="R518" s="324"/>
      <c r="S518" s="169">
        <f t="shared" si="198"/>
        <v>0</v>
      </c>
    </row>
    <row r="519" spans="1:19">
      <c r="A519" s="170" t="s">
        <v>19</v>
      </c>
      <c r="B519" s="317"/>
      <c r="C519" s="318"/>
      <c r="D519" s="318"/>
      <c r="E519" s="319"/>
      <c r="F519" s="171">
        <v>0</v>
      </c>
      <c r="G519" s="317"/>
      <c r="H519" s="319"/>
      <c r="I519" s="173">
        <f t="shared" si="197"/>
        <v>0</v>
      </c>
      <c r="J519" s="139"/>
      <c r="K519" s="174" t="s">
        <v>19</v>
      </c>
      <c r="L519" s="317"/>
      <c r="M519" s="318"/>
      <c r="N519" s="318"/>
      <c r="O519" s="319"/>
      <c r="P519" s="171">
        <v>0</v>
      </c>
      <c r="Q519" s="317"/>
      <c r="R519" s="324"/>
      <c r="S519" s="176">
        <f t="shared" si="198"/>
        <v>0</v>
      </c>
    </row>
    <row r="520" spans="1:19">
      <c r="A520" s="162" t="s">
        <v>20</v>
      </c>
      <c r="B520" s="317"/>
      <c r="C520" s="318"/>
      <c r="D520" s="318"/>
      <c r="E520" s="319"/>
      <c r="F520" s="163">
        <v>0</v>
      </c>
      <c r="G520" s="317"/>
      <c r="H520" s="319"/>
      <c r="I520" s="165">
        <f t="shared" si="197"/>
        <v>0</v>
      </c>
      <c r="J520" s="139"/>
      <c r="K520" s="166" t="s">
        <v>20</v>
      </c>
      <c r="L520" s="317"/>
      <c r="M520" s="318"/>
      <c r="N520" s="318"/>
      <c r="O520" s="319"/>
      <c r="P520" s="167">
        <v>0</v>
      </c>
      <c r="Q520" s="317"/>
      <c r="R520" s="324"/>
      <c r="S520" s="169">
        <f t="shared" si="198"/>
        <v>0</v>
      </c>
    </row>
    <row r="521" spans="1:19" ht="15" thickBot="1">
      <c r="A521" s="177" t="s">
        <v>11</v>
      </c>
      <c r="B521" s="320"/>
      <c r="C521" s="321"/>
      <c r="D521" s="321"/>
      <c r="E521" s="322"/>
      <c r="F521" s="178">
        <v>0</v>
      </c>
      <c r="G521" s="320"/>
      <c r="H521" s="322"/>
      <c r="I521" s="180">
        <f t="shared" si="197"/>
        <v>0</v>
      </c>
      <c r="J521" s="139"/>
      <c r="K521" s="181" t="s">
        <v>11</v>
      </c>
      <c r="L521" s="320"/>
      <c r="M521" s="321"/>
      <c r="N521" s="321"/>
      <c r="O521" s="322"/>
      <c r="P521" s="178">
        <v>0</v>
      </c>
      <c r="Q521" s="320"/>
      <c r="R521" s="325"/>
      <c r="S521" s="183">
        <f t="shared" si="198"/>
        <v>0</v>
      </c>
    </row>
    <row r="522" spans="1:19" ht="15">
      <c r="A522" s="184" t="s">
        <v>26</v>
      </c>
      <c r="B522" s="185">
        <f>SUM(B501:B517)</f>
        <v>0</v>
      </c>
      <c r="C522" s="185">
        <f t="shared" ref="C522:I522" si="199">SUM(C501:C517)</f>
        <v>0</v>
      </c>
      <c r="D522" s="185">
        <f t="shared" si="199"/>
        <v>0</v>
      </c>
      <c r="E522" s="185">
        <f t="shared" si="199"/>
        <v>0</v>
      </c>
      <c r="F522" s="185">
        <f t="shared" si="199"/>
        <v>0</v>
      </c>
      <c r="G522" s="185">
        <f t="shared" si="199"/>
        <v>0</v>
      </c>
      <c r="H522" s="187">
        <f t="shared" si="199"/>
        <v>0</v>
      </c>
      <c r="I522" s="144">
        <f t="shared" si="199"/>
        <v>0</v>
      </c>
      <c r="J522" s="139"/>
      <c r="K522" s="186" t="s">
        <v>26</v>
      </c>
      <c r="L522" s="185">
        <f>SUM(L501:L517)</f>
        <v>0</v>
      </c>
      <c r="M522" s="185">
        <f t="shared" ref="M522:S522" si="200">SUM(M501:M517)</f>
        <v>0</v>
      </c>
      <c r="N522" s="185">
        <f t="shared" si="200"/>
        <v>0</v>
      </c>
      <c r="O522" s="185">
        <f t="shared" si="200"/>
        <v>0</v>
      </c>
      <c r="P522" s="185">
        <f t="shared" si="200"/>
        <v>0</v>
      </c>
      <c r="Q522" s="185">
        <f t="shared" si="200"/>
        <v>0</v>
      </c>
      <c r="R522" s="187">
        <f t="shared" si="200"/>
        <v>0</v>
      </c>
      <c r="S522" s="188">
        <f t="shared" si="200"/>
        <v>0</v>
      </c>
    </row>
    <row r="523" spans="1:19" ht="15" thickBot="1">
      <c r="A523" s="15" t="s">
        <v>100</v>
      </c>
      <c r="B523" s="100" t="str">
        <f>IF($I522=0,"-",B522/$I522)</f>
        <v>-</v>
      </c>
      <c r="C523" s="100" t="str">
        <f t="shared" ref="C523:H523" si="201">IF($I522=0,"-",C522/$I522)</f>
        <v>-</v>
      </c>
      <c r="D523" s="100" t="str">
        <f t="shared" si="201"/>
        <v>-</v>
      </c>
      <c r="E523" s="100" t="str">
        <f t="shared" si="201"/>
        <v>-</v>
      </c>
      <c r="F523" s="100" t="str">
        <f t="shared" si="201"/>
        <v>-</v>
      </c>
      <c r="G523" s="100" t="str">
        <f t="shared" si="201"/>
        <v>-</v>
      </c>
      <c r="H523" s="101" t="str">
        <f t="shared" si="201"/>
        <v>-</v>
      </c>
      <c r="I523" s="102">
        <f>SUM(B523:H523)</f>
        <v>0</v>
      </c>
      <c r="J523" s="2"/>
      <c r="K523" s="27" t="s">
        <v>100</v>
      </c>
      <c r="L523" s="76" t="str">
        <f t="shared" ref="L523:R523" si="202">IF($S522=0,"-",L522/$S522)</f>
        <v>-</v>
      </c>
      <c r="M523" s="76" t="str">
        <f t="shared" si="202"/>
        <v>-</v>
      </c>
      <c r="N523" s="76" t="str">
        <f t="shared" si="202"/>
        <v>-</v>
      </c>
      <c r="O523" s="76" t="str">
        <f t="shared" si="202"/>
        <v>-</v>
      </c>
      <c r="P523" s="76" t="str">
        <f t="shared" si="202"/>
        <v>-</v>
      </c>
      <c r="Q523" s="76" t="str">
        <f t="shared" si="202"/>
        <v>-</v>
      </c>
      <c r="R523" s="77" t="str">
        <f t="shared" si="202"/>
        <v>-</v>
      </c>
      <c r="S523" s="78">
        <f>SUM(L523:R523)</f>
        <v>0</v>
      </c>
    </row>
    <row r="524" spans="1:19" ht="15" thickBot="1">
      <c r="A524" s="218"/>
      <c r="B524" s="218"/>
      <c r="C524" s="218"/>
      <c r="D524" s="218"/>
      <c r="E524" s="218"/>
      <c r="F524" s="218"/>
      <c r="G524" s="218"/>
      <c r="H524" s="218"/>
      <c r="I524" s="218"/>
      <c r="K524" s="218"/>
      <c r="L524" s="218"/>
      <c r="M524" s="218"/>
      <c r="N524" s="218"/>
      <c r="O524" s="218"/>
      <c r="P524" s="218"/>
      <c r="Q524" s="218"/>
      <c r="R524" s="218"/>
      <c r="S524" s="218"/>
    </row>
    <row r="525" spans="1:19" ht="28.5">
      <c r="A525" s="310" t="s">
        <v>44</v>
      </c>
      <c r="B525" s="135" t="s">
        <v>0</v>
      </c>
      <c r="C525" s="135" t="s">
        <v>1</v>
      </c>
      <c r="D525" s="135" t="s">
        <v>2</v>
      </c>
      <c r="E525" s="135" t="s">
        <v>3</v>
      </c>
      <c r="F525" s="135" t="s">
        <v>27</v>
      </c>
      <c r="G525" s="135" t="s">
        <v>4</v>
      </c>
      <c r="H525" s="135" t="s">
        <v>5</v>
      </c>
      <c r="I525" s="136" t="s">
        <v>6</v>
      </c>
      <c r="K525" s="312" t="s">
        <v>44</v>
      </c>
      <c r="L525" s="137" t="s">
        <v>0</v>
      </c>
      <c r="M525" s="137" t="s">
        <v>1</v>
      </c>
      <c r="N525" s="137" t="s">
        <v>2</v>
      </c>
      <c r="O525" s="137" t="s">
        <v>3</v>
      </c>
      <c r="P525" s="137" t="s">
        <v>27</v>
      </c>
      <c r="Q525" s="137" t="s">
        <v>4</v>
      </c>
      <c r="R525" s="137" t="s">
        <v>5</v>
      </c>
      <c r="S525" s="138" t="s">
        <v>6</v>
      </c>
    </row>
    <row r="526" spans="1:19" ht="15">
      <c r="A526" s="311" t="s">
        <v>44</v>
      </c>
      <c r="B526" s="294" t="s">
        <v>109</v>
      </c>
      <c r="C526" s="295"/>
      <c r="D526" s="295"/>
      <c r="E526" s="295"/>
      <c r="F526" s="295"/>
      <c r="G526" s="295"/>
      <c r="H526" s="295"/>
      <c r="I526" s="296"/>
      <c r="K526" s="313" t="s">
        <v>44</v>
      </c>
      <c r="L526" s="297" t="s">
        <v>109</v>
      </c>
      <c r="M526" s="298"/>
      <c r="N526" s="298"/>
      <c r="O526" s="298"/>
      <c r="P526" s="298"/>
      <c r="Q526" s="298"/>
      <c r="R526" s="298"/>
      <c r="S526" s="299"/>
    </row>
    <row r="527" spans="1:19" ht="15">
      <c r="A527" s="141" t="s">
        <v>7</v>
      </c>
      <c r="B527" s="314"/>
      <c r="C527" s="315"/>
      <c r="D527" s="315"/>
      <c r="E527" s="316"/>
      <c r="F527" s="142">
        <v>0</v>
      </c>
      <c r="G527" s="314"/>
      <c r="H527" s="316"/>
      <c r="I527" s="144">
        <f>SUM(B527:H527)</f>
        <v>0</v>
      </c>
      <c r="J527" s="139"/>
      <c r="K527" s="193" t="s">
        <v>7</v>
      </c>
      <c r="L527" s="314"/>
      <c r="M527" s="315"/>
      <c r="N527" s="315"/>
      <c r="O527" s="316"/>
      <c r="P527" s="142">
        <v>0</v>
      </c>
      <c r="Q527" s="314"/>
      <c r="R527" s="323"/>
      <c r="S527" s="195">
        <f>SUM(L527:R527)</f>
        <v>0</v>
      </c>
    </row>
    <row r="528" spans="1:19" ht="15">
      <c r="A528" s="149" t="s">
        <v>8</v>
      </c>
      <c r="B528" s="317"/>
      <c r="C528" s="318"/>
      <c r="D528" s="318"/>
      <c r="E528" s="319"/>
      <c r="F528" s="150">
        <v>0</v>
      </c>
      <c r="G528" s="317"/>
      <c r="H528" s="319"/>
      <c r="I528" s="152">
        <f t="shared" ref="I528:I547" si="203">SUM(B528:H528)</f>
        <v>0</v>
      </c>
      <c r="J528" s="139"/>
      <c r="K528" s="153" t="s">
        <v>8</v>
      </c>
      <c r="L528" s="317"/>
      <c r="M528" s="318"/>
      <c r="N528" s="318"/>
      <c r="O528" s="319"/>
      <c r="P528" s="154">
        <v>0</v>
      </c>
      <c r="Q528" s="317"/>
      <c r="R528" s="324"/>
      <c r="S528" s="156">
        <f t="shared" ref="S528:S547" si="204">SUM(L528:R528)</f>
        <v>0</v>
      </c>
    </row>
    <row r="529" spans="1:19" ht="15">
      <c r="A529" s="157" t="s">
        <v>10</v>
      </c>
      <c r="B529" s="317"/>
      <c r="C529" s="318"/>
      <c r="D529" s="318"/>
      <c r="E529" s="319"/>
      <c r="F529" s="146">
        <v>0</v>
      </c>
      <c r="G529" s="317"/>
      <c r="H529" s="319"/>
      <c r="I529" s="144">
        <f t="shared" si="203"/>
        <v>0</v>
      </c>
      <c r="J529" s="139"/>
      <c r="K529" s="159" t="s">
        <v>10</v>
      </c>
      <c r="L529" s="317"/>
      <c r="M529" s="318"/>
      <c r="N529" s="318"/>
      <c r="O529" s="319"/>
      <c r="P529" s="146">
        <v>0</v>
      </c>
      <c r="Q529" s="317"/>
      <c r="R529" s="324"/>
      <c r="S529" s="148">
        <f t="shared" si="204"/>
        <v>0</v>
      </c>
    </row>
    <row r="530" spans="1:19" ht="15">
      <c r="A530" s="149" t="s">
        <v>53</v>
      </c>
      <c r="B530" s="317"/>
      <c r="C530" s="318"/>
      <c r="D530" s="318"/>
      <c r="E530" s="319"/>
      <c r="F530" s="150">
        <v>0</v>
      </c>
      <c r="G530" s="317"/>
      <c r="H530" s="319"/>
      <c r="I530" s="152">
        <f t="shared" si="203"/>
        <v>0</v>
      </c>
      <c r="J530" s="139"/>
      <c r="K530" s="153" t="s">
        <v>53</v>
      </c>
      <c r="L530" s="317"/>
      <c r="M530" s="318"/>
      <c r="N530" s="318"/>
      <c r="O530" s="319"/>
      <c r="P530" s="154">
        <v>0</v>
      </c>
      <c r="Q530" s="317"/>
      <c r="R530" s="324"/>
      <c r="S530" s="156">
        <f t="shared" si="204"/>
        <v>0</v>
      </c>
    </row>
    <row r="531" spans="1:19" ht="15">
      <c r="A531" s="157" t="s">
        <v>16</v>
      </c>
      <c r="B531" s="317"/>
      <c r="C531" s="318"/>
      <c r="D531" s="318"/>
      <c r="E531" s="319"/>
      <c r="F531" s="146">
        <v>0</v>
      </c>
      <c r="G531" s="317"/>
      <c r="H531" s="319"/>
      <c r="I531" s="144">
        <f t="shared" si="203"/>
        <v>0</v>
      </c>
      <c r="J531" s="139"/>
      <c r="K531" s="159" t="s">
        <v>16</v>
      </c>
      <c r="L531" s="317"/>
      <c r="M531" s="318"/>
      <c r="N531" s="318"/>
      <c r="O531" s="319"/>
      <c r="P531" s="146">
        <v>0</v>
      </c>
      <c r="Q531" s="317"/>
      <c r="R531" s="324"/>
      <c r="S531" s="148">
        <f t="shared" si="204"/>
        <v>0</v>
      </c>
    </row>
    <row r="532" spans="1:19" ht="15">
      <c r="A532" s="149" t="s">
        <v>15</v>
      </c>
      <c r="B532" s="317"/>
      <c r="C532" s="318"/>
      <c r="D532" s="318"/>
      <c r="E532" s="319"/>
      <c r="F532" s="150">
        <v>0</v>
      </c>
      <c r="G532" s="317"/>
      <c r="H532" s="319"/>
      <c r="I532" s="152">
        <f t="shared" si="203"/>
        <v>0</v>
      </c>
      <c r="J532" s="139"/>
      <c r="K532" s="153" t="s">
        <v>15</v>
      </c>
      <c r="L532" s="317"/>
      <c r="M532" s="318"/>
      <c r="N532" s="318"/>
      <c r="O532" s="319"/>
      <c r="P532" s="154">
        <v>0</v>
      </c>
      <c r="Q532" s="317"/>
      <c r="R532" s="324"/>
      <c r="S532" s="156">
        <f t="shared" si="204"/>
        <v>0</v>
      </c>
    </row>
    <row r="533" spans="1:19" ht="15">
      <c r="A533" s="157" t="s">
        <v>55</v>
      </c>
      <c r="B533" s="317"/>
      <c r="C533" s="318"/>
      <c r="D533" s="318"/>
      <c r="E533" s="319"/>
      <c r="F533" s="146">
        <v>4.2237741441441443</v>
      </c>
      <c r="G533" s="317"/>
      <c r="H533" s="319"/>
      <c r="I533" s="144">
        <f t="shared" si="203"/>
        <v>4.2237741441441443</v>
      </c>
      <c r="J533" s="139"/>
      <c r="K533" s="159" t="s">
        <v>55</v>
      </c>
      <c r="L533" s="317"/>
      <c r="M533" s="318"/>
      <c r="N533" s="318"/>
      <c r="O533" s="319"/>
      <c r="P533" s="146">
        <v>0</v>
      </c>
      <c r="Q533" s="317"/>
      <c r="R533" s="324"/>
      <c r="S533" s="148">
        <f t="shared" si="204"/>
        <v>0</v>
      </c>
    </row>
    <row r="534" spans="1:19" ht="15">
      <c r="A534" s="149" t="s">
        <v>12</v>
      </c>
      <c r="B534" s="317"/>
      <c r="C534" s="318"/>
      <c r="D534" s="318"/>
      <c r="E534" s="319"/>
      <c r="F534" s="150">
        <v>0.42536732944040112</v>
      </c>
      <c r="G534" s="317"/>
      <c r="H534" s="319"/>
      <c r="I534" s="152">
        <f t="shared" si="203"/>
        <v>0.42536732944040112</v>
      </c>
      <c r="J534" s="139"/>
      <c r="K534" s="153" t="s">
        <v>12</v>
      </c>
      <c r="L534" s="317"/>
      <c r="M534" s="318"/>
      <c r="N534" s="318"/>
      <c r="O534" s="319"/>
      <c r="P534" s="154">
        <v>0</v>
      </c>
      <c r="Q534" s="317"/>
      <c r="R534" s="324"/>
      <c r="S534" s="156">
        <f t="shared" si="204"/>
        <v>0</v>
      </c>
    </row>
    <row r="535" spans="1:19" ht="15">
      <c r="A535" s="157" t="s">
        <v>56</v>
      </c>
      <c r="B535" s="317"/>
      <c r="C535" s="318"/>
      <c r="D535" s="318"/>
      <c r="E535" s="319"/>
      <c r="F535" s="146">
        <v>0</v>
      </c>
      <c r="G535" s="317"/>
      <c r="H535" s="319"/>
      <c r="I535" s="144">
        <f t="shared" si="203"/>
        <v>0</v>
      </c>
      <c r="J535" s="139"/>
      <c r="K535" s="159" t="s">
        <v>56</v>
      </c>
      <c r="L535" s="317"/>
      <c r="M535" s="318"/>
      <c r="N535" s="318"/>
      <c r="O535" s="319"/>
      <c r="P535" s="146">
        <v>0</v>
      </c>
      <c r="Q535" s="317"/>
      <c r="R535" s="324"/>
      <c r="S535" s="148">
        <f t="shared" si="204"/>
        <v>0</v>
      </c>
    </row>
    <row r="536" spans="1:19" ht="15">
      <c r="A536" s="149" t="s">
        <v>17</v>
      </c>
      <c r="B536" s="317"/>
      <c r="C536" s="318"/>
      <c r="D536" s="318"/>
      <c r="E536" s="319"/>
      <c r="F536" s="150">
        <v>0</v>
      </c>
      <c r="G536" s="317"/>
      <c r="H536" s="319"/>
      <c r="I536" s="152">
        <f t="shared" si="203"/>
        <v>0</v>
      </c>
      <c r="J536" s="139"/>
      <c r="K536" s="153" t="s">
        <v>17</v>
      </c>
      <c r="L536" s="317"/>
      <c r="M536" s="318"/>
      <c r="N536" s="318"/>
      <c r="O536" s="319"/>
      <c r="P536" s="154">
        <v>0</v>
      </c>
      <c r="Q536" s="317"/>
      <c r="R536" s="324"/>
      <c r="S536" s="156">
        <f t="shared" si="204"/>
        <v>0</v>
      </c>
    </row>
    <row r="537" spans="1:19" ht="15">
      <c r="A537" s="157" t="s">
        <v>141</v>
      </c>
      <c r="B537" s="317"/>
      <c r="C537" s="318"/>
      <c r="D537" s="318"/>
      <c r="E537" s="319"/>
      <c r="F537" s="146">
        <v>0</v>
      </c>
      <c r="G537" s="317"/>
      <c r="H537" s="319"/>
      <c r="I537" s="144">
        <f t="shared" si="203"/>
        <v>0</v>
      </c>
      <c r="J537" s="139"/>
      <c r="K537" s="159" t="s">
        <v>141</v>
      </c>
      <c r="L537" s="317"/>
      <c r="M537" s="318"/>
      <c r="N537" s="318"/>
      <c r="O537" s="319"/>
      <c r="P537" s="146">
        <v>0</v>
      </c>
      <c r="Q537" s="317"/>
      <c r="R537" s="324"/>
      <c r="S537" s="148">
        <f t="shared" si="204"/>
        <v>0</v>
      </c>
    </row>
    <row r="538" spans="1:19" ht="15">
      <c r="A538" s="149" t="s">
        <v>25</v>
      </c>
      <c r="B538" s="317"/>
      <c r="C538" s="318"/>
      <c r="D538" s="318"/>
      <c r="E538" s="319"/>
      <c r="F538" s="150">
        <v>0</v>
      </c>
      <c r="G538" s="317"/>
      <c r="H538" s="319"/>
      <c r="I538" s="152">
        <f t="shared" si="203"/>
        <v>0</v>
      </c>
      <c r="J538" s="139"/>
      <c r="K538" s="153" t="s">
        <v>25</v>
      </c>
      <c r="L538" s="317"/>
      <c r="M538" s="318"/>
      <c r="N538" s="318"/>
      <c r="O538" s="319"/>
      <c r="P538" s="154">
        <v>0</v>
      </c>
      <c r="Q538" s="317"/>
      <c r="R538" s="324"/>
      <c r="S538" s="156">
        <f t="shared" si="204"/>
        <v>0</v>
      </c>
    </row>
    <row r="539" spans="1:19" ht="15">
      <c r="A539" s="157" t="s">
        <v>24</v>
      </c>
      <c r="B539" s="317"/>
      <c r="C539" s="318"/>
      <c r="D539" s="318"/>
      <c r="E539" s="319"/>
      <c r="F539" s="146">
        <v>0</v>
      </c>
      <c r="G539" s="317"/>
      <c r="H539" s="319"/>
      <c r="I539" s="144">
        <f t="shared" si="203"/>
        <v>0</v>
      </c>
      <c r="J539" s="139"/>
      <c r="K539" s="159" t="s">
        <v>24</v>
      </c>
      <c r="L539" s="317"/>
      <c r="M539" s="318"/>
      <c r="N539" s="318"/>
      <c r="O539" s="319"/>
      <c r="P539" s="146">
        <v>0</v>
      </c>
      <c r="Q539" s="317"/>
      <c r="R539" s="324"/>
      <c r="S539" s="148">
        <f t="shared" si="204"/>
        <v>0</v>
      </c>
    </row>
    <row r="540" spans="1:19" ht="15">
      <c r="A540" s="149" t="s">
        <v>57</v>
      </c>
      <c r="B540" s="317"/>
      <c r="C540" s="318"/>
      <c r="D540" s="318"/>
      <c r="E540" s="319"/>
      <c r="F540" s="150">
        <v>0</v>
      </c>
      <c r="G540" s="317"/>
      <c r="H540" s="319"/>
      <c r="I540" s="152">
        <f t="shared" si="203"/>
        <v>0</v>
      </c>
      <c r="J540" s="139"/>
      <c r="K540" s="153" t="s">
        <v>57</v>
      </c>
      <c r="L540" s="317"/>
      <c r="M540" s="318"/>
      <c r="N540" s="318"/>
      <c r="O540" s="319"/>
      <c r="P540" s="154">
        <v>0</v>
      </c>
      <c r="Q540" s="317"/>
      <c r="R540" s="324"/>
      <c r="S540" s="156">
        <f t="shared" si="204"/>
        <v>0</v>
      </c>
    </row>
    <row r="541" spans="1:19" ht="15">
      <c r="A541" s="157" t="s">
        <v>22</v>
      </c>
      <c r="B541" s="317"/>
      <c r="C541" s="318"/>
      <c r="D541" s="318"/>
      <c r="E541" s="319"/>
      <c r="F541" s="146">
        <v>0</v>
      </c>
      <c r="G541" s="317"/>
      <c r="H541" s="319"/>
      <c r="I541" s="144">
        <f t="shared" si="203"/>
        <v>0</v>
      </c>
      <c r="J541" s="139"/>
      <c r="K541" s="159" t="s">
        <v>22</v>
      </c>
      <c r="L541" s="317"/>
      <c r="M541" s="318"/>
      <c r="N541" s="318"/>
      <c r="O541" s="319"/>
      <c r="P541" s="146">
        <v>0</v>
      </c>
      <c r="Q541" s="317"/>
      <c r="R541" s="324"/>
      <c r="S541" s="148">
        <f t="shared" si="204"/>
        <v>0</v>
      </c>
    </row>
    <row r="542" spans="1:19" ht="15">
      <c r="A542" s="149" t="s">
        <v>21</v>
      </c>
      <c r="B542" s="317"/>
      <c r="C542" s="318"/>
      <c r="D542" s="318"/>
      <c r="E542" s="319"/>
      <c r="F542" s="150">
        <v>0</v>
      </c>
      <c r="G542" s="317"/>
      <c r="H542" s="319"/>
      <c r="I542" s="152">
        <f t="shared" si="203"/>
        <v>0</v>
      </c>
      <c r="J542" s="139"/>
      <c r="K542" s="153" t="s">
        <v>21</v>
      </c>
      <c r="L542" s="317"/>
      <c r="M542" s="318"/>
      <c r="N542" s="318"/>
      <c r="O542" s="319"/>
      <c r="P542" s="154">
        <v>0</v>
      </c>
      <c r="Q542" s="317"/>
      <c r="R542" s="324"/>
      <c r="S542" s="156">
        <f t="shared" si="204"/>
        <v>0</v>
      </c>
    </row>
    <row r="543" spans="1:19" ht="15">
      <c r="A543" s="160" t="s">
        <v>61</v>
      </c>
      <c r="B543" s="317"/>
      <c r="C543" s="318"/>
      <c r="D543" s="318"/>
      <c r="E543" s="319"/>
      <c r="F543" s="146">
        <v>0</v>
      </c>
      <c r="G543" s="317"/>
      <c r="H543" s="319"/>
      <c r="I543" s="144">
        <f t="shared" si="203"/>
        <v>0</v>
      </c>
      <c r="J543" s="139"/>
      <c r="K543" s="161" t="s">
        <v>61</v>
      </c>
      <c r="L543" s="317"/>
      <c r="M543" s="318"/>
      <c r="N543" s="318"/>
      <c r="O543" s="319"/>
      <c r="P543" s="146">
        <v>0</v>
      </c>
      <c r="Q543" s="317"/>
      <c r="R543" s="324"/>
      <c r="S543" s="148">
        <f t="shared" si="204"/>
        <v>0</v>
      </c>
    </row>
    <row r="544" spans="1:19">
      <c r="A544" s="162" t="s">
        <v>23</v>
      </c>
      <c r="B544" s="317"/>
      <c r="C544" s="318"/>
      <c r="D544" s="318"/>
      <c r="E544" s="319"/>
      <c r="F544" s="163">
        <v>0</v>
      </c>
      <c r="G544" s="317"/>
      <c r="H544" s="319"/>
      <c r="I544" s="165">
        <f t="shared" si="203"/>
        <v>0</v>
      </c>
      <c r="J544" s="139"/>
      <c r="K544" s="166" t="s">
        <v>23</v>
      </c>
      <c r="L544" s="317"/>
      <c r="M544" s="318"/>
      <c r="N544" s="318"/>
      <c r="O544" s="319"/>
      <c r="P544" s="167">
        <v>0</v>
      </c>
      <c r="Q544" s="317"/>
      <c r="R544" s="324"/>
      <c r="S544" s="169">
        <f t="shared" si="204"/>
        <v>0</v>
      </c>
    </row>
    <row r="545" spans="1:19">
      <c r="A545" s="170" t="s">
        <v>19</v>
      </c>
      <c r="B545" s="317"/>
      <c r="C545" s="318"/>
      <c r="D545" s="318"/>
      <c r="E545" s="319"/>
      <c r="F545" s="171">
        <v>0</v>
      </c>
      <c r="G545" s="317"/>
      <c r="H545" s="319"/>
      <c r="I545" s="173">
        <f t="shared" si="203"/>
        <v>0</v>
      </c>
      <c r="J545" s="139"/>
      <c r="K545" s="174" t="s">
        <v>19</v>
      </c>
      <c r="L545" s="317"/>
      <c r="M545" s="318"/>
      <c r="N545" s="318"/>
      <c r="O545" s="319"/>
      <c r="P545" s="171">
        <v>0</v>
      </c>
      <c r="Q545" s="317"/>
      <c r="R545" s="324"/>
      <c r="S545" s="176">
        <f t="shared" si="204"/>
        <v>0</v>
      </c>
    </row>
    <row r="546" spans="1:19">
      <c r="A546" s="162" t="s">
        <v>20</v>
      </c>
      <c r="B546" s="317"/>
      <c r="C546" s="318"/>
      <c r="D546" s="318"/>
      <c r="E546" s="319"/>
      <c r="F546" s="163">
        <v>0</v>
      </c>
      <c r="G546" s="317"/>
      <c r="H546" s="319"/>
      <c r="I546" s="165">
        <f t="shared" si="203"/>
        <v>0</v>
      </c>
      <c r="J546" s="139"/>
      <c r="K546" s="166" t="s">
        <v>20</v>
      </c>
      <c r="L546" s="317"/>
      <c r="M546" s="318"/>
      <c r="N546" s="318"/>
      <c r="O546" s="319"/>
      <c r="P546" s="167">
        <v>0</v>
      </c>
      <c r="Q546" s="317"/>
      <c r="R546" s="324"/>
      <c r="S546" s="169">
        <f t="shared" si="204"/>
        <v>0</v>
      </c>
    </row>
    <row r="547" spans="1:19" ht="15" thickBot="1">
      <c r="A547" s="177" t="s">
        <v>11</v>
      </c>
      <c r="B547" s="320"/>
      <c r="C547" s="321"/>
      <c r="D547" s="321"/>
      <c r="E547" s="322"/>
      <c r="F547" s="178">
        <v>0</v>
      </c>
      <c r="G547" s="320"/>
      <c r="H547" s="322"/>
      <c r="I547" s="180">
        <f t="shared" si="203"/>
        <v>0</v>
      </c>
      <c r="J547" s="139"/>
      <c r="K547" s="181" t="s">
        <v>11</v>
      </c>
      <c r="L547" s="320"/>
      <c r="M547" s="321"/>
      <c r="N547" s="321"/>
      <c r="O547" s="322"/>
      <c r="P547" s="178">
        <v>0</v>
      </c>
      <c r="Q547" s="320"/>
      <c r="R547" s="325"/>
      <c r="S547" s="183">
        <f t="shared" si="204"/>
        <v>0</v>
      </c>
    </row>
    <row r="548" spans="1:19" ht="15">
      <c r="A548" s="184" t="s">
        <v>26</v>
      </c>
      <c r="B548" s="185">
        <f>SUM(B527:B543)</f>
        <v>0</v>
      </c>
      <c r="C548" s="185">
        <f t="shared" ref="C548:I548" si="205">SUM(C527:C543)</f>
        <v>0</v>
      </c>
      <c r="D548" s="185">
        <f t="shared" si="205"/>
        <v>0</v>
      </c>
      <c r="E548" s="185">
        <f t="shared" si="205"/>
        <v>0</v>
      </c>
      <c r="F548" s="185">
        <f t="shared" si="205"/>
        <v>4.6491414735845451</v>
      </c>
      <c r="G548" s="185">
        <f t="shared" si="205"/>
        <v>0</v>
      </c>
      <c r="H548" s="187">
        <f t="shared" si="205"/>
        <v>0</v>
      </c>
      <c r="I548" s="144">
        <f t="shared" si="205"/>
        <v>4.6491414735845451</v>
      </c>
      <c r="J548" s="139"/>
      <c r="K548" s="186" t="s">
        <v>26</v>
      </c>
      <c r="L548" s="185">
        <f>SUM(L527:L543)</f>
        <v>0</v>
      </c>
      <c r="M548" s="185">
        <f t="shared" ref="M548:S548" si="206">SUM(M527:M543)</f>
        <v>0</v>
      </c>
      <c r="N548" s="185">
        <f t="shared" si="206"/>
        <v>0</v>
      </c>
      <c r="O548" s="185">
        <f t="shared" si="206"/>
        <v>0</v>
      </c>
      <c r="P548" s="185">
        <f t="shared" si="206"/>
        <v>0</v>
      </c>
      <c r="Q548" s="185">
        <f t="shared" si="206"/>
        <v>0</v>
      </c>
      <c r="R548" s="187">
        <f t="shared" si="206"/>
        <v>0</v>
      </c>
      <c r="S548" s="188">
        <f t="shared" si="206"/>
        <v>0</v>
      </c>
    </row>
    <row r="549" spans="1:19" ht="15" thickBot="1">
      <c r="A549" s="15" t="s">
        <v>100</v>
      </c>
      <c r="B549" s="100">
        <f>IF($I548=0,"-",B548/$I548)</f>
        <v>0</v>
      </c>
      <c r="C549" s="100">
        <f t="shared" ref="C549:H549" si="207">IF($I548=0,"-",C548/$I548)</f>
        <v>0</v>
      </c>
      <c r="D549" s="100">
        <f t="shared" si="207"/>
        <v>0</v>
      </c>
      <c r="E549" s="100">
        <f t="shared" si="207"/>
        <v>0</v>
      </c>
      <c r="F549" s="100">
        <f t="shared" si="207"/>
        <v>1</v>
      </c>
      <c r="G549" s="100">
        <f t="shared" si="207"/>
        <v>0</v>
      </c>
      <c r="H549" s="101">
        <f t="shared" si="207"/>
        <v>0</v>
      </c>
      <c r="I549" s="102">
        <f>SUM(B549:H549)</f>
        <v>1</v>
      </c>
      <c r="J549" s="2"/>
      <c r="K549" s="27" t="s">
        <v>100</v>
      </c>
      <c r="L549" s="76" t="str">
        <f t="shared" ref="L549:R549" si="208">IF($S548=0,"-",L548/$S548)</f>
        <v>-</v>
      </c>
      <c r="M549" s="76" t="str">
        <f t="shared" si="208"/>
        <v>-</v>
      </c>
      <c r="N549" s="76" t="str">
        <f t="shared" si="208"/>
        <v>-</v>
      </c>
      <c r="O549" s="76" t="str">
        <f t="shared" si="208"/>
        <v>-</v>
      </c>
      <c r="P549" s="76" t="str">
        <f t="shared" si="208"/>
        <v>-</v>
      </c>
      <c r="Q549" s="76" t="str">
        <f t="shared" si="208"/>
        <v>-</v>
      </c>
      <c r="R549" s="77" t="str">
        <f t="shared" si="208"/>
        <v>-</v>
      </c>
      <c r="S549" s="78">
        <f>SUM(L549:R549)</f>
        <v>0</v>
      </c>
    </row>
    <row r="550" spans="1:19" ht="15" thickBot="1">
      <c r="A550" s="218"/>
      <c r="B550" s="218"/>
      <c r="C550" s="218"/>
      <c r="D550" s="218"/>
      <c r="E550" s="218"/>
      <c r="F550" s="218"/>
      <c r="G550" s="218"/>
      <c r="H550" s="218"/>
      <c r="I550" s="218"/>
      <c r="K550" s="218"/>
      <c r="L550" s="218"/>
      <c r="M550" s="218"/>
      <c r="N550" s="218"/>
      <c r="O550" s="218"/>
      <c r="P550" s="218"/>
      <c r="Q550" s="218"/>
      <c r="R550" s="218"/>
      <c r="S550" s="218"/>
    </row>
    <row r="551" spans="1:19" ht="28.5">
      <c r="A551" s="310" t="s">
        <v>45</v>
      </c>
      <c r="B551" s="135" t="s">
        <v>0</v>
      </c>
      <c r="C551" s="135" t="s">
        <v>1</v>
      </c>
      <c r="D551" s="135" t="s">
        <v>2</v>
      </c>
      <c r="E551" s="135" t="s">
        <v>3</v>
      </c>
      <c r="F551" s="135" t="s">
        <v>27</v>
      </c>
      <c r="G551" s="135" t="s">
        <v>4</v>
      </c>
      <c r="H551" s="135" t="s">
        <v>5</v>
      </c>
      <c r="I551" s="136" t="s">
        <v>6</v>
      </c>
      <c r="K551" s="312" t="s">
        <v>45</v>
      </c>
      <c r="L551" s="137" t="s">
        <v>0</v>
      </c>
      <c r="M551" s="137" t="s">
        <v>1</v>
      </c>
      <c r="N551" s="137" t="s">
        <v>2</v>
      </c>
      <c r="O551" s="137" t="s">
        <v>3</v>
      </c>
      <c r="P551" s="137" t="s">
        <v>27</v>
      </c>
      <c r="Q551" s="137" t="s">
        <v>4</v>
      </c>
      <c r="R551" s="137" t="s">
        <v>5</v>
      </c>
      <c r="S551" s="138" t="s">
        <v>6</v>
      </c>
    </row>
    <row r="552" spans="1:19" ht="15">
      <c r="A552" s="311" t="s">
        <v>45</v>
      </c>
      <c r="B552" s="294" t="s">
        <v>109</v>
      </c>
      <c r="C552" s="295"/>
      <c r="D552" s="295"/>
      <c r="E552" s="295"/>
      <c r="F552" s="295"/>
      <c r="G552" s="295"/>
      <c r="H552" s="295"/>
      <c r="I552" s="296"/>
      <c r="K552" s="313" t="s">
        <v>45</v>
      </c>
      <c r="L552" s="297" t="s">
        <v>109</v>
      </c>
      <c r="M552" s="298"/>
      <c r="N552" s="298"/>
      <c r="O552" s="298"/>
      <c r="P552" s="298"/>
      <c r="Q552" s="298"/>
      <c r="R552" s="298"/>
      <c r="S552" s="299"/>
    </row>
    <row r="553" spans="1:19" ht="15">
      <c r="A553" s="141" t="s">
        <v>7</v>
      </c>
      <c r="B553" s="314"/>
      <c r="C553" s="315"/>
      <c r="D553" s="315"/>
      <c r="E553" s="316"/>
      <c r="F553" s="142">
        <v>0</v>
      </c>
      <c r="G553" s="314"/>
      <c r="H553" s="316"/>
      <c r="I553" s="144">
        <f>SUM(B553:H553)</f>
        <v>0</v>
      </c>
      <c r="J553" s="139"/>
      <c r="K553" s="193" t="s">
        <v>7</v>
      </c>
      <c r="L553" s="314"/>
      <c r="M553" s="315"/>
      <c r="N553" s="315"/>
      <c r="O553" s="316"/>
      <c r="P553" s="142">
        <v>0</v>
      </c>
      <c r="Q553" s="314"/>
      <c r="R553" s="323"/>
      <c r="S553" s="195">
        <f>SUM(L553:R553)</f>
        <v>0</v>
      </c>
    </row>
    <row r="554" spans="1:19" ht="15">
      <c r="A554" s="149" t="s">
        <v>8</v>
      </c>
      <c r="B554" s="317"/>
      <c r="C554" s="318"/>
      <c r="D554" s="318"/>
      <c r="E554" s="319"/>
      <c r="F554" s="150">
        <v>0</v>
      </c>
      <c r="G554" s="317"/>
      <c r="H554" s="319"/>
      <c r="I554" s="152">
        <f t="shared" ref="I554:I573" si="209">SUM(B554:H554)</f>
        <v>0</v>
      </c>
      <c r="J554" s="139"/>
      <c r="K554" s="153" t="s">
        <v>8</v>
      </c>
      <c r="L554" s="317"/>
      <c r="M554" s="318"/>
      <c r="N554" s="318"/>
      <c r="O554" s="319"/>
      <c r="P554" s="154">
        <v>0</v>
      </c>
      <c r="Q554" s="317"/>
      <c r="R554" s="324"/>
      <c r="S554" s="156">
        <f t="shared" ref="S554:S573" si="210">SUM(L554:R554)</f>
        <v>0</v>
      </c>
    </row>
    <row r="555" spans="1:19" ht="15">
      <c r="A555" s="157" t="s">
        <v>10</v>
      </c>
      <c r="B555" s="317"/>
      <c r="C555" s="318"/>
      <c r="D555" s="318"/>
      <c r="E555" s="319"/>
      <c r="F555" s="146">
        <v>0</v>
      </c>
      <c r="G555" s="317"/>
      <c r="H555" s="319"/>
      <c r="I555" s="144">
        <f t="shared" si="209"/>
        <v>0</v>
      </c>
      <c r="J555" s="139"/>
      <c r="K555" s="159" t="s">
        <v>10</v>
      </c>
      <c r="L555" s="317"/>
      <c r="M555" s="318"/>
      <c r="N555" s="318"/>
      <c r="O555" s="319"/>
      <c r="P555" s="146">
        <v>0</v>
      </c>
      <c r="Q555" s="317"/>
      <c r="R555" s="324"/>
      <c r="S555" s="148">
        <f t="shared" si="210"/>
        <v>0</v>
      </c>
    </row>
    <row r="556" spans="1:19" ht="15">
      <c r="A556" s="149" t="s">
        <v>53</v>
      </c>
      <c r="B556" s="317"/>
      <c r="C556" s="318"/>
      <c r="D556" s="318"/>
      <c r="E556" s="319"/>
      <c r="F556" s="150">
        <v>0</v>
      </c>
      <c r="G556" s="317"/>
      <c r="H556" s="319"/>
      <c r="I556" s="152">
        <f t="shared" si="209"/>
        <v>0</v>
      </c>
      <c r="J556" s="139"/>
      <c r="K556" s="153" t="s">
        <v>53</v>
      </c>
      <c r="L556" s="317"/>
      <c r="M556" s="318"/>
      <c r="N556" s="318"/>
      <c r="O556" s="319"/>
      <c r="P556" s="154">
        <v>0</v>
      </c>
      <c r="Q556" s="317"/>
      <c r="R556" s="324"/>
      <c r="S556" s="156">
        <f t="shared" si="210"/>
        <v>0</v>
      </c>
    </row>
    <row r="557" spans="1:19" ht="15">
      <c r="A557" s="157" t="s">
        <v>16</v>
      </c>
      <c r="B557" s="317"/>
      <c r="C557" s="318"/>
      <c r="D557" s="318"/>
      <c r="E557" s="319"/>
      <c r="F557" s="146">
        <v>0</v>
      </c>
      <c r="G557" s="317"/>
      <c r="H557" s="319"/>
      <c r="I557" s="144">
        <f t="shared" si="209"/>
        <v>0</v>
      </c>
      <c r="J557" s="139"/>
      <c r="K557" s="159" t="s">
        <v>16</v>
      </c>
      <c r="L557" s="317"/>
      <c r="M557" s="318"/>
      <c r="N557" s="318"/>
      <c r="O557" s="319"/>
      <c r="P557" s="146">
        <v>0</v>
      </c>
      <c r="Q557" s="317"/>
      <c r="R557" s="324"/>
      <c r="S557" s="148">
        <f t="shared" si="210"/>
        <v>0</v>
      </c>
    </row>
    <row r="558" spans="1:19" ht="15">
      <c r="A558" s="149" t="s">
        <v>15</v>
      </c>
      <c r="B558" s="317"/>
      <c r="C558" s="318"/>
      <c r="D558" s="318"/>
      <c r="E558" s="319"/>
      <c r="F558" s="150">
        <v>0</v>
      </c>
      <c r="G558" s="317"/>
      <c r="H558" s="319"/>
      <c r="I558" s="152">
        <f t="shared" si="209"/>
        <v>0</v>
      </c>
      <c r="J558" s="139"/>
      <c r="K558" s="153" t="s">
        <v>15</v>
      </c>
      <c r="L558" s="317"/>
      <c r="M558" s="318"/>
      <c r="N558" s="318"/>
      <c r="O558" s="319"/>
      <c r="P558" s="154">
        <v>0</v>
      </c>
      <c r="Q558" s="317"/>
      <c r="R558" s="324"/>
      <c r="S558" s="156">
        <f t="shared" si="210"/>
        <v>0</v>
      </c>
    </row>
    <row r="559" spans="1:19" ht="15">
      <c r="A559" s="157" t="s">
        <v>55</v>
      </c>
      <c r="B559" s="317"/>
      <c r="C559" s="318"/>
      <c r="D559" s="318"/>
      <c r="E559" s="319"/>
      <c r="F559" s="146">
        <v>0</v>
      </c>
      <c r="G559" s="317"/>
      <c r="H559" s="319"/>
      <c r="I559" s="144">
        <f t="shared" si="209"/>
        <v>0</v>
      </c>
      <c r="J559" s="139"/>
      <c r="K559" s="159" t="s">
        <v>55</v>
      </c>
      <c r="L559" s="317"/>
      <c r="M559" s="318"/>
      <c r="N559" s="318"/>
      <c r="O559" s="319"/>
      <c r="P559" s="146">
        <v>0</v>
      </c>
      <c r="Q559" s="317"/>
      <c r="R559" s="324"/>
      <c r="S559" s="148">
        <f t="shared" si="210"/>
        <v>0</v>
      </c>
    </row>
    <row r="560" spans="1:19" ht="15">
      <c r="A560" s="149" t="s">
        <v>12</v>
      </c>
      <c r="B560" s="317"/>
      <c r="C560" s="318"/>
      <c r="D560" s="318"/>
      <c r="E560" s="319"/>
      <c r="F560" s="150">
        <v>4.7215874313546022</v>
      </c>
      <c r="G560" s="317"/>
      <c r="H560" s="319"/>
      <c r="I560" s="152">
        <f t="shared" si="209"/>
        <v>4.7215874313546022</v>
      </c>
      <c r="J560" s="139"/>
      <c r="K560" s="153" t="s">
        <v>12</v>
      </c>
      <c r="L560" s="317"/>
      <c r="M560" s="318"/>
      <c r="N560" s="318"/>
      <c r="O560" s="319"/>
      <c r="P560" s="154">
        <v>0</v>
      </c>
      <c r="Q560" s="317"/>
      <c r="R560" s="324"/>
      <c r="S560" s="156">
        <f t="shared" si="210"/>
        <v>0</v>
      </c>
    </row>
    <row r="561" spans="1:19" ht="15">
      <c r="A561" s="157" t="s">
        <v>56</v>
      </c>
      <c r="B561" s="317"/>
      <c r="C561" s="318"/>
      <c r="D561" s="318"/>
      <c r="E561" s="319"/>
      <c r="F561" s="146">
        <v>38.232934786555965</v>
      </c>
      <c r="G561" s="317"/>
      <c r="H561" s="319"/>
      <c r="I561" s="144">
        <f t="shared" si="209"/>
        <v>38.232934786555965</v>
      </c>
      <c r="J561" s="139"/>
      <c r="K561" s="159" t="s">
        <v>56</v>
      </c>
      <c r="L561" s="317"/>
      <c r="M561" s="318"/>
      <c r="N561" s="318"/>
      <c r="O561" s="319"/>
      <c r="P561" s="146">
        <v>0</v>
      </c>
      <c r="Q561" s="317"/>
      <c r="R561" s="324"/>
      <c r="S561" s="148">
        <f t="shared" si="210"/>
        <v>0</v>
      </c>
    </row>
    <row r="562" spans="1:19" ht="15">
      <c r="A562" s="149" t="s">
        <v>17</v>
      </c>
      <c r="B562" s="317"/>
      <c r="C562" s="318"/>
      <c r="D562" s="318"/>
      <c r="E562" s="319"/>
      <c r="F562" s="150">
        <v>0</v>
      </c>
      <c r="G562" s="317"/>
      <c r="H562" s="319"/>
      <c r="I562" s="152">
        <f t="shared" si="209"/>
        <v>0</v>
      </c>
      <c r="J562" s="139"/>
      <c r="K562" s="153" t="s">
        <v>17</v>
      </c>
      <c r="L562" s="317"/>
      <c r="M562" s="318"/>
      <c r="N562" s="318"/>
      <c r="O562" s="319"/>
      <c r="P562" s="154">
        <v>0</v>
      </c>
      <c r="Q562" s="317"/>
      <c r="R562" s="324"/>
      <c r="S562" s="156">
        <f t="shared" si="210"/>
        <v>0</v>
      </c>
    </row>
    <row r="563" spans="1:19" ht="15">
      <c r="A563" s="157" t="s">
        <v>141</v>
      </c>
      <c r="B563" s="317"/>
      <c r="C563" s="318"/>
      <c r="D563" s="318"/>
      <c r="E563" s="319"/>
      <c r="F563" s="146">
        <v>0</v>
      </c>
      <c r="G563" s="317"/>
      <c r="H563" s="319"/>
      <c r="I563" s="144">
        <f t="shared" si="209"/>
        <v>0</v>
      </c>
      <c r="J563" s="139"/>
      <c r="K563" s="159" t="s">
        <v>141</v>
      </c>
      <c r="L563" s="317"/>
      <c r="M563" s="318"/>
      <c r="N563" s="318"/>
      <c r="O563" s="319"/>
      <c r="P563" s="146">
        <v>0</v>
      </c>
      <c r="Q563" s="317"/>
      <c r="R563" s="324"/>
      <c r="S563" s="148">
        <f t="shared" si="210"/>
        <v>0</v>
      </c>
    </row>
    <row r="564" spans="1:19" ht="15">
      <c r="A564" s="149" t="s">
        <v>25</v>
      </c>
      <c r="B564" s="317"/>
      <c r="C564" s="318"/>
      <c r="D564" s="318"/>
      <c r="E564" s="319"/>
      <c r="F564" s="150">
        <v>0</v>
      </c>
      <c r="G564" s="317"/>
      <c r="H564" s="319"/>
      <c r="I564" s="152">
        <f t="shared" si="209"/>
        <v>0</v>
      </c>
      <c r="J564" s="139"/>
      <c r="K564" s="153" t="s">
        <v>25</v>
      </c>
      <c r="L564" s="317"/>
      <c r="M564" s="318"/>
      <c r="N564" s="318"/>
      <c r="O564" s="319"/>
      <c r="P564" s="154">
        <v>0</v>
      </c>
      <c r="Q564" s="317"/>
      <c r="R564" s="324"/>
      <c r="S564" s="156">
        <f t="shared" si="210"/>
        <v>0</v>
      </c>
    </row>
    <row r="565" spans="1:19" ht="15">
      <c r="A565" s="157" t="s">
        <v>24</v>
      </c>
      <c r="B565" s="317"/>
      <c r="C565" s="318"/>
      <c r="D565" s="318"/>
      <c r="E565" s="319"/>
      <c r="F565" s="146">
        <v>0</v>
      </c>
      <c r="G565" s="317"/>
      <c r="H565" s="319"/>
      <c r="I565" s="144">
        <f t="shared" si="209"/>
        <v>0</v>
      </c>
      <c r="J565" s="139"/>
      <c r="K565" s="159" t="s">
        <v>24</v>
      </c>
      <c r="L565" s="317"/>
      <c r="M565" s="318"/>
      <c r="N565" s="318"/>
      <c r="O565" s="319"/>
      <c r="P565" s="146">
        <v>0</v>
      </c>
      <c r="Q565" s="317"/>
      <c r="R565" s="324"/>
      <c r="S565" s="148">
        <f t="shared" si="210"/>
        <v>0</v>
      </c>
    </row>
    <row r="566" spans="1:19" ht="15">
      <c r="A566" s="149" t="s">
        <v>57</v>
      </c>
      <c r="B566" s="317"/>
      <c r="C566" s="318"/>
      <c r="D566" s="318"/>
      <c r="E566" s="319"/>
      <c r="F566" s="150">
        <v>0</v>
      </c>
      <c r="G566" s="317"/>
      <c r="H566" s="319"/>
      <c r="I566" s="152">
        <f t="shared" si="209"/>
        <v>0</v>
      </c>
      <c r="J566" s="139"/>
      <c r="K566" s="153" t="s">
        <v>57</v>
      </c>
      <c r="L566" s="317"/>
      <c r="M566" s="318"/>
      <c r="N566" s="318"/>
      <c r="O566" s="319"/>
      <c r="P566" s="154">
        <v>0</v>
      </c>
      <c r="Q566" s="317"/>
      <c r="R566" s="324"/>
      <c r="S566" s="156">
        <f t="shared" si="210"/>
        <v>0</v>
      </c>
    </row>
    <row r="567" spans="1:19" ht="15">
      <c r="A567" s="157" t="s">
        <v>22</v>
      </c>
      <c r="B567" s="317"/>
      <c r="C567" s="318"/>
      <c r="D567" s="318"/>
      <c r="E567" s="319"/>
      <c r="F567" s="146">
        <v>0</v>
      </c>
      <c r="G567" s="317"/>
      <c r="H567" s="319"/>
      <c r="I567" s="144">
        <f t="shared" si="209"/>
        <v>0</v>
      </c>
      <c r="J567" s="139"/>
      <c r="K567" s="159" t="s">
        <v>22</v>
      </c>
      <c r="L567" s="317"/>
      <c r="M567" s="318"/>
      <c r="N567" s="318"/>
      <c r="O567" s="319"/>
      <c r="P567" s="146">
        <v>0</v>
      </c>
      <c r="Q567" s="317"/>
      <c r="R567" s="324"/>
      <c r="S567" s="148">
        <f t="shared" si="210"/>
        <v>0</v>
      </c>
    </row>
    <row r="568" spans="1:19" ht="15">
      <c r="A568" s="149" t="s">
        <v>21</v>
      </c>
      <c r="B568" s="317"/>
      <c r="C568" s="318"/>
      <c r="D568" s="318"/>
      <c r="E568" s="319"/>
      <c r="F568" s="150">
        <v>0</v>
      </c>
      <c r="G568" s="317"/>
      <c r="H568" s="319"/>
      <c r="I568" s="152">
        <f t="shared" si="209"/>
        <v>0</v>
      </c>
      <c r="J568" s="139"/>
      <c r="K568" s="153" t="s">
        <v>21</v>
      </c>
      <c r="L568" s="317"/>
      <c r="M568" s="318"/>
      <c r="N568" s="318"/>
      <c r="O568" s="319"/>
      <c r="P568" s="154">
        <v>0</v>
      </c>
      <c r="Q568" s="317"/>
      <c r="R568" s="324"/>
      <c r="S568" s="156">
        <f t="shared" si="210"/>
        <v>0</v>
      </c>
    </row>
    <row r="569" spans="1:19" ht="15">
      <c r="A569" s="160" t="s">
        <v>61</v>
      </c>
      <c r="B569" s="317"/>
      <c r="C569" s="318"/>
      <c r="D569" s="318"/>
      <c r="E569" s="319"/>
      <c r="F569" s="146">
        <v>0</v>
      </c>
      <c r="G569" s="317"/>
      <c r="H569" s="319"/>
      <c r="I569" s="144">
        <f t="shared" si="209"/>
        <v>0</v>
      </c>
      <c r="J569" s="139"/>
      <c r="K569" s="161" t="s">
        <v>61</v>
      </c>
      <c r="L569" s="317"/>
      <c r="M569" s="318"/>
      <c r="N569" s="318"/>
      <c r="O569" s="319"/>
      <c r="P569" s="146">
        <v>0</v>
      </c>
      <c r="Q569" s="317"/>
      <c r="R569" s="324"/>
      <c r="S569" s="148">
        <f t="shared" si="210"/>
        <v>0</v>
      </c>
    </row>
    <row r="570" spans="1:19">
      <c r="A570" s="162" t="s">
        <v>23</v>
      </c>
      <c r="B570" s="317"/>
      <c r="C570" s="318"/>
      <c r="D570" s="318"/>
      <c r="E570" s="319"/>
      <c r="F570" s="163">
        <v>0</v>
      </c>
      <c r="G570" s="317"/>
      <c r="H570" s="319"/>
      <c r="I570" s="165">
        <f t="shared" si="209"/>
        <v>0</v>
      </c>
      <c r="J570" s="139"/>
      <c r="K570" s="166" t="s">
        <v>23</v>
      </c>
      <c r="L570" s="317"/>
      <c r="M570" s="318"/>
      <c r="N570" s="318"/>
      <c r="O570" s="319"/>
      <c r="P570" s="167">
        <v>0</v>
      </c>
      <c r="Q570" s="317"/>
      <c r="R570" s="324"/>
      <c r="S570" s="169">
        <f t="shared" si="210"/>
        <v>0</v>
      </c>
    </row>
    <row r="571" spans="1:19">
      <c r="A571" s="170" t="s">
        <v>19</v>
      </c>
      <c r="B571" s="317"/>
      <c r="C571" s="318"/>
      <c r="D571" s="318"/>
      <c r="E571" s="319"/>
      <c r="F571" s="171">
        <v>0</v>
      </c>
      <c r="G571" s="317"/>
      <c r="H571" s="319"/>
      <c r="I571" s="173">
        <f t="shared" si="209"/>
        <v>0</v>
      </c>
      <c r="J571" s="139"/>
      <c r="K571" s="174" t="s">
        <v>19</v>
      </c>
      <c r="L571" s="317"/>
      <c r="M571" s="318"/>
      <c r="N571" s="318"/>
      <c r="O571" s="319"/>
      <c r="P571" s="171">
        <v>0</v>
      </c>
      <c r="Q571" s="317"/>
      <c r="R571" s="324"/>
      <c r="S571" s="176">
        <f t="shared" si="210"/>
        <v>0</v>
      </c>
    </row>
    <row r="572" spans="1:19">
      <c r="A572" s="162" t="s">
        <v>20</v>
      </c>
      <c r="B572" s="317"/>
      <c r="C572" s="318"/>
      <c r="D572" s="318"/>
      <c r="E572" s="319"/>
      <c r="F572" s="163">
        <v>0</v>
      </c>
      <c r="G572" s="317"/>
      <c r="H572" s="319"/>
      <c r="I572" s="165">
        <f t="shared" si="209"/>
        <v>0</v>
      </c>
      <c r="J572" s="139"/>
      <c r="K572" s="166" t="s">
        <v>20</v>
      </c>
      <c r="L572" s="317"/>
      <c r="M572" s="318"/>
      <c r="N572" s="318"/>
      <c r="O572" s="319"/>
      <c r="P572" s="167">
        <v>0</v>
      </c>
      <c r="Q572" s="317"/>
      <c r="R572" s="324"/>
      <c r="S572" s="169">
        <f t="shared" si="210"/>
        <v>0</v>
      </c>
    </row>
    <row r="573" spans="1:19" ht="15" thickBot="1">
      <c r="A573" s="177" t="s">
        <v>11</v>
      </c>
      <c r="B573" s="320"/>
      <c r="C573" s="321"/>
      <c r="D573" s="321"/>
      <c r="E573" s="322"/>
      <c r="F573" s="178">
        <v>0</v>
      </c>
      <c r="G573" s="320"/>
      <c r="H573" s="322"/>
      <c r="I573" s="180">
        <f t="shared" si="209"/>
        <v>0</v>
      </c>
      <c r="J573" s="139"/>
      <c r="K573" s="181" t="s">
        <v>11</v>
      </c>
      <c r="L573" s="320"/>
      <c r="M573" s="321"/>
      <c r="N573" s="321"/>
      <c r="O573" s="322"/>
      <c r="P573" s="178">
        <v>0</v>
      </c>
      <c r="Q573" s="320"/>
      <c r="R573" s="325"/>
      <c r="S573" s="183">
        <f t="shared" si="210"/>
        <v>0</v>
      </c>
    </row>
    <row r="574" spans="1:19" ht="15">
      <c r="A574" s="184" t="s">
        <v>26</v>
      </c>
      <c r="B574" s="185">
        <f>SUM(B553:B569)</f>
        <v>0</v>
      </c>
      <c r="C574" s="185">
        <f t="shared" ref="C574:I574" si="211">SUM(C553:C569)</f>
        <v>0</v>
      </c>
      <c r="D574" s="185">
        <f t="shared" si="211"/>
        <v>0</v>
      </c>
      <c r="E574" s="185">
        <f t="shared" si="211"/>
        <v>0</v>
      </c>
      <c r="F574" s="185">
        <f t="shared" si="211"/>
        <v>42.954522217910565</v>
      </c>
      <c r="G574" s="185">
        <f t="shared" si="211"/>
        <v>0</v>
      </c>
      <c r="H574" s="187">
        <f t="shared" si="211"/>
        <v>0</v>
      </c>
      <c r="I574" s="144">
        <f t="shared" si="211"/>
        <v>42.954522217910565</v>
      </c>
      <c r="J574" s="139"/>
      <c r="K574" s="186" t="s">
        <v>26</v>
      </c>
      <c r="L574" s="185">
        <f>SUM(L553:L569)</f>
        <v>0</v>
      </c>
      <c r="M574" s="185">
        <f t="shared" ref="M574:S574" si="212">SUM(M553:M569)</f>
        <v>0</v>
      </c>
      <c r="N574" s="185">
        <f t="shared" si="212"/>
        <v>0</v>
      </c>
      <c r="O574" s="185">
        <f t="shared" si="212"/>
        <v>0</v>
      </c>
      <c r="P574" s="185">
        <f t="shared" si="212"/>
        <v>0</v>
      </c>
      <c r="Q574" s="185">
        <f t="shared" si="212"/>
        <v>0</v>
      </c>
      <c r="R574" s="187">
        <f t="shared" si="212"/>
        <v>0</v>
      </c>
      <c r="S574" s="188">
        <f t="shared" si="212"/>
        <v>0</v>
      </c>
    </row>
    <row r="575" spans="1:19" ht="15" thickBot="1">
      <c r="A575" s="15" t="s">
        <v>100</v>
      </c>
      <c r="B575" s="100">
        <f>IF($I574=0,"-",B574/$I574)</f>
        <v>0</v>
      </c>
      <c r="C575" s="100">
        <f t="shared" ref="C575:H575" si="213">IF($I574=0,"-",C574/$I574)</f>
        <v>0</v>
      </c>
      <c r="D575" s="100">
        <f t="shared" si="213"/>
        <v>0</v>
      </c>
      <c r="E575" s="100">
        <f t="shared" si="213"/>
        <v>0</v>
      </c>
      <c r="F575" s="100">
        <f t="shared" si="213"/>
        <v>1</v>
      </c>
      <c r="G575" s="100">
        <f t="shared" si="213"/>
        <v>0</v>
      </c>
      <c r="H575" s="101">
        <f t="shared" si="213"/>
        <v>0</v>
      </c>
      <c r="I575" s="102">
        <f>SUM(B575:H575)</f>
        <v>1</v>
      </c>
      <c r="J575" s="2"/>
      <c r="K575" s="27" t="s">
        <v>100</v>
      </c>
      <c r="L575" s="76" t="str">
        <f t="shared" ref="L575:R575" si="214">IF($S574=0,"-",L574/$S574)</f>
        <v>-</v>
      </c>
      <c r="M575" s="76" t="str">
        <f t="shared" si="214"/>
        <v>-</v>
      </c>
      <c r="N575" s="76" t="str">
        <f t="shared" si="214"/>
        <v>-</v>
      </c>
      <c r="O575" s="76" t="str">
        <f t="shared" si="214"/>
        <v>-</v>
      </c>
      <c r="P575" s="76" t="str">
        <f t="shared" si="214"/>
        <v>-</v>
      </c>
      <c r="Q575" s="76" t="str">
        <f t="shared" si="214"/>
        <v>-</v>
      </c>
      <c r="R575" s="77" t="str">
        <f t="shared" si="214"/>
        <v>-</v>
      </c>
      <c r="S575" s="78">
        <f>SUM(L575:R575)</f>
        <v>0</v>
      </c>
    </row>
    <row r="576" spans="1:19" ht="15" thickBot="1">
      <c r="A576" s="218"/>
      <c r="B576" s="218"/>
      <c r="C576" s="218"/>
      <c r="D576" s="218"/>
      <c r="E576" s="218"/>
      <c r="F576" s="218"/>
      <c r="G576" s="218"/>
      <c r="H576" s="218"/>
      <c r="I576" s="218"/>
      <c r="K576" s="218"/>
      <c r="L576" s="218"/>
      <c r="M576" s="218"/>
      <c r="N576" s="218"/>
      <c r="O576" s="218"/>
      <c r="P576" s="218"/>
      <c r="Q576" s="218"/>
      <c r="R576" s="218"/>
      <c r="S576" s="218"/>
    </row>
    <row r="577" spans="1:19" ht="28.5">
      <c r="A577" s="306" t="s">
        <v>46</v>
      </c>
      <c r="B577" s="135" t="s">
        <v>0</v>
      </c>
      <c r="C577" s="135" t="s">
        <v>1</v>
      </c>
      <c r="D577" s="135" t="s">
        <v>2</v>
      </c>
      <c r="E577" s="135" t="s">
        <v>3</v>
      </c>
      <c r="F577" s="135" t="s">
        <v>27</v>
      </c>
      <c r="G577" s="135" t="s">
        <v>4</v>
      </c>
      <c r="H577" s="135" t="s">
        <v>5</v>
      </c>
      <c r="I577" s="136" t="s">
        <v>6</v>
      </c>
      <c r="K577" s="308" t="s">
        <v>46</v>
      </c>
      <c r="L577" s="137" t="s">
        <v>0</v>
      </c>
      <c r="M577" s="137" t="s">
        <v>1</v>
      </c>
      <c r="N577" s="137" t="s">
        <v>2</v>
      </c>
      <c r="O577" s="137" t="s">
        <v>3</v>
      </c>
      <c r="P577" s="137" t="s">
        <v>27</v>
      </c>
      <c r="Q577" s="137" t="s">
        <v>4</v>
      </c>
      <c r="R577" s="137" t="s">
        <v>5</v>
      </c>
      <c r="S577" s="138" t="s">
        <v>6</v>
      </c>
    </row>
    <row r="578" spans="1:19" ht="15">
      <c r="A578" s="307" t="s">
        <v>46</v>
      </c>
      <c r="B578" s="294" t="s">
        <v>109</v>
      </c>
      <c r="C578" s="295"/>
      <c r="D578" s="295"/>
      <c r="E578" s="295"/>
      <c r="F578" s="295"/>
      <c r="G578" s="295"/>
      <c r="H578" s="295"/>
      <c r="I578" s="296"/>
      <c r="K578" s="309" t="s">
        <v>46</v>
      </c>
      <c r="L578" s="297" t="s">
        <v>109</v>
      </c>
      <c r="M578" s="298"/>
      <c r="N578" s="298"/>
      <c r="O578" s="298"/>
      <c r="P578" s="298"/>
      <c r="Q578" s="298"/>
      <c r="R578" s="298"/>
      <c r="S578" s="299"/>
    </row>
    <row r="579" spans="1:19" ht="15">
      <c r="A579" s="141" t="s">
        <v>7</v>
      </c>
      <c r="B579" s="142">
        <v>0</v>
      </c>
      <c r="C579" s="142">
        <v>0</v>
      </c>
      <c r="D579" s="142">
        <v>0</v>
      </c>
      <c r="E579" s="142">
        <v>0</v>
      </c>
      <c r="F579" s="303"/>
      <c r="G579" s="142">
        <v>0</v>
      </c>
      <c r="H579" s="143">
        <v>0</v>
      </c>
      <c r="I579" s="144">
        <f>SUM(B579:H579)</f>
        <v>0</v>
      </c>
      <c r="J579" s="139"/>
      <c r="K579" s="193" t="s">
        <v>7</v>
      </c>
      <c r="L579" s="142">
        <v>0</v>
      </c>
      <c r="M579" s="142">
        <v>0</v>
      </c>
      <c r="N579" s="142">
        <v>0</v>
      </c>
      <c r="O579" s="142">
        <v>0</v>
      </c>
      <c r="P579" s="142">
        <v>0</v>
      </c>
      <c r="Q579" s="142">
        <v>0</v>
      </c>
      <c r="R579" s="194">
        <v>0</v>
      </c>
      <c r="S579" s="195">
        <f>SUM(L579:R579)</f>
        <v>0</v>
      </c>
    </row>
    <row r="580" spans="1:19" ht="15">
      <c r="A580" s="149" t="s">
        <v>8</v>
      </c>
      <c r="B580" s="150">
        <v>0</v>
      </c>
      <c r="C580" s="150">
        <v>0</v>
      </c>
      <c r="D580" s="150">
        <v>0</v>
      </c>
      <c r="E580" s="150">
        <v>0</v>
      </c>
      <c r="F580" s="304"/>
      <c r="G580" s="150">
        <v>0</v>
      </c>
      <c r="H580" s="151">
        <v>0</v>
      </c>
      <c r="I580" s="152">
        <f t="shared" ref="I580:I599" si="215">SUM(B580:H580)</f>
        <v>0</v>
      </c>
      <c r="J580" s="139"/>
      <c r="K580" s="153" t="s">
        <v>8</v>
      </c>
      <c r="L580" s="154">
        <v>0</v>
      </c>
      <c r="M580" s="154">
        <v>0</v>
      </c>
      <c r="N580" s="154">
        <v>0</v>
      </c>
      <c r="O580" s="154">
        <v>0</v>
      </c>
      <c r="P580" s="154">
        <v>0</v>
      </c>
      <c r="Q580" s="154">
        <v>0</v>
      </c>
      <c r="R580" s="155">
        <v>0</v>
      </c>
      <c r="S580" s="156">
        <f t="shared" ref="S580:S599" si="216">SUM(L580:R580)</f>
        <v>0</v>
      </c>
    </row>
    <row r="581" spans="1:19" ht="15">
      <c r="A581" s="157" t="s">
        <v>10</v>
      </c>
      <c r="B581" s="146">
        <v>0</v>
      </c>
      <c r="C581" s="146">
        <v>0</v>
      </c>
      <c r="D581" s="146">
        <v>0</v>
      </c>
      <c r="E581" s="146">
        <v>0</v>
      </c>
      <c r="F581" s="304"/>
      <c r="G581" s="146">
        <v>0</v>
      </c>
      <c r="H581" s="158">
        <v>0</v>
      </c>
      <c r="I581" s="144">
        <f t="shared" si="215"/>
        <v>0</v>
      </c>
      <c r="J581" s="139"/>
      <c r="K581" s="159" t="s">
        <v>10</v>
      </c>
      <c r="L581" s="146">
        <v>0</v>
      </c>
      <c r="M581" s="146">
        <v>0</v>
      </c>
      <c r="N581" s="146">
        <v>0</v>
      </c>
      <c r="O581" s="146">
        <v>0</v>
      </c>
      <c r="P581" s="146">
        <v>0</v>
      </c>
      <c r="Q581" s="146">
        <v>0</v>
      </c>
      <c r="R581" s="147">
        <v>0</v>
      </c>
      <c r="S581" s="148">
        <f t="shared" si="216"/>
        <v>0</v>
      </c>
    </row>
    <row r="582" spans="1:19" ht="15">
      <c r="A582" s="149" t="s">
        <v>53</v>
      </c>
      <c r="B582" s="150">
        <v>0</v>
      </c>
      <c r="C582" s="150">
        <v>0</v>
      </c>
      <c r="D582" s="150">
        <v>0</v>
      </c>
      <c r="E582" s="150">
        <v>0</v>
      </c>
      <c r="F582" s="304"/>
      <c r="G582" s="150">
        <v>0</v>
      </c>
      <c r="H582" s="151">
        <v>0</v>
      </c>
      <c r="I582" s="152">
        <f t="shared" si="215"/>
        <v>0</v>
      </c>
      <c r="J582" s="139"/>
      <c r="K582" s="153" t="s">
        <v>53</v>
      </c>
      <c r="L582" s="154">
        <v>0</v>
      </c>
      <c r="M582" s="154">
        <v>0</v>
      </c>
      <c r="N582" s="154">
        <v>0</v>
      </c>
      <c r="O582" s="154">
        <v>0</v>
      </c>
      <c r="P582" s="154">
        <v>0</v>
      </c>
      <c r="Q582" s="154">
        <v>0</v>
      </c>
      <c r="R582" s="155">
        <v>0</v>
      </c>
      <c r="S582" s="156">
        <f t="shared" si="216"/>
        <v>0</v>
      </c>
    </row>
    <row r="583" spans="1:19" ht="15">
      <c r="A583" s="157" t="s">
        <v>16</v>
      </c>
      <c r="B583" s="146">
        <v>35.683105084427432</v>
      </c>
      <c r="C583" s="146">
        <v>4.3221089313275201</v>
      </c>
      <c r="D583" s="146">
        <v>0.93194142751598696</v>
      </c>
      <c r="E583" s="146">
        <v>2.0784940047399481</v>
      </c>
      <c r="F583" s="304"/>
      <c r="G583" s="146">
        <v>0</v>
      </c>
      <c r="H583" s="158">
        <v>0</v>
      </c>
      <c r="I583" s="144">
        <f t="shared" si="215"/>
        <v>43.01564944801089</v>
      </c>
      <c r="J583" s="139"/>
      <c r="K583" s="159" t="s">
        <v>16</v>
      </c>
      <c r="L583" s="146">
        <v>35.683105084427432</v>
      </c>
      <c r="M583" s="146">
        <v>4.3221089313275201</v>
      </c>
      <c r="N583" s="146">
        <v>0.93194142751598696</v>
      </c>
      <c r="O583" s="146">
        <v>2.0784940047399481</v>
      </c>
      <c r="P583" s="146">
        <v>0</v>
      </c>
      <c r="Q583" s="146">
        <v>0</v>
      </c>
      <c r="R583" s="147">
        <v>0</v>
      </c>
      <c r="S583" s="148">
        <f t="shared" si="216"/>
        <v>43.01564944801089</v>
      </c>
    </row>
    <row r="584" spans="1:19" ht="15">
      <c r="A584" s="149" t="s">
        <v>15</v>
      </c>
      <c r="B584" s="150">
        <v>178.02811730476114</v>
      </c>
      <c r="C584" s="150">
        <v>2.701727098280764</v>
      </c>
      <c r="D584" s="150">
        <v>3.1945154951433947</v>
      </c>
      <c r="E584" s="150">
        <v>0</v>
      </c>
      <c r="F584" s="304"/>
      <c r="G584" s="150">
        <v>0</v>
      </c>
      <c r="H584" s="151">
        <v>0</v>
      </c>
      <c r="I584" s="152">
        <f t="shared" si="215"/>
        <v>183.92435989818532</v>
      </c>
      <c r="J584" s="139"/>
      <c r="K584" s="153" t="s">
        <v>15</v>
      </c>
      <c r="L584" s="154">
        <v>178.02811730476114</v>
      </c>
      <c r="M584" s="154">
        <v>2.701727098280764</v>
      </c>
      <c r="N584" s="154">
        <v>3.1945154951433947</v>
      </c>
      <c r="O584" s="154">
        <v>0</v>
      </c>
      <c r="P584" s="154">
        <v>0</v>
      </c>
      <c r="Q584" s="154">
        <v>0</v>
      </c>
      <c r="R584" s="155">
        <v>0</v>
      </c>
      <c r="S584" s="156">
        <f t="shared" si="216"/>
        <v>183.92435989818532</v>
      </c>
    </row>
    <row r="585" spans="1:19" ht="15">
      <c r="A585" s="157" t="s">
        <v>55</v>
      </c>
      <c r="B585" s="146">
        <v>0</v>
      </c>
      <c r="C585" s="146">
        <v>0</v>
      </c>
      <c r="D585" s="146">
        <v>0.108925405946243</v>
      </c>
      <c r="E585" s="146">
        <v>50.812030393475069</v>
      </c>
      <c r="F585" s="304"/>
      <c r="G585" s="146">
        <v>0</v>
      </c>
      <c r="H585" s="158">
        <v>0</v>
      </c>
      <c r="I585" s="144">
        <f t="shared" si="215"/>
        <v>50.920955799421314</v>
      </c>
      <c r="J585" s="139"/>
      <c r="K585" s="159" t="s">
        <v>55</v>
      </c>
      <c r="L585" s="146">
        <v>0</v>
      </c>
      <c r="M585" s="146">
        <v>0</v>
      </c>
      <c r="N585" s="146">
        <v>0.108925405946243</v>
      </c>
      <c r="O585" s="146">
        <v>50.812030393475069</v>
      </c>
      <c r="P585" s="146">
        <v>645.22836177135025</v>
      </c>
      <c r="Q585" s="146">
        <v>0</v>
      </c>
      <c r="R585" s="147">
        <v>0</v>
      </c>
      <c r="S585" s="148">
        <f t="shared" si="216"/>
        <v>696.14931757077159</v>
      </c>
    </row>
    <row r="586" spans="1:19" ht="15">
      <c r="A586" s="149" t="s">
        <v>12</v>
      </c>
      <c r="B586" s="150">
        <v>0</v>
      </c>
      <c r="C586" s="150">
        <v>0</v>
      </c>
      <c r="D586" s="150">
        <v>6.627888167296598E-4</v>
      </c>
      <c r="E586" s="150">
        <v>1.9378294019252288E-2</v>
      </c>
      <c r="F586" s="304"/>
      <c r="G586" s="150">
        <v>0</v>
      </c>
      <c r="H586" s="151">
        <v>0</v>
      </c>
      <c r="I586" s="152">
        <f t="shared" si="215"/>
        <v>2.0041082835981949E-2</v>
      </c>
      <c r="J586" s="139"/>
      <c r="K586" s="153" t="s">
        <v>12</v>
      </c>
      <c r="L586" s="154">
        <v>0</v>
      </c>
      <c r="M586" s="154">
        <v>0</v>
      </c>
      <c r="N586" s="154">
        <v>6.627888167296598E-4</v>
      </c>
      <c r="O586" s="154">
        <v>1.9378294019252288E-2</v>
      </c>
      <c r="P586" s="154">
        <v>58.811175287672441</v>
      </c>
      <c r="Q586" s="154">
        <v>0</v>
      </c>
      <c r="R586" s="155">
        <v>0</v>
      </c>
      <c r="S586" s="156">
        <f t="shared" si="216"/>
        <v>58.831216370508422</v>
      </c>
    </row>
    <row r="587" spans="1:19" ht="15">
      <c r="A587" s="157" t="s">
        <v>56</v>
      </c>
      <c r="B587" s="146">
        <v>0</v>
      </c>
      <c r="C587" s="146">
        <v>0</v>
      </c>
      <c r="D587" s="146">
        <v>0</v>
      </c>
      <c r="E587" s="146">
        <v>0</v>
      </c>
      <c r="F587" s="304"/>
      <c r="G587" s="146">
        <v>0</v>
      </c>
      <c r="H587" s="158">
        <v>0</v>
      </c>
      <c r="I587" s="144">
        <f t="shared" si="215"/>
        <v>0</v>
      </c>
      <c r="J587" s="139"/>
      <c r="K587" s="159" t="s">
        <v>56</v>
      </c>
      <c r="L587" s="146">
        <v>0</v>
      </c>
      <c r="M587" s="146">
        <v>0</v>
      </c>
      <c r="N587" s="146">
        <v>0</v>
      </c>
      <c r="O587" s="146">
        <v>0</v>
      </c>
      <c r="P587" s="146">
        <v>38.232934786555965</v>
      </c>
      <c r="Q587" s="146">
        <v>0</v>
      </c>
      <c r="R587" s="147">
        <v>0</v>
      </c>
      <c r="S587" s="148">
        <f t="shared" si="216"/>
        <v>38.232934786555965</v>
      </c>
    </row>
    <row r="588" spans="1:19" ht="15">
      <c r="A588" s="149" t="s">
        <v>17</v>
      </c>
      <c r="B588" s="150">
        <v>3.1669439193697273</v>
      </c>
      <c r="C588" s="150">
        <v>1.715943546626237E-2</v>
      </c>
      <c r="D588" s="150">
        <v>0.4019371529868046</v>
      </c>
      <c r="E588" s="150">
        <v>5.4790996041275596E-2</v>
      </c>
      <c r="F588" s="304"/>
      <c r="G588" s="150">
        <v>0</v>
      </c>
      <c r="H588" s="151">
        <v>0</v>
      </c>
      <c r="I588" s="152">
        <f t="shared" si="215"/>
        <v>3.6408315038640704</v>
      </c>
      <c r="J588" s="139"/>
      <c r="K588" s="153" t="s">
        <v>17</v>
      </c>
      <c r="L588" s="154">
        <v>3.1669439193697273</v>
      </c>
      <c r="M588" s="154">
        <v>1.715943546626237E-2</v>
      </c>
      <c r="N588" s="154">
        <v>0.4019371529868046</v>
      </c>
      <c r="O588" s="154">
        <v>5.4790996041275596E-2</v>
      </c>
      <c r="P588" s="154">
        <v>0</v>
      </c>
      <c r="Q588" s="154">
        <v>0</v>
      </c>
      <c r="R588" s="155">
        <v>0</v>
      </c>
      <c r="S588" s="156">
        <f t="shared" si="216"/>
        <v>3.6408315038640704</v>
      </c>
    </row>
    <row r="589" spans="1:19" ht="15">
      <c r="A589" s="157" t="s">
        <v>141</v>
      </c>
      <c r="B589" s="146">
        <v>1073.8620845177047</v>
      </c>
      <c r="C589" s="146">
        <v>169.22647191833198</v>
      </c>
      <c r="D589" s="146">
        <v>33.004441426449922</v>
      </c>
      <c r="E589" s="146">
        <v>25.988338368576699</v>
      </c>
      <c r="F589" s="304"/>
      <c r="G589" s="146">
        <v>0</v>
      </c>
      <c r="H589" s="158">
        <v>0</v>
      </c>
      <c r="I589" s="144">
        <f t="shared" si="215"/>
        <v>1302.0813362310632</v>
      </c>
      <c r="J589" s="139"/>
      <c r="K589" s="159" t="s">
        <v>141</v>
      </c>
      <c r="L589" s="146">
        <v>1073.8620845177047</v>
      </c>
      <c r="M589" s="146">
        <v>169.22647191833198</v>
      </c>
      <c r="N589" s="146">
        <v>33.004441426449922</v>
      </c>
      <c r="O589" s="146">
        <v>25.988338368576699</v>
      </c>
      <c r="P589" s="146">
        <v>0</v>
      </c>
      <c r="Q589" s="146">
        <v>0</v>
      </c>
      <c r="R589" s="147">
        <v>0</v>
      </c>
      <c r="S589" s="148">
        <f t="shared" si="216"/>
        <v>1302.0813362310632</v>
      </c>
    </row>
    <row r="590" spans="1:19" ht="15">
      <c r="A590" s="149" t="s">
        <v>25</v>
      </c>
      <c r="B590" s="150">
        <v>381.48619246482059</v>
      </c>
      <c r="C590" s="150">
        <v>0</v>
      </c>
      <c r="D590" s="150">
        <v>841.37907967543208</v>
      </c>
      <c r="E590" s="150">
        <v>185.40916619413559</v>
      </c>
      <c r="F590" s="304"/>
      <c r="G590" s="150">
        <v>576.44001072733272</v>
      </c>
      <c r="H590" s="151">
        <v>0.15006638499452912</v>
      </c>
      <c r="I590" s="152">
        <f t="shared" si="215"/>
        <v>1984.8645154467156</v>
      </c>
      <c r="J590" s="139"/>
      <c r="K590" s="153" t="s">
        <v>25</v>
      </c>
      <c r="L590" s="154">
        <v>381.48619246482059</v>
      </c>
      <c r="M590" s="154">
        <v>0</v>
      </c>
      <c r="N590" s="154">
        <v>841.37907967543208</v>
      </c>
      <c r="O590" s="154">
        <v>185.40916619413559</v>
      </c>
      <c r="P590" s="154">
        <v>456.79710730067302</v>
      </c>
      <c r="Q590" s="154">
        <v>576.44001072733272</v>
      </c>
      <c r="R590" s="155">
        <v>0.15006638499452912</v>
      </c>
      <c r="S590" s="156">
        <f t="shared" si="216"/>
        <v>2441.6616227473887</v>
      </c>
    </row>
    <row r="591" spans="1:19" ht="15">
      <c r="A591" s="157" t="s">
        <v>24</v>
      </c>
      <c r="B591" s="146">
        <v>235.6140559484158</v>
      </c>
      <c r="C591" s="146">
        <v>1.4937510683948121</v>
      </c>
      <c r="D591" s="146">
        <v>0</v>
      </c>
      <c r="E591" s="146">
        <v>0</v>
      </c>
      <c r="F591" s="304"/>
      <c r="G591" s="146">
        <v>0</v>
      </c>
      <c r="H591" s="158">
        <v>0</v>
      </c>
      <c r="I591" s="144">
        <f t="shared" si="215"/>
        <v>237.1078070168106</v>
      </c>
      <c r="J591" s="139"/>
      <c r="K591" s="159" t="s">
        <v>24</v>
      </c>
      <c r="L591" s="146">
        <v>235.6140559484158</v>
      </c>
      <c r="M591" s="146">
        <v>1.4937510683948121</v>
      </c>
      <c r="N591" s="146">
        <v>0</v>
      </c>
      <c r="O591" s="146">
        <v>0</v>
      </c>
      <c r="P591" s="146">
        <v>0</v>
      </c>
      <c r="Q591" s="146">
        <v>0</v>
      </c>
      <c r="R591" s="147">
        <v>0</v>
      </c>
      <c r="S591" s="148">
        <f t="shared" si="216"/>
        <v>237.1078070168106</v>
      </c>
    </row>
    <row r="592" spans="1:19" ht="15">
      <c r="A592" s="149" t="s">
        <v>57</v>
      </c>
      <c r="B592" s="150">
        <v>2.7332895605690237</v>
      </c>
      <c r="C592" s="150">
        <v>0</v>
      </c>
      <c r="D592" s="150">
        <v>0.48589839436057858</v>
      </c>
      <c r="E592" s="150">
        <v>0</v>
      </c>
      <c r="F592" s="304"/>
      <c r="G592" s="150">
        <v>0</v>
      </c>
      <c r="H592" s="151">
        <v>0</v>
      </c>
      <c r="I592" s="152">
        <f t="shared" si="215"/>
        <v>3.2191879549296023</v>
      </c>
      <c r="J592" s="139"/>
      <c r="K592" s="153" t="s">
        <v>57</v>
      </c>
      <c r="L592" s="154">
        <v>2.7332895605690237</v>
      </c>
      <c r="M592" s="154">
        <v>0</v>
      </c>
      <c r="N592" s="154">
        <v>0.48589839436057858</v>
      </c>
      <c r="O592" s="154">
        <v>0</v>
      </c>
      <c r="P592" s="154">
        <v>0</v>
      </c>
      <c r="Q592" s="154">
        <v>0</v>
      </c>
      <c r="R592" s="155">
        <v>0</v>
      </c>
      <c r="S592" s="156">
        <f t="shared" si="216"/>
        <v>3.2191879549296023</v>
      </c>
    </row>
    <row r="593" spans="1:85" ht="15">
      <c r="A593" s="157" t="s">
        <v>22</v>
      </c>
      <c r="B593" s="146">
        <v>99.104701001469621</v>
      </c>
      <c r="C593" s="146">
        <v>0</v>
      </c>
      <c r="D593" s="146">
        <v>6.1127004753443321</v>
      </c>
      <c r="E593" s="146">
        <v>0</v>
      </c>
      <c r="F593" s="304"/>
      <c r="G593" s="146">
        <v>0</v>
      </c>
      <c r="H593" s="158">
        <v>0</v>
      </c>
      <c r="I593" s="144">
        <f t="shared" si="215"/>
        <v>105.21740147681395</v>
      </c>
      <c r="J593" s="139"/>
      <c r="K593" s="159" t="s">
        <v>22</v>
      </c>
      <c r="L593" s="146">
        <v>99.104701001469621</v>
      </c>
      <c r="M593" s="146">
        <v>0</v>
      </c>
      <c r="N593" s="146">
        <v>6.1127004753443321</v>
      </c>
      <c r="O593" s="146">
        <v>0</v>
      </c>
      <c r="P593" s="146">
        <v>43.401145133157101</v>
      </c>
      <c r="Q593" s="146">
        <v>0</v>
      </c>
      <c r="R593" s="147">
        <v>0</v>
      </c>
      <c r="S593" s="148">
        <f t="shared" si="216"/>
        <v>148.61854660997105</v>
      </c>
    </row>
    <row r="594" spans="1:85" ht="15">
      <c r="A594" s="149" t="s">
        <v>21</v>
      </c>
      <c r="B594" s="150">
        <v>0</v>
      </c>
      <c r="C594" s="150">
        <v>0</v>
      </c>
      <c r="D594" s="150">
        <v>0</v>
      </c>
      <c r="E594" s="150">
        <v>0</v>
      </c>
      <c r="F594" s="304"/>
      <c r="G594" s="150">
        <v>0</v>
      </c>
      <c r="H594" s="151">
        <v>0</v>
      </c>
      <c r="I594" s="152">
        <f t="shared" si="215"/>
        <v>0</v>
      </c>
      <c r="J594" s="139"/>
      <c r="K594" s="153" t="s">
        <v>21</v>
      </c>
      <c r="L594" s="154">
        <v>0</v>
      </c>
      <c r="M594" s="154">
        <v>0</v>
      </c>
      <c r="N594" s="154">
        <v>0</v>
      </c>
      <c r="O594" s="154">
        <v>0</v>
      </c>
      <c r="P594" s="154">
        <v>0</v>
      </c>
      <c r="Q594" s="154">
        <v>0</v>
      </c>
      <c r="R594" s="155">
        <v>0</v>
      </c>
      <c r="S594" s="156">
        <f t="shared" si="216"/>
        <v>0</v>
      </c>
    </row>
    <row r="595" spans="1:85" ht="15">
      <c r="A595" s="160" t="s">
        <v>61</v>
      </c>
      <c r="B595" s="146">
        <v>681.43962716438227</v>
      </c>
      <c r="C595" s="146">
        <v>0</v>
      </c>
      <c r="D595" s="146">
        <v>0</v>
      </c>
      <c r="E595" s="146">
        <v>0</v>
      </c>
      <c r="F595" s="304"/>
      <c r="G595" s="146">
        <v>0</v>
      </c>
      <c r="H595" s="158">
        <v>0</v>
      </c>
      <c r="I595" s="144">
        <f t="shared" si="215"/>
        <v>681.43962716438227</v>
      </c>
      <c r="J595" s="139"/>
      <c r="K595" s="161" t="s">
        <v>61</v>
      </c>
      <c r="L595" s="146">
        <v>681.43962716438227</v>
      </c>
      <c r="M595" s="146">
        <v>0</v>
      </c>
      <c r="N595" s="146">
        <v>0</v>
      </c>
      <c r="O595" s="146">
        <v>0</v>
      </c>
      <c r="P595" s="146">
        <v>0</v>
      </c>
      <c r="Q595" s="146">
        <v>0</v>
      </c>
      <c r="R595" s="147">
        <v>0</v>
      </c>
      <c r="S595" s="148">
        <f t="shared" si="216"/>
        <v>681.43962716438227</v>
      </c>
    </row>
    <row r="596" spans="1:85">
      <c r="A596" s="162" t="s">
        <v>23</v>
      </c>
      <c r="B596" s="163">
        <v>681.43962716438227</v>
      </c>
      <c r="C596" s="163">
        <v>0</v>
      </c>
      <c r="D596" s="163">
        <v>0</v>
      </c>
      <c r="E596" s="163">
        <v>0</v>
      </c>
      <c r="F596" s="304"/>
      <c r="G596" s="163">
        <v>0</v>
      </c>
      <c r="H596" s="164">
        <v>0</v>
      </c>
      <c r="I596" s="165">
        <f t="shared" si="215"/>
        <v>681.43962716438227</v>
      </c>
      <c r="J596" s="139"/>
      <c r="K596" s="166" t="s">
        <v>23</v>
      </c>
      <c r="L596" s="167">
        <v>681.43962716438227</v>
      </c>
      <c r="M596" s="167">
        <v>0</v>
      </c>
      <c r="N596" s="167">
        <v>0</v>
      </c>
      <c r="O596" s="167">
        <v>0</v>
      </c>
      <c r="P596" s="167">
        <v>0</v>
      </c>
      <c r="Q596" s="167">
        <v>0</v>
      </c>
      <c r="R596" s="168">
        <v>0</v>
      </c>
      <c r="S596" s="169">
        <f t="shared" si="216"/>
        <v>681.43962716438227</v>
      </c>
    </row>
    <row r="597" spans="1:85">
      <c r="A597" s="170" t="s">
        <v>19</v>
      </c>
      <c r="B597" s="171">
        <v>0</v>
      </c>
      <c r="C597" s="171">
        <v>0</v>
      </c>
      <c r="D597" s="171">
        <v>0</v>
      </c>
      <c r="E597" s="171">
        <v>0</v>
      </c>
      <c r="F597" s="304"/>
      <c r="G597" s="171">
        <v>0</v>
      </c>
      <c r="H597" s="172">
        <v>0</v>
      </c>
      <c r="I597" s="173">
        <f t="shared" si="215"/>
        <v>0</v>
      </c>
      <c r="J597" s="139"/>
      <c r="K597" s="174" t="s">
        <v>19</v>
      </c>
      <c r="L597" s="171">
        <v>0</v>
      </c>
      <c r="M597" s="171">
        <v>0</v>
      </c>
      <c r="N597" s="171">
        <v>0</v>
      </c>
      <c r="O597" s="171">
        <v>0</v>
      </c>
      <c r="P597" s="171">
        <v>0</v>
      </c>
      <c r="Q597" s="171">
        <v>0</v>
      </c>
      <c r="R597" s="175">
        <v>0</v>
      </c>
      <c r="S597" s="176">
        <f t="shared" si="216"/>
        <v>0</v>
      </c>
    </row>
    <row r="598" spans="1:85">
      <c r="A598" s="162" t="s">
        <v>20</v>
      </c>
      <c r="B598" s="163">
        <v>0</v>
      </c>
      <c r="C598" s="163">
        <v>0</v>
      </c>
      <c r="D598" s="163">
        <v>0</v>
      </c>
      <c r="E598" s="163">
        <v>0</v>
      </c>
      <c r="F598" s="304"/>
      <c r="G598" s="163">
        <v>0</v>
      </c>
      <c r="H598" s="164">
        <v>0</v>
      </c>
      <c r="I598" s="165">
        <f t="shared" si="215"/>
        <v>0</v>
      </c>
      <c r="J598" s="139"/>
      <c r="K598" s="166" t="s">
        <v>20</v>
      </c>
      <c r="L598" s="167">
        <v>0</v>
      </c>
      <c r="M598" s="167">
        <v>0</v>
      </c>
      <c r="N598" s="167">
        <v>0</v>
      </c>
      <c r="O598" s="167">
        <v>0</v>
      </c>
      <c r="P598" s="167">
        <v>0</v>
      </c>
      <c r="Q598" s="167">
        <v>0</v>
      </c>
      <c r="R598" s="168">
        <v>0</v>
      </c>
      <c r="S598" s="169">
        <f t="shared" si="216"/>
        <v>0</v>
      </c>
    </row>
    <row r="599" spans="1:85" ht="15" thickBot="1">
      <c r="A599" s="177" t="s">
        <v>11</v>
      </c>
      <c r="B599" s="178">
        <v>0</v>
      </c>
      <c r="C599" s="178">
        <v>0</v>
      </c>
      <c r="D599" s="178">
        <v>0</v>
      </c>
      <c r="E599" s="178">
        <v>0</v>
      </c>
      <c r="F599" s="305"/>
      <c r="G599" s="178">
        <v>0</v>
      </c>
      <c r="H599" s="179">
        <v>0</v>
      </c>
      <c r="I599" s="180">
        <f t="shared" si="215"/>
        <v>0</v>
      </c>
      <c r="J599" s="139"/>
      <c r="K599" s="181" t="s">
        <v>11</v>
      </c>
      <c r="L599" s="178">
        <v>0</v>
      </c>
      <c r="M599" s="178">
        <v>0</v>
      </c>
      <c r="N599" s="178">
        <v>0</v>
      </c>
      <c r="O599" s="178">
        <v>0</v>
      </c>
      <c r="P599" s="178">
        <v>0</v>
      </c>
      <c r="Q599" s="178">
        <v>0</v>
      </c>
      <c r="R599" s="182">
        <v>0</v>
      </c>
      <c r="S599" s="183">
        <f t="shared" si="216"/>
        <v>0</v>
      </c>
    </row>
    <row r="600" spans="1:85" ht="15">
      <c r="A600" s="184" t="s">
        <v>26</v>
      </c>
      <c r="B600" s="185">
        <f>SUM(B579:B595)</f>
        <v>2691.1181169659203</v>
      </c>
      <c r="C600" s="185">
        <f t="shared" ref="C600:I600" si="217">SUM(C579:C595)</f>
        <v>177.76121845180134</v>
      </c>
      <c r="D600" s="185">
        <f t="shared" si="217"/>
        <v>885.62010224199605</v>
      </c>
      <c r="E600" s="185">
        <f t="shared" si="217"/>
        <v>264.36219825098783</v>
      </c>
      <c r="F600" s="185">
        <f t="shared" si="217"/>
        <v>0</v>
      </c>
      <c r="G600" s="185">
        <f t="shared" si="217"/>
        <v>576.44001072733272</v>
      </c>
      <c r="H600" s="187">
        <f t="shared" si="217"/>
        <v>0.15006638499452912</v>
      </c>
      <c r="I600" s="144">
        <f t="shared" si="217"/>
        <v>4595.4517130230324</v>
      </c>
      <c r="J600" s="139"/>
      <c r="K600" s="186" t="s">
        <v>26</v>
      </c>
      <c r="L600" s="185">
        <f>SUM(L579:L595)</f>
        <v>2691.1181169659203</v>
      </c>
      <c r="M600" s="185">
        <f t="shared" ref="M600:S600" si="218">SUM(M579:M595)</f>
        <v>177.76121845180134</v>
      </c>
      <c r="N600" s="185">
        <f t="shared" si="218"/>
        <v>885.62010224199605</v>
      </c>
      <c r="O600" s="185">
        <f t="shared" si="218"/>
        <v>264.36219825098783</v>
      </c>
      <c r="P600" s="185">
        <f t="shared" si="218"/>
        <v>1242.4707242794088</v>
      </c>
      <c r="Q600" s="185">
        <f t="shared" si="218"/>
        <v>576.44001072733272</v>
      </c>
      <c r="R600" s="187">
        <f t="shared" si="218"/>
        <v>0.15006638499452912</v>
      </c>
      <c r="S600" s="188">
        <f t="shared" si="218"/>
        <v>5837.9224373024426</v>
      </c>
    </row>
    <row r="601" spans="1:85" s="2" customFormat="1" ht="15" thickBot="1">
      <c r="A601" s="17" t="s">
        <v>100</v>
      </c>
      <c r="B601" s="100">
        <f>IF($I600=0,"-",B600/$I600)</f>
        <v>0.5856046989547451</v>
      </c>
      <c r="C601" s="100">
        <f t="shared" ref="C601:H601" si="219">IF($I600=0,"-",C600/$I600)</f>
        <v>3.8681990270519988E-2</v>
      </c>
      <c r="D601" s="100">
        <f t="shared" si="219"/>
        <v>0.19271665932910159</v>
      </c>
      <c r="E601" s="100">
        <f t="shared" si="219"/>
        <v>5.7526923305888045E-2</v>
      </c>
      <c r="F601" s="100">
        <f t="shared" si="219"/>
        <v>0</v>
      </c>
      <c r="G601" s="100">
        <f t="shared" si="219"/>
        <v>0.12543707272426813</v>
      </c>
      <c r="H601" s="101">
        <f t="shared" si="219"/>
        <v>3.2655415477276496E-5</v>
      </c>
      <c r="I601" s="102">
        <f>SUM(B601:H601)</f>
        <v>1</v>
      </c>
      <c r="K601" s="27" t="s">
        <v>100</v>
      </c>
      <c r="L601" s="76">
        <f t="shared" ref="L601:R601" si="220">IF($S600=0,"-",L600/$S600)</f>
        <v>0.46097188612348511</v>
      </c>
      <c r="M601" s="76">
        <f t="shared" si="220"/>
        <v>3.0449397086190193E-2</v>
      </c>
      <c r="N601" s="76">
        <f t="shared" si="220"/>
        <v>0.1517012450496377</v>
      </c>
      <c r="O601" s="76">
        <f t="shared" si="220"/>
        <v>4.5283609210324309E-2</v>
      </c>
      <c r="P601" s="76">
        <f t="shared" si="220"/>
        <v>0.21282754911925883</v>
      </c>
      <c r="Q601" s="76">
        <f t="shared" si="220"/>
        <v>9.8740607967667884E-2</v>
      </c>
      <c r="R601" s="77">
        <f t="shared" si="220"/>
        <v>2.5705443435776619E-5</v>
      </c>
      <c r="S601" s="78">
        <f>SUM(L601:R601)</f>
        <v>0.99999999999999989</v>
      </c>
      <c r="BA601" s="189"/>
      <c r="BR601" s="189"/>
    </row>
    <row r="602" spans="1:85" ht="15" thickBot="1">
      <c r="A602" s="218"/>
      <c r="B602" s="218"/>
      <c r="C602" s="218"/>
      <c r="D602" s="218"/>
      <c r="E602" s="218"/>
      <c r="F602" s="218"/>
      <c r="G602" s="218"/>
      <c r="H602" s="218"/>
      <c r="I602" s="218"/>
      <c r="K602" s="218"/>
      <c r="L602" s="218"/>
      <c r="M602" s="218"/>
      <c r="N602" s="218"/>
      <c r="O602" s="218"/>
      <c r="P602" s="218"/>
      <c r="Q602" s="218"/>
      <c r="R602" s="218"/>
      <c r="S602" s="218"/>
      <c r="U602" s="225"/>
      <c r="AA602" s="226"/>
      <c r="AC602" s="226"/>
      <c r="AD602" s="226"/>
      <c r="AE602" s="226"/>
      <c r="AF602" s="226"/>
      <c r="AG602" s="226"/>
      <c r="AH602" s="226"/>
      <c r="AI602" s="227"/>
      <c r="AJ602" s="227"/>
      <c r="AK602" s="227"/>
      <c r="AL602" s="227"/>
      <c r="AM602" s="227"/>
      <c r="AN602" s="227"/>
      <c r="AO602" s="227"/>
      <c r="AP602" s="227"/>
    </row>
    <row r="603" spans="1:85" ht="28.5">
      <c r="A603" s="306" t="s">
        <v>47</v>
      </c>
      <c r="B603" s="135" t="s">
        <v>0</v>
      </c>
      <c r="C603" s="135" t="s">
        <v>1</v>
      </c>
      <c r="D603" s="135" t="s">
        <v>2</v>
      </c>
      <c r="E603" s="135" t="s">
        <v>3</v>
      </c>
      <c r="F603" s="135" t="s">
        <v>27</v>
      </c>
      <c r="G603" s="135" t="s">
        <v>4</v>
      </c>
      <c r="H603" s="135" t="s">
        <v>5</v>
      </c>
      <c r="I603" s="136" t="s">
        <v>6</v>
      </c>
      <c r="K603" s="308" t="s">
        <v>47</v>
      </c>
      <c r="L603" s="137" t="s">
        <v>0</v>
      </c>
      <c r="M603" s="137" t="s">
        <v>110</v>
      </c>
      <c r="N603" s="137" t="s">
        <v>111</v>
      </c>
      <c r="O603" s="137" t="s">
        <v>3</v>
      </c>
      <c r="P603" s="137" t="s">
        <v>27</v>
      </c>
      <c r="Q603" s="137" t="s">
        <v>4</v>
      </c>
      <c r="R603" s="137" t="s">
        <v>5</v>
      </c>
      <c r="S603" s="138" t="s">
        <v>6</v>
      </c>
      <c r="U603" s="292" t="s">
        <v>47</v>
      </c>
      <c r="V603" s="191" t="s">
        <v>74</v>
      </c>
      <c r="W603" s="191" t="s">
        <v>75</v>
      </c>
      <c r="X603" s="191" t="s">
        <v>67</v>
      </c>
      <c r="Y603" s="191" t="s">
        <v>76</v>
      </c>
      <c r="Z603" s="191" t="s">
        <v>77</v>
      </c>
      <c r="AA603" s="191" t="s">
        <v>118</v>
      </c>
      <c r="AB603" s="191" t="s">
        <v>78</v>
      </c>
      <c r="AC603" s="191" t="s">
        <v>71</v>
      </c>
      <c r="AD603" s="191" t="s">
        <v>64</v>
      </c>
      <c r="AE603" s="228" t="s">
        <v>27</v>
      </c>
      <c r="AF603" s="229" t="s">
        <v>60</v>
      </c>
      <c r="AG603" s="230"/>
      <c r="AH603" s="131"/>
      <c r="AI603" s="131"/>
      <c r="AR603" s="132"/>
      <c r="BA603" s="131"/>
      <c r="BI603" s="132"/>
      <c r="BR603" s="131"/>
      <c r="BX603" s="2"/>
      <c r="CG603" s="131"/>
    </row>
    <row r="604" spans="1:85" ht="15" customHeight="1">
      <c r="A604" s="307" t="s">
        <v>47</v>
      </c>
      <c r="B604" s="294" t="s">
        <v>109</v>
      </c>
      <c r="C604" s="295"/>
      <c r="D604" s="295"/>
      <c r="E604" s="295"/>
      <c r="F604" s="295"/>
      <c r="G604" s="295"/>
      <c r="H604" s="295"/>
      <c r="I604" s="296"/>
      <c r="K604" s="309" t="s">
        <v>47</v>
      </c>
      <c r="L604" s="297" t="s">
        <v>109</v>
      </c>
      <c r="M604" s="298"/>
      <c r="N604" s="298"/>
      <c r="O604" s="298"/>
      <c r="P604" s="298"/>
      <c r="Q604" s="298"/>
      <c r="R604" s="298"/>
      <c r="S604" s="299"/>
      <c r="U604" s="293" t="s">
        <v>47</v>
      </c>
      <c r="V604" s="300" t="s">
        <v>109</v>
      </c>
      <c r="W604" s="301"/>
      <c r="X604" s="301"/>
      <c r="Y604" s="301"/>
      <c r="Z604" s="301"/>
      <c r="AA604" s="301"/>
      <c r="AB604" s="301"/>
      <c r="AC604" s="301"/>
      <c r="AD604" s="301"/>
      <c r="AE604" s="301"/>
      <c r="AF604" s="302"/>
      <c r="AG604" s="231"/>
      <c r="AH604" s="131"/>
      <c r="AI604" s="131"/>
      <c r="AR604" s="132"/>
      <c r="BA604" s="131"/>
      <c r="BI604" s="132"/>
      <c r="BR604" s="131"/>
      <c r="BX604" s="2"/>
      <c r="CG604" s="131"/>
    </row>
    <row r="605" spans="1:85" ht="15">
      <c r="A605" s="141" t="s">
        <v>7</v>
      </c>
      <c r="B605" s="142">
        <v>2.0537314965125293</v>
      </c>
      <c r="C605" s="142">
        <v>0</v>
      </c>
      <c r="D605" s="142">
        <v>0</v>
      </c>
      <c r="E605" s="142">
        <v>0</v>
      </c>
      <c r="F605" s="303"/>
      <c r="G605" s="142">
        <v>0</v>
      </c>
      <c r="H605" s="143">
        <v>0</v>
      </c>
      <c r="I605" s="144">
        <f>SUM(B605:H605)</f>
        <v>2.0537314965125293</v>
      </c>
      <c r="J605" s="139"/>
      <c r="K605" s="193" t="s">
        <v>7</v>
      </c>
      <c r="L605" s="142">
        <v>2.0537314965125293</v>
      </c>
      <c r="M605" s="142">
        <v>0</v>
      </c>
      <c r="N605" s="142">
        <v>0</v>
      </c>
      <c r="O605" s="142">
        <v>0</v>
      </c>
      <c r="P605" s="142">
        <v>0</v>
      </c>
      <c r="Q605" s="142">
        <v>0</v>
      </c>
      <c r="R605" s="194">
        <v>0</v>
      </c>
      <c r="S605" s="195">
        <f>SUM(L605:R605)</f>
        <v>2.0537314965125293</v>
      </c>
      <c r="U605" s="29" t="s">
        <v>7</v>
      </c>
      <c r="V605" s="197">
        <v>2.0537314965125293</v>
      </c>
      <c r="W605" s="197">
        <v>0</v>
      </c>
      <c r="X605" s="197">
        <v>0</v>
      </c>
      <c r="Y605" s="197">
        <v>0</v>
      </c>
      <c r="Z605" s="197">
        <v>0</v>
      </c>
      <c r="AA605" s="197">
        <v>0</v>
      </c>
      <c r="AB605" s="197">
        <v>0</v>
      </c>
      <c r="AC605" s="197">
        <v>0</v>
      </c>
      <c r="AD605" s="199">
        <v>0</v>
      </c>
      <c r="AE605" s="232">
        <f t="shared" ref="AE605:AE610" si="221">+P605</f>
        <v>0</v>
      </c>
      <c r="AF605" s="200">
        <f t="shared" ref="AF605:AF625" si="222">SUM(V605:AE605)</f>
        <v>2.0537314965125293</v>
      </c>
      <c r="AG605" s="233" t="str">
        <f>+IF(ABS(S605-AF605)&gt;0.01,S605-AF605,"")</f>
        <v/>
      </c>
      <c r="AH605" s="131"/>
      <c r="AI605" s="131"/>
      <c r="AR605" s="132"/>
      <c r="BA605" s="131"/>
      <c r="BI605" s="132"/>
      <c r="BR605" s="131"/>
      <c r="BX605" s="2"/>
      <c r="CG605" s="131"/>
    </row>
    <row r="606" spans="1:85" ht="15">
      <c r="A606" s="149" t="s">
        <v>8</v>
      </c>
      <c r="B606" s="150">
        <v>2.9619976715176257</v>
      </c>
      <c r="C606" s="150">
        <v>0</v>
      </c>
      <c r="D606" s="150">
        <v>0</v>
      </c>
      <c r="E606" s="150">
        <v>0</v>
      </c>
      <c r="F606" s="304"/>
      <c r="G606" s="150">
        <v>0</v>
      </c>
      <c r="H606" s="151">
        <v>0</v>
      </c>
      <c r="I606" s="152">
        <f t="shared" ref="I606:I625" si="223">SUM(B606:H606)</f>
        <v>2.9619976715176257</v>
      </c>
      <c r="J606" s="139"/>
      <c r="K606" s="153" t="s">
        <v>8</v>
      </c>
      <c r="L606" s="154">
        <v>2.9619976715176257</v>
      </c>
      <c r="M606" s="154">
        <v>0</v>
      </c>
      <c r="N606" s="154">
        <v>0</v>
      </c>
      <c r="O606" s="154">
        <v>0</v>
      </c>
      <c r="P606" s="154">
        <v>0</v>
      </c>
      <c r="Q606" s="154">
        <v>0</v>
      </c>
      <c r="R606" s="155">
        <v>0</v>
      </c>
      <c r="S606" s="156">
        <f t="shared" ref="S606:S625" si="224">SUM(L606:R606)</f>
        <v>2.9619976715176257</v>
      </c>
      <c r="U606" s="30" t="s">
        <v>8</v>
      </c>
      <c r="V606" s="202">
        <v>2.9619976715176257</v>
      </c>
      <c r="W606" s="202">
        <v>0</v>
      </c>
      <c r="X606" s="202">
        <v>0</v>
      </c>
      <c r="Y606" s="202">
        <v>0</v>
      </c>
      <c r="Z606" s="202">
        <v>0</v>
      </c>
      <c r="AA606" s="202">
        <v>0</v>
      </c>
      <c r="AB606" s="202">
        <v>0</v>
      </c>
      <c r="AC606" s="202">
        <v>0</v>
      </c>
      <c r="AD606" s="202">
        <v>0</v>
      </c>
      <c r="AE606" s="234">
        <f t="shared" si="221"/>
        <v>0</v>
      </c>
      <c r="AF606" s="204">
        <f t="shared" si="222"/>
        <v>2.9619976715176257</v>
      </c>
      <c r="AG606" s="233" t="str">
        <f t="shared" ref="AG606:AG626" si="225">+IF(ABS(S606-AF606)&gt;0.01,S606-AF606,"")</f>
        <v/>
      </c>
      <c r="AH606" s="131"/>
      <c r="AI606" s="131"/>
      <c r="AR606" s="132"/>
      <c r="BA606" s="131"/>
      <c r="BI606" s="132"/>
      <c r="BR606" s="131"/>
      <c r="BX606" s="2"/>
      <c r="CG606" s="131"/>
    </row>
    <row r="607" spans="1:85" ht="15">
      <c r="A607" s="157" t="s">
        <v>10</v>
      </c>
      <c r="B607" s="146">
        <v>4.1330372070869217</v>
      </c>
      <c r="C607" s="146">
        <v>0</v>
      </c>
      <c r="D607" s="146">
        <v>0</v>
      </c>
      <c r="E607" s="146">
        <v>0</v>
      </c>
      <c r="F607" s="304"/>
      <c r="G607" s="146">
        <v>0</v>
      </c>
      <c r="H607" s="158">
        <v>0</v>
      </c>
      <c r="I607" s="144">
        <f t="shared" si="223"/>
        <v>4.1330372070869217</v>
      </c>
      <c r="J607" s="139"/>
      <c r="K607" s="159" t="s">
        <v>10</v>
      </c>
      <c r="L607" s="146">
        <v>4.1330372070869217</v>
      </c>
      <c r="M607" s="146">
        <v>0</v>
      </c>
      <c r="N607" s="146">
        <v>0</v>
      </c>
      <c r="O607" s="146">
        <v>0</v>
      </c>
      <c r="P607" s="146">
        <v>0</v>
      </c>
      <c r="Q607" s="146">
        <v>0</v>
      </c>
      <c r="R607" s="147">
        <v>0</v>
      </c>
      <c r="S607" s="148">
        <f t="shared" si="224"/>
        <v>4.1330372070869217</v>
      </c>
      <c r="U607" s="259" t="s">
        <v>10</v>
      </c>
      <c r="V607" s="197">
        <v>4.1330372070869217</v>
      </c>
      <c r="W607" s="197">
        <v>0</v>
      </c>
      <c r="X607" s="197">
        <v>0</v>
      </c>
      <c r="Y607" s="197">
        <v>0</v>
      </c>
      <c r="Z607" s="197">
        <v>0</v>
      </c>
      <c r="AA607" s="197">
        <v>0</v>
      </c>
      <c r="AB607" s="197">
        <v>0</v>
      </c>
      <c r="AC607" s="197">
        <v>0</v>
      </c>
      <c r="AD607" s="199">
        <v>0</v>
      </c>
      <c r="AE607" s="232">
        <f t="shared" si="221"/>
        <v>0</v>
      </c>
      <c r="AF607" s="200">
        <f t="shared" si="222"/>
        <v>4.1330372070869217</v>
      </c>
      <c r="AG607" s="233" t="str">
        <f t="shared" si="225"/>
        <v/>
      </c>
      <c r="AH607" s="131"/>
      <c r="AI607" s="131"/>
      <c r="AR607" s="132"/>
      <c r="BA607" s="131"/>
      <c r="BI607" s="132"/>
      <c r="BR607" s="131"/>
      <c r="BX607" s="2"/>
      <c r="CG607" s="131"/>
    </row>
    <row r="608" spans="1:85" ht="15">
      <c r="A608" s="149" t="s">
        <v>53</v>
      </c>
      <c r="B608" s="150">
        <v>0</v>
      </c>
      <c r="C608" s="150">
        <v>0</v>
      </c>
      <c r="D608" s="150">
        <v>0</v>
      </c>
      <c r="E608" s="150">
        <v>0</v>
      </c>
      <c r="F608" s="304"/>
      <c r="G608" s="150">
        <v>0</v>
      </c>
      <c r="H608" s="151">
        <v>0</v>
      </c>
      <c r="I608" s="152">
        <f t="shared" si="223"/>
        <v>0</v>
      </c>
      <c r="J608" s="139"/>
      <c r="K608" s="153" t="s">
        <v>53</v>
      </c>
      <c r="L608" s="154">
        <v>0</v>
      </c>
      <c r="M608" s="154">
        <v>0</v>
      </c>
      <c r="N608" s="154">
        <v>0</v>
      </c>
      <c r="O608" s="154">
        <v>0</v>
      </c>
      <c r="P608" s="154">
        <v>0</v>
      </c>
      <c r="Q608" s="154">
        <v>0</v>
      </c>
      <c r="R608" s="155">
        <v>0</v>
      </c>
      <c r="S608" s="156">
        <f t="shared" si="224"/>
        <v>0</v>
      </c>
      <c r="U608" s="30" t="s">
        <v>53</v>
      </c>
      <c r="V608" s="202">
        <v>0</v>
      </c>
      <c r="W608" s="202">
        <v>0</v>
      </c>
      <c r="X608" s="202">
        <v>0</v>
      </c>
      <c r="Y608" s="202">
        <v>0</v>
      </c>
      <c r="Z608" s="202">
        <v>0</v>
      </c>
      <c r="AA608" s="202">
        <v>0</v>
      </c>
      <c r="AB608" s="202">
        <v>0</v>
      </c>
      <c r="AC608" s="202">
        <v>0</v>
      </c>
      <c r="AD608" s="202">
        <v>0</v>
      </c>
      <c r="AE608" s="234">
        <f t="shared" si="221"/>
        <v>0</v>
      </c>
      <c r="AF608" s="204">
        <f t="shared" si="222"/>
        <v>0</v>
      </c>
      <c r="AG608" s="233" t="str">
        <f t="shared" si="225"/>
        <v/>
      </c>
      <c r="AH608" s="131"/>
      <c r="AI608" s="131"/>
      <c r="AR608" s="132"/>
      <c r="BA608" s="131"/>
      <c r="BI608" s="132"/>
      <c r="BR608" s="131"/>
      <c r="BX608" s="2"/>
      <c r="CG608" s="131"/>
    </row>
    <row r="609" spans="1:85" ht="15">
      <c r="A609" s="157" t="s">
        <v>16</v>
      </c>
      <c r="B609" s="146">
        <v>0</v>
      </c>
      <c r="C609" s="146">
        <v>0</v>
      </c>
      <c r="D609" s="146">
        <v>0</v>
      </c>
      <c r="E609" s="146">
        <v>0</v>
      </c>
      <c r="F609" s="304"/>
      <c r="G609" s="146">
        <v>0</v>
      </c>
      <c r="H609" s="158">
        <v>0</v>
      </c>
      <c r="I609" s="144">
        <f t="shared" si="223"/>
        <v>0</v>
      </c>
      <c r="J609" s="139"/>
      <c r="K609" s="159" t="s">
        <v>16</v>
      </c>
      <c r="L609" s="146">
        <v>0</v>
      </c>
      <c r="M609" s="146">
        <v>0</v>
      </c>
      <c r="N609" s="146">
        <v>0</v>
      </c>
      <c r="O609" s="146">
        <v>0</v>
      </c>
      <c r="P609" s="146">
        <v>0</v>
      </c>
      <c r="Q609" s="146">
        <v>0</v>
      </c>
      <c r="R609" s="147">
        <v>0</v>
      </c>
      <c r="S609" s="148">
        <f t="shared" si="224"/>
        <v>0</v>
      </c>
      <c r="U609" s="259" t="s">
        <v>16</v>
      </c>
      <c r="V609" s="197">
        <v>0</v>
      </c>
      <c r="W609" s="197">
        <v>0</v>
      </c>
      <c r="X609" s="197">
        <v>0</v>
      </c>
      <c r="Y609" s="197">
        <v>0</v>
      </c>
      <c r="Z609" s="197">
        <v>0</v>
      </c>
      <c r="AA609" s="197">
        <v>0</v>
      </c>
      <c r="AB609" s="197">
        <v>0</v>
      </c>
      <c r="AC609" s="197">
        <v>0</v>
      </c>
      <c r="AD609" s="199">
        <v>0</v>
      </c>
      <c r="AE609" s="232">
        <f t="shared" si="221"/>
        <v>0</v>
      </c>
      <c r="AF609" s="200">
        <f t="shared" si="222"/>
        <v>0</v>
      </c>
      <c r="AG609" s="233" t="str">
        <f t="shared" si="225"/>
        <v/>
      </c>
      <c r="AH609" s="131"/>
      <c r="AI609" s="131"/>
      <c r="AR609" s="132"/>
      <c r="BA609" s="131"/>
      <c r="BI609" s="132"/>
      <c r="BR609" s="131"/>
      <c r="BX609" s="2"/>
      <c r="CG609" s="131"/>
    </row>
    <row r="610" spans="1:85" ht="15">
      <c r="A610" s="149" t="s">
        <v>15</v>
      </c>
      <c r="B610" s="150">
        <v>2131.875861152645</v>
      </c>
      <c r="C610" s="150">
        <v>0</v>
      </c>
      <c r="D610" s="150">
        <v>169.99190025667613</v>
      </c>
      <c r="E610" s="150">
        <v>0</v>
      </c>
      <c r="F610" s="304"/>
      <c r="G610" s="150">
        <v>0</v>
      </c>
      <c r="H610" s="151">
        <v>0</v>
      </c>
      <c r="I610" s="152">
        <f t="shared" si="223"/>
        <v>2301.8677614093212</v>
      </c>
      <c r="J610" s="139"/>
      <c r="K610" s="153" t="s">
        <v>15</v>
      </c>
      <c r="L610" s="154">
        <v>2131.875861152645</v>
      </c>
      <c r="M610" s="154">
        <v>0</v>
      </c>
      <c r="N610" s="154">
        <v>169.99190025667613</v>
      </c>
      <c r="O610" s="154">
        <v>0</v>
      </c>
      <c r="P610" s="154">
        <v>0</v>
      </c>
      <c r="Q610" s="154">
        <v>0</v>
      </c>
      <c r="R610" s="155">
        <v>0</v>
      </c>
      <c r="S610" s="156">
        <f t="shared" si="224"/>
        <v>2301.8677614093212</v>
      </c>
      <c r="U610" s="30" t="s">
        <v>15</v>
      </c>
      <c r="V610" s="202">
        <v>2131.875861152645</v>
      </c>
      <c r="W610" s="202">
        <v>169.99190025667613</v>
      </c>
      <c r="X610" s="202">
        <v>0</v>
      </c>
      <c r="Y610" s="202">
        <v>0</v>
      </c>
      <c r="Z610" s="202">
        <v>0</v>
      </c>
      <c r="AA610" s="202">
        <v>0</v>
      </c>
      <c r="AB610" s="202">
        <v>0</v>
      </c>
      <c r="AC610" s="202">
        <v>0</v>
      </c>
      <c r="AD610" s="202">
        <v>0</v>
      </c>
      <c r="AE610" s="234">
        <f t="shared" si="221"/>
        <v>0</v>
      </c>
      <c r="AF610" s="204">
        <f t="shared" si="222"/>
        <v>2301.8677614093212</v>
      </c>
      <c r="AG610" s="233" t="str">
        <f t="shared" si="225"/>
        <v/>
      </c>
      <c r="AH610" s="131"/>
      <c r="AI610" s="131"/>
      <c r="AR610" s="132"/>
      <c r="BA610" s="131"/>
      <c r="BI610" s="132"/>
      <c r="BR610" s="131"/>
      <c r="BX610" s="2"/>
      <c r="CG610" s="131"/>
    </row>
    <row r="611" spans="1:85" ht="15">
      <c r="A611" s="157" t="s">
        <v>55</v>
      </c>
      <c r="B611" s="146">
        <v>0</v>
      </c>
      <c r="C611" s="146">
        <v>0</v>
      </c>
      <c r="D611" s="146">
        <v>0</v>
      </c>
      <c r="E611" s="146">
        <v>0</v>
      </c>
      <c r="F611" s="304"/>
      <c r="G611" s="146">
        <v>0</v>
      </c>
      <c r="H611" s="158">
        <v>0</v>
      </c>
      <c r="I611" s="144">
        <f t="shared" si="223"/>
        <v>0</v>
      </c>
      <c r="J611" s="139"/>
      <c r="K611" s="159" t="s">
        <v>55</v>
      </c>
      <c r="L611" s="146">
        <v>0</v>
      </c>
      <c r="M611" s="146">
        <v>0</v>
      </c>
      <c r="N611" s="146">
        <v>0</v>
      </c>
      <c r="O611" s="146">
        <v>0</v>
      </c>
      <c r="P611" s="146">
        <v>3040.7096255755923</v>
      </c>
      <c r="Q611" s="146">
        <v>0</v>
      </c>
      <c r="R611" s="147">
        <v>0</v>
      </c>
      <c r="S611" s="148">
        <f t="shared" si="224"/>
        <v>3040.7096255755923</v>
      </c>
      <c r="U611" s="260" t="s">
        <v>55</v>
      </c>
      <c r="V611" s="197">
        <v>0</v>
      </c>
      <c r="W611" s="197">
        <v>0</v>
      </c>
      <c r="X611" s="197">
        <v>0</v>
      </c>
      <c r="Y611" s="197">
        <v>0</v>
      </c>
      <c r="Z611" s="197">
        <v>0</v>
      </c>
      <c r="AA611" s="197">
        <v>0</v>
      </c>
      <c r="AB611" s="197">
        <v>0</v>
      </c>
      <c r="AC611" s="197">
        <v>0</v>
      </c>
      <c r="AD611" s="197">
        <v>0</v>
      </c>
      <c r="AE611" s="235">
        <f>+P611</f>
        <v>3040.7096255755923</v>
      </c>
      <c r="AF611" s="236">
        <f t="shared" si="222"/>
        <v>3040.7096255755923</v>
      </c>
      <c r="AG611" s="233" t="str">
        <f t="shared" si="225"/>
        <v/>
      </c>
      <c r="AH611" s="131"/>
      <c r="AI611" s="131"/>
      <c r="AR611" s="132"/>
      <c r="BA611" s="131"/>
      <c r="BI611" s="132"/>
      <c r="BR611" s="131"/>
      <c r="BX611" s="2"/>
      <c r="CG611" s="131"/>
    </row>
    <row r="612" spans="1:85" ht="15">
      <c r="A612" s="149" t="s">
        <v>12</v>
      </c>
      <c r="B612" s="150">
        <v>0</v>
      </c>
      <c r="C612" s="150">
        <v>0</v>
      </c>
      <c r="D612" s="150">
        <v>0</v>
      </c>
      <c r="E612" s="150">
        <v>0</v>
      </c>
      <c r="F612" s="304"/>
      <c r="G612" s="150">
        <v>0</v>
      </c>
      <c r="H612" s="151">
        <v>0</v>
      </c>
      <c r="I612" s="152">
        <f t="shared" si="223"/>
        <v>0</v>
      </c>
      <c r="J612" s="139"/>
      <c r="K612" s="153" t="s">
        <v>12</v>
      </c>
      <c r="L612" s="154">
        <v>0</v>
      </c>
      <c r="M612" s="154">
        <v>0</v>
      </c>
      <c r="N612" s="154">
        <v>0</v>
      </c>
      <c r="O612" s="154">
        <v>0</v>
      </c>
      <c r="P612" s="154">
        <v>1458.0510881853131</v>
      </c>
      <c r="Q612" s="154">
        <v>0</v>
      </c>
      <c r="R612" s="155">
        <v>0</v>
      </c>
      <c r="S612" s="156">
        <f t="shared" si="224"/>
        <v>1458.0510881853131</v>
      </c>
      <c r="U612" s="30" t="s">
        <v>12</v>
      </c>
      <c r="V612" s="202">
        <v>0</v>
      </c>
      <c r="W612" s="202">
        <v>0</v>
      </c>
      <c r="X612" s="202">
        <v>0</v>
      </c>
      <c r="Y612" s="202">
        <v>0</v>
      </c>
      <c r="Z612" s="202">
        <v>0</v>
      </c>
      <c r="AA612" s="202">
        <v>0</v>
      </c>
      <c r="AB612" s="202">
        <v>0</v>
      </c>
      <c r="AC612" s="202">
        <v>0</v>
      </c>
      <c r="AD612" s="202">
        <v>0</v>
      </c>
      <c r="AE612" s="234">
        <f t="shared" ref="AE612:AE625" si="226">+P612</f>
        <v>1458.0510881853131</v>
      </c>
      <c r="AF612" s="204">
        <f t="shared" si="222"/>
        <v>1458.0510881853131</v>
      </c>
      <c r="AG612" s="233" t="str">
        <f t="shared" si="225"/>
        <v/>
      </c>
      <c r="AH612" s="131"/>
      <c r="AI612" s="131"/>
      <c r="AR612" s="132"/>
      <c r="BA612" s="131"/>
      <c r="BI612" s="132"/>
      <c r="BR612" s="131"/>
      <c r="BX612" s="2"/>
      <c r="CG612" s="131"/>
    </row>
    <row r="613" spans="1:85" ht="15">
      <c r="A613" s="157" t="s">
        <v>56</v>
      </c>
      <c r="B613" s="146">
        <v>0</v>
      </c>
      <c r="C613" s="146">
        <v>0</v>
      </c>
      <c r="D613" s="146">
        <v>0</v>
      </c>
      <c r="E613" s="146">
        <v>0</v>
      </c>
      <c r="F613" s="304"/>
      <c r="G613" s="146">
        <v>0</v>
      </c>
      <c r="H613" s="158">
        <v>0</v>
      </c>
      <c r="I613" s="144">
        <f t="shared" si="223"/>
        <v>0</v>
      </c>
      <c r="J613" s="139"/>
      <c r="K613" s="159" t="s">
        <v>56</v>
      </c>
      <c r="L613" s="146">
        <v>0</v>
      </c>
      <c r="M613" s="146">
        <v>0</v>
      </c>
      <c r="N613" s="146">
        <v>0</v>
      </c>
      <c r="O613" s="146">
        <v>0</v>
      </c>
      <c r="P613" s="146">
        <v>0</v>
      </c>
      <c r="Q613" s="146">
        <v>0</v>
      </c>
      <c r="R613" s="147">
        <v>0</v>
      </c>
      <c r="S613" s="148">
        <f t="shared" si="224"/>
        <v>0</v>
      </c>
      <c r="U613" s="261" t="s">
        <v>56</v>
      </c>
      <c r="V613" s="197">
        <v>0</v>
      </c>
      <c r="W613" s="197">
        <v>0</v>
      </c>
      <c r="X613" s="197">
        <v>0</v>
      </c>
      <c r="Y613" s="197">
        <v>0</v>
      </c>
      <c r="Z613" s="197">
        <v>0</v>
      </c>
      <c r="AA613" s="197">
        <v>0</v>
      </c>
      <c r="AB613" s="197">
        <v>0</v>
      </c>
      <c r="AC613" s="197">
        <v>0</v>
      </c>
      <c r="AD613" s="197">
        <v>0</v>
      </c>
      <c r="AE613" s="235">
        <f t="shared" si="226"/>
        <v>0</v>
      </c>
      <c r="AF613" s="236">
        <f t="shared" si="222"/>
        <v>0</v>
      </c>
      <c r="AG613" s="233" t="str">
        <f t="shared" si="225"/>
        <v/>
      </c>
      <c r="AH613" s="131"/>
      <c r="AI613" s="131"/>
      <c r="AR613" s="132"/>
      <c r="BA613" s="131"/>
      <c r="BI613" s="132"/>
      <c r="BR613" s="131"/>
      <c r="BX613" s="2"/>
      <c r="CG613" s="131"/>
    </row>
    <row r="614" spans="1:85" ht="15">
      <c r="A614" s="149" t="s">
        <v>17</v>
      </c>
      <c r="B614" s="150">
        <v>20.232612620335548</v>
      </c>
      <c r="C614" s="150">
        <v>0</v>
      </c>
      <c r="D614" s="150">
        <v>1.6156316683750365</v>
      </c>
      <c r="E614" s="150">
        <v>0</v>
      </c>
      <c r="F614" s="304"/>
      <c r="G614" s="150">
        <v>0</v>
      </c>
      <c r="H614" s="151">
        <v>0</v>
      </c>
      <c r="I614" s="152">
        <f t="shared" si="223"/>
        <v>21.848244288710585</v>
      </c>
      <c r="J614" s="139"/>
      <c r="K614" s="153" t="s">
        <v>17</v>
      </c>
      <c r="L614" s="154">
        <v>20.232612620335548</v>
      </c>
      <c r="M614" s="154">
        <v>0</v>
      </c>
      <c r="N614" s="154">
        <v>1.6156316683750365</v>
      </c>
      <c r="O614" s="154">
        <v>0</v>
      </c>
      <c r="P614" s="154">
        <v>0</v>
      </c>
      <c r="Q614" s="154">
        <v>0</v>
      </c>
      <c r="R614" s="155">
        <v>0</v>
      </c>
      <c r="S614" s="156">
        <f t="shared" si="224"/>
        <v>21.848244288710585</v>
      </c>
      <c r="U614" s="30" t="s">
        <v>17</v>
      </c>
      <c r="V614" s="202">
        <v>20.232612620335548</v>
      </c>
      <c r="W614" s="202">
        <v>1.55043544637708</v>
      </c>
      <c r="X614" s="202">
        <v>6.5196221997956577E-2</v>
      </c>
      <c r="Y614" s="202">
        <v>0</v>
      </c>
      <c r="Z614" s="202">
        <v>0</v>
      </c>
      <c r="AA614" s="202">
        <v>0</v>
      </c>
      <c r="AB614" s="202">
        <v>0</v>
      </c>
      <c r="AC614" s="202">
        <v>0</v>
      </c>
      <c r="AD614" s="202">
        <v>0</v>
      </c>
      <c r="AE614" s="234">
        <f t="shared" si="226"/>
        <v>0</v>
      </c>
      <c r="AF614" s="204">
        <f t="shared" si="222"/>
        <v>21.848244288710585</v>
      </c>
      <c r="AG614" s="233" t="str">
        <f t="shared" si="225"/>
        <v/>
      </c>
      <c r="AH614" s="131"/>
      <c r="AI614" s="131"/>
      <c r="AR614" s="132"/>
      <c r="BA614" s="131"/>
      <c r="BI614" s="132"/>
      <c r="BR614" s="131"/>
      <c r="BX614" s="2"/>
      <c r="CG614" s="131"/>
    </row>
    <row r="615" spans="1:85" ht="15">
      <c r="A615" s="157" t="s">
        <v>141</v>
      </c>
      <c r="B615" s="146">
        <v>2313.572251238083</v>
      </c>
      <c r="C615" s="146">
        <v>0</v>
      </c>
      <c r="D615" s="146">
        <v>270.60523532191695</v>
      </c>
      <c r="E615" s="146">
        <v>0</v>
      </c>
      <c r="F615" s="304"/>
      <c r="G615" s="146">
        <v>0</v>
      </c>
      <c r="H615" s="158">
        <v>0</v>
      </c>
      <c r="I615" s="144">
        <f t="shared" si="223"/>
        <v>2584.17748656</v>
      </c>
      <c r="J615" s="139"/>
      <c r="K615" s="159" t="s">
        <v>141</v>
      </c>
      <c r="L615" s="146">
        <v>2313.572251238083</v>
      </c>
      <c r="M615" s="146">
        <v>0</v>
      </c>
      <c r="N615" s="146">
        <v>270.60523532191695</v>
      </c>
      <c r="O615" s="146">
        <v>0</v>
      </c>
      <c r="P615" s="146">
        <v>0</v>
      </c>
      <c r="Q615" s="146">
        <v>0</v>
      </c>
      <c r="R615" s="147">
        <v>0</v>
      </c>
      <c r="S615" s="148">
        <f t="shared" si="224"/>
        <v>2584.17748656</v>
      </c>
      <c r="U615" s="31" t="s">
        <v>141</v>
      </c>
      <c r="V615" s="197">
        <v>2313.572251238083</v>
      </c>
      <c r="W615" s="197">
        <v>268.42716686077046</v>
      </c>
      <c r="X615" s="197">
        <v>2.178068461146522</v>
      </c>
      <c r="Y615" s="197">
        <v>0</v>
      </c>
      <c r="Z615" s="197">
        <v>0</v>
      </c>
      <c r="AA615" s="197">
        <v>0</v>
      </c>
      <c r="AB615" s="197">
        <v>0</v>
      </c>
      <c r="AC615" s="197">
        <v>0</v>
      </c>
      <c r="AD615" s="197">
        <v>0</v>
      </c>
      <c r="AE615" s="235">
        <f t="shared" si="226"/>
        <v>0</v>
      </c>
      <c r="AF615" s="236">
        <f t="shared" si="222"/>
        <v>2584.17748656</v>
      </c>
      <c r="AG615" s="233" t="str">
        <f t="shared" si="225"/>
        <v/>
      </c>
      <c r="AH615" s="131"/>
      <c r="AI615" s="131"/>
      <c r="AR615" s="132"/>
      <c r="BA615" s="131"/>
      <c r="BI615" s="132"/>
      <c r="BR615" s="131"/>
      <c r="BX615" s="2"/>
      <c r="CG615" s="131"/>
    </row>
    <row r="616" spans="1:85" ht="15">
      <c r="A616" s="149" t="s">
        <v>25</v>
      </c>
      <c r="B616" s="150">
        <v>680.83682401288661</v>
      </c>
      <c r="C616" s="150">
        <v>0</v>
      </c>
      <c r="D616" s="150">
        <v>873.41678097953411</v>
      </c>
      <c r="E616" s="150">
        <v>1044.0203135175602</v>
      </c>
      <c r="F616" s="304"/>
      <c r="G616" s="150">
        <v>439.04713343908873</v>
      </c>
      <c r="H616" s="151">
        <v>0</v>
      </c>
      <c r="I616" s="152">
        <f t="shared" si="223"/>
        <v>3037.3210519490694</v>
      </c>
      <c r="J616" s="139"/>
      <c r="K616" s="153" t="s">
        <v>25</v>
      </c>
      <c r="L616" s="154">
        <v>680.83682401288661</v>
      </c>
      <c r="M616" s="154">
        <v>0</v>
      </c>
      <c r="N616" s="154">
        <v>873.41678097953411</v>
      </c>
      <c r="O616" s="154">
        <v>1044.0203135175602</v>
      </c>
      <c r="P616" s="154">
        <v>0</v>
      </c>
      <c r="Q616" s="154">
        <v>439.04713343908873</v>
      </c>
      <c r="R616" s="155">
        <v>0</v>
      </c>
      <c r="S616" s="156">
        <f t="shared" si="224"/>
        <v>3037.3210519490694</v>
      </c>
      <c r="U616" s="30" t="s">
        <v>25</v>
      </c>
      <c r="V616" s="202">
        <v>680.83682401288661</v>
      </c>
      <c r="W616" s="202">
        <v>585.1874623544652</v>
      </c>
      <c r="X616" s="202">
        <v>288.22931862506891</v>
      </c>
      <c r="Y616" s="202">
        <v>300.58452048242765</v>
      </c>
      <c r="Z616" s="202">
        <v>339.90765725231842</v>
      </c>
      <c r="AA616" s="202">
        <v>92.35737855493943</v>
      </c>
      <c r="AB616" s="202">
        <v>255.14292490557349</v>
      </c>
      <c r="AC616" s="202">
        <v>183.9042085335152</v>
      </c>
      <c r="AD616" s="202">
        <v>311.17075722787473</v>
      </c>
      <c r="AE616" s="234">
        <f t="shared" si="226"/>
        <v>0</v>
      </c>
      <c r="AF616" s="204">
        <f t="shared" si="222"/>
        <v>3037.3210519490694</v>
      </c>
      <c r="AG616" s="233" t="str">
        <f t="shared" si="225"/>
        <v/>
      </c>
      <c r="AH616" s="131"/>
      <c r="AI616" s="131"/>
      <c r="AR616" s="132"/>
      <c r="BA616" s="131"/>
      <c r="BI616" s="132"/>
      <c r="BR616" s="131"/>
      <c r="BX616" s="2"/>
      <c r="CG616" s="131"/>
    </row>
    <row r="617" spans="1:85" ht="15">
      <c r="A617" s="157" t="s">
        <v>24</v>
      </c>
      <c r="B617" s="146">
        <v>596.63627378416322</v>
      </c>
      <c r="C617" s="146">
        <v>0</v>
      </c>
      <c r="D617" s="146">
        <v>79.810923111397656</v>
      </c>
      <c r="E617" s="146">
        <v>0</v>
      </c>
      <c r="F617" s="304"/>
      <c r="G617" s="146">
        <v>0</v>
      </c>
      <c r="H617" s="158">
        <v>0</v>
      </c>
      <c r="I617" s="144">
        <f t="shared" si="223"/>
        <v>676.44719689556086</v>
      </c>
      <c r="J617" s="139"/>
      <c r="K617" s="159" t="s">
        <v>24</v>
      </c>
      <c r="L617" s="146">
        <v>596.63627378416322</v>
      </c>
      <c r="M617" s="146">
        <v>0</v>
      </c>
      <c r="N617" s="146">
        <v>79.810923111397656</v>
      </c>
      <c r="O617" s="146">
        <v>0</v>
      </c>
      <c r="P617" s="146">
        <v>0</v>
      </c>
      <c r="Q617" s="146">
        <v>0</v>
      </c>
      <c r="R617" s="147">
        <v>0</v>
      </c>
      <c r="S617" s="148">
        <f t="shared" si="224"/>
        <v>676.44719689556086</v>
      </c>
      <c r="U617" s="261" t="s">
        <v>24</v>
      </c>
      <c r="V617" s="197">
        <v>596.63627378416322</v>
      </c>
      <c r="W617" s="197">
        <v>79.810923111397656</v>
      </c>
      <c r="X617" s="197">
        <v>0</v>
      </c>
      <c r="Y617" s="197">
        <v>0</v>
      </c>
      <c r="Z617" s="197">
        <v>0</v>
      </c>
      <c r="AA617" s="197">
        <v>0</v>
      </c>
      <c r="AB617" s="197">
        <v>0</v>
      </c>
      <c r="AC617" s="197">
        <v>0</v>
      </c>
      <c r="AD617" s="197">
        <v>0</v>
      </c>
      <c r="AE617" s="235">
        <f t="shared" si="226"/>
        <v>0</v>
      </c>
      <c r="AF617" s="236">
        <f t="shared" si="222"/>
        <v>676.44719689556086</v>
      </c>
      <c r="AG617" s="233" t="str">
        <f t="shared" si="225"/>
        <v/>
      </c>
      <c r="AH617" s="131"/>
      <c r="AI617" s="131"/>
      <c r="AR617" s="132"/>
      <c r="BA617" s="131"/>
      <c r="BI617" s="132"/>
      <c r="BR617" s="131"/>
      <c r="BX617" s="2"/>
      <c r="CG617" s="131"/>
    </row>
    <row r="618" spans="1:85" ht="15">
      <c r="A618" s="149" t="s">
        <v>57</v>
      </c>
      <c r="B618" s="150">
        <v>2614.5851489347592</v>
      </c>
      <c r="C618" s="150">
        <v>0</v>
      </c>
      <c r="D618" s="150">
        <v>210.31592542897383</v>
      </c>
      <c r="E618" s="150">
        <v>0</v>
      </c>
      <c r="F618" s="304"/>
      <c r="G618" s="150">
        <v>0</v>
      </c>
      <c r="H618" s="151">
        <v>0</v>
      </c>
      <c r="I618" s="152">
        <f t="shared" si="223"/>
        <v>2824.9010743637332</v>
      </c>
      <c r="J618" s="139"/>
      <c r="K618" s="153" t="s">
        <v>57</v>
      </c>
      <c r="L618" s="154">
        <v>2614.5851489347592</v>
      </c>
      <c r="M618" s="154">
        <v>0</v>
      </c>
      <c r="N618" s="154">
        <v>210.31592542897383</v>
      </c>
      <c r="O618" s="154">
        <v>0</v>
      </c>
      <c r="P618" s="154">
        <v>0</v>
      </c>
      <c r="Q618" s="154">
        <v>0</v>
      </c>
      <c r="R618" s="155">
        <v>0</v>
      </c>
      <c r="S618" s="156">
        <f t="shared" si="224"/>
        <v>2824.9010743637332</v>
      </c>
      <c r="U618" s="30" t="s">
        <v>57</v>
      </c>
      <c r="V618" s="202">
        <v>2614.5851489347592</v>
      </c>
      <c r="W618" s="202">
        <v>202.53652864128188</v>
      </c>
      <c r="X618" s="202">
        <v>7.7793967876919492</v>
      </c>
      <c r="Y618" s="202">
        <v>0</v>
      </c>
      <c r="Z618" s="202">
        <v>0</v>
      </c>
      <c r="AA618" s="202">
        <v>0</v>
      </c>
      <c r="AB618" s="202">
        <v>0</v>
      </c>
      <c r="AC618" s="202">
        <v>0</v>
      </c>
      <c r="AD618" s="202">
        <v>0</v>
      </c>
      <c r="AE618" s="234">
        <f t="shared" si="226"/>
        <v>0</v>
      </c>
      <c r="AF618" s="204">
        <f t="shared" si="222"/>
        <v>2824.9010743637332</v>
      </c>
      <c r="AG618" s="233" t="str">
        <f t="shared" si="225"/>
        <v/>
      </c>
      <c r="AH618" s="131"/>
      <c r="AI618" s="131"/>
      <c r="AR618" s="132"/>
      <c r="BA618" s="131"/>
      <c r="BI618" s="132"/>
      <c r="BR618" s="131"/>
      <c r="BX618" s="2"/>
      <c r="CG618" s="131"/>
    </row>
    <row r="619" spans="1:85" ht="15">
      <c r="A619" s="157" t="s">
        <v>22</v>
      </c>
      <c r="B619" s="146">
        <v>207.9459623113234</v>
      </c>
      <c r="C619" s="146">
        <v>0</v>
      </c>
      <c r="D619" s="146">
        <v>65.983167565024445</v>
      </c>
      <c r="E619" s="146">
        <v>0</v>
      </c>
      <c r="F619" s="304"/>
      <c r="G619" s="146">
        <v>0</v>
      </c>
      <c r="H619" s="158">
        <v>0</v>
      </c>
      <c r="I619" s="144">
        <f t="shared" si="223"/>
        <v>273.92912987634782</v>
      </c>
      <c r="J619" s="139"/>
      <c r="K619" s="159" t="s">
        <v>22</v>
      </c>
      <c r="L619" s="146">
        <v>207.9459623113234</v>
      </c>
      <c r="M619" s="146">
        <v>0</v>
      </c>
      <c r="N619" s="146">
        <v>65.983167565024445</v>
      </c>
      <c r="O619" s="146">
        <v>0</v>
      </c>
      <c r="P619" s="146">
        <v>248.00819445885875</v>
      </c>
      <c r="Q619" s="146">
        <v>0</v>
      </c>
      <c r="R619" s="147">
        <v>0</v>
      </c>
      <c r="S619" s="148">
        <f t="shared" si="224"/>
        <v>521.93732433520654</v>
      </c>
      <c r="U619" s="261" t="s">
        <v>22</v>
      </c>
      <c r="V619" s="197">
        <v>207.9459623113234</v>
      </c>
      <c r="W619" s="197">
        <v>65.661837885172559</v>
      </c>
      <c r="X619" s="197">
        <v>0.32132967985188277</v>
      </c>
      <c r="Y619" s="197">
        <v>0</v>
      </c>
      <c r="Z619" s="197">
        <v>0</v>
      </c>
      <c r="AA619" s="197">
        <v>0</v>
      </c>
      <c r="AB619" s="197">
        <v>0</v>
      </c>
      <c r="AC619" s="197">
        <v>0</v>
      </c>
      <c r="AD619" s="197">
        <v>0</v>
      </c>
      <c r="AE619" s="235">
        <f t="shared" si="226"/>
        <v>248.00819445885875</v>
      </c>
      <c r="AF619" s="236">
        <f t="shared" si="222"/>
        <v>521.93732433520665</v>
      </c>
      <c r="AG619" s="233" t="str">
        <f t="shared" si="225"/>
        <v/>
      </c>
      <c r="AH619" s="131"/>
      <c r="AI619" s="131"/>
      <c r="AR619" s="132"/>
      <c r="BA619" s="131"/>
      <c r="BI619" s="132"/>
      <c r="BR619" s="131"/>
      <c r="BX619" s="2"/>
      <c r="CG619" s="131"/>
    </row>
    <row r="620" spans="1:85" ht="15">
      <c r="A620" s="149" t="s">
        <v>21</v>
      </c>
      <c r="B620" s="150">
        <v>0</v>
      </c>
      <c r="C620" s="150">
        <v>0</v>
      </c>
      <c r="D620" s="150">
        <v>0</v>
      </c>
      <c r="E620" s="150">
        <v>0</v>
      </c>
      <c r="F620" s="304"/>
      <c r="G620" s="150">
        <v>0</v>
      </c>
      <c r="H620" s="151">
        <v>0</v>
      </c>
      <c r="I620" s="152">
        <f t="shared" si="223"/>
        <v>0</v>
      </c>
      <c r="J620" s="139"/>
      <c r="K620" s="153" t="s">
        <v>21</v>
      </c>
      <c r="L620" s="154">
        <v>0</v>
      </c>
      <c r="M620" s="154">
        <v>0</v>
      </c>
      <c r="N620" s="154">
        <v>0</v>
      </c>
      <c r="O620" s="154">
        <v>0</v>
      </c>
      <c r="P620" s="154">
        <v>0</v>
      </c>
      <c r="Q620" s="154">
        <v>0</v>
      </c>
      <c r="R620" s="155">
        <v>0</v>
      </c>
      <c r="S620" s="156">
        <f t="shared" si="224"/>
        <v>0</v>
      </c>
      <c r="U620" s="30" t="s">
        <v>21</v>
      </c>
      <c r="V620" s="202">
        <v>0</v>
      </c>
      <c r="W620" s="202">
        <v>0</v>
      </c>
      <c r="X620" s="202">
        <v>0</v>
      </c>
      <c r="Y620" s="202">
        <v>0</v>
      </c>
      <c r="Z620" s="202">
        <v>0</v>
      </c>
      <c r="AA620" s="202">
        <v>0</v>
      </c>
      <c r="AB620" s="202">
        <v>0</v>
      </c>
      <c r="AC620" s="202">
        <v>0</v>
      </c>
      <c r="AD620" s="202">
        <v>0</v>
      </c>
      <c r="AE620" s="234">
        <f t="shared" si="226"/>
        <v>0</v>
      </c>
      <c r="AF620" s="204">
        <f t="shared" si="222"/>
        <v>0</v>
      </c>
      <c r="AG620" s="233" t="str">
        <f t="shared" si="225"/>
        <v/>
      </c>
      <c r="AH620" s="131"/>
      <c r="AI620" s="131"/>
      <c r="AR620" s="132"/>
      <c r="BA620" s="131"/>
      <c r="BI620" s="132"/>
      <c r="BR620" s="131"/>
      <c r="BX620" s="2"/>
      <c r="CG620" s="131"/>
    </row>
    <row r="621" spans="1:85" ht="15">
      <c r="A621" s="160" t="s">
        <v>61</v>
      </c>
      <c r="B621" s="146">
        <v>642.97032594942584</v>
      </c>
      <c r="C621" s="146">
        <v>0</v>
      </c>
      <c r="D621" s="146">
        <v>408.726522518933</v>
      </c>
      <c r="E621" s="146">
        <v>0</v>
      </c>
      <c r="F621" s="304"/>
      <c r="G621" s="146">
        <v>0</v>
      </c>
      <c r="H621" s="158">
        <v>0</v>
      </c>
      <c r="I621" s="144">
        <f t="shared" si="223"/>
        <v>1051.6968484683589</v>
      </c>
      <c r="J621" s="139"/>
      <c r="K621" s="161" t="s">
        <v>61</v>
      </c>
      <c r="L621" s="146">
        <v>642.97032594942584</v>
      </c>
      <c r="M621" s="146">
        <v>0</v>
      </c>
      <c r="N621" s="146">
        <v>408.726522518933</v>
      </c>
      <c r="O621" s="146">
        <v>0</v>
      </c>
      <c r="P621" s="146">
        <v>0</v>
      </c>
      <c r="Q621" s="146">
        <v>0</v>
      </c>
      <c r="R621" s="147">
        <v>0</v>
      </c>
      <c r="S621" s="148">
        <f t="shared" si="224"/>
        <v>1051.6968484683589</v>
      </c>
      <c r="U621" s="262" t="s">
        <v>61</v>
      </c>
      <c r="V621" s="197">
        <v>642.97032594942584</v>
      </c>
      <c r="W621" s="197">
        <v>408.726522518933</v>
      </c>
      <c r="X621" s="197">
        <v>0</v>
      </c>
      <c r="Y621" s="197">
        <v>0</v>
      </c>
      <c r="Z621" s="197">
        <v>0</v>
      </c>
      <c r="AA621" s="197">
        <v>0</v>
      </c>
      <c r="AB621" s="197">
        <v>0</v>
      </c>
      <c r="AC621" s="197">
        <v>0</v>
      </c>
      <c r="AD621" s="199">
        <v>0</v>
      </c>
      <c r="AE621" s="232">
        <f t="shared" si="226"/>
        <v>0</v>
      </c>
      <c r="AF621" s="200">
        <f t="shared" si="222"/>
        <v>1051.6968484683589</v>
      </c>
      <c r="AG621" s="233" t="str">
        <f t="shared" si="225"/>
        <v/>
      </c>
      <c r="AH621" s="131"/>
      <c r="AI621" s="131"/>
      <c r="AR621" s="132"/>
      <c r="BA621" s="131"/>
      <c r="BI621" s="132"/>
      <c r="BR621" s="131"/>
      <c r="BX621" s="2"/>
      <c r="CG621" s="131"/>
    </row>
    <row r="622" spans="1:85" ht="15">
      <c r="A622" s="162" t="s">
        <v>23</v>
      </c>
      <c r="B622" s="163">
        <v>642.97032594942584</v>
      </c>
      <c r="C622" s="163">
        <v>0</v>
      </c>
      <c r="D622" s="163">
        <v>408.726522518933</v>
      </c>
      <c r="E622" s="163">
        <v>0</v>
      </c>
      <c r="F622" s="304"/>
      <c r="G622" s="163">
        <v>0</v>
      </c>
      <c r="H622" s="164">
        <v>0</v>
      </c>
      <c r="I622" s="165">
        <f t="shared" si="223"/>
        <v>1051.6968484683589</v>
      </c>
      <c r="J622" s="139"/>
      <c r="K622" s="166" t="s">
        <v>23</v>
      </c>
      <c r="L622" s="167">
        <v>642.97032594942584</v>
      </c>
      <c r="M622" s="167">
        <v>0</v>
      </c>
      <c r="N622" s="167">
        <v>408.726522518933</v>
      </c>
      <c r="O622" s="167">
        <v>0</v>
      </c>
      <c r="P622" s="167">
        <v>0</v>
      </c>
      <c r="Q622" s="167">
        <v>0</v>
      </c>
      <c r="R622" s="168">
        <v>0</v>
      </c>
      <c r="S622" s="169">
        <f t="shared" si="224"/>
        <v>1051.6968484683589</v>
      </c>
      <c r="U622" s="263" t="s">
        <v>136</v>
      </c>
      <c r="V622" s="202">
        <v>642.97032594942584</v>
      </c>
      <c r="W622" s="202">
        <v>408.726522518933</v>
      </c>
      <c r="X622" s="202">
        <v>0</v>
      </c>
      <c r="Y622" s="202">
        <v>0</v>
      </c>
      <c r="Z622" s="202">
        <v>0</v>
      </c>
      <c r="AA622" s="202">
        <v>0</v>
      </c>
      <c r="AB622" s="202">
        <v>0</v>
      </c>
      <c r="AC622" s="202">
        <v>0</v>
      </c>
      <c r="AD622" s="202">
        <v>0</v>
      </c>
      <c r="AE622" s="234">
        <f t="shared" si="226"/>
        <v>0</v>
      </c>
      <c r="AF622" s="204">
        <f t="shared" si="222"/>
        <v>1051.6968484683589</v>
      </c>
      <c r="AG622" s="237" t="str">
        <f t="shared" si="225"/>
        <v/>
      </c>
      <c r="AH622" s="131"/>
      <c r="AI622" s="131"/>
      <c r="AR622" s="132"/>
      <c r="BA622" s="131"/>
      <c r="BI622" s="132"/>
      <c r="BR622" s="131"/>
      <c r="BX622" s="2"/>
      <c r="CG622" s="131"/>
    </row>
    <row r="623" spans="1:85" ht="15">
      <c r="A623" s="170" t="s">
        <v>19</v>
      </c>
      <c r="B623" s="171">
        <v>0</v>
      </c>
      <c r="C623" s="171">
        <v>0</v>
      </c>
      <c r="D623" s="171">
        <v>0</v>
      </c>
      <c r="E623" s="171">
        <v>0</v>
      </c>
      <c r="F623" s="304"/>
      <c r="G623" s="171">
        <v>0</v>
      </c>
      <c r="H623" s="172">
        <v>0</v>
      </c>
      <c r="I623" s="173">
        <f t="shared" si="223"/>
        <v>0</v>
      </c>
      <c r="J623" s="139"/>
      <c r="K623" s="174" t="s">
        <v>19</v>
      </c>
      <c r="L623" s="171">
        <v>0</v>
      </c>
      <c r="M623" s="171">
        <v>0</v>
      </c>
      <c r="N623" s="171">
        <v>0</v>
      </c>
      <c r="O623" s="171">
        <v>0</v>
      </c>
      <c r="P623" s="171">
        <v>0</v>
      </c>
      <c r="Q623" s="171">
        <v>0</v>
      </c>
      <c r="R623" s="175">
        <v>0</v>
      </c>
      <c r="S623" s="176">
        <f t="shared" si="224"/>
        <v>0</v>
      </c>
      <c r="U623" s="264" t="s">
        <v>19</v>
      </c>
      <c r="V623" s="197">
        <v>0</v>
      </c>
      <c r="W623" s="197">
        <v>0</v>
      </c>
      <c r="X623" s="197">
        <v>0</v>
      </c>
      <c r="Y623" s="197">
        <v>0</v>
      </c>
      <c r="Z623" s="197">
        <v>0</v>
      </c>
      <c r="AA623" s="197">
        <v>0</v>
      </c>
      <c r="AB623" s="197">
        <v>0</v>
      </c>
      <c r="AC623" s="197">
        <v>0</v>
      </c>
      <c r="AD623" s="197">
        <v>0</v>
      </c>
      <c r="AE623" s="235">
        <f t="shared" si="226"/>
        <v>0</v>
      </c>
      <c r="AF623" s="236">
        <f t="shared" si="222"/>
        <v>0</v>
      </c>
      <c r="AG623" s="237" t="str">
        <f t="shared" si="225"/>
        <v/>
      </c>
      <c r="AH623" s="131"/>
      <c r="AI623" s="131"/>
      <c r="AR623" s="132"/>
      <c r="BA623" s="131"/>
      <c r="BI623" s="132"/>
      <c r="BR623" s="131"/>
      <c r="BX623" s="2"/>
      <c r="CG623" s="131"/>
    </row>
    <row r="624" spans="1:85" ht="15">
      <c r="A624" s="162" t="s">
        <v>20</v>
      </c>
      <c r="B624" s="163">
        <v>0</v>
      </c>
      <c r="C624" s="163">
        <v>0</v>
      </c>
      <c r="D624" s="163">
        <v>0</v>
      </c>
      <c r="E624" s="163">
        <v>0</v>
      </c>
      <c r="F624" s="304"/>
      <c r="G624" s="163">
        <v>0</v>
      </c>
      <c r="H624" s="164">
        <v>0</v>
      </c>
      <c r="I624" s="165">
        <f t="shared" si="223"/>
        <v>0</v>
      </c>
      <c r="J624" s="139"/>
      <c r="K624" s="166" t="s">
        <v>20</v>
      </c>
      <c r="L624" s="167">
        <v>0</v>
      </c>
      <c r="M624" s="167">
        <v>0</v>
      </c>
      <c r="N624" s="167">
        <v>0</v>
      </c>
      <c r="O624" s="167">
        <v>0</v>
      </c>
      <c r="P624" s="167">
        <v>0</v>
      </c>
      <c r="Q624" s="167">
        <v>0</v>
      </c>
      <c r="R624" s="168">
        <v>0</v>
      </c>
      <c r="S624" s="169">
        <f t="shared" si="224"/>
        <v>0</v>
      </c>
      <c r="U624" s="263" t="s">
        <v>137</v>
      </c>
      <c r="V624" s="202">
        <v>0</v>
      </c>
      <c r="W624" s="202">
        <v>0</v>
      </c>
      <c r="X624" s="202">
        <v>0</v>
      </c>
      <c r="Y624" s="202">
        <v>0</v>
      </c>
      <c r="Z624" s="202">
        <v>0</v>
      </c>
      <c r="AA624" s="202">
        <v>0</v>
      </c>
      <c r="AB624" s="202">
        <v>0</v>
      </c>
      <c r="AC624" s="202">
        <v>0</v>
      </c>
      <c r="AD624" s="202">
        <v>0</v>
      </c>
      <c r="AE624" s="234">
        <f t="shared" si="226"/>
        <v>0</v>
      </c>
      <c r="AF624" s="204">
        <f t="shared" si="222"/>
        <v>0</v>
      </c>
      <c r="AG624" s="237" t="str">
        <f t="shared" si="225"/>
        <v/>
      </c>
      <c r="AH624" s="131"/>
      <c r="AI624" s="131"/>
      <c r="AR624" s="132"/>
      <c r="BA624" s="131"/>
      <c r="BI624" s="132"/>
      <c r="BR624" s="131"/>
      <c r="BX624" s="2"/>
      <c r="CG624" s="131"/>
    </row>
    <row r="625" spans="1:85" ht="15.75" thickBot="1">
      <c r="A625" s="177" t="s">
        <v>11</v>
      </c>
      <c r="B625" s="178">
        <v>0</v>
      </c>
      <c r="C625" s="178">
        <v>0</v>
      </c>
      <c r="D625" s="178">
        <v>0</v>
      </c>
      <c r="E625" s="178">
        <v>0</v>
      </c>
      <c r="F625" s="305"/>
      <c r="G625" s="178">
        <v>0</v>
      </c>
      <c r="H625" s="179">
        <v>0</v>
      </c>
      <c r="I625" s="180">
        <f t="shared" si="223"/>
        <v>0</v>
      </c>
      <c r="J625" s="139"/>
      <c r="K625" s="181" t="s">
        <v>11</v>
      </c>
      <c r="L625" s="178">
        <v>0</v>
      </c>
      <c r="M625" s="178">
        <v>0</v>
      </c>
      <c r="N625" s="178">
        <v>0</v>
      </c>
      <c r="O625" s="178">
        <v>0</v>
      </c>
      <c r="P625" s="178">
        <v>0</v>
      </c>
      <c r="Q625" s="178">
        <v>0</v>
      </c>
      <c r="R625" s="182">
        <v>0</v>
      </c>
      <c r="S625" s="183">
        <f t="shared" si="224"/>
        <v>0</v>
      </c>
      <c r="U625" s="265" t="s">
        <v>11</v>
      </c>
      <c r="V625" s="197">
        <v>0</v>
      </c>
      <c r="W625" s="197">
        <v>0</v>
      </c>
      <c r="X625" s="197">
        <v>0</v>
      </c>
      <c r="Y625" s="197">
        <v>0</v>
      </c>
      <c r="Z625" s="197">
        <v>0</v>
      </c>
      <c r="AA625" s="197">
        <v>0</v>
      </c>
      <c r="AB625" s="197">
        <v>0</v>
      </c>
      <c r="AC625" s="197">
        <v>0</v>
      </c>
      <c r="AD625" s="197">
        <v>0</v>
      </c>
      <c r="AE625" s="235">
        <f t="shared" si="226"/>
        <v>0</v>
      </c>
      <c r="AF625" s="236">
        <f t="shared" si="222"/>
        <v>0</v>
      </c>
      <c r="AG625" s="237" t="str">
        <f t="shared" si="225"/>
        <v/>
      </c>
      <c r="AH625" s="131"/>
      <c r="AI625" s="131"/>
      <c r="AR625" s="132"/>
      <c r="BA625" s="131"/>
      <c r="BI625" s="132"/>
      <c r="BR625" s="131"/>
      <c r="BX625" s="2"/>
      <c r="CG625" s="131"/>
    </row>
    <row r="626" spans="1:85" ht="15">
      <c r="A626" s="184" t="s">
        <v>26</v>
      </c>
      <c r="B626" s="185">
        <f>SUM(B605:B621)</f>
        <v>9217.8040263787389</v>
      </c>
      <c r="C626" s="185">
        <f t="shared" ref="C626:I626" si="227">SUM(C605:C621)</f>
        <v>0</v>
      </c>
      <c r="D626" s="185">
        <f t="shared" si="227"/>
        <v>2080.4660868508308</v>
      </c>
      <c r="E626" s="185">
        <f t="shared" si="227"/>
        <v>1044.0203135175602</v>
      </c>
      <c r="F626" s="185">
        <f t="shared" si="227"/>
        <v>0</v>
      </c>
      <c r="G626" s="185">
        <f t="shared" si="227"/>
        <v>439.04713343908873</v>
      </c>
      <c r="H626" s="187">
        <f t="shared" si="227"/>
        <v>0</v>
      </c>
      <c r="I626" s="144">
        <f t="shared" si="227"/>
        <v>12781.337560186219</v>
      </c>
      <c r="J626" s="139"/>
      <c r="K626" s="186" t="s">
        <v>26</v>
      </c>
      <c r="L626" s="185">
        <f>SUM(L605:L621)</f>
        <v>9217.8040263787389</v>
      </c>
      <c r="M626" s="185">
        <f t="shared" ref="M626:S626" si="228">SUM(M605:M621)</f>
        <v>0</v>
      </c>
      <c r="N626" s="185">
        <f t="shared" si="228"/>
        <v>2080.4660868508308</v>
      </c>
      <c r="O626" s="185">
        <f t="shared" si="228"/>
        <v>1044.0203135175602</v>
      </c>
      <c r="P626" s="185">
        <f t="shared" si="228"/>
        <v>4746.7689082197649</v>
      </c>
      <c r="Q626" s="185">
        <f t="shared" si="228"/>
        <v>439.04713343908873</v>
      </c>
      <c r="R626" s="187">
        <f t="shared" si="228"/>
        <v>0</v>
      </c>
      <c r="S626" s="188">
        <f t="shared" si="228"/>
        <v>17528.106468405986</v>
      </c>
      <c r="U626" s="214" t="s">
        <v>60</v>
      </c>
      <c r="V626" s="215">
        <f>SUM(V605:V621)</f>
        <v>9217.8040263787389</v>
      </c>
      <c r="W626" s="215">
        <f t="shared" ref="W626:AE626" si="229">SUM(W605:W621)</f>
        <v>1781.892777075074</v>
      </c>
      <c r="X626" s="215">
        <f t="shared" si="229"/>
        <v>298.57330977575725</v>
      </c>
      <c r="Y626" s="215">
        <f t="shared" si="229"/>
        <v>300.58452048242765</v>
      </c>
      <c r="Z626" s="215">
        <f t="shared" si="229"/>
        <v>339.90765725231842</v>
      </c>
      <c r="AA626" s="215">
        <f t="shared" si="229"/>
        <v>92.35737855493943</v>
      </c>
      <c r="AB626" s="215">
        <f t="shared" si="229"/>
        <v>255.14292490557349</v>
      </c>
      <c r="AC626" s="215">
        <f t="shared" si="229"/>
        <v>183.9042085335152</v>
      </c>
      <c r="AD626" s="215">
        <f t="shared" si="229"/>
        <v>311.17075722787473</v>
      </c>
      <c r="AE626" s="215">
        <f t="shared" si="229"/>
        <v>4746.7689082197649</v>
      </c>
      <c r="AF626" s="238">
        <f>SUM(AF605:AF621)</f>
        <v>17528.106468405986</v>
      </c>
      <c r="AG626" s="239" t="str">
        <f t="shared" si="225"/>
        <v/>
      </c>
      <c r="AH626" s="131"/>
      <c r="AI626" s="131"/>
      <c r="AR626" s="132"/>
      <c r="BA626" s="131"/>
      <c r="BI626" s="132"/>
      <c r="BR626" s="131"/>
      <c r="BX626" s="2"/>
      <c r="CG626" s="131"/>
    </row>
    <row r="627" spans="1:85" s="2" customFormat="1" ht="15" thickBot="1">
      <c r="A627" s="17" t="s">
        <v>100</v>
      </c>
      <c r="B627" s="100">
        <f>IF($I626=0,"-",B626/$I626)</f>
        <v>0.72119244038215036</v>
      </c>
      <c r="C627" s="100">
        <f t="shared" ref="C627:H627" si="230">IF($I626=0,"-",C626/$I626)</f>
        <v>0</v>
      </c>
      <c r="D627" s="100">
        <f t="shared" si="230"/>
        <v>0.16277373765101619</v>
      </c>
      <c r="E627" s="100">
        <f t="shared" si="230"/>
        <v>8.1683181326004287E-2</v>
      </c>
      <c r="F627" s="100">
        <f t="shared" si="230"/>
        <v>0</v>
      </c>
      <c r="G627" s="100">
        <f t="shared" si="230"/>
        <v>3.4350640640829141E-2</v>
      </c>
      <c r="H627" s="101">
        <f t="shared" si="230"/>
        <v>0</v>
      </c>
      <c r="I627" s="102">
        <f>SUM(B627:H627)</f>
        <v>1</v>
      </c>
      <c r="K627" s="27" t="s">
        <v>100</v>
      </c>
      <c r="L627" s="76">
        <f t="shared" ref="L627:R627" si="231">IF($S626=0,"-",L626/$S626)</f>
        <v>0.525887039937464</v>
      </c>
      <c r="M627" s="76">
        <f t="shared" si="231"/>
        <v>0</v>
      </c>
      <c r="N627" s="76">
        <f t="shared" si="231"/>
        <v>0.11869314524080646</v>
      </c>
      <c r="O627" s="76">
        <f t="shared" si="231"/>
        <v>5.9562641030243807E-2</v>
      </c>
      <c r="P627" s="76">
        <f t="shared" si="231"/>
        <v>0.2708089956422679</v>
      </c>
      <c r="Q627" s="76">
        <f t="shared" si="231"/>
        <v>2.5048178149217729E-2</v>
      </c>
      <c r="R627" s="77">
        <f t="shared" si="231"/>
        <v>0</v>
      </c>
      <c r="S627" s="78">
        <f>SUM(L627:R627)</f>
        <v>0.99999999999999989</v>
      </c>
      <c r="U627" s="36" t="s">
        <v>100</v>
      </c>
      <c r="V627" s="103">
        <f>V626/$AF626</f>
        <v>0.525887039937464</v>
      </c>
      <c r="W627" s="103">
        <f t="shared" ref="W627:AF627" si="232">W626/$AF626</f>
        <v>0.10165917124515962</v>
      </c>
      <c r="X627" s="103">
        <f t="shared" si="232"/>
        <v>1.7033973995646871E-2</v>
      </c>
      <c r="Y627" s="103">
        <f t="shared" si="232"/>
        <v>1.7148716036396998E-2</v>
      </c>
      <c r="Z627" s="103">
        <f t="shared" si="232"/>
        <v>1.9392149281212679E-2</v>
      </c>
      <c r="AA627" s="103">
        <f t="shared" si="232"/>
        <v>5.2691018691272502E-3</v>
      </c>
      <c r="AB627" s="103">
        <f t="shared" si="232"/>
        <v>1.4556217202666063E-2</v>
      </c>
      <c r="AC627" s="103">
        <f t="shared" si="232"/>
        <v>1.0491960946551663E-2</v>
      </c>
      <c r="AD627" s="240">
        <f t="shared" si="232"/>
        <v>1.7752673843506882E-2</v>
      </c>
      <c r="AE627" s="240">
        <f t="shared" si="232"/>
        <v>0.2708089956422679</v>
      </c>
      <c r="AF627" s="241">
        <f t="shared" si="232"/>
        <v>1</v>
      </c>
      <c r="AG627" s="123"/>
      <c r="AR627" s="189"/>
      <c r="BI627" s="189"/>
    </row>
    <row r="628" spans="1:85" ht="15" thickBot="1">
      <c r="A628" s="218"/>
      <c r="B628" s="218"/>
      <c r="C628" s="218"/>
      <c r="D628" s="218"/>
      <c r="E628" s="218"/>
      <c r="F628" s="218"/>
      <c r="G628" s="218"/>
      <c r="H628" s="218"/>
      <c r="I628" s="218"/>
      <c r="K628" s="218"/>
      <c r="L628" s="218"/>
      <c r="M628" s="218"/>
      <c r="N628" s="218"/>
      <c r="O628" s="218"/>
      <c r="P628" s="218"/>
      <c r="Q628" s="218"/>
      <c r="R628" s="218"/>
      <c r="S628" s="218"/>
      <c r="AG628" s="131"/>
      <c r="AH628" s="131"/>
      <c r="AI628" s="131"/>
      <c r="AP628" s="132"/>
      <c r="BA628" s="131"/>
      <c r="BG628" s="132"/>
      <c r="BR628" s="131"/>
      <c r="BV628" s="2"/>
      <c r="CG628" s="131"/>
    </row>
    <row r="629" spans="1:85" ht="28.5">
      <c r="A629" s="306" t="s">
        <v>48</v>
      </c>
      <c r="B629" s="135" t="s">
        <v>0</v>
      </c>
      <c r="C629" s="135" t="s">
        <v>1</v>
      </c>
      <c r="D629" s="135" t="s">
        <v>2</v>
      </c>
      <c r="E629" s="135" t="s">
        <v>3</v>
      </c>
      <c r="F629" s="135" t="s">
        <v>27</v>
      </c>
      <c r="G629" s="135" t="s">
        <v>4</v>
      </c>
      <c r="H629" s="135" t="s">
        <v>5</v>
      </c>
      <c r="I629" s="136" t="s">
        <v>6</v>
      </c>
      <c r="K629" s="308" t="s">
        <v>48</v>
      </c>
      <c r="L629" s="137" t="s">
        <v>0</v>
      </c>
      <c r="M629" s="137" t="s">
        <v>1</v>
      </c>
      <c r="N629" s="137" t="s">
        <v>2</v>
      </c>
      <c r="O629" s="137" t="s">
        <v>3</v>
      </c>
      <c r="P629" s="137" t="s">
        <v>27</v>
      </c>
      <c r="Q629" s="137" t="s">
        <v>4</v>
      </c>
      <c r="R629" s="137" t="s">
        <v>5</v>
      </c>
      <c r="S629" s="138" t="s">
        <v>6</v>
      </c>
    </row>
    <row r="630" spans="1:85" ht="15" customHeight="1">
      <c r="A630" s="307" t="s">
        <v>48</v>
      </c>
      <c r="B630" s="294" t="s">
        <v>109</v>
      </c>
      <c r="C630" s="295"/>
      <c r="D630" s="295"/>
      <c r="E630" s="295"/>
      <c r="F630" s="295"/>
      <c r="G630" s="295"/>
      <c r="H630" s="295"/>
      <c r="I630" s="296"/>
      <c r="K630" s="309" t="s">
        <v>48</v>
      </c>
      <c r="L630" s="297" t="s">
        <v>109</v>
      </c>
      <c r="M630" s="298"/>
      <c r="N630" s="298"/>
      <c r="O630" s="298"/>
      <c r="P630" s="298"/>
      <c r="Q630" s="298"/>
      <c r="R630" s="298"/>
      <c r="S630" s="299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ht="15">
      <c r="A631" s="141" t="s">
        <v>7</v>
      </c>
      <c r="B631" s="142">
        <v>1.4104798300805119E-2</v>
      </c>
      <c r="C631" s="142">
        <v>0</v>
      </c>
      <c r="D631" s="142">
        <v>0</v>
      </c>
      <c r="E631" s="142">
        <v>0</v>
      </c>
      <c r="F631" s="142">
        <v>0</v>
      </c>
      <c r="G631" s="142">
        <v>0</v>
      </c>
      <c r="H631" s="143">
        <v>0</v>
      </c>
      <c r="I631" s="144">
        <f>SUM(B631:H631)</f>
        <v>1.4104798300805119E-2</v>
      </c>
      <c r="J631" s="139"/>
      <c r="K631" s="193" t="s">
        <v>7</v>
      </c>
      <c r="L631" s="142">
        <v>1.4104798300805119E-2</v>
      </c>
      <c r="M631" s="142">
        <v>0</v>
      </c>
      <c r="N631" s="142">
        <v>0</v>
      </c>
      <c r="O631" s="142">
        <v>0</v>
      </c>
      <c r="P631" s="142">
        <v>0</v>
      </c>
      <c r="Q631" s="142">
        <v>0</v>
      </c>
      <c r="R631" s="194">
        <v>0</v>
      </c>
      <c r="S631" s="195">
        <f>SUM(L631:R631)</f>
        <v>1.4104798300805119E-2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ht="15">
      <c r="A632" s="149" t="s">
        <v>8</v>
      </c>
      <c r="B632" s="150">
        <v>0.12790312534542692</v>
      </c>
      <c r="C632" s="150">
        <v>0</v>
      </c>
      <c r="D632" s="150">
        <v>0</v>
      </c>
      <c r="E632" s="150">
        <v>0</v>
      </c>
      <c r="F632" s="150">
        <v>0</v>
      </c>
      <c r="G632" s="150">
        <v>0</v>
      </c>
      <c r="H632" s="151">
        <v>0</v>
      </c>
      <c r="I632" s="152">
        <f t="shared" ref="I632:I651" si="233">SUM(B632:H632)</f>
        <v>0.12790312534542692</v>
      </c>
      <c r="J632" s="139"/>
      <c r="K632" s="153" t="s">
        <v>8</v>
      </c>
      <c r="L632" s="154">
        <v>0.12790312534542692</v>
      </c>
      <c r="M632" s="154">
        <v>0</v>
      </c>
      <c r="N632" s="154">
        <v>0</v>
      </c>
      <c r="O632" s="154">
        <v>0</v>
      </c>
      <c r="P632" s="154">
        <v>0</v>
      </c>
      <c r="Q632" s="154">
        <v>0</v>
      </c>
      <c r="R632" s="155">
        <v>0</v>
      </c>
      <c r="S632" s="156">
        <f t="shared" ref="S632:S651" si="234">SUM(L632:R632)</f>
        <v>0.12790312534542692</v>
      </c>
    </row>
    <row r="633" spans="1:85" ht="15">
      <c r="A633" s="157" t="s">
        <v>10</v>
      </c>
      <c r="B633" s="146">
        <v>9.5172230354045331E-2</v>
      </c>
      <c r="C633" s="146">
        <v>0</v>
      </c>
      <c r="D633" s="146">
        <v>3.0487904727047896E-4</v>
      </c>
      <c r="E633" s="146">
        <v>0</v>
      </c>
      <c r="F633" s="146">
        <v>0</v>
      </c>
      <c r="G633" s="146">
        <v>0</v>
      </c>
      <c r="H633" s="158">
        <v>0</v>
      </c>
      <c r="I633" s="144">
        <f t="shared" si="233"/>
        <v>9.5477109401315804E-2</v>
      </c>
      <c r="J633" s="139"/>
      <c r="K633" s="159" t="s">
        <v>10</v>
      </c>
      <c r="L633" s="146">
        <v>9.5172230354045331E-2</v>
      </c>
      <c r="M633" s="146">
        <v>0</v>
      </c>
      <c r="N633" s="146">
        <v>3.0487904727047896E-4</v>
      </c>
      <c r="O633" s="146">
        <v>0</v>
      </c>
      <c r="P633" s="146">
        <v>0</v>
      </c>
      <c r="Q633" s="146">
        <v>0</v>
      </c>
      <c r="R633" s="147">
        <v>0</v>
      </c>
      <c r="S633" s="148">
        <f t="shared" si="234"/>
        <v>9.5477109401315804E-2</v>
      </c>
    </row>
    <row r="634" spans="1:85" ht="15">
      <c r="A634" s="149" t="s">
        <v>53</v>
      </c>
      <c r="B634" s="150">
        <v>0</v>
      </c>
      <c r="C634" s="150">
        <v>0</v>
      </c>
      <c r="D634" s="150">
        <v>0</v>
      </c>
      <c r="E634" s="150">
        <v>0</v>
      </c>
      <c r="F634" s="150">
        <v>0</v>
      </c>
      <c r="G634" s="150">
        <v>0</v>
      </c>
      <c r="H634" s="151">
        <v>0</v>
      </c>
      <c r="I634" s="152">
        <f t="shared" si="233"/>
        <v>0</v>
      </c>
      <c r="J634" s="139"/>
      <c r="K634" s="153" t="s">
        <v>53</v>
      </c>
      <c r="L634" s="154">
        <v>0</v>
      </c>
      <c r="M634" s="154">
        <v>0</v>
      </c>
      <c r="N634" s="154">
        <v>0</v>
      </c>
      <c r="O634" s="154">
        <v>0</v>
      </c>
      <c r="P634" s="154">
        <v>0</v>
      </c>
      <c r="Q634" s="154">
        <v>0</v>
      </c>
      <c r="R634" s="155">
        <v>0</v>
      </c>
      <c r="S634" s="156">
        <f t="shared" si="234"/>
        <v>0</v>
      </c>
    </row>
    <row r="635" spans="1:85" ht="15">
      <c r="A635" s="157" t="s">
        <v>16</v>
      </c>
      <c r="B635" s="146">
        <v>23.000071257604329</v>
      </c>
      <c r="C635" s="146">
        <v>9.9407749568643455E-2</v>
      </c>
      <c r="D635" s="146">
        <v>1.8533395278270683</v>
      </c>
      <c r="E635" s="146">
        <v>0</v>
      </c>
      <c r="F635" s="146">
        <v>0</v>
      </c>
      <c r="G635" s="146">
        <v>0</v>
      </c>
      <c r="H635" s="158">
        <v>0</v>
      </c>
      <c r="I635" s="144">
        <f t="shared" si="233"/>
        <v>24.952818535000041</v>
      </c>
      <c r="J635" s="139"/>
      <c r="K635" s="159" t="s">
        <v>16</v>
      </c>
      <c r="L635" s="146">
        <v>23.000071257604329</v>
      </c>
      <c r="M635" s="146">
        <v>9.9407749568643455E-2</v>
      </c>
      <c r="N635" s="146">
        <v>1.8533395278270683</v>
      </c>
      <c r="O635" s="146">
        <v>0</v>
      </c>
      <c r="P635" s="146">
        <v>0</v>
      </c>
      <c r="Q635" s="146">
        <v>0</v>
      </c>
      <c r="R635" s="147">
        <v>0</v>
      </c>
      <c r="S635" s="148">
        <f t="shared" si="234"/>
        <v>24.952818535000041</v>
      </c>
    </row>
    <row r="636" spans="1:85" ht="15">
      <c r="A636" s="149" t="s">
        <v>15</v>
      </c>
      <c r="B636" s="150">
        <v>2.1342926544328766</v>
      </c>
      <c r="C636" s="150">
        <v>4.816630338673996E-2</v>
      </c>
      <c r="D636" s="150">
        <v>0</v>
      </c>
      <c r="E636" s="150">
        <v>0</v>
      </c>
      <c r="F636" s="150">
        <v>0</v>
      </c>
      <c r="G636" s="150">
        <v>0</v>
      </c>
      <c r="H636" s="151">
        <v>0</v>
      </c>
      <c r="I636" s="152">
        <f t="shared" si="233"/>
        <v>2.1824589578196165</v>
      </c>
      <c r="J636" s="139"/>
      <c r="K636" s="153" t="s">
        <v>15</v>
      </c>
      <c r="L636" s="154">
        <v>2.1342926544328766</v>
      </c>
      <c r="M636" s="154">
        <v>4.816630338673996E-2</v>
      </c>
      <c r="N636" s="154">
        <v>0</v>
      </c>
      <c r="O636" s="154">
        <v>0</v>
      </c>
      <c r="P636" s="154">
        <v>0</v>
      </c>
      <c r="Q636" s="154">
        <v>0</v>
      </c>
      <c r="R636" s="155">
        <v>0</v>
      </c>
      <c r="S636" s="156">
        <f t="shared" si="234"/>
        <v>2.1824589578196165</v>
      </c>
    </row>
    <row r="637" spans="1:85" ht="15">
      <c r="A637" s="157" t="s">
        <v>55</v>
      </c>
      <c r="B637" s="146">
        <v>0</v>
      </c>
      <c r="C637" s="146">
        <v>8.9551568162125575E-2</v>
      </c>
      <c r="D637" s="146">
        <v>0</v>
      </c>
      <c r="E637" s="146">
        <v>4.3464445294902587</v>
      </c>
      <c r="F637" s="146">
        <v>171.65317606390806</v>
      </c>
      <c r="G637" s="146">
        <v>0</v>
      </c>
      <c r="H637" s="158">
        <v>0</v>
      </c>
      <c r="I637" s="144">
        <f t="shared" si="233"/>
        <v>176.08917216156044</v>
      </c>
      <c r="J637" s="139"/>
      <c r="K637" s="159" t="s">
        <v>55</v>
      </c>
      <c r="L637" s="146">
        <v>0</v>
      </c>
      <c r="M637" s="146">
        <v>8.9551568162125575E-2</v>
      </c>
      <c r="N637" s="146">
        <v>0</v>
      </c>
      <c r="O637" s="146">
        <v>4.3464445294902587</v>
      </c>
      <c r="P637" s="146">
        <v>171.65317606390806</v>
      </c>
      <c r="Q637" s="146">
        <v>0</v>
      </c>
      <c r="R637" s="147">
        <v>0</v>
      </c>
      <c r="S637" s="148">
        <f t="shared" si="234"/>
        <v>176.08917216156044</v>
      </c>
    </row>
    <row r="638" spans="1:85" ht="15">
      <c r="A638" s="149" t="s">
        <v>12</v>
      </c>
      <c r="B638" s="150">
        <v>0</v>
      </c>
      <c r="C638" s="150">
        <v>0</v>
      </c>
      <c r="D638" s="150">
        <v>0</v>
      </c>
      <c r="E638" s="150">
        <v>7.8663968456581124</v>
      </c>
      <c r="F638" s="150">
        <v>0</v>
      </c>
      <c r="G638" s="150">
        <v>0</v>
      </c>
      <c r="H638" s="151">
        <v>0</v>
      </c>
      <c r="I638" s="152">
        <f t="shared" si="233"/>
        <v>7.8663968456581124</v>
      </c>
      <c r="J638" s="139"/>
      <c r="K638" s="153" t="s">
        <v>12</v>
      </c>
      <c r="L638" s="154">
        <v>0</v>
      </c>
      <c r="M638" s="154">
        <v>0</v>
      </c>
      <c r="N638" s="154">
        <v>0</v>
      </c>
      <c r="O638" s="154">
        <v>7.8663968456581124</v>
      </c>
      <c r="P638" s="154">
        <v>0</v>
      </c>
      <c r="Q638" s="154">
        <v>0</v>
      </c>
      <c r="R638" s="155">
        <v>0</v>
      </c>
      <c r="S638" s="156">
        <f t="shared" si="234"/>
        <v>7.8663968456581124</v>
      </c>
    </row>
    <row r="639" spans="1:85" ht="15">
      <c r="A639" s="157" t="s">
        <v>56</v>
      </c>
      <c r="B639" s="146">
        <v>0</v>
      </c>
      <c r="C639" s="146">
        <v>0</v>
      </c>
      <c r="D639" s="146">
        <v>0</v>
      </c>
      <c r="E639" s="146">
        <v>0</v>
      </c>
      <c r="F639" s="146">
        <v>0</v>
      </c>
      <c r="G639" s="146">
        <v>0</v>
      </c>
      <c r="H639" s="158">
        <v>0</v>
      </c>
      <c r="I639" s="144">
        <f t="shared" si="233"/>
        <v>0</v>
      </c>
      <c r="J639" s="139"/>
      <c r="K639" s="159" t="s">
        <v>56</v>
      </c>
      <c r="L639" s="146">
        <v>0</v>
      </c>
      <c r="M639" s="146">
        <v>0</v>
      </c>
      <c r="N639" s="146">
        <v>0</v>
      </c>
      <c r="O639" s="146">
        <v>0</v>
      </c>
      <c r="P639" s="146">
        <v>0</v>
      </c>
      <c r="Q639" s="146">
        <v>0</v>
      </c>
      <c r="R639" s="147">
        <v>0</v>
      </c>
      <c r="S639" s="148">
        <f t="shared" si="234"/>
        <v>0</v>
      </c>
    </row>
    <row r="640" spans="1:85" ht="15">
      <c r="A640" s="149" t="s">
        <v>17</v>
      </c>
      <c r="B640" s="150">
        <v>2.161347425143572</v>
      </c>
      <c r="C640" s="150">
        <v>0</v>
      </c>
      <c r="D640" s="150">
        <v>1.0463583887383473E-2</v>
      </c>
      <c r="E640" s="150">
        <v>6.3667907315379926E-2</v>
      </c>
      <c r="F640" s="150">
        <v>0</v>
      </c>
      <c r="G640" s="150">
        <v>0</v>
      </c>
      <c r="H640" s="151">
        <v>0</v>
      </c>
      <c r="I640" s="152">
        <f t="shared" si="233"/>
        <v>2.2354789163463353</v>
      </c>
      <c r="J640" s="139"/>
      <c r="K640" s="153" t="s">
        <v>17</v>
      </c>
      <c r="L640" s="154">
        <v>2.161347425143572</v>
      </c>
      <c r="M640" s="154">
        <v>0</v>
      </c>
      <c r="N640" s="154">
        <v>1.0463583887383473E-2</v>
      </c>
      <c r="O640" s="154">
        <v>6.3667907315379926E-2</v>
      </c>
      <c r="P640" s="154">
        <v>0</v>
      </c>
      <c r="Q640" s="154">
        <v>0</v>
      </c>
      <c r="R640" s="155">
        <v>0</v>
      </c>
      <c r="S640" s="156">
        <f t="shared" si="234"/>
        <v>2.2354789163463353</v>
      </c>
    </row>
    <row r="641" spans="1:70" ht="15">
      <c r="A641" s="157" t="s">
        <v>141</v>
      </c>
      <c r="B641" s="146">
        <v>22.930444780949951</v>
      </c>
      <c r="C641" s="146">
        <v>0</v>
      </c>
      <c r="D641" s="146">
        <v>5.9265187625382509</v>
      </c>
      <c r="E641" s="146">
        <v>0</v>
      </c>
      <c r="F641" s="146">
        <v>0</v>
      </c>
      <c r="G641" s="146">
        <v>0</v>
      </c>
      <c r="H641" s="158">
        <v>0</v>
      </c>
      <c r="I641" s="144">
        <f t="shared" si="233"/>
        <v>28.856963543488202</v>
      </c>
      <c r="J641" s="139"/>
      <c r="K641" s="159" t="s">
        <v>141</v>
      </c>
      <c r="L641" s="146">
        <v>22.930444780949951</v>
      </c>
      <c r="M641" s="146">
        <v>0</v>
      </c>
      <c r="N641" s="146">
        <v>5.9265187625382509</v>
      </c>
      <c r="O641" s="146">
        <v>0</v>
      </c>
      <c r="P641" s="146">
        <v>0</v>
      </c>
      <c r="Q641" s="146">
        <v>0</v>
      </c>
      <c r="R641" s="147">
        <v>0</v>
      </c>
      <c r="S641" s="148">
        <f t="shared" si="234"/>
        <v>28.856963543488202</v>
      </c>
    </row>
    <row r="642" spans="1:70" ht="15">
      <c r="A642" s="149" t="s">
        <v>25</v>
      </c>
      <c r="B642" s="150">
        <v>40.005785768826037</v>
      </c>
      <c r="C642" s="150">
        <v>5.1980456293747417E-2</v>
      </c>
      <c r="D642" s="150">
        <v>0.82749172326642895</v>
      </c>
      <c r="E642" s="150">
        <v>66.477089079148541</v>
      </c>
      <c r="F642" s="150">
        <v>0</v>
      </c>
      <c r="G642" s="150">
        <v>22.417420826879262</v>
      </c>
      <c r="H642" s="151">
        <v>0.31451621639800675</v>
      </c>
      <c r="I642" s="152">
        <f t="shared" si="233"/>
        <v>130.09428407081202</v>
      </c>
      <c r="J642" s="139"/>
      <c r="K642" s="153" t="s">
        <v>25</v>
      </c>
      <c r="L642" s="154">
        <v>40.005785768826037</v>
      </c>
      <c r="M642" s="154">
        <v>5.1980456293747417E-2</v>
      </c>
      <c r="N642" s="154">
        <v>0.82749172326642895</v>
      </c>
      <c r="O642" s="154">
        <v>66.477089079148541</v>
      </c>
      <c r="P642" s="154">
        <v>0</v>
      </c>
      <c r="Q642" s="154">
        <v>22.417420826879262</v>
      </c>
      <c r="R642" s="155">
        <v>0.31451621639800675</v>
      </c>
      <c r="S642" s="156">
        <f t="shared" si="234"/>
        <v>130.09428407081202</v>
      </c>
    </row>
    <row r="643" spans="1:70" ht="15">
      <c r="A643" s="157" t="s">
        <v>24</v>
      </c>
      <c r="B643" s="146">
        <v>9.562354931125121</v>
      </c>
      <c r="C643" s="146">
        <v>0</v>
      </c>
      <c r="D643" s="146">
        <v>0</v>
      </c>
      <c r="E643" s="146">
        <v>0</v>
      </c>
      <c r="F643" s="146">
        <v>0</v>
      </c>
      <c r="G643" s="146">
        <v>0</v>
      </c>
      <c r="H643" s="158">
        <v>0</v>
      </c>
      <c r="I643" s="144">
        <f t="shared" si="233"/>
        <v>9.562354931125121</v>
      </c>
      <c r="J643" s="139"/>
      <c r="K643" s="159" t="s">
        <v>24</v>
      </c>
      <c r="L643" s="146">
        <v>9.562354931125121</v>
      </c>
      <c r="M643" s="146">
        <v>0</v>
      </c>
      <c r="N643" s="146">
        <v>0</v>
      </c>
      <c r="O643" s="146">
        <v>0</v>
      </c>
      <c r="P643" s="146">
        <v>0</v>
      </c>
      <c r="Q643" s="146">
        <v>0</v>
      </c>
      <c r="R643" s="147">
        <v>0</v>
      </c>
      <c r="S643" s="148">
        <f t="shared" si="234"/>
        <v>9.562354931125121</v>
      </c>
    </row>
    <row r="644" spans="1:70" ht="15">
      <c r="A644" s="149" t="s">
        <v>57</v>
      </c>
      <c r="B644" s="150">
        <v>110.2869350056974</v>
      </c>
      <c r="C644" s="150">
        <v>4.9956238450642649</v>
      </c>
      <c r="D644" s="150">
        <v>62.798218632297399</v>
      </c>
      <c r="E644" s="150">
        <v>0</v>
      </c>
      <c r="F644" s="150">
        <v>0</v>
      </c>
      <c r="G644" s="150">
        <v>0</v>
      </c>
      <c r="H644" s="151">
        <v>0</v>
      </c>
      <c r="I644" s="152">
        <f t="shared" si="233"/>
        <v>178.08077748305905</v>
      </c>
      <c r="J644" s="139"/>
      <c r="K644" s="153" t="s">
        <v>57</v>
      </c>
      <c r="L644" s="154">
        <v>110.2869350056974</v>
      </c>
      <c r="M644" s="154">
        <v>4.9956238450642649</v>
      </c>
      <c r="N644" s="154">
        <v>62.798218632297399</v>
      </c>
      <c r="O644" s="154">
        <v>0</v>
      </c>
      <c r="P644" s="154">
        <v>0</v>
      </c>
      <c r="Q644" s="154">
        <v>0</v>
      </c>
      <c r="R644" s="155">
        <v>0</v>
      </c>
      <c r="S644" s="156">
        <f t="shared" si="234"/>
        <v>178.08077748305905</v>
      </c>
    </row>
    <row r="645" spans="1:70" ht="15">
      <c r="A645" s="157" t="s">
        <v>22</v>
      </c>
      <c r="B645" s="146">
        <v>18.000024317503584</v>
      </c>
      <c r="C645" s="146">
        <v>0</v>
      </c>
      <c r="D645" s="146">
        <v>6.9020302917461676</v>
      </c>
      <c r="E645" s="146">
        <v>0.27874059618427188</v>
      </c>
      <c r="F645" s="146">
        <v>11.253810924911335</v>
      </c>
      <c r="G645" s="146">
        <v>0</v>
      </c>
      <c r="H645" s="158">
        <v>0</v>
      </c>
      <c r="I645" s="144">
        <f t="shared" si="233"/>
        <v>36.434606130345358</v>
      </c>
      <c r="J645" s="139"/>
      <c r="K645" s="159" t="s">
        <v>22</v>
      </c>
      <c r="L645" s="146">
        <v>18.000024317503584</v>
      </c>
      <c r="M645" s="146">
        <v>0</v>
      </c>
      <c r="N645" s="146">
        <v>6.9020302917461676</v>
      </c>
      <c r="O645" s="146">
        <v>0.27874059618427188</v>
      </c>
      <c r="P645" s="146">
        <v>11.253810924911335</v>
      </c>
      <c r="Q645" s="146">
        <v>0</v>
      </c>
      <c r="R645" s="147">
        <v>0</v>
      </c>
      <c r="S645" s="148">
        <f t="shared" si="234"/>
        <v>36.434606130345358</v>
      </c>
    </row>
    <row r="646" spans="1:70" ht="15">
      <c r="A646" s="149" t="s">
        <v>21</v>
      </c>
      <c r="B646" s="150">
        <v>0</v>
      </c>
      <c r="C646" s="150">
        <v>0</v>
      </c>
      <c r="D646" s="150">
        <v>0</v>
      </c>
      <c r="E646" s="150">
        <v>0</v>
      </c>
      <c r="F646" s="150">
        <v>0</v>
      </c>
      <c r="G646" s="150">
        <v>0</v>
      </c>
      <c r="H646" s="151">
        <v>0</v>
      </c>
      <c r="I646" s="152">
        <f t="shared" si="233"/>
        <v>0</v>
      </c>
      <c r="J646" s="139"/>
      <c r="K646" s="153" t="s">
        <v>21</v>
      </c>
      <c r="L646" s="154">
        <v>0</v>
      </c>
      <c r="M646" s="154">
        <v>0</v>
      </c>
      <c r="N646" s="154">
        <v>0</v>
      </c>
      <c r="O646" s="154">
        <v>0</v>
      </c>
      <c r="P646" s="154">
        <v>0</v>
      </c>
      <c r="Q646" s="154">
        <v>0</v>
      </c>
      <c r="R646" s="155">
        <v>0</v>
      </c>
      <c r="S646" s="156">
        <f t="shared" si="234"/>
        <v>0</v>
      </c>
    </row>
    <row r="647" spans="1:70" ht="15">
      <c r="A647" s="160" t="s">
        <v>61</v>
      </c>
      <c r="B647" s="146">
        <v>14.200839589763518</v>
      </c>
      <c r="C647" s="146">
        <v>0</v>
      </c>
      <c r="D647" s="146">
        <v>0</v>
      </c>
      <c r="E647" s="146">
        <v>0</v>
      </c>
      <c r="F647" s="146">
        <v>0</v>
      </c>
      <c r="G647" s="146">
        <v>0</v>
      </c>
      <c r="H647" s="158">
        <v>0</v>
      </c>
      <c r="I647" s="144">
        <f t="shared" si="233"/>
        <v>14.200839589763518</v>
      </c>
      <c r="J647" s="139"/>
      <c r="K647" s="161" t="s">
        <v>61</v>
      </c>
      <c r="L647" s="146">
        <v>14.200839589763518</v>
      </c>
      <c r="M647" s="146">
        <v>0</v>
      </c>
      <c r="N647" s="146">
        <v>0</v>
      </c>
      <c r="O647" s="146">
        <v>0</v>
      </c>
      <c r="P647" s="146">
        <v>0</v>
      </c>
      <c r="Q647" s="146">
        <v>0</v>
      </c>
      <c r="R647" s="147">
        <v>0</v>
      </c>
      <c r="S647" s="148">
        <f t="shared" si="234"/>
        <v>14.200839589763518</v>
      </c>
    </row>
    <row r="648" spans="1:70">
      <c r="A648" s="162" t="s">
        <v>23</v>
      </c>
      <c r="B648" s="163">
        <v>14.200839589763518</v>
      </c>
      <c r="C648" s="163">
        <v>0</v>
      </c>
      <c r="D648" s="163">
        <v>0</v>
      </c>
      <c r="E648" s="163">
        <v>0</v>
      </c>
      <c r="F648" s="163">
        <v>0</v>
      </c>
      <c r="G648" s="163">
        <v>0</v>
      </c>
      <c r="H648" s="164">
        <v>0</v>
      </c>
      <c r="I648" s="165">
        <f t="shared" si="233"/>
        <v>14.200839589763518</v>
      </c>
      <c r="J648" s="139"/>
      <c r="K648" s="166" t="s">
        <v>23</v>
      </c>
      <c r="L648" s="167">
        <v>14.200839589763518</v>
      </c>
      <c r="M648" s="167">
        <v>0</v>
      </c>
      <c r="N648" s="167">
        <v>0</v>
      </c>
      <c r="O648" s="167">
        <v>0</v>
      </c>
      <c r="P648" s="167">
        <v>0</v>
      </c>
      <c r="Q648" s="167">
        <v>0</v>
      </c>
      <c r="R648" s="168">
        <v>0</v>
      </c>
      <c r="S648" s="169">
        <f t="shared" si="234"/>
        <v>14.200839589763518</v>
      </c>
    </row>
    <row r="649" spans="1:70">
      <c r="A649" s="170" t="s">
        <v>19</v>
      </c>
      <c r="B649" s="171">
        <v>0</v>
      </c>
      <c r="C649" s="171">
        <v>0</v>
      </c>
      <c r="D649" s="171">
        <v>0</v>
      </c>
      <c r="E649" s="171">
        <v>0</v>
      </c>
      <c r="F649" s="171">
        <v>0</v>
      </c>
      <c r="G649" s="171">
        <v>0</v>
      </c>
      <c r="H649" s="172">
        <v>0</v>
      </c>
      <c r="I649" s="173">
        <f t="shared" si="233"/>
        <v>0</v>
      </c>
      <c r="J649" s="139"/>
      <c r="K649" s="174" t="s">
        <v>19</v>
      </c>
      <c r="L649" s="171">
        <v>0</v>
      </c>
      <c r="M649" s="171">
        <v>0</v>
      </c>
      <c r="N649" s="171">
        <v>0</v>
      </c>
      <c r="O649" s="171">
        <v>0</v>
      </c>
      <c r="P649" s="171">
        <v>0</v>
      </c>
      <c r="Q649" s="171">
        <v>0</v>
      </c>
      <c r="R649" s="175">
        <v>0</v>
      </c>
      <c r="S649" s="176">
        <f t="shared" si="234"/>
        <v>0</v>
      </c>
    </row>
    <row r="650" spans="1:70">
      <c r="A650" s="162" t="s">
        <v>20</v>
      </c>
      <c r="B650" s="163">
        <v>0</v>
      </c>
      <c r="C650" s="163">
        <v>0</v>
      </c>
      <c r="D650" s="163">
        <v>0</v>
      </c>
      <c r="E650" s="163">
        <v>0</v>
      </c>
      <c r="F650" s="163">
        <v>0</v>
      </c>
      <c r="G650" s="163">
        <v>0</v>
      </c>
      <c r="H650" s="164">
        <v>0</v>
      </c>
      <c r="I650" s="165">
        <f t="shared" si="233"/>
        <v>0</v>
      </c>
      <c r="J650" s="139"/>
      <c r="K650" s="166" t="s">
        <v>20</v>
      </c>
      <c r="L650" s="167">
        <v>0</v>
      </c>
      <c r="M650" s="167">
        <v>0</v>
      </c>
      <c r="N650" s="167">
        <v>0</v>
      </c>
      <c r="O650" s="167">
        <v>0</v>
      </c>
      <c r="P650" s="167">
        <v>0</v>
      </c>
      <c r="Q650" s="167">
        <v>0</v>
      </c>
      <c r="R650" s="168">
        <v>0</v>
      </c>
      <c r="S650" s="169">
        <f t="shared" si="234"/>
        <v>0</v>
      </c>
    </row>
    <row r="651" spans="1:70" ht="15" thickBot="1">
      <c r="A651" s="177" t="s">
        <v>11</v>
      </c>
      <c r="B651" s="178">
        <v>0</v>
      </c>
      <c r="C651" s="178">
        <v>0</v>
      </c>
      <c r="D651" s="178">
        <v>0</v>
      </c>
      <c r="E651" s="178">
        <v>0</v>
      </c>
      <c r="F651" s="178">
        <v>0</v>
      </c>
      <c r="G651" s="178">
        <v>0</v>
      </c>
      <c r="H651" s="179">
        <v>0</v>
      </c>
      <c r="I651" s="180">
        <f t="shared" si="233"/>
        <v>0</v>
      </c>
      <c r="J651" s="139"/>
      <c r="K651" s="181" t="s">
        <v>11</v>
      </c>
      <c r="L651" s="178">
        <v>0</v>
      </c>
      <c r="M651" s="178">
        <v>0</v>
      </c>
      <c r="N651" s="178">
        <v>0</v>
      </c>
      <c r="O651" s="178">
        <v>0</v>
      </c>
      <c r="P651" s="178">
        <v>0</v>
      </c>
      <c r="Q651" s="178">
        <v>0</v>
      </c>
      <c r="R651" s="182">
        <v>0</v>
      </c>
      <c r="S651" s="183">
        <f t="shared" si="234"/>
        <v>0</v>
      </c>
    </row>
    <row r="652" spans="1:70" ht="15">
      <c r="A652" s="184" t="s">
        <v>26</v>
      </c>
      <c r="B652" s="185">
        <f>SUM(B631:B647)</f>
        <v>242.51927588504668</v>
      </c>
      <c r="C652" s="185">
        <f t="shared" ref="C652:I652" si="235">SUM(C631:C647)</f>
        <v>5.2847299224755213</v>
      </c>
      <c r="D652" s="185">
        <f t="shared" si="235"/>
        <v>78.318367400609972</v>
      </c>
      <c r="E652" s="185">
        <f t="shared" si="235"/>
        <v>79.032338957796568</v>
      </c>
      <c r="F652" s="185">
        <f t="shared" si="235"/>
        <v>182.9069869888194</v>
      </c>
      <c r="G652" s="185">
        <f t="shared" si="235"/>
        <v>22.417420826879262</v>
      </c>
      <c r="H652" s="187">
        <f t="shared" si="235"/>
        <v>0.31451621639800675</v>
      </c>
      <c r="I652" s="144">
        <f t="shared" si="235"/>
        <v>610.79363619802541</v>
      </c>
      <c r="J652" s="139"/>
      <c r="K652" s="186" t="s">
        <v>26</v>
      </c>
      <c r="L652" s="185">
        <f>SUM(L631:L647)</f>
        <v>242.51927588504668</v>
      </c>
      <c r="M652" s="185">
        <f t="shared" ref="M652:S652" si="236">SUM(M631:M647)</f>
        <v>5.2847299224755213</v>
      </c>
      <c r="N652" s="185">
        <f t="shared" si="236"/>
        <v>78.318367400609972</v>
      </c>
      <c r="O652" s="185">
        <f t="shared" si="236"/>
        <v>79.032338957796568</v>
      </c>
      <c r="P652" s="185">
        <f t="shared" si="236"/>
        <v>182.9069869888194</v>
      </c>
      <c r="Q652" s="185">
        <f t="shared" si="236"/>
        <v>22.417420826879262</v>
      </c>
      <c r="R652" s="187">
        <f t="shared" si="236"/>
        <v>0.31451621639800675</v>
      </c>
      <c r="S652" s="188">
        <f t="shared" si="236"/>
        <v>610.79363619802541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70" s="2" customFormat="1" ht="15" thickBot="1">
      <c r="A653" s="17" t="s">
        <v>100</v>
      </c>
      <c r="B653" s="100">
        <f>IF($I652=0,"-",B652/$I652)</f>
        <v>0.39705599651404933</v>
      </c>
      <c r="C653" s="100">
        <f t="shared" ref="C653:H653" si="237">IF($I652=0,"-",C652/$I652)</f>
        <v>8.6522347471907173E-3</v>
      </c>
      <c r="D653" s="100">
        <f t="shared" si="237"/>
        <v>0.12822394137586982</v>
      </c>
      <c r="E653" s="100">
        <f t="shared" si="237"/>
        <v>0.12939286573079734</v>
      </c>
      <c r="F653" s="100">
        <f t="shared" si="237"/>
        <v>0.29945791204923283</v>
      </c>
      <c r="G653" s="100">
        <f t="shared" si="237"/>
        <v>3.670211917468523E-2</v>
      </c>
      <c r="H653" s="101">
        <f t="shared" si="237"/>
        <v>5.1493040817477906E-4</v>
      </c>
      <c r="I653" s="102">
        <f>SUM(B653:H653)</f>
        <v>1.0000000000000002</v>
      </c>
      <c r="K653" s="27" t="s">
        <v>100</v>
      </c>
      <c r="L653" s="76">
        <f t="shared" ref="L653:R653" si="238">IF($S652=0,"-",L652/$S652)</f>
        <v>0.39705599651404933</v>
      </c>
      <c r="M653" s="76">
        <f t="shared" si="238"/>
        <v>8.6522347471907173E-3</v>
      </c>
      <c r="N653" s="76">
        <f t="shared" si="238"/>
        <v>0.12822394137586982</v>
      </c>
      <c r="O653" s="76">
        <f t="shared" si="238"/>
        <v>0.12939286573079734</v>
      </c>
      <c r="P653" s="76">
        <f t="shared" si="238"/>
        <v>0.29945791204923283</v>
      </c>
      <c r="Q653" s="76">
        <f t="shared" si="238"/>
        <v>3.670211917468523E-2</v>
      </c>
      <c r="R653" s="77">
        <f t="shared" si="238"/>
        <v>5.1493040817477906E-4</v>
      </c>
      <c r="S653" s="78">
        <f>SUM(L653:R653)</f>
        <v>1.0000000000000002</v>
      </c>
      <c r="U653" s="131"/>
      <c r="V653" s="139"/>
      <c r="W653" s="139"/>
      <c r="X653" s="139"/>
      <c r="Y653" s="139"/>
      <c r="Z653" s="139"/>
      <c r="AA653" s="139"/>
      <c r="AB653" s="139"/>
      <c r="AC653" s="139"/>
      <c r="AD653" s="139"/>
      <c r="AE653" s="139"/>
      <c r="AF653" s="139"/>
      <c r="AG653" s="139"/>
      <c r="AH653" s="139"/>
      <c r="AI653" s="140"/>
      <c r="AJ653" s="131"/>
      <c r="AK653" s="131"/>
      <c r="AL653" s="131"/>
      <c r="AM653" s="131"/>
      <c r="AN653" s="131"/>
      <c r="AO653" s="131"/>
      <c r="AP653" s="131"/>
      <c r="BA653" s="189"/>
      <c r="BR653" s="189"/>
    </row>
    <row r="654" spans="1:70">
      <c r="A654" s="218"/>
      <c r="B654" s="218"/>
      <c r="C654" s="218"/>
      <c r="D654" s="218"/>
      <c r="E654" s="218"/>
      <c r="F654" s="218"/>
      <c r="G654" s="218"/>
      <c r="H654" s="218"/>
      <c r="I654" s="218"/>
      <c r="K654" s="218"/>
      <c r="L654" s="218"/>
      <c r="M654" s="218"/>
      <c r="N654" s="218"/>
      <c r="O654" s="218"/>
      <c r="P654" s="218"/>
      <c r="Q654" s="218"/>
      <c r="R654" s="218"/>
      <c r="S654" s="21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sqref="A1:I3"/>
    </sheetView>
  </sheetViews>
  <sheetFormatPr baseColWidth="10" defaultRowHeight="14.25"/>
  <cols>
    <col min="1" max="1" width="42.625" style="131" customWidth="1"/>
    <col min="2" max="9" width="16.625" style="139" customWidth="1"/>
    <col min="10" max="10" width="11.625" style="131" customWidth="1"/>
    <col min="11" max="11" width="42.625" style="131" customWidth="1"/>
    <col min="12" max="19" width="16.625" style="139" customWidth="1"/>
    <col min="20" max="20" width="11.625" style="131" customWidth="1"/>
    <col min="21" max="21" width="41" style="131" customWidth="1"/>
    <col min="22" max="23" width="16.625" style="139" customWidth="1"/>
    <col min="24" max="24" width="23.5" style="139" customWidth="1"/>
    <col min="25" max="26" width="16.625" style="139" customWidth="1"/>
    <col min="27" max="27" width="20.5" style="139" customWidth="1"/>
    <col min="28" max="31" width="16.625" style="139" customWidth="1"/>
    <col min="32" max="32" width="21.5" style="139" customWidth="1"/>
    <col min="33" max="34" width="16.625" style="139" customWidth="1"/>
    <col min="35" max="35" width="16.625" style="140" customWidth="1"/>
    <col min="36" max="42" width="16.625" style="131" customWidth="1"/>
    <col min="43" max="50" width="8.625" style="131" customWidth="1"/>
    <col min="51" max="51" width="11" style="131"/>
    <col min="52" max="52" width="22.25" style="131" customWidth="1"/>
    <col min="53" max="53" width="3" style="132" customWidth="1"/>
    <col min="54" max="66" width="8.625" style="131" customWidth="1"/>
    <col min="67" max="68" width="11" style="131"/>
    <col min="69" max="69" width="25.625" style="131" customWidth="1"/>
    <col min="70" max="70" width="4.375" style="132" customWidth="1"/>
    <col min="71" max="84" width="8.625" style="131" customWidth="1"/>
    <col min="85" max="85" width="11" style="2" customWidth="1"/>
    <col min="86" max="88" width="11" style="131"/>
    <col min="89" max="101" width="8.625" style="131" customWidth="1"/>
    <col min="102" max="16384" width="11" style="131"/>
  </cols>
  <sheetData>
    <row r="1" spans="1:85" ht="15" customHeight="1" thickTop="1">
      <c r="A1" s="338" t="s">
        <v>148</v>
      </c>
      <c r="B1" s="339"/>
      <c r="C1" s="339"/>
      <c r="D1" s="339"/>
      <c r="E1" s="339"/>
      <c r="F1" s="339"/>
      <c r="G1" s="339"/>
      <c r="H1" s="339"/>
      <c r="I1" s="340"/>
      <c r="K1" s="347" t="s">
        <v>149</v>
      </c>
      <c r="L1" s="348"/>
      <c r="M1" s="348"/>
      <c r="N1" s="348"/>
      <c r="O1" s="348"/>
      <c r="P1" s="348"/>
      <c r="Q1" s="348"/>
      <c r="R1" s="348"/>
      <c r="S1" s="349"/>
      <c r="U1" s="356" t="s">
        <v>150</v>
      </c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8"/>
    </row>
    <row r="2" spans="1:85" ht="14.25" customHeight="1">
      <c r="A2" s="341"/>
      <c r="B2" s="342"/>
      <c r="C2" s="342"/>
      <c r="D2" s="342"/>
      <c r="E2" s="342"/>
      <c r="F2" s="342"/>
      <c r="G2" s="342"/>
      <c r="H2" s="342"/>
      <c r="I2" s="343"/>
      <c r="K2" s="350"/>
      <c r="L2" s="351"/>
      <c r="M2" s="351"/>
      <c r="N2" s="351"/>
      <c r="O2" s="351"/>
      <c r="P2" s="351"/>
      <c r="Q2" s="351"/>
      <c r="R2" s="351"/>
      <c r="S2" s="352"/>
      <c r="U2" s="359"/>
      <c r="V2" s="360"/>
      <c r="W2" s="360"/>
      <c r="X2" s="360"/>
      <c r="Y2" s="360"/>
      <c r="Z2" s="360"/>
      <c r="AA2" s="360"/>
      <c r="AB2" s="360"/>
      <c r="AC2" s="360"/>
      <c r="AD2" s="360"/>
      <c r="AE2" s="360"/>
      <c r="AF2" s="360"/>
      <c r="AG2" s="360"/>
      <c r="AH2" s="360"/>
      <c r="AI2" s="361"/>
    </row>
    <row r="3" spans="1:85" ht="15" customHeight="1" thickBot="1">
      <c r="A3" s="344"/>
      <c r="B3" s="345"/>
      <c r="C3" s="345"/>
      <c r="D3" s="345"/>
      <c r="E3" s="345"/>
      <c r="F3" s="345"/>
      <c r="G3" s="345"/>
      <c r="H3" s="345"/>
      <c r="I3" s="346"/>
      <c r="K3" s="353"/>
      <c r="L3" s="354"/>
      <c r="M3" s="354"/>
      <c r="N3" s="354"/>
      <c r="O3" s="354"/>
      <c r="P3" s="354"/>
      <c r="Q3" s="354"/>
      <c r="R3" s="354"/>
      <c r="S3" s="355"/>
      <c r="U3" s="362"/>
      <c r="V3" s="363"/>
      <c r="W3" s="363"/>
      <c r="X3" s="363"/>
      <c r="Y3" s="363"/>
      <c r="Z3" s="363"/>
      <c r="AA3" s="363"/>
      <c r="AB3" s="363"/>
      <c r="AC3" s="363"/>
      <c r="AD3" s="363"/>
      <c r="AE3" s="363"/>
      <c r="AF3" s="363"/>
      <c r="AG3" s="363"/>
      <c r="AH3" s="363"/>
      <c r="AI3" s="364"/>
    </row>
    <row r="4" spans="1:85" ht="15" customHeight="1" thickTop="1" thickBot="1">
      <c r="A4" s="133"/>
      <c r="B4" s="133"/>
      <c r="C4" s="133"/>
      <c r="D4" s="133"/>
      <c r="E4" s="133"/>
      <c r="F4" s="133"/>
      <c r="G4" s="133"/>
      <c r="H4" s="133"/>
      <c r="I4" s="133"/>
      <c r="K4" s="133"/>
      <c r="L4" s="133"/>
      <c r="M4" s="133"/>
      <c r="N4" s="133"/>
      <c r="O4" s="133"/>
      <c r="P4" s="133"/>
      <c r="Q4" s="133"/>
      <c r="R4" s="133"/>
      <c r="S4" s="133"/>
      <c r="U4" s="134"/>
      <c r="V4" s="134"/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34"/>
      <c r="AI4" s="134"/>
    </row>
    <row r="5" spans="1:85" ht="28.5">
      <c r="A5" s="365" t="s">
        <v>101</v>
      </c>
      <c r="B5" s="135" t="s">
        <v>0</v>
      </c>
      <c r="C5" s="135" t="s">
        <v>1</v>
      </c>
      <c r="D5" s="135" t="s">
        <v>2</v>
      </c>
      <c r="E5" s="135" t="s">
        <v>3</v>
      </c>
      <c r="F5" s="135" t="s">
        <v>27</v>
      </c>
      <c r="G5" s="135" t="s">
        <v>4</v>
      </c>
      <c r="H5" s="135" t="s">
        <v>5</v>
      </c>
      <c r="I5" s="136" t="s">
        <v>6</v>
      </c>
      <c r="K5" s="367" t="s">
        <v>101</v>
      </c>
      <c r="L5" s="137" t="s">
        <v>0</v>
      </c>
      <c r="M5" s="137" t="s">
        <v>1</v>
      </c>
      <c r="N5" s="137" t="s">
        <v>2</v>
      </c>
      <c r="O5" s="137" t="s">
        <v>3</v>
      </c>
      <c r="P5" s="137" t="s">
        <v>27</v>
      </c>
      <c r="Q5" s="137" t="s">
        <v>4</v>
      </c>
      <c r="R5" s="137" t="s">
        <v>5</v>
      </c>
      <c r="S5" s="138" t="s">
        <v>6</v>
      </c>
      <c r="U5" s="139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40"/>
      <c r="AJ5" s="140"/>
      <c r="AR5" s="132"/>
      <c r="BA5" s="131"/>
      <c r="BI5" s="132"/>
      <c r="BR5" s="131"/>
      <c r="BX5" s="2"/>
      <c r="CG5" s="131"/>
    </row>
    <row r="6" spans="1:85" ht="15">
      <c r="A6" s="366" t="s">
        <v>99</v>
      </c>
      <c r="B6" s="294" t="s">
        <v>109</v>
      </c>
      <c r="C6" s="295"/>
      <c r="D6" s="295"/>
      <c r="E6" s="295"/>
      <c r="F6" s="295"/>
      <c r="G6" s="295"/>
      <c r="H6" s="295"/>
      <c r="I6" s="296"/>
      <c r="K6" s="368" t="s">
        <v>99</v>
      </c>
      <c r="L6" s="297" t="s">
        <v>109</v>
      </c>
      <c r="M6" s="298"/>
      <c r="N6" s="298"/>
      <c r="O6" s="298"/>
      <c r="P6" s="298"/>
      <c r="Q6" s="298"/>
      <c r="R6" s="298"/>
      <c r="S6" s="299"/>
      <c r="U6" s="139"/>
      <c r="X6" s="131"/>
      <c r="Y6" s="131"/>
      <c r="Z6" s="131"/>
      <c r="AA6" s="131"/>
      <c r="AB6" s="131"/>
      <c r="AC6" s="131"/>
      <c r="AD6" s="131"/>
      <c r="AE6" s="131"/>
      <c r="AF6" s="131"/>
      <c r="AG6" s="131"/>
      <c r="AH6" s="140"/>
      <c r="AJ6" s="140"/>
      <c r="AR6" s="132"/>
      <c r="BA6" s="131"/>
      <c r="BI6" s="132"/>
      <c r="BR6" s="131"/>
      <c r="BX6" s="2"/>
      <c r="CG6" s="131"/>
    </row>
    <row r="7" spans="1:85" ht="15">
      <c r="A7" s="141" t="s">
        <v>7</v>
      </c>
      <c r="B7" s="42">
        <f>B33+B85</f>
        <v>2.2283526933751667</v>
      </c>
      <c r="C7" s="42">
        <f t="shared" ref="C7:E7" si="0">C33+C85</f>
        <v>0</v>
      </c>
      <c r="D7" s="42">
        <f t="shared" si="0"/>
        <v>6.2054010365959677E-5</v>
      </c>
      <c r="E7" s="42">
        <f t="shared" si="0"/>
        <v>0</v>
      </c>
      <c r="F7" s="142">
        <f>F59+F85</f>
        <v>5.1075830356998074E-3</v>
      </c>
      <c r="G7" s="42">
        <f t="shared" ref="G7:H22" si="1">G33+G85</f>
        <v>0</v>
      </c>
      <c r="H7" s="42">
        <f t="shared" si="1"/>
        <v>0</v>
      </c>
      <c r="I7" s="144">
        <f>SUM(B7:H7)</f>
        <v>2.2335223304212324</v>
      </c>
      <c r="J7" s="139"/>
      <c r="K7" s="145" t="s">
        <v>7</v>
      </c>
      <c r="L7" s="42">
        <f>L33+L85</f>
        <v>2.2283526933751667</v>
      </c>
      <c r="M7" s="42">
        <f t="shared" ref="M7:O7" si="2">M33+M85</f>
        <v>0</v>
      </c>
      <c r="N7" s="42">
        <f t="shared" si="2"/>
        <v>6.2054010365959677E-5</v>
      </c>
      <c r="O7" s="42">
        <f t="shared" si="2"/>
        <v>0</v>
      </c>
      <c r="P7" s="45">
        <f>P59+P85+P33</f>
        <v>5.1075830356998074E-3</v>
      </c>
      <c r="Q7" s="42">
        <f t="shared" ref="Q7:R22" si="3">Q33+Q85</f>
        <v>0</v>
      </c>
      <c r="R7" s="42">
        <f t="shared" si="3"/>
        <v>0</v>
      </c>
      <c r="S7" s="148">
        <f>SUM(L7:R7)</f>
        <v>2.2335223304212324</v>
      </c>
      <c r="T7" s="139" t="str">
        <f>IF(ABS(S7-I7)&gt;0.01,S7-I7,"")</f>
        <v/>
      </c>
      <c r="U7" s="139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40"/>
      <c r="AJ7" s="140"/>
      <c r="AR7" s="132"/>
      <c r="BA7" s="131"/>
      <c r="BI7" s="132"/>
      <c r="BR7" s="131"/>
      <c r="BX7" s="2"/>
      <c r="CG7" s="131"/>
    </row>
    <row r="8" spans="1:85" ht="15">
      <c r="A8" s="149" t="s">
        <v>8</v>
      </c>
      <c r="B8" s="48">
        <f t="shared" ref="B8:E23" si="4">B34+B86</f>
        <v>3.3361401941900972</v>
      </c>
      <c r="C8" s="48">
        <f t="shared" si="4"/>
        <v>0</v>
      </c>
      <c r="D8" s="48">
        <f t="shared" si="4"/>
        <v>0.48850478469939052</v>
      </c>
      <c r="E8" s="48">
        <f t="shared" si="4"/>
        <v>0</v>
      </c>
      <c r="F8" s="150">
        <f t="shared" ref="F8:F27" si="5">F60+F86</f>
        <v>0</v>
      </c>
      <c r="G8" s="48">
        <f t="shared" si="1"/>
        <v>0</v>
      </c>
      <c r="H8" s="48">
        <f t="shared" si="1"/>
        <v>0</v>
      </c>
      <c r="I8" s="152">
        <f t="shared" ref="I8:I27" si="6">SUM(B8:H8)</f>
        <v>3.8246449788894878</v>
      </c>
      <c r="J8" s="139"/>
      <c r="K8" s="153" t="s">
        <v>8</v>
      </c>
      <c r="L8" s="51">
        <f t="shared" ref="L8:O23" si="7">L34+L86</f>
        <v>3.3361401941900972</v>
      </c>
      <c r="M8" s="51">
        <f t="shared" si="7"/>
        <v>0</v>
      </c>
      <c r="N8" s="51">
        <f t="shared" si="7"/>
        <v>0.48850478469939052</v>
      </c>
      <c r="O8" s="51">
        <f t="shared" si="7"/>
        <v>0</v>
      </c>
      <c r="P8" s="51">
        <f t="shared" ref="P8:P27" si="8">P60+P86+P34</f>
        <v>0</v>
      </c>
      <c r="Q8" s="51">
        <f t="shared" si="3"/>
        <v>0</v>
      </c>
      <c r="R8" s="51">
        <f t="shared" si="3"/>
        <v>0</v>
      </c>
      <c r="S8" s="156">
        <f t="shared" ref="S8:S27" si="9">SUM(L8:R8)</f>
        <v>3.8246449788894878</v>
      </c>
      <c r="T8" s="139" t="str">
        <f t="shared" ref="T8:T24" si="10">IF(ABS(S8-I8)&gt;0.01,S8-I8,"")</f>
        <v/>
      </c>
      <c r="U8" s="139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40"/>
      <c r="AJ8" s="140"/>
      <c r="AR8" s="132"/>
      <c r="BA8" s="131"/>
      <c r="BI8" s="132"/>
      <c r="BR8" s="131"/>
      <c r="BX8" s="2"/>
      <c r="CG8" s="131"/>
    </row>
    <row r="9" spans="1:85" ht="15">
      <c r="A9" s="157" t="s">
        <v>10</v>
      </c>
      <c r="B9" s="45">
        <f t="shared" si="4"/>
        <v>4.2243695880713448</v>
      </c>
      <c r="C9" s="45">
        <f t="shared" si="4"/>
        <v>0</v>
      </c>
      <c r="D9" s="45">
        <f t="shared" si="4"/>
        <v>0.21473052531460304</v>
      </c>
      <c r="E9" s="45">
        <f t="shared" si="4"/>
        <v>0</v>
      </c>
      <c r="F9" s="146">
        <f t="shared" si="5"/>
        <v>0</v>
      </c>
      <c r="G9" s="45">
        <f t="shared" si="1"/>
        <v>0</v>
      </c>
      <c r="H9" s="45">
        <f t="shared" si="1"/>
        <v>0</v>
      </c>
      <c r="I9" s="144">
        <f t="shared" si="6"/>
        <v>4.4391001133859476</v>
      </c>
      <c r="J9" s="139"/>
      <c r="K9" s="145" t="s">
        <v>10</v>
      </c>
      <c r="L9" s="45">
        <f t="shared" si="7"/>
        <v>4.2243695880713448</v>
      </c>
      <c r="M9" s="45">
        <f t="shared" si="7"/>
        <v>0</v>
      </c>
      <c r="N9" s="45">
        <f t="shared" si="7"/>
        <v>0.21473052531460304</v>
      </c>
      <c r="O9" s="45">
        <f t="shared" si="7"/>
        <v>0</v>
      </c>
      <c r="P9" s="45">
        <f t="shared" si="8"/>
        <v>0</v>
      </c>
      <c r="Q9" s="45">
        <f t="shared" si="3"/>
        <v>0</v>
      </c>
      <c r="R9" s="45">
        <f t="shared" si="3"/>
        <v>0</v>
      </c>
      <c r="S9" s="148">
        <f t="shared" si="9"/>
        <v>4.4391001133859476</v>
      </c>
      <c r="T9" s="139" t="str">
        <f t="shared" si="10"/>
        <v/>
      </c>
      <c r="U9" s="139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40"/>
      <c r="AJ9" s="140"/>
      <c r="AR9" s="132"/>
      <c r="BA9" s="131"/>
      <c r="BI9" s="132"/>
      <c r="BR9" s="131"/>
      <c r="BX9" s="2"/>
      <c r="CG9" s="131"/>
    </row>
    <row r="10" spans="1:85" ht="15">
      <c r="A10" s="149" t="s">
        <v>53</v>
      </c>
      <c r="B10" s="48">
        <f t="shared" si="4"/>
        <v>0</v>
      </c>
      <c r="C10" s="48">
        <f t="shared" si="4"/>
        <v>0</v>
      </c>
      <c r="D10" s="48">
        <f t="shared" si="4"/>
        <v>0</v>
      </c>
      <c r="E10" s="48">
        <f t="shared" si="4"/>
        <v>0</v>
      </c>
      <c r="F10" s="150">
        <f t="shared" si="5"/>
        <v>0</v>
      </c>
      <c r="G10" s="48">
        <f t="shared" si="1"/>
        <v>0</v>
      </c>
      <c r="H10" s="48">
        <f t="shared" si="1"/>
        <v>0</v>
      </c>
      <c r="I10" s="152">
        <f t="shared" si="6"/>
        <v>0</v>
      </c>
      <c r="J10" s="139"/>
      <c r="K10" s="153" t="s">
        <v>53</v>
      </c>
      <c r="L10" s="51">
        <f t="shared" si="7"/>
        <v>0</v>
      </c>
      <c r="M10" s="51">
        <f t="shared" si="7"/>
        <v>0</v>
      </c>
      <c r="N10" s="51">
        <f t="shared" si="7"/>
        <v>0</v>
      </c>
      <c r="O10" s="51">
        <f t="shared" si="7"/>
        <v>0</v>
      </c>
      <c r="P10" s="51">
        <f t="shared" si="8"/>
        <v>0</v>
      </c>
      <c r="Q10" s="51">
        <f t="shared" si="3"/>
        <v>0</v>
      </c>
      <c r="R10" s="51">
        <f t="shared" si="3"/>
        <v>0</v>
      </c>
      <c r="S10" s="156">
        <f t="shared" si="9"/>
        <v>0</v>
      </c>
      <c r="T10" s="139" t="str">
        <f t="shared" si="10"/>
        <v/>
      </c>
      <c r="U10" s="139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40"/>
      <c r="AJ10" s="140"/>
      <c r="AR10" s="132"/>
      <c r="BA10" s="131"/>
      <c r="BI10" s="132"/>
      <c r="BR10" s="131"/>
      <c r="BX10" s="2"/>
      <c r="CG10" s="131"/>
    </row>
    <row r="11" spans="1:85" ht="15">
      <c r="A11" s="157" t="s">
        <v>16</v>
      </c>
      <c r="B11" s="45">
        <f t="shared" si="4"/>
        <v>104.29739025402075</v>
      </c>
      <c r="C11" s="45">
        <f t="shared" si="4"/>
        <v>42.015218932666542</v>
      </c>
      <c r="D11" s="45">
        <f t="shared" si="4"/>
        <v>44.799126752577571</v>
      </c>
      <c r="E11" s="45">
        <f t="shared" si="4"/>
        <v>1.0215184768362295</v>
      </c>
      <c r="F11" s="146">
        <f t="shared" si="5"/>
        <v>0</v>
      </c>
      <c r="G11" s="45">
        <f t="shared" si="1"/>
        <v>0</v>
      </c>
      <c r="H11" s="45">
        <f t="shared" si="1"/>
        <v>0</v>
      </c>
      <c r="I11" s="144">
        <f t="shared" si="6"/>
        <v>192.1332544161011</v>
      </c>
      <c r="J11" s="139"/>
      <c r="K11" s="145" t="s">
        <v>16</v>
      </c>
      <c r="L11" s="45">
        <f t="shared" si="7"/>
        <v>104.29739025402075</v>
      </c>
      <c r="M11" s="45">
        <f t="shared" si="7"/>
        <v>42.015218932666542</v>
      </c>
      <c r="N11" s="45">
        <f t="shared" si="7"/>
        <v>44.799126752577571</v>
      </c>
      <c r="O11" s="45">
        <f t="shared" si="7"/>
        <v>1.0215184768362295</v>
      </c>
      <c r="P11" s="45">
        <f t="shared" si="8"/>
        <v>0</v>
      </c>
      <c r="Q11" s="45">
        <f t="shared" si="3"/>
        <v>0</v>
      </c>
      <c r="R11" s="45">
        <f t="shared" si="3"/>
        <v>0</v>
      </c>
      <c r="S11" s="148">
        <f t="shared" si="9"/>
        <v>192.1332544161011</v>
      </c>
      <c r="T11" s="139" t="str">
        <f t="shared" si="10"/>
        <v/>
      </c>
      <c r="U11" s="139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40"/>
      <c r="AJ11" s="140"/>
      <c r="AR11" s="132"/>
      <c r="BA11" s="131"/>
      <c r="BI11" s="132"/>
      <c r="BR11" s="131"/>
      <c r="BX11" s="2"/>
      <c r="CG11" s="131"/>
    </row>
    <row r="12" spans="1:85" ht="15">
      <c r="A12" s="149" t="s">
        <v>15</v>
      </c>
      <c r="B12" s="48">
        <f t="shared" si="4"/>
        <v>2391.2051840273007</v>
      </c>
      <c r="C12" s="48">
        <f t="shared" si="4"/>
        <v>3.7736691403812008</v>
      </c>
      <c r="D12" s="48">
        <f t="shared" si="4"/>
        <v>197.80263729809178</v>
      </c>
      <c r="E12" s="48">
        <f t="shared" si="4"/>
        <v>0</v>
      </c>
      <c r="F12" s="150">
        <f t="shared" si="5"/>
        <v>0</v>
      </c>
      <c r="G12" s="48">
        <f t="shared" si="1"/>
        <v>0</v>
      </c>
      <c r="H12" s="48">
        <f t="shared" si="1"/>
        <v>0</v>
      </c>
      <c r="I12" s="152">
        <f t="shared" si="6"/>
        <v>2592.7814904657735</v>
      </c>
      <c r="J12" s="139"/>
      <c r="K12" s="153" t="s">
        <v>15</v>
      </c>
      <c r="L12" s="51">
        <f t="shared" si="7"/>
        <v>2391.2051840273007</v>
      </c>
      <c r="M12" s="51">
        <f t="shared" si="7"/>
        <v>3.7736691403812008</v>
      </c>
      <c r="N12" s="51">
        <f t="shared" si="7"/>
        <v>197.80263729809178</v>
      </c>
      <c r="O12" s="51">
        <f t="shared" si="7"/>
        <v>0</v>
      </c>
      <c r="P12" s="51">
        <f t="shared" si="8"/>
        <v>0</v>
      </c>
      <c r="Q12" s="51">
        <f t="shared" si="3"/>
        <v>0</v>
      </c>
      <c r="R12" s="51">
        <f t="shared" si="3"/>
        <v>0</v>
      </c>
      <c r="S12" s="156">
        <f t="shared" si="9"/>
        <v>2592.7814904657735</v>
      </c>
      <c r="T12" s="139" t="str">
        <f t="shared" si="10"/>
        <v/>
      </c>
      <c r="U12" s="139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40"/>
      <c r="AJ12" s="140"/>
      <c r="AR12" s="132"/>
      <c r="BA12" s="131"/>
      <c r="BI12" s="132"/>
      <c r="BR12" s="131"/>
      <c r="BX12" s="2"/>
      <c r="CG12" s="131"/>
    </row>
    <row r="13" spans="1:85" ht="15">
      <c r="A13" s="157" t="s">
        <v>55</v>
      </c>
      <c r="B13" s="45">
        <f t="shared" si="4"/>
        <v>0</v>
      </c>
      <c r="C13" s="45">
        <f t="shared" si="4"/>
        <v>9.0313007081998783E-2</v>
      </c>
      <c r="D13" s="45">
        <f t="shared" si="4"/>
        <v>0.11305160368677741</v>
      </c>
      <c r="E13" s="45">
        <f t="shared" si="4"/>
        <v>460.21637341695475</v>
      </c>
      <c r="F13" s="146">
        <f t="shared" si="5"/>
        <v>9830.4313079395943</v>
      </c>
      <c r="G13" s="45">
        <f t="shared" si="1"/>
        <v>0</v>
      </c>
      <c r="H13" s="45">
        <f t="shared" si="1"/>
        <v>0</v>
      </c>
      <c r="I13" s="144">
        <f t="shared" si="6"/>
        <v>10290.851045967318</v>
      </c>
      <c r="J13" s="139"/>
      <c r="K13" s="159" t="s">
        <v>55</v>
      </c>
      <c r="L13" s="45">
        <f t="shared" si="7"/>
        <v>0</v>
      </c>
      <c r="M13" s="45">
        <f t="shared" si="7"/>
        <v>9.0313007081998783E-2</v>
      </c>
      <c r="N13" s="45">
        <f t="shared" si="7"/>
        <v>0.11305160368677741</v>
      </c>
      <c r="O13" s="45">
        <f t="shared" si="7"/>
        <v>460.21637341695475</v>
      </c>
      <c r="P13" s="45">
        <f t="shared" si="8"/>
        <v>9830.4313079395943</v>
      </c>
      <c r="Q13" s="45">
        <f t="shared" si="3"/>
        <v>0</v>
      </c>
      <c r="R13" s="45">
        <f t="shared" si="3"/>
        <v>0</v>
      </c>
      <c r="S13" s="148">
        <f t="shared" si="9"/>
        <v>10290.851045967318</v>
      </c>
      <c r="T13" s="139" t="str">
        <f t="shared" si="10"/>
        <v/>
      </c>
      <c r="U13" s="139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40"/>
      <c r="AJ13" s="140"/>
      <c r="AR13" s="132"/>
      <c r="BA13" s="131"/>
      <c r="BI13" s="132"/>
      <c r="BR13" s="131"/>
      <c r="BX13" s="2"/>
      <c r="CG13" s="131"/>
    </row>
    <row r="14" spans="1:85" ht="15">
      <c r="A14" s="149" t="s">
        <v>12</v>
      </c>
      <c r="B14" s="48">
        <f t="shared" si="4"/>
        <v>0</v>
      </c>
      <c r="C14" s="48">
        <f t="shared" si="4"/>
        <v>0</v>
      </c>
      <c r="D14" s="48">
        <f t="shared" si="4"/>
        <v>0.1649688331753722</v>
      </c>
      <c r="E14" s="48">
        <f t="shared" si="4"/>
        <v>15.419446646104408</v>
      </c>
      <c r="F14" s="150">
        <f t="shared" si="5"/>
        <v>2904.2634146557839</v>
      </c>
      <c r="G14" s="48">
        <f t="shared" si="1"/>
        <v>0</v>
      </c>
      <c r="H14" s="48">
        <f t="shared" si="1"/>
        <v>0</v>
      </c>
      <c r="I14" s="152">
        <f t="shared" si="6"/>
        <v>2919.8478301350638</v>
      </c>
      <c r="J14" s="139"/>
      <c r="K14" s="153" t="s">
        <v>12</v>
      </c>
      <c r="L14" s="51">
        <f t="shared" si="7"/>
        <v>0</v>
      </c>
      <c r="M14" s="51">
        <f t="shared" si="7"/>
        <v>0</v>
      </c>
      <c r="N14" s="51">
        <f t="shared" si="7"/>
        <v>0.1649688331753722</v>
      </c>
      <c r="O14" s="51">
        <f t="shared" si="7"/>
        <v>15.419446646104408</v>
      </c>
      <c r="P14" s="51">
        <f t="shared" si="8"/>
        <v>2904.2634146557839</v>
      </c>
      <c r="Q14" s="51">
        <f t="shared" si="3"/>
        <v>0</v>
      </c>
      <c r="R14" s="51">
        <f t="shared" si="3"/>
        <v>0</v>
      </c>
      <c r="S14" s="156">
        <f t="shared" si="9"/>
        <v>2919.8478301350638</v>
      </c>
      <c r="T14" s="139" t="str">
        <f t="shared" si="10"/>
        <v/>
      </c>
      <c r="U14" s="139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40"/>
      <c r="AJ14" s="140"/>
      <c r="AR14" s="132"/>
      <c r="BA14" s="131"/>
      <c r="BI14" s="132"/>
      <c r="BR14" s="131"/>
      <c r="BX14" s="2"/>
      <c r="CG14" s="131"/>
    </row>
    <row r="15" spans="1:85" ht="15">
      <c r="A15" s="157" t="s">
        <v>56</v>
      </c>
      <c r="B15" s="45">
        <f t="shared" si="4"/>
        <v>0</v>
      </c>
      <c r="C15" s="45">
        <f t="shared" si="4"/>
        <v>0</v>
      </c>
      <c r="D15" s="45">
        <f t="shared" si="4"/>
        <v>0</v>
      </c>
      <c r="E15" s="45">
        <f t="shared" si="4"/>
        <v>0</v>
      </c>
      <c r="F15" s="146">
        <f t="shared" si="5"/>
        <v>35.857559237395868</v>
      </c>
      <c r="G15" s="45">
        <f t="shared" si="1"/>
        <v>0</v>
      </c>
      <c r="H15" s="45">
        <f t="shared" si="1"/>
        <v>0</v>
      </c>
      <c r="I15" s="144">
        <f t="shared" si="6"/>
        <v>35.857559237395868</v>
      </c>
      <c r="J15" s="139"/>
      <c r="K15" s="159" t="s">
        <v>56</v>
      </c>
      <c r="L15" s="45">
        <f t="shared" si="7"/>
        <v>0</v>
      </c>
      <c r="M15" s="45">
        <f t="shared" si="7"/>
        <v>0</v>
      </c>
      <c r="N15" s="45">
        <f t="shared" si="7"/>
        <v>0</v>
      </c>
      <c r="O15" s="45">
        <f t="shared" si="7"/>
        <v>0</v>
      </c>
      <c r="P15" s="45">
        <f t="shared" si="8"/>
        <v>35.857559237395868</v>
      </c>
      <c r="Q15" s="45">
        <f t="shared" si="3"/>
        <v>0</v>
      </c>
      <c r="R15" s="45">
        <f t="shared" si="3"/>
        <v>0</v>
      </c>
      <c r="S15" s="148">
        <f t="shared" si="9"/>
        <v>35.857559237395868</v>
      </c>
      <c r="T15" s="139" t="str">
        <f t="shared" si="10"/>
        <v/>
      </c>
      <c r="U15" s="139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40"/>
      <c r="AJ15" s="140"/>
      <c r="AR15" s="132"/>
      <c r="BA15" s="131"/>
      <c r="BI15" s="132"/>
      <c r="BR15" s="131"/>
      <c r="BX15" s="2"/>
      <c r="CG15" s="131"/>
    </row>
    <row r="16" spans="1:85" ht="15">
      <c r="A16" s="149" t="s">
        <v>17</v>
      </c>
      <c r="B16" s="48">
        <f t="shared" si="4"/>
        <v>30.742014736267347</v>
      </c>
      <c r="C16" s="48">
        <f t="shared" si="4"/>
        <v>0.27566485209292607</v>
      </c>
      <c r="D16" s="48">
        <f t="shared" si="4"/>
        <v>24.982328501040477</v>
      </c>
      <c r="E16" s="48">
        <f t="shared" si="4"/>
        <v>5.0732533280600514</v>
      </c>
      <c r="F16" s="150">
        <f t="shared" si="5"/>
        <v>4.1348398400921207</v>
      </c>
      <c r="G16" s="48">
        <f t="shared" si="1"/>
        <v>0</v>
      </c>
      <c r="H16" s="48">
        <f t="shared" si="1"/>
        <v>0</v>
      </c>
      <c r="I16" s="152">
        <f t="shared" si="6"/>
        <v>65.208101257552926</v>
      </c>
      <c r="J16" s="139"/>
      <c r="K16" s="153" t="s">
        <v>17</v>
      </c>
      <c r="L16" s="51">
        <f t="shared" si="7"/>
        <v>30.742014736267347</v>
      </c>
      <c r="M16" s="51">
        <f t="shared" si="7"/>
        <v>0.27566485209292607</v>
      </c>
      <c r="N16" s="51">
        <f t="shared" si="7"/>
        <v>24.982328501040477</v>
      </c>
      <c r="O16" s="51">
        <f t="shared" si="7"/>
        <v>5.0732533280600514</v>
      </c>
      <c r="P16" s="51">
        <f t="shared" si="8"/>
        <v>4.1348398400921207</v>
      </c>
      <c r="Q16" s="51">
        <f t="shared" si="3"/>
        <v>0</v>
      </c>
      <c r="R16" s="51">
        <f t="shared" si="3"/>
        <v>0</v>
      </c>
      <c r="S16" s="156">
        <f t="shared" si="9"/>
        <v>65.208101257552926</v>
      </c>
      <c r="T16" s="139" t="str">
        <f t="shared" si="10"/>
        <v/>
      </c>
      <c r="U16" s="139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40"/>
      <c r="AJ16" s="140"/>
      <c r="AR16" s="132"/>
      <c r="BA16" s="131"/>
      <c r="BI16" s="132"/>
      <c r="BR16" s="131"/>
      <c r="BX16" s="2"/>
      <c r="CG16" s="131"/>
    </row>
    <row r="17" spans="1:85" ht="15">
      <c r="A17" s="157" t="s">
        <v>141</v>
      </c>
      <c r="B17" s="45">
        <f t="shared" si="4"/>
        <v>3799.1217376489967</v>
      </c>
      <c r="C17" s="45">
        <f t="shared" si="4"/>
        <v>1649.5359814446206</v>
      </c>
      <c r="D17" s="45">
        <f t="shared" si="4"/>
        <v>1623.1210229289172</v>
      </c>
      <c r="E17" s="45">
        <f t="shared" si="4"/>
        <v>142.56748408953015</v>
      </c>
      <c r="F17" s="146">
        <f t="shared" si="5"/>
        <v>43.032397791778074</v>
      </c>
      <c r="G17" s="45">
        <f t="shared" si="1"/>
        <v>3.4108930306296421E-2</v>
      </c>
      <c r="H17" s="45">
        <f t="shared" si="1"/>
        <v>0</v>
      </c>
      <c r="I17" s="144">
        <f t="shared" si="6"/>
        <v>7257.4127328341483</v>
      </c>
      <c r="J17" s="139"/>
      <c r="K17" s="159" t="s">
        <v>141</v>
      </c>
      <c r="L17" s="45">
        <f t="shared" si="7"/>
        <v>3799.1217376489967</v>
      </c>
      <c r="M17" s="45">
        <f t="shared" si="7"/>
        <v>1649.5359814446206</v>
      </c>
      <c r="N17" s="45">
        <f t="shared" si="7"/>
        <v>1623.1210229289172</v>
      </c>
      <c r="O17" s="45">
        <f t="shared" si="7"/>
        <v>142.56748408953015</v>
      </c>
      <c r="P17" s="45">
        <f t="shared" si="8"/>
        <v>43.032397791778074</v>
      </c>
      <c r="Q17" s="45">
        <f t="shared" si="3"/>
        <v>3.4108930306296421E-2</v>
      </c>
      <c r="R17" s="45">
        <f t="shared" si="3"/>
        <v>0</v>
      </c>
      <c r="S17" s="148">
        <f t="shared" si="9"/>
        <v>7257.4127328341483</v>
      </c>
      <c r="T17" s="139" t="str">
        <f t="shared" si="10"/>
        <v/>
      </c>
      <c r="U17" s="139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40"/>
      <c r="AJ17" s="140"/>
      <c r="AR17" s="132"/>
      <c r="BA17" s="131"/>
      <c r="BI17" s="132"/>
      <c r="BR17" s="131"/>
      <c r="BX17" s="2"/>
      <c r="CG17" s="131"/>
    </row>
    <row r="18" spans="1:85" ht="15">
      <c r="A18" s="149" t="s">
        <v>25</v>
      </c>
      <c r="B18" s="48">
        <f t="shared" si="4"/>
        <v>1361.8805760376488</v>
      </c>
      <c r="C18" s="48">
        <f t="shared" si="4"/>
        <v>78.131469617696339</v>
      </c>
      <c r="D18" s="48">
        <f t="shared" si="4"/>
        <v>2225.397331648991</v>
      </c>
      <c r="E18" s="48">
        <f t="shared" si="4"/>
        <v>3646.7207084156107</v>
      </c>
      <c r="F18" s="150">
        <f t="shared" si="5"/>
        <v>463.21299766169159</v>
      </c>
      <c r="G18" s="48">
        <f t="shared" si="1"/>
        <v>1408.5911753917526</v>
      </c>
      <c r="H18" s="48">
        <f t="shared" si="1"/>
        <v>48.57797642660816</v>
      </c>
      <c r="I18" s="152">
        <f t="shared" si="6"/>
        <v>9232.5122351999999</v>
      </c>
      <c r="J18" s="139"/>
      <c r="K18" s="153" t="s">
        <v>25</v>
      </c>
      <c r="L18" s="51">
        <f t="shared" si="7"/>
        <v>1361.8805760376488</v>
      </c>
      <c r="M18" s="51">
        <f t="shared" si="7"/>
        <v>78.131469617696339</v>
      </c>
      <c r="N18" s="51">
        <f t="shared" si="7"/>
        <v>2225.397331648991</v>
      </c>
      <c r="O18" s="51">
        <f t="shared" si="7"/>
        <v>3646.7207084156107</v>
      </c>
      <c r="P18" s="51">
        <f t="shared" si="8"/>
        <v>463.21299766169159</v>
      </c>
      <c r="Q18" s="51">
        <f t="shared" si="3"/>
        <v>1408.5911753917526</v>
      </c>
      <c r="R18" s="51">
        <f t="shared" si="3"/>
        <v>48.57797642660816</v>
      </c>
      <c r="S18" s="156">
        <f t="shared" si="9"/>
        <v>9232.5122351999999</v>
      </c>
      <c r="T18" s="139" t="str">
        <f t="shared" si="10"/>
        <v/>
      </c>
      <c r="U18" s="139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40"/>
      <c r="AJ18" s="140"/>
      <c r="AR18" s="132"/>
      <c r="BA18" s="131"/>
      <c r="BI18" s="132"/>
      <c r="BR18" s="131"/>
      <c r="BX18" s="2"/>
      <c r="CG18" s="131"/>
    </row>
    <row r="19" spans="1:85" ht="15">
      <c r="A19" s="157" t="s">
        <v>24</v>
      </c>
      <c r="B19" s="45">
        <f t="shared" si="4"/>
        <v>871.02017261771471</v>
      </c>
      <c r="C19" s="45">
        <f t="shared" si="4"/>
        <v>6.6288790657039804</v>
      </c>
      <c r="D19" s="45">
        <f t="shared" si="4"/>
        <v>115.88251006617344</v>
      </c>
      <c r="E19" s="45">
        <f t="shared" si="4"/>
        <v>0</v>
      </c>
      <c r="F19" s="146">
        <f t="shared" si="5"/>
        <v>0</v>
      </c>
      <c r="G19" s="45">
        <f t="shared" si="1"/>
        <v>0</v>
      </c>
      <c r="H19" s="45">
        <f t="shared" si="1"/>
        <v>0</v>
      </c>
      <c r="I19" s="144">
        <f t="shared" si="6"/>
        <v>993.53156174959213</v>
      </c>
      <c r="J19" s="139"/>
      <c r="K19" s="159" t="s">
        <v>24</v>
      </c>
      <c r="L19" s="45">
        <f t="shared" si="7"/>
        <v>871.02017261771471</v>
      </c>
      <c r="M19" s="45">
        <f t="shared" si="7"/>
        <v>6.6288790657039804</v>
      </c>
      <c r="N19" s="45">
        <f t="shared" si="7"/>
        <v>115.88251006617344</v>
      </c>
      <c r="O19" s="45">
        <f t="shared" si="7"/>
        <v>0</v>
      </c>
      <c r="P19" s="45">
        <f t="shared" si="8"/>
        <v>0</v>
      </c>
      <c r="Q19" s="45">
        <f t="shared" si="3"/>
        <v>0</v>
      </c>
      <c r="R19" s="45">
        <f t="shared" si="3"/>
        <v>0</v>
      </c>
      <c r="S19" s="148">
        <f t="shared" si="9"/>
        <v>993.53156174959213</v>
      </c>
      <c r="T19" s="139" t="str">
        <f t="shared" si="10"/>
        <v/>
      </c>
      <c r="U19" s="139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40"/>
      <c r="AJ19" s="140"/>
      <c r="AR19" s="132"/>
      <c r="BA19" s="131"/>
      <c r="BI19" s="132"/>
      <c r="BR19" s="131"/>
      <c r="BX19" s="2"/>
      <c r="CG19" s="131"/>
    </row>
    <row r="20" spans="1:85" ht="15">
      <c r="A20" s="149" t="s">
        <v>57</v>
      </c>
      <c r="B20" s="48">
        <f t="shared" si="4"/>
        <v>2664.0652393503956</v>
      </c>
      <c r="C20" s="48">
        <f t="shared" si="4"/>
        <v>4.8471699612918302</v>
      </c>
      <c r="D20" s="48">
        <f t="shared" si="4"/>
        <v>240.05662168488487</v>
      </c>
      <c r="E20" s="48">
        <f t="shared" si="4"/>
        <v>0</v>
      </c>
      <c r="F20" s="150">
        <f t="shared" si="5"/>
        <v>0</v>
      </c>
      <c r="G20" s="48">
        <f t="shared" si="1"/>
        <v>0</v>
      </c>
      <c r="H20" s="48">
        <f t="shared" si="1"/>
        <v>0</v>
      </c>
      <c r="I20" s="152">
        <f t="shared" si="6"/>
        <v>2908.9690309965722</v>
      </c>
      <c r="J20" s="139"/>
      <c r="K20" s="153" t="s">
        <v>57</v>
      </c>
      <c r="L20" s="51">
        <f t="shared" si="7"/>
        <v>2664.0652393503956</v>
      </c>
      <c r="M20" s="51">
        <f t="shared" si="7"/>
        <v>4.8471699612918302</v>
      </c>
      <c r="N20" s="51">
        <f t="shared" si="7"/>
        <v>240.05662168488487</v>
      </c>
      <c r="O20" s="51">
        <f t="shared" si="7"/>
        <v>0</v>
      </c>
      <c r="P20" s="51">
        <f t="shared" si="8"/>
        <v>0</v>
      </c>
      <c r="Q20" s="51">
        <f t="shared" si="3"/>
        <v>0</v>
      </c>
      <c r="R20" s="51">
        <f t="shared" si="3"/>
        <v>0</v>
      </c>
      <c r="S20" s="156">
        <f t="shared" si="9"/>
        <v>2908.9690309965722</v>
      </c>
      <c r="T20" s="139" t="str">
        <f t="shared" si="10"/>
        <v/>
      </c>
      <c r="U20" s="139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40"/>
      <c r="AJ20" s="140"/>
      <c r="AR20" s="132"/>
      <c r="BA20" s="131"/>
      <c r="BI20" s="132"/>
      <c r="BR20" s="131"/>
      <c r="BX20" s="2"/>
      <c r="CG20" s="131"/>
    </row>
    <row r="21" spans="1:85" ht="15">
      <c r="A21" s="157" t="s">
        <v>22</v>
      </c>
      <c r="B21" s="45">
        <f t="shared" si="4"/>
        <v>461.30146465021869</v>
      </c>
      <c r="C21" s="45">
        <f t="shared" si="4"/>
        <v>41.314530863085224</v>
      </c>
      <c r="D21" s="45">
        <f t="shared" si="4"/>
        <v>354.00761277994388</v>
      </c>
      <c r="E21" s="45">
        <f t="shared" si="4"/>
        <v>2.8283529773386098</v>
      </c>
      <c r="F21" s="146">
        <f t="shared" si="5"/>
        <v>1137.2372779689133</v>
      </c>
      <c r="G21" s="45">
        <f t="shared" si="1"/>
        <v>0</v>
      </c>
      <c r="H21" s="45">
        <f t="shared" si="1"/>
        <v>0</v>
      </c>
      <c r="I21" s="144">
        <f t="shared" si="6"/>
        <v>1996.6892392394998</v>
      </c>
      <c r="J21" s="139"/>
      <c r="K21" s="159" t="s">
        <v>22</v>
      </c>
      <c r="L21" s="45">
        <f t="shared" si="7"/>
        <v>461.30146465021869</v>
      </c>
      <c r="M21" s="45">
        <f t="shared" si="7"/>
        <v>41.314530863085224</v>
      </c>
      <c r="N21" s="45">
        <f t="shared" si="7"/>
        <v>354.00761277994388</v>
      </c>
      <c r="O21" s="45">
        <f t="shared" si="7"/>
        <v>2.8283529773386098</v>
      </c>
      <c r="P21" s="45">
        <f t="shared" si="8"/>
        <v>1137.2372779689133</v>
      </c>
      <c r="Q21" s="45">
        <f t="shared" si="3"/>
        <v>0</v>
      </c>
      <c r="R21" s="45">
        <f t="shared" si="3"/>
        <v>0</v>
      </c>
      <c r="S21" s="148">
        <f t="shared" si="9"/>
        <v>1996.6892392394998</v>
      </c>
      <c r="T21" s="139" t="str">
        <f t="shared" si="10"/>
        <v/>
      </c>
      <c r="U21" s="139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40"/>
      <c r="AJ21" s="140"/>
      <c r="AR21" s="132"/>
      <c r="BA21" s="131"/>
      <c r="BI21" s="132"/>
      <c r="BR21" s="131"/>
      <c r="BX21" s="2"/>
      <c r="CG21" s="131"/>
    </row>
    <row r="22" spans="1:85" ht="15">
      <c r="A22" s="149" t="s">
        <v>21</v>
      </c>
      <c r="B22" s="48">
        <f t="shared" si="4"/>
        <v>1.7511074700913074</v>
      </c>
      <c r="C22" s="48">
        <f t="shared" si="4"/>
        <v>8.1833207085474868E-2</v>
      </c>
      <c r="D22" s="48">
        <f t="shared" si="4"/>
        <v>8.3654216417741669E-4</v>
      </c>
      <c r="E22" s="48">
        <f t="shared" si="4"/>
        <v>0</v>
      </c>
      <c r="F22" s="150">
        <f t="shared" si="5"/>
        <v>0</v>
      </c>
      <c r="G22" s="48">
        <f t="shared" si="1"/>
        <v>0</v>
      </c>
      <c r="H22" s="48">
        <f t="shared" si="1"/>
        <v>0</v>
      </c>
      <c r="I22" s="152">
        <f t="shared" si="6"/>
        <v>1.8337772193409596</v>
      </c>
      <c r="J22" s="139"/>
      <c r="K22" s="153" t="s">
        <v>21</v>
      </c>
      <c r="L22" s="51">
        <f t="shared" si="7"/>
        <v>1.7511074700913074</v>
      </c>
      <c r="M22" s="51">
        <f t="shared" si="7"/>
        <v>8.1833207085474868E-2</v>
      </c>
      <c r="N22" s="51">
        <f t="shared" si="7"/>
        <v>8.3654216417741669E-4</v>
      </c>
      <c r="O22" s="51">
        <f t="shared" si="7"/>
        <v>0</v>
      </c>
      <c r="P22" s="51">
        <f t="shared" si="8"/>
        <v>0</v>
      </c>
      <c r="Q22" s="51">
        <f t="shared" si="3"/>
        <v>0</v>
      </c>
      <c r="R22" s="51">
        <f t="shared" si="3"/>
        <v>0</v>
      </c>
      <c r="S22" s="156">
        <f t="shared" si="9"/>
        <v>1.8337772193409596</v>
      </c>
      <c r="T22" s="139" t="str">
        <f t="shared" si="10"/>
        <v/>
      </c>
      <c r="U22" s="139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40"/>
      <c r="AJ22" s="140"/>
      <c r="AR22" s="132"/>
      <c r="BA22" s="131"/>
      <c r="BI22" s="132"/>
      <c r="BR22" s="131"/>
      <c r="BX22" s="2"/>
      <c r="CG22" s="131"/>
    </row>
    <row r="23" spans="1:85" ht="15">
      <c r="A23" s="160" t="s">
        <v>61</v>
      </c>
      <c r="B23" s="45">
        <f t="shared" si="4"/>
        <v>1277.6185907583113</v>
      </c>
      <c r="C23" s="45">
        <f t="shared" si="4"/>
        <v>0</v>
      </c>
      <c r="D23" s="45">
        <f t="shared" si="4"/>
        <v>368.75750230873246</v>
      </c>
      <c r="E23" s="45">
        <f t="shared" si="4"/>
        <v>0</v>
      </c>
      <c r="F23" s="146">
        <f t="shared" si="5"/>
        <v>0</v>
      </c>
      <c r="G23" s="45">
        <f t="shared" ref="G23:H27" si="11">G49+G101</f>
        <v>0</v>
      </c>
      <c r="H23" s="45">
        <f t="shared" si="11"/>
        <v>0</v>
      </c>
      <c r="I23" s="144">
        <f t="shared" si="6"/>
        <v>1646.3760930670437</v>
      </c>
      <c r="J23" s="139"/>
      <c r="K23" s="161" t="s">
        <v>61</v>
      </c>
      <c r="L23" s="45">
        <f t="shared" si="7"/>
        <v>1277.6185907583113</v>
      </c>
      <c r="M23" s="45">
        <f t="shared" si="7"/>
        <v>0</v>
      </c>
      <c r="N23" s="45">
        <f t="shared" si="7"/>
        <v>368.75750230873246</v>
      </c>
      <c r="O23" s="45">
        <f t="shared" si="7"/>
        <v>0</v>
      </c>
      <c r="P23" s="45">
        <f t="shared" si="8"/>
        <v>0</v>
      </c>
      <c r="Q23" s="45">
        <f t="shared" ref="Q23:R27" si="12">Q49+Q101</f>
        <v>0</v>
      </c>
      <c r="R23" s="45">
        <f t="shared" si="12"/>
        <v>0</v>
      </c>
      <c r="S23" s="148">
        <f t="shared" si="9"/>
        <v>1646.3760930670437</v>
      </c>
      <c r="T23" s="139" t="str">
        <f t="shared" si="10"/>
        <v/>
      </c>
      <c r="U23" s="139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40"/>
      <c r="AJ23" s="140"/>
      <c r="AR23" s="132"/>
      <c r="BA23" s="131"/>
      <c r="BI23" s="132"/>
      <c r="BR23" s="131"/>
      <c r="BX23" s="2"/>
      <c r="CG23" s="131"/>
    </row>
    <row r="24" spans="1:85">
      <c r="A24" s="162" t="str">
        <f>A50</f>
        <v>Umgebungswärme etc.</v>
      </c>
      <c r="B24" s="55">
        <f t="shared" ref="B24:E27" si="13">B50+B102</f>
        <v>1277.6185907583113</v>
      </c>
      <c r="C24" s="55">
        <f t="shared" si="13"/>
        <v>0</v>
      </c>
      <c r="D24" s="55">
        <f t="shared" si="13"/>
        <v>368.75750230873246</v>
      </c>
      <c r="E24" s="55">
        <f t="shared" si="13"/>
        <v>0</v>
      </c>
      <c r="F24" s="163">
        <f t="shared" si="5"/>
        <v>0</v>
      </c>
      <c r="G24" s="55">
        <f t="shared" si="11"/>
        <v>0</v>
      </c>
      <c r="H24" s="55">
        <f t="shared" si="11"/>
        <v>0</v>
      </c>
      <c r="I24" s="165">
        <f t="shared" si="6"/>
        <v>1646.3760930670437</v>
      </c>
      <c r="J24" s="139"/>
      <c r="K24" s="166" t="s">
        <v>23</v>
      </c>
      <c r="L24" s="58">
        <f t="shared" ref="L24:O27" si="14">L50+L102</f>
        <v>1277.6185907583113</v>
      </c>
      <c r="M24" s="58">
        <f t="shared" si="14"/>
        <v>0</v>
      </c>
      <c r="N24" s="58">
        <f t="shared" si="14"/>
        <v>368.75750230873246</v>
      </c>
      <c r="O24" s="58">
        <f t="shared" si="14"/>
        <v>0</v>
      </c>
      <c r="P24" s="58">
        <f t="shared" si="8"/>
        <v>0</v>
      </c>
      <c r="Q24" s="58">
        <f t="shared" si="12"/>
        <v>0</v>
      </c>
      <c r="R24" s="58">
        <f t="shared" si="12"/>
        <v>0</v>
      </c>
      <c r="S24" s="169">
        <f t="shared" si="9"/>
        <v>1646.3760930670437</v>
      </c>
      <c r="T24" s="139" t="str">
        <f t="shared" si="10"/>
        <v/>
      </c>
      <c r="U24" s="139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40"/>
      <c r="AJ24" s="140"/>
      <c r="AR24" s="132"/>
      <c r="BA24" s="131"/>
      <c r="BI24" s="132"/>
      <c r="BR24" s="131"/>
      <c r="BX24" s="2"/>
      <c r="CG24" s="131"/>
    </row>
    <row r="25" spans="1:85">
      <c r="A25" s="170" t="str">
        <f>A51</f>
        <v>Gichtgas</v>
      </c>
      <c r="B25" s="61">
        <f t="shared" si="13"/>
        <v>0</v>
      </c>
      <c r="C25" s="61">
        <f t="shared" si="13"/>
        <v>0</v>
      </c>
      <c r="D25" s="61">
        <f t="shared" si="13"/>
        <v>0</v>
      </c>
      <c r="E25" s="61">
        <f t="shared" si="13"/>
        <v>0</v>
      </c>
      <c r="F25" s="171">
        <f t="shared" si="5"/>
        <v>0</v>
      </c>
      <c r="G25" s="61">
        <f t="shared" si="11"/>
        <v>0</v>
      </c>
      <c r="H25" s="61">
        <f t="shared" si="11"/>
        <v>0</v>
      </c>
      <c r="I25" s="173">
        <f t="shared" si="6"/>
        <v>0</v>
      </c>
      <c r="J25" s="139"/>
      <c r="K25" s="174" t="s">
        <v>19</v>
      </c>
      <c r="L25" s="61">
        <f t="shared" si="14"/>
        <v>0</v>
      </c>
      <c r="M25" s="61">
        <f t="shared" si="14"/>
        <v>0</v>
      </c>
      <c r="N25" s="61">
        <f t="shared" si="14"/>
        <v>0</v>
      </c>
      <c r="O25" s="61">
        <f t="shared" si="14"/>
        <v>0</v>
      </c>
      <c r="P25" s="61">
        <f t="shared" si="8"/>
        <v>0</v>
      </c>
      <c r="Q25" s="61">
        <f t="shared" si="12"/>
        <v>0</v>
      </c>
      <c r="R25" s="61">
        <f t="shared" si="12"/>
        <v>0</v>
      </c>
      <c r="S25" s="176">
        <f t="shared" si="9"/>
        <v>0</v>
      </c>
      <c r="T25" s="139"/>
      <c r="U25" s="139"/>
      <c r="Z25" s="140"/>
      <c r="AA25" s="131"/>
      <c r="AB25" s="131"/>
      <c r="AC25" s="131"/>
      <c r="AD25" s="131"/>
      <c r="AE25" s="131"/>
      <c r="AF25" s="131"/>
      <c r="AG25" s="131"/>
      <c r="AH25" s="131"/>
      <c r="AI25" s="131"/>
      <c r="AR25" s="132"/>
      <c r="BA25" s="131"/>
      <c r="BI25" s="132"/>
      <c r="BR25" s="131"/>
      <c r="BX25" s="2"/>
      <c r="CG25" s="131"/>
    </row>
    <row r="26" spans="1:85">
      <c r="A26" s="162" t="str">
        <f>A52</f>
        <v>Kokereigas</v>
      </c>
      <c r="B26" s="55">
        <f t="shared" si="13"/>
        <v>0</v>
      </c>
      <c r="C26" s="55">
        <f t="shared" si="13"/>
        <v>0</v>
      </c>
      <c r="D26" s="55">
        <f t="shared" si="13"/>
        <v>0</v>
      </c>
      <c r="E26" s="55">
        <f t="shared" si="13"/>
        <v>0</v>
      </c>
      <c r="F26" s="163">
        <f t="shared" si="5"/>
        <v>0</v>
      </c>
      <c r="G26" s="55">
        <f t="shared" si="11"/>
        <v>0</v>
      </c>
      <c r="H26" s="55">
        <f t="shared" si="11"/>
        <v>0</v>
      </c>
      <c r="I26" s="165">
        <f t="shared" si="6"/>
        <v>0</v>
      </c>
      <c r="J26" s="139"/>
      <c r="K26" s="166" t="s">
        <v>20</v>
      </c>
      <c r="L26" s="58">
        <f t="shared" si="14"/>
        <v>0</v>
      </c>
      <c r="M26" s="58">
        <f t="shared" si="14"/>
        <v>0</v>
      </c>
      <c r="N26" s="58">
        <f t="shared" si="14"/>
        <v>0</v>
      </c>
      <c r="O26" s="58">
        <f t="shared" si="14"/>
        <v>0</v>
      </c>
      <c r="P26" s="58">
        <f t="shared" si="8"/>
        <v>0</v>
      </c>
      <c r="Q26" s="58">
        <f t="shared" si="12"/>
        <v>0</v>
      </c>
      <c r="R26" s="58">
        <f t="shared" si="12"/>
        <v>0</v>
      </c>
      <c r="S26" s="169">
        <f t="shared" si="9"/>
        <v>0</v>
      </c>
      <c r="T26" s="139"/>
      <c r="U26" s="139"/>
      <c r="Z26" s="140"/>
      <c r="AA26" s="131"/>
      <c r="AB26" s="131"/>
      <c r="AC26" s="131"/>
      <c r="AD26" s="131"/>
      <c r="AE26" s="131"/>
      <c r="AF26" s="131"/>
      <c r="AG26" s="131"/>
      <c r="AH26" s="131"/>
      <c r="AI26" s="131"/>
      <c r="AR26" s="132"/>
      <c r="BA26" s="131"/>
      <c r="BI26" s="132"/>
      <c r="BR26" s="131"/>
      <c r="BX26" s="2"/>
      <c r="CG26" s="131"/>
    </row>
    <row r="27" spans="1:85" ht="15" thickBot="1">
      <c r="A27" s="177" t="str">
        <f>A53</f>
        <v>Brenntorf</v>
      </c>
      <c r="B27" s="66">
        <f t="shared" si="13"/>
        <v>0</v>
      </c>
      <c r="C27" s="66">
        <f t="shared" si="13"/>
        <v>0</v>
      </c>
      <c r="D27" s="66">
        <f t="shared" si="13"/>
        <v>0</v>
      </c>
      <c r="E27" s="66">
        <f t="shared" si="13"/>
        <v>0</v>
      </c>
      <c r="F27" s="178">
        <f t="shared" si="5"/>
        <v>0</v>
      </c>
      <c r="G27" s="66">
        <f t="shared" si="11"/>
        <v>0</v>
      </c>
      <c r="H27" s="66">
        <f t="shared" si="11"/>
        <v>0</v>
      </c>
      <c r="I27" s="180">
        <f t="shared" si="6"/>
        <v>0</v>
      </c>
      <c r="J27" s="139"/>
      <c r="K27" s="181" t="s">
        <v>63</v>
      </c>
      <c r="L27" s="66">
        <f t="shared" si="14"/>
        <v>0</v>
      </c>
      <c r="M27" s="66">
        <f t="shared" si="14"/>
        <v>0</v>
      </c>
      <c r="N27" s="66">
        <f t="shared" si="14"/>
        <v>0</v>
      </c>
      <c r="O27" s="66">
        <f t="shared" si="14"/>
        <v>0</v>
      </c>
      <c r="P27" s="66">
        <f t="shared" si="8"/>
        <v>0</v>
      </c>
      <c r="Q27" s="66">
        <f t="shared" si="12"/>
        <v>0</v>
      </c>
      <c r="R27" s="66">
        <f t="shared" si="12"/>
        <v>0</v>
      </c>
      <c r="S27" s="183">
        <f t="shared" si="9"/>
        <v>0</v>
      </c>
      <c r="T27" s="139"/>
      <c r="U27" s="139"/>
      <c r="Z27" s="140"/>
      <c r="AA27" s="131"/>
      <c r="AB27" s="131"/>
      <c r="AC27" s="131"/>
      <c r="AD27" s="131"/>
      <c r="AE27" s="131"/>
      <c r="AF27" s="131"/>
      <c r="AG27" s="131"/>
      <c r="AH27" s="131"/>
      <c r="AI27" s="131"/>
      <c r="AR27" s="132"/>
      <c r="BA27" s="131"/>
      <c r="BI27" s="132"/>
      <c r="BR27" s="131"/>
      <c r="BX27" s="2"/>
      <c r="CG27" s="131"/>
    </row>
    <row r="28" spans="1:85" ht="15">
      <c r="A28" s="184" t="s">
        <v>26</v>
      </c>
      <c r="B28" s="185">
        <f>SUM(B7:B23)</f>
        <v>12972.792340026601</v>
      </c>
      <c r="C28" s="185">
        <f t="shared" ref="C28:I28" si="15">SUM(C7:C23)</f>
        <v>1826.6947300917066</v>
      </c>
      <c r="D28" s="185">
        <f t="shared" si="15"/>
        <v>5195.7888483124043</v>
      </c>
      <c r="E28" s="185">
        <f t="shared" si="15"/>
        <v>4273.8471373504353</v>
      </c>
      <c r="F28" s="185">
        <f t="shared" si="15"/>
        <v>14418.174902678285</v>
      </c>
      <c r="G28" s="185">
        <f t="shared" si="15"/>
        <v>1408.6252843220589</v>
      </c>
      <c r="H28" s="185">
        <f t="shared" si="15"/>
        <v>48.57797642660816</v>
      </c>
      <c r="I28" s="185">
        <f t="shared" si="15"/>
        <v>40144.501219208105</v>
      </c>
      <c r="J28" s="448"/>
      <c r="K28" s="186" t="s">
        <v>26</v>
      </c>
      <c r="L28" s="185">
        <f>SUM(L7:L23)</f>
        <v>12972.792340026601</v>
      </c>
      <c r="M28" s="185">
        <f t="shared" ref="M28:S28" si="16">SUM(M7:M23)</f>
        <v>1826.6947300917066</v>
      </c>
      <c r="N28" s="185">
        <f t="shared" si="16"/>
        <v>5195.7888483124043</v>
      </c>
      <c r="O28" s="185">
        <f t="shared" si="16"/>
        <v>4273.8471373504353</v>
      </c>
      <c r="P28" s="185">
        <f t="shared" si="16"/>
        <v>14418.174902678285</v>
      </c>
      <c r="Q28" s="185">
        <f t="shared" si="16"/>
        <v>1408.6252843220589</v>
      </c>
      <c r="R28" s="185">
        <f t="shared" si="16"/>
        <v>48.57797642660816</v>
      </c>
      <c r="S28" s="185">
        <f t="shared" si="16"/>
        <v>40144.501219208105</v>
      </c>
      <c r="T28" s="139" t="str">
        <f>IF(ABS(S28-S54-S80-S106)&gt;0.01,S28-S54-S80-S106,"")</f>
        <v/>
      </c>
      <c r="U28" s="139"/>
      <c r="Z28" s="140"/>
      <c r="AA28" s="131"/>
      <c r="AB28" s="131"/>
      <c r="AC28" s="131"/>
      <c r="AD28" s="131"/>
      <c r="AE28" s="131"/>
      <c r="AF28" s="131"/>
      <c r="AG28" s="131"/>
      <c r="AH28" s="131"/>
      <c r="AI28" s="131"/>
      <c r="AR28" s="132"/>
      <c r="BA28" s="131"/>
      <c r="BI28" s="132"/>
      <c r="BR28" s="131"/>
      <c r="BX28" s="2"/>
      <c r="CG28" s="131"/>
    </row>
    <row r="29" spans="1:85" s="2" customFormat="1" ht="15" thickBot="1">
      <c r="A29" s="15" t="s">
        <v>100</v>
      </c>
      <c r="B29" s="74">
        <f>IF($I28=0,"-",B28/$I28)</f>
        <v>0.32315241056773814</v>
      </c>
      <c r="C29" s="74">
        <f t="shared" ref="C29:H29" si="17">IF($I28=0,"-",C28/$I28)</f>
        <v>4.5502987323645723E-2</v>
      </c>
      <c r="D29" s="74">
        <f t="shared" si="17"/>
        <v>0.12942716164141438</v>
      </c>
      <c r="E29" s="74">
        <f t="shared" si="17"/>
        <v>0.1064615827212099</v>
      </c>
      <c r="F29" s="74">
        <f t="shared" si="17"/>
        <v>0.3591569072921888</v>
      </c>
      <c r="G29" s="74">
        <f t="shared" si="17"/>
        <v>3.5088872486677407E-2</v>
      </c>
      <c r="H29" s="74">
        <f t="shared" si="17"/>
        <v>1.2100779671255413E-3</v>
      </c>
      <c r="I29" s="75">
        <f>SUM(B29:H29)</f>
        <v>0.99999999999999978</v>
      </c>
      <c r="K29" s="27" t="s">
        <v>100</v>
      </c>
      <c r="L29" s="76">
        <f>IF($I28=0,"-",L28/$I28)</f>
        <v>0.32315241056773814</v>
      </c>
      <c r="M29" s="76">
        <f t="shared" ref="M29:R29" si="18">IF($I28=0,"-",M28/$I28)</f>
        <v>4.5502987323645723E-2</v>
      </c>
      <c r="N29" s="76">
        <f t="shared" si="18"/>
        <v>0.12942716164141438</v>
      </c>
      <c r="O29" s="76">
        <f t="shared" si="18"/>
        <v>0.1064615827212099</v>
      </c>
      <c r="P29" s="76">
        <f t="shared" si="18"/>
        <v>0.3591569072921888</v>
      </c>
      <c r="Q29" s="76">
        <f t="shared" si="18"/>
        <v>3.5088872486677407E-2</v>
      </c>
      <c r="R29" s="77">
        <f t="shared" si="18"/>
        <v>1.2100779671255413E-3</v>
      </c>
      <c r="S29" s="78">
        <f>SUM(L29:R29)</f>
        <v>0.99999999999999978</v>
      </c>
      <c r="BA29" s="189"/>
      <c r="BR29" s="189"/>
    </row>
    <row r="30" spans="1:85" ht="15" thickBot="1"/>
    <row r="31" spans="1:85" ht="28.5">
      <c r="A31" s="328" t="s">
        <v>50</v>
      </c>
      <c r="B31" s="135" t="s">
        <v>0</v>
      </c>
      <c r="C31" s="135" t="s">
        <v>1</v>
      </c>
      <c r="D31" s="135" t="s">
        <v>2</v>
      </c>
      <c r="E31" s="135" t="s">
        <v>3</v>
      </c>
      <c r="F31" s="135" t="s">
        <v>27</v>
      </c>
      <c r="G31" s="135" t="s">
        <v>4</v>
      </c>
      <c r="H31" s="135" t="s">
        <v>5</v>
      </c>
      <c r="I31" s="136" t="s">
        <v>6</v>
      </c>
      <c r="K31" s="330" t="s">
        <v>50</v>
      </c>
      <c r="L31" s="137" t="s">
        <v>0</v>
      </c>
      <c r="M31" s="137" t="s">
        <v>1</v>
      </c>
      <c r="N31" s="137" t="s">
        <v>2</v>
      </c>
      <c r="O31" s="137" t="s">
        <v>3</v>
      </c>
      <c r="P31" s="137" t="s">
        <v>27</v>
      </c>
      <c r="Q31" s="137" t="s">
        <v>4</v>
      </c>
      <c r="R31" s="137" t="s">
        <v>5</v>
      </c>
      <c r="S31" s="138" t="s">
        <v>6</v>
      </c>
      <c r="U31" s="332" t="s">
        <v>50</v>
      </c>
      <c r="V31" s="190" t="s">
        <v>69</v>
      </c>
      <c r="W31" s="190" t="s">
        <v>70</v>
      </c>
      <c r="X31" s="190" t="s">
        <v>4</v>
      </c>
      <c r="Y31" s="190" t="s">
        <v>1</v>
      </c>
      <c r="Z31" s="190" t="s">
        <v>2</v>
      </c>
      <c r="AA31" s="190" t="s">
        <v>3</v>
      </c>
      <c r="AB31" s="190" t="s">
        <v>52</v>
      </c>
      <c r="AC31" s="190" t="s">
        <v>64</v>
      </c>
      <c r="AD31" s="191" t="s">
        <v>72</v>
      </c>
      <c r="AE31" s="191" t="s">
        <v>79</v>
      </c>
      <c r="AF31" s="191" t="s">
        <v>73</v>
      </c>
      <c r="AG31" s="191" t="s">
        <v>80</v>
      </c>
      <c r="AH31" s="191" t="s">
        <v>81</v>
      </c>
      <c r="AI31" s="192" t="s">
        <v>60</v>
      </c>
    </row>
    <row r="32" spans="1:85" ht="15">
      <c r="A32" s="329" t="s">
        <v>50</v>
      </c>
      <c r="B32" s="294" t="s">
        <v>109</v>
      </c>
      <c r="C32" s="295"/>
      <c r="D32" s="295"/>
      <c r="E32" s="295"/>
      <c r="F32" s="295"/>
      <c r="G32" s="295"/>
      <c r="H32" s="295"/>
      <c r="I32" s="296"/>
      <c r="K32" s="331" t="s">
        <v>50</v>
      </c>
      <c r="L32" s="297" t="s">
        <v>109</v>
      </c>
      <c r="M32" s="298"/>
      <c r="N32" s="298"/>
      <c r="O32" s="298"/>
      <c r="P32" s="298"/>
      <c r="Q32" s="298"/>
      <c r="R32" s="298"/>
      <c r="S32" s="299"/>
      <c r="U32" s="333" t="s">
        <v>50</v>
      </c>
      <c r="V32" s="326" t="s">
        <v>109</v>
      </c>
      <c r="W32" s="326"/>
      <c r="X32" s="326"/>
      <c r="Y32" s="326"/>
      <c r="Z32" s="326"/>
      <c r="AA32" s="326"/>
      <c r="AB32" s="326"/>
      <c r="AC32" s="326"/>
      <c r="AD32" s="326"/>
      <c r="AE32" s="326"/>
      <c r="AF32" s="326"/>
      <c r="AG32" s="326"/>
      <c r="AH32" s="326"/>
      <c r="AI32" s="327"/>
    </row>
    <row r="33" spans="1:36" ht="15">
      <c r="A33" s="141" t="s">
        <v>7</v>
      </c>
      <c r="B33" s="42">
        <f>B111+B137+B163+B189+B215+B241+B267+B293+B319+B345+B371+B397+B423</f>
        <v>9.6402272014384626E-3</v>
      </c>
      <c r="C33" s="42">
        <f t="shared" ref="C33:E33" si="19">C111+C137+C163+C189+C215+C241+C267+C293+C319+C345+C371+C397+C423</f>
        <v>0</v>
      </c>
      <c r="D33" s="42">
        <f t="shared" si="19"/>
        <v>6.2054010365959677E-5</v>
      </c>
      <c r="E33" s="42">
        <f t="shared" si="19"/>
        <v>0</v>
      </c>
      <c r="F33" s="303">
        <v>0</v>
      </c>
      <c r="G33" s="42">
        <f t="shared" ref="G33:H48" si="20">G111+G137+G163+G189+G215+G241+G267+G293+G319+G345+G371+G397+G423</f>
        <v>0</v>
      </c>
      <c r="H33" s="42">
        <f t="shared" si="20"/>
        <v>0</v>
      </c>
      <c r="I33" s="144">
        <f>SUM(B33:H33)</f>
        <v>9.7022812118044231E-3</v>
      </c>
      <c r="J33" s="139"/>
      <c r="K33" s="193" t="s">
        <v>7</v>
      </c>
      <c r="L33" s="42">
        <f t="shared" ref="L33:R48" si="21">L111+L137+L163+L189+L215+L241+L267+L293+L319+L345+L371+L397+L423</f>
        <v>9.6402272014384626E-3</v>
      </c>
      <c r="M33" s="42">
        <f t="shared" si="21"/>
        <v>0</v>
      </c>
      <c r="N33" s="42">
        <f t="shared" si="21"/>
        <v>6.2054010365959677E-5</v>
      </c>
      <c r="O33" s="42">
        <f t="shared" si="21"/>
        <v>0</v>
      </c>
      <c r="P33" s="42">
        <f t="shared" si="21"/>
        <v>0</v>
      </c>
      <c r="Q33" s="42">
        <f t="shared" si="21"/>
        <v>0</v>
      </c>
      <c r="R33" s="42">
        <f t="shared" si="21"/>
        <v>0</v>
      </c>
      <c r="S33" s="195">
        <f>SUM(L33:R33)</f>
        <v>9.7022812118044231E-3</v>
      </c>
      <c r="T33" s="139"/>
      <c r="U33" s="196" t="s">
        <v>7</v>
      </c>
      <c r="V33" s="84">
        <f t="shared" ref="V33:AH48" si="22">V111+V137+V163+V189+V215+V241+V267+V293+V319+V345+V371+V397+V423</f>
        <v>9.6402272014384626E-3</v>
      </c>
      <c r="W33" s="84">
        <f t="shared" si="22"/>
        <v>0</v>
      </c>
      <c r="X33" s="84">
        <f t="shared" si="22"/>
        <v>0</v>
      </c>
      <c r="Y33" s="84">
        <f t="shared" si="22"/>
        <v>0</v>
      </c>
      <c r="Z33" s="84">
        <f t="shared" si="22"/>
        <v>6.2054010365959677E-5</v>
      </c>
      <c r="AA33" s="84">
        <f t="shared" si="22"/>
        <v>0</v>
      </c>
      <c r="AB33" s="84">
        <f t="shared" si="22"/>
        <v>0</v>
      </c>
      <c r="AC33" s="85">
        <f t="shared" si="22"/>
        <v>0</v>
      </c>
      <c r="AD33" s="84">
        <f t="shared" si="22"/>
        <v>0</v>
      </c>
      <c r="AE33" s="84">
        <f t="shared" si="22"/>
        <v>0</v>
      </c>
      <c r="AF33" s="84">
        <f t="shared" si="22"/>
        <v>0</v>
      </c>
      <c r="AG33" s="84">
        <f t="shared" si="22"/>
        <v>0</v>
      </c>
      <c r="AH33" s="84">
        <f t="shared" si="22"/>
        <v>0</v>
      </c>
      <c r="AI33" s="200">
        <f>SUM(V33:AC33)</f>
        <v>9.7022812118044231E-3</v>
      </c>
      <c r="AJ33" s="131" t="str">
        <f>IF(ABS(S33-AI33)&gt;0.001,S33-AI33,"")</f>
        <v/>
      </c>
    </row>
    <row r="34" spans="1:36" ht="15">
      <c r="A34" s="149" t="s">
        <v>8</v>
      </c>
      <c r="B34" s="48">
        <f t="shared" ref="B34:E49" si="23">B112+B138+B164+B190+B216+B242+B268+B294+B320+B346+B372+B398+B424</f>
        <v>0</v>
      </c>
      <c r="C34" s="48">
        <f t="shared" si="23"/>
        <v>0</v>
      </c>
      <c r="D34" s="48">
        <f t="shared" si="23"/>
        <v>0</v>
      </c>
      <c r="E34" s="48">
        <f t="shared" si="23"/>
        <v>0</v>
      </c>
      <c r="F34" s="304">
        <v>0</v>
      </c>
      <c r="G34" s="48">
        <f t="shared" si="20"/>
        <v>0</v>
      </c>
      <c r="H34" s="48">
        <f t="shared" si="20"/>
        <v>0</v>
      </c>
      <c r="I34" s="152">
        <f t="shared" ref="I34:I53" si="24">SUM(B34:H34)</f>
        <v>0</v>
      </c>
      <c r="J34" s="139"/>
      <c r="K34" s="153" t="s">
        <v>8</v>
      </c>
      <c r="L34" s="51">
        <f t="shared" si="21"/>
        <v>0</v>
      </c>
      <c r="M34" s="51">
        <f t="shared" si="21"/>
        <v>0</v>
      </c>
      <c r="N34" s="51">
        <f t="shared" si="21"/>
        <v>0</v>
      </c>
      <c r="O34" s="51">
        <f t="shared" si="21"/>
        <v>0</v>
      </c>
      <c r="P34" s="51">
        <f t="shared" si="21"/>
        <v>0</v>
      </c>
      <c r="Q34" s="51">
        <f t="shared" si="21"/>
        <v>0</v>
      </c>
      <c r="R34" s="51">
        <f t="shared" si="21"/>
        <v>0</v>
      </c>
      <c r="S34" s="156">
        <f t="shared" ref="S34:S53" si="25">SUM(L34:R34)</f>
        <v>0</v>
      </c>
      <c r="T34" s="139"/>
      <c r="U34" s="201" t="s">
        <v>8</v>
      </c>
      <c r="V34" s="88">
        <f t="shared" si="22"/>
        <v>0</v>
      </c>
      <c r="W34" s="88">
        <f t="shared" si="22"/>
        <v>0</v>
      </c>
      <c r="X34" s="88">
        <f t="shared" si="22"/>
        <v>0</v>
      </c>
      <c r="Y34" s="88">
        <f t="shared" si="22"/>
        <v>0</v>
      </c>
      <c r="Z34" s="88">
        <f t="shared" si="22"/>
        <v>0</v>
      </c>
      <c r="AA34" s="88">
        <f t="shared" si="22"/>
        <v>0</v>
      </c>
      <c r="AB34" s="88">
        <f t="shared" si="22"/>
        <v>0</v>
      </c>
      <c r="AC34" s="89">
        <f t="shared" si="22"/>
        <v>0</v>
      </c>
      <c r="AD34" s="88">
        <f t="shared" si="22"/>
        <v>0</v>
      </c>
      <c r="AE34" s="88">
        <f t="shared" si="22"/>
        <v>0</v>
      </c>
      <c r="AF34" s="88">
        <f t="shared" si="22"/>
        <v>0</v>
      </c>
      <c r="AG34" s="88">
        <f t="shared" si="22"/>
        <v>0</v>
      </c>
      <c r="AH34" s="88">
        <f t="shared" si="22"/>
        <v>0</v>
      </c>
      <c r="AI34" s="204">
        <f t="shared" ref="AI34:AI53" si="26">SUM(V34:AC34)</f>
        <v>0</v>
      </c>
      <c r="AJ34" s="131" t="str">
        <f t="shared" ref="AJ34:AJ55" si="27">IF(ABS(S34-AI34)&gt;0.001,S34-AI34,"")</f>
        <v/>
      </c>
    </row>
    <row r="35" spans="1:36" ht="15">
      <c r="A35" s="157" t="s">
        <v>10</v>
      </c>
      <c r="B35" s="45">
        <f t="shared" si="23"/>
        <v>0</v>
      </c>
      <c r="C35" s="45">
        <f t="shared" si="23"/>
        <v>0</v>
      </c>
      <c r="D35" s="45">
        <f t="shared" si="23"/>
        <v>4.9335295249656099E-3</v>
      </c>
      <c r="E35" s="45">
        <f t="shared" si="23"/>
        <v>0</v>
      </c>
      <c r="F35" s="304">
        <v>0</v>
      </c>
      <c r="G35" s="45">
        <f t="shared" si="20"/>
        <v>0</v>
      </c>
      <c r="H35" s="45">
        <f t="shared" si="20"/>
        <v>0</v>
      </c>
      <c r="I35" s="144">
        <f t="shared" si="24"/>
        <v>4.9335295249656099E-3</v>
      </c>
      <c r="J35" s="139"/>
      <c r="K35" s="159" t="s">
        <v>10</v>
      </c>
      <c r="L35" s="45">
        <f t="shared" si="21"/>
        <v>0</v>
      </c>
      <c r="M35" s="45">
        <f t="shared" si="21"/>
        <v>0</v>
      </c>
      <c r="N35" s="45">
        <f t="shared" si="21"/>
        <v>4.9335295249656099E-3</v>
      </c>
      <c r="O35" s="45">
        <f t="shared" si="21"/>
        <v>0</v>
      </c>
      <c r="P35" s="45">
        <f t="shared" si="21"/>
        <v>0</v>
      </c>
      <c r="Q35" s="45">
        <f t="shared" si="21"/>
        <v>0</v>
      </c>
      <c r="R35" s="45">
        <f t="shared" si="21"/>
        <v>0</v>
      </c>
      <c r="S35" s="148">
        <f t="shared" si="25"/>
        <v>4.9335295249656099E-3</v>
      </c>
      <c r="T35" s="139"/>
      <c r="U35" s="205" t="s">
        <v>10</v>
      </c>
      <c r="V35" s="84">
        <f t="shared" si="22"/>
        <v>0</v>
      </c>
      <c r="W35" s="84">
        <f t="shared" si="22"/>
        <v>0</v>
      </c>
      <c r="X35" s="84">
        <f t="shared" si="22"/>
        <v>0</v>
      </c>
      <c r="Y35" s="84">
        <f t="shared" si="22"/>
        <v>0</v>
      </c>
      <c r="Z35" s="84">
        <f t="shared" si="22"/>
        <v>4.9335295249656099E-3</v>
      </c>
      <c r="AA35" s="84">
        <f t="shared" si="22"/>
        <v>0</v>
      </c>
      <c r="AB35" s="84">
        <f t="shared" si="22"/>
        <v>0</v>
      </c>
      <c r="AC35" s="85">
        <f t="shared" si="22"/>
        <v>0</v>
      </c>
      <c r="AD35" s="84">
        <f t="shared" si="22"/>
        <v>0</v>
      </c>
      <c r="AE35" s="84">
        <f t="shared" si="22"/>
        <v>0</v>
      </c>
      <c r="AF35" s="84">
        <f t="shared" si="22"/>
        <v>0</v>
      </c>
      <c r="AG35" s="84">
        <f t="shared" si="22"/>
        <v>0</v>
      </c>
      <c r="AH35" s="84">
        <f t="shared" si="22"/>
        <v>0</v>
      </c>
      <c r="AI35" s="200">
        <f t="shared" si="26"/>
        <v>4.9335295249656099E-3</v>
      </c>
      <c r="AJ35" s="131" t="str">
        <f t="shared" si="27"/>
        <v/>
      </c>
    </row>
    <row r="36" spans="1:36" ht="15">
      <c r="A36" s="149" t="s">
        <v>53</v>
      </c>
      <c r="B36" s="48">
        <f t="shared" si="23"/>
        <v>0</v>
      </c>
      <c r="C36" s="48">
        <f t="shared" si="23"/>
        <v>0</v>
      </c>
      <c r="D36" s="48">
        <f t="shared" si="23"/>
        <v>0</v>
      </c>
      <c r="E36" s="48">
        <f t="shared" si="23"/>
        <v>0</v>
      </c>
      <c r="F36" s="304">
        <v>0</v>
      </c>
      <c r="G36" s="48">
        <f t="shared" si="20"/>
        <v>0</v>
      </c>
      <c r="H36" s="48">
        <f t="shared" si="20"/>
        <v>0</v>
      </c>
      <c r="I36" s="152">
        <f t="shared" si="24"/>
        <v>0</v>
      </c>
      <c r="J36" s="139"/>
      <c r="K36" s="153" t="s">
        <v>53</v>
      </c>
      <c r="L36" s="51">
        <f t="shared" si="21"/>
        <v>0</v>
      </c>
      <c r="M36" s="51">
        <f t="shared" si="21"/>
        <v>0</v>
      </c>
      <c r="N36" s="51">
        <f t="shared" si="21"/>
        <v>0</v>
      </c>
      <c r="O36" s="51">
        <f t="shared" si="21"/>
        <v>0</v>
      </c>
      <c r="P36" s="51">
        <f t="shared" si="21"/>
        <v>0</v>
      </c>
      <c r="Q36" s="51">
        <f t="shared" si="21"/>
        <v>0</v>
      </c>
      <c r="R36" s="51">
        <f t="shared" si="21"/>
        <v>0</v>
      </c>
      <c r="S36" s="156">
        <f t="shared" si="25"/>
        <v>0</v>
      </c>
      <c r="T36" s="139"/>
      <c r="U36" s="201" t="s">
        <v>53</v>
      </c>
      <c r="V36" s="88">
        <f t="shared" si="22"/>
        <v>0</v>
      </c>
      <c r="W36" s="88">
        <f t="shared" si="22"/>
        <v>0</v>
      </c>
      <c r="X36" s="88">
        <f t="shared" si="22"/>
        <v>0</v>
      </c>
      <c r="Y36" s="88">
        <f t="shared" si="22"/>
        <v>0</v>
      </c>
      <c r="Z36" s="88">
        <f t="shared" si="22"/>
        <v>0</v>
      </c>
      <c r="AA36" s="88">
        <f t="shared" si="22"/>
        <v>0</v>
      </c>
      <c r="AB36" s="88">
        <f t="shared" si="22"/>
        <v>0</v>
      </c>
      <c r="AC36" s="89">
        <f t="shared" si="22"/>
        <v>0</v>
      </c>
      <c r="AD36" s="88">
        <f t="shared" si="22"/>
        <v>0</v>
      </c>
      <c r="AE36" s="88">
        <f t="shared" si="22"/>
        <v>0</v>
      </c>
      <c r="AF36" s="88">
        <f t="shared" si="22"/>
        <v>0</v>
      </c>
      <c r="AG36" s="88">
        <f t="shared" si="22"/>
        <v>0</v>
      </c>
      <c r="AH36" s="88">
        <f t="shared" si="22"/>
        <v>0</v>
      </c>
      <c r="AI36" s="204">
        <f t="shared" si="26"/>
        <v>0</v>
      </c>
      <c r="AJ36" s="131" t="str">
        <f t="shared" si="27"/>
        <v/>
      </c>
    </row>
    <row r="37" spans="1:36" ht="15">
      <c r="A37" s="157" t="s">
        <v>16</v>
      </c>
      <c r="B37" s="45">
        <f t="shared" si="23"/>
        <v>68.25819122219994</v>
      </c>
      <c r="C37" s="45">
        <f t="shared" si="23"/>
        <v>39.811063089446108</v>
      </c>
      <c r="D37" s="45">
        <f t="shared" si="23"/>
        <v>42.850218415883916</v>
      </c>
      <c r="E37" s="45">
        <f t="shared" si="23"/>
        <v>0</v>
      </c>
      <c r="F37" s="304">
        <v>0</v>
      </c>
      <c r="G37" s="45">
        <f t="shared" si="20"/>
        <v>0</v>
      </c>
      <c r="H37" s="45">
        <f t="shared" si="20"/>
        <v>0</v>
      </c>
      <c r="I37" s="144">
        <f t="shared" si="24"/>
        <v>150.91947272752998</v>
      </c>
      <c r="J37" s="139"/>
      <c r="K37" s="159" t="s">
        <v>16</v>
      </c>
      <c r="L37" s="45">
        <f t="shared" si="21"/>
        <v>68.25819122219994</v>
      </c>
      <c r="M37" s="45">
        <f t="shared" si="21"/>
        <v>39.811063089446108</v>
      </c>
      <c r="N37" s="45">
        <f t="shared" si="21"/>
        <v>42.850218415883916</v>
      </c>
      <c r="O37" s="45">
        <f t="shared" si="21"/>
        <v>0</v>
      </c>
      <c r="P37" s="45">
        <f t="shared" si="21"/>
        <v>0</v>
      </c>
      <c r="Q37" s="45">
        <f t="shared" si="21"/>
        <v>0</v>
      </c>
      <c r="R37" s="45">
        <f t="shared" si="21"/>
        <v>0</v>
      </c>
      <c r="S37" s="148">
        <f t="shared" si="25"/>
        <v>150.91947272752998</v>
      </c>
      <c r="T37" s="139"/>
      <c r="U37" s="205" t="s">
        <v>16</v>
      </c>
      <c r="V37" s="84">
        <f t="shared" si="22"/>
        <v>67.177785652783356</v>
      </c>
      <c r="W37" s="84">
        <f t="shared" si="22"/>
        <v>0</v>
      </c>
      <c r="X37" s="84">
        <f t="shared" si="22"/>
        <v>0</v>
      </c>
      <c r="Y37" s="84">
        <f t="shared" si="22"/>
        <v>39.811063089446108</v>
      </c>
      <c r="Z37" s="84">
        <f t="shared" si="22"/>
        <v>42.643334048374896</v>
      </c>
      <c r="AA37" s="84">
        <f t="shared" si="22"/>
        <v>0</v>
      </c>
      <c r="AB37" s="84">
        <f t="shared" si="22"/>
        <v>0</v>
      </c>
      <c r="AC37" s="85">
        <f t="shared" si="22"/>
        <v>1.2872899369255992</v>
      </c>
      <c r="AD37" s="84">
        <f t="shared" si="22"/>
        <v>1.0804055694165788</v>
      </c>
      <c r="AE37" s="84">
        <f t="shared" si="22"/>
        <v>0</v>
      </c>
      <c r="AF37" s="84">
        <f t="shared" si="22"/>
        <v>0</v>
      </c>
      <c r="AG37" s="84">
        <f t="shared" si="22"/>
        <v>0.20688436750902034</v>
      </c>
      <c r="AH37" s="84">
        <f t="shared" si="22"/>
        <v>0</v>
      </c>
      <c r="AI37" s="200">
        <f t="shared" si="26"/>
        <v>150.91947272752995</v>
      </c>
      <c r="AJ37" s="131" t="str">
        <f t="shared" si="27"/>
        <v/>
      </c>
    </row>
    <row r="38" spans="1:36" ht="15">
      <c r="A38" s="149" t="s">
        <v>15</v>
      </c>
      <c r="B38" s="48">
        <f t="shared" si="23"/>
        <v>6.890819040324569</v>
      </c>
      <c r="C38" s="48">
        <f t="shared" si="23"/>
        <v>0.7526751142455872</v>
      </c>
      <c r="D38" s="48">
        <f t="shared" si="23"/>
        <v>3.1986883016480796</v>
      </c>
      <c r="E38" s="48">
        <f t="shared" si="23"/>
        <v>0</v>
      </c>
      <c r="F38" s="304">
        <v>0</v>
      </c>
      <c r="G38" s="48">
        <f t="shared" si="20"/>
        <v>0</v>
      </c>
      <c r="H38" s="48">
        <f t="shared" si="20"/>
        <v>0</v>
      </c>
      <c r="I38" s="152">
        <f t="shared" si="24"/>
        <v>10.842182456218236</v>
      </c>
      <c r="J38" s="139"/>
      <c r="K38" s="153" t="s">
        <v>15</v>
      </c>
      <c r="L38" s="51">
        <f t="shared" si="21"/>
        <v>6.890819040324569</v>
      </c>
      <c r="M38" s="51">
        <f t="shared" si="21"/>
        <v>0.7526751142455872</v>
      </c>
      <c r="N38" s="51">
        <f t="shared" si="21"/>
        <v>3.1986883016480796</v>
      </c>
      <c r="O38" s="51">
        <f t="shared" si="21"/>
        <v>0</v>
      </c>
      <c r="P38" s="51">
        <f t="shared" si="21"/>
        <v>0</v>
      </c>
      <c r="Q38" s="51">
        <f t="shared" si="21"/>
        <v>0</v>
      </c>
      <c r="R38" s="51">
        <f t="shared" si="21"/>
        <v>0</v>
      </c>
      <c r="S38" s="156">
        <f t="shared" si="25"/>
        <v>10.842182456218236</v>
      </c>
      <c r="T38" s="139"/>
      <c r="U38" s="201" t="s">
        <v>54</v>
      </c>
      <c r="V38" s="88">
        <f t="shared" si="22"/>
        <v>6.8719296656730169</v>
      </c>
      <c r="W38" s="88">
        <f t="shared" si="22"/>
        <v>0</v>
      </c>
      <c r="X38" s="88">
        <f t="shared" si="22"/>
        <v>0</v>
      </c>
      <c r="Y38" s="88">
        <f t="shared" si="22"/>
        <v>0.7526751142455872</v>
      </c>
      <c r="Z38" s="88">
        <f t="shared" si="22"/>
        <v>3.1986883016480796</v>
      </c>
      <c r="AA38" s="88">
        <f t="shared" si="22"/>
        <v>0</v>
      </c>
      <c r="AB38" s="88">
        <f t="shared" si="22"/>
        <v>0</v>
      </c>
      <c r="AC38" s="89">
        <f t="shared" si="22"/>
        <v>1.8889374651552073E-2</v>
      </c>
      <c r="AD38" s="88">
        <f t="shared" si="22"/>
        <v>1.8889374651552073E-2</v>
      </c>
      <c r="AE38" s="88">
        <f t="shared" si="22"/>
        <v>0</v>
      </c>
      <c r="AF38" s="88">
        <f t="shared" si="22"/>
        <v>0</v>
      </c>
      <c r="AG38" s="88">
        <f t="shared" si="22"/>
        <v>0</v>
      </c>
      <c r="AH38" s="88">
        <f t="shared" si="22"/>
        <v>0</v>
      </c>
      <c r="AI38" s="204">
        <f t="shared" si="26"/>
        <v>10.842182456218236</v>
      </c>
      <c r="AJ38" s="131" t="str">
        <f t="shared" si="27"/>
        <v/>
      </c>
    </row>
    <row r="39" spans="1:36" ht="15">
      <c r="A39" s="157" t="s">
        <v>55</v>
      </c>
      <c r="B39" s="45">
        <f t="shared" si="23"/>
        <v>0</v>
      </c>
      <c r="C39" s="45">
        <f t="shared" si="23"/>
        <v>0</v>
      </c>
      <c r="D39" s="45">
        <f t="shared" si="23"/>
        <v>0</v>
      </c>
      <c r="E39" s="45">
        <f t="shared" si="23"/>
        <v>403.0961336242197</v>
      </c>
      <c r="F39" s="304">
        <v>0</v>
      </c>
      <c r="G39" s="45">
        <f t="shared" si="20"/>
        <v>0</v>
      </c>
      <c r="H39" s="45">
        <f t="shared" si="20"/>
        <v>0</v>
      </c>
      <c r="I39" s="144">
        <f t="shared" si="24"/>
        <v>403.0961336242197</v>
      </c>
      <c r="J39" s="139"/>
      <c r="K39" s="159" t="s">
        <v>55</v>
      </c>
      <c r="L39" s="45">
        <f t="shared" si="21"/>
        <v>0</v>
      </c>
      <c r="M39" s="45">
        <f t="shared" si="21"/>
        <v>0</v>
      </c>
      <c r="N39" s="45">
        <f t="shared" si="21"/>
        <v>0</v>
      </c>
      <c r="O39" s="45">
        <f t="shared" si="21"/>
        <v>403.0961336242197</v>
      </c>
      <c r="P39" s="45">
        <f t="shared" si="21"/>
        <v>595.84105920120555</v>
      </c>
      <c r="Q39" s="45">
        <f t="shared" si="21"/>
        <v>0</v>
      </c>
      <c r="R39" s="45">
        <f t="shared" si="21"/>
        <v>0</v>
      </c>
      <c r="S39" s="148">
        <f t="shared" si="25"/>
        <v>998.9371928254252</v>
      </c>
      <c r="T39" s="139"/>
      <c r="U39" s="205" t="s">
        <v>55</v>
      </c>
      <c r="V39" s="84">
        <f t="shared" si="22"/>
        <v>0</v>
      </c>
      <c r="W39" s="84">
        <f t="shared" si="22"/>
        <v>0</v>
      </c>
      <c r="X39" s="84">
        <f t="shared" si="22"/>
        <v>0</v>
      </c>
      <c r="Y39" s="84">
        <f t="shared" si="22"/>
        <v>0</v>
      </c>
      <c r="Z39" s="84">
        <f t="shared" si="22"/>
        <v>0</v>
      </c>
      <c r="AA39" s="84">
        <f t="shared" si="22"/>
        <v>370.45301583278427</v>
      </c>
      <c r="AB39" s="84">
        <f t="shared" si="22"/>
        <v>595.84105920120555</v>
      </c>
      <c r="AC39" s="85">
        <f t="shared" si="22"/>
        <v>32.643117791435373</v>
      </c>
      <c r="AD39" s="84">
        <f t="shared" si="22"/>
        <v>0</v>
      </c>
      <c r="AE39" s="84">
        <f t="shared" si="22"/>
        <v>0</v>
      </c>
      <c r="AF39" s="84">
        <f t="shared" si="22"/>
        <v>0</v>
      </c>
      <c r="AG39" s="84">
        <f t="shared" si="22"/>
        <v>0</v>
      </c>
      <c r="AH39" s="84">
        <f t="shared" si="22"/>
        <v>32.643117791435373</v>
      </c>
      <c r="AI39" s="200">
        <f t="shared" si="26"/>
        <v>998.9371928254252</v>
      </c>
      <c r="AJ39" s="131" t="str">
        <f t="shared" si="27"/>
        <v/>
      </c>
    </row>
    <row r="40" spans="1:36" ht="15">
      <c r="A40" s="149" t="s">
        <v>12</v>
      </c>
      <c r="B40" s="48">
        <f t="shared" si="23"/>
        <v>0</v>
      </c>
      <c r="C40" s="48">
        <f t="shared" si="23"/>
        <v>0</v>
      </c>
      <c r="D40" s="48">
        <f t="shared" si="23"/>
        <v>0</v>
      </c>
      <c r="E40" s="48">
        <f t="shared" si="23"/>
        <v>4.6847301305922393</v>
      </c>
      <c r="F40" s="304">
        <v>0</v>
      </c>
      <c r="G40" s="48">
        <f t="shared" si="20"/>
        <v>0</v>
      </c>
      <c r="H40" s="48">
        <f t="shared" si="20"/>
        <v>0</v>
      </c>
      <c r="I40" s="152">
        <f t="shared" si="24"/>
        <v>4.6847301305922393</v>
      </c>
      <c r="J40" s="139"/>
      <c r="K40" s="153" t="s">
        <v>12</v>
      </c>
      <c r="L40" s="51">
        <f t="shared" si="21"/>
        <v>0</v>
      </c>
      <c r="M40" s="51">
        <f t="shared" si="21"/>
        <v>0</v>
      </c>
      <c r="N40" s="51">
        <f t="shared" si="21"/>
        <v>0</v>
      </c>
      <c r="O40" s="51">
        <f t="shared" si="21"/>
        <v>4.6847301305922393</v>
      </c>
      <c r="P40" s="51">
        <f t="shared" si="21"/>
        <v>43.32078547053078</v>
      </c>
      <c r="Q40" s="51">
        <f t="shared" si="21"/>
        <v>0</v>
      </c>
      <c r="R40" s="51">
        <f t="shared" si="21"/>
        <v>0</v>
      </c>
      <c r="S40" s="156">
        <f t="shared" si="25"/>
        <v>48.005515601123022</v>
      </c>
      <c r="T40" s="139"/>
      <c r="U40" s="201" t="s">
        <v>12</v>
      </c>
      <c r="V40" s="88">
        <f t="shared" si="22"/>
        <v>0</v>
      </c>
      <c r="W40" s="88">
        <f t="shared" si="22"/>
        <v>0</v>
      </c>
      <c r="X40" s="88">
        <f t="shared" si="22"/>
        <v>0</v>
      </c>
      <c r="Y40" s="88">
        <f t="shared" si="22"/>
        <v>0</v>
      </c>
      <c r="Z40" s="88">
        <f t="shared" si="22"/>
        <v>0</v>
      </c>
      <c r="AA40" s="88">
        <f t="shared" si="22"/>
        <v>0.53613395391668173</v>
      </c>
      <c r="AB40" s="88">
        <f t="shared" si="22"/>
        <v>43.32078547053078</v>
      </c>
      <c r="AC40" s="89">
        <f t="shared" si="22"/>
        <v>4.1485961766755581</v>
      </c>
      <c r="AD40" s="88">
        <f t="shared" si="22"/>
        <v>0</v>
      </c>
      <c r="AE40" s="88">
        <f t="shared" si="22"/>
        <v>0</v>
      </c>
      <c r="AF40" s="88">
        <f t="shared" si="22"/>
        <v>0</v>
      </c>
      <c r="AG40" s="88">
        <f t="shared" si="22"/>
        <v>0</v>
      </c>
      <c r="AH40" s="88">
        <f t="shared" si="22"/>
        <v>4.1485961766755581</v>
      </c>
      <c r="AI40" s="204">
        <f t="shared" si="26"/>
        <v>48.005515601123022</v>
      </c>
      <c r="AJ40" s="131" t="str">
        <f t="shared" si="27"/>
        <v/>
      </c>
    </row>
    <row r="41" spans="1:36" ht="15">
      <c r="A41" s="157" t="s">
        <v>56</v>
      </c>
      <c r="B41" s="45">
        <f t="shared" si="23"/>
        <v>0</v>
      </c>
      <c r="C41" s="45">
        <f t="shared" si="23"/>
        <v>0</v>
      </c>
      <c r="D41" s="45">
        <f t="shared" si="23"/>
        <v>0</v>
      </c>
      <c r="E41" s="45">
        <f t="shared" si="23"/>
        <v>0</v>
      </c>
      <c r="F41" s="304">
        <v>0</v>
      </c>
      <c r="G41" s="45">
        <f t="shared" si="20"/>
        <v>0</v>
      </c>
      <c r="H41" s="45">
        <f t="shared" si="20"/>
        <v>0</v>
      </c>
      <c r="I41" s="144">
        <f t="shared" si="24"/>
        <v>0</v>
      </c>
      <c r="J41" s="139"/>
      <c r="K41" s="159" t="s">
        <v>56</v>
      </c>
      <c r="L41" s="45">
        <f t="shared" si="21"/>
        <v>0</v>
      </c>
      <c r="M41" s="45">
        <f t="shared" si="21"/>
        <v>0</v>
      </c>
      <c r="N41" s="45">
        <f t="shared" si="21"/>
        <v>0</v>
      </c>
      <c r="O41" s="45">
        <f t="shared" si="21"/>
        <v>0</v>
      </c>
      <c r="P41" s="45">
        <f t="shared" si="21"/>
        <v>0</v>
      </c>
      <c r="Q41" s="45">
        <f t="shared" si="21"/>
        <v>0</v>
      </c>
      <c r="R41" s="45">
        <f t="shared" si="21"/>
        <v>0</v>
      </c>
      <c r="S41" s="148">
        <f t="shared" si="25"/>
        <v>0</v>
      </c>
      <c r="T41" s="139"/>
      <c r="U41" s="205" t="s">
        <v>56</v>
      </c>
      <c r="V41" s="84">
        <f t="shared" si="22"/>
        <v>0</v>
      </c>
      <c r="W41" s="84">
        <f t="shared" si="22"/>
        <v>0</v>
      </c>
      <c r="X41" s="84">
        <f t="shared" si="22"/>
        <v>0</v>
      </c>
      <c r="Y41" s="84">
        <f t="shared" si="22"/>
        <v>0</v>
      </c>
      <c r="Z41" s="84">
        <f t="shared" si="22"/>
        <v>0</v>
      </c>
      <c r="AA41" s="84">
        <f t="shared" si="22"/>
        <v>0</v>
      </c>
      <c r="AB41" s="84">
        <f t="shared" si="22"/>
        <v>0</v>
      </c>
      <c r="AC41" s="85">
        <f t="shared" si="22"/>
        <v>0</v>
      </c>
      <c r="AD41" s="84">
        <f t="shared" si="22"/>
        <v>0</v>
      </c>
      <c r="AE41" s="84">
        <f t="shared" si="22"/>
        <v>0</v>
      </c>
      <c r="AF41" s="84">
        <f t="shared" si="22"/>
        <v>0</v>
      </c>
      <c r="AG41" s="84">
        <f t="shared" si="22"/>
        <v>0</v>
      </c>
      <c r="AH41" s="84">
        <f t="shared" si="22"/>
        <v>0</v>
      </c>
      <c r="AI41" s="200">
        <f t="shared" si="26"/>
        <v>0</v>
      </c>
      <c r="AJ41" s="131" t="str">
        <f t="shared" si="27"/>
        <v/>
      </c>
    </row>
    <row r="42" spans="1:36" ht="15">
      <c r="A42" s="149" t="s">
        <v>17</v>
      </c>
      <c r="B42" s="48">
        <f t="shared" si="23"/>
        <v>3.8424000199397805</v>
      </c>
      <c r="C42" s="48">
        <f t="shared" si="23"/>
        <v>0.25450854864271083</v>
      </c>
      <c r="D42" s="48">
        <f t="shared" si="23"/>
        <v>19.901862517675021</v>
      </c>
      <c r="E42" s="48">
        <f t="shared" si="23"/>
        <v>4.9325963910640791</v>
      </c>
      <c r="F42" s="304">
        <v>0</v>
      </c>
      <c r="G42" s="48">
        <f t="shared" si="20"/>
        <v>0</v>
      </c>
      <c r="H42" s="48">
        <f t="shared" si="20"/>
        <v>0</v>
      </c>
      <c r="I42" s="152">
        <f t="shared" si="24"/>
        <v>28.931367477321594</v>
      </c>
      <c r="J42" s="139"/>
      <c r="K42" s="153" t="s">
        <v>17</v>
      </c>
      <c r="L42" s="51">
        <f t="shared" si="21"/>
        <v>3.8424000199397805</v>
      </c>
      <c r="M42" s="51">
        <f t="shared" si="21"/>
        <v>0.25450854864271083</v>
      </c>
      <c r="N42" s="51">
        <f t="shared" si="21"/>
        <v>19.901862517675021</v>
      </c>
      <c r="O42" s="51">
        <f t="shared" si="21"/>
        <v>4.9325963910640791</v>
      </c>
      <c r="P42" s="51">
        <f t="shared" si="21"/>
        <v>0</v>
      </c>
      <c r="Q42" s="51">
        <f t="shared" si="21"/>
        <v>0</v>
      </c>
      <c r="R42" s="51">
        <f t="shared" si="21"/>
        <v>0</v>
      </c>
      <c r="S42" s="156">
        <f t="shared" si="25"/>
        <v>28.931367477321594</v>
      </c>
      <c r="T42" s="139"/>
      <c r="U42" s="201" t="s">
        <v>17</v>
      </c>
      <c r="V42" s="88">
        <f t="shared" si="22"/>
        <v>3.8424000199397805</v>
      </c>
      <c r="W42" s="88">
        <f t="shared" si="22"/>
        <v>0</v>
      </c>
      <c r="X42" s="88">
        <f t="shared" si="22"/>
        <v>0</v>
      </c>
      <c r="Y42" s="88">
        <f t="shared" si="22"/>
        <v>0.25450854864271083</v>
      </c>
      <c r="Z42" s="88">
        <f t="shared" si="22"/>
        <v>19.901862517675021</v>
      </c>
      <c r="AA42" s="88">
        <f t="shared" si="22"/>
        <v>3.7464690682911979</v>
      </c>
      <c r="AB42" s="88">
        <f t="shared" si="22"/>
        <v>0</v>
      </c>
      <c r="AC42" s="89">
        <f t="shared" si="22"/>
        <v>1.1861273227728806</v>
      </c>
      <c r="AD42" s="88">
        <f t="shared" si="22"/>
        <v>0</v>
      </c>
      <c r="AE42" s="88">
        <f t="shared" si="22"/>
        <v>0</v>
      </c>
      <c r="AF42" s="88">
        <f t="shared" si="22"/>
        <v>0</v>
      </c>
      <c r="AG42" s="88">
        <f t="shared" si="22"/>
        <v>0</v>
      </c>
      <c r="AH42" s="88">
        <f t="shared" si="22"/>
        <v>1.1861273227728806</v>
      </c>
      <c r="AI42" s="204">
        <f t="shared" si="26"/>
        <v>28.93136747732159</v>
      </c>
      <c r="AJ42" s="131" t="str">
        <f t="shared" si="27"/>
        <v/>
      </c>
    </row>
    <row r="43" spans="1:36" ht="15">
      <c r="A43" s="157" t="s">
        <v>141</v>
      </c>
      <c r="B43" s="45">
        <f t="shared" si="23"/>
        <v>591.00045488292551</v>
      </c>
      <c r="C43" s="45">
        <f t="shared" si="23"/>
        <v>1494.0806672257745</v>
      </c>
      <c r="D43" s="45">
        <f t="shared" si="23"/>
        <v>1310.0570963811267</v>
      </c>
      <c r="E43" s="45">
        <f t="shared" si="23"/>
        <v>118.69400105040799</v>
      </c>
      <c r="F43" s="304">
        <v>0</v>
      </c>
      <c r="G43" s="45">
        <f t="shared" si="20"/>
        <v>3.4108930306296421E-2</v>
      </c>
      <c r="H43" s="45">
        <f t="shared" si="20"/>
        <v>0</v>
      </c>
      <c r="I43" s="144">
        <f t="shared" si="24"/>
        <v>3513.8663284705412</v>
      </c>
      <c r="J43" s="139"/>
      <c r="K43" s="159" t="s">
        <v>141</v>
      </c>
      <c r="L43" s="45">
        <f t="shared" si="21"/>
        <v>591.00045488292551</v>
      </c>
      <c r="M43" s="45">
        <f t="shared" si="21"/>
        <v>1494.0806672257745</v>
      </c>
      <c r="N43" s="45">
        <f t="shared" si="21"/>
        <v>1310.0570963811267</v>
      </c>
      <c r="O43" s="45">
        <f t="shared" si="21"/>
        <v>118.69400105040799</v>
      </c>
      <c r="P43" s="45">
        <f t="shared" si="21"/>
        <v>4.3824052422330899</v>
      </c>
      <c r="Q43" s="45">
        <f t="shared" si="21"/>
        <v>3.4108930306296421E-2</v>
      </c>
      <c r="R43" s="45">
        <f t="shared" si="21"/>
        <v>0</v>
      </c>
      <c r="S43" s="148">
        <f t="shared" si="25"/>
        <v>3518.2487337127745</v>
      </c>
      <c r="T43" s="139"/>
      <c r="U43" s="205" t="s">
        <v>141</v>
      </c>
      <c r="V43" s="84">
        <f t="shared" si="22"/>
        <v>574.88381708629129</v>
      </c>
      <c r="W43" s="84">
        <f t="shared" si="22"/>
        <v>13.678807863472159</v>
      </c>
      <c r="X43" s="84">
        <f t="shared" si="22"/>
        <v>3.4108930306296421E-2</v>
      </c>
      <c r="Y43" s="84">
        <f t="shared" si="22"/>
        <v>1494.0806672257745</v>
      </c>
      <c r="Z43" s="84">
        <f t="shared" si="22"/>
        <v>1252.3922518762718</v>
      </c>
      <c r="AA43" s="84">
        <f t="shared" si="22"/>
        <v>79.761441372363379</v>
      </c>
      <c r="AB43" s="84">
        <f t="shared" si="22"/>
        <v>4.3824052422330899</v>
      </c>
      <c r="AC43" s="85">
        <f t="shared" si="22"/>
        <v>99.035234116061361</v>
      </c>
      <c r="AD43" s="84">
        <f t="shared" si="22"/>
        <v>2.4378299331620292</v>
      </c>
      <c r="AE43" s="84">
        <f t="shared" si="22"/>
        <v>0</v>
      </c>
      <c r="AF43" s="84">
        <f t="shared" si="22"/>
        <v>0</v>
      </c>
      <c r="AG43" s="84">
        <f t="shared" si="22"/>
        <v>57.664844504854713</v>
      </c>
      <c r="AH43" s="84">
        <f t="shared" si="22"/>
        <v>38.932559678044591</v>
      </c>
      <c r="AI43" s="200">
        <f t="shared" si="26"/>
        <v>3518.2487337127741</v>
      </c>
      <c r="AJ43" s="131" t="str">
        <f t="shared" si="27"/>
        <v/>
      </c>
    </row>
    <row r="44" spans="1:36" ht="15">
      <c r="A44" s="149" t="s">
        <v>25</v>
      </c>
      <c r="B44" s="48">
        <f t="shared" si="23"/>
        <v>251.76366962331022</v>
      </c>
      <c r="C44" s="48">
        <f t="shared" si="23"/>
        <v>78.079961005765256</v>
      </c>
      <c r="D44" s="48">
        <f t="shared" si="23"/>
        <v>464.16502950686254</v>
      </c>
      <c r="E44" s="48">
        <f t="shared" si="23"/>
        <v>2321.6586789134076</v>
      </c>
      <c r="F44" s="304">
        <v>0</v>
      </c>
      <c r="G44" s="48">
        <f t="shared" si="20"/>
        <v>338.36699601571917</v>
      </c>
      <c r="H44" s="48">
        <f t="shared" si="20"/>
        <v>48.110225161116453</v>
      </c>
      <c r="I44" s="152">
        <f t="shared" si="24"/>
        <v>3502.1445602261811</v>
      </c>
      <c r="J44" s="139"/>
      <c r="K44" s="153" t="s">
        <v>25</v>
      </c>
      <c r="L44" s="51">
        <f t="shared" si="21"/>
        <v>251.76366962331022</v>
      </c>
      <c r="M44" s="51">
        <f t="shared" si="21"/>
        <v>78.079961005765256</v>
      </c>
      <c r="N44" s="51">
        <f t="shared" si="21"/>
        <v>464.16502950686254</v>
      </c>
      <c r="O44" s="51">
        <f t="shared" si="21"/>
        <v>2321.6586789134076</v>
      </c>
      <c r="P44" s="51">
        <f t="shared" si="21"/>
        <v>12.939837413582742</v>
      </c>
      <c r="Q44" s="51">
        <f t="shared" si="21"/>
        <v>338.36699601571917</v>
      </c>
      <c r="R44" s="51">
        <f t="shared" si="21"/>
        <v>48.110225161116453</v>
      </c>
      <c r="S44" s="156">
        <f t="shared" si="25"/>
        <v>3515.0843976397637</v>
      </c>
      <c r="T44" s="139"/>
      <c r="U44" s="201" t="s">
        <v>25</v>
      </c>
      <c r="V44" s="88">
        <f t="shared" si="22"/>
        <v>45.877799822803055</v>
      </c>
      <c r="W44" s="88">
        <f t="shared" si="22"/>
        <v>199.32347153617374</v>
      </c>
      <c r="X44" s="88">
        <f t="shared" si="22"/>
        <v>338.36699601571917</v>
      </c>
      <c r="Y44" s="88">
        <f t="shared" si="22"/>
        <v>78.079961005765256</v>
      </c>
      <c r="Z44" s="88">
        <f t="shared" si="22"/>
        <v>454.04048722068455</v>
      </c>
      <c r="AA44" s="88">
        <f t="shared" si="22"/>
        <v>2292.8679464011129</v>
      </c>
      <c r="AB44" s="88">
        <f t="shared" si="22"/>
        <v>12.939837413582742</v>
      </c>
      <c r="AC44" s="89">
        <f t="shared" si="22"/>
        <v>93.587898223923062</v>
      </c>
      <c r="AD44" s="88">
        <f t="shared" si="22"/>
        <v>6.5623982643334617</v>
      </c>
      <c r="AE44" s="88">
        <f t="shared" si="22"/>
        <v>19.05900845903794</v>
      </c>
      <c r="AF44" s="88">
        <f t="shared" si="22"/>
        <v>48.110225161116453</v>
      </c>
      <c r="AG44" s="88">
        <f t="shared" si="22"/>
        <v>10.124542286178009</v>
      </c>
      <c r="AH44" s="88">
        <f t="shared" si="22"/>
        <v>9.7317240532572029</v>
      </c>
      <c r="AI44" s="204">
        <f t="shared" si="26"/>
        <v>3515.0843976397646</v>
      </c>
      <c r="AJ44" s="131" t="str">
        <f t="shared" si="27"/>
        <v/>
      </c>
    </row>
    <row r="45" spans="1:36" ht="15">
      <c r="A45" s="157" t="s">
        <v>24</v>
      </c>
      <c r="B45" s="45">
        <f t="shared" si="23"/>
        <v>26.610699097499307</v>
      </c>
      <c r="C45" s="45">
        <f t="shared" si="23"/>
        <v>4.7781552962407874</v>
      </c>
      <c r="D45" s="45">
        <f t="shared" si="23"/>
        <v>38.079493458087597</v>
      </c>
      <c r="E45" s="45">
        <f t="shared" si="23"/>
        <v>0</v>
      </c>
      <c r="F45" s="304">
        <v>0</v>
      </c>
      <c r="G45" s="45">
        <f t="shared" si="20"/>
        <v>0</v>
      </c>
      <c r="H45" s="45">
        <f t="shared" si="20"/>
        <v>0</v>
      </c>
      <c r="I45" s="144">
        <f t="shared" si="24"/>
        <v>69.468347851827687</v>
      </c>
      <c r="J45" s="139"/>
      <c r="K45" s="159" t="s">
        <v>24</v>
      </c>
      <c r="L45" s="45">
        <f t="shared" si="21"/>
        <v>26.610699097499307</v>
      </c>
      <c r="M45" s="45">
        <f t="shared" si="21"/>
        <v>4.7781552962407874</v>
      </c>
      <c r="N45" s="45">
        <f t="shared" si="21"/>
        <v>38.079493458087597</v>
      </c>
      <c r="O45" s="45">
        <f t="shared" si="21"/>
        <v>0</v>
      </c>
      <c r="P45" s="45">
        <f t="shared" si="21"/>
        <v>0</v>
      </c>
      <c r="Q45" s="45">
        <f t="shared" si="21"/>
        <v>0</v>
      </c>
      <c r="R45" s="45">
        <f t="shared" si="21"/>
        <v>0</v>
      </c>
      <c r="S45" s="148">
        <f t="shared" si="25"/>
        <v>69.468347851827687</v>
      </c>
      <c r="T45" s="139"/>
      <c r="U45" s="205" t="s">
        <v>24</v>
      </c>
      <c r="V45" s="84">
        <f t="shared" si="22"/>
        <v>26.495545453499094</v>
      </c>
      <c r="W45" s="84">
        <f t="shared" si="22"/>
        <v>0</v>
      </c>
      <c r="X45" s="84">
        <f t="shared" si="22"/>
        <v>0</v>
      </c>
      <c r="Y45" s="84">
        <f t="shared" si="22"/>
        <v>4.7781552962407874</v>
      </c>
      <c r="Z45" s="84">
        <f t="shared" si="22"/>
        <v>11.797385793091882</v>
      </c>
      <c r="AA45" s="84">
        <f t="shared" si="22"/>
        <v>0</v>
      </c>
      <c r="AB45" s="84">
        <f t="shared" si="22"/>
        <v>0</v>
      </c>
      <c r="AC45" s="85">
        <f t="shared" si="22"/>
        <v>26.397261308995937</v>
      </c>
      <c r="AD45" s="84">
        <f t="shared" si="22"/>
        <v>0.11515364400021609</v>
      </c>
      <c r="AE45" s="84">
        <f t="shared" si="22"/>
        <v>0</v>
      </c>
      <c r="AF45" s="84">
        <f t="shared" si="22"/>
        <v>0</v>
      </c>
      <c r="AG45" s="84">
        <f t="shared" si="22"/>
        <v>26.282107664995717</v>
      </c>
      <c r="AH45" s="84">
        <f t="shared" si="22"/>
        <v>0</v>
      </c>
      <c r="AI45" s="200">
        <f t="shared" si="26"/>
        <v>69.468347851827701</v>
      </c>
      <c r="AJ45" s="131" t="str">
        <f t="shared" si="27"/>
        <v/>
      </c>
    </row>
    <row r="46" spans="1:36" ht="15">
      <c r="A46" s="149" t="s">
        <v>57</v>
      </c>
      <c r="B46" s="48">
        <f t="shared" si="23"/>
        <v>6.4094230342414391E-2</v>
      </c>
      <c r="C46" s="48">
        <f t="shared" si="23"/>
        <v>1.2106030404431624E-2</v>
      </c>
      <c r="D46" s="48">
        <f t="shared" si="23"/>
        <v>0</v>
      </c>
      <c r="E46" s="48">
        <f t="shared" si="23"/>
        <v>0</v>
      </c>
      <c r="F46" s="304">
        <v>0</v>
      </c>
      <c r="G46" s="48">
        <f t="shared" si="20"/>
        <v>0</v>
      </c>
      <c r="H46" s="48">
        <f t="shared" si="20"/>
        <v>0</v>
      </c>
      <c r="I46" s="152">
        <f t="shared" si="24"/>
        <v>7.6200260746846021E-2</v>
      </c>
      <c r="J46" s="139"/>
      <c r="K46" s="153" t="s">
        <v>57</v>
      </c>
      <c r="L46" s="51">
        <f t="shared" si="21"/>
        <v>6.4094230342414391E-2</v>
      </c>
      <c r="M46" s="51">
        <f t="shared" si="21"/>
        <v>1.2106030404431624E-2</v>
      </c>
      <c r="N46" s="51">
        <f t="shared" si="21"/>
        <v>0</v>
      </c>
      <c r="O46" s="51">
        <f t="shared" si="21"/>
        <v>0</v>
      </c>
      <c r="P46" s="51">
        <f t="shared" si="21"/>
        <v>0</v>
      </c>
      <c r="Q46" s="51">
        <f t="shared" si="21"/>
        <v>0</v>
      </c>
      <c r="R46" s="51">
        <f t="shared" si="21"/>
        <v>0</v>
      </c>
      <c r="S46" s="156">
        <f t="shared" si="25"/>
        <v>7.6200260746846021E-2</v>
      </c>
      <c r="T46" s="139"/>
      <c r="U46" s="201" t="s">
        <v>57</v>
      </c>
      <c r="V46" s="88">
        <f t="shared" si="22"/>
        <v>6.4094230342414391E-2</v>
      </c>
      <c r="W46" s="88">
        <f t="shared" si="22"/>
        <v>0</v>
      </c>
      <c r="X46" s="88">
        <f t="shared" si="22"/>
        <v>0</v>
      </c>
      <c r="Y46" s="88">
        <f t="shared" si="22"/>
        <v>1.2106030404431624E-2</v>
      </c>
      <c r="Z46" s="88">
        <f t="shared" si="22"/>
        <v>0</v>
      </c>
      <c r="AA46" s="88">
        <f t="shared" si="22"/>
        <v>0</v>
      </c>
      <c r="AB46" s="88">
        <f t="shared" si="22"/>
        <v>0</v>
      </c>
      <c r="AC46" s="89">
        <f t="shared" si="22"/>
        <v>0</v>
      </c>
      <c r="AD46" s="88">
        <f t="shared" si="22"/>
        <v>0</v>
      </c>
      <c r="AE46" s="88">
        <f t="shared" si="22"/>
        <v>0</v>
      </c>
      <c r="AF46" s="88">
        <f t="shared" si="22"/>
        <v>0</v>
      </c>
      <c r="AG46" s="88">
        <f t="shared" si="22"/>
        <v>0</v>
      </c>
      <c r="AH46" s="88">
        <f t="shared" si="22"/>
        <v>0</v>
      </c>
      <c r="AI46" s="204">
        <f t="shared" si="26"/>
        <v>7.6200260746846021E-2</v>
      </c>
      <c r="AJ46" s="131" t="str">
        <f t="shared" si="27"/>
        <v/>
      </c>
    </row>
    <row r="47" spans="1:36" ht="15">
      <c r="A47" s="157" t="s">
        <v>22</v>
      </c>
      <c r="B47" s="45">
        <f t="shared" si="23"/>
        <v>93.242532697197234</v>
      </c>
      <c r="C47" s="45">
        <f t="shared" si="23"/>
        <v>41.314530863085224</v>
      </c>
      <c r="D47" s="45">
        <f t="shared" si="23"/>
        <v>269.20395163790499</v>
      </c>
      <c r="E47" s="45">
        <f t="shared" si="23"/>
        <v>2.5389237964662068</v>
      </c>
      <c r="F47" s="304">
        <v>0</v>
      </c>
      <c r="G47" s="45">
        <f t="shared" si="20"/>
        <v>0</v>
      </c>
      <c r="H47" s="45">
        <f t="shared" si="20"/>
        <v>0</v>
      </c>
      <c r="I47" s="144">
        <f t="shared" si="24"/>
        <v>406.29993899465364</v>
      </c>
      <c r="J47" s="139"/>
      <c r="K47" s="159" t="s">
        <v>22</v>
      </c>
      <c r="L47" s="45">
        <f t="shared" si="21"/>
        <v>93.242532697197234</v>
      </c>
      <c r="M47" s="45">
        <f t="shared" si="21"/>
        <v>41.314530863085224</v>
      </c>
      <c r="N47" s="45">
        <f t="shared" si="21"/>
        <v>269.20395163790499</v>
      </c>
      <c r="O47" s="45">
        <f t="shared" si="21"/>
        <v>2.5389237964662068</v>
      </c>
      <c r="P47" s="45">
        <f t="shared" si="21"/>
        <v>60.291206815685499</v>
      </c>
      <c r="Q47" s="45">
        <f t="shared" si="21"/>
        <v>0</v>
      </c>
      <c r="R47" s="45">
        <f t="shared" si="21"/>
        <v>0</v>
      </c>
      <c r="S47" s="148">
        <f t="shared" si="25"/>
        <v>466.59114581033913</v>
      </c>
      <c r="T47" s="139"/>
      <c r="U47" s="205" t="s">
        <v>22</v>
      </c>
      <c r="V47" s="84">
        <f t="shared" si="22"/>
        <v>93.242532697197234</v>
      </c>
      <c r="W47" s="84">
        <f t="shared" si="22"/>
        <v>0</v>
      </c>
      <c r="X47" s="84">
        <f t="shared" si="22"/>
        <v>0</v>
      </c>
      <c r="Y47" s="84">
        <f t="shared" si="22"/>
        <v>41.314530863085224</v>
      </c>
      <c r="Z47" s="84">
        <f t="shared" si="22"/>
        <v>147.28469223110082</v>
      </c>
      <c r="AA47" s="84">
        <f t="shared" si="22"/>
        <v>0</v>
      </c>
      <c r="AB47" s="84">
        <f t="shared" si="22"/>
        <v>60.291206815685499</v>
      </c>
      <c r="AC47" s="85">
        <f t="shared" si="22"/>
        <v>124.45818320327038</v>
      </c>
      <c r="AD47" s="84">
        <f t="shared" si="22"/>
        <v>0</v>
      </c>
      <c r="AE47" s="84">
        <f t="shared" si="22"/>
        <v>0</v>
      </c>
      <c r="AF47" s="84">
        <f t="shared" si="22"/>
        <v>0</v>
      </c>
      <c r="AG47" s="84">
        <f t="shared" si="22"/>
        <v>121.91925940680416</v>
      </c>
      <c r="AH47" s="84">
        <f t="shared" si="22"/>
        <v>2.5389237964662068</v>
      </c>
      <c r="AI47" s="200">
        <f t="shared" si="26"/>
        <v>466.59114581033919</v>
      </c>
      <c r="AJ47" s="131" t="str">
        <f t="shared" si="27"/>
        <v/>
      </c>
    </row>
    <row r="48" spans="1:36" ht="15">
      <c r="A48" s="149" t="s">
        <v>21</v>
      </c>
      <c r="B48" s="48">
        <f t="shared" si="23"/>
        <v>1.7511074700913074</v>
      </c>
      <c r="C48" s="48">
        <f t="shared" si="23"/>
        <v>8.1833207085474868E-2</v>
      </c>
      <c r="D48" s="48">
        <f t="shared" si="23"/>
        <v>8.3654216417741669E-4</v>
      </c>
      <c r="E48" s="48">
        <f t="shared" si="23"/>
        <v>0</v>
      </c>
      <c r="F48" s="304">
        <v>0</v>
      </c>
      <c r="G48" s="48">
        <f t="shared" si="20"/>
        <v>0</v>
      </c>
      <c r="H48" s="48">
        <f t="shared" si="20"/>
        <v>0</v>
      </c>
      <c r="I48" s="152">
        <f t="shared" si="24"/>
        <v>1.8337772193409596</v>
      </c>
      <c r="J48" s="139"/>
      <c r="K48" s="153" t="s">
        <v>21</v>
      </c>
      <c r="L48" s="51">
        <f t="shared" si="21"/>
        <v>1.7511074700913074</v>
      </c>
      <c r="M48" s="51">
        <f t="shared" si="21"/>
        <v>8.1833207085474868E-2</v>
      </c>
      <c r="N48" s="51">
        <f t="shared" si="21"/>
        <v>8.3654216417741669E-4</v>
      </c>
      <c r="O48" s="51">
        <f t="shared" si="21"/>
        <v>0</v>
      </c>
      <c r="P48" s="51">
        <f t="shared" si="21"/>
        <v>0</v>
      </c>
      <c r="Q48" s="51">
        <f t="shared" si="21"/>
        <v>0</v>
      </c>
      <c r="R48" s="51">
        <f t="shared" si="21"/>
        <v>0</v>
      </c>
      <c r="S48" s="156">
        <f t="shared" si="25"/>
        <v>1.8337772193409596</v>
      </c>
      <c r="T48" s="139"/>
      <c r="U48" s="201" t="s">
        <v>58</v>
      </c>
      <c r="V48" s="88">
        <f t="shared" si="22"/>
        <v>1.7511074700913074</v>
      </c>
      <c r="W48" s="88">
        <f t="shared" si="22"/>
        <v>0</v>
      </c>
      <c r="X48" s="88">
        <f t="shared" si="22"/>
        <v>0</v>
      </c>
      <c r="Y48" s="88">
        <f t="shared" si="22"/>
        <v>8.1833207085474868E-2</v>
      </c>
      <c r="Z48" s="88">
        <f t="shared" si="22"/>
        <v>8.3654216417741669E-4</v>
      </c>
      <c r="AA48" s="88">
        <f t="shared" si="22"/>
        <v>0</v>
      </c>
      <c r="AB48" s="88">
        <f t="shared" si="22"/>
        <v>0</v>
      </c>
      <c r="AC48" s="89">
        <f t="shared" si="22"/>
        <v>0</v>
      </c>
      <c r="AD48" s="88">
        <f t="shared" si="22"/>
        <v>0</v>
      </c>
      <c r="AE48" s="88">
        <f t="shared" si="22"/>
        <v>0</v>
      </c>
      <c r="AF48" s="88">
        <f t="shared" si="22"/>
        <v>0</v>
      </c>
      <c r="AG48" s="88">
        <f t="shared" si="22"/>
        <v>0</v>
      </c>
      <c r="AH48" s="88">
        <f t="shared" si="22"/>
        <v>0</v>
      </c>
      <c r="AI48" s="204">
        <f t="shared" si="26"/>
        <v>1.8337772193409596</v>
      </c>
      <c r="AJ48" s="131" t="str">
        <f t="shared" si="27"/>
        <v/>
      </c>
    </row>
    <row r="49" spans="1:36" ht="15">
      <c r="A49" s="160" t="s">
        <v>61</v>
      </c>
      <c r="B49" s="45">
        <f t="shared" si="23"/>
        <v>13.103037375459657</v>
      </c>
      <c r="C49" s="45">
        <f t="shared" si="23"/>
        <v>0</v>
      </c>
      <c r="D49" s="45">
        <f t="shared" si="23"/>
        <v>0</v>
      </c>
      <c r="E49" s="45">
        <f t="shared" si="23"/>
        <v>0</v>
      </c>
      <c r="F49" s="304">
        <v>0</v>
      </c>
      <c r="G49" s="45">
        <f t="shared" ref="G49:H53" si="28">G127+G153+G179+G205+G231+G257+G283+G309+G335+G361+G387+G413+G439</f>
        <v>0</v>
      </c>
      <c r="H49" s="45">
        <f t="shared" si="28"/>
        <v>0</v>
      </c>
      <c r="I49" s="144">
        <f t="shared" si="24"/>
        <v>13.103037375459657</v>
      </c>
      <c r="J49" s="139"/>
      <c r="K49" s="161" t="s">
        <v>61</v>
      </c>
      <c r="L49" s="45">
        <f t="shared" ref="L49:R53" si="29">L127+L153+L179+L205+L231+L257+L283+L309+L335+L361+L387+L413+L439</f>
        <v>13.103037375459657</v>
      </c>
      <c r="M49" s="45">
        <f t="shared" si="29"/>
        <v>0</v>
      </c>
      <c r="N49" s="45">
        <f t="shared" si="29"/>
        <v>0</v>
      </c>
      <c r="O49" s="45">
        <f t="shared" si="29"/>
        <v>0</v>
      </c>
      <c r="P49" s="45">
        <f t="shared" si="29"/>
        <v>0</v>
      </c>
      <c r="Q49" s="45">
        <f t="shared" si="29"/>
        <v>0</v>
      </c>
      <c r="R49" s="45">
        <f t="shared" si="29"/>
        <v>0</v>
      </c>
      <c r="S49" s="148">
        <f t="shared" si="25"/>
        <v>13.103037375459657</v>
      </c>
      <c r="T49" s="139"/>
      <c r="U49" s="206" t="s">
        <v>59</v>
      </c>
      <c r="V49" s="84">
        <f t="shared" ref="V49:AH53" si="30">V127+V153+V179+V205+V231+V257+V283+V309+V335+V361+V387+V413+V439</f>
        <v>12.440466402377288</v>
      </c>
      <c r="W49" s="84">
        <f t="shared" si="30"/>
        <v>0</v>
      </c>
      <c r="X49" s="84">
        <f t="shared" si="30"/>
        <v>0</v>
      </c>
      <c r="Y49" s="84">
        <f t="shared" si="30"/>
        <v>0</v>
      </c>
      <c r="Z49" s="84">
        <f t="shared" si="30"/>
        <v>0</v>
      </c>
      <c r="AA49" s="84">
        <f t="shared" si="30"/>
        <v>0</v>
      </c>
      <c r="AB49" s="84">
        <f t="shared" si="30"/>
        <v>0</v>
      </c>
      <c r="AC49" s="85">
        <f t="shared" si="30"/>
        <v>0.66257097308236912</v>
      </c>
      <c r="AD49" s="84">
        <f t="shared" si="30"/>
        <v>0.66257097308236912</v>
      </c>
      <c r="AE49" s="84">
        <f t="shared" si="30"/>
        <v>0</v>
      </c>
      <c r="AF49" s="84">
        <f t="shared" si="30"/>
        <v>0</v>
      </c>
      <c r="AG49" s="84">
        <f t="shared" si="30"/>
        <v>0</v>
      </c>
      <c r="AH49" s="84">
        <f t="shared" si="30"/>
        <v>0</v>
      </c>
      <c r="AI49" s="200">
        <f t="shared" si="26"/>
        <v>13.103037375459657</v>
      </c>
      <c r="AJ49" s="131" t="str">
        <f t="shared" si="27"/>
        <v/>
      </c>
    </row>
    <row r="50" spans="1:36">
      <c r="A50" s="162" t="s">
        <v>23</v>
      </c>
      <c r="B50" s="55">
        <f t="shared" ref="B50:E53" si="31">B128+B154+B180+B206+B232+B258+B284+B310+B336+B362+B388+B414+B440</f>
        <v>13.103037375459657</v>
      </c>
      <c r="C50" s="55">
        <f t="shared" si="31"/>
        <v>0</v>
      </c>
      <c r="D50" s="55">
        <f t="shared" si="31"/>
        <v>0</v>
      </c>
      <c r="E50" s="55">
        <f t="shared" si="31"/>
        <v>0</v>
      </c>
      <c r="F50" s="304">
        <v>0</v>
      </c>
      <c r="G50" s="55">
        <f t="shared" si="28"/>
        <v>0</v>
      </c>
      <c r="H50" s="55">
        <f t="shared" si="28"/>
        <v>0</v>
      </c>
      <c r="I50" s="165">
        <f t="shared" si="24"/>
        <v>13.103037375459657</v>
      </c>
      <c r="J50" s="139"/>
      <c r="K50" s="166" t="s">
        <v>23</v>
      </c>
      <c r="L50" s="58">
        <f t="shared" si="29"/>
        <v>13.103037375459657</v>
      </c>
      <c r="M50" s="58">
        <f t="shared" si="29"/>
        <v>0</v>
      </c>
      <c r="N50" s="58">
        <f t="shared" si="29"/>
        <v>0</v>
      </c>
      <c r="O50" s="58">
        <f t="shared" si="29"/>
        <v>0</v>
      </c>
      <c r="P50" s="58">
        <f t="shared" si="29"/>
        <v>0</v>
      </c>
      <c r="Q50" s="58">
        <f t="shared" si="29"/>
        <v>0</v>
      </c>
      <c r="R50" s="58">
        <f t="shared" si="29"/>
        <v>0</v>
      </c>
      <c r="S50" s="169">
        <f t="shared" si="25"/>
        <v>13.103037375459657</v>
      </c>
      <c r="T50" s="139"/>
      <c r="U50" s="207" t="s">
        <v>62</v>
      </c>
      <c r="V50" s="91">
        <f t="shared" si="30"/>
        <v>12.440466402377288</v>
      </c>
      <c r="W50" s="91">
        <f t="shared" si="30"/>
        <v>0</v>
      </c>
      <c r="X50" s="91">
        <f t="shared" si="30"/>
        <v>0</v>
      </c>
      <c r="Y50" s="91">
        <f t="shared" si="30"/>
        <v>0</v>
      </c>
      <c r="Z50" s="91">
        <f t="shared" si="30"/>
        <v>0</v>
      </c>
      <c r="AA50" s="91">
        <f t="shared" si="30"/>
        <v>0</v>
      </c>
      <c r="AB50" s="91">
        <f t="shared" si="30"/>
        <v>0</v>
      </c>
      <c r="AC50" s="268">
        <f t="shared" si="30"/>
        <v>0.66257097308236912</v>
      </c>
      <c r="AD50" s="91">
        <f t="shared" si="30"/>
        <v>0.66257097308236912</v>
      </c>
      <c r="AE50" s="91">
        <f t="shared" si="30"/>
        <v>0</v>
      </c>
      <c r="AF50" s="91">
        <f t="shared" si="30"/>
        <v>0</v>
      </c>
      <c r="AG50" s="91">
        <f t="shared" si="30"/>
        <v>0</v>
      </c>
      <c r="AH50" s="91">
        <f t="shared" si="30"/>
        <v>0</v>
      </c>
      <c r="AI50" s="209">
        <f t="shared" si="26"/>
        <v>13.103037375459657</v>
      </c>
      <c r="AJ50" s="131" t="str">
        <f t="shared" si="27"/>
        <v/>
      </c>
    </row>
    <row r="51" spans="1:36">
      <c r="A51" s="170" t="s">
        <v>19</v>
      </c>
      <c r="B51" s="61">
        <f t="shared" si="31"/>
        <v>0</v>
      </c>
      <c r="C51" s="61">
        <f t="shared" si="31"/>
        <v>0</v>
      </c>
      <c r="D51" s="61">
        <f t="shared" si="31"/>
        <v>0</v>
      </c>
      <c r="E51" s="61">
        <f t="shared" si="31"/>
        <v>0</v>
      </c>
      <c r="F51" s="304">
        <v>0</v>
      </c>
      <c r="G51" s="61">
        <f t="shared" si="28"/>
        <v>0</v>
      </c>
      <c r="H51" s="61">
        <f t="shared" si="28"/>
        <v>0</v>
      </c>
      <c r="I51" s="173">
        <f t="shared" si="24"/>
        <v>0</v>
      </c>
      <c r="J51" s="139"/>
      <c r="K51" s="174" t="s">
        <v>19</v>
      </c>
      <c r="L51" s="61">
        <f t="shared" si="29"/>
        <v>0</v>
      </c>
      <c r="M51" s="61">
        <f t="shared" si="29"/>
        <v>0</v>
      </c>
      <c r="N51" s="61">
        <f t="shared" si="29"/>
        <v>0</v>
      </c>
      <c r="O51" s="61">
        <f t="shared" si="29"/>
        <v>0</v>
      </c>
      <c r="P51" s="61">
        <f t="shared" si="29"/>
        <v>0</v>
      </c>
      <c r="Q51" s="61">
        <f t="shared" si="29"/>
        <v>0</v>
      </c>
      <c r="R51" s="61">
        <f t="shared" si="29"/>
        <v>0</v>
      </c>
      <c r="S51" s="176">
        <f t="shared" si="25"/>
        <v>0</v>
      </c>
      <c r="T51" s="139"/>
      <c r="U51" s="210" t="s">
        <v>19</v>
      </c>
      <c r="V51" s="94">
        <f t="shared" si="30"/>
        <v>0</v>
      </c>
      <c r="W51" s="94">
        <f t="shared" si="30"/>
        <v>0</v>
      </c>
      <c r="X51" s="94">
        <f t="shared" si="30"/>
        <v>0</v>
      </c>
      <c r="Y51" s="94">
        <f t="shared" si="30"/>
        <v>0</v>
      </c>
      <c r="Z51" s="94">
        <f t="shared" si="30"/>
        <v>0</v>
      </c>
      <c r="AA51" s="94">
        <f t="shared" si="30"/>
        <v>0</v>
      </c>
      <c r="AB51" s="94">
        <f t="shared" si="30"/>
        <v>0</v>
      </c>
      <c r="AC51" s="269">
        <f t="shared" si="30"/>
        <v>0</v>
      </c>
      <c r="AD51" s="94">
        <f t="shared" si="30"/>
        <v>0</v>
      </c>
      <c r="AE51" s="94">
        <f t="shared" si="30"/>
        <v>0</v>
      </c>
      <c r="AF51" s="94">
        <f t="shared" si="30"/>
        <v>0</v>
      </c>
      <c r="AG51" s="94">
        <f t="shared" si="30"/>
        <v>0</v>
      </c>
      <c r="AH51" s="94">
        <f t="shared" si="30"/>
        <v>0</v>
      </c>
      <c r="AI51" s="213">
        <f t="shared" si="26"/>
        <v>0</v>
      </c>
      <c r="AJ51" s="131" t="str">
        <f t="shared" si="27"/>
        <v/>
      </c>
    </row>
    <row r="52" spans="1:36">
      <c r="A52" s="162" t="s">
        <v>20</v>
      </c>
      <c r="B52" s="55">
        <f t="shared" si="31"/>
        <v>0</v>
      </c>
      <c r="C52" s="55">
        <f t="shared" si="31"/>
        <v>0</v>
      </c>
      <c r="D52" s="55">
        <f t="shared" si="31"/>
        <v>0</v>
      </c>
      <c r="E52" s="55">
        <f t="shared" si="31"/>
        <v>0</v>
      </c>
      <c r="F52" s="304">
        <v>0</v>
      </c>
      <c r="G52" s="55">
        <f t="shared" si="28"/>
        <v>0</v>
      </c>
      <c r="H52" s="55">
        <f t="shared" si="28"/>
        <v>0</v>
      </c>
      <c r="I52" s="165">
        <f t="shared" si="24"/>
        <v>0</v>
      </c>
      <c r="J52" s="139"/>
      <c r="K52" s="166" t="s">
        <v>20</v>
      </c>
      <c r="L52" s="58">
        <f t="shared" si="29"/>
        <v>0</v>
      </c>
      <c r="M52" s="58">
        <f t="shared" si="29"/>
        <v>0</v>
      </c>
      <c r="N52" s="58">
        <f t="shared" si="29"/>
        <v>0</v>
      </c>
      <c r="O52" s="58">
        <f t="shared" si="29"/>
        <v>0</v>
      </c>
      <c r="P52" s="58">
        <f t="shared" si="29"/>
        <v>0</v>
      </c>
      <c r="Q52" s="58">
        <f t="shared" si="29"/>
        <v>0</v>
      </c>
      <c r="R52" s="58">
        <f t="shared" si="29"/>
        <v>0</v>
      </c>
      <c r="S52" s="169">
        <f t="shared" si="25"/>
        <v>0</v>
      </c>
      <c r="T52" s="139"/>
      <c r="U52" s="207" t="s">
        <v>20</v>
      </c>
      <c r="V52" s="91">
        <f t="shared" si="30"/>
        <v>0</v>
      </c>
      <c r="W52" s="91">
        <f t="shared" si="30"/>
        <v>0</v>
      </c>
      <c r="X52" s="91">
        <f t="shared" si="30"/>
        <v>0</v>
      </c>
      <c r="Y52" s="91">
        <f t="shared" si="30"/>
        <v>0</v>
      </c>
      <c r="Z52" s="91">
        <f t="shared" si="30"/>
        <v>0</v>
      </c>
      <c r="AA52" s="91">
        <f t="shared" si="30"/>
        <v>0</v>
      </c>
      <c r="AB52" s="91">
        <f t="shared" si="30"/>
        <v>0</v>
      </c>
      <c r="AC52" s="268">
        <f t="shared" si="30"/>
        <v>0</v>
      </c>
      <c r="AD52" s="91">
        <f t="shared" si="30"/>
        <v>0</v>
      </c>
      <c r="AE52" s="91">
        <f t="shared" si="30"/>
        <v>0</v>
      </c>
      <c r="AF52" s="91">
        <f t="shared" si="30"/>
        <v>0</v>
      </c>
      <c r="AG52" s="91">
        <f t="shared" si="30"/>
        <v>0</v>
      </c>
      <c r="AH52" s="91">
        <f t="shared" si="30"/>
        <v>0</v>
      </c>
      <c r="AI52" s="209">
        <f t="shared" si="26"/>
        <v>0</v>
      </c>
      <c r="AJ52" s="131" t="str">
        <f t="shared" si="27"/>
        <v/>
      </c>
    </row>
    <row r="53" spans="1:36" ht="15" thickBot="1">
      <c r="A53" s="177" t="s">
        <v>11</v>
      </c>
      <c r="B53" s="66">
        <f t="shared" si="31"/>
        <v>0</v>
      </c>
      <c r="C53" s="66">
        <f t="shared" si="31"/>
        <v>0</v>
      </c>
      <c r="D53" s="66">
        <f t="shared" si="31"/>
        <v>0</v>
      </c>
      <c r="E53" s="66">
        <f t="shared" si="31"/>
        <v>0</v>
      </c>
      <c r="F53" s="305">
        <v>0</v>
      </c>
      <c r="G53" s="66">
        <f t="shared" si="28"/>
        <v>0</v>
      </c>
      <c r="H53" s="66">
        <f t="shared" si="28"/>
        <v>0</v>
      </c>
      <c r="I53" s="180">
        <f t="shared" si="24"/>
        <v>0</v>
      </c>
      <c r="J53" s="139"/>
      <c r="K53" s="181" t="s">
        <v>11</v>
      </c>
      <c r="L53" s="66">
        <f t="shared" si="29"/>
        <v>0</v>
      </c>
      <c r="M53" s="66">
        <f t="shared" si="29"/>
        <v>0</v>
      </c>
      <c r="N53" s="66">
        <f t="shared" si="29"/>
        <v>0</v>
      </c>
      <c r="O53" s="66">
        <f t="shared" si="29"/>
        <v>0</v>
      </c>
      <c r="P53" s="66">
        <f t="shared" si="29"/>
        <v>0</v>
      </c>
      <c r="Q53" s="66">
        <f t="shared" si="29"/>
        <v>0</v>
      </c>
      <c r="R53" s="66">
        <f t="shared" si="29"/>
        <v>0</v>
      </c>
      <c r="S53" s="183">
        <f t="shared" si="25"/>
        <v>0</v>
      </c>
      <c r="T53" s="139"/>
      <c r="U53" s="210" t="s">
        <v>11</v>
      </c>
      <c r="V53" s="94">
        <f t="shared" si="30"/>
        <v>0</v>
      </c>
      <c r="W53" s="94">
        <f t="shared" si="30"/>
        <v>0</v>
      </c>
      <c r="X53" s="94">
        <f t="shared" si="30"/>
        <v>0</v>
      </c>
      <c r="Y53" s="94">
        <f t="shared" si="30"/>
        <v>0</v>
      </c>
      <c r="Z53" s="94">
        <f t="shared" si="30"/>
        <v>0</v>
      </c>
      <c r="AA53" s="94">
        <f t="shared" si="30"/>
        <v>0</v>
      </c>
      <c r="AB53" s="94">
        <f t="shared" si="30"/>
        <v>0</v>
      </c>
      <c r="AC53" s="269">
        <f t="shared" si="30"/>
        <v>0</v>
      </c>
      <c r="AD53" s="94">
        <f t="shared" si="30"/>
        <v>0</v>
      </c>
      <c r="AE53" s="94">
        <f t="shared" si="30"/>
        <v>0</v>
      </c>
      <c r="AF53" s="94">
        <f t="shared" si="30"/>
        <v>0</v>
      </c>
      <c r="AG53" s="94">
        <f t="shared" si="30"/>
        <v>0</v>
      </c>
      <c r="AH53" s="94">
        <f t="shared" si="30"/>
        <v>0</v>
      </c>
      <c r="AI53" s="213">
        <f t="shared" si="26"/>
        <v>0</v>
      </c>
      <c r="AJ53" s="131" t="str">
        <f t="shared" si="27"/>
        <v/>
      </c>
    </row>
    <row r="54" spans="1:36" ht="15">
      <c r="A54" s="184" t="s">
        <v>26</v>
      </c>
      <c r="B54" s="185">
        <f>SUM(B33:B49)</f>
        <v>1056.5366458864914</v>
      </c>
      <c r="C54" s="185">
        <f t="shared" ref="C54:I54" si="32">SUM(C33:C49)</f>
        <v>1659.1655003806902</v>
      </c>
      <c r="D54" s="185">
        <f t="shared" si="32"/>
        <v>2147.4621723448886</v>
      </c>
      <c r="E54" s="185">
        <f t="shared" si="32"/>
        <v>2855.6050639061577</v>
      </c>
      <c r="F54" s="185">
        <f t="shared" si="32"/>
        <v>0</v>
      </c>
      <c r="G54" s="185">
        <f t="shared" si="32"/>
        <v>338.40110494602544</v>
      </c>
      <c r="H54" s="185">
        <f t="shared" si="32"/>
        <v>48.110225161116453</v>
      </c>
      <c r="I54" s="185">
        <f t="shared" si="32"/>
        <v>8105.2807126253692</v>
      </c>
      <c r="J54" s="139"/>
      <c r="K54" s="186" t="s">
        <v>26</v>
      </c>
      <c r="L54" s="185">
        <f>SUM(L33:L49)</f>
        <v>1056.5366458864914</v>
      </c>
      <c r="M54" s="185">
        <f t="shared" ref="M54:S54" si="33">SUM(M33:M49)</f>
        <v>1659.1655003806902</v>
      </c>
      <c r="N54" s="185">
        <f t="shared" si="33"/>
        <v>2147.4621723448886</v>
      </c>
      <c r="O54" s="185">
        <f t="shared" si="33"/>
        <v>2855.6050639061577</v>
      </c>
      <c r="P54" s="185">
        <f t="shared" si="33"/>
        <v>716.77529414323772</v>
      </c>
      <c r="Q54" s="185">
        <f t="shared" si="33"/>
        <v>338.40110494602544</v>
      </c>
      <c r="R54" s="187">
        <f t="shared" si="33"/>
        <v>48.110225161116453</v>
      </c>
      <c r="S54" s="188">
        <f t="shared" si="33"/>
        <v>8822.0560067686056</v>
      </c>
      <c r="T54" s="139" t="str">
        <f>IF(ABS(S54-AI54)&gt;0.01,S54-AI54,"")</f>
        <v/>
      </c>
      <c r="U54" s="214" t="s">
        <v>60</v>
      </c>
      <c r="V54" s="215">
        <f>SUM(V33:V49)</f>
        <v>832.65711872819918</v>
      </c>
      <c r="W54" s="215">
        <f t="shared" ref="W54:AH54" si="34">SUM(W33:W49)</f>
        <v>213.00227939964589</v>
      </c>
      <c r="X54" s="215">
        <f t="shared" si="34"/>
        <v>338.40110494602544</v>
      </c>
      <c r="Y54" s="215">
        <f t="shared" si="34"/>
        <v>1659.1655003806902</v>
      </c>
      <c r="Z54" s="215">
        <f t="shared" si="34"/>
        <v>1931.2645341145467</v>
      </c>
      <c r="AA54" s="215">
        <f t="shared" si="34"/>
        <v>2747.3650066284686</v>
      </c>
      <c r="AB54" s="215">
        <f t="shared" si="34"/>
        <v>716.77529414323772</v>
      </c>
      <c r="AC54" s="215">
        <f t="shared" si="34"/>
        <v>383.42516842779412</v>
      </c>
      <c r="AD54" s="216">
        <f t="shared" si="34"/>
        <v>10.877247758646208</v>
      </c>
      <c r="AE54" s="216">
        <f t="shared" si="34"/>
        <v>19.05900845903794</v>
      </c>
      <c r="AF54" s="216">
        <f t="shared" si="34"/>
        <v>48.110225161116453</v>
      </c>
      <c r="AG54" s="216">
        <f t="shared" si="34"/>
        <v>216.19763823034162</v>
      </c>
      <c r="AH54" s="216">
        <f t="shared" si="34"/>
        <v>89.181048818651817</v>
      </c>
      <c r="AI54" s="217">
        <f>SUM(V54:AC54)</f>
        <v>8822.0560067686056</v>
      </c>
      <c r="AJ54" s="131" t="str">
        <f t="shared" si="27"/>
        <v/>
      </c>
    </row>
    <row r="55" spans="1:36" ht="15" thickBot="1">
      <c r="A55" s="15" t="s">
        <v>100</v>
      </c>
      <c r="B55" s="100">
        <f>IF($I54=0,"-",B54/$I54)</f>
        <v>0.13035164152189743</v>
      </c>
      <c r="C55" s="100">
        <f t="shared" ref="C55:H55" si="35">IF($I54=0,"-",C54/$I54)</f>
        <v>0.20470179370792851</v>
      </c>
      <c r="D55" s="100">
        <f t="shared" si="35"/>
        <v>0.26494605782127284</v>
      </c>
      <c r="E55" s="100">
        <f t="shared" si="35"/>
        <v>0.35231414742466127</v>
      </c>
      <c r="F55" s="100">
        <f t="shared" si="35"/>
        <v>0</v>
      </c>
      <c r="G55" s="100">
        <f t="shared" si="35"/>
        <v>4.1750695249691661E-2</v>
      </c>
      <c r="H55" s="101">
        <f t="shared" si="35"/>
        <v>5.9356642745483816E-3</v>
      </c>
      <c r="I55" s="102">
        <f>SUM(B55:H55)</f>
        <v>1</v>
      </c>
      <c r="K55" s="27" t="s">
        <v>100</v>
      </c>
      <c r="L55" s="76">
        <f>IF($S54=0,"-",L54/$S54)</f>
        <v>0.11976081823510049</v>
      </c>
      <c r="M55" s="76">
        <f t="shared" ref="M55:R55" si="36">IF($S54=0,"-",M54/$S54)</f>
        <v>0.18807016177495559</v>
      </c>
      <c r="N55" s="76">
        <f t="shared" si="36"/>
        <v>0.243419693855636</v>
      </c>
      <c r="O55" s="76">
        <f t="shared" si="36"/>
        <v>0.32368929212365377</v>
      </c>
      <c r="P55" s="76">
        <f t="shared" si="36"/>
        <v>8.1248100623403582E-2</v>
      </c>
      <c r="Q55" s="76">
        <f t="shared" si="36"/>
        <v>3.8358530560947658E-2</v>
      </c>
      <c r="R55" s="77">
        <f t="shared" si="36"/>
        <v>5.453402826303134E-3</v>
      </c>
      <c r="S55" s="78">
        <f>SUM(L55:R55)</f>
        <v>1.0000000000000002</v>
      </c>
      <c r="U55" s="36" t="s">
        <v>100</v>
      </c>
      <c r="V55" s="103">
        <f>+V54/$AI54</f>
        <v>9.4383567514120748E-2</v>
      </c>
      <c r="W55" s="103">
        <f t="shared" ref="W55:AH55" si="37">+W54/$AI54</f>
        <v>2.4144290087959396E-2</v>
      </c>
      <c r="X55" s="103">
        <f t="shared" si="37"/>
        <v>3.8358530560947658E-2</v>
      </c>
      <c r="Y55" s="103">
        <f t="shared" si="37"/>
        <v>0.18807016177495559</v>
      </c>
      <c r="Z55" s="103">
        <f t="shared" si="37"/>
        <v>0.21891320261771288</v>
      </c>
      <c r="AA55" s="103">
        <f t="shared" si="37"/>
        <v>0.31142003683955183</v>
      </c>
      <c r="AB55" s="103">
        <f t="shared" si="37"/>
        <v>8.1248100623403582E-2</v>
      </c>
      <c r="AC55" s="103">
        <f t="shared" si="37"/>
        <v>4.3462109981348591E-2</v>
      </c>
      <c r="AD55" s="103">
        <f t="shared" si="37"/>
        <v>1.2329606330203282E-3</v>
      </c>
      <c r="AE55" s="103">
        <f t="shared" si="37"/>
        <v>2.1603817119745295E-3</v>
      </c>
      <c r="AF55" s="103">
        <f t="shared" si="37"/>
        <v>5.453402826303134E-3</v>
      </c>
      <c r="AG55" s="103">
        <f t="shared" si="37"/>
        <v>2.4506491237923093E-2</v>
      </c>
      <c r="AH55" s="103">
        <f t="shared" si="37"/>
        <v>1.0108873572127499E-2</v>
      </c>
      <c r="AI55" s="104">
        <f>SUM(V55:AC55)</f>
        <v>1.0000000000000002</v>
      </c>
      <c r="AJ55" s="131" t="str">
        <f t="shared" si="27"/>
        <v/>
      </c>
    </row>
    <row r="56" spans="1:36" ht="15" thickBot="1"/>
    <row r="57" spans="1:36" ht="28.5">
      <c r="A57" s="310" t="s">
        <v>49</v>
      </c>
      <c r="B57" s="135" t="s">
        <v>0</v>
      </c>
      <c r="C57" s="135" t="s">
        <v>1</v>
      </c>
      <c r="D57" s="135" t="s">
        <v>2</v>
      </c>
      <c r="E57" s="135" t="s">
        <v>3</v>
      </c>
      <c r="F57" s="135" t="s">
        <v>27</v>
      </c>
      <c r="G57" s="135" t="s">
        <v>4</v>
      </c>
      <c r="H57" s="135" t="s">
        <v>5</v>
      </c>
      <c r="I57" s="136" t="s">
        <v>6</v>
      </c>
      <c r="K57" s="312" t="s">
        <v>49</v>
      </c>
      <c r="L57" s="137" t="s">
        <v>0</v>
      </c>
      <c r="M57" s="137" t="s">
        <v>1</v>
      </c>
      <c r="N57" s="137" t="s">
        <v>2</v>
      </c>
      <c r="O57" s="137" t="s">
        <v>3</v>
      </c>
      <c r="P57" s="137" t="s">
        <v>27</v>
      </c>
      <c r="Q57" s="137" t="s">
        <v>4</v>
      </c>
      <c r="R57" s="137" t="s">
        <v>5</v>
      </c>
      <c r="S57" s="138" t="s">
        <v>6</v>
      </c>
    </row>
    <row r="58" spans="1:36" ht="15">
      <c r="A58" s="311" t="s">
        <v>49</v>
      </c>
      <c r="B58" s="294" t="s">
        <v>109</v>
      </c>
      <c r="C58" s="295"/>
      <c r="D58" s="295"/>
      <c r="E58" s="295"/>
      <c r="F58" s="295"/>
      <c r="G58" s="295"/>
      <c r="H58" s="295"/>
      <c r="I58" s="296"/>
      <c r="K58" s="313" t="s">
        <v>49</v>
      </c>
      <c r="L58" s="297" t="s">
        <v>109</v>
      </c>
      <c r="M58" s="298"/>
      <c r="N58" s="298"/>
      <c r="O58" s="298"/>
      <c r="P58" s="298"/>
      <c r="Q58" s="298"/>
      <c r="R58" s="298"/>
      <c r="S58" s="299"/>
    </row>
    <row r="59" spans="1:36" ht="15">
      <c r="A59" s="141" t="s">
        <v>7</v>
      </c>
      <c r="B59" s="314"/>
      <c r="C59" s="315"/>
      <c r="D59" s="315"/>
      <c r="E59" s="316"/>
      <c r="F59" s="42">
        <f>F449+F475+F501+F527+F553</f>
        <v>5.1075830356998074E-3</v>
      </c>
      <c r="G59" s="314"/>
      <c r="H59" s="316"/>
      <c r="I59" s="144">
        <f>SUM(B59:H59)</f>
        <v>5.1075830356998074E-3</v>
      </c>
      <c r="J59" s="139"/>
      <c r="K59" s="193" t="s">
        <v>7</v>
      </c>
      <c r="L59" s="314"/>
      <c r="M59" s="315"/>
      <c r="N59" s="315"/>
      <c r="O59" s="316"/>
      <c r="P59" s="42">
        <f>P449+P475+P501+P527+P553</f>
        <v>0</v>
      </c>
      <c r="Q59" s="314"/>
      <c r="R59" s="323"/>
      <c r="S59" s="195">
        <f>SUM(L59:R59)</f>
        <v>0</v>
      </c>
      <c r="T59" s="139"/>
    </row>
    <row r="60" spans="1:36" ht="15">
      <c r="A60" s="149" t="s">
        <v>8</v>
      </c>
      <c r="B60" s="317"/>
      <c r="C60" s="318"/>
      <c r="D60" s="318"/>
      <c r="E60" s="319"/>
      <c r="F60" s="48">
        <f t="shared" ref="F60:F79" si="38">F450+F476+F502+F528+F554</f>
        <v>0</v>
      </c>
      <c r="G60" s="317"/>
      <c r="H60" s="319"/>
      <c r="I60" s="152">
        <f t="shared" ref="I60:I79" si="39">SUM(B60:H60)</f>
        <v>0</v>
      </c>
      <c r="J60" s="139"/>
      <c r="K60" s="153" t="s">
        <v>8</v>
      </c>
      <c r="L60" s="317"/>
      <c r="M60" s="318"/>
      <c r="N60" s="318"/>
      <c r="O60" s="319"/>
      <c r="P60" s="51">
        <f t="shared" ref="P60:P79" si="40">P450+P476+P502+P528+P554</f>
        <v>0</v>
      </c>
      <c r="Q60" s="317"/>
      <c r="R60" s="324"/>
      <c r="S60" s="156">
        <f t="shared" ref="S60:S79" si="41">SUM(L60:R60)</f>
        <v>0</v>
      </c>
      <c r="T60" s="139"/>
    </row>
    <row r="61" spans="1:36" ht="15">
      <c r="A61" s="157" t="s">
        <v>10</v>
      </c>
      <c r="B61" s="317"/>
      <c r="C61" s="318"/>
      <c r="D61" s="318"/>
      <c r="E61" s="319"/>
      <c r="F61" s="45">
        <f t="shared" si="38"/>
        <v>0</v>
      </c>
      <c r="G61" s="317"/>
      <c r="H61" s="319"/>
      <c r="I61" s="144">
        <f t="shared" si="39"/>
        <v>0</v>
      </c>
      <c r="J61" s="139"/>
      <c r="K61" s="159" t="s">
        <v>10</v>
      </c>
      <c r="L61" s="317"/>
      <c r="M61" s="318"/>
      <c r="N61" s="318"/>
      <c r="O61" s="319"/>
      <c r="P61" s="45">
        <f t="shared" si="40"/>
        <v>0</v>
      </c>
      <c r="Q61" s="317"/>
      <c r="R61" s="324"/>
      <c r="S61" s="148">
        <f t="shared" si="41"/>
        <v>0</v>
      </c>
      <c r="T61" s="139"/>
    </row>
    <row r="62" spans="1:36" ht="15">
      <c r="A62" s="149" t="s">
        <v>53</v>
      </c>
      <c r="B62" s="317"/>
      <c r="C62" s="318"/>
      <c r="D62" s="318"/>
      <c r="E62" s="319"/>
      <c r="F62" s="48">
        <f t="shared" si="38"/>
        <v>0</v>
      </c>
      <c r="G62" s="317"/>
      <c r="H62" s="319"/>
      <c r="I62" s="152">
        <f t="shared" si="39"/>
        <v>0</v>
      </c>
      <c r="J62" s="139"/>
      <c r="K62" s="153" t="s">
        <v>53</v>
      </c>
      <c r="L62" s="317"/>
      <c r="M62" s="318"/>
      <c r="N62" s="318"/>
      <c r="O62" s="319"/>
      <c r="P62" s="51">
        <f t="shared" si="40"/>
        <v>0</v>
      </c>
      <c r="Q62" s="317"/>
      <c r="R62" s="324"/>
      <c r="S62" s="156">
        <f t="shared" si="41"/>
        <v>0</v>
      </c>
      <c r="T62" s="139"/>
    </row>
    <row r="63" spans="1:36" ht="15">
      <c r="A63" s="157" t="s">
        <v>16</v>
      </c>
      <c r="B63" s="317"/>
      <c r="C63" s="318"/>
      <c r="D63" s="318"/>
      <c r="E63" s="319"/>
      <c r="F63" s="45">
        <f t="shared" si="38"/>
        <v>0</v>
      </c>
      <c r="G63" s="317"/>
      <c r="H63" s="319"/>
      <c r="I63" s="144">
        <f t="shared" si="39"/>
        <v>0</v>
      </c>
      <c r="J63" s="139"/>
      <c r="K63" s="159" t="s">
        <v>16</v>
      </c>
      <c r="L63" s="317"/>
      <c r="M63" s="318"/>
      <c r="N63" s="318"/>
      <c r="O63" s="319"/>
      <c r="P63" s="45">
        <f t="shared" si="40"/>
        <v>0</v>
      </c>
      <c r="Q63" s="317"/>
      <c r="R63" s="324"/>
      <c r="S63" s="148">
        <f t="shared" si="41"/>
        <v>0</v>
      </c>
      <c r="T63" s="139"/>
    </row>
    <row r="64" spans="1:36" ht="15">
      <c r="A64" s="149" t="s">
        <v>15</v>
      </c>
      <c r="B64" s="317"/>
      <c r="C64" s="318"/>
      <c r="D64" s="318"/>
      <c r="E64" s="319"/>
      <c r="F64" s="48">
        <f t="shared" si="38"/>
        <v>0</v>
      </c>
      <c r="G64" s="317"/>
      <c r="H64" s="319"/>
      <c r="I64" s="152">
        <f t="shared" si="39"/>
        <v>0</v>
      </c>
      <c r="J64" s="139"/>
      <c r="K64" s="153" t="s">
        <v>15</v>
      </c>
      <c r="L64" s="317"/>
      <c r="M64" s="318"/>
      <c r="N64" s="318"/>
      <c r="O64" s="319"/>
      <c r="P64" s="51">
        <f t="shared" si="40"/>
        <v>0</v>
      </c>
      <c r="Q64" s="317"/>
      <c r="R64" s="324"/>
      <c r="S64" s="156">
        <f t="shared" si="41"/>
        <v>0</v>
      </c>
      <c r="T64" s="139"/>
    </row>
    <row r="65" spans="1:20" ht="15">
      <c r="A65" s="157" t="s">
        <v>55</v>
      </c>
      <c r="B65" s="317"/>
      <c r="C65" s="318"/>
      <c r="D65" s="318"/>
      <c r="E65" s="319"/>
      <c r="F65" s="45">
        <f t="shared" si="38"/>
        <v>9657.3185995452386</v>
      </c>
      <c r="G65" s="317"/>
      <c r="H65" s="319"/>
      <c r="I65" s="144">
        <f t="shared" si="39"/>
        <v>9657.3185995452386</v>
      </c>
      <c r="J65" s="139"/>
      <c r="K65" s="159" t="s">
        <v>55</v>
      </c>
      <c r="L65" s="317"/>
      <c r="M65" s="318"/>
      <c r="N65" s="318"/>
      <c r="O65" s="319"/>
      <c r="P65" s="45">
        <f t="shared" si="40"/>
        <v>5372.8082663189498</v>
      </c>
      <c r="Q65" s="317"/>
      <c r="R65" s="324"/>
      <c r="S65" s="148">
        <f t="shared" si="41"/>
        <v>5372.8082663189498</v>
      </c>
      <c r="T65" s="139"/>
    </row>
    <row r="66" spans="1:20" ht="15">
      <c r="A66" s="149" t="s">
        <v>12</v>
      </c>
      <c r="B66" s="317"/>
      <c r="C66" s="318"/>
      <c r="D66" s="318"/>
      <c r="E66" s="319"/>
      <c r="F66" s="48">
        <f t="shared" si="38"/>
        <v>2904.2634146557839</v>
      </c>
      <c r="G66" s="317"/>
      <c r="H66" s="319"/>
      <c r="I66" s="152">
        <f t="shared" si="39"/>
        <v>2904.2634146557839</v>
      </c>
      <c r="J66" s="139"/>
      <c r="K66" s="153" t="s">
        <v>12</v>
      </c>
      <c r="L66" s="317"/>
      <c r="M66" s="318"/>
      <c r="N66" s="318"/>
      <c r="O66" s="319"/>
      <c r="P66" s="51">
        <f t="shared" si="40"/>
        <v>1286.755655108059</v>
      </c>
      <c r="Q66" s="317"/>
      <c r="R66" s="324"/>
      <c r="S66" s="156">
        <f t="shared" si="41"/>
        <v>1286.755655108059</v>
      </c>
      <c r="T66" s="139"/>
    </row>
    <row r="67" spans="1:20" ht="15">
      <c r="A67" s="157" t="s">
        <v>56</v>
      </c>
      <c r="B67" s="317"/>
      <c r="C67" s="318"/>
      <c r="D67" s="318"/>
      <c r="E67" s="319"/>
      <c r="F67" s="45">
        <f t="shared" si="38"/>
        <v>35.857559237395868</v>
      </c>
      <c r="G67" s="317"/>
      <c r="H67" s="319"/>
      <c r="I67" s="144">
        <f t="shared" si="39"/>
        <v>35.857559237395868</v>
      </c>
      <c r="J67" s="139"/>
      <c r="K67" s="159" t="s">
        <v>56</v>
      </c>
      <c r="L67" s="317"/>
      <c r="M67" s="318"/>
      <c r="N67" s="318"/>
      <c r="O67" s="319"/>
      <c r="P67" s="45">
        <f t="shared" si="40"/>
        <v>0</v>
      </c>
      <c r="Q67" s="317"/>
      <c r="R67" s="324"/>
      <c r="S67" s="148">
        <f t="shared" si="41"/>
        <v>0</v>
      </c>
      <c r="T67" s="139"/>
    </row>
    <row r="68" spans="1:20" ht="15">
      <c r="A68" s="149" t="s">
        <v>17</v>
      </c>
      <c r="B68" s="317"/>
      <c r="C68" s="318"/>
      <c r="D68" s="318"/>
      <c r="E68" s="319"/>
      <c r="F68" s="48">
        <f t="shared" si="38"/>
        <v>4.1348398400921207</v>
      </c>
      <c r="G68" s="317"/>
      <c r="H68" s="319"/>
      <c r="I68" s="152">
        <f t="shared" si="39"/>
        <v>4.1348398400921207</v>
      </c>
      <c r="J68" s="139"/>
      <c r="K68" s="153" t="s">
        <v>17</v>
      </c>
      <c r="L68" s="317"/>
      <c r="M68" s="318"/>
      <c r="N68" s="318"/>
      <c r="O68" s="319"/>
      <c r="P68" s="51">
        <f t="shared" si="40"/>
        <v>4.1348398400921207</v>
      </c>
      <c r="Q68" s="317"/>
      <c r="R68" s="324"/>
      <c r="S68" s="156">
        <f t="shared" si="41"/>
        <v>4.1348398400921207</v>
      </c>
      <c r="T68" s="139"/>
    </row>
    <row r="69" spans="1:20" ht="15">
      <c r="A69" s="157" t="s">
        <v>141</v>
      </c>
      <c r="B69" s="317"/>
      <c r="C69" s="318"/>
      <c r="D69" s="318"/>
      <c r="E69" s="319"/>
      <c r="F69" s="45">
        <f t="shared" si="38"/>
        <v>43.032397791778074</v>
      </c>
      <c r="G69" s="317"/>
      <c r="H69" s="319"/>
      <c r="I69" s="144">
        <f t="shared" si="39"/>
        <v>43.032397791778074</v>
      </c>
      <c r="J69" s="139"/>
      <c r="K69" s="159" t="s">
        <v>141</v>
      </c>
      <c r="L69" s="317"/>
      <c r="M69" s="318"/>
      <c r="N69" s="318"/>
      <c r="O69" s="319"/>
      <c r="P69" s="45">
        <f t="shared" si="40"/>
        <v>38.649992549544983</v>
      </c>
      <c r="Q69" s="317"/>
      <c r="R69" s="324"/>
      <c r="S69" s="148">
        <f t="shared" si="41"/>
        <v>38.649992549544983</v>
      </c>
      <c r="T69" s="139"/>
    </row>
    <row r="70" spans="1:20" ht="15">
      <c r="A70" s="149" t="s">
        <v>25</v>
      </c>
      <c r="B70" s="317"/>
      <c r="C70" s="318"/>
      <c r="D70" s="318"/>
      <c r="E70" s="319"/>
      <c r="F70" s="48">
        <f t="shared" si="38"/>
        <v>463.21299766169159</v>
      </c>
      <c r="G70" s="317"/>
      <c r="H70" s="319"/>
      <c r="I70" s="152">
        <f t="shared" si="39"/>
        <v>463.21299766169159</v>
      </c>
      <c r="J70" s="139"/>
      <c r="K70" s="153" t="s">
        <v>25</v>
      </c>
      <c r="L70" s="317"/>
      <c r="M70" s="318"/>
      <c r="N70" s="318"/>
      <c r="O70" s="319"/>
      <c r="P70" s="51">
        <f t="shared" si="40"/>
        <v>0</v>
      </c>
      <c r="Q70" s="317"/>
      <c r="R70" s="324"/>
      <c r="S70" s="156">
        <f t="shared" si="41"/>
        <v>0</v>
      </c>
      <c r="T70" s="139"/>
    </row>
    <row r="71" spans="1:20" ht="15">
      <c r="A71" s="157" t="s">
        <v>24</v>
      </c>
      <c r="B71" s="317"/>
      <c r="C71" s="318"/>
      <c r="D71" s="318"/>
      <c r="E71" s="319"/>
      <c r="F71" s="45">
        <f t="shared" si="38"/>
        <v>0</v>
      </c>
      <c r="G71" s="317"/>
      <c r="H71" s="319"/>
      <c r="I71" s="144">
        <f t="shared" si="39"/>
        <v>0</v>
      </c>
      <c r="J71" s="139"/>
      <c r="K71" s="159" t="s">
        <v>24</v>
      </c>
      <c r="L71" s="317"/>
      <c r="M71" s="318"/>
      <c r="N71" s="318"/>
      <c r="O71" s="319"/>
      <c r="P71" s="45">
        <f t="shared" si="40"/>
        <v>0</v>
      </c>
      <c r="Q71" s="317"/>
      <c r="R71" s="324"/>
      <c r="S71" s="148">
        <f t="shared" si="41"/>
        <v>0</v>
      </c>
      <c r="T71" s="139"/>
    </row>
    <row r="72" spans="1:20" ht="15">
      <c r="A72" s="149" t="s">
        <v>57</v>
      </c>
      <c r="B72" s="317"/>
      <c r="C72" s="318"/>
      <c r="D72" s="318"/>
      <c r="E72" s="319"/>
      <c r="F72" s="48">
        <f t="shared" si="38"/>
        <v>0</v>
      </c>
      <c r="G72" s="317"/>
      <c r="H72" s="319"/>
      <c r="I72" s="152">
        <f t="shared" si="39"/>
        <v>0</v>
      </c>
      <c r="J72" s="139"/>
      <c r="K72" s="153" t="s">
        <v>57</v>
      </c>
      <c r="L72" s="317"/>
      <c r="M72" s="318"/>
      <c r="N72" s="318"/>
      <c r="O72" s="319"/>
      <c r="P72" s="51">
        <f t="shared" si="40"/>
        <v>0</v>
      </c>
      <c r="Q72" s="317"/>
      <c r="R72" s="324"/>
      <c r="S72" s="156">
        <f t="shared" si="41"/>
        <v>0</v>
      </c>
      <c r="T72" s="139"/>
    </row>
    <row r="73" spans="1:20" ht="15">
      <c r="A73" s="157" t="s">
        <v>22</v>
      </c>
      <c r="B73" s="317"/>
      <c r="C73" s="318"/>
      <c r="D73" s="318"/>
      <c r="E73" s="319"/>
      <c r="F73" s="105">
        <f t="shared" si="38"/>
        <v>1125.2818967063986</v>
      </c>
      <c r="G73" s="317"/>
      <c r="H73" s="319"/>
      <c r="I73" s="144">
        <f t="shared" si="39"/>
        <v>1125.2818967063986</v>
      </c>
      <c r="J73" s="139"/>
      <c r="K73" s="159" t="s">
        <v>22</v>
      </c>
      <c r="L73" s="317"/>
      <c r="M73" s="318"/>
      <c r="N73" s="318"/>
      <c r="O73" s="319"/>
      <c r="P73" s="45">
        <f t="shared" si="40"/>
        <v>761.76625273991147</v>
      </c>
      <c r="Q73" s="317"/>
      <c r="R73" s="324"/>
      <c r="S73" s="148">
        <f t="shared" si="41"/>
        <v>761.76625273991147</v>
      </c>
      <c r="T73" s="139"/>
    </row>
    <row r="74" spans="1:20" ht="15">
      <c r="A74" s="149" t="s">
        <v>21</v>
      </c>
      <c r="B74" s="317"/>
      <c r="C74" s="318"/>
      <c r="D74" s="318"/>
      <c r="E74" s="319"/>
      <c r="F74" s="48">
        <f t="shared" si="38"/>
        <v>0</v>
      </c>
      <c r="G74" s="317"/>
      <c r="H74" s="319"/>
      <c r="I74" s="152">
        <f t="shared" si="39"/>
        <v>0</v>
      </c>
      <c r="J74" s="139"/>
      <c r="K74" s="153" t="s">
        <v>21</v>
      </c>
      <c r="L74" s="317"/>
      <c r="M74" s="318"/>
      <c r="N74" s="318"/>
      <c r="O74" s="319"/>
      <c r="P74" s="51">
        <f t="shared" si="40"/>
        <v>0</v>
      </c>
      <c r="Q74" s="317"/>
      <c r="R74" s="324"/>
      <c r="S74" s="156">
        <f t="shared" si="41"/>
        <v>0</v>
      </c>
      <c r="T74" s="139"/>
    </row>
    <row r="75" spans="1:20" ht="15">
      <c r="A75" s="160" t="s">
        <v>61</v>
      </c>
      <c r="B75" s="317"/>
      <c r="C75" s="318"/>
      <c r="D75" s="318"/>
      <c r="E75" s="319"/>
      <c r="F75" s="45">
        <f t="shared" si="38"/>
        <v>0</v>
      </c>
      <c r="G75" s="317"/>
      <c r="H75" s="319"/>
      <c r="I75" s="144">
        <f t="shared" si="39"/>
        <v>0</v>
      </c>
      <c r="J75" s="139"/>
      <c r="K75" s="161" t="s">
        <v>61</v>
      </c>
      <c r="L75" s="317"/>
      <c r="M75" s="318"/>
      <c r="N75" s="318"/>
      <c r="O75" s="319"/>
      <c r="P75" s="45">
        <f t="shared" si="40"/>
        <v>0</v>
      </c>
      <c r="Q75" s="317"/>
      <c r="R75" s="324"/>
      <c r="S75" s="148">
        <f t="shared" si="41"/>
        <v>0</v>
      </c>
      <c r="T75" s="139"/>
    </row>
    <row r="76" spans="1:20">
      <c r="A76" s="162" t="s">
        <v>23</v>
      </c>
      <c r="B76" s="317"/>
      <c r="C76" s="318"/>
      <c r="D76" s="318"/>
      <c r="E76" s="319"/>
      <c r="F76" s="55">
        <f t="shared" si="38"/>
        <v>0</v>
      </c>
      <c r="G76" s="317"/>
      <c r="H76" s="319"/>
      <c r="I76" s="165">
        <f t="shared" si="39"/>
        <v>0</v>
      </c>
      <c r="J76" s="139"/>
      <c r="K76" s="166" t="s">
        <v>23</v>
      </c>
      <c r="L76" s="317"/>
      <c r="M76" s="318"/>
      <c r="N76" s="318"/>
      <c r="O76" s="319"/>
      <c r="P76" s="58">
        <f t="shared" si="40"/>
        <v>0</v>
      </c>
      <c r="Q76" s="317"/>
      <c r="R76" s="324"/>
      <c r="S76" s="169">
        <f t="shared" si="41"/>
        <v>0</v>
      </c>
      <c r="T76" s="139"/>
    </row>
    <row r="77" spans="1:20">
      <c r="A77" s="170" t="s">
        <v>19</v>
      </c>
      <c r="B77" s="317"/>
      <c r="C77" s="318"/>
      <c r="D77" s="318"/>
      <c r="E77" s="319"/>
      <c r="F77" s="61">
        <f t="shared" si="38"/>
        <v>0</v>
      </c>
      <c r="G77" s="317"/>
      <c r="H77" s="319"/>
      <c r="I77" s="173">
        <f t="shared" si="39"/>
        <v>0</v>
      </c>
      <c r="J77" s="139"/>
      <c r="K77" s="174" t="s">
        <v>19</v>
      </c>
      <c r="L77" s="317"/>
      <c r="M77" s="318"/>
      <c r="N77" s="318"/>
      <c r="O77" s="319"/>
      <c r="P77" s="61">
        <f t="shared" si="40"/>
        <v>0</v>
      </c>
      <c r="Q77" s="317"/>
      <c r="R77" s="324"/>
      <c r="S77" s="176">
        <f t="shared" si="41"/>
        <v>0</v>
      </c>
      <c r="T77" s="139"/>
    </row>
    <row r="78" spans="1:20">
      <c r="A78" s="162" t="s">
        <v>20</v>
      </c>
      <c r="B78" s="317"/>
      <c r="C78" s="318"/>
      <c r="D78" s="318"/>
      <c r="E78" s="319"/>
      <c r="F78" s="55">
        <f t="shared" si="38"/>
        <v>0</v>
      </c>
      <c r="G78" s="317"/>
      <c r="H78" s="319"/>
      <c r="I78" s="165">
        <f t="shared" si="39"/>
        <v>0</v>
      </c>
      <c r="J78" s="139"/>
      <c r="K78" s="166" t="s">
        <v>20</v>
      </c>
      <c r="L78" s="317"/>
      <c r="M78" s="318"/>
      <c r="N78" s="318"/>
      <c r="O78" s="319"/>
      <c r="P78" s="58">
        <f t="shared" si="40"/>
        <v>0</v>
      </c>
      <c r="Q78" s="317"/>
      <c r="R78" s="324"/>
      <c r="S78" s="169">
        <f t="shared" si="41"/>
        <v>0</v>
      </c>
      <c r="T78" s="139"/>
    </row>
    <row r="79" spans="1:20" ht="15" thickBot="1">
      <c r="A79" s="177" t="s">
        <v>11</v>
      </c>
      <c r="B79" s="320"/>
      <c r="C79" s="321"/>
      <c r="D79" s="321"/>
      <c r="E79" s="322"/>
      <c r="F79" s="66">
        <f t="shared" si="38"/>
        <v>0</v>
      </c>
      <c r="G79" s="320"/>
      <c r="H79" s="322"/>
      <c r="I79" s="180">
        <f t="shared" si="39"/>
        <v>0</v>
      </c>
      <c r="J79" s="139"/>
      <c r="K79" s="181" t="s">
        <v>11</v>
      </c>
      <c r="L79" s="320"/>
      <c r="M79" s="321"/>
      <c r="N79" s="321"/>
      <c r="O79" s="322"/>
      <c r="P79" s="66">
        <f t="shared" si="40"/>
        <v>0</v>
      </c>
      <c r="Q79" s="320"/>
      <c r="R79" s="325"/>
      <c r="S79" s="183">
        <f t="shared" si="41"/>
        <v>0</v>
      </c>
      <c r="T79" s="139"/>
    </row>
    <row r="80" spans="1:20" ht="15">
      <c r="A80" s="184" t="s">
        <v>26</v>
      </c>
      <c r="B80" s="185">
        <f>SUM(B59:B75)</f>
        <v>0</v>
      </c>
      <c r="C80" s="185">
        <f t="shared" ref="C80:I80" si="42">SUM(C59:C75)</f>
        <v>0</v>
      </c>
      <c r="D80" s="185">
        <f t="shared" si="42"/>
        <v>0</v>
      </c>
      <c r="E80" s="185">
        <f t="shared" si="42"/>
        <v>0</v>
      </c>
      <c r="F80" s="185">
        <f t="shared" si="42"/>
        <v>14233.106813021412</v>
      </c>
      <c r="G80" s="185">
        <f t="shared" si="42"/>
        <v>0</v>
      </c>
      <c r="H80" s="187">
        <f t="shared" si="42"/>
        <v>0</v>
      </c>
      <c r="I80" s="185">
        <f t="shared" si="42"/>
        <v>14233.106813021412</v>
      </c>
      <c r="J80" s="139"/>
      <c r="K80" s="186" t="s">
        <v>26</v>
      </c>
      <c r="L80" s="185">
        <f>SUM(L59:L75)</f>
        <v>0</v>
      </c>
      <c r="M80" s="185">
        <f t="shared" ref="M80:S80" si="43">SUM(M59:M75)</f>
        <v>0</v>
      </c>
      <c r="N80" s="185">
        <f t="shared" si="43"/>
        <v>0</v>
      </c>
      <c r="O80" s="185">
        <f t="shared" si="43"/>
        <v>0</v>
      </c>
      <c r="P80" s="185">
        <f t="shared" si="43"/>
        <v>7464.1150065565571</v>
      </c>
      <c r="Q80" s="185">
        <f t="shared" si="43"/>
        <v>0</v>
      </c>
      <c r="R80" s="187">
        <f t="shared" si="43"/>
        <v>0</v>
      </c>
      <c r="S80" s="188">
        <f t="shared" si="43"/>
        <v>7464.1150065565571</v>
      </c>
      <c r="T80" s="139"/>
    </row>
    <row r="81" spans="1:85" s="2" customFormat="1" ht="15" thickBot="1">
      <c r="A81" s="15" t="s">
        <v>100</v>
      </c>
      <c r="B81" s="100">
        <f>IF($I80=0,"-",B80/$I80)</f>
        <v>0</v>
      </c>
      <c r="C81" s="100">
        <f t="shared" ref="C81:H81" si="44">IF($I80=0,"-",C80/$I80)</f>
        <v>0</v>
      </c>
      <c r="D81" s="100">
        <f t="shared" si="44"/>
        <v>0</v>
      </c>
      <c r="E81" s="100">
        <f t="shared" si="44"/>
        <v>0</v>
      </c>
      <c r="F81" s="100">
        <f t="shared" si="44"/>
        <v>1</v>
      </c>
      <c r="G81" s="100">
        <f t="shared" si="44"/>
        <v>0</v>
      </c>
      <c r="H81" s="100">
        <f t="shared" si="44"/>
        <v>0</v>
      </c>
      <c r="I81" s="102">
        <f>SUM(B81:H81)</f>
        <v>1</v>
      </c>
      <c r="K81" s="27" t="s">
        <v>100</v>
      </c>
      <c r="L81" s="76">
        <f t="shared" ref="L81:R81" si="45">IF($S80=0,"-",L80/$S80)</f>
        <v>0</v>
      </c>
      <c r="M81" s="76">
        <f t="shared" si="45"/>
        <v>0</v>
      </c>
      <c r="N81" s="76">
        <f t="shared" si="45"/>
        <v>0</v>
      </c>
      <c r="O81" s="76">
        <f t="shared" si="45"/>
        <v>0</v>
      </c>
      <c r="P81" s="76">
        <f t="shared" si="45"/>
        <v>1</v>
      </c>
      <c r="Q81" s="76">
        <f t="shared" si="45"/>
        <v>0</v>
      </c>
      <c r="R81" s="77">
        <f t="shared" si="45"/>
        <v>0</v>
      </c>
      <c r="S81" s="78">
        <f>SUM(L81:R81)</f>
        <v>1</v>
      </c>
      <c r="BA81" s="189"/>
      <c r="BR81" s="189"/>
    </row>
    <row r="82" spans="1:85" ht="15" thickBot="1">
      <c r="A82" s="218"/>
      <c r="B82" s="218"/>
      <c r="C82" s="218"/>
      <c r="D82" s="218"/>
      <c r="E82" s="218"/>
      <c r="F82" s="218"/>
      <c r="G82" s="218"/>
      <c r="H82" s="218"/>
      <c r="I82" s="218"/>
      <c r="K82" s="218"/>
    </row>
    <row r="83" spans="1:85" ht="28.5">
      <c r="A83" s="334" t="s">
        <v>51</v>
      </c>
      <c r="B83" s="135" t="s">
        <v>0</v>
      </c>
      <c r="C83" s="135" t="s">
        <v>1</v>
      </c>
      <c r="D83" s="135" t="s">
        <v>2</v>
      </c>
      <c r="E83" s="135" t="s">
        <v>3</v>
      </c>
      <c r="F83" s="135" t="s">
        <v>27</v>
      </c>
      <c r="G83" s="135" t="s">
        <v>4</v>
      </c>
      <c r="H83" s="135" t="s">
        <v>5</v>
      </c>
      <c r="I83" s="136" t="s">
        <v>6</v>
      </c>
      <c r="K83" s="336" t="s">
        <v>51</v>
      </c>
      <c r="L83" s="137" t="s">
        <v>0</v>
      </c>
      <c r="M83" s="137" t="s">
        <v>1</v>
      </c>
      <c r="N83" s="137" t="s">
        <v>2</v>
      </c>
      <c r="O83" s="137" t="s">
        <v>3</v>
      </c>
      <c r="P83" s="137" t="s">
        <v>27</v>
      </c>
      <c r="Q83" s="137" t="s">
        <v>4</v>
      </c>
      <c r="R83" s="137" t="s">
        <v>5</v>
      </c>
      <c r="S83" s="138" t="s">
        <v>6</v>
      </c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219"/>
      <c r="BA83" s="131"/>
      <c r="BR83" s="131"/>
      <c r="CG83" s="131"/>
    </row>
    <row r="84" spans="1:85" ht="15">
      <c r="A84" s="335" t="s">
        <v>51</v>
      </c>
      <c r="B84" s="294" t="s">
        <v>109</v>
      </c>
      <c r="C84" s="295"/>
      <c r="D84" s="295"/>
      <c r="E84" s="295"/>
      <c r="F84" s="295"/>
      <c r="G84" s="295"/>
      <c r="H84" s="295"/>
      <c r="I84" s="296"/>
      <c r="K84" s="337" t="s">
        <v>51</v>
      </c>
      <c r="L84" s="297" t="s">
        <v>109</v>
      </c>
      <c r="M84" s="298"/>
      <c r="N84" s="298"/>
      <c r="O84" s="298"/>
      <c r="P84" s="298"/>
      <c r="Q84" s="298"/>
      <c r="R84" s="298"/>
      <c r="S84" s="299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220"/>
      <c r="BA84" s="131"/>
      <c r="BR84" s="131"/>
      <c r="CG84" s="131"/>
    </row>
    <row r="85" spans="1:85" ht="15">
      <c r="A85" s="141" t="s">
        <v>7</v>
      </c>
      <c r="B85" s="42">
        <f t="shared" ref="B85:H100" si="46">B579+B605+B631</f>
        <v>2.2187124661737281</v>
      </c>
      <c r="C85" s="42">
        <f t="shared" si="46"/>
        <v>0</v>
      </c>
      <c r="D85" s="42">
        <f t="shared" si="46"/>
        <v>0</v>
      </c>
      <c r="E85" s="42">
        <f t="shared" si="46"/>
        <v>0</v>
      </c>
      <c r="F85" s="42">
        <f t="shared" si="46"/>
        <v>0</v>
      </c>
      <c r="G85" s="42">
        <f t="shared" si="46"/>
        <v>0</v>
      </c>
      <c r="H85" s="42">
        <f t="shared" si="46"/>
        <v>0</v>
      </c>
      <c r="I85" s="144">
        <f>SUM(B85:H85)</f>
        <v>2.2187124661737281</v>
      </c>
      <c r="J85" s="139"/>
      <c r="K85" s="193" t="s">
        <v>7</v>
      </c>
      <c r="L85" s="42">
        <f t="shared" ref="L85:R100" si="47">L579+L605+L631</f>
        <v>2.2187124661737281</v>
      </c>
      <c r="M85" s="42">
        <f t="shared" si="47"/>
        <v>0</v>
      </c>
      <c r="N85" s="42">
        <f t="shared" si="47"/>
        <v>0</v>
      </c>
      <c r="O85" s="42">
        <f t="shared" si="47"/>
        <v>0</v>
      </c>
      <c r="P85" s="42">
        <f t="shared" si="47"/>
        <v>5.1075830356998074E-3</v>
      </c>
      <c r="Q85" s="42">
        <f t="shared" si="47"/>
        <v>0</v>
      </c>
      <c r="R85" s="42">
        <f t="shared" si="47"/>
        <v>0</v>
      </c>
      <c r="S85" s="195">
        <f>SUM(L85:R85)</f>
        <v>2.223820049209428</v>
      </c>
      <c r="T85" s="139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221"/>
      <c r="BA85" s="131"/>
      <c r="BR85" s="131"/>
      <c r="CG85" s="131"/>
    </row>
    <row r="86" spans="1:85" ht="15">
      <c r="A86" s="149" t="s">
        <v>8</v>
      </c>
      <c r="B86" s="48">
        <f t="shared" si="46"/>
        <v>3.3361401941900972</v>
      </c>
      <c r="C86" s="48">
        <f t="shared" si="46"/>
        <v>0</v>
      </c>
      <c r="D86" s="48">
        <f t="shared" si="46"/>
        <v>0.48850478469939052</v>
      </c>
      <c r="E86" s="48">
        <f t="shared" si="46"/>
        <v>0</v>
      </c>
      <c r="F86" s="48">
        <f t="shared" si="46"/>
        <v>0</v>
      </c>
      <c r="G86" s="48">
        <f t="shared" si="46"/>
        <v>0</v>
      </c>
      <c r="H86" s="48">
        <f t="shared" si="46"/>
        <v>0</v>
      </c>
      <c r="I86" s="152">
        <f t="shared" ref="I86:I105" si="48">SUM(B86:H86)</f>
        <v>3.8246449788894878</v>
      </c>
      <c r="J86" s="139"/>
      <c r="K86" s="153" t="s">
        <v>8</v>
      </c>
      <c r="L86" s="51">
        <f t="shared" si="47"/>
        <v>3.3361401941900972</v>
      </c>
      <c r="M86" s="51">
        <f t="shared" si="47"/>
        <v>0</v>
      </c>
      <c r="N86" s="51">
        <f t="shared" si="47"/>
        <v>0.48850478469939052</v>
      </c>
      <c r="O86" s="51">
        <f t="shared" si="47"/>
        <v>0</v>
      </c>
      <c r="P86" s="51">
        <f t="shared" si="47"/>
        <v>0</v>
      </c>
      <c r="Q86" s="51">
        <f t="shared" si="47"/>
        <v>0</v>
      </c>
      <c r="R86" s="51">
        <f t="shared" si="47"/>
        <v>0</v>
      </c>
      <c r="S86" s="156">
        <f t="shared" ref="S86:S105" si="49">SUM(L86:R86)</f>
        <v>3.8246449788894878</v>
      </c>
      <c r="T86" s="139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221"/>
      <c r="BA86" s="131"/>
      <c r="BR86" s="131"/>
      <c r="CG86" s="131"/>
    </row>
    <row r="87" spans="1:85" ht="15">
      <c r="A87" s="157" t="s">
        <v>10</v>
      </c>
      <c r="B87" s="45">
        <f t="shared" si="46"/>
        <v>4.2243695880713448</v>
      </c>
      <c r="C87" s="45">
        <f t="shared" si="46"/>
        <v>0</v>
      </c>
      <c r="D87" s="45">
        <f t="shared" si="46"/>
        <v>0.20979699578963742</v>
      </c>
      <c r="E87" s="45">
        <f t="shared" si="46"/>
        <v>0</v>
      </c>
      <c r="F87" s="45">
        <f t="shared" si="46"/>
        <v>0</v>
      </c>
      <c r="G87" s="45">
        <f t="shared" si="46"/>
        <v>0</v>
      </c>
      <c r="H87" s="45">
        <f t="shared" si="46"/>
        <v>0</v>
      </c>
      <c r="I87" s="144">
        <f t="shared" si="48"/>
        <v>4.4341665838609821</v>
      </c>
      <c r="J87" s="139"/>
      <c r="K87" s="159" t="s">
        <v>10</v>
      </c>
      <c r="L87" s="45">
        <f t="shared" si="47"/>
        <v>4.2243695880713448</v>
      </c>
      <c r="M87" s="45">
        <f t="shared" si="47"/>
        <v>0</v>
      </c>
      <c r="N87" s="45">
        <f t="shared" si="47"/>
        <v>0.20979699578963742</v>
      </c>
      <c r="O87" s="45">
        <f t="shared" si="47"/>
        <v>0</v>
      </c>
      <c r="P87" s="45">
        <f t="shared" si="47"/>
        <v>0</v>
      </c>
      <c r="Q87" s="45">
        <f t="shared" si="47"/>
        <v>0</v>
      </c>
      <c r="R87" s="45">
        <f t="shared" si="47"/>
        <v>0</v>
      </c>
      <c r="S87" s="148">
        <f t="shared" si="49"/>
        <v>4.4341665838609821</v>
      </c>
      <c r="T87" s="139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221"/>
      <c r="BA87" s="131"/>
      <c r="BR87" s="131"/>
      <c r="CG87" s="131"/>
    </row>
    <row r="88" spans="1:85" ht="15">
      <c r="A88" s="149" t="s">
        <v>53</v>
      </c>
      <c r="B88" s="48">
        <f t="shared" si="46"/>
        <v>0</v>
      </c>
      <c r="C88" s="48">
        <f t="shared" si="46"/>
        <v>0</v>
      </c>
      <c r="D88" s="48">
        <f t="shared" si="46"/>
        <v>0</v>
      </c>
      <c r="E88" s="48">
        <f t="shared" si="46"/>
        <v>0</v>
      </c>
      <c r="F88" s="48">
        <f t="shared" si="46"/>
        <v>0</v>
      </c>
      <c r="G88" s="48">
        <f t="shared" si="46"/>
        <v>0</v>
      </c>
      <c r="H88" s="48">
        <f t="shared" si="46"/>
        <v>0</v>
      </c>
      <c r="I88" s="152">
        <f t="shared" si="48"/>
        <v>0</v>
      </c>
      <c r="J88" s="139"/>
      <c r="K88" s="153" t="s">
        <v>53</v>
      </c>
      <c r="L88" s="51">
        <f t="shared" si="47"/>
        <v>0</v>
      </c>
      <c r="M88" s="51">
        <f t="shared" si="47"/>
        <v>0</v>
      </c>
      <c r="N88" s="51">
        <f t="shared" si="47"/>
        <v>0</v>
      </c>
      <c r="O88" s="51">
        <f t="shared" si="47"/>
        <v>0</v>
      </c>
      <c r="P88" s="51">
        <f t="shared" si="47"/>
        <v>0</v>
      </c>
      <c r="Q88" s="51">
        <f t="shared" si="47"/>
        <v>0</v>
      </c>
      <c r="R88" s="51">
        <f t="shared" si="47"/>
        <v>0</v>
      </c>
      <c r="S88" s="156">
        <f t="shared" si="49"/>
        <v>0</v>
      </c>
      <c r="T88" s="139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221"/>
      <c r="BA88" s="131"/>
      <c r="BR88" s="131"/>
      <c r="CG88" s="131"/>
    </row>
    <row r="89" spans="1:85" ht="15">
      <c r="A89" s="157" t="s">
        <v>16</v>
      </c>
      <c r="B89" s="45">
        <f t="shared" si="46"/>
        <v>36.039199031820814</v>
      </c>
      <c r="C89" s="45">
        <f t="shared" si="46"/>
        <v>2.2041558432204358</v>
      </c>
      <c r="D89" s="45">
        <f t="shared" si="46"/>
        <v>1.9489083366936546</v>
      </c>
      <c r="E89" s="45">
        <f t="shared" si="46"/>
        <v>1.0215184768362295</v>
      </c>
      <c r="F89" s="45">
        <f t="shared" si="46"/>
        <v>0</v>
      </c>
      <c r="G89" s="45">
        <f t="shared" si="46"/>
        <v>0</v>
      </c>
      <c r="H89" s="45">
        <f t="shared" si="46"/>
        <v>0</v>
      </c>
      <c r="I89" s="144">
        <f t="shared" si="48"/>
        <v>41.213781688571132</v>
      </c>
      <c r="J89" s="139"/>
      <c r="K89" s="159" t="s">
        <v>16</v>
      </c>
      <c r="L89" s="45">
        <f t="shared" si="47"/>
        <v>36.039199031820814</v>
      </c>
      <c r="M89" s="45">
        <f t="shared" si="47"/>
        <v>2.2041558432204358</v>
      </c>
      <c r="N89" s="45">
        <f t="shared" si="47"/>
        <v>1.9489083366936546</v>
      </c>
      <c r="O89" s="45">
        <f t="shared" si="47"/>
        <v>1.0215184768362295</v>
      </c>
      <c r="P89" s="45">
        <f t="shared" si="47"/>
        <v>0</v>
      </c>
      <c r="Q89" s="45">
        <f t="shared" si="47"/>
        <v>0</v>
      </c>
      <c r="R89" s="45">
        <f t="shared" si="47"/>
        <v>0</v>
      </c>
      <c r="S89" s="148">
        <f t="shared" si="49"/>
        <v>41.213781688571132</v>
      </c>
      <c r="T89" s="139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221"/>
      <c r="BA89" s="131"/>
      <c r="BR89" s="131"/>
      <c r="CG89" s="131"/>
    </row>
    <row r="90" spans="1:85" ht="15">
      <c r="A90" s="149" t="s">
        <v>15</v>
      </c>
      <c r="B90" s="48">
        <f t="shared" si="46"/>
        <v>2384.3143649869762</v>
      </c>
      <c r="C90" s="48">
        <f t="shared" si="46"/>
        <v>3.0209940261356136</v>
      </c>
      <c r="D90" s="48">
        <f t="shared" si="46"/>
        <v>194.60394899644371</v>
      </c>
      <c r="E90" s="48">
        <f t="shared" si="46"/>
        <v>0</v>
      </c>
      <c r="F90" s="48">
        <f t="shared" si="46"/>
        <v>0</v>
      </c>
      <c r="G90" s="48">
        <f t="shared" si="46"/>
        <v>0</v>
      </c>
      <c r="H90" s="48">
        <f t="shared" si="46"/>
        <v>0</v>
      </c>
      <c r="I90" s="152">
        <f t="shared" si="48"/>
        <v>2581.9393080095556</v>
      </c>
      <c r="J90" s="139"/>
      <c r="K90" s="153" t="s">
        <v>15</v>
      </c>
      <c r="L90" s="51">
        <f t="shared" si="47"/>
        <v>2384.3143649869762</v>
      </c>
      <c r="M90" s="51">
        <f t="shared" si="47"/>
        <v>3.0209940261356136</v>
      </c>
      <c r="N90" s="51">
        <f t="shared" si="47"/>
        <v>194.60394899644371</v>
      </c>
      <c r="O90" s="51">
        <f t="shared" si="47"/>
        <v>0</v>
      </c>
      <c r="P90" s="51">
        <f t="shared" si="47"/>
        <v>0</v>
      </c>
      <c r="Q90" s="51">
        <f t="shared" si="47"/>
        <v>0</v>
      </c>
      <c r="R90" s="51">
        <f t="shared" si="47"/>
        <v>0</v>
      </c>
      <c r="S90" s="156">
        <f t="shared" si="49"/>
        <v>2581.9393080095556</v>
      </c>
      <c r="T90" s="139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221"/>
      <c r="BA90" s="131"/>
      <c r="BR90" s="131"/>
      <c r="CG90" s="131"/>
    </row>
    <row r="91" spans="1:85" ht="15">
      <c r="A91" s="157" t="s">
        <v>55</v>
      </c>
      <c r="B91" s="45">
        <f t="shared" si="46"/>
        <v>0</v>
      </c>
      <c r="C91" s="45">
        <f t="shared" si="46"/>
        <v>9.0313007081998783E-2</v>
      </c>
      <c r="D91" s="45">
        <f t="shared" si="46"/>
        <v>0.11305160368677741</v>
      </c>
      <c r="E91" s="45">
        <f t="shared" si="46"/>
        <v>57.120239792735077</v>
      </c>
      <c r="F91" s="45">
        <f t="shared" si="46"/>
        <v>173.11270839435571</v>
      </c>
      <c r="G91" s="45">
        <f t="shared" si="46"/>
        <v>0</v>
      </c>
      <c r="H91" s="45">
        <f t="shared" si="46"/>
        <v>0</v>
      </c>
      <c r="I91" s="144">
        <f t="shared" si="48"/>
        <v>230.43631279785956</v>
      </c>
      <c r="J91" s="139"/>
      <c r="K91" s="159" t="s">
        <v>55</v>
      </c>
      <c r="L91" s="45">
        <f t="shared" si="47"/>
        <v>0</v>
      </c>
      <c r="M91" s="45">
        <f t="shared" si="47"/>
        <v>9.0313007081998783E-2</v>
      </c>
      <c r="N91" s="45">
        <f t="shared" si="47"/>
        <v>0.11305160368677741</v>
      </c>
      <c r="O91" s="45">
        <f t="shared" si="47"/>
        <v>57.120239792735077</v>
      </c>
      <c r="P91" s="45">
        <f t="shared" si="47"/>
        <v>3861.7819824194385</v>
      </c>
      <c r="Q91" s="45">
        <f t="shared" si="47"/>
        <v>0</v>
      </c>
      <c r="R91" s="45">
        <f t="shared" si="47"/>
        <v>0</v>
      </c>
      <c r="S91" s="148">
        <f t="shared" si="49"/>
        <v>3919.1055868229423</v>
      </c>
      <c r="T91" s="139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221"/>
      <c r="BA91" s="131"/>
      <c r="BR91" s="131"/>
      <c r="CG91" s="131"/>
    </row>
    <row r="92" spans="1:85" ht="15">
      <c r="A92" s="149" t="s">
        <v>12</v>
      </c>
      <c r="B92" s="48">
        <f t="shared" si="46"/>
        <v>0</v>
      </c>
      <c r="C92" s="48">
        <f t="shared" si="46"/>
        <v>0</v>
      </c>
      <c r="D92" s="48">
        <f t="shared" si="46"/>
        <v>0.1649688331753722</v>
      </c>
      <c r="E92" s="48">
        <f t="shared" si="46"/>
        <v>10.734716515512169</v>
      </c>
      <c r="F92" s="48">
        <f t="shared" si="46"/>
        <v>0</v>
      </c>
      <c r="G92" s="48">
        <f t="shared" si="46"/>
        <v>0</v>
      </c>
      <c r="H92" s="48">
        <f t="shared" si="46"/>
        <v>0</v>
      </c>
      <c r="I92" s="152">
        <f t="shared" si="48"/>
        <v>10.899685348687541</v>
      </c>
      <c r="J92" s="139"/>
      <c r="K92" s="153" t="s">
        <v>12</v>
      </c>
      <c r="L92" s="51">
        <f t="shared" si="47"/>
        <v>0</v>
      </c>
      <c r="M92" s="51">
        <f t="shared" si="47"/>
        <v>0</v>
      </c>
      <c r="N92" s="51">
        <f t="shared" si="47"/>
        <v>0.1649688331753722</v>
      </c>
      <c r="O92" s="51">
        <f t="shared" si="47"/>
        <v>10.734716515512169</v>
      </c>
      <c r="P92" s="51">
        <f t="shared" si="47"/>
        <v>1574.1869740771942</v>
      </c>
      <c r="Q92" s="51">
        <f t="shared" si="47"/>
        <v>0</v>
      </c>
      <c r="R92" s="51">
        <f t="shared" si="47"/>
        <v>0</v>
      </c>
      <c r="S92" s="156">
        <f t="shared" si="49"/>
        <v>1585.0866594258819</v>
      </c>
      <c r="T92" s="139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221"/>
      <c r="BA92" s="131"/>
      <c r="BR92" s="131"/>
      <c r="CG92" s="131"/>
    </row>
    <row r="93" spans="1:85" ht="15">
      <c r="A93" s="157" t="s">
        <v>56</v>
      </c>
      <c r="B93" s="45">
        <f t="shared" si="46"/>
        <v>0</v>
      </c>
      <c r="C93" s="45">
        <f t="shared" si="46"/>
        <v>0</v>
      </c>
      <c r="D93" s="45">
        <f t="shared" si="46"/>
        <v>0</v>
      </c>
      <c r="E93" s="45">
        <f t="shared" si="46"/>
        <v>0</v>
      </c>
      <c r="F93" s="45">
        <f t="shared" si="46"/>
        <v>0</v>
      </c>
      <c r="G93" s="45">
        <f t="shared" si="46"/>
        <v>0</v>
      </c>
      <c r="H93" s="45">
        <f t="shared" si="46"/>
        <v>0</v>
      </c>
      <c r="I93" s="144">
        <f t="shared" si="48"/>
        <v>0</v>
      </c>
      <c r="J93" s="139"/>
      <c r="K93" s="159" t="s">
        <v>56</v>
      </c>
      <c r="L93" s="45">
        <f t="shared" si="47"/>
        <v>0</v>
      </c>
      <c r="M93" s="45">
        <f t="shared" si="47"/>
        <v>0</v>
      </c>
      <c r="N93" s="45">
        <f t="shared" si="47"/>
        <v>0</v>
      </c>
      <c r="O93" s="45">
        <f t="shared" si="47"/>
        <v>0</v>
      </c>
      <c r="P93" s="45">
        <f t="shared" si="47"/>
        <v>35.857559237395868</v>
      </c>
      <c r="Q93" s="45">
        <f t="shared" si="47"/>
        <v>0</v>
      </c>
      <c r="R93" s="45">
        <f t="shared" si="47"/>
        <v>0</v>
      </c>
      <c r="S93" s="148">
        <f t="shared" si="49"/>
        <v>35.857559237395868</v>
      </c>
      <c r="T93" s="139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221"/>
      <c r="BA93" s="131"/>
      <c r="BR93" s="131"/>
      <c r="CG93" s="131"/>
    </row>
    <row r="94" spans="1:85" ht="15">
      <c r="A94" s="149" t="s">
        <v>17</v>
      </c>
      <c r="B94" s="48">
        <f t="shared" si="46"/>
        <v>26.899614716327566</v>
      </c>
      <c r="C94" s="48">
        <f t="shared" si="46"/>
        <v>2.1156303450215248E-2</v>
      </c>
      <c r="D94" s="48">
        <f t="shared" si="46"/>
        <v>5.0804659833654569</v>
      </c>
      <c r="E94" s="48">
        <f t="shared" si="46"/>
        <v>0.14065693699597207</v>
      </c>
      <c r="F94" s="48">
        <f t="shared" si="46"/>
        <v>0</v>
      </c>
      <c r="G94" s="48">
        <f t="shared" si="46"/>
        <v>0</v>
      </c>
      <c r="H94" s="48">
        <f t="shared" si="46"/>
        <v>0</v>
      </c>
      <c r="I94" s="152">
        <f t="shared" si="48"/>
        <v>32.141893940139212</v>
      </c>
      <c r="J94" s="139"/>
      <c r="K94" s="153" t="s">
        <v>17</v>
      </c>
      <c r="L94" s="51">
        <f t="shared" si="47"/>
        <v>26.899614716327566</v>
      </c>
      <c r="M94" s="51">
        <f t="shared" si="47"/>
        <v>2.1156303450215248E-2</v>
      </c>
      <c r="N94" s="51">
        <f t="shared" si="47"/>
        <v>5.0804659833654569</v>
      </c>
      <c r="O94" s="51">
        <f t="shared" si="47"/>
        <v>0.14065693699597207</v>
      </c>
      <c r="P94" s="51">
        <f t="shared" si="47"/>
        <v>0</v>
      </c>
      <c r="Q94" s="51">
        <f t="shared" si="47"/>
        <v>0</v>
      </c>
      <c r="R94" s="51">
        <f t="shared" si="47"/>
        <v>0</v>
      </c>
      <c r="S94" s="156">
        <f t="shared" si="49"/>
        <v>32.141893940139212</v>
      </c>
      <c r="T94" s="139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221"/>
      <c r="BA94" s="131"/>
      <c r="BR94" s="131"/>
      <c r="CG94" s="131"/>
    </row>
    <row r="95" spans="1:85" ht="15">
      <c r="A95" s="157" t="s">
        <v>141</v>
      </c>
      <c r="B95" s="45">
        <f t="shared" si="46"/>
        <v>3208.1212827660711</v>
      </c>
      <c r="C95" s="45">
        <f t="shared" si="46"/>
        <v>155.45531421884601</v>
      </c>
      <c r="D95" s="45">
        <f t="shared" si="46"/>
        <v>313.06392654779057</v>
      </c>
      <c r="E95" s="45">
        <f t="shared" si="46"/>
        <v>23.873483039122171</v>
      </c>
      <c r="F95" s="45">
        <f t="shared" si="46"/>
        <v>0</v>
      </c>
      <c r="G95" s="45">
        <f t="shared" si="46"/>
        <v>0</v>
      </c>
      <c r="H95" s="45">
        <f t="shared" si="46"/>
        <v>0</v>
      </c>
      <c r="I95" s="144">
        <f t="shared" si="48"/>
        <v>3700.5140065718301</v>
      </c>
      <c r="J95" s="139"/>
      <c r="K95" s="159" t="s">
        <v>141</v>
      </c>
      <c r="L95" s="45">
        <f t="shared" si="47"/>
        <v>3208.1212827660711</v>
      </c>
      <c r="M95" s="45">
        <f t="shared" si="47"/>
        <v>155.45531421884601</v>
      </c>
      <c r="N95" s="45">
        <f t="shared" si="47"/>
        <v>313.06392654779057</v>
      </c>
      <c r="O95" s="45">
        <f t="shared" si="47"/>
        <v>23.873483039122171</v>
      </c>
      <c r="P95" s="45">
        <f t="shared" si="47"/>
        <v>0</v>
      </c>
      <c r="Q95" s="45">
        <f t="shared" si="47"/>
        <v>0</v>
      </c>
      <c r="R95" s="45">
        <f t="shared" si="47"/>
        <v>0</v>
      </c>
      <c r="S95" s="148">
        <f t="shared" si="49"/>
        <v>3700.5140065718301</v>
      </c>
      <c r="T95" s="139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221"/>
      <c r="BA95" s="131"/>
      <c r="BR95" s="131"/>
      <c r="CG95" s="131"/>
    </row>
    <row r="96" spans="1:85" ht="15">
      <c r="A96" s="149" t="s">
        <v>25</v>
      </c>
      <c r="B96" s="48">
        <f t="shared" si="46"/>
        <v>1110.1169064143385</v>
      </c>
      <c r="C96" s="48">
        <f t="shared" si="46"/>
        <v>5.1508611931082825E-2</v>
      </c>
      <c r="D96" s="48">
        <f t="shared" si="46"/>
        <v>1761.2323021421282</v>
      </c>
      <c r="E96" s="48">
        <f t="shared" si="46"/>
        <v>1325.0620295022031</v>
      </c>
      <c r="F96" s="48">
        <f t="shared" si="46"/>
        <v>0</v>
      </c>
      <c r="G96" s="48">
        <f t="shared" si="46"/>
        <v>1070.2241793760334</v>
      </c>
      <c r="H96" s="48">
        <f t="shared" si="46"/>
        <v>0.46775126549170964</v>
      </c>
      <c r="I96" s="152">
        <f t="shared" si="48"/>
        <v>5267.1546773121254</v>
      </c>
      <c r="J96" s="139"/>
      <c r="K96" s="153" t="s">
        <v>25</v>
      </c>
      <c r="L96" s="51">
        <f t="shared" si="47"/>
        <v>1110.1169064143385</v>
      </c>
      <c r="M96" s="51">
        <f t="shared" si="47"/>
        <v>5.1508611931082825E-2</v>
      </c>
      <c r="N96" s="51">
        <f t="shared" si="47"/>
        <v>1761.2323021421282</v>
      </c>
      <c r="O96" s="51">
        <f t="shared" si="47"/>
        <v>1325.0620295022031</v>
      </c>
      <c r="P96" s="51">
        <f t="shared" si="47"/>
        <v>450.27316024810887</v>
      </c>
      <c r="Q96" s="51">
        <f t="shared" si="47"/>
        <v>1070.2241793760334</v>
      </c>
      <c r="R96" s="51">
        <f t="shared" si="47"/>
        <v>0.46775126549170964</v>
      </c>
      <c r="S96" s="156">
        <f t="shared" si="49"/>
        <v>5717.4278375602344</v>
      </c>
      <c r="T96" s="139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221"/>
      <c r="BA96" s="131"/>
      <c r="BR96" s="131"/>
      <c r="CG96" s="131"/>
    </row>
    <row r="97" spans="1:85" ht="15">
      <c r="A97" s="157" t="s">
        <v>24</v>
      </c>
      <c r="B97" s="45">
        <f t="shared" si="46"/>
        <v>844.40947352021544</v>
      </c>
      <c r="C97" s="45">
        <f t="shared" si="46"/>
        <v>1.8507237694631928</v>
      </c>
      <c r="D97" s="45">
        <f t="shared" si="46"/>
        <v>77.803016608085841</v>
      </c>
      <c r="E97" s="45">
        <f t="shared" si="46"/>
        <v>0</v>
      </c>
      <c r="F97" s="45">
        <f t="shared" si="46"/>
        <v>0</v>
      </c>
      <c r="G97" s="45">
        <f t="shared" si="46"/>
        <v>0</v>
      </c>
      <c r="H97" s="45">
        <f t="shared" si="46"/>
        <v>0</v>
      </c>
      <c r="I97" s="144">
        <f t="shared" si="48"/>
        <v>924.06321389776451</v>
      </c>
      <c r="J97" s="139"/>
      <c r="K97" s="159" t="s">
        <v>24</v>
      </c>
      <c r="L97" s="45">
        <f t="shared" si="47"/>
        <v>844.40947352021544</v>
      </c>
      <c r="M97" s="45">
        <f t="shared" si="47"/>
        <v>1.8507237694631928</v>
      </c>
      <c r="N97" s="45">
        <f t="shared" si="47"/>
        <v>77.803016608085841</v>
      </c>
      <c r="O97" s="45">
        <f t="shared" si="47"/>
        <v>0</v>
      </c>
      <c r="P97" s="45">
        <f t="shared" si="47"/>
        <v>0</v>
      </c>
      <c r="Q97" s="45">
        <f t="shared" si="47"/>
        <v>0</v>
      </c>
      <c r="R97" s="45">
        <f t="shared" si="47"/>
        <v>0</v>
      </c>
      <c r="S97" s="148">
        <f t="shared" si="49"/>
        <v>924.06321389776451</v>
      </c>
      <c r="T97" s="139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221"/>
      <c r="BA97" s="131"/>
      <c r="BR97" s="131"/>
      <c r="CG97" s="131"/>
    </row>
    <row r="98" spans="1:85" ht="15">
      <c r="A98" s="149" t="s">
        <v>57</v>
      </c>
      <c r="B98" s="48">
        <f t="shared" si="46"/>
        <v>2664.001145120053</v>
      </c>
      <c r="C98" s="48">
        <f t="shared" si="46"/>
        <v>4.8350639308873982</v>
      </c>
      <c r="D98" s="48">
        <f t="shared" si="46"/>
        <v>240.05662168488487</v>
      </c>
      <c r="E98" s="48">
        <f t="shared" si="46"/>
        <v>0</v>
      </c>
      <c r="F98" s="48">
        <f t="shared" si="46"/>
        <v>0</v>
      </c>
      <c r="G98" s="48">
        <f t="shared" si="46"/>
        <v>0</v>
      </c>
      <c r="H98" s="48">
        <f t="shared" si="46"/>
        <v>0</v>
      </c>
      <c r="I98" s="152">
        <f t="shared" si="48"/>
        <v>2908.8928307358251</v>
      </c>
      <c r="J98" s="139"/>
      <c r="K98" s="153" t="s">
        <v>57</v>
      </c>
      <c r="L98" s="51">
        <f t="shared" si="47"/>
        <v>2664.001145120053</v>
      </c>
      <c r="M98" s="51">
        <f t="shared" si="47"/>
        <v>4.8350639308873982</v>
      </c>
      <c r="N98" s="51">
        <f t="shared" si="47"/>
        <v>240.05662168488487</v>
      </c>
      <c r="O98" s="51">
        <f t="shared" si="47"/>
        <v>0</v>
      </c>
      <c r="P98" s="51">
        <f t="shared" si="47"/>
        <v>0</v>
      </c>
      <c r="Q98" s="51">
        <f t="shared" si="47"/>
        <v>0</v>
      </c>
      <c r="R98" s="51">
        <f t="shared" si="47"/>
        <v>0</v>
      </c>
      <c r="S98" s="156">
        <f t="shared" si="49"/>
        <v>2908.8928307358251</v>
      </c>
      <c r="T98" s="139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221"/>
      <c r="BA98" s="131"/>
      <c r="BR98" s="131"/>
      <c r="CG98" s="131"/>
    </row>
    <row r="99" spans="1:85" ht="15">
      <c r="A99" s="157" t="s">
        <v>22</v>
      </c>
      <c r="B99" s="45">
        <f t="shared" si="46"/>
        <v>368.05893195302144</v>
      </c>
      <c r="C99" s="45">
        <f t="shared" si="46"/>
        <v>0</v>
      </c>
      <c r="D99" s="45">
        <f t="shared" si="46"/>
        <v>84.803661142038877</v>
      </c>
      <c r="E99" s="45">
        <f t="shared" si="46"/>
        <v>0.28942918087240305</v>
      </c>
      <c r="F99" s="45">
        <f t="shared" si="46"/>
        <v>11.955381262514823</v>
      </c>
      <c r="G99" s="45">
        <f t="shared" si="46"/>
        <v>0</v>
      </c>
      <c r="H99" s="45">
        <f t="shared" si="46"/>
        <v>0</v>
      </c>
      <c r="I99" s="144">
        <f t="shared" si="48"/>
        <v>465.10740353844756</v>
      </c>
      <c r="J99" s="139"/>
      <c r="K99" s="159" t="s">
        <v>22</v>
      </c>
      <c r="L99" s="45">
        <f t="shared" si="47"/>
        <v>368.05893195302144</v>
      </c>
      <c r="M99" s="45">
        <f t="shared" si="47"/>
        <v>0</v>
      </c>
      <c r="N99" s="45">
        <f t="shared" si="47"/>
        <v>84.803661142038877</v>
      </c>
      <c r="O99" s="45">
        <f t="shared" si="47"/>
        <v>0.28942918087240305</v>
      </c>
      <c r="P99" s="45">
        <f t="shared" si="47"/>
        <v>315.17981841331641</v>
      </c>
      <c r="Q99" s="45">
        <f t="shared" si="47"/>
        <v>0</v>
      </c>
      <c r="R99" s="45">
        <f t="shared" si="47"/>
        <v>0</v>
      </c>
      <c r="S99" s="148">
        <f t="shared" si="49"/>
        <v>768.33184068924913</v>
      </c>
      <c r="T99" s="139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221"/>
      <c r="BA99" s="131"/>
      <c r="BR99" s="131"/>
      <c r="CG99" s="131"/>
    </row>
    <row r="100" spans="1:85" ht="15">
      <c r="A100" s="149" t="s">
        <v>21</v>
      </c>
      <c r="B100" s="48">
        <f t="shared" si="46"/>
        <v>0</v>
      </c>
      <c r="C100" s="48">
        <f t="shared" si="46"/>
        <v>0</v>
      </c>
      <c r="D100" s="48">
        <f t="shared" si="46"/>
        <v>0</v>
      </c>
      <c r="E100" s="48">
        <f t="shared" si="46"/>
        <v>0</v>
      </c>
      <c r="F100" s="48">
        <f t="shared" si="46"/>
        <v>0</v>
      </c>
      <c r="G100" s="48">
        <f t="shared" si="46"/>
        <v>0</v>
      </c>
      <c r="H100" s="48">
        <f t="shared" si="46"/>
        <v>0</v>
      </c>
      <c r="I100" s="152">
        <f t="shared" si="48"/>
        <v>0</v>
      </c>
      <c r="J100" s="139"/>
      <c r="K100" s="153" t="s">
        <v>21</v>
      </c>
      <c r="L100" s="51">
        <f t="shared" si="47"/>
        <v>0</v>
      </c>
      <c r="M100" s="51">
        <f t="shared" si="47"/>
        <v>0</v>
      </c>
      <c r="N100" s="51">
        <f t="shared" si="47"/>
        <v>0</v>
      </c>
      <c r="O100" s="51">
        <f t="shared" si="47"/>
        <v>0</v>
      </c>
      <c r="P100" s="51">
        <f t="shared" si="47"/>
        <v>0</v>
      </c>
      <c r="Q100" s="51">
        <f t="shared" si="47"/>
        <v>0</v>
      </c>
      <c r="R100" s="51">
        <f t="shared" si="47"/>
        <v>0</v>
      </c>
      <c r="S100" s="156">
        <f t="shared" si="49"/>
        <v>0</v>
      </c>
      <c r="T100" s="139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221"/>
      <c r="BA100" s="131"/>
      <c r="BR100" s="131"/>
      <c r="CG100" s="131"/>
    </row>
    <row r="101" spans="1:85" ht="15">
      <c r="A101" s="160" t="s">
        <v>61</v>
      </c>
      <c r="B101" s="45">
        <f t="shared" ref="B101:H105" si="50">B595+B621+B647</f>
        <v>1264.5155533828515</v>
      </c>
      <c r="C101" s="45">
        <f t="shared" si="50"/>
        <v>0</v>
      </c>
      <c r="D101" s="45">
        <f t="shared" si="50"/>
        <v>368.75750230873246</v>
      </c>
      <c r="E101" s="45">
        <f t="shared" si="50"/>
        <v>0</v>
      </c>
      <c r="F101" s="45">
        <f t="shared" si="50"/>
        <v>0</v>
      </c>
      <c r="G101" s="45">
        <f t="shared" si="50"/>
        <v>0</v>
      </c>
      <c r="H101" s="45">
        <f t="shared" si="50"/>
        <v>0</v>
      </c>
      <c r="I101" s="144">
        <f t="shared" si="48"/>
        <v>1633.273055691584</v>
      </c>
      <c r="J101" s="139"/>
      <c r="K101" s="161" t="s">
        <v>61</v>
      </c>
      <c r="L101" s="45">
        <f t="shared" ref="L101:R105" si="51">L595+L621+L647</f>
        <v>1264.5155533828515</v>
      </c>
      <c r="M101" s="45">
        <f t="shared" si="51"/>
        <v>0</v>
      </c>
      <c r="N101" s="45">
        <f t="shared" si="51"/>
        <v>368.75750230873246</v>
      </c>
      <c r="O101" s="45">
        <f t="shared" si="51"/>
        <v>0</v>
      </c>
      <c r="P101" s="45">
        <f t="shared" si="51"/>
        <v>0</v>
      </c>
      <c r="Q101" s="45">
        <f t="shared" si="51"/>
        <v>0</v>
      </c>
      <c r="R101" s="45">
        <f t="shared" si="51"/>
        <v>0</v>
      </c>
      <c r="S101" s="148">
        <f t="shared" si="49"/>
        <v>1633.273055691584</v>
      </c>
      <c r="T101" s="139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221"/>
      <c r="BA101" s="131"/>
      <c r="BR101" s="131"/>
      <c r="CG101" s="131"/>
    </row>
    <row r="102" spans="1:85">
      <c r="A102" s="162" t="s">
        <v>23</v>
      </c>
      <c r="B102" s="55">
        <f t="shared" si="50"/>
        <v>1264.5155533828515</v>
      </c>
      <c r="C102" s="55">
        <f t="shared" si="50"/>
        <v>0</v>
      </c>
      <c r="D102" s="55">
        <f t="shared" si="50"/>
        <v>368.75750230873246</v>
      </c>
      <c r="E102" s="55">
        <f t="shared" si="50"/>
        <v>0</v>
      </c>
      <c r="F102" s="55">
        <f t="shared" si="50"/>
        <v>0</v>
      </c>
      <c r="G102" s="55">
        <f t="shared" si="50"/>
        <v>0</v>
      </c>
      <c r="H102" s="55">
        <f t="shared" si="50"/>
        <v>0</v>
      </c>
      <c r="I102" s="165">
        <f t="shared" si="48"/>
        <v>1633.273055691584</v>
      </c>
      <c r="J102" s="139"/>
      <c r="K102" s="166" t="s">
        <v>23</v>
      </c>
      <c r="L102" s="58">
        <f t="shared" si="51"/>
        <v>1264.5155533828515</v>
      </c>
      <c r="M102" s="58">
        <f t="shared" si="51"/>
        <v>0</v>
      </c>
      <c r="N102" s="58">
        <f t="shared" si="51"/>
        <v>368.75750230873246</v>
      </c>
      <c r="O102" s="58">
        <f t="shared" si="51"/>
        <v>0</v>
      </c>
      <c r="P102" s="58">
        <f t="shared" si="51"/>
        <v>0</v>
      </c>
      <c r="Q102" s="58">
        <f t="shared" si="51"/>
        <v>0</v>
      </c>
      <c r="R102" s="58">
        <f t="shared" si="51"/>
        <v>0</v>
      </c>
      <c r="S102" s="169">
        <f t="shared" si="49"/>
        <v>1633.273055691584</v>
      </c>
      <c r="T102" s="139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222"/>
      <c r="BA102" s="131"/>
      <c r="BR102" s="131"/>
      <c r="CG102" s="131"/>
    </row>
    <row r="103" spans="1:85">
      <c r="A103" s="170" t="s">
        <v>19</v>
      </c>
      <c r="B103" s="61">
        <f t="shared" si="50"/>
        <v>0</v>
      </c>
      <c r="C103" s="61">
        <f t="shared" si="50"/>
        <v>0</v>
      </c>
      <c r="D103" s="61">
        <f t="shared" si="50"/>
        <v>0</v>
      </c>
      <c r="E103" s="61">
        <f t="shared" si="50"/>
        <v>0</v>
      </c>
      <c r="F103" s="61">
        <f t="shared" si="50"/>
        <v>0</v>
      </c>
      <c r="G103" s="61">
        <f t="shared" si="50"/>
        <v>0</v>
      </c>
      <c r="H103" s="61">
        <f t="shared" si="50"/>
        <v>0</v>
      </c>
      <c r="I103" s="173">
        <f t="shared" si="48"/>
        <v>0</v>
      </c>
      <c r="J103" s="139"/>
      <c r="K103" s="174" t="s">
        <v>19</v>
      </c>
      <c r="L103" s="61">
        <f t="shared" si="51"/>
        <v>0</v>
      </c>
      <c r="M103" s="61">
        <f t="shared" si="51"/>
        <v>0</v>
      </c>
      <c r="N103" s="61">
        <f t="shared" si="51"/>
        <v>0</v>
      </c>
      <c r="O103" s="61">
        <f t="shared" si="51"/>
        <v>0</v>
      </c>
      <c r="P103" s="61">
        <f t="shared" si="51"/>
        <v>0</v>
      </c>
      <c r="Q103" s="61">
        <f t="shared" si="51"/>
        <v>0</v>
      </c>
      <c r="R103" s="61">
        <f t="shared" si="51"/>
        <v>0</v>
      </c>
      <c r="S103" s="176">
        <f t="shared" si="49"/>
        <v>0</v>
      </c>
      <c r="T103" s="139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222"/>
      <c r="BA103" s="131"/>
      <c r="BR103" s="131"/>
      <c r="CG103" s="131"/>
    </row>
    <row r="104" spans="1:85">
      <c r="A104" s="162" t="s">
        <v>20</v>
      </c>
      <c r="B104" s="55">
        <f t="shared" si="50"/>
        <v>0</v>
      </c>
      <c r="C104" s="55">
        <f t="shared" si="50"/>
        <v>0</v>
      </c>
      <c r="D104" s="55">
        <f t="shared" si="50"/>
        <v>0</v>
      </c>
      <c r="E104" s="55">
        <f t="shared" si="50"/>
        <v>0</v>
      </c>
      <c r="F104" s="55">
        <f t="shared" si="50"/>
        <v>0</v>
      </c>
      <c r="G104" s="55">
        <f t="shared" si="50"/>
        <v>0</v>
      </c>
      <c r="H104" s="55">
        <f t="shared" si="50"/>
        <v>0</v>
      </c>
      <c r="I104" s="165">
        <f t="shared" si="48"/>
        <v>0</v>
      </c>
      <c r="J104" s="139"/>
      <c r="K104" s="166" t="s">
        <v>20</v>
      </c>
      <c r="L104" s="58">
        <f t="shared" si="51"/>
        <v>0</v>
      </c>
      <c r="M104" s="58">
        <f t="shared" si="51"/>
        <v>0</v>
      </c>
      <c r="N104" s="58">
        <f t="shared" si="51"/>
        <v>0</v>
      </c>
      <c r="O104" s="58">
        <f t="shared" si="51"/>
        <v>0</v>
      </c>
      <c r="P104" s="58">
        <f t="shared" si="51"/>
        <v>0</v>
      </c>
      <c r="Q104" s="58">
        <f t="shared" si="51"/>
        <v>0</v>
      </c>
      <c r="R104" s="58">
        <f t="shared" si="51"/>
        <v>0</v>
      </c>
      <c r="S104" s="169">
        <f t="shared" si="49"/>
        <v>0</v>
      </c>
      <c r="T104" s="139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222"/>
      <c r="BA104" s="131"/>
      <c r="BR104" s="131"/>
      <c r="CG104" s="131"/>
    </row>
    <row r="105" spans="1:85" ht="15" thickBot="1">
      <c r="A105" s="177" t="s">
        <v>11</v>
      </c>
      <c r="B105" s="66">
        <f t="shared" si="50"/>
        <v>0</v>
      </c>
      <c r="C105" s="66">
        <f t="shared" si="50"/>
        <v>0</v>
      </c>
      <c r="D105" s="66">
        <f t="shared" si="50"/>
        <v>0</v>
      </c>
      <c r="E105" s="66">
        <f t="shared" si="50"/>
        <v>0</v>
      </c>
      <c r="F105" s="66">
        <f t="shared" si="50"/>
        <v>0</v>
      </c>
      <c r="G105" s="66">
        <f t="shared" si="50"/>
        <v>0</v>
      </c>
      <c r="H105" s="66">
        <f t="shared" si="50"/>
        <v>0</v>
      </c>
      <c r="I105" s="180">
        <f t="shared" si="48"/>
        <v>0</v>
      </c>
      <c r="J105" s="139"/>
      <c r="K105" s="181" t="s">
        <v>11</v>
      </c>
      <c r="L105" s="66">
        <f t="shared" si="51"/>
        <v>0</v>
      </c>
      <c r="M105" s="66">
        <f t="shared" si="51"/>
        <v>0</v>
      </c>
      <c r="N105" s="66">
        <f t="shared" si="51"/>
        <v>0</v>
      </c>
      <c r="O105" s="66">
        <f t="shared" si="51"/>
        <v>0</v>
      </c>
      <c r="P105" s="66">
        <f t="shared" si="51"/>
        <v>0</v>
      </c>
      <c r="Q105" s="66">
        <f t="shared" si="51"/>
        <v>0</v>
      </c>
      <c r="R105" s="66">
        <f t="shared" si="51"/>
        <v>0</v>
      </c>
      <c r="S105" s="183">
        <f t="shared" si="49"/>
        <v>0</v>
      </c>
      <c r="T105" s="139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222"/>
      <c r="BA105" s="131"/>
      <c r="BR105" s="131"/>
      <c r="CG105" s="131"/>
    </row>
    <row r="106" spans="1:85" ht="15">
      <c r="A106" s="184" t="s">
        <v>26</v>
      </c>
      <c r="B106" s="185">
        <f>SUM(B85:B101)</f>
        <v>11916.255694140111</v>
      </c>
      <c r="C106" s="185">
        <f t="shared" ref="C106:I106" si="52">SUM(C85:C101)</f>
        <v>167.52922971101594</v>
      </c>
      <c r="D106" s="185">
        <f t="shared" si="52"/>
        <v>3048.3266759675148</v>
      </c>
      <c r="E106" s="185">
        <f t="shared" si="52"/>
        <v>1418.2420734442771</v>
      </c>
      <c r="F106" s="185">
        <f t="shared" si="52"/>
        <v>185.06808965687054</v>
      </c>
      <c r="G106" s="185">
        <f t="shared" si="52"/>
        <v>1070.2241793760334</v>
      </c>
      <c r="H106" s="185">
        <f t="shared" si="52"/>
        <v>0.46775126549170964</v>
      </c>
      <c r="I106" s="185">
        <f t="shared" si="52"/>
        <v>17806.113693561314</v>
      </c>
      <c r="J106" s="139"/>
      <c r="K106" s="186" t="s">
        <v>26</v>
      </c>
      <c r="L106" s="185">
        <f>SUM(L85:L101)</f>
        <v>11916.255694140111</v>
      </c>
      <c r="M106" s="185">
        <f t="shared" ref="M106:S106" si="53">SUM(M85:M101)</f>
        <v>167.52922971101594</v>
      </c>
      <c r="N106" s="185">
        <f t="shared" si="53"/>
        <v>3048.3266759675148</v>
      </c>
      <c r="O106" s="185">
        <f t="shared" si="53"/>
        <v>1418.2420734442771</v>
      </c>
      <c r="P106" s="185">
        <f t="shared" si="53"/>
        <v>6237.2846019784893</v>
      </c>
      <c r="Q106" s="185">
        <f t="shared" si="53"/>
        <v>1070.2241793760334</v>
      </c>
      <c r="R106" s="187">
        <f t="shared" si="53"/>
        <v>0.46775126549170964</v>
      </c>
      <c r="S106" s="188">
        <f t="shared" si="53"/>
        <v>23858.330205882936</v>
      </c>
      <c r="T106" s="139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221"/>
      <c r="BA106" s="131"/>
      <c r="BR106" s="131"/>
      <c r="CG106" s="131"/>
    </row>
    <row r="107" spans="1:85" s="2" customFormat="1" ht="15" thickBot="1">
      <c r="A107" s="17" t="s">
        <v>100</v>
      </c>
      <c r="B107" s="100">
        <f>IF($I106=0,"-",B106/$I106)</f>
        <v>0.66922271188513338</v>
      </c>
      <c r="C107" s="100">
        <f t="shared" ref="C107:H107" si="54">IF($I106=0,"-",C106/$I106)</f>
        <v>9.4085229710509193E-3</v>
      </c>
      <c r="D107" s="100">
        <f t="shared" si="54"/>
        <v>0.17119550781425083</v>
      </c>
      <c r="E107" s="100">
        <f t="shared" si="54"/>
        <v>7.9649164205725195E-2</v>
      </c>
      <c r="F107" s="100">
        <f t="shared" si="54"/>
        <v>1.0393513870676403E-2</v>
      </c>
      <c r="G107" s="100">
        <f t="shared" si="54"/>
        <v>6.0104310114734702E-2</v>
      </c>
      <c r="H107" s="101">
        <f t="shared" si="54"/>
        <v>2.6269138428608842E-5</v>
      </c>
      <c r="I107" s="102">
        <f>SUM(B107:H107)</f>
        <v>1</v>
      </c>
      <c r="K107" s="27" t="s">
        <v>100</v>
      </c>
      <c r="L107" s="76">
        <f t="shared" ref="L107:R107" si="55">IF($S106=0,"-",L106/$S106)</f>
        <v>0.49945891398559927</v>
      </c>
      <c r="M107" s="76">
        <f t="shared" si="55"/>
        <v>7.0218338108886998E-3</v>
      </c>
      <c r="N107" s="76">
        <f t="shared" si="55"/>
        <v>0.12776781315634003</v>
      </c>
      <c r="O107" s="76">
        <f t="shared" si="55"/>
        <v>5.9444314049043136E-2</v>
      </c>
      <c r="P107" s="76">
        <f t="shared" si="55"/>
        <v>0.26143005600788077</v>
      </c>
      <c r="Q107" s="76">
        <f t="shared" si="55"/>
        <v>4.4857463625519768E-2</v>
      </c>
      <c r="R107" s="77">
        <f t="shared" si="55"/>
        <v>1.9605364728180874E-5</v>
      </c>
      <c r="S107" s="78">
        <f>SUM(L107:R107)</f>
        <v>1</v>
      </c>
      <c r="AI107" s="110"/>
    </row>
    <row r="108" spans="1:85" ht="15" thickBot="1">
      <c r="A108" s="223"/>
      <c r="B108" s="224"/>
      <c r="C108" s="224"/>
      <c r="D108" s="224"/>
      <c r="E108" s="224"/>
      <c r="F108" s="224"/>
      <c r="G108" s="224"/>
      <c r="H108" s="224"/>
      <c r="I108" s="224"/>
      <c r="K108" s="223"/>
      <c r="AI108" s="139"/>
      <c r="BA108" s="131"/>
      <c r="BR108" s="131"/>
      <c r="CG108" s="131"/>
    </row>
    <row r="109" spans="1:85" ht="28.5">
      <c r="A109" s="328" t="s">
        <v>29</v>
      </c>
      <c r="B109" s="135" t="s">
        <v>0</v>
      </c>
      <c r="C109" s="135" t="s">
        <v>1</v>
      </c>
      <c r="D109" s="135" t="s">
        <v>2</v>
      </c>
      <c r="E109" s="135" t="s">
        <v>3</v>
      </c>
      <c r="F109" s="135" t="s">
        <v>27</v>
      </c>
      <c r="G109" s="135" t="s">
        <v>4</v>
      </c>
      <c r="H109" s="135" t="s">
        <v>5</v>
      </c>
      <c r="I109" s="136" t="s">
        <v>6</v>
      </c>
      <c r="K109" s="330" t="s">
        <v>29</v>
      </c>
      <c r="L109" s="137" t="s">
        <v>0</v>
      </c>
      <c r="M109" s="137" t="s">
        <v>1</v>
      </c>
      <c r="N109" s="137" t="s">
        <v>2</v>
      </c>
      <c r="O109" s="137" t="s">
        <v>3</v>
      </c>
      <c r="P109" s="137" t="s">
        <v>27</v>
      </c>
      <c r="Q109" s="137" t="s">
        <v>4</v>
      </c>
      <c r="R109" s="137" t="s">
        <v>5</v>
      </c>
      <c r="S109" s="138" t="s">
        <v>6</v>
      </c>
      <c r="U109" s="332" t="s">
        <v>29</v>
      </c>
      <c r="V109" s="190" t="s">
        <v>69</v>
      </c>
      <c r="W109" s="190" t="s">
        <v>70</v>
      </c>
      <c r="X109" s="190" t="s">
        <v>4</v>
      </c>
      <c r="Y109" s="190" t="s">
        <v>1</v>
      </c>
      <c r="Z109" s="190" t="s">
        <v>2</v>
      </c>
      <c r="AA109" s="190" t="s">
        <v>3</v>
      </c>
      <c r="AB109" s="190" t="s">
        <v>52</v>
      </c>
      <c r="AC109" s="190" t="s">
        <v>64</v>
      </c>
      <c r="AD109" s="191" t="s">
        <v>72</v>
      </c>
      <c r="AE109" s="191" t="s">
        <v>79</v>
      </c>
      <c r="AF109" s="191" t="s">
        <v>73</v>
      </c>
      <c r="AG109" s="191" t="s">
        <v>80</v>
      </c>
      <c r="AH109" s="191" t="s">
        <v>81</v>
      </c>
      <c r="AI109" s="192" t="s">
        <v>60</v>
      </c>
      <c r="BA109" s="131"/>
      <c r="BR109" s="131"/>
      <c r="CG109" s="131"/>
    </row>
    <row r="110" spans="1:85" ht="15">
      <c r="A110" s="329" t="s">
        <v>29</v>
      </c>
      <c r="B110" s="294" t="s">
        <v>109</v>
      </c>
      <c r="C110" s="295"/>
      <c r="D110" s="295"/>
      <c r="E110" s="295"/>
      <c r="F110" s="295"/>
      <c r="G110" s="295"/>
      <c r="H110" s="295"/>
      <c r="I110" s="296"/>
      <c r="K110" s="331" t="s">
        <v>29</v>
      </c>
      <c r="L110" s="297" t="s">
        <v>109</v>
      </c>
      <c r="M110" s="298"/>
      <c r="N110" s="298"/>
      <c r="O110" s="298"/>
      <c r="P110" s="298"/>
      <c r="Q110" s="298"/>
      <c r="R110" s="298"/>
      <c r="S110" s="299"/>
      <c r="U110" s="333" t="s">
        <v>29</v>
      </c>
      <c r="V110" s="326" t="s">
        <v>109</v>
      </c>
      <c r="W110" s="326"/>
      <c r="X110" s="326"/>
      <c r="Y110" s="326"/>
      <c r="Z110" s="326"/>
      <c r="AA110" s="326"/>
      <c r="AB110" s="326"/>
      <c r="AC110" s="326"/>
      <c r="AD110" s="326"/>
      <c r="AE110" s="326"/>
      <c r="AF110" s="326"/>
      <c r="AG110" s="326"/>
      <c r="AH110" s="326"/>
      <c r="AI110" s="327"/>
      <c r="BA110" s="131"/>
      <c r="BR110" s="131"/>
      <c r="CG110" s="131"/>
    </row>
    <row r="111" spans="1:85" ht="15">
      <c r="A111" s="141" t="s">
        <v>7</v>
      </c>
      <c r="B111" s="142">
        <v>0</v>
      </c>
      <c r="C111" s="142">
        <v>0</v>
      </c>
      <c r="D111" s="142">
        <v>0</v>
      </c>
      <c r="E111" s="142">
        <v>0</v>
      </c>
      <c r="F111" s="303"/>
      <c r="G111" s="142">
        <v>0</v>
      </c>
      <c r="H111" s="143">
        <v>0</v>
      </c>
      <c r="I111" s="144">
        <f>SUM(B111:H111)</f>
        <v>0</v>
      </c>
      <c r="J111" s="139"/>
      <c r="K111" s="193" t="s">
        <v>7</v>
      </c>
      <c r="L111" s="142">
        <v>0</v>
      </c>
      <c r="M111" s="142">
        <v>0</v>
      </c>
      <c r="N111" s="142">
        <v>0</v>
      </c>
      <c r="O111" s="142">
        <v>0</v>
      </c>
      <c r="P111" s="142">
        <v>0</v>
      </c>
      <c r="Q111" s="142">
        <v>0</v>
      </c>
      <c r="R111" s="194">
        <v>0</v>
      </c>
      <c r="S111" s="195">
        <f>SUM(L111:R111)</f>
        <v>0</v>
      </c>
      <c r="U111" s="196" t="s">
        <v>7</v>
      </c>
      <c r="V111" s="197">
        <v>0</v>
      </c>
      <c r="W111" s="197">
        <v>0</v>
      </c>
      <c r="X111" s="197">
        <v>0</v>
      </c>
      <c r="Y111" s="197">
        <v>0</v>
      </c>
      <c r="Z111" s="197">
        <v>0</v>
      </c>
      <c r="AA111" s="197">
        <v>0</v>
      </c>
      <c r="AB111" s="197">
        <v>0</v>
      </c>
      <c r="AC111" s="198">
        <v>0</v>
      </c>
      <c r="AD111" s="199">
        <v>0</v>
      </c>
      <c r="AE111" s="199">
        <v>0</v>
      </c>
      <c r="AF111" s="199">
        <v>0</v>
      </c>
      <c r="AG111" s="199">
        <v>0</v>
      </c>
      <c r="AH111" s="199">
        <v>0</v>
      </c>
      <c r="AI111" s="200">
        <f>SUM(V111:AC111)</f>
        <v>0</v>
      </c>
      <c r="AJ111" s="131" t="str">
        <f>IF(ABS(S111-AI111)&gt;0.001,S111-AI111,"")</f>
        <v/>
      </c>
      <c r="BA111" s="131"/>
      <c r="BR111" s="131"/>
      <c r="CG111" s="131"/>
    </row>
    <row r="112" spans="1:85" ht="15">
      <c r="A112" s="149" t="s">
        <v>8</v>
      </c>
      <c r="B112" s="150">
        <v>0</v>
      </c>
      <c r="C112" s="150">
        <v>0</v>
      </c>
      <c r="D112" s="150">
        <v>0</v>
      </c>
      <c r="E112" s="150">
        <v>0</v>
      </c>
      <c r="F112" s="304"/>
      <c r="G112" s="150">
        <v>0</v>
      </c>
      <c r="H112" s="151">
        <v>0</v>
      </c>
      <c r="I112" s="152">
        <f t="shared" ref="I112:I131" si="56">SUM(B112:H112)</f>
        <v>0</v>
      </c>
      <c r="J112" s="139"/>
      <c r="K112" s="153" t="s">
        <v>8</v>
      </c>
      <c r="L112" s="154">
        <v>0</v>
      </c>
      <c r="M112" s="154">
        <v>0</v>
      </c>
      <c r="N112" s="154">
        <v>0</v>
      </c>
      <c r="O112" s="154">
        <v>0</v>
      </c>
      <c r="P112" s="154">
        <v>0</v>
      </c>
      <c r="Q112" s="154">
        <v>0</v>
      </c>
      <c r="R112" s="155">
        <v>0</v>
      </c>
      <c r="S112" s="156">
        <f t="shared" ref="S112:S131" si="57">SUM(L112:R112)</f>
        <v>0</v>
      </c>
      <c r="U112" s="201" t="s">
        <v>8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3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4">
        <f t="shared" ref="AI112:AI131" si="58">SUM(V112:AC112)</f>
        <v>0</v>
      </c>
      <c r="AJ112" s="131" t="str">
        <f t="shared" ref="AJ112:AJ133" si="59">IF(ABS(S112-AI112)&gt;0.001,S112-AI112,"")</f>
        <v/>
      </c>
      <c r="BA112" s="131"/>
      <c r="BR112" s="131"/>
      <c r="CG112" s="131"/>
    </row>
    <row r="113" spans="1:85" ht="15">
      <c r="A113" s="157" t="s">
        <v>10</v>
      </c>
      <c r="B113" s="146">
        <v>0</v>
      </c>
      <c r="C113" s="146">
        <v>0</v>
      </c>
      <c r="D113" s="146">
        <v>0</v>
      </c>
      <c r="E113" s="146">
        <v>0</v>
      </c>
      <c r="F113" s="304"/>
      <c r="G113" s="146">
        <v>0</v>
      </c>
      <c r="H113" s="158">
        <v>0</v>
      </c>
      <c r="I113" s="144">
        <f t="shared" si="56"/>
        <v>0</v>
      </c>
      <c r="J113" s="139"/>
      <c r="K113" s="159" t="s">
        <v>10</v>
      </c>
      <c r="L113" s="146">
        <v>0</v>
      </c>
      <c r="M113" s="146">
        <v>0</v>
      </c>
      <c r="N113" s="146">
        <v>0</v>
      </c>
      <c r="O113" s="146">
        <v>0</v>
      </c>
      <c r="P113" s="146">
        <v>0</v>
      </c>
      <c r="Q113" s="146">
        <v>0</v>
      </c>
      <c r="R113" s="147">
        <v>0</v>
      </c>
      <c r="S113" s="148">
        <f t="shared" si="57"/>
        <v>0</v>
      </c>
      <c r="U113" s="205" t="s">
        <v>10</v>
      </c>
      <c r="V113" s="197">
        <v>0</v>
      </c>
      <c r="W113" s="197">
        <v>0</v>
      </c>
      <c r="X113" s="197">
        <v>0</v>
      </c>
      <c r="Y113" s="197">
        <v>0</v>
      </c>
      <c r="Z113" s="197">
        <v>0</v>
      </c>
      <c r="AA113" s="197">
        <v>0</v>
      </c>
      <c r="AB113" s="197">
        <v>0</v>
      </c>
      <c r="AC113" s="198">
        <v>0</v>
      </c>
      <c r="AD113" s="199">
        <v>0</v>
      </c>
      <c r="AE113" s="199">
        <v>0</v>
      </c>
      <c r="AF113" s="199">
        <v>0</v>
      </c>
      <c r="AG113" s="199">
        <v>0</v>
      </c>
      <c r="AH113" s="199">
        <v>0</v>
      </c>
      <c r="AI113" s="200">
        <f t="shared" si="58"/>
        <v>0</v>
      </c>
      <c r="AJ113" s="131" t="str">
        <f t="shared" si="59"/>
        <v/>
      </c>
      <c r="BA113" s="131"/>
      <c r="BR113" s="131"/>
      <c r="CG113" s="131"/>
    </row>
    <row r="114" spans="1:85" ht="15">
      <c r="A114" s="149" t="s">
        <v>53</v>
      </c>
      <c r="B114" s="150">
        <v>0</v>
      </c>
      <c r="C114" s="150">
        <v>0</v>
      </c>
      <c r="D114" s="150">
        <v>0</v>
      </c>
      <c r="E114" s="150">
        <v>0</v>
      </c>
      <c r="F114" s="304"/>
      <c r="G114" s="150">
        <v>0</v>
      </c>
      <c r="H114" s="151">
        <v>0</v>
      </c>
      <c r="I114" s="152">
        <f t="shared" si="56"/>
        <v>0</v>
      </c>
      <c r="J114" s="139"/>
      <c r="K114" s="153" t="s">
        <v>53</v>
      </c>
      <c r="L114" s="154">
        <v>0</v>
      </c>
      <c r="M114" s="154">
        <v>0</v>
      </c>
      <c r="N114" s="154">
        <v>0</v>
      </c>
      <c r="O114" s="154">
        <v>0</v>
      </c>
      <c r="P114" s="154">
        <v>0</v>
      </c>
      <c r="Q114" s="154">
        <v>0</v>
      </c>
      <c r="R114" s="155">
        <v>0</v>
      </c>
      <c r="S114" s="156">
        <f t="shared" si="57"/>
        <v>0</v>
      </c>
      <c r="U114" s="201" t="s">
        <v>53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3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4">
        <f t="shared" si="58"/>
        <v>0</v>
      </c>
      <c r="AJ114" s="131" t="str">
        <f t="shared" si="59"/>
        <v/>
      </c>
      <c r="BA114" s="131"/>
      <c r="BR114" s="131"/>
      <c r="CG114" s="131"/>
    </row>
    <row r="115" spans="1:85" ht="15">
      <c r="A115" s="157" t="s">
        <v>16</v>
      </c>
      <c r="B115" s="146">
        <v>0</v>
      </c>
      <c r="C115" s="146">
        <v>0</v>
      </c>
      <c r="D115" s="146">
        <v>0</v>
      </c>
      <c r="E115" s="146">
        <v>0</v>
      </c>
      <c r="F115" s="304"/>
      <c r="G115" s="146">
        <v>0</v>
      </c>
      <c r="H115" s="158">
        <v>0</v>
      </c>
      <c r="I115" s="144">
        <f t="shared" si="56"/>
        <v>0</v>
      </c>
      <c r="J115" s="139"/>
      <c r="K115" s="159" t="s">
        <v>16</v>
      </c>
      <c r="L115" s="146">
        <v>0</v>
      </c>
      <c r="M115" s="146">
        <v>0</v>
      </c>
      <c r="N115" s="146">
        <v>0</v>
      </c>
      <c r="O115" s="146">
        <v>0</v>
      </c>
      <c r="P115" s="146">
        <v>0</v>
      </c>
      <c r="Q115" s="146">
        <v>0</v>
      </c>
      <c r="R115" s="147">
        <v>0</v>
      </c>
      <c r="S115" s="148">
        <f t="shared" si="57"/>
        <v>0</v>
      </c>
      <c r="U115" s="205" t="s">
        <v>16</v>
      </c>
      <c r="V115" s="197">
        <v>0</v>
      </c>
      <c r="W115" s="197">
        <v>0</v>
      </c>
      <c r="X115" s="197">
        <v>0</v>
      </c>
      <c r="Y115" s="197">
        <v>0</v>
      </c>
      <c r="Z115" s="197">
        <v>0</v>
      </c>
      <c r="AA115" s="197">
        <v>0</v>
      </c>
      <c r="AB115" s="197">
        <v>0</v>
      </c>
      <c r="AC115" s="198">
        <v>0</v>
      </c>
      <c r="AD115" s="199">
        <v>0</v>
      </c>
      <c r="AE115" s="199">
        <v>0</v>
      </c>
      <c r="AF115" s="199">
        <v>0</v>
      </c>
      <c r="AG115" s="199">
        <v>0</v>
      </c>
      <c r="AH115" s="199">
        <v>0</v>
      </c>
      <c r="AI115" s="200">
        <f t="shared" si="58"/>
        <v>0</v>
      </c>
      <c r="AJ115" s="131" t="str">
        <f t="shared" si="59"/>
        <v/>
      </c>
      <c r="BA115" s="131"/>
      <c r="BR115" s="131"/>
      <c r="CG115" s="131"/>
    </row>
    <row r="116" spans="1:85" ht="15">
      <c r="A116" s="149" t="s">
        <v>15</v>
      </c>
      <c r="B116" s="150">
        <v>0</v>
      </c>
      <c r="C116" s="150">
        <v>0</v>
      </c>
      <c r="D116" s="150">
        <v>0</v>
      </c>
      <c r="E116" s="150">
        <v>0</v>
      </c>
      <c r="F116" s="304"/>
      <c r="G116" s="150">
        <v>0</v>
      </c>
      <c r="H116" s="151">
        <v>0</v>
      </c>
      <c r="I116" s="152">
        <f t="shared" si="56"/>
        <v>0</v>
      </c>
      <c r="J116" s="139"/>
      <c r="K116" s="153" t="s">
        <v>15</v>
      </c>
      <c r="L116" s="154">
        <v>0</v>
      </c>
      <c r="M116" s="154">
        <v>0</v>
      </c>
      <c r="N116" s="154">
        <v>0</v>
      </c>
      <c r="O116" s="154">
        <v>0</v>
      </c>
      <c r="P116" s="154">
        <v>0</v>
      </c>
      <c r="Q116" s="154">
        <v>0</v>
      </c>
      <c r="R116" s="155">
        <v>0</v>
      </c>
      <c r="S116" s="156">
        <f t="shared" si="57"/>
        <v>0</v>
      </c>
      <c r="U116" s="201" t="s">
        <v>54</v>
      </c>
      <c r="V116" s="202">
        <v>0</v>
      </c>
      <c r="W116" s="202">
        <v>0</v>
      </c>
      <c r="X116" s="202">
        <v>0</v>
      </c>
      <c r="Y116" s="202">
        <v>0</v>
      </c>
      <c r="Z116" s="202">
        <v>0</v>
      </c>
      <c r="AA116" s="202">
        <v>0</v>
      </c>
      <c r="AB116" s="202">
        <v>0</v>
      </c>
      <c r="AC116" s="203">
        <v>0</v>
      </c>
      <c r="AD116" s="202">
        <v>0</v>
      </c>
      <c r="AE116" s="202">
        <v>0</v>
      </c>
      <c r="AF116" s="202">
        <v>0</v>
      </c>
      <c r="AG116" s="202">
        <v>0</v>
      </c>
      <c r="AH116" s="202">
        <v>0</v>
      </c>
      <c r="AI116" s="204">
        <f t="shared" si="58"/>
        <v>0</v>
      </c>
      <c r="AJ116" s="131" t="str">
        <f t="shared" si="59"/>
        <v/>
      </c>
      <c r="BA116" s="131"/>
      <c r="BR116" s="131"/>
      <c r="CG116" s="131"/>
    </row>
    <row r="117" spans="1:85" ht="15">
      <c r="A117" s="157" t="s">
        <v>55</v>
      </c>
      <c r="B117" s="146">
        <v>0</v>
      </c>
      <c r="C117" s="146">
        <v>0</v>
      </c>
      <c r="D117" s="146">
        <v>0</v>
      </c>
      <c r="E117" s="146">
        <v>7.6709670810387875E-2</v>
      </c>
      <c r="F117" s="304"/>
      <c r="G117" s="146">
        <v>0</v>
      </c>
      <c r="H117" s="158">
        <v>0</v>
      </c>
      <c r="I117" s="144">
        <f t="shared" si="56"/>
        <v>7.6709670810387875E-2</v>
      </c>
      <c r="J117" s="139"/>
      <c r="K117" s="159" t="s">
        <v>55</v>
      </c>
      <c r="L117" s="146">
        <v>0</v>
      </c>
      <c r="M117" s="146">
        <v>0</v>
      </c>
      <c r="N117" s="146">
        <v>0</v>
      </c>
      <c r="O117" s="146">
        <v>7.6709670810387875E-2</v>
      </c>
      <c r="P117" s="146">
        <v>0.80342586805096183</v>
      </c>
      <c r="Q117" s="146">
        <v>0</v>
      </c>
      <c r="R117" s="147">
        <v>0</v>
      </c>
      <c r="S117" s="148">
        <f t="shared" si="57"/>
        <v>0.88013553886134965</v>
      </c>
      <c r="U117" s="205" t="s">
        <v>55</v>
      </c>
      <c r="V117" s="197">
        <v>0</v>
      </c>
      <c r="W117" s="197">
        <v>0</v>
      </c>
      <c r="X117" s="197">
        <v>0</v>
      </c>
      <c r="Y117" s="197">
        <v>0</v>
      </c>
      <c r="Z117" s="197">
        <v>0</v>
      </c>
      <c r="AA117" s="197">
        <v>6.2188951745993327E-3</v>
      </c>
      <c r="AB117" s="197">
        <v>0.80342586805096183</v>
      </c>
      <c r="AC117" s="198">
        <v>7.0490775635788538E-2</v>
      </c>
      <c r="AD117" s="197">
        <v>0</v>
      </c>
      <c r="AE117" s="197">
        <v>0</v>
      </c>
      <c r="AF117" s="197">
        <v>0</v>
      </c>
      <c r="AG117" s="197">
        <v>0</v>
      </c>
      <c r="AH117" s="197">
        <v>7.0490775635788538E-2</v>
      </c>
      <c r="AI117" s="200">
        <f t="shared" si="58"/>
        <v>0.88013553886134965</v>
      </c>
      <c r="AJ117" s="131" t="str">
        <f t="shared" si="59"/>
        <v/>
      </c>
      <c r="BA117" s="131"/>
      <c r="BR117" s="131"/>
      <c r="CG117" s="131"/>
    </row>
    <row r="118" spans="1:85" ht="15">
      <c r="A118" s="149" t="s">
        <v>12</v>
      </c>
      <c r="B118" s="150">
        <v>0</v>
      </c>
      <c r="C118" s="150">
        <v>0</v>
      </c>
      <c r="D118" s="150">
        <v>0</v>
      </c>
      <c r="E118" s="150">
        <v>0</v>
      </c>
      <c r="F118" s="304"/>
      <c r="G118" s="150">
        <v>0</v>
      </c>
      <c r="H118" s="151">
        <v>0</v>
      </c>
      <c r="I118" s="152">
        <f t="shared" si="56"/>
        <v>0</v>
      </c>
      <c r="J118" s="139"/>
      <c r="K118" s="153" t="s">
        <v>12</v>
      </c>
      <c r="L118" s="154">
        <v>0</v>
      </c>
      <c r="M118" s="154">
        <v>0</v>
      </c>
      <c r="N118" s="154">
        <v>0</v>
      </c>
      <c r="O118" s="154">
        <v>0</v>
      </c>
      <c r="P118" s="154">
        <v>0</v>
      </c>
      <c r="Q118" s="154">
        <v>0</v>
      </c>
      <c r="R118" s="155">
        <v>0</v>
      </c>
      <c r="S118" s="156">
        <f t="shared" si="57"/>
        <v>0</v>
      </c>
      <c r="U118" s="201" t="s">
        <v>12</v>
      </c>
      <c r="V118" s="202">
        <v>0</v>
      </c>
      <c r="W118" s="202">
        <v>0</v>
      </c>
      <c r="X118" s="202">
        <v>0</v>
      </c>
      <c r="Y118" s="202">
        <v>0</v>
      </c>
      <c r="Z118" s="202">
        <v>0</v>
      </c>
      <c r="AA118" s="202">
        <v>0</v>
      </c>
      <c r="AB118" s="202">
        <v>0</v>
      </c>
      <c r="AC118" s="203">
        <v>0</v>
      </c>
      <c r="AD118" s="202">
        <v>0</v>
      </c>
      <c r="AE118" s="202">
        <v>0</v>
      </c>
      <c r="AF118" s="202">
        <v>0</v>
      </c>
      <c r="AG118" s="202">
        <v>0</v>
      </c>
      <c r="AH118" s="202">
        <v>0</v>
      </c>
      <c r="AI118" s="204">
        <f t="shared" si="58"/>
        <v>0</v>
      </c>
      <c r="AJ118" s="131" t="str">
        <f t="shared" si="59"/>
        <v/>
      </c>
      <c r="BA118" s="131"/>
      <c r="BR118" s="131"/>
      <c r="CG118" s="131"/>
    </row>
    <row r="119" spans="1:85" ht="15">
      <c r="A119" s="157" t="s">
        <v>56</v>
      </c>
      <c r="B119" s="146">
        <v>0</v>
      </c>
      <c r="C119" s="146">
        <v>0</v>
      </c>
      <c r="D119" s="146">
        <v>0</v>
      </c>
      <c r="E119" s="146">
        <v>0</v>
      </c>
      <c r="F119" s="304"/>
      <c r="G119" s="146">
        <v>0</v>
      </c>
      <c r="H119" s="158">
        <v>0</v>
      </c>
      <c r="I119" s="144">
        <f t="shared" si="56"/>
        <v>0</v>
      </c>
      <c r="J119" s="139"/>
      <c r="K119" s="159" t="s">
        <v>56</v>
      </c>
      <c r="L119" s="146">
        <v>0</v>
      </c>
      <c r="M119" s="146">
        <v>0</v>
      </c>
      <c r="N119" s="146">
        <v>0</v>
      </c>
      <c r="O119" s="146">
        <v>0</v>
      </c>
      <c r="P119" s="146">
        <v>0</v>
      </c>
      <c r="Q119" s="146">
        <v>0</v>
      </c>
      <c r="R119" s="147">
        <v>0</v>
      </c>
      <c r="S119" s="148">
        <f t="shared" si="57"/>
        <v>0</v>
      </c>
      <c r="U119" s="205" t="s">
        <v>56</v>
      </c>
      <c r="V119" s="197">
        <v>0</v>
      </c>
      <c r="W119" s="197">
        <v>0</v>
      </c>
      <c r="X119" s="197">
        <v>0</v>
      </c>
      <c r="Y119" s="197">
        <v>0</v>
      </c>
      <c r="Z119" s="197">
        <v>0</v>
      </c>
      <c r="AA119" s="197">
        <v>0</v>
      </c>
      <c r="AB119" s="197">
        <v>0</v>
      </c>
      <c r="AC119" s="198">
        <v>0</v>
      </c>
      <c r="AD119" s="197">
        <v>0</v>
      </c>
      <c r="AE119" s="197">
        <v>0</v>
      </c>
      <c r="AF119" s="197">
        <v>0</v>
      </c>
      <c r="AG119" s="197">
        <v>0</v>
      </c>
      <c r="AH119" s="197">
        <v>0</v>
      </c>
      <c r="AI119" s="200">
        <f t="shared" si="58"/>
        <v>0</v>
      </c>
      <c r="AJ119" s="131" t="str">
        <f t="shared" si="59"/>
        <v/>
      </c>
      <c r="BA119" s="131"/>
      <c r="BR119" s="131"/>
      <c r="CG119" s="131"/>
    </row>
    <row r="120" spans="1:85" ht="15">
      <c r="A120" s="149" t="s">
        <v>17</v>
      </c>
      <c r="B120" s="150">
        <v>0</v>
      </c>
      <c r="C120" s="150">
        <v>0</v>
      </c>
      <c r="D120" s="150">
        <v>0</v>
      </c>
      <c r="E120" s="150">
        <v>0</v>
      </c>
      <c r="F120" s="304"/>
      <c r="G120" s="150">
        <v>0</v>
      </c>
      <c r="H120" s="151">
        <v>0</v>
      </c>
      <c r="I120" s="152">
        <f t="shared" si="56"/>
        <v>0</v>
      </c>
      <c r="J120" s="139"/>
      <c r="K120" s="153" t="s">
        <v>17</v>
      </c>
      <c r="L120" s="154">
        <v>0</v>
      </c>
      <c r="M120" s="154">
        <v>0</v>
      </c>
      <c r="N120" s="154">
        <v>0</v>
      </c>
      <c r="O120" s="154">
        <v>0</v>
      </c>
      <c r="P120" s="154">
        <v>0</v>
      </c>
      <c r="Q120" s="154">
        <v>0</v>
      </c>
      <c r="R120" s="155">
        <v>0</v>
      </c>
      <c r="S120" s="156">
        <f t="shared" si="57"/>
        <v>0</v>
      </c>
      <c r="U120" s="201" t="s">
        <v>17</v>
      </c>
      <c r="V120" s="202">
        <v>0</v>
      </c>
      <c r="W120" s="202">
        <v>0</v>
      </c>
      <c r="X120" s="202">
        <v>0</v>
      </c>
      <c r="Y120" s="202">
        <v>0</v>
      </c>
      <c r="Z120" s="202">
        <v>0</v>
      </c>
      <c r="AA120" s="202">
        <v>0</v>
      </c>
      <c r="AB120" s="202">
        <v>0</v>
      </c>
      <c r="AC120" s="203">
        <v>0</v>
      </c>
      <c r="AD120" s="202">
        <v>0</v>
      </c>
      <c r="AE120" s="202">
        <v>0</v>
      </c>
      <c r="AF120" s="202">
        <v>0</v>
      </c>
      <c r="AG120" s="202">
        <v>0</v>
      </c>
      <c r="AH120" s="202">
        <v>0</v>
      </c>
      <c r="AI120" s="204">
        <f t="shared" si="58"/>
        <v>0</v>
      </c>
      <c r="AJ120" s="131" t="str">
        <f t="shared" si="59"/>
        <v/>
      </c>
      <c r="BA120" s="131"/>
      <c r="BR120" s="131"/>
      <c r="CG120" s="131"/>
    </row>
    <row r="121" spans="1:85" ht="15">
      <c r="A121" s="157" t="s">
        <v>141</v>
      </c>
      <c r="B121" s="146">
        <v>2.1331578498597139</v>
      </c>
      <c r="C121" s="146">
        <v>0.64648730023793044</v>
      </c>
      <c r="D121" s="146">
        <v>27.752194906599424</v>
      </c>
      <c r="E121" s="146">
        <v>0.56697594330293044</v>
      </c>
      <c r="F121" s="304"/>
      <c r="G121" s="146">
        <v>0</v>
      </c>
      <c r="H121" s="158">
        <v>0</v>
      </c>
      <c r="I121" s="144">
        <f t="shared" si="56"/>
        <v>31.098815999999999</v>
      </c>
      <c r="J121" s="139"/>
      <c r="K121" s="159" t="s">
        <v>141</v>
      </c>
      <c r="L121" s="146">
        <v>2.1331578498597139</v>
      </c>
      <c r="M121" s="146">
        <v>0.64648730023793044</v>
      </c>
      <c r="N121" s="146">
        <v>27.752194906599424</v>
      </c>
      <c r="O121" s="146">
        <v>0.56697594330293044</v>
      </c>
      <c r="P121" s="146">
        <v>0</v>
      </c>
      <c r="Q121" s="146">
        <v>0</v>
      </c>
      <c r="R121" s="147">
        <v>0</v>
      </c>
      <c r="S121" s="148">
        <f t="shared" si="57"/>
        <v>31.098815999999999</v>
      </c>
      <c r="U121" s="205" t="s">
        <v>141</v>
      </c>
      <c r="V121" s="197">
        <v>2.1290529513979672</v>
      </c>
      <c r="W121" s="197">
        <v>0</v>
      </c>
      <c r="X121" s="197">
        <v>0</v>
      </c>
      <c r="Y121" s="197">
        <v>0.64648730023793044</v>
      </c>
      <c r="Z121" s="197">
        <v>27.752194906599424</v>
      </c>
      <c r="AA121" s="197">
        <v>0.47443153375188374</v>
      </c>
      <c r="AB121" s="197">
        <v>0</v>
      </c>
      <c r="AC121" s="198">
        <v>9.6649308012793408E-2</v>
      </c>
      <c r="AD121" s="197">
        <v>4.1048984617467451E-3</v>
      </c>
      <c r="AE121" s="197">
        <v>0</v>
      </c>
      <c r="AF121" s="197">
        <v>0</v>
      </c>
      <c r="AG121" s="197">
        <v>0</v>
      </c>
      <c r="AH121" s="197">
        <v>9.2544409551046647E-2</v>
      </c>
      <c r="AI121" s="200">
        <f t="shared" si="58"/>
        <v>31.098815999999999</v>
      </c>
      <c r="AJ121" s="131" t="str">
        <f t="shared" si="59"/>
        <v/>
      </c>
      <c r="BA121" s="131"/>
      <c r="BR121" s="131"/>
      <c r="CG121" s="131"/>
    </row>
    <row r="122" spans="1:85" ht="15">
      <c r="A122" s="149" t="s">
        <v>25</v>
      </c>
      <c r="B122" s="150">
        <v>0.57214464915636321</v>
      </c>
      <c r="C122" s="150">
        <v>3.5378137061795101E-2</v>
      </c>
      <c r="D122" s="150">
        <v>7.8264593336488817</v>
      </c>
      <c r="E122" s="150">
        <v>11.29012547395538</v>
      </c>
      <c r="F122" s="304"/>
      <c r="G122" s="150">
        <v>0.73702885421237985</v>
      </c>
      <c r="H122" s="151">
        <v>8.4635519652022841E-3</v>
      </c>
      <c r="I122" s="152">
        <f t="shared" si="56"/>
        <v>20.4696</v>
      </c>
      <c r="J122" s="139"/>
      <c r="K122" s="153" t="s">
        <v>25</v>
      </c>
      <c r="L122" s="154">
        <v>0.57214464915636321</v>
      </c>
      <c r="M122" s="154">
        <v>3.5378137061795101E-2</v>
      </c>
      <c r="N122" s="154">
        <v>7.8264593336488817</v>
      </c>
      <c r="O122" s="154">
        <v>11.29012547395538</v>
      </c>
      <c r="P122" s="154">
        <v>4.8434254588848681E-2</v>
      </c>
      <c r="Q122" s="154">
        <v>0.73702885421237985</v>
      </c>
      <c r="R122" s="155">
        <v>8.4635519652022841E-3</v>
      </c>
      <c r="S122" s="156">
        <f t="shared" si="57"/>
        <v>20.518034254588848</v>
      </c>
      <c r="U122" s="201" t="s">
        <v>25</v>
      </c>
      <c r="V122" s="202">
        <v>0.30475576501681301</v>
      </c>
      <c r="W122" s="202">
        <v>0.26432733882913145</v>
      </c>
      <c r="X122" s="202">
        <v>0.73702885421237985</v>
      </c>
      <c r="Y122" s="202">
        <v>3.5378137061795101E-2</v>
      </c>
      <c r="Z122" s="202">
        <v>7.8264593336488817</v>
      </c>
      <c r="AA122" s="202">
        <v>11.258979112876171</v>
      </c>
      <c r="AB122" s="202">
        <v>4.8434254588848681E-2</v>
      </c>
      <c r="AC122" s="203">
        <v>4.2671458354829377E-2</v>
      </c>
      <c r="AD122" s="202">
        <v>3.0615453104187265E-3</v>
      </c>
      <c r="AE122" s="202">
        <v>0</v>
      </c>
      <c r="AF122" s="202">
        <v>8.4635519652022841E-3</v>
      </c>
      <c r="AG122" s="202">
        <v>0</v>
      </c>
      <c r="AH122" s="202">
        <v>3.1146361079208366E-2</v>
      </c>
      <c r="AI122" s="204">
        <f t="shared" si="58"/>
        <v>20.518034254588848</v>
      </c>
      <c r="AJ122" s="131" t="str">
        <f t="shared" si="59"/>
        <v/>
      </c>
      <c r="BA122" s="131"/>
      <c r="BR122" s="131"/>
      <c r="CG122" s="131"/>
    </row>
    <row r="123" spans="1:85" ht="15">
      <c r="A123" s="157" t="s">
        <v>24</v>
      </c>
      <c r="B123" s="146">
        <v>0</v>
      </c>
      <c r="C123" s="146">
        <v>0</v>
      </c>
      <c r="D123" s="146">
        <v>0</v>
      </c>
      <c r="E123" s="146">
        <v>0</v>
      </c>
      <c r="F123" s="304"/>
      <c r="G123" s="146">
        <v>0</v>
      </c>
      <c r="H123" s="158">
        <v>0</v>
      </c>
      <c r="I123" s="144">
        <f t="shared" si="56"/>
        <v>0</v>
      </c>
      <c r="J123" s="139"/>
      <c r="K123" s="159" t="s">
        <v>24</v>
      </c>
      <c r="L123" s="146">
        <v>0</v>
      </c>
      <c r="M123" s="146">
        <v>0</v>
      </c>
      <c r="N123" s="146">
        <v>0</v>
      </c>
      <c r="O123" s="146">
        <v>0</v>
      </c>
      <c r="P123" s="146">
        <v>0</v>
      </c>
      <c r="Q123" s="146">
        <v>0</v>
      </c>
      <c r="R123" s="147">
        <v>0</v>
      </c>
      <c r="S123" s="148">
        <f t="shared" si="57"/>
        <v>0</v>
      </c>
      <c r="U123" s="205" t="s">
        <v>24</v>
      </c>
      <c r="V123" s="197">
        <v>0</v>
      </c>
      <c r="W123" s="197">
        <v>0</v>
      </c>
      <c r="X123" s="197">
        <v>0</v>
      </c>
      <c r="Y123" s="197">
        <v>0</v>
      </c>
      <c r="Z123" s="197">
        <v>0</v>
      </c>
      <c r="AA123" s="197">
        <v>0</v>
      </c>
      <c r="AB123" s="197">
        <v>0</v>
      </c>
      <c r="AC123" s="198">
        <v>0</v>
      </c>
      <c r="AD123" s="197">
        <v>0</v>
      </c>
      <c r="AE123" s="197">
        <v>0</v>
      </c>
      <c r="AF123" s="197">
        <v>0</v>
      </c>
      <c r="AG123" s="197">
        <v>0</v>
      </c>
      <c r="AH123" s="197">
        <v>0</v>
      </c>
      <c r="AI123" s="200">
        <f t="shared" si="58"/>
        <v>0</v>
      </c>
      <c r="AJ123" s="131" t="str">
        <f t="shared" si="59"/>
        <v/>
      </c>
      <c r="BA123" s="131"/>
      <c r="BR123" s="131"/>
      <c r="CG123" s="131"/>
    </row>
    <row r="124" spans="1:85" ht="15">
      <c r="A124" s="149" t="s">
        <v>57</v>
      </c>
      <c r="B124" s="150">
        <v>0</v>
      </c>
      <c r="C124" s="150">
        <v>0</v>
      </c>
      <c r="D124" s="150">
        <v>0</v>
      </c>
      <c r="E124" s="150">
        <v>0</v>
      </c>
      <c r="F124" s="304"/>
      <c r="G124" s="150">
        <v>0</v>
      </c>
      <c r="H124" s="151">
        <v>0</v>
      </c>
      <c r="I124" s="152">
        <f t="shared" si="56"/>
        <v>0</v>
      </c>
      <c r="J124" s="139"/>
      <c r="K124" s="153" t="s">
        <v>57</v>
      </c>
      <c r="L124" s="154">
        <v>0</v>
      </c>
      <c r="M124" s="154">
        <v>0</v>
      </c>
      <c r="N124" s="154">
        <v>0</v>
      </c>
      <c r="O124" s="154">
        <v>0</v>
      </c>
      <c r="P124" s="154">
        <v>0</v>
      </c>
      <c r="Q124" s="154">
        <v>0</v>
      </c>
      <c r="R124" s="155">
        <v>0</v>
      </c>
      <c r="S124" s="156">
        <f t="shared" si="57"/>
        <v>0</v>
      </c>
      <c r="U124" s="201" t="s">
        <v>57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3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4">
        <f t="shared" si="58"/>
        <v>0</v>
      </c>
      <c r="AJ124" s="131" t="str">
        <f t="shared" si="59"/>
        <v/>
      </c>
      <c r="BA124" s="131"/>
      <c r="BR124" s="131"/>
      <c r="CG124" s="131"/>
    </row>
    <row r="125" spans="1:85" ht="15">
      <c r="A125" s="157" t="s">
        <v>22</v>
      </c>
      <c r="B125" s="146">
        <v>0.15994062533784548</v>
      </c>
      <c r="C125" s="146">
        <v>0</v>
      </c>
      <c r="D125" s="146">
        <v>0.32472793629198932</v>
      </c>
      <c r="E125" s="146">
        <v>0</v>
      </c>
      <c r="F125" s="304"/>
      <c r="G125" s="146">
        <v>0</v>
      </c>
      <c r="H125" s="158">
        <v>0</v>
      </c>
      <c r="I125" s="144">
        <f t="shared" si="56"/>
        <v>0.48466856162983479</v>
      </c>
      <c r="J125" s="139"/>
      <c r="K125" s="159" t="s">
        <v>22</v>
      </c>
      <c r="L125" s="146">
        <v>0.15994062533784548</v>
      </c>
      <c r="M125" s="146">
        <v>0</v>
      </c>
      <c r="N125" s="146">
        <v>0.32472793629198932</v>
      </c>
      <c r="O125" s="146">
        <v>0</v>
      </c>
      <c r="P125" s="146">
        <v>5.8027451515704362E-2</v>
      </c>
      <c r="Q125" s="146">
        <v>0</v>
      </c>
      <c r="R125" s="147">
        <v>0</v>
      </c>
      <c r="S125" s="148">
        <f t="shared" si="57"/>
        <v>0.54269601314553917</v>
      </c>
      <c r="U125" s="205" t="s">
        <v>22</v>
      </c>
      <c r="V125" s="197">
        <v>0.15994062533784548</v>
      </c>
      <c r="W125" s="197">
        <v>0</v>
      </c>
      <c r="X125" s="197">
        <v>0</v>
      </c>
      <c r="Y125" s="197">
        <v>0</v>
      </c>
      <c r="Z125" s="197">
        <v>0.32472793629198932</v>
      </c>
      <c r="AA125" s="197">
        <v>0</v>
      </c>
      <c r="AB125" s="197">
        <v>5.8027451515704362E-2</v>
      </c>
      <c r="AC125" s="198">
        <v>0</v>
      </c>
      <c r="AD125" s="197">
        <v>0</v>
      </c>
      <c r="AE125" s="197">
        <v>0</v>
      </c>
      <c r="AF125" s="197">
        <v>0</v>
      </c>
      <c r="AG125" s="197">
        <v>0</v>
      </c>
      <c r="AH125" s="197">
        <v>0</v>
      </c>
      <c r="AI125" s="200">
        <f t="shared" si="58"/>
        <v>0.54269601314553917</v>
      </c>
      <c r="AJ125" s="131" t="str">
        <f t="shared" si="59"/>
        <v/>
      </c>
      <c r="BA125" s="131"/>
      <c r="BR125" s="131"/>
      <c r="CG125" s="131"/>
    </row>
    <row r="126" spans="1:85" ht="15">
      <c r="A126" s="149" t="s">
        <v>21</v>
      </c>
      <c r="B126" s="150">
        <v>0</v>
      </c>
      <c r="C126" s="150">
        <v>0</v>
      </c>
      <c r="D126" s="150">
        <v>0</v>
      </c>
      <c r="E126" s="150">
        <v>0</v>
      </c>
      <c r="F126" s="304"/>
      <c r="G126" s="150">
        <v>0</v>
      </c>
      <c r="H126" s="151">
        <v>0</v>
      </c>
      <c r="I126" s="152">
        <f t="shared" si="56"/>
        <v>0</v>
      </c>
      <c r="J126" s="139"/>
      <c r="K126" s="153" t="s">
        <v>21</v>
      </c>
      <c r="L126" s="154">
        <v>0</v>
      </c>
      <c r="M126" s="154">
        <v>0</v>
      </c>
      <c r="N126" s="154">
        <v>0</v>
      </c>
      <c r="O126" s="154">
        <v>0</v>
      </c>
      <c r="P126" s="154">
        <v>0</v>
      </c>
      <c r="Q126" s="154">
        <v>0</v>
      </c>
      <c r="R126" s="155">
        <v>0</v>
      </c>
      <c r="S126" s="156">
        <f t="shared" si="57"/>
        <v>0</v>
      </c>
      <c r="U126" s="201" t="s">
        <v>58</v>
      </c>
      <c r="V126" s="202">
        <v>0</v>
      </c>
      <c r="W126" s="202">
        <v>0</v>
      </c>
      <c r="X126" s="202">
        <v>0</v>
      </c>
      <c r="Y126" s="202">
        <v>0</v>
      </c>
      <c r="Z126" s="202">
        <v>0</v>
      </c>
      <c r="AA126" s="202">
        <v>0</v>
      </c>
      <c r="AB126" s="202">
        <v>0</v>
      </c>
      <c r="AC126" s="203">
        <v>0</v>
      </c>
      <c r="AD126" s="202">
        <v>0</v>
      </c>
      <c r="AE126" s="202">
        <v>0</v>
      </c>
      <c r="AF126" s="202">
        <v>0</v>
      </c>
      <c r="AG126" s="202">
        <v>0</v>
      </c>
      <c r="AH126" s="202">
        <v>0</v>
      </c>
      <c r="AI126" s="204">
        <f t="shared" si="58"/>
        <v>0</v>
      </c>
      <c r="AJ126" s="131" t="str">
        <f t="shared" si="59"/>
        <v/>
      </c>
      <c r="BA126" s="131"/>
      <c r="BR126" s="131"/>
      <c r="CG126" s="131"/>
    </row>
    <row r="127" spans="1:85" ht="15">
      <c r="A127" s="160" t="s">
        <v>61</v>
      </c>
      <c r="B127" s="146">
        <v>0</v>
      </c>
      <c r="C127" s="146">
        <v>0</v>
      </c>
      <c r="D127" s="146">
        <v>0</v>
      </c>
      <c r="E127" s="146">
        <v>0</v>
      </c>
      <c r="F127" s="304"/>
      <c r="G127" s="146">
        <v>0</v>
      </c>
      <c r="H127" s="158">
        <v>0</v>
      </c>
      <c r="I127" s="144">
        <f t="shared" si="56"/>
        <v>0</v>
      </c>
      <c r="J127" s="139"/>
      <c r="K127" s="161" t="s">
        <v>61</v>
      </c>
      <c r="L127" s="146">
        <v>0</v>
      </c>
      <c r="M127" s="146">
        <v>0</v>
      </c>
      <c r="N127" s="146">
        <v>0</v>
      </c>
      <c r="O127" s="146">
        <v>0</v>
      </c>
      <c r="P127" s="146">
        <v>0</v>
      </c>
      <c r="Q127" s="146">
        <v>0</v>
      </c>
      <c r="R127" s="147">
        <v>0</v>
      </c>
      <c r="S127" s="148">
        <f t="shared" si="57"/>
        <v>0</v>
      </c>
      <c r="U127" s="206" t="s">
        <v>59</v>
      </c>
      <c r="V127" s="197">
        <v>0</v>
      </c>
      <c r="W127" s="197">
        <v>0</v>
      </c>
      <c r="X127" s="197">
        <v>0</v>
      </c>
      <c r="Y127" s="197">
        <v>0</v>
      </c>
      <c r="Z127" s="197">
        <v>0</v>
      </c>
      <c r="AA127" s="197">
        <v>0</v>
      </c>
      <c r="AB127" s="197">
        <v>0</v>
      </c>
      <c r="AC127" s="198">
        <v>0</v>
      </c>
      <c r="AD127" s="199">
        <v>0</v>
      </c>
      <c r="AE127" s="199">
        <v>0</v>
      </c>
      <c r="AF127" s="199">
        <v>0</v>
      </c>
      <c r="AG127" s="199">
        <v>0</v>
      </c>
      <c r="AH127" s="199">
        <v>0</v>
      </c>
      <c r="AI127" s="200">
        <f t="shared" si="58"/>
        <v>0</v>
      </c>
      <c r="AJ127" s="131" t="str">
        <f t="shared" si="59"/>
        <v/>
      </c>
      <c r="BA127" s="131"/>
      <c r="BR127" s="131"/>
      <c r="CG127" s="131"/>
    </row>
    <row r="128" spans="1:85">
      <c r="A128" s="162" t="s">
        <v>23</v>
      </c>
      <c r="B128" s="163">
        <v>0</v>
      </c>
      <c r="C128" s="163">
        <v>0</v>
      </c>
      <c r="D128" s="163">
        <v>0</v>
      </c>
      <c r="E128" s="163">
        <v>0</v>
      </c>
      <c r="F128" s="304"/>
      <c r="G128" s="163">
        <v>0</v>
      </c>
      <c r="H128" s="164">
        <v>0</v>
      </c>
      <c r="I128" s="165">
        <f t="shared" si="56"/>
        <v>0</v>
      </c>
      <c r="J128" s="139"/>
      <c r="K128" s="166" t="s">
        <v>23</v>
      </c>
      <c r="L128" s="167">
        <v>0</v>
      </c>
      <c r="M128" s="167">
        <v>0</v>
      </c>
      <c r="N128" s="167">
        <v>0</v>
      </c>
      <c r="O128" s="167">
        <v>0</v>
      </c>
      <c r="P128" s="167">
        <v>0</v>
      </c>
      <c r="Q128" s="167">
        <v>0</v>
      </c>
      <c r="R128" s="168">
        <v>0</v>
      </c>
      <c r="S128" s="169">
        <f t="shared" si="57"/>
        <v>0</v>
      </c>
      <c r="U128" s="207" t="s">
        <v>62</v>
      </c>
      <c r="V128" s="208">
        <v>0</v>
      </c>
      <c r="W128" s="208">
        <v>0</v>
      </c>
      <c r="X128" s="208">
        <v>0</v>
      </c>
      <c r="Y128" s="208">
        <v>0</v>
      </c>
      <c r="Z128" s="208">
        <v>0</v>
      </c>
      <c r="AA128" s="208">
        <v>0</v>
      </c>
      <c r="AB128" s="208">
        <v>0</v>
      </c>
      <c r="AC128" s="208">
        <v>0</v>
      </c>
      <c r="AD128" s="208">
        <v>0</v>
      </c>
      <c r="AE128" s="208">
        <v>0</v>
      </c>
      <c r="AF128" s="208">
        <v>0</v>
      </c>
      <c r="AG128" s="208">
        <v>0</v>
      </c>
      <c r="AH128" s="92">
        <v>0</v>
      </c>
      <c r="AI128" s="209">
        <f t="shared" si="58"/>
        <v>0</v>
      </c>
      <c r="AJ128" s="131" t="str">
        <f t="shared" si="59"/>
        <v/>
      </c>
      <c r="BA128" s="131"/>
      <c r="BR128" s="131"/>
      <c r="CG128" s="131"/>
    </row>
    <row r="129" spans="1:85">
      <c r="A129" s="170" t="s">
        <v>19</v>
      </c>
      <c r="B129" s="171">
        <v>0</v>
      </c>
      <c r="C129" s="171">
        <v>0</v>
      </c>
      <c r="D129" s="171">
        <v>0</v>
      </c>
      <c r="E129" s="171">
        <v>0</v>
      </c>
      <c r="F129" s="304"/>
      <c r="G129" s="171">
        <v>0</v>
      </c>
      <c r="H129" s="172">
        <v>0</v>
      </c>
      <c r="I129" s="173">
        <f t="shared" si="56"/>
        <v>0</v>
      </c>
      <c r="J129" s="139"/>
      <c r="K129" s="174" t="s">
        <v>19</v>
      </c>
      <c r="L129" s="171">
        <v>0</v>
      </c>
      <c r="M129" s="171">
        <v>0</v>
      </c>
      <c r="N129" s="171">
        <v>0</v>
      </c>
      <c r="O129" s="171">
        <v>0</v>
      </c>
      <c r="P129" s="171">
        <v>0</v>
      </c>
      <c r="Q129" s="171">
        <v>0</v>
      </c>
      <c r="R129" s="175">
        <v>0</v>
      </c>
      <c r="S129" s="176">
        <f t="shared" si="57"/>
        <v>0</v>
      </c>
      <c r="U129" s="210" t="s">
        <v>19</v>
      </c>
      <c r="V129" s="211">
        <v>0</v>
      </c>
      <c r="W129" s="211">
        <v>0</v>
      </c>
      <c r="X129" s="211">
        <v>0</v>
      </c>
      <c r="Y129" s="211">
        <v>0</v>
      </c>
      <c r="Z129" s="211">
        <v>0</v>
      </c>
      <c r="AA129" s="211">
        <v>0</v>
      </c>
      <c r="AB129" s="211">
        <v>0</v>
      </c>
      <c r="AC129" s="211">
        <v>0</v>
      </c>
      <c r="AD129" s="212">
        <v>0</v>
      </c>
      <c r="AE129" s="212">
        <v>0</v>
      </c>
      <c r="AF129" s="212">
        <v>0</v>
      </c>
      <c r="AG129" s="212">
        <v>0</v>
      </c>
      <c r="AH129" s="212">
        <v>0</v>
      </c>
      <c r="AI129" s="213">
        <f t="shared" si="58"/>
        <v>0</v>
      </c>
      <c r="AJ129" s="131" t="str">
        <f t="shared" si="59"/>
        <v/>
      </c>
      <c r="BA129" s="131"/>
      <c r="BR129" s="131"/>
      <c r="CG129" s="131"/>
    </row>
    <row r="130" spans="1:85">
      <c r="A130" s="162" t="s">
        <v>20</v>
      </c>
      <c r="B130" s="163">
        <v>0</v>
      </c>
      <c r="C130" s="163">
        <v>0</v>
      </c>
      <c r="D130" s="163">
        <v>0</v>
      </c>
      <c r="E130" s="163">
        <v>0</v>
      </c>
      <c r="F130" s="304"/>
      <c r="G130" s="163">
        <v>0</v>
      </c>
      <c r="H130" s="164">
        <v>0</v>
      </c>
      <c r="I130" s="165">
        <f t="shared" si="56"/>
        <v>0</v>
      </c>
      <c r="J130" s="139"/>
      <c r="K130" s="166" t="s">
        <v>20</v>
      </c>
      <c r="L130" s="167">
        <v>0</v>
      </c>
      <c r="M130" s="167">
        <v>0</v>
      </c>
      <c r="N130" s="167">
        <v>0</v>
      </c>
      <c r="O130" s="167">
        <v>0</v>
      </c>
      <c r="P130" s="167">
        <v>0</v>
      </c>
      <c r="Q130" s="167">
        <v>0</v>
      </c>
      <c r="R130" s="168">
        <v>0</v>
      </c>
      <c r="S130" s="169">
        <f t="shared" si="57"/>
        <v>0</v>
      </c>
      <c r="U130" s="207" t="s">
        <v>20</v>
      </c>
      <c r="V130" s="208">
        <v>0</v>
      </c>
      <c r="W130" s="208">
        <v>0</v>
      </c>
      <c r="X130" s="208">
        <v>0</v>
      </c>
      <c r="Y130" s="208">
        <v>0</v>
      </c>
      <c r="Z130" s="208">
        <v>0</v>
      </c>
      <c r="AA130" s="208">
        <v>0</v>
      </c>
      <c r="AB130" s="208">
        <v>0</v>
      </c>
      <c r="AC130" s="208">
        <v>0</v>
      </c>
      <c r="AD130" s="208">
        <v>0</v>
      </c>
      <c r="AE130" s="208">
        <v>0</v>
      </c>
      <c r="AF130" s="208">
        <v>0</v>
      </c>
      <c r="AG130" s="208">
        <v>0</v>
      </c>
      <c r="AH130" s="92">
        <v>0</v>
      </c>
      <c r="AI130" s="209">
        <f t="shared" si="58"/>
        <v>0</v>
      </c>
      <c r="AJ130" s="131" t="str">
        <f t="shared" si="59"/>
        <v/>
      </c>
      <c r="BA130" s="131"/>
      <c r="BR130" s="131"/>
      <c r="CG130" s="131"/>
    </row>
    <row r="131" spans="1:85" ht="15" thickBot="1">
      <c r="A131" s="177" t="s">
        <v>11</v>
      </c>
      <c r="B131" s="178">
        <v>0</v>
      </c>
      <c r="C131" s="178">
        <v>0</v>
      </c>
      <c r="D131" s="178">
        <v>0</v>
      </c>
      <c r="E131" s="178">
        <v>0</v>
      </c>
      <c r="F131" s="305"/>
      <c r="G131" s="178">
        <v>0</v>
      </c>
      <c r="H131" s="179">
        <v>0</v>
      </c>
      <c r="I131" s="180">
        <f t="shared" si="56"/>
        <v>0</v>
      </c>
      <c r="J131" s="139"/>
      <c r="K131" s="181" t="s">
        <v>11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82">
        <v>0</v>
      </c>
      <c r="S131" s="183">
        <f t="shared" si="57"/>
        <v>0</v>
      </c>
      <c r="U131" s="210" t="s">
        <v>11</v>
      </c>
      <c r="V131" s="211">
        <v>0</v>
      </c>
      <c r="W131" s="211">
        <v>0</v>
      </c>
      <c r="X131" s="211">
        <v>0</v>
      </c>
      <c r="Y131" s="211">
        <v>0</v>
      </c>
      <c r="Z131" s="211">
        <v>0</v>
      </c>
      <c r="AA131" s="211">
        <v>0</v>
      </c>
      <c r="AB131" s="211">
        <v>0</v>
      </c>
      <c r="AC131" s="211">
        <v>0</v>
      </c>
      <c r="AD131" s="212">
        <v>0</v>
      </c>
      <c r="AE131" s="212">
        <v>0</v>
      </c>
      <c r="AF131" s="212">
        <v>0</v>
      </c>
      <c r="AG131" s="212">
        <v>0</v>
      </c>
      <c r="AH131" s="212">
        <v>0</v>
      </c>
      <c r="AI131" s="213">
        <f t="shared" si="58"/>
        <v>0</v>
      </c>
      <c r="AJ131" s="131" t="str">
        <f t="shared" si="59"/>
        <v/>
      </c>
      <c r="BA131" s="131"/>
      <c r="BR131" s="131"/>
      <c r="CG131" s="131"/>
    </row>
    <row r="132" spans="1:85" ht="15">
      <c r="A132" s="184" t="s">
        <v>26</v>
      </c>
      <c r="B132" s="185">
        <f>SUM(B111:B127)</f>
        <v>2.8652431243539223</v>
      </c>
      <c r="C132" s="185">
        <f t="shared" ref="C132:I132" si="60">SUM(C111:C127)</f>
        <v>0.68186543729972549</v>
      </c>
      <c r="D132" s="185">
        <f t="shared" si="60"/>
        <v>35.903382176540298</v>
      </c>
      <c r="E132" s="185">
        <f t="shared" si="60"/>
        <v>11.933811088068698</v>
      </c>
      <c r="F132" s="185">
        <f t="shared" si="60"/>
        <v>0</v>
      </c>
      <c r="G132" s="185">
        <f t="shared" si="60"/>
        <v>0.73702885421237985</v>
      </c>
      <c r="H132" s="187">
        <f t="shared" si="60"/>
        <v>8.4635519652022841E-3</v>
      </c>
      <c r="I132" s="144">
        <f t="shared" si="60"/>
        <v>52.129794232440219</v>
      </c>
      <c r="J132" s="139"/>
      <c r="K132" s="186" t="s">
        <v>26</v>
      </c>
      <c r="L132" s="185">
        <f>SUM(L111:L127)</f>
        <v>2.8652431243539223</v>
      </c>
      <c r="M132" s="185">
        <f t="shared" ref="M132:S132" si="61">SUM(M111:M127)</f>
        <v>0.68186543729972549</v>
      </c>
      <c r="N132" s="185">
        <f t="shared" si="61"/>
        <v>35.903382176540298</v>
      </c>
      <c r="O132" s="185">
        <f t="shared" si="61"/>
        <v>11.933811088068698</v>
      </c>
      <c r="P132" s="185">
        <f t="shared" si="61"/>
        <v>0.9098875741555148</v>
      </c>
      <c r="Q132" s="185">
        <f t="shared" si="61"/>
        <v>0.73702885421237985</v>
      </c>
      <c r="R132" s="187">
        <f t="shared" si="61"/>
        <v>8.4635519652022841E-3</v>
      </c>
      <c r="S132" s="188">
        <f t="shared" si="61"/>
        <v>53.039681806595731</v>
      </c>
      <c r="T132" s="131" t="str">
        <f>IF(ABS(S132-AI132)&gt;0.01,S132-AI132,"")</f>
        <v/>
      </c>
      <c r="U132" s="214" t="s">
        <v>60</v>
      </c>
      <c r="V132" s="215">
        <f>SUM(V111:V127)</f>
        <v>2.5937493417526261</v>
      </c>
      <c r="W132" s="215">
        <f t="shared" ref="W132:AH132" si="62">SUM(W111:W127)</f>
        <v>0.26432733882913145</v>
      </c>
      <c r="X132" s="215">
        <f t="shared" si="62"/>
        <v>0.73702885421237985</v>
      </c>
      <c r="Y132" s="215">
        <f t="shared" si="62"/>
        <v>0.68186543729972549</v>
      </c>
      <c r="Z132" s="215">
        <f t="shared" si="62"/>
        <v>35.903382176540298</v>
      </c>
      <c r="AA132" s="215">
        <f t="shared" si="62"/>
        <v>11.739629541802653</v>
      </c>
      <c r="AB132" s="215">
        <f t="shared" si="62"/>
        <v>0.9098875741555148</v>
      </c>
      <c r="AC132" s="215">
        <f t="shared" si="62"/>
        <v>0.20981154200341134</v>
      </c>
      <c r="AD132" s="216">
        <f t="shared" si="62"/>
        <v>7.166443772165472E-3</v>
      </c>
      <c r="AE132" s="216">
        <f t="shared" si="62"/>
        <v>0</v>
      </c>
      <c r="AF132" s="216">
        <f t="shared" si="62"/>
        <v>8.4635519652022841E-3</v>
      </c>
      <c r="AG132" s="216">
        <f t="shared" si="62"/>
        <v>0</v>
      </c>
      <c r="AH132" s="216">
        <f t="shared" si="62"/>
        <v>0.19418154626604356</v>
      </c>
      <c r="AI132" s="217">
        <f>SUM(V132:AC132)</f>
        <v>53.039681806595738</v>
      </c>
      <c r="AJ132" s="131" t="str">
        <f t="shared" si="59"/>
        <v/>
      </c>
      <c r="BA132" s="131"/>
      <c r="BR132" s="131"/>
      <c r="CG132" s="131"/>
    </row>
    <row r="133" spans="1:85" s="2" customFormat="1" ht="15" thickBot="1">
      <c r="A133" s="15" t="s">
        <v>100</v>
      </c>
      <c r="B133" s="100">
        <f>IF($I132=0,"-",B132/$I132)</f>
        <v>5.4963637715087887E-2</v>
      </c>
      <c r="C133" s="100">
        <f t="shared" ref="C133:H133" si="63">IF($I132=0,"-",C132/$I132)</f>
        <v>1.3080148259541808E-2</v>
      </c>
      <c r="D133" s="100">
        <f t="shared" si="63"/>
        <v>0.68873055620460766</v>
      </c>
      <c r="E133" s="100">
        <f t="shared" si="63"/>
        <v>0.22892496054861314</v>
      </c>
      <c r="F133" s="100">
        <f t="shared" si="63"/>
        <v>0</v>
      </c>
      <c r="G133" s="100">
        <f t="shared" si="63"/>
        <v>1.4138341903404808E-2</v>
      </c>
      <c r="H133" s="101">
        <f t="shared" si="63"/>
        <v>1.623553687448749E-4</v>
      </c>
      <c r="I133" s="102">
        <f>SUM(B133:H133)</f>
        <v>1.0000000000000002</v>
      </c>
      <c r="J133" s="131"/>
      <c r="K133" s="27" t="s">
        <v>100</v>
      </c>
      <c r="L133" s="76">
        <f t="shared" ref="L133:R133" si="64">IF($S132=0,"-",L132/$S132)</f>
        <v>5.4020744973579685E-2</v>
      </c>
      <c r="M133" s="76">
        <f t="shared" si="64"/>
        <v>1.2855760330276573E-2</v>
      </c>
      <c r="N133" s="76">
        <f t="shared" si="64"/>
        <v>0.67691548956606951</v>
      </c>
      <c r="O133" s="76">
        <f t="shared" si="64"/>
        <v>0.22499778810107177</v>
      </c>
      <c r="P133" s="76">
        <f t="shared" si="64"/>
        <v>1.7154846016485079E-2</v>
      </c>
      <c r="Q133" s="76">
        <f t="shared" si="64"/>
        <v>1.3895800825123482E-2</v>
      </c>
      <c r="R133" s="77">
        <f t="shared" si="64"/>
        <v>1.5957018739410692E-4</v>
      </c>
      <c r="S133" s="78">
        <f>SUM(L133:R133)</f>
        <v>1.0000000000000002</v>
      </c>
      <c r="U133" s="36" t="s">
        <v>100</v>
      </c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4"/>
      <c r="AJ133" s="2">
        <f t="shared" si="59"/>
        <v>1.0000000000000002</v>
      </c>
    </row>
    <row r="134" spans="1:85" ht="15" thickBot="1">
      <c r="A134" s="223"/>
      <c r="B134" s="218"/>
      <c r="C134" s="218"/>
      <c r="D134" s="218"/>
      <c r="E134" s="218"/>
      <c r="F134" s="218"/>
      <c r="G134" s="218"/>
      <c r="H134" s="218"/>
      <c r="I134" s="218"/>
      <c r="K134" s="223"/>
      <c r="L134" s="218"/>
      <c r="M134" s="218"/>
      <c r="N134" s="218"/>
      <c r="O134" s="218"/>
      <c r="P134" s="218"/>
      <c r="Q134" s="218"/>
      <c r="R134" s="218"/>
      <c r="S134" s="218"/>
      <c r="AI134" s="139"/>
      <c r="BA134" s="131"/>
      <c r="BR134" s="131"/>
      <c r="CG134" s="131"/>
    </row>
    <row r="135" spans="1:85" ht="28.5">
      <c r="A135" s="328" t="s">
        <v>30</v>
      </c>
      <c r="B135" s="135" t="s">
        <v>0</v>
      </c>
      <c r="C135" s="135" t="s">
        <v>1</v>
      </c>
      <c r="D135" s="135" t="s">
        <v>2</v>
      </c>
      <c r="E135" s="135" t="s">
        <v>3</v>
      </c>
      <c r="F135" s="135" t="s">
        <v>27</v>
      </c>
      <c r="G135" s="135" t="s">
        <v>4</v>
      </c>
      <c r="H135" s="135" t="s">
        <v>5</v>
      </c>
      <c r="I135" s="136" t="s">
        <v>6</v>
      </c>
      <c r="K135" s="330" t="s">
        <v>30</v>
      </c>
      <c r="L135" s="137" t="s">
        <v>0</v>
      </c>
      <c r="M135" s="137" t="s">
        <v>1</v>
      </c>
      <c r="N135" s="137" t="s">
        <v>2</v>
      </c>
      <c r="O135" s="137" t="s">
        <v>3</v>
      </c>
      <c r="P135" s="137" t="s">
        <v>27</v>
      </c>
      <c r="Q135" s="137" t="s">
        <v>4</v>
      </c>
      <c r="R135" s="137" t="s">
        <v>5</v>
      </c>
      <c r="S135" s="138" t="s">
        <v>6</v>
      </c>
      <c r="U135" s="332" t="s">
        <v>30</v>
      </c>
      <c r="V135" s="190" t="s">
        <v>69</v>
      </c>
      <c r="W135" s="190" t="s">
        <v>70</v>
      </c>
      <c r="X135" s="190" t="s">
        <v>4</v>
      </c>
      <c r="Y135" s="190" t="s">
        <v>1</v>
      </c>
      <c r="Z135" s="190" t="s">
        <v>2</v>
      </c>
      <c r="AA135" s="190" t="s">
        <v>3</v>
      </c>
      <c r="AB135" s="190" t="s">
        <v>52</v>
      </c>
      <c r="AC135" s="190" t="s">
        <v>64</v>
      </c>
      <c r="AD135" s="191" t="s">
        <v>72</v>
      </c>
      <c r="AE135" s="191" t="s">
        <v>79</v>
      </c>
      <c r="AF135" s="191" t="s">
        <v>73</v>
      </c>
      <c r="AG135" s="191" t="s">
        <v>80</v>
      </c>
      <c r="AH135" s="191" t="s">
        <v>81</v>
      </c>
      <c r="AI135" s="192" t="s">
        <v>60</v>
      </c>
      <c r="BA135" s="131"/>
      <c r="BR135" s="131"/>
      <c r="CG135" s="131"/>
    </row>
    <row r="136" spans="1:85" ht="15">
      <c r="A136" s="329" t="s">
        <v>30</v>
      </c>
      <c r="B136" s="294" t="s">
        <v>109</v>
      </c>
      <c r="C136" s="295"/>
      <c r="D136" s="295"/>
      <c r="E136" s="295"/>
      <c r="F136" s="295"/>
      <c r="G136" s="295"/>
      <c r="H136" s="295"/>
      <c r="I136" s="296"/>
      <c r="K136" s="331" t="s">
        <v>30</v>
      </c>
      <c r="L136" s="297" t="s">
        <v>109</v>
      </c>
      <c r="M136" s="298"/>
      <c r="N136" s="298"/>
      <c r="O136" s="298"/>
      <c r="P136" s="298"/>
      <c r="Q136" s="298"/>
      <c r="R136" s="298"/>
      <c r="S136" s="299"/>
      <c r="U136" s="333" t="s">
        <v>30</v>
      </c>
      <c r="V136" s="326" t="s">
        <v>109</v>
      </c>
      <c r="W136" s="326"/>
      <c r="X136" s="326"/>
      <c r="Y136" s="326"/>
      <c r="Z136" s="326"/>
      <c r="AA136" s="326"/>
      <c r="AB136" s="326"/>
      <c r="AC136" s="326"/>
      <c r="AD136" s="326"/>
      <c r="AE136" s="326"/>
      <c r="AF136" s="326"/>
      <c r="AG136" s="326"/>
      <c r="AH136" s="326"/>
      <c r="AI136" s="327"/>
      <c r="BA136" s="131"/>
      <c r="BR136" s="131"/>
      <c r="CG136" s="131"/>
    </row>
    <row r="137" spans="1:85" ht="15">
      <c r="A137" s="141" t="s">
        <v>7</v>
      </c>
      <c r="B137" s="142">
        <v>0</v>
      </c>
      <c r="C137" s="142">
        <v>0</v>
      </c>
      <c r="D137" s="142">
        <v>0</v>
      </c>
      <c r="E137" s="142">
        <v>0</v>
      </c>
      <c r="F137" s="303"/>
      <c r="G137" s="142">
        <v>0</v>
      </c>
      <c r="H137" s="143">
        <v>0</v>
      </c>
      <c r="I137" s="144">
        <f>SUM(B137:H137)</f>
        <v>0</v>
      </c>
      <c r="J137" s="139"/>
      <c r="K137" s="193" t="s">
        <v>7</v>
      </c>
      <c r="L137" s="142">
        <v>0</v>
      </c>
      <c r="M137" s="142">
        <v>0</v>
      </c>
      <c r="N137" s="142">
        <v>0</v>
      </c>
      <c r="O137" s="142">
        <v>0</v>
      </c>
      <c r="P137" s="142">
        <v>0</v>
      </c>
      <c r="Q137" s="142">
        <v>0</v>
      </c>
      <c r="R137" s="194">
        <v>0</v>
      </c>
      <c r="S137" s="195">
        <f>SUM(L137:R137)</f>
        <v>0</v>
      </c>
      <c r="U137" s="196" t="s">
        <v>7</v>
      </c>
      <c r="V137" s="197">
        <v>0</v>
      </c>
      <c r="W137" s="197">
        <v>0</v>
      </c>
      <c r="X137" s="197">
        <v>0</v>
      </c>
      <c r="Y137" s="197">
        <v>0</v>
      </c>
      <c r="Z137" s="197">
        <v>0</v>
      </c>
      <c r="AA137" s="197">
        <v>0</v>
      </c>
      <c r="AB137" s="197">
        <v>0</v>
      </c>
      <c r="AC137" s="198">
        <v>0</v>
      </c>
      <c r="AD137" s="199">
        <v>0</v>
      </c>
      <c r="AE137" s="199">
        <v>0</v>
      </c>
      <c r="AF137" s="199">
        <v>0</v>
      </c>
      <c r="AG137" s="199">
        <v>0</v>
      </c>
      <c r="AH137" s="199">
        <v>0</v>
      </c>
      <c r="AI137" s="200">
        <f>SUM(V137:AC137)</f>
        <v>0</v>
      </c>
      <c r="AJ137" s="131" t="str">
        <f>IF(ABS(S137-AI137)&gt;0.001,S137-AI137,"")</f>
        <v/>
      </c>
      <c r="BA137" s="131"/>
      <c r="BR137" s="131"/>
      <c r="CG137" s="131"/>
    </row>
    <row r="138" spans="1:85" ht="15">
      <c r="A138" s="149" t="s">
        <v>8</v>
      </c>
      <c r="B138" s="150">
        <v>0</v>
      </c>
      <c r="C138" s="150">
        <v>0</v>
      </c>
      <c r="D138" s="150">
        <v>0</v>
      </c>
      <c r="E138" s="150">
        <v>0</v>
      </c>
      <c r="F138" s="304"/>
      <c r="G138" s="150">
        <v>0</v>
      </c>
      <c r="H138" s="151">
        <v>0</v>
      </c>
      <c r="I138" s="152">
        <f t="shared" ref="I138:I157" si="65">SUM(B138:H138)</f>
        <v>0</v>
      </c>
      <c r="J138" s="139"/>
      <c r="K138" s="153" t="s">
        <v>8</v>
      </c>
      <c r="L138" s="154">
        <v>0</v>
      </c>
      <c r="M138" s="154">
        <v>0</v>
      </c>
      <c r="N138" s="154">
        <v>0</v>
      </c>
      <c r="O138" s="154">
        <v>0</v>
      </c>
      <c r="P138" s="154">
        <v>0</v>
      </c>
      <c r="Q138" s="154">
        <v>0</v>
      </c>
      <c r="R138" s="155">
        <v>0</v>
      </c>
      <c r="S138" s="156">
        <f t="shared" ref="S138:S157" si="66">SUM(L138:R138)</f>
        <v>0</v>
      </c>
      <c r="U138" s="201" t="s">
        <v>8</v>
      </c>
      <c r="V138" s="202">
        <v>0</v>
      </c>
      <c r="W138" s="202">
        <v>0</v>
      </c>
      <c r="X138" s="202">
        <v>0</v>
      </c>
      <c r="Y138" s="202">
        <v>0</v>
      </c>
      <c r="Z138" s="202">
        <v>0</v>
      </c>
      <c r="AA138" s="202">
        <v>0</v>
      </c>
      <c r="AB138" s="202">
        <v>0</v>
      </c>
      <c r="AC138" s="203">
        <v>0</v>
      </c>
      <c r="AD138" s="202">
        <v>0</v>
      </c>
      <c r="AE138" s="202">
        <v>0</v>
      </c>
      <c r="AF138" s="202">
        <v>0</v>
      </c>
      <c r="AG138" s="202">
        <v>0</v>
      </c>
      <c r="AH138" s="202">
        <v>0</v>
      </c>
      <c r="AI138" s="204">
        <f t="shared" ref="AI138:AI157" si="67">SUM(V138:AC138)</f>
        <v>0</v>
      </c>
      <c r="AJ138" s="131" t="str">
        <f t="shared" ref="AJ138:AJ159" si="68">IF(ABS(S138-AI138)&gt;0.001,S138-AI138,"")</f>
        <v/>
      </c>
      <c r="BA138" s="131"/>
      <c r="BR138" s="131"/>
      <c r="CG138" s="131"/>
    </row>
    <row r="139" spans="1:85" ht="15">
      <c r="A139" s="157" t="s">
        <v>10</v>
      </c>
      <c r="B139" s="146">
        <v>0</v>
      </c>
      <c r="C139" s="146">
        <v>0</v>
      </c>
      <c r="D139" s="146">
        <v>0</v>
      </c>
      <c r="E139" s="146">
        <v>0</v>
      </c>
      <c r="F139" s="304"/>
      <c r="G139" s="146">
        <v>0</v>
      </c>
      <c r="H139" s="158">
        <v>0</v>
      </c>
      <c r="I139" s="144">
        <f t="shared" si="65"/>
        <v>0</v>
      </c>
      <c r="J139" s="139"/>
      <c r="K139" s="159" t="s">
        <v>10</v>
      </c>
      <c r="L139" s="146">
        <v>0</v>
      </c>
      <c r="M139" s="146">
        <v>0</v>
      </c>
      <c r="N139" s="146">
        <v>0</v>
      </c>
      <c r="O139" s="146">
        <v>0</v>
      </c>
      <c r="P139" s="146">
        <v>0</v>
      </c>
      <c r="Q139" s="146">
        <v>0</v>
      </c>
      <c r="R139" s="147">
        <v>0</v>
      </c>
      <c r="S139" s="148">
        <f t="shared" si="66"/>
        <v>0</v>
      </c>
      <c r="U139" s="205" t="s">
        <v>10</v>
      </c>
      <c r="V139" s="197">
        <v>0</v>
      </c>
      <c r="W139" s="197">
        <v>0</v>
      </c>
      <c r="X139" s="197">
        <v>0</v>
      </c>
      <c r="Y139" s="197">
        <v>0</v>
      </c>
      <c r="Z139" s="197">
        <v>0</v>
      </c>
      <c r="AA139" s="197">
        <v>0</v>
      </c>
      <c r="AB139" s="197">
        <v>0</v>
      </c>
      <c r="AC139" s="198">
        <v>0</v>
      </c>
      <c r="AD139" s="199">
        <v>0</v>
      </c>
      <c r="AE139" s="199">
        <v>0</v>
      </c>
      <c r="AF139" s="199">
        <v>0</v>
      </c>
      <c r="AG139" s="199">
        <v>0</v>
      </c>
      <c r="AH139" s="199">
        <v>0</v>
      </c>
      <c r="AI139" s="200">
        <f t="shared" si="67"/>
        <v>0</v>
      </c>
      <c r="AJ139" s="131" t="str">
        <f t="shared" si="68"/>
        <v/>
      </c>
      <c r="BA139" s="131"/>
      <c r="BR139" s="131"/>
      <c r="CG139" s="131"/>
    </row>
    <row r="140" spans="1:85" ht="15">
      <c r="A140" s="149" t="s">
        <v>53</v>
      </c>
      <c r="B140" s="150">
        <v>0</v>
      </c>
      <c r="C140" s="150">
        <v>0</v>
      </c>
      <c r="D140" s="150">
        <v>0</v>
      </c>
      <c r="E140" s="150">
        <v>0</v>
      </c>
      <c r="F140" s="304"/>
      <c r="G140" s="150">
        <v>0</v>
      </c>
      <c r="H140" s="151">
        <v>0</v>
      </c>
      <c r="I140" s="152">
        <f t="shared" si="65"/>
        <v>0</v>
      </c>
      <c r="J140" s="139"/>
      <c r="K140" s="153" t="s">
        <v>53</v>
      </c>
      <c r="L140" s="154">
        <v>0</v>
      </c>
      <c r="M140" s="154">
        <v>0</v>
      </c>
      <c r="N140" s="154">
        <v>0</v>
      </c>
      <c r="O140" s="154">
        <v>0</v>
      </c>
      <c r="P140" s="154">
        <v>0</v>
      </c>
      <c r="Q140" s="154">
        <v>0</v>
      </c>
      <c r="R140" s="155">
        <v>0</v>
      </c>
      <c r="S140" s="156">
        <f t="shared" si="66"/>
        <v>0</v>
      </c>
      <c r="U140" s="201" t="s">
        <v>53</v>
      </c>
      <c r="V140" s="202">
        <v>0</v>
      </c>
      <c r="W140" s="202">
        <v>0</v>
      </c>
      <c r="X140" s="202">
        <v>0</v>
      </c>
      <c r="Y140" s="202">
        <v>0</v>
      </c>
      <c r="Z140" s="202">
        <v>0</v>
      </c>
      <c r="AA140" s="202">
        <v>0</v>
      </c>
      <c r="AB140" s="202">
        <v>0</v>
      </c>
      <c r="AC140" s="203">
        <v>0</v>
      </c>
      <c r="AD140" s="202">
        <v>0</v>
      </c>
      <c r="AE140" s="202">
        <v>0</v>
      </c>
      <c r="AF140" s="202">
        <v>0</v>
      </c>
      <c r="AG140" s="202">
        <v>0</v>
      </c>
      <c r="AH140" s="202">
        <v>0</v>
      </c>
      <c r="AI140" s="204">
        <f t="shared" si="67"/>
        <v>0</v>
      </c>
      <c r="AJ140" s="131" t="str">
        <f t="shared" si="68"/>
        <v/>
      </c>
      <c r="BA140" s="131"/>
      <c r="BR140" s="131"/>
      <c r="CG140" s="131"/>
    </row>
    <row r="141" spans="1:85" ht="15">
      <c r="A141" s="157" t="s">
        <v>16</v>
      </c>
      <c r="B141" s="146">
        <v>1.094342517849662</v>
      </c>
      <c r="C141" s="146">
        <v>1.4195688082949443</v>
      </c>
      <c r="D141" s="146">
        <v>0.22177593194605463</v>
      </c>
      <c r="E141" s="146">
        <v>0</v>
      </c>
      <c r="F141" s="304"/>
      <c r="G141" s="146">
        <v>0</v>
      </c>
      <c r="H141" s="158">
        <v>0</v>
      </c>
      <c r="I141" s="144">
        <f t="shared" si="65"/>
        <v>2.7356872580906608</v>
      </c>
      <c r="J141" s="139"/>
      <c r="K141" s="159" t="s">
        <v>16</v>
      </c>
      <c r="L141" s="146">
        <v>1.094342517849662</v>
      </c>
      <c r="M141" s="146">
        <v>1.4195688082949443</v>
      </c>
      <c r="N141" s="146">
        <v>0.22177593194605463</v>
      </c>
      <c r="O141" s="146">
        <v>0</v>
      </c>
      <c r="P141" s="146">
        <v>0</v>
      </c>
      <c r="Q141" s="146">
        <v>0</v>
      </c>
      <c r="R141" s="147">
        <v>0</v>
      </c>
      <c r="S141" s="148">
        <f t="shared" si="66"/>
        <v>2.7356872580906608</v>
      </c>
      <c r="U141" s="205" t="s">
        <v>16</v>
      </c>
      <c r="V141" s="197">
        <v>1.094342517849662</v>
      </c>
      <c r="W141" s="197">
        <v>0</v>
      </c>
      <c r="X141" s="197">
        <v>0</v>
      </c>
      <c r="Y141" s="197">
        <v>1.4195688082949443</v>
      </c>
      <c r="Z141" s="197">
        <v>0.22177593194605463</v>
      </c>
      <c r="AA141" s="197">
        <v>0</v>
      </c>
      <c r="AB141" s="197">
        <v>0</v>
      </c>
      <c r="AC141" s="198">
        <v>0</v>
      </c>
      <c r="AD141" s="199">
        <v>0</v>
      </c>
      <c r="AE141" s="199">
        <v>0</v>
      </c>
      <c r="AF141" s="199">
        <v>0</v>
      </c>
      <c r="AG141" s="199">
        <v>0</v>
      </c>
      <c r="AH141" s="199">
        <v>0</v>
      </c>
      <c r="AI141" s="200">
        <f t="shared" si="67"/>
        <v>2.7356872580906608</v>
      </c>
      <c r="AJ141" s="131" t="str">
        <f t="shared" si="68"/>
        <v/>
      </c>
      <c r="BA141" s="131"/>
      <c r="BR141" s="131"/>
      <c r="CG141" s="131"/>
    </row>
    <row r="142" spans="1:85" ht="15">
      <c r="A142" s="149" t="s">
        <v>15</v>
      </c>
      <c r="B142" s="150">
        <v>0.50465607789804889</v>
      </c>
      <c r="C142" s="150">
        <v>0.65463418940188722</v>
      </c>
      <c r="D142" s="150">
        <v>0.10227197624378138</v>
      </c>
      <c r="E142" s="150">
        <v>0</v>
      </c>
      <c r="F142" s="304"/>
      <c r="G142" s="150">
        <v>0</v>
      </c>
      <c r="H142" s="151">
        <v>0</v>
      </c>
      <c r="I142" s="152">
        <f t="shared" si="65"/>
        <v>1.2615622435437175</v>
      </c>
      <c r="J142" s="139"/>
      <c r="K142" s="153" t="s">
        <v>15</v>
      </c>
      <c r="L142" s="154">
        <v>0.50465607789804889</v>
      </c>
      <c r="M142" s="154">
        <v>0.65463418940188722</v>
      </c>
      <c r="N142" s="154">
        <v>0.10227197624378138</v>
      </c>
      <c r="O142" s="154">
        <v>0</v>
      </c>
      <c r="P142" s="154">
        <v>0</v>
      </c>
      <c r="Q142" s="154">
        <v>0</v>
      </c>
      <c r="R142" s="155">
        <v>0</v>
      </c>
      <c r="S142" s="156">
        <f t="shared" si="66"/>
        <v>1.2615622435437175</v>
      </c>
      <c r="U142" s="201" t="s">
        <v>54</v>
      </c>
      <c r="V142" s="202">
        <v>0.50465607789804889</v>
      </c>
      <c r="W142" s="202">
        <v>0</v>
      </c>
      <c r="X142" s="202">
        <v>0</v>
      </c>
      <c r="Y142" s="202">
        <v>0.65463418940188722</v>
      </c>
      <c r="Z142" s="202">
        <v>0.10227197624378138</v>
      </c>
      <c r="AA142" s="202">
        <v>0</v>
      </c>
      <c r="AB142" s="202">
        <v>0</v>
      </c>
      <c r="AC142" s="203">
        <v>0</v>
      </c>
      <c r="AD142" s="202">
        <v>0</v>
      </c>
      <c r="AE142" s="202">
        <v>0</v>
      </c>
      <c r="AF142" s="202">
        <v>0</v>
      </c>
      <c r="AG142" s="202">
        <v>0</v>
      </c>
      <c r="AH142" s="202">
        <v>0</v>
      </c>
      <c r="AI142" s="204">
        <f t="shared" si="67"/>
        <v>1.2615622435437175</v>
      </c>
      <c r="AJ142" s="131" t="str">
        <f t="shared" si="68"/>
        <v/>
      </c>
      <c r="BA142" s="131"/>
      <c r="BR142" s="131"/>
      <c r="CG142" s="131"/>
    </row>
    <row r="143" spans="1:85" ht="15">
      <c r="A143" s="157" t="s">
        <v>55</v>
      </c>
      <c r="B143" s="146">
        <v>0</v>
      </c>
      <c r="C143" s="146">
        <v>0</v>
      </c>
      <c r="D143" s="146">
        <v>0</v>
      </c>
      <c r="E143" s="146">
        <v>2.6421049364679403E-4</v>
      </c>
      <c r="F143" s="304"/>
      <c r="G143" s="146">
        <v>0</v>
      </c>
      <c r="H143" s="158">
        <v>0</v>
      </c>
      <c r="I143" s="144">
        <f t="shared" si="65"/>
        <v>2.6421049364679403E-4</v>
      </c>
      <c r="J143" s="139"/>
      <c r="K143" s="159" t="s">
        <v>55</v>
      </c>
      <c r="L143" s="146">
        <v>0</v>
      </c>
      <c r="M143" s="146">
        <v>0</v>
      </c>
      <c r="N143" s="146">
        <v>0</v>
      </c>
      <c r="O143" s="146">
        <v>2.6421049364679403E-4</v>
      </c>
      <c r="P143" s="146">
        <v>4.078301654700784E-2</v>
      </c>
      <c r="Q143" s="146">
        <v>0</v>
      </c>
      <c r="R143" s="147">
        <v>0</v>
      </c>
      <c r="S143" s="148">
        <f t="shared" si="66"/>
        <v>4.1047227040654631E-2</v>
      </c>
      <c r="U143" s="205" t="s">
        <v>55</v>
      </c>
      <c r="V143" s="197">
        <v>0</v>
      </c>
      <c r="W143" s="197">
        <v>0</v>
      </c>
      <c r="X143" s="197">
        <v>0</v>
      </c>
      <c r="Y143" s="197">
        <v>0</v>
      </c>
      <c r="Z143" s="197">
        <v>0</v>
      </c>
      <c r="AA143" s="197">
        <v>2.6421049364679403E-4</v>
      </c>
      <c r="AB143" s="197">
        <v>4.078301654700784E-2</v>
      </c>
      <c r="AC143" s="198">
        <v>0</v>
      </c>
      <c r="AD143" s="197">
        <v>0</v>
      </c>
      <c r="AE143" s="197">
        <v>0</v>
      </c>
      <c r="AF143" s="197">
        <v>0</v>
      </c>
      <c r="AG143" s="197">
        <v>0</v>
      </c>
      <c r="AH143" s="197">
        <v>0</v>
      </c>
      <c r="AI143" s="200">
        <f t="shared" si="67"/>
        <v>4.1047227040654631E-2</v>
      </c>
      <c r="AJ143" s="131" t="str">
        <f t="shared" si="68"/>
        <v/>
      </c>
      <c r="BA143" s="131"/>
      <c r="BR143" s="131"/>
      <c r="CG143" s="131"/>
    </row>
    <row r="144" spans="1:85" ht="15">
      <c r="A144" s="149" t="s">
        <v>12</v>
      </c>
      <c r="B144" s="150">
        <v>0</v>
      </c>
      <c r="C144" s="150">
        <v>0</v>
      </c>
      <c r="D144" s="150">
        <v>0</v>
      </c>
      <c r="E144" s="150">
        <v>0</v>
      </c>
      <c r="F144" s="304"/>
      <c r="G144" s="150">
        <v>0</v>
      </c>
      <c r="H144" s="151">
        <v>0</v>
      </c>
      <c r="I144" s="152">
        <f t="shared" si="65"/>
        <v>0</v>
      </c>
      <c r="J144" s="139"/>
      <c r="K144" s="153" t="s">
        <v>12</v>
      </c>
      <c r="L144" s="154">
        <v>0</v>
      </c>
      <c r="M144" s="154">
        <v>0</v>
      </c>
      <c r="N144" s="154">
        <v>0</v>
      </c>
      <c r="O144" s="154">
        <v>0</v>
      </c>
      <c r="P144" s="154">
        <v>1.8771990163208481E-3</v>
      </c>
      <c r="Q144" s="154">
        <v>0</v>
      </c>
      <c r="R144" s="155">
        <v>0</v>
      </c>
      <c r="S144" s="156">
        <f t="shared" si="66"/>
        <v>1.8771990163208481E-3</v>
      </c>
      <c r="U144" s="201" t="s">
        <v>12</v>
      </c>
      <c r="V144" s="202">
        <v>0</v>
      </c>
      <c r="W144" s="202">
        <v>0</v>
      </c>
      <c r="X144" s="202">
        <v>0</v>
      </c>
      <c r="Y144" s="202">
        <v>0</v>
      </c>
      <c r="Z144" s="202">
        <v>0</v>
      </c>
      <c r="AA144" s="202">
        <v>0</v>
      </c>
      <c r="AB144" s="202">
        <v>1.8771990163208481E-3</v>
      </c>
      <c r="AC144" s="203">
        <v>0</v>
      </c>
      <c r="AD144" s="202">
        <v>0</v>
      </c>
      <c r="AE144" s="202">
        <v>0</v>
      </c>
      <c r="AF144" s="202">
        <v>0</v>
      </c>
      <c r="AG144" s="202">
        <v>0</v>
      </c>
      <c r="AH144" s="202">
        <v>0</v>
      </c>
      <c r="AI144" s="204">
        <f t="shared" si="67"/>
        <v>1.8771990163208481E-3</v>
      </c>
      <c r="AJ144" s="131" t="str">
        <f t="shared" si="68"/>
        <v/>
      </c>
      <c r="BA144" s="131"/>
      <c r="BR144" s="131"/>
      <c r="CG144" s="131"/>
    </row>
    <row r="145" spans="1:85" ht="15">
      <c r="A145" s="157" t="s">
        <v>56</v>
      </c>
      <c r="B145" s="146">
        <v>0</v>
      </c>
      <c r="C145" s="146">
        <v>0</v>
      </c>
      <c r="D145" s="146">
        <v>0</v>
      </c>
      <c r="E145" s="146">
        <v>0</v>
      </c>
      <c r="F145" s="304"/>
      <c r="G145" s="146">
        <v>0</v>
      </c>
      <c r="H145" s="158">
        <v>0</v>
      </c>
      <c r="I145" s="144">
        <f t="shared" si="65"/>
        <v>0</v>
      </c>
      <c r="J145" s="139"/>
      <c r="K145" s="159" t="s">
        <v>56</v>
      </c>
      <c r="L145" s="146">
        <v>0</v>
      </c>
      <c r="M145" s="146">
        <v>0</v>
      </c>
      <c r="N145" s="146">
        <v>0</v>
      </c>
      <c r="O145" s="146">
        <v>0</v>
      </c>
      <c r="P145" s="146">
        <v>0</v>
      </c>
      <c r="Q145" s="146">
        <v>0</v>
      </c>
      <c r="R145" s="147">
        <v>0</v>
      </c>
      <c r="S145" s="148">
        <f t="shared" si="66"/>
        <v>0</v>
      </c>
      <c r="U145" s="205" t="s">
        <v>56</v>
      </c>
      <c r="V145" s="197">
        <v>0</v>
      </c>
      <c r="W145" s="197">
        <v>0</v>
      </c>
      <c r="X145" s="197">
        <v>0</v>
      </c>
      <c r="Y145" s="197">
        <v>0</v>
      </c>
      <c r="Z145" s="197">
        <v>0</v>
      </c>
      <c r="AA145" s="197">
        <v>0</v>
      </c>
      <c r="AB145" s="197">
        <v>0</v>
      </c>
      <c r="AC145" s="198">
        <v>0</v>
      </c>
      <c r="AD145" s="197">
        <v>0</v>
      </c>
      <c r="AE145" s="197">
        <v>0</v>
      </c>
      <c r="AF145" s="197">
        <v>0</v>
      </c>
      <c r="AG145" s="197">
        <v>0</v>
      </c>
      <c r="AH145" s="197">
        <v>0</v>
      </c>
      <c r="AI145" s="200">
        <f t="shared" si="67"/>
        <v>0</v>
      </c>
      <c r="AJ145" s="131" t="str">
        <f t="shared" si="68"/>
        <v/>
      </c>
      <c r="BA145" s="131"/>
      <c r="BR145" s="131"/>
      <c r="CG145" s="131"/>
    </row>
    <row r="146" spans="1:85" ht="15">
      <c r="A146" s="149" t="s">
        <v>17</v>
      </c>
      <c r="B146" s="150">
        <v>0.73793220004507643</v>
      </c>
      <c r="C146" s="150">
        <v>7.3793220004507457E-2</v>
      </c>
      <c r="D146" s="150">
        <v>0.95931186005859881</v>
      </c>
      <c r="E146" s="150">
        <v>2.9517288001801454E-2</v>
      </c>
      <c r="F146" s="304"/>
      <c r="G146" s="150">
        <v>0</v>
      </c>
      <c r="H146" s="151">
        <v>0</v>
      </c>
      <c r="I146" s="152">
        <f t="shared" si="65"/>
        <v>1.8005545681099842</v>
      </c>
      <c r="J146" s="139"/>
      <c r="K146" s="153" t="s">
        <v>17</v>
      </c>
      <c r="L146" s="154">
        <v>0.73793220004507643</v>
      </c>
      <c r="M146" s="154">
        <v>7.3793220004507457E-2</v>
      </c>
      <c r="N146" s="154">
        <v>0.95931186005859881</v>
      </c>
      <c r="O146" s="154">
        <v>2.9517288001801454E-2</v>
      </c>
      <c r="P146" s="154">
        <v>0</v>
      </c>
      <c r="Q146" s="154">
        <v>0</v>
      </c>
      <c r="R146" s="155">
        <v>0</v>
      </c>
      <c r="S146" s="156">
        <f t="shared" si="66"/>
        <v>1.8005545681099842</v>
      </c>
      <c r="U146" s="201" t="s">
        <v>17</v>
      </c>
      <c r="V146" s="202">
        <v>0.73793220004507643</v>
      </c>
      <c r="W146" s="202">
        <v>0</v>
      </c>
      <c r="X146" s="202">
        <v>0</v>
      </c>
      <c r="Y146" s="202">
        <v>7.3793220004507457E-2</v>
      </c>
      <c r="Z146" s="202">
        <v>0.95931186005859881</v>
      </c>
      <c r="AA146" s="202">
        <v>0</v>
      </c>
      <c r="AB146" s="202">
        <v>0</v>
      </c>
      <c r="AC146" s="203">
        <v>2.9517288001801454E-2</v>
      </c>
      <c r="AD146" s="202">
        <v>0</v>
      </c>
      <c r="AE146" s="202">
        <v>0</v>
      </c>
      <c r="AF146" s="202">
        <v>0</v>
      </c>
      <c r="AG146" s="202">
        <v>0</v>
      </c>
      <c r="AH146" s="202">
        <v>2.9517288001801454E-2</v>
      </c>
      <c r="AI146" s="204">
        <f t="shared" si="67"/>
        <v>1.8005545681099842</v>
      </c>
      <c r="AJ146" s="131" t="str">
        <f t="shared" si="68"/>
        <v/>
      </c>
      <c r="BA146" s="131"/>
      <c r="BR146" s="131"/>
      <c r="CG146" s="131"/>
    </row>
    <row r="147" spans="1:85" ht="15">
      <c r="A147" s="157" t="s">
        <v>141</v>
      </c>
      <c r="B147" s="146">
        <v>0.28767096155338234</v>
      </c>
      <c r="C147" s="146">
        <v>1.8285280838200562</v>
      </c>
      <c r="D147" s="146">
        <v>0.15746443395173643</v>
      </c>
      <c r="E147" s="146">
        <v>0</v>
      </c>
      <c r="F147" s="304"/>
      <c r="G147" s="146">
        <v>0</v>
      </c>
      <c r="H147" s="158">
        <v>0</v>
      </c>
      <c r="I147" s="144">
        <f t="shared" si="65"/>
        <v>2.2736634793251747</v>
      </c>
      <c r="J147" s="139"/>
      <c r="K147" s="159" t="s">
        <v>141</v>
      </c>
      <c r="L147" s="146">
        <v>0.28767096155338234</v>
      </c>
      <c r="M147" s="146">
        <v>1.8285280838200562</v>
      </c>
      <c r="N147" s="146">
        <v>0.15746443395173643</v>
      </c>
      <c r="O147" s="146">
        <v>0</v>
      </c>
      <c r="P147" s="146">
        <v>0</v>
      </c>
      <c r="Q147" s="146">
        <v>0</v>
      </c>
      <c r="R147" s="147">
        <v>0</v>
      </c>
      <c r="S147" s="148">
        <f t="shared" si="66"/>
        <v>2.2736634793251747</v>
      </c>
      <c r="U147" s="205" t="s">
        <v>141</v>
      </c>
      <c r="V147" s="197">
        <v>0.27093161636720636</v>
      </c>
      <c r="W147" s="197">
        <v>1.3959874966807556E-3</v>
      </c>
      <c r="X147" s="197">
        <v>0</v>
      </c>
      <c r="Y147" s="197">
        <v>1.8285280838200562</v>
      </c>
      <c r="Z147" s="197">
        <v>0.15737439957898633</v>
      </c>
      <c r="AA147" s="197">
        <v>0</v>
      </c>
      <c r="AB147" s="197">
        <v>0</v>
      </c>
      <c r="AC147" s="198">
        <v>1.5433392062245355E-2</v>
      </c>
      <c r="AD147" s="197">
        <v>1.5343357689495258E-2</v>
      </c>
      <c r="AE147" s="197">
        <v>0</v>
      </c>
      <c r="AF147" s="197">
        <v>0</v>
      </c>
      <c r="AG147" s="197">
        <v>9.0034372750094326E-5</v>
      </c>
      <c r="AH147" s="197">
        <v>0</v>
      </c>
      <c r="AI147" s="200">
        <f t="shared" si="67"/>
        <v>2.2736634793251747</v>
      </c>
      <c r="AJ147" s="131" t="str">
        <f t="shared" si="68"/>
        <v/>
      </c>
      <c r="BA147" s="131"/>
      <c r="BR147" s="131"/>
      <c r="CG147" s="131"/>
    </row>
    <row r="148" spans="1:85" ht="15">
      <c r="A148" s="149" t="s">
        <v>25</v>
      </c>
      <c r="B148" s="150">
        <v>0.226449936187371</v>
      </c>
      <c r="C148" s="150">
        <v>3.167952744870834E-2</v>
      </c>
      <c r="D148" s="150">
        <v>1.7440735383013888</v>
      </c>
      <c r="E148" s="150">
        <v>6.5886006181112826</v>
      </c>
      <c r="F148" s="304"/>
      <c r="G148" s="150">
        <v>0.50894607712037554</v>
      </c>
      <c r="H148" s="151">
        <v>0</v>
      </c>
      <c r="I148" s="152">
        <f t="shared" si="65"/>
        <v>9.099749697169127</v>
      </c>
      <c r="J148" s="139"/>
      <c r="K148" s="153" t="s">
        <v>25</v>
      </c>
      <c r="L148" s="154">
        <v>0.226449936187371</v>
      </c>
      <c r="M148" s="154">
        <v>3.167952744870834E-2</v>
      </c>
      <c r="N148" s="154">
        <v>1.7440735383013888</v>
      </c>
      <c r="O148" s="154">
        <v>6.5886006181112826</v>
      </c>
      <c r="P148" s="154">
        <v>5.083294774611703E-5</v>
      </c>
      <c r="Q148" s="154">
        <v>0.50894607712037554</v>
      </c>
      <c r="R148" s="155">
        <v>0</v>
      </c>
      <c r="S148" s="156">
        <f t="shared" si="66"/>
        <v>9.0998005301168732</v>
      </c>
      <c r="U148" s="201" t="s">
        <v>25</v>
      </c>
      <c r="V148" s="202">
        <v>6.0914190637967039E-3</v>
      </c>
      <c r="W148" s="202">
        <v>0.22035851712357429</v>
      </c>
      <c r="X148" s="202">
        <v>0.50894607712037554</v>
      </c>
      <c r="Y148" s="202">
        <v>3.167952744870834E-2</v>
      </c>
      <c r="Z148" s="202">
        <v>1.7440735383013888</v>
      </c>
      <c r="AA148" s="202">
        <v>6.5805068753199176</v>
      </c>
      <c r="AB148" s="202">
        <v>5.083294774611703E-5</v>
      </c>
      <c r="AC148" s="203">
        <v>8.0937427913653718E-3</v>
      </c>
      <c r="AD148" s="202">
        <v>0</v>
      </c>
      <c r="AE148" s="202">
        <v>8.0804089154073531E-3</v>
      </c>
      <c r="AF148" s="202">
        <v>0</v>
      </c>
      <c r="AG148" s="202">
        <v>0</v>
      </c>
      <c r="AH148" s="202">
        <v>1.3333875958018498E-5</v>
      </c>
      <c r="AI148" s="204">
        <f t="shared" si="67"/>
        <v>9.0998005301168714</v>
      </c>
      <c r="AJ148" s="131" t="str">
        <f t="shared" si="68"/>
        <v/>
      </c>
      <c r="BA148" s="131"/>
      <c r="BR148" s="131"/>
      <c r="CG148" s="131"/>
    </row>
    <row r="149" spans="1:85" ht="15">
      <c r="A149" s="157" t="s">
        <v>24</v>
      </c>
      <c r="B149" s="146">
        <v>6.4193229455817111E-2</v>
      </c>
      <c r="C149" s="146">
        <v>0.23958378412218101</v>
      </c>
      <c r="D149" s="146">
        <v>6.865367898472724E-2</v>
      </c>
      <c r="E149" s="146">
        <v>0</v>
      </c>
      <c r="F149" s="304"/>
      <c r="G149" s="146">
        <v>0</v>
      </c>
      <c r="H149" s="158">
        <v>0</v>
      </c>
      <c r="I149" s="144">
        <f t="shared" si="65"/>
        <v>0.37243069256272537</v>
      </c>
      <c r="J149" s="139"/>
      <c r="K149" s="159" t="s">
        <v>24</v>
      </c>
      <c r="L149" s="146">
        <v>6.4193229455817111E-2</v>
      </c>
      <c r="M149" s="146">
        <v>0.23958378412218101</v>
      </c>
      <c r="N149" s="146">
        <v>6.865367898472724E-2</v>
      </c>
      <c r="O149" s="146">
        <v>0</v>
      </c>
      <c r="P149" s="146">
        <v>0</v>
      </c>
      <c r="Q149" s="146">
        <v>0</v>
      </c>
      <c r="R149" s="147">
        <v>0</v>
      </c>
      <c r="S149" s="148">
        <f t="shared" si="66"/>
        <v>0.37243069256272537</v>
      </c>
      <c r="U149" s="205" t="s">
        <v>24</v>
      </c>
      <c r="V149" s="197">
        <v>6.329185856344384E-2</v>
      </c>
      <c r="W149" s="197">
        <v>0</v>
      </c>
      <c r="X149" s="197">
        <v>0</v>
      </c>
      <c r="Y149" s="197">
        <v>0.23958378412218101</v>
      </c>
      <c r="Z149" s="197">
        <v>6.865367898472724E-2</v>
      </c>
      <c r="AA149" s="197">
        <v>0</v>
      </c>
      <c r="AB149" s="197">
        <v>0</v>
      </c>
      <c r="AC149" s="198">
        <v>9.0137089237327073E-4</v>
      </c>
      <c r="AD149" s="197">
        <v>9.0137089237327073E-4</v>
      </c>
      <c r="AE149" s="197">
        <v>0</v>
      </c>
      <c r="AF149" s="197">
        <v>0</v>
      </c>
      <c r="AG149" s="197">
        <v>0</v>
      </c>
      <c r="AH149" s="197">
        <v>0</v>
      </c>
      <c r="AI149" s="200">
        <f t="shared" si="67"/>
        <v>0.37243069256272532</v>
      </c>
      <c r="AJ149" s="131" t="str">
        <f t="shared" si="68"/>
        <v/>
      </c>
      <c r="BA149" s="131"/>
      <c r="BR149" s="131"/>
      <c r="CG149" s="131"/>
    </row>
    <row r="150" spans="1:85" ht="15">
      <c r="A150" s="149" t="s">
        <v>57</v>
      </c>
      <c r="B150" s="150">
        <v>0</v>
      </c>
      <c r="C150" s="150">
        <v>0</v>
      </c>
      <c r="D150" s="150">
        <v>0</v>
      </c>
      <c r="E150" s="150">
        <v>0</v>
      </c>
      <c r="F150" s="304"/>
      <c r="G150" s="150">
        <v>0</v>
      </c>
      <c r="H150" s="151">
        <v>0</v>
      </c>
      <c r="I150" s="152">
        <f t="shared" si="65"/>
        <v>0</v>
      </c>
      <c r="J150" s="139"/>
      <c r="K150" s="153" t="s">
        <v>57</v>
      </c>
      <c r="L150" s="154">
        <v>0</v>
      </c>
      <c r="M150" s="154">
        <v>0</v>
      </c>
      <c r="N150" s="154">
        <v>0</v>
      </c>
      <c r="O150" s="154">
        <v>0</v>
      </c>
      <c r="P150" s="154">
        <v>0</v>
      </c>
      <c r="Q150" s="154">
        <v>0</v>
      </c>
      <c r="R150" s="155">
        <v>0</v>
      </c>
      <c r="S150" s="156">
        <f t="shared" si="66"/>
        <v>0</v>
      </c>
      <c r="U150" s="201" t="s">
        <v>57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3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4">
        <f t="shared" si="67"/>
        <v>0</v>
      </c>
      <c r="AJ150" s="131" t="str">
        <f t="shared" si="68"/>
        <v/>
      </c>
      <c r="BA150" s="131"/>
      <c r="BR150" s="131"/>
      <c r="CG150" s="131"/>
    </row>
    <row r="151" spans="1:85" ht="15">
      <c r="A151" s="157" t="s">
        <v>22</v>
      </c>
      <c r="B151" s="146">
        <v>0</v>
      </c>
      <c r="C151" s="146">
        <v>4.6832842908162047E-3</v>
      </c>
      <c r="D151" s="146">
        <v>0</v>
      </c>
      <c r="E151" s="146">
        <v>0</v>
      </c>
      <c r="F151" s="304"/>
      <c r="G151" s="146">
        <v>0</v>
      </c>
      <c r="H151" s="158">
        <v>0</v>
      </c>
      <c r="I151" s="144">
        <f t="shared" si="65"/>
        <v>4.6832842908162047E-3</v>
      </c>
      <c r="J151" s="139"/>
      <c r="K151" s="159" t="s">
        <v>22</v>
      </c>
      <c r="L151" s="146">
        <v>0</v>
      </c>
      <c r="M151" s="146">
        <v>4.6832842908162047E-3</v>
      </c>
      <c r="N151" s="146">
        <v>0</v>
      </c>
      <c r="O151" s="146">
        <v>0</v>
      </c>
      <c r="P151" s="146">
        <v>2.5385933853303158E-3</v>
      </c>
      <c r="Q151" s="146">
        <v>0</v>
      </c>
      <c r="R151" s="147">
        <v>0</v>
      </c>
      <c r="S151" s="148">
        <f t="shared" si="66"/>
        <v>7.2218776761465205E-3</v>
      </c>
      <c r="U151" s="205" t="s">
        <v>22</v>
      </c>
      <c r="V151" s="197">
        <v>0</v>
      </c>
      <c r="W151" s="197">
        <v>0</v>
      </c>
      <c r="X151" s="197">
        <v>0</v>
      </c>
      <c r="Y151" s="197">
        <v>4.6832842908162047E-3</v>
      </c>
      <c r="Z151" s="197">
        <v>0</v>
      </c>
      <c r="AA151" s="197">
        <v>0</v>
      </c>
      <c r="AB151" s="197">
        <v>2.5385933853303158E-3</v>
      </c>
      <c r="AC151" s="198">
        <v>0</v>
      </c>
      <c r="AD151" s="197">
        <v>0</v>
      </c>
      <c r="AE151" s="197">
        <v>0</v>
      </c>
      <c r="AF151" s="197">
        <v>0</v>
      </c>
      <c r="AG151" s="197">
        <v>0</v>
      </c>
      <c r="AH151" s="197">
        <v>0</v>
      </c>
      <c r="AI151" s="200">
        <f t="shared" si="67"/>
        <v>7.2218776761465205E-3</v>
      </c>
      <c r="AJ151" s="131" t="str">
        <f t="shared" si="68"/>
        <v/>
      </c>
      <c r="BA151" s="131"/>
      <c r="BR151" s="131"/>
      <c r="CG151" s="131"/>
    </row>
    <row r="152" spans="1:85" ht="15">
      <c r="A152" s="149" t="s">
        <v>21</v>
      </c>
      <c r="B152" s="150">
        <v>0</v>
      </c>
      <c r="C152" s="150">
        <v>0</v>
      </c>
      <c r="D152" s="150">
        <v>0</v>
      </c>
      <c r="E152" s="150">
        <v>0</v>
      </c>
      <c r="F152" s="304"/>
      <c r="G152" s="150">
        <v>0</v>
      </c>
      <c r="H152" s="151">
        <v>0</v>
      </c>
      <c r="I152" s="152">
        <f t="shared" si="65"/>
        <v>0</v>
      </c>
      <c r="J152" s="139"/>
      <c r="K152" s="153" t="s">
        <v>21</v>
      </c>
      <c r="L152" s="154">
        <v>0</v>
      </c>
      <c r="M152" s="154">
        <v>0</v>
      </c>
      <c r="N152" s="154">
        <v>0</v>
      </c>
      <c r="O152" s="154">
        <v>0</v>
      </c>
      <c r="P152" s="154">
        <v>0</v>
      </c>
      <c r="Q152" s="154">
        <v>0</v>
      </c>
      <c r="R152" s="155">
        <v>0</v>
      </c>
      <c r="S152" s="156">
        <f t="shared" si="66"/>
        <v>0</v>
      </c>
      <c r="U152" s="201" t="s">
        <v>58</v>
      </c>
      <c r="V152" s="202">
        <v>0</v>
      </c>
      <c r="W152" s="202">
        <v>0</v>
      </c>
      <c r="X152" s="202">
        <v>0</v>
      </c>
      <c r="Y152" s="202">
        <v>0</v>
      </c>
      <c r="Z152" s="202">
        <v>0</v>
      </c>
      <c r="AA152" s="202">
        <v>0</v>
      </c>
      <c r="AB152" s="202">
        <v>0</v>
      </c>
      <c r="AC152" s="203">
        <v>0</v>
      </c>
      <c r="AD152" s="202">
        <v>0</v>
      </c>
      <c r="AE152" s="202">
        <v>0</v>
      </c>
      <c r="AF152" s="202">
        <v>0</v>
      </c>
      <c r="AG152" s="202">
        <v>0</v>
      </c>
      <c r="AH152" s="202">
        <v>0</v>
      </c>
      <c r="AI152" s="204">
        <f t="shared" si="67"/>
        <v>0</v>
      </c>
      <c r="AJ152" s="131" t="str">
        <f t="shared" si="68"/>
        <v/>
      </c>
      <c r="BA152" s="131"/>
      <c r="BR152" s="131"/>
      <c r="CG152" s="131"/>
    </row>
    <row r="153" spans="1:85" ht="15">
      <c r="A153" s="160" t="s">
        <v>61</v>
      </c>
      <c r="B153" s="146">
        <v>1.4906183820972654</v>
      </c>
      <c r="C153" s="146">
        <v>0</v>
      </c>
      <c r="D153" s="146">
        <v>0</v>
      </c>
      <c r="E153" s="146">
        <v>0</v>
      </c>
      <c r="F153" s="304"/>
      <c r="G153" s="146">
        <v>0</v>
      </c>
      <c r="H153" s="158">
        <v>0</v>
      </c>
      <c r="I153" s="144">
        <f t="shared" si="65"/>
        <v>1.4906183820972654</v>
      </c>
      <c r="J153" s="139"/>
      <c r="K153" s="161" t="s">
        <v>61</v>
      </c>
      <c r="L153" s="146">
        <v>1.4906183820972654</v>
      </c>
      <c r="M153" s="146">
        <v>0</v>
      </c>
      <c r="N153" s="146">
        <v>0</v>
      </c>
      <c r="O153" s="146">
        <v>0</v>
      </c>
      <c r="P153" s="146">
        <v>0</v>
      </c>
      <c r="Q153" s="146">
        <v>0</v>
      </c>
      <c r="R153" s="147">
        <v>0</v>
      </c>
      <c r="S153" s="148">
        <f t="shared" si="66"/>
        <v>1.4906183820972654</v>
      </c>
      <c r="U153" s="206" t="s">
        <v>59</v>
      </c>
      <c r="V153" s="197">
        <v>1.4906183820972654</v>
      </c>
      <c r="W153" s="197">
        <v>0</v>
      </c>
      <c r="X153" s="197">
        <v>0</v>
      </c>
      <c r="Y153" s="197">
        <v>0</v>
      </c>
      <c r="Z153" s="197">
        <v>0</v>
      </c>
      <c r="AA153" s="197">
        <v>0</v>
      </c>
      <c r="AB153" s="197">
        <v>0</v>
      </c>
      <c r="AC153" s="198">
        <v>0</v>
      </c>
      <c r="AD153" s="199">
        <v>0</v>
      </c>
      <c r="AE153" s="199">
        <v>0</v>
      </c>
      <c r="AF153" s="199">
        <v>0</v>
      </c>
      <c r="AG153" s="199">
        <v>0</v>
      </c>
      <c r="AH153" s="199">
        <v>0</v>
      </c>
      <c r="AI153" s="200">
        <f t="shared" si="67"/>
        <v>1.4906183820972654</v>
      </c>
      <c r="AJ153" s="131" t="str">
        <f t="shared" si="68"/>
        <v/>
      </c>
      <c r="BA153" s="131"/>
      <c r="BR153" s="131"/>
      <c r="CG153" s="131"/>
    </row>
    <row r="154" spans="1:85">
      <c r="A154" s="162" t="s">
        <v>23</v>
      </c>
      <c r="B154" s="163">
        <v>1.4906183820972654</v>
      </c>
      <c r="C154" s="163">
        <v>0</v>
      </c>
      <c r="D154" s="163">
        <v>0</v>
      </c>
      <c r="E154" s="163">
        <v>0</v>
      </c>
      <c r="F154" s="304"/>
      <c r="G154" s="163">
        <v>0</v>
      </c>
      <c r="H154" s="164">
        <v>0</v>
      </c>
      <c r="I154" s="165">
        <f t="shared" si="65"/>
        <v>1.4906183820972654</v>
      </c>
      <c r="J154" s="139"/>
      <c r="K154" s="166" t="s">
        <v>23</v>
      </c>
      <c r="L154" s="167">
        <v>1.4906183820972654</v>
      </c>
      <c r="M154" s="167">
        <v>0</v>
      </c>
      <c r="N154" s="167">
        <v>0</v>
      </c>
      <c r="O154" s="167">
        <v>0</v>
      </c>
      <c r="P154" s="167">
        <v>0</v>
      </c>
      <c r="Q154" s="167">
        <v>0</v>
      </c>
      <c r="R154" s="168">
        <v>0</v>
      </c>
      <c r="S154" s="169">
        <f t="shared" si="66"/>
        <v>1.4906183820972654</v>
      </c>
      <c r="U154" s="207" t="s">
        <v>62</v>
      </c>
      <c r="V154" s="208">
        <v>1.4906183820972654</v>
      </c>
      <c r="W154" s="208">
        <v>0</v>
      </c>
      <c r="X154" s="208">
        <v>0</v>
      </c>
      <c r="Y154" s="208">
        <v>0</v>
      </c>
      <c r="Z154" s="208">
        <v>0</v>
      </c>
      <c r="AA154" s="208">
        <v>0</v>
      </c>
      <c r="AB154" s="208">
        <v>0</v>
      </c>
      <c r="AC154" s="208">
        <v>0</v>
      </c>
      <c r="AD154" s="208">
        <v>0</v>
      </c>
      <c r="AE154" s="208">
        <v>0</v>
      </c>
      <c r="AF154" s="208">
        <v>0</v>
      </c>
      <c r="AG154" s="208">
        <v>0</v>
      </c>
      <c r="AH154" s="92">
        <v>0</v>
      </c>
      <c r="AI154" s="209">
        <f t="shared" si="67"/>
        <v>1.4906183820972654</v>
      </c>
      <c r="AJ154" s="131" t="str">
        <f t="shared" si="68"/>
        <v/>
      </c>
      <c r="BA154" s="131"/>
      <c r="BR154" s="131"/>
      <c r="CG154" s="131"/>
    </row>
    <row r="155" spans="1:85">
      <c r="A155" s="170" t="s">
        <v>19</v>
      </c>
      <c r="B155" s="171">
        <v>0</v>
      </c>
      <c r="C155" s="171">
        <v>0</v>
      </c>
      <c r="D155" s="171">
        <v>0</v>
      </c>
      <c r="E155" s="171">
        <v>0</v>
      </c>
      <c r="F155" s="304"/>
      <c r="G155" s="171">
        <v>0</v>
      </c>
      <c r="H155" s="172">
        <v>0</v>
      </c>
      <c r="I155" s="173">
        <f t="shared" si="65"/>
        <v>0</v>
      </c>
      <c r="J155" s="139"/>
      <c r="K155" s="174" t="s">
        <v>19</v>
      </c>
      <c r="L155" s="171">
        <v>0</v>
      </c>
      <c r="M155" s="171">
        <v>0</v>
      </c>
      <c r="N155" s="171">
        <v>0</v>
      </c>
      <c r="O155" s="171">
        <v>0</v>
      </c>
      <c r="P155" s="171">
        <v>0</v>
      </c>
      <c r="Q155" s="171">
        <v>0</v>
      </c>
      <c r="R155" s="175">
        <v>0</v>
      </c>
      <c r="S155" s="176">
        <f t="shared" si="66"/>
        <v>0</v>
      </c>
      <c r="U155" s="210" t="s">
        <v>19</v>
      </c>
      <c r="V155" s="211">
        <v>0</v>
      </c>
      <c r="W155" s="211">
        <v>0</v>
      </c>
      <c r="X155" s="211">
        <v>0</v>
      </c>
      <c r="Y155" s="211">
        <v>0</v>
      </c>
      <c r="Z155" s="211">
        <v>0</v>
      </c>
      <c r="AA155" s="211">
        <v>0</v>
      </c>
      <c r="AB155" s="211">
        <v>0</v>
      </c>
      <c r="AC155" s="211">
        <v>0</v>
      </c>
      <c r="AD155" s="212">
        <v>0</v>
      </c>
      <c r="AE155" s="212">
        <v>0</v>
      </c>
      <c r="AF155" s="212">
        <v>0</v>
      </c>
      <c r="AG155" s="212">
        <v>0</v>
      </c>
      <c r="AH155" s="212">
        <v>0</v>
      </c>
      <c r="AI155" s="213">
        <f t="shared" si="67"/>
        <v>0</v>
      </c>
      <c r="AJ155" s="131" t="str">
        <f t="shared" si="68"/>
        <v/>
      </c>
      <c r="BA155" s="131"/>
      <c r="BR155" s="131"/>
      <c r="CG155" s="131"/>
    </row>
    <row r="156" spans="1:85">
      <c r="A156" s="162" t="s">
        <v>20</v>
      </c>
      <c r="B156" s="163">
        <v>0</v>
      </c>
      <c r="C156" s="163">
        <v>0</v>
      </c>
      <c r="D156" s="163">
        <v>0</v>
      </c>
      <c r="E156" s="163">
        <v>0</v>
      </c>
      <c r="F156" s="304"/>
      <c r="G156" s="163">
        <v>0</v>
      </c>
      <c r="H156" s="164">
        <v>0</v>
      </c>
      <c r="I156" s="165">
        <f t="shared" si="65"/>
        <v>0</v>
      </c>
      <c r="J156" s="139"/>
      <c r="K156" s="166" t="s">
        <v>20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8">
        <v>0</v>
      </c>
      <c r="S156" s="169">
        <f t="shared" si="66"/>
        <v>0</v>
      </c>
      <c r="U156" s="207" t="s">
        <v>20</v>
      </c>
      <c r="V156" s="208">
        <v>0</v>
      </c>
      <c r="W156" s="208">
        <v>0</v>
      </c>
      <c r="X156" s="208">
        <v>0</v>
      </c>
      <c r="Y156" s="208">
        <v>0</v>
      </c>
      <c r="Z156" s="208">
        <v>0</v>
      </c>
      <c r="AA156" s="208">
        <v>0</v>
      </c>
      <c r="AB156" s="208">
        <v>0</v>
      </c>
      <c r="AC156" s="208">
        <v>0</v>
      </c>
      <c r="AD156" s="208">
        <v>0</v>
      </c>
      <c r="AE156" s="208">
        <v>0</v>
      </c>
      <c r="AF156" s="208">
        <v>0</v>
      </c>
      <c r="AG156" s="208">
        <v>0</v>
      </c>
      <c r="AH156" s="92">
        <v>0</v>
      </c>
      <c r="AI156" s="209">
        <f t="shared" si="67"/>
        <v>0</v>
      </c>
      <c r="AJ156" s="131" t="str">
        <f t="shared" si="68"/>
        <v/>
      </c>
      <c r="BA156" s="131"/>
      <c r="BR156" s="131"/>
      <c r="CG156" s="131"/>
    </row>
    <row r="157" spans="1:85" ht="15" thickBot="1">
      <c r="A157" s="177" t="s">
        <v>11</v>
      </c>
      <c r="B157" s="178">
        <v>0</v>
      </c>
      <c r="C157" s="178">
        <v>0</v>
      </c>
      <c r="D157" s="178">
        <v>0</v>
      </c>
      <c r="E157" s="178">
        <v>0</v>
      </c>
      <c r="F157" s="305"/>
      <c r="G157" s="178">
        <v>0</v>
      </c>
      <c r="H157" s="179">
        <v>0</v>
      </c>
      <c r="I157" s="180">
        <f t="shared" si="65"/>
        <v>0</v>
      </c>
      <c r="J157" s="139"/>
      <c r="K157" s="181" t="s">
        <v>11</v>
      </c>
      <c r="L157" s="178">
        <v>0</v>
      </c>
      <c r="M157" s="178">
        <v>0</v>
      </c>
      <c r="N157" s="178">
        <v>0</v>
      </c>
      <c r="O157" s="178">
        <v>0</v>
      </c>
      <c r="P157" s="178">
        <v>0</v>
      </c>
      <c r="Q157" s="178">
        <v>0</v>
      </c>
      <c r="R157" s="182">
        <v>0</v>
      </c>
      <c r="S157" s="183">
        <f t="shared" si="66"/>
        <v>0</v>
      </c>
      <c r="U157" s="210" t="s">
        <v>11</v>
      </c>
      <c r="V157" s="211">
        <v>0</v>
      </c>
      <c r="W157" s="211">
        <v>0</v>
      </c>
      <c r="X157" s="211">
        <v>0</v>
      </c>
      <c r="Y157" s="211">
        <v>0</v>
      </c>
      <c r="Z157" s="211">
        <v>0</v>
      </c>
      <c r="AA157" s="211">
        <v>0</v>
      </c>
      <c r="AB157" s="211">
        <v>0</v>
      </c>
      <c r="AC157" s="211">
        <v>0</v>
      </c>
      <c r="AD157" s="212">
        <v>0</v>
      </c>
      <c r="AE157" s="212">
        <v>0</v>
      </c>
      <c r="AF157" s="212">
        <v>0</v>
      </c>
      <c r="AG157" s="212">
        <v>0</v>
      </c>
      <c r="AH157" s="212">
        <v>0</v>
      </c>
      <c r="AI157" s="213">
        <f t="shared" si="67"/>
        <v>0</v>
      </c>
      <c r="AJ157" s="131" t="str">
        <f t="shared" si="68"/>
        <v/>
      </c>
      <c r="BA157" s="131"/>
      <c r="BR157" s="131"/>
      <c r="CG157" s="131"/>
    </row>
    <row r="158" spans="1:85" ht="15">
      <c r="A158" s="184" t="s">
        <v>26</v>
      </c>
      <c r="B158" s="185">
        <f>SUM(B137:B153)</f>
        <v>4.4058633050866227</v>
      </c>
      <c r="C158" s="185">
        <f t="shared" ref="C158:I158" si="69">SUM(C137:C153)</f>
        <v>4.2524708973831</v>
      </c>
      <c r="D158" s="185">
        <f t="shared" si="69"/>
        <v>3.2535514194862873</v>
      </c>
      <c r="E158" s="185">
        <f t="shared" si="69"/>
        <v>6.6183821166067309</v>
      </c>
      <c r="F158" s="185">
        <f t="shared" si="69"/>
        <v>0</v>
      </c>
      <c r="G158" s="185">
        <f t="shared" si="69"/>
        <v>0.50894607712037554</v>
      </c>
      <c r="H158" s="187">
        <f t="shared" si="69"/>
        <v>0</v>
      </c>
      <c r="I158" s="144">
        <f t="shared" si="69"/>
        <v>19.039213815683119</v>
      </c>
      <c r="J158" s="139"/>
      <c r="K158" s="186" t="s">
        <v>26</v>
      </c>
      <c r="L158" s="185">
        <f>SUM(L137:L153)</f>
        <v>4.4058633050866227</v>
      </c>
      <c r="M158" s="185">
        <f t="shared" ref="M158:S158" si="70">SUM(M137:M153)</f>
        <v>4.2524708973831</v>
      </c>
      <c r="N158" s="185">
        <f t="shared" si="70"/>
        <v>3.2535514194862873</v>
      </c>
      <c r="O158" s="185">
        <f t="shared" si="70"/>
        <v>6.6183821166067309</v>
      </c>
      <c r="P158" s="185">
        <f t="shared" si="70"/>
        <v>4.5249641896405124E-2</v>
      </c>
      <c r="Q158" s="185">
        <f t="shared" si="70"/>
        <v>0.50894607712037554</v>
      </c>
      <c r="R158" s="187">
        <f t="shared" si="70"/>
        <v>0</v>
      </c>
      <c r="S158" s="188">
        <f t="shared" si="70"/>
        <v>19.084463457579524</v>
      </c>
      <c r="T158" s="131" t="str">
        <f>IF(ABS(S158-AI158)&gt;0.01,S158-AI158,"")</f>
        <v/>
      </c>
      <c r="U158" s="214" t="s">
        <v>60</v>
      </c>
      <c r="V158" s="215">
        <f>SUM(V137:V153)</f>
        <v>4.1678640718844999</v>
      </c>
      <c r="W158" s="215">
        <f t="shared" ref="W158:AH158" si="71">SUM(W137:W153)</f>
        <v>0.22175450462025506</v>
      </c>
      <c r="X158" s="215">
        <f t="shared" si="71"/>
        <v>0.50894607712037554</v>
      </c>
      <c r="Y158" s="215">
        <f t="shared" si="71"/>
        <v>4.2524708973831</v>
      </c>
      <c r="Z158" s="215">
        <f t="shared" si="71"/>
        <v>3.2534613851135372</v>
      </c>
      <c r="AA158" s="215">
        <f t="shared" si="71"/>
        <v>6.5807710858135646</v>
      </c>
      <c r="AB158" s="215">
        <f t="shared" si="71"/>
        <v>4.5249641896405124E-2</v>
      </c>
      <c r="AC158" s="215">
        <f t="shared" si="71"/>
        <v>5.394579374778545E-2</v>
      </c>
      <c r="AD158" s="216">
        <f t="shared" si="71"/>
        <v>1.6244728581868529E-2</v>
      </c>
      <c r="AE158" s="216">
        <f t="shared" si="71"/>
        <v>8.0804089154073531E-3</v>
      </c>
      <c r="AF158" s="216">
        <f t="shared" si="71"/>
        <v>0</v>
      </c>
      <c r="AG158" s="216">
        <f t="shared" si="71"/>
        <v>9.0034372750094326E-5</v>
      </c>
      <c r="AH158" s="216">
        <f t="shared" si="71"/>
        <v>2.9530621877759473E-2</v>
      </c>
      <c r="AI158" s="217">
        <f>SUM(V158:AC158)</f>
        <v>19.084463457579524</v>
      </c>
      <c r="AJ158" s="131" t="str">
        <f t="shared" si="68"/>
        <v/>
      </c>
      <c r="BA158" s="131"/>
      <c r="BR158" s="131"/>
      <c r="CG158" s="131"/>
    </row>
    <row r="159" spans="1:85" s="2" customFormat="1" ht="15" thickBot="1">
      <c r="A159" s="15" t="s">
        <v>100</v>
      </c>
      <c r="B159" s="100">
        <f>IF($I158=0,"-",B158/$I158)</f>
        <v>0.23140993886298986</v>
      </c>
      <c r="C159" s="100">
        <f t="shared" ref="C159:H159" si="72">IF($I158=0,"-",C158/$I158)</f>
        <v>0.22335328226001769</v>
      </c>
      <c r="D159" s="100">
        <f t="shared" si="72"/>
        <v>0.17088685756584385</v>
      </c>
      <c r="E159" s="100">
        <f t="shared" si="72"/>
        <v>0.34761845634376926</v>
      </c>
      <c r="F159" s="100">
        <f t="shared" si="72"/>
        <v>0</v>
      </c>
      <c r="G159" s="100">
        <f t="shared" si="72"/>
        <v>2.6731464967379208E-2</v>
      </c>
      <c r="H159" s="101">
        <f t="shared" si="72"/>
        <v>0</v>
      </c>
      <c r="I159" s="102">
        <f>SUM(B159:H159)</f>
        <v>0.99999999999999989</v>
      </c>
      <c r="J159" s="131"/>
      <c r="K159" s="27" t="s">
        <v>100</v>
      </c>
      <c r="L159" s="76">
        <f t="shared" ref="L159:R159" si="73">IF($S158=0,"-",L158/$S158)</f>
        <v>0.23086126130188922</v>
      </c>
      <c r="M159" s="76">
        <f t="shared" si="73"/>
        <v>0.22282370719173678</v>
      </c>
      <c r="N159" s="76">
        <f t="shared" si="73"/>
        <v>0.17048168143255385</v>
      </c>
      <c r="O159" s="76">
        <f t="shared" si="73"/>
        <v>0.34679424607969239</v>
      </c>
      <c r="P159" s="76">
        <f t="shared" si="73"/>
        <v>2.3710198611024574E-3</v>
      </c>
      <c r="Q159" s="76">
        <f t="shared" si="73"/>
        <v>2.666808413302519E-2</v>
      </c>
      <c r="R159" s="77">
        <f t="shared" si="73"/>
        <v>0</v>
      </c>
      <c r="S159" s="78">
        <f>SUM(L159:R159)</f>
        <v>0.99999999999999989</v>
      </c>
      <c r="U159" s="36" t="s">
        <v>100</v>
      </c>
      <c r="V159" s="103">
        <f>+V158/$AI158</f>
        <v>0.2183904242919234</v>
      </c>
      <c r="W159" s="103">
        <f t="shared" ref="W159:AH159" si="74">+W158/$AI158</f>
        <v>1.1619635265783895E-2</v>
      </c>
      <c r="X159" s="103">
        <f t="shared" si="74"/>
        <v>2.666808413302519E-2</v>
      </c>
      <c r="Y159" s="103">
        <f t="shared" si="74"/>
        <v>0.22282370719173678</v>
      </c>
      <c r="Z159" s="103">
        <f t="shared" si="74"/>
        <v>0.17047696375353968</v>
      </c>
      <c r="AA159" s="103">
        <f t="shared" si="74"/>
        <v>0.34482347907978345</v>
      </c>
      <c r="AB159" s="103">
        <f t="shared" si="74"/>
        <v>2.3710198611024574E-3</v>
      </c>
      <c r="AC159" s="103">
        <f t="shared" si="74"/>
        <v>2.8266864231050997E-3</v>
      </c>
      <c r="AD159" s="103">
        <f t="shared" si="74"/>
        <v>8.5120174418195781E-4</v>
      </c>
      <c r="AE159" s="103">
        <f t="shared" si="74"/>
        <v>4.2340246731946575E-4</v>
      </c>
      <c r="AF159" s="103">
        <f t="shared" si="74"/>
        <v>0</v>
      </c>
      <c r="AG159" s="103">
        <f t="shared" si="74"/>
        <v>4.7176790141478437E-6</v>
      </c>
      <c r="AH159" s="103">
        <f t="shared" si="74"/>
        <v>1.5473645325895283E-3</v>
      </c>
      <c r="AI159" s="104">
        <f>SUM(V159:AC159)</f>
        <v>0.99999999999999989</v>
      </c>
      <c r="AJ159" s="2" t="str">
        <f t="shared" si="68"/>
        <v/>
      </c>
    </row>
    <row r="160" spans="1:85" ht="15" thickBot="1">
      <c r="A160" s="218"/>
      <c r="B160" s="218"/>
      <c r="C160" s="218"/>
      <c r="D160" s="218"/>
      <c r="E160" s="218"/>
      <c r="F160" s="218"/>
      <c r="G160" s="218"/>
      <c r="H160" s="218"/>
      <c r="I160" s="218"/>
      <c r="K160" s="218"/>
      <c r="AI160" s="139"/>
      <c r="BA160" s="131"/>
      <c r="BR160" s="131"/>
      <c r="CG160" s="131"/>
    </row>
    <row r="161" spans="1:85" ht="28.5">
      <c r="A161" s="328" t="s">
        <v>31</v>
      </c>
      <c r="B161" s="135" t="s">
        <v>0</v>
      </c>
      <c r="C161" s="135" t="s">
        <v>1</v>
      </c>
      <c r="D161" s="135" t="s">
        <v>2</v>
      </c>
      <c r="E161" s="135" t="s">
        <v>3</v>
      </c>
      <c r="F161" s="135" t="s">
        <v>27</v>
      </c>
      <c r="G161" s="135" t="s">
        <v>4</v>
      </c>
      <c r="H161" s="135" t="s">
        <v>5</v>
      </c>
      <c r="I161" s="136" t="s">
        <v>6</v>
      </c>
      <c r="K161" s="330" t="s">
        <v>31</v>
      </c>
      <c r="L161" s="137" t="s">
        <v>0</v>
      </c>
      <c r="M161" s="137" t="s">
        <v>1</v>
      </c>
      <c r="N161" s="137" t="s">
        <v>2</v>
      </c>
      <c r="O161" s="137" t="s">
        <v>3</v>
      </c>
      <c r="P161" s="137" t="s">
        <v>27</v>
      </c>
      <c r="Q161" s="137" t="s">
        <v>4</v>
      </c>
      <c r="R161" s="137" t="s">
        <v>5</v>
      </c>
      <c r="S161" s="138" t="s">
        <v>6</v>
      </c>
      <c r="U161" s="332" t="s">
        <v>31</v>
      </c>
      <c r="V161" s="190" t="s">
        <v>69</v>
      </c>
      <c r="W161" s="190" t="s">
        <v>70</v>
      </c>
      <c r="X161" s="190" t="s">
        <v>4</v>
      </c>
      <c r="Y161" s="190" t="s">
        <v>1</v>
      </c>
      <c r="Z161" s="190" t="s">
        <v>2</v>
      </c>
      <c r="AA161" s="190" t="s">
        <v>3</v>
      </c>
      <c r="AB161" s="190" t="s">
        <v>52</v>
      </c>
      <c r="AC161" s="190" t="s">
        <v>64</v>
      </c>
      <c r="AD161" s="191" t="s">
        <v>72</v>
      </c>
      <c r="AE161" s="191" t="s">
        <v>79</v>
      </c>
      <c r="AF161" s="191" t="s">
        <v>73</v>
      </c>
      <c r="AG161" s="191" t="s">
        <v>80</v>
      </c>
      <c r="AH161" s="191" t="s">
        <v>81</v>
      </c>
      <c r="AI161" s="192" t="s">
        <v>60</v>
      </c>
      <c r="BA161" s="131"/>
      <c r="BR161" s="131"/>
      <c r="CG161" s="131"/>
    </row>
    <row r="162" spans="1:85" ht="15">
      <c r="A162" s="329" t="s">
        <v>31</v>
      </c>
      <c r="B162" s="294" t="s">
        <v>109</v>
      </c>
      <c r="C162" s="295"/>
      <c r="D162" s="295"/>
      <c r="E162" s="295"/>
      <c r="F162" s="295"/>
      <c r="G162" s="295"/>
      <c r="H162" s="295"/>
      <c r="I162" s="296"/>
      <c r="K162" s="331" t="s">
        <v>31</v>
      </c>
      <c r="L162" s="297" t="s">
        <v>109</v>
      </c>
      <c r="M162" s="298"/>
      <c r="N162" s="298"/>
      <c r="O162" s="298"/>
      <c r="P162" s="298"/>
      <c r="Q162" s="298"/>
      <c r="R162" s="298"/>
      <c r="S162" s="299"/>
      <c r="U162" s="333" t="s">
        <v>31</v>
      </c>
      <c r="V162" s="326" t="s">
        <v>109</v>
      </c>
      <c r="W162" s="326"/>
      <c r="X162" s="326"/>
      <c r="Y162" s="326"/>
      <c r="Z162" s="326"/>
      <c r="AA162" s="326"/>
      <c r="AB162" s="326"/>
      <c r="AC162" s="326"/>
      <c r="AD162" s="326"/>
      <c r="AE162" s="326"/>
      <c r="AF162" s="326"/>
      <c r="AG162" s="326"/>
      <c r="AH162" s="326"/>
      <c r="AI162" s="327"/>
      <c r="BA162" s="131"/>
      <c r="BR162" s="131"/>
      <c r="CG162" s="131"/>
    </row>
    <row r="163" spans="1:85" ht="15">
      <c r="A163" s="141" t="s">
        <v>7</v>
      </c>
      <c r="B163" s="142">
        <v>0</v>
      </c>
      <c r="C163" s="142">
        <v>0</v>
      </c>
      <c r="D163" s="142">
        <v>6.2054010365959677E-5</v>
      </c>
      <c r="E163" s="142">
        <v>0</v>
      </c>
      <c r="F163" s="303"/>
      <c r="G163" s="142">
        <v>0</v>
      </c>
      <c r="H163" s="143">
        <v>0</v>
      </c>
      <c r="I163" s="144">
        <f>SUM(B163:H163)</f>
        <v>6.2054010365959677E-5</v>
      </c>
      <c r="J163" s="139"/>
      <c r="K163" s="193" t="s">
        <v>7</v>
      </c>
      <c r="L163" s="142">
        <v>0</v>
      </c>
      <c r="M163" s="142">
        <v>0</v>
      </c>
      <c r="N163" s="142">
        <v>6.2054010365959677E-5</v>
      </c>
      <c r="O163" s="142">
        <v>0</v>
      </c>
      <c r="P163" s="142">
        <v>0</v>
      </c>
      <c r="Q163" s="142">
        <v>0</v>
      </c>
      <c r="R163" s="194">
        <v>0</v>
      </c>
      <c r="S163" s="195">
        <f>SUM(L163:R163)</f>
        <v>6.2054010365959677E-5</v>
      </c>
      <c r="U163" s="196" t="s">
        <v>7</v>
      </c>
      <c r="V163" s="197">
        <v>0</v>
      </c>
      <c r="W163" s="197">
        <v>0</v>
      </c>
      <c r="X163" s="197">
        <v>0</v>
      </c>
      <c r="Y163" s="197">
        <v>0</v>
      </c>
      <c r="Z163" s="197">
        <v>6.2054010365959677E-5</v>
      </c>
      <c r="AA163" s="197">
        <v>0</v>
      </c>
      <c r="AB163" s="197">
        <v>0</v>
      </c>
      <c r="AC163" s="198">
        <v>0</v>
      </c>
      <c r="AD163" s="199">
        <v>0</v>
      </c>
      <c r="AE163" s="199">
        <v>0</v>
      </c>
      <c r="AF163" s="199">
        <v>0</v>
      </c>
      <c r="AG163" s="199">
        <v>0</v>
      </c>
      <c r="AH163" s="199">
        <v>0</v>
      </c>
      <c r="AI163" s="200">
        <f>SUM(V163:AC163)</f>
        <v>6.2054010365959677E-5</v>
      </c>
      <c r="AJ163" s="131" t="str">
        <f>IF(ABS(S163-AI163)&gt;0.001,S163-AI163,"")</f>
        <v/>
      </c>
      <c r="BA163" s="131"/>
      <c r="BR163" s="131"/>
      <c r="CG163" s="131"/>
    </row>
    <row r="164" spans="1:85" ht="15">
      <c r="A164" s="149" t="s">
        <v>8</v>
      </c>
      <c r="B164" s="150">
        <v>0</v>
      </c>
      <c r="C164" s="150">
        <v>0</v>
      </c>
      <c r="D164" s="150">
        <v>0</v>
      </c>
      <c r="E164" s="150">
        <v>0</v>
      </c>
      <c r="F164" s="304"/>
      <c r="G164" s="150">
        <v>0</v>
      </c>
      <c r="H164" s="151">
        <v>0</v>
      </c>
      <c r="I164" s="152">
        <f t="shared" ref="I164:I183" si="75">SUM(B164:H164)</f>
        <v>0</v>
      </c>
      <c r="J164" s="139"/>
      <c r="K164" s="153" t="s">
        <v>8</v>
      </c>
      <c r="L164" s="154">
        <v>0</v>
      </c>
      <c r="M164" s="154">
        <v>0</v>
      </c>
      <c r="N164" s="154">
        <v>0</v>
      </c>
      <c r="O164" s="154">
        <v>0</v>
      </c>
      <c r="P164" s="154">
        <v>0</v>
      </c>
      <c r="Q164" s="154">
        <v>0</v>
      </c>
      <c r="R164" s="155">
        <v>0</v>
      </c>
      <c r="S164" s="156">
        <f t="shared" ref="S164:S183" si="76">SUM(L164:R164)</f>
        <v>0</v>
      </c>
      <c r="U164" s="201" t="s">
        <v>8</v>
      </c>
      <c r="V164" s="202">
        <v>0</v>
      </c>
      <c r="W164" s="202">
        <v>0</v>
      </c>
      <c r="X164" s="202">
        <v>0</v>
      </c>
      <c r="Y164" s="202">
        <v>0</v>
      </c>
      <c r="Z164" s="202">
        <v>0</v>
      </c>
      <c r="AA164" s="202">
        <v>0</v>
      </c>
      <c r="AB164" s="202">
        <v>0</v>
      </c>
      <c r="AC164" s="203">
        <v>0</v>
      </c>
      <c r="AD164" s="202">
        <v>0</v>
      </c>
      <c r="AE164" s="202">
        <v>0</v>
      </c>
      <c r="AF164" s="202">
        <v>0</v>
      </c>
      <c r="AG164" s="202">
        <v>0</v>
      </c>
      <c r="AH164" s="202">
        <v>0</v>
      </c>
      <c r="AI164" s="204">
        <f t="shared" ref="AI164:AI183" si="77">SUM(V164:AC164)</f>
        <v>0</v>
      </c>
      <c r="AJ164" s="131" t="str">
        <f t="shared" ref="AJ164:AJ185" si="78">IF(ABS(S164-AI164)&gt;0.001,S164-AI164,"")</f>
        <v/>
      </c>
      <c r="BA164" s="131"/>
      <c r="BR164" s="131"/>
      <c r="CG164" s="131"/>
    </row>
    <row r="165" spans="1:85" ht="15">
      <c r="A165" s="157" t="s">
        <v>10</v>
      </c>
      <c r="B165" s="146">
        <v>0</v>
      </c>
      <c r="C165" s="146">
        <v>0</v>
      </c>
      <c r="D165" s="146">
        <v>0</v>
      </c>
      <c r="E165" s="146">
        <v>0</v>
      </c>
      <c r="F165" s="304"/>
      <c r="G165" s="146">
        <v>0</v>
      </c>
      <c r="H165" s="158">
        <v>0</v>
      </c>
      <c r="I165" s="144">
        <f t="shared" si="75"/>
        <v>0</v>
      </c>
      <c r="J165" s="139"/>
      <c r="K165" s="159" t="s">
        <v>10</v>
      </c>
      <c r="L165" s="146">
        <v>0</v>
      </c>
      <c r="M165" s="146">
        <v>0</v>
      </c>
      <c r="N165" s="146">
        <v>0</v>
      </c>
      <c r="O165" s="146">
        <v>0</v>
      </c>
      <c r="P165" s="146">
        <v>0</v>
      </c>
      <c r="Q165" s="146">
        <v>0</v>
      </c>
      <c r="R165" s="147">
        <v>0</v>
      </c>
      <c r="S165" s="148">
        <f t="shared" si="76"/>
        <v>0</v>
      </c>
      <c r="U165" s="205" t="s">
        <v>10</v>
      </c>
      <c r="V165" s="197">
        <v>0</v>
      </c>
      <c r="W165" s="197">
        <v>0</v>
      </c>
      <c r="X165" s="197">
        <v>0</v>
      </c>
      <c r="Y165" s="197">
        <v>0</v>
      </c>
      <c r="Z165" s="197">
        <v>0</v>
      </c>
      <c r="AA165" s="197">
        <v>0</v>
      </c>
      <c r="AB165" s="197">
        <v>0</v>
      </c>
      <c r="AC165" s="198">
        <v>0</v>
      </c>
      <c r="AD165" s="199">
        <v>0</v>
      </c>
      <c r="AE165" s="199">
        <v>0</v>
      </c>
      <c r="AF165" s="199">
        <v>0</v>
      </c>
      <c r="AG165" s="199">
        <v>0</v>
      </c>
      <c r="AH165" s="199">
        <v>0</v>
      </c>
      <c r="AI165" s="200">
        <f t="shared" si="77"/>
        <v>0</v>
      </c>
      <c r="AJ165" s="131" t="str">
        <f t="shared" si="78"/>
        <v/>
      </c>
      <c r="BA165" s="131"/>
      <c r="BR165" s="131"/>
      <c r="CG165" s="131"/>
    </row>
    <row r="166" spans="1:85" ht="15">
      <c r="A166" s="149" t="s">
        <v>53</v>
      </c>
      <c r="B166" s="150">
        <v>0</v>
      </c>
      <c r="C166" s="150">
        <v>0</v>
      </c>
      <c r="D166" s="150">
        <v>0</v>
      </c>
      <c r="E166" s="150">
        <v>0</v>
      </c>
      <c r="F166" s="304"/>
      <c r="G166" s="150">
        <v>0</v>
      </c>
      <c r="H166" s="151">
        <v>0</v>
      </c>
      <c r="I166" s="152">
        <f t="shared" si="75"/>
        <v>0</v>
      </c>
      <c r="J166" s="139"/>
      <c r="K166" s="153" t="s">
        <v>53</v>
      </c>
      <c r="L166" s="154">
        <v>0</v>
      </c>
      <c r="M166" s="154">
        <v>0</v>
      </c>
      <c r="N166" s="154">
        <v>0</v>
      </c>
      <c r="O166" s="154">
        <v>0</v>
      </c>
      <c r="P166" s="154">
        <v>0</v>
      </c>
      <c r="Q166" s="154">
        <v>0</v>
      </c>
      <c r="R166" s="155">
        <v>0</v>
      </c>
      <c r="S166" s="156">
        <f t="shared" si="76"/>
        <v>0</v>
      </c>
      <c r="U166" s="201" t="s">
        <v>53</v>
      </c>
      <c r="V166" s="202">
        <v>0</v>
      </c>
      <c r="W166" s="202">
        <v>0</v>
      </c>
      <c r="X166" s="202">
        <v>0</v>
      </c>
      <c r="Y166" s="202">
        <v>0</v>
      </c>
      <c r="Z166" s="202">
        <v>0</v>
      </c>
      <c r="AA166" s="202">
        <v>0</v>
      </c>
      <c r="AB166" s="202">
        <v>0</v>
      </c>
      <c r="AC166" s="203">
        <v>0</v>
      </c>
      <c r="AD166" s="202">
        <v>0</v>
      </c>
      <c r="AE166" s="202">
        <v>0</v>
      </c>
      <c r="AF166" s="202">
        <v>0</v>
      </c>
      <c r="AG166" s="202">
        <v>0</v>
      </c>
      <c r="AH166" s="202">
        <v>0</v>
      </c>
      <c r="AI166" s="204">
        <f t="shared" si="77"/>
        <v>0</v>
      </c>
      <c r="AJ166" s="131" t="str">
        <f t="shared" si="78"/>
        <v/>
      </c>
      <c r="BA166" s="131"/>
      <c r="BR166" s="131"/>
      <c r="CG166" s="131"/>
    </row>
    <row r="167" spans="1:85" ht="15">
      <c r="A167" s="157" t="s">
        <v>16</v>
      </c>
      <c r="B167" s="146">
        <v>0.18924668348029333</v>
      </c>
      <c r="C167" s="146">
        <v>0</v>
      </c>
      <c r="D167" s="146">
        <v>1.1992298655109233</v>
      </c>
      <c r="E167" s="146">
        <v>0</v>
      </c>
      <c r="F167" s="304"/>
      <c r="G167" s="146">
        <v>0</v>
      </c>
      <c r="H167" s="158">
        <v>0</v>
      </c>
      <c r="I167" s="144">
        <f t="shared" si="75"/>
        <v>1.3884765489912165</v>
      </c>
      <c r="J167" s="139"/>
      <c r="K167" s="159" t="s">
        <v>16</v>
      </c>
      <c r="L167" s="146">
        <v>0.18924668348029333</v>
      </c>
      <c r="M167" s="146">
        <v>0</v>
      </c>
      <c r="N167" s="146">
        <v>1.1992298655109233</v>
      </c>
      <c r="O167" s="146">
        <v>0</v>
      </c>
      <c r="P167" s="146">
        <v>0</v>
      </c>
      <c r="Q167" s="146">
        <v>0</v>
      </c>
      <c r="R167" s="147">
        <v>0</v>
      </c>
      <c r="S167" s="148">
        <f t="shared" si="76"/>
        <v>1.3884765489912165</v>
      </c>
      <c r="U167" s="205" t="s">
        <v>16</v>
      </c>
      <c r="V167" s="197">
        <v>0.18924668348029333</v>
      </c>
      <c r="W167" s="197">
        <v>0</v>
      </c>
      <c r="X167" s="197">
        <v>0</v>
      </c>
      <c r="Y167" s="197">
        <v>0</v>
      </c>
      <c r="Z167" s="197">
        <v>1.1992298655109233</v>
      </c>
      <c r="AA167" s="197">
        <v>0</v>
      </c>
      <c r="AB167" s="197">
        <v>0</v>
      </c>
      <c r="AC167" s="198">
        <v>0</v>
      </c>
      <c r="AD167" s="199">
        <v>0</v>
      </c>
      <c r="AE167" s="199">
        <v>0</v>
      </c>
      <c r="AF167" s="199">
        <v>0</v>
      </c>
      <c r="AG167" s="199">
        <v>0</v>
      </c>
      <c r="AH167" s="199">
        <v>0</v>
      </c>
      <c r="AI167" s="200">
        <f t="shared" si="77"/>
        <v>1.3884765489912165</v>
      </c>
      <c r="AJ167" s="131" t="str">
        <f t="shared" si="78"/>
        <v/>
      </c>
      <c r="BA167" s="131"/>
      <c r="BR167" s="131"/>
      <c r="CG167" s="131"/>
    </row>
    <row r="168" spans="1:85" ht="15">
      <c r="A168" s="149" t="s">
        <v>15</v>
      </c>
      <c r="B168" s="150">
        <v>4.4861160955832538E-4</v>
      </c>
      <c r="C168" s="150">
        <v>0</v>
      </c>
      <c r="D168" s="150">
        <v>0</v>
      </c>
      <c r="E168" s="150">
        <v>0</v>
      </c>
      <c r="F168" s="304"/>
      <c r="G168" s="150">
        <v>0</v>
      </c>
      <c r="H168" s="151">
        <v>0</v>
      </c>
      <c r="I168" s="152">
        <f t="shared" si="75"/>
        <v>4.4861160955832538E-4</v>
      </c>
      <c r="J168" s="139"/>
      <c r="K168" s="153" t="s">
        <v>15</v>
      </c>
      <c r="L168" s="154">
        <v>4.4861160955832538E-4</v>
      </c>
      <c r="M168" s="154">
        <v>0</v>
      </c>
      <c r="N168" s="154">
        <v>0</v>
      </c>
      <c r="O168" s="154">
        <v>0</v>
      </c>
      <c r="P168" s="154">
        <v>0</v>
      </c>
      <c r="Q168" s="154">
        <v>0</v>
      </c>
      <c r="R168" s="155">
        <v>0</v>
      </c>
      <c r="S168" s="156">
        <f t="shared" si="76"/>
        <v>4.4861160955832538E-4</v>
      </c>
      <c r="U168" s="201" t="s">
        <v>54</v>
      </c>
      <c r="V168" s="202">
        <v>4.4861160955832538E-4</v>
      </c>
      <c r="W168" s="202">
        <v>0</v>
      </c>
      <c r="X168" s="202">
        <v>0</v>
      </c>
      <c r="Y168" s="202">
        <v>0</v>
      </c>
      <c r="Z168" s="202">
        <v>0</v>
      </c>
      <c r="AA168" s="202">
        <v>0</v>
      </c>
      <c r="AB168" s="202">
        <v>0</v>
      </c>
      <c r="AC168" s="203">
        <v>0</v>
      </c>
      <c r="AD168" s="202">
        <v>0</v>
      </c>
      <c r="AE168" s="202">
        <v>0</v>
      </c>
      <c r="AF168" s="202">
        <v>0</v>
      </c>
      <c r="AG168" s="202">
        <v>0</v>
      </c>
      <c r="AH168" s="202">
        <v>0</v>
      </c>
      <c r="AI168" s="204">
        <f t="shared" si="77"/>
        <v>4.4861160955832538E-4</v>
      </c>
      <c r="AJ168" s="131" t="str">
        <f t="shared" si="78"/>
        <v/>
      </c>
      <c r="BA168" s="131"/>
      <c r="BR168" s="131"/>
      <c r="CG168" s="131"/>
    </row>
    <row r="169" spans="1:85" ht="15">
      <c r="A169" s="157" t="s">
        <v>55</v>
      </c>
      <c r="B169" s="146">
        <v>0</v>
      </c>
      <c r="C169" s="146">
        <v>0</v>
      </c>
      <c r="D169" s="146">
        <v>0</v>
      </c>
      <c r="E169" s="146">
        <v>2.7492437815103528E-2</v>
      </c>
      <c r="F169" s="304"/>
      <c r="G169" s="146">
        <v>0</v>
      </c>
      <c r="H169" s="158">
        <v>0</v>
      </c>
      <c r="I169" s="144">
        <f t="shared" si="75"/>
        <v>2.7492437815103528E-2</v>
      </c>
      <c r="J169" s="139"/>
      <c r="K169" s="159" t="s">
        <v>55</v>
      </c>
      <c r="L169" s="146">
        <v>0</v>
      </c>
      <c r="M169" s="146">
        <v>0</v>
      </c>
      <c r="N169" s="146">
        <v>0</v>
      </c>
      <c r="O169" s="146">
        <v>2.7492437815103528E-2</v>
      </c>
      <c r="P169" s="146">
        <v>4.0130212422923019</v>
      </c>
      <c r="Q169" s="146">
        <v>0</v>
      </c>
      <c r="R169" s="147">
        <v>0</v>
      </c>
      <c r="S169" s="148">
        <f t="shared" si="76"/>
        <v>4.0405136801074057</v>
      </c>
      <c r="U169" s="205" t="s">
        <v>55</v>
      </c>
      <c r="V169" s="197">
        <v>0</v>
      </c>
      <c r="W169" s="197">
        <v>0</v>
      </c>
      <c r="X169" s="197">
        <v>0</v>
      </c>
      <c r="Y169" s="197">
        <v>0</v>
      </c>
      <c r="Z169" s="197">
        <v>0</v>
      </c>
      <c r="AA169" s="197">
        <v>1.8830436859659951E-4</v>
      </c>
      <c r="AB169" s="197">
        <v>4.0130212422923019</v>
      </c>
      <c r="AC169" s="198">
        <v>2.730413344650693E-2</v>
      </c>
      <c r="AD169" s="197">
        <v>0</v>
      </c>
      <c r="AE169" s="197">
        <v>0</v>
      </c>
      <c r="AF169" s="197">
        <v>0</v>
      </c>
      <c r="AG169" s="197">
        <v>0</v>
      </c>
      <c r="AH169" s="197">
        <v>2.730413344650693E-2</v>
      </c>
      <c r="AI169" s="200">
        <f t="shared" si="77"/>
        <v>4.0405136801074057</v>
      </c>
      <c r="AJ169" s="131" t="str">
        <f t="shared" si="78"/>
        <v/>
      </c>
      <c r="BA169" s="131"/>
      <c r="BR169" s="131"/>
      <c r="CG169" s="131"/>
    </row>
    <row r="170" spans="1:85" ht="15">
      <c r="A170" s="149" t="s">
        <v>12</v>
      </c>
      <c r="B170" s="150">
        <v>0</v>
      </c>
      <c r="C170" s="150">
        <v>0</v>
      </c>
      <c r="D170" s="150">
        <v>0</v>
      </c>
      <c r="E170" s="150">
        <v>0</v>
      </c>
      <c r="F170" s="304"/>
      <c r="G170" s="150">
        <v>0</v>
      </c>
      <c r="H170" s="151">
        <v>0</v>
      </c>
      <c r="I170" s="152">
        <f t="shared" si="75"/>
        <v>0</v>
      </c>
      <c r="J170" s="139"/>
      <c r="K170" s="153" t="s">
        <v>12</v>
      </c>
      <c r="L170" s="154">
        <v>0</v>
      </c>
      <c r="M170" s="154">
        <v>0</v>
      </c>
      <c r="N170" s="154">
        <v>0</v>
      </c>
      <c r="O170" s="154">
        <v>0</v>
      </c>
      <c r="P170" s="154">
        <v>7.899391033274146E-3</v>
      </c>
      <c r="Q170" s="154">
        <v>0</v>
      </c>
      <c r="R170" s="155">
        <v>0</v>
      </c>
      <c r="S170" s="156">
        <f t="shared" si="76"/>
        <v>7.899391033274146E-3</v>
      </c>
      <c r="U170" s="201" t="s">
        <v>12</v>
      </c>
      <c r="V170" s="202">
        <v>0</v>
      </c>
      <c r="W170" s="202">
        <v>0</v>
      </c>
      <c r="X170" s="202">
        <v>0</v>
      </c>
      <c r="Y170" s="202">
        <v>0</v>
      </c>
      <c r="Z170" s="202">
        <v>0</v>
      </c>
      <c r="AA170" s="202">
        <v>0</v>
      </c>
      <c r="AB170" s="202">
        <v>7.899391033274146E-3</v>
      </c>
      <c r="AC170" s="203">
        <v>0</v>
      </c>
      <c r="AD170" s="202">
        <v>0</v>
      </c>
      <c r="AE170" s="202">
        <v>0</v>
      </c>
      <c r="AF170" s="202">
        <v>0</v>
      </c>
      <c r="AG170" s="202">
        <v>0</v>
      </c>
      <c r="AH170" s="202">
        <v>0</v>
      </c>
      <c r="AI170" s="204">
        <f t="shared" si="77"/>
        <v>7.899391033274146E-3</v>
      </c>
      <c r="AJ170" s="131" t="str">
        <f t="shared" si="78"/>
        <v/>
      </c>
      <c r="BA170" s="131"/>
      <c r="BR170" s="131"/>
      <c r="CG170" s="131"/>
    </row>
    <row r="171" spans="1:85" ht="15">
      <c r="A171" s="157" t="s">
        <v>56</v>
      </c>
      <c r="B171" s="146">
        <v>0</v>
      </c>
      <c r="C171" s="146">
        <v>0</v>
      </c>
      <c r="D171" s="146">
        <v>0</v>
      </c>
      <c r="E171" s="146">
        <v>0</v>
      </c>
      <c r="F171" s="304"/>
      <c r="G171" s="146">
        <v>0</v>
      </c>
      <c r="H171" s="158">
        <v>0</v>
      </c>
      <c r="I171" s="144">
        <f t="shared" si="75"/>
        <v>0</v>
      </c>
      <c r="J171" s="139"/>
      <c r="K171" s="159" t="s">
        <v>56</v>
      </c>
      <c r="L171" s="146">
        <v>0</v>
      </c>
      <c r="M171" s="146">
        <v>0</v>
      </c>
      <c r="N171" s="146">
        <v>0</v>
      </c>
      <c r="O171" s="146">
        <v>0</v>
      </c>
      <c r="P171" s="146">
        <v>0</v>
      </c>
      <c r="Q171" s="146">
        <v>0</v>
      </c>
      <c r="R171" s="147">
        <v>0</v>
      </c>
      <c r="S171" s="148">
        <f t="shared" si="76"/>
        <v>0</v>
      </c>
      <c r="U171" s="205" t="s">
        <v>56</v>
      </c>
      <c r="V171" s="197">
        <v>0</v>
      </c>
      <c r="W171" s="197">
        <v>0</v>
      </c>
      <c r="X171" s="197">
        <v>0</v>
      </c>
      <c r="Y171" s="197">
        <v>0</v>
      </c>
      <c r="Z171" s="197">
        <v>0</v>
      </c>
      <c r="AA171" s="197">
        <v>0</v>
      </c>
      <c r="AB171" s="197">
        <v>0</v>
      </c>
      <c r="AC171" s="198">
        <v>0</v>
      </c>
      <c r="AD171" s="197">
        <v>0</v>
      </c>
      <c r="AE171" s="197">
        <v>0</v>
      </c>
      <c r="AF171" s="197">
        <v>0</v>
      </c>
      <c r="AG171" s="197">
        <v>0</v>
      </c>
      <c r="AH171" s="197">
        <v>0</v>
      </c>
      <c r="AI171" s="200">
        <f t="shared" si="77"/>
        <v>0</v>
      </c>
      <c r="AJ171" s="131" t="str">
        <f t="shared" si="78"/>
        <v/>
      </c>
      <c r="BA171" s="131"/>
      <c r="BR171" s="131"/>
      <c r="CG171" s="131"/>
    </row>
    <row r="172" spans="1:85" ht="15">
      <c r="A172" s="149" t="s">
        <v>17</v>
      </c>
      <c r="B172" s="150">
        <v>0</v>
      </c>
      <c r="C172" s="150">
        <v>0</v>
      </c>
      <c r="D172" s="150">
        <v>2.0720306766529091E-2</v>
      </c>
      <c r="E172" s="150">
        <v>0</v>
      </c>
      <c r="F172" s="304"/>
      <c r="G172" s="150">
        <v>0</v>
      </c>
      <c r="H172" s="151">
        <v>0</v>
      </c>
      <c r="I172" s="152">
        <f t="shared" si="75"/>
        <v>2.0720306766529091E-2</v>
      </c>
      <c r="J172" s="139"/>
      <c r="K172" s="153" t="s">
        <v>17</v>
      </c>
      <c r="L172" s="154">
        <v>0</v>
      </c>
      <c r="M172" s="154">
        <v>0</v>
      </c>
      <c r="N172" s="154">
        <v>2.0720306766529091E-2</v>
      </c>
      <c r="O172" s="154">
        <v>0</v>
      </c>
      <c r="P172" s="154">
        <v>0</v>
      </c>
      <c r="Q172" s="154">
        <v>0</v>
      </c>
      <c r="R172" s="155">
        <v>0</v>
      </c>
      <c r="S172" s="156">
        <f t="shared" si="76"/>
        <v>2.0720306766529091E-2</v>
      </c>
      <c r="U172" s="201" t="s">
        <v>17</v>
      </c>
      <c r="V172" s="202">
        <v>0</v>
      </c>
      <c r="W172" s="202">
        <v>0</v>
      </c>
      <c r="X172" s="202">
        <v>0</v>
      </c>
      <c r="Y172" s="202">
        <v>0</v>
      </c>
      <c r="Z172" s="202">
        <v>2.0720306766529091E-2</v>
      </c>
      <c r="AA172" s="202">
        <v>0</v>
      </c>
      <c r="AB172" s="202">
        <v>0</v>
      </c>
      <c r="AC172" s="203">
        <v>0</v>
      </c>
      <c r="AD172" s="202">
        <v>0</v>
      </c>
      <c r="AE172" s="202">
        <v>0</v>
      </c>
      <c r="AF172" s="202">
        <v>0</v>
      </c>
      <c r="AG172" s="202">
        <v>0</v>
      </c>
      <c r="AH172" s="202">
        <v>0</v>
      </c>
      <c r="AI172" s="204">
        <f t="shared" si="77"/>
        <v>2.0720306766529091E-2</v>
      </c>
      <c r="AJ172" s="131" t="str">
        <f t="shared" si="78"/>
        <v/>
      </c>
      <c r="BA172" s="131"/>
      <c r="BR172" s="131"/>
      <c r="CG172" s="131"/>
    </row>
    <row r="173" spans="1:85" ht="15">
      <c r="A173" s="157" t="s">
        <v>141</v>
      </c>
      <c r="B173" s="146">
        <v>15.929630986143309</v>
      </c>
      <c r="C173" s="146">
        <v>0</v>
      </c>
      <c r="D173" s="146">
        <v>183.36155709032994</v>
      </c>
      <c r="E173" s="146">
        <v>3.3216321617886604</v>
      </c>
      <c r="F173" s="304"/>
      <c r="G173" s="146">
        <v>0</v>
      </c>
      <c r="H173" s="158">
        <v>0</v>
      </c>
      <c r="I173" s="144">
        <f t="shared" si="75"/>
        <v>202.61282023826192</v>
      </c>
      <c r="J173" s="139"/>
      <c r="K173" s="159" t="s">
        <v>141</v>
      </c>
      <c r="L173" s="146">
        <v>15.929630986143309</v>
      </c>
      <c r="M173" s="146">
        <v>0</v>
      </c>
      <c r="N173" s="146">
        <v>183.36155709032994</v>
      </c>
      <c r="O173" s="146">
        <v>3.3216321617886604</v>
      </c>
      <c r="P173" s="146">
        <v>0</v>
      </c>
      <c r="Q173" s="146">
        <v>0</v>
      </c>
      <c r="R173" s="147">
        <v>0</v>
      </c>
      <c r="S173" s="148">
        <f t="shared" si="76"/>
        <v>202.61282023826192</v>
      </c>
      <c r="U173" s="205" t="s">
        <v>141</v>
      </c>
      <c r="V173" s="197">
        <v>15.929630986143309</v>
      </c>
      <c r="W173" s="197">
        <v>0</v>
      </c>
      <c r="X173" s="197">
        <v>0</v>
      </c>
      <c r="Y173" s="197">
        <v>0</v>
      </c>
      <c r="Z173" s="197">
        <v>145.40004666988816</v>
      </c>
      <c r="AA173" s="197">
        <v>3.3216321617886604</v>
      </c>
      <c r="AB173" s="197">
        <v>0</v>
      </c>
      <c r="AC173" s="198">
        <v>37.961510420441776</v>
      </c>
      <c r="AD173" s="197">
        <v>0</v>
      </c>
      <c r="AE173" s="197">
        <v>0</v>
      </c>
      <c r="AF173" s="197">
        <v>0</v>
      </c>
      <c r="AG173" s="197">
        <v>37.961510420441776</v>
      </c>
      <c r="AH173" s="197">
        <v>0</v>
      </c>
      <c r="AI173" s="200">
        <f t="shared" si="77"/>
        <v>202.61282023826192</v>
      </c>
      <c r="AJ173" s="131" t="str">
        <f t="shared" si="78"/>
        <v/>
      </c>
      <c r="BA173" s="131"/>
      <c r="BR173" s="131"/>
      <c r="CG173" s="131"/>
    </row>
    <row r="174" spans="1:85" ht="15">
      <c r="A174" s="149" t="s">
        <v>25</v>
      </c>
      <c r="B174" s="150">
        <v>5.0466267118016388</v>
      </c>
      <c r="C174" s="150">
        <v>0.62743583790412727</v>
      </c>
      <c r="D174" s="150">
        <v>24.660547783660416</v>
      </c>
      <c r="E174" s="150">
        <v>112.48482329477584</v>
      </c>
      <c r="F174" s="304"/>
      <c r="G174" s="150">
        <v>10.340077243451949</v>
      </c>
      <c r="H174" s="151">
        <v>0</v>
      </c>
      <c r="I174" s="152">
        <f t="shared" si="75"/>
        <v>153.15951087159397</v>
      </c>
      <c r="J174" s="139"/>
      <c r="K174" s="153" t="s">
        <v>25</v>
      </c>
      <c r="L174" s="154">
        <v>5.0466267118016388</v>
      </c>
      <c r="M174" s="154">
        <v>0.62743583790412727</v>
      </c>
      <c r="N174" s="154">
        <v>24.660547783660416</v>
      </c>
      <c r="O174" s="154">
        <v>112.48482329477584</v>
      </c>
      <c r="P174" s="154">
        <v>6.784920948830455E-3</v>
      </c>
      <c r="Q174" s="154">
        <v>10.340077243451949</v>
      </c>
      <c r="R174" s="155">
        <v>0</v>
      </c>
      <c r="S174" s="156">
        <f t="shared" si="76"/>
        <v>153.1662957925428</v>
      </c>
      <c r="U174" s="201" t="s">
        <v>25</v>
      </c>
      <c r="V174" s="202">
        <v>1.3657937444347119</v>
      </c>
      <c r="W174" s="202">
        <v>3.6808329673669267</v>
      </c>
      <c r="X174" s="202">
        <v>10.340077243451949</v>
      </c>
      <c r="Y174" s="202">
        <v>0.62743583790412727</v>
      </c>
      <c r="Z174" s="202">
        <v>24.660547783660416</v>
      </c>
      <c r="AA174" s="202">
        <v>112.47830723713901</v>
      </c>
      <c r="AB174" s="202">
        <v>6.784920948830455E-3</v>
      </c>
      <c r="AC174" s="203">
        <v>6.5160576368296719E-3</v>
      </c>
      <c r="AD174" s="202">
        <v>0</v>
      </c>
      <c r="AE174" s="202">
        <v>0</v>
      </c>
      <c r="AF174" s="202">
        <v>0</v>
      </c>
      <c r="AG174" s="202">
        <v>0</v>
      </c>
      <c r="AH174" s="202">
        <v>6.5160576368296719E-3</v>
      </c>
      <c r="AI174" s="204">
        <f t="shared" si="77"/>
        <v>153.1662957925428</v>
      </c>
      <c r="AJ174" s="131" t="str">
        <f t="shared" si="78"/>
        <v/>
      </c>
      <c r="BA174" s="131"/>
      <c r="BR174" s="131"/>
      <c r="CG174" s="131"/>
    </row>
    <row r="175" spans="1:85" ht="15">
      <c r="A175" s="157" t="s">
        <v>24</v>
      </c>
      <c r="B175" s="146">
        <v>0.27539878241398141</v>
      </c>
      <c r="C175" s="146">
        <v>0</v>
      </c>
      <c r="D175" s="146">
        <v>0</v>
      </c>
      <c r="E175" s="146">
        <v>0</v>
      </c>
      <c r="F175" s="304"/>
      <c r="G175" s="146">
        <v>0</v>
      </c>
      <c r="H175" s="158">
        <v>0</v>
      </c>
      <c r="I175" s="144">
        <f t="shared" si="75"/>
        <v>0.27539878241398141</v>
      </c>
      <c r="J175" s="139"/>
      <c r="K175" s="159" t="s">
        <v>24</v>
      </c>
      <c r="L175" s="146">
        <v>0.27539878241398141</v>
      </c>
      <c r="M175" s="146">
        <v>0</v>
      </c>
      <c r="N175" s="146">
        <v>0</v>
      </c>
      <c r="O175" s="146">
        <v>0</v>
      </c>
      <c r="P175" s="146">
        <v>0</v>
      </c>
      <c r="Q175" s="146">
        <v>0</v>
      </c>
      <c r="R175" s="147">
        <v>0</v>
      </c>
      <c r="S175" s="148">
        <f t="shared" si="76"/>
        <v>0.27539878241398141</v>
      </c>
      <c r="U175" s="205" t="s">
        <v>24</v>
      </c>
      <c r="V175" s="197">
        <v>0.27539878241398141</v>
      </c>
      <c r="W175" s="197">
        <v>0</v>
      </c>
      <c r="X175" s="197">
        <v>0</v>
      </c>
      <c r="Y175" s="197">
        <v>0</v>
      </c>
      <c r="Z175" s="197">
        <v>0</v>
      </c>
      <c r="AA175" s="197">
        <v>0</v>
      </c>
      <c r="AB175" s="197">
        <v>0</v>
      </c>
      <c r="AC175" s="198">
        <v>0</v>
      </c>
      <c r="AD175" s="197">
        <v>0</v>
      </c>
      <c r="AE175" s="197">
        <v>0</v>
      </c>
      <c r="AF175" s="197">
        <v>0</v>
      </c>
      <c r="AG175" s="197">
        <v>0</v>
      </c>
      <c r="AH175" s="197">
        <v>0</v>
      </c>
      <c r="AI175" s="200">
        <f t="shared" si="77"/>
        <v>0.27539878241398141</v>
      </c>
      <c r="AJ175" s="131" t="str">
        <f t="shared" si="78"/>
        <v/>
      </c>
      <c r="BA175" s="131"/>
      <c r="BR175" s="131"/>
      <c r="CG175" s="131"/>
    </row>
    <row r="176" spans="1:85" ht="15">
      <c r="A176" s="149" t="s">
        <v>57</v>
      </c>
      <c r="B176" s="150">
        <v>0</v>
      </c>
      <c r="C176" s="150">
        <v>0</v>
      </c>
      <c r="D176" s="150">
        <v>0</v>
      </c>
      <c r="E176" s="150">
        <v>0</v>
      </c>
      <c r="F176" s="304"/>
      <c r="G176" s="150">
        <v>0</v>
      </c>
      <c r="H176" s="151">
        <v>0</v>
      </c>
      <c r="I176" s="152">
        <f t="shared" si="75"/>
        <v>0</v>
      </c>
      <c r="J176" s="139"/>
      <c r="K176" s="153" t="s">
        <v>57</v>
      </c>
      <c r="L176" s="154">
        <v>0</v>
      </c>
      <c r="M176" s="154">
        <v>0</v>
      </c>
      <c r="N176" s="154">
        <v>0</v>
      </c>
      <c r="O176" s="154">
        <v>0</v>
      </c>
      <c r="P176" s="154">
        <v>0</v>
      </c>
      <c r="Q176" s="154">
        <v>0</v>
      </c>
      <c r="R176" s="155">
        <v>0</v>
      </c>
      <c r="S176" s="156">
        <f t="shared" si="76"/>
        <v>0</v>
      </c>
      <c r="U176" s="201" t="s">
        <v>57</v>
      </c>
      <c r="V176" s="202">
        <v>0</v>
      </c>
      <c r="W176" s="202">
        <v>0</v>
      </c>
      <c r="X176" s="202">
        <v>0</v>
      </c>
      <c r="Y176" s="202">
        <v>0</v>
      </c>
      <c r="Z176" s="202">
        <v>0</v>
      </c>
      <c r="AA176" s="202">
        <v>0</v>
      </c>
      <c r="AB176" s="202">
        <v>0</v>
      </c>
      <c r="AC176" s="203">
        <v>0</v>
      </c>
      <c r="AD176" s="202">
        <v>0</v>
      </c>
      <c r="AE176" s="202">
        <v>0</v>
      </c>
      <c r="AF176" s="202">
        <v>0</v>
      </c>
      <c r="AG176" s="202">
        <v>0</v>
      </c>
      <c r="AH176" s="202">
        <v>0</v>
      </c>
      <c r="AI176" s="204">
        <f t="shared" si="77"/>
        <v>0</v>
      </c>
      <c r="AJ176" s="131" t="str">
        <f t="shared" si="78"/>
        <v/>
      </c>
      <c r="BA176" s="131"/>
      <c r="BR176" s="131"/>
      <c r="CG176" s="131"/>
    </row>
    <row r="177" spans="1:85" ht="15">
      <c r="A177" s="157" t="s">
        <v>22</v>
      </c>
      <c r="B177" s="146">
        <v>0</v>
      </c>
      <c r="C177" s="146">
        <v>0</v>
      </c>
      <c r="D177" s="146">
        <v>0</v>
      </c>
      <c r="E177" s="146">
        <v>3.009102257230899E-2</v>
      </c>
      <c r="F177" s="304"/>
      <c r="G177" s="146">
        <v>0</v>
      </c>
      <c r="H177" s="158">
        <v>0</v>
      </c>
      <c r="I177" s="144">
        <f t="shared" si="75"/>
        <v>3.009102257230899E-2</v>
      </c>
      <c r="J177" s="139"/>
      <c r="K177" s="159" t="s">
        <v>22</v>
      </c>
      <c r="L177" s="146">
        <v>0</v>
      </c>
      <c r="M177" s="146">
        <v>0</v>
      </c>
      <c r="N177" s="146">
        <v>0</v>
      </c>
      <c r="O177" s="146">
        <v>3.009102257230899E-2</v>
      </c>
      <c r="P177" s="146">
        <v>0.2329029030677463</v>
      </c>
      <c r="Q177" s="146">
        <v>0</v>
      </c>
      <c r="R177" s="147">
        <v>0</v>
      </c>
      <c r="S177" s="148">
        <f t="shared" si="76"/>
        <v>0.2629939256400553</v>
      </c>
      <c r="U177" s="205" t="s">
        <v>22</v>
      </c>
      <c r="V177" s="197">
        <v>0</v>
      </c>
      <c r="W177" s="197">
        <v>0</v>
      </c>
      <c r="X177" s="197">
        <v>0</v>
      </c>
      <c r="Y177" s="197">
        <v>0</v>
      </c>
      <c r="Z177" s="197">
        <v>0</v>
      </c>
      <c r="AA177" s="197">
        <v>0</v>
      </c>
      <c r="AB177" s="197">
        <v>0.2329029030677463</v>
      </c>
      <c r="AC177" s="198">
        <v>3.009102257230899E-2</v>
      </c>
      <c r="AD177" s="197">
        <v>0</v>
      </c>
      <c r="AE177" s="197">
        <v>0</v>
      </c>
      <c r="AF177" s="197">
        <v>0</v>
      </c>
      <c r="AG177" s="197">
        <v>0</v>
      </c>
      <c r="AH177" s="197">
        <v>3.009102257230899E-2</v>
      </c>
      <c r="AI177" s="200">
        <f t="shared" si="77"/>
        <v>0.2629939256400553</v>
      </c>
      <c r="AJ177" s="131" t="str">
        <f t="shared" si="78"/>
        <v/>
      </c>
      <c r="BA177" s="131"/>
      <c r="BR177" s="131"/>
      <c r="CG177" s="131"/>
    </row>
    <row r="178" spans="1:85" ht="15">
      <c r="A178" s="149" t="s">
        <v>21</v>
      </c>
      <c r="B178" s="150">
        <v>0</v>
      </c>
      <c r="C178" s="150">
        <v>0</v>
      </c>
      <c r="D178" s="150">
        <v>0</v>
      </c>
      <c r="E178" s="150">
        <v>0</v>
      </c>
      <c r="F178" s="304"/>
      <c r="G178" s="150">
        <v>0</v>
      </c>
      <c r="H178" s="151">
        <v>0</v>
      </c>
      <c r="I178" s="152">
        <f t="shared" si="75"/>
        <v>0</v>
      </c>
      <c r="J178" s="139"/>
      <c r="K178" s="153" t="s">
        <v>21</v>
      </c>
      <c r="L178" s="154">
        <v>0</v>
      </c>
      <c r="M178" s="154">
        <v>0</v>
      </c>
      <c r="N178" s="154">
        <v>0</v>
      </c>
      <c r="O178" s="154">
        <v>0</v>
      </c>
      <c r="P178" s="154">
        <v>0</v>
      </c>
      <c r="Q178" s="154">
        <v>0</v>
      </c>
      <c r="R178" s="155">
        <v>0</v>
      </c>
      <c r="S178" s="156">
        <f t="shared" si="76"/>
        <v>0</v>
      </c>
      <c r="U178" s="201" t="s">
        <v>58</v>
      </c>
      <c r="V178" s="202">
        <v>0</v>
      </c>
      <c r="W178" s="202">
        <v>0</v>
      </c>
      <c r="X178" s="202">
        <v>0</v>
      </c>
      <c r="Y178" s="202">
        <v>0</v>
      </c>
      <c r="Z178" s="202">
        <v>0</v>
      </c>
      <c r="AA178" s="202">
        <v>0</v>
      </c>
      <c r="AB178" s="202">
        <v>0</v>
      </c>
      <c r="AC178" s="203">
        <v>0</v>
      </c>
      <c r="AD178" s="202">
        <v>0</v>
      </c>
      <c r="AE178" s="202">
        <v>0</v>
      </c>
      <c r="AF178" s="202">
        <v>0</v>
      </c>
      <c r="AG178" s="202">
        <v>0</v>
      </c>
      <c r="AH178" s="202">
        <v>0</v>
      </c>
      <c r="AI178" s="204">
        <f t="shared" si="77"/>
        <v>0</v>
      </c>
      <c r="AJ178" s="131" t="str">
        <f t="shared" si="78"/>
        <v/>
      </c>
      <c r="BA178" s="131"/>
      <c r="BR178" s="131"/>
      <c r="CG178" s="131"/>
    </row>
    <row r="179" spans="1:85" ht="15">
      <c r="A179" s="160" t="s">
        <v>61</v>
      </c>
      <c r="B179" s="146">
        <v>0</v>
      </c>
      <c r="C179" s="146">
        <v>0</v>
      </c>
      <c r="D179" s="146">
        <v>0</v>
      </c>
      <c r="E179" s="146">
        <v>0</v>
      </c>
      <c r="F179" s="304"/>
      <c r="G179" s="146">
        <v>0</v>
      </c>
      <c r="H179" s="158">
        <v>0</v>
      </c>
      <c r="I179" s="144">
        <f t="shared" si="75"/>
        <v>0</v>
      </c>
      <c r="J179" s="139"/>
      <c r="K179" s="161" t="s">
        <v>61</v>
      </c>
      <c r="L179" s="146">
        <v>0</v>
      </c>
      <c r="M179" s="146">
        <v>0</v>
      </c>
      <c r="N179" s="146">
        <v>0</v>
      </c>
      <c r="O179" s="146">
        <v>0</v>
      </c>
      <c r="P179" s="146">
        <v>0</v>
      </c>
      <c r="Q179" s="146">
        <v>0</v>
      </c>
      <c r="R179" s="147">
        <v>0</v>
      </c>
      <c r="S179" s="148">
        <f t="shared" si="76"/>
        <v>0</v>
      </c>
      <c r="U179" s="206" t="s">
        <v>59</v>
      </c>
      <c r="V179" s="197">
        <v>0</v>
      </c>
      <c r="W179" s="197">
        <v>0</v>
      </c>
      <c r="X179" s="197">
        <v>0</v>
      </c>
      <c r="Y179" s="197">
        <v>0</v>
      </c>
      <c r="Z179" s="197">
        <v>0</v>
      </c>
      <c r="AA179" s="197">
        <v>0</v>
      </c>
      <c r="AB179" s="197">
        <v>0</v>
      </c>
      <c r="AC179" s="198">
        <v>0</v>
      </c>
      <c r="AD179" s="199">
        <v>0</v>
      </c>
      <c r="AE179" s="199">
        <v>0</v>
      </c>
      <c r="AF179" s="199">
        <v>0</v>
      </c>
      <c r="AG179" s="199">
        <v>0</v>
      </c>
      <c r="AH179" s="199">
        <v>0</v>
      </c>
      <c r="AI179" s="200">
        <f t="shared" si="77"/>
        <v>0</v>
      </c>
      <c r="AJ179" s="131" t="str">
        <f t="shared" si="78"/>
        <v/>
      </c>
      <c r="BA179" s="131"/>
      <c r="BR179" s="131"/>
      <c r="CG179" s="131"/>
    </row>
    <row r="180" spans="1:85">
      <c r="A180" s="162" t="s">
        <v>23</v>
      </c>
      <c r="B180" s="163">
        <v>0</v>
      </c>
      <c r="C180" s="163">
        <v>0</v>
      </c>
      <c r="D180" s="163">
        <v>0</v>
      </c>
      <c r="E180" s="163">
        <v>0</v>
      </c>
      <c r="F180" s="304"/>
      <c r="G180" s="163">
        <v>0</v>
      </c>
      <c r="H180" s="164">
        <v>0</v>
      </c>
      <c r="I180" s="165">
        <f t="shared" si="75"/>
        <v>0</v>
      </c>
      <c r="J180" s="139"/>
      <c r="K180" s="166" t="s">
        <v>23</v>
      </c>
      <c r="L180" s="167">
        <v>0</v>
      </c>
      <c r="M180" s="167">
        <v>0</v>
      </c>
      <c r="N180" s="167">
        <v>0</v>
      </c>
      <c r="O180" s="167">
        <v>0</v>
      </c>
      <c r="P180" s="167">
        <v>0</v>
      </c>
      <c r="Q180" s="167">
        <v>0</v>
      </c>
      <c r="R180" s="168">
        <v>0</v>
      </c>
      <c r="S180" s="169">
        <f t="shared" si="76"/>
        <v>0</v>
      </c>
      <c r="U180" s="207" t="s">
        <v>62</v>
      </c>
      <c r="V180" s="208">
        <v>0</v>
      </c>
      <c r="W180" s="208">
        <v>0</v>
      </c>
      <c r="X180" s="208">
        <v>0</v>
      </c>
      <c r="Y180" s="208">
        <v>0</v>
      </c>
      <c r="Z180" s="208">
        <v>0</v>
      </c>
      <c r="AA180" s="208">
        <v>0</v>
      </c>
      <c r="AB180" s="208">
        <v>0</v>
      </c>
      <c r="AC180" s="208">
        <v>0</v>
      </c>
      <c r="AD180" s="208">
        <v>0</v>
      </c>
      <c r="AE180" s="208">
        <v>0</v>
      </c>
      <c r="AF180" s="208">
        <v>0</v>
      </c>
      <c r="AG180" s="208">
        <v>0</v>
      </c>
      <c r="AH180" s="92">
        <v>0</v>
      </c>
      <c r="AI180" s="209">
        <f t="shared" si="77"/>
        <v>0</v>
      </c>
      <c r="AJ180" s="131" t="str">
        <f t="shared" si="78"/>
        <v/>
      </c>
      <c r="BA180" s="131"/>
      <c r="BR180" s="131"/>
      <c r="CG180" s="131"/>
    </row>
    <row r="181" spans="1:85">
      <c r="A181" s="170" t="s">
        <v>19</v>
      </c>
      <c r="B181" s="171">
        <v>0</v>
      </c>
      <c r="C181" s="171">
        <v>0</v>
      </c>
      <c r="D181" s="171">
        <v>0</v>
      </c>
      <c r="E181" s="171">
        <v>0</v>
      </c>
      <c r="F181" s="304"/>
      <c r="G181" s="171">
        <v>0</v>
      </c>
      <c r="H181" s="172">
        <v>0</v>
      </c>
      <c r="I181" s="173">
        <f t="shared" si="75"/>
        <v>0</v>
      </c>
      <c r="J181" s="139"/>
      <c r="K181" s="174" t="s">
        <v>19</v>
      </c>
      <c r="L181" s="171">
        <v>0</v>
      </c>
      <c r="M181" s="171">
        <v>0</v>
      </c>
      <c r="N181" s="171">
        <v>0</v>
      </c>
      <c r="O181" s="171">
        <v>0</v>
      </c>
      <c r="P181" s="171">
        <v>0</v>
      </c>
      <c r="Q181" s="171">
        <v>0</v>
      </c>
      <c r="R181" s="175">
        <v>0</v>
      </c>
      <c r="S181" s="176">
        <f t="shared" si="76"/>
        <v>0</v>
      </c>
      <c r="U181" s="210" t="s">
        <v>19</v>
      </c>
      <c r="V181" s="211">
        <v>0</v>
      </c>
      <c r="W181" s="211">
        <v>0</v>
      </c>
      <c r="X181" s="211">
        <v>0</v>
      </c>
      <c r="Y181" s="211">
        <v>0</v>
      </c>
      <c r="Z181" s="211">
        <v>0</v>
      </c>
      <c r="AA181" s="211">
        <v>0</v>
      </c>
      <c r="AB181" s="211">
        <v>0</v>
      </c>
      <c r="AC181" s="211">
        <v>0</v>
      </c>
      <c r="AD181" s="212">
        <v>0</v>
      </c>
      <c r="AE181" s="212">
        <v>0</v>
      </c>
      <c r="AF181" s="212">
        <v>0</v>
      </c>
      <c r="AG181" s="212">
        <v>0</v>
      </c>
      <c r="AH181" s="212">
        <v>0</v>
      </c>
      <c r="AI181" s="213">
        <f t="shared" si="77"/>
        <v>0</v>
      </c>
      <c r="AJ181" s="131" t="str">
        <f t="shared" si="78"/>
        <v/>
      </c>
      <c r="BA181" s="131"/>
      <c r="BR181" s="131"/>
      <c r="CG181" s="131"/>
    </row>
    <row r="182" spans="1:85">
      <c r="A182" s="162" t="s">
        <v>20</v>
      </c>
      <c r="B182" s="163">
        <v>0</v>
      </c>
      <c r="C182" s="163">
        <v>0</v>
      </c>
      <c r="D182" s="163">
        <v>0</v>
      </c>
      <c r="E182" s="163">
        <v>0</v>
      </c>
      <c r="F182" s="304"/>
      <c r="G182" s="163">
        <v>0</v>
      </c>
      <c r="H182" s="164">
        <v>0</v>
      </c>
      <c r="I182" s="165">
        <f t="shared" si="75"/>
        <v>0</v>
      </c>
      <c r="J182" s="139"/>
      <c r="K182" s="166" t="s">
        <v>20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8">
        <v>0</v>
      </c>
      <c r="S182" s="169">
        <f t="shared" si="76"/>
        <v>0</v>
      </c>
      <c r="U182" s="207" t="s">
        <v>20</v>
      </c>
      <c r="V182" s="208">
        <v>0</v>
      </c>
      <c r="W182" s="208">
        <v>0</v>
      </c>
      <c r="X182" s="208">
        <v>0</v>
      </c>
      <c r="Y182" s="208">
        <v>0</v>
      </c>
      <c r="Z182" s="208">
        <v>0</v>
      </c>
      <c r="AA182" s="208">
        <v>0</v>
      </c>
      <c r="AB182" s="208">
        <v>0</v>
      </c>
      <c r="AC182" s="208">
        <v>0</v>
      </c>
      <c r="AD182" s="208">
        <v>0</v>
      </c>
      <c r="AE182" s="208">
        <v>0</v>
      </c>
      <c r="AF182" s="208">
        <v>0</v>
      </c>
      <c r="AG182" s="208">
        <v>0</v>
      </c>
      <c r="AH182" s="92">
        <v>0</v>
      </c>
      <c r="AI182" s="209">
        <f t="shared" si="77"/>
        <v>0</v>
      </c>
      <c r="AJ182" s="131" t="str">
        <f t="shared" si="78"/>
        <v/>
      </c>
      <c r="BA182" s="131"/>
      <c r="BR182" s="131"/>
      <c r="CG182" s="131"/>
    </row>
    <row r="183" spans="1:85" ht="15" thickBot="1">
      <c r="A183" s="177" t="s">
        <v>11</v>
      </c>
      <c r="B183" s="178">
        <v>0</v>
      </c>
      <c r="C183" s="178">
        <v>0</v>
      </c>
      <c r="D183" s="178">
        <v>0</v>
      </c>
      <c r="E183" s="178">
        <v>0</v>
      </c>
      <c r="F183" s="305"/>
      <c r="G183" s="178">
        <v>0</v>
      </c>
      <c r="H183" s="179">
        <v>0</v>
      </c>
      <c r="I183" s="180">
        <f t="shared" si="75"/>
        <v>0</v>
      </c>
      <c r="J183" s="139"/>
      <c r="K183" s="181" t="s">
        <v>11</v>
      </c>
      <c r="L183" s="178">
        <v>0</v>
      </c>
      <c r="M183" s="178">
        <v>0</v>
      </c>
      <c r="N183" s="178">
        <v>0</v>
      </c>
      <c r="O183" s="178">
        <v>0</v>
      </c>
      <c r="P183" s="178">
        <v>0</v>
      </c>
      <c r="Q183" s="178">
        <v>0</v>
      </c>
      <c r="R183" s="182">
        <v>0</v>
      </c>
      <c r="S183" s="183">
        <f t="shared" si="76"/>
        <v>0</v>
      </c>
      <c r="U183" s="210" t="s">
        <v>11</v>
      </c>
      <c r="V183" s="211">
        <v>0</v>
      </c>
      <c r="W183" s="211">
        <v>0</v>
      </c>
      <c r="X183" s="211">
        <v>0</v>
      </c>
      <c r="Y183" s="211">
        <v>0</v>
      </c>
      <c r="Z183" s="211">
        <v>0</v>
      </c>
      <c r="AA183" s="211">
        <v>0</v>
      </c>
      <c r="AB183" s="211">
        <v>0</v>
      </c>
      <c r="AC183" s="211">
        <v>0</v>
      </c>
      <c r="AD183" s="212">
        <v>0</v>
      </c>
      <c r="AE183" s="212">
        <v>0</v>
      </c>
      <c r="AF183" s="212">
        <v>0</v>
      </c>
      <c r="AG183" s="212">
        <v>0</v>
      </c>
      <c r="AH183" s="212">
        <v>0</v>
      </c>
      <c r="AI183" s="213">
        <f t="shared" si="77"/>
        <v>0</v>
      </c>
      <c r="AJ183" s="131" t="str">
        <f t="shared" si="78"/>
        <v/>
      </c>
      <c r="BA183" s="131"/>
      <c r="BR183" s="131"/>
      <c r="CG183" s="131"/>
    </row>
    <row r="184" spans="1:85" ht="15">
      <c r="A184" s="184" t="s">
        <v>26</v>
      </c>
      <c r="B184" s="185">
        <f>SUM(B163:B179)</f>
        <v>21.44135177544878</v>
      </c>
      <c r="C184" s="185">
        <f t="shared" ref="C184:I184" si="79">SUM(C163:C179)</f>
        <v>0.62743583790412727</v>
      </c>
      <c r="D184" s="185">
        <f t="shared" si="79"/>
        <v>209.24211710027816</v>
      </c>
      <c r="E184" s="185">
        <f t="shared" si="79"/>
        <v>115.86403891695191</v>
      </c>
      <c r="F184" s="185">
        <f t="shared" si="79"/>
        <v>0</v>
      </c>
      <c r="G184" s="185">
        <f t="shared" si="79"/>
        <v>10.340077243451949</v>
      </c>
      <c r="H184" s="187">
        <f t="shared" si="79"/>
        <v>0</v>
      </c>
      <c r="I184" s="144">
        <f t="shared" si="79"/>
        <v>357.51502087403497</v>
      </c>
      <c r="J184" s="139"/>
      <c r="K184" s="186" t="s">
        <v>26</v>
      </c>
      <c r="L184" s="185">
        <f>SUM(L163:L179)</f>
        <v>21.44135177544878</v>
      </c>
      <c r="M184" s="185">
        <f t="shared" ref="M184:S184" si="80">SUM(M163:M179)</f>
        <v>0.62743583790412727</v>
      </c>
      <c r="N184" s="185">
        <f t="shared" si="80"/>
        <v>209.24211710027816</v>
      </c>
      <c r="O184" s="185">
        <f t="shared" si="80"/>
        <v>115.86403891695191</v>
      </c>
      <c r="P184" s="185">
        <f t="shared" si="80"/>
        <v>4.260608457342153</v>
      </c>
      <c r="Q184" s="185">
        <f t="shared" si="80"/>
        <v>10.340077243451949</v>
      </c>
      <c r="R184" s="187">
        <f t="shared" si="80"/>
        <v>0</v>
      </c>
      <c r="S184" s="188">
        <f t="shared" si="80"/>
        <v>361.77562933137705</v>
      </c>
      <c r="T184" s="131" t="str">
        <f>IF(ABS(S184-AI184)&gt;0.01,S184-AI184,"")</f>
        <v/>
      </c>
      <c r="U184" s="214" t="s">
        <v>60</v>
      </c>
      <c r="V184" s="215">
        <f>SUM(V163:V179)</f>
        <v>17.760518808081851</v>
      </c>
      <c r="W184" s="215">
        <f t="shared" ref="W184:AH184" si="81">SUM(W163:W179)</f>
        <v>3.6808329673669267</v>
      </c>
      <c r="X184" s="215">
        <f t="shared" si="81"/>
        <v>10.340077243451949</v>
      </c>
      <c r="Y184" s="215">
        <f t="shared" si="81"/>
        <v>0.62743583790412727</v>
      </c>
      <c r="Z184" s="215">
        <f t="shared" si="81"/>
        <v>171.28060667983638</v>
      </c>
      <c r="AA184" s="215">
        <f t="shared" si="81"/>
        <v>115.80012770329627</v>
      </c>
      <c r="AB184" s="215">
        <f t="shared" si="81"/>
        <v>4.260608457342153</v>
      </c>
      <c r="AC184" s="215">
        <f t="shared" si="81"/>
        <v>38.02542163409742</v>
      </c>
      <c r="AD184" s="216">
        <f t="shared" si="81"/>
        <v>0</v>
      </c>
      <c r="AE184" s="216">
        <f t="shared" si="81"/>
        <v>0</v>
      </c>
      <c r="AF184" s="216">
        <f t="shared" si="81"/>
        <v>0</v>
      </c>
      <c r="AG184" s="216">
        <f t="shared" si="81"/>
        <v>37.961510420441776</v>
      </c>
      <c r="AH184" s="216">
        <f t="shared" si="81"/>
        <v>6.3911213655645588E-2</v>
      </c>
      <c r="AI184" s="217">
        <f>SUM(V184:AC184)</f>
        <v>361.77562933137705</v>
      </c>
      <c r="AJ184" s="131" t="str">
        <f t="shared" si="78"/>
        <v/>
      </c>
      <c r="BA184" s="131"/>
      <c r="BR184" s="131"/>
      <c r="CG184" s="131"/>
    </row>
    <row r="185" spans="1:85" s="2" customFormat="1" ht="15" thickBot="1">
      <c r="A185" s="15" t="s">
        <v>100</v>
      </c>
      <c r="B185" s="100">
        <f>IF($I184=0,"-",B184/$I184)</f>
        <v>5.997328929853081E-2</v>
      </c>
      <c r="C185" s="100">
        <f t="shared" ref="C185:H185" si="82">IF($I184=0,"-",C184/$I184)</f>
        <v>1.7549915423698934E-3</v>
      </c>
      <c r="D185" s="100">
        <f t="shared" si="82"/>
        <v>0.58526804437120827</v>
      </c>
      <c r="E185" s="100">
        <f t="shared" si="82"/>
        <v>0.32408159700169592</v>
      </c>
      <c r="F185" s="100">
        <f t="shared" si="82"/>
        <v>0</v>
      </c>
      <c r="G185" s="100">
        <f t="shared" si="82"/>
        <v>2.8922077786194947E-2</v>
      </c>
      <c r="H185" s="101">
        <f t="shared" si="82"/>
        <v>0</v>
      </c>
      <c r="I185" s="102">
        <f>SUM(B185:H185)</f>
        <v>0.99999999999999978</v>
      </c>
      <c r="J185" s="131"/>
      <c r="K185" s="27" t="s">
        <v>100</v>
      </c>
      <c r="L185" s="76">
        <f t="shared" ref="L185:R185" si="83">IF($S184=0,"-",L184/$S184)</f>
        <v>5.9266987704716452E-2</v>
      </c>
      <c r="M185" s="76">
        <f t="shared" si="83"/>
        <v>1.7343231191767547E-3</v>
      </c>
      <c r="N185" s="76">
        <f t="shared" si="83"/>
        <v>0.57837538003041611</v>
      </c>
      <c r="O185" s="76">
        <f t="shared" si="83"/>
        <v>0.32026490875321917</v>
      </c>
      <c r="P185" s="76">
        <f t="shared" si="83"/>
        <v>1.1776936067298073E-2</v>
      </c>
      <c r="Q185" s="76">
        <f t="shared" si="83"/>
        <v>2.8581464325173514E-2</v>
      </c>
      <c r="R185" s="77">
        <f t="shared" si="83"/>
        <v>0</v>
      </c>
      <c r="S185" s="78">
        <f>SUM(L185:R185)</f>
        <v>1.0000000000000002</v>
      </c>
      <c r="U185" s="36" t="s">
        <v>100</v>
      </c>
      <c r="V185" s="103">
        <f>+V184/$AI184</f>
        <v>4.9092634683287853E-2</v>
      </c>
      <c r="W185" s="103">
        <f t="shared" ref="W185:AH185" si="84">+W184/$AI184</f>
        <v>1.0174353021428592E-2</v>
      </c>
      <c r="X185" s="103">
        <f t="shared" si="84"/>
        <v>2.8581464325173514E-2</v>
      </c>
      <c r="Y185" s="103">
        <f t="shared" si="84"/>
        <v>1.7343231191767547E-3</v>
      </c>
      <c r="Z185" s="103">
        <f t="shared" si="84"/>
        <v>0.47344429196735033</v>
      </c>
      <c r="AA185" s="103">
        <f t="shared" si="84"/>
        <v>0.32008824894400606</v>
      </c>
      <c r="AB185" s="103">
        <f t="shared" si="84"/>
        <v>1.1776936067298073E-2</v>
      </c>
      <c r="AC185" s="103">
        <f t="shared" si="84"/>
        <v>0.10510774787227894</v>
      </c>
      <c r="AD185" s="103">
        <f t="shared" si="84"/>
        <v>0</v>
      </c>
      <c r="AE185" s="103">
        <f t="shared" si="84"/>
        <v>0</v>
      </c>
      <c r="AF185" s="103">
        <f t="shared" si="84"/>
        <v>0</v>
      </c>
      <c r="AG185" s="103">
        <f t="shared" si="84"/>
        <v>0.10493108806306581</v>
      </c>
      <c r="AH185" s="103">
        <f t="shared" si="84"/>
        <v>1.7665980921314239E-4</v>
      </c>
      <c r="AI185" s="104">
        <f>SUM(V185:AC185)</f>
        <v>1</v>
      </c>
      <c r="AJ185" s="2" t="str">
        <f t="shared" si="78"/>
        <v/>
      </c>
    </row>
    <row r="186" spans="1:85" ht="15" thickBot="1">
      <c r="A186" s="218"/>
      <c r="B186" s="218"/>
      <c r="C186" s="218"/>
      <c r="D186" s="218"/>
      <c r="E186" s="218"/>
      <c r="F186" s="218"/>
      <c r="G186" s="218"/>
      <c r="H186" s="218"/>
      <c r="I186" s="218"/>
      <c r="K186" s="218"/>
      <c r="L186" s="218"/>
      <c r="M186" s="218"/>
      <c r="N186" s="218"/>
      <c r="O186" s="218"/>
      <c r="P186" s="218"/>
      <c r="Q186" s="218"/>
      <c r="R186" s="218"/>
      <c r="S186" s="218"/>
      <c r="AI186" s="139"/>
      <c r="BA186" s="131"/>
      <c r="BR186" s="131"/>
      <c r="CG186" s="131"/>
    </row>
    <row r="187" spans="1:85" ht="28.5">
      <c r="A187" s="328" t="s">
        <v>32</v>
      </c>
      <c r="B187" s="135" t="s">
        <v>0</v>
      </c>
      <c r="C187" s="135" t="s">
        <v>1</v>
      </c>
      <c r="D187" s="135" t="s">
        <v>2</v>
      </c>
      <c r="E187" s="135" t="s">
        <v>3</v>
      </c>
      <c r="F187" s="135" t="s">
        <v>27</v>
      </c>
      <c r="G187" s="135" t="s">
        <v>4</v>
      </c>
      <c r="H187" s="135" t="s">
        <v>5</v>
      </c>
      <c r="I187" s="136" t="s">
        <v>6</v>
      </c>
      <c r="K187" s="330" t="s">
        <v>32</v>
      </c>
      <c r="L187" s="137" t="s">
        <v>0</v>
      </c>
      <c r="M187" s="137" t="s">
        <v>1</v>
      </c>
      <c r="N187" s="137" t="s">
        <v>2</v>
      </c>
      <c r="O187" s="137" t="s">
        <v>3</v>
      </c>
      <c r="P187" s="137" t="s">
        <v>27</v>
      </c>
      <c r="Q187" s="137" t="s">
        <v>4</v>
      </c>
      <c r="R187" s="137" t="s">
        <v>5</v>
      </c>
      <c r="S187" s="138" t="s">
        <v>6</v>
      </c>
      <c r="U187" s="332" t="s">
        <v>32</v>
      </c>
      <c r="V187" s="190" t="s">
        <v>69</v>
      </c>
      <c r="W187" s="190" t="s">
        <v>70</v>
      </c>
      <c r="X187" s="190" t="s">
        <v>4</v>
      </c>
      <c r="Y187" s="190" t="s">
        <v>1</v>
      </c>
      <c r="Z187" s="190" t="s">
        <v>2</v>
      </c>
      <c r="AA187" s="190" t="s">
        <v>3</v>
      </c>
      <c r="AB187" s="190" t="s">
        <v>52</v>
      </c>
      <c r="AC187" s="190" t="s">
        <v>64</v>
      </c>
      <c r="AD187" s="191" t="s">
        <v>72</v>
      </c>
      <c r="AE187" s="191" t="s">
        <v>79</v>
      </c>
      <c r="AF187" s="191" t="s">
        <v>73</v>
      </c>
      <c r="AG187" s="191" t="s">
        <v>80</v>
      </c>
      <c r="AH187" s="191" t="s">
        <v>81</v>
      </c>
      <c r="AI187" s="192" t="s">
        <v>60</v>
      </c>
      <c r="BA187" s="131"/>
      <c r="BR187" s="131"/>
      <c r="CG187" s="131"/>
    </row>
    <row r="188" spans="1:85" ht="15">
      <c r="A188" s="329" t="s">
        <v>32</v>
      </c>
      <c r="B188" s="294" t="s">
        <v>109</v>
      </c>
      <c r="C188" s="295"/>
      <c r="D188" s="295"/>
      <c r="E188" s="295"/>
      <c r="F188" s="295"/>
      <c r="G188" s="295"/>
      <c r="H188" s="295"/>
      <c r="I188" s="296"/>
      <c r="K188" s="331" t="s">
        <v>32</v>
      </c>
      <c r="L188" s="297" t="s">
        <v>109</v>
      </c>
      <c r="M188" s="298"/>
      <c r="N188" s="298"/>
      <c r="O188" s="298"/>
      <c r="P188" s="298"/>
      <c r="Q188" s="298"/>
      <c r="R188" s="298"/>
      <c r="S188" s="299"/>
      <c r="U188" s="333" t="s">
        <v>32</v>
      </c>
      <c r="V188" s="326" t="s">
        <v>109</v>
      </c>
      <c r="W188" s="326"/>
      <c r="X188" s="326"/>
      <c r="Y188" s="326"/>
      <c r="Z188" s="326"/>
      <c r="AA188" s="326"/>
      <c r="AB188" s="326"/>
      <c r="AC188" s="326"/>
      <c r="AD188" s="326"/>
      <c r="AE188" s="326"/>
      <c r="AF188" s="326"/>
      <c r="AG188" s="326"/>
      <c r="AH188" s="326"/>
      <c r="AI188" s="327"/>
      <c r="BA188" s="131"/>
      <c r="BR188" s="131"/>
      <c r="CG188" s="131"/>
    </row>
    <row r="189" spans="1:85" ht="15">
      <c r="A189" s="141" t="s">
        <v>7</v>
      </c>
      <c r="B189" s="142">
        <v>0</v>
      </c>
      <c r="C189" s="142">
        <v>0</v>
      </c>
      <c r="D189" s="142">
        <v>0</v>
      </c>
      <c r="E189" s="142">
        <v>0</v>
      </c>
      <c r="F189" s="303"/>
      <c r="G189" s="142">
        <v>0</v>
      </c>
      <c r="H189" s="143">
        <v>0</v>
      </c>
      <c r="I189" s="144">
        <f>SUM(B189:H189)</f>
        <v>0</v>
      </c>
      <c r="J189" s="139"/>
      <c r="K189" s="193" t="s">
        <v>7</v>
      </c>
      <c r="L189" s="142">
        <v>0</v>
      </c>
      <c r="M189" s="142">
        <v>0</v>
      </c>
      <c r="N189" s="142">
        <v>0</v>
      </c>
      <c r="O189" s="142">
        <v>0</v>
      </c>
      <c r="P189" s="142">
        <v>0</v>
      </c>
      <c r="Q189" s="142">
        <v>0</v>
      </c>
      <c r="R189" s="194">
        <v>0</v>
      </c>
      <c r="S189" s="195">
        <f>SUM(L189:R189)</f>
        <v>0</v>
      </c>
      <c r="U189" s="196" t="s">
        <v>7</v>
      </c>
      <c r="V189" s="197">
        <v>0</v>
      </c>
      <c r="W189" s="197">
        <v>0</v>
      </c>
      <c r="X189" s="197">
        <v>0</v>
      </c>
      <c r="Y189" s="197">
        <v>0</v>
      </c>
      <c r="Z189" s="197">
        <v>0</v>
      </c>
      <c r="AA189" s="197">
        <v>0</v>
      </c>
      <c r="AB189" s="197">
        <v>0</v>
      </c>
      <c r="AC189" s="198">
        <v>0</v>
      </c>
      <c r="AD189" s="199">
        <v>0</v>
      </c>
      <c r="AE189" s="199">
        <v>0</v>
      </c>
      <c r="AF189" s="199">
        <v>0</v>
      </c>
      <c r="AG189" s="199">
        <v>0</v>
      </c>
      <c r="AH189" s="199">
        <v>0</v>
      </c>
      <c r="AI189" s="200">
        <f>SUM(V189:AC189)</f>
        <v>0</v>
      </c>
      <c r="AJ189" s="131" t="str">
        <f>IF(ABS(S189-AI189)&gt;0.001,S189-AI189,"")</f>
        <v/>
      </c>
      <c r="BA189" s="131"/>
      <c r="BR189" s="131"/>
      <c r="CG189" s="131"/>
    </row>
    <row r="190" spans="1:85" ht="15">
      <c r="A190" s="149" t="s">
        <v>8</v>
      </c>
      <c r="B190" s="150">
        <v>0</v>
      </c>
      <c r="C190" s="150">
        <v>0</v>
      </c>
      <c r="D190" s="150">
        <v>0</v>
      </c>
      <c r="E190" s="150">
        <v>0</v>
      </c>
      <c r="F190" s="304"/>
      <c r="G190" s="150">
        <v>0</v>
      </c>
      <c r="H190" s="151">
        <v>0</v>
      </c>
      <c r="I190" s="152">
        <f t="shared" ref="I190:I209" si="85">SUM(B190:H190)</f>
        <v>0</v>
      </c>
      <c r="J190" s="139"/>
      <c r="K190" s="153" t="s">
        <v>8</v>
      </c>
      <c r="L190" s="154">
        <v>0</v>
      </c>
      <c r="M190" s="154">
        <v>0</v>
      </c>
      <c r="N190" s="154">
        <v>0</v>
      </c>
      <c r="O190" s="154">
        <v>0</v>
      </c>
      <c r="P190" s="154">
        <v>0</v>
      </c>
      <c r="Q190" s="154">
        <v>0</v>
      </c>
      <c r="R190" s="155">
        <v>0</v>
      </c>
      <c r="S190" s="156">
        <f t="shared" ref="S190:S209" si="86">SUM(L190:R190)</f>
        <v>0</v>
      </c>
      <c r="U190" s="201" t="s">
        <v>8</v>
      </c>
      <c r="V190" s="202">
        <v>0</v>
      </c>
      <c r="W190" s="202">
        <v>0</v>
      </c>
      <c r="X190" s="202">
        <v>0</v>
      </c>
      <c r="Y190" s="202">
        <v>0</v>
      </c>
      <c r="Z190" s="202">
        <v>0</v>
      </c>
      <c r="AA190" s="202">
        <v>0</v>
      </c>
      <c r="AB190" s="202">
        <v>0</v>
      </c>
      <c r="AC190" s="203">
        <v>0</v>
      </c>
      <c r="AD190" s="202">
        <v>0</v>
      </c>
      <c r="AE190" s="202">
        <v>0</v>
      </c>
      <c r="AF190" s="202">
        <v>0</v>
      </c>
      <c r="AG190" s="202">
        <v>0</v>
      </c>
      <c r="AH190" s="202">
        <v>0</v>
      </c>
      <c r="AI190" s="204">
        <f t="shared" ref="AI190:AI209" si="87">SUM(V190:AC190)</f>
        <v>0</v>
      </c>
      <c r="AJ190" s="131" t="str">
        <f t="shared" ref="AJ190:AJ211" si="88">IF(ABS(S190-AI190)&gt;0.001,S190-AI190,"")</f>
        <v/>
      </c>
      <c r="BA190" s="131"/>
      <c r="BR190" s="131"/>
      <c r="CG190" s="131"/>
    </row>
    <row r="191" spans="1:85" ht="15">
      <c r="A191" s="157" t="s">
        <v>10</v>
      </c>
      <c r="B191" s="146">
        <v>0</v>
      </c>
      <c r="C191" s="146">
        <v>0</v>
      </c>
      <c r="D191" s="146">
        <v>4.9335295249656099E-3</v>
      </c>
      <c r="E191" s="146">
        <v>0</v>
      </c>
      <c r="F191" s="304"/>
      <c r="G191" s="146">
        <v>0</v>
      </c>
      <c r="H191" s="158">
        <v>0</v>
      </c>
      <c r="I191" s="144">
        <f t="shared" si="85"/>
        <v>4.9335295249656099E-3</v>
      </c>
      <c r="J191" s="139"/>
      <c r="K191" s="159" t="s">
        <v>10</v>
      </c>
      <c r="L191" s="146">
        <v>0</v>
      </c>
      <c r="M191" s="146">
        <v>0</v>
      </c>
      <c r="N191" s="146">
        <v>4.9335295249656099E-3</v>
      </c>
      <c r="O191" s="146">
        <v>0</v>
      </c>
      <c r="P191" s="146">
        <v>0</v>
      </c>
      <c r="Q191" s="146">
        <v>0</v>
      </c>
      <c r="R191" s="147">
        <v>0</v>
      </c>
      <c r="S191" s="148">
        <f t="shared" si="86"/>
        <v>4.9335295249656099E-3</v>
      </c>
      <c r="U191" s="205" t="s">
        <v>10</v>
      </c>
      <c r="V191" s="197">
        <v>0</v>
      </c>
      <c r="W191" s="197">
        <v>0</v>
      </c>
      <c r="X191" s="197">
        <v>0</v>
      </c>
      <c r="Y191" s="197">
        <v>0</v>
      </c>
      <c r="Z191" s="197">
        <v>4.9335295249656099E-3</v>
      </c>
      <c r="AA191" s="197">
        <v>0</v>
      </c>
      <c r="AB191" s="197">
        <v>0</v>
      </c>
      <c r="AC191" s="198">
        <v>0</v>
      </c>
      <c r="AD191" s="199">
        <v>0</v>
      </c>
      <c r="AE191" s="199">
        <v>0</v>
      </c>
      <c r="AF191" s="199">
        <v>0</v>
      </c>
      <c r="AG191" s="199">
        <v>0</v>
      </c>
      <c r="AH191" s="199">
        <v>0</v>
      </c>
      <c r="AI191" s="200">
        <f t="shared" si="87"/>
        <v>4.9335295249656099E-3</v>
      </c>
      <c r="AJ191" s="131" t="str">
        <f t="shared" si="88"/>
        <v/>
      </c>
      <c r="BA191" s="131"/>
      <c r="BR191" s="131"/>
      <c r="CG191" s="131"/>
    </row>
    <row r="192" spans="1:85" ht="15">
      <c r="A192" s="149" t="s">
        <v>53</v>
      </c>
      <c r="B192" s="150">
        <v>0</v>
      </c>
      <c r="C192" s="150">
        <v>0</v>
      </c>
      <c r="D192" s="150">
        <v>0</v>
      </c>
      <c r="E192" s="150">
        <v>0</v>
      </c>
      <c r="F192" s="304"/>
      <c r="G192" s="150">
        <v>0</v>
      </c>
      <c r="H192" s="151">
        <v>0</v>
      </c>
      <c r="I192" s="152">
        <f t="shared" si="85"/>
        <v>0</v>
      </c>
      <c r="J192" s="139"/>
      <c r="K192" s="153" t="s">
        <v>53</v>
      </c>
      <c r="L192" s="154">
        <v>0</v>
      </c>
      <c r="M192" s="154">
        <v>0</v>
      </c>
      <c r="N192" s="154">
        <v>0</v>
      </c>
      <c r="O192" s="154">
        <v>0</v>
      </c>
      <c r="P192" s="154">
        <v>0</v>
      </c>
      <c r="Q192" s="154">
        <v>0</v>
      </c>
      <c r="R192" s="155">
        <v>0</v>
      </c>
      <c r="S192" s="156">
        <f t="shared" si="86"/>
        <v>0</v>
      </c>
      <c r="U192" s="201" t="s">
        <v>53</v>
      </c>
      <c r="V192" s="202">
        <v>0</v>
      </c>
      <c r="W192" s="202">
        <v>0</v>
      </c>
      <c r="X192" s="202">
        <v>0</v>
      </c>
      <c r="Y192" s="202">
        <v>0</v>
      </c>
      <c r="Z192" s="202">
        <v>0</v>
      </c>
      <c r="AA192" s="202">
        <v>0</v>
      </c>
      <c r="AB192" s="202">
        <v>0</v>
      </c>
      <c r="AC192" s="203">
        <v>0</v>
      </c>
      <c r="AD192" s="202">
        <v>0</v>
      </c>
      <c r="AE192" s="202">
        <v>0</v>
      </c>
      <c r="AF192" s="202">
        <v>0</v>
      </c>
      <c r="AG192" s="202">
        <v>0</v>
      </c>
      <c r="AH192" s="202">
        <v>0</v>
      </c>
      <c r="AI192" s="204">
        <f t="shared" si="87"/>
        <v>0</v>
      </c>
      <c r="AJ192" s="131" t="str">
        <f t="shared" si="88"/>
        <v/>
      </c>
      <c r="BA192" s="131"/>
      <c r="BR192" s="131"/>
      <c r="CG192" s="131"/>
    </row>
    <row r="193" spans="1:85" ht="15">
      <c r="A193" s="157" t="s">
        <v>16</v>
      </c>
      <c r="B193" s="146">
        <v>0.11313230297196611</v>
      </c>
      <c r="C193" s="146">
        <v>4.227478301918295E-2</v>
      </c>
      <c r="D193" s="146">
        <v>14.825933957321158</v>
      </c>
      <c r="E193" s="146">
        <v>0</v>
      </c>
      <c r="F193" s="304"/>
      <c r="G193" s="146">
        <v>0</v>
      </c>
      <c r="H193" s="158">
        <v>0</v>
      </c>
      <c r="I193" s="144">
        <f t="shared" si="85"/>
        <v>14.981341043312307</v>
      </c>
      <c r="J193" s="139"/>
      <c r="K193" s="159" t="s">
        <v>16</v>
      </c>
      <c r="L193" s="146">
        <v>0.11313230297196611</v>
      </c>
      <c r="M193" s="146">
        <v>4.227478301918295E-2</v>
      </c>
      <c r="N193" s="146">
        <v>14.825933957321158</v>
      </c>
      <c r="O193" s="146">
        <v>0</v>
      </c>
      <c r="P193" s="146">
        <v>0</v>
      </c>
      <c r="Q193" s="146">
        <v>0</v>
      </c>
      <c r="R193" s="147">
        <v>0</v>
      </c>
      <c r="S193" s="148">
        <f t="shared" si="86"/>
        <v>14.981341043312307</v>
      </c>
      <c r="U193" s="205" t="s">
        <v>16</v>
      </c>
      <c r="V193" s="197">
        <v>0.11313230297196611</v>
      </c>
      <c r="W193" s="197">
        <v>0</v>
      </c>
      <c r="X193" s="197">
        <v>0</v>
      </c>
      <c r="Y193" s="197">
        <v>4.227478301918295E-2</v>
      </c>
      <c r="Z193" s="197">
        <v>14.619049589812137</v>
      </c>
      <c r="AA193" s="197">
        <v>0</v>
      </c>
      <c r="AB193" s="197">
        <v>0</v>
      </c>
      <c r="AC193" s="198">
        <v>0.20688436750902034</v>
      </c>
      <c r="AD193" s="199">
        <v>0</v>
      </c>
      <c r="AE193" s="199">
        <v>0</v>
      </c>
      <c r="AF193" s="199">
        <v>0</v>
      </c>
      <c r="AG193" s="199">
        <v>0.20688436750902034</v>
      </c>
      <c r="AH193" s="199">
        <v>0</v>
      </c>
      <c r="AI193" s="200">
        <f t="shared" si="87"/>
        <v>14.981341043312307</v>
      </c>
      <c r="AJ193" s="131" t="str">
        <f t="shared" si="88"/>
        <v/>
      </c>
      <c r="BA193" s="131"/>
      <c r="BR193" s="131"/>
      <c r="CG193" s="131"/>
    </row>
    <row r="194" spans="1:85" ht="15">
      <c r="A194" s="149" t="s">
        <v>15</v>
      </c>
      <c r="B194" s="150">
        <v>0.34744893570366792</v>
      </c>
      <c r="C194" s="150">
        <v>0</v>
      </c>
      <c r="D194" s="150">
        <v>0.54292837321389886</v>
      </c>
      <c r="E194" s="150">
        <v>0</v>
      </c>
      <c r="F194" s="304"/>
      <c r="G194" s="150">
        <v>0</v>
      </c>
      <c r="H194" s="151">
        <v>0</v>
      </c>
      <c r="I194" s="152">
        <f t="shared" si="85"/>
        <v>0.89037730891756683</v>
      </c>
      <c r="J194" s="139"/>
      <c r="K194" s="153" t="s">
        <v>15</v>
      </c>
      <c r="L194" s="154">
        <v>0.34744893570366792</v>
      </c>
      <c r="M194" s="154">
        <v>0</v>
      </c>
      <c r="N194" s="154">
        <v>0.54292837321389886</v>
      </c>
      <c r="O194" s="154">
        <v>0</v>
      </c>
      <c r="P194" s="154">
        <v>0</v>
      </c>
      <c r="Q194" s="154">
        <v>0</v>
      </c>
      <c r="R194" s="155">
        <v>0</v>
      </c>
      <c r="S194" s="156">
        <f t="shared" si="86"/>
        <v>0.89037730891756683</v>
      </c>
      <c r="U194" s="201" t="s">
        <v>54</v>
      </c>
      <c r="V194" s="202">
        <v>0.34744893570366792</v>
      </c>
      <c r="W194" s="202">
        <v>0</v>
      </c>
      <c r="X194" s="202">
        <v>0</v>
      </c>
      <c r="Y194" s="202">
        <v>0</v>
      </c>
      <c r="Z194" s="202">
        <v>0.54292837321389886</v>
      </c>
      <c r="AA194" s="202">
        <v>0</v>
      </c>
      <c r="AB194" s="202">
        <v>0</v>
      </c>
      <c r="AC194" s="203">
        <v>0</v>
      </c>
      <c r="AD194" s="202">
        <v>0</v>
      </c>
      <c r="AE194" s="202">
        <v>0</v>
      </c>
      <c r="AF194" s="202">
        <v>0</v>
      </c>
      <c r="AG194" s="202">
        <v>0</v>
      </c>
      <c r="AH194" s="202">
        <v>0</v>
      </c>
      <c r="AI194" s="204">
        <f t="shared" si="87"/>
        <v>0.89037730891756683</v>
      </c>
      <c r="AJ194" s="131" t="str">
        <f t="shared" si="88"/>
        <v/>
      </c>
      <c r="BA194" s="131"/>
      <c r="BR194" s="131"/>
      <c r="CG194" s="131"/>
    </row>
    <row r="195" spans="1:85" ht="15">
      <c r="A195" s="157" t="s">
        <v>55</v>
      </c>
      <c r="B195" s="146">
        <v>0</v>
      </c>
      <c r="C195" s="146">
        <v>0</v>
      </c>
      <c r="D195" s="146">
        <v>0</v>
      </c>
      <c r="E195" s="146">
        <v>4.8444955243417853</v>
      </c>
      <c r="F195" s="304"/>
      <c r="G195" s="146">
        <v>0</v>
      </c>
      <c r="H195" s="158">
        <v>0</v>
      </c>
      <c r="I195" s="144">
        <f t="shared" si="85"/>
        <v>4.8444955243417853</v>
      </c>
      <c r="J195" s="139"/>
      <c r="K195" s="159" t="s">
        <v>55</v>
      </c>
      <c r="L195" s="146">
        <v>0</v>
      </c>
      <c r="M195" s="146">
        <v>0</v>
      </c>
      <c r="N195" s="146">
        <v>0</v>
      </c>
      <c r="O195" s="146">
        <v>4.8444955243417853</v>
      </c>
      <c r="P195" s="146">
        <v>82.469510462203942</v>
      </c>
      <c r="Q195" s="146">
        <v>0</v>
      </c>
      <c r="R195" s="147">
        <v>0</v>
      </c>
      <c r="S195" s="148">
        <f t="shared" si="86"/>
        <v>87.314005986545723</v>
      </c>
      <c r="U195" s="205" t="s">
        <v>55</v>
      </c>
      <c r="V195" s="197">
        <v>0</v>
      </c>
      <c r="W195" s="197">
        <v>0</v>
      </c>
      <c r="X195" s="197">
        <v>0</v>
      </c>
      <c r="Y195" s="197">
        <v>0</v>
      </c>
      <c r="Z195" s="197">
        <v>0</v>
      </c>
      <c r="AA195" s="197">
        <v>0.26730147424086448</v>
      </c>
      <c r="AB195" s="197">
        <v>82.469510462203942</v>
      </c>
      <c r="AC195" s="198">
        <v>4.5771940501009212</v>
      </c>
      <c r="AD195" s="197">
        <v>0</v>
      </c>
      <c r="AE195" s="197">
        <v>0</v>
      </c>
      <c r="AF195" s="197">
        <v>0</v>
      </c>
      <c r="AG195" s="197">
        <v>0</v>
      </c>
      <c r="AH195" s="197">
        <v>4.5771940501009212</v>
      </c>
      <c r="AI195" s="200">
        <f t="shared" si="87"/>
        <v>87.314005986545737</v>
      </c>
      <c r="AJ195" s="131" t="str">
        <f t="shared" si="88"/>
        <v/>
      </c>
      <c r="BA195" s="131"/>
      <c r="BR195" s="131"/>
      <c r="CG195" s="131"/>
    </row>
    <row r="196" spans="1:85" ht="15">
      <c r="A196" s="149" t="s">
        <v>12</v>
      </c>
      <c r="B196" s="150">
        <v>0</v>
      </c>
      <c r="C196" s="150">
        <v>0</v>
      </c>
      <c r="D196" s="150">
        <v>0</v>
      </c>
      <c r="E196" s="150">
        <v>0</v>
      </c>
      <c r="F196" s="304"/>
      <c r="G196" s="150">
        <v>0</v>
      </c>
      <c r="H196" s="151">
        <v>0</v>
      </c>
      <c r="I196" s="152">
        <f t="shared" si="85"/>
        <v>0</v>
      </c>
      <c r="J196" s="139"/>
      <c r="K196" s="153" t="s">
        <v>12</v>
      </c>
      <c r="L196" s="154">
        <v>0</v>
      </c>
      <c r="M196" s="154">
        <v>0</v>
      </c>
      <c r="N196" s="154">
        <v>0</v>
      </c>
      <c r="O196" s="154">
        <v>0</v>
      </c>
      <c r="P196" s="154">
        <v>0.25474794103732973</v>
      </c>
      <c r="Q196" s="154">
        <v>0</v>
      </c>
      <c r="R196" s="155">
        <v>0</v>
      </c>
      <c r="S196" s="156">
        <f t="shared" si="86"/>
        <v>0.25474794103732973</v>
      </c>
      <c r="U196" s="201" t="s">
        <v>12</v>
      </c>
      <c r="V196" s="202">
        <v>0</v>
      </c>
      <c r="W196" s="202">
        <v>0</v>
      </c>
      <c r="X196" s="202">
        <v>0</v>
      </c>
      <c r="Y196" s="202">
        <v>0</v>
      </c>
      <c r="Z196" s="202">
        <v>0</v>
      </c>
      <c r="AA196" s="202">
        <v>0</v>
      </c>
      <c r="AB196" s="202">
        <v>0.25474794103732973</v>
      </c>
      <c r="AC196" s="203">
        <v>0</v>
      </c>
      <c r="AD196" s="202">
        <v>0</v>
      </c>
      <c r="AE196" s="202">
        <v>0</v>
      </c>
      <c r="AF196" s="202">
        <v>0</v>
      </c>
      <c r="AG196" s="202">
        <v>0</v>
      </c>
      <c r="AH196" s="202">
        <v>0</v>
      </c>
      <c r="AI196" s="204">
        <f t="shared" si="87"/>
        <v>0.25474794103732973</v>
      </c>
      <c r="AJ196" s="131" t="str">
        <f t="shared" si="88"/>
        <v/>
      </c>
      <c r="BA196" s="131"/>
      <c r="BR196" s="131"/>
      <c r="CG196" s="131"/>
    </row>
    <row r="197" spans="1:85" ht="15">
      <c r="A197" s="157" t="s">
        <v>56</v>
      </c>
      <c r="B197" s="146">
        <v>0</v>
      </c>
      <c r="C197" s="146">
        <v>0</v>
      </c>
      <c r="D197" s="146">
        <v>0</v>
      </c>
      <c r="E197" s="146">
        <v>0</v>
      </c>
      <c r="F197" s="304"/>
      <c r="G197" s="146">
        <v>0</v>
      </c>
      <c r="H197" s="158">
        <v>0</v>
      </c>
      <c r="I197" s="144">
        <f t="shared" si="85"/>
        <v>0</v>
      </c>
      <c r="J197" s="139"/>
      <c r="K197" s="159" t="s">
        <v>56</v>
      </c>
      <c r="L197" s="146">
        <v>0</v>
      </c>
      <c r="M197" s="146">
        <v>0</v>
      </c>
      <c r="N197" s="146">
        <v>0</v>
      </c>
      <c r="O197" s="146">
        <v>0</v>
      </c>
      <c r="P197" s="146">
        <v>0</v>
      </c>
      <c r="Q197" s="146">
        <v>0</v>
      </c>
      <c r="R197" s="147">
        <v>0</v>
      </c>
      <c r="S197" s="148">
        <f t="shared" si="86"/>
        <v>0</v>
      </c>
      <c r="U197" s="205" t="s">
        <v>56</v>
      </c>
      <c r="V197" s="197">
        <v>0</v>
      </c>
      <c r="W197" s="197">
        <v>0</v>
      </c>
      <c r="X197" s="197">
        <v>0</v>
      </c>
      <c r="Y197" s="197">
        <v>0</v>
      </c>
      <c r="Z197" s="197">
        <v>0</v>
      </c>
      <c r="AA197" s="197">
        <v>0</v>
      </c>
      <c r="AB197" s="197">
        <v>0</v>
      </c>
      <c r="AC197" s="198">
        <v>0</v>
      </c>
      <c r="AD197" s="197">
        <v>0</v>
      </c>
      <c r="AE197" s="197">
        <v>0</v>
      </c>
      <c r="AF197" s="197">
        <v>0</v>
      </c>
      <c r="AG197" s="197">
        <v>0</v>
      </c>
      <c r="AH197" s="197">
        <v>0</v>
      </c>
      <c r="AI197" s="200">
        <f t="shared" si="87"/>
        <v>0</v>
      </c>
      <c r="AJ197" s="131" t="str">
        <f t="shared" si="88"/>
        <v/>
      </c>
      <c r="BA197" s="131"/>
      <c r="BR197" s="131"/>
      <c r="CG197" s="131"/>
    </row>
    <row r="198" spans="1:85" ht="15">
      <c r="A198" s="149" t="s">
        <v>17</v>
      </c>
      <c r="B198" s="150">
        <v>0.16234935409845838</v>
      </c>
      <c r="C198" s="150">
        <v>0</v>
      </c>
      <c r="D198" s="150">
        <v>0.98646180021003915</v>
      </c>
      <c r="E198" s="150">
        <v>5.7839450477337601E-2</v>
      </c>
      <c r="F198" s="304"/>
      <c r="G198" s="150">
        <v>0</v>
      </c>
      <c r="H198" s="151">
        <v>0</v>
      </c>
      <c r="I198" s="152">
        <f t="shared" si="85"/>
        <v>1.2066506047858352</v>
      </c>
      <c r="J198" s="139"/>
      <c r="K198" s="153" t="s">
        <v>17</v>
      </c>
      <c r="L198" s="154">
        <v>0.16234935409845838</v>
      </c>
      <c r="M198" s="154">
        <v>0</v>
      </c>
      <c r="N198" s="154">
        <v>0.98646180021003915</v>
      </c>
      <c r="O198" s="154">
        <v>5.7839450477337601E-2</v>
      </c>
      <c r="P198" s="154">
        <v>0</v>
      </c>
      <c r="Q198" s="154">
        <v>0</v>
      </c>
      <c r="R198" s="155">
        <v>0</v>
      </c>
      <c r="S198" s="156">
        <f t="shared" si="86"/>
        <v>1.2066506047858352</v>
      </c>
      <c r="U198" s="201" t="s">
        <v>17</v>
      </c>
      <c r="V198" s="202">
        <v>0.16234935409845838</v>
      </c>
      <c r="W198" s="202">
        <v>0</v>
      </c>
      <c r="X198" s="202">
        <v>0</v>
      </c>
      <c r="Y198" s="202">
        <v>0</v>
      </c>
      <c r="Z198" s="202">
        <v>0.98646180021003915</v>
      </c>
      <c r="AA198" s="202">
        <v>5.7839450477337601E-2</v>
      </c>
      <c r="AB198" s="202">
        <v>0</v>
      </c>
      <c r="AC198" s="203">
        <v>0</v>
      </c>
      <c r="AD198" s="202">
        <v>0</v>
      </c>
      <c r="AE198" s="202">
        <v>0</v>
      </c>
      <c r="AF198" s="202">
        <v>0</v>
      </c>
      <c r="AG198" s="202">
        <v>0</v>
      </c>
      <c r="AH198" s="202">
        <v>0</v>
      </c>
      <c r="AI198" s="204">
        <f t="shared" si="87"/>
        <v>1.2066506047858352</v>
      </c>
      <c r="AJ198" s="131" t="str">
        <f t="shared" si="88"/>
        <v/>
      </c>
      <c r="BA198" s="131"/>
      <c r="BR198" s="131"/>
      <c r="CG198" s="131"/>
    </row>
    <row r="199" spans="1:85" ht="15">
      <c r="A199" s="157" t="s">
        <v>141</v>
      </c>
      <c r="B199" s="146">
        <v>15.435604099794059</v>
      </c>
      <c r="C199" s="146">
        <v>8.1042079893991001</v>
      </c>
      <c r="D199" s="146">
        <v>164.48943664159549</v>
      </c>
      <c r="E199" s="146">
        <v>0</v>
      </c>
      <c r="F199" s="304"/>
      <c r="G199" s="146">
        <v>0</v>
      </c>
      <c r="H199" s="158">
        <v>0</v>
      </c>
      <c r="I199" s="144">
        <f t="shared" si="85"/>
        <v>188.02924873078865</v>
      </c>
      <c r="J199" s="139"/>
      <c r="K199" s="159" t="s">
        <v>141</v>
      </c>
      <c r="L199" s="146">
        <v>15.435604099794059</v>
      </c>
      <c r="M199" s="146">
        <v>8.1042079893991001</v>
      </c>
      <c r="N199" s="146">
        <v>164.48943664159549</v>
      </c>
      <c r="O199" s="146">
        <v>0</v>
      </c>
      <c r="P199" s="146">
        <v>3.8635402820258182</v>
      </c>
      <c r="Q199" s="146">
        <v>0</v>
      </c>
      <c r="R199" s="147">
        <v>0</v>
      </c>
      <c r="S199" s="148">
        <f t="shared" si="86"/>
        <v>191.89278901281446</v>
      </c>
      <c r="U199" s="205" t="s">
        <v>141</v>
      </c>
      <c r="V199" s="197">
        <v>15.433707806200811</v>
      </c>
      <c r="W199" s="197">
        <v>0</v>
      </c>
      <c r="X199" s="197">
        <v>0</v>
      </c>
      <c r="Y199" s="197">
        <v>8.1042079893991001</v>
      </c>
      <c r="Z199" s="197">
        <v>154.95902624071525</v>
      </c>
      <c r="AA199" s="197">
        <v>0</v>
      </c>
      <c r="AB199" s="197">
        <v>3.8635402820258182</v>
      </c>
      <c r="AC199" s="198">
        <v>9.5323066944734887</v>
      </c>
      <c r="AD199" s="197">
        <v>1.8962935932470991E-3</v>
      </c>
      <c r="AE199" s="197">
        <v>0</v>
      </c>
      <c r="AF199" s="197">
        <v>0</v>
      </c>
      <c r="AG199" s="197">
        <v>9.5304104008802355</v>
      </c>
      <c r="AH199" s="197">
        <v>0</v>
      </c>
      <c r="AI199" s="200">
        <f t="shared" si="87"/>
        <v>191.89278901281443</v>
      </c>
      <c r="AJ199" s="131" t="str">
        <f t="shared" si="88"/>
        <v/>
      </c>
      <c r="BA199" s="131"/>
      <c r="BR199" s="131"/>
      <c r="CG199" s="131"/>
    </row>
    <row r="200" spans="1:85" ht="15">
      <c r="A200" s="149" t="s">
        <v>25</v>
      </c>
      <c r="B200" s="150">
        <v>3.1260818654833908</v>
      </c>
      <c r="C200" s="150">
        <v>0.32744929852584842</v>
      </c>
      <c r="D200" s="150">
        <v>42.180457439972947</v>
      </c>
      <c r="E200" s="150">
        <v>92.064978076927588</v>
      </c>
      <c r="F200" s="304"/>
      <c r="G200" s="150">
        <v>5.7685311542996969</v>
      </c>
      <c r="H200" s="151">
        <v>0</v>
      </c>
      <c r="I200" s="152">
        <f t="shared" si="85"/>
        <v>143.46749783520949</v>
      </c>
      <c r="J200" s="139"/>
      <c r="K200" s="153" t="s">
        <v>25</v>
      </c>
      <c r="L200" s="154">
        <v>3.1260818654833908</v>
      </c>
      <c r="M200" s="154">
        <v>0.32744929852584842</v>
      </c>
      <c r="N200" s="154">
        <v>42.180457439972947</v>
      </c>
      <c r="O200" s="154">
        <v>92.064978076927588</v>
      </c>
      <c r="P200" s="154">
        <v>9.3192957129067285E-3</v>
      </c>
      <c r="Q200" s="154">
        <v>5.7685311542996969</v>
      </c>
      <c r="R200" s="155">
        <v>0</v>
      </c>
      <c r="S200" s="156">
        <f t="shared" si="86"/>
        <v>143.4768171309224</v>
      </c>
      <c r="U200" s="201" t="s">
        <v>25</v>
      </c>
      <c r="V200" s="202">
        <v>0.4344987681402237</v>
      </c>
      <c r="W200" s="202">
        <v>2.6915830973431669</v>
      </c>
      <c r="X200" s="202">
        <v>5.7685311542996969</v>
      </c>
      <c r="Y200" s="202">
        <v>0.32744929852584842</v>
      </c>
      <c r="Z200" s="202">
        <v>42.180457439972947</v>
      </c>
      <c r="AA200" s="202">
        <v>92.049528263592848</v>
      </c>
      <c r="AB200" s="202">
        <v>9.3192957129067285E-3</v>
      </c>
      <c r="AC200" s="203">
        <v>1.5449813334737493E-2</v>
      </c>
      <c r="AD200" s="202">
        <v>0</v>
      </c>
      <c r="AE200" s="202">
        <v>0</v>
      </c>
      <c r="AF200" s="202">
        <v>0</v>
      </c>
      <c r="AG200" s="202">
        <v>0</v>
      </c>
      <c r="AH200" s="202">
        <v>1.5449813334737493E-2</v>
      </c>
      <c r="AI200" s="204">
        <f t="shared" si="87"/>
        <v>143.47681713092237</v>
      </c>
      <c r="AJ200" s="131" t="str">
        <f t="shared" si="88"/>
        <v/>
      </c>
      <c r="BA200" s="131"/>
      <c r="BR200" s="131"/>
      <c r="CG200" s="131"/>
    </row>
    <row r="201" spans="1:85" ht="15">
      <c r="A201" s="157" t="s">
        <v>24</v>
      </c>
      <c r="B201" s="146">
        <v>0.2688295319535054</v>
      </c>
      <c r="C201" s="146">
        <v>0</v>
      </c>
      <c r="D201" s="146">
        <v>0</v>
      </c>
      <c r="E201" s="146">
        <v>0</v>
      </c>
      <c r="F201" s="304"/>
      <c r="G201" s="146">
        <v>0</v>
      </c>
      <c r="H201" s="158">
        <v>0</v>
      </c>
      <c r="I201" s="144">
        <f t="shared" si="85"/>
        <v>0.2688295319535054</v>
      </c>
      <c r="J201" s="139"/>
      <c r="K201" s="159" t="s">
        <v>24</v>
      </c>
      <c r="L201" s="146">
        <v>0.2688295319535054</v>
      </c>
      <c r="M201" s="146">
        <v>0</v>
      </c>
      <c r="N201" s="146">
        <v>0</v>
      </c>
      <c r="O201" s="146">
        <v>0</v>
      </c>
      <c r="P201" s="146">
        <v>0</v>
      </c>
      <c r="Q201" s="146">
        <v>0</v>
      </c>
      <c r="R201" s="147">
        <v>0</v>
      </c>
      <c r="S201" s="148">
        <f t="shared" si="86"/>
        <v>0.2688295319535054</v>
      </c>
      <c r="U201" s="205" t="s">
        <v>24</v>
      </c>
      <c r="V201" s="197">
        <v>0.2688295319535054</v>
      </c>
      <c r="W201" s="197">
        <v>0</v>
      </c>
      <c r="X201" s="197">
        <v>0</v>
      </c>
      <c r="Y201" s="197">
        <v>0</v>
      </c>
      <c r="Z201" s="197">
        <v>0</v>
      </c>
      <c r="AA201" s="197">
        <v>0</v>
      </c>
      <c r="AB201" s="197">
        <v>0</v>
      </c>
      <c r="AC201" s="198">
        <v>0</v>
      </c>
      <c r="AD201" s="197">
        <v>0</v>
      </c>
      <c r="AE201" s="197">
        <v>0</v>
      </c>
      <c r="AF201" s="197">
        <v>0</v>
      </c>
      <c r="AG201" s="197">
        <v>0</v>
      </c>
      <c r="AH201" s="197">
        <v>0</v>
      </c>
      <c r="AI201" s="200">
        <f t="shared" si="87"/>
        <v>0.2688295319535054</v>
      </c>
      <c r="AJ201" s="131" t="str">
        <f t="shared" si="88"/>
        <v/>
      </c>
      <c r="BA201" s="131"/>
      <c r="BR201" s="131"/>
      <c r="CG201" s="131"/>
    </row>
    <row r="202" spans="1:85" ht="15">
      <c r="A202" s="149" t="s">
        <v>57</v>
      </c>
      <c r="B202" s="150">
        <v>0</v>
      </c>
      <c r="C202" s="150">
        <v>0</v>
      </c>
      <c r="D202" s="150">
        <v>0</v>
      </c>
      <c r="E202" s="150">
        <v>0</v>
      </c>
      <c r="F202" s="304"/>
      <c r="G202" s="150">
        <v>0</v>
      </c>
      <c r="H202" s="151">
        <v>0</v>
      </c>
      <c r="I202" s="152">
        <f t="shared" si="85"/>
        <v>0</v>
      </c>
      <c r="J202" s="139"/>
      <c r="K202" s="153" t="s">
        <v>57</v>
      </c>
      <c r="L202" s="154">
        <v>0</v>
      </c>
      <c r="M202" s="154">
        <v>0</v>
      </c>
      <c r="N202" s="154">
        <v>0</v>
      </c>
      <c r="O202" s="154">
        <v>0</v>
      </c>
      <c r="P202" s="154">
        <v>0</v>
      </c>
      <c r="Q202" s="154">
        <v>0</v>
      </c>
      <c r="R202" s="155">
        <v>0</v>
      </c>
      <c r="S202" s="156">
        <f t="shared" si="86"/>
        <v>0</v>
      </c>
      <c r="U202" s="201" t="s">
        <v>57</v>
      </c>
      <c r="V202" s="202">
        <v>0</v>
      </c>
      <c r="W202" s="202">
        <v>0</v>
      </c>
      <c r="X202" s="202">
        <v>0</v>
      </c>
      <c r="Y202" s="202">
        <v>0</v>
      </c>
      <c r="Z202" s="202">
        <v>0</v>
      </c>
      <c r="AA202" s="202">
        <v>0</v>
      </c>
      <c r="AB202" s="202">
        <v>0</v>
      </c>
      <c r="AC202" s="203">
        <v>0</v>
      </c>
      <c r="AD202" s="202">
        <v>0</v>
      </c>
      <c r="AE202" s="202">
        <v>0</v>
      </c>
      <c r="AF202" s="202">
        <v>0</v>
      </c>
      <c r="AG202" s="202">
        <v>0</v>
      </c>
      <c r="AH202" s="202">
        <v>0</v>
      </c>
      <c r="AI202" s="204">
        <f t="shared" si="87"/>
        <v>0</v>
      </c>
      <c r="AJ202" s="131" t="str">
        <f t="shared" si="88"/>
        <v/>
      </c>
      <c r="BA202" s="131"/>
      <c r="BR202" s="131"/>
      <c r="CG202" s="131"/>
    </row>
    <row r="203" spans="1:85" ht="15">
      <c r="A203" s="157" t="s">
        <v>22</v>
      </c>
      <c r="B203" s="146">
        <v>0.33392695007390638</v>
      </c>
      <c r="C203" s="146">
        <v>0</v>
      </c>
      <c r="D203" s="146">
        <v>20.775960384847323</v>
      </c>
      <c r="E203" s="146">
        <v>1.2620299678949765</v>
      </c>
      <c r="F203" s="304"/>
      <c r="G203" s="146">
        <v>0</v>
      </c>
      <c r="H203" s="158">
        <v>0</v>
      </c>
      <c r="I203" s="144">
        <f t="shared" si="85"/>
        <v>22.371917302816204</v>
      </c>
      <c r="J203" s="139"/>
      <c r="K203" s="159" t="s">
        <v>22</v>
      </c>
      <c r="L203" s="146">
        <v>0.33392695007390638</v>
      </c>
      <c r="M203" s="146">
        <v>0</v>
      </c>
      <c r="N203" s="146">
        <v>20.775960384847323</v>
      </c>
      <c r="O203" s="146">
        <v>1.2620299678949765</v>
      </c>
      <c r="P203" s="146">
        <v>5.3623561870665091</v>
      </c>
      <c r="Q203" s="146">
        <v>0</v>
      </c>
      <c r="R203" s="147">
        <v>0</v>
      </c>
      <c r="S203" s="148">
        <f t="shared" si="86"/>
        <v>27.734273489882714</v>
      </c>
      <c r="U203" s="205" t="s">
        <v>22</v>
      </c>
      <c r="V203" s="197">
        <v>0.33392695007390638</v>
      </c>
      <c r="W203" s="197">
        <v>0</v>
      </c>
      <c r="X203" s="197">
        <v>0</v>
      </c>
      <c r="Y203" s="197">
        <v>0</v>
      </c>
      <c r="Z203" s="197">
        <v>20.671385396923821</v>
      </c>
      <c r="AA203" s="197">
        <v>0</v>
      </c>
      <c r="AB203" s="197">
        <v>5.3623561870665091</v>
      </c>
      <c r="AC203" s="198">
        <v>1.3666049558184774</v>
      </c>
      <c r="AD203" s="197">
        <v>0</v>
      </c>
      <c r="AE203" s="197">
        <v>0</v>
      </c>
      <c r="AF203" s="197">
        <v>0</v>
      </c>
      <c r="AG203" s="197">
        <v>0.10457498792350077</v>
      </c>
      <c r="AH203" s="197">
        <v>1.2620299678949765</v>
      </c>
      <c r="AI203" s="200">
        <f t="shared" si="87"/>
        <v>27.734273489882714</v>
      </c>
      <c r="AJ203" s="131" t="str">
        <f t="shared" si="88"/>
        <v/>
      </c>
      <c r="BA203" s="131"/>
      <c r="BR203" s="131"/>
      <c r="CG203" s="131"/>
    </row>
    <row r="204" spans="1:85" ht="15">
      <c r="A204" s="149" t="s">
        <v>21</v>
      </c>
      <c r="B204" s="150">
        <v>0</v>
      </c>
      <c r="C204" s="150">
        <v>0</v>
      </c>
      <c r="D204" s="150">
        <v>0</v>
      </c>
      <c r="E204" s="150">
        <v>0</v>
      </c>
      <c r="F204" s="304"/>
      <c r="G204" s="150">
        <v>0</v>
      </c>
      <c r="H204" s="151">
        <v>0</v>
      </c>
      <c r="I204" s="152">
        <f t="shared" si="85"/>
        <v>0</v>
      </c>
      <c r="J204" s="139"/>
      <c r="K204" s="153" t="s">
        <v>21</v>
      </c>
      <c r="L204" s="154">
        <v>0</v>
      </c>
      <c r="M204" s="154">
        <v>0</v>
      </c>
      <c r="N204" s="154">
        <v>0</v>
      </c>
      <c r="O204" s="154">
        <v>0</v>
      </c>
      <c r="P204" s="154">
        <v>0</v>
      </c>
      <c r="Q204" s="154">
        <v>0</v>
      </c>
      <c r="R204" s="155">
        <v>0</v>
      </c>
      <c r="S204" s="156">
        <f t="shared" si="86"/>
        <v>0</v>
      </c>
      <c r="U204" s="201" t="s">
        <v>58</v>
      </c>
      <c r="V204" s="202">
        <v>0</v>
      </c>
      <c r="W204" s="202">
        <v>0</v>
      </c>
      <c r="X204" s="202">
        <v>0</v>
      </c>
      <c r="Y204" s="202">
        <v>0</v>
      </c>
      <c r="Z204" s="202">
        <v>0</v>
      </c>
      <c r="AA204" s="202">
        <v>0</v>
      </c>
      <c r="AB204" s="202">
        <v>0</v>
      </c>
      <c r="AC204" s="203">
        <v>0</v>
      </c>
      <c r="AD204" s="202">
        <v>0</v>
      </c>
      <c r="AE204" s="202">
        <v>0</v>
      </c>
      <c r="AF204" s="202">
        <v>0</v>
      </c>
      <c r="AG204" s="202">
        <v>0</v>
      </c>
      <c r="AH204" s="202">
        <v>0</v>
      </c>
      <c r="AI204" s="204">
        <f t="shared" si="87"/>
        <v>0</v>
      </c>
      <c r="AJ204" s="131" t="str">
        <f t="shared" si="88"/>
        <v/>
      </c>
      <c r="BA204" s="131"/>
      <c r="BR204" s="131"/>
      <c r="CG204" s="131"/>
    </row>
    <row r="205" spans="1:85" ht="15">
      <c r="A205" s="160" t="s">
        <v>61</v>
      </c>
      <c r="B205" s="146">
        <v>0</v>
      </c>
      <c r="C205" s="146">
        <v>0</v>
      </c>
      <c r="D205" s="146">
        <v>0</v>
      </c>
      <c r="E205" s="146">
        <v>0</v>
      </c>
      <c r="F205" s="304"/>
      <c r="G205" s="146">
        <v>0</v>
      </c>
      <c r="H205" s="158">
        <v>0</v>
      </c>
      <c r="I205" s="144">
        <f t="shared" si="85"/>
        <v>0</v>
      </c>
      <c r="J205" s="139"/>
      <c r="K205" s="161" t="s">
        <v>61</v>
      </c>
      <c r="L205" s="146">
        <v>0</v>
      </c>
      <c r="M205" s="146">
        <v>0</v>
      </c>
      <c r="N205" s="146">
        <v>0</v>
      </c>
      <c r="O205" s="146">
        <v>0</v>
      </c>
      <c r="P205" s="146">
        <v>0</v>
      </c>
      <c r="Q205" s="146">
        <v>0</v>
      </c>
      <c r="R205" s="147">
        <v>0</v>
      </c>
      <c r="S205" s="148">
        <f t="shared" si="86"/>
        <v>0</v>
      </c>
      <c r="U205" s="206" t="s">
        <v>59</v>
      </c>
      <c r="V205" s="197">
        <v>0</v>
      </c>
      <c r="W205" s="197">
        <v>0</v>
      </c>
      <c r="X205" s="197">
        <v>0</v>
      </c>
      <c r="Y205" s="197">
        <v>0</v>
      </c>
      <c r="Z205" s="197">
        <v>0</v>
      </c>
      <c r="AA205" s="197">
        <v>0</v>
      </c>
      <c r="AB205" s="197">
        <v>0</v>
      </c>
      <c r="AC205" s="198">
        <v>0</v>
      </c>
      <c r="AD205" s="199">
        <v>0</v>
      </c>
      <c r="AE205" s="199">
        <v>0</v>
      </c>
      <c r="AF205" s="199">
        <v>0</v>
      </c>
      <c r="AG205" s="199">
        <v>0</v>
      </c>
      <c r="AH205" s="199">
        <v>0</v>
      </c>
      <c r="AI205" s="200">
        <f t="shared" si="87"/>
        <v>0</v>
      </c>
      <c r="AJ205" s="131" t="str">
        <f t="shared" si="88"/>
        <v/>
      </c>
      <c r="BA205" s="131"/>
      <c r="BR205" s="131"/>
      <c r="CG205" s="131"/>
    </row>
    <row r="206" spans="1:85">
      <c r="A206" s="162" t="s">
        <v>23</v>
      </c>
      <c r="B206" s="163">
        <v>0</v>
      </c>
      <c r="C206" s="163">
        <v>0</v>
      </c>
      <c r="D206" s="163">
        <v>0</v>
      </c>
      <c r="E206" s="163">
        <v>0</v>
      </c>
      <c r="F206" s="304"/>
      <c r="G206" s="163">
        <v>0</v>
      </c>
      <c r="H206" s="164">
        <v>0</v>
      </c>
      <c r="I206" s="165">
        <f t="shared" si="85"/>
        <v>0</v>
      </c>
      <c r="J206" s="139"/>
      <c r="K206" s="166" t="s">
        <v>23</v>
      </c>
      <c r="L206" s="167">
        <v>0</v>
      </c>
      <c r="M206" s="167">
        <v>0</v>
      </c>
      <c r="N206" s="167">
        <v>0</v>
      </c>
      <c r="O206" s="167">
        <v>0</v>
      </c>
      <c r="P206" s="167">
        <v>0</v>
      </c>
      <c r="Q206" s="167">
        <v>0</v>
      </c>
      <c r="R206" s="168">
        <v>0</v>
      </c>
      <c r="S206" s="169">
        <f t="shared" si="86"/>
        <v>0</v>
      </c>
      <c r="U206" s="207" t="s">
        <v>62</v>
      </c>
      <c r="V206" s="208">
        <v>0</v>
      </c>
      <c r="W206" s="208">
        <v>0</v>
      </c>
      <c r="X206" s="208">
        <v>0</v>
      </c>
      <c r="Y206" s="208">
        <v>0</v>
      </c>
      <c r="Z206" s="208">
        <v>0</v>
      </c>
      <c r="AA206" s="208">
        <v>0</v>
      </c>
      <c r="AB206" s="208">
        <v>0</v>
      </c>
      <c r="AC206" s="208">
        <v>0</v>
      </c>
      <c r="AD206" s="208">
        <v>0</v>
      </c>
      <c r="AE206" s="208">
        <v>0</v>
      </c>
      <c r="AF206" s="208">
        <v>0</v>
      </c>
      <c r="AG206" s="208">
        <v>0</v>
      </c>
      <c r="AH206" s="92">
        <v>0</v>
      </c>
      <c r="AI206" s="209">
        <f t="shared" si="87"/>
        <v>0</v>
      </c>
      <c r="AJ206" s="131" t="str">
        <f t="shared" si="88"/>
        <v/>
      </c>
      <c r="BA206" s="131"/>
      <c r="BR206" s="131"/>
      <c r="CG206" s="131"/>
    </row>
    <row r="207" spans="1:85">
      <c r="A207" s="170" t="s">
        <v>19</v>
      </c>
      <c r="B207" s="171">
        <v>0</v>
      </c>
      <c r="C207" s="171">
        <v>0</v>
      </c>
      <c r="D207" s="171">
        <v>0</v>
      </c>
      <c r="E207" s="171">
        <v>0</v>
      </c>
      <c r="F207" s="304"/>
      <c r="G207" s="171">
        <v>0</v>
      </c>
      <c r="H207" s="172">
        <v>0</v>
      </c>
      <c r="I207" s="173">
        <f t="shared" si="85"/>
        <v>0</v>
      </c>
      <c r="J207" s="139"/>
      <c r="K207" s="174" t="s">
        <v>19</v>
      </c>
      <c r="L207" s="171">
        <v>0</v>
      </c>
      <c r="M207" s="171">
        <v>0</v>
      </c>
      <c r="N207" s="171">
        <v>0</v>
      </c>
      <c r="O207" s="171">
        <v>0</v>
      </c>
      <c r="P207" s="171">
        <v>0</v>
      </c>
      <c r="Q207" s="171">
        <v>0</v>
      </c>
      <c r="R207" s="175">
        <v>0</v>
      </c>
      <c r="S207" s="176">
        <f t="shared" si="86"/>
        <v>0</v>
      </c>
      <c r="U207" s="210" t="s">
        <v>19</v>
      </c>
      <c r="V207" s="211">
        <v>0</v>
      </c>
      <c r="W207" s="211">
        <v>0</v>
      </c>
      <c r="X207" s="211">
        <v>0</v>
      </c>
      <c r="Y207" s="211">
        <v>0</v>
      </c>
      <c r="Z207" s="211">
        <v>0</v>
      </c>
      <c r="AA207" s="211">
        <v>0</v>
      </c>
      <c r="AB207" s="211">
        <v>0</v>
      </c>
      <c r="AC207" s="211">
        <v>0</v>
      </c>
      <c r="AD207" s="212">
        <v>0</v>
      </c>
      <c r="AE207" s="212">
        <v>0</v>
      </c>
      <c r="AF207" s="212">
        <v>0</v>
      </c>
      <c r="AG207" s="212">
        <v>0</v>
      </c>
      <c r="AH207" s="212">
        <v>0</v>
      </c>
      <c r="AI207" s="213">
        <f t="shared" si="87"/>
        <v>0</v>
      </c>
      <c r="AJ207" s="131" t="str">
        <f t="shared" si="88"/>
        <v/>
      </c>
      <c r="BA207" s="131"/>
      <c r="BR207" s="131"/>
      <c r="CG207" s="131"/>
    </row>
    <row r="208" spans="1:85">
      <c r="A208" s="162" t="s">
        <v>20</v>
      </c>
      <c r="B208" s="163">
        <v>0</v>
      </c>
      <c r="C208" s="163">
        <v>0</v>
      </c>
      <c r="D208" s="163">
        <v>0</v>
      </c>
      <c r="E208" s="163">
        <v>0</v>
      </c>
      <c r="F208" s="304"/>
      <c r="G208" s="163">
        <v>0</v>
      </c>
      <c r="H208" s="164">
        <v>0</v>
      </c>
      <c r="I208" s="165">
        <f t="shared" si="85"/>
        <v>0</v>
      </c>
      <c r="J208" s="139"/>
      <c r="K208" s="166" t="s">
        <v>20</v>
      </c>
      <c r="L208" s="167">
        <v>0</v>
      </c>
      <c r="M208" s="167">
        <v>0</v>
      </c>
      <c r="N208" s="167">
        <v>0</v>
      </c>
      <c r="O208" s="167">
        <v>0</v>
      </c>
      <c r="P208" s="167">
        <v>0</v>
      </c>
      <c r="Q208" s="167">
        <v>0</v>
      </c>
      <c r="R208" s="168">
        <v>0</v>
      </c>
      <c r="S208" s="169">
        <f t="shared" si="86"/>
        <v>0</v>
      </c>
      <c r="U208" s="207" t="s">
        <v>20</v>
      </c>
      <c r="V208" s="208">
        <v>0</v>
      </c>
      <c r="W208" s="208">
        <v>0</v>
      </c>
      <c r="X208" s="208">
        <v>0</v>
      </c>
      <c r="Y208" s="208">
        <v>0</v>
      </c>
      <c r="Z208" s="208">
        <v>0</v>
      </c>
      <c r="AA208" s="208">
        <v>0</v>
      </c>
      <c r="AB208" s="208">
        <v>0</v>
      </c>
      <c r="AC208" s="208">
        <v>0</v>
      </c>
      <c r="AD208" s="208">
        <v>0</v>
      </c>
      <c r="AE208" s="208">
        <v>0</v>
      </c>
      <c r="AF208" s="208">
        <v>0</v>
      </c>
      <c r="AG208" s="208">
        <v>0</v>
      </c>
      <c r="AH208" s="92">
        <v>0</v>
      </c>
      <c r="AI208" s="209">
        <f t="shared" si="87"/>
        <v>0</v>
      </c>
      <c r="AJ208" s="131" t="str">
        <f t="shared" si="88"/>
        <v/>
      </c>
      <c r="BA208" s="131"/>
      <c r="BR208" s="131"/>
      <c r="CG208" s="131"/>
    </row>
    <row r="209" spans="1:85" ht="15" thickBot="1">
      <c r="A209" s="177" t="s">
        <v>11</v>
      </c>
      <c r="B209" s="178">
        <v>0</v>
      </c>
      <c r="C209" s="178">
        <v>0</v>
      </c>
      <c r="D209" s="178">
        <v>0</v>
      </c>
      <c r="E209" s="178">
        <v>0</v>
      </c>
      <c r="F209" s="305"/>
      <c r="G209" s="178">
        <v>0</v>
      </c>
      <c r="H209" s="179">
        <v>0</v>
      </c>
      <c r="I209" s="180">
        <f t="shared" si="85"/>
        <v>0</v>
      </c>
      <c r="J209" s="139"/>
      <c r="K209" s="181" t="s">
        <v>11</v>
      </c>
      <c r="L209" s="178">
        <v>0</v>
      </c>
      <c r="M209" s="178">
        <v>0</v>
      </c>
      <c r="N209" s="178">
        <v>0</v>
      </c>
      <c r="O209" s="178">
        <v>0</v>
      </c>
      <c r="P209" s="178">
        <v>0</v>
      </c>
      <c r="Q209" s="178">
        <v>0</v>
      </c>
      <c r="R209" s="182">
        <v>0</v>
      </c>
      <c r="S209" s="183">
        <f t="shared" si="86"/>
        <v>0</v>
      </c>
      <c r="U209" s="210" t="s">
        <v>11</v>
      </c>
      <c r="V209" s="211">
        <v>0</v>
      </c>
      <c r="W209" s="211">
        <v>0</v>
      </c>
      <c r="X209" s="211">
        <v>0</v>
      </c>
      <c r="Y209" s="211">
        <v>0</v>
      </c>
      <c r="Z209" s="211">
        <v>0</v>
      </c>
      <c r="AA209" s="211">
        <v>0</v>
      </c>
      <c r="AB209" s="211">
        <v>0</v>
      </c>
      <c r="AC209" s="211">
        <v>0</v>
      </c>
      <c r="AD209" s="212">
        <v>0</v>
      </c>
      <c r="AE209" s="212">
        <v>0</v>
      </c>
      <c r="AF209" s="212">
        <v>0</v>
      </c>
      <c r="AG209" s="212">
        <v>0</v>
      </c>
      <c r="AH209" s="212">
        <v>0</v>
      </c>
      <c r="AI209" s="213">
        <f t="shared" si="87"/>
        <v>0</v>
      </c>
      <c r="AJ209" s="131" t="str">
        <f t="shared" si="88"/>
        <v/>
      </c>
      <c r="BA209" s="131"/>
      <c r="BR209" s="131"/>
      <c r="CG209" s="131"/>
    </row>
    <row r="210" spans="1:85" ht="15">
      <c r="A210" s="184" t="s">
        <v>26</v>
      </c>
      <c r="B210" s="185">
        <f>SUM(B189:B205)</f>
        <v>19.787373040078954</v>
      </c>
      <c r="C210" s="185">
        <f t="shared" ref="C210:I210" si="89">SUM(C189:C205)</f>
        <v>8.4739320709441319</v>
      </c>
      <c r="D210" s="185">
        <f t="shared" si="89"/>
        <v>243.80611212668583</v>
      </c>
      <c r="E210" s="185">
        <f t="shared" si="89"/>
        <v>98.229343019641689</v>
      </c>
      <c r="F210" s="185">
        <f t="shared" si="89"/>
        <v>0</v>
      </c>
      <c r="G210" s="185">
        <f t="shared" si="89"/>
        <v>5.7685311542996969</v>
      </c>
      <c r="H210" s="187">
        <f t="shared" si="89"/>
        <v>0</v>
      </c>
      <c r="I210" s="144">
        <f t="shared" si="89"/>
        <v>376.06529141165032</v>
      </c>
      <c r="J210" s="139"/>
      <c r="K210" s="186" t="s">
        <v>26</v>
      </c>
      <c r="L210" s="185">
        <f>SUM(L189:L205)</f>
        <v>19.787373040078954</v>
      </c>
      <c r="M210" s="185">
        <f t="shared" ref="M210:S210" si="90">SUM(M189:M205)</f>
        <v>8.4739320709441319</v>
      </c>
      <c r="N210" s="185">
        <f t="shared" si="90"/>
        <v>243.80611212668583</v>
      </c>
      <c r="O210" s="185">
        <f t="shared" si="90"/>
        <v>98.229343019641689</v>
      </c>
      <c r="P210" s="185">
        <f t="shared" si="90"/>
        <v>91.959474168046512</v>
      </c>
      <c r="Q210" s="185">
        <f t="shared" si="90"/>
        <v>5.7685311542996969</v>
      </c>
      <c r="R210" s="187">
        <f t="shared" si="90"/>
        <v>0</v>
      </c>
      <c r="S210" s="188">
        <f t="shared" si="90"/>
        <v>468.0247655796968</v>
      </c>
      <c r="T210" s="131" t="str">
        <f>IF(ABS(S210-AI210)&gt;0.01,S210-AI210,"")</f>
        <v/>
      </c>
      <c r="U210" s="214" t="s">
        <v>60</v>
      </c>
      <c r="V210" s="215">
        <f>SUM(V189:V205)</f>
        <v>17.093893649142537</v>
      </c>
      <c r="W210" s="215">
        <f t="shared" ref="W210:AH210" si="91">SUM(W189:W205)</f>
        <v>2.6915830973431669</v>
      </c>
      <c r="X210" s="215">
        <f t="shared" si="91"/>
        <v>5.7685311542996969</v>
      </c>
      <c r="Y210" s="215">
        <f t="shared" si="91"/>
        <v>8.4739320709441319</v>
      </c>
      <c r="Z210" s="215">
        <f t="shared" si="91"/>
        <v>233.96424237037306</v>
      </c>
      <c r="AA210" s="215">
        <f t="shared" si="91"/>
        <v>92.374669188311046</v>
      </c>
      <c r="AB210" s="215">
        <f t="shared" si="91"/>
        <v>91.959474168046512</v>
      </c>
      <c r="AC210" s="215">
        <f t="shared" si="91"/>
        <v>15.698439881236645</v>
      </c>
      <c r="AD210" s="216">
        <f t="shared" si="91"/>
        <v>1.8962935932470991E-3</v>
      </c>
      <c r="AE210" s="216">
        <f t="shared" si="91"/>
        <v>0</v>
      </c>
      <c r="AF210" s="216">
        <f t="shared" si="91"/>
        <v>0</v>
      </c>
      <c r="AG210" s="216">
        <f t="shared" si="91"/>
        <v>9.8418697563127573</v>
      </c>
      <c r="AH210" s="216">
        <f t="shared" si="91"/>
        <v>5.8546738313306355</v>
      </c>
      <c r="AI210" s="217">
        <f>SUM(V210:AC210)</f>
        <v>468.02476557969675</v>
      </c>
      <c r="AJ210" s="131" t="str">
        <f t="shared" si="88"/>
        <v/>
      </c>
      <c r="BA210" s="131"/>
      <c r="BR210" s="131"/>
      <c r="CG210" s="131"/>
    </row>
    <row r="211" spans="1:85" s="2" customFormat="1" ht="15" thickBot="1">
      <c r="A211" s="15" t="s">
        <v>100</v>
      </c>
      <c r="B211" s="100">
        <f>IF($I210=0,"-",B210/$I210)</f>
        <v>5.2616855349246282E-2</v>
      </c>
      <c r="C211" s="100">
        <f t="shared" ref="C211:H211" si="92">IF($I210=0,"-",C210/$I210)</f>
        <v>2.2533140559542777E-2</v>
      </c>
      <c r="D211" s="100">
        <f t="shared" si="92"/>
        <v>0.64830793400662345</v>
      </c>
      <c r="E211" s="100">
        <f t="shared" si="92"/>
        <v>0.26120289551560194</v>
      </c>
      <c r="F211" s="100">
        <f t="shared" si="92"/>
        <v>0</v>
      </c>
      <c r="G211" s="100">
        <f t="shared" si="92"/>
        <v>1.533917456898547E-2</v>
      </c>
      <c r="H211" s="101">
        <f t="shared" si="92"/>
        <v>0</v>
      </c>
      <c r="I211" s="102">
        <f>SUM(B211:H211)</f>
        <v>0.99999999999999989</v>
      </c>
      <c r="J211" s="131"/>
      <c r="K211" s="27" t="s">
        <v>100</v>
      </c>
      <c r="L211" s="76">
        <f t="shared" ref="L211:R211" si="93">IF($S210=0,"-",L210/$S210)</f>
        <v>4.2278474335797719E-2</v>
      </c>
      <c r="M211" s="76">
        <f t="shared" si="93"/>
        <v>1.8105734341746414E-2</v>
      </c>
      <c r="N211" s="76">
        <f t="shared" si="93"/>
        <v>0.52092566474491342</v>
      </c>
      <c r="O211" s="76">
        <f t="shared" si="93"/>
        <v>0.20988065214449614</v>
      </c>
      <c r="P211" s="76">
        <f t="shared" si="93"/>
        <v>0.19648420539059561</v>
      </c>
      <c r="Q211" s="76">
        <f t="shared" si="93"/>
        <v>1.232526904245073E-2</v>
      </c>
      <c r="R211" s="77">
        <f t="shared" si="93"/>
        <v>0</v>
      </c>
      <c r="S211" s="78">
        <f>SUM(L211:R211)</f>
        <v>1</v>
      </c>
      <c r="U211" s="36" t="s">
        <v>100</v>
      </c>
      <c r="V211" s="103">
        <f>+V210/$AI210</f>
        <v>3.6523481034107227E-2</v>
      </c>
      <c r="W211" s="103">
        <f t="shared" ref="W211:AH211" si="94">+W210/$AI210</f>
        <v>5.7509416067104161E-3</v>
      </c>
      <c r="X211" s="103">
        <f t="shared" si="94"/>
        <v>1.2325269042450732E-2</v>
      </c>
      <c r="Y211" s="103">
        <f t="shared" si="94"/>
        <v>1.8105734341746418E-2</v>
      </c>
      <c r="Z211" s="103">
        <f t="shared" si="94"/>
        <v>0.49989714129888896</v>
      </c>
      <c r="AA211" s="103">
        <f t="shared" si="94"/>
        <v>0.19737132729268189</v>
      </c>
      <c r="AB211" s="103">
        <f t="shared" si="94"/>
        <v>0.19648420539059563</v>
      </c>
      <c r="AC211" s="103">
        <f t="shared" si="94"/>
        <v>3.3541899992818786E-2</v>
      </c>
      <c r="AD211" s="103">
        <f t="shared" si="94"/>
        <v>4.0516949800687245E-6</v>
      </c>
      <c r="AE211" s="103">
        <f t="shared" si="94"/>
        <v>0</v>
      </c>
      <c r="AF211" s="103">
        <f t="shared" si="94"/>
        <v>0</v>
      </c>
      <c r="AG211" s="103">
        <f t="shared" si="94"/>
        <v>2.1028523446024464E-2</v>
      </c>
      <c r="AH211" s="103">
        <f t="shared" si="94"/>
        <v>1.2509324851814243E-2</v>
      </c>
      <c r="AI211" s="104">
        <f>SUM(V211:AC211)</f>
        <v>1</v>
      </c>
      <c r="AJ211" s="2" t="str">
        <f t="shared" si="88"/>
        <v/>
      </c>
    </row>
    <row r="212" spans="1:85" ht="15" thickBot="1">
      <c r="A212" s="218"/>
      <c r="B212" s="218"/>
      <c r="C212" s="218"/>
      <c r="D212" s="218"/>
      <c r="E212" s="218"/>
      <c r="F212" s="218"/>
      <c r="G212" s="218"/>
      <c r="H212" s="218"/>
      <c r="I212" s="218"/>
      <c r="K212" s="218"/>
      <c r="L212" s="218"/>
      <c r="M212" s="218"/>
      <c r="N212" s="218"/>
      <c r="O212" s="218"/>
      <c r="P212" s="218"/>
      <c r="Q212" s="218"/>
      <c r="R212" s="218"/>
      <c r="S212" s="218"/>
      <c r="AI212" s="139"/>
      <c r="BA212" s="131"/>
      <c r="BR212" s="131"/>
      <c r="CG212" s="131"/>
    </row>
    <row r="213" spans="1:85" ht="28.5">
      <c r="A213" s="328" t="s">
        <v>33</v>
      </c>
      <c r="B213" s="135" t="s">
        <v>0</v>
      </c>
      <c r="C213" s="135" t="s">
        <v>1</v>
      </c>
      <c r="D213" s="135" t="s">
        <v>2</v>
      </c>
      <c r="E213" s="135" t="s">
        <v>3</v>
      </c>
      <c r="F213" s="135" t="s">
        <v>27</v>
      </c>
      <c r="G213" s="135" t="s">
        <v>4</v>
      </c>
      <c r="H213" s="135" t="s">
        <v>5</v>
      </c>
      <c r="I213" s="136" t="s">
        <v>6</v>
      </c>
      <c r="K213" s="330" t="s">
        <v>33</v>
      </c>
      <c r="L213" s="137" t="s">
        <v>0</v>
      </c>
      <c r="M213" s="137" t="s">
        <v>1</v>
      </c>
      <c r="N213" s="137" t="s">
        <v>2</v>
      </c>
      <c r="O213" s="137" t="s">
        <v>3</v>
      </c>
      <c r="P213" s="137" t="s">
        <v>27</v>
      </c>
      <c r="Q213" s="137" t="s">
        <v>4</v>
      </c>
      <c r="R213" s="137" t="s">
        <v>5</v>
      </c>
      <c r="S213" s="138" t="s">
        <v>6</v>
      </c>
      <c r="U213" s="332" t="s">
        <v>33</v>
      </c>
      <c r="V213" s="190" t="s">
        <v>69</v>
      </c>
      <c r="W213" s="190" t="s">
        <v>70</v>
      </c>
      <c r="X213" s="190" t="s">
        <v>4</v>
      </c>
      <c r="Y213" s="190" t="s">
        <v>1</v>
      </c>
      <c r="Z213" s="190" t="s">
        <v>2</v>
      </c>
      <c r="AA213" s="190" t="s">
        <v>3</v>
      </c>
      <c r="AB213" s="190" t="s">
        <v>52</v>
      </c>
      <c r="AC213" s="190" t="s">
        <v>64</v>
      </c>
      <c r="AD213" s="191" t="s">
        <v>72</v>
      </c>
      <c r="AE213" s="191" t="s">
        <v>79</v>
      </c>
      <c r="AF213" s="191" t="s">
        <v>73</v>
      </c>
      <c r="AG213" s="191" t="s">
        <v>80</v>
      </c>
      <c r="AH213" s="191" t="s">
        <v>81</v>
      </c>
      <c r="AI213" s="192" t="s">
        <v>60</v>
      </c>
      <c r="BA213" s="131"/>
      <c r="BR213" s="131"/>
      <c r="CG213" s="131"/>
    </row>
    <row r="214" spans="1:85" ht="15">
      <c r="A214" s="329" t="s">
        <v>33</v>
      </c>
      <c r="B214" s="294" t="s">
        <v>109</v>
      </c>
      <c r="C214" s="295"/>
      <c r="D214" s="295"/>
      <c r="E214" s="295"/>
      <c r="F214" s="295"/>
      <c r="G214" s="295"/>
      <c r="H214" s="295"/>
      <c r="I214" s="296"/>
      <c r="K214" s="331" t="s">
        <v>33</v>
      </c>
      <c r="L214" s="297" t="s">
        <v>109</v>
      </c>
      <c r="M214" s="298"/>
      <c r="N214" s="298"/>
      <c r="O214" s="298"/>
      <c r="P214" s="298"/>
      <c r="Q214" s="298"/>
      <c r="R214" s="298"/>
      <c r="S214" s="299"/>
      <c r="U214" s="333" t="s">
        <v>33</v>
      </c>
      <c r="V214" s="326" t="s">
        <v>109</v>
      </c>
      <c r="W214" s="326"/>
      <c r="X214" s="326"/>
      <c r="Y214" s="326"/>
      <c r="Z214" s="326"/>
      <c r="AA214" s="326"/>
      <c r="AB214" s="326"/>
      <c r="AC214" s="326"/>
      <c r="AD214" s="326"/>
      <c r="AE214" s="326"/>
      <c r="AF214" s="326"/>
      <c r="AG214" s="326"/>
      <c r="AH214" s="326"/>
      <c r="AI214" s="327"/>
      <c r="BA214" s="131"/>
      <c r="BR214" s="131"/>
      <c r="CG214" s="131"/>
    </row>
    <row r="215" spans="1:85" ht="15">
      <c r="A215" s="141" t="s">
        <v>7</v>
      </c>
      <c r="B215" s="142">
        <v>0</v>
      </c>
      <c r="C215" s="142">
        <v>0</v>
      </c>
      <c r="D215" s="142">
        <v>0</v>
      </c>
      <c r="E215" s="142">
        <v>0</v>
      </c>
      <c r="F215" s="303"/>
      <c r="G215" s="142">
        <v>0</v>
      </c>
      <c r="H215" s="143">
        <v>0</v>
      </c>
      <c r="I215" s="144">
        <f>SUM(B215:H215)</f>
        <v>0</v>
      </c>
      <c r="J215" s="139"/>
      <c r="K215" s="193" t="s">
        <v>7</v>
      </c>
      <c r="L215" s="142">
        <v>0</v>
      </c>
      <c r="M215" s="142">
        <v>0</v>
      </c>
      <c r="N215" s="142">
        <v>0</v>
      </c>
      <c r="O215" s="142">
        <v>0</v>
      </c>
      <c r="P215" s="142">
        <v>0</v>
      </c>
      <c r="Q215" s="142">
        <v>0</v>
      </c>
      <c r="R215" s="194">
        <v>0</v>
      </c>
      <c r="S215" s="195">
        <f>SUM(L215:R215)</f>
        <v>0</v>
      </c>
      <c r="U215" s="196" t="s">
        <v>7</v>
      </c>
      <c r="V215" s="197">
        <v>0</v>
      </c>
      <c r="W215" s="197">
        <v>0</v>
      </c>
      <c r="X215" s="197">
        <v>0</v>
      </c>
      <c r="Y215" s="197">
        <v>0</v>
      </c>
      <c r="Z215" s="197">
        <v>0</v>
      </c>
      <c r="AA215" s="197">
        <v>0</v>
      </c>
      <c r="AB215" s="197">
        <v>0</v>
      </c>
      <c r="AC215" s="198">
        <v>0</v>
      </c>
      <c r="AD215" s="199">
        <v>0</v>
      </c>
      <c r="AE215" s="199">
        <v>0</v>
      </c>
      <c r="AF215" s="199">
        <v>0</v>
      </c>
      <c r="AG215" s="199">
        <v>0</v>
      </c>
      <c r="AH215" s="199">
        <v>0</v>
      </c>
      <c r="AI215" s="200">
        <f>SUM(V215:AC215)</f>
        <v>0</v>
      </c>
      <c r="AJ215" s="131" t="str">
        <f>IF(ABS(S215-AI215)&gt;0.001,S215-AI215,"")</f>
        <v/>
      </c>
      <c r="BA215" s="131"/>
      <c r="BR215" s="131"/>
      <c r="CG215" s="131"/>
    </row>
    <row r="216" spans="1:85" ht="15">
      <c r="A216" s="149" t="s">
        <v>8</v>
      </c>
      <c r="B216" s="150">
        <v>0</v>
      </c>
      <c r="C216" s="150">
        <v>0</v>
      </c>
      <c r="D216" s="150">
        <v>0</v>
      </c>
      <c r="E216" s="150">
        <v>0</v>
      </c>
      <c r="F216" s="304"/>
      <c r="G216" s="150">
        <v>0</v>
      </c>
      <c r="H216" s="151">
        <v>0</v>
      </c>
      <c r="I216" s="152">
        <f t="shared" ref="I216:I235" si="95">SUM(B216:H216)</f>
        <v>0</v>
      </c>
      <c r="J216" s="139"/>
      <c r="K216" s="153" t="s">
        <v>8</v>
      </c>
      <c r="L216" s="154">
        <v>0</v>
      </c>
      <c r="M216" s="154">
        <v>0</v>
      </c>
      <c r="N216" s="154">
        <v>0</v>
      </c>
      <c r="O216" s="154">
        <v>0</v>
      </c>
      <c r="P216" s="154">
        <v>0</v>
      </c>
      <c r="Q216" s="154">
        <v>0</v>
      </c>
      <c r="R216" s="155">
        <v>0</v>
      </c>
      <c r="S216" s="156">
        <f t="shared" ref="S216:S235" si="96">SUM(L216:R216)</f>
        <v>0</v>
      </c>
      <c r="U216" s="201" t="s">
        <v>8</v>
      </c>
      <c r="V216" s="202">
        <v>0</v>
      </c>
      <c r="W216" s="202">
        <v>0</v>
      </c>
      <c r="X216" s="202">
        <v>0</v>
      </c>
      <c r="Y216" s="202">
        <v>0</v>
      </c>
      <c r="Z216" s="202">
        <v>0</v>
      </c>
      <c r="AA216" s="202">
        <v>0</v>
      </c>
      <c r="AB216" s="202">
        <v>0</v>
      </c>
      <c r="AC216" s="203">
        <v>0</v>
      </c>
      <c r="AD216" s="202">
        <v>0</v>
      </c>
      <c r="AE216" s="202">
        <v>0</v>
      </c>
      <c r="AF216" s="202">
        <v>0</v>
      </c>
      <c r="AG216" s="202">
        <v>0</v>
      </c>
      <c r="AH216" s="202">
        <v>0</v>
      </c>
      <c r="AI216" s="204">
        <f t="shared" ref="AI216:AI235" si="97">SUM(V216:AC216)</f>
        <v>0</v>
      </c>
      <c r="AJ216" s="131" t="str">
        <f t="shared" ref="AJ216:AJ237" si="98">IF(ABS(S216-AI216)&gt;0.001,S216-AI216,"")</f>
        <v/>
      </c>
      <c r="BA216" s="131"/>
      <c r="BR216" s="131"/>
      <c r="CG216" s="131"/>
    </row>
    <row r="217" spans="1:85" ht="15">
      <c r="A217" s="157" t="s">
        <v>10</v>
      </c>
      <c r="B217" s="146">
        <v>0</v>
      </c>
      <c r="C217" s="146">
        <v>0</v>
      </c>
      <c r="D217" s="146">
        <v>0</v>
      </c>
      <c r="E217" s="146">
        <v>0</v>
      </c>
      <c r="F217" s="304"/>
      <c r="G217" s="146">
        <v>0</v>
      </c>
      <c r="H217" s="158">
        <v>0</v>
      </c>
      <c r="I217" s="144">
        <f t="shared" si="95"/>
        <v>0</v>
      </c>
      <c r="J217" s="139"/>
      <c r="K217" s="159" t="s">
        <v>10</v>
      </c>
      <c r="L217" s="146">
        <v>0</v>
      </c>
      <c r="M217" s="146">
        <v>0</v>
      </c>
      <c r="N217" s="146">
        <v>0</v>
      </c>
      <c r="O217" s="146">
        <v>0</v>
      </c>
      <c r="P217" s="146">
        <v>0</v>
      </c>
      <c r="Q217" s="146">
        <v>0</v>
      </c>
      <c r="R217" s="147">
        <v>0</v>
      </c>
      <c r="S217" s="148">
        <f t="shared" si="96"/>
        <v>0</v>
      </c>
      <c r="U217" s="205" t="s">
        <v>10</v>
      </c>
      <c r="V217" s="197">
        <v>0</v>
      </c>
      <c r="W217" s="197">
        <v>0</v>
      </c>
      <c r="X217" s="197">
        <v>0</v>
      </c>
      <c r="Y217" s="197">
        <v>0</v>
      </c>
      <c r="Z217" s="197">
        <v>0</v>
      </c>
      <c r="AA217" s="197">
        <v>0</v>
      </c>
      <c r="AB217" s="197">
        <v>0</v>
      </c>
      <c r="AC217" s="198">
        <v>0</v>
      </c>
      <c r="AD217" s="199">
        <v>0</v>
      </c>
      <c r="AE217" s="199">
        <v>0</v>
      </c>
      <c r="AF217" s="199">
        <v>0</v>
      </c>
      <c r="AG217" s="199">
        <v>0</v>
      </c>
      <c r="AH217" s="199">
        <v>0</v>
      </c>
      <c r="AI217" s="200">
        <f t="shared" si="97"/>
        <v>0</v>
      </c>
      <c r="AJ217" s="131" t="str">
        <f t="shared" si="98"/>
        <v/>
      </c>
      <c r="BA217" s="131"/>
      <c r="BR217" s="131"/>
      <c r="CG217" s="131"/>
    </row>
    <row r="218" spans="1:85" ht="15">
      <c r="A218" s="149" t="s">
        <v>53</v>
      </c>
      <c r="B218" s="150">
        <v>0</v>
      </c>
      <c r="C218" s="150">
        <v>0</v>
      </c>
      <c r="D218" s="150">
        <v>0</v>
      </c>
      <c r="E218" s="150">
        <v>0</v>
      </c>
      <c r="F218" s="304"/>
      <c r="G218" s="150">
        <v>0</v>
      </c>
      <c r="H218" s="151">
        <v>0</v>
      </c>
      <c r="I218" s="152">
        <f t="shared" si="95"/>
        <v>0</v>
      </c>
      <c r="J218" s="139"/>
      <c r="K218" s="153" t="s">
        <v>53</v>
      </c>
      <c r="L218" s="154">
        <v>0</v>
      </c>
      <c r="M218" s="154">
        <v>0</v>
      </c>
      <c r="N218" s="154">
        <v>0</v>
      </c>
      <c r="O218" s="154">
        <v>0</v>
      </c>
      <c r="P218" s="154">
        <v>0</v>
      </c>
      <c r="Q218" s="154">
        <v>0</v>
      </c>
      <c r="R218" s="155">
        <v>0</v>
      </c>
      <c r="S218" s="156">
        <f t="shared" si="96"/>
        <v>0</v>
      </c>
      <c r="U218" s="201" t="s">
        <v>53</v>
      </c>
      <c r="V218" s="202">
        <v>0</v>
      </c>
      <c r="W218" s="202">
        <v>0</v>
      </c>
      <c r="X218" s="202">
        <v>0</v>
      </c>
      <c r="Y218" s="202">
        <v>0</v>
      </c>
      <c r="Z218" s="202">
        <v>0</v>
      </c>
      <c r="AA218" s="202">
        <v>0</v>
      </c>
      <c r="AB218" s="202">
        <v>0</v>
      </c>
      <c r="AC218" s="203">
        <v>0</v>
      </c>
      <c r="AD218" s="202">
        <v>0</v>
      </c>
      <c r="AE218" s="202">
        <v>0</v>
      </c>
      <c r="AF218" s="202">
        <v>0</v>
      </c>
      <c r="AG218" s="202">
        <v>0</v>
      </c>
      <c r="AH218" s="202">
        <v>0</v>
      </c>
      <c r="AI218" s="204">
        <f t="shared" si="97"/>
        <v>0</v>
      </c>
      <c r="AJ218" s="131" t="str">
        <f t="shared" si="98"/>
        <v/>
      </c>
      <c r="BA218" s="131"/>
      <c r="BR218" s="131"/>
      <c r="CG218" s="131"/>
    </row>
    <row r="219" spans="1:85" ht="15">
      <c r="A219" s="157" t="s">
        <v>16</v>
      </c>
      <c r="B219" s="146">
        <v>0.82640877543187796</v>
      </c>
      <c r="C219" s="146">
        <v>0</v>
      </c>
      <c r="D219" s="146">
        <v>0.91889495607588056</v>
      </c>
      <c r="E219" s="146">
        <v>0</v>
      </c>
      <c r="F219" s="304"/>
      <c r="G219" s="146">
        <v>0</v>
      </c>
      <c r="H219" s="158">
        <v>0</v>
      </c>
      <c r="I219" s="144">
        <f t="shared" si="95"/>
        <v>1.7453037315077586</v>
      </c>
      <c r="J219" s="139"/>
      <c r="K219" s="159" t="s">
        <v>16</v>
      </c>
      <c r="L219" s="146">
        <v>0.82640877543187796</v>
      </c>
      <c r="M219" s="146">
        <v>0</v>
      </c>
      <c r="N219" s="146">
        <v>0.91889495607588056</v>
      </c>
      <c r="O219" s="146">
        <v>0</v>
      </c>
      <c r="P219" s="146">
        <v>0</v>
      </c>
      <c r="Q219" s="146">
        <v>0</v>
      </c>
      <c r="R219" s="147">
        <v>0</v>
      </c>
      <c r="S219" s="148">
        <f t="shared" si="96"/>
        <v>1.7453037315077586</v>
      </c>
      <c r="U219" s="205" t="s">
        <v>16</v>
      </c>
      <c r="V219" s="197">
        <v>0.82640877543187796</v>
      </c>
      <c r="W219" s="197">
        <v>0</v>
      </c>
      <c r="X219" s="197">
        <v>0</v>
      </c>
      <c r="Y219" s="197">
        <v>0</v>
      </c>
      <c r="Z219" s="197">
        <v>0.91889495607588056</v>
      </c>
      <c r="AA219" s="197">
        <v>0</v>
      </c>
      <c r="AB219" s="197">
        <v>0</v>
      </c>
      <c r="AC219" s="198">
        <v>0</v>
      </c>
      <c r="AD219" s="199">
        <v>0</v>
      </c>
      <c r="AE219" s="199">
        <v>0</v>
      </c>
      <c r="AF219" s="199">
        <v>0</v>
      </c>
      <c r="AG219" s="199">
        <v>0</v>
      </c>
      <c r="AH219" s="199">
        <v>0</v>
      </c>
      <c r="AI219" s="200">
        <f t="shared" si="97"/>
        <v>1.7453037315077586</v>
      </c>
      <c r="AJ219" s="131" t="str">
        <f t="shared" si="98"/>
        <v/>
      </c>
      <c r="BA219" s="131"/>
      <c r="BR219" s="131"/>
      <c r="CG219" s="131"/>
    </row>
    <row r="220" spans="1:85" ht="15">
      <c r="A220" s="149" t="s">
        <v>15</v>
      </c>
      <c r="B220" s="150">
        <v>8.2335781148599102E-2</v>
      </c>
      <c r="C220" s="150">
        <v>0</v>
      </c>
      <c r="D220" s="150">
        <v>9.1550254851150079E-2</v>
      </c>
      <c r="E220" s="150">
        <v>0</v>
      </c>
      <c r="F220" s="304"/>
      <c r="G220" s="150">
        <v>0</v>
      </c>
      <c r="H220" s="151">
        <v>0</v>
      </c>
      <c r="I220" s="152">
        <f t="shared" si="95"/>
        <v>0.17388603599974917</v>
      </c>
      <c r="J220" s="139"/>
      <c r="K220" s="153" t="s">
        <v>15</v>
      </c>
      <c r="L220" s="154">
        <v>8.2335781148599102E-2</v>
      </c>
      <c r="M220" s="154">
        <v>0</v>
      </c>
      <c r="N220" s="154">
        <v>9.1550254851150079E-2</v>
      </c>
      <c r="O220" s="154">
        <v>0</v>
      </c>
      <c r="P220" s="154">
        <v>0</v>
      </c>
      <c r="Q220" s="154">
        <v>0</v>
      </c>
      <c r="R220" s="155">
        <v>0</v>
      </c>
      <c r="S220" s="156">
        <f t="shared" si="96"/>
        <v>0.17388603599974917</v>
      </c>
      <c r="U220" s="201" t="s">
        <v>54</v>
      </c>
      <c r="V220" s="202">
        <v>8.2335781148599102E-2</v>
      </c>
      <c r="W220" s="202">
        <v>0</v>
      </c>
      <c r="X220" s="202">
        <v>0</v>
      </c>
      <c r="Y220" s="202">
        <v>0</v>
      </c>
      <c r="Z220" s="202">
        <v>9.1550254851150079E-2</v>
      </c>
      <c r="AA220" s="202">
        <v>0</v>
      </c>
      <c r="AB220" s="202">
        <v>0</v>
      </c>
      <c r="AC220" s="203">
        <v>0</v>
      </c>
      <c r="AD220" s="202">
        <v>0</v>
      </c>
      <c r="AE220" s="202">
        <v>0</v>
      </c>
      <c r="AF220" s="202">
        <v>0</v>
      </c>
      <c r="AG220" s="202">
        <v>0</v>
      </c>
      <c r="AH220" s="202">
        <v>0</v>
      </c>
      <c r="AI220" s="204">
        <f t="shared" si="97"/>
        <v>0.17388603599974917</v>
      </c>
      <c r="AJ220" s="131" t="str">
        <f t="shared" si="98"/>
        <v/>
      </c>
      <c r="BA220" s="131"/>
      <c r="BR220" s="131"/>
      <c r="CG220" s="131"/>
    </row>
    <row r="221" spans="1:85" ht="15">
      <c r="A221" s="157" t="s">
        <v>55</v>
      </c>
      <c r="B221" s="146">
        <v>0</v>
      </c>
      <c r="C221" s="146">
        <v>0</v>
      </c>
      <c r="D221" s="146">
        <v>0</v>
      </c>
      <c r="E221" s="146">
        <v>1.9605329623010499</v>
      </c>
      <c r="F221" s="304"/>
      <c r="G221" s="146">
        <v>0</v>
      </c>
      <c r="H221" s="158">
        <v>0</v>
      </c>
      <c r="I221" s="144">
        <f t="shared" si="95"/>
        <v>1.9605329623010499</v>
      </c>
      <c r="J221" s="139"/>
      <c r="K221" s="159" t="s">
        <v>55</v>
      </c>
      <c r="L221" s="146">
        <v>0</v>
      </c>
      <c r="M221" s="146">
        <v>0</v>
      </c>
      <c r="N221" s="146">
        <v>0</v>
      </c>
      <c r="O221" s="146">
        <v>1.9605329623010499</v>
      </c>
      <c r="P221" s="146">
        <v>17.315482292848845</v>
      </c>
      <c r="Q221" s="146">
        <v>0</v>
      </c>
      <c r="R221" s="147">
        <v>0</v>
      </c>
      <c r="S221" s="148">
        <f t="shared" si="96"/>
        <v>19.276015255149893</v>
      </c>
      <c r="U221" s="205" t="s">
        <v>55</v>
      </c>
      <c r="V221" s="197">
        <v>0</v>
      </c>
      <c r="W221" s="197">
        <v>0</v>
      </c>
      <c r="X221" s="197">
        <v>0</v>
      </c>
      <c r="Y221" s="197">
        <v>0</v>
      </c>
      <c r="Z221" s="197">
        <v>0</v>
      </c>
      <c r="AA221" s="197">
        <v>0.20019020064596907</v>
      </c>
      <c r="AB221" s="197">
        <v>17.315482292848845</v>
      </c>
      <c r="AC221" s="198">
        <v>1.7603427616550809</v>
      </c>
      <c r="AD221" s="197">
        <v>0</v>
      </c>
      <c r="AE221" s="197">
        <v>0</v>
      </c>
      <c r="AF221" s="197">
        <v>0</v>
      </c>
      <c r="AG221" s="197">
        <v>0</v>
      </c>
      <c r="AH221" s="197">
        <v>1.7603427616550809</v>
      </c>
      <c r="AI221" s="200">
        <f t="shared" si="97"/>
        <v>19.276015255149897</v>
      </c>
      <c r="AJ221" s="131" t="str">
        <f t="shared" si="98"/>
        <v/>
      </c>
      <c r="BA221" s="131"/>
      <c r="BR221" s="131"/>
      <c r="CG221" s="131"/>
    </row>
    <row r="222" spans="1:85" ht="15">
      <c r="A222" s="149" t="s">
        <v>12</v>
      </c>
      <c r="B222" s="150">
        <v>0</v>
      </c>
      <c r="C222" s="150">
        <v>0</v>
      </c>
      <c r="D222" s="150">
        <v>0</v>
      </c>
      <c r="E222" s="150">
        <v>2.0862007381985628E-16</v>
      </c>
      <c r="F222" s="304"/>
      <c r="G222" s="150">
        <v>0</v>
      </c>
      <c r="H222" s="151">
        <v>0</v>
      </c>
      <c r="I222" s="152">
        <f t="shared" si="95"/>
        <v>2.0862007381985628E-16</v>
      </c>
      <c r="J222" s="139"/>
      <c r="K222" s="153" t="s">
        <v>12</v>
      </c>
      <c r="L222" s="154">
        <v>0</v>
      </c>
      <c r="M222" s="154">
        <v>0</v>
      </c>
      <c r="N222" s="154">
        <v>0</v>
      </c>
      <c r="O222" s="154">
        <v>2.0862007381985628E-16</v>
      </c>
      <c r="P222" s="154">
        <v>0.32714790556752665</v>
      </c>
      <c r="Q222" s="154">
        <v>0</v>
      </c>
      <c r="R222" s="155">
        <v>0</v>
      </c>
      <c r="S222" s="156">
        <f t="shared" si="96"/>
        <v>0.32714790556752688</v>
      </c>
      <c r="U222" s="201" t="s">
        <v>12</v>
      </c>
      <c r="V222" s="202">
        <v>0</v>
      </c>
      <c r="W222" s="202">
        <v>0</v>
      </c>
      <c r="X222" s="202">
        <v>0</v>
      </c>
      <c r="Y222" s="202">
        <v>0</v>
      </c>
      <c r="Z222" s="202">
        <v>0</v>
      </c>
      <c r="AA222" s="202">
        <v>2.0862007381985628E-16</v>
      </c>
      <c r="AB222" s="202">
        <v>0.32714790556752665</v>
      </c>
      <c r="AC222" s="203">
        <v>0</v>
      </c>
      <c r="AD222" s="202">
        <v>0</v>
      </c>
      <c r="AE222" s="202">
        <v>0</v>
      </c>
      <c r="AF222" s="202">
        <v>0</v>
      </c>
      <c r="AG222" s="202">
        <v>0</v>
      </c>
      <c r="AH222" s="202">
        <v>0</v>
      </c>
      <c r="AI222" s="204">
        <f t="shared" si="97"/>
        <v>0.32714790556752688</v>
      </c>
      <c r="AJ222" s="131" t="str">
        <f t="shared" si="98"/>
        <v/>
      </c>
      <c r="BA222" s="131"/>
      <c r="BR222" s="131"/>
      <c r="CG222" s="131"/>
    </row>
    <row r="223" spans="1:85" ht="15">
      <c r="A223" s="157" t="s">
        <v>56</v>
      </c>
      <c r="B223" s="146">
        <v>0</v>
      </c>
      <c r="C223" s="146">
        <v>0</v>
      </c>
      <c r="D223" s="146">
        <v>0</v>
      </c>
      <c r="E223" s="146">
        <v>0</v>
      </c>
      <c r="F223" s="304"/>
      <c r="G223" s="146">
        <v>0</v>
      </c>
      <c r="H223" s="158">
        <v>0</v>
      </c>
      <c r="I223" s="144">
        <f t="shared" si="95"/>
        <v>0</v>
      </c>
      <c r="J223" s="139"/>
      <c r="K223" s="159" t="s">
        <v>56</v>
      </c>
      <c r="L223" s="146">
        <v>0</v>
      </c>
      <c r="M223" s="146">
        <v>0</v>
      </c>
      <c r="N223" s="146">
        <v>0</v>
      </c>
      <c r="O223" s="146">
        <v>0</v>
      </c>
      <c r="P223" s="146">
        <v>0</v>
      </c>
      <c r="Q223" s="146">
        <v>0</v>
      </c>
      <c r="R223" s="147">
        <v>0</v>
      </c>
      <c r="S223" s="148">
        <f t="shared" si="96"/>
        <v>0</v>
      </c>
      <c r="U223" s="205" t="s">
        <v>56</v>
      </c>
      <c r="V223" s="197">
        <v>0</v>
      </c>
      <c r="W223" s="197">
        <v>0</v>
      </c>
      <c r="X223" s="197">
        <v>0</v>
      </c>
      <c r="Y223" s="197">
        <v>0</v>
      </c>
      <c r="Z223" s="197">
        <v>0</v>
      </c>
      <c r="AA223" s="197">
        <v>0</v>
      </c>
      <c r="AB223" s="197">
        <v>0</v>
      </c>
      <c r="AC223" s="198">
        <v>0</v>
      </c>
      <c r="AD223" s="197">
        <v>0</v>
      </c>
      <c r="AE223" s="197">
        <v>0</v>
      </c>
      <c r="AF223" s="197">
        <v>0</v>
      </c>
      <c r="AG223" s="197">
        <v>0</v>
      </c>
      <c r="AH223" s="197">
        <v>0</v>
      </c>
      <c r="AI223" s="200">
        <f t="shared" si="97"/>
        <v>0</v>
      </c>
      <c r="AJ223" s="131" t="str">
        <f t="shared" si="98"/>
        <v/>
      </c>
      <c r="BA223" s="131"/>
      <c r="BR223" s="131"/>
      <c r="CG223" s="131"/>
    </row>
    <row r="224" spans="1:85" ht="15">
      <c r="A224" s="149" t="s">
        <v>17</v>
      </c>
      <c r="B224" s="150">
        <v>3.8197930862392478E-6</v>
      </c>
      <c r="C224" s="150">
        <v>0</v>
      </c>
      <c r="D224" s="150">
        <v>0</v>
      </c>
      <c r="E224" s="150">
        <v>0</v>
      </c>
      <c r="F224" s="304"/>
      <c r="G224" s="150">
        <v>0</v>
      </c>
      <c r="H224" s="151">
        <v>0</v>
      </c>
      <c r="I224" s="152">
        <f t="shared" si="95"/>
        <v>3.8197930862392478E-6</v>
      </c>
      <c r="J224" s="139"/>
      <c r="K224" s="153" t="s">
        <v>17</v>
      </c>
      <c r="L224" s="154">
        <v>3.8197930862392478E-6</v>
      </c>
      <c r="M224" s="154">
        <v>0</v>
      </c>
      <c r="N224" s="154">
        <v>0</v>
      </c>
      <c r="O224" s="154">
        <v>0</v>
      </c>
      <c r="P224" s="154">
        <v>0</v>
      </c>
      <c r="Q224" s="154">
        <v>0</v>
      </c>
      <c r="R224" s="155">
        <v>0</v>
      </c>
      <c r="S224" s="156">
        <f t="shared" si="96"/>
        <v>3.8197930862392478E-6</v>
      </c>
      <c r="U224" s="201" t="s">
        <v>17</v>
      </c>
      <c r="V224" s="202">
        <v>3.8197930862392478E-6</v>
      </c>
      <c r="W224" s="202">
        <v>0</v>
      </c>
      <c r="X224" s="202">
        <v>0</v>
      </c>
      <c r="Y224" s="202">
        <v>0</v>
      </c>
      <c r="Z224" s="202">
        <v>0</v>
      </c>
      <c r="AA224" s="202">
        <v>0</v>
      </c>
      <c r="AB224" s="202">
        <v>0</v>
      </c>
      <c r="AC224" s="203">
        <v>0</v>
      </c>
      <c r="AD224" s="202">
        <v>0</v>
      </c>
      <c r="AE224" s="202">
        <v>0</v>
      </c>
      <c r="AF224" s="202">
        <v>0</v>
      </c>
      <c r="AG224" s="202">
        <v>0</v>
      </c>
      <c r="AH224" s="202">
        <v>0</v>
      </c>
      <c r="AI224" s="204">
        <f t="shared" si="97"/>
        <v>3.8197930862392478E-6</v>
      </c>
      <c r="AJ224" s="131" t="str">
        <f t="shared" si="98"/>
        <v/>
      </c>
      <c r="BA224" s="131"/>
      <c r="BR224" s="131"/>
      <c r="CG224" s="131"/>
    </row>
    <row r="225" spans="1:85" ht="15">
      <c r="A225" s="157" t="s">
        <v>141</v>
      </c>
      <c r="B225" s="146">
        <v>14.964121875972017</v>
      </c>
      <c r="C225" s="146">
        <v>0</v>
      </c>
      <c r="D225" s="146">
        <v>1.6196828343815624</v>
      </c>
      <c r="E225" s="146">
        <v>0</v>
      </c>
      <c r="F225" s="304"/>
      <c r="G225" s="146">
        <v>0</v>
      </c>
      <c r="H225" s="158">
        <v>0</v>
      </c>
      <c r="I225" s="144">
        <f t="shared" si="95"/>
        <v>16.583804710353579</v>
      </c>
      <c r="J225" s="139"/>
      <c r="K225" s="159" t="s">
        <v>141</v>
      </c>
      <c r="L225" s="146">
        <v>14.964121875972017</v>
      </c>
      <c r="M225" s="146">
        <v>0</v>
      </c>
      <c r="N225" s="146">
        <v>1.6196828343815624</v>
      </c>
      <c r="O225" s="146">
        <v>0</v>
      </c>
      <c r="P225" s="146">
        <v>0</v>
      </c>
      <c r="Q225" s="146">
        <v>0</v>
      </c>
      <c r="R225" s="147">
        <v>0</v>
      </c>
      <c r="S225" s="148">
        <f t="shared" si="96"/>
        <v>16.583804710353579</v>
      </c>
      <c r="U225" s="205" t="s">
        <v>141</v>
      </c>
      <c r="V225" s="197">
        <v>14.616533614868374</v>
      </c>
      <c r="W225" s="197">
        <v>0</v>
      </c>
      <c r="X225" s="197">
        <v>0</v>
      </c>
      <c r="Y225" s="197">
        <v>0</v>
      </c>
      <c r="Z225" s="197">
        <v>1.4414163492286327</v>
      </c>
      <c r="AA225" s="197">
        <v>0</v>
      </c>
      <c r="AB225" s="197">
        <v>0</v>
      </c>
      <c r="AC225" s="198">
        <v>0.52585474625657558</v>
      </c>
      <c r="AD225" s="197">
        <v>0.34758826110364432</v>
      </c>
      <c r="AE225" s="197">
        <v>0</v>
      </c>
      <c r="AF225" s="197">
        <v>0</v>
      </c>
      <c r="AG225" s="197">
        <v>0.17826648515292956</v>
      </c>
      <c r="AH225" s="197">
        <v>0</v>
      </c>
      <c r="AI225" s="200">
        <f t="shared" si="97"/>
        <v>16.583804710353583</v>
      </c>
      <c r="AJ225" s="131" t="str">
        <f t="shared" si="98"/>
        <v/>
      </c>
      <c r="BA225" s="131"/>
      <c r="BR225" s="131"/>
      <c r="CG225" s="131"/>
    </row>
    <row r="226" spans="1:85" ht="15">
      <c r="A226" s="149" t="s">
        <v>25</v>
      </c>
      <c r="B226" s="150">
        <v>12.426307599084774</v>
      </c>
      <c r="C226" s="150">
        <v>0.32802000813012461</v>
      </c>
      <c r="D226" s="150">
        <v>5.1753456383947478</v>
      </c>
      <c r="E226" s="150">
        <v>43.633141800495579</v>
      </c>
      <c r="F226" s="304"/>
      <c r="G226" s="150">
        <v>12.427582494662955</v>
      </c>
      <c r="H226" s="151">
        <v>1.59627550515146E-2</v>
      </c>
      <c r="I226" s="152">
        <f t="shared" si="95"/>
        <v>74.006360295819704</v>
      </c>
      <c r="J226" s="139"/>
      <c r="K226" s="153" t="s">
        <v>25</v>
      </c>
      <c r="L226" s="154">
        <v>12.426307599084774</v>
      </c>
      <c r="M226" s="154">
        <v>0.32802000813012461</v>
      </c>
      <c r="N226" s="154">
        <v>5.1753456383947478</v>
      </c>
      <c r="O226" s="154">
        <v>43.633141800495579</v>
      </c>
      <c r="P226" s="154">
        <v>0.64946390077244132</v>
      </c>
      <c r="Q226" s="154">
        <v>12.427582494662955</v>
      </c>
      <c r="R226" s="155">
        <v>1.59627550515146E-2</v>
      </c>
      <c r="S226" s="156">
        <f t="shared" si="96"/>
        <v>74.655824196592135</v>
      </c>
      <c r="U226" s="201" t="s">
        <v>25</v>
      </c>
      <c r="V226" s="202">
        <v>0.82331030016320361</v>
      </c>
      <c r="W226" s="202">
        <v>11.60299729892157</v>
      </c>
      <c r="X226" s="202">
        <v>12.427582494662955</v>
      </c>
      <c r="Y226" s="202">
        <v>0.32802000813012461</v>
      </c>
      <c r="Z226" s="202">
        <v>5.1753456383947478</v>
      </c>
      <c r="AA226" s="202">
        <v>42.883489920376626</v>
      </c>
      <c r="AB226" s="202">
        <v>0.64946390077244132</v>
      </c>
      <c r="AC226" s="203">
        <v>0.76561463517046435</v>
      </c>
      <c r="AD226" s="202">
        <v>0</v>
      </c>
      <c r="AE226" s="202">
        <v>0.32380355660861437</v>
      </c>
      <c r="AF226" s="202">
        <v>1.59627550515146E-2</v>
      </c>
      <c r="AG226" s="202">
        <v>0</v>
      </c>
      <c r="AH226" s="202">
        <v>0.42584832351033536</v>
      </c>
      <c r="AI226" s="204">
        <f t="shared" si="97"/>
        <v>74.655824196592135</v>
      </c>
      <c r="AJ226" s="131" t="str">
        <f t="shared" si="98"/>
        <v/>
      </c>
      <c r="BA226" s="131"/>
      <c r="BR226" s="131"/>
      <c r="CG226" s="131"/>
    </row>
    <row r="227" spans="1:85" ht="15">
      <c r="A227" s="157" t="s">
        <v>24</v>
      </c>
      <c r="B227" s="146">
        <v>9.3347399679299313E-5</v>
      </c>
      <c r="C227" s="146">
        <v>0</v>
      </c>
      <c r="D227" s="146">
        <v>0</v>
      </c>
      <c r="E227" s="146">
        <v>0</v>
      </c>
      <c r="F227" s="304"/>
      <c r="G227" s="146">
        <v>0</v>
      </c>
      <c r="H227" s="158">
        <v>0</v>
      </c>
      <c r="I227" s="144">
        <f t="shared" si="95"/>
        <v>9.3347399679299313E-5</v>
      </c>
      <c r="J227" s="139"/>
      <c r="K227" s="159" t="s">
        <v>24</v>
      </c>
      <c r="L227" s="146">
        <v>9.3347399679299313E-5</v>
      </c>
      <c r="M227" s="146">
        <v>0</v>
      </c>
      <c r="N227" s="146">
        <v>0</v>
      </c>
      <c r="O227" s="146">
        <v>0</v>
      </c>
      <c r="P227" s="146">
        <v>0</v>
      </c>
      <c r="Q227" s="146">
        <v>0</v>
      </c>
      <c r="R227" s="147">
        <v>0</v>
      </c>
      <c r="S227" s="148">
        <f t="shared" si="96"/>
        <v>9.3347399679299313E-5</v>
      </c>
      <c r="U227" s="205" t="s">
        <v>24</v>
      </c>
      <c r="V227" s="197">
        <v>9.3347399679299313E-5</v>
      </c>
      <c r="W227" s="197">
        <v>0</v>
      </c>
      <c r="X227" s="197">
        <v>0</v>
      </c>
      <c r="Y227" s="197">
        <v>0</v>
      </c>
      <c r="Z227" s="197">
        <v>0</v>
      </c>
      <c r="AA227" s="197">
        <v>0</v>
      </c>
      <c r="AB227" s="197">
        <v>0</v>
      </c>
      <c r="AC227" s="198">
        <v>0</v>
      </c>
      <c r="AD227" s="197">
        <v>0</v>
      </c>
      <c r="AE227" s="197">
        <v>0</v>
      </c>
      <c r="AF227" s="197">
        <v>0</v>
      </c>
      <c r="AG227" s="197">
        <v>0</v>
      </c>
      <c r="AH227" s="197">
        <v>0</v>
      </c>
      <c r="AI227" s="200">
        <f t="shared" si="97"/>
        <v>9.3347399679299313E-5</v>
      </c>
      <c r="AJ227" s="131" t="str">
        <f t="shared" si="98"/>
        <v/>
      </c>
      <c r="BA227" s="131"/>
      <c r="BR227" s="131"/>
      <c r="CG227" s="131"/>
    </row>
    <row r="228" spans="1:85" ht="15">
      <c r="A228" s="149" t="s">
        <v>57</v>
      </c>
      <c r="B228" s="150">
        <v>0</v>
      </c>
      <c r="C228" s="150">
        <v>0</v>
      </c>
      <c r="D228" s="150">
        <v>0</v>
      </c>
      <c r="E228" s="150">
        <v>0</v>
      </c>
      <c r="F228" s="304"/>
      <c r="G228" s="150">
        <v>0</v>
      </c>
      <c r="H228" s="151">
        <v>0</v>
      </c>
      <c r="I228" s="152">
        <f t="shared" si="95"/>
        <v>0</v>
      </c>
      <c r="J228" s="139"/>
      <c r="K228" s="153" t="s">
        <v>57</v>
      </c>
      <c r="L228" s="154">
        <v>0</v>
      </c>
      <c r="M228" s="154">
        <v>0</v>
      </c>
      <c r="N228" s="154">
        <v>0</v>
      </c>
      <c r="O228" s="154">
        <v>0</v>
      </c>
      <c r="P228" s="154">
        <v>0</v>
      </c>
      <c r="Q228" s="154">
        <v>0</v>
      </c>
      <c r="R228" s="155">
        <v>0</v>
      </c>
      <c r="S228" s="156">
        <f t="shared" si="96"/>
        <v>0</v>
      </c>
      <c r="U228" s="201" t="s">
        <v>57</v>
      </c>
      <c r="V228" s="202">
        <v>0</v>
      </c>
      <c r="W228" s="202">
        <v>0</v>
      </c>
      <c r="X228" s="202">
        <v>0</v>
      </c>
      <c r="Y228" s="202">
        <v>0</v>
      </c>
      <c r="Z228" s="202">
        <v>0</v>
      </c>
      <c r="AA228" s="202">
        <v>0</v>
      </c>
      <c r="AB228" s="202">
        <v>0</v>
      </c>
      <c r="AC228" s="203">
        <v>0</v>
      </c>
      <c r="AD228" s="202">
        <v>0</v>
      </c>
      <c r="AE228" s="202">
        <v>0</v>
      </c>
      <c r="AF228" s="202">
        <v>0</v>
      </c>
      <c r="AG228" s="202">
        <v>0</v>
      </c>
      <c r="AH228" s="202">
        <v>0</v>
      </c>
      <c r="AI228" s="204">
        <f t="shared" si="97"/>
        <v>0</v>
      </c>
      <c r="AJ228" s="131" t="str">
        <f t="shared" si="98"/>
        <v/>
      </c>
      <c r="BA228" s="131"/>
      <c r="BR228" s="131"/>
      <c r="CG228" s="131"/>
    </row>
    <row r="229" spans="1:85" ht="15">
      <c r="A229" s="157" t="s">
        <v>22</v>
      </c>
      <c r="B229" s="146">
        <v>0</v>
      </c>
      <c r="C229" s="146">
        <v>0</v>
      </c>
      <c r="D229" s="146">
        <v>0</v>
      </c>
      <c r="E229" s="146">
        <v>0.16342356145024298</v>
      </c>
      <c r="F229" s="304"/>
      <c r="G229" s="146">
        <v>0</v>
      </c>
      <c r="H229" s="158">
        <v>0</v>
      </c>
      <c r="I229" s="144">
        <f t="shared" si="95"/>
        <v>0.16342356145024298</v>
      </c>
      <c r="J229" s="139"/>
      <c r="K229" s="159" t="s">
        <v>22</v>
      </c>
      <c r="L229" s="146">
        <v>0</v>
      </c>
      <c r="M229" s="146">
        <v>0</v>
      </c>
      <c r="N229" s="146">
        <v>0</v>
      </c>
      <c r="O229" s="146">
        <v>0.16342356145024298</v>
      </c>
      <c r="P229" s="146">
        <v>1.1912866076099522</v>
      </c>
      <c r="Q229" s="146">
        <v>0</v>
      </c>
      <c r="R229" s="147">
        <v>0</v>
      </c>
      <c r="S229" s="148">
        <f t="shared" si="96"/>
        <v>1.3547101690601953</v>
      </c>
      <c r="U229" s="205" t="s">
        <v>22</v>
      </c>
      <c r="V229" s="197">
        <v>0</v>
      </c>
      <c r="W229" s="197">
        <v>0</v>
      </c>
      <c r="X229" s="197">
        <v>0</v>
      </c>
      <c r="Y229" s="197">
        <v>0</v>
      </c>
      <c r="Z229" s="197">
        <v>0</v>
      </c>
      <c r="AA229" s="197">
        <v>0</v>
      </c>
      <c r="AB229" s="197">
        <v>1.1912866076099522</v>
      </c>
      <c r="AC229" s="198">
        <v>0.16342356145024298</v>
      </c>
      <c r="AD229" s="197">
        <v>0</v>
      </c>
      <c r="AE229" s="197">
        <v>0</v>
      </c>
      <c r="AF229" s="197">
        <v>0</v>
      </c>
      <c r="AG229" s="197">
        <v>0</v>
      </c>
      <c r="AH229" s="197">
        <v>0.16342356145024298</v>
      </c>
      <c r="AI229" s="200">
        <f t="shared" si="97"/>
        <v>1.3547101690601953</v>
      </c>
      <c r="AJ229" s="131" t="str">
        <f t="shared" si="98"/>
        <v/>
      </c>
      <c r="BA229" s="131"/>
      <c r="BR229" s="131"/>
      <c r="CG229" s="131"/>
    </row>
    <row r="230" spans="1:85" ht="15">
      <c r="A230" s="149" t="s">
        <v>21</v>
      </c>
      <c r="B230" s="150">
        <v>0</v>
      </c>
      <c r="C230" s="150">
        <v>0</v>
      </c>
      <c r="D230" s="150">
        <v>0</v>
      </c>
      <c r="E230" s="150">
        <v>0</v>
      </c>
      <c r="F230" s="304"/>
      <c r="G230" s="150">
        <v>0</v>
      </c>
      <c r="H230" s="151">
        <v>0</v>
      </c>
      <c r="I230" s="152">
        <f t="shared" si="95"/>
        <v>0</v>
      </c>
      <c r="J230" s="139"/>
      <c r="K230" s="153" t="s">
        <v>21</v>
      </c>
      <c r="L230" s="154">
        <v>0</v>
      </c>
      <c r="M230" s="154">
        <v>0</v>
      </c>
      <c r="N230" s="154">
        <v>0</v>
      </c>
      <c r="O230" s="154">
        <v>0</v>
      </c>
      <c r="P230" s="154">
        <v>0</v>
      </c>
      <c r="Q230" s="154">
        <v>0</v>
      </c>
      <c r="R230" s="155">
        <v>0</v>
      </c>
      <c r="S230" s="156">
        <f t="shared" si="96"/>
        <v>0</v>
      </c>
      <c r="U230" s="201" t="s">
        <v>58</v>
      </c>
      <c r="V230" s="202">
        <v>0</v>
      </c>
      <c r="W230" s="202">
        <v>0</v>
      </c>
      <c r="X230" s="202">
        <v>0</v>
      </c>
      <c r="Y230" s="202">
        <v>0</v>
      </c>
      <c r="Z230" s="202">
        <v>0</v>
      </c>
      <c r="AA230" s="202">
        <v>0</v>
      </c>
      <c r="AB230" s="202">
        <v>0</v>
      </c>
      <c r="AC230" s="203">
        <v>0</v>
      </c>
      <c r="AD230" s="202">
        <v>0</v>
      </c>
      <c r="AE230" s="202">
        <v>0</v>
      </c>
      <c r="AF230" s="202">
        <v>0</v>
      </c>
      <c r="AG230" s="202">
        <v>0</v>
      </c>
      <c r="AH230" s="202">
        <v>0</v>
      </c>
      <c r="AI230" s="204">
        <f t="shared" si="97"/>
        <v>0</v>
      </c>
      <c r="AJ230" s="131" t="str">
        <f t="shared" si="98"/>
        <v/>
      </c>
      <c r="BA230" s="131"/>
      <c r="BR230" s="131"/>
      <c r="CG230" s="131"/>
    </row>
    <row r="231" spans="1:85" ht="15">
      <c r="A231" s="160" t="s">
        <v>61</v>
      </c>
      <c r="B231" s="146">
        <v>0</v>
      </c>
      <c r="C231" s="146">
        <v>0</v>
      </c>
      <c r="D231" s="146">
        <v>0</v>
      </c>
      <c r="E231" s="146">
        <v>0</v>
      </c>
      <c r="F231" s="304"/>
      <c r="G231" s="146">
        <v>0</v>
      </c>
      <c r="H231" s="158">
        <v>0</v>
      </c>
      <c r="I231" s="144">
        <f t="shared" si="95"/>
        <v>0</v>
      </c>
      <c r="J231" s="139"/>
      <c r="K231" s="161" t="s">
        <v>61</v>
      </c>
      <c r="L231" s="146">
        <v>0</v>
      </c>
      <c r="M231" s="146">
        <v>0</v>
      </c>
      <c r="N231" s="146">
        <v>0</v>
      </c>
      <c r="O231" s="146">
        <v>0</v>
      </c>
      <c r="P231" s="146">
        <v>0</v>
      </c>
      <c r="Q231" s="146">
        <v>0</v>
      </c>
      <c r="R231" s="147">
        <v>0</v>
      </c>
      <c r="S231" s="148">
        <f t="shared" si="96"/>
        <v>0</v>
      </c>
      <c r="U231" s="206" t="s">
        <v>59</v>
      </c>
      <c r="V231" s="197">
        <v>0</v>
      </c>
      <c r="W231" s="197">
        <v>0</v>
      </c>
      <c r="X231" s="197">
        <v>0</v>
      </c>
      <c r="Y231" s="197">
        <v>0</v>
      </c>
      <c r="Z231" s="197">
        <v>0</v>
      </c>
      <c r="AA231" s="197">
        <v>0</v>
      </c>
      <c r="AB231" s="197">
        <v>0</v>
      </c>
      <c r="AC231" s="198">
        <v>0</v>
      </c>
      <c r="AD231" s="199">
        <v>0</v>
      </c>
      <c r="AE231" s="199">
        <v>0</v>
      </c>
      <c r="AF231" s="199">
        <v>0</v>
      </c>
      <c r="AG231" s="199">
        <v>0</v>
      </c>
      <c r="AH231" s="199">
        <v>0</v>
      </c>
      <c r="AI231" s="200">
        <f t="shared" si="97"/>
        <v>0</v>
      </c>
      <c r="AJ231" s="131" t="str">
        <f t="shared" si="98"/>
        <v/>
      </c>
      <c r="BA231" s="131"/>
      <c r="BR231" s="131"/>
      <c r="CG231" s="131"/>
    </row>
    <row r="232" spans="1:85">
      <c r="A232" s="162" t="s">
        <v>23</v>
      </c>
      <c r="B232" s="163">
        <v>0</v>
      </c>
      <c r="C232" s="163">
        <v>0</v>
      </c>
      <c r="D232" s="163">
        <v>0</v>
      </c>
      <c r="E232" s="163">
        <v>0</v>
      </c>
      <c r="F232" s="304"/>
      <c r="G232" s="163">
        <v>0</v>
      </c>
      <c r="H232" s="164">
        <v>0</v>
      </c>
      <c r="I232" s="165">
        <f t="shared" si="95"/>
        <v>0</v>
      </c>
      <c r="J232" s="139"/>
      <c r="K232" s="166" t="s">
        <v>23</v>
      </c>
      <c r="L232" s="167">
        <v>0</v>
      </c>
      <c r="M232" s="167">
        <v>0</v>
      </c>
      <c r="N232" s="167">
        <v>0</v>
      </c>
      <c r="O232" s="167">
        <v>0</v>
      </c>
      <c r="P232" s="167">
        <v>0</v>
      </c>
      <c r="Q232" s="167">
        <v>0</v>
      </c>
      <c r="R232" s="168">
        <v>0</v>
      </c>
      <c r="S232" s="169">
        <f t="shared" si="96"/>
        <v>0</v>
      </c>
      <c r="U232" s="207" t="s">
        <v>62</v>
      </c>
      <c r="V232" s="208">
        <v>0</v>
      </c>
      <c r="W232" s="208">
        <v>0</v>
      </c>
      <c r="X232" s="208">
        <v>0</v>
      </c>
      <c r="Y232" s="208">
        <v>0</v>
      </c>
      <c r="Z232" s="208">
        <v>0</v>
      </c>
      <c r="AA232" s="208">
        <v>0</v>
      </c>
      <c r="AB232" s="208">
        <v>0</v>
      </c>
      <c r="AC232" s="208">
        <v>0</v>
      </c>
      <c r="AD232" s="208">
        <v>0</v>
      </c>
      <c r="AE232" s="208">
        <v>0</v>
      </c>
      <c r="AF232" s="208">
        <v>0</v>
      </c>
      <c r="AG232" s="208">
        <v>0</v>
      </c>
      <c r="AH232" s="92">
        <v>0</v>
      </c>
      <c r="AI232" s="209">
        <f t="shared" si="97"/>
        <v>0</v>
      </c>
      <c r="AJ232" s="131" t="str">
        <f t="shared" si="98"/>
        <v/>
      </c>
      <c r="BA232" s="131"/>
      <c r="BR232" s="131"/>
      <c r="CG232" s="131"/>
    </row>
    <row r="233" spans="1:85">
      <c r="A233" s="170" t="s">
        <v>19</v>
      </c>
      <c r="B233" s="171">
        <v>0</v>
      </c>
      <c r="C233" s="171">
        <v>0</v>
      </c>
      <c r="D233" s="171">
        <v>0</v>
      </c>
      <c r="E233" s="171">
        <v>0</v>
      </c>
      <c r="F233" s="304"/>
      <c r="G233" s="171">
        <v>0</v>
      </c>
      <c r="H233" s="172">
        <v>0</v>
      </c>
      <c r="I233" s="173">
        <f t="shared" si="95"/>
        <v>0</v>
      </c>
      <c r="J233" s="139"/>
      <c r="K233" s="174" t="s">
        <v>19</v>
      </c>
      <c r="L233" s="171">
        <v>0</v>
      </c>
      <c r="M233" s="171">
        <v>0</v>
      </c>
      <c r="N233" s="171">
        <v>0</v>
      </c>
      <c r="O233" s="171">
        <v>0</v>
      </c>
      <c r="P233" s="171">
        <v>0</v>
      </c>
      <c r="Q233" s="171">
        <v>0</v>
      </c>
      <c r="R233" s="175">
        <v>0</v>
      </c>
      <c r="S233" s="176">
        <f t="shared" si="96"/>
        <v>0</v>
      </c>
      <c r="U233" s="210" t="s">
        <v>19</v>
      </c>
      <c r="V233" s="211">
        <v>0</v>
      </c>
      <c r="W233" s="211">
        <v>0</v>
      </c>
      <c r="X233" s="211">
        <v>0</v>
      </c>
      <c r="Y233" s="211">
        <v>0</v>
      </c>
      <c r="Z233" s="211">
        <v>0</v>
      </c>
      <c r="AA233" s="211">
        <v>0</v>
      </c>
      <c r="AB233" s="211">
        <v>0</v>
      </c>
      <c r="AC233" s="211">
        <v>0</v>
      </c>
      <c r="AD233" s="212">
        <v>0</v>
      </c>
      <c r="AE233" s="212">
        <v>0</v>
      </c>
      <c r="AF233" s="212">
        <v>0</v>
      </c>
      <c r="AG233" s="212">
        <v>0</v>
      </c>
      <c r="AH233" s="212">
        <v>0</v>
      </c>
      <c r="AI233" s="213">
        <f t="shared" si="97"/>
        <v>0</v>
      </c>
      <c r="AJ233" s="131" t="str">
        <f t="shared" si="98"/>
        <v/>
      </c>
      <c r="BA233" s="131"/>
      <c r="BR233" s="131"/>
      <c r="CG233" s="131"/>
    </row>
    <row r="234" spans="1:85">
      <c r="A234" s="162" t="s">
        <v>20</v>
      </c>
      <c r="B234" s="163">
        <v>0</v>
      </c>
      <c r="C234" s="163">
        <v>0</v>
      </c>
      <c r="D234" s="163">
        <v>0</v>
      </c>
      <c r="E234" s="163">
        <v>0</v>
      </c>
      <c r="F234" s="304"/>
      <c r="G234" s="163">
        <v>0</v>
      </c>
      <c r="H234" s="164">
        <v>0</v>
      </c>
      <c r="I234" s="165">
        <f t="shared" si="95"/>
        <v>0</v>
      </c>
      <c r="J234" s="139"/>
      <c r="K234" s="166" t="s">
        <v>20</v>
      </c>
      <c r="L234" s="167">
        <v>0</v>
      </c>
      <c r="M234" s="167">
        <v>0</v>
      </c>
      <c r="N234" s="167">
        <v>0</v>
      </c>
      <c r="O234" s="167">
        <v>0</v>
      </c>
      <c r="P234" s="167">
        <v>0</v>
      </c>
      <c r="Q234" s="167">
        <v>0</v>
      </c>
      <c r="R234" s="168">
        <v>0</v>
      </c>
      <c r="S234" s="169">
        <f t="shared" si="96"/>
        <v>0</v>
      </c>
      <c r="U234" s="207" t="s">
        <v>20</v>
      </c>
      <c r="V234" s="208">
        <v>0</v>
      </c>
      <c r="W234" s="208">
        <v>0</v>
      </c>
      <c r="X234" s="208">
        <v>0</v>
      </c>
      <c r="Y234" s="208">
        <v>0</v>
      </c>
      <c r="Z234" s="208">
        <v>0</v>
      </c>
      <c r="AA234" s="208">
        <v>0</v>
      </c>
      <c r="AB234" s="208">
        <v>0</v>
      </c>
      <c r="AC234" s="208">
        <v>0</v>
      </c>
      <c r="AD234" s="208">
        <v>0</v>
      </c>
      <c r="AE234" s="208">
        <v>0</v>
      </c>
      <c r="AF234" s="208">
        <v>0</v>
      </c>
      <c r="AG234" s="208">
        <v>0</v>
      </c>
      <c r="AH234" s="92">
        <v>0</v>
      </c>
      <c r="AI234" s="209">
        <f t="shared" si="97"/>
        <v>0</v>
      </c>
      <c r="AJ234" s="131" t="str">
        <f t="shared" si="98"/>
        <v/>
      </c>
      <c r="BA234" s="131"/>
      <c r="BR234" s="131"/>
      <c r="CG234" s="131"/>
    </row>
    <row r="235" spans="1:85" ht="15" thickBot="1">
      <c r="A235" s="177" t="s">
        <v>11</v>
      </c>
      <c r="B235" s="178">
        <v>0</v>
      </c>
      <c r="C235" s="178">
        <v>0</v>
      </c>
      <c r="D235" s="178">
        <v>0</v>
      </c>
      <c r="E235" s="178">
        <v>0</v>
      </c>
      <c r="F235" s="305"/>
      <c r="G235" s="178">
        <v>0</v>
      </c>
      <c r="H235" s="179">
        <v>0</v>
      </c>
      <c r="I235" s="180">
        <f t="shared" si="95"/>
        <v>0</v>
      </c>
      <c r="J235" s="139"/>
      <c r="K235" s="181" t="s">
        <v>11</v>
      </c>
      <c r="L235" s="178">
        <v>0</v>
      </c>
      <c r="M235" s="178">
        <v>0</v>
      </c>
      <c r="N235" s="178">
        <v>0</v>
      </c>
      <c r="O235" s="178">
        <v>0</v>
      </c>
      <c r="P235" s="178">
        <v>0</v>
      </c>
      <c r="Q235" s="178">
        <v>0</v>
      </c>
      <c r="R235" s="182">
        <v>0</v>
      </c>
      <c r="S235" s="183">
        <f t="shared" si="96"/>
        <v>0</v>
      </c>
      <c r="U235" s="210" t="s">
        <v>11</v>
      </c>
      <c r="V235" s="211">
        <v>0</v>
      </c>
      <c r="W235" s="211">
        <v>0</v>
      </c>
      <c r="X235" s="211">
        <v>0</v>
      </c>
      <c r="Y235" s="211">
        <v>0</v>
      </c>
      <c r="Z235" s="211">
        <v>0</v>
      </c>
      <c r="AA235" s="211">
        <v>0</v>
      </c>
      <c r="AB235" s="211">
        <v>0</v>
      </c>
      <c r="AC235" s="211">
        <v>0</v>
      </c>
      <c r="AD235" s="212">
        <v>0</v>
      </c>
      <c r="AE235" s="212">
        <v>0</v>
      </c>
      <c r="AF235" s="212">
        <v>0</v>
      </c>
      <c r="AG235" s="212">
        <v>0</v>
      </c>
      <c r="AH235" s="212">
        <v>0</v>
      </c>
      <c r="AI235" s="213">
        <f t="shared" si="97"/>
        <v>0</v>
      </c>
      <c r="AJ235" s="131" t="str">
        <f t="shared" si="98"/>
        <v/>
      </c>
      <c r="BA235" s="131"/>
      <c r="BR235" s="131"/>
      <c r="CG235" s="131"/>
    </row>
    <row r="236" spans="1:85" ht="15">
      <c r="A236" s="184" t="s">
        <v>26</v>
      </c>
      <c r="B236" s="185">
        <f>SUM(B215:B231)</f>
        <v>28.299271198830034</v>
      </c>
      <c r="C236" s="185">
        <f t="shared" ref="C236:I236" si="99">SUM(C215:C231)</f>
        <v>0.32802000813012461</v>
      </c>
      <c r="D236" s="185">
        <f t="shared" si="99"/>
        <v>7.8054736837033403</v>
      </c>
      <c r="E236" s="185">
        <f t="shared" si="99"/>
        <v>45.757098324246876</v>
      </c>
      <c r="F236" s="185">
        <f t="shared" si="99"/>
        <v>0</v>
      </c>
      <c r="G236" s="185">
        <f t="shared" si="99"/>
        <v>12.427582494662955</v>
      </c>
      <c r="H236" s="187">
        <f t="shared" si="99"/>
        <v>1.59627550515146E-2</v>
      </c>
      <c r="I236" s="144">
        <f t="shared" si="99"/>
        <v>94.63340846462485</v>
      </c>
      <c r="J236" s="139"/>
      <c r="K236" s="186" t="s">
        <v>26</v>
      </c>
      <c r="L236" s="185">
        <f>SUM(L215:L231)</f>
        <v>28.299271198830034</v>
      </c>
      <c r="M236" s="185">
        <f t="shared" ref="M236:S236" si="100">SUM(M215:M231)</f>
        <v>0.32802000813012461</v>
      </c>
      <c r="N236" s="185">
        <f t="shared" si="100"/>
        <v>7.8054736837033403</v>
      </c>
      <c r="O236" s="185">
        <f t="shared" si="100"/>
        <v>45.757098324246876</v>
      </c>
      <c r="P236" s="185">
        <f t="shared" si="100"/>
        <v>19.483380706798766</v>
      </c>
      <c r="Q236" s="185">
        <f t="shared" si="100"/>
        <v>12.427582494662955</v>
      </c>
      <c r="R236" s="187">
        <f t="shared" si="100"/>
        <v>1.59627550515146E-2</v>
      </c>
      <c r="S236" s="188">
        <f t="shared" si="100"/>
        <v>114.1167891714236</v>
      </c>
      <c r="T236" s="131" t="str">
        <f>IF(ABS(S236-AI236)&gt;0.01,S236-AI236,"")</f>
        <v/>
      </c>
      <c r="U236" s="214" t="s">
        <v>60</v>
      </c>
      <c r="V236" s="215">
        <f>SUM(V215:V231)</f>
        <v>16.34868563880482</v>
      </c>
      <c r="W236" s="215">
        <f t="shared" ref="W236:AH236" si="101">SUM(W215:W231)</f>
        <v>11.60299729892157</v>
      </c>
      <c r="X236" s="215">
        <f t="shared" si="101"/>
        <v>12.427582494662955</v>
      </c>
      <c r="Y236" s="215">
        <f t="shared" si="101"/>
        <v>0.32802000813012461</v>
      </c>
      <c r="Z236" s="215">
        <f t="shared" si="101"/>
        <v>7.6272071985504111</v>
      </c>
      <c r="AA236" s="215">
        <f t="shared" si="101"/>
        <v>43.083680121022596</v>
      </c>
      <c r="AB236" s="215">
        <f t="shared" si="101"/>
        <v>19.483380706798766</v>
      </c>
      <c r="AC236" s="215">
        <f t="shared" si="101"/>
        <v>3.2152357045323638</v>
      </c>
      <c r="AD236" s="216">
        <f t="shared" si="101"/>
        <v>0.34758826110364432</v>
      </c>
      <c r="AE236" s="216">
        <f t="shared" si="101"/>
        <v>0.32380355660861437</v>
      </c>
      <c r="AF236" s="216">
        <f t="shared" si="101"/>
        <v>1.59627550515146E-2</v>
      </c>
      <c r="AG236" s="216">
        <f t="shared" si="101"/>
        <v>0.17826648515292956</v>
      </c>
      <c r="AH236" s="216">
        <f t="shared" si="101"/>
        <v>2.3496146466156591</v>
      </c>
      <c r="AI236" s="217">
        <f>SUM(V236:AC236)</f>
        <v>114.1167891714236</v>
      </c>
      <c r="AJ236" s="131" t="str">
        <f t="shared" si="98"/>
        <v/>
      </c>
      <c r="BA236" s="131"/>
      <c r="BR236" s="131"/>
      <c r="CG236" s="131"/>
    </row>
    <row r="237" spans="1:85" s="2" customFormat="1" ht="15" thickBot="1">
      <c r="A237" s="15" t="s">
        <v>100</v>
      </c>
      <c r="B237" s="100">
        <f>IF($I236=0,"-",B236/$I236)</f>
        <v>0.29904102217145284</v>
      </c>
      <c r="C237" s="100">
        <f t="shared" ref="C237:H237" si="102">IF($I236=0,"-",C236/$I236)</f>
        <v>3.4662178341884685E-3</v>
      </c>
      <c r="D237" s="100">
        <f t="shared" si="102"/>
        <v>8.248116400268013E-2</v>
      </c>
      <c r="E237" s="100">
        <f t="shared" si="102"/>
        <v>0.48351949979009212</v>
      </c>
      <c r="F237" s="100">
        <f t="shared" si="102"/>
        <v>0</v>
      </c>
      <c r="G237" s="100">
        <f t="shared" si="102"/>
        <v>0.1313234162891696</v>
      </c>
      <c r="H237" s="101">
        <f t="shared" si="102"/>
        <v>1.6867991241678332E-4</v>
      </c>
      <c r="I237" s="102">
        <f>SUM(B237:H237)</f>
        <v>1</v>
      </c>
      <c r="J237" s="131"/>
      <c r="K237" s="27" t="s">
        <v>100</v>
      </c>
      <c r="L237" s="76">
        <f t="shared" ref="L237:R237" si="103">IF($S236=0,"-",L236/$S236)</f>
        <v>0.24798516856550812</v>
      </c>
      <c r="M237" s="76">
        <f t="shared" si="103"/>
        <v>2.8744237417807168E-3</v>
      </c>
      <c r="N237" s="76">
        <f t="shared" si="103"/>
        <v>6.8398994927715132E-2</v>
      </c>
      <c r="O237" s="76">
        <f t="shared" si="103"/>
        <v>0.4009672779656604</v>
      </c>
      <c r="P237" s="76">
        <f t="shared" si="103"/>
        <v>0.17073193916743734</v>
      </c>
      <c r="Q237" s="76">
        <f t="shared" si="103"/>
        <v>0.10890231476802706</v>
      </c>
      <c r="R237" s="77">
        <f t="shared" si="103"/>
        <v>1.3988086387127242E-4</v>
      </c>
      <c r="S237" s="78">
        <f>SUM(L237:R237)</f>
        <v>1</v>
      </c>
      <c r="U237" s="36" t="s">
        <v>100</v>
      </c>
      <c r="V237" s="103">
        <f>+V236/$AI236</f>
        <v>0.14326275526597759</v>
      </c>
      <c r="W237" s="103">
        <f t="shared" ref="W237:AH237" si="104">+W236/$AI236</f>
        <v>0.10167651388694275</v>
      </c>
      <c r="X237" s="103">
        <f t="shared" si="104"/>
        <v>0.10890231476802706</v>
      </c>
      <c r="Y237" s="103">
        <f t="shared" si="104"/>
        <v>2.8744237417807168E-3</v>
      </c>
      <c r="Z237" s="103">
        <f t="shared" si="104"/>
        <v>6.6836854190604644E-2</v>
      </c>
      <c r="AA237" s="103">
        <f t="shared" si="104"/>
        <v>0.37754024130755454</v>
      </c>
      <c r="AB237" s="103">
        <f t="shared" si="104"/>
        <v>0.17073193916743734</v>
      </c>
      <c r="AC237" s="103">
        <f t="shared" si="104"/>
        <v>2.8174957671675382E-2</v>
      </c>
      <c r="AD237" s="103">
        <f t="shared" si="104"/>
        <v>3.0458994125877941E-3</v>
      </c>
      <c r="AE237" s="103">
        <f t="shared" si="104"/>
        <v>2.8374751774886001E-3</v>
      </c>
      <c r="AF237" s="103">
        <f t="shared" si="104"/>
        <v>1.3988086387127242E-4</v>
      </c>
      <c r="AG237" s="103">
        <f t="shared" si="104"/>
        <v>1.5621407371104858E-3</v>
      </c>
      <c r="AH237" s="103">
        <f t="shared" si="104"/>
        <v>2.0589561480617215E-2</v>
      </c>
      <c r="AI237" s="104">
        <f>SUM(V237:AC237)</f>
        <v>1</v>
      </c>
      <c r="AJ237" s="2" t="str">
        <f t="shared" si="98"/>
        <v/>
      </c>
    </row>
    <row r="238" spans="1:85" ht="15" thickBot="1">
      <c r="A238" s="218"/>
      <c r="B238" s="218"/>
      <c r="C238" s="218"/>
      <c r="D238" s="218"/>
      <c r="E238" s="218"/>
      <c r="F238" s="218"/>
      <c r="G238" s="218"/>
      <c r="H238" s="218"/>
      <c r="I238" s="218"/>
      <c r="K238" s="218"/>
      <c r="L238" s="218"/>
      <c r="M238" s="218"/>
      <c r="N238" s="218"/>
      <c r="O238" s="218"/>
      <c r="P238" s="218"/>
      <c r="Q238" s="218"/>
      <c r="R238" s="218"/>
      <c r="S238" s="218"/>
      <c r="AI238" s="139"/>
      <c r="BA238" s="131"/>
      <c r="BR238" s="131"/>
      <c r="CG238" s="131"/>
    </row>
    <row r="239" spans="1:85" ht="28.5">
      <c r="A239" s="328" t="s">
        <v>66</v>
      </c>
      <c r="B239" s="135" t="s">
        <v>0</v>
      </c>
      <c r="C239" s="135" t="s">
        <v>1</v>
      </c>
      <c r="D239" s="135" t="s">
        <v>2</v>
      </c>
      <c r="E239" s="135" t="s">
        <v>3</v>
      </c>
      <c r="F239" s="135" t="s">
        <v>27</v>
      </c>
      <c r="G239" s="135" t="s">
        <v>4</v>
      </c>
      <c r="H239" s="135" t="s">
        <v>5</v>
      </c>
      <c r="I239" s="136" t="s">
        <v>6</v>
      </c>
      <c r="K239" s="330" t="s">
        <v>66</v>
      </c>
      <c r="L239" s="137" t="s">
        <v>0</v>
      </c>
      <c r="M239" s="137" t="s">
        <v>1</v>
      </c>
      <c r="N239" s="137" t="s">
        <v>2</v>
      </c>
      <c r="O239" s="137" t="s">
        <v>3</v>
      </c>
      <c r="P239" s="137" t="s">
        <v>27</v>
      </c>
      <c r="Q239" s="137" t="s">
        <v>4</v>
      </c>
      <c r="R239" s="137" t="s">
        <v>5</v>
      </c>
      <c r="S239" s="138" t="s">
        <v>6</v>
      </c>
      <c r="U239" s="332" t="s">
        <v>66</v>
      </c>
      <c r="V239" s="190" t="s">
        <v>69</v>
      </c>
      <c r="W239" s="190" t="s">
        <v>70</v>
      </c>
      <c r="X239" s="190" t="s">
        <v>4</v>
      </c>
      <c r="Y239" s="190" t="s">
        <v>1</v>
      </c>
      <c r="Z239" s="190" t="s">
        <v>2</v>
      </c>
      <c r="AA239" s="190" t="s">
        <v>3</v>
      </c>
      <c r="AB239" s="190" t="s">
        <v>52</v>
      </c>
      <c r="AC239" s="190" t="s">
        <v>64</v>
      </c>
      <c r="AD239" s="191" t="s">
        <v>72</v>
      </c>
      <c r="AE239" s="191" t="s">
        <v>79</v>
      </c>
      <c r="AF239" s="191" t="s">
        <v>73</v>
      </c>
      <c r="AG239" s="191" t="s">
        <v>80</v>
      </c>
      <c r="AH239" s="191" t="s">
        <v>81</v>
      </c>
      <c r="AI239" s="192" t="s">
        <v>60</v>
      </c>
      <c r="BA239" s="131"/>
      <c r="BR239" s="131"/>
      <c r="CG239" s="131"/>
    </row>
    <row r="240" spans="1:85" ht="15">
      <c r="A240" s="329" t="s">
        <v>66</v>
      </c>
      <c r="B240" s="294" t="s">
        <v>109</v>
      </c>
      <c r="C240" s="295"/>
      <c r="D240" s="295"/>
      <c r="E240" s="295"/>
      <c r="F240" s="295"/>
      <c r="G240" s="295"/>
      <c r="H240" s="295"/>
      <c r="I240" s="296"/>
      <c r="K240" s="331" t="s">
        <v>66</v>
      </c>
      <c r="L240" s="297" t="s">
        <v>109</v>
      </c>
      <c r="M240" s="298"/>
      <c r="N240" s="298"/>
      <c r="O240" s="298"/>
      <c r="P240" s="298"/>
      <c r="Q240" s="298"/>
      <c r="R240" s="298"/>
      <c r="S240" s="299"/>
      <c r="U240" s="333" t="s">
        <v>66</v>
      </c>
      <c r="V240" s="326" t="s">
        <v>109</v>
      </c>
      <c r="W240" s="326"/>
      <c r="X240" s="326"/>
      <c r="Y240" s="326"/>
      <c r="Z240" s="326"/>
      <c r="AA240" s="326"/>
      <c r="AB240" s="326"/>
      <c r="AC240" s="326"/>
      <c r="AD240" s="326"/>
      <c r="AE240" s="326"/>
      <c r="AF240" s="326"/>
      <c r="AG240" s="326"/>
      <c r="AH240" s="326"/>
      <c r="AI240" s="327"/>
      <c r="BA240" s="131"/>
      <c r="BR240" s="131"/>
      <c r="CG240" s="131"/>
    </row>
    <row r="241" spans="1:85" ht="15">
      <c r="A241" s="141" t="s">
        <v>7</v>
      </c>
      <c r="B241" s="142">
        <v>0</v>
      </c>
      <c r="C241" s="142">
        <v>0</v>
      </c>
      <c r="D241" s="142">
        <v>0</v>
      </c>
      <c r="E241" s="142">
        <v>0</v>
      </c>
      <c r="F241" s="303"/>
      <c r="G241" s="142">
        <v>0</v>
      </c>
      <c r="H241" s="143">
        <v>0</v>
      </c>
      <c r="I241" s="144">
        <f>SUM(B241:H241)</f>
        <v>0</v>
      </c>
      <c r="J241" s="139"/>
      <c r="K241" s="193" t="s">
        <v>7</v>
      </c>
      <c r="L241" s="142">
        <v>0</v>
      </c>
      <c r="M241" s="142">
        <v>0</v>
      </c>
      <c r="N241" s="142">
        <v>0</v>
      </c>
      <c r="O241" s="142">
        <v>0</v>
      </c>
      <c r="P241" s="142">
        <v>0</v>
      </c>
      <c r="Q241" s="142">
        <v>0</v>
      </c>
      <c r="R241" s="194">
        <v>0</v>
      </c>
      <c r="S241" s="195">
        <f>SUM(L241:R241)</f>
        <v>0</v>
      </c>
      <c r="U241" s="196" t="s">
        <v>7</v>
      </c>
      <c r="V241" s="197">
        <v>0</v>
      </c>
      <c r="W241" s="197">
        <v>0</v>
      </c>
      <c r="X241" s="197">
        <v>0</v>
      </c>
      <c r="Y241" s="197">
        <v>0</v>
      </c>
      <c r="Z241" s="197">
        <v>0</v>
      </c>
      <c r="AA241" s="197">
        <v>0</v>
      </c>
      <c r="AB241" s="197">
        <v>0</v>
      </c>
      <c r="AC241" s="198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200">
        <f>SUM(V241:AC241)</f>
        <v>0</v>
      </c>
      <c r="AJ241" s="131" t="str">
        <f>IF(ABS(S241-AI241)&gt;0.001,S241-AI241,"")</f>
        <v/>
      </c>
      <c r="BA241" s="131"/>
      <c r="BR241" s="131"/>
      <c r="CG241" s="131"/>
    </row>
    <row r="242" spans="1:85" ht="15">
      <c r="A242" s="149" t="s">
        <v>8</v>
      </c>
      <c r="B242" s="150">
        <v>0</v>
      </c>
      <c r="C242" s="150">
        <v>0</v>
      </c>
      <c r="D242" s="150">
        <v>0</v>
      </c>
      <c r="E242" s="150">
        <v>0</v>
      </c>
      <c r="F242" s="304"/>
      <c r="G242" s="150">
        <v>0</v>
      </c>
      <c r="H242" s="151">
        <v>0</v>
      </c>
      <c r="I242" s="152">
        <f t="shared" ref="I242:I261" si="105">SUM(B242:H242)</f>
        <v>0</v>
      </c>
      <c r="J242" s="139"/>
      <c r="K242" s="153" t="s">
        <v>8</v>
      </c>
      <c r="L242" s="154">
        <v>0</v>
      </c>
      <c r="M242" s="154">
        <v>0</v>
      </c>
      <c r="N242" s="154">
        <v>0</v>
      </c>
      <c r="O242" s="154">
        <v>0</v>
      </c>
      <c r="P242" s="154">
        <v>0</v>
      </c>
      <c r="Q242" s="154">
        <v>0</v>
      </c>
      <c r="R242" s="155">
        <v>0</v>
      </c>
      <c r="S242" s="156">
        <f t="shared" ref="S242:S261" si="106">SUM(L242:R242)</f>
        <v>0</v>
      </c>
      <c r="U242" s="201" t="s">
        <v>8</v>
      </c>
      <c r="V242" s="202">
        <v>0</v>
      </c>
      <c r="W242" s="202">
        <v>0</v>
      </c>
      <c r="X242" s="202">
        <v>0</v>
      </c>
      <c r="Y242" s="202">
        <v>0</v>
      </c>
      <c r="Z242" s="202">
        <v>0</v>
      </c>
      <c r="AA242" s="202">
        <v>0</v>
      </c>
      <c r="AB242" s="202">
        <v>0</v>
      </c>
      <c r="AC242" s="203">
        <v>0</v>
      </c>
      <c r="AD242" s="202">
        <v>0</v>
      </c>
      <c r="AE242" s="202">
        <v>0</v>
      </c>
      <c r="AF242" s="202">
        <v>0</v>
      </c>
      <c r="AG242" s="202">
        <v>0</v>
      </c>
      <c r="AH242" s="202">
        <v>0</v>
      </c>
      <c r="AI242" s="204">
        <f t="shared" ref="AI242:AI261" si="107">SUM(V242:AC242)</f>
        <v>0</v>
      </c>
      <c r="AJ242" s="131" t="str">
        <f t="shared" ref="AJ242:AJ263" si="108">IF(ABS(S242-AI242)&gt;0.001,S242-AI242,"")</f>
        <v/>
      </c>
      <c r="BA242" s="131"/>
      <c r="BR242" s="131"/>
      <c r="CG242" s="131"/>
    </row>
    <row r="243" spans="1:85" ht="15">
      <c r="A243" s="157" t="s">
        <v>10</v>
      </c>
      <c r="B243" s="146">
        <v>0</v>
      </c>
      <c r="C243" s="146">
        <v>0</v>
      </c>
      <c r="D243" s="146">
        <v>0</v>
      </c>
      <c r="E243" s="146">
        <v>0</v>
      </c>
      <c r="F243" s="304"/>
      <c r="G243" s="146">
        <v>0</v>
      </c>
      <c r="H243" s="158">
        <v>0</v>
      </c>
      <c r="I243" s="144">
        <f t="shared" si="105"/>
        <v>0</v>
      </c>
      <c r="J243" s="139"/>
      <c r="K243" s="159" t="s">
        <v>10</v>
      </c>
      <c r="L243" s="146">
        <v>0</v>
      </c>
      <c r="M243" s="146">
        <v>0</v>
      </c>
      <c r="N243" s="146">
        <v>0</v>
      </c>
      <c r="O243" s="146">
        <v>0</v>
      </c>
      <c r="P243" s="146">
        <v>0</v>
      </c>
      <c r="Q243" s="146">
        <v>0</v>
      </c>
      <c r="R243" s="147">
        <v>0</v>
      </c>
      <c r="S243" s="148">
        <f t="shared" si="106"/>
        <v>0</v>
      </c>
      <c r="U243" s="205" t="s">
        <v>10</v>
      </c>
      <c r="V243" s="197">
        <v>0</v>
      </c>
      <c r="W243" s="197">
        <v>0</v>
      </c>
      <c r="X243" s="197">
        <v>0</v>
      </c>
      <c r="Y243" s="197">
        <v>0</v>
      </c>
      <c r="Z243" s="197">
        <v>0</v>
      </c>
      <c r="AA243" s="197">
        <v>0</v>
      </c>
      <c r="AB243" s="197">
        <v>0</v>
      </c>
      <c r="AC243" s="198">
        <v>0</v>
      </c>
      <c r="AD243" s="199">
        <v>0</v>
      </c>
      <c r="AE243" s="199">
        <v>0</v>
      </c>
      <c r="AF243" s="199">
        <v>0</v>
      </c>
      <c r="AG243" s="199">
        <v>0</v>
      </c>
      <c r="AH243" s="199">
        <v>0</v>
      </c>
      <c r="AI243" s="200">
        <f t="shared" si="107"/>
        <v>0</v>
      </c>
      <c r="AJ243" s="131" t="str">
        <f t="shared" si="108"/>
        <v/>
      </c>
      <c r="BA243" s="131"/>
      <c r="BR243" s="131"/>
      <c r="CG243" s="131"/>
    </row>
    <row r="244" spans="1:85" ht="15">
      <c r="A244" s="149" t="s">
        <v>53</v>
      </c>
      <c r="B244" s="150">
        <v>0</v>
      </c>
      <c r="C244" s="150">
        <v>0</v>
      </c>
      <c r="D244" s="150">
        <v>0</v>
      </c>
      <c r="E244" s="150">
        <v>0</v>
      </c>
      <c r="F244" s="304"/>
      <c r="G244" s="150">
        <v>0</v>
      </c>
      <c r="H244" s="151">
        <v>0</v>
      </c>
      <c r="I244" s="152">
        <f t="shared" si="105"/>
        <v>0</v>
      </c>
      <c r="J244" s="139"/>
      <c r="K244" s="153" t="s">
        <v>53</v>
      </c>
      <c r="L244" s="154">
        <v>0</v>
      </c>
      <c r="M244" s="154">
        <v>0</v>
      </c>
      <c r="N244" s="154">
        <v>0</v>
      </c>
      <c r="O244" s="154">
        <v>0</v>
      </c>
      <c r="P244" s="154">
        <v>0</v>
      </c>
      <c r="Q244" s="154">
        <v>0</v>
      </c>
      <c r="R244" s="155">
        <v>0</v>
      </c>
      <c r="S244" s="156">
        <f t="shared" si="106"/>
        <v>0</v>
      </c>
      <c r="U244" s="201" t="s">
        <v>53</v>
      </c>
      <c r="V244" s="202">
        <v>0</v>
      </c>
      <c r="W244" s="202">
        <v>0</v>
      </c>
      <c r="X244" s="202">
        <v>0</v>
      </c>
      <c r="Y244" s="202">
        <v>0</v>
      </c>
      <c r="Z244" s="202">
        <v>0</v>
      </c>
      <c r="AA244" s="202">
        <v>0</v>
      </c>
      <c r="AB244" s="202">
        <v>0</v>
      </c>
      <c r="AC244" s="203">
        <v>0</v>
      </c>
      <c r="AD244" s="202">
        <v>0</v>
      </c>
      <c r="AE244" s="202">
        <v>0</v>
      </c>
      <c r="AF244" s="202">
        <v>0</v>
      </c>
      <c r="AG244" s="202">
        <v>0</v>
      </c>
      <c r="AH244" s="202">
        <v>0</v>
      </c>
      <c r="AI244" s="204">
        <f t="shared" si="107"/>
        <v>0</v>
      </c>
      <c r="AJ244" s="131" t="str">
        <f t="shared" si="108"/>
        <v/>
      </c>
      <c r="BA244" s="131"/>
      <c r="BR244" s="131"/>
      <c r="CG244" s="131"/>
    </row>
    <row r="245" spans="1:85" ht="15">
      <c r="A245" s="157" t="s">
        <v>16</v>
      </c>
      <c r="B245" s="146">
        <v>16.295629076145627</v>
      </c>
      <c r="C245" s="146">
        <v>8.3187196625689862E-3</v>
      </c>
      <c r="D245" s="146">
        <v>8.9641631792450962</v>
      </c>
      <c r="E245" s="146">
        <v>0</v>
      </c>
      <c r="F245" s="304"/>
      <c r="G245" s="146">
        <v>0</v>
      </c>
      <c r="H245" s="158">
        <v>0</v>
      </c>
      <c r="I245" s="144">
        <f t="shared" si="105"/>
        <v>25.26811097505329</v>
      </c>
      <c r="J245" s="139"/>
      <c r="K245" s="159" t="s">
        <v>16</v>
      </c>
      <c r="L245" s="146">
        <v>16.295629076145627</v>
      </c>
      <c r="M245" s="146">
        <v>8.3187196625689862E-3</v>
      </c>
      <c r="N245" s="146">
        <v>8.9641631792450962</v>
      </c>
      <c r="O245" s="146">
        <v>0</v>
      </c>
      <c r="P245" s="146">
        <v>0</v>
      </c>
      <c r="Q245" s="146">
        <v>0</v>
      </c>
      <c r="R245" s="147">
        <v>0</v>
      </c>
      <c r="S245" s="148">
        <f t="shared" si="106"/>
        <v>25.26811097505329</v>
      </c>
      <c r="U245" s="205" t="s">
        <v>16</v>
      </c>
      <c r="V245" s="197">
        <v>16.121827254624097</v>
      </c>
      <c r="W245" s="197">
        <v>0</v>
      </c>
      <c r="X245" s="197">
        <v>0</v>
      </c>
      <c r="Y245" s="197">
        <v>8.3187196625689862E-3</v>
      </c>
      <c r="Z245" s="197">
        <v>8.9641631792450962</v>
      </c>
      <c r="AA245" s="197">
        <v>0</v>
      </c>
      <c r="AB245" s="197">
        <v>0</v>
      </c>
      <c r="AC245" s="198">
        <v>0.17380182152153051</v>
      </c>
      <c r="AD245" s="199">
        <v>0.17380182152153051</v>
      </c>
      <c r="AE245" s="199">
        <v>0</v>
      </c>
      <c r="AF245" s="199">
        <v>0</v>
      </c>
      <c r="AG245" s="199">
        <v>0</v>
      </c>
      <c r="AH245" s="199">
        <v>0</v>
      </c>
      <c r="AI245" s="200">
        <f t="shared" si="107"/>
        <v>25.26811097505329</v>
      </c>
      <c r="AJ245" s="131" t="str">
        <f t="shared" si="108"/>
        <v/>
      </c>
      <c r="BA245" s="131"/>
      <c r="BR245" s="131"/>
      <c r="CG245" s="131"/>
    </row>
    <row r="246" spans="1:85" ht="15">
      <c r="A246" s="149" t="s">
        <v>15</v>
      </c>
      <c r="B246" s="150">
        <v>3.1838013793902817</v>
      </c>
      <c r="C246" s="150">
        <v>0</v>
      </c>
      <c r="D246" s="150">
        <v>0</v>
      </c>
      <c r="E246" s="150">
        <v>0</v>
      </c>
      <c r="F246" s="304"/>
      <c r="G246" s="150">
        <v>0</v>
      </c>
      <c r="H246" s="151">
        <v>0</v>
      </c>
      <c r="I246" s="152">
        <f t="shared" si="105"/>
        <v>3.1838013793902817</v>
      </c>
      <c r="J246" s="139"/>
      <c r="K246" s="153" t="s">
        <v>15</v>
      </c>
      <c r="L246" s="154">
        <v>3.1838013793902817</v>
      </c>
      <c r="M246" s="154">
        <v>0</v>
      </c>
      <c r="N246" s="154">
        <v>0</v>
      </c>
      <c r="O246" s="154">
        <v>0</v>
      </c>
      <c r="P246" s="154">
        <v>0</v>
      </c>
      <c r="Q246" s="154">
        <v>0</v>
      </c>
      <c r="R246" s="155">
        <v>0</v>
      </c>
      <c r="S246" s="156">
        <f t="shared" si="106"/>
        <v>3.1838013793902817</v>
      </c>
      <c r="U246" s="201" t="s">
        <v>54</v>
      </c>
      <c r="V246" s="202">
        <v>3.1838013793902817</v>
      </c>
      <c r="W246" s="202">
        <v>0</v>
      </c>
      <c r="X246" s="202">
        <v>0</v>
      </c>
      <c r="Y246" s="202">
        <v>0</v>
      </c>
      <c r="Z246" s="202">
        <v>0</v>
      </c>
      <c r="AA246" s="202">
        <v>0</v>
      </c>
      <c r="AB246" s="202">
        <v>0</v>
      </c>
      <c r="AC246" s="203">
        <v>0</v>
      </c>
      <c r="AD246" s="202">
        <v>0</v>
      </c>
      <c r="AE246" s="202">
        <v>0</v>
      </c>
      <c r="AF246" s="202">
        <v>0</v>
      </c>
      <c r="AG246" s="202">
        <v>0</v>
      </c>
      <c r="AH246" s="202">
        <v>0</v>
      </c>
      <c r="AI246" s="204">
        <f t="shared" si="107"/>
        <v>3.1838013793902817</v>
      </c>
      <c r="AJ246" s="131" t="str">
        <f t="shared" si="108"/>
        <v/>
      </c>
      <c r="BA246" s="131"/>
      <c r="BR246" s="131"/>
      <c r="CG246" s="131"/>
    </row>
    <row r="247" spans="1:85" ht="15">
      <c r="A247" s="157" t="s">
        <v>55</v>
      </c>
      <c r="B247" s="146">
        <v>0</v>
      </c>
      <c r="C247" s="146">
        <v>0</v>
      </c>
      <c r="D247" s="146">
        <v>0</v>
      </c>
      <c r="E247" s="146">
        <v>16.62470257863357</v>
      </c>
      <c r="F247" s="304"/>
      <c r="G247" s="146">
        <v>0</v>
      </c>
      <c r="H247" s="158">
        <v>0</v>
      </c>
      <c r="I247" s="144">
        <f t="shared" si="105"/>
        <v>16.62470257863357</v>
      </c>
      <c r="J247" s="139"/>
      <c r="K247" s="159" t="s">
        <v>55</v>
      </c>
      <c r="L247" s="146">
        <v>0</v>
      </c>
      <c r="M247" s="146">
        <v>0</v>
      </c>
      <c r="N247" s="146">
        <v>0</v>
      </c>
      <c r="O247" s="146">
        <v>16.62470257863357</v>
      </c>
      <c r="P247" s="146">
        <v>61.435555944591854</v>
      </c>
      <c r="Q247" s="146">
        <v>0</v>
      </c>
      <c r="R247" s="147">
        <v>0</v>
      </c>
      <c r="S247" s="148">
        <f t="shared" si="106"/>
        <v>78.060258523225428</v>
      </c>
      <c r="U247" s="205" t="s">
        <v>55</v>
      </c>
      <c r="V247" s="197">
        <v>0</v>
      </c>
      <c r="W247" s="197">
        <v>0</v>
      </c>
      <c r="X247" s="197">
        <v>0</v>
      </c>
      <c r="Y247" s="197">
        <v>0</v>
      </c>
      <c r="Z247" s="197">
        <v>0</v>
      </c>
      <c r="AA247" s="197">
        <v>3.5515395734489137</v>
      </c>
      <c r="AB247" s="197">
        <v>61.435555944591854</v>
      </c>
      <c r="AC247" s="198">
        <v>13.073163005184657</v>
      </c>
      <c r="AD247" s="197">
        <v>0</v>
      </c>
      <c r="AE247" s="197">
        <v>0</v>
      </c>
      <c r="AF247" s="197">
        <v>0</v>
      </c>
      <c r="AG247" s="197">
        <v>0</v>
      </c>
      <c r="AH247" s="197">
        <v>13.073163005184657</v>
      </c>
      <c r="AI247" s="200">
        <f t="shared" si="107"/>
        <v>78.060258523225428</v>
      </c>
      <c r="AJ247" s="131" t="str">
        <f t="shared" si="108"/>
        <v/>
      </c>
      <c r="BA247" s="131"/>
      <c r="BR247" s="131"/>
      <c r="CG247" s="131"/>
    </row>
    <row r="248" spans="1:85" ht="15">
      <c r="A248" s="149" t="s">
        <v>12</v>
      </c>
      <c r="B248" s="150">
        <v>0</v>
      </c>
      <c r="C248" s="150">
        <v>0</v>
      </c>
      <c r="D248" s="150">
        <v>0</v>
      </c>
      <c r="E248" s="150">
        <v>4.118950730861639E-2</v>
      </c>
      <c r="F248" s="304"/>
      <c r="G248" s="150">
        <v>0</v>
      </c>
      <c r="H248" s="151">
        <v>0</v>
      </c>
      <c r="I248" s="152">
        <f t="shared" si="105"/>
        <v>4.118950730861639E-2</v>
      </c>
      <c r="J248" s="139"/>
      <c r="K248" s="153" t="s">
        <v>12</v>
      </c>
      <c r="L248" s="154">
        <v>0</v>
      </c>
      <c r="M248" s="154">
        <v>0</v>
      </c>
      <c r="N248" s="154">
        <v>0</v>
      </c>
      <c r="O248" s="154">
        <v>4.118950730861639E-2</v>
      </c>
      <c r="P248" s="154">
        <v>17.092970195703142</v>
      </c>
      <c r="Q248" s="154">
        <v>0</v>
      </c>
      <c r="R248" s="155">
        <v>0</v>
      </c>
      <c r="S248" s="156">
        <f t="shared" si="106"/>
        <v>17.134159703011758</v>
      </c>
      <c r="U248" s="201" t="s">
        <v>12</v>
      </c>
      <c r="V248" s="202">
        <v>0</v>
      </c>
      <c r="W248" s="202">
        <v>0</v>
      </c>
      <c r="X248" s="202">
        <v>0</v>
      </c>
      <c r="Y248" s="202">
        <v>0</v>
      </c>
      <c r="Z248" s="202">
        <v>0</v>
      </c>
      <c r="AA248" s="202">
        <v>1.5954931126987815E-2</v>
      </c>
      <c r="AB248" s="202">
        <v>17.092970195703142</v>
      </c>
      <c r="AC248" s="203">
        <v>2.5234576181628575E-2</v>
      </c>
      <c r="AD248" s="202">
        <v>0</v>
      </c>
      <c r="AE248" s="202">
        <v>0</v>
      </c>
      <c r="AF248" s="202">
        <v>0</v>
      </c>
      <c r="AG248" s="202">
        <v>0</v>
      </c>
      <c r="AH248" s="202">
        <v>2.5234576181628575E-2</v>
      </c>
      <c r="AI248" s="204">
        <f t="shared" si="107"/>
        <v>17.134159703011758</v>
      </c>
      <c r="AJ248" s="131" t="str">
        <f t="shared" si="108"/>
        <v/>
      </c>
      <c r="BA248" s="131"/>
      <c r="BR248" s="131"/>
      <c r="CG248" s="131"/>
    </row>
    <row r="249" spans="1:85" ht="15">
      <c r="A249" s="157" t="s">
        <v>56</v>
      </c>
      <c r="B249" s="146">
        <v>0</v>
      </c>
      <c r="C249" s="146">
        <v>0</v>
      </c>
      <c r="D249" s="146">
        <v>0</v>
      </c>
      <c r="E249" s="146">
        <v>0</v>
      </c>
      <c r="F249" s="304"/>
      <c r="G249" s="146">
        <v>0</v>
      </c>
      <c r="H249" s="158">
        <v>0</v>
      </c>
      <c r="I249" s="144">
        <f t="shared" si="105"/>
        <v>0</v>
      </c>
      <c r="J249" s="139"/>
      <c r="K249" s="159" t="s">
        <v>56</v>
      </c>
      <c r="L249" s="146">
        <v>0</v>
      </c>
      <c r="M249" s="146">
        <v>0</v>
      </c>
      <c r="N249" s="146">
        <v>0</v>
      </c>
      <c r="O249" s="146">
        <v>0</v>
      </c>
      <c r="P249" s="146">
        <v>0</v>
      </c>
      <c r="Q249" s="146">
        <v>0</v>
      </c>
      <c r="R249" s="147">
        <v>0</v>
      </c>
      <c r="S249" s="148">
        <f t="shared" si="106"/>
        <v>0</v>
      </c>
      <c r="U249" s="205" t="s">
        <v>56</v>
      </c>
      <c r="V249" s="197">
        <v>0</v>
      </c>
      <c r="W249" s="197">
        <v>0</v>
      </c>
      <c r="X249" s="197">
        <v>0</v>
      </c>
      <c r="Y249" s="197">
        <v>0</v>
      </c>
      <c r="Z249" s="197">
        <v>0</v>
      </c>
      <c r="AA249" s="197">
        <v>0</v>
      </c>
      <c r="AB249" s="197">
        <v>0</v>
      </c>
      <c r="AC249" s="198">
        <v>0</v>
      </c>
      <c r="AD249" s="197">
        <v>0</v>
      </c>
      <c r="AE249" s="197">
        <v>0</v>
      </c>
      <c r="AF249" s="197">
        <v>0</v>
      </c>
      <c r="AG249" s="197">
        <v>0</v>
      </c>
      <c r="AH249" s="197">
        <v>0</v>
      </c>
      <c r="AI249" s="200">
        <f t="shared" si="107"/>
        <v>0</v>
      </c>
      <c r="AJ249" s="131" t="str">
        <f t="shared" si="108"/>
        <v/>
      </c>
      <c r="BA249" s="131"/>
      <c r="BR249" s="131"/>
      <c r="CG249" s="131"/>
    </row>
    <row r="250" spans="1:85" ht="15">
      <c r="A250" s="149" t="s">
        <v>17</v>
      </c>
      <c r="B250" s="150">
        <v>2.1550388508979421</v>
      </c>
      <c r="C250" s="150">
        <v>0</v>
      </c>
      <c r="D250" s="150">
        <v>4.1023393272233655</v>
      </c>
      <c r="E250" s="150">
        <v>0.647125876440237</v>
      </c>
      <c r="F250" s="304"/>
      <c r="G250" s="150">
        <v>0</v>
      </c>
      <c r="H250" s="151">
        <v>0</v>
      </c>
      <c r="I250" s="152">
        <f t="shared" si="105"/>
        <v>6.9045040545615439</v>
      </c>
      <c r="J250" s="139"/>
      <c r="K250" s="153" t="s">
        <v>17</v>
      </c>
      <c r="L250" s="154">
        <v>2.1550388508979421</v>
      </c>
      <c r="M250" s="154">
        <v>0</v>
      </c>
      <c r="N250" s="154">
        <v>4.1023393272233655</v>
      </c>
      <c r="O250" s="154">
        <v>0.647125876440237</v>
      </c>
      <c r="P250" s="154">
        <v>0</v>
      </c>
      <c r="Q250" s="154">
        <v>0</v>
      </c>
      <c r="R250" s="155">
        <v>0</v>
      </c>
      <c r="S250" s="156">
        <f t="shared" si="106"/>
        <v>6.9045040545615439</v>
      </c>
      <c r="U250" s="201" t="s">
        <v>17</v>
      </c>
      <c r="V250" s="202">
        <v>2.1550388508979421</v>
      </c>
      <c r="W250" s="202">
        <v>0</v>
      </c>
      <c r="X250" s="202">
        <v>0</v>
      </c>
      <c r="Y250" s="202">
        <v>0</v>
      </c>
      <c r="Z250" s="202">
        <v>4.1023393272233655</v>
      </c>
      <c r="AA250" s="202">
        <v>0.51002293651646036</v>
      </c>
      <c r="AB250" s="202">
        <v>0</v>
      </c>
      <c r="AC250" s="203">
        <v>0.13710293992377665</v>
      </c>
      <c r="AD250" s="202">
        <v>0</v>
      </c>
      <c r="AE250" s="202">
        <v>0</v>
      </c>
      <c r="AF250" s="202">
        <v>0</v>
      </c>
      <c r="AG250" s="202">
        <v>0</v>
      </c>
      <c r="AH250" s="202">
        <v>0.13710293992377665</v>
      </c>
      <c r="AI250" s="204">
        <f t="shared" si="107"/>
        <v>6.9045040545615439</v>
      </c>
      <c r="AJ250" s="131" t="str">
        <f t="shared" si="108"/>
        <v/>
      </c>
      <c r="BA250" s="131"/>
      <c r="BR250" s="131"/>
      <c r="CG250" s="131"/>
    </row>
    <row r="251" spans="1:85" ht="15">
      <c r="A251" s="157" t="s">
        <v>141</v>
      </c>
      <c r="B251" s="146">
        <v>310.48440211643936</v>
      </c>
      <c r="C251" s="146">
        <v>0</v>
      </c>
      <c r="D251" s="146">
        <v>342.67896870929496</v>
      </c>
      <c r="E251" s="146">
        <v>21.136072399439733</v>
      </c>
      <c r="F251" s="304"/>
      <c r="G251" s="146">
        <v>3.4108930306296421E-2</v>
      </c>
      <c r="H251" s="158">
        <v>0</v>
      </c>
      <c r="I251" s="144">
        <f t="shared" si="105"/>
        <v>674.33355215548033</v>
      </c>
      <c r="J251" s="139"/>
      <c r="K251" s="159" t="s">
        <v>141</v>
      </c>
      <c r="L251" s="146">
        <v>310.48440211643936</v>
      </c>
      <c r="M251" s="146">
        <v>0</v>
      </c>
      <c r="N251" s="146">
        <v>342.67896870929496</v>
      </c>
      <c r="O251" s="146">
        <v>21.136072399439733</v>
      </c>
      <c r="P251" s="146">
        <v>5.6205699404754055E-2</v>
      </c>
      <c r="Q251" s="146">
        <v>3.4108930306296421E-2</v>
      </c>
      <c r="R251" s="147">
        <v>0</v>
      </c>
      <c r="S251" s="148">
        <f t="shared" si="106"/>
        <v>674.38975785488503</v>
      </c>
      <c r="U251" s="205" t="s">
        <v>141</v>
      </c>
      <c r="V251" s="197">
        <v>297.74642209355295</v>
      </c>
      <c r="W251" s="197">
        <v>11.382908019440137</v>
      </c>
      <c r="X251" s="197">
        <v>3.4108930306296421E-2</v>
      </c>
      <c r="Y251" s="197">
        <v>0</v>
      </c>
      <c r="Z251" s="197">
        <v>341.8565645007987</v>
      </c>
      <c r="AA251" s="197">
        <v>13.602925647236887</v>
      </c>
      <c r="AB251" s="197">
        <v>5.6205699404754055E-2</v>
      </c>
      <c r="AC251" s="198">
        <v>9.7106229641453652</v>
      </c>
      <c r="AD251" s="197">
        <v>1.3550720034462569</v>
      </c>
      <c r="AE251" s="197">
        <v>0</v>
      </c>
      <c r="AF251" s="197">
        <v>0</v>
      </c>
      <c r="AG251" s="197">
        <v>0.82240420849626139</v>
      </c>
      <c r="AH251" s="197">
        <v>7.5331467522028479</v>
      </c>
      <c r="AI251" s="200">
        <f t="shared" si="107"/>
        <v>674.38975785488503</v>
      </c>
      <c r="AJ251" s="131" t="str">
        <f t="shared" si="108"/>
        <v/>
      </c>
      <c r="BA251" s="131"/>
      <c r="BR251" s="131"/>
      <c r="CG251" s="131"/>
    </row>
    <row r="252" spans="1:85" ht="15">
      <c r="A252" s="149" t="s">
        <v>25</v>
      </c>
      <c r="B252" s="150">
        <v>139.29481493077947</v>
      </c>
      <c r="C252" s="150">
        <v>2.0416612243024046</v>
      </c>
      <c r="D252" s="150">
        <v>259.18784628652776</v>
      </c>
      <c r="E252" s="150">
        <v>652.11285146170394</v>
      </c>
      <c r="F252" s="304"/>
      <c r="G252" s="150">
        <v>154.5789525028413</v>
      </c>
      <c r="H252" s="151">
        <v>48.082227167123328</v>
      </c>
      <c r="I252" s="152">
        <f t="shared" si="105"/>
        <v>1255.2983535732783</v>
      </c>
      <c r="J252" s="139"/>
      <c r="K252" s="153" t="s">
        <v>25</v>
      </c>
      <c r="L252" s="154">
        <v>139.29481493077947</v>
      </c>
      <c r="M252" s="154">
        <v>2.0416612243024046</v>
      </c>
      <c r="N252" s="154">
        <v>259.18784628652776</v>
      </c>
      <c r="O252" s="154">
        <v>652.11285146170394</v>
      </c>
      <c r="P252" s="154">
        <v>2.0448845669498406</v>
      </c>
      <c r="Q252" s="154">
        <v>154.5789525028413</v>
      </c>
      <c r="R252" s="155">
        <v>48.082227167123328</v>
      </c>
      <c r="S252" s="156">
        <f t="shared" si="106"/>
        <v>1257.3432381402281</v>
      </c>
      <c r="U252" s="201" t="s">
        <v>25</v>
      </c>
      <c r="V252" s="202">
        <v>20.776559469064555</v>
      </c>
      <c r="W252" s="202">
        <v>116.19605216783594</v>
      </c>
      <c r="X252" s="202">
        <v>154.5789525028413</v>
      </c>
      <c r="Y252" s="202">
        <v>2.0416612243024046</v>
      </c>
      <c r="Z252" s="202">
        <v>259.18784628652776</v>
      </c>
      <c r="AA252" s="202">
        <v>650.33792667870853</v>
      </c>
      <c r="AB252" s="202">
        <v>2.0448845669498406</v>
      </c>
      <c r="AC252" s="203">
        <v>52.179355243997726</v>
      </c>
      <c r="AD252" s="202">
        <v>2.3222032938789732</v>
      </c>
      <c r="AE252" s="202">
        <v>0</v>
      </c>
      <c r="AF252" s="202">
        <v>48.082227167123328</v>
      </c>
      <c r="AG252" s="202">
        <v>0</v>
      </c>
      <c r="AH252" s="202">
        <v>1.7749247829954271</v>
      </c>
      <c r="AI252" s="204">
        <f t="shared" si="107"/>
        <v>1257.3432381402279</v>
      </c>
      <c r="AJ252" s="131" t="str">
        <f t="shared" si="108"/>
        <v/>
      </c>
      <c r="BA252" s="131"/>
      <c r="BR252" s="131"/>
      <c r="CG252" s="131"/>
    </row>
    <row r="253" spans="1:85" ht="15">
      <c r="A253" s="157" t="s">
        <v>24</v>
      </c>
      <c r="B253" s="146">
        <v>9.3385174914820368</v>
      </c>
      <c r="C253" s="146">
        <v>0</v>
      </c>
      <c r="D253" s="146">
        <v>0.31436490636399467</v>
      </c>
      <c r="E253" s="146">
        <v>0</v>
      </c>
      <c r="F253" s="304"/>
      <c r="G253" s="146">
        <v>0</v>
      </c>
      <c r="H253" s="158">
        <v>0</v>
      </c>
      <c r="I253" s="144">
        <f t="shared" si="105"/>
        <v>9.6528823978460316</v>
      </c>
      <c r="J253" s="139"/>
      <c r="K253" s="159" t="s">
        <v>24</v>
      </c>
      <c r="L253" s="146">
        <v>9.3385174914820368</v>
      </c>
      <c r="M253" s="146">
        <v>0</v>
      </c>
      <c r="N253" s="146">
        <v>0.31436490636399467</v>
      </c>
      <c r="O253" s="146">
        <v>0</v>
      </c>
      <c r="P253" s="146">
        <v>0</v>
      </c>
      <c r="Q253" s="146">
        <v>0</v>
      </c>
      <c r="R253" s="147">
        <v>0</v>
      </c>
      <c r="S253" s="148">
        <f t="shared" si="106"/>
        <v>9.6528823978460316</v>
      </c>
      <c r="U253" s="205" t="s">
        <v>24</v>
      </c>
      <c r="V253" s="197">
        <v>9.2686680225991918</v>
      </c>
      <c r="W253" s="197">
        <v>0</v>
      </c>
      <c r="X253" s="197">
        <v>0</v>
      </c>
      <c r="Y253" s="197">
        <v>0</v>
      </c>
      <c r="Z253" s="197">
        <v>0.3045581859490416</v>
      </c>
      <c r="AA253" s="197">
        <v>0</v>
      </c>
      <c r="AB253" s="197">
        <v>0</v>
      </c>
      <c r="AC253" s="198">
        <v>7.9656189297798052E-2</v>
      </c>
      <c r="AD253" s="197">
        <v>6.9849468882844989E-2</v>
      </c>
      <c r="AE253" s="197">
        <v>0</v>
      </c>
      <c r="AF253" s="197">
        <v>0</v>
      </c>
      <c r="AG253" s="197">
        <v>9.806720414953049E-3</v>
      </c>
      <c r="AH253" s="197">
        <v>0</v>
      </c>
      <c r="AI253" s="200">
        <f t="shared" si="107"/>
        <v>9.6528823978460316</v>
      </c>
      <c r="AJ253" s="131" t="str">
        <f t="shared" si="108"/>
        <v/>
      </c>
      <c r="BA253" s="131"/>
      <c r="BR253" s="131"/>
      <c r="CG253" s="131"/>
    </row>
    <row r="254" spans="1:85" ht="15">
      <c r="A254" s="149" t="s">
        <v>57</v>
      </c>
      <c r="B254" s="150">
        <v>0</v>
      </c>
      <c r="C254" s="150">
        <v>0</v>
      </c>
      <c r="D254" s="150">
        <v>0</v>
      </c>
      <c r="E254" s="150">
        <v>0</v>
      </c>
      <c r="F254" s="304"/>
      <c r="G254" s="150">
        <v>0</v>
      </c>
      <c r="H254" s="151">
        <v>0</v>
      </c>
      <c r="I254" s="152">
        <f t="shared" si="105"/>
        <v>0</v>
      </c>
      <c r="J254" s="139"/>
      <c r="K254" s="153" t="s">
        <v>57</v>
      </c>
      <c r="L254" s="154">
        <v>0</v>
      </c>
      <c r="M254" s="154">
        <v>0</v>
      </c>
      <c r="N254" s="154">
        <v>0</v>
      </c>
      <c r="O254" s="154">
        <v>0</v>
      </c>
      <c r="P254" s="154">
        <v>0</v>
      </c>
      <c r="Q254" s="154">
        <v>0</v>
      </c>
      <c r="R254" s="155">
        <v>0</v>
      </c>
      <c r="S254" s="156">
        <f t="shared" si="106"/>
        <v>0</v>
      </c>
      <c r="U254" s="201" t="s">
        <v>57</v>
      </c>
      <c r="V254" s="202">
        <v>0</v>
      </c>
      <c r="W254" s="202">
        <v>0</v>
      </c>
      <c r="X254" s="202">
        <v>0</v>
      </c>
      <c r="Y254" s="202">
        <v>0</v>
      </c>
      <c r="Z254" s="202">
        <v>0</v>
      </c>
      <c r="AA254" s="202">
        <v>0</v>
      </c>
      <c r="AB254" s="202">
        <v>0</v>
      </c>
      <c r="AC254" s="203">
        <v>0</v>
      </c>
      <c r="AD254" s="202">
        <v>0</v>
      </c>
      <c r="AE254" s="202">
        <v>0</v>
      </c>
      <c r="AF254" s="202">
        <v>0</v>
      </c>
      <c r="AG254" s="202">
        <v>0</v>
      </c>
      <c r="AH254" s="202">
        <v>0</v>
      </c>
      <c r="AI254" s="204">
        <f t="shared" si="107"/>
        <v>0</v>
      </c>
      <c r="AJ254" s="131" t="str">
        <f t="shared" si="108"/>
        <v/>
      </c>
      <c r="BA254" s="131"/>
      <c r="BR254" s="131"/>
      <c r="CG254" s="131"/>
    </row>
    <row r="255" spans="1:85" ht="15">
      <c r="A255" s="157" t="s">
        <v>22</v>
      </c>
      <c r="B255" s="146">
        <v>13.360976478620024</v>
      </c>
      <c r="C255" s="146">
        <v>0</v>
      </c>
      <c r="D255" s="146">
        <v>1.2982961323526989</v>
      </c>
      <c r="E255" s="146">
        <v>0</v>
      </c>
      <c r="F255" s="304"/>
      <c r="G255" s="146">
        <v>0</v>
      </c>
      <c r="H255" s="158">
        <v>0</v>
      </c>
      <c r="I255" s="144">
        <f t="shared" si="105"/>
        <v>14.659272610972723</v>
      </c>
      <c r="J255" s="139"/>
      <c r="K255" s="159" t="s">
        <v>22</v>
      </c>
      <c r="L255" s="146">
        <v>13.360976478620024</v>
      </c>
      <c r="M255" s="146">
        <v>0</v>
      </c>
      <c r="N255" s="146">
        <v>1.2982961323526989</v>
      </c>
      <c r="O255" s="146">
        <v>0</v>
      </c>
      <c r="P255" s="146">
        <v>4.8001597324266472</v>
      </c>
      <c r="Q255" s="146">
        <v>0</v>
      </c>
      <c r="R255" s="147">
        <v>0</v>
      </c>
      <c r="S255" s="148">
        <f t="shared" si="106"/>
        <v>19.459432343399371</v>
      </c>
      <c r="U255" s="205" t="s">
        <v>22</v>
      </c>
      <c r="V255" s="197">
        <v>13.360976478620024</v>
      </c>
      <c r="W255" s="197">
        <v>0</v>
      </c>
      <c r="X255" s="197">
        <v>0</v>
      </c>
      <c r="Y255" s="197">
        <v>0</v>
      </c>
      <c r="Z255" s="197">
        <v>1.2982961323526989</v>
      </c>
      <c r="AA255" s="197">
        <v>0</v>
      </c>
      <c r="AB255" s="197">
        <v>4.8001597324266472</v>
      </c>
      <c r="AC255" s="198">
        <v>0</v>
      </c>
      <c r="AD255" s="197">
        <v>0</v>
      </c>
      <c r="AE255" s="197">
        <v>0</v>
      </c>
      <c r="AF255" s="197">
        <v>0</v>
      </c>
      <c r="AG255" s="197">
        <v>0</v>
      </c>
      <c r="AH255" s="197">
        <v>0</v>
      </c>
      <c r="AI255" s="200">
        <f t="shared" si="107"/>
        <v>19.459432343399371</v>
      </c>
      <c r="AJ255" s="131" t="str">
        <f t="shared" si="108"/>
        <v/>
      </c>
      <c r="BA255" s="131"/>
      <c r="BR255" s="131"/>
      <c r="CG255" s="131"/>
    </row>
    <row r="256" spans="1:85" ht="15">
      <c r="A256" s="149" t="s">
        <v>21</v>
      </c>
      <c r="B256" s="150">
        <v>8.4873689877655589E-3</v>
      </c>
      <c r="C256" s="150">
        <v>0</v>
      </c>
      <c r="D256" s="150">
        <v>8.2472402734177737E-4</v>
      </c>
      <c r="E256" s="150">
        <v>0</v>
      </c>
      <c r="F256" s="304"/>
      <c r="G256" s="150">
        <v>0</v>
      </c>
      <c r="H256" s="151">
        <v>0</v>
      </c>
      <c r="I256" s="152">
        <f t="shared" si="105"/>
        <v>9.312093015107336E-3</v>
      </c>
      <c r="J256" s="139"/>
      <c r="K256" s="153" t="s">
        <v>21</v>
      </c>
      <c r="L256" s="154">
        <v>8.4873689877655589E-3</v>
      </c>
      <c r="M256" s="154">
        <v>0</v>
      </c>
      <c r="N256" s="154">
        <v>8.2472402734177737E-4</v>
      </c>
      <c r="O256" s="154">
        <v>0</v>
      </c>
      <c r="P256" s="154">
        <v>0</v>
      </c>
      <c r="Q256" s="154">
        <v>0</v>
      </c>
      <c r="R256" s="155">
        <v>0</v>
      </c>
      <c r="S256" s="156">
        <f t="shared" si="106"/>
        <v>9.312093015107336E-3</v>
      </c>
      <c r="U256" s="201" t="s">
        <v>58</v>
      </c>
      <c r="V256" s="202">
        <v>8.4873689877655589E-3</v>
      </c>
      <c r="W256" s="202">
        <v>0</v>
      </c>
      <c r="X256" s="202">
        <v>0</v>
      </c>
      <c r="Y256" s="202">
        <v>0</v>
      </c>
      <c r="Z256" s="202">
        <v>8.2472402734177737E-4</v>
      </c>
      <c r="AA256" s="202">
        <v>0</v>
      </c>
      <c r="AB256" s="202">
        <v>0</v>
      </c>
      <c r="AC256" s="203">
        <v>0</v>
      </c>
      <c r="AD256" s="202">
        <v>0</v>
      </c>
      <c r="AE256" s="202">
        <v>0</v>
      </c>
      <c r="AF256" s="202">
        <v>0</v>
      </c>
      <c r="AG256" s="202">
        <v>0</v>
      </c>
      <c r="AH256" s="202">
        <v>0</v>
      </c>
      <c r="AI256" s="204">
        <f t="shared" si="107"/>
        <v>9.312093015107336E-3</v>
      </c>
      <c r="AJ256" s="131" t="str">
        <f t="shared" si="108"/>
        <v/>
      </c>
      <c r="BA256" s="131"/>
      <c r="BR256" s="131"/>
      <c r="CG256" s="131"/>
    </row>
    <row r="257" spans="1:85" ht="15">
      <c r="A257" s="160" t="s">
        <v>61</v>
      </c>
      <c r="B257" s="146">
        <v>8.8039722383342855</v>
      </c>
      <c r="C257" s="146">
        <v>0</v>
      </c>
      <c r="D257" s="146">
        <v>0</v>
      </c>
      <c r="E257" s="146">
        <v>0</v>
      </c>
      <c r="F257" s="304"/>
      <c r="G257" s="146">
        <v>0</v>
      </c>
      <c r="H257" s="158">
        <v>0</v>
      </c>
      <c r="I257" s="144">
        <f t="shared" si="105"/>
        <v>8.8039722383342855</v>
      </c>
      <c r="J257" s="139"/>
      <c r="K257" s="161" t="s">
        <v>61</v>
      </c>
      <c r="L257" s="146">
        <v>8.8039722383342855</v>
      </c>
      <c r="M257" s="146">
        <v>0</v>
      </c>
      <c r="N257" s="146">
        <v>0</v>
      </c>
      <c r="O257" s="146">
        <v>0</v>
      </c>
      <c r="P257" s="146">
        <v>0</v>
      </c>
      <c r="Q257" s="146">
        <v>0</v>
      </c>
      <c r="R257" s="147">
        <v>0</v>
      </c>
      <c r="S257" s="148">
        <f t="shared" si="106"/>
        <v>8.8039722383342855</v>
      </c>
      <c r="U257" s="206" t="s">
        <v>59</v>
      </c>
      <c r="V257" s="197">
        <v>8.7958396117292725</v>
      </c>
      <c r="W257" s="197">
        <v>0</v>
      </c>
      <c r="X257" s="197">
        <v>0</v>
      </c>
      <c r="Y257" s="197">
        <v>0</v>
      </c>
      <c r="Z257" s="197">
        <v>0</v>
      </c>
      <c r="AA257" s="197">
        <v>0</v>
      </c>
      <c r="AB257" s="197">
        <v>0</v>
      </c>
      <c r="AC257" s="198">
        <v>8.1326266050131633E-3</v>
      </c>
      <c r="AD257" s="199">
        <v>8.1326266050131633E-3</v>
      </c>
      <c r="AE257" s="199">
        <v>0</v>
      </c>
      <c r="AF257" s="199">
        <v>0</v>
      </c>
      <c r="AG257" s="199">
        <v>0</v>
      </c>
      <c r="AH257" s="199">
        <v>0</v>
      </c>
      <c r="AI257" s="200">
        <f t="shared" si="107"/>
        <v>8.8039722383342855</v>
      </c>
      <c r="AJ257" s="131" t="str">
        <f t="shared" si="108"/>
        <v/>
      </c>
      <c r="BA257" s="131"/>
      <c r="BR257" s="131"/>
      <c r="CG257" s="131"/>
    </row>
    <row r="258" spans="1:85">
      <c r="A258" s="162" t="s">
        <v>23</v>
      </c>
      <c r="B258" s="163">
        <v>8.8039722383342855</v>
      </c>
      <c r="C258" s="163">
        <v>0</v>
      </c>
      <c r="D258" s="163">
        <v>0</v>
      </c>
      <c r="E258" s="163">
        <v>0</v>
      </c>
      <c r="F258" s="304"/>
      <c r="G258" s="163">
        <v>0</v>
      </c>
      <c r="H258" s="164">
        <v>0</v>
      </c>
      <c r="I258" s="165">
        <f t="shared" si="105"/>
        <v>8.8039722383342855</v>
      </c>
      <c r="J258" s="139"/>
      <c r="K258" s="166" t="s">
        <v>23</v>
      </c>
      <c r="L258" s="167">
        <v>8.8039722383342855</v>
      </c>
      <c r="M258" s="167">
        <v>0</v>
      </c>
      <c r="N258" s="167">
        <v>0</v>
      </c>
      <c r="O258" s="167">
        <v>0</v>
      </c>
      <c r="P258" s="167">
        <v>0</v>
      </c>
      <c r="Q258" s="167">
        <v>0</v>
      </c>
      <c r="R258" s="168">
        <v>0</v>
      </c>
      <c r="S258" s="169">
        <f t="shared" si="106"/>
        <v>8.8039722383342855</v>
      </c>
      <c r="U258" s="207" t="s">
        <v>62</v>
      </c>
      <c r="V258" s="208">
        <v>8.7958396117292725</v>
      </c>
      <c r="W258" s="208">
        <v>0</v>
      </c>
      <c r="X258" s="208">
        <v>0</v>
      </c>
      <c r="Y258" s="208">
        <v>0</v>
      </c>
      <c r="Z258" s="208">
        <v>0</v>
      </c>
      <c r="AA258" s="208">
        <v>0</v>
      </c>
      <c r="AB258" s="208">
        <v>0</v>
      </c>
      <c r="AC258" s="208">
        <v>8.1326266050131633E-3</v>
      </c>
      <c r="AD258" s="208">
        <v>8.1326266050131633E-3</v>
      </c>
      <c r="AE258" s="208">
        <v>0</v>
      </c>
      <c r="AF258" s="208">
        <v>0</v>
      </c>
      <c r="AG258" s="208">
        <v>0</v>
      </c>
      <c r="AH258" s="92">
        <v>0</v>
      </c>
      <c r="AI258" s="209">
        <f t="shared" si="107"/>
        <v>8.8039722383342855</v>
      </c>
      <c r="AJ258" s="131" t="str">
        <f t="shared" si="108"/>
        <v/>
      </c>
      <c r="BA258" s="131"/>
      <c r="BR258" s="131"/>
      <c r="CG258" s="131"/>
    </row>
    <row r="259" spans="1:85">
      <c r="A259" s="170" t="s">
        <v>19</v>
      </c>
      <c r="B259" s="171">
        <v>0</v>
      </c>
      <c r="C259" s="171">
        <v>0</v>
      </c>
      <c r="D259" s="171">
        <v>0</v>
      </c>
      <c r="E259" s="171">
        <v>0</v>
      </c>
      <c r="F259" s="304"/>
      <c r="G259" s="171">
        <v>0</v>
      </c>
      <c r="H259" s="172">
        <v>0</v>
      </c>
      <c r="I259" s="173">
        <f t="shared" si="105"/>
        <v>0</v>
      </c>
      <c r="J259" s="139"/>
      <c r="K259" s="174" t="s">
        <v>19</v>
      </c>
      <c r="L259" s="171">
        <v>0</v>
      </c>
      <c r="M259" s="171">
        <v>0</v>
      </c>
      <c r="N259" s="171">
        <v>0</v>
      </c>
      <c r="O259" s="171">
        <v>0</v>
      </c>
      <c r="P259" s="171">
        <v>0</v>
      </c>
      <c r="Q259" s="171">
        <v>0</v>
      </c>
      <c r="R259" s="175">
        <v>0</v>
      </c>
      <c r="S259" s="176">
        <f t="shared" si="106"/>
        <v>0</v>
      </c>
      <c r="U259" s="210" t="s">
        <v>19</v>
      </c>
      <c r="V259" s="211">
        <v>0</v>
      </c>
      <c r="W259" s="211">
        <v>0</v>
      </c>
      <c r="X259" s="211">
        <v>0</v>
      </c>
      <c r="Y259" s="211">
        <v>0</v>
      </c>
      <c r="Z259" s="211">
        <v>0</v>
      </c>
      <c r="AA259" s="211">
        <v>0</v>
      </c>
      <c r="AB259" s="211">
        <v>0</v>
      </c>
      <c r="AC259" s="211">
        <v>0</v>
      </c>
      <c r="AD259" s="212">
        <v>0</v>
      </c>
      <c r="AE259" s="212">
        <v>0</v>
      </c>
      <c r="AF259" s="212">
        <v>0</v>
      </c>
      <c r="AG259" s="212">
        <v>0</v>
      </c>
      <c r="AH259" s="212">
        <v>0</v>
      </c>
      <c r="AI259" s="213">
        <f t="shared" si="107"/>
        <v>0</v>
      </c>
      <c r="AJ259" s="131" t="str">
        <f t="shared" si="108"/>
        <v/>
      </c>
      <c r="BA259" s="131"/>
      <c r="BR259" s="131"/>
      <c r="CG259" s="131"/>
    </row>
    <row r="260" spans="1:85">
      <c r="A260" s="162" t="s">
        <v>20</v>
      </c>
      <c r="B260" s="163">
        <v>0</v>
      </c>
      <c r="C260" s="163">
        <v>0</v>
      </c>
      <c r="D260" s="163">
        <v>0</v>
      </c>
      <c r="E260" s="163">
        <v>0</v>
      </c>
      <c r="F260" s="304"/>
      <c r="G260" s="163">
        <v>0</v>
      </c>
      <c r="H260" s="164">
        <v>0</v>
      </c>
      <c r="I260" s="165">
        <f t="shared" si="105"/>
        <v>0</v>
      </c>
      <c r="J260" s="139"/>
      <c r="K260" s="166" t="s">
        <v>20</v>
      </c>
      <c r="L260" s="167">
        <v>0</v>
      </c>
      <c r="M260" s="167">
        <v>0</v>
      </c>
      <c r="N260" s="167">
        <v>0</v>
      </c>
      <c r="O260" s="167">
        <v>0</v>
      </c>
      <c r="P260" s="167">
        <v>0</v>
      </c>
      <c r="Q260" s="167">
        <v>0</v>
      </c>
      <c r="R260" s="168">
        <v>0</v>
      </c>
      <c r="S260" s="169">
        <f t="shared" si="106"/>
        <v>0</v>
      </c>
      <c r="U260" s="207" t="s">
        <v>20</v>
      </c>
      <c r="V260" s="208">
        <v>0</v>
      </c>
      <c r="W260" s="208">
        <v>0</v>
      </c>
      <c r="X260" s="208">
        <v>0</v>
      </c>
      <c r="Y260" s="208">
        <v>0</v>
      </c>
      <c r="Z260" s="208">
        <v>0</v>
      </c>
      <c r="AA260" s="208">
        <v>0</v>
      </c>
      <c r="AB260" s="208">
        <v>0</v>
      </c>
      <c r="AC260" s="208">
        <v>0</v>
      </c>
      <c r="AD260" s="208">
        <v>0</v>
      </c>
      <c r="AE260" s="208">
        <v>0</v>
      </c>
      <c r="AF260" s="208">
        <v>0</v>
      </c>
      <c r="AG260" s="208">
        <v>0</v>
      </c>
      <c r="AH260" s="92">
        <v>0</v>
      </c>
      <c r="AI260" s="209">
        <f t="shared" si="107"/>
        <v>0</v>
      </c>
      <c r="AJ260" s="131" t="str">
        <f t="shared" si="108"/>
        <v/>
      </c>
      <c r="BA260" s="131"/>
      <c r="BR260" s="131"/>
      <c r="CG260" s="131"/>
    </row>
    <row r="261" spans="1:85" ht="15" thickBot="1">
      <c r="A261" s="177" t="s">
        <v>11</v>
      </c>
      <c r="B261" s="178">
        <v>0</v>
      </c>
      <c r="C261" s="178">
        <v>0</v>
      </c>
      <c r="D261" s="178">
        <v>0</v>
      </c>
      <c r="E261" s="178">
        <v>0</v>
      </c>
      <c r="F261" s="305"/>
      <c r="G261" s="178">
        <v>0</v>
      </c>
      <c r="H261" s="179">
        <v>0</v>
      </c>
      <c r="I261" s="180">
        <f t="shared" si="105"/>
        <v>0</v>
      </c>
      <c r="J261" s="139"/>
      <c r="K261" s="181" t="s">
        <v>11</v>
      </c>
      <c r="L261" s="178">
        <v>0</v>
      </c>
      <c r="M261" s="178">
        <v>0</v>
      </c>
      <c r="N261" s="178">
        <v>0</v>
      </c>
      <c r="O261" s="178">
        <v>0</v>
      </c>
      <c r="P261" s="178">
        <v>0</v>
      </c>
      <c r="Q261" s="178">
        <v>0</v>
      </c>
      <c r="R261" s="182">
        <v>0</v>
      </c>
      <c r="S261" s="183">
        <f t="shared" si="106"/>
        <v>0</v>
      </c>
      <c r="U261" s="210" t="s">
        <v>11</v>
      </c>
      <c r="V261" s="211">
        <v>0</v>
      </c>
      <c r="W261" s="211">
        <v>0</v>
      </c>
      <c r="X261" s="211">
        <v>0</v>
      </c>
      <c r="Y261" s="211">
        <v>0</v>
      </c>
      <c r="Z261" s="211">
        <v>0</v>
      </c>
      <c r="AA261" s="211">
        <v>0</v>
      </c>
      <c r="AB261" s="211">
        <v>0</v>
      </c>
      <c r="AC261" s="211">
        <v>0</v>
      </c>
      <c r="AD261" s="212">
        <v>0</v>
      </c>
      <c r="AE261" s="212">
        <v>0</v>
      </c>
      <c r="AF261" s="212">
        <v>0</v>
      </c>
      <c r="AG261" s="212">
        <v>0</v>
      </c>
      <c r="AH261" s="212">
        <v>0</v>
      </c>
      <c r="AI261" s="213">
        <f t="shared" si="107"/>
        <v>0</v>
      </c>
      <c r="AJ261" s="131" t="str">
        <f t="shared" si="108"/>
        <v/>
      </c>
      <c r="BA261" s="131"/>
      <c r="BR261" s="131"/>
      <c r="CG261" s="131"/>
    </row>
    <row r="262" spans="1:85" ht="15">
      <c r="A262" s="184" t="s">
        <v>26</v>
      </c>
      <c r="B262" s="185">
        <f>SUM(B241:B257)</f>
        <v>502.92563993107677</v>
      </c>
      <c r="C262" s="185">
        <f t="shared" ref="C262:I262" si="109">SUM(C241:C257)</f>
        <v>2.0499799439649737</v>
      </c>
      <c r="D262" s="185">
        <f t="shared" si="109"/>
        <v>616.54680326503512</v>
      </c>
      <c r="E262" s="185">
        <f t="shared" si="109"/>
        <v>690.56194182352613</v>
      </c>
      <c r="F262" s="185">
        <f t="shared" si="109"/>
        <v>0</v>
      </c>
      <c r="G262" s="185">
        <f t="shared" si="109"/>
        <v>154.61306143314761</v>
      </c>
      <c r="H262" s="187">
        <f t="shared" si="109"/>
        <v>48.082227167123328</v>
      </c>
      <c r="I262" s="144">
        <f t="shared" si="109"/>
        <v>2014.779653563874</v>
      </c>
      <c r="J262" s="139"/>
      <c r="K262" s="186" t="s">
        <v>26</v>
      </c>
      <c r="L262" s="185">
        <f>SUM(L241:L257)</f>
        <v>502.92563993107677</v>
      </c>
      <c r="M262" s="185">
        <f t="shared" ref="M262:S262" si="110">SUM(M241:M257)</f>
        <v>2.0499799439649737</v>
      </c>
      <c r="N262" s="185">
        <f t="shared" si="110"/>
        <v>616.54680326503512</v>
      </c>
      <c r="O262" s="185">
        <f t="shared" si="110"/>
        <v>690.56194182352613</v>
      </c>
      <c r="P262" s="185">
        <f t="shared" si="110"/>
        <v>85.429776139076253</v>
      </c>
      <c r="Q262" s="185">
        <f t="shared" si="110"/>
        <v>154.61306143314761</v>
      </c>
      <c r="R262" s="187">
        <f t="shared" si="110"/>
        <v>48.082227167123328</v>
      </c>
      <c r="S262" s="188">
        <f t="shared" si="110"/>
        <v>2100.2094297029503</v>
      </c>
      <c r="T262" s="131" t="str">
        <f>IF(ABS(S262-AI262)&gt;0.01,S262-AI262,"")</f>
        <v/>
      </c>
      <c r="U262" s="214" t="s">
        <v>60</v>
      </c>
      <c r="V262" s="215">
        <f>SUM(V241:V257)</f>
        <v>371.41762052946609</v>
      </c>
      <c r="W262" s="215">
        <f t="shared" ref="W262:AH262" si="111">SUM(W241:W257)</f>
        <v>127.57896018727608</v>
      </c>
      <c r="X262" s="215">
        <f t="shared" si="111"/>
        <v>154.61306143314761</v>
      </c>
      <c r="Y262" s="215">
        <f t="shared" si="111"/>
        <v>2.0499799439649737</v>
      </c>
      <c r="Z262" s="215">
        <f t="shared" si="111"/>
        <v>615.71459233612404</v>
      </c>
      <c r="AA262" s="215">
        <f t="shared" si="111"/>
        <v>668.01836976703783</v>
      </c>
      <c r="AB262" s="215">
        <f t="shared" si="111"/>
        <v>85.429776139076253</v>
      </c>
      <c r="AC262" s="215">
        <f t="shared" si="111"/>
        <v>75.387069366857489</v>
      </c>
      <c r="AD262" s="216">
        <f t="shared" si="111"/>
        <v>3.9290592143346186</v>
      </c>
      <c r="AE262" s="216">
        <f t="shared" si="111"/>
        <v>0</v>
      </c>
      <c r="AF262" s="216">
        <f t="shared" si="111"/>
        <v>48.082227167123328</v>
      </c>
      <c r="AG262" s="216">
        <f t="shared" si="111"/>
        <v>0.8322109289112144</v>
      </c>
      <c r="AH262" s="216">
        <f t="shared" si="111"/>
        <v>22.543572056488337</v>
      </c>
      <c r="AI262" s="217">
        <f>SUM(V262:AC262)</f>
        <v>2100.2094297029503</v>
      </c>
      <c r="AJ262" s="131" t="str">
        <f t="shared" si="108"/>
        <v/>
      </c>
      <c r="BA262" s="131"/>
      <c r="BR262" s="131"/>
      <c r="CG262" s="131"/>
    </row>
    <row r="263" spans="1:85" s="2" customFormat="1" ht="15" thickBot="1">
      <c r="A263" s="15" t="s">
        <v>100</v>
      </c>
      <c r="B263" s="100">
        <f>IF($I262=0,"-",B262/$I262)</f>
        <v>0.24961818481811102</v>
      </c>
      <c r="C263" s="100">
        <f t="shared" ref="C263:H263" si="112">IF($I262=0,"-",C262/$I262)</f>
        <v>1.0174710372614867E-3</v>
      </c>
      <c r="D263" s="100">
        <f t="shared" si="112"/>
        <v>0.3060120257688958</v>
      </c>
      <c r="E263" s="100">
        <f t="shared" si="112"/>
        <v>0.34274812166284041</v>
      </c>
      <c r="F263" s="100">
        <f t="shared" si="112"/>
        <v>0</v>
      </c>
      <c r="G263" s="100">
        <f t="shared" si="112"/>
        <v>7.6739439550949362E-2</v>
      </c>
      <c r="H263" s="101">
        <f t="shared" si="112"/>
        <v>2.3864757161941922E-2</v>
      </c>
      <c r="I263" s="102">
        <f>SUM(B263:H263)</f>
        <v>1</v>
      </c>
      <c r="J263" s="131"/>
      <c r="K263" s="27" t="s">
        <v>100</v>
      </c>
      <c r="L263" s="76">
        <f t="shared" ref="L263:R263" si="113">IF($S262=0,"-",L262/$S262)</f>
        <v>0.23946451854670972</v>
      </c>
      <c r="M263" s="76">
        <f t="shared" si="113"/>
        <v>9.7608358241440673E-4</v>
      </c>
      <c r="N263" s="76">
        <f t="shared" si="113"/>
        <v>0.29356443911988261</v>
      </c>
      <c r="O263" s="76">
        <f t="shared" si="113"/>
        <v>0.32880622858702141</v>
      </c>
      <c r="P263" s="76">
        <f t="shared" si="113"/>
        <v>4.0676789148194274E-2</v>
      </c>
      <c r="Q263" s="76">
        <f t="shared" si="113"/>
        <v>7.3617925548984789E-2</v>
      </c>
      <c r="R263" s="77">
        <f t="shared" si="113"/>
        <v>2.289401546679275E-2</v>
      </c>
      <c r="S263" s="78">
        <f>SUM(L263:R263)</f>
        <v>1</v>
      </c>
      <c r="U263" s="36" t="s">
        <v>100</v>
      </c>
      <c r="V263" s="103">
        <f>+V262/$AI262</f>
        <v>0.17684789682236535</v>
      </c>
      <c r="W263" s="103">
        <f t="shared" ref="W263:AH263" si="114">+W262/$AI262</f>
        <v>6.074582771743893E-2</v>
      </c>
      <c r="X263" s="103">
        <f t="shared" si="114"/>
        <v>7.3617925548984789E-2</v>
      </c>
      <c r="Y263" s="103">
        <f t="shared" si="114"/>
        <v>9.7608358241440673E-4</v>
      </c>
      <c r="Z263" s="103">
        <f t="shared" si="114"/>
        <v>0.29316818771888364</v>
      </c>
      <c r="AA263" s="103">
        <f t="shared" si="114"/>
        <v>0.31807226475576822</v>
      </c>
      <c r="AB263" s="103">
        <f t="shared" si="114"/>
        <v>4.0676789148194274E-2</v>
      </c>
      <c r="AC263" s="103">
        <f t="shared" si="114"/>
        <v>3.5895024705950442E-2</v>
      </c>
      <c r="AD263" s="103">
        <f t="shared" si="114"/>
        <v>1.8707940069054626E-3</v>
      </c>
      <c r="AE263" s="103">
        <f t="shared" si="114"/>
        <v>0</v>
      </c>
      <c r="AF263" s="103">
        <f t="shared" si="114"/>
        <v>2.289401546679275E-2</v>
      </c>
      <c r="AG263" s="103">
        <f t="shared" si="114"/>
        <v>3.9625140099905219E-4</v>
      </c>
      <c r="AH263" s="103">
        <f t="shared" si="114"/>
        <v>1.073396383125318E-2</v>
      </c>
      <c r="AI263" s="104">
        <f>SUM(V263:AC263)</f>
        <v>1</v>
      </c>
      <c r="AJ263" s="2" t="str">
        <f t="shared" si="108"/>
        <v/>
      </c>
    </row>
    <row r="264" spans="1:85" ht="15" thickBot="1">
      <c r="A264" s="218"/>
      <c r="B264" s="218"/>
      <c r="C264" s="218"/>
      <c r="D264" s="218"/>
      <c r="E264" s="218"/>
      <c r="F264" s="218"/>
      <c r="G264" s="218"/>
      <c r="H264" s="218"/>
      <c r="I264" s="218"/>
      <c r="K264" s="218"/>
      <c r="L264" s="218"/>
      <c r="M264" s="218"/>
      <c r="N264" s="218"/>
      <c r="O264" s="218"/>
      <c r="P264" s="218"/>
      <c r="Q264" s="218"/>
      <c r="R264" s="218"/>
      <c r="S264" s="218"/>
      <c r="AI264" s="139"/>
      <c r="BA264" s="131"/>
      <c r="BR264" s="131"/>
      <c r="CG264" s="131"/>
    </row>
    <row r="265" spans="1:85" ht="28.5">
      <c r="A265" s="328" t="s">
        <v>34</v>
      </c>
      <c r="B265" s="135" t="s">
        <v>0</v>
      </c>
      <c r="C265" s="135" t="s">
        <v>1</v>
      </c>
      <c r="D265" s="135" t="s">
        <v>2</v>
      </c>
      <c r="E265" s="135" t="s">
        <v>3</v>
      </c>
      <c r="F265" s="135" t="s">
        <v>27</v>
      </c>
      <c r="G265" s="135" t="s">
        <v>4</v>
      </c>
      <c r="H265" s="135" t="s">
        <v>5</v>
      </c>
      <c r="I265" s="136" t="s">
        <v>6</v>
      </c>
      <c r="K265" s="330" t="s">
        <v>34</v>
      </c>
      <c r="L265" s="137" t="s">
        <v>0</v>
      </c>
      <c r="M265" s="137" t="s">
        <v>1</v>
      </c>
      <c r="N265" s="137" t="s">
        <v>2</v>
      </c>
      <c r="O265" s="137" t="s">
        <v>3</v>
      </c>
      <c r="P265" s="137" t="s">
        <v>27</v>
      </c>
      <c r="Q265" s="137" t="s">
        <v>4</v>
      </c>
      <c r="R265" s="137" t="s">
        <v>5</v>
      </c>
      <c r="S265" s="138" t="s">
        <v>6</v>
      </c>
      <c r="U265" s="332" t="s">
        <v>34</v>
      </c>
      <c r="V265" s="190" t="s">
        <v>69</v>
      </c>
      <c r="W265" s="190" t="s">
        <v>70</v>
      </c>
      <c r="X265" s="190" t="s">
        <v>4</v>
      </c>
      <c r="Y265" s="190" t="s">
        <v>1</v>
      </c>
      <c r="Z265" s="190" t="s">
        <v>2</v>
      </c>
      <c r="AA265" s="190" t="s">
        <v>3</v>
      </c>
      <c r="AB265" s="190" t="s">
        <v>52</v>
      </c>
      <c r="AC265" s="190" t="s">
        <v>64</v>
      </c>
      <c r="AD265" s="191" t="s">
        <v>72</v>
      </c>
      <c r="AE265" s="191" t="s">
        <v>79</v>
      </c>
      <c r="AF265" s="191" t="s">
        <v>73</v>
      </c>
      <c r="AG265" s="191" t="s">
        <v>80</v>
      </c>
      <c r="AH265" s="191" t="s">
        <v>81</v>
      </c>
      <c r="AI265" s="192" t="s">
        <v>60</v>
      </c>
      <c r="BA265" s="131"/>
      <c r="BR265" s="131"/>
      <c r="CG265" s="131"/>
    </row>
    <row r="266" spans="1:85" ht="15">
      <c r="A266" s="329" t="s">
        <v>34</v>
      </c>
      <c r="B266" s="294" t="s">
        <v>109</v>
      </c>
      <c r="C266" s="295"/>
      <c r="D266" s="295"/>
      <c r="E266" s="295"/>
      <c r="F266" s="295"/>
      <c r="G266" s="295"/>
      <c r="H266" s="295"/>
      <c r="I266" s="296"/>
      <c r="K266" s="331" t="s">
        <v>34</v>
      </c>
      <c r="L266" s="297" t="s">
        <v>109</v>
      </c>
      <c r="M266" s="298"/>
      <c r="N266" s="298"/>
      <c r="O266" s="298"/>
      <c r="P266" s="298"/>
      <c r="Q266" s="298"/>
      <c r="R266" s="298"/>
      <c r="S266" s="299"/>
      <c r="U266" s="333" t="s">
        <v>34</v>
      </c>
      <c r="V266" s="326" t="s">
        <v>109</v>
      </c>
      <c r="W266" s="326"/>
      <c r="X266" s="326"/>
      <c r="Y266" s="326"/>
      <c r="Z266" s="326"/>
      <c r="AA266" s="326"/>
      <c r="AB266" s="326"/>
      <c r="AC266" s="326"/>
      <c r="AD266" s="326"/>
      <c r="AE266" s="326"/>
      <c r="AF266" s="326"/>
      <c r="AG266" s="326"/>
      <c r="AH266" s="326"/>
      <c r="AI266" s="327"/>
      <c r="BA266" s="131"/>
      <c r="BR266" s="131"/>
      <c r="CG266" s="131"/>
    </row>
    <row r="267" spans="1:85" ht="15">
      <c r="A267" s="141" t="s">
        <v>7</v>
      </c>
      <c r="B267" s="142">
        <v>9.6402272014384626E-3</v>
      </c>
      <c r="C267" s="142">
        <v>0</v>
      </c>
      <c r="D267" s="142">
        <v>0</v>
      </c>
      <c r="E267" s="142">
        <v>0</v>
      </c>
      <c r="F267" s="303"/>
      <c r="G267" s="142">
        <v>0</v>
      </c>
      <c r="H267" s="143">
        <v>0</v>
      </c>
      <c r="I267" s="144">
        <f>SUM(B267:H267)</f>
        <v>9.6402272014384626E-3</v>
      </c>
      <c r="J267" s="139"/>
      <c r="K267" s="193" t="s">
        <v>7</v>
      </c>
      <c r="L267" s="142">
        <v>9.6402272014384626E-3</v>
      </c>
      <c r="M267" s="142">
        <v>0</v>
      </c>
      <c r="N267" s="142">
        <v>0</v>
      </c>
      <c r="O267" s="142">
        <v>0</v>
      </c>
      <c r="P267" s="142">
        <v>0</v>
      </c>
      <c r="Q267" s="142">
        <v>0</v>
      </c>
      <c r="R267" s="194">
        <v>0</v>
      </c>
      <c r="S267" s="195">
        <f>SUM(L267:R267)</f>
        <v>9.6402272014384626E-3</v>
      </c>
      <c r="U267" s="196" t="s">
        <v>7</v>
      </c>
      <c r="V267" s="197">
        <v>9.6402272014384626E-3</v>
      </c>
      <c r="W267" s="197">
        <v>0</v>
      </c>
      <c r="X267" s="197">
        <v>0</v>
      </c>
      <c r="Y267" s="197">
        <v>0</v>
      </c>
      <c r="Z267" s="197">
        <v>0</v>
      </c>
      <c r="AA267" s="197">
        <v>0</v>
      </c>
      <c r="AB267" s="197">
        <v>0</v>
      </c>
      <c r="AC267" s="198">
        <v>0</v>
      </c>
      <c r="AD267" s="199">
        <v>0</v>
      </c>
      <c r="AE267" s="199">
        <v>0</v>
      </c>
      <c r="AF267" s="199">
        <v>0</v>
      </c>
      <c r="AG267" s="199">
        <v>0</v>
      </c>
      <c r="AH267" s="199">
        <v>0</v>
      </c>
      <c r="AI267" s="200">
        <f>SUM(V267:AC267)</f>
        <v>9.6402272014384626E-3</v>
      </c>
      <c r="AJ267" s="131" t="str">
        <f>IF(ABS(S267-AI267)&gt;0.001,S267-AI267,"")</f>
        <v/>
      </c>
      <c r="BA267" s="131"/>
      <c r="BR267" s="131"/>
      <c r="CG267" s="131"/>
    </row>
    <row r="268" spans="1:85" ht="15">
      <c r="A268" s="149" t="s">
        <v>8</v>
      </c>
      <c r="B268" s="150">
        <v>0</v>
      </c>
      <c r="C268" s="150">
        <v>0</v>
      </c>
      <c r="D268" s="150">
        <v>0</v>
      </c>
      <c r="E268" s="150">
        <v>0</v>
      </c>
      <c r="F268" s="304"/>
      <c r="G268" s="150">
        <v>0</v>
      </c>
      <c r="H268" s="151">
        <v>0</v>
      </c>
      <c r="I268" s="152">
        <f t="shared" ref="I268:I287" si="115">SUM(B268:H268)</f>
        <v>0</v>
      </c>
      <c r="J268" s="139"/>
      <c r="K268" s="153" t="s">
        <v>8</v>
      </c>
      <c r="L268" s="154">
        <v>0</v>
      </c>
      <c r="M268" s="154">
        <v>0</v>
      </c>
      <c r="N268" s="154">
        <v>0</v>
      </c>
      <c r="O268" s="154">
        <v>0</v>
      </c>
      <c r="P268" s="154">
        <v>0</v>
      </c>
      <c r="Q268" s="154">
        <v>0</v>
      </c>
      <c r="R268" s="155">
        <v>0</v>
      </c>
      <c r="S268" s="156">
        <f t="shared" ref="S268:S287" si="116">SUM(L268:R268)</f>
        <v>0</v>
      </c>
      <c r="U268" s="201" t="s">
        <v>8</v>
      </c>
      <c r="V268" s="202">
        <v>0</v>
      </c>
      <c r="W268" s="202">
        <v>0</v>
      </c>
      <c r="X268" s="202">
        <v>0</v>
      </c>
      <c r="Y268" s="202">
        <v>0</v>
      </c>
      <c r="Z268" s="202">
        <v>0</v>
      </c>
      <c r="AA268" s="202">
        <v>0</v>
      </c>
      <c r="AB268" s="202">
        <v>0</v>
      </c>
      <c r="AC268" s="203">
        <v>0</v>
      </c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4">
        <f t="shared" ref="AI268:AI287" si="117">SUM(V268:AC268)</f>
        <v>0</v>
      </c>
      <c r="AJ268" s="131" t="str">
        <f t="shared" ref="AJ268:AJ289" si="118">IF(ABS(S268-AI268)&gt;0.001,S268-AI268,"")</f>
        <v/>
      </c>
      <c r="BA268" s="131"/>
      <c r="BR268" s="131"/>
      <c r="CG268" s="131"/>
    </row>
    <row r="269" spans="1:85" ht="15">
      <c r="A269" s="157" t="s">
        <v>10</v>
      </c>
      <c r="B269" s="146">
        <v>0</v>
      </c>
      <c r="C269" s="146">
        <v>0</v>
      </c>
      <c r="D269" s="146">
        <v>0</v>
      </c>
      <c r="E269" s="146">
        <v>0</v>
      </c>
      <c r="F269" s="304"/>
      <c r="G269" s="146">
        <v>0</v>
      </c>
      <c r="H269" s="158">
        <v>0</v>
      </c>
      <c r="I269" s="144">
        <f t="shared" si="115"/>
        <v>0</v>
      </c>
      <c r="J269" s="139"/>
      <c r="K269" s="159" t="s">
        <v>10</v>
      </c>
      <c r="L269" s="146">
        <v>0</v>
      </c>
      <c r="M269" s="146">
        <v>0</v>
      </c>
      <c r="N269" s="146">
        <v>0</v>
      </c>
      <c r="O269" s="146">
        <v>0</v>
      </c>
      <c r="P269" s="146">
        <v>0</v>
      </c>
      <c r="Q269" s="146">
        <v>0</v>
      </c>
      <c r="R269" s="147">
        <v>0</v>
      </c>
      <c r="S269" s="148">
        <f t="shared" si="116"/>
        <v>0</v>
      </c>
      <c r="U269" s="205" t="s">
        <v>10</v>
      </c>
      <c r="V269" s="197">
        <v>0</v>
      </c>
      <c r="W269" s="197">
        <v>0</v>
      </c>
      <c r="X269" s="197">
        <v>0</v>
      </c>
      <c r="Y269" s="197">
        <v>0</v>
      </c>
      <c r="Z269" s="197">
        <v>0</v>
      </c>
      <c r="AA269" s="197">
        <v>0</v>
      </c>
      <c r="AB269" s="197">
        <v>0</v>
      </c>
      <c r="AC269" s="198">
        <v>0</v>
      </c>
      <c r="AD269" s="199">
        <v>0</v>
      </c>
      <c r="AE269" s="199">
        <v>0</v>
      </c>
      <c r="AF269" s="199">
        <v>0</v>
      </c>
      <c r="AG269" s="199">
        <v>0</v>
      </c>
      <c r="AH269" s="199">
        <v>0</v>
      </c>
      <c r="AI269" s="200">
        <f t="shared" si="117"/>
        <v>0</v>
      </c>
      <c r="AJ269" s="131" t="str">
        <f t="shared" si="118"/>
        <v/>
      </c>
      <c r="BA269" s="131"/>
      <c r="BR269" s="131"/>
      <c r="CG269" s="131"/>
    </row>
    <row r="270" spans="1:85" ht="15">
      <c r="A270" s="149" t="s">
        <v>53</v>
      </c>
      <c r="B270" s="150">
        <v>0</v>
      </c>
      <c r="C270" s="150">
        <v>0</v>
      </c>
      <c r="D270" s="150">
        <v>0</v>
      </c>
      <c r="E270" s="150">
        <v>0</v>
      </c>
      <c r="F270" s="304"/>
      <c r="G270" s="150">
        <v>0</v>
      </c>
      <c r="H270" s="151">
        <v>0</v>
      </c>
      <c r="I270" s="152">
        <f t="shared" si="115"/>
        <v>0</v>
      </c>
      <c r="J270" s="139"/>
      <c r="K270" s="153" t="s">
        <v>53</v>
      </c>
      <c r="L270" s="154">
        <v>0</v>
      </c>
      <c r="M270" s="154">
        <v>0</v>
      </c>
      <c r="N270" s="154">
        <v>0</v>
      </c>
      <c r="O270" s="154">
        <v>0</v>
      </c>
      <c r="P270" s="154">
        <v>0</v>
      </c>
      <c r="Q270" s="154">
        <v>0</v>
      </c>
      <c r="R270" s="155">
        <v>0</v>
      </c>
      <c r="S270" s="156">
        <f t="shared" si="116"/>
        <v>0</v>
      </c>
      <c r="U270" s="201" t="s">
        <v>53</v>
      </c>
      <c r="V270" s="202">
        <v>0</v>
      </c>
      <c r="W270" s="202">
        <v>0</v>
      </c>
      <c r="X270" s="202">
        <v>0</v>
      </c>
      <c r="Y270" s="202">
        <v>0</v>
      </c>
      <c r="Z270" s="202">
        <v>0</v>
      </c>
      <c r="AA270" s="202">
        <v>0</v>
      </c>
      <c r="AB270" s="202">
        <v>0</v>
      </c>
      <c r="AC270" s="203">
        <v>0</v>
      </c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4">
        <f t="shared" si="117"/>
        <v>0</v>
      </c>
      <c r="AJ270" s="131" t="str">
        <f t="shared" si="118"/>
        <v/>
      </c>
      <c r="BA270" s="131"/>
      <c r="BR270" s="131"/>
      <c r="CG270" s="131"/>
    </row>
    <row r="271" spans="1:85" ht="15">
      <c r="A271" s="157" t="s">
        <v>16</v>
      </c>
      <c r="B271" s="146">
        <v>4.5989460159240325</v>
      </c>
      <c r="C271" s="146">
        <v>3.3342358615449235</v>
      </c>
      <c r="D271" s="146">
        <v>1.2647101543791091</v>
      </c>
      <c r="E271" s="146">
        <v>0</v>
      </c>
      <c r="F271" s="304"/>
      <c r="G271" s="146">
        <v>0</v>
      </c>
      <c r="H271" s="158">
        <v>0</v>
      </c>
      <c r="I271" s="144">
        <f t="shared" si="115"/>
        <v>9.197892031848065</v>
      </c>
      <c r="J271" s="139"/>
      <c r="K271" s="159" t="s">
        <v>16</v>
      </c>
      <c r="L271" s="146">
        <v>4.5989460159240325</v>
      </c>
      <c r="M271" s="146">
        <v>3.3342358615449235</v>
      </c>
      <c r="N271" s="146">
        <v>1.2647101543791091</v>
      </c>
      <c r="O271" s="146">
        <v>0</v>
      </c>
      <c r="P271" s="146">
        <v>0</v>
      </c>
      <c r="Q271" s="146">
        <v>0</v>
      </c>
      <c r="R271" s="147">
        <v>0</v>
      </c>
      <c r="S271" s="148">
        <f t="shared" si="116"/>
        <v>9.197892031848065</v>
      </c>
      <c r="U271" s="205" t="s">
        <v>16</v>
      </c>
      <c r="V271" s="197">
        <v>4.5989460159240325</v>
      </c>
      <c r="W271" s="197">
        <v>0</v>
      </c>
      <c r="X271" s="197">
        <v>0</v>
      </c>
      <c r="Y271" s="197">
        <v>3.3342358615449235</v>
      </c>
      <c r="Z271" s="197">
        <v>1.2647101543791091</v>
      </c>
      <c r="AA271" s="197">
        <v>0</v>
      </c>
      <c r="AB271" s="197">
        <v>0</v>
      </c>
      <c r="AC271" s="198">
        <v>0</v>
      </c>
      <c r="AD271" s="199">
        <v>0</v>
      </c>
      <c r="AE271" s="199">
        <v>0</v>
      </c>
      <c r="AF271" s="199">
        <v>0</v>
      </c>
      <c r="AG271" s="199">
        <v>0</v>
      </c>
      <c r="AH271" s="199">
        <v>0</v>
      </c>
      <c r="AI271" s="200">
        <f t="shared" si="117"/>
        <v>9.197892031848065</v>
      </c>
      <c r="AJ271" s="131" t="str">
        <f t="shared" si="118"/>
        <v/>
      </c>
      <c r="BA271" s="131"/>
      <c r="BR271" s="131"/>
      <c r="CG271" s="131"/>
    </row>
    <row r="272" spans="1:85" ht="15">
      <c r="A272" s="149" t="s">
        <v>15</v>
      </c>
      <c r="B272" s="150">
        <v>0.41948246327431815</v>
      </c>
      <c r="C272" s="150">
        <v>0</v>
      </c>
      <c r="D272" s="150">
        <v>1.2299145731085881</v>
      </c>
      <c r="E272" s="150">
        <v>0</v>
      </c>
      <c r="F272" s="304"/>
      <c r="G272" s="150">
        <v>0</v>
      </c>
      <c r="H272" s="151">
        <v>0</v>
      </c>
      <c r="I272" s="152">
        <f t="shared" si="115"/>
        <v>1.6493970363829062</v>
      </c>
      <c r="J272" s="139"/>
      <c r="K272" s="153" t="s">
        <v>15</v>
      </c>
      <c r="L272" s="154">
        <v>0.41948246327431815</v>
      </c>
      <c r="M272" s="154">
        <v>0</v>
      </c>
      <c r="N272" s="154">
        <v>1.2299145731085881</v>
      </c>
      <c r="O272" s="154">
        <v>0</v>
      </c>
      <c r="P272" s="154">
        <v>0</v>
      </c>
      <c r="Q272" s="154">
        <v>0</v>
      </c>
      <c r="R272" s="155">
        <v>0</v>
      </c>
      <c r="S272" s="156">
        <f t="shared" si="116"/>
        <v>1.6493970363829062</v>
      </c>
      <c r="U272" s="201" t="s">
        <v>54</v>
      </c>
      <c r="V272" s="202">
        <v>0.41948246327431815</v>
      </c>
      <c r="W272" s="202">
        <v>0</v>
      </c>
      <c r="X272" s="202">
        <v>0</v>
      </c>
      <c r="Y272" s="202">
        <v>0</v>
      </c>
      <c r="Z272" s="202">
        <v>1.2299145731085881</v>
      </c>
      <c r="AA272" s="202">
        <v>0</v>
      </c>
      <c r="AB272" s="202">
        <v>0</v>
      </c>
      <c r="AC272" s="203">
        <v>0</v>
      </c>
      <c r="AD272" s="202">
        <v>0</v>
      </c>
      <c r="AE272" s="202">
        <v>0</v>
      </c>
      <c r="AF272" s="202">
        <v>0</v>
      </c>
      <c r="AG272" s="202">
        <v>0</v>
      </c>
      <c r="AH272" s="202">
        <v>0</v>
      </c>
      <c r="AI272" s="204">
        <f t="shared" si="117"/>
        <v>1.6493970363829062</v>
      </c>
      <c r="AJ272" s="131" t="str">
        <f t="shared" si="118"/>
        <v/>
      </c>
      <c r="BA272" s="131"/>
      <c r="BR272" s="131"/>
      <c r="CG272" s="131"/>
    </row>
    <row r="273" spans="1:85" ht="15">
      <c r="A273" s="157" t="s">
        <v>55</v>
      </c>
      <c r="B273" s="146">
        <v>0</v>
      </c>
      <c r="C273" s="146">
        <v>0</v>
      </c>
      <c r="D273" s="146">
        <v>0</v>
      </c>
      <c r="E273" s="146">
        <v>10.27399881329767</v>
      </c>
      <c r="F273" s="304"/>
      <c r="G273" s="146">
        <v>0</v>
      </c>
      <c r="H273" s="158">
        <v>0</v>
      </c>
      <c r="I273" s="144">
        <f t="shared" si="115"/>
        <v>10.27399881329767</v>
      </c>
      <c r="J273" s="139"/>
      <c r="K273" s="159" t="s">
        <v>55</v>
      </c>
      <c r="L273" s="146">
        <v>0</v>
      </c>
      <c r="M273" s="146">
        <v>0</v>
      </c>
      <c r="N273" s="146">
        <v>0</v>
      </c>
      <c r="O273" s="146">
        <v>10.27399881329767</v>
      </c>
      <c r="P273" s="146">
        <v>97.755114107368968</v>
      </c>
      <c r="Q273" s="146">
        <v>0</v>
      </c>
      <c r="R273" s="147">
        <v>0</v>
      </c>
      <c r="S273" s="148">
        <f t="shared" si="116"/>
        <v>108.02911292066663</v>
      </c>
      <c r="U273" s="205" t="s">
        <v>55</v>
      </c>
      <c r="V273" s="197">
        <v>0</v>
      </c>
      <c r="W273" s="197">
        <v>0</v>
      </c>
      <c r="X273" s="197">
        <v>0</v>
      </c>
      <c r="Y273" s="197">
        <v>0</v>
      </c>
      <c r="Z273" s="197">
        <v>0</v>
      </c>
      <c r="AA273" s="197">
        <v>0.98841796966472395</v>
      </c>
      <c r="AB273" s="197">
        <v>97.755114107368968</v>
      </c>
      <c r="AC273" s="198">
        <v>9.2855808436329461</v>
      </c>
      <c r="AD273" s="197">
        <v>0</v>
      </c>
      <c r="AE273" s="197">
        <v>0</v>
      </c>
      <c r="AF273" s="197">
        <v>0</v>
      </c>
      <c r="AG273" s="197">
        <v>0</v>
      </c>
      <c r="AH273" s="197">
        <v>9.2855808436329461</v>
      </c>
      <c r="AI273" s="200">
        <f t="shared" si="117"/>
        <v>108.02911292066663</v>
      </c>
      <c r="AJ273" s="131" t="str">
        <f t="shared" si="118"/>
        <v/>
      </c>
      <c r="BA273" s="131"/>
      <c r="BR273" s="131"/>
      <c r="CG273" s="131"/>
    </row>
    <row r="274" spans="1:85" ht="15">
      <c r="A274" s="149" t="s">
        <v>12</v>
      </c>
      <c r="B274" s="150">
        <v>0</v>
      </c>
      <c r="C274" s="150">
        <v>0</v>
      </c>
      <c r="D274" s="150">
        <v>0</v>
      </c>
      <c r="E274" s="150">
        <v>3.8698597717711104E-3</v>
      </c>
      <c r="F274" s="304"/>
      <c r="G274" s="150">
        <v>0</v>
      </c>
      <c r="H274" s="151">
        <v>0</v>
      </c>
      <c r="I274" s="152">
        <f t="shared" si="115"/>
        <v>3.8698597717711104E-3</v>
      </c>
      <c r="J274" s="139"/>
      <c r="K274" s="153" t="s">
        <v>12</v>
      </c>
      <c r="L274" s="154">
        <v>0</v>
      </c>
      <c r="M274" s="154">
        <v>0</v>
      </c>
      <c r="N274" s="154">
        <v>0</v>
      </c>
      <c r="O274" s="154">
        <v>3.8698597717711104E-3</v>
      </c>
      <c r="P274" s="154">
        <v>0.16688419524055201</v>
      </c>
      <c r="Q274" s="154">
        <v>0</v>
      </c>
      <c r="R274" s="155">
        <v>0</v>
      </c>
      <c r="S274" s="156">
        <f t="shared" si="116"/>
        <v>0.17075405501232313</v>
      </c>
      <c r="U274" s="201" t="s">
        <v>12</v>
      </c>
      <c r="V274" s="202">
        <v>0</v>
      </c>
      <c r="W274" s="202">
        <v>0</v>
      </c>
      <c r="X274" s="202">
        <v>0</v>
      </c>
      <c r="Y274" s="202">
        <v>0</v>
      </c>
      <c r="Z274" s="202">
        <v>0</v>
      </c>
      <c r="AA274" s="202">
        <v>0</v>
      </c>
      <c r="AB274" s="202">
        <v>0.16688419524055201</v>
      </c>
      <c r="AC274" s="203">
        <v>3.8698597717711104E-3</v>
      </c>
      <c r="AD274" s="202">
        <v>0</v>
      </c>
      <c r="AE274" s="202">
        <v>0</v>
      </c>
      <c r="AF274" s="202">
        <v>0</v>
      </c>
      <c r="AG274" s="202">
        <v>0</v>
      </c>
      <c r="AH274" s="202">
        <v>3.8698597717711104E-3</v>
      </c>
      <c r="AI274" s="204">
        <f t="shared" si="117"/>
        <v>0.17075405501232313</v>
      </c>
      <c r="AJ274" s="131" t="str">
        <f t="shared" si="118"/>
        <v/>
      </c>
      <c r="BA274" s="131"/>
      <c r="BR274" s="131"/>
      <c r="CG274" s="131"/>
    </row>
    <row r="275" spans="1:85" ht="15">
      <c r="A275" s="157" t="s">
        <v>56</v>
      </c>
      <c r="B275" s="146">
        <v>0</v>
      </c>
      <c r="C275" s="146">
        <v>0</v>
      </c>
      <c r="D275" s="146">
        <v>0</v>
      </c>
      <c r="E275" s="146">
        <v>0</v>
      </c>
      <c r="F275" s="304"/>
      <c r="G275" s="146">
        <v>0</v>
      </c>
      <c r="H275" s="158">
        <v>0</v>
      </c>
      <c r="I275" s="144">
        <f t="shared" si="115"/>
        <v>0</v>
      </c>
      <c r="J275" s="139"/>
      <c r="K275" s="159" t="s">
        <v>56</v>
      </c>
      <c r="L275" s="146">
        <v>0</v>
      </c>
      <c r="M275" s="146">
        <v>0</v>
      </c>
      <c r="N275" s="146">
        <v>0</v>
      </c>
      <c r="O275" s="146">
        <v>0</v>
      </c>
      <c r="P275" s="146">
        <v>0</v>
      </c>
      <c r="Q275" s="146">
        <v>0</v>
      </c>
      <c r="R275" s="147">
        <v>0</v>
      </c>
      <c r="S275" s="148">
        <f t="shared" si="116"/>
        <v>0</v>
      </c>
      <c r="U275" s="205" t="s">
        <v>56</v>
      </c>
      <c r="V275" s="197">
        <v>0</v>
      </c>
      <c r="W275" s="197">
        <v>0</v>
      </c>
      <c r="X275" s="197">
        <v>0</v>
      </c>
      <c r="Y275" s="197">
        <v>0</v>
      </c>
      <c r="Z275" s="197">
        <v>0</v>
      </c>
      <c r="AA275" s="197">
        <v>0</v>
      </c>
      <c r="AB275" s="197">
        <v>0</v>
      </c>
      <c r="AC275" s="198">
        <v>0</v>
      </c>
      <c r="AD275" s="197">
        <v>0</v>
      </c>
      <c r="AE275" s="197">
        <v>0</v>
      </c>
      <c r="AF275" s="197">
        <v>0</v>
      </c>
      <c r="AG275" s="197">
        <v>0</v>
      </c>
      <c r="AH275" s="197">
        <v>0</v>
      </c>
      <c r="AI275" s="200">
        <f t="shared" si="117"/>
        <v>0</v>
      </c>
      <c r="AJ275" s="131" t="str">
        <f t="shared" si="118"/>
        <v/>
      </c>
      <c r="BA275" s="131"/>
      <c r="BR275" s="131"/>
      <c r="CG275" s="131"/>
    </row>
    <row r="276" spans="1:85" ht="15">
      <c r="A276" s="149" t="s">
        <v>17</v>
      </c>
      <c r="B276" s="150">
        <v>8.3132073704276999E-2</v>
      </c>
      <c r="C276" s="150">
        <v>0</v>
      </c>
      <c r="D276" s="150">
        <v>2.5368690878789026</v>
      </c>
      <c r="E276" s="150">
        <v>0</v>
      </c>
      <c r="F276" s="304"/>
      <c r="G276" s="150">
        <v>0</v>
      </c>
      <c r="H276" s="151">
        <v>0</v>
      </c>
      <c r="I276" s="152">
        <f t="shared" si="115"/>
        <v>2.6200011615831795</v>
      </c>
      <c r="J276" s="139"/>
      <c r="K276" s="153" t="s">
        <v>17</v>
      </c>
      <c r="L276" s="154">
        <v>8.3132073704276999E-2</v>
      </c>
      <c r="M276" s="154">
        <v>0</v>
      </c>
      <c r="N276" s="154">
        <v>2.5368690878789026</v>
      </c>
      <c r="O276" s="154">
        <v>0</v>
      </c>
      <c r="P276" s="154">
        <v>0</v>
      </c>
      <c r="Q276" s="154">
        <v>0</v>
      </c>
      <c r="R276" s="155">
        <v>0</v>
      </c>
      <c r="S276" s="156">
        <f t="shared" si="116"/>
        <v>2.6200011615831795</v>
      </c>
      <c r="U276" s="201" t="s">
        <v>17</v>
      </c>
      <c r="V276" s="202">
        <v>8.3132073704276999E-2</v>
      </c>
      <c r="W276" s="202">
        <v>0</v>
      </c>
      <c r="X276" s="202">
        <v>0</v>
      </c>
      <c r="Y276" s="202">
        <v>0</v>
      </c>
      <c r="Z276" s="202">
        <v>2.5368690878789026</v>
      </c>
      <c r="AA276" s="202">
        <v>0</v>
      </c>
      <c r="AB276" s="202">
        <v>0</v>
      </c>
      <c r="AC276" s="203">
        <v>0</v>
      </c>
      <c r="AD276" s="202">
        <v>0</v>
      </c>
      <c r="AE276" s="202">
        <v>0</v>
      </c>
      <c r="AF276" s="202">
        <v>0</v>
      </c>
      <c r="AG276" s="202">
        <v>0</v>
      </c>
      <c r="AH276" s="202">
        <v>0</v>
      </c>
      <c r="AI276" s="204">
        <f t="shared" si="117"/>
        <v>2.6200011615831795</v>
      </c>
      <c r="AJ276" s="131" t="str">
        <f t="shared" si="118"/>
        <v/>
      </c>
      <c r="BA276" s="131"/>
      <c r="BR276" s="131"/>
      <c r="CG276" s="131"/>
    </row>
    <row r="277" spans="1:85" ht="15">
      <c r="A277" s="157" t="s">
        <v>141</v>
      </c>
      <c r="B277" s="146">
        <v>8.1735381938339842</v>
      </c>
      <c r="C277" s="146">
        <v>167.30369313960074</v>
      </c>
      <c r="D277" s="146">
        <v>17.122436950563138</v>
      </c>
      <c r="E277" s="146">
        <v>0</v>
      </c>
      <c r="F277" s="304"/>
      <c r="G277" s="146">
        <v>0</v>
      </c>
      <c r="H277" s="158">
        <v>0</v>
      </c>
      <c r="I277" s="144">
        <f t="shared" si="115"/>
        <v>192.59966828399786</v>
      </c>
      <c r="J277" s="139"/>
      <c r="K277" s="159" t="s">
        <v>141</v>
      </c>
      <c r="L277" s="146">
        <v>8.1735381938339842</v>
      </c>
      <c r="M277" s="146">
        <v>167.30369313960074</v>
      </c>
      <c r="N277" s="146">
        <v>17.122436950563138</v>
      </c>
      <c r="O277" s="146">
        <v>0</v>
      </c>
      <c r="P277" s="146">
        <v>0</v>
      </c>
      <c r="Q277" s="146">
        <v>0</v>
      </c>
      <c r="R277" s="147">
        <v>0</v>
      </c>
      <c r="S277" s="148">
        <f t="shared" si="116"/>
        <v>192.59966828399786</v>
      </c>
      <c r="U277" s="205" t="s">
        <v>141</v>
      </c>
      <c r="V277" s="197">
        <v>8.1735381938339842</v>
      </c>
      <c r="W277" s="197">
        <v>0</v>
      </c>
      <c r="X277" s="197">
        <v>0</v>
      </c>
      <c r="Y277" s="197">
        <v>167.30369313960074</v>
      </c>
      <c r="Z277" s="197">
        <v>17.122436950563138</v>
      </c>
      <c r="AA277" s="197">
        <v>0</v>
      </c>
      <c r="AB277" s="197">
        <v>0</v>
      </c>
      <c r="AC277" s="198">
        <v>0</v>
      </c>
      <c r="AD277" s="197">
        <v>0</v>
      </c>
      <c r="AE277" s="197">
        <v>0</v>
      </c>
      <c r="AF277" s="197">
        <v>0</v>
      </c>
      <c r="AG277" s="197">
        <v>0</v>
      </c>
      <c r="AH277" s="197">
        <v>0</v>
      </c>
      <c r="AI277" s="200">
        <f t="shared" si="117"/>
        <v>192.59966828399786</v>
      </c>
      <c r="AJ277" s="131" t="str">
        <f t="shared" si="118"/>
        <v/>
      </c>
      <c r="BA277" s="131"/>
      <c r="BR277" s="131"/>
      <c r="CG277" s="131"/>
    </row>
    <row r="278" spans="1:85" ht="15">
      <c r="A278" s="149" t="s">
        <v>25</v>
      </c>
      <c r="B278" s="150">
        <v>0.49481279379138632</v>
      </c>
      <c r="C278" s="150">
        <v>4.606133897356645E-2</v>
      </c>
      <c r="D278" s="150">
        <v>46.255640295048579</v>
      </c>
      <c r="E278" s="150">
        <v>167.73567225548575</v>
      </c>
      <c r="F278" s="304"/>
      <c r="G278" s="150">
        <v>7.5833427458777072</v>
      </c>
      <c r="H278" s="151">
        <v>0</v>
      </c>
      <c r="I278" s="152">
        <f t="shared" si="115"/>
        <v>222.115529429177</v>
      </c>
      <c r="J278" s="139"/>
      <c r="K278" s="153" t="s">
        <v>25</v>
      </c>
      <c r="L278" s="154">
        <v>0.49481279379138632</v>
      </c>
      <c r="M278" s="154">
        <v>4.606133897356645E-2</v>
      </c>
      <c r="N278" s="154">
        <v>46.255640295048579</v>
      </c>
      <c r="O278" s="154">
        <v>167.73567225548575</v>
      </c>
      <c r="P278" s="154">
        <v>3.0670145634915767E-4</v>
      </c>
      <c r="Q278" s="154">
        <v>7.5833427458777072</v>
      </c>
      <c r="R278" s="155">
        <v>0</v>
      </c>
      <c r="S278" s="156">
        <f t="shared" si="116"/>
        <v>222.11583613063334</v>
      </c>
      <c r="U278" s="201" t="s">
        <v>25</v>
      </c>
      <c r="V278" s="202">
        <v>0.43343263921265057</v>
      </c>
      <c r="W278" s="202">
        <v>6.1380154578735739E-2</v>
      </c>
      <c r="X278" s="202">
        <v>7.5833427458777072</v>
      </c>
      <c r="Y278" s="202">
        <v>4.606133897356645E-2</v>
      </c>
      <c r="Z278" s="202">
        <v>46.255640295048579</v>
      </c>
      <c r="AA278" s="202">
        <v>167.734942570908</v>
      </c>
      <c r="AB278" s="202">
        <v>3.0670145634915767E-4</v>
      </c>
      <c r="AC278" s="203">
        <v>7.2968457774417702E-4</v>
      </c>
      <c r="AD278" s="202">
        <v>0</v>
      </c>
      <c r="AE278" s="202">
        <v>0</v>
      </c>
      <c r="AF278" s="202">
        <v>0</v>
      </c>
      <c r="AG278" s="202">
        <v>0</v>
      </c>
      <c r="AH278" s="202">
        <v>7.2968457774417702E-4</v>
      </c>
      <c r="AI278" s="204">
        <f t="shared" si="117"/>
        <v>222.11583613063331</v>
      </c>
      <c r="AJ278" s="131" t="str">
        <f t="shared" si="118"/>
        <v/>
      </c>
      <c r="BA278" s="131"/>
      <c r="BR278" s="131"/>
      <c r="CG278" s="131"/>
    </row>
    <row r="279" spans="1:85" ht="15">
      <c r="A279" s="157" t="s">
        <v>24</v>
      </c>
      <c r="B279" s="146">
        <v>0</v>
      </c>
      <c r="C279" s="146">
        <v>0</v>
      </c>
      <c r="D279" s="146">
        <v>0</v>
      </c>
      <c r="E279" s="146">
        <v>0</v>
      </c>
      <c r="F279" s="304"/>
      <c r="G279" s="146">
        <v>0</v>
      </c>
      <c r="H279" s="158">
        <v>0</v>
      </c>
      <c r="I279" s="144">
        <f t="shared" si="115"/>
        <v>0</v>
      </c>
      <c r="J279" s="139"/>
      <c r="K279" s="159" t="s">
        <v>24</v>
      </c>
      <c r="L279" s="146">
        <v>0</v>
      </c>
      <c r="M279" s="146">
        <v>0</v>
      </c>
      <c r="N279" s="146">
        <v>0</v>
      </c>
      <c r="O279" s="146">
        <v>0</v>
      </c>
      <c r="P279" s="146">
        <v>0</v>
      </c>
      <c r="Q279" s="146">
        <v>0</v>
      </c>
      <c r="R279" s="147">
        <v>0</v>
      </c>
      <c r="S279" s="148">
        <f t="shared" si="116"/>
        <v>0</v>
      </c>
      <c r="U279" s="205" t="s">
        <v>24</v>
      </c>
      <c r="V279" s="197">
        <v>0</v>
      </c>
      <c r="W279" s="197">
        <v>0</v>
      </c>
      <c r="X279" s="197">
        <v>0</v>
      </c>
      <c r="Y279" s="197">
        <v>0</v>
      </c>
      <c r="Z279" s="197">
        <v>0</v>
      </c>
      <c r="AA279" s="197">
        <v>0</v>
      </c>
      <c r="AB279" s="197">
        <v>0</v>
      </c>
      <c r="AC279" s="198">
        <v>0</v>
      </c>
      <c r="AD279" s="197">
        <v>0</v>
      </c>
      <c r="AE279" s="197">
        <v>0</v>
      </c>
      <c r="AF279" s="197">
        <v>0</v>
      </c>
      <c r="AG279" s="197">
        <v>0</v>
      </c>
      <c r="AH279" s="197">
        <v>0</v>
      </c>
      <c r="AI279" s="200">
        <f t="shared" si="117"/>
        <v>0</v>
      </c>
      <c r="AJ279" s="131" t="str">
        <f t="shared" si="118"/>
        <v/>
      </c>
      <c r="BA279" s="131"/>
      <c r="BR279" s="131"/>
      <c r="CG279" s="131"/>
    </row>
    <row r="280" spans="1:85" ht="15">
      <c r="A280" s="149" t="s">
        <v>57</v>
      </c>
      <c r="B280" s="150">
        <v>0</v>
      </c>
      <c r="C280" s="150">
        <v>0</v>
      </c>
      <c r="D280" s="150">
        <v>0</v>
      </c>
      <c r="E280" s="150">
        <v>0</v>
      </c>
      <c r="F280" s="304"/>
      <c r="G280" s="150">
        <v>0</v>
      </c>
      <c r="H280" s="151">
        <v>0</v>
      </c>
      <c r="I280" s="152">
        <f t="shared" si="115"/>
        <v>0</v>
      </c>
      <c r="J280" s="139"/>
      <c r="K280" s="153" t="s">
        <v>57</v>
      </c>
      <c r="L280" s="154">
        <v>0</v>
      </c>
      <c r="M280" s="154">
        <v>0</v>
      </c>
      <c r="N280" s="154">
        <v>0</v>
      </c>
      <c r="O280" s="154">
        <v>0</v>
      </c>
      <c r="P280" s="154">
        <v>0</v>
      </c>
      <c r="Q280" s="154">
        <v>0</v>
      </c>
      <c r="R280" s="155">
        <v>0</v>
      </c>
      <c r="S280" s="156">
        <f t="shared" si="116"/>
        <v>0</v>
      </c>
      <c r="U280" s="201" t="s">
        <v>57</v>
      </c>
      <c r="V280" s="202">
        <v>0</v>
      </c>
      <c r="W280" s="202">
        <v>0</v>
      </c>
      <c r="X280" s="202">
        <v>0</v>
      </c>
      <c r="Y280" s="202">
        <v>0</v>
      </c>
      <c r="Z280" s="202">
        <v>0</v>
      </c>
      <c r="AA280" s="202">
        <v>0</v>
      </c>
      <c r="AB280" s="202">
        <v>0</v>
      </c>
      <c r="AC280" s="203">
        <v>0</v>
      </c>
      <c r="AD280" s="202">
        <v>0</v>
      </c>
      <c r="AE280" s="202">
        <v>0</v>
      </c>
      <c r="AF280" s="202">
        <v>0</v>
      </c>
      <c r="AG280" s="202">
        <v>0</v>
      </c>
      <c r="AH280" s="202">
        <v>0</v>
      </c>
      <c r="AI280" s="204">
        <f t="shared" si="117"/>
        <v>0</v>
      </c>
      <c r="AJ280" s="131" t="str">
        <f t="shared" si="118"/>
        <v/>
      </c>
      <c r="BA280" s="131"/>
      <c r="BR280" s="131"/>
      <c r="CG280" s="131"/>
    </row>
    <row r="281" spans="1:85" ht="15">
      <c r="A281" s="157" t="s">
        <v>22</v>
      </c>
      <c r="B281" s="146">
        <v>0</v>
      </c>
      <c r="C281" s="146">
        <v>0</v>
      </c>
      <c r="D281" s="146">
        <v>0</v>
      </c>
      <c r="E281" s="146">
        <v>1.0732702770604208</v>
      </c>
      <c r="F281" s="304"/>
      <c r="G281" s="146">
        <v>0</v>
      </c>
      <c r="H281" s="158">
        <v>0</v>
      </c>
      <c r="I281" s="144">
        <f t="shared" si="115"/>
        <v>1.0732702770604208</v>
      </c>
      <c r="J281" s="139"/>
      <c r="K281" s="159" t="s">
        <v>22</v>
      </c>
      <c r="L281" s="146">
        <v>0</v>
      </c>
      <c r="M281" s="146">
        <v>0</v>
      </c>
      <c r="N281" s="146">
        <v>0</v>
      </c>
      <c r="O281" s="146">
        <v>1.0732702770604208</v>
      </c>
      <c r="P281" s="146">
        <v>6.1956909408081282</v>
      </c>
      <c r="Q281" s="146">
        <v>0</v>
      </c>
      <c r="R281" s="147">
        <v>0</v>
      </c>
      <c r="S281" s="148">
        <f t="shared" si="116"/>
        <v>7.268961217868549</v>
      </c>
      <c r="U281" s="205" t="s">
        <v>22</v>
      </c>
      <c r="V281" s="197">
        <v>0</v>
      </c>
      <c r="W281" s="197">
        <v>0</v>
      </c>
      <c r="X281" s="197">
        <v>0</v>
      </c>
      <c r="Y281" s="197">
        <v>0</v>
      </c>
      <c r="Z281" s="197">
        <v>0</v>
      </c>
      <c r="AA281" s="197">
        <v>0</v>
      </c>
      <c r="AB281" s="197">
        <v>6.1956909408081282</v>
      </c>
      <c r="AC281" s="198">
        <v>1.0732702770604208</v>
      </c>
      <c r="AD281" s="197">
        <v>0</v>
      </c>
      <c r="AE281" s="197">
        <v>0</v>
      </c>
      <c r="AF281" s="197">
        <v>0</v>
      </c>
      <c r="AG281" s="197">
        <v>0</v>
      </c>
      <c r="AH281" s="197">
        <v>1.0732702770604208</v>
      </c>
      <c r="AI281" s="200">
        <f t="shared" si="117"/>
        <v>7.268961217868549</v>
      </c>
      <c r="AJ281" s="131" t="str">
        <f t="shared" si="118"/>
        <v/>
      </c>
      <c r="BA281" s="131"/>
      <c r="BR281" s="131"/>
      <c r="CG281" s="131"/>
    </row>
    <row r="282" spans="1:85" ht="15">
      <c r="A282" s="149" t="s">
        <v>21</v>
      </c>
      <c r="B282" s="150">
        <v>0</v>
      </c>
      <c r="C282" s="150">
        <v>0</v>
      </c>
      <c r="D282" s="150">
        <v>0</v>
      </c>
      <c r="E282" s="150">
        <v>0</v>
      </c>
      <c r="F282" s="304"/>
      <c r="G282" s="150">
        <v>0</v>
      </c>
      <c r="H282" s="151">
        <v>0</v>
      </c>
      <c r="I282" s="152">
        <f t="shared" si="115"/>
        <v>0</v>
      </c>
      <c r="J282" s="139"/>
      <c r="K282" s="153" t="s">
        <v>21</v>
      </c>
      <c r="L282" s="154">
        <v>0</v>
      </c>
      <c r="M282" s="154">
        <v>0</v>
      </c>
      <c r="N282" s="154">
        <v>0</v>
      </c>
      <c r="O282" s="154">
        <v>0</v>
      </c>
      <c r="P282" s="154">
        <v>0</v>
      </c>
      <c r="Q282" s="154">
        <v>0</v>
      </c>
      <c r="R282" s="155">
        <v>0</v>
      </c>
      <c r="S282" s="156">
        <f t="shared" si="116"/>
        <v>0</v>
      </c>
      <c r="U282" s="201" t="s">
        <v>58</v>
      </c>
      <c r="V282" s="202">
        <v>0</v>
      </c>
      <c r="W282" s="202">
        <v>0</v>
      </c>
      <c r="X282" s="202">
        <v>0</v>
      </c>
      <c r="Y282" s="202">
        <v>0</v>
      </c>
      <c r="Z282" s="202">
        <v>0</v>
      </c>
      <c r="AA282" s="202">
        <v>0</v>
      </c>
      <c r="AB282" s="202">
        <v>0</v>
      </c>
      <c r="AC282" s="203">
        <v>0</v>
      </c>
      <c r="AD282" s="202">
        <v>0</v>
      </c>
      <c r="AE282" s="202">
        <v>0</v>
      </c>
      <c r="AF282" s="202">
        <v>0</v>
      </c>
      <c r="AG282" s="202">
        <v>0</v>
      </c>
      <c r="AH282" s="202">
        <v>0</v>
      </c>
      <c r="AI282" s="204">
        <f t="shared" si="117"/>
        <v>0</v>
      </c>
      <c r="AJ282" s="131" t="str">
        <f t="shared" si="118"/>
        <v/>
      </c>
      <c r="BA282" s="131"/>
      <c r="BR282" s="131"/>
      <c r="CG282" s="131"/>
    </row>
    <row r="283" spans="1:85" ht="15">
      <c r="A283" s="160" t="s">
        <v>61</v>
      </c>
      <c r="B283" s="146">
        <v>0</v>
      </c>
      <c r="C283" s="146">
        <v>0</v>
      </c>
      <c r="D283" s="146">
        <v>0</v>
      </c>
      <c r="E283" s="146">
        <v>0</v>
      </c>
      <c r="F283" s="304"/>
      <c r="G283" s="146">
        <v>0</v>
      </c>
      <c r="H283" s="158">
        <v>0</v>
      </c>
      <c r="I283" s="144">
        <f t="shared" si="115"/>
        <v>0</v>
      </c>
      <c r="J283" s="139"/>
      <c r="K283" s="161" t="s">
        <v>61</v>
      </c>
      <c r="L283" s="146">
        <v>0</v>
      </c>
      <c r="M283" s="146">
        <v>0</v>
      </c>
      <c r="N283" s="146">
        <v>0</v>
      </c>
      <c r="O283" s="146">
        <v>0</v>
      </c>
      <c r="P283" s="146">
        <v>0</v>
      </c>
      <c r="Q283" s="146">
        <v>0</v>
      </c>
      <c r="R283" s="147">
        <v>0</v>
      </c>
      <c r="S283" s="148">
        <f t="shared" si="116"/>
        <v>0</v>
      </c>
      <c r="U283" s="206" t="s">
        <v>59</v>
      </c>
      <c r="V283" s="197">
        <v>0</v>
      </c>
      <c r="W283" s="197">
        <v>0</v>
      </c>
      <c r="X283" s="197">
        <v>0</v>
      </c>
      <c r="Y283" s="197">
        <v>0</v>
      </c>
      <c r="Z283" s="197">
        <v>0</v>
      </c>
      <c r="AA283" s="197">
        <v>0</v>
      </c>
      <c r="AB283" s="197">
        <v>0</v>
      </c>
      <c r="AC283" s="198">
        <v>0</v>
      </c>
      <c r="AD283" s="199">
        <v>0</v>
      </c>
      <c r="AE283" s="199">
        <v>0</v>
      </c>
      <c r="AF283" s="199">
        <v>0</v>
      </c>
      <c r="AG283" s="199">
        <v>0</v>
      </c>
      <c r="AH283" s="199">
        <v>0</v>
      </c>
      <c r="AI283" s="200">
        <f t="shared" si="117"/>
        <v>0</v>
      </c>
      <c r="AJ283" s="131" t="str">
        <f t="shared" si="118"/>
        <v/>
      </c>
      <c r="BA283" s="131"/>
      <c r="BR283" s="131"/>
      <c r="CG283" s="131"/>
    </row>
    <row r="284" spans="1:85">
      <c r="A284" s="162" t="s">
        <v>23</v>
      </c>
      <c r="B284" s="163">
        <v>0</v>
      </c>
      <c r="C284" s="163">
        <v>0</v>
      </c>
      <c r="D284" s="163">
        <v>0</v>
      </c>
      <c r="E284" s="163">
        <v>0</v>
      </c>
      <c r="F284" s="304"/>
      <c r="G284" s="163">
        <v>0</v>
      </c>
      <c r="H284" s="164">
        <v>0</v>
      </c>
      <c r="I284" s="165">
        <f t="shared" si="115"/>
        <v>0</v>
      </c>
      <c r="J284" s="139"/>
      <c r="K284" s="166" t="s">
        <v>23</v>
      </c>
      <c r="L284" s="167">
        <v>0</v>
      </c>
      <c r="M284" s="167">
        <v>0</v>
      </c>
      <c r="N284" s="167">
        <v>0</v>
      </c>
      <c r="O284" s="167">
        <v>0</v>
      </c>
      <c r="P284" s="167">
        <v>0</v>
      </c>
      <c r="Q284" s="167">
        <v>0</v>
      </c>
      <c r="R284" s="168">
        <v>0</v>
      </c>
      <c r="S284" s="169">
        <f t="shared" si="116"/>
        <v>0</v>
      </c>
      <c r="U284" s="207" t="s">
        <v>62</v>
      </c>
      <c r="V284" s="208">
        <v>0</v>
      </c>
      <c r="W284" s="208">
        <v>0</v>
      </c>
      <c r="X284" s="208">
        <v>0</v>
      </c>
      <c r="Y284" s="208">
        <v>0</v>
      </c>
      <c r="Z284" s="208">
        <v>0</v>
      </c>
      <c r="AA284" s="208">
        <v>0</v>
      </c>
      <c r="AB284" s="208">
        <v>0</v>
      </c>
      <c r="AC284" s="208">
        <v>0</v>
      </c>
      <c r="AD284" s="208">
        <v>0</v>
      </c>
      <c r="AE284" s="208">
        <v>0</v>
      </c>
      <c r="AF284" s="208">
        <v>0</v>
      </c>
      <c r="AG284" s="208">
        <v>0</v>
      </c>
      <c r="AH284" s="92">
        <v>0</v>
      </c>
      <c r="AI284" s="209">
        <f t="shared" si="117"/>
        <v>0</v>
      </c>
      <c r="AJ284" s="131" t="str">
        <f t="shared" si="118"/>
        <v/>
      </c>
      <c r="BA284" s="131"/>
      <c r="BR284" s="131"/>
      <c r="CG284" s="131"/>
    </row>
    <row r="285" spans="1:85">
      <c r="A285" s="170" t="s">
        <v>19</v>
      </c>
      <c r="B285" s="171">
        <v>0</v>
      </c>
      <c r="C285" s="171">
        <v>0</v>
      </c>
      <c r="D285" s="171">
        <v>0</v>
      </c>
      <c r="E285" s="171">
        <v>0</v>
      </c>
      <c r="F285" s="304"/>
      <c r="G285" s="171">
        <v>0</v>
      </c>
      <c r="H285" s="172">
        <v>0</v>
      </c>
      <c r="I285" s="173">
        <f t="shared" si="115"/>
        <v>0</v>
      </c>
      <c r="J285" s="139"/>
      <c r="K285" s="174" t="s">
        <v>19</v>
      </c>
      <c r="L285" s="171">
        <v>0</v>
      </c>
      <c r="M285" s="171">
        <v>0</v>
      </c>
      <c r="N285" s="171">
        <v>0</v>
      </c>
      <c r="O285" s="171">
        <v>0</v>
      </c>
      <c r="P285" s="171">
        <v>0</v>
      </c>
      <c r="Q285" s="171">
        <v>0</v>
      </c>
      <c r="R285" s="175">
        <v>0</v>
      </c>
      <c r="S285" s="176">
        <f t="shared" si="116"/>
        <v>0</v>
      </c>
      <c r="U285" s="210" t="s">
        <v>19</v>
      </c>
      <c r="V285" s="211">
        <v>0</v>
      </c>
      <c r="W285" s="211">
        <v>0</v>
      </c>
      <c r="X285" s="211">
        <v>0</v>
      </c>
      <c r="Y285" s="211">
        <v>0</v>
      </c>
      <c r="Z285" s="211">
        <v>0</v>
      </c>
      <c r="AA285" s="211">
        <v>0</v>
      </c>
      <c r="AB285" s="211">
        <v>0</v>
      </c>
      <c r="AC285" s="211">
        <v>0</v>
      </c>
      <c r="AD285" s="212">
        <v>0</v>
      </c>
      <c r="AE285" s="212">
        <v>0</v>
      </c>
      <c r="AF285" s="212">
        <v>0</v>
      </c>
      <c r="AG285" s="212">
        <v>0</v>
      </c>
      <c r="AH285" s="212">
        <v>0</v>
      </c>
      <c r="AI285" s="213">
        <f t="shared" si="117"/>
        <v>0</v>
      </c>
      <c r="AJ285" s="131" t="str">
        <f t="shared" si="118"/>
        <v/>
      </c>
      <c r="BA285" s="131"/>
      <c r="BR285" s="131"/>
      <c r="CG285" s="131"/>
    </row>
    <row r="286" spans="1:85">
      <c r="A286" s="162" t="s">
        <v>20</v>
      </c>
      <c r="B286" s="163">
        <v>0</v>
      </c>
      <c r="C286" s="163">
        <v>0</v>
      </c>
      <c r="D286" s="163">
        <v>0</v>
      </c>
      <c r="E286" s="163">
        <v>0</v>
      </c>
      <c r="F286" s="304"/>
      <c r="G286" s="163">
        <v>0</v>
      </c>
      <c r="H286" s="164">
        <v>0</v>
      </c>
      <c r="I286" s="165">
        <f t="shared" si="115"/>
        <v>0</v>
      </c>
      <c r="J286" s="139"/>
      <c r="K286" s="166" t="s">
        <v>20</v>
      </c>
      <c r="L286" s="167">
        <v>0</v>
      </c>
      <c r="M286" s="167">
        <v>0</v>
      </c>
      <c r="N286" s="167">
        <v>0</v>
      </c>
      <c r="O286" s="167">
        <v>0</v>
      </c>
      <c r="P286" s="167">
        <v>0</v>
      </c>
      <c r="Q286" s="167">
        <v>0</v>
      </c>
      <c r="R286" s="168">
        <v>0</v>
      </c>
      <c r="S286" s="169">
        <f t="shared" si="116"/>
        <v>0</v>
      </c>
      <c r="U286" s="207" t="s">
        <v>20</v>
      </c>
      <c r="V286" s="208">
        <v>0</v>
      </c>
      <c r="W286" s="208">
        <v>0</v>
      </c>
      <c r="X286" s="208">
        <v>0</v>
      </c>
      <c r="Y286" s="208">
        <v>0</v>
      </c>
      <c r="Z286" s="208">
        <v>0</v>
      </c>
      <c r="AA286" s="208">
        <v>0</v>
      </c>
      <c r="AB286" s="208">
        <v>0</v>
      </c>
      <c r="AC286" s="208">
        <v>0</v>
      </c>
      <c r="AD286" s="208">
        <v>0</v>
      </c>
      <c r="AE286" s="208">
        <v>0</v>
      </c>
      <c r="AF286" s="208">
        <v>0</v>
      </c>
      <c r="AG286" s="208">
        <v>0</v>
      </c>
      <c r="AH286" s="92">
        <v>0</v>
      </c>
      <c r="AI286" s="209">
        <f t="shared" si="117"/>
        <v>0</v>
      </c>
      <c r="AJ286" s="131" t="str">
        <f t="shared" si="118"/>
        <v/>
      </c>
      <c r="BA286" s="131"/>
      <c r="BR286" s="131"/>
      <c r="CG286" s="131"/>
    </row>
    <row r="287" spans="1:85" ht="15" thickBot="1">
      <c r="A287" s="177" t="s">
        <v>11</v>
      </c>
      <c r="B287" s="178">
        <v>0</v>
      </c>
      <c r="C287" s="178">
        <v>0</v>
      </c>
      <c r="D287" s="178">
        <v>0</v>
      </c>
      <c r="E287" s="178">
        <v>0</v>
      </c>
      <c r="F287" s="305"/>
      <c r="G287" s="178">
        <v>0</v>
      </c>
      <c r="H287" s="179">
        <v>0</v>
      </c>
      <c r="I287" s="180">
        <f t="shared" si="115"/>
        <v>0</v>
      </c>
      <c r="J287" s="139"/>
      <c r="K287" s="181" t="s">
        <v>11</v>
      </c>
      <c r="L287" s="178">
        <v>0</v>
      </c>
      <c r="M287" s="178">
        <v>0</v>
      </c>
      <c r="N287" s="178">
        <v>0</v>
      </c>
      <c r="O287" s="178">
        <v>0</v>
      </c>
      <c r="P287" s="178">
        <v>0</v>
      </c>
      <c r="Q287" s="178">
        <v>0</v>
      </c>
      <c r="R287" s="182">
        <v>0</v>
      </c>
      <c r="S287" s="183">
        <f t="shared" si="116"/>
        <v>0</v>
      </c>
      <c r="U287" s="210" t="s">
        <v>11</v>
      </c>
      <c r="V287" s="211">
        <v>0</v>
      </c>
      <c r="W287" s="211">
        <v>0</v>
      </c>
      <c r="X287" s="211">
        <v>0</v>
      </c>
      <c r="Y287" s="211">
        <v>0</v>
      </c>
      <c r="Z287" s="211">
        <v>0</v>
      </c>
      <c r="AA287" s="211">
        <v>0</v>
      </c>
      <c r="AB287" s="211">
        <v>0</v>
      </c>
      <c r="AC287" s="211">
        <v>0</v>
      </c>
      <c r="AD287" s="212">
        <v>0</v>
      </c>
      <c r="AE287" s="212">
        <v>0</v>
      </c>
      <c r="AF287" s="212">
        <v>0</v>
      </c>
      <c r="AG287" s="212">
        <v>0</v>
      </c>
      <c r="AH287" s="212">
        <v>0</v>
      </c>
      <c r="AI287" s="213">
        <f t="shared" si="117"/>
        <v>0</v>
      </c>
      <c r="AJ287" s="131" t="str">
        <f t="shared" si="118"/>
        <v/>
      </c>
      <c r="BA287" s="131"/>
      <c r="BR287" s="131"/>
      <c r="CG287" s="131"/>
    </row>
    <row r="288" spans="1:85" ht="15">
      <c r="A288" s="184" t="s">
        <v>26</v>
      </c>
      <c r="B288" s="185">
        <f>SUM(B267:B283)</f>
        <v>13.779551767729437</v>
      </c>
      <c r="C288" s="185">
        <f t="shared" ref="C288:I288" si="119">SUM(C267:C283)</f>
        <v>170.68399034011924</v>
      </c>
      <c r="D288" s="185">
        <f t="shared" si="119"/>
        <v>68.409571060978323</v>
      </c>
      <c r="E288" s="185">
        <f t="shared" si="119"/>
        <v>179.08681120561562</v>
      </c>
      <c r="F288" s="185">
        <f t="shared" si="119"/>
        <v>0</v>
      </c>
      <c r="G288" s="185">
        <f t="shared" si="119"/>
        <v>7.5833427458777072</v>
      </c>
      <c r="H288" s="187">
        <f t="shared" si="119"/>
        <v>0</v>
      </c>
      <c r="I288" s="144">
        <f t="shared" si="119"/>
        <v>439.54326712032031</v>
      </c>
      <c r="J288" s="139"/>
      <c r="K288" s="186" t="s">
        <v>26</v>
      </c>
      <c r="L288" s="185">
        <f>SUM(L267:L283)</f>
        <v>13.779551767729437</v>
      </c>
      <c r="M288" s="185">
        <f t="shared" ref="M288:S288" si="120">SUM(M267:M283)</f>
        <v>170.68399034011924</v>
      </c>
      <c r="N288" s="185">
        <f t="shared" si="120"/>
        <v>68.409571060978323</v>
      </c>
      <c r="O288" s="185">
        <f t="shared" si="120"/>
        <v>179.08681120561562</v>
      </c>
      <c r="P288" s="185">
        <f t="shared" si="120"/>
        <v>104.11799594487401</v>
      </c>
      <c r="Q288" s="185">
        <f t="shared" si="120"/>
        <v>7.5833427458777072</v>
      </c>
      <c r="R288" s="187">
        <f t="shared" si="120"/>
        <v>0</v>
      </c>
      <c r="S288" s="188">
        <f t="shared" si="120"/>
        <v>543.66126306519436</v>
      </c>
      <c r="T288" s="131" t="str">
        <f>IF(ABS(S288-AI288)&gt;0.01,S288-AI288,"")</f>
        <v/>
      </c>
      <c r="U288" s="214" t="s">
        <v>60</v>
      </c>
      <c r="V288" s="215">
        <f>SUM(V267:V283)</f>
        <v>13.718171613150702</v>
      </c>
      <c r="W288" s="215">
        <f t="shared" ref="W288:AH288" si="121">SUM(W267:W283)</f>
        <v>6.1380154578735739E-2</v>
      </c>
      <c r="X288" s="215">
        <f t="shared" si="121"/>
        <v>7.5833427458777072</v>
      </c>
      <c r="Y288" s="215">
        <f t="shared" si="121"/>
        <v>170.68399034011924</v>
      </c>
      <c r="Z288" s="215">
        <f t="shared" si="121"/>
        <v>68.409571060978323</v>
      </c>
      <c r="AA288" s="215">
        <f t="shared" si="121"/>
        <v>168.72336054057274</v>
      </c>
      <c r="AB288" s="215">
        <f t="shared" si="121"/>
        <v>104.11799594487401</v>
      </c>
      <c r="AC288" s="215">
        <f t="shared" si="121"/>
        <v>10.363450665042883</v>
      </c>
      <c r="AD288" s="216">
        <f t="shared" si="121"/>
        <v>0</v>
      </c>
      <c r="AE288" s="216">
        <f t="shared" si="121"/>
        <v>0</v>
      </c>
      <c r="AF288" s="216">
        <f t="shared" si="121"/>
        <v>0</v>
      </c>
      <c r="AG288" s="216">
        <f t="shared" si="121"/>
        <v>0</v>
      </c>
      <c r="AH288" s="216">
        <f t="shared" si="121"/>
        <v>10.363450665042883</v>
      </c>
      <c r="AI288" s="217">
        <f>SUM(V288:AC288)</f>
        <v>543.66126306519448</v>
      </c>
      <c r="AJ288" s="131" t="str">
        <f t="shared" si="118"/>
        <v/>
      </c>
      <c r="BA288" s="131"/>
      <c r="BR288" s="131"/>
      <c r="CG288" s="131"/>
    </row>
    <row r="289" spans="1:85" s="2" customFormat="1" ht="15" thickBot="1">
      <c r="A289" s="15" t="s">
        <v>100</v>
      </c>
      <c r="B289" s="100">
        <f>IF($I288=0,"-",B288/$I288)</f>
        <v>3.1349705019955251E-2</v>
      </c>
      <c r="C289" s="100">
        <f t="shared" ref="C289:H289" si="122">IF($I288=0,"-",C288/$I288)</f>
        <v>0.38832124868698376</v>
      </c>
      <c r="D289" s="100">
        <f t="shared" si="122"/>
        <v>0.15563785451467724</v>
      </c>
      <c r="E289" s="100">
        <f t="shared" si="122"/>
        <v>0.40743841301200617</v>
      </c>
      <c r="F289" s="100">
        <f t="shared" si="122"/>
        <v>0</v>
      </c>
      <c r="G289" s="100">
        <f t="shared" si="122"/>
        <v>1.7252778766377617E-2</v>
      </c>
      <c r="H289" s="101">
        <f t="shared" si="122"/>
        <v>0</v>
      </c>
      <c r="I289" s="102">
        <f>SUM(B289:H289)</f>
        <v>1</v>
      </c>
      <c r="J289" s="131"/>
      <c r="K289" s="27" t="s">
        <v>100</v>
      </c>
      <c r="L289" s="76">
        <f t="shared" ref="L289:R289" si="123">IF($S288=0,"-",L288/$S288)</f>
        <v>2.5345840698745958E-2</v>
      </c>
      <c r="M289" s="76">
        <f t="shared" si="123"/>
        <v>0.31395282676163611</v>
      </c>
      <c r="N289" s="76">
        <f t="shared" si="123"/>
        <v>0.12583124034859705</v>
      </c>
      <c r="O289" s="76">
        <f t="shared" si="123"/>
        <v>0.32940881275210521</v>
      </c>
      <c r="P289" s="76">
        <f t="shared" si="123"/>
        <v>0.19151262563356194</v>
      </c>
      <c r="Q289" s="76">
        <f t="shared" si="123"/>
        <v>1.3948653805353673E-2</v>
      </c>
      <c r="R289" s="77">
        <f t="shared" si="123"/>
        <v>0</v>
      </c>
      <c r="S289" s="78">
        <f>SUM(L289:R289)</f>
        <v>1</v>
      </c>
      <c r="U289" s="36" t="s">
        <v>100</v>
      </c>
      <c r="V289" s="103">
        <f>+V288/$AI288</f>
        <v>2.5232939230959432E-2</v>
      </c>
      <c r="W289" s="103">
        <f t="shared" ref="W289:AH289" si="124">+W288/$AI288</f>
        <v>1.1290146778652352E-4</v>
      </c>
      <c r="X289" s="103">
        <f t="shared" si="124"/>
        <v>1.3948653805353669E-2</v>
      </c>
      <c r="Y289" s="103">
        <f t="shared" si="124"/>
        <v>0.31395282676163605</v>
      </c>
      <c r="Z289" s="103">
        <f t="shared" si="124"/>
        <v>0.12583124034859702</v>
      </c>
      <c r="AA289" s="103">
        <f t="shared" si="124"/>
        <v>0.31034648227335604</v>
      </c>
      <c r="AB289" s="103">
        <f t="shared" si="124"/>
        <v>0.19151262563356192</v>
      </c>
      <c r="AC289" s="103">
        <f t="shared" si="124"/>
        <v>1.9062330478749088E-2</v>
      </c>
      <c r="AD289" s="103">
        <f t="shared" si="124"/>
        <v>0</v>
      </c>
      <c r="AE289" s="103">
        <f t="shared" si="124"/>
        <v>0</v>
      </c>
      <c r="AF289" s="103">
        <f t="shared" si="124"/>
        <v>0</v>
      </c>
      <c r="AG289" s="103">
        <f t="shared" si="124"/>
        <v>0</v>
      </c>
      <c r="AH289" s="103">
        <f t="shared" si="124"/>
        <v>1.9062330478749088E-2</v>
      </c>
      <c r="AI289" s="104">
        <f>SUM(V289:AC289)</f>
        <v>0.99999999999999967</v>
      </c>
      <c r="AJ289" s="2" t="str">
        <f t="shared" si="118"/>
        <v/>
      </c>
    </row>
    <row r="290" spans="1:85" ht="15" thickBot="1">
      <c r="A290" s="218"/>
      <c r="B290" s="218"/>
      <c r="C290" s="218"/>
      <c r="D290" s="218"/>
      <c r="E290" s="218"/>
      <c r="F290" s="218"/>
      <c r="G290" s="218"/>
      <c r="H290" s="218"/>
      <c r="I290" s="218"/>
      <c r="K290" s="218"/>
      <c r="L290" s="218"/>
      <c r="M290" s="218"/>
      <c r="N290" s="218"/>
      <c r="O290" s="218"/>
      <c r="P290" s="218"/>
      <c r="Q290" s="218"/>
      <c r="R290" s="218"/>
      <c r="S290" s="218"/>
      <c r="AI290" s="139"/>
      <c r="BA290" s="131"/>
      <c r="BR290" s="131"/>
      <c r="CG290" s="131"/>
    </row>
    <row r="291" spans="1:85" ht="28.5">
      <c r="A291" s="328" t="s">
        <v>35</v>
      </c>
      <c r="B291" s="135" t="s">
        <v>0</v>
      </c>
      <c r="C291" s="135" t="s">
        <v>1</v>
      </c>
      <c r="D291" s="135" t="s">
        <v>2</v>
      </c>
      <c r="E291" s="135" t="s">
        <v>3</v>
      </c>
      <c r="F291" s="135" t="s">
        <v>27</v>
      </c>
      <c r="G291" s="135" t="s">
        <v>4</v>
      </c>
      <c r="H291" s="135" t="s">
        <v>5</v>
      </c>
      <c r="I291" s="136" t="s">
        <v>6</v>
      </c>
      <c r="K291" s="330" t="s">
        <v>35</v>
      </c>
      <c r="L291" s="137" t="s">
        <v>0</v>
      </c>
      <c r="M291" s="137" t="s">
        <v>1</v>
      </c>
      <c r="N291" s="137" t="s">
        <v>2</v>
      </c>
      <c r="O291" s="137" t="s">
        <v>3</v>
      </c>
      <c r="P291" s="137" t="s">
        <v>27</v>
      </c>
      <c r="Q291" s="137" t="s">
        <v>4</v>
      </c>
      <c r="R291" s="137" t="s">
        <v>5</v>
      </c>
      <c r="S291" s="138" t="s">
        <v>6</v>
      </c>
      <c r="U291" s="332" t="s">
        <v>35</v>
      </c>
      <c r="V291" s="190" t="s">
        <v>69</v>
      </c>
      <c r="W291" s="190" t="s">
        <v>70</v>
      </c>
      <c r="X291" s="190" t="s">
        <v>4</v>
      </c>
      <c r="Y291" s="190" t="s">
        <v>1</v>
      </c>
      <c r="Z291" s="190" t="s">
        <v>2</v>
      </c>
      <c r="AA291" s="190" t="s">
        <v>3</v>
      </c>
      <c r="AB291" s="190" t="s">
        <v>52</v>
      </c>
      <c r="AC291" s="190" t="s">
        <v>64</v>
      </c>
      <c r="AD291" s="191" t="s">
        <v>72</v>
      </c>
      <c r="AE291" s="191" t="s">
        <v>79</v>
      </c>
      <c r="AF291" s="191" t="s">
        <v>73</v>
      </c>
      <c r="AG291" s="191" t="s">
        <v>80</v>
      </c>
      <c r="AH291" s="191" t="s">
        <v>81</v>
      </c>
      <c r="AI291" s="192" t="s">
        <v>60</v>
      </c>
      <c r="BA291" s="131"/>
      <c r="BR291" s="131"/>
      <c r="CG291" s="131"/>
    </row>
    <row r="292" spans="1:85" ht="15">
      <c r="A292" s="329" t="s">
        <v>35</v>
      </c>
      <c r="B292" s="294" t="s">
        <v>109</v>
      </c>
      <c r="C292" s="295"/>
      <c r="D292" s="295"/>
      <c r="E292" s="295"/>
      <c r="F292" s="295"/>
      <c r="G292" s="295"/>
      <c r="H292" s="295"/>
      <c r="I292" s="296"/>
      <c r="K292" s="331" t="s">
        <v>35</v>
      </c>
      <c r="L292" s="297" t="s">
        <v>109</v>
      </c>
      <c r="M292" s="298"/>
      <c r="N292" s="298"/>
      <c r="O292" s="298"/>
      <c r="P292" s="298"/>
      <c r="Q292" s="298"/>
      <c r="R292" s="298"/>
      <c r="S292" s="299"/>
      <c r="U292" s="333" t="s">
        <v>35</v>
      </c>
      <c r="V292" s="326" t="s">
        <v>109</v>
      </c>
      <c r="W292" s="326"/>
      <c r="X292" s="326"/>
      <c r="Y292" s="326"/>
      <c r="Z292" s="326"/>
      <c r="AA292" s="326"/>
      <c r="AB292" s="326"/>
      <c r="AC292" s="326"/>
      <c r="AD292" s="326"/>
      <c r="AE292" s="326"/>
      <c r="AF292" s="326"/>
      <c r="AG292" s="326"/>
      <c r="AH292" s="326"/>
      <c r="AI292" s="327"/>
      <c r="BA292" s="131"/>
      <c r="BR292" s="131"/>
      <c r="CG292" s="131"/>
    </row>
    <row r="293" spans="1:85" ht="15">
      <c r="A293" s="141" t="s">
        <v>7</v>
      </c>
      <c r="B293" s="142">
        <v>0</v>
      </c>
      <c r="C293" s="142">
        <v>0</v>
      </c>
      <c r="D293" s="142">
        <v>0</v>
      </c>
      <c r="E293" s="142">
        <v>0</v>
      </c>
      <c r="F293" s="303"/>
      <c r="G293" s="142">
        <v>0</v>
      </c>
      <c r="H293" s="143">
        <v>0</v>
      </c>
      <c r="I293" s="144">
        <f>SUM(B293:H293)</f>
        <v>0</v>
      </c>
      <c r="J293" s="139"/>
      <c r="K293" s="193" t="s">
        <v>7</v>
      </c>
      <c r="L293" s="142">
        <v>0</v>
      </c>
      <c r="M293" s="142">
        <v>0</v>
      </c>
      <c r="N293" s="142">
        <v>0</v>
      </c>
      <c r="O293" s="142">
        <v>0</v>
      </c>
      <c r="P293" s="142">
        <v>0</v>
      </c>
      <c r="Q293" s="142">
        <v>0</v>
      </c>
      <c r="R293" s="194">
        <v>0</v>
      </c>
      <c r="S293" s="195">
        <f>SUM(L293:R293)</f>
        <v>0</v>
      </c>
      <c r="U293" s="196" t="s">
        <v>7</v>
      </c>
      <c r="V293" s="197">
        <v>0</v>
      </c>
      <c r="W293" s="197">
        <v>0</v>
      </c>
      <c r="X293" s="197">
        <v>0</v>
      </c>
      <c r="Y293" s="197">
        <v>0</v>
      </c>
      <c r="Z293" s="197">
        <v>0</v>
      </c>
      <c r="AA293" s="197">
        <v>0</v>
      </c>
      <c r="AB293" s="197">
        <v>0</v>
      </c>
      <c r="AC293" s="198">
        <v>0</v>
      </c>
      <c r="AD293" s="199">
        <v>0</v>
      </c>
      <c r="AE293" s="199">
        <v>0</v>
      </c>
      <c r="AF293" s="199">
        <v>0</v>
      </c>
      <c r="AG293" s="199">
        <v>0</v>
      </c>
      <c r="AH293" s="199">
        <v>0</v>
      </c>
      <c r="AI293" s="200">
        <f>SUM(V293:AC293)</f>
        <v>0</v>
      </c>
      <c r="AJ293" s="131" t="str">
        <f>IF(ABS(S293-AI293)&gt;0.001,S293-AI293,"")</f>
        <v/>
      </c>
      <c r="BA293" s="131"/>
      <c r="BR293" s="131"/>
      <c r="CG293" s="131"/>
    </row>
    <row r="294" spans="1:85" ht="15">
      <c r="A294" s="149" t="s">
        <v>8</v>
      </c>
      <c r="B294" s="150">
        <v>0</v>
      </c>
      <c r="C294" s="150">
        <v>0</v>
      </c>
      <c r="D294" s="150">
        <v>0</v>
      </c>
      <c r="E294" s="150">
        <v>0</v>
      </c>
      <c r="F294" s="304"/>
      <c r="G294" s="150">
        <v>0</v>
      </c>
      <c r="H294" s="151">
        <v>0</v>
      </c>
      <c r="I294" s="152">
        <f t="shared" ref="I294:I313" si="125">SUM(B294:H294)</f>
        <v>0</v>
      </c>
      <c r="J294" s="139"/>
      <c r="K294" s="153" t="s">
        <v>8</v>
      </c>
      <c r="L294" s="154">
        <v>0</v>
      </c>
      <c r="M294" s="154">
        <v>0</v>
      </c>
      <c r="N294" s="154">
        <v>0</v>
      </c>
      <c r="O294" s="154">
        <v>0</v>
      </c>
      <c r="P294" s="154">
        <v>0</v>
      </c>
      <c r="Q294" s="154">
        <v>0</v>
      </c>
      <c r="R294" s="155">
        <v>0</v>
      </c>
      <c r="S294" s="156">
        <f t="shared" ref="S294:S313" si="126">SUM(L294:R294)</f>
        <v>0</v>
      </c>
      <c r="U294" s="201" t="s">
        <v>8</v>
      </c>
      <c r="V294" s="202">
        <v>0</v>
      </c>
      <c r="W294" s="202">
        <v>0</v>
      </c>
      <c r="X294" s="202">
        <v>0</v>
      </c>
      <c r="Y294" s="202">
        <v>0</v>
      </c>
      <c r="Z294" s="202">
        <v>0</v>
      </c>
      <c r="AA294" s="202">
        <v>0</v>
      </c>
      <c r="AB294" s="202">
        <v>0</v>
      </c>
      <c r="AC294" s="203">
        <v>0</v>
      </c>
      <c r="AD294" s="202">
        <v>0</v>
      </c>
      <c r="AE294" s="202">
        <v>0</v>
      </c>
      <c r="AF294" s="202">
        <v>0</v>
      </c>
      <c r="AG294" s="202">
        <v>0</v>
      </c>
      <c r="AH294" s="202">
        <v>0</v>
      </c>
      <c r="AI294" s="204">
        <f t="shared" ref="AI294:AI313" si="127">SUM(V294:AC294)</f>
        <v>0</v>
      </c>
      <c r="AJ294" s="131" t="str">
        <f t="shared" ref="AJ294:AJ315" si="128">IF(ABS(S294-AI294)&gt;0.001,S294-AI294,"")</f>
        <v/>
      </c>
      <c r="BA294" s="131"/>
      <c r="BR294" s="131"/>
      <c r="CG294" s="131"/>
    </row>
    <row r="295" spans="1:85" ht="15">
      <c r="A295" s="157" t="s">
        <v>10</v>
      </c>
      <c r="B295" s="146">
        <v>0</v>
      </c>
      <c r="C295" s="146">
        <v>0</v>
      </c>
      <c r="D295" s="146">
        <v>0</v>
      </c>
      <c r="E295" s="146">
        <v>0</v>
      </c>
      <c r="F295" s="304"/>
      <c r="G295" s="146">
        <v>0</v>
      </c>
      <c r="H295" s="158">
        <v>0</v>
      </c>
      <c r="I295" s="144">
        <f t="shared" si="125"/>
        <v>0</v>
      </c>
      <c r="J295" s="139"/>
      <c r="K295" s="159" t="s">
        <v>10</v>
      </c>
      <c r="L295" s="146">
        <v>0</v>
      </c>
      <c r="M295" s="146">
        <v>0</v>
      </c>
      <c r="N295" s="146">
        <v>0</v>
      </c>
      <c r="O295" s="146">
        <v>0</v>
      </c>
      <c r="P295" s="146">
        <v>0</v>
      </c>
      <c r="Q295" s="146">
        <v>0</v>
      </c>
      <c r="R295" s="147">
        <v>0</v>
      </c>
      <c r="S295" s="148">
        <f t="shared" si="126"/>
        <v>0</v>
      </c>
      <c r="U295" s="205" t="s">
        <v>10</v>
      </c>
      <c r="V295" s="197">
        <v>0</v>
      </c>
      <c r="W295" s="197">
        <v>0</v>
      </c>
      <c r="X295" s="197">
        <v>0</v>
      </c>
      <c r="Y295" s="197">
        <v>0</v>
      </c>
      <c r="Z295" s="197">
        <v>0</v>
      </c>
      <c r="AA295" s="197">
        <v>0</v>
      </c>
      <c r="AB295" s="197">
        <v>0</v>
      </c>
      <c r="AC295" s="198">
        <v>0</v>
      </c>
      <c r="AD295" s="199">
        <v>0</v>
      </c>
      <c r="AE295" s="199">
        <v>0</v>
      </c>
      <c r="AF295" s="199">
        <v>0</v>
      </c>
      <c r="AG295" s="199">
        <v>0</v>
      </c>
      <c r="AH295" s="199">
        <v>0</v>
      </c>
      <c r="AI295" s="200">
        <f t="shared" si="127"/>
        <v>0</v>
      </c>
      <c r="AJ295" s="131" t="str">
        <f t="shared" si="128"/>
        <v/>
      </c>
      <c r="BA295" s="131"/>
      <c r="BR295" s="131"/>
      <c r="CG295" s="131"/>
    </row>
    <row r="296" spans="1:85" ht="15">
      <c r="A296" s="149" t="s">
        <v>53</v>
      </c>
      <c r="B296" s="150">
        <v>0</v>
      </c>
      <c r="C296" s="150">
        <v>0</v>
      </c>
      <c r="D296" s="150">
        <v>0</v>
      </c>
      <c r="E296" s="150">
        <v>0</v>
      </c>
      <c r="F296" s="304"/>
      <c r="G296" s="150">
        <v>0</v>
      </c>
      <c r="H296" s="151">
        <v>0</v>
      </c>
      <c r="I296" s="152">
        <f t="shared" si="125"/>
        <v>0</v>
      </c>
      <c r="J296" s="139"/>
      <c r="K296" s="153" t="s">
        <v>53</v>
      </c>
      <c r="L296" s="154">
        <v>0</v>
      </c>
      <c r="M296" s="154">
        <v>0</v>
      </c>
      <c r="N296" s="154">
        <v>0</v>
      </c>
      <c r="O296" s="154">
        <v>0</v>
      </c>
      <c r="P296" s="154">
        <v>0</v>
      </c>
      <c r="Q296" s="154">
        <v>0</v>
      </c>
      <c r="R296" s="155">
        <v>0</v>
      </c>
      <c r="S296" s="156">
        <f t="shared" si="126"/>
        <v>0</v>
      </c>
      <c r="U296" s="201" t="s">
        <v>53</v>
      </c>
      <c r="V296" s="202">
        <v>0</v>
      </c>
      <c r="W296" s="202">
        <v>0</v>
      </c>
      <c r="X296" s="202">
        <v>0</v>
      </c>
      <c r="Y296" s="202">
        <v>0</v>
      </c>
      <c r="Z296" s="202">
        <v>0</v>
      </c>
      <c r="AA296" s="202">
        <v>0</v>
      </c>
      <c r="AB296" s="202">
        <v>0</v>
      </c>
      <c r="AC296" s="203">
        <v>0</v>
      </c>
      <c r="AD296" s="202">
        <v>0</v>
      </c>
      <c r="AE296" s="202">
        <v>0</v>
      </c>
      <c r="AF296" s="202">
        <v>0</v>
      </c>
      <c r="AG296" s="202">
        <v>0</v>
      </c>
      <c r="AH296" s="202">
        <v>0</v>
      </c>
      <c r="AI296" s="204">
        <f t="shared" si="127"/>
        <v>0</v>
      </c>
      <c r="AJ296" s="131" t="str">
        <f t="shared" si="128"/>
        <v/>
      </c>
      <c r="BA296" s="131"/>
      <c r="BR296" s="131"/>
      <c r="CG296" s="131"/>
    </row>
    <row r="297" spans="1:85" ht="15">
      <c r="A297" s="157" t="s">
        <v>16</v>
      </c>
      <c r="B297" s="146">
        <v>10.348934026263761</v>
      </c>
      <c r="C297" s="146">
        <v>31.252657173171823</v>
      </c>
      <c r="D297" s="146">
        <v>4.1289076840596755</v>
      </c>
      <c r="E297" s="146">
        <v>0</v>
      </c>
      <c r="F297" s="304"/>
      <c r="G297" s="146">
        <v>0</v>
      </c>
      <c r="H297" s="158">
        <v>0</v>
      </c>
      <c r="I297" s="144">
        <f t="shared" si="125"/>
        <v>45.730498883495258</v>
      </c>
      <c r="J297" s="139"/>
      <c r="K297" s="159" t="s">
        <v>16</v>
      </c>
      <c r="L297" s="146">
        <v>10.348934026263761</v>
      </c>
      <c r="M297" s="146">
        <v>31.252657173171823</v>
      </c>
      <c r="N297" s="146">
        <v>4.1289076840596755</v>
      </c>
      <c r="O297" s="146">
        <v>0</v>
      </c>
      <c r="P297" s="146">
        <v>0</v>
      </c>
      <c r="Q297" s="146">
        <v>0</v>
      </c>
      <c r="R297" s="147">
        <v>0</v>
      </c>
      <c r="S297" s="148">
        <f t="shared" si="126"/>
        <v>45.730498883495258</v>
      </c>
      <c r="U297" s="205" t="s">
        <v>16</v>
      </c>
      <c r="V297" s="197">
        <v>9.4423302783687131</v>
      </c>
      <c r="W297" s="197">
        <v>0</v>
      </c>
      <c r="X297" s="197">
        <v>0</v>
      </c>
      <c r="Y297" s="197">
        <v>31.252657173171823</v>
      </c>
      <c r="Z297" s="197">
        <v>4.1289076840596755</v>
      </c>
      <c r="AA297" s="197">
        <v>0</v>
      </c>
      <c r="AB297" s="197">
        <v>0</v>
      </c>
      <c r="AC297" s="198">
        <v>0.90660374789504827</v>
      </c>
      <c r="AD297" s="199">
        <v>0.90660374789504827</v>
      </c>
      <c r="AE297" s="199">
        <v>0</v>
      </c>
      <c r="AF297" s="199">
        <v>0</v>
      </c>
      <c r="AG297" s="199">
        <v>0</v>
      </c>
      <c r="AH297" s="199">
        <v>0</v>
      </c>
      <c r="AI297" s="200">
        <f t="shared" si="127"/>
        <v>45.730498883495258</v>
      </c>
      <c r="AJ297" s="131" t="str">
        <f t="shared" si="128"/>
        <v/>
      </c>
      <c r="BA297" s="131"/>
      <c r="BR297" s="131"/>
      <c r="CG297" s="131"/>
    </row>
    <row r="298" spans="1:85" ht="15">
      <c r="A298" s="149" t="s">
        <v>15</v>
      </c>
      <c r="B298" s="150">
        <v>3.5100157126919489E-2</v>
      </c>
      <c r="C298" s="150">
        <v>9.6924297520925531E-2</v>
      </c>
      <c r="D298" s="150">
        <v>0.31869347209555288</v>
      </c>
      <c r="E298" s="150">
        <v>0</v>
      </c>
      <c r="F298" s="304"/>
      <c r="G298" s="150">
        <v>0</v>
      </c>
      <c r="H298" s="151">
        <v>0</v>
      </c>
      <c r="I298" s="152">
        <f t="shared" si="125"/>
        <v>0.45071792674339789</v>
      </c>
      <c r="J298" s="139"/>
      <c r="K298" s="153" t="s">
        <v>15</v>
      </c>
      <c r="L298" s="154">
        <v>3.5100157126919489E-2</v>
      </c>
      <c r="M298" s="154">
        <v>9.6924297520925531E-2</v>
      </c>
      <c r="N298" s="154">
        <v>0.31869347209555288</v>
      </c>
      <c r="O298" s="154">
        <v>0</v>
      </c>
      <c r="P298" s="154">
        <v>0</v>
      </c>
      <c r="Q298" s="154">
        <v>0</v>
      </c>
      <c r="R298" s="155">
        <v>0</v>
      </c>
      <c r="S298" s="156">
        <f t="shared" si="126"/>
        <v>0.45071792674339789</v>
      </c>
      <c r="U298" s="201" t="s">
        <v>54</v>
      </c>
      <c r="V298" s="202">
        <v>3.5100157126919489E-2</v>
      </c>
      <c r="W298" s="202">
        <v>0</v>
      </c>
      <c r="X298" s="202">
        <v>0</v>
      </c>
      <c r="Y298" s="202">
        <v>9.6924297520925531E-2</v>
      </c>
      <c r="Z298" s="202">
        <v>0.31869347209555288</v>
      </c>
      <c r="AA298" s="202">
        <v>0</v>
      </c>
      <c r="AB298" s="202">
        <v>0</v>
      </c>
      <c r="AC298" s="203">
        <v>0</v>
      </c>
      <c r="AD298" s="202">
        <v>0</v>
      </c>
      <c r="AE298" s="202">
        <v>0</v>
      </c>
      <c r="AF298" s="202">
        <v>0</v>
      </c>
      <c r="AG298" s="202">
        <v>0</v>
      </c>
      <c r="AH298" s="202">
        <v>0</v>
      </c>
      <c r="AI298" s="204">
        <f t="shared" si="127"/>
        <v>0.45071792674339789</v>
      </c>
      <c r="AJ298" s="131" t="str">
        <f t="shared" si="128"/>
        <v/>
      </c>
      <c r="BA298" s="131"/>
      <c r="BR298" s="131"/>
      <c r="CG298" s="131"/>
    </row>
    <row r="299" spans="1:85" ht="15">
      <c r="A299" s="157" t="s">
        <v>55</v>
      </c>
      <c r="B299" s="146">
        <v>0</v>
      </c>
      <c r="C299" s="146">
        <v>0</v>
      </c>
      <c r="D299" s="146">
        <v>0</v>
      </c>
      <c r="E299" s="146">
        <v>0.13267333400685222</v>
      </c>
      <c r="F299" s="304"/>
      <c r="G299" s="146">
        <v>0</v>
      </c>
      <c r="H299" s="158">
        <v>0</v>
      </c>
      <c r="I299" s="144">
        <f t="shared" si="125"/>
        <v>0.13267333400685222</v>
      </c>
      <c r="J299" s="139"/>
      <c r="K299" s="159" t="s">
        <v>55</v>
      </c>
      <c r="L299" s="146">
        <v>0</v>
      </c>
      <c r="M299" s="146">
        <v>0</v>
      </c>
      <c r="N299" s="146">
        <v>0</v>
      </c>
      <c r="O299" s="146">
        <v>0.13267333400685222</v>
      </c>
      <c r="P299" s="146">
        <v>83.057680015070588</v>
      </c>
      <c r="Q299" s="146">
        <v>0</v>
      </c>
      <c r="R299" s="147">
        <v>0</v>
      </c>
      <c r="S299" s="148">
        <f t="shared" si="126"/>
        <v>83.190353349077441</v>
      </c>
      <c r="U299" s="205" t="s">
        <v>55</v>
      </c>
      <c r="V299" s="197">
        <v>0</v>
      </c>
      <c r="W299" s="197">
        <v>0</v>
      </c>
      <c r="X299" s="197">
        <v>0</v>
      </c>
      <c r="Y299" s="197">
        <v>0</v>
      </c>
      <c r="Z299" s="197">
        <v>0</v>
      </c>
      <c r="AA299" s="197">
        <v>2.1233019670059916E-4</v>
      </c>
      <c r="AB299" s="197">
        <v>83.057680015070588</v>
      </c>
      <c r="AC299" s="198">
        <v>0.13246100381015161</v>
      </c>
      <c r="AD299" s="197">
        <v>0</v>
      </c>
      <c r="AE299" s="197">
        <v>0</v>
      </c>
      <c r="AF299" s="197">
        <v>0</v>
      </c>
      <c r="AG299" s="197">
        <v>0</v>
      </c>
      <c r="AH299" s="197">
        <v>0.13246100381015161</v>
      </c>
      <c r="AI299" s="200">
        <f t="shared" si="127"/>
        <v>83.190353349077441</v>
      </c>
      <c r="AJ299" s="131" t="str">
        <f t="shared" si="128"/>
        <v/>
      </c>
      <c r="BA299" s="131"/>
      <c r="BR299" s="131"/>
      <c r="CG299" s="131"/>
    </row>
    <row r="300" spans="1:85" ht="15">
      <c r="A300" s="149" t="s">
        <v>12</v>
      </c>
      <c r="B300" s="150">
        <v>0</v>
      </c>
      <c r="C300" s="150">
        <v>0</v>
      </c>
      <c r="D300" s="150">
        <v>0</v>
      </c>
      <c r="E300" s="150">
        <v>0</v>
      </c>
      <c r="F300" s="304"/>
      <c r="G300" s="150">
        <v>0</v>
      </c>
      <c r="H300" s="151">
        <v>0</v>
      </c>
      <c r="I300" s="152">
        <f t="shared" si="125"/>
        <v>0</v>
      </c>
      <c r="J300" s="139"/>
      <c r="K300" s="153" t="s">
        <v>12</v>
      </c>
      <c r="L300" s="154">
        <v>0</v>
      </c>
      <c r="M300" s="154">
        <v>0</v>
      </c>
      <c r="N300" s="154">
        <v>0</v>
      </c>
      <c r="O300" s="154">
        <v>0</v>
      </c>
      <c r="P300" s="154">
        <v>1.5773406433712429</v>
      </c>
      <c r="Q300" s="154">
        <v>0</v>
      </c>
      <c r="R300" s="155">
        <v>0</v>
      </c>
      <c r="S300" s="156">
        <f t="shared" si="126"/>
        <v>1.5773406433712429</v>
      </c>
      <c r="U300" s="201" t="s">
        <v>12</v>
      </c>
      <c r="V300" s="202">
        <v>0</v>
      </c>
      <c r="W300" s="202">
        <v>0</v>
      </c>
      <c r="X300" s="202">
        <v>0</v>
      </c>
      <c r="Y300" s="202">
        <v>0</v>
      </c>
      <c r="Z300" s="202">
        <v>0</v>
      </c>
      <c r="AA300" s="202">
        <v>0</v>
      </c>
      <c r="AB300" s="202">
        <v>1.5773406433712429</v>
      </c>
      <c r="AC300" s="203">
        <v>0</v>
      </c>
      <c r="AD300" s="202">
        <v>0</v>
      </c>
      <c r="AE300" s="202">
        <v>0</v>
      </c>
      <c r="AF300" s="202">
        <v>0</v>
      </c>
      <c r="AG300" s="202">
        <v>0</v>
      </c>
      <c r="AH300" s="202">
        <v>0</v>
      </c>
      <c r="AI300" s="204">
        <f t="shared" si="127"/>
        <v>1.5773406433712429</v>
      </c>
      <c r="AJ300" s="131" t="str">
        <f t="shared" si="128"/>
        <v/>
      </c>
      <c r="BA300" s="131"/>
      <c r="BR300" s="131"/>
      <c r="CG300" s="131"/>
    </row>
    <row r="301" spans="1:85" ht="15">
      <c r="A301" s="157" t="s">
        <v>56</v>
      </c>
      <c r="B301" s="146">
        <v>0</v>
      </c>
      <c r="C301" s="146">
        <v>0</v>
      </c>
      <c r="D301" s="146">
        <v>0</v>
      </c>
      <c r="E301" s="146">
        <v>0</v>
      </c>
      <c r="F301" s="304"/>
      <c r="G301" s="146">
        <v>0</v>
      </c>
      <c r="H301" s="158">
        <v>0</v>
      </c>
      <c r="I301" s="144">
        <f t="shared" si="125"/>
        <v>0</v>
      </c>
      <c r="J301" s="139"/>
      <c r="K301" s="159" t="s">
        <v>56</v>
      </c>
      <c r="L301" s="146">
        <v>0</v>
      </c>
      <c r="M301" s="146">
        <v>0</v>
      </c>
      <c r="N301" s="146">
        <v>0</v>
      </c>
      <c r="O301" s="146">
        <v>0</v>
      </c>
      <c r="P301" s="146">
        <v>0</v>
      </c>
      <c r="Q301" s="146">
        <v>0</v>
      </c>
      <c r="R301" s="147">
        <v>0</v>
      </c>
      <c r="S301" s="148">
        <f t="shared" si="126"/>
        <v>0</v>
      </c>
      <c r="U301" s="205" t="s">
        <v>56</v>
      </c>
      <c r="V301" s="197">
        <v>0</v>
      </c>
      <c r="W301" s="197">
        <v>0</v>
      </c>
      <c r="X301" s="197">
        <v>0</v>
      </c>
      <c r="Y301" s="197">
        <v>0</v>
      </c>
      <c r="Z301" s="197">
        <v>0</v>
      </c>
      <c r="AA301" s="197">
        <v>0</v>
      </c>
      <c r="AB301" s="197">
        <v>0</v>
      </c>
      <c r="AC301" s="198">
        <v>0</v>
      </c>
      <c r="AD301" s="197">
        <v>0</v>
      </c>
      <c r="AE301" s="197">
        <v>0</v>
      </c>
      <c r="AF301" s="197">
        <v>0</v>
      </c>
      <c r="AG301" s="197">
        <v>0</v>
      </c>
      <c r="AH301" s="197">
        <v>0</v>
      </c>
      <c r="AI301" s="200">
        <f t="shared" si="127"/>
        <v>0</v>
      </c>
      <c r="AJ301" s="131" t="str">
        <f t="shared" si="128"/>
        <v/>
      </c>
      <c r="BA301" s="131"/>
      <c r="BR301" s="131"/>
      <c r="CG301" s="131"/>
    </row>
    <row r="302" spans="1:85" ht="15">
      <c r="A302" s="149" t="s">
        <v>17</v>
      </c>
      <c r="B302" s="150">
        <v>6.2315630564897632E-3</v>
      </c>
      <c r="C302" s="150">
        <v>0.18071532863820339</v>
      </c>
      <c r="D302" s="150">
        <v>1.2151547960155049</v>
      </c>
      <c r="E302" s="150">
        <v>0.46736722923673257</v>
      </c>
      <c r="F302" s="304"/>
      <c r="G302" s="150">
        <v>0</v>
      </c>
      <c r="H302" s="151">
        <v>0</v>
      </c>
      <c r="I302" s="152">
        <f t="shared" si="125"/>
        <v>1.8694689169469307</v>
      </c>
      <c r="J302" s="139"/>
      <c r="K302" s="153" t="s">
        <v>17</v>
      </c>
      <c r="L302" s="154">
        <v>6.2315630564897632E-3</v>
      </c>
      <c r="M302" s="154">
        <v>0.18071532863820339</v>
      </c>
      <c r="N302" s="154">
        <v>1.2151547960155049</v>
      </c>
      <c r="O302" s="154">
        <v>0.46736722923673257</v>
      </c>
      <c r="P302" s="154">
        <v>0</v>
      </c>
      <c r="Q302" s="154">
        <v>0</v>
      </c>
      <c r="R302" s="155">
        <v>0</v>
      </c>
      <c r="S302" s="156">
        <f t="shared" si="126"/>
        <v>1.8694689169469307</v>
      </c>
      <c r="U302" s="201" t="s">
        <v>17</v>
      </c>
      <c r="V302" s="202">
        <v>6.2315630564897632E-3</v>
      </c>
      <c r="W302" s="202">
        <v>0</v>
      </c>
      <c r="X302" s="202">
        <v>0</v>
      </c>
      <c r="Y302" s="202">
        <v>0.18071532863820339</v>
      </c>
      <c r="Z302" s="202">
        <v>1.2151547960155049</v>
      </c>
      <c r="AA302" s="202">
        <v>8.7241882790856817E-2</v>
      </c>
      <c r="AB302" s="202">
        <v>0</v>
      </c>
      <c r="AC302" s="203">
        <v>0.38012534644587576</v>
      </c>
      <c r="AD302" s="202">
        <v>0</v>
      </c>
      <c r="AE302" s="202">
        <v>0</v>
      </c>
      <c r="AF302" s="202">
        <v>0</v>
      </c>
      <c r="AG302" s="202">
        <v>0</v>
      </c>
      <c r="AH302" s="202">
        <v>0.38012534644587576</v>
      </c>
      <c r="AI302" s="204">
        <f t="shared" si="127"/>
        <v>1.8694689169469307</v>
      </c>
      <c r="AJ302" s="131" t="str">
        <f t="shared" si="128"/>
        <v/>
      </c>
      <c r="BA302" s="131"/>
      <c r="BR302" s="131"/>
      <c r="CG302" s="131"/>
    </row>
    <row r="303" spans="1:85" ht="15">
      <c r="A303" s="157" t="s">
        <v>141</v>
      </c>
      <c r="B303" s="146">
        <v>57.661812996285228</v>
      </c>
      <c r="C303" s="146">
        <v>628.24250694811735</v>
      </c>
      <c r="D303" s="146">
        <v>253.42477657653188</v>
      </c>
      <c r="E303" s="146">
        <v>2.2978568893794566</v>
      </c>
      <c r="F303" s="304"/>
      <c r="G303" s="146">
        <v>0</v>
      </c>
      <c r="H303" s="158">
        <v>0</v>
      </c>
      <c r="I303" s="144">
        <f t="shared" si="125"/>
        <v>941.62695341031383</v>
      </c>
      <c r="J303" s="139"/>
      <c r="K303" s="159" t="s">
        <v>141</v>
      </c>
      <c r="L303" s="146">
        <v>57.661812996285228</v>
      </c>
      <c r="M303" s="146">
        <v>628.24250694811735</v>
      </c>
      <c r="N303" s="146">
        <v>253.42477657653188</v>
      </c>
      <c r="O303" s="146">
        <v>2.2978568893794566</v>
      </c>
      <c r="P303" s="146">
        <v>0.36373082378337074</v>
      </c>
      <c r="Q303" s="146">
        <v>0</v>
      </c>
      <c r="R303" s="147">
        <v>0</v>
      </c>
      <c r="S303" s="148">
        <f t="shared" si="126"/>
        <v>941.99068423409722</v>
      </c>
      <c r="U303" s="205" t="s">
        <v>141</v>
      </c>
      <c r="V303" s="197">
        <v>56.782946955890267</v>
      </c>
      <c r="W303" s="197">
        <v>0.27515151995379633</v>
      </c>
      <c r="X303" s="197">
        <v>0</v>
      </c>
      <c r="Y303" s="197">
        <v>628.24250694811735</v>
      </c>
      <c r="Z303" s="197">
        <v>253.42477657653188</v>
      </c>
      <c r="AA303" s="197">
        <v>0.11583796594848894</v>
      </c>
      <c r="AB303" s="197">
        <v>0.36373082378337074</v>
      </c>
      <c r="AC303" s="198">
        <v>2.7857334438721311</v>
      </c>
      <c r="AD303" s="197">
        <v>0.60371452044116303</v>
      </c>
      <c r="AE303" s="197">
        <v>0</v>
      </c>
      <c r="AF303" s="197">
        <v>0</v>
      </c>
      <c r="AG303" s="197">
        <v>0</v>
      </c>
      <c r="AH303" s="197">
        <v>2.1820189234309679</v>
      </c>
      <c r="AI303" s="200">
        <f t="shared" si="127"/>
        <v>941.99068423409722</v>
      </c>
      <c r="AJ303" s="131" t="str">
        <f t="shared" si="128"/>
        <v/>
      </c>
      <c r="BA303" s="131"/>
      <c r="BR303" s="131"/>
      <c r="CG303" s="131"/>
    </row>
    <row r="304" spans="1:85" ht="15">
      <c r="A304" s="149" t="s">
        <v>25</v>
      </c>
      <c r="B304" s="150">
        <v>29.266843387621691</v>
      </c>
      <c r="C304" s="150">
        <v>17.473147582909505</v>
      </c>
      <c r="D304" s="150">
        <v>37.276923757666907</v>
      </c>
      <c r="E304" s="150">
        <v>337.23510575559391</v>
      </c>
      <c r="F304" s="304"/>
      <c r="G304" s="150">
        <v>32.612095696900603</v>
      </c>
      <c r="H304" s="151">
        <v>0</v>
      </c>
      <c r="I304" s="152">
        <f t="shared" si="125"/>
        <v>453.86411618069263</v>
      </c>
      <c r="J304" s="139"/>
      <c r="K304" s="153" t="s">
        <v>25</v>
      </c>
      <c r="L304" s="154">
        <v>29.266843387621691</v>
      </c>
      <c r="M304" s="154">
        <v>17.473147582909505</v>
      </c>
      <c r="N304" s="154">
        <v>37.276923757666907</v>
      </c>
      <c r="O304" s="154">
        <v>337.23510575559391</v>
      </c>
      <c r="P304" s="154">
        <v>5.7925021580572773</v>
      </c>
      <c r="Q304" s="154">
        <v>32.612095696900603</v>
      </c>
      <c r="R304" s="155">
        <v>0</v>
      </c>
      <c r="S304" s="156">
        <f t="shared" si="126"/>
        <v>459.65661833874992</v>
      </c>
      <c r="U304" s="201" t="s">
        <v>25</v>
      </c>
      <c r="V304" s="202">
        <v>2.8155085739474992</v>
      </c>
      <c r="W304" s="202">
        <v>25.962762466584188</v>
      </c>
      <c r="X304" s="202">
        <v>32.612095696900603</v>
      </c>
      <c r="Y304" s="202">
        <v>17.473147582909505</v>
      </c>
      <c r="Z304" s="202">
        <v>27.863349855548684</v>
      </c>
      <c r="AA304" s="202">
        <v>313.97130589820279</v>
      </c>
      <c r="AB304" s="202">
        <v>5.7925021580572773</v>
      </c>
      <c r="AC304" s="203">
        <v>33.165946106599343</v>
      </c>
      <c r="AD304" s="202">
        <v>0.4885723470900018</v>
      </c>
      <c r="AE304" s="202">
        <v>18.715665282424311</v>
      </c>
      <c r="AF304" s="202">
        <v>0</v>
      </c>
      <c r="AG304" s="202">
        <v>9.4135739021182196</v>
      </c>
      <c r="AH304" s="202">
        <v>4.5481345749668103</v>
      </c>
      <c r="AI304" s="204">
        <f t="shared" si="127"/>
        <v>459.65661833874987</v>
      </c>
      <c r="AJ304" s="131" t="str">
        <f t="shared" si="128"/>
        <v/>
      </c>
      <c r="BA304" s="131"/>
      <c r="BR304" s="131"/>
      <c r="CG304" s="131"/>
    </row>
    <row r="305" spans="1:85" ht="15">
      <c r="A305" s="157" t="s">
        <v>24</v>
      </c>
      <c r="B305" s="146">
        <v>0.18082928713004262</v>
      </c>
      <c r="C305" s="146">
        <v>0</v>
      </c>
      <c r="D305" s="146">
        <v>9.7007526477431458</v>
      </c>
      <c r="E305" s="146">
        <v>0</v>
      </c>
      <c r="F305" s="304"/>
      <c r="G305" s="146">
        <v>0</v>
      </c>
      <c r="H305" s="158">
        <v>0</v>
      </c>
      <c r="I305" s="144">
        <f t="shared" si="125"/>
        <v>9.8815819348731893</v>
      </c>
      <c r="J305" s="139"/>
      <c r="K305" s="159" t="s">
        <v>24</v>
      </c>
      <c r="L305" s="146">
        <v>0.18082928713004262</v>
      </c>
      <c r="M305" s="146">
        <v>0</v>
      </c>
      <c r="N305" s="146">
        <v>9.7007526477431458</v>
      </c>
      <c r="O305" s="146">
        <v>0</v>
      </c>
      <c r="P305" s="146">
        <v>0</v>
      </c>
      <c r="Q305" s="146">
        <v>0</v>
      </c>
      <c r="R305" s="147">
        <v>0</v>
      </c>
      <c r="S305" s="148">
        <f t="shared" si="126"/>
        <v>9.8815819348731893</v>
      </c>
      <c r="U305" s="205" t="s">
        <v>24</v>
      </c>
      <c r="V305" s="197">
        <v>0.17623263497326025</v>
      </c>
      <c r="W305" s="197">
        <v>0</v>
      </c>
      <c r="X305" s="197">
        <v>0</v>
      </c>
      <c r="Y305" s="197">
        <v>0</v>
      </c>
      <c r="Z305" s="197">
        <v>8.5345545828055069</v>
      </c>
      <c r="AA305" s="197">
        <v>0</v>
      </c>
      <c r="AB305" s="197">
        <v>0</v>
      </c>
      <c r="AC305" s="198">
        <v>1.1707947170944231</v>
      </c>
      <c r="AD305" s="197">
        <v>4.5966521567823637E-3</v>
      </c>
      <c r="AE305" s="197">
        <v>0</v>
      </c>
      <c r="AF305" s="197">
        <v>0</v>
      </c>
      <c r="AG305" s="197">
        <v>1.1661980649376382</v>
      </c>
      <c r="AH305" s="197">
        <v>0</v>
      </c>
      <c r="AI305" s="200">
        <f t="shared" si="127"/>
        <v>9.881581934873191</v>
      </c>
      <c r="AJ305" s="131" t="str">
        <f t="shared" si="128"/>
        <v/>
      </c>
      <c r="BA305" s="131"/>
      <c r="BR305" s="131"/>
      <c r="CG305" s="131"/>
    </row>
    <row r="306" spans="1:85" ht="15">
      <c r="A306" s="149" t="s">
        <v>57</v>
      </c>
      <c r="B306" s="150">
        <v>0</v>
      </c>
      <c r="C306" s="150">
        <v>1.2106030404431624E-2</v>
      </c>
      <c r="D306" s="150">
        <v>0</v>
      </c>
      <c r="E306" s="150">
        <v>0</v>
      </c>
      <c r="F306" s="304"/>
      <c r="G306" s="150">
        <v>0</v>
      </c>
      <c r="H306" s="151">
        <v>0</v>
      </c>
      <c r="I306" s="152">
        <f t="shared" si="125"/>
        <v>1.2106030404431624E-2</v>
      </c>
      <c r="J306" s="139"/>
      <c r="K306" s="153" t="s">
        <v>57</v>
      </c>
      <c r="L306" s="154">
        <v>0</v>
      </c>
      <c r="M306" s="154">
        <v>1.2106030404431624E-2</v>
      </c>
      <c r="N306" s="154">
        <v>0</v>
      </c>
      <c r="O306" s="154">
        <v>0</v>
      </c>
      <c r="P306" s="154">
        <v>0</v>
      </c>
      <c r="Q306" s="154">
        <v>0</v>
      </c>
      <c r="R306" s="155">
        <v>0</v>
      </c>
      <c r="S306" s="156">
        <f t="shared" si="126"/>
        <v>1.2106030404431624E-2</v>
      </c>
      <c r="U306" s="201" t="s">
        <v>57</v>
      </c>
      <c r="V306" s="202">
        <v>0</v>
      </c>
      <c r="W306" s="202">
        <v>0</v>
      </c>
      <c r="X306" s="202">
        <v>0</v>
      </c>
      <c r="Y306" s="202">
        <v>1.2106030404431624E-2</v>
      </c>
      <c r="Z306" s="202">
        <v>0</v>
      </c>
      <c r="AA306" s="202">
        <v>0</v>
      </c>
      <c r="AB306" s="202">
        <v>0</v>
      </c>
      <c r="AC306" s="203">
        <v>0</v>
      </c>
      <c r="AD306" s="202">
        <v>0</v>
      </c>
      <c r="AE306" s="202">
        <v>0</v>
      </c>
      <c r="AF306" s="202">
        <v>0</v>
      </c>
      <c r="AG306" s="202">
        <v>0</v>
      </c>
      <c r="AH306" s="202">
        <v>0</v>
      </c>
      <c r="AI306" s="204">
        <f t="shared" si="127"/>
        <v>1.2106030404431624E-2</v>
      </c>
      <c r="AJ306" s="131" t="str">
        <f t="shared" si="128"/>
        <v/>
      </c>
      <c r="BA306" s="131"/>
      <c r="BR306" s="131"/>
      <c r="CG306" s="131"/>
    </row>
    <row r="307" spans="1:85" ht="15">
      <c r="A307" s="157" t="s">
        <v>22</v>
      </c>
      <c r="B307" s="146">
        <v>4.3399957139528302</v>
      </c>
      <c r="C307" s="146">
        <v>2.1890180999388216</v>
      </c>
      <c r="D307" s="146">
        <v>0.10878912432816151</v>
      </c>
      <c r="E307" s="146">
        <v>0</v>
      </c>
      <c r="F307" s="304"/>
      <c r="G307" s="146">
        <v>0</v>
      </c>
      <c r="H307" s="158">
        <v>0</v>
      </c>
      <c r="I307" s="144">
        <f t="shared" si="125"/>
        <v>6.6378029382198136</v>
      </c>
      <c r="J307" s="139"/>
      <c r="K307" s="159" t="s">
        <v>22</v>
      </c>
      <c r="L307" s="146">
        <v>4.3399957139528302</v>
      </c>
      <c r="M307" s="146">
        <v>2.1890180999388216</v>
      </c>
      <c r="N307" s="146">
        <v>0.10878912432816151</v>
      </c>
      <c r="O307" s="146">
        <v>0</v>
      </c>
      <c r="P307" s="146">
        <v>5.1302966366195761</v>
      </c>
      <c r="Q307" s="146">
        <v>0</v>
      </c>
      <c r="R307" s="147">
        <v>0</v>
      </c>
      <c r="S307" s="148">
        <f t="shared" si="126"/>
        <v>11.76809957483939</v>
      </c>
      <c r="U307" s="205" t="s">
        <v>22</v>
      </c>
      <c r="V307" s="197">
        <v>4.3399957139528302</v>
      </c>
      <c r="W307" s="197">
        <v>0</v>
      </c>
      <c r="X307" s="197">
        <v>0</v>
      </c>
      <c r="Y307" s="197">
        <v>2.1890180999388216</v>
      </c>
      <c r="Z307" s="197">
        <v>0.10878912432816151</v>
      </c>
      <c r="AA307" s="197">
        <v>0</v>
      </c>
      <c r="AB307" s="197">
        <v>5.1302966366195761</v>
      </c>
      <c r="AC307" s="198">
        <v>0</v>
      </c>
      <c r="AD307" s="197">
        <v>0</v>
      </c>
      <c r="AE307" s="197">
        <v>0</v>
      </c>
      <c r="AF307" s="197">
        <v>0</v>
      </c>
      <c r="AG307" s="197">
        <v>0</v>
      </c>
      <c r="AH307" s="197">
        <v>0</v>
      </c>
      <c r="AI307" s="200">
        <f t="shared" si="127"/>
        <v>11.76809957483939</v>
      </c>
      <c r="AJ307" s="131" t="str">
        <f t="shared" si="128"/>
        <v/>
      </c>
      <c r="BA307" s="131"/>
      <c r="BR307" s="131"/>
      <c r="CG307" s="131"/>
    </row>
    <row r="308" spans="1:85" ht="15">
      <c r="A308" s="149" t="s">
        <v>21</v>
      </c>
      <c r="B308" s="150">
        <v>4.7146866500060233E-4</v>
      </c>
      <c r="C308" s="150">
        <v>2.3780056692736362E-4</v>
      </c>
      <c r="D308" s="150">
        <v>1.1818136835639353E-5</v>
      </c>
      <c r="E308" s="150">
        <v>0</v>
      </c>
      <c r="F308" s="304"/>
      <c r="G308" s="150">
        <v>0</v>
      </c>
      <c r="H308" s="151">
        <v>0</v>
      </c>
      <c r="I308" s="152">
        <f t="shared" si="125"/>
        <v>7.2108736876360529E-4</v>
      </c>
      <c r="J308" s="139"/>
      <c r="K308" s="153" t="s">
        <v>21</v>
      </c>
      <c r="L308" s="154">
        <v>4.7146866500060233E-4</v>
      </c>
      <c r="M308" s="154">
        <v>2.3780056692736362E-4</v>
      </c>
      <c r="N308" s="154">
        <v>1.1818136835639353E-5</v>
      </c>
      <c r="O308" s="154">
        <v>0</v>
      </c>
      <c r="P308" s="154">
        <v>0</v>
      </c>
      <c r="Q308" s="154">
        <v>0</v>
      </c>
      <c r="R308" s="155">
        <v>0</v>
      </c>
      <c r="S308" s="156">
        <f t="shared" si="126"/>
        <v>7.2108736876360529E-4</v>
      </c>
      <c r="U308" s="201" t="s">
        <v>58</v>
      </c>
      <c r="V308" s="202">
        <v>4.7146866500060233E-4</v>
      </c>
      <c r="W308" s="202">
        <v>0</v>
      </c>
      <c r="X308" s="202">
        <v>0</v>
      </c>
      <c r="Y308" s="202">
        <v>2.3780056692736362E-4</v>
      </c>
      <c r="Z308" s="202">
        <v>1.1818136835639353E-5</v>
      </c>
      <c r="AA308" s="202">
        <v>0</v>
      </c>
      <c r="AB308" s="202">
        <v>0</v>
      </c>
      <c r="AC308" s="203">
        <v>0</v>
      </c>
      <c r="AD308" s="202">
        <v>0</v>
      </c>
      <c r="AE308" s="202">
        <v>0</v>
      </c>
      <c r="AF308" s="202">
        <v>0</v>
      </c>
      <c r="AG308" s="202">
        <v>0</v>
      </c>
      <c r="AH308" s="202">
        <v>0</v>
      </c>
      <c r="AI308" s="204">
        <f t="shared" si="127"/>
        <v>7.2108736876360529E-4</v>
      </c>
      <c r="AJ308" s="131" t="str">
        <f t="shared" si="128"/>
        <v/>
      </c>
      <c r="BA308" s="131"/>
      <c r="BR308" s="131"/>
      <c r="CG308" s="131"/>
    </row>
    <row r="309" spans="1:85" ht="15">
      <c r="A309" s="160" t="s">
        <v>61</v>
      </c>
      <c r="B309" s="146">
        <v>0.30995398013672404</v>
      </c>
      <c r="C309" s="146">
        <v>0</v>
      </c>
      <c r="D309" s="146">
        <v>0</v>
      </c>
      <c r="E309" s="146">
        <v>0</v>
      </c>
      <c r="F309" s="304"/>
      <c r="G309" s="146">
        <v>0</v>
      </c>
      <c r="H309" s="158">
        <v>0</v>
      </c>
      <c r="I309" s="144">
        <f t="shared" si="125"/>
        <v>0.30995398013672404</v>
      </c>
      <c r="J309" s="139"/>
      <c r="K309" s="161" t="s">
        <v>61</v>
      </c>
      <c r="L309" s="146">
        <v>0.30995398013672404</v>
      </c>
      <c r="M309" s="146">
        <v>0</v>
      </c>
      <c r="N309" s="146">
        <v>0</v>
      </c>
      <c r="O309" s="146">
        <v>0</v>
      </c>
      <c r="P309" s="146">
        <v>0</v>
      </c>
      <c r="Q309" s="146">
        <v>0</v>
      </c>
      <c r="R309" s="147">
        <v>0</v>
      </c>
      <c r="S309" s="148">
        <f t="shared" si="126"/>
        <v>0.30995398013672404</v>
      </c>
      <c r="U309" s="206" t="s">
        <v>59</v>
      </c>
      <c r="V309" s="197">
        <v>0.26359383614760556</v>
      </c>
      <c r="W309" s="197">
        <v>0</v>
      </c>
      <c r="X309" s="197">
        <v>0</v>
      </c>
      <c r="Y309" s="197">
        <v>0</v>
      </c>
      <c r="Z309" s="197">
        <v>0</v>
      </c>
      <c r="AA309" s="197">
        <v>0</v>
      </c>
      <c r="AB309" s="197">
        <v>0</v>
      </c>
      <c r="AC309" s="198">
        <v>4.6360143989118481E-2</v>
      </c>
      <c r="AD309" s="199">
        <v>4.6360143989118481E-2</v>
      </c>
      <c r="AE309" s="199">
        <v>0</v>
      </c>
      <c r="AF309" s="199">
        <v>0</v>
      </c>
      <c r="AG309" s="199">
        <v>0</v>
      </c>
      <c r="AH309" s="199">
        <v>0</v>
      </c>
      <c r="AI309" s="200">
        <f t="shared" si="127"/>
        <v>0.30995398013672404</v>
      </c>
      <c r="AJ309" s="131" t="str">
        <f t="shared" si="128"/>
        <v/>
      </c>
      <c r="BA309" s="131"/>
      <c r="BR309" s="131"/>
      <c r="CG309" s="131"/>
    </row>
    <row r="310" spans="1:85">
      <c r="A310" s="162" t="s">
        <v>23</v>
      </c>
      <c r="B310" s="163">
        <v>0.30995398013672404</v>
      </c>
      <c r="C310" s="163">
        <v>0</v>
      </c>
      <c r="D310" s="163">
        <v>0</v>
      </c>
      <c r="E310" s="163">
        <v>0</v>
      </c>
      <c r="F310" s="304"/>
      <c r="G310" s="163">
        <v>0</v>
      </c>
      <c r="H310" s="164">
        <v>0</v>
      </c>
      <c r="I310" s="165">
        <f t="shared" si="125"/>
        <v>0.30995398013672404</v>
      </c>
      <c r="J310" s="139"/>
      <c r="K310" s="166" t="s">
        <v>23</v>
      </c>
      <c r="L310" s="167">
        <v>0.30995398013672404</v>
      </c>
      <c r="M310" s="167">
        <v>0</v>
      </c>
      <c r="N310" s="167">
        <v>0</v>
      </c>
      <c r="O310" s="167">
        <v>0</v>
      </c>
      <c r="P310" s="167">
        <v>0</v>
      </c>
      <c r="Q310" s="167">
        <v>0</v>
      </c>
      <c r="R310" s="168">
        <v>0</v>
      </c>
      <c r="S310" s="169">
        <f t="shared" si="126"/>
        <v>0.30995398013672404</v>
      </c>
      <c r="U310" s="207" t="s">
        <v>62</v>
      </c>
      <c r="V310" s="208">
        <v>0.26359383614760556</v>
      </c>
      <c r="W310" s="208">
        <v>0</v>
      </c>
      <c r="X310" s="208">
        <v>0</v>
      </c>
      <c r="Y310" s="208">
        <v>0</v>
      </c>
      <c r="Z310" s="208">
        <v>0</v>
      </c>
      <c r="AA310" s="208">
        <v>0</v>
      </c>
      <c r="AB310" s="208">
        <v>0</v>
      </c>
      <c r="AC310" s="208">
        <v>4.6360143989118481E-2</v>
      </c>
      <c r="AD310" s="208">
        <v>4.6360143989118481E-2</v>
      </c>
      <c r="AE310" s="208">
        <v>0</v>
      </c>
      <c r="AF310" s="208">
        <v>0</v>
      </c>
      <c r="AG310" s="208">
        <v>0</v>
      </c>
      <c r="AH310" s="92">
        <v>0</v>
      </c>
      <c r="AI310" s="209">
        <f t="shared" si="127"/>
        <v>0.30995398013672404</v>
      </c>
      <c r="AJ310" s="131" t="str">
        <f t="shared" si="128"/>
        <v/>
      </c>
      <c r="BA310" s="131"/>
      <c r="BR310" s="131"/>
      <c r="CG310" s="131"/>
    </row>
    <row r="311" spans="1:85">
      <c r="A311" s="170" t="s">
        <v>19</v>
      </c>
      <c r="B311" s="171">
        <v>0</v>
      </c>
      <c r="C311" s="171">
        <v>0</v>
      </c>
      <c r="D311" s="171">
        <v>0</v>
      </c>
      <c r="E311" s="171">
        <v>0</v>
      </c>
      <c r="F311" s="304"/>
      <c r="G311" s="171">
        <v>0</v>
      </c>
      <c r="H311" s="172">
        <v>0</v>
      </c>
      <c r="I311" s="173">
        <f t="shared" si="125"/>
        <v>0</v>
      </c>
      <c r="J311" s="139"/>
      <c r="K311" s="174" t="s">
        <v>19</v>
      </c>
      <c r="L311" s="171">
        <v>0</v>
      </c>
      <c r="M311" s="171">
        <v>0</v>
      </c>
      <c r="N311" s="171">
        <v>0</v>
      </c>
      <c r="O311" s="171">
        <v>0</v>
      </c>
      <c r="P311" s="171">
        <v>0</v>
      </c>
      <c r="Q311" s="171">
        <v>0</v>
      </c>
      <c r="R311" s="175">
        <v>0</v>
      </c>
      <c r="S311" s="176">
        <f t="shared" si="126"/>
        <v>0</v>
      </c>
      <c r="U311" s="210" t="s">
        <v>19</v>
      </c>
      <c r="V311" s="211">
        <v>0</v>
      </c>
      <c r="W311" s="211">
        <v>0</v>
      </c>
      <c r="X311" s="211">
        <v>0</v>
      </c>
      <c r="Y311" s="211">
        <v>0</v>
      </c>
      <c r="Z311" s="211">
        <v>0</v>
      </c>
      <c r="AA311" s="211">
        <v>0</v>
      </c>
      <c r="AB311" s="211">
        <v>0</v>
      </c>
      <c r="AC311" s="211">
        <v>0</v>
      </c>
      <c r="AD311" s="212">
        <v>0</v>
      </c>
      <c r="AE311" s="212">
        <v>0</v>
      </c>
      <c r="AF311" s="212">
        <v>0</v>
      </c>
      <c r="AG311" s="212">
        <v>0</v>
      </c>
      <c r="AH311" s="212">
        <v>0</v>
      </c>
      <c r="AI311" s="213">
        <f t="shared" si="127"/>
        <v>0</v>
      </c>
      <c r="AJ311" s="131" t="str">
        <f t="shared" si="128"/>
        <v/>
      </c>
      <c r="BA311" s="131"/>
      <c r="BR311" s="131"/>
      <c r="CG311" s="131"/>
    </row>
    <row r="312" spans="1:85">
      <c r="A312" s="162" t="s">
        <v>20</v>
      </c>
      <c r="B312" s="163">
        <v>0</v>
      </c>
      <c r="C312" s="163">
        <v>0</v>
      </c>
      <c r="D312" s="163">
        <v>0</v>
      </c>
      <c r="E312" s="163">
        <v>0</v>
      </c>
      <c r="F312" s="304"/>
      <c r="G312" s="163">
        <v>0</v>
      </c>
      <c r="H312" s="164">
        <v>0</v>
      </c>
      <c r="I312" s="165">
        <f t="shared" si="125"/>
        <v>0</v>
      </c>
      <c r="J312" s="139"/>
      <c r="K312" s="166" t="s">
        <v>20</v>
      </c>
      <c r="L312" s="167">
        <v>0</v>
      </c>
      <c r="M312" s="167">
        <v>0</v>
      </c>
      <c r="N312" s="167">
        <v>0</v>
      </c>
      <c r="O312" s="167">
        <v>0</v>
      </c>
      <c r="P312" s="167">
        <v>0</v>
      </c>
      <c r="Q312" s="167">
        <v>0</v>
      </c>
      <c r="R312" s="168">
        <v>0</v>
      </c>
      <c r="S312" s="169">
        <f t="shared" si="126"/>
        <v>0</v>
      </c>
      <c r="U312" s="207" t="s">
        <v>20</v>
      </c>
      <c r="V312" s="208">
        <v>0</v>
      </c>
      <c r="W312" s="208">
        <v>0</v>
      </c>
      <c r="X312" s="208">
        <v>0</v>
      </c>
      <c r="Y312" s="208">
        <v>0</v>
      </c>
      <c r="Z312" s="208">
        <v>0</v>
      </c>
      <c r="AA312" s="208">
        <v>0</v>
      </c>
      <c r="AB312" s="208">
        <v>0</v>
      </c>
      <c r="AC312" s="208">
        <v>0</v>
      </c>
      <c r="AD312" s="208">
        <v>0</v>
      </c>
      <c r="AE312" s="208">
        <v>0</v>
      </c>
      <c r="AF312" s="208">
        <v>0</v>
      </c>
      <c r="AG312" s="208">
        <v>0</v>
      </c>
      <c r="AH312" s="92">
        <v>0</v>
      </c>
      <c r="AI312" s="209">
        <f t="shared" si="127"/>
        <v>0</v>
      </c>
      <c r="AJ312" s="131" t="str">
        <f t="shared" si="128"/>
        <v/>
      </c>
      <c r="BA312" s="131"/>
      <c r="BR312" s="131"/>
      <c r="CG312" s="131"/>
    </row>
    <row r="313" spans="1:85" ht="15" thickBot="1">
      <c r="A313" s="177" t="s">
        <v>11</v>
      </c>
      <c r="B313" s="178">
        <v>0</v>
      </c>
      <c r="C313" s="178">
        <v>0</v>
      </c>
      <c r="D313" s="178">
        <v>0</v>
      </c>
      <c r="E313" s="178">
        <v>0</v>
      </c>
      <c r="F313" s="305"/>
      <c r="G313" s="178">
        <v>0</v>
      </c>
      <c r="H313" s="179">
        <v>0</v>
      </c>
      <c r="I313" s="180">
        <f t="shared" si="125"/>
        <v>0</v>
      </c>
      <c r="J313" s="139"/>
      <c r="K313" s="181" t="s">
        <v>11</v>
      </c>
      <c r="L313" s="178">
        <v>0</v>
      </c>
      <c r="M313" s="178">
        <v>0</v>
      </c>
      <c r="N313" s="178">
        <v>0</v>
      </c>
      <c r="O313" s="178">
        <v>0</v>
      </c>
      <c r="P313" s="178">
        <v>0</v>
      </c>
      <c r="Q313" s="178">
        <v>0</v>
      </c>
      <c r="R313" s="182">
        <v>0</v>
      </c>
      <c r="S313" s="183">
        <f t="shared" si="126"/>
        <v>0</v>
      </c>
      <c r="U313" s="210" t="s">
        <v>11</v>
      </c>
      <c r="V313" s="211">
        <v>0</v>
      </c>
      <c r="W313" s="211">
        <v>0</v>
      </c>
      <c r="X313" s="211">
        <v>0</v>
      </c>
      <c r="Y313" s="211">
        <v>0</v>
      </c>
      <c r="Z313" s="211">
        <v>0</v>
      </c>
      <c r="AA313" s="211">
        <v>0</v>
      </c>
      <c r="AB313" s="211">
        <v>0</v>
      </c>
      <c r="AC313" s="211">
        <v>0</v>
      </c>
      <c r="AD313" s="212">
        <v>0</v>
      </c>
      <c r="AE313" s="212">
        <v>0</v>
      </c>
      <c r="AF313" s="212">
        <v>0</v>
      </c>
      <c r="AG313" s="212">
        <v>0</v>
      </c>
      <c r="AH313" s="212">
        <v>0</v>
      </c>
      <c r="AI313" s="213">
        <f t="shared" si="127"/>
        <v>0</v>
      </c>
      <c r="AJ313" s="131" t="str">
        <f t="shared" si="128"/>
        <v/>
      </c>
      <c r="BA313" s="131"/>
      <c r="BR313" s="131"/>
      <c r="CG313" s="131"/>
    </row>
    <row r="314" spans="1:85" ht="15">
      <c r="A314" s="184" t="s">
        <v>26</v>
      </c>
      <c r="B314" s="185">
        <f>SUM(B293:B309)</f>
        <v>102.15017258023867</v>
      </c>
      <c r="C314" s="185">
        <f t="shared" ref="C314:I314" si="129">SUM(C293:C309)</f>
        <v>679.44731326126794</v>
      </c>
      <c r="D314" s="185">
        <f t="shared" si="129"/>
        <v>306.17400987657771</v>
      </c>
      <c r="E314" s="185">
        <f t="shared" si="129"/>
        <v>340.13300320821696</v>
      </c>
      <c r="F314" s="185">
        <f t="shared" si="129"/>
        <v>0</v>
      </c>
      <c r="G314" s="185">
        <f t="shared" si="129"/>
        <v>32.612095696900603</v>
      </c>
      <c r="H314" s="187">
        <f t="shared" si="129"/>
        <v>0</v>
      </c>
      <c r="I314" s="144">
        <f t="shared" si="129"/>
        <v>1460.5165946232019</v>
      </c>
      <c r="J314" s="139"/>
      <c r="K314" s="186" t="s">
        <v>26</v>
      </c>
      <c r="L314" s="185">
        <f>SUM(L293:L309)</f>
        <v>102.15017258023867</v>
      </c>
      <c r="M314" s="185">
        <f t="shared" ref="M314:S314" si="130">SUM(M293:M309)</f>
        <v>679.44731326126794</v>
      </c>
      <c r="N314" s="185">
        <f t="shared" si="130"/>
        <v>306.17400987657771</v>
      </c>
      <c r="O314" s="185">
        <f t="shared" si="130"/>
        <v>340.13300320821696</v>
      </c>
      <c r="P314" s="185">
        <f t="shared" si="130"/>
        <v>95.921550276902053</v>
      </c>
      <c r="Q314" s="185">
        <f t="shared" si="130"/>
        <v>32.612095696900603</v>
      </c>
      <c r="R314" s="187">
        <f t="shared" si="130"/>
        <v>0</v>
      </c>
      <c r="S314" s="188">
        <f t="shared" si="130"/>
        <v>1556.4381449001039</v>
      </c>
      <c r="T314" s="131" t="str">
        <f>IF(ABS(S314-AI314)&gt;0.01,S314-AI314,"")</f>
        <v/>
      </c>
      <c r="U314" s="214" t="s">
        <v>60</v>
      </c>
      <c r="V314" s="215">
        <f>SUM(V293:V309)</f>
        <v>73.862411182128582</v>
      </c>
      <c r="W314" s="215">
        <f t="shared" ref="W314:AH314" si="131">SUM(W293:W309)</f>
        <v>26.237913986537983</v>
      </c>
      <c r="X314" s="215">
        <f t="shared" si="131"/>
        <v>32.612095696900603</v>
      </c>
      <c r="Y314" s="215">
        <f t="shared" si="131"/>
        <v>679.44731326126794</v>
      </c>
      <c r="Z314" s="215">
        <f t="shared" si="131"/>
        <v>295.59423790952184</v>
      </c>
      <c r="AA314" s="215">
        <f t="shared" si="131"/>
        <v>314.17459807713885</v>
      </c>
      <c r="AB314" s="215">
        <f t="shared" si="131"/>
        <v>95.921550276902053</v>
      </c>
      <c r="AC314" s="215">
        <f t="shared" si="131"/>
        <v>38.588024509706095</v>
      </c>
      <c r="AD314" s="216">
        <f t="shared" si="131"/>
        <v>2.0498474115721139</v>
      </c>
      <c r="AE314" s="216">
        <f t="shared" si="131"/>
        <v>18.715665282424311</v>
      </c>
      <c r="AF314" s="216">
        <f t="shared" si="131"/>
        <v>0</v>
      </c>
      <c r="AG314" s="216">
        <f t="shared" si="131"/>
        <v>10.579771967055859</v>
      </c>
      <c r="AH314" s="216">
        <f t="shared" si="131"/>
        <v>7.2427398486538053</v>
      </c>
      <c r="AI314" s="217">
        <f>SUM(V314:AC314)</f>
        <v>1556.4381449001041</v>
      </c>
      <c r="AJ314" s="131" t="str">
        <f t="shared" si="128"/>
        <v/>
      </c>
      <c r="BA314" s="131"/>
      <c r="BR314" s="131"/>
      <c r="CG314" s="131"/>
    </row>
    <row r="315" spans="1:85" s="2" customFormat="1" ht="15" thickBot="1">
      <c r="A315" s="15" t="s">
        <v>100</v>
      </c>
      <c r="B315" s="100">
        <f>IF($I314=0,"-",B314/$I314)</f>
        <v>6.9941124227070051E-2</v>
      </c>
      <c r="C315" s="100">
        <f t="shared" ref="C315:H315" si="132">IF($I314=0,"-",C314/$I314)</f>
        <v>0.46521026584881653</v>
      </c>
      <c r="D315" s="100">
        <f t="shared" si="132"/>
        <v>0.20963405072132538</v>
      </c>
      <c r="E315" s="100">
        <f t="shared" si="132"/>
        <v>0.23288540812230055</v>
      </c>
      <c r="F315" s="100">
        <f t="shared" si="132"/>
        <v>0</v>
      </c>
      <c r="G315" s="100">
        <f t="shared" si="132"/>
        <v>2.2329151080487507E-2</v>
      </c>
      <c r="H315" s="101">
        <f t="shared" si="132"/>
        <v>0</v>
      </c>
      <c r="I315" s="102">
        <f>SUM(B315:H315)</f>
        <v>1</v>
      </c>
      <c r="J315" s="131"/>
      <c r="K315" s="27" t="s">
        <v>100</v>
      </c>
      <c r="L315" s="76">
        <f t="shared" ref="L315:R315" si="133">IF($S314=0,"-",L314/$S314)</f>
        <v>6.5630730597903031E-2</v>
      </c>
      <c r="M315" s="76">
        <f t="shared" si="133"/>
        <v>0.43653987502656366</v>
      </c>
      <c r="N315" s="76">
        <f t="shared" si="133"/>
        <v>0.19671453753546289</v>
      </c>
      <c r="O315" s="76">
        <f t="shared" si="133"/>
        <v>0.2185329396627243</v>
      </c>
      <c r="P315" s="76">
        <f t="shared" si="133"/>
        <v>6.1628886821620876E-2</v>
      </c>
      <c r="Q315" s="76">
        <f t="shared" si="133"/>
        <v>2.095303035572527E-2</v>
      </c>
      <c r="R315" s="77">
        <f t="shared" si="133"/>
        <v>0</v>
      </c>
      <c r="S315" s="78">
        <f>SUM(L315:R315)</f>
        <v>1</v>
      </c>
      <c r="U315" s="36" t="s">
        <v>100</v>
      </c>
      <c r="V315" s="103">
        <f>+V314/$AI314</f>
        <v>4.745605305559332E-2</v>
      </c>
      <c r="W315" s="103">
        <f t="shared" ref="W315:AH315" si="134">+W314/$AI314</f>
        <v>1.6857665736675964E-2</v>
      </c>
      <c r="X315" s="103">
        <f t="shared" si="134"/>
        <v>2.0953030355725266E-2</v>
      </c>
      <c r="Y315" s="103">
        <f t="shared" si="134"/>
        <v>0.43653987502656361</v>
      </c>
      <c r="Z315" s="103">
        <f t="shared" si="134"/>
        <v>0.1899171122720677</v>
      </c>
      <c r="AA315" s="103">
        <f t="shared" si="134"/>
        <v>0.20185485629902969</v>
      </c>
      <c r="AB315" s="103">
        <f t="shared" si="134"/>
        <v>6.1628886821620862E-2</v>
      </c>
      <c r="AC315" s="103">
        <f t="shared" si="134"/>
        <v>2.4792520432723501E-2</v>
      </c>
      <c r="AD315" s="103">
        <f t="shared" si="134"/>
        <v>1.3170118056337395E-3</v>
      </c>
      <c r="AE315" s="103">
        <f t="shared" si="134"/>
        <v>1.2024676562797506E-2</v>
      </c>
      <c r="AF315" s="103">
        <f t="shared" si="134"/>
        <v>0</v>
      </c>
      <c r="AG315" s="103">
        <f t="shared" si="134"/>
        <v>6.7974252633951565E-3</v>
      </c>
      <c r="AH315" s="103">
        <f t="shared" si="134"/>
        <v>4.6534068008970966E-3</v>
      </c>
      <c r="AI315" s="104">
        <f>SUM(V315:AC315)</f>
        <v>0.99999999999999978</v>
      </c>
      <c r="AJ315" s="2" t="str">
        <f t="shared" si="128"/>
        <v/>
      </c>
    </row>
    <row r="316" spans="1:85" ht="15" thickBot="1">
      <c r="A316" s="218"/>
      <c r="B316" s="218"/>
      <c r="C316" s="218"/>
      <c r="D316" s="218"/>
      <c r="E316" s="218"/>
      <c r="F316" s="218"/>
      <c r="G316" s="218"/>
      <c r="H316" s="218"/>
      <c r="I316" s="218"/>
      <c r="K316" s="218"/>
      <c r="L316" s="218"/>
      <c r="M316" s="218"/>
      <c r="N316" s="218"/>
      <c r="O316" s="218"/>
      <c r="P316" s="218"/>
      <c r="Q316" s="218"/>
      <c r="R316" s="218"/>
      <c r="S316" s="218"/>
      <c r="AI316" s="139"/>
      <c r="BA316" s="131"/>
      <c r="BR316" s="131"/>
      <c r="CG316" s="131"/>
    </row>
    <row r="317" spans="1:85" ht="28.5">
      <c r="A317" s="328" t="s">
        <v>36</v>
      </c>
      <c r="B317" s="135" t="s">
        <v>0</v>
      </c>
      <c r="C317" s="135" t="s">
        <v>1</v>
      </c>
      <c r="D317" s="135" t="s">
        <v>2</v>
      </c>
      <c r="E317" s="135" t="s">
        <v>3</v>
      </c>
      <c r="F317" s="135" t="s">
        <v>27</v>
      </c>
      <c r="G317" s="135" t="s">
        <v>4</v>
      </c>
      <c r="H317" s="135" t="s">
        <v>5</v>
      </c>
      <c r="I317" s="136" t="s">
        <v>6</v>
      </c>
      <c r="K317" s="330" t="s">
        <v>36</v>
      </c>
      <c r="L317" s="137" t="s">
        <v>0</v>
      </c>
      <c r="M317" s="137" t="s">
        <v>1</v>
      </c>
      <c r="N317" s="137" t="s">
        <v>2</v>
      </c>
      <c r="O317" s="137" t="s">
        <v>3</v>
      </c>
      <c r="P317" s="137" t="s">
        <v>27</v>
      </c>
      <c r="Q317" s="137" t="s">
        <v>4</v>
      </c>
      <c r="R317" s="137" t="s">
        <v>5</v>
      </c>
      <c r="S317" s="138" t="s">
        <v>6</v>
      </c>
      <c r="U317" s="332" t="s">
        <v>36</v>
      </c>
      <c r="V317" s="190" t="s">
        <v>69</v>
      </c>
      <c r="W317" s="190" t="s">
        <v>70</v>
      </c>
      <c r="X317" s="190" t="s">
        <v>4</v>
      </c>
      <c r="Y317" s="190" t="s">
        <v>1</v>
      </c>
      <c r="Z317" s="190" t="s">
        <v>2</v>
      </c>
      <c r="AA317" s="190" t="s">
        <v>3</v>
      </c>
      <c r="AB317" s="190" t="s">
        <v>52</v>
      </c>
      <c r="AC317" s="190" t="s">
        <v>64</v>
      </c>
      <c r="AD317" s="191" t="s">
        <v>72</v>
      </c>
      <c r="AE317" s="191" t="s">
        <v>79</v>
      </c>
      <c r="AF317" s="191" t="s">
        <v>73</v>
      </c>
      <c r="AG317" s="191" t="s">
        <v>80</v>
      </c>
      <c r="AH317" s="191" t="s">
        <v>81</v>
      </c>
      <c r="AI317" s="192" t="s">
        <v>60</v>
      </c>
      <c r="BA317" s="131"/>
      <c r="BR317" s="131"/>
      <c r="CG317" s="131"/>
    </row>
    <row r="318" spans="1:85" ht="15">
      <c r="A318" s="329" t="s">
        <v>36</v>
      </c>
      <c r="B318" s="294" t="s">
        <v>109</v>
      </c>
      <c r="C318" s="295"/>
      <c r="D318" s="295"/>
      <c r="E318" s="295"/>
      <c r="F318" s="295"/>
      <c r="G318" s="295"/>
      <c r="H318" s="295"/>
      <c r="I318" s="296"/>
      <c r="K318" s="331" t="s">
        <v>36</v>
      </c>
      <c r="L318" s="297" t="s">
        <v>109</v>
      </c>
      <c r="M318" s="298"/>
      <c r="N318" s="298"/>
      <c r="O318" s="298"/>
      <c r="P318" s="298"/>
      <c r="Q318" s="298"/>
      <c r="R318" s="298"/>
      <c r="S318" s="299"/>
      <c r="U318" s="333" t="s">
        <v>36</v>
      </c>
      <c r="V318" s="326" t="s">
        <v>109</v>
      </c>
      <c r="W318" s="326"/>
      <c r="X318" s="326"/>
      <c r="Y318" s="326"/>
      <c r="Z318" s="326"/>
      <c r="AA318" s="326"/>
      <c r="AB318" s="326"/>
      <c r="AC318" s="326"/>
      <c r="AD318" s="326"/>
      <c r="AE318" s="326"/>
      <c r="AF318" s="326"/>
      <c r="AG318" s="326"/>
      <c r="AH318" s="326"/>
      <c r="AI318" s="327"/>
      <c r="BA318" s="131"/>
      <c r="BR318" s="131"/>
      <c r="CG318" s="131"/>
    </row>
    <row r="319" spans="1:85" ht="15">
      <c r="A319" s="141" t="s">
        <v>7</v>
      </c>
      <c r="B319" s="142">
        <v>0</v>
      </c>
      <c r="C319" s="142">
        <v>0</v>
      </c>
      <c r="D319" s="142">
        <v>0</v>
      </c>
      <c r="E319" s="142">
        <v>0</v>
      </c>
      <c r="F319" s="303"/>
      <c r="G319" s="142">
        <v>0</v>
      </c>
      <c r="H319" s="143">
        <v>0</v>
      </c>
      <c r="I319" s="144">
        <f>SUM(B319:H319)</f>
        <v>0</v>
      </c>
      <c r="J319" s="139"/>
      <c r="K319" s="193" t="s">
        <v>7</v>
      </c>
      <c r="L319" s="142">
        <v>0</v>
      </c>
      <c r="M319" s="142">
        <v>0</v>
      </c>
      <c r="N319" s="142">
        <v>0</v>
      </c>
      <c r="O319" s="142">
        <v>0</v>
      </c>
      <c r="P319" s="142">
        <v>0</v>
      </c>
      <c r="Q319" s="142">
        <v>0</v>
      </c>
      <c r="R319" s="194">
        <v>0</v>
      </c>
      <c r="S319" s="195">
        <f>SUM(L319:R319)</f>
        <v>0</v>
      </c>
      <c r="U319" s="196" t="s">
        <v>7</v>
      </c>
      <c r="V319" s="197">
        <v>0</v>
      </c>
      <c r="W319" s="197">
        <v>0</v>
      </c>
      <c r="X319" s="197">
        <v>0</v>
      </c>
      <c r="Y319" s="197">
        <v>0</v>
      </c>
      <c r="Z319" s="197">
        <v>0</v>
      </c>
      <c r="AA319" s="197">
        <v>0</v>
      </c>
      <c r="AB319" s="197">
        <v>0</v>
      </c>
      <c r="AC319" s="198">
        <v>0</v>
      </c>
      <c r="AD319" s="199">
        <v>0</v>
      </c>
      <c r="AE319" s="199">
        <v>0</v>
      </c>
      <c r="AF319" s="199">
        <v>0</v>
      </c>
      <c r="AG319" s="199">
        <v>0</v>
      </c>
      <c r="AH319" s="199">
        <v>0</v>
      </c>
      <c r="AI319" s="200">
        <f>SUM(V319:AC319)</f>
        <v>0</v>
      </c>
      <c r="AJ319" s="131" t="str">
        <f>IF(ABS(S319-AI319)&gt;0.001,S319-AI319,"")</f>
        <v/>
      </c>
      <c r="BA319" s="131"/>
      <c r="BR319" s="131"/>
      <c r="CG319" s="131"/>
    </row>
    <row r="320" spans="1:85" ht="15">
      <c r="A320" s="149" t="s">
        <v>8</v>
      </c>
      <c r="B320" s="150">
        <v>0</v>
      </c>
      <c r="C320" s="150">
        <v>0</v>
      </c>
      <c r="D320" s="150">
        <v>0</v>
      </c>
      <c r="E320" s="150">
        <v>0</v>
      </c>
      <c r="F320" s="304"/>
      <c r="G320" s="150">
        <v>0</v>
      </c>
      <c r="H320" s="151">
        <v>0</v>
      </c>
      <c r="I320" s="152">
        <f t="shared" ref="I320:I339" si="135">SUM(B320:H320)</f>
        <v>0</v>
      </c>
      <c r="J320" s="139"/>
      <c r="K320" s="153" t="s">
        <v>8</v>
      </c>
      <c r="L320" s="154">
        <v>0</v>
      </c>
      <c r="M320" s="154">
        <v>0</v>
      </c>
      <c r="N320" s="154">
        <v>0</v>
      </c>
      <c r="O320" s="154">
        <v>0</v>
      </c>
      <c r="P320" s="154">
        <v>0</v>
      </c>
      <c r="Q320" s="154">
        <v>0</v>
      </c>
      <c r="R320" s="155">
        <v>0</v>
      </c>
      <c r="S320" s="156">
        <f t="shared" ref="S320:S339" si="136">SUM(L320:R320)</f>
        <v>0</v>
      </c>
      <c r="U320" s="201" t="s">
        <v>8</v>
      </c>
      <c r="V320" s="202">
        <v>0</v>
      </c>
      <c r="W320" s="202">
        <v>0</v>
      </c>
      <c r="X320" s="202">
        <v>0</v>
      </c>
      <c r="Y320" s="202">
        <v>0</v>
      </c>
      <c r="Z320" s="202">
        <v>0</v>
      </c>
      <c r="AA320" s="202">
        <v>0</v>
      </c>
      <c r="AB320" s="202">
        <v>0</v>
      </c>
      <c r="AC320" s="203">
        <v>0</v>
      </c>
      <c r="AD320" s="202">
        <v>0</v>
      </c>
      <c r="AE320" s="202">
        <v>0</v>
      </c>
      <c r="AF320" s="202">
        <v>0</v>
      </c>
      <c r="AG320" s="202">
        <v>0</v>
      </c>
      <c r="AH320" s="202">
        <v>0</v>
      </c>
      <c r="AI320" s="204">
        <f t="shared" ref="AI320:AI339" si="137">SUM(V320:AC320)</f>
        <v>0</v>
      </c>
      <c r="AJ320" s="131" t="str">
        <f t="shared" ref="AJ320:AJ341" si="138">IF(ABS(S320-AI320)&gt;0.001,S320-AI320,"")</f>
        <v/>
      </c>
      <c r="BA320" s="131"/>
      <c r="BR320" s="131"/>
      <c r="CG320" s="131"/>
    </row>
    <row r="321" spans="1:85" ht="15">
      <c r="A321" s="157" t="s">
        <v>10</v>
      </c>
      <c r="B321" s="146">
        <v>0</v>
      </c>
      <c r="C321" s="146">
        <v>0</v>
      </c>
      <c r="D321" s="146">
        <v>0</v>
      </c>
      <c r="E321" s="146">
        <v>0</v>
      </c>
      <c r="F321" s="304"/>
      <c r="G321" s="146">
        <v>0</v>
      </c>
      <c r="H321" s="158">
        <v>0</v>
      </c>
      <c r="I321" s="144">
        <f t="shared" si="135"/>
        <v>0</v>
      </c>
      <c r="J321" s="139"/>
      <c r="K321" s="159" t="s">
        <v>10</v>
      </c>
      <c r="L321" s="146">
        <v>0</v>
      </c>
      <c r="M321" s="146">
        <v>0</v>
      </c>
      <c r="N321" s="146">
        <v>0</v>
      </c>
      <c r="O321" s="146">
        <v>0</v>
      </c>
      <c r="P321" s="146">
        <v>0</v>
      </c>
      <c r="Q321" s="146">
        <v>0</v>
      </c>
      <c r="R321" s="147">
        <v>0</v>
      </c>
      <c r="S321" s="148">
        <f t="shared" si="136"/>
        <v>0</v>
      </c>
      <c r="U321" s="205" t="s">
        <v>10</v>
      </c>
      <c r="V321" s="197">
        <v>0</v>
      </c>
      <c r="W321" s="197">
        <v>0</v>
      </c>
      <c r="X321" s="197">
        <v>0</v>
      </c>
      <c r="Y321" s="197">
        <v>0</v>
      </c>
      <c r="Z321" s="197">
        <v>0</v>
      </c>
      <c r="AA321" s="197">
        <v>0</v>
      </c>
      <c r="AB321" s="197">
        <v>0</v>
      </c>
      <c r="AC321" s="198">
        <v>0</v>
      </c>
      <c r="AD321" s="199">
        <v>0</v>
      </c>
      <c r="AE321" s="199">
        <v>0</v>
      </c>
      <c r="AF321" s="199">
        <v>0</v>
      </c>
      <c r="AG321" s="199">
        <v>0</v>
      </c>
      <c r="AH321" s="199">
        <v>0</v>
      </c>
      <c r="AI321" s="200">
        <f t="shared" si="137"/>
        <v>0</v>
      </c>
      <c r="AJ321" s="131" t="str">
        <f t="shared" si="138"/>
        <v/>
      </c>
      <c r="BA321" s="131"/>
      <c r="BR321" s="131"/>
      <c r="CG321" s="131"/>
    </row>
    <row r="322" spans="1:85" ht="15">
      <c r="A322" s="149" t="s">
        <v>53</v>
      </c>
      <c r="B322" s="150">
        <v>0</v>
      </c>
      <c r="C322" s="150">
        <v>0</v>
      </c>
      <c r="D322" s="150">
        <v>0</v>
      </c>
      <c r="E322" s="150">
        <v>0</v>
      </c>
      <c r="F322" s="304"/>
      <c r="G322" s="150">
        <v>0</v>
      </c>
      <c r="H322" s="151">
        <v>0</v>
      </c>
      <c r="I322" s="152">
        <f t="shared" si="135"/>
        <v>0</v>
      </c>
      <c r="J322" s="139"/>
      <c r="K322" s="153" t="s">
        <v>53</v>
      </c>
      <c r="L322" s="154">
        <v>0</v>
      </c>
      <c r="M322" s="154">
        <v>0</v>
      </c>
      <c r="N322" s="154">
        <v>0</v>
      </c>
      <c r="O322" s="154">
        <v>0</v>
      </c>
      <c r="P322" s="154">
        <v>0</v>
      </c>
      <c r="Q322" s="154">
        <v>0</v>
      </c>
      <c r="R322" s="155">
        <v>0</v>
      </c>
      <c r="S322" s="156">
        <f t="shared" si="136"/>
        <v>0</v>
      </c>
      <c r="U322" s="201" t="s">
        <v>53</v>
      </c>
      <c r="V322" s="202">
        <v>0</v>
      </c>
      <c r="W322" s="202">
        <v>0</v>
      </c>
      <c r="X322" s="202">
        <v>0</v>
      </c>
      <c r="Y322" s="202">
        <v>0</v>
      </c>
      <c r="Z322" s="202">
        <v>0</v>
      </c>
      <c r="AA322" s="202">
        <v>0</v>
      </c>
      <c r="AB322" s="202">
        <v>0</v>
      </c>
      <c r="AC322" s="203">
        <v>0</v>
      </c>
      <c r="AD322" s="202">
        <v>0</v>
      </c>
      <c r="AE322" s="202">
        <v>0</v>
      </c>
      <c r="AF322" s="202">
        <v>0</v>
      </c>
      <c r="AG322" s="202">
        <v>0</v>
      </c>
      <c r="AH322" s="202">
        <v>0</v>
      </c>
      <c r="AI322" s="204">
        <f t="shared" si="137"/>
        <v>0</v>
      </c>
      <c r="AJ322" s="131" t="str">
        <f t="shared" si="138"/>
        <v/>
      </c>
      <c r="BA322" s="131"/>
      <c r="BR322" s="131"/>
      <c r="CG322" s="131"/>
    </row>
    <row r="323" spans="1:85" ht="15">
      <c r="A323" s="157" t="s">
        <v>16</v>
      </c>
      <c r="B323" s="146">
        <v>0.53051349562549788</v>
      </c>
      <c r="C323" s="146">
        <v>3.1347133267196226</v>
      </c>
      <c r="D323" s="146">
        <v>3.5816548752558193E-2</v>
      </c>
      <c r="E323" s="146">
        <v>0</v>
      </c>
      <c r="F323" s="304"/>
      <c r="G323" s="146">
        <v>0</v>
      </c>
      <c r="H323" s="158">
        <v>0</v>
      </c>
      <c r="I323" s="144">
        <f t="shared" si="135"/>
        <v>3.7010433710976787</v>
      </c>
      <c r="J323" s="139"/>
      <c r="K323" s="159" t="s">
        <v>16</v>
      </c>
      <c r="L323" s="146">
        <v>0.53051349562549788</v>
      </c>
      <c r="M323" s="146">
        <v>3.1347133267196226</v>
      </c>
      <c r="N323" s="146">
        <v>3.5816548752558193E-2</v>
      </c>
      <c r="O323" s="146">
        <v>0</v>
      </c>
      <c r="P323" s="146">
        <v>0</v>
      </c>
      <c r="Q323" s="146">
        <v>0</v>
      </c>
      <c r="R323" s="147">
        <v>0</v>
      </c>
      <c r="S323" s="148">
        <f t="shared" si="136"/>
        <v>3.7010433710976787</v>
      </c>
      <c r="U323" s="205" t="s">
        <v>16</v>
      </c>
      <c r="V323" s="197">
        <v>0.53051349562549788</v>
      </c>
      <c r="W323" s="197">
        <v>0</v>
      </c>
      <c r="X323" s="197">
        <v>0</v>
      </c>
      <c r="Y323" s="197">
        <v>3.1347133267196226</v>
      </c>
      <c r="Z323" s="197">
        <v>3.5816548752558193E-2</v>
      </c>
      <c r="AA323" s="197">
        <v>0</v>
      </c>
      <c r="AB323" s="197">
        <v>0</v>
      </c>
      <c r="AC323" s="198">
        <v>0</v>
      </c>
      <c r="AD323" s="199">
        <v>0</v>
      </c>
      <c r="AE323" s="199">
        <v>0</v>
      </c>
      <c r="AF323" s="199">
        <v>0</v>
      </c>
      <c r="AG323" s="199">
        <v>0</v>
      </c>
      <c r="AH323" s="199">
        <v>0</v>
      </c>
      <c r="AI323" s="200">
        <f t="shared" si="137"/>
        <v>3.7010433710976787</v>
      </c>
      <c r="AJ323" s="131" t="str">
        <f t="shared" si="138"/>
        <v/>
      </c>
      <c r="BA323" s="131"/>
      <c r="BR323" s="131"/>
      <c r="CG323" s="131"/>
    </row>
    <row r="324" spans="1:85" ht="15">
      <c r="A324" s="149" t="s">
        <v>15</v>
      </c>
      <c r="B324" s="150">
        <v>1.9149520233035187</v>
      </c>
      <c r="C324" s="150">
        <v>0</v>
      </c>
      <c r="D324" s="150">
        <v>0</v>
      </c>
      <c r="E324" s="150">
        <v>0</v>
      </c>
      <c r="F324" s="304"/>
      <c r="G324" s="150">
        <v>0</v>
      </c>
      <c r="H324" s="151">
        <v>0</v>
      </c>
      <c r="I324" s="152">
        <f t="shared" si="135"/>
        <v>1.9149520233035187</v>
      </c>
      <c r="J324" s="139"/>
      <c r="K324" s="153" t="s">
        <v>15</v>
      </c>
      <c r="L324" s="154">
        <v>1.9149520233035187</v>
      </c>
      <c r="M324" s="154">
        <v>0</v>
      </c>
      <c r="N324" s="154">
        <v>0</v>
      </c>
      <c r="O324" s="154">
        <v>0</v>
      </c>
      <c r="P324" s="154">
        <v>0</v>
      </c>
      <c r="Q324" s="154">
        <v>0</v>
      </c>
      <c r="R324" s="155">
        <v>0</v>
      </c>
      <c r="S324" s="156">
        <f t="shared" si="136"/>
        <v>1.9149520233035187</v>
      </c>
      <c r="U324" s="201" t="s">
        <v>54</v>
      </c>
      <c r="V324" s="202">
        <v>1.9149520233035187</v>
      </c>
      <c r="W324" s="202">
        <v>0</v>
      </c>
      <c r="X324" s="202">
        <v>0</v>
      </c>
      <c r="Y324" s="202">
        <v>0</v>
      </c>
      <c r="Z324" s="202">
        <v>0</v>
      </c>
      <c r="AA324" s="202">
        <v>0</v>
      </c>
      <c r="AB324" s="202">
        <v>0</v>
      </c>
      <c r="AC324" s="203">
        <v>0</v>
      </c>
      <c r="AD324" s="202">
        <v>0</v>
      </c>
      <c r="AE324" s="202">
        <v>0</v>
      </c>
      <c r="AF324" s="202">
        <v>0</v>
      </c>
      <c r="AG324" s="202">
        <v>0</v>
      </c>
      <c r="AH324" s="202">
        <v>0</v>
      </c>
      <c r="AI324" s="204">
        <f t="shared" si="137"/>
        <v>1.9149520233035187</v>
      </c>
      <c r="AJ324" s="131" t="str">
        <f t="shared" si="138"/>
        <v/>
      </c>
      <c r="BA324" s="131"/>
      <c r="BR324" s="131"/>
      <c r="CG324" s="131"/>
    </row>
    <row r="325" spans="1:85" ht="15">
      <c r="A325" s="157" t="s">
        <v>55</v>
      </c>
      <c r="B325" s="146">
        <v>0</v>
      </c>
      <c r="C325" s="146">
        <v>0</v>
      </c>
      <c r="D325" s="146">
        <v>0</v>
      </c>
      <c r="E325" s="146">
        <v>1.6675951979497425E-2</v>
      </c>
      <c r="F325" s="304"/>
      <c r="G325" s="146">
        <v>0</v>
      </c>
      <c r="H325" s="158">
        <v>0</v>
      </c>
      <c r="I325" s="144">
        <f t="shared" si="135"/>
        <v>1.6675951979497425E-2</v>
      </c>
      <c r="J325" s="139"/>
      <c r="K325" s="159" t="s">
        <v>55</v>
      </c>
      <c r="L325" s="146">
        <v>0</v>
      </c>
      <c r="M325" s="146">
        <v>0</v>
      </c>
      <c r="N325" s="146">
        <v>0</v>
      </c>
      <c r="O325" s="146">
        <v>1.6675951979497425E-2</v>
      </c>
      <c r="P325" s="146">
        <v>12.175398561723009</v>
      </c>
      <c r="Q325" s="146">
        <v>0</v>
      </c>
      <c r="R325" s="147">
        <v>0</v>
      </c>
      <c r="S325" s="148">
        <f t="shared" si="136"/>
        <v>12.192074513702506</v>
      </c>
      <c r="U325" s="205" t="s">
        <v>55</v>
      </c>
      <c r="V325" s="197">
        <v>0</v>
      </c>
      <c r="W325" s="197">
        <v>0</v>
      </c>
      <c r="X325" s="197">
        <v>0</v>
      </c>
      <c r="Y325" s="197">
        <v>0</v>
      </c>
      <c r="Z325" s="197">
        <v>0</v>
      </c>
      <c r="AA325" s="197">
        <v>2.2927523344863518E-5</v>
      </c>
      <c r="AB325" s="197">
        <v>12.175398561723009</v>
      </c>
      <c r="AC325" s="198">
        <v>1.6653024456152563E-2</v>
      </c>
      <c r="AD325" s="197">
        <v>0</v>
      </c>
      <c r="AE325" s="197">
        <v>0</v>
      </c>
      <c r="AF325" s="197">
        <v>0</v>
      </c>
      <c r="AG325" s="197">
        <v>0</v>
      </c>
      <c r="AH325" s="197">
        <v>1.6653024456152563E-2</v>
      </c>
      <c r="AI325" s="200">
        <f t="shared" si="137"/>
        <v>12.192074513702506</v>
      </c>
      <c r="AJ325" s="131" t="str">
        <f t="shared" si="138"/>
        <v/>
      </c>
      <c r="BA325" s="131"/>
      <c r="BR325" s="131"/>
      <c r="CG325" s="131"/>
    </row>
    <row r="326" spans="1:85" ht="15">
      <c r="A326" s="149" t="s">
        <v>12</v>
      </c>
      <c r="B326" s="150">
        <v>0</v>
      </c>
      <c r="C326" s="150">
        <v>0</v>
      </c>
      <c r="D326" s="150">
        <v>0</v>
      </c>
      <c r="E326" s="150">
        <v>0</v>
      </c>
      <c r="F326" s="304"/>
      <c r="G326" s="150">
        <v>0</v>
      </c>
      <c r="H326" s="151">
        <v>0</v>
      </c>
      <c r="I326" s="152">
        <f t="shared" si="135"/>
        <v>0</v>
      </c>
      <c r="J326" s="139"/>
      <c r="K326" s="153" t="s">
        <v>12</v>
      </c>
      <c r="L326" s="154">
        <v>0</v>
      </c>
      <c r="M326" s="154">
        <v>0</v>
      </c>
      <c r="N326" s="154">
        <v>0</v>
      </c>
      <c r="O326" s="154">
        <v>0</v>
      </c>
      <c r="P326" s="154">
        <v>0.42341588125708363</v>
      </c>
      <c r="Q326" s="154">
        <v>0</v>
      </c>
      <c r="R326" s="155">
        <v>0</v>
      </c>
      <c r="S326" s="156">
        <f t="shared" si="136"/>
        <v>0.42341588125708363</v>
      </c>
      <c r="U326" s="201" t="s">
        <v>12</v>
      </c>
      <c r="V326" s="202">
        <v>0</v>
      </c>
      <c r="W326" s="202">
        <v>0</v>
      </c>
      <c r="X326" s="202">
        <v>0</v>
      </c>
      <c r="Y326" s="202">
        <v>0</v>
      </c>
      <c r="Z326" s="202">
        <v>0</v>
      </c>
      <c r="AA326" s="202">
        <v>0</v>
      </c>
      <c r="AB326" s="202">
        <v>0.42341588125708363</v>
      </c>
      <c r="AC326" s="203">
        <v>0</v>
      </c>
      <c r="AD326" s="202">
        <v>0</v>
      </c>
      <c r="AE326" s="202">
        <v>0</v>
      </c>
      <c r="AF326" s="202">
        <v>0</v>
      </c>
      <c r="AG326" s="202">
        <v>0</v>
      </c>
      <c r="AH326" s="202">
        <v>0</v>
      </c>
      <c r="AI326" s="204">
        <f t="shared" si="137"/>
        <v>0.42341588125708363</v>
      </c>
      <c r="AJ326" s="131" t="str">
        <f t="shared" si="138"/>
        <v/>
      </c>
      <c r="BA326" s="131"/>
      <c r="BR326" s="131"/>
      <c r="CG326" s="131"/>
    </row>
    <row r="327" spans="1:85" ht="15">
      <c r="A327" s="157" t="s">
        <v>56</v>
      </c>
      <c r="B327" s="146">
        <v>0</v>
      </c>
      <c r="C327" s="146">
        <v>0</v>
      </c>
      <c r="D327" s="146">
        <v>0</v>
      </c>
      <c r="E327" s="146">
        <v>0</v>
      </c>
      <c r="F327" s="304"/>
      <c r="G327" s="146">
        <v>0</v>
      </c>
      <c r="H327" s="158">
        <v>0</v>
      </c>
      <c r="I327" s="144">
        <f t="shared" si="135"/>
        <v>0</v>
      </c>
      <c r="J327" s="139"/>
      <c r="K327" s="159" t="s">
        <v>56</v>
      </c>
      <c r="L327" s="146">
        <v>0</v>
      </c>
      <c r="M327" s="146">
        <v>0</v>
      </c>
      <c r="N327" s="146">
        <v>0</v>
      </c>
      <c r="O327" s="146">
        <v>0</v>
      </c>
      <c r="P327" s="146">
        <v>0</v>
      </c>
      <c r="Q327" s="146">
        <v>0</v>
      </c>
      <c r="R327" s="147">
        <v>0</v>
      </c>
      <c r="S327" s="148">
        <f t="shared" si="136"/>
        <v>0</v>
      </c>
      <c r="U327" s="205" t="s">
        <v>56</v>
      </c>
      <c r="V327" s="197">
        <v>0</v>
      </c>
      <c r="W327" s="197">
        <v>0</v>
      </c>
      <c r="X327" s="197">
        <v>0</v>
      </c>
      <c r="Y327" s="197">
        <v>0</v>
      </c>
      <c r="Z327" s="197">
        <v>0</v>
      </c>
      <c r="AA327" s="197">
        <v>0</v>
      </c>
      <c r="AB327" s="197">
        <v>0</v>
      </c>
      <c r="AC327" s="198">
        <v>0</v>
      </c>
      <c r="AD327" s="197">
        <v>0</v>
      </c>
      <c r="AE327" s="197">
        <v>0</v>
      </c>
      <c r="AF327" s="197">
        <v>0</v>
      </c>
      <c r="AG327" s="197">
        <v>0</v>
      </c>
      <c r="AH327" s="197">
        <v>0</v>
      </c>
      <c r="AI327" s="200">
        <f t="shared" si="137"/>
        <v>0</v>
      </c>
      <c r="AJ327" s="131" t="str">
        <f t="shared" si="138"/>
        <v/>
      </c>
      <c r="BA327" s="131"/>
      <c r="BR327" s="131"/>
      <c r="CG327" s="131"/>
    </row>
    <row r="328" spans="1:85" ht="15">
      <c r="A328" s="149" t="s">
        <v>17</v>
      </c>
      <c r="B328" s="150">
        <v>0.62500628303039119</v>
      </c>
      <c r="C328" s="150">
        <v>0</v>
      </c>
      <c r="D328" s="150">
        <v>6.9118341888066768</v>
      </c>
      <c r="E328" s="150">
        <v>0</v>
      </c>
      <c r="F328" s="304"/>
      <c r="G328" s="150">
        <v>0</v>
      </c>
      <c r="H328" s="151">
        <v>0</v>
      </c>
      <c r="I328" s="152">
        <f t="shared" si="135"/>
        <v>7.5368404718370678</v>
      </c>
      <c r="J328" s="139"/>
      <c r="K328" s="153" t="s">
        <v>17</v>
      </c>
      <c r="L328" s="154">
        <v>0.62500628303039119</v>
      </c>
      <c r="M328" s="154">
        <v>0</v>
      </c>
      <c r="N328" s="154">
        <v>6.9118341888066768</v>
      </c>
      <c r="O328" s="154">
        <v>0</v>
      </c>
      <c r="P328" s="154">
        <v>0</v>
      </c>
      <c r="Q328" s="154">
        <v>0</v>
      </c>
      <c r="R328" s="155">
        <v>0</v>
      </c>
      <c r="S328" s="156">
        <f t="shared" si="136"/>
        <v>7.5368404718370678</v>
      </c>
      <c r="U328" s="201" t="s">
        <v>17</v>
      </c>
      <c r="V328" s="202">
        <v>0.62500628303039119</v>
      </c>
      <c r="W328" s="202">
        <v>0</v>
      </c>
      <c r="X328" s="202">
        <v>0</v>
      </c>
      <c r="Y328" s="202">
        <v>0</v>
      </c>
      <c r="Z328" s="202">
        <v>6.9118341888066768</v>
      </c>
      <c r="AA328" s="202">
        <v>0</v>
      </c>
      <c r="AB328" s="202">
        <v>0</v>
      </c>
      <c r="AC328" s="203">
        <v>0</v>
      </c>
      <c r="AD328" s="202">
        <v>0</v>
      </c>
      <c r="AE328" s="202">
        <v>0</v>
      </c>
      <c r="AF328" s="202">
        <v>0</v>
      </c>
      <c r="AG328" s="202">
        <v>0</v>
      </c>
      <c r="AH328" s="202">
        <v>0</v>
      </c>
      <c r="AI328" s="204">
        <f t="shared" si="137"/>
        <v>7.5368404718370678</v>
      </c>
      <c r="AJ328" s="131" t="str">
        <f t="shared" si="138"/>
        <v/>
      </c>
      <c r="BA328" s="131"/>
      <c r="BR328" s="131"/>
      <c r="CG328" s="131"/>
    </row>
    <row r="329" spans="1:85" ht="15">
      <c r="A329" s="157" t="s">
        <v>141</v>
      </c>
      <c r="B329" s="146">
        <v>33.888961231627732</v>
      </c>
      <c r="C329" s="146">
        <v>421.35083000693527</v>
      </c>
      <c r="D329" s="146">
        <v>57.891784370362203</v>
      </c>
      <c r="E329" s="146">
        <v>30.239841122379044</v>
      </c>
      <c r="F329" s="304"/>
      <c r="G329" s="146">
        <v>0</v>
      </c>
      <c r="H329" s="158">
        <v>0</v>
      </c>
      <c r="I329" s="144">
        <f t="shared" si="135"/>
        <v>543.37141673130429</v>
      </c>
      <c r="J329" s="139"/>
      <c r="K329" s="159" t="s">
        <v>141</v>
      </c>
      <c r="L329" s="146">
        <v>33.888961231627732</v>
      </c>
      <c r="M329" s="146">
        <v>421.35083000693527</v>
      </c>
      <c r="N329" s="146">
        <v>57.891784370362203</v>
      </c>
      <c r="O329" s="146">
        <v>30.239841122379044</v>
      </c>
      <c r="P329" s="146">
        <v>2.3859498222940211E-2</v>
      </c>
      <c r="Q329" s="146">
        <v>0</v>
      </c>
      <c r="R329" s="147">
        <v>0</v>
      </c>
      <c r="S329" s="148">
        <f t="shared" si="136"/>
        <v>543.39527622952721</v>
      </c>
      <c r="U329" s="205" t="s">
        <v>141</v>
      </c>
      <c r="V329" s="197">
        <v>33.888961231627732</v>
      </c>
      <c r="W329" s="197">
        <v>0</v>
      </c>
      <c r="X329" s="197">
        <v>0</v>
      </c>
      <c r="Y329" s="197">
        <v>421.35083000693527</v>
      </c>
      <c r="Z329" s="197">
        <v>56.23414910264308</v>
      </c>
      <c r="AA329" s="197">
        <v>1.4013951667621316</v>
      </c>
      <c r="AB329" s="197">
        <v>2.3859498222940211E-2</v>
      </c>
      <c r="AC329" s="198">
        <v>30.496081223336038</v>
      </c>
      <c r="AD329" s="197">
        <v>0</v>
      </c>
      <c r="AE329" s="197">
        <v>0</v>
      </c>
      <c r="AF329" s="197">
        <v>0</v>
      </c>
      <c r="AG329" s="197">
        <v>1.6576352677191231</v>
      </c>
      <c r="AH329" s="197">
        <v>28.838445955616912</v>
      </c>
      <c r="AI329" s="200">
        <f t="shared" si="137"/>
        <v>543.39527622952721</v>
      </c>
      <c r="AJ329" s="131" t="str">
        <f t="shared" si="138"/>
        <v/>
      </c>
      <c r="BA329" s="131"/>
      <c r="BR329" s="131"/>
      <c r="CG329" s="131"/>
    </row>
    <row r="330" spans="1:85" ht="15">
      <c r="A330" s="149" t="s">
        <v>25</v>
      </c>
      <c r="B330" s="150">
        <v>7.4332115443261966</v>
      </c>
      <c r="C330" s="150">
        <v>49.043636686432116</v>
      </c>
      <c r="D330" s="150">
        <v>0.32626117949799627</v>
      </c>
      <c r="E330" s="150">
        <v>251.19066802446039</v>
      </c>
      <c r="F330" s="304"/>
      <c r="G330" s="150">
        <v>11.385247924648999</v>
      </c>
      <c r="H330" s="151">
        <v>0</v>
      </c>
      <c r="I330" s="152">
        <f t="shared" si="135"/>
        <v>319.3790253593657</v>
      </c>
      <c r="J330" s="139"/>
      <c r="K330" s="153" t="s">
        <v>25</v>
      </c>
      <c r="L330" s="154">
        <v>7.4332115443261966</v>
      </c>
      <c r="M330" s="154">
        <v>49.043636686432116</v>
      </c>
      <c r="N330" s="154">
        <v>0.32626117949799627</v>
      </c>
      <c r="O330" s="154">
        <v>251.19066802446039</v>
      </c>
      <c r="P330" s="154">
        <v>0.34848003236200675</v>
      </c>
      <c r="Q330" s="154">
        <v>11.385247924648999</v>
      </c>
      <c r="R330" s="155">
        <v>0</v>
      </c>
      <c r="S330" s="156">
        <f t="shared" si="136"/>
        <v>319.72750539172773</v>
      </c>
      <c r="U330" s="201" t="s">
        <v>25</v>
      </c>
      <c r="V330" s="202">
        <v>2.7229416913944129</v>
      </c>
      <c r="W330" s="202">
        <v>4.7102698529317841</v>
      </c>
      <c r="X330" s="202">
        <v>11.385247924648999</v>
      </c>
      <c r="Y330" s="202">
        <v>49.043636686432116</v>
      </c>
      <c r="Z330" s="202">
        <v>4.1965280415074066E-2</v>
      </c>
      <c r="AA330" s="202">
        <v>250.88367344587797</v>
      </c>
      <c r="AB330" s="202">
        <v>0.34848003236200675</v>
      </c>
      <c r="AC330" s="203">
        <v>0.59129047766534748</v>
      </c>
      <c r="AD330" s="202">
        <v>0</v>
      </c>
      <c r="AE330" s="202">
        <v>0</v>
      </c>
      <c r="AF330" s="202">
        <v>0</v>
      </c>
      <c r="AG330" s="202">
        <v>0.28429589908292219</v>
      </c>
      <c r="AH330" s="202">
        <v>0.30699457858242529</v>
      </c>
      <c r="AI330" s="204">
        <f t="shared" si="137"/>
        <v>319.72750539172773</v>
      </c>
      <c r="AJ330" s="131" t="str">
        <f t="shared" si="138"/>
        <v/>
      </c>
      <c r="BA330" s="131"/>
      <c r="BR330" s="131"/>
      <c r="CG330" s="131"/>
    </row>
    <row r="331" spans="1:85" ht="15">
      <c r="A331" s="157" t="s">
        <v>24</v>
      </c>
      <c r="B331" s="146">
        <v>0.24325082815603788</v>
      </c>
      <c r="C331" s="146">
        <v>2.8438409739185913</v>
      </c>
      <c r="D331" s="146">
        <v>0</v>
      </c>
      <c r="E331" s="146">
        <v>0</v>
      </c>
      <c r="F331" s="304"/>
      <c r="G331" s="146">
        <v>0</v>
      </c>
      <c r="H331" s="158">
        <v>0</v>
      </c>
      <c r="I331" s="144">
        <f t="shared" si="135"/>
        <v>3.087091802074629</v>
      </c>
      <c r="J331" s="139"/>
      <c r="K331" s="159" t="s">
        <v>24</v>
      </c>
      <c r="L331" s="146">
        <v>0.24325082815603788</v>
      </c>
      <c r="M331" s="146">
        <v>2.8438409739185913</v>
      </c>
      <c r="N331" s="146">
        <v>0</v>
      </c>
      <c r="O331" s="146">
        <v>0</v>
      </c>
      <c r="P331" s="146">
        <v>0</v>
      </c>
      <c r="Q331" s="146">
        <v>0</v>
      </c>
      <c r="R331" s="147">
        <v>0</v>
      </c>
      <c r="S331" s="148">
        <f t="shared" si="136"/>
        <v>3.087091802074629</v>
      </c>
      <c r="U331" s="205" t="s">
        <v>24</v>
      </c>
      <c r="V331" s="197">
        <v>0.24325082815603788</v>
      </c>
      <c r="W331" s="197">
        <v>0</v>
      </c>
      <c r="X331" s="197">
        <v>0</v>
      </c>
      <c r="Y331" s="197">
        <v>2.8438409739185913</v>
      </c>
      <c r="Z331" s="197">
        <v>0</v>
      </c>
      <c r="AA331" s="197">
        <v>0</v>
      </c>
      <c r="AB331" s="197">
        <v>0</v>
      </c>
      <c r="AC331" s="198">
        <v>0</v>
      </c>
      <c r="AD331" s="197">
        <v>0</v>
      </c>
      <c r="AE331" s="197">
        <v>0</v>
      </c>
      <c r="AF331" s="197">
        <v>0</v>
      </c>
      <c r="AG331" s="197">
        <v>0</v>
      </c>
      <c r="AH331" s="197">
        <v>0</v>
      </c>
      <c r="AI331" s="200">
        <f t="shared" si="137"/>
        <v>3.087091802074629</v>
      </c>
      <c r="AJ331" s="131" t="str">
        <f t="shared" si="138"/>
        <v/>
      </c>
      <c r="BA331" s="131"/>
      <c r="BR331" s="131"/>
      <c r="CG331" s="131"/>
    </row>
    <row r="332" spans="1:85" ht="15">
      <c r="A332" s="149" t="s">
        <v>57</v>
      </c>
      <c r="B332" s="150">
        <v>0</v>
      </c>
      <c r="C332" s="150">
        <v>0</v>
      </c>
      <c r="D332" s="150">
        <v>0</v>
      </c>
      <c r="E332" s="150">
        <v>0</v>
      </c>
      <c r="F332" s="304"/>
      <c r="G332" s="150">
        <v>0</v>
      </c>
      <c r="H332" s="151">
        <v>0</v>
      </c>
      <c r="I332" s="152">
        <f t="shared" si="135"/>
        <v>0</v>
      </c>
      <c r="J332" s="139"/>
      <c r="K332" s="153" t="s">
        <v>57</v>
      </c>
      <c r="L332" s="154">
        <v>0</v>
      </c>
      <c r="M332" s="154">
        <v>0</v>
      </c>
      <c r="N332" s="154">
        <v>0</v>
      </c>
      <c r="O332" s="154">
        <v>0</v>
      </c>
      <c r="P332" s="154">
        <v>0</v>
      </c>
      <c r="Q332" s="154">
        <v>0</v>
      </c>
      <c r="R332" s="155">
        <v>0</v>
      </c>
      <c r="S332" s="156">
        <f t="shared" si="136"/>
        <v>0</v>
      </c>
      <c r="U332" s="201" t="s">
        <v>57</v>
      </c>
      <c r="V332" s="202">
        <v>0</v>
      </c>
      <c r="W332" s="202">
        <v>0</v>
      </c>
      <c r="X332" s="202">
        <v>0</v>
      </c>
      <c r="Y332" s="202">
        <v>0</v>
      </c>
      <c r="Z332" s="202">
        <v>0</v>
      </c>
      <c r="AA332" s="202">
        <v>0</v>
      </c>
      <c r="AB332" s="202">
        <v>0</v>
      </c>
      <c r="AC332" s="203">
        <v>0</v>
      </c>
      <c r="AD332" s="202">
        <v>0</v>
      </c>
      <c r="AE332" s="202">
        <v>0</v>
      </c>
      <c r="AF332" s="202">
        <v>0</v>
      </c>
      <c r="AG332" s="202">
        <v>0</v>
      </c>
      <c r="AH332" s="202">
        <v>0</v>
      </c>
      <c r="AI332" s="204">
        <f t="shared" si="137"/>
        <v>0</v>
      </c>
      <c r="AJ332" s="131" t="str">
        <f t="shared" si="138"/>
        <v/>
      </c>
      <c r="BA332" s="131"/>
      <c r="BR332" s="131"/>
      <c r="CG332" s="131"/>
    </row>
    <row r="333" spans="1:85" ht="15">
      <c r="A333" s="157" t="s">
        <v>22</v>
      </c>
      <c r="B333" s="146">
        <v>5.0373144134847198E-4</v>
      </c>
      <c r="C333" s="146">
        <v>3.1024975803099668</v>
      </c>
      <c r="D333" s="146">
        <v>0</v>
      </c>
      <c r="E333" s="146">
        <v>0</v>
      </c>
      <c r="F333" s="304"/>
      <c r="G333" s="146">
        <v>0</v>
      </c>
      <c r="H333" s="158">
        <v>0</v>
      </c>
      <c r="I333" s="144">
        <f t="shared" si="135"/>
        <v>3.1030013117513153</v>
      </c>
      <c r="J333" s="139"/>
      <c r="K333" s="159" t="s">
        <v>22</v>
      </c>
      <c r="L333" s="146">
        <v>5.0373144134847198E-4</v>
      </c>
      <c r="M333" s="146">
        <v>3.1024975803099668</v>
      </c>
      <c r="N333" s="146">
        <v>0</v>
      </c>
      <c r="O333" s="146">
        <v>0</v>
      </c>
      <c r="P333" s="146">
        <v>0.70554310804876819</v>
      </c>
      <c r="Q333" s="146">
        <v>0</v>
      </c>
      <c r="R333" s="147">
        <v>0</v>
      </c>
      <c r="S333" s="148">
        <f t="shared" si="136"/>
        <v>3.8085444198000835</v>
      </c>
      <c r="U333" s="205" t="s">
        <v>22</v>
      </c>
      <c r="V333" s="197">
        <v>5.0373144134847198E-4</v>
      </c>
      <c r="W333" s="197">
        <v>0</v>
      </c>
      <c r="X333" s="197">
        <v>0</v>
      </c>
      <c r="Y333" s="197">
        <v>3.1024975803099668</v>
      </c>
      <c r="Z333" s="197">
        <v>0</v>
      </c>
      <c r="AA333" s="197">
        <v>0</v>
      </c>
      <c r="AB333" s="197">
        <v>0.70554310804876819</v>
      </c>
      <c r="AC333" s="198">
        <v>0</v>
      </c>
      <c r="AD333" s="197">
        <v>0</v>
      </c>
      <c r="AE333" s="197">
        <v>0</v>
      </c>
      <c r="AF333" s="197">
        <v>0</v>
      </c>
      <c r="AG333" s="197">
        <v>0</v>
      </c>
      <c r="AH333" s="197">
        <v>0</v>
      </c>
      <c r="AI333" s="200">
        <f t="shared" si="137"/>
        <v>3.8085444198000835</v>
      </c>
      <c r="AJ333" s="131" t="str">
        <f t="shared" si="138"/>
        <v/>
      </c>
      <c r="BA333" s="131"/>
      <c r="BR333" s="131"/>
      <c r="CG333" s="131"/>
    </row>
    <row r="334" spans="1:85" ht="15">
      <c r="A334" s="149" t="s">
        <v>21</v>
      </c>
      <c r="B334" s="150">
        <v>0</v>
      </c>
      <c r="C334" s="150">
        <v>8.1595406518547506E-2</v>
      </c>
      <c r="D334" s="150">
        <v>0</v>
      </c>
      <c r="E334" s="150">
        <v>0</v>
      </c>
      <c r="F334" s="304"/>
      <c r="G334" s="150">
        <v>0</v>
      </c>
      <c r="H334" s="151">
        <v>0</v>
      </c>
      <c r="I334" s="152">
        <f t="shared" si="135"/>
        <v>8.1595406518547506E-2</v>
      </c>
      <c r="J334" s="139"/>
      <c r="K334" s="153" t="s">
        <v>21</v>
      </c>
      <c r="L334" s="154">
        <v>0</v>
      </c>
      <c r="M334" s="154">
        <v>8.1595406518547506E-2</v>
      </c>
      <c r="N334" s="154">
        <v>0</v>
      </c>
      <c r="O334" s="154">
        <v>0</v>
      </c>
      <c r="P334" s="154">
        <v>0</v>
      </c>
      <c r="Q334" s="154">
        <v>0</v>
      </c>
      <c r="R334" s="155">
        <v>0</v>
      </c>
      <c r="S334" s="156">
        <f t="shared" si="136"/>
        <v>8.1595406518547506E-2</v>
      </c>
      <c r="U334" s="201" t="s">
        <v>58</v>
      </c>
      <c r="V334" s="202">
        <v>0</v>
      </c>
      <c r="W334" s="202">
        <v>0</v>
      </c>
      <c r="X334" s="202">
        <v>0</v>
      </c>
      <c r="Y334" s="202">
        <v>8.1595406518547506E-2</v>
      </c>
      <c r="Z334" s="202">
        <v>0</v>
      </c>
      <c r="AA334" s="202">
        <v>0</v>
      </c>
      <c r="AB334" s="202">
        <v>0</v>
      </c>
      <c r="AC334" s="203">
        <v>0</v>
      </c>
      <c r="AD334" s="202">
        <v>0</v>
      </c>
      <c r="AE334" s="202">
        <v>0</v>
      </c>
      <c r="AF334" s="202">
        <v>0</v>
      </c>
      <c r="AG334" s="202">
        <v>0</v>
      </c>
      <c r="AH334" s="202">
        <v>0</v>
      </c>
      <c r="AI334" s="204">
        <f t="shared" si="137"/>
        <v>8.1595406518547506E-2</v>
      </c>
      <c r="AJ334" s="131" t="str">
        <f t="shared" si="138"/>
        <v/>
      </c>
      <c r="BA334" s="131"/>
      <c r="BR334" s="131"/>
      <c r="CG334" s="131"/>
    </row>
    <row r="335" spans="1:85" ht="15">
      <c r="A335" s="160" t="s">
        <v>61</v>
      </c>
      <c r="B335" s="146">
        <v>0.84156234335060154</v>
      </c>
      <c r="C335" s="146">
        <v>0</v>
      </c>
      <c r="D335" s="146">
        <v>0</v>
      </c>
      <c r="E335" s="146">
        <v>0</v>
      </c>
      <c r="F335" s="304"/>
      <c r="G335" s="146">
        <v>0</v>
      </c>
      <c r="H335" s="158">
        <v>0</v>
      </c>
      <c r="I335" s="144">
        <f t="shared" si="135"/>
        <v>0.84156234335060154</v>
      </c>
      <c r="J335" s="139"/>
      <c r="K335" s="161" t="s">
        <v>61</v>
      </c>
      <c r="L335" s="146">
        <v>0.84156234335060154</v>
      </c>
      <c r="M335" s="146">
        <v>0</v>
      </c>
      <c r="N335" s="146">
        <v>0</v>
      </c>
      <c r="O335" s="146">
        <v>0</v>
      </c>
      <c r="P335" s="146">
        <v>0</v>
      </c>
      <c r="Q335" s="146">
        <v>0</v>
      </c>
      <c r="R335" s="147">
        <v>0</v>
      </c>
      <c r="S335" s="148">
        <f t="shared" si="136"/>
        <v>0.84156234335060154</v>
      </c>
      <c r="U335" s="206" t="s">
        <v>59</v>
      </c>
      <c r="V335" s="197">
        <v>0.84156234335060154</v>
      </c>
      <c r="W335" s="197">
        <v>0</v>
      </c>
      <c r="X335" s="197">
        <v>0</v>
      </c>
      <c r="Y335" s="197">
        <v>0</v>
      </c>
      <c r="Z335" s="197">
        <v>0</v>
      </c>
      <c r="AA335" s="197">
        <v>0</v>
      </c>
      <c r="AB335" s="197">
        <v>0</v>
      </c>
      <c r="AC335" s="198">
        <v>0</v>
      </c>
      <c r="AD335" s="199">
        <v>0</v>
      </c>
      <c r="AE335" s="199">
        <v>0</v>
      </c>
      <c r="AF335" s="199">
        <v>0</v>
      </c>
      <c r="AG335" s="199">
        <v>0</v>
      </c>
      <c r="AH335" s="199">
        <v>0</v>
      </c>
      <c r="AI335" s="200">
        <f t="shared" si="137"/>
        <v>0.84156234335060154</v>
      </c>
      <c r="AJ335" s="131" t="str">
        <f t="shared" si="138"/>
        <v/>
      </c>
      <c r="BA335" s="131"/>
      <c r="BR335" s="131"/>
      <c r="CG335" s="131"/>
    </row>
    <row r="336" spans="1:85">
      <c r="A336" s="162" t="s">
        <v>23</v>
      </c>
      <c r="B336" s="163">
        <v>0.84156234335060154</v>
      </c>
      <c r="C336" s="163">
        <v>0</v>
      </c>
      <c r="D336" s="163">
        <v>0</v>
      </c>
      <c r="E336" s="163">
        <v>0</v>
      </c>
      <c r="F336" s="304"/>
      <c r="G336" s="163">
        <v>0</v>
      </c>
      <c r="H336" s="164">
        <v>0</v>
      </c>
      <c r="I336" s="165">
        <f t="shared" si="135"/>
        <v>0.84156234335060154</v>
      </c>
      <c r="J336" s="139"/>
      <c r="K336" s="166" t="s">
        <v>23</v>
      </c>
      <c r="L336" s="167">
        <v>0.84156234335060154</v>
      </c>
      <c r="M336" s="167">
        <v>0</v>
      </c>
      <c r="N336" s="167">
        <v>0</v>
      </c>
      <c r="O336" s="167">
        <v>0</v>
      </c>
      <c r="P336" s="167">
        <v>0</v>
      </c>
      <c r="Q336" s="167">
        <v>0</v>
      </c>
      <c r="R336" s="168">
        <v>0</v>
      </c>
      <c r="S336" s="169">
        <f t="shared" si="136"/>
        <v>0.84156234335060154</v>
      </c>
      <c r="U336" s="207" t="s">
        <v>62</v>
      </c>
      <c r="V336" s="208">
        <v>0.84156234335060154</v>
      </c>
      <c r="W336" s="208">
        <v>0</v>
      </c>
      <c r="X336" s="208">
        <v>0</v>
      </c>
      <c r="Y336" s="208">
        <v>0</v>
      </c>
      <c r="Z336" s="208">
        <v>0</v>
      </c>
      <c r="AA336" s="208">
        <v>0</v>
      </c>
      <c r="AB336" s="208">
        <v>0</v>
      </c>
      <c r="AC336" s="208">
        <v>0</v>
      </c>
      <c r="AD336" s="208">
        <v>0</v>
      </c>
      <c r="AE336" s="208">
        <v>0</v>
      </c>
      <c r="AF336" s="208">
        <v>0</v>
      </c>
      <c r="AG336" s="208">
        <v>0</v>
      </c>
      <c r="AH336" s="92">
        <v>0</v>
      </c>
      <c r="AI336" s="209">
        <f t="shared" si="137"/>
        <v>0.84156234335060154</v>
      </c>
      <c r="AJ336" s="131" t="str">
        <f t="shared" si="138"/>
        <v/>
      </c>
      <c r="BA336" s="131"/>
      <c r="BR336" s="131"/>
      <c r="CG336" s="131"/>
    </row>
    <row r="337" spans="1:85">
      <c r="A337" s="170" t="s">
        <v>19</v>
      </c>
      <c r="B337" s="171">
        <v>0</v>
      </c>
      <c r="C337" s="171">
        <v>0</v>
      </c>
      <c r="D337" s="171">
        <v>0</v>
      </c>
      <c r="E337" s="171">
        <v>0</v>
      </c>
      <c r="F337" s="304"/>
      <c r="G337" s="171">
        <v>0</v>
      </c>
      <c r="H337" s="172">
        <v>0</v>
      </c>
      <c r="I337" s="173">
        <f t="shared" si="135"/>
        <v>0</v>
      </c>
      <c r="J337" s="139"/>
      <c r="K337" s="174" t="s">
        <v>19</v>
      </c>
      <c r="L337" s="171">
        <v>0</v>
      </c>
      <c r="M337" s="171">
        <v>0</v>
      </c>
      <c r="N337" s="171">
        <v>0</v>
      </c>
      <c r="O337" s="171">
        <v>0</v>
      </c>
      <c r="P337" s="171">
        <v>0</v>
      </c>
      <c r="Q337" s="171">
        <v>0</v>
      </c>
      <c r="R337" s="175">
        <v>0</v>
      </c>
      <c r="S337" s="176">
        <f t="shared" si="136"/>
        <v>0</v>
      </c>
      <c r="U337" s="210" t="s">
        <v>19</v>
      </c>
      <c r="V337" s="211">
        <v>0</v>
      </c>
      <c r="W337" s="211">
        <v>0</v>
      </c>
      <c r="X337" s="211">
        <v>0</v>
      </c>
      <c r="Y337" s="211">
        <v>0</v>
      </c>
      <c r="Z337" s="211">
        <v>0</v>
      </c>
      <c r="AA337" s="211">
        <v>0</v>
      </c>
      <c r="AB337" s="211">
        <v>0</v>
      </c>
      <c r="AC337" s="211">
        <v>0</v>
      </c>
      <c r="AD337" s="212">
        <v>0</v>
      </c>
      <c r="AE337" s="212">
        <v>0</v>
      </c>
      <c r="AF337" s="212">
        <v>0</v>
      </c>
      <c r="AG337" s="212">
        <v>0</v>
      </c>
      <c r="AH337" s="212">
        <v>0</v>
      </c>
      <c r="AI337" s="213">
        <f t="shared" si="137"/>
        <v>0</v>
      </c>
      <c r="AJ337" s="131" t="str">
        <f t="shared" si="138"/>
        <v/>
      </c>
      <c r="BA337" s="131"/>
      <c r="BR337" s="131"/>
      <c r="CG337" s="131"/>
    </row>
    <row r="338" spans="1:85">
      <c r="A338" s="162" t="s">
        <v>20</v>
      </c>
      <c r="B338" s="163">
        <v>0</v>
      </c>
      <c r="C338" s="163">
        <v>0</v>
      </c>
      <c r="D338" s="163">
        <v>0</v>
      </c>
      <c r="E338" s="163">
        <v>0</v>
      </c>
      <c r="F338" s="304"/>
      <c r="G338" s="163">
        <v>0</v>
      </c>
      <c r="H338" s="164">
        <v>0</v>
      </c>
      <c r="I338" s="165">
        <f t="shared" si="135"/>
        <v>0</v>
      </c>
      <c r="J338" s="139"/>
      <c r="K338" s="166" t="s">
        <v>20</v>
      </c>
      <c r="L338" s="167">
        <v>0</v>
      </c>
      <c r="M338" s="167">
        <v>0</v>
      </c>
      <c r="N338" s="167">
        <v>0</v>
      </c>
      <c r="O338" s="167">
        <v>0</v>
      </c>
      <c r="P338" s="167">
        <v>0</v>
      </c>
      <c r="Q338" s="167">
        <v>0</v>
      </c>
      <c r="R338" s="168">
        <v>0</v>
      </c>
      <c r="S338" s="169">
        <f t="shared" si="136"/>
        <v>0</v>
      </c>
      <c r="U338" s="207" t="s">
        <v>20</v>
      </c>
      <c r="V338" s="208">
        <v>0</v>
      </c>
      <c r="W338" s="208">
        <v>0</v>
      </c>
      <c r="X338" s="208">
        <v>0</v>
      </c>
      <c r="Y338" s="208">
        <v>0</v>
      </c>
      <c r="Z338" s="208">
        <v>0</v>
      </c>
      <c r="AA338" s="208">
        <v>0</v>
      </c>
      <c r="AB338" s="208">
        <v>0</v>
      </c>
      <c r="AC338" s="208">
        <v>0</v>
      </c>
      <c r="AD338" s="208">
        <v>0</v>
      </c>
      <c r="AE338" s="208">
        <v>0</v>
      </c>
      <c r="AF338" s="208">
        <v>0</v>
      </c>
      <c r="AG338" s="208">
        <v>0</v>
      </c>
      <c r="AH338" s="92">
        <v>0</v>
      </c>
      <c r="AI338" s="209">
        <f t="shared" si="137"/>
        <v>0</v>
      </c>
      <c r="AJ338" s="131" t="str">
        <f t="shared" si="138"/>
        <v/>
      </c>
      <c r="BA338" s="131"/>
      <c r="BR338" s="131"/>
      <c r="CG338" s="131"/>
    </row>
    <row r="339" spans="1:85" ht="15" thickBot="1">
      <c r="A339" s="177" t="s">
        <v>11</v>
      </c>
      <c r="B339" s="178">
        <v>0</v>
      </c>
      <c r="C339" s="178">
        <v>0</v>
      </c>
      <c r="D339" s="178">
        <v>0</v>
      </c>
      <c r="E339" s="178">
        <v>0</v>
      </c>
      <c r="F339" s="305"/>
      <c r="G339" s="178">
        <v>0</v>
      </c>
      <c r="H339" s="179">
        <v>0</v>
      </c>
      <c r="I339" s="180">
        <f t="shared" si="135"/>
        <v>0</v>
      </c>
      <c r="J339" s="139"/>
      <c r="K339" s="181" t="s">
        <v>11</v>
      </c>
      <c r="L339" s="178">
        <v>0</v>
      </c>
      <c r="M339" s="178">
        <v>0</v>
      </c>
      <c r="N339" s="178">
        <v>0</v>
      </c>
      <c r="O339" s="178">
        <v>0</v>
      </c>
      <c r="P339" s="178">
        <v>0</v>
      </c>
      <c r="Q339" s="178">
        <v>0</v>
      </c>
      <c r="R339" s="182">
        <v>0</v>
      </c>
      <c r="S339" s="183">
        <f t="shared" si="136"/>
        <v>0</v>
      </c>
      <c r="U339" s="210" t="s">
        <v>11</v>
      </c>
      <c r="V339" s="211">
        <v>0</v>
      </c>
      <c r="W339" s="211">
        <v>0</v>
      </c>
      <c r="X339" s="211">
        <v>0</v>
      </c>
      <c r="Y339" s="211">
        <v>0</v>
      </c>
      <c r="Z339" s="211">
        <v>0</v>
      </c>
      <c r="AA339" s="211">
        <v>0</v>
      </c>
      <c r="AB339" s="211">
        <v>0</v>
      </c>
      <c r="AC339" s="211">
        <v>0</v>
      </c>
      <c r="AD339" s="212">
        <v>0</v>
      </c>
      <c r="AE339" s="212">
        <v>0</v>
      </c>
      <c r="AF339" s="212">
        <v>0</v>
      </c>
      <c r="AG339" s="212">
        <v>0</v>
      </c>
      <c r="AH339" s="212">
        <v>0</v>
      </c>
      <c r="AI339" s="213">
        <f t="shared" si="137"/>
        <v>0</v>
      </c>
      <c r="AJ339" s="131" t="str">
        <f t="shared" si="138"/>
        <v/>
      </c>
      <c r="BA339" s="131"/>
      <c r="BR339" s="131"/>
      <c r="CG339" s="131"/>
    </row>
    <row r="340" spans="1:85" ht="15">
      <c r="A340" s="184" t="s">
        <v>26</v>
      </c>
      <c r="B340" s="185">
        <f>SUM(B319:B335)</f>
        <v>45.477961480861325</v>
      </c>
      <c r="C340" s="185">
        <f t="shared" ref="C340:I340" si="139">SUM(C319:C335)</f>
        <v>479.55711398083412</v>
      </c>
      <c r="D340" s="185">
        <f t="shared" si="139"/>
        <v>65.165696287419422</v>
      </c>
      <c r="E340" s="185">
        <f t="shared" si="139"/>
        <v>281.44718509881892</v>
      </c>
      <c r="F340" s="185">
        <f t="shared" si="139"/>
        <v>0</v>
      </c>
      <c r="G340" s="185">
        <f t="shared" si="139"/>
        <v>11.385247924648999</v>
      </c>
      <c r="H340" s="187">
        <f t="shared" si="139"/>
        <v>0</v>
      </c>
      <c r="I340" s="144">
        <f t="shared" si="139"/>
        <v>883.03320477258274</v>
      </c>
      <c r="J340" s="139"/>
      <c r="K340" s="186" t="s">
        <v>26</v>
      </c>
      <c r="L340" s="185">
        <f>SUM(L319:L335)</f>
        <v>45.477961480861325</v>
      </c>
      <c r="M340" s="185">
        <f t="shared" ref="M340:S340" si="140">SUM(M319:M335)</f>
        <v>479.55711398083412</v>
      </c>
      <c r="N340" s="185">
        <f t="shared" si="140"/>
        <v>65.165696287419422</v>
      </c>
      <c r="O340" s="185">
        <f t="shared" si="140"/>
        <v>281.44718509881892</v>
      </c>
      <c r="P340" s="185">
        <f t="shared" si="140"/>
        <v>13.676697081613808</v>
      </c>
      <c r="Q340" s="185">
        <f t="shared" si="140"/>
        <v>11.385247924648999</v>
      </c>
      <c r="R340" s="187">
        <f t="shared" si="140"/>
        <v>0</v>
      </c>
      <c r="S340" s="188">
        <f t="shared" si="140"/>
        <v>896.70990185419669</v>
      </c>
      <c r="T340" s="131" t="str">
        <f>IF(ABS(S340-AI340)&gt;0.01,S340-AI340,"")</f>
        <v/>
      </c>
      <c r="U340" s="214" t="s">
        <v>60</v>
      </c>
      <c r="V340" s="215">
        <f>SUM(V319:V335)</f>
        <v>40.767691627929537</v>
      </c>
      <c r="W340" s="215">
        <f t="shared" ref="W340:AH340" si="141">SUM(W319:W335)</f>
        <v>4.7102698529317841</v>
      </c>
      <c r="X340" s="215">
        <f t="shared" si="141"/>
        <v>11.385247924648999</v>
      </c>
      <c r="Y340" s="215">
        <f t="shared" si="141"/>
        <v>479.55711398083412</v>
      </c>
      <c r="Z340" s="215">
        <f t="shared" si="141"/>
        <v>63.223765120617394</v>
      </c>
      <c r="AA340" s="215">
        <f t="shared" si="141"/>
        <v>252.28509154016345</v>
      </c>
      <c r="AB340" s="215">
        <f t="shared" si="141"/>
        <v>13.676697081613808</v>
      </c>
      <c r="AC340" s="215">
        <f t="shared" si="141"/>
        <v>31.104024725457538</v>
      </c>
      <c r="AD340" s="216">
        <f t="shared" si="141"/>
        <v>0</v>
      </c>
      <c r="AE340" s="216">
        <f t="shared" si="141"/>
        <v>0</v>
      </c>
      <c r="AF340" s="216">
        <f t="shared" si="141"/>
        <v>0</v>
      </c>
      <c r="AG340" s="216">
        <f t="shared" si="141"/>
        <v>1.9419311668020454</v>
      </c>
      <c r="AH340" s="216">
        <f t="shared" si="141"/>
        <v>29.162093558655492</v>
      </c>
      <c r="AI340" s="217">
        <f>SUM(V340:AC340)</f>
        <v>896.70990185419657</v>
      </c>
      <c r="AJ340" s="131" t="str">
        <f t="shared" si="138"/>
        <v/>
      </c>
      <c r="BA340" s="131"/>
      <c r="BR340" s="131"/>
      <c r="CG340" s="131"/>
    </row>
    <row r="341" spans="1:85" s="2" customFormat="1" ht="15" thickBot="1">
      <c r="A341" s="15" t="s">
        <v>100</v>
      </c>
      <c r="B341" s="100">
        <f>IF($I340=0,"-",B340/$I340)</f>
        <v>5.1501983430593375E-2</v>
      </c>
      <c r="C341" s="100">
        <f t="shared" ref="C341:H341" si="142">IF($I340=0,"-",C340/$I340)</f>
        <v>0.54307936710527183</v>
      </c>
      <c r="D341" s="100">
        <f t="shared" si="142"/>
        <v>7.379756042605698E-2</v>
      </c>
      <c r="E341" s="100">
        <f t="shared" si="142"/>
        <v>0.31872774837646461</v>
      </c>
      <c r="F341" s="100">
        <f t="shared" si="142"/>
        <v>0</v>
      </c>
      <c r="G341" s="100">
        <f t="shared" si="142"/>
        <v>1.2893340661613248E-2</v>
      </c>
      <c r="H341" s="101">
        <f t="shared" si="142"/>
        <v>0</v>
      </c>
      <c r="I341" s="102">
        <f>SUM(B341:H341)</f>
        <v>1</v>
      </c>
      <c r="J341" s="131"/>
      <c r="K341" s="27" t="s">
        <v>100</v>
      </c>
      <c r="L341" s="76">
        <f t="shared" ref="L341:R341" si="143">IF($S340=0,"-",L340/$S340)</f>
        <v>5.0716470719039695E-2</v>
      </c>
      <c r="M341" s="76">
        <f t="shared" si="143"/>
        <v>0.53479627356541581</v>
      </c>
      <c r="N341" s="76">
        <f t="shared" si="143"/>
        <v>7.2671993643285582E-2</v>
      </c>
      <c r="O341" s="76">
        <f t="shared" si="143"/>
        <v>0.31386648515517529</v>
      </c>
      <c r="P341" s="76">
        <f t="shared" si="143"/>
        <v>1.5252086603854201E-2</v>
      </c>
      <c r="Q341" s="76">
        <f t="shared" si="143"/>
        <v>1.2696690313229326E-2</v>
      </c>
      <c r="R341" s="77">
        <f t="shared" si="143"/>
        <v>0</v>
      </c>
      <c r="S341" s="78">
        <f>SUM(L341:R341)</f>
        <v>0.99999999999999989</v>
      </c>
      <c r="U341" s="36" t="s">
        <v>100</v>
      </c>
      <c r="V341" s="103">
        <f>+V340/$AI340</f>
        <v>4.5463634943286584E-2</v>
      </c>
      <c r="W341" s="103">
        <f t="shared" ref="W341:AH341" si="144">+W340/$AI340</f>
        <v>5.2528357757531102E-3</v>
      </c>
      <c r="X341" s="103">
        <f t="shared" si="144"/>
        <v>1.2696690313229328E-2</v>
      </c>
      <c r="Y341" s="103">
        <f t="shared" si="144"/>
        <v>0.53479627356541581</v>
      </c>
      <c r="Z341" s="103">
        <f t="shared" si="144"/>
        <v>7.0506375573510138E-2</v>
      </c>
      <c r="AA341" s="103">
        <f t="shared" si="144"/>
        <v>0.28134527233221579</v>
      </c>
      <c r="AB341" s="103">
        <f t="shared" si="144"/>
        <v>1.5252086603854203E-2</v>
      </c>
      <c r="AC341" s="103">
        <f t="shared" si="144"/>
        <v>3.4686830892735027E-2</v>
      </c>
      <c r="AD341" s="103">
        <f t="shared" si="144"/>
        <v>0</v>
      </c>
      <c r="AE341" s="103">
        <f t="shared" si="144"/>
        <v>0</v>
      </c>
      <c r="AF341" s="103">
        <f t="shared" si="144"/>
        <v>0</v>
      </c>
      <c r="AG341" s="103">
        <f t="shared" si="144"/>
        <v>2.1656180697754799E-3</v>
      </c>
      <c r="AH341" s="103">
        <f t="shared" si="144"/>
        <v>3.2521212822959542E-2</v>
      </c>
      <c r="AI341" s="104">
        <f>SUM(V341:AC341)</f>
        <v>1</v>
      </c>
      <c r="AJ341" s="2" t="str">
        <f t="shared" si="138"/>
        <v/>
      </c>
    </row>
    <row r="342" spans="1:85" ht="15" thickBot="1">
      <c r="A342" s="218"/>
      <c r="B342" s="218"/>
      <c r="C342" s="218"/>
      <c r="D342" s="218"/>
      <c r="E342" s="218"/>
      <c r="F342" s="218"/>
      <c r="G342" s="218"/>
      <c r="H342" s="218"/>
      <c r="I342" s="218"/>
      <c r="K342" s="218"/>
      <c r="L342" s="218"/>
      <c r="M342" s="218"/>
      <c r="N342" s="218"/>
      <c r="O342" s="218"/>
      <c r="P342" s="218"/>
      <c r="Q342" s="218"/>
      <c r="R342" s="218"/>
      <c r="S342" s="218"/>
      <c r="AI342" s="139"/>
      <c r="BA342" s="131"/>
      <c r="BR342" s="131"/>
      <c r="CG342" s="131"/>
    </row>
    <row r="343" spans="1:85" ht="28.5">
      <c r="A343" s="328" t="s">
        <v>37</v>
      </c>
      <c r="B343" s="135" t="s">
        <v>0</v>
      </c>
      <c r="C343" s="135" t="s">
        <v>1</v>
      </c>
      <c r="D343" s="135" t="s">
        <v>2</v>
      </c>
      <c r="E343" s="135" t="s">
        <v>3</v>
      </c>
      <c r="F343" s="135" t="s">
        <v>27</v>
      </c>
      <c r="G343" s="135" t="s">
        <v>4</v>
      </c>
      <c r="H343" s="135" t="s">
        <v>5</v>
      </c>
      <c r="I343" s="136" t="s">
        <v>6</v>
      </c>
      <c r="K343" s="330" t="s">
        <v>37</v>
      </c>
      <c r="L343" s="137" t="s">
        <v>0</v>
      </c>
      <c r="M343" s="137" t="s">
        <v>1</v>
      </c>
      <c r="N343" s="137" t="s">
        <v>2</v>
      </c>
      <c r="O343" s="137" t="s">
        <v>3</v>
      </c>
      <c r="P343" s="137" t="s">
        <v>27</v>
      </c>
      <c r="Q343" s="137" t="s">
        <v>4</v>
      </c>
      <c r="R343" s="137" t="s">
        <v>5</v>
      </c>
      <c r="S343" s="138" t="s">
        <v>6</v>
      </c>
      <c r="U343" s="332" t="s">
        <v>37</v>
      </c>
      <c r="V343" s="190" t="s">
        <v>69</v>
      </c>
      <c r="W343" s="190" t="s">
        <v>70</v>
      </c>
      <c r="X343" s="190" t="s">
        <v>4</v>
      </c>
      <c r="Y343" s="190" t="s">
        <v>1</v>
      </c>
      <c r="Z343" s="190" t="s">
        <v>2</v>
      </c>
      <c r="AA343" s="190" t="s">
        <v>3</v>
      </c>
      <c r="AB343" s="190" t="s">
        <v>52</v>
      </c>
      <c r="AC343" s="190" t="s">
        <v>64</v>
      </c>
      <c r="AD343" s="191" t="s">
        <v>72</v>
      </c>
      <c r="AE343" s="191" t="s">
        <v>79</v>
      </c>
      <c r="AF343" s="191" t="s">
        <v>73</v>
      </c>
      <c r="AG343" s="191" t="s">
        <v>80</v>
      </c>
      <c r="AH343" s="191" t="s">
        <v>81</v>
      </c>
      <c r="AI343" s="192" t="s">
        <v>60</v>
      </c>
      <c r="BA343" s="131"/>
      <c r="BR343" s="131"/>
      <c r="CG343" s="131"/>
    </row>
    <row r="344" spans="1:85" ht="15">
      <c r="A344" s="329" t="s">
        <v>37</v>
      </c>
      <c r="B344" s="294" t="s">
        <v>109</v>
      </c>
      <c r="C344" s="295"/>
      <c r="D344" s="295"/>
      <c r="E344" s="295"/>
      <c r="F344" s="295"/>
      <c r="G344" s="295"/>
      <c r="H344" s="295"/>
      <c r="I344" s="296"/>
      <c r="K344" s="331" t="s">
        <v>37</v>
      </c>
      <c r="L344" s="297" t="s">
        <v>109</v>
      </c>
      <c r="M344" s="298"/>
      <c r="N344" s="298"/>
      <c r="O344" s="298"/>
      <c r="P344" s="298"/>
      <c r="Q344" s="298"/>
      <c r="R344" s="298"/>
      <c r="S344" s="299"/>
      <c r="U344" s="333" t="s">
        <v>37</v>
      </c>
      <c r="V344" s="326" t="s">
        <v>109</v>
      </c>
      <c r="W344" s="326"/>
      <c r="X344" s="326"/>
      <c r="Y344" s="326"/>
      <c r="Z344" s="326"/>
      <c r="AA344" s="326"/>
      <c r="AB344" s="326"/>
      <c r="AC344" s="326"/>
      <c r="AD344" s="326"/>
      <c r="AE344" s="326"/>
      <c r="AF344" s="326"/>
      <c r="AG344" s="326"/>
      <c r="AH344" s="326"/>
      <c r="AI344" s="327"/>
      <c r="BA344" s="131"/>
      <c r="BR344" s="131"/>
      <c r="CG344" s="131"/>
    </row>
    <row r="345" spans="1:85" ht="15">
      <c r="A345" s="141" t="s">
        <v>7</v>
      </c>
      <c r="B345" s="142">
        <v>0</v>
      </c>
      <c r="C345" s="142">
        <v>0</v>
      </c>
      <c r="D345" s="142">
        <v>0</v>
      </c>
      <c r="E345" s="142">
        <v>0</v>
      </c>
      <c r="F345" s="303"/>
      <c r="G345" s="142">
        <v>0</v>
      </c>
      <c r="H345" s="143">
        <v>0</v>
      </c>
      <c r="I345" s="144">
        <f>SUM(B345:H345)</f>
        <v>0</v>
      </c>
      <c r="J345" s="139"/>
      <c r="K345" s="193" t="s">
        <v>7</v>
      </c>
      <c r="L345" s="142">
        <v>0</v>
      </c>
      <c r="M345" s="142">
        <v>0</v>
      </c>
      <c r="N345" s="142">
        <v>0</v>
      </c>
      <c r="O345" s="142">
        <v>0</v>
      </c>
      <c r="P345" s="142">
        <v>0</v>
      </c>
      <c r="Q345" s="142">
        <v>0</v>
      </c>
      <c r="R345" s="194">
        <v>0</v>
      </c>
      <c r="S345" s="195">
        <f>SUM(L345:R345)</f>
        <v>0</v>
      </c>
      <c r="U345" s="196" t="s">
        <v>7</v>
      </c>
      <c r="V345" s="197">
        <v>0</v>
      </c>
      <c r="W345" s="197">
        <v>0</v>
      </c>
      <c r="X345" s="197">
        <v>0</v>
      </c>
      <c r="Y345" s="197">
        <v>0</v>
      </c>
      <c r="Z345" s="197">
        <v>0</v>
      </c>
      <c r="AA345" s="197">
        <v>0</v>
      </c>
      <c r="AB345" s="197">
        <v>0</v>
      </c>
      <c r="AC345" s="198">
        <v>0</v>
      </c>
      <c r="AD345" s="199">
        <v>0</v>
      </c>
      <c r="AE345" s="199">
        <v>0</v>
      </c>
      <c r="AF345" s="199">
        <v>0</v>
      </c>
      <c r="AG345" s="199">
        <v>0</v>
      </c>
      <c r="AH345" s="199">
        <v>0</v>
      </c>
      <c r="AI345" s="200">
        <f>SUM(V345:AC345)</f>
        <v>0</v>
      </c>
      <c r="AJ345" s="131" t="str">
        <f>IF(ABS(S345-AI345)&gt;0.001,S345-AI345,"")</f>
        <v/>
      </c>
      <c r="BA345" s="131"/>
      <c r="BR345" s="131"/>
      <c r="CG345" s="131"/>
    </row>
    <row r="346" spans="1:85" ht="15">
      <c r="A346" s="149" t="s">
        <v>8</v>
      </c>
      <c r="B346" s="150">
        <v>0</v>
      </c>
      <c r="C346" s="150">
        <v>0</v>
      </c>
      <c r="D346" s="150">
        <v>0</v>
      </c>
      <c r="E346" s="150">
        <v>0</v>
      </c>
      <c r="F346" s="304"/>
      <c r="G346" s="150">
        <v>0</v>
      </c>
      <c r="H346" s="151">
        <v>0</v>
      </c>
      <c r="I346" s="152">
        <f t="shared" ref="I346:I365" si="145">SUM(B346:H346)</f>
        <v>0</v>
      </c>
      <c r="J346" s="139"/>
      <c r="K346" s="153" t="s">
        <v>8</v>
      </c>
      <c r="L346" s="154">
        <v>0</v>
      </c>
      <c r="M346" s="154">
        <v>0</v>
      </c>
      <c r="N346" s="154">
        <v>0</v>
      </c>
      <c r="O346" s="154">
        <v>0</v>
      </c>
      <c r="P346" s="154">
        <v>0</v>
      </c>
      <c r="Q346" s="154">
        <v>0</v>
      </c>
      <c r="R346" s="155">
        <v>0</v>
      </c>
      <c r="S346" s="156">
        <f t="shared" ref="S346:S365" si="146">SUM(L346:R346)</f>
        <v>0</v>
      </c>
      <c r="U346" s="201" t="s">
        <v>8</v>
      </c>
      <c r="V346" s="202">
        <v>0</v>
      </c>
      <c r="W346" s="202">
        <v>0</v>
      </c>
      <c r="X346" s="202">
        <v>0</v>
      </c>
      <c r="Y346" s="202">
        <v>0</v>
      </c>
      <c r="Z346" s="202">
        <v>0</v>
      </c>
      <c r="AA346" s="202">
        <v>0</v>
      </c>
      <c r="AB346" s="202">
        <v>0</v>
      </c>
      <c r="AC346" s="203">
        <v>0</v>
      </c>
      <c r="AD346" s="202">
        <v>0</v>
      </c>
      <c r="AE346" s="202">
        <v>0</v>
      </c>
      <c r="AF346" s="202">
        <v>0</v>
      </c>
      <c r="AG346" s="202">
        <v>0</v>
      </c>
      <c r="AH346" s="202">
        <v>0</v>
      </c>
      <c r="AI346" s="204">
        <f t="shared" ref="AI346:AI365" si="147">SUM(V346:AC346)</f>
        <v>0</v>
      </c>
      <c r="AJ346" s="131" t="str">
        <f t="shared" ref="AJ346:AJ367" si="148">IF(ABS(S346-AI346)&gt;0.001,S346-AI346,"")</f>
        <v/>
      </c>
      <c r="BA346" s="131"/>
      <c r="BR346" s="131"/>
      <c r="CG346" s="131"/>
    </row>
    <row r="347" spans="1:85" ht="15">
      <c r="A347" s="157" t="s">
        <v>10</v>
      </c>
      <c r="B347" s="146">
        <v>0</v>
      </c>
      <c r="C347" s="146">
        <v>0</v>
      </c>
      <c r="D347" s="146">
        <v>0</v>
      </c>
      <c r="E347" s="146">
        <v>0</v>
      </c>
      <c r="F347" s="304"/>
      <c r="G347" s="146">
        <v>0</v>
      </c>
      <c r="H347" s="158">
        <v>0</v>
      </c>
      <c r="I347" s="144">
        <f t="shared" si="145"/>
        <v>0</v>
      </c>
      <c r="J347" s="139"/>
      <c r="K347" s="159" t="s">
        <v>10</v>
      </c>
      <c r="L347" s="146">
        <v>0</v>
      </c>
      <c r="M347" s="146">
        <v>0</v>
      </c>
      <c r="N347" s="146">
        <v>0</v>
      </c>
      <c r="O347" s="146">
        <v>0</v>
      </c>
      <c r="P347" s="146">
        <v>0</v>
      </c>
      <c r="Q347" s="146">
        <v>0</v>
      </c>
      <c r="R347" s="147">
        <v>0</v>
      </c>
      <c r="S347" s="148">
        <f t="shared" si="146"/>
        <v>0</v>
      </c>
      <c r="U347" s="205" t="s">
        <v>10</v>
      </c>
      <c r="V347" s="197">
        <v>0</v>
      </c>
      <c r="W347" s="197">
        <v>0</v>
      </c>
      <c r="X347" s="197">
        <v>0</v>
      </c>
      <c r="Y347" s="197">
        <v>0</v>
      </c>
      <c r="Z347" s="197">
        <v>0</v>
      </c>
      <c r="AA347" s="197">
        <v>0</v>
      </c>
      <c r="AB347" s="197">
        <v>0</v>
      </c>
      <c r="AC347" s="198">
        <v>0</v>
      </c>
      <c r="AD347" s="199">
        <v>0</v>
      </c>
      <c r="AE347" s="199">
        <v>0</v>
      </c>
      <c r="AF347" s="199">
        <v>0</v>
      </c>
      <c r="AG347" s="199">
        <v>0</v>
      </c>
      <c r="AH347" s="199">
        <v>0</v>
      </c>
      <c r="AI347" s="200">
        <f t="shared" si="147"/>
        <v>0</v>
      </c>
      <c r="AJ347" s="131" t="str">
        <f t="shared" si="148"/>
        <v/>
      </c>
      <c r="BA347" s="131"/>
      <c r="BR347" s="131"/>
      <c r="CG347" s="131"/>
    </row>
    <row r="348" spans="1:85" ht="15">
      <c r="A348" s="149" t="s">
        <v>53</v>
      </c>
      <c r="B348" s="150">
        <v>0</v>
      </c>
      <c r="C348" s="150">
        <v>0</v>
      </c>
      <c r="D348" s="150">
        <v>0</v>
      </c>
      <c r="E348" s="150">
        <v>0</v>
      </c>
      <c r="F348" s="304"/>
      <c r="G348" s="150">
        <v>0</v>
      </c>
      <c r="H348" s="151">
        <v>0</v>
      </c>
      <c r="I348" s="152">
        <f t="shared" si="145"/>
        <v>0</v>
      </c>
      <c r="J348" s="139"/>
      <c r="K348" s="153" t="s">
        <v>53</v>
      </c>
      <c r="L348" s="154">
        <v>0</v>
      </c>
      <c r="M348" s="154">
        <v>0</v>
      </c>
      <c r="N348" s="154">
        <v>0</v>
      </c>
      <c r="O348" s="154">
        <v>0</v>
      </c>
      <c r="P348" s="154">
        <v>0</v>
      </c>
      <c r="Q348" s="154">
        <v>0</v>
      </c>
      <c r="R348" s="155">
        <v>0</v>
      </c>
      <c r="S348" s="156">
        <f t="shared" si="146"/>
        <v>0</v>
      </c>
      <c r="U348" s="201" t="s">
        <v>53</v>
      </c>
      <c r="V348" s="202">
        <v>0</v>
      </c>
      <c r="W348" s="202">
        <v>0</v>
      </c>
      <c r="X348" s="202">
        <v>0</v>
      </c>
      <c r="Y348" s="202">
        <v>0</v>
      </c>
      <c r="Z348" s="202">
        <v>0</v>
      </c>
      <c r="AA348" s="202">
        <v>0</v>
      </c>
      <c r="AB348" s="202">
        <v>0</v>
      </c>
      <c r="AC348" s="203">
        <v>0</v>
      </c>
      <c r="AD348" s="202">
        <v>0</v>
      </c>
      <c r="AE348" s="202">
        <v>0</v>
      </c>
      <c r="AF348" s="202">
        <v>0</v>
      </c>
      <c r="AG348" s="202">
        <v>0</v>
      </c>
      <c r="AH348" s="202">
        <v>0</v>
      </c>
      <c r="AI348" s="204">
        <f t="shared" si="147"/>
        <v>0</v>
      </c>
      <c r="AJ348" s="131" t="str">
        <f t="shared" si="148"/>
        <v/>
      </c>
      <c r="BA348" s="131"/>
      <c r="BR348" s="131"/>
      <c r="CG348" s="131"/>
    </row>
    <row r="349" spans="1:85" ht="15">
      <c r="A349" s="157" t="s">
        <v>16</v>
      </c>
      <c r="B349" s="146">
        <v>7.6681516805673349</v>
      </c>
      <c r="C349" s="146">
        <v>0</v>
      </c>
      <c r="D349" s="146">
        <v>0.92017820166807873</v>
      </c>
      <c r="E349" s="146">
        <v>0</v>
      </c>
      <c r="F349" s="304"/>
      <c r="G349" s="146">
        <v>0</v>
      </c>
      <c r="H349" s="158">
        <v>0</v>
      </c>
      <c r="I349" s="144">
        <f t="shared" si="145"/>
        <v>8.5883298822354135</v>
      </c>
      <c r="J349" s="139"/>
      <c r="K349" s="159" t="s">
        <v>16</v>
      </c>
      <c r="L349" s="146">
        <v>7.6681516805673349</v>
      </c>
      <c r="M349" s="146">
        <v>0</v>
      </c>
      <c r="N349" s="146">
        <v>0.92017820166807873</v>
      </c>
      <c r="O349" s="146">
        <v>0</v>
      </c>
      <c r="P349" s="146">
        <v>0</v>
      </c>
      <c r="Q349" s="146">
        <v>0</v>
      </c>
      <c r="R349" s="147">
        <v>0</v>
      </c>
      <c r="S349" s="148">
        <f t="shared" si="146"/>
        <v>8.5883298822354135</v>
      </c>
      <c r="U349" s="205" t="s">
        <v>16</v>
      </c>
      <c r="V349" s="197">
        <v>7.6681516805673349</v>
      </c>
      <c r="W349" s="197">
        <v>0</v>
      </c>
      <c r="X349" s="197">
        <v>0</v>
      </c>
      <c r="Y349" s="197">
        <v>0</v>
      </c>
      <c r="Z349" s="197">
        <v>0.92017820166807873</v>
      </c>
      <c r="AA349" s="197">
        <v>0</v>
      </c>
      <c r="AB349" s="197">
        <v>0</v>
      </c>
      <c r="AC349" s="198">
        <v>0</v>
      </c>
      <c r="AD349" s="199">
        <v>0</v>
      </c>
      <c r="AE349" s="199">
        <v>0</v>
      </c>
      <c r="AF349" s="199">
        <v>0</v>
      </c>
      <c r="AG349" s="199">
        <v>0</v>
      </c>
      <c r="AH349" s="199">
        <v>0</v>
      </c>
      <c r="AI349" s="200">
        <f t="shared" si="147"/>
        <v>8.5883298822354135</v>
      </c>
      <c r="AJ349" s="131" t="str">
        <f t="shared" si="148"/>
        <v/>
      </c>
      <c r="BA349" s="131"/>
      <c r="BR349" s="131"/>
      <c r="CG349" s="131"/>
    </row>
    <row r="350" spans="1:85" ht="15">
      <c r="A350" s="149" t="s">
        <v>15</v>
      </c>
      <c r="B350" s="150">
        <v>5.5749719809507881E-2</v>
      </c>
      <c r="C350" s="150">
        <v>0</v>
      </c>
      <c r="D350" s="150">
        <v>6.6899663771409351E-3</v>
      </c>
      <c r="E350" s="150">
        <v>0</v>
      </c>
      <c r="F350" s="304"/>
      <c r="G350" s="150">
        <v>0</v>
      </c>
      <c r="H350" s="151">
        <v>0</v>
      </c>
      <c r="I350" s="152">
        <f t="shared" si="145"/>
        <v>6.2439686186648816E-2</v>
      </c>
      <c r="J350" s="139"/>
      <c r="K350" s="153" t="s">
        <v>15</v>
      </c>
      <c r="L350" s="154">
        <v>5.5749719809507881E-2</v>
      </c>
      <c r="M350" s="154">
        <v>0</v>
      </c>
      <c r="N350" s="154">
        <v>6.6899663771409351E-3</v>
      </c>
      <c r="O350" s="154">
        <v>0</v>
      </c>
      <c r="P350" s="154">
        <v>0</v>
      </c>
      <c r="Q350" s="154">
        <v>0</v>
      </c>
      <c r="R350" s="155">
        <v>0</v>
      </c>
      <c r="S350" s="156">
        <f t="shared" si="146"/>
        <v>6.2439686186648816E-2</v>
      </c>
      <c r="U350" s="201" t="s">
        <v>54</v>
      </c>
      <c r="V350" s="202">
        <v>5.5749719809507881E-2</v>
      </c>
      <c r="W350" s="202">
        <v>0</v>
      </c>
      <c r="X350" s="202">
        <v>0</v>
      </c>
      <c r="Y350" s="202">
        <v>0</v>
      </c>
      <c r="Z350" s="202">
        <v>6.6899663771409351E-3</v>
      </c>
      <c r="AA350" s="202">
        <v>0</v>
      </c>
      <c r="AB350" s="202">
        <v>0</v>
      </c>
      <c r="AC350" s="203">
        <v>0</v>
      </c>
      <c r="AD350" s="202">
        <v>0</v>
      </c>
      <c r="AE350" s="202">
        <v>0</v>
      </c>
      <c r="AF350" s="202">
        <v>0</v>
      </c>
      <c r="AG350" s="202">
        <v>0</v>
      </c>
      <c r="AH350" s="202">
        <v>0</v>
      </c>
      <c r="AI350" s="204">
        <f t="shared" si="147"/>
        <v>6.2439686186648816E-2</v>
      </c>
      <c r="AJ350" s="131" t="str">
        <f t="shared" si="148"/>
        <v/>
      </c>
      <c r="BA350" s="131"/>
      <c r="BR350" s="131"/>
      <c r="CG350" s="131"/>
    </row>
    <row r="351" spans="1:85" ht="15">
      <c r="A351" s="157" t="s">
        <v>55</v>
      </c>
      <c r="B351" s="146">
        <v>0</v>
      </c>
      <c r="C351" s="146">
        <v>0</v>
      </c>
      <c r="D351" s="146">
        <v>0</v>
      </c>
      <c r="E351" s="146">
        <v>3.3116838539649089</v>
      </c>
      <c r="F351" s="304"/>
      <c r="G351" s="146">
        <v>0</v>
      </c>
      <c r="H351" s="158">
        <v>0</v>
      </c>
      <c r="I351" s="144">
        <f t="shared" si="145"/>
        <v>3.3116838539649089</v>
      </c>
      <c r="J351" s="139"/>
      <c r="K351" s="159" t="s">
        <v>55</v>
      </c>
      <c r="L351" s="146">
        <v>0</v>
      </c>
      <c r="M351" s="146">
        <v>0</v>
      </c>
      <c r="N351" s="146">
        <v>0</v>
      </c>
      <c r="O351" s="146">
        <v>3.3116838539649089</v>
      </c>
      <c r="P351" s="146">
        <v>37.165171824931825</v>
      </c>
      <c r="Q351" s="146">
        <v>0</v>
      </c>
      <c r="R351" s="147">
        <v>0</v>
      </c>
      <c r="S351" s="148">
        <f t="shared" si="146"/>
        <v>40.476855678896733</v>
      </c>
      <c r="U351" s="205" t="s">
        <v>55</v>
      </c>
      <c r="V351" s="197">
        <v>0</v>
      </c>
      <c r="W351" s="197">
        <v>0</v>
      </c>
      <c r="X351" s="197">
        <v>0</v>
      </c>
      <c r="Y351" s="197">
        <v>0</v>
      </c>
      <c r="Z351" s="197">
        <v>0</v>
      </c>
      <c r="AA351" s="197">
        <v>0.27140885979335622</v>
      </c>
      <c r="AB351" s="197">
        <v>37.165171824931825</v>
      </c>
      <c r="AC351" s="198">
        <v>3.0402749941715528</v>
      </c>
      <c r="AD351" s="197">
        <v>0</v>
      </c>
      <c r="AE351" s="197">
        <v>0</v>
      </c>
      <c r="AF351" s="197">
        <v>0</v>
      </c>
      <c r="AG351" s="197">
        <v>0</v>
      </c>
      <c r="AH351" s="197">
        <v>3.0402749941715528</v>
      </c>
      <c r="AI351" s="200">
        <f t="shared" si="147"/>
        <v>40.476855678896733</v>
      </c>
      <c r="AJ351" s="131" t="str">
        <f t="shared" si="148"/>
        <v/>
      </c>
      <c r="BA351" s="131"/>
      <c r="BR351" s="131"/>
      <c r="CG351" s="131"/>
    </row>
    <row r="352" spans="1:85" ht="15">
      <c r="A352" s="149" t="s">
        <v>12</v>
      </c>
      <c r="B352" s="150">
        <v>0</v>
      </c>
      <c r="C352" s="150">
        <v>0</v>
      </c>
      <c r="D352" s="150">
        <v>0</v>
      </c>
      <c r="E352" s="150">
        <v>0</v>
      </c>
      <c r="F352" s="304"/>
      <c r="G352" s="150">
        <v>0</v>
      </c>
      <c r="H352" s="151">
        <v>0</v>
      </c>
      <c r="I352" s="152">
        <f t="shared" si="145"/>
        <v>0</v>
      </c>
      <c r="J352" s="139"/>
      <c r="K352" s="153" t="s">
        <v>12</v>
      </c>
      <c r="L352" s="154">
        <v>0</v>
      </c>
      <c r="M352" s="154">
        <v>0</v>
      </c>
      <c r="N352" s="154">
        <v>0</v>
      </c>
      <c r="O352" s="154">
        <v>0</v>
      </c>
      <c r="P352" s="154">
        <v>0.25517002873317685</v>
      </c>
      <c r="Q352" s="154">
        <v>0</v>
      </c>
      <c r="R352" s="155">
        <v>0</v>
      </c>
      <c r="S352" s="156">
        <f t="shared" si="146"/>
        <v>0.25517002873317685</v>
      </c>
      <c r="U352" s="201" t="s">
        <v>12</v>
      </c>
      <c r="V352" s="202">
        <v>0</v>
      </c>
      <c r="W352" s="202">
        <v>0</v>
      </c>
      <c r="X352" s="202">
        <v>0</v>
      </c>
      <c r="Y352" s="202">
        <v>0</v>
      </c>
      <c r="Z352" s="202">
        <v>0</v>
      </c>
      <c r="AA352" s="202">
        <v>0</v>
      </c>
      <c r="AB352" s="202">
        <v>0.25517002873317685</v>
      </c>
      <c r="AC352" s="203">
        <v>0</v>
      </c>
      <c r="AD352" s="202">
        <v>0</v>
      </c>
      <c r="AE352" s="202">
        <v>0</v>
      </c>
      <c r="AF352" s="202">
        <v>0</v>
      </c>
      <c r="AG352" s="202">
        <v>0</v>
      </c>
      <c r="AH352" s="202">
        <v>0</v>
      </c>
      <c r="AI352" s="204">
        <f t="shared" si="147"/>
        <v>0.25517002873317685</v>
      </c>
      <c r="AJ352" s="131" t="str">
        <f t="shared" si="148"/>
        <v/>
      </c>
      <c r="BA352" s="131"/>
      <c r="BR352" s="131"/>
      <c r="CG352" s="131"/>
    </row>
    <row r="353" spans="1:85" ht="15">
      <c r="A353" s="157" t="s">
        <v>56</v>
      </c>
      <c r="B353" s="146">
        <v>0</v>
      </c>
      <c r="C353" s="146">
        <v>0</v>
      </c>
      <c r="D353" s="146">
        <v>0</v>
      </c>
      <c r="E353" s="146">
        <v>0</v>
      </c>
      <c r="F353" s="304"/>
      <c r="G353" s="146">
        <v>0</v>
      </c>
      <c r="H353" s="158">
        <v>0</v>
      </c>
      <c r="I353" s="144">
        <f t="shared" si="145"/>
        <v>0</v>
      </c>
      <c r="J353" s="139"/>
      <c r="K353" s="159" t="s">
        <v>56</v>
      </c>
      <c r="L353" s="146">
        <v>0</v>
      </c>
      <c r="M353" s="146">
        <v>0</v>
      </c>
      <c r="N353" s="146">
        <v>0</v>
      </c>
      <c r="O353" s="146">
        <v>0</v>
      </c>
      <c r="P353" s="146">
        <v>0</v>
      </c>
      <c r="Q353" s="146">
        <v>0</v>
      </c>
      <c r="R353" s="147">
        <v>0</v>
      </c>
      <c r="S353" s="148">
        <f t="shared" si="146"/>
        <v>0</v>
      </c>
      <c r="U353" s="205" t="s">
        <v>56</v>
      </c>
      <c r="V353" s="197">
        <v>0</v>
      </c>
      <c r="W353" s="197">
        <v>0</v>
      </c>
      <c r="X353" s="197">
        <v>0</v>
      </c>
      <c r="Y353" s="197">
        <v>0</v>
      </c>
      <c r="Z353" s="197">
        <v>0</v>
      </c>
      <c r="AA353" s="197">
        <v>0</v>
      </c>
      <c r="AB353" s="197">
        <v>0</v>
      </c>
      <c r="AC353" s="198">
        <v>0</v>
      </c>
      <c r="AD353" s="197">
        <v>0</v>
      </c>
      <c r="AE353" s="197">
        <v>0</v>
      </c>
      <c r="AF353" s="197">
        <v>0</v>
      </c>
      <c r="AG353" s="197">
        <v>0</v>
      </c>
      <c r="AH353" s="197">
        <v>0</v>
      </c>
      <c r="AI353" s="200">
        <f t="shared" si="147"/>
        <v>0</v>
      </c>
      <c r="AJ353" s="131" t="str">
        <f t="shared" si="148"/>
        <v/>
      </c>
      <c r="BA353" s="131"/>
      <c r="BR353" s="131"/>
      <c r="CG353" s="131"/>
    </row>
    <row r="354" spans="1:85" ht="15">
      <c r="A354" s="149" t="s">
        <v>17</v>
      </c>
      <c r="B354" s="150">
        <v>0</v>
      </c>
      <c r="C354" s="150">
        <v>0</v>
      </c>
      <c r="D354" s="150">
        <v>0</v>
      </c>
      <c r="E354" s="150">
        <v>3.055620833598133</v>
      </c>
      <c r="F354" s="304"/>
      <c r="G354" s="150">
        <v>0</v>
      </c>
      <c r="H354" s="151">
        <v>0</v>
      </c>
      <c r="I354" s="152">
        <f t="shared" si="145"/>
        <v>3.055620833598133</v>
      </c>
      <c r="J354" s="139"/>
      <c r="K354" s="153" t="s">
        <v>17</v>
      </c>
      <c r="L354" s="154">
        <v>0</v>
      </c>
      <c r="M354" s="154">
        <v>0</v>
      </c>
      <c r="N354" s="154">
        <v>0</v>
      </c>
      <c r="O354" s="154">
        <v>3.055620833598133</v>
      </c>
      <c r="P354" s="154">
        <v>0</v>
      </c>
      <c r="Q354" s="154">
        <v>0</v>
      </c>
      <c r="R354" s="155">
        <v>0</v>
      </c>
      <c r="S354" s="156">
        <f t="shared" si="146"/>
        <v>3.055620833598133</v>
      </c>
      <c r="U354" s="201" t="s">
        <v>17</v>
      </c>
      <c r="V354" s="202">
        <v>0</v>
      </c>
      <c r="W354" s="202">
        <v>0</v>
      </c>
      <c r="X354" s="202">
        <v>0</v>
      </c>
      <c r="Y354" s="202">
        <v>0</v>
      </c>
      <c r="Z354" s="202">
        <v>0</v>
      </c>
      <c r="AA354" s="202">
        <v>3.055620833598133</v>
      </c>
      <c r="AB354" s="202">
        <v>0</v>
      </c>
      <c r="AC354" s="203">
        <v>0</v>
      </c>
      <c r="AD354" s="202">
        <v>0</v>
      </c>
      <c r="AE354" s="202">
        <v>0</v>
      </c>
      <c r="AF354" s="202">
        <v>0</v>
      </c>
      <c r="AG354" s="202">
        <v>0</v>
      </c>
      <c r="AH354" s="202">
        <v>0</v>
      </c>
      <c r="AI354" s="204">
        <f t="shared" si="147"/>
        <v>3.055620833598133</v>
      </c>
      <c r="AJ354" s="131" t="str">
        <f t="shared" si="148"/>
        <v/>
      </c>
      <c r="BA354" s="131"/>
      <c r="BR354" s="131"/>
      <c r="CG354" s="131"/>
    </row>
    <row r="355" spans="1:85" ht="15">
      <c r="A355" s="157" t="s">
        <v>141</v>
      </c>
      <c r="B355" s="146">
        <v>26.035193315889241</v>
      </c>
      <c r="C355" s="146">
        <v>0</v>
      </c>
      <c r="D355" s="146">
        <v>0</v>
      </c>
      <c r="E355" s="146">
        <v>0</v>
      </c>
      <c r="F355" s="304"/>
      <c r="G355" s="146">
        <v>0</v>
      </c>
      <c r="H355" s="158">
        <v>0</v>
      </c>
      <c r="I355" s="144">
        <f t="shared" si="145"/>
        <v>26.035193315889241</v>
      </c>
      <c r="J355" s="139"/>
      <c r="K355" s="159" t="s">
        <v>141</v>
      </c>
      <c r="L355" s="146">
        <v>26.035193315889241</v>
      </c>
      <c r="M355" s="146">
        <v>0</v>
      </c>
      <c r="N355" s="146">
        <v>0</v>
      </c>
      <c r="O355" s="146">
        <v>0</v>
      </c>
      <c r="P355" s="146">
        <v>0</v>
      </c>
      <c r="Q355" s="146">
        <v>0</v>
      </c>
      <c r="R355" s="147">
        <v>0</v>
      </c>
      <c r="S355" s="148">
        <f t="shared" si="146"/>
        <v>26.035193315889241</v>
      </c>
      <c r="U355" s="205" t="s">
        <v>141</v>
      </c>
      <c r="V355" s="197">
        <v>26.035193315889241</v>
      </c>
      <c r="W355" s="197">
        <v>0</v>
      </c>
      <c r="X355" s="197">
        <v>0</v>
      </c>
      <c r="Y355" s="197">
        <v>0</v>
      </c>
      <c r="Z355" s="197">
        <v>0</v>
      </c>
      <c r="AA355" s="197">
        <v>0</v>
      </c>
      <c r="AB355" s="197">
        <v>0</v>
      </c>
      <c r="AC355" s="198">
        <v>0</v>
      </c>
      <c r="AD355" s="197">
        <v>0</v>
      </c>
      <c r="AE355" s="197">
        <v>0</v>
      </c>
      <c r="AF355" s="197">
        <v>0</v>
      </c>
      <c r="AG355" s="197">
        <v>0</v>
      </c>
      <c r="AH355" s="197">
        <v>0</v>
      </c>
      <c r="AI355" s="200">
        <f t="shared" si="147"/>
        <v>26.035193315889241</v>
      </c>
      <c r="AJ355" s="131" t="str">
        <f t="shared" si="148"/>
        <v/>
      </c>
      <c r="BA355" s="131"/>
      <c r="BR355" s="131"/>
      <c r="CG355" s="131"/>
    </row>
    <row r="356" spans="1:85" ht="15">
      <c r="A356" s="149" t="s">
        <v>25</v>
      </c>
      <c r="B356" s="150">
        <v>5.4010113569595397</v>
      </c>
      <c r="C356" s="150">
        <v>3.0329312661057997</v>
      </c>
      <c r="D356" s="150">
        <v>1.0412350966311903</v>
      </c>
      <c r="E356" s="150">
        <v>103.17109373832901</v>
      </c>
      <c r="F356" s="304"/>
      <c r="G356" s="150">
        <v>9.1239536901565739</v>
      </c>
      <c r="H356" s="151">
        <v>0</v>
      </c>
      <c r="I356" s="152">
        <f t="shared" si="145"/>
        <v>121.77022514818211</v>
      </c>
      <c r="J356" s="139"/>
      <c r="K356" s="153" t="s">
        <v>25</v>
      </c>
      <c r="L356" s="154">
        <v>5.4010113569595397</v>
      </c>
      <c r="M356" s="154">
        <v>3.0329312661057997</v>
      </c>
      <c r="N356" s="154">
        <v>1.0412350966311903</v>
      </c>
      <c r="O356" s="154">
        <v>103.17109373832901</v>
      </c>
      <c r="P356" s="154">
        <v>0.41827958628206652</v>
      </c>
      <c r="Q356" s="154">
        <v>9.1239536901565739</v>
      </c>
      <c r="R356" s="155">
        <v>0</v>
      </c>
      <c r="S356" s="156">
        <f t="shared" si="146"/>
        <v>122.18850473446417</v>
      </c>
      <c r="U356" s="201" t="s">
        <v>25</v>
      </c>
      <c r="V356" s="202">
        <v>1.8039356540825275</v>
      </c>
      <c r="W356" s="202">
        <v>3.5970757028770119</v>
      </c>
      <c r="X356" s="202">
        <v>9.1239536901565739</v>
      </c>
      <c r="Y356" s="202">
        <v>3.0329312661057997</v>
      </c>
      <c r="Z356" s="202">
        <v>0.69532447524593244</v>
      </c>
      <c r="AA356" s="202">
        <v>102.80518334530923</v>
      </c>
      <c r="AB356" s="202">
        <v>0.41827958628206652</v>
      </c>
      <c r="AC356" s="203">
        <v>0.71182101440502654</v>
      </c>
      <c r="AD356" s="202">
        <v>0</v>
      </c>
      <c r="AE356" s="202">
        <v>0</v>
      </c>
      <c r="AF356" s="202">
        <v>0</v>
      </c>
      <c r="AG356" s="202">
        <v>0.34591062138525791</v>
      </c>
      <c r="AH356" s="202">
        <v>0.36591039301976858</v>
      </c>
      <c r="AI356" s="204">
        <f t="shared" si="147"/>
        <v>122.18850473446417</v>
      </c>
      <c r="AJ356" s="131" t="str">
        <f t="shared" si="148"/>
        <v/>
      </c>
      <c r="BA356" s="131"/>
      <c r="BR356" s="131"/>
      <c r="CG356" s="131"/>
    </row>
    <row r="357" spans="1:85" ht="15">
      <c r="A357" s="157" t="s">
        <v>24</v>
      </c>
      <c r="B357" s="146">
        <v>6.0174148143816586</v>
      </c>
      <c r="C357" s="146">
        <v>1.49936892923068</v>
      </c>
      <c r="D357" s="146">
        <v>25.031566831682952</v>
      </c>
      <c r="E357" s="146">
        <v>0</v>
      </c>
      <c r="F357" s="304"/>
      <c r="G357" s="146">
        <v>0</v>
      </c>
      <c r="H357" s="158">
        <v>0</v>
      </c>
      <c r="I357" s="144">
        <f t="shared" si="145"/>
        <v>32.548350575295288</v>
      </c>
      <c r="J357" s="139"/>
      <c r="K357" s="159" t="s">
        <v>24</v>
      </c>
      <c r="L357" s="146">
        <v>6.0174148143816586</v>
      </c>
      <c r="M357" s="146">
        <v>1.49936892923068</v>
      </c>
      <c r="N357" s="146">
        <v>25.031566831682952</v>
      </c>
      <c r="O357" s="146">
        <v>0</v>
      </c>
      <c r="P357" s="146">
        <v>0</v>
      </c>
      <c r="Q357" s="146">
        <v>0</v>
      </c>
      <c r="R357" s="147">
        <v>0</v>
      </c>
      <c r="S357" s="148">
        <f t="shared" si="146"/>
        <v>32.548350575295288</v>
      </c>
      <c r="U357" s="205" t="s">
        <v>24</v>
      </c>
      <c r="V357" s="197">
        <v>6.0174148143816586</v>
      </c>
      <c r="W357" s="197">
        <v>0</v>
      </c>
      <c r="X357" s="197">
        <v>0</v>
      </c>
      <c r="Y357" s="197">
        <v>1.49936892923068</v>
      </c>
      <c r="Z357" s="197">
        <v>0.1351293608621589</v>
      </c>
      <c r="AA357" s="197">
        <v>0</v>
      </c>
      <c r="AB357" s="197">
        <v>0</v>
      </c>
      <c r="AC357" s="198">
        <v>24.896437470820793</v>
      </c>
      <c r="AD357" s="197">
        <v>0</v>
      </c>
      <c r="AE357" s="197">
        <v>0</v>
      </c>
      <c r="AF357" s="197">
        <v>0</v>
      </c>
      <c r="AG357" s="197">
        <v>24.896437470820793</v>
      </c>
      <c r="AH357" s="197">
        <v>0</v>
      </c>
      <c r="AI357" s="200">
        <f t="shared" si="147"/>
        <v>32.548350575295288</v>
      </c>
      <c r="AJ357" s="131" t="str">
        <f t="shared" si="148"/>
        <v/>
      </c>
      <c r="BA357" s="131"/>
      <c r="BR357" s="131"/>
      <c r="CG357" s="131"/>
    </row>
    <row r="358" spans="1:85" ht="15">
      <c r="A358" s="149" t="s">
        <v>57</v>
      </c>
      <c r="B358" s="150">
        <v>0</v>
      </c>
      <c r="C358" s="150">
        <v>0</v>
      </c>
      <c r="D358" s="150">
        <v>0</v>
      </c>
      <c r="E358" s="150">
        <v>0</v>
      </c>
      <c r="F358" s="304"/>
      <c r="G358" s="150">
        <v>0</v>
      </c>
      <c r="H358" s="151">
        <v>0</v>
      </c>
      <c r="I358" s="152">
        <f t="shared" si="145"/>
        <v>0</v>
      </c>
      <c r="J358" s="139"/>
      <c r="K358" s="153" t="s">
        <v>57</v>
      </c>
      <c r="L358" s="154">
        <v>0</v>
      </c>
      <c r="M358" s="154">
        <v>0</v>
      </c>
      <c r="N358" s="154">
        <v>0</v>
      </c>
      <c r="O358" s="154">
        <v>0</v>
      </c>
      <c r="P358" s="154">
        <v>0</v>
      </c>
      <c r="Q358" s="154">
        <v>0</v>
      </c>
      <c r="R358" s="155">
        <v>0</v>
      </c>
      <c r="S358" s="156">
        <f t="shared" si="146"/>
        <v>0</v>
      </c>
      <c r="U358" s="201" t="s">
        <v>57</v>
      </c>
      <c r="V358" s="202">
        <v>0</v>
      </c>
      <c r="W358" s="202">
        <v>0</v>
      </c>
      <c r="X358" s="202">
        <v>0</v>
      </c>
      <c r="Y358" s="202">
        <v>0</v>
      </c>
      <c r="Z358" s="202">
        <v>0</v>
      </c>
      <c r="AA358" s="202">
        <v>0</v>
      </c>
      <c r="AB358" s="202">
        <v>0</v>
      </c>
      <c r="AC358" s="203">
        <v>0</v>
      </c>
      <c r="AD358" s="202">
        <v>0</v>
      </c>
      <c r="AE358" s="202">
        <v>0</v>
      </c>
      <c r="AF358" s="202">
        <v>0</v>
      </c>
      <c r="AG358" s="202">
        <v>0</v>
      </c>
      <c r="AH358" s="202">
        <v>0</v>
      </c>
      <c r="AI358" s="204">
        <f t="shared" si="147"/>
        <v>0</v>
      </c>
      <c r="AJ358" s="131" t="str">
        <f t="shared" si="148"/>
        <v/>
      </c>
      <c r="BA358" s="131"/>
      <c r="BR358" s="131"/>
      <c r="CG358" s="131"/>
    </row>
    <row r="359" spans="1:85" ht="15">
      <c r="A359" s="157" t="s">
        <v>22</v>
      </c>
      <c r="B359" s="146">
        <v>36.026056560435208</v>
      </c>
      <c r="C359" s="146">
        <v>36.018331898545618</v>
      </c>
      <c r="D359" s="146">
        <v>244.84938636751144</v>
      </c>
      <c r="E359" s="146">
        <v>0</v>
      </c>
      <c r="F359" s="304"/>
      <c r="G359" s="146">
        <v>0</v>
      </c>
      <c r="H359" s="158">
        <v>0</v>
      </c>
      <c r="I359" s="144">
        <f t="shared" si="145"/>
        <v>316.89377482649229</v>
      </c>
      <c r="J359" s="139"/>
      <c r="K359" s="159" t="s">
        <v>22</v>
      </c>
      <c r="L359" s="146">
        <v>36.026056560435208</v>
      </c>
      <c r="M359" s="146">
        <v>36.018331898545618</v>
      </c>
      <c r="N359" s="146">
        <v>244.84938636751144</v>
      </c>
      <c r="O359" s="146">
        <v>0</v>
      </c>
      <c r="P359" s="146">
        <v>2.4580787781906701</v>
      </c>
      <c r="Q359" s="146">
        <v>0</v>
      </c>
      <c r="R359" s="147">
        <v>0</v>
      </c>
      <c r="S359" s="148">
        <f t="shared" si="146"/>
        <v>319.35185360468296</v>
      </c>
      <c r="U359" s="205" t="s">
        <v>22</v>
      </c>
      <c r="V359" s="197">
        <v>36.026056560435208</v>
      </c>
      <c r="W359" s="197">
        <v>0</v>
      </c>
      <c r="X359" s="197">
        <v>0</v>
      </c>
      <c r="Y359" s="197">
        <v>36.018331898545618</v>
      </c>
      <c r="Z359" s="197">
        <v>123.0347019486308</v>
      </c>
      <c r="AA359" s="197">
        <v>0</v>
      </c>
      <c r="AB359" s="197">
        <v>2.4580787781906701</v>
      </c>
      <c r="AC359" s="198">
        <v>121.81468441888066</v>
      </c>
      <c r="AD359" s="197">
        <v>0</v>
      </c>
      <c r="AE359" s="197">
        <v>0</v>
      </c>
      <c r="AF359" s="197">
        <v>0</v>
      </c>
      <c r="AG359" s="197">
        <v>121.81468441888066</v>
      </c>
      <c r="AH359" s="197">
        <v>0</v>
      </c>
      <c r="AI359" s="200">
        <f t="shared" si="147"/>
        <v>319.3518536046829</v>
      </c>
      <c r="AJ359" s="131" t="str">
        <f t="shared" si="148"/>
        <v/>
      </c>
      <c r="BA359" s="131"/>
      <c r="BR359" s="131"/>
      <c r="CG359" s="131"/>
    </row>
    <row r="360" spans="1:85" ht="15">
      <c r="A360" s="149" t="s">
        <v>21</v>
      </c>
      <c r="B360" s="150">
        <v>0</v>
      </c>
      <c r="C360" s="150">
        <v>0</v>
      </c>
      <c r="D360" s="150">
        <v>0</v>
      </c>
      <c r="E360" s="150">
        <v>0</v>
      </c>
      <c r="F360" s="304"/>
      <c r="G360" s="150">
        <v>0</v>
      </c>
      <c r="H360" s="151">
        <v>0</v>
      </c>
      <c r="I360" s="152">
        <f t="shared" si="145"/>
        <v>0</v>
      </c>
      <c r="J360" s="139"/>
      <c r="K360" s="153" t="s">
        <v>21</v>
      </c>
      <c r="L360" s="154">
        <v>0</v>
      </c>
      <c r="M360" s="154">
        <v>0</v>
      </c>
      <c r="N360" s="154">
        <v>0</v>
      </c>
      <c r="O360" s="154">
        <v>0</v>
      </c>
      <c r="P360" s="154">
        <v>0</v>
      </c>
      <c r="Q360" s="154">
        <v>0</v>
      </c>
      <c r="R360" s="155">
        <v>0</v>
      </c>
      <c r="S360" s="156">
        <f t="shared" si="146"/>
        <v>0</v>
      </c>
      <c r="U360" s="201" t="s">
        <v>58</v>
      </c>
      <c r="V360" s="202">
        <v>0</v>
      </c>
      <c r="W360" s="202">
        <v>0</v>
      </c>
      <c r="X360" s="202">
        <v>0</v>
      </c>
      <c r="Y360" s="202">
        <v>0</v>
      </c>
      <c r="Z360" s="202">
        <v>0</v>
      </c>
      <c r="AA360" s="202">
        <v>0</v>
      </c>
      <c r="AB360" s="202">
        <v>0</v>
      </c>
      <c r="AC360" s="203">
        <v>0</v>
      </c>
      <c r="AD360" s="202">
        <v>0</v>
      </c>
      <c r="AE360" s="202">
        <v>0</v>
      </c>
      <c r="AF360" s="202">
        <v>0</v>
      </c>
      <c r="AG360" s="202">
        <v>0</v>
      </c>
      <c r="AH360" s="202">
        <v>0</v>
      </c>
      <c r="AI360" s="204">
        <f t="shared" si="147"/>
        <v>0</v>
      </c>
      <c r="AJ360" s="131" t="str">
        <f t="shared" si="148"/>
        <v/>
      </c>
      <c r="BA360" s="131"/>
      <c r="BR360" s="131"/>
      <c r="CG360" s="131"/>
    </row>
    <row r="361" spans="1:85" ht="15">
      <c r="A361" s="160" t="s">
        <v>61</v>
      </c>
      <c r="B361" s="146">
        <v>0</v>
      </c>
      <c r="C361" s="146">
        <v>0</v>
      </c>
      <c r="D361" s="146">
        <v>0</v>
      </c>
      <c r="E361" s="146">
        <v>0</v>
      </c>
      <c r="F361" s="304"/>
      <c r="G361" s="146">
        <v>0</v>
      </c>
      <c r="H361" s="158">
        <v>0</v>
      </c>
      <c r="I361" s="144">
        <f t="shared" si="145"/>
        <v>0</v>
      </c>
      <c r="J361" s="139"/>
      <c r="K361" s="161" t="s">
        <v>61</v>
      </c>
      <c r="L361" s="146">
        <v>0</v>
      </c>
      <c r="M361" s="146">
        <v>0</v>
      </c>
      <c r="N361" s="146">
        <v>0</v>
      </c>
      <c r="O361" s="146">
        <v>0</v>
      </c>
      <c r="P361" s="146">
        <v>0</v>
      </c>
      <c r="Q361" s="146">
        <v>0</v>
      </c>
      <c r="R361" s="147">
        <v>0</v>
      </c>
      <c r="S361" s="148">
        <f t="shared" si="146"/>
        <v>0</v>
      </c>
      <c r="U361" s="206" t="s">
        <v>59</v>
      </c>
      <c r="V361" s="197">
        <v>0</v>
      </c>
      <c r="W361" s="197">
        <v>0</v>
      </c>
      <c r="X361" s="197">
        <v>0</v>
      </c>
      <c r="Y361" s="197">
        <v>0</v>
      </c>
      <c r="Z361" s="197">
        <v>0</v>
      </c>
      <c r="AA361" s="197">
        <v>0</v>
      </c>
      <c r="AB361" s="197">
        <v>0</v>
      </c>
      <c r="AC361" s="198">
        <v>0</v>
      </c>
      <c r="AD361" s="199">
        <v>0</v>
      </c>
      <c r="AE361" s="199">
        <v>0</v>
      </c>
      <c r="AF361" s="199">
        <v>0</v>
      </c>
      <c r="AG361" s="199">
        <v>0</v>
      </c>
      <c r="AH361" s="199">
        <v>0</v>
      </c>
      <c r="AI361" s="200">
        <f t="shared" si="147"/>
        <v>0</v>
      </c>
      <c r="AJ361" s="131" t="str">
        <f t="shared" si="148"/>
        <v/>
      </c>
      <c r="BA361" s="131"/>
      <c r="BR361" s="131"/>
      <c r="CG361" s="131"/>
    </row>
    <row r="362" spans="1:85">
      <c r="A362" s="162" t="s">
        <v>23</v>
      </c>
      <c r="B362" s="163">
        <v>0</v>
      </c>
      <c r="C362" s="163">
        <v>0</v>
      </c>
      <c r="D362" s="163">
        <v>0</v>
      </c>
      <c r="E362" s="163">
        <v>0</v>
      </c>
      <c r="F362" s="304"/>
      <c r="G362" s="163">
        <v>0</v>
      </c>
      <c r="H362" s="164">
        <v>0</v>
      </c>
      <c r="I362" s="165">
        <f t="shared" si="145"/>
        <v>0</v>
      </c>
      <c r="J362" s="139"/>
      <c r="K362" s="166" t="s">
        <v>23</v>
      </c>
      <c r="L362" s="167">
        <v>0</v>
      </c>
      <c r="M362" s="167">
        <v>0</v>
      </c>
      <c r="N362" s="167">
        <v>0</v>
      </c>
      <c r="O362" s="167">
        <v>0</v>
      </c>
      <c r="P362" s="167">
        <v>0</v>
      </c>
      <c r="Q362" s="167">
        <v>0</v>
      </c>
      <c r="R362" s="168">
        <v>0</v>
      </c>
      <c r="S362" s="169">
        <f t="shared" si="146"/>
        <v>0</v>
      </c>
      <c r="U362" s="207" t="s">
        <v>62</v>
      </c>
      <c r="V362" s="208">
        <v>0</v>
      </c>
      <c r="W362" s="208">
        <v>0</v>
      </c>
      <c r="X362" s="208">
        <v>0</v>
      </c>
      <c r="Y362" s="208">
        <v>0</v>
      </c>
      <c r="Z362" s="208">
        <v>0</v>
      </c>
      <c r="AA362" s="208">
        <v>0</v>
      </c>
      <c r="AB362" s="208">
        <v>0</v>
      </c>
      <c r="AC362" s="208">
        <v>0</v>
      </c>
      <c r="AD362" s="208">
        <v>0</v>
      </c>
      <c r="AE362" s="208">
        <v>0</v>
      </c>
      <c r="AF362" s="208">
        <v>0</v>
      </c>
      <c r="AG362" s="208">
        <v>0</v>
      </c>
      <c r="AH362" s="92">
        <v>0</v>
      </c>
      <c r="AI362" s="209">
        <f t="shared" si="147"/>
        <v>0</v>
      </c>
      <c r="AJ362" s="131" t="str">
        <f t="shared" si="148"/>
        <v/>
      </c>
      <c r="BA362" s="131"/>
      <c r="BR362" s="131"/>
      <c r="CG362" s="131"/>
    </row>
    <row r="363" spans="1:85">
      <c r="A363" s="170" t="s">
        <v>19</v>
      </c>
      <c r="B363" s="171">
        <v>0</v>
      </c>
      <c r="C363" s="171">
        <v>0</v>
      </c>
      <c r="D363" s="171">
        <v>0</v>
      </c>
      <c r="E363" s="171">
        <v>0</v>
      </c>
      <c r="F363" s="304"/>
      <c r="G363" s="171">
        <v>0</v>
      </c>
      <c r="H363" s="172">
        <v>0</v>
      </c>
      <c r="I363" s="173">
        <f t="shared" si="145"/>
        <v>0</v>
      </c>
      <c r="J363" s="139"/>
      <c r="K363" s="174" t="s">
        <v>19</v>
      </c>
      <c r="L363" s="171">
        <v>0</v>
      </c>
      <c r="M363" s="171">
        <v>0</v>
      </c>
      <c r="N363" s="171">
        <v>0</v>
      </c>
      <c r="O363" s="171">
        <v>0</v>
      </c>
      <c r="P363" s="171">
        <v>0</v>
      </c>
      <c r="Q363" s="171">
        <v>0</v>
      </c>
      <c r="R363" s="175">
        <v>0</v>
      </c>
      <c r="S363" s="176">
        <f t="shared" si="146"/>
        <v>0</v>
      </c>
      <c r="U363" s="210" t="s">
        <v>19</v>
      </c>
      <c r="V363" s="211">
        <v>0</v>
      </c>
      <c r="W363" s="211">
        <v>0</v>
      </c>
      <c r="X363" s="211">
        <v>0</v>
      </c>
      <c r="Y363" s="211">
        <v>0</v>
      </c>
      <c r="Z363" s="211">
        <v>0</v>
      </c>
      <c r="AA363" s="211">
        <v>0</v>
      </c>
      <c r="AB363" s="211">
        <v>0</v>
      </c>
      <c r="AC363" s="211">
        <v>0</v>
      </c>
      <c r="AD363" s="212">
        <v>0</v>
      </c>
      <c r="AE363" s="212">
        <v>0</v>
      </c>
      <c r="AF363" s="212">
        <v>0</v>
      </c>
      <c r="AG363" s="212">
        <v>0</v>
      </c>
      <c r="AH363" s="212">
        <v>0</v>
      </c>
      <c r="AI363" s="213">
        <f t="shared" si="147"/>
        <v>0</v>
      </c>
      <c r="AJ363" s="131" t="str">
        <f t="shared" si="148"/>
        <v/>
      </c>
      <c r="BA363" s="131"/>
      <c r="BR363" s="131"/>
      <c r="CG363" s="131"/>
    </row>
    <row r="364" spans="1:85">
      <c r="A364" s="162" t="s">
        <v>20</v>
      </c>
      <c r="B364" s="163">
        <v>0</v>
      </c>
      <c r="C364" s="163">
        <v>0</v>
      </c>
      <c r="D364" s="163">
        <v>0</v>
      </c>
      <c r="E364" s="163">
        <v>0</v>
      </c>
      <c r="F364" s="304"/>
      <c r="G364" s="163">
        <v>0</v>
      </c>
      <c r="H364" s="164">
        <v>0</v>
      </c>
      <c r="I364" s="165">
        <f t="shared" si="145"/>
        <v>0</v>
      </c>
      <c r="J364" s="139"/>
      <c r="K364" s="166" t="s">
        <v>20</v>
      </c>
      <c r="L364" s="167">
        <v>0</v>
      </c>
      <c r="M364" s="167">
        <v>0</v>
      </c>
      <c r="N364" s="167">
        <v>0</v>
      </c>
      <c r="O364" s="167">
        <v>0</v>
      </c>
      <c r="P364" s="167">
        <v>0</v>
      </c>
      <c r="Q364" s="167">
        <v>0</v>
      </c>
      <c r="R364" s="168">
        <v>0</v>
      </c>
      <c r="S364" s="169">
        <f t="shared" si="146"/>
        <v>0</v>
      </c>
      <c r="U364" s="207" t="s">
        <v>20</v>
      </c>
      <c r="V364" s="208">
        <v>0</v>
      </c>
      <c r="W364" s="208">
        <v>0</v>
      </c>
      <c r="X364" s="208">
        <v>0</v>
      </c>
      <c r="Y364" s="208">
        <v>0</v>
      </c>
      <c r="Z364" s="208">
        <v>0</v>
      </c>
      <c r="AA364" s="208">
        <v>0</v>
      </c>
      <c r="AB364" s="208">
        <v>0</v>
      </c>
      <c r="AC364" s="208">
        <v>0</v>
      </c>
      <c r="AD364" s="208">
        <v>0</v>
      </c>
      <c r="AE364" s="208">
        <v>0</v>
      </c>
      <c r="AF364" s="208">
        <v>0</v>
      </c>
      <c r="AG364" s="208">
        <v>0</v>
      </c>
      <c r="AH364" s="92">
        <v>0</v>
      </c>
      <c r="AI364" s="209">
        <f t="shared" si="147"/>
        <v>0</v>
      </c>
      <c r="AJ364" s="131" t="str">
        <f t="shared" si="148"/>
        <v/>
      </c>
      <c r="BA364" s="131"/>
      <c r="BR364" s="131"/>
      <c r="CG364" s="131"/>
    </row>
    <row r="365" spans="1:85" ht="15" thickBot="1">
      <c r="A365" s="177" t="s">
        <v>11</v>
      </c>
      <c r="B365" s="178">
        <v>0</v>
      </c>
      <c r="C365" s="178">
        <v>0</v>
      </c>
      <c r="D365" s="178">
        <v>0</v>
      </c>
      <c r="E365" s="178">
        <v>0</v>
      </c>
      <c r="F365" s="305"/>
      <c r="G365" s="178">
        <v>0</v>
      </c>
      <c r="H365" s="179">
        <v>0</v>
      </c>
      <c r="I365" s="180">
        <f t="shared" si="145"/>
        <v>0</v>
      </c>
      <c r="J365" s="139"/>
      <c r="K365" s="181" t="s">
        <v>11</v>
      </c>
      <c r="L365" s="178">
        <v>0</v>
      </c>
      <c r="M365" s="178">
        <v>0</v>
      </c>
      <c r="N365" s="178">
        <v>0</v>
      </c>
      <c r="O365" s="178">
        <v>0</v>
      </c>
      <c r="P365" s="178">
        <v>0</v>
      </c>
      <c r="Q365" s="178">
        <v>0</v>
      </c>
      <c r="R365" s="182">
        <v>0</v>
      </c>
      <c r="S365" s="183">
        <f t="shared" si="146"/>
        <v>0</v>
      </c>
      <c r="U365" s="210" t="s">
        <v>11</v>
      </c>
      <c r="V365" s="211">
        <v>0</v>
      </c>
      <c r="W365" s="211">
        <v>0</v>
      </c>
      <c r="X365" s="211">
        <v>0</v>
      </c>
      <c r="Y365" s="211">
        <v>0</v>
      </c>
      <c r="Z365" s="211">
        <v>0</v>
      </c>
      <c r="AA365" s="211">
        <v>0</v>
      </c>
      <c r="AB365" s="211">
        <v>0</v>
      </c>
      <c r="AC365" s="211">
        <v>0</v>
      </c>
      <c r="AD365" s="212">
        <v>0</v>
      </c>
      <c r="AE365" s="212">
        <v>0</v>
      </c>
      <c r="AF365" s="212">
        <v>0</v>
      </c>
      <c r="AG365" s="212">
        <v>0</v>
      </c>
      <c r="AH365" s="212">
        <v>0</v>
      </c>
      <c r="AI365" s="213">
        <f t="shared" si="147"/>
        <v>0</v>
      </c>
      <c r="AJ365" s="131" t="str">
        <f t="shared" si="148"/>
        <v/>
      </c>
      <c r="BA365" s="131"/>
      <c r="BR365" s="131"/>
      <c r="CG365" s="131"/>
    </row>
    <row r="366" spans="1:85" ht="15">
      <c r="A366" s="184" t="s">
        <v>26</v>
      </c>
      <c r="B366" s="185">
        <f>SUM(B345:B361)</f>
        <v>81.203577448042495</v>
      </c>
      <c r="C366" s="185">
        <f t="shared" ref="C366:I366" si="149">SUM(C345:C361)</f>
        <v>40.550632093882101</v>
      </c>
      <c r="D366" s="185">
        <f t="shared" si="149"/>
        <v>271.8490564638708</v>
      </c>
      <c r="E366" s="185">
        <f t="shared" si="149"/>
        <v>109.53839842589204</v>
      </c>
      <c r="F366" s="185">
        <f t="shared" si="149"/>
        <v>0</v>
      </c>
      <c r="G366" s="185">
        <f t="shared" si="149"/>
        <v>9.1239536901565739</v>
      </c>
      <c r="H366" s="187">
        <f t="shared" si="149"/>
        <v>0</v>
      </c>
      <c r="I366" s="144">
        <f t="shared" si="149"/>
        <v>512.265618121844</v>
      </c>
      <c r="J366" s="139"/>
      <c r="K366" s="186" t="s">
        <v>26</v>
      </c>
      <c r="L366" s="185">
        <f>SUM(L345:L361)</f>
        <v>81.203577448042495</v>
      </c>
      <c r="M366" s="185">
        <f t="shared" ref="M366:S366" si="150">SUM(M345:M361)</f>
        <v>40.550632093882101</v>
      </c>
      <c r="N366" s="185">
        <f t="shared" si="150"/>
        <v>271.8490564638708</v>
      </c>
      <c r="O366" s="185">
        <f t="shared" si="150"/>
        <v>109.53839842589204</v>
      </c>
      <c r="P366" s="185">
        <f t="shared" si="150"/>
        <v>40.296700218137737</v>
      </c>
      <c r="Q366" s="185">
        <f t="shared" si="150"/>
        <v>9.1239536901565739</v>
      </c>
      <c r="R366" s="187">
        <f t="shared" si="150"/>
        <v>0</v>
      </c>
      <c r="S366" s="188">
        <f t="shared" si="150"/>
        <v>552.56231833998174</v>
      </c>
      <c r="T366" s="131" t="str">
        <f>IF(ABS(S366-AI366)&gt;0.01,S366-AI366,"")</f>
        <v/>
      </c>
      <c r="U366" s="214" t="s">
        <v>60</v>
      </c>
      <c r="V366" s="215">
        <f>SUM(V345:V361)</f>
        <v>77.606501745165474</v>
      </c>
      <c r="W366" s="215">
        <f t="shared" ref="W366:AH366" si="151">SUM(W345:W361)</f>
        <v>3.5970757028770119</v>
      </c>
      <c r="X366" s="215">
        <f t="shared" si="151"/>
        <v>9.1239536901565739</v>
      </c>
      <c r="Y366" s="215">
        <f t="shared" si="151"/>
        <v>40.550632093882101</v>
      </c>
      <c r="Z366" s="215">
        <f t="shared" si="151"/>
        <v>124.79202395278411</v>
      </c>
      <c r="AA366" s="215">
        <f t="shared" si="151"/>
        <v>106.13221303870073</v>
      </c>
      <c r="AB366" s="215">
        <f t="shared" si="151"/>
        <v>40.296700218137737</v>
      </c>
      <c r="AC366" s="215">
        <f t="shared" si="151"/>
        <v>150.46321789827803</v>
      </c>
      <c r="AD366" s="216">
        <f t="shared" si="151"/>
        <v>0</v>
      </c>
      <c r="AE366" s="216">
        <f t="shared" si="151"/>
        <v>0</v>
      </c>
      <c r="AF366" s="216">
        <f t="shared" si="151"/>
        <v>0</v>
      </c>
      <c r="AG366" s="216">
        <f t="shared" si="151"/>
        <v>147.0570325110867</v>
      </c>
      <c r="AH366" s="216">
        <f t="shared" si="151"/>
        <v>3.4061853871913215</v>
      </c>
      <c r="AI366" s="217">
        <f>SUM(V366:AC366)</f>
        <v>552.56231833998174</v>
      </c>
      <c r="AJ366" s="131" t="str">
        <f t="shared" si="148"/>
        <v/>
      </c>
      <c r="BA366" s="131"/>
      <c r="BR366" s="131"/>
      <c r="CG366" s="131"/>
    </row>
    <row r="367" spans="1:85" s="2" customFormat="1" ht="15" thickBot="1">
      <c r="A367" s="15" t="s">
        <v>100</v>
      </c>
      <c r="B367" s="100">
        <f>IF($I366=0,"-",B366/$I366)</f>
        <v>0.15851850012063071</v>
      </c>
      <c r="C367" s="100">
        <f t="shared" ref="C367:H367" si="152">IF($I366=0,"-",C366/$I366)</f>
        <v>7.9159386574792545E-2</v>
      </c>
      <c r="D367" s="100">
        <f t="shared" si="152"/>
        <v>0.53067987943553663</v>
      </c>
      <c r="E367" s="100">
        <f t="shared" si="152"/>
        <v>0.21383125189525795</v>
      </c>
      <c r="F367" s="100">
        <f t="shared" si="152"/>
        <v>0</v>
      </c>
      <c r="G367" s="100">
        <f t="shared" si="152"/>
        <v>1.7810981973782228E-2</v>
      </c>
      <c r="H367" s="101">
        <f t="shared" si="152"/>
        <v>0</v>
      </c>
      <c r="I367" s="102">
        <f>SUM(B367:H367)</f>
        <v>1</v>
      </c>
      <c r="J367" s="131"/>
      <c r="K367" s="27" t="s">
        <v>100</v>
      </c>
      <c r="L367" s="76">
        <f t="shared" ref="L367:R367" si="153">IF($S366=0,"-",L366/$S366)</f>
        <v>0.14695822489668828</v>
      </c>
      <c r="M367" s="76">
        <f t="shared" si="153"/>
        <v>7.3386531705066468E-2</v>
      </c>
      <c r="N367" s="76">
        <f t="shared" si="153"/>
        <v>0.49197899936529316</v>
      </c>
      <c r="O367" s="76">
        <f t="shared" si="153"/>
        <v>0.19823718482101599</v>
      </c>
      <c r="P367" s="76">
        <f t="shared" si="153"/>
        <v>7.292697833467518E-2</v>
      </c>
      <c r="Q367" s="76">
        <f t="shared" si="153"/>
        <v>1.6512080877260922E-2</v>
      </c>
      <c r="R367" s="77">
        <f t="shared" si="153"/>
        <v>0</v>
      </c>
      <c r="S367" s="78">
        <f>SUM(L367:R367)</f>
        <v>1</v>
      </c>
      <c r="U367" s="36" t="s">
        <v>100</v>
      </c>
      <c r="V367" s="103">
        <f>+V366/$AI366</f>
        <v>0.14044841490153076</v>
      </c>
      <c r="W367" s="103">
        <f t="shared" ref="W367:AH367" si="154">+W366/$AI366</f>
        <v>6.5098099951574973E-3</v>
      </c>
      <c r="X367" s="103">
        <f t="shared" si="154"/>
        <v>1.6512080877260922E-2</v>
      </c>
      <c r="Y367" s="103">
        <f t="shared" si="154"/>
        <v>7.3386531705066468E-2</v>
      </c>
      <c r="Z367" s="103">
        <f t="shared" si="154"/>
        <v>0.22584244312512422</v>
      </c>
      <c r="AA367" s="103">
        <f t="shared" si="154"/>
        <v>0.192072838693643</v>
      </c>
      <c r="AB367" s="103">
        <f t="shared" si="154"/>
        <v>7.292697833467518E-2</v>
      </c>
      <c r="AC367" s="103">
        <f t="shared" si="154"/>
        <v>0.27230090236754201</v>
      </c>
      <c r="AD367" s="103">
        <f t="shared" si="154"/>
        <v>0</v>
      </c>
      <c r="AE367" s="103">
        <f t="shared" si="154"/>
        <v>0</v>
      </c>
      <c r="AF367" s="103">
        <f t="shared" si="154"/>
        <v>0</v>
      </c>
      <c r="AG367" s="103">
        <f t="shared" si="154"/>
        <v>0.26613655624016896</v>
      </c>
      <c r="AH367" s="103">
        <f t="shared" si="154"/>
        <v>6.1643461273730151E-3</v>
      </c>
      <c r="AI367" s="104">
        <f>SUM(V367:AC367)</f>
        <v>1</v>
      </c>
      <c r="AJ367" s="2" t="str">
        <f t="shared" si="148"/>
        <v/>
      </c>
    </row>
    <row r="368" spans="1:85" ht="15" thickBot="1">
      <c r="A368" s="218"/>
      <c r="B368" s="218"/>
      <c r="C368" s="218"/>
      <c r="D368" s="218"/>
      <c r="E368" s="218"/>
      <c r="F368" s="218"/>
      <c r="G368" s="218"/>
      <c r="H368" s="218"/>
      <c r="I368" s="218"/>
      <c r="K368" s="218"/>
      <c r="L368" s="218"/>
      <c r="M368" s="218"/>
      <c r="N368" s="218"/>
      <c r="O368" s="218"/>
      <c r="P368" s="218"/>
      <c r="Q368" s="218"/>
      <c r="R368" s="218"/>
      <c r="S368" s="218"/>
      <c r="AI368" s="139"/>
      <c r="BA368" s="131"/>
      <c r="BR368" s="131"/>
      <c r="CG368" s="131"/>
    </row>
    <row r="369" spans="1:85" ht="28.5">
      <c r="A369" s="328" t="s">
        <v>38</v>
      </c>
      <c r="B369" s="135" t="s">
        <v>0</v>
      </c>
      <c r="C369" s="135" t="s">
        <v>1</v>
      </c>
      <c r="D369" s="135" t="s">
        <v>2</v>
      </c>
      <c r="E369" s="135" t="s">
        <v>3</v>
      </c>
      <c r="F369" s="135" t="s">
        <v>27</v>
      </c>
      <c r="G369" s="135" t="s">
        <v>4</v>
      </c>
      <c r="H369" s="135" t="s">
        <v>5</v>
      </c>
      <c r="I369" s="136" t="s">
        <v>6</v>
      </c>
      <c r="K369" s="330" t="s">
        <v>38</v>
      </c>
      <c r="L369" s="137" t="s">
        <v>0</v>
      </c>
      <c r="M369" s="137" t="s">
        <v>1</v>
      </c>
      <c r="N369" s="137" t="s">
        <v>2</v>
      </c>
      <c r="O369" s="137" t="s">
        <v>3</v>
      </c>
      <c r="P369" s="137" t="s">
        <v>27</v>
      </c>
      <c r="Q369" s="137" t="s">
        <v>4</v>
      </c>
      <c r="R369" s="137" t="s">
        <v>5</v>
      </c>
      <c r="S369" s="138" t="s">
        <v>6</v>
      </c>
      <c r="U369" s="332" t="s">
        <v>38</v>
      </c>
      <c r="V369" s="190" t="s">
        <v>69</v>
      </c>
      <c r="W369" s="190" t="s">
        <v>70</v>
      </c>
      <c r="X369" s="190" t="s">
        <v>4</v>
      </c>
      <c r="Y369" s="190" t="s">
        <v>1</v>
      </c>
      <c r="Z369" s="190" t="s">
        <v>2</v>
      </c>
      <c r="AA369" s="190" t="s">
        <v>3</v>
      </c>
      <c r="AB369" s="190" t="s">
        <v>52</v>
      </c>
      <c r="AC369" s="190" t="s">
        <v>64</v>
      </c>
      <c r="AD369" s="191" t="s">
        <v>72</v>
      </c>
      <c r="AE369" s="191" t="s">
        <v>79</v>
      </c>
      <c r="AF369" s="191" t="s">
        <v>73</v>
      </c>
      <c r="AG369" s="191" t="s">
        <v>80</v>
      </c>
      <c r="AH369" s="191" t="s">
        <v>81</v>
      </c>
      <c r="AI369" s="192" t="s">
        <v>60</v>
      </c>
      <c r="BA369" s="131"/>
      <c r="BR369" s="131"/>
      <c r="CG369" s="131"/>
    </row>
    <row r="370" spans="1:85" ht="15">
      <c r="A370" s="329" t="s">
        <v>38</v>
      </c>
      <c r="B370" s="294" t="s">
        <v>109</v>
      </c>
      <c r="C370" s="295"/>
      <c r="D370" s="295"/>
      <c r="E370" s="295"/>
      <c r="F370" s="295"/>
      <c r="G370" s="295"/>
      <c r="H370" s="295"/>
      <c r="I370" s="296"/>
      <c r="K370" s="331" t="s">
        <v>38</v>
      </c>
      <c r="L370" s="297" t="s">
        <v>109</v>
      </c>
      <c r="M370" s="298"/>
      <c r="N370" s="298"/>
      <c r="O370" s="298"/>
      <c r="P370" s="298"/>
      <c r="Q370" s="298"/>
      <c r="R370" s="298"/>
      <c r="S370" s="299"/>
      <c r="U370" s="333" t="s">
        <v>38</v>
      </c>
      <c r="V370" s="326" t="s">
        <v>109</v>
      </c>
      <c r="W370" s="326"/>
      <c r="X370" s="326"/>
      <c r="Y370" s="326"/>
      <c r="Z370" s="326"/>
      <c r="AA370" s="326"/>
      <c r="AB370" s="326"/>
      <c r="AC370" s="326"/>
      <c r="AD370" s="326"/>
      <c r="AE370" s="326"/>
      <c r="AF370" s="326"/>
      <c r="AG370" s="326"/>
      <c r="AH370" s="326"/>
      <c r="AI370" s="327"/>
      <c r="BA370" s="131"/>
      <c r="BR370" s="131"/>
      <c r="CG370" s="131"/>
    </row>
    <row r="371" spans="1:85" ht="15">
      <c r="A371" s="141" t="s">
        <v>7</v>
      </c>
      <c r="B371" s="142">
        <v>0</v>
      </c>
      <c r="C371" s="142">
        <v>0</v>
      </c>
      <c r="D371" s="142">
        <v>0</v>
      </c>
      <c r="E371" s="142">
        <v>0</v>
      </c>
      <c r="F371" s="303"/>
      <c r="G371" s="142">
        <v>0</v>
      </c>
      <c r="H371" s="143">
        <v>0</v>
      </c>
      <c r="I371" s="144">
        <f>SUM(B371:H371)</f>
        <v>0</v>
      </c>
      <c r="J371" s="139"/>
      <c r="K371" s="193" t="s">
        <v>7</v>
      </c>
      <c r="L371" s="142">
        <v>0</v>
      </c>
      <c r="M371" s="142">
        <v>0</v>
      </c>
      <c r="N371" s="142">
        <v>0</v>
      </c>
      <c r="O371" s="142">
        <v>0</v>
      </c>
      <c r="P371" s="142">
        <v>0</v>
      </c>
      <c r="Q371" s="142">
        <v>0</v>
      </c>
      <c r="R371" s="194">
        <v>0</v>
      </c>
      <c r="S371" s="195">
        <f>SUM(L371:R371)</f>
        <v>0</v>
      </c>
      <c r="U371" s="196" t="s">
        <v>7</v>
      </c>
      <c r="V371" s="197">
        <v>0</v>
      </c>
      <c r="W371" s="197">
        <v>0</v>
      </c>
      <c r="X371" s="197">
        <v>0</v>
      </c>
      <c r="Y371" s="197">
        <v>0</v>
      </c>
      <c r="Z371" s="197">
        <v>0</v>
      </c>
      <c r="AA371" s="197">
        <v>0</v>
      </c>
      <c r="AB371" s="197">
        <v>0</v>
      </c>
      <c r="AC371" s="198">
        <v>0</v>
      </c>
      <c r="AD371" s="199">
        <v>0</v>
      </c>
      <c r="AE371" s="199">
        <v>0</v>
      </c>
      <c r="AF371" s="199">
        <v>0</v>
      </c>
      <c r="AG371" s="199">
        <v>0</v>
      </c>
      <c r="AH371" s="199">
        <v>0</v>
      </c>
      <c r="AI371" s="200">
        <f>SUM(V371:AC371)</f>
        <v>0</v>
      </c>
      <c r="AJ371" s="131" t="str">
        <f>IF(ABS(S371-AI371)&gt;0.001,S371-AI371,"")</f>
        <v/>
      </c>
      <c r="BA371" s="131"/>
      <c r="BR371" s="131"/>
      <c r="CG371" s="131"/>
    </row>
    <row r="372" spans="1:85" ht="15">
      <c r="A372" s="149" t="s">
        <v>8</v>
      </c>
      <c r="B372" s="150">
        <v>0</v>
      </c>
      <c r="C372" s="150">
        <v>0</v>
      </c>
      <c r="D372" s="150">
        <v>0</v>
      </c>
      <c r="E372" s="150">
        <v>0</v>
      </c>
      <c r="F372" s="304"/>
      <c r="G372" s="150">
        <v>0</v>
      </c>
      <c r="H372" s="151">
        <v>0</v>
      </c>
      <c r="I372" s="152">
        <f t="shared" ref="I372:I391" si="155">SUM(B372:H372)</f>
        <v>0</v>
      </c>
      <c r="J372" s="139"/>
      <c r="K372" s="153" t="s">
        <v>8</v>
      </c>
      <c r="L372" s="154">
        <v>0</v>
      </c>
      <c r="M372" s="154">
        <v>0</v>
      </c>
      <c r="N372" s="154">
        <v>0</v>
      </c>
      <c r="O372" s="154">
        <v>0</v>
      </c>
      <c r="P372" s="154">
        <v>0</v>
      </c>
      <c r="Q372" s="154">
        <v>0</v>
      </c>
      <c r="R372" s="155">
        <v>0</v>
      </c>
      <c r="S372" s="156">
        <f t="shared" ref="S372:S391" si="156">SUM(L372:R372)</f>
        <v>0</v>
      </c>
      <c r="U372" s="201" t="s">
        <v>8</v>
      </c>
      <c r="V372" s="202">
        <v>0</v>
      </c>
      <c r="W372" s="202">
        <v>0</v>
      </c>
      <c r="X372" s="202">
        <v>0</v>
      </c>
      <c r="Y372" s="202">
        <v>0</v>
      </c>
      <c r="Z372" s="202">
        <v>0</v>
      </c>
      <c r="AA372" s="202">
        <v>0</v>
      </c>
      <c r="AB372" s="202">
        <v>0</v>
      </c>
      <c r="AC372" s="203">
        <v>0</v>
      </c>
      <c r="AD372" s="202">
        <v>0</v>
      </c>
      <c r="AE372" s="202">
        <v>0</v>
      </c>
      <c r="AF372" s="202">
        <v>0</v>
      </c>
      <c r="AG372" s="202">
        <v>0</v>
      </c>
      <c r="AH372" s="202">
        <v>0</v>
      </c>
      <c r="AI372" s="204">
        <f t="shared" ref="AI372:AI391" si="157">SUM(V372:AC372)</f>
        <v>0</v>
      </c>
      <c r="AJ372" s="131" t="str">
        <f t="shared" ref="AJ372:AJ393" si="158">IF(ABS(S372-AI372)&gt;0.001,S372-AI372,"")</f>
        <v/>
      </c>
      <c r="BA372" s="131"/>
      <c r="BR372" s="131"/>
      <c r="CG372" s="131"/>
    </row>
    <row r="373" spans="1:85" ht="15">
      <c r="A373" s="157" t="s">
        <v>10</v>
      </c>
      <c r="B373" s="146">
        <v>0</v>
      </c>
      <c r="C373" s="146">
        <v>0</v>
      </c>
      <c r="D373" s="146">
        <v>0</v>
      </c>
      <c r="E373" s="146">
        <v>0</v>
      </c>
      <c r="F373" s="304"/>
      <c r="G373" s="146">
        <v>0</v>
      </c>
      <c r="H373" s="158">
        <v>0</v>
      </c>
      <c r="I373" s="144">
        <f t="shared" si="155"/>
        <v>0</v>
      </c>
      <c r="J373" s="139"/>
      <c r="K373" s="159" t="s">
        <v>10</v>
      </c>
      <c r="L373" s="146">
        <v>0</v>
      </c>
      <c r="M373" s="146">
        <v>0</v>
      </c>
      <c r="N373" s="146">
        <v>0</v>
      </c>
      <c r="O373" s="146">
        <v>0</v>
      </c>
      <c r="P373" s="146">
        <v>0</v>
      </c>
      <c r="Q373" s="146">
        <v>0</v>
      </c>
      <c r="R373" s="147">
        <v>0</v>
      </c>
      <c r="S373" s="148">
        <f t="shared" si="156"/>
        <v>0</v>
      </c>
      <c r="U373" s="205" t="s">
        <v>10</v>
      </c>
      <c r="V373" s="197">
        <v>0</v>
      </c>
      <c r="W373" s="197">
        <v>0</v>
      </c>
      <c r="X373" s="197">
        <v>0</v>
      </c>
      <c r="Y373" s="197">
        <v>0</v>
      </c>
      <c r="Z373" s="197">
        <v>0</v>
      </c>
      <c r="AA373" s="197">
        <v>0</v>
      </c>
      <c r="AB373" s="197">
        <v>0</v>
      </c>
      <c r="AC373" s="198">
        <v>0</v>
      </c>
      <c r="AD373" s="199">
        <v>0</v>
      </c>
      <c r="AE373" s="199">
        <v>0</v>
      </c>
      <c r="AF373" s="199">
        <v>0</v>
      </c>
      <c r="AG373" s="199">
        <v>0</v>
      </c>
      <c r="AH373" s="199">
        <v>0</v>
      </c>
      <c r="AI373" s="200">
        <f t="shared" si="157"/>
        <v>0</v>
      </c>
      <c r="AJ373" s="131" t="str">
        <f t="shared" si="158"/>
        <v/>
      </c>
      <c r="BA373" s="131"/>
      <c r="BR373" s="131"/>
      <c r="CG373" s="131"/>
    </row>
    <row r="374" spans="1:85" ht="15">
      <c r="A374" s="149" t="s">
        <v>53</v>
      </c>
      <c r="B374" s="150">
        <v>0</v>
      </c>
      <c r="C374" s="150">
        <v>0</v>
      </c>
      <c r="D374" s="150">
        <v>0</v>
      </c>
      <c r="E374" s="150">
        <v>0</v>
      </c>
      <c r="F374" s="304"/>
      <c r="G374" s="150">
        <v>0</v>
      </c>
      <c r="H374" s="151">
        <v>0</v>
      </c>
      <c r="I374" s="152">
        <f t="shared" si="155"/>
        <v>0</v>
      </c>
      <c r="J374" s="139"/>
      <c r="K374" s="153" t="s">
        <v>53</v>
      </c>
      <c r="L374" s="154">
        <v>0</v>
      </c>
      <c r="M374" s="154">
        <v>0</v>
      </c>
      <c r="N374" s="154">
        <v>0</v>
      </c>
      <c r="O374" s="154">
        <v>0</v>
      </c>
      <c r="P374" s="154">
        <v>0</v>
      </c>
      <c r="Q374" s="154">
        <v>0</v>
      </c>
      <c r="R374" s="155">
        <v>0</v>
      </c>
      <c r="S374" s="156">
        <f t="shared" si="156"/>
        <v>0</v>
      </c>
      <c r="U374" s="201" t="s">
        <v>53</v>
      </c>
      <c r="V374" s="202">
        <v>0</v>
      </c>
      <c r="W374" s="202">
        <v>0</v>
      </c>
      <c r="X374" s="202">
        <v>0</v>
      </c>
      <c r="Y374" s="202">
        <v>0</v>
      </c>
      <c r="Z374" s="202">
        <v>0</v>
      </c>
      <c r="AA374" s="202">
        <v>0</v>
      </c>
      <c r="AB374" s="202">
        <v>0</v>
      </c>
      <c r="AC374" s="203">
        <v>0</v>
      </c>
      <c r="AD374" s="202">
        <v>0</v>
      </c>
      <c r="AE374" s="202">
        <v>0</v>
      </c>
      <c r="AF374" s="202">
        <v>0</v>
      </c>
      <c r="AG374" s="202">
        <v>0</v>
      </c>
      <c r="AH374" s="202">
        <v>0</v>
      </c>
      <c r="AI374" s="204">
        <f t="shared" si="157"/>
        <v>0</v>
      </c>
      <c r="AJ374" s="131" t="str">
        <f t="shared" si="158"/>
        <v/>
      </c>
      <c r="BA374" s="131"/>
      <c r="BR374" s="131"/>
      <c r="CG374" s="131"/>
    </row>
    <row r="375" spans="1:85" ht="15">
      <c r="A375" s="157" t="s">
        <v>16</v>
      </c>
      <c r="B375" s="146">
        <v>15.003684328280263</v>
      </c>
      <c r="C375" s="146">
        <v>0.23349009459131459</v>
      </c>
      <c r="D375" s="146">
        <v>6.6719794529468448</v>
      </c>
      <c r="E375" s="146">
        <v>0</v>
      </c>
      <c r="F375" s="304"/>
      <c r="G375" s="146">
        <v>0</v>
      </c>
      <c r="H375" s="158">
        <v>0</v>
      </c>
      <c r="I375" s="144">
        <f t="shared" si="155"/>
        <v>21.909153875818422</v>
      </c>
      <c r="J375" s="139"/>
      <c r="K375" s="159" t="s">
        <v>16</v>
      </c>
      <c r="L375" s="146">
        <v>15.003684328280263</v>
      </c>
      <c r="M375" s="146">
        <v>0.23349009459131459</v>
      </c>
      <c r="N375" s="146">
        <v>6.6719794529468448</v>
      </c>
      <c r="O375" s="146">
        <v>0</v>
      </c>
      <c r="P375" s="146">
        <v>0</v>
      </c>
      <c r="Q375" s="146">
        <v>0</v>
      </c>
      <c r="R375" s="147">
        <v>0</v>
      </c>
      <c r="S375" s="148">
        <f t="shared" si="156"/>
        <v>21.909153875818422</v>
      </c>
      <c r="U375" s="205" t="s">
        <v>16</v>
      </c>
      <c r="V375" s="197">
        <v>15.003684328280263</v>
      </c>
      <c r="W375" s="197">
        <v>0</v>
      </c>
      <c r="X375" s="197">
        <v>0</v>
      </c>
      <c r="Y375" s="197">
        <v>0.23349009459131459</v>
      </c>
      <c r="Z375" s="197">
        <v>6.6719794529468448</v>
      </c>
      <c r="AA375" s="197">
        <v>0</v>
      </c>
      <c r="AB375" s="197">
        <v>0</v>
      </c>
      <c r="AC375" s="198">
        <v>0</v>
      </c>
      <c r="AD375" s="199">
        <v>0</v>
      </c>
      <c r="AE375" s="199">
        <v>0</v>
      </c>
      <c r="AF375" s="199">
        <v>0</v>
      </c>
      <c r="AG375" s="199">
        <v>0</v>
      </c>
      <c r="AH375" s="199">
        <v>0</v>
      </c>
      <c r="AI375" s="200">
        <f t="shared" si="157"/>
        <v>21.909153875818422</v>
      </c>
      <c r="AJ375" s="131" t="str">
        <f t="shared" si="158"/>
        <v/>
      </c>
      <c r="BA375" s="131"/>
      <c r="BR375" s="131"/>
      <c r="CG375" s="131"/>
    </row>
    <row r="376" spans="1:85" ht="15">
      <c r="A376" s="149" t="s">
        <v>15</v>
      </c>
      <c r="B376" s="150">
        <v>0.19996679814122217</v>
      </c>
      <c r="C376" s="150">
        <v>0</v>
      </c>
      <c r="D376" s="150">
        <v>0.89985059163549874</v>
      </c>
      <c r="E376" s="150">
        <v>0</v>
      </c>
      <c r="F376" s="304"/>
      <c r="G376" s="150">
        <v>0</v>
      </c>
      <c r="H376" s="151">
        <v>0</v>
      </c>
      <c r="I376" s="152">
        <f t="shared" si="155"/>
        <v>1.0998173897767209</v>
      </c>
      <c r="J376" s="139"/>
      <c r="K376" s="153" t="s">
        <v>15</v>
      </c>
      <c r="L376" s="154">
        <v>0.19996679814122217</v>
      </c>
      <c r="M376" s="154">
        <v>0</v>
      </c>
      <c r="N376" s="154">
        <v>0.89985059163549874</v>
      </c>
      <c r="O376" s="154">
        <v>0</v>
      </c>
      <c r="P376" s="154">
        <v>0</v>
      </c>
      <c r="Q376" s="154">
        <v>0</v>
      </c>
      <c r="R376" s="155">
        <v>0</v>
      </c>
      <c r="S376" s="156">
        <f t="shared" si="156"/>
        <v>1.0998173897767209</v>
      </c>
      <c r="U376" s="201" t="s">
        <v>54</v>
      </c>
      <c r="V376" s="202">
        <v>0.19996679814122217</v>
      </c>
      <c r="W376" s="202">
        <v>0</v>
      </c>
      <c r="X376" s="202">
        <v>0</v>
      </c>
      <c r="Y376" s="202">
        <v>0</v>
      </c>
      <c r="Z376" s="202">
        <v>0.89985059163549874</v>
      </c>
      <c r="AA376" s="202">
        <v>0</v>
      </c>
      <c r="AB376" s="202">
        <v>0</v>
      </c>
      <c r="AC376" s="203">
        <v>0</v>
      </c>
      <c r="AD376" s="202">
        <v>0</v>
      </c>
      <c r="AE376" s="202">
        <v>0</v>
      </c>
      <c r="AF376" s="202">
        <v>0</v>
      </c>
      <c r="AG376" s="202">
        <v>0</v>
      </c>
      <c r="AH376" s="202">
        <v>0</v>
      </c>
      <c r="AI376" s="204">
        <f t="shared" si="157"/>
        <v>1.0998173897767209</v>
      </c>
      <c r="AJ376" s="131" t="str">
        <f t="shared" si="158"/>
        <v/>
      </c>
      <c r="BA376" s="131"/>
      <c r="BR376" s="131"/>
      <c r="CG376" s="131"/>
    </row>
    <row r="377" spans="1:85" ht="15">
      <c r="A377" s="157" t="s">
        <v>55</v>
      </c>
      <c r="B377" s="146">
        <v>0</v>
      </c>
      <c r="C377" s="146">
        <v>0</v>
      </c>
      <c r="D377" s="146">
        <v>0</v>
      </c>
      <c r="E377" s="146">
        <v>364.48395407567097</v>
      </c>
      <c r="F377" s="304"/>
      <c r="G377" s="146">
        <v>0</v>
      </c>
      <c r="H377" s="158">
        <v>0</v>
      </c>
      <c r="I377" s="144">
        <f t="shared" si="155"/>
        <v>364.48395407567097</v>
      </c>
      <c r="J377" s="139"/>
      <c r="K377" s="159" t="s">
        <v>55</v>
      </c>
      <c r="L377" s="146">
        <v>0</v>
      </c>
      <c r="M377" s="146">
        <v>0</v>
      </c>
      <c r="N377" s="146">
        <v>0</v>
      </c>
      <c r="O377" s="146">
        <v>364.48395407567097</v>
      </c>
      <c r="P377" s="146">
        <v>170.07677035474586</v>
      </c>
      <c r="Q377" s="146">
        <v>0</v>
      </c>
      <c r="R377" s="147">
        <v>0</v>
      </c>
      <c r="S377" s="148">
        <f t="shared" si="156"/>
        <v>534.56072443041683</v>
      </c>
      <c r="U377" s="205" t="s">
        <v>55</v>
      </c>
      <c r="V377" s="197">
        <v>0</v>
      </c>
      <c r="W377" s="197">
        <v>0</v>
      </c>
      <c r="X377" s="197">
        <v>0</v>
      </c>
      <c r="Y377" s="197">
        <v>0</v>
      </c>
      <c r="Z377" s="197">
        <v>0</v>
      </c>
      <c r="AA377" s="197">
        <v>364.48395407567097</v>
      </c>
      <c r="AB377" s="197">
        <v>170.07677035474586</v>
      </c>
      <c r="AC377" s="198">
        <v>0</v>
      </c>
      <c r="AD377" s="197">
        <v>0</v>
      </c>
      <c r="AE377" s="197">
        <v>0</v>
      </c>
      <c r="AF377" s="197">
        <v>0</v>
      </c>
      <c r="AG377" s="197">
        <v>0</v>
      </c>
      <c r="AH377" s="197">
        <v>0</v>
      </c>
      <c r="AI377" s="200">
        <f t="shared" si="157"/>
        <v>534.56072443041683</v>
      </c>
      <c r="AJ377" s="131" t="str">
        <f t="shared" si="158"/>
        <v/>
      </c>
      <c r="BA377" s="131"/>
      <c r="BR377" s="131"/>
      <c r="CG377" s="131"/>
    </row>
    <row r="378" spans="1:85" ht="15">
      <c r="A378" s="149" t="s">
        <v>12</v>
      </c>
      <c r="B378" s="150">
        <v>0</v>
      </c>
      <c r="C378" s="150">
        <v>0</v>
      </c>
      <c r="D378" s="150">
        <v>0</v>
      </c>
      <c r="E378" s="150">
        <v>4.5679919629778816</v>
      </c>
      <c r="F378" s="304"/>
      <c r="G378" s="150">
        <v>0</v>
      </c>
      <c r="H378" s="151">
        <v>0</v>
      </c>
      <c r="I378" s="152">
        <f t="shared" si="155"/>
        <v>4.5679919629778816</v>
      </c>
      <c r="J378" s="139"/>
      <c r="K378" s="153" t="s">
        <v>12</v>
      </c>
      <c r="L378" s="154">
        <v>0</v>
      </c>
      <c r="M378" s="154">
        <v>0</v>
      </c>
      <c r="N378" s="154">
        <v>0</v>
      </c>
      <c r="O378" s="154">
        <v>4.5679919629778816</v>
      </c>
      <c r="P378" s="154">
        <v>19.318829441730113</v>
      </c>
      <c r="Q378" s="154">
        <v>0</v>
      </c>
      <c r="R378" s="155">
        <v>0</v>
      </c>
      <c r="S378" s="156">
        <f t="shared" si="156"/>
        <v>23.886821404707995</v>
      </c>
      <c r="U378" s="201" t="s">
        <v>12</v>
      </c>
      <c r="V378" s="202">
        <v>0</v>
      </c>
      <c r="W378" s="202">
        <v>0</v>
      </c>
      <c r="X378" s="202">
        <v>0</v>
      </c>
      <c r="Y378" s="202">
        <v>0</v>
      </c>
      <c r="Z378" s="202">
        <v>0</v>
      </c>
      <c r="AA378" s="202">
        <v>0.52017902278969375</v>
      </c>
      <c r="AB378" s="202">
        <v>19.318829441730113</v>
      </c>
      <c r="AC378" s="203">
        <v>4.0478129401881882</v>
      </c>
      <c r="AD378" s="202">
        <v>0</v>
      </c>
      <c r="AE378" s="202">
        <v>0</v>
      </c>
      <c r="AF378" s="202">
        <v>0</v>
      </c>
      <c r="AG378" s="202">
        <v>0</v>
      </c>
      <c r="AH378" s="202">
        <v>4.0478129401881882</v>
      </c>
      <c r="AI378" s="204">
        <f t="shared" si="157"/>
        <v>23.886821404707995</v>
      </c>
      <c r="AJ378" s="131" t="str">
        <f t="shared" si="158"/>
        <v/>
      </c>
      <c r="BA378" s="131"/>
      <c r="BR378" s="131"/>
      <c r="CG378" s="131"/>
    </row>
    <row r="379" spans="1:85" ht="15">
      <c r="A379" s="157" t="s">
        <v>56</v>
      </c>
      <c r="B379" s="146">
        <v>0</v>
      </c>
      <c r="C379" s="146">
        <v>0</v>
      </c>
      <c r="D379" s="146">
        <v>0</v>
      </c>
      <c r="E379" s="146">
        <v>0</v>
      </c>
      <c r="F379" s="304"/>
      <c r="G379" s="146">
        <v>0</v>
      </c>
      <c r="H379" s="158">
        <v>0</v>
      </c>
      <c r="I379" s="144">
        <f t="shared" si="155"/>
        <v>0</v>
      </c>
      <c r="J379" s="139"/>
      <c r="K379" s="159" t="s">
        <v>56</v>
      </c>
      <c r="L379" s="146">
        <v>0</v>
      </c>
      <c r="M379" s="146">
        <v>0</v>
      </c>
      <c r="N379" s="146">
        <v>0</v>
      </c>
      <c r="O379" s="146">
        <v>0</v>
      </c>
      <c r="P379" s="146">
        <v>0</v>
      </c>
      <c r="Q379" s="146">
        <v>0</v>
      </c>
      <c r="R379" s="147">
        <v>0</v>
      </c>
      <c r="S379" s="148">
        <f t="shared" si="156"/>
        <v>0</v>
      </c>
      <c r="U379" s="205" t="s">
        <v>56</v>
      </c>
      <c r="V379" s="197">
        <v>0</v>
      </c>
      <c r="W379" s="197">
        <v>0</v>
      </c>
      <c r="X379" s="197">
        <v>0</v>
      </c>
      <c r="Y379" s="197">
        <v>0</v>
      </c>
      <c r="Z379" s="197">
        <v>0</v>
      </c>
      <c r="AA379" s="197">
        <v>0</v>
      </c>
      <c r="AB379" s="197">
        <v>0</v>
      </c>
      <c r="AC379" s="198">
        <v>0</v>
      </c>
      <c r="AD379" s="197">
        <v>0</v>
      </c>
      <c r="AE379" s="197">
        <v>0</v>
      </c>
      <c r="AF379" s="197">
        <v>0</v>
      </c>
      <c r="AG379" s="197">
        <v>0</v>
      </c>
      <c r="AH379" s="197">
        <v>0</v>
      </c>
      <c r="AI379" s="200">
        <f t="shared" si="157"/>
        <v>0</v>
      </c>
      <c r="AJ379" s="131" t="str">
        <f t="shared" si="158"/>
        <v/>
      </c>
      <c r="BA379" s="131"/>
      <c r="BR379" s="131"/>
      <c r="CG379" s="131"/>
    </row>
    <row r="380" spans="1:85" ht="15">
      <c r="A380" s="149" t="s">
        <v>17</v>
      </c>
      <c r="B380" s="150">
        <v>5.655489506090329E-2</v>
      </c>
      <c r="C380" s="150">
        <v>0</v>
      </c>
      <c r="D380" s="150">
        <v>2.9575639439804178</v>
      </c>
      <c r="E380" s="150">
        <v>3.8560155723342877E-2</v>
      </c>
      <c r="F380" s="304"/>
      <c r="G380" s="150">
        <v>0</v>
      </c>
      <c r="H380" s="151">
        <v>0</v>
      </c>
      <c r="I380" s="152">
        <f t="shared" si="155"/>
        <v>3.0526789947646642</v>
      </c>
      <c r="J380" s="139"/>
      <c r="K380" s="153" t="s">
        <v>17</v>
      </c>
      <c r="L380" s="154">
        <v>5.655489506090329E-2</v>
      </c>
      <c r="M380" s="154">
        <v>0</v>
      </c>
      <c r="N380" s="154">
        <v>2.9575639439804178</v>
      </c>
      <c r="O380" s="154">
        <v>3.8560155723342877E-2</v>
      </c>
      <c r="P380" s="154">
        <v>0</v>
      </c>
      <c r="Q380" s="154">
        <v>0</v>
      </c>
      <c r="R380" s="155">
        <v>0</v>
      </c>
      <c r="S380" s="156">
        <f t="shared" si="156"/>
        <v>3.0526789947646642</v>
      </c>
      <c r="U380" s="201" t="s">
        <v>17</v>
      </c>
      <c r="V380" s="202">
        <v>5.655489506090329E-2</v>
      </c>
      <c r="W380" s="202">
        <v>0</v>
      </c>
      <c r="X380" s="202">
        <v>0</v>
      </c>
      <c r="Y380" s="202">
        <v>0</v>
      </c>
      <c r="Z380" s="202">
        <v>2.9575639439804178</v>
      </c>
      <c r="AA380" s="202">
        <v>3.4275693976305012E-2</v>
      </c>
      <c r="AB380" s="202">
        <v>0</v>
      </c>
      <c r="AC380" s="203">
        <v>4.2844617470378672E-3</v>
      </c>
      <c r="AD380" s="202">
        <v>0</v>
      </c>
      <c r="AE380" s="202">
        <v>0</v>
      </c>
      <c r="AF380" s="202">
        <v>0</v>
      </c>
      <c r="AG380" s="202">
        <v>0</v>
      </c>
      <c r="AH380" s="202">
        <v>4.2844617470378672E-3</v>
      </c>
      <c r="AI380" s="204">
        <f t="shared" si="157"/>
        <v>3.0526789947646638</v>
      </c>
      <c r="AJ380" s="131" t="str">
        <f t="shared" si="158"/>
        <v/>
      </c>
      <c r="BA380" s="131"/>
      <c r="BR380" s="131"/>
      <c r="CG380" s="131"/>
    </row>
    <row r="381" spans="1:85" ht="15">
      <c r="A381" s="157" t="s">
        <v>141</v>
      </c>
      <c r="B381" s="146">
        <v>25.990275653659463</v>
      </c>
      <c r="C381" s="146">
        <v>0</v>
      </c>
      <c r="D381" s="146">
        <v>25.882412899585677</v>
      </c>
      <c r="E381" s="146">
        <v>0.52755686688306791</v>
      </c>
      <c r="F381" s="304"/>
      <c r="G381" s="146">
        <v>0</v>
      </c>
      <c r="H381" s="158">
        <v>0</v>
      </c>
      <c r="I381" s="144">
        <f t="shared" si="155"/>
        <v>52.400245420128208</v>
      </c>
      <c r="J381" s="139"/>
      <c r="K381" s="159" t="s">
        <v>141</v>
      </c>
      <c r="L381" s="146">
        <v>25.990275653659463</v>
      </c>
      <c r="M381" s="146">
        <v>0</v>
      </c>
      <c r="N381" s="146">
        <v>25.882412899585677</v>
      </c>
      <c r="O381" s="146">
        <v>0.52755686688306791</v>
      </c>
      <c r="P381" s="146">
        <v>7.5068938796207338E-2</v>
      </c>
      <c r="Q381" s="146">
        <v>0</v>
      </c>
      <c r="R381" s="147">
        <v>0</v>
      </c>
      <c r="S381" s="148">
        <f t="shared" si="156"/>
        <v>52.475314358924415</v>
      </c>
      <c r="U381" s="205" t="s">
        <v>141</v>
      </c>
      <c r="V381" s="197">
        <v>25.899364713914132</v>
      </c>
      <c r="W381" s="197">
        <v>0</v>
      </c>
      <c r="X381" s="197">
        <v>0</v>
      </c>
      <c r="Y381" s="197">
        <v>0</v>
      </c>
      <c r="Z381" s="197">
        <v>25.267226089278928</v>
      </c>
      <c r="AA381" s="197">
        <v>0.24115322964024558</v>
      </c>
      <c r="AB381" s="197">
        <v>7.5068938796207338E-2</v>
      </c>
      <c r="AC381" s="198">
        <v>0.99250138729490389</v>
      </c>
      <c r="AD381" s="197">
        <v>9.0910939745330835E-2</v>
      </c>
      <c r="AE381" s="197">
        <v>0</v>
      </c>
      <c r="AF381" s="197">
        <v>0</v>
      </c>
      <c r="AG381" s="197">
        <v>0.61518681030675071</v>
      </c>
      <c r="AH381" s="197">
        <v>0.28640363724282236</v>
      </c>
      <c r="AI381" s="200">
        <f t="shared" si="157"/>
        <v>52.475314358924415</v>
      </c>
      <c r="AJ381" s="131" t="str">
        <f t="shared" si="158"/>
        <v/>
      </c>
      <c r="BA381" s="131"/>
      <c r="BR381" s="131"/>
      <c r="CG381" s="131"/>
    </row>
    <row r="382" spans="1:85" ht="15">
      <c r="A382" s="149" t="s">
        <v>25</v>
      </c>
      <c r="B382" s="150">
        <v>11.231936419446559</v>
      </c>
      <c r="C382" s="150">
        <v>8.4768037573371181E-3</v>
      </c>
      <c r="D382" s="150">
        <v>0.86392917035171202</v>
      </c>
      <c r="E382" s="150">
        <v>36.752639938221478</v>
      </c>
      <c r="F382" s="304"/>
      <c r="G382" s="150">
        <v>26.208686626419567</v>
      </c>
      <c r="H382" s="151">
        <v>3.5716869764060915E-3</v>
      </c>
      <c r="I382" s="152">
        <f t="shared" si="155"/>
        <v>75.069240645173053</v>
      </c>
      <c r="J382" s="139"/>
      <c r="K382" s="153" t="s">
        <v>25</v>
      </c>
      <c r="L382" s="154">
        <v>11.231936419446559</v>
      </c>
      <c r="M382" s="154">
        <v>8.4768037573371181E-3</v>
      </c>
      <c r="N382" s="154">
        <v>0.86392917035171202</v>
      </c>
      <c r="O382" s="154">
        <v>36.752639938221478</v>
      </c>
      <c r="P382" s="154">
        <v>2.1101269029366141</v>
      </c>
      <c r="Q382" s="154">
        <v>26.208686626419567</v>
      </c>
      <c r="R382" s="155">
        <v>3.5716869764060915E-3</v>
      </c>
      <c r="S382" s="156">
        <f t="shared" si="156"/>
        <v>77.179367548109667</v>
      </c>
      <c r="U382" s="201" t="s">
        <v>25</v>
      </c>
      <c r="V382" s="202">
        <v>6.510604363573476</v>
      </c>
      <c r="W382" s="202">
        <v>4.7161221551368318</v>
      </c>
      <c r="X382" s="202">
        <v>26.208686626419567</v>
      </c>
      <c r="Y382" s="202">
        <v>8.4768037573371181E-3</v>
      </c>
      <c r="Z382" s="202">
        <v>0.86392917035171202</v>
      </c>
      <c r="AA382" s="202">
        <v>35.626396551823873</v>
      </c>
      <c r="AB382" s="202">
        <v>2.1101269029366141</v>
      </c>
      <c r="AC382" s="203">
        <v>1.1350249741102605</v>
      </c>
      <c r="AD382" s="202">
        <v>5.209900736251021E-3</v>
      </c>
      <c r="AE382" s="202">
        <v>0</v>
      </c>
      <c r="AF382" s="202">
        <v>3.5716869764060915E-3</v>
      </c>
      <c r="AG382" s="202">
        <v>0</v>
      </c>
      <c r="AH382" s="202">
        <v>1.1262433863976036</v>
      </c>
      <c r="AI382" s="204">
        <f t="shared" si="157"/>
        <v>77.179367548109667</v>
      </c>
      <c r="AJ382" s="131" t="str">
        <f t="shared" si="158"/>
        <v/>
      </c>
      <c r="BA382" s="131"/>
      <c r="BR382" s="131"/>
      <c r="CG382" s="131"/>
    </row>
    <row r="383" spans="1:85" ht="15">
      <c r="A383" s="157" t="s">
        <v>24</v>
      </c>
      <c r="B383" s="146">
        <v>7.2259479532185669</v>
      </c>
      <c r="C383" s="146">
        <v>0</v>
      </c>
      <c r="D383" s="146">
        <v>0</v>
      </c>
      <c r="E383" s="146">
        <v>0</v>
      </c>
      <c r="F383" s="304"/>
      <c r="G383" s="146">
        <v>0</v>
      </c>
      <c r="H383" s="158">
        <v>0</v>
      </c>
      <c r="I383" s="144">
        <f t="shared" si="155"/>
        <v>7.2259479532185669</v>
      </c>
      <c r="J383" s="139"/>
      <c r="K383" s="159" t="s">
        <v>24</v>
      </c>
      <c r="L383" s="146">
        <v>7.2259479532185669</v>
      </c>
      <c r="M383" s="146">
        <v>0</v>
      </c>
      <c r="N383" s="146">
        <v>0</v>
      </c>
      <c r="O383" s="146">
        <v>0</v>
      </c>
      <c r="P383" s="146">
        <v>0</v>
      </c>
      <c r="Q383" s="146">
        <v>0</v>
      </c>
      <c r="R383" s="147">
        <v>0</v>
      </c>
      <c r="S383" s="148">
        <f t="shared" si="156"/>
        <v>7.2259479532185669</v>
      </c>
      <c r="U383" s="205" t="s">
        <v>24</v>
      </c>
      <c r="V383" s="197">
        <v>7.1934144810514837</v>
      </c>
      <c r="W383" s="197">
        <v>0</v>
      </c>
      <c r="X383" s="197">
        <v>0</v>
      </c>
      <c r="Y383" s="197">
        <v>0</v>
      </c>
      <c r="Z383" s="197">
        <v>0</v>
      </c>
      <c r="AA383" s="197">
        <v>0</v>
      </c>
      <c r="AB383" s="197">
        <v>0</v>
      </c>
      <c r="AC383" s="198">
        <v>3.2533472167082834E-2</v>
      </c>
      <c r="AD383" s="197">
        <v>3.2533472167082834E-2</v>
      </c>
      <c r="AE383" s="197">
        <v>0</v>
      </c>
      <c r="AF383" s="197">
        <v>0</v>
      </c>
      <c r="AG383" s="197">
        <v>0</v>
      </c>
      <c r="AH383" s="197">
        <v>0</v>
      </c>
      <c r="AI383" s="200">
        <f t="shared" si="157"/>
        <v>7.2259479532185669</v>
      </c>
      <c r="AJ383" s="131" t="str">
        <f t="shared" si="158"/>
        <v/>
      </c>
      <c r="BA383" s="131"/>
      <c r="BR383" s="131"/>
      <c r="CG383" s="131"/>
    </row>
    <row r="384" spans="1:85" ht="15">
      <c r="A384" s="149" t="s">
        <v>57</v>
      </c>
      <c r="B384" s="150">
        <v>6.4094230342414391E-2</v>
      </c>
      <c r="C384" s="150">
        <v>0</v>
      </c>
      <c r="D384" s="150">
        <v>0</v>
      </c>
      <c r="E384" s="150">
        <v>0</v>
      </c>
      <c r="F384" s="304"/>
      <c r="G384" s="150">
        <v>0</v>
      </c>
      <c r="H384" s="151">
        <v>0</v>
      </c>
      <c r="I384" s="152">
        <f t="shared" si="155"/>
        <v>6.4094230342414391E-2</v>
      </c>
      <c r="J384" s="139"/>
      <c r="K384" s="153" t="s">
        <v>57</v>
      </c>
      <c r="L384" s="154">
        <v>6.4094230342414391E-2</v>
      </c>
      <c r="M384" s="154">
        <v>0</v>
      </c>
      <c r="N384" s="154">
        <v>0</v>
      </c>
      <c r="O384" s="154">
        <v>0</v>
      </c>
      <c r="P384" s="154">
        <v>0</v>
      </c>
      <c r="Q384" s="154">
        <v>0</v>
      </c>
      <c r="R384" s="155">
        <v>0</v>
      </c>
      <c r="S384" s="156">
        <f t="shared" si="156"/>
        <v>6.4094230342414391E-2</v>
      </c>
      <c r="U384" s="201" t="s">
        <v>57</v>
      </c>
      <c r="V384" s="202">
        <v>6.4094230342414391E-2</v>
      </c>
      <c r="W384" s="202">
        <v>0</v>
      </c>
      <c r="X384" s="202">
        <v>0</v>
      </c>
      <c r="Y384" s="202">
        <v>0</v>
      </c>
      <c r="Z384" s="202">
        <v>0</v>
      </c>
      <c r="AA384" s="202">
        <v>0</v>
      </c>
      <c r="AB384" s="202">
        <v>0</v>
      </c>
      <c r="AC384" s="203">
        <v>0</v>
      </c>
      <c r="AD384" s="202">
        <v>0</v>
      </c>
      <c r="AE384" s="202">
        <v>0</v>
      </c>
      <c r="AF384" s="202">
        <v>0</v>
      </c>
      <c r="AG384" s="202">
        <v>0</v>
      </c>
      <c r="AH384" s="202">
        <v>0</v>
      </c>
      <c r="AI384" s="204">
        <f t="shared" si="157"/>
        <v>6.4094230342414391E-2</v>
      </c>
      <c r="AJ384" s="131" t="str">
        <f t="shared" si="158"/>
        <v/>
      </c>
      <c r="BA384" s="131"/>
      <c r="BR384" s="131"/>
      <c r="CG384" s="131"/>
    </row>
    <row r="385" spans="1:85" ht="15">
      <c r="A385" s="157" t="s">
        <v>22</v>
      </c>
      <c r="B385" s="146">
        <v>29.775466060963577</v>
      </c>
      <c r="C385" s="146">
        <v>0</v>
      </c>
      <c r="D385" s="146">
        <v>1.8467916925733663</v>
      </c>
      <c r="E385" s="146">
        <v>0</v>
      </c>
      <c r="F385" s="304"/>
      <c r="G385" s="146">
        <v>0</v>
      </c>
      <c r="H385" s="158">
        <v>0</v>
      </c>
      <c r="I385" s="144">
        <f t="shared" si="155"/>
        <v>31.622257753536942</v>
      </c>
      <c r="J385" s="139"/>
      <c r="K385" s="159" t="s">
        <v>22</v>
      </c>
      <c r="L385" s="146">
        <v>29.775466060963577</v>
      </c>
      <c r="M385" s="146">
        <v>0</v>
      </c>
      <c r="N385" s="146">
        <v>1.8467916925733663</v>
      </c>
      <c r="O385" s="146">
        <v>0</v>
      </c>
      <c r="P385" s="146">
        <v>32.244915673515592</v>
      </c>
      <c r="Q385" s="146">
        <v>0</v>
      </c>
      <c r="R385" s="147">
        <v>0</v>
      </c>
      <c r="S385" s="148">
        <f t="shared" si="156"/>
        <v>63.867173427052535</v>
      </c>
      <c r="U385" s="205" t="s">
        <v>22</v>
      </c>
      <c r="V385" s="197">
        <v>29.775466060963577</v>
      </c>
      <c r="W385" s="197">
        <v>0</v>
      </c>
      <c r="X385" s="197">
        <v>0</v>
      </c>
      <c r="Y385" s="197">
        <v>0</v>
      </c>
      <c r="Z385" s="197">
        <v>1.8467916925733663</v>
      </c>
      <c r="AA385" s="197">
        <v>0</v>
      </c>
      <c r="AB385" s="197">
        <v>32.244915673515592</v>
      </c>
      <c r="AC385" s="198">
        <v>0</v>
      </c>
      <c r="AD385" s="197">
        <v>0</v>
      </c>
      <c r="AE385" s="197">
        <v>0</v>
      </c>
      <c r="AF385" s="197">
        <v>0</v>
      </c>
      <c r="AG385" s="197">
        <v>0</v>
      </c>
      <c r="AH385" s="197">
        <v>0</v>
      </c>
      <c r="AI385" s="200">
        <f t="shared" si="157"/>
        <v>63.867173427052535</v>
      </c>
      <c r="AJ385" s="131" t="str">
        <f t="shared" si="158"/>
        <v/>
      </c>
      <c r="BA385" s="131"/>
      <c r="BR385" s="131"/>
      <c r="CG385" s="131"/>
    </row>
    <row r="386" spans="1:85" ht="15">
      <c r="A386" s="149" t="s">
        <v>21</v>
      </c>
      <c r="B386" s="150">
        <v>6.5932259712270458E-2</v>
      </c>
      <c r="C386" s="150">
        <v>0</v>
      </c>
      <c r="D386" s="150">
        <v>0</v>
      </c>
      <c r="E386" s="150">
        <v>0</v>
      </c>
      <c r="F386" s="304"/>
      <c r="G386" s="150">
        <v>0</v>
      </c>
      <c r="H386" s="151">
        <v>0</v>
      </c>
      <c r="I386" s="152">
        <f t="shared" si="155"/>
        <v>6.5932259712270458E-2</v>
      </c>
      <c r="J386" s="139"/>
      <c r="K386" s="153" t="s">
        <v>21</v>
      </c>
      <c r="L386" s="154">
        <v>6.5932259712270458E-2</v>
      </c>
      <c r="M386" s="154">
        <v>0</v>
      </c>
      <c r="N386" s="154">
        <v>0</v>
      </c>
      <c r="O386" s="154">
        <v>0</v>
      </c>
      <c r="P386" s="154">
        <v>0</v>
      </c>
      <c r="Q386" s="154">
        <v>0</v>
      </c>
      <c r="R386" s="155">
        <v>0</v>
      </c>
      <c r="S386" s="156">
        <f t="shared" si="156"/>
        <v>6.5932259712270458E-2</v>
      </c>
      <c r="U386" s="201" t="s">
        <v>58</v>
      </c>
      <c r="V386" s="202">
        <v>6.5932259712270458E-2</v>
      </c>
      <c r="W386" s="202">
        <v>0</v>
      </c>
      <c r="X386" s="202">
        <v>0</v>
      </c>
      <c r="Y386" s="202">
        <v>0</v>
      </c>
      <c r="Z386" s="202">
        <v>0</v>
      </c>
      <c r="AA386" s="202">
        <v>0</v>
      </c>
      <c r="AB386" s="202">
        <v>0</v>
      </c>
      <c r="AC386" s="203">
        <v>0</v>
      </c>
      <c r="AD386" s="202">
        <v>0</v>
      </c>
      <c r="AE386" s="202">
        <v>0</v>
      </c>
      <c r="AF386" s="202">
        <v>0</v>
      </c>
      <c r="AG386" s="202">
        <v>0</v>
      </c>
      <c r="AH386" s="202">
        <v>0</v>
      </c>
      <c r="AI386" s="204">
        <f t="shared" si="157"/>
        <v>6.5932259712270458E-2</v>
      </c>
      <c r="AJ386" s="131" t="str">
        <f t="shared" si="158"/>
        <v/>
      </c>
      <c r="BA386" s="131"/>
      <c r="BR386" s="131"/>
      <c r="CG386" s="131"/>
    </row>
    <row r="387" spans="1:85" ht="15">
      <c r="A387" s="160" t="s">
        <v>61</v>
      </c>
      <c r="B387" s="146">
        <v>1.6555818744590702</v>
      </c>
      <c r="C387" s="146">
        <v>0</v>
      </c>
      <c r="D387" s="146">
        <v>0</v>
      </c>
      <c r="E387" s="146">
        <v>0</v>
      </c>
      <c r="F387" s="304"/>
      <c r="G387" s="146">
        <v>0</v>
      </c>
      <c r="H387" s="158">
        <v>0</v>
      </c>
      <c r="I387" s="144">
        <f t="shared" si="155"/>
        <v>1.6555818744590702</v>
      </c>
      <c r="J387" s="139"/>
      <c r="K387" s="161" t="s">
        <v>61</v>
      </c>
      <c r="L387" s="146">
        <v>1.6555818744590702</v>
      </c>
      <c r="M387" s="146">
        <v>0</v>
      </c>
      <c r="N387" s="146">
        <v>0</v>
      </c>
      <c r="O387" s="146">
        <v>0</v>
      </c>
      <c r="P387" s="146">
        <v>0</v>
      </c>
      <c r="Q387" s="146">
        <v>0</v>
      </c>
      <c r="R387" s="147">
        <v>0</v>
      </c>
      <c r="S387" s="148">
        <f t="shared" si="156"/>
        <v>1.6555818744590702</v>
      </c>
      <c r="U387" s="206" t="s">
        <v>59</v>
      </c>
      <c r="V387" s="197">
        <v>1.0475036719708326</v>
      </c>
      <c r="W387" s="197">
        <v>0</v>
      </c>
      <c r="X387" s="197">
        <v>0</v>
      </c>
      <c r="Y387" s="197">
        <v>0</v>
      </c>
      <c r="Z387" s="197">
        <v>0</v>
      </c>
      <c r="AA387" s="197">
        <v>0</v>
      </c>
      <c r="AB387" s="197">
        <v>0</v>
      </c>
      <c r="AC387" s="198">
        <v>0.60807820248823752</v>
      </c>
      <c r="AD387" s="199">
        <v>0.60807820248823752</v>
      </c>
      <c r="AE387" s="199">
        <v>0</v>
      </c>
      <c r="AF387" s="199">
        <v>0</v>
      </c>
      <c r="AG387" s="199">
        <v>0</v>
      </c>
      <c r="AH387" s="199">
        <v>0</v>
      </c>
      <c r="AI387" s="200">
        <f t="shared" si="157"/>
        <v>1.6555818744590702</v>
      </c>
      <c r="AJ387" s="131" t="str">
        <f t="shared" si="158"/>
        <v/>
      </c>
      <c r="BA387" s="131"/>
      <c r="BR387" s="131"/>
      <c r="CG387" s="131"/>
    </row>
    <row r="388" spans="1:85">
      <c r="A388" s="162" t="s">
        <v>23</v>
      </c>
      <c r="B388" s="163">
        <v>1.6555818744590702</v>
      </c>
      <c r="C388" s="163">
        <v>0</v>
      </c>
      <c r="D388" s="163">
        <v>0</v>
      </c>
      <c r="E388" s="163">
        <v>0</v>
      </c>
      <c r="F388" s="304"/>
      <c r="G388" s="163">
        <v>0</v>
      </c>
      <c r="H388" s="164">
        <v>0</v>
      </c>
      <c r="I388" s="165">
        <f t="shared" si="155"/>
        <v>1.6555818744590702</v>
      </c>
      <c r="J388" s="139"/>
      <c r="K388" s="166" t="s">
        <v>23</v>
      </c>
      <c r="L388" s="167">
        <v>1.6555818744590702</v>
      </c>
      <c r="M388" s="167">
        <v>0</v>
      </c>
      <c r="N388" s="167">
        <v>0</v>
      </c>
      <c r="O388" s="167">
        <v>0</v>
      </c>
      <c r="P388" s="167">
        <v>0</v>
      </c>
      <c r="Q388" s="167">
        <v>0</v>
      </c>
      <c r="R388" s="168">
        <v>0</v>
      </c>
      <c r="S388" s="169">
        <f t="shared" si="156"/>
        <v>1.6555818744590702</v>
      </c>
      <c r="U388" s="207" t="s">
        <v>62</v>
      </c>
      <c r="V388" s="208">
        <v>1.0475036719708326</v>
      </c>
      <c r="W388" s="208">
        <v>0</v>
      </c>
      <c r="X388" s="208">
        <v>0</v>
      </c>
      <c r="Y388" s="208">
        <v>0</v>
      </c>
      <c r="Z388" s="208">
        <v>0</v>
      </c>
      <c r="AA388" s="208">
        <v>0</v>
      </c>
      <c r="AB388" s="208">
        <v>0</v>
      </c>
      <c r="AC388" s="208">
        <v>0.60807820248823752</v>
      </c>
      <c r="AD388" s="208">
        <v>0.60807820248823752</v>
      </c>
      <c r="AE388" s="208">
        <v>0</v>
      </c>
      <c r="AF388" s="208">
        <v>0</v>
      </c>
      <c r="AG388" s="208">
        <v>0</v>
      </c>
      <c r="AH388" s="92">
        <v>0</v>
      </c>
      <c r="AI388" s="209">
        <f t="shared" si="157"/>
        <v>1.6555818744590702</v>
      </c>
      <c r="BA388" s="131"/>
      <c r="BR388" s="131"/>
      <c r="CG388" s="131"/>
    </row>
    <row r="389" spans="1:85">
      <c r="A389" s="170" t="s">
        <v>19</v>
      </c>
      <c r="B389" s="171">
        <v>0</v>
      </c>
      <c r="C389" s="171">
        <v>0</v>
      </c>
      <c r="D389" s="171">
        <v>0</v>
      </c>
      <c r="E389" s="171">
        <v>0</v>
      </c>
      <c r="F389" s="304"/>
      <c r="G389" s="171">
        <v>0</v>
      </c>
      <c r="H389" s="172">
        <v>0</v>
      </c>
      <c r="I389" s="173">
        <f t="shared" si="155"/>
        <v>0</v>
      </c>
      <c r="J389" s="139"/>
      <c r="K389" s="174" t="s">
        <v>19</v>
      </c>
      <c r="L389" s="171">
        <v>0</v>
      </c>
      <c r="M389" s="171">
        <v>0</v>
      </c>
      <c r="N389" s="171">
        <v>0</v>
      </c>
      <c r="O389" s="171">
        <v>0</v>
      </c>
      <c r="P389" s="171">
        <v>0</v>
      </c>
      <c r="Q389" s="171">
        <v>0</v>
      </c>
      <c r="R389" s="175">
        <v>0</v>
      </c>
      <c r="S389" s="176">
        <f t="shared" si="156"/>
        <v>0</v>
      </c>
      <c r="U389" s="210" t="s">
        <v>19</v>
      </c>
      <c r="V389" s="211">
        <v>0</v>
      </c>
      <c r="W389" s="211">
        <v>0</v>
      </c>
      <c r="X389" s="211">
        <v>0</v>
      </c>
      <c r="Y389" s="211">
        <v>0</v>
      </c>
      <c r="Z389" s="211">
        <v>0</v>
      </c>
      <c r="AA389" s="211">
        <v>0</v>
      </c>
      <c r="AB389" s="211">
        <v>0</v>
      </c>
      <c r="AC389" s="211">
        <v>0</v>
      </c>
      <c r="AD389" s="212">
        <v>0</v>
      </c>
      <c r="AE389" s="212">
        <v>0</v>
      </c>
      <c r="AF389" s="212">
        <v>0</v>
      </c>
      <c r="AG389" s="212">
        <v>0</v>
      </c>
      <c r="AH389" s="212">
        <v>0</v>
      </c>
      <c r="AI389" s="213">
        <f t="shared" si="157"/>
        <v>0</v>
      </c>
      <c r="AJ389" s="131" t="str">
        <f t="shared" si="158"/>
        <v/>
      </c>
      <c r="BA389" s="131"/>
      <c r="BR389" s="131"/>
      <c r="CG389" s="131"/>
    </row>
    <row r="390" spans="1:85">
      <c r="A390" s="162" t="s">
        <v>20</v>
      </c>
      <c r="B390" s="163">
        <v>0</v>
      </c>
      <c r="C390" s="163">
        <v>0</v>
      </c>
      <c r="D390" s="163">
        <v>0</v>
      </c>
      <c r="E390" s="163">
        <v>0</v>
      </c>
      <c r="F390" s="304"/>
      <c r="G390" s="163">
        <v>0</v>
      </c>
      <c r="H390" s="164">
        <v>0</v>
      </c>
      <c r="I390" s="165">
        <f t="shared" si="155"/>
        <v>0</v>
      </c>
      <c r="J390" s="139"/>
      <c r="K390" s="166" t="s">
        <v>20</v>
      </c>
      <c r="L390" s="167">
        <v>0</v>
      </c>
      <c r="M390" s="167">
        <v>0</v>
      </c>
      <c r="N390" s="167">
        <v>0</v>
      </c>
      <c r="O390" s="167">
        <v>0</v>
      </c>
      <c r="P390" s="167">
        <v>0</v>
      </c>
      <c r="Q390" s="167">
        <v>0</v>
      </c>
      <c r="R390" s="168">
        <v>0</v>
      </c>
      <c r="S390" s="169">
        <f t="shared" si="156"/>
        <v>0</v>
      </c>
      <c r="U390" s="207" t="s">
        <v>20</v>
      </c>
      <c r="V390" s="208">
        <v>0</v>
      </c>
      <c r="W390" s="208">
        <v>0</v>
      </c>
      <c r="X390" s="208">
        <v>0</v>
      </c>
      <c r="Y390" s="208">
        <v>0</v>
      </c>
      <c r="Z390" s="208">
        <v>0</v>
      </c>
      <c r="AA390" s="208">
        <v>0</v>
      </c>
      <c r="AB390" s="208">
        <v>0</v>
      </c>
      <c r="AC390" s="208">
        <v>0</v>
      </c>
      <c r="AD390" s="208">
        <v>0</v>
      </c>
      <c r="AE390" s="208">
        <v>0</v>
      </c>
      <c r="AF390" s="208">
        <v>0</v>
      </c>
      <c r="AG390" s="208">
        <v>0</v>
      </c>
      <c r="AH390" s="92">
        <v>0</v>
      </c>
      <c r="AI390" s="209">
        <f t="shared" si="157"/>
        <v>0</v>
      </c>
      <c r="AJ390" s="131" t="str">
        <f t="shared" si="158"/>
        <v/>
      </c>
      <c r="BA390" s="131"/>
      <c r="BR390" s="131"/>
      <c r="CG390" s="131"/>
    </row>
    <row r="391" spans="1:85" ht="15" thickBot="1">
      <c r="A391" s="177" t="s">
        <v>11</v>
      </c>
      <c r="B391" s="178">
        <v>0</v>
      </c>
      <c r="C391" s="178">
        <v>0</v>
      </c>
      <c r="D391" s="178">
        <v>0</v>
      </c>
      <c r="E391" s="178">
        <v>0</v>
      </c>
      <c r="F391" s="305"/>
      <c r="G391" s="178">
        <v>0</v>
      </c>
      <c r="H391" s="179">
        <v>0</v>
      </c>
      <c r="I391" s="180">
        <f t="shared" si="155"/>
        <v>0</v>
      </c>
      <c r="J391" s="139"/>
      <c r="K391" s="181" t="s">
        <v>11</v>
      </c>
      <c r="L391" s="178">
        <v>0</v>
      </c>
      <c r="M391" s="178">
        <v>0</v>
      </c>
      <c r="N391" s="178">
        <v>0</v>
      </c>
      <c r="O391" s="178">
        <v>0</v>
      </c>
      <c r="P391" s="178">
        <v>0</v>
      </c>
      <c r="Q391" s="178">
        <v>0</v>
      </c>
      <c r="R391" s="182">
        <v>0</v>
      </c>
      <c r="S391" s="183">
        <f t="shared" si="156"/>
        <v>0</v>
      </c>
      <c r="U391" s="210" t="s">
        <v>11</v>
      </c>
      <c r="V391" s="211">
        <v>0</v>
      </c>
      <c r="W391" s="211">
        <v>0</v>
      </c>
      <c r="X391" s="211">
        <v>0</v>
      </c>
      <c r="Y391" s="211">
        <v>0</v>
      </c>
      <c r="Z391" s="211">
        <v>0</v>
      </c>
      <c r="AA391" s="211">
        <v>0</v>
      </c>
      <c r="AB391" s="211">
        <v>0</v>
      </c>
      <c r="AC391" s="211">
        <v>0</v>
      </c>
      <c r="AD391" s="212">
        <v>0</v>
      </c>
      <c r="AE391" s="212">
        <v>0</v>
      </c>
      <c r="AF391" s="212">
        <v>0</v>
      </c>
      <c r="AG391" s="212">
        <v>0</v>
      </c>
      <c r="AH391" s="212">
        <v>0</v>
      </c>
      <c r="AI391" s="213">
        <f t="shared" si="157"/>
        <v>0</v>
      </c>
      <c r="AJ391" s="131" t="str">
        <f t="shared" si="158"/>
        <v/>
      </c>
      <c r="BA391" s="131"/>
      <c r="BR391" s="131"/>
      <c r="CG391" s="131"/>
    </row>
    <row r="392" spans="1:85" ht="15">
      <c r="A392" s="184" t="s">
        <v>26</v>
      </c>
      <c r="B392" s="185">
        <f>SUM(B371:B387)</f>
        <v>91.269440473284305</v>
      </c>
      <c r="C392" s="185">
        <f t="shared" ref="C392:I392" si="159">SUM(C371:C387)</f>
        <v>0.2419668983486517</v>
      </c>
      <c r="D392" s="185">
        <f t="shared" si="159"/>
        <v>39.12252775107352</v>
      </c>
      <c r="E392" s="185">
        <f t="shared" si="159"/>
        <v>406.37070299947675</v>
      </c>
      <c r="F392" s="185">
        <f t="shared" si="159"/>
        <v>0</v>
      </c>
      <c r="G392" s="185">
        <f t="shared" si="159"/>
        <v>26.208686626419567</v>
      </c>
      <c r="H392" s="187">
        <f t="shared" si="159"/>
        <v>3.5716869764060915E-3</v>
      </c>
      <c r="I392" s="144">
        <f t="shared" si="159"/>
        <v>563.2168964355792</v>
      </c>
      <c r="J392" s="139"/>
      <c r="K392" s="186" t="s">
        <v>26</v>
      </c>
      <c r="L392" s="185">
        <f>SUM(L371:L387)</f>
        <v>91.269440473284305</v>
      </c>
      <c r="M392" s="185">
        <f t="shared" ref="M392:S392" si="160">SUM(M371:M387)</f>
        <v>0.2419668983486517</v>
      </c>
      <c r="N392" s="185">
        <f t="shared" si="160"/>
        <v>39.12252775107352</v>
      </c>
      <c r="O392" s="185">
        <f t="shared" si="160"/>
        <v>406.37070299947675</v>
      </c>
      <c r="P392" s="185">
        <f t="shared" si="160"/>
        <v>223.82571131172443</v>
      </c>
      <c r="Q392" s="185">
        <f t="shared" si="160"/>
        <v>26.208686626419567</v>
      </c>
      <c r="R392" s="187">
        <f t="shared" si="160"/>
        <v>3.5716869764060915E-3</v>
      </c>
      <c r="S392" s="188">
        <f t="shared" si="160"/>
        <v>787.04260774730358</v>
      </c>
      <c r="T392" s="131" t="str">
        <f>IF(ABS(S392-AI392)&gt;0.01,S392-AI392,"")</f>
        <v/>
      </c>
      <c r="U392" s="214" t="s">
        <v>60</v>
      </c>
      <c r="V392" s="215">
        <f>SUM(V371:V387)</f>
        <v>85.816585803010568</v>
      </c>
      <c r="W392" s="215">
        <f t="shared" ref="W392:AH392" si="161">SUM(W371:W387)</f>
        <v>4.7161221551368318</v>
      </c>
      <c r="X392" s="215">
        <f t="shared" si="161"/>
        <v>26.208686626419567</v>
      </c>
      <c r="Y392" s="215">
        <f t="shared" si="161"/>
        <v>0.2419668983486517</v>
      </c>
      <c r="Z392" s="215">
        <f t="shared" si="161"/>
        <v>38.507340940766767</v>
      </c>
      <c r="AA392" s="215">
        <f t="shared" si="161"/>
        <v>400.9059585739011</v>
      </c>
      <c r="AB392" s="215">
        <f t="shared" si="161"/>
        <v>223.82571131172443</v>
      </c>
      <c r="AC392" s="215">
        <f t="shared" si="161"/>
        <v>6.8202354379957111</v>
      </c>
      <c r="AD392" s="216">
        <f t="shared" si="161"/>
        <v>0.73673251513690219</v>
      </c>
      <c r="AE392" s="216">
        <f t="shared" si="161"/>
        <v>0</v>
      </c>
      <c r="AF392" s="216">
        <f t="shared" si="161"/>
        <v>3.5716869764060915E-3</v>
      </c>
      <c r="AG392" s="216">
        <f t="shared" si="161"/>
        <v>0.61518681030675071</v>
      </c>
      <c r="AH392" s="216">
        <f t="shared" si="161"/>
        <v>5.4647444255756517</v>
      </c>
      <c r="AI392" s="217">
        <f>SUM(V392:AC392)</f>
        <v>787.04260774730369</v>
      </c>
      <c r="AJ392" s="131" t="str">
        <f t="shared" si="158"/>
        <v/>
      </c>
      <c r="BA392" s="131"/>
      <c r="BR392" s="131"/>
      <c r="CG392" s="131"/>
    </row>
    <row r="393" spans="1:85" s="2" customFormat="1" ht="15" thickBot="1">
      <c r="A393" s="15" t="s">
        <v>100</v>
      </c>
      <c r="B393" s="100">
        <f>IF($I392=0,"-",B392/$I392)</f>
        <v>0.16205025284379712</v>
      </c>
      <c r="C393" s="100">
        <f t="shared" ref="C393:H393" si="162">IF($I392=0,"-",C392/$I392)</f>
        <v>4.2961583695372659E-4</v>
      </c>
      <c r="D393" s="100">
        <f t="shared" si="162"/>
        <v>6.9462631534436506E-2</v>
      </c>
      <c r="E393" s="100">
        <f t="shared" si="162"/>
        <v>0.72151724419360963</v>
      </c>
      <c r="F393" s="100">
        <f t="shared" si="162"/>
        <v>0</v>
      </c>
      <c r="G393" s="100">
        <f t="shared" si="162"/>
        <v>4.6533914007704701E-2</v>
      </c>
      <c r="H393" s="101">
        <f t="shared" si="162"/>
        <v>6.3415834983115095E-6</v>
      </c>
      <c r="I393" s="102">
        <f>SUM(B393:H393)</f>
        <v>1</v>
      </c>
      <c r="J393" s="131"/>
      <c r="K393" s="27" t="s">
        <v>100</v>
      </c>
      <c r="L393" s="76">
        <f t="shared" ref="L393:R393" si="163">IF($S392=0,"-",L392/$S392)</f>
        <v>0.11596505649740917</v>
      </c>
      <c r="M393" s="76">
        <f t="shared" si="163"/>
        <v>3.0743811830113803E-4</v>
      </c>
      <c r="N393" s="76">
        <f t="shared" si="163"/>
        <v>4.9708271656411541E-2</v>
      </c>
      <c r="O393" s="76">
        <f t="shared" si="163"/>
        <v>0.51632617980188245</v>
      </c>
      <c r="P393" s="76">
        <f t="shared" si="163"/>
        <v>0.28438830262616271</v>
      </c>
      <c r="Q393" s="76">
        <f t="shared" si="163"/>
        <v>3.3300213188501751E-2</v>
      </c>
      <c r="R393" s="77">
        <f t="shared" si="163"/>
        <v>4.5381113312646168E-6</v>
      </c>
      <c r="S393" s="78">
        <f>SUM(L393:R393)</f>
        <v>1</v>
      </c>
      <c r="U393" s="36" t="s">
        <v>100</v>
      </c>
      <c r="V393" s="103">
        <f>+V392/$AI392</f>
        <v>0.10903677254353142</v>
      </c>
      <c r="W393" s="103">
        <f t="shared" ref="W393:AH393" si="164">+W392/$AI392</f>
        <v>5.9922069132133191E-3</v>
      </c>
      <c r="X393" s="103">
        <f t="shared" si="164"/>
        <v>3.3300213188501744E-2</v>
      </c>
      <c r="Y393" s="103">
        <f t="shared" si="164"/>
        <v>3.0743811830113798E-4</v>
      </c>
      <c r="Z393" s="103">
        <f t="shared" si="164"/>
        <v>4.8926628065262691E-2</v>
      </c>
      <c r="AA393" s="103">
        <f t="shared" si="164"/>
        <v>0.50938278897172518</v>
      </c>
      <c r="AB393" s="103">
        <f t="shared" si="164"/>
        <v>0.28438830262616266</v>
      </c>
      <c r="AC393" s="103">
        <f t="shared" si="164"/>
        <v>8.6656495733017404E-3</v>
      </c>
      <c r="AD393" s="103">
        <f t="shared" si="164"/>
        <v>9.360770406644178E-4</v>
      </c>
      <c r="AE393" s="103">
        <f t="shared" si="164"/>
        <v>0</v>
      </c>
      <c r="AF393" s="103">
        <f t="shared" si="164"/>
        <v>4.538111331264616E-6</v>
      </c>
      <c r="AG393" s="103">
        <f t="shared" si="164"/>
        <v>7.8164359114884054E-4</v>
      </c>
      <c r="AH393" s="103">
        <f t="shared" si="164"/>
        <v>6.9433908301572171E-3</v>
      </c>
      <c r="AI393" s="104">
        <f>SUM(V393:AC393)</f>
        <v>0.99999999999999989</v>
      </c>
      <c r="AJ393" s="2" t="str">
        <f t="shared" si="158"/>
        <v/>
      </c>
    </row>
    <row r="394" spans="1:85" ht="15" thickBot="1">
      <c r="A394" s="218"/>
      <c r="B394" s="218"/>
      <c r="C394" s="218"/>
      <c r="D394" s="218"/>
      <c r="E394" s="218"/>
      <c r="F394" s="218"/>
      <c r="G394" s="218"/>
      <c r="H394" s="218"/>
      <c r="I394" s="218"/>
      <c r="K394" s="218"/>
      <c r="L394" s="218"/>
      <c r="M394" s="218"/>
      <c r="N394" s="218"/>
      <c r="O394" s="218"/>
      <c r="P394" s="218"/>
      <c r="Q394" s="218"/>
      <c r="R394" s="218"/>
      <c r="S394" s="218"/>
      <c r="AI394" s="139"/>
      <c r="BA394" s="131"/>
      <c r="BR394" s="131"/>
      <c r="CG394" s="131"/>
    </row>
    <row r="395" spans="1:85" ht="28.5">
      <c r="A395" s="328" t="s">
        <v>39</v>
      </c>
      <c r="B395" s="135" t="s">
        <v>0</v>
      </c>
      <c r="C395" s="135" t="s">
        <v>1</v>
      </c>
      <c r="D395" s="135" t="s">
        <v>2</v>
      </c>
      <c r="E395" s="135" t="s">
        <v>3</v>
      </c>
      <c r="F395" s="135" t="s">
        <v>27</v>
      </c>
      <c r="G395" s="135" t="s">
        <v>4</v>
      </c>
      <c r="H395" s="135" t="s">
        <v>5</v>
      </c>
      <c r="I395" s="136" t="s">
        <v>6</v>
      </c>
      <c r="K395" s="330" t="s">
        <v>39</v>
      </c>
      <c r="L395" s="137" t="s">
        <v>0</v>
      </c>
      <c r="M395" s="137" t="s">
        <v>1</v>
      </c>
      <c r="N395" s="137" t="s">
        <v>2</v>
      </c>
      <c r="O395" s="137" t="s">
        <v>3</v>
      </c>
      <c r="P395" s="137" t="s">
        <v>27</v>
      </c>
      <c r="Q395" s="137" t="s">
        <v>4</v>
      </c>
      <c r="R395" s="137" t="s">
        <v>5</v>
      </c>
      <c r="S395" s="138" t="s">
        <v>6</v>
      </c>
      <c r="U395" s="332" t="s">
        <v>39</v>
      </c>
      <c r="V395" s="190" t="s">
        <v>69</v>
      </c>
      <c r="W395" s="190" t="s">
        <v>70</v>
      </c>
      <c r="X395" s="190" t="s">
        <v>4</v>
      </c>
      <c r="Y395" s="190" t="s">
        <v>1</v>
      </c>
      <c r="Z395" s="190" t="s">
        <v>2</v>
      </c>
      <c r="AA395" s="190" t="s">
        <v>3</v>
      </c>
      <c r="AB395" s="190" t="s">
        <v>52</v>
      </c>
      <c r="AC395" s="190" t="s">
        <v>64</v>
      </c>
      <c r="AD395" s="191" t="s">
        <v>72</v>
      </c>
      <c r="AE395" s="191" t="s">
        <v>79</v>
      </c>
      <c r="AF395" s="191" t="s">
        <v>73</v>
      </c>
      <c r="AG395" s="191" t="s">
        <v>80</v>
      </c>
      <c r="AH395" s="191" t="s">
        <v>81</v>
      </c>
      <c r="AI395" s="192" t="s">
        <v>60</v>
      </c>
      <c r="BA395" s="131"/>
      <c r="BR395" s="131"/>
      <c r="CG395" s="131"/>
    </row>
    <row r="396" spans="1:85" ht="15">
      <c r="A396" s="329" t="s">
        <v>39</v>
      </c>
      <c r="B396" s="294" t="s">
        <v>109</v>
      </c>
      <c r="C396" s="295"/>
      <c r="D396" s="295"/>
      <c r="E396" s="295"/>
      <c r="F396" s="295"/>
      <c r="G396" s="295"/>
      <c r="H396" s="295"/>
      <c r="I396" s="296"/>
      <c r="K396" s="331" t="s">
        <v>39</v>
      </c>
      <c r="L396" s="297" t="s">
        <v>109</v>
      </c>
      <c r="M396" s="298"/>
      <c r="N396" s="298"/>
      <c r="O396" s="298"/>
      <c r="P396" s="298"/>
      <c r="Q396" s="298"/>
      <c r="R396" s="298"/>
      <c r="S396" s="299"/>
      <c r="U396" s="333" t="s">
        <v>39</v>
      </c>
      <c r="V396" s="326" t="s">
        <v>109</v>
      </c>
      <c r="W396" s="326"/>
      <c r="X396" s="326"/>
      <c r="Y396" s="326"/>
      <c r="Z396" s="326"/>
      <c r="AA396" s="326"/>
      <c r="AB396" s="326"/>
      <c r="AC396" s="326"/>
      <c r="AD396" s="326"/>
      <c r="AE396" s="326"/>
      <c r="AF396" s="326"/>
      <c r="AG396" s="326"/>
      <c r="AH396" s="326"/>
      <c r="AI396" s="327"/>
      <c r="BA396" s="131"/>
      <c r="BR396" s="131"/>
      <c r="CG396" s="131"/>
    </row>
    <row r="397" spans="1:85" ht="15">
      <c r="A397" s="141" t="s">
        <v>7</v>
      </c>
      <c r="B397" s="142">
        <v>0</v>
      </c>
      <c r="C397" s="142">
        <v>0</v>
      </c>
      <c r="D397" s="142">
        <v>0</v>
      </c>
      <c r="E397" s="142">
        <v>0</v>
      </c>
      <c r="F397" s="303"/>
      <c r="G397" s="142">
        <v>0</v>
      </c>
      <c r="H397" s="143">
        <v>0</v>
      </c>
      <c r="I397" s="144">
        <f>SUM(B397:H397)</f>
        <v>0</v>
      </c>
      <c r="J397" s="139"/>
      <c r="K397" s="193" t="s">
        <v>7</v>
      </c>
      <c r="L397" s="142">
        <v>0</v>
      </c>
      <c r="M397" s="142">
        <v>0</v>
      </c>
      <c r="N397" s="142">
        <v>0</v>
      </c>
      <c r="O397" s="142">
        <v>0</v>
      </c>
      <c r="P397" s="142">
        <v>0</v>
      </c>
      <c r="Q397" s="142">
        <v>0</v>
      </c>
      <c r="R397" s="194">
        <v>0</v>
      </c>
      <c r="S397" s="195">
        <f>SUM(L397:R397)</f>
        <v>0</v>
      </c>
      <c r="U397" s="196" t="s">
        <v>7</v>
      </c>
      <c r="V397" s="197">
        <v>0</v>
      </c>
      <c r="W397" s="197">
        <v>0</v>
      </c>
      <c r="X397" s="197">
        <v>0</v>
      </c>
      <c r="Y397" s="197">
        <v>0</v>
      </c>
      <c r="Z397" s="197">
        <v>0</v>
      </c>
      <c r="AA397" s="197">
        <v>0</v>
      </c>
      <c r="AB397" s="197">
        <v>0</v>
      </c>
      <c r="AC397" s="198">
        <v>0</v>
      </c>
      <c r="AD397" s="199">
        <v>0</v>
      </c>
      <c r="AE397" s="199">
        <v>0</v>
      </c>
      <c r="AF397" s="199">
        <v>0</v>
      </c>
      <c r="AG397" s="199">
        <v>0</v>
      </c>
      <c r="AH397" s="199">
        <v>0</v>
      </c>
      <c r="AI397" s="200">
        <f>SUM(V397:AC397)</f>
        <v>0</v>
      </c>
      <c r="AJ397" s="131" t="str">
        <f>IF(ABS(S397-AI397)&gt;0.001,S397-AI397,"")</f>
        <v/>
      </c>
      <c r="BA397" s="131"/>
      <c r="BR397" s="131"/>
      <c r="CG397" s="131"/>
    </row>
    <row r="398" spans="1:85" ht="15">
      <c r="A398" s="149" t="s">
        <v>8</v>
      </c>
      <c r="B398" s="150">
        <v>0</v>
      </c>
      <c r="C398" s="150">
        <v>0</v>
      </c>
      <c r="D398" s="150">
        <v>0</v>
      </c>
      <c r="E398" s="150">
        <v>0</v>
      </c>
      <c r="F398" s="304"/>
      <c r="G398" s="150">
        <v>0</v>
      </c>
      <c r="H398" s="151">
        <v>0</v>
      </c>
      <c r="I398" s="152">
        <f t="shared" ref="I398:I417" si="165">SUM(B398:H398)</f>
        <v>0</v>
      </c>
      <c r="J398" s="139"/>
      <c r="K398" s="153" t="s">
        <v>8</v>
      </c>
      <c r="L398" s="154">
        <v>0</v>
      </c>
      <c r="M398" s="154">
        <v>0</v>
      </c>
      <c r="N398" s="154">
        <v>0</v>
      </c>
      <c r="O398" s="154">
        <v>0</v>
      </c>
      <c r="P398" s="154">
        <v>0</v>
      </c>
      <c r="Q398" s="154">
        <v>0</v>
      </c>
      <c r="R398" s="155">
        <v>0</v>
      </c>
      <c r="S398" s="156">
        <f t="shared" ref="S398:S417" si="166">SUM(L398:R398)</f>
        <v>0</v>
      </c>
      <c r="U398" s="201" t="s">
        <v>8</v>
      </c>
      <c r="V398" s="202">
        <v>0</v>
      </c>
      <c r="W398" s="202">
        <v>0</v>
      </c>
      <c r="X398" s="202">
        <v>0</v>
      </c>
      <c r="Y398" s="202">
        <v>0</v>
      </c>
      <c r="Z398" s="202">
        <v>0</v>
      </c>
      <c r="AA398" s="202">
        <v>0</v>
      </c>
      <c r="AB398" s="202">
        <v>0</v>
      </c>
      <c r="AC398" s="203">
        <v>0</v>
      </c>
      <c r="AD398" s="202">
        <v>0</v>
      </c>
      <c r="AE398" s="202">
        <v>0</v>
      </c>
      <c r="AF398" s="202">
        <v>0</v>
      </c>
      <c r="AG398" s="202">
        <v>0</v>
      </c>
      <c r="AH398" s="202">
        <v>0</v>
      </c>
      <c r="AI398" s="204">
        <f t="shared" ref="AI398:AI417" si="167">SUM(V398:AC398)</f>
        <v>0</v>
      </c>
      <c r="AJ398" s="131" t="str">
        <f t="shared" ref="AJ398:AJ419" si="168">IF(ABS(S398-AI398)&gt;0.001,S398-AI398,"")</f>
        <v/>
      </c>
      <c r="BA398" s="131"/>
      <c r="BR398" s="131"/>
      <c r="CG398" s="131"/>
    </row>
    <row r="399" spans="1:85" ht="15">
      <c r="A399" s="157" t="s">
        <v>10</v>
      </c>
      <c r="B399" s="146">
        <v>0</v>
      </c>
      <c r="C399" s="146">
        <v>0</v>
      </c>
      <c r="D399" s="146">
        <v>0</v>
      </c>
      <c r="E399" s="146">
        <v>0</v>
      </c>
      <c r="F399" s="304"/>
      <c r="G399" s="146">
        <v>0</v>
      </c>
      <c r="H399" s="158">
        <v>0</v>
      </c>
      <c r="I399" s="144">
        <f t="shared" si="165"/>
        <v>0</v>
      </c>
      <c r="J399" s="139"/>
      <c r="K399" s="159" t="s">
        <v>10</v>
      </c>
      <c r="L399" s="146">
        <v>0</v>
      </c>
      <c r="M399" s="146">
        <v>0</v>
      </c>
      <c r="N399" s="146">
        <v>0</v>
      </c>
      <c r="O399" s="146">
        <v>0</v>
      </c>
      <c r="P399" s="146">
        <v>0</v>
      </c>
      <c r="Q399" s="146">
        <v>0</v>
      </c>
      <c r="R399" s="147">
        <v>0</v>
      </c>
      <c r="S399" s="148">
        <f t="shared" si="166"/>
        <v>0</v>
      </c>
      <c r="U399" s="205" t="s">
        <v>10</v>
      </c>
      <c r="V399" s="197">
        <v>0</v>
      </c>
      <c r="W399" s="197">
        <v>0</v>
      </c>
      <c r="X399" s="197">
        <v>0</v>
      </c>
      <c r="Y399" s="197">
        <v>0</v>
      </c>
      <c r="Z399" s="197">
        <v>0</v>
      </c>
      <c r="AA399" s="197">
        <v>0</v>
      </c>
      <c r="AB399" s="197">
        <v>0</v>
      </c>
      <c r="AC399" s="198">
        <v>0</v>
      </c>
      <c r="AD399" s="199">
        <v>0</v>
      </c>
      <c r="AE399" s="199">
        <v>0</v>
      </c>
      <c r="AF399" s="199">
        <v>0</v>
      </c>
      <c r="AG399" s="199">
        <v>0</v>
      </c>
      <c r="AH399" s="199">
        <v>0</v>
      </c>
      <c r="AI399" s="200">
        <f t="shared" si="167"/>
        <v>0</v>
      </c>
      <c r="AJ399" s="131" t="str">
        <f t="shared" si="168"/>
        <v/>
      </c>
      <c r="BA399" s="131"/>
      <c r="BR399" s="131"/>
      <c r="CG399" s="131"/>
    </row>
    <row r="400" spans="1:85" ht="15">
      <c r="A400" s="149" t="s">
        <v>53</v>
      </c>
      <c r="B400" s="150">
        <v>0</v>
      </c>
      <c r="C400" s="150">
        <v>0</v>
      </c>
      <c r="D400" s="150">
        <v>0</v>
      </c>
      <c r="E400" s="150">
        <v>0</v>
      </c>
      <c r="F400" s="304"/>
      <c r="G400" s="150">
        <v>0</v>
      </c>
      <c r="H400" s="151">
        <v>0</v>
      </c>
      <c r="I400" s="152">
        <f t="shared" si="165"/>
        <v>0</v>
      </c>
      <c r="J400" s="139"/>
      <c r="K400" s="153" t="s">
        <v>53</v>
      </c>
      <c r="L400" s="154">
        <v>0</v>
      </c>
      <c r="M400" s="154">
        <v>0</v>
      </c>
      <c r="N400" s="154">
        <v>0</v>
      </c>
      <c r="O400" s="154">
        <v>0</v>
      </c>
      <c r="P400" s="154">
        <v>0</v>
      </c>
      <c r="Q400" s="154">
        <v>0</v>
      </c>
      <c r="R400" s="155">
        <v>0</v>
      </c>
      <c r="S400" s="156">
        <f t="shared" si="166"/>
        <v>0</v>
      </c>
      <c r="U400" s="201" t="s">
        <v>53</v>
      </c>
      <c r="V400" s="202">
        <v>0</v>
      </c>
      <c r="W400" s="202">
        <v>0</v>
      </c>
      <c r="X400" s="202">
        <v>0</v>
      </c>
      <c r="Y400" s="202">
        <v>0</v>
      </c>
      <c r="Z400" s="202">
        <v>0</v>
      </c>
      <c r="AA400" s="202">
        <v>0</v>
      </c>
      <c r="AB400" s="202">
        <v>0</v>
      </c>
      <c r="AC400" s="203">
        <v>0</v>
      </c>
      <c r="AD400" s="202">
        <v>0</v>
      </c>
      <c r="AE400" s="202">
        <v>0</v>
      </c>
      <c r="AF400" s="202">
        <v>0</v>
      </c>
      <c r="AG400" s="202">
        <v>0</v>
      </c>
      <c r="AH400" s="202">
        <v>0</v>
      </c>
      <c r="AI400" s="204">
        <f t="shared" si="167"/>
        <v>0</v>
      </c>
      <c r="AJ400" s="131" t="str">
        <f t="shared" si="168"/>
        <v/>
      </c>
      <c r="BA400" s="131"/>
      <c r="BR400" s="131"/>
      <c r="CG400" s="131"/>
    </row>
    <row r="401" spans="1:85" ht="15">
      <c r="A401" s="157" t="s">
        <v>16</v>
      </c>
      <c r="B401" s="146">
        <v>7.2376890890068291</v>
      </c>
      <c r="C401" s="146">
        <v>0.38580432244172896</v>
      </c>
      <c r="D401" s="146">
        <v>2.3456902804457127</v>
      </c>
      <c r="E401" s="146">
        <v>0</v>
      </c>
      <c r="F401" s="304"/>
      <c r="G401" s="146">
        <v>0</v>
      </c>
      <c r="H401" s="158">
        <v>0</v>
      </c>
      <c r="I401" s="144">
        <f t="shared" si="165"/>
        <v>9.9691836918942709</v>
      </c>
      <c r="J401" s="139"/>
      <c r="K401" s="159" t="s">
        <v>16</v>
      </c>
      <c r="L401" s="146">
        <v>7.2376890890068291</v>
      </c>
      <c r="M401" s="146">
        <v>0.38580432244172896</v>
      </c>
      <c r="N401" s="146">
        <v>2.3456902804457127</v>
      </c>
      <c r="O401" s="146">
        <v>0</v>
      </c>
      <c r="P401" s="146">
        <v>0</v>
      </c>
      <c r="Q401" s="146">
        <v>0</v>
      </c>
      <c r="R401" s="147">
        <v>0</v>
      </c>
      <c r="S401" s="148">
        <f t="shared" si="166"/>
        <v>9.9691836918942709</v>
      </c>
      <c r="U401" s="205" t="s">
        <v>16</v>
      </c>
      <c r="V401" s="197">
        <v>7.2376890890068291</v>
      </c>
      <c r="W401" s="197">
        <v>0</v>
      </c>
      <c r="X401" s="197">
        <v>0</v>
      </c>
      <c r="Y401" s="197">
        <v>0.38580432244172896</v>
      </c>
      <c r="Z401" s="197">
        <v>2.3456902804457127</v>
      </c>
      <c r="AA401" s="197">
        <v>0</v>
      </c>
      <c r="AB401" s="197">
        <v>0</v>
      </c>
      <c r="AC401" s="198">
        <v>0</v>
      </c>
      <c r="AD401" s="199">
        <v>0</v>
      </c>
      <c r="AE401" s="199">
        <v>0</v>
      </c>
      <c r="AF401" s="199">
        <v>0</v>
      </c>
      <c r="AG401" s="199">
        <v>0</v>
      </c>
      <c r="AH401" s="199">
        <v>0</v>
      </c>
      <c r="AI401" s="200">
        <f t="shared" si="167"/>
        <v>9.9691836918942709</v>
      </c>
      <c r="AJ401" s="131" t="str">
        <f t="shared" si="168"/>
        <v/>
      </c>
      <c r="BA401" s="131"/>
      <c r="BR401" s="131"/>
      <c r="CG401" s="131"/>
    </row>
    <row r="402" spans="1:85" ht="15">
      <c r="A402" s="149" t="s">
        <v>15</v>
      </c>
      <c r="B402" s="150">
        <v>2.0947928575247243E-2</v>
      </c>
      <c r="C402" s="150">
        <v>1.1166273227743745E-3</v>
      </c>
      <c r="D402" s="150">
        <v>6.7890941224681986E-3</v>
      </c>
      <c r="E402" s="150">
        <v>0</v>
      </c>
      <c r="F402" s="304"/>
      <c r="G402" s="150">
        <v>0</v>
      </c>
      <c r="H402" s="151">
        <v>0</v>
      </c>
      <c r="I402" s="152">
        <f t="shared" si="165"/>
        <v>2.8853650020489816E-2</v>
      </c>
      <c r="J402" s="139"/>
      <c r="K402" s="153" t="s">
        <v>15</v>
      </c>
      <c r="L402" s="154">
        <v>2.0947928575247243E-2</v>
      </c>
      <c r="M402" s="154">
        <v>1.1166273227743745E-3</v>
      </c>
      <c r="N402" s="154">
        <v>6.7890941224681986E-3</v>
      </c>
      <c r="O402" s="154">
        <v>0</v>
      </c>
      <c r="P402" s="154">
        <v>0</v>
      </c>
      <c r="Q402" s="154">
        <v>0</v>
      </c>
      <c r="R402" s="155">
        <v>0</v>
      </c>
      <c r="S402" s="156">
        <f t="shared" si="166"/>
        <v>2.8853650020489816E-2</v>
      </c>
      <c r="U402" s="201" t="s">
        <v>54</v>
      </c>
      <c r="V402" s="202">
        <v>2.0947928575247243E-2</v>
      </c>
      <c r="W402" s="202">
        <v>0</v>
      </c>
      <c r="X402" s="202">
        <v>0</v>
      </c>
      <c r="Y402" s="202">
        <v>1.1166273227743745E-3</v>
      </c>
      <c r="Z402" s="202">
        <v>6.7890941224681986E-3</v>
      </c>
      <c r="AA402" s="202">
        <v>0</v>
      </c>
      <c r="AB402" s="202">
        <v>0</v>
      </c>
      <c r="AC402" s="203">
        <v>0</v>
      </c>
      <c r="AD402" s="202">
        <v>0</v>
      </c>
      <c r="AE402" s="202">
        <v>0</v>
      </c>
      <c r="AF402" s="202">
        <v>0</v>
      </c>
      <c r="AG402" s="202">
        <v>0</v>
      </c>
      <c r="AH402" s="202">
        <v>0</v>
      </c>
      <c r="AI402" s="204">
        <f t="shared" si="167"/>
        <v>2.8853650020489816E-2</v>
      </c>
      <c r="AJ402" s="131" t="str">
        <f t="shared" si="168"/>
        <v/>
      </c>
      <c r="BA402" s="131"/>
      <c r="BR402" s="131"/>
      <c r="CG402" s="131"/>
    </row>
    <row r="403" spans="1:85" ht="15">
      <c r="A403" s="157" t="s">
        <v>55</v>
      </c>
      <c r="B403" s="146">
        <v>0</v>
      </c>
      <c r="C403" s="146">
        <v>0</v>
      </c>
      <c r="D403" s="146">
        <v>0</v>
      </c>
      <c r="E403" s="146">
        <v>0.66469934956108256</v>
      </c>
      <c r="F403" s="304"/>
      <c r="G403" s="146">
        <v>0</v>
      </c>
      <c r="H403" s="158">
        <v>0</v>
      </c>
      <c r="I403" s="144">
        <f t="shared" si="165"/>
        <v>0.66469934956108256</v>
      </c>
      <c r="J403" s="139"/>
      <c r="K403" s="159" t="s">
        <v>55</v>
      </c>
      <c r="L403" s="146">
        <v>0</v>
      </c>
      <c r="M403" s="146">
        <v>0</v>
      </c>
      <c r="N403" s="146">
        <v>0</v>
      </c>
      <c r="O403" s="146">
        <v>0.66469934956108256</v>
      </c>
      <c r="P403" s="146">
        <v>5.2295979887221788</v>
      </c>
      <c r="Q403" s="146">
        <v>0</v>
      </c>
      <c r="R403" s="147">
        <v>0</v>
      </c>
      <c r="S403" s="148">
        <f t="shared" si="166"/>
        <v>5.8942973382832617</v>
      </c>
      <c r="U403" s="205" t="s">
        <v>55</v>
      </c>
      <c r="V403" s="197">
        <v>0</v>
      </c>
      <c r="W403" s="197">
        <v>0</v>
      </c>
      <c r="X403" s="197">
        <v>0</v>
      </c>
      <c r="Y403" s="197">
        <v>0</v>
      </c>
      <c r="Z403" s="197">
        <v>0</v>
      </c>
      <c r="AA403" s="197">
        <v>0.66469934956108256</v>
      </c>
      <c r="AB403" s="197">
        <v>5.2295979887221788</v>
      </c>
      <c r="AC403" s="198">
        <v>0</v>
      </c>
      <c r="AD403" s="197">
        <v>0</v>
      </c>
      <c r="AE403" s="197">
        <v>0</v>
      </c>
      <c r="AF403" s="197">
        <v>0</v>
      </c>
      <c r="AG403" s="197">
        <v>0</v>
      </c>
      <c r="AH403" s="197">
        <v>0</v>
      </c>
      <c r="AI403" s="200">
        <f t="shared" si="167"/>
        <v>5.8942973382832617</v>
      </c>
      <c r="AJ403" s="131" t="str">
        <f t="shared" si="168"/>
        <v/>
      </c>
      <c r="BA403" s="131"/>
      <c r="BR403" s="131"/>
      <c r="CG403" s="131"/>
    </row>
    <row r="404" spans="1:85" ht="15">
      <c r="A404" s="149" t="s">
        <v>12</v>
      </c>
      <c r="B404" s="150">
        <v>0</v>
      </c>
      <c r="C404" s="150">
        <v>0</v>
      </c>
      <c r="D404" s="150">
        <v>0</v>
      </c>
      <c r="E404" s="150">
        <v>7.1678800533969994E-2</v>
      </c>
      <c r="F404" s="304"/>
      <c r="G404" s="150">
        <v>0</v>
      </c>
      <c r="H404" s="151">
        <v>0</v>
      </c>
      <c r="I404" s="152">
        <f t="shared" si="165"/>
        <v>7.1678800533969994E-2</v>
      </c>
      <c r="J404" s="139"/>
      <c r="K404" s="153" t="s">
        <v>12</v>
      </c>
      <c r="L404" s="154">
        <v>0</v>
      </c>
      <c r="M404" s="154">
        <v>0</v>
      </c>
      <c r="N404" s="154">
        <v>0</v>
      </c>
      <c r="O404" s="154">
        <v>7.1678800533969994E-2</v>
      </c>
      <c r="P404" s="154">
        <v>1.150496786701626</v>
      </c>
      <c r="Q404" s="154">
        <v>0</v>
      </c>
      <c r="R404" s="155">
        <v>0</v>
      </c>
      <c r="S404" s="156">
        <f t="shared" si="166"/>
        <v>1.2221755872355959</v>
      </c>
      <c r="U404" s="201" t="s">
        <v>12</v>
      </c>
      <c r="V404" s="202">
        <v>0</v>
      </c>
      <c r="W404" s="202">
        <v>0</v>
      </c>
      <c r="X404" s="202">
        <v>0</v>
      </c>
      <c r="Y404" s="202">
        <v>0</v>
      </c>
      <c r="Z404" s="202">
        <v>0</v>
      </c>
      <c r="AA404" s="202">
        <v>0</v>
      </c>
      <c r="AB404" s="202">
        <v>1.150496786701626</v>
      </c>
      <c r="AC404" s="203">
        <v>7.1678800533969994E-2</v>
      </c>
      <c r="AD404" s="202">
        <v>0</v>
      </c>
      <c r="AE404" s="202">
        <v>0</v>
      </c>
      <c r="AF404" s="202">
        <v>0</v>
      </c>
      <c r="AG404" s="202">
        <v>0</v>
      </c>
      <c r="AH404" s="202">
        <v>7.1678800533969994E-2</v>
      </c>
      <c r="AI404" s="204">
        <f t="shared" si="167"/>
        <v>1.2221755872355959</v>
      </c>
      <c r="AJ404" s="131" t="str">
        <f t="shared" si="168"/>
        <v/>
      </c>
      <c r="BA404" s="131"/>
      <c r="BR404" s="131"/>
      <c r="CG404" s="131"/>
    </row>
    <row r="405" spans="1:85" ht="15">
      <c r="A405" s="157" t="s">
        <v>56</v>
      </c>
      <c r="B405" s="146">
        <v>0</v>
      </c>
      <c r="C405" s="146">
        <v>0</v>
      </c>
      <c r="D405" s="146">
        <v>0</v>
      </c>
      <c r="E405" s="146">
        <v>0</v>
      </c>
      <c r="F405" s="304"/>
      <c r="G405" s="146">
        <v>0</v>
      </c>
      <c r="H405" s="158">
        <v>0</v>
      </c>
      <c r="I405" s="144">
        <f t="shared" si="165"/>
        <v>0</v>
      </c>
      <c r="J405" s="139"/>
      <c r="K405" s="159" t="s">
        <v>56</v>
      </c>
      <c r="L405" s="146">
        <v>0</v>
      </c>
      <c r="M405" s="146">
        <v>0</v>
      </c>
      <c r="N405" s="146">
        <v>0</v>
      </c>
      <c r="O405" s="146">
        <v>0</v>
      </c>
      <c r="P405" s="146">
        <v>0</v>
      </c>
      <c r="Q405" s="146">
        <v>0</v>
      </c>
      <c r="R405" s="147">
        <v>0</v>
      </c>
      <c r="S405" s="148">
        <f t="shared" si="166"/>
        <v>0</v>
      </c>
      <c r="U405" s="205" t="s">
        <v>56</v>
      </c>
      <c r="V405" s="197">
        <v>0</v>
      </c>
      <c r="W405" s="197">
        <v>0</v>
      </c>
      <c r="X405" s="197">
        <v>0</v>
      </c>
      <c r="Y405" s="197">
        <v>0</v>
      </c>
      <c r="Z405" s="197">
        <v>0</v>
      </c>
      <c r="AA405" s="197">
        <v>0</v>
      </c>
      <c r="AB405" s="197">
        <v>0</v>
      </c>
      <c r="AC405" s="198">
        <v>0</v>
      </c>
      <c r="AD405" s="197">
        <v>0</v>
      </c>
      <c r="AE405" s="197">
        <v>0</v>
      </c>
      <c r="AF405" s="197">
        <v>0</v>
      </c>
      <c r="AG405" s="197">
        <v>0</v>
      </c>
      <c r="AH405" s="197">
        <v>0</v>
      </c>
      <c r="AI405" s="200">
        <f t="shared" si="167"/>
        <v>0</v>
      </c>
      <c r="AJ405" s="131" t="str">
        <f t="shared" si="168"/>
        <v/>
      </c>
      <c r="BA405" s="131"/>
      <c r="BR405" s="131"/>
      <c r="CG405" s="131"/>
    </row>
    <row r="406" spans="1:85" ht="15">
      <c r="A406" s="149" t="s">
        <v>17</v>
      </c>
      <c r="B406" s="150">
        <v>0</v>
      </c>
      <c r="C406" s="150">
        <v>0</v>
      </c>
      <c r="D406" s="150">
        <v>0</v>
      </c>
      <c r="E406" s="150">
        <v>0.61618595704887535</v>
      </c>
      <c r="F406" s="304"/>
      <c r="G406" s="150">
        <v>0</v>
      </c>
      <c r="H406" s="151">
        <v>0</v>
      </c>
      <c r="I406" s="152">
        <f t="shared" si="165"/>
        <v>0.61618595704887535</v>
      </c>
      <c r="J406" s="139"/>
      <c r="K406" s="153" t="s">
        <v>17</v>
      </c>
      <c r="L406" s="154">
        <v>0</v>
      </c>
      <c r="M406" s="154">
        <v>0</v>
      </c>
      <c r="N406" s="154">
        <v>0</v>
      </c>
      <c r="O406" s="154">
        <v>0.61618595704887535</v>
      </c>
      <c r="P406" s="154">
        <v>0</v>
      </c>
      <c r="Q406" s="154">
        <v>0</v>
      </c>
      <c r="R406" s="155">
        <v>0</v>
      </c>
      <c r="S406" s="156">
        <f t="shared" si="166"/>
        <v>0.61618595704887535</v>
      </c>
      <c r="U406" s="201" t="s">
        <v>17</v>
      </c>
      <c r="V406" s="202">
        <v>0</v>
      </c>
      <c r="W406" s="202">
        <v>0</v>
      </c>
      <c r="X406" s="202">
        <v>0</v>
      </c>
      <c r="Y406" s="202">
        <v>0</v>
      </c>
      <c r="Z406" s="202">
        <v>0</v>
      </c>
      <c r="AA406" s="202">
        <v>0</v>
      </c>
      <c r="AB406" s="202">
        <v>0</v>
      </c>
      <c r="AC406" s="203">
        <v>0.61618595704887535</v>
      </c>
      <c r="AD406" s="202">
        <v>0</v>
      </c>
      <c r="AE406" s="202">
        <v>0</v>
      </c>
      <c r="AF406" s="202">
        <v>0</v>
      </c>
      <c r="AG406" s="202">
        <v>0</v>
      </c>
      <c r="AH406" s="202">
        <v>0.61618595704887535</v>
      </c>
      <c r="AI406" s="204">
        <f t="shared" si="167"/>
        <v>0.61618595704887535</v>
      </c>
      <c r="AJ406" s="131" t="str">
        <f t="shared" si="168"/>
        <v/>
      </c>
      <c r="BA406" s="131"/>
      <c r="BR406" s="131"/>
      <c r="CG406" s="131"/>
    </row>
    <row r="407" spans="1:85" ht="15">
      <c r="A407" s="157" t="s">
        <v>141</v>
      </c>
      <c r="B407" s="146">
        <v>27.573799062683996</v>
      </c>
      <c r="C407" s="146">
        <v>227.80560796780497</v>
      </c>
      <c r="D407" s="146">
        <v>156.34544679031225</v>
      </c>
      <c r="E407" s="146">
        <v>50.665418820525019</v>
      </c>
      <c r="F407" s="304"/>
      <c r="G407" s="146">
        <v>0</v>
      </c>
      <c r="H407" s="158">
        <v>0</v>
      </c>
      <c r="I407" s="144">
        <f t="shared" si="165"/>
        <v>462.39027264132625</v>
      </c>
      <c r="J407" s="139"/>
      <c r="K407" s="159" t="s">
        <v>141</v>
      </c>
      <c r="L407" s="146">
        <v>27.573799062683996</v>
      </c>
      <c r="M407" s="146">
        <v>227.80560796780497</v>
      </c>
      <c r="N407" s="146">
        <v>156.34544679031225</v>
      </c>
      <c r="O407" s="146">
        <v>50.665418820525019</v>
      </c>
      <c r="P407" s="146">
        <v>0</v>
      </c>
      <c r="Q407" s="146">
        <v>0</v>
      </c>
      <c r="R407" s="147">
        <v>0</v>
      </c>
      <c r="S407" s="148">
        <f t="shared" si="166"/>
        <v>462.39027264132625</v>
      </c>
      <c r="U407" s="205" t="s">
        <v>141</v>
      </c>
      <c r="V407" s="197">
        <v>27.573799062683996</v>
      </c>
      <c r="W407" s="197">
        <v>0</v>
      </c>
      <c r="X407" s="197">
        <v>0</v>
      </c>
      <c r="Y407" s="197">
        <v>227.80560796780497</v>
      </c>
      <c r="Z407" s="197">
        <v>156.34544679031225</v>
      </c>
      <c r="AA407" s="197">
        <v>50.665418820525019</v>
      </c>
      <c r="AB407" s="197">
        <v>0</v>
      </c>
      <c r="AC407" s="198">
        <v>0</v>
      </c>
      <c r="AD407" s="197">
        <v>0</v>
      </c>
      <c r="AE407" s="197">
        <v>0</v>
      </c>
      <c r="AF407" s="197">
        <v>0</v>
      </c>
      <c r="AG407" s="197">
        <v>0</v>
      </c>
      <c r="AH407" s="197">
        <v>0</v>
      </c>
      <c r="AI407" s="200">
        <f t="shared" si="167"/>
        <v>462.39027264132625</v>
      </c>
      <c r="AJ407" s="131" t="str">
        <f t="shared" si="168"/>
        <v/>
      </c>
      <c r="BA407" s="131"/>
      <c r="BR407" s="131"/>
      <c r="CG407" s="131"/>
    </row>
    <row r="408" spans="1:85" ht="15">
      <c r="A408" s="149" t="s">
        <v>25</v>
      </c>
      <c r="B408" s="150">
        <v>18.250751151913818</v>
      </c>
      <c r="C408" s="150">
        <v>2.1438920142108815</v>
      </c>
      <c r="D408" s="150">
        <v>12.621041633665417</v>
      </c>
      <c r="E408" s="150">
        <v>276.41136894639072</v>
      </c>
      <c r="F408" s="304"/>
      <c r="G408" s="150">
        <v>40.773102276064591</v>
      </c>
      <c r="H408" s="151">
        <v>0</v>
      </c>
      <c r="I408" s="152">
        <f t="shared" si="165"/>
        <v>350.20015602224544</v>
      </c>
      <c r="J408" s="139"/>
      <c r="K408" s="153" t="s">
        <v>25</v>
      </c>
      <c r="L408" s="154">
        <v>18.250751151913818</v>
      </c>
      <c r="M408" s="154">
        <v>2.1438920142108815</v>
      </c>
      <c r="N408" s="154">
        <v>12.621041633665417</v>
      </c>
      <c r="O408" s="154">
        <v>276.41136894639072</v>
      </c>
      <c r="P408" s="154">
        <v>0.49619331615278417</v>
      </c>
      <c r="Q408" s="154">
        <v>40.773102276064591</v>
      </c>
      <c r="R408" s="155">
        <v>0</v>
      </c>
      <c r="S408" s="156">
        <f t="shared" si="166"/>
        <v>350.69634933839825</v>
      </c>
      <c r="U408" s="201" t="s">
        <v>25</v>
      </c>
      <c r="V408" s="202">
        <v>4.6073515793978741</v>
      </c>
      <c r="W408" s="202">
        <v>9.9000483951981266</v>
      </c>
      <c r="X408" s="202">
        <v>40.773102276064591</v>
      </c>
      <c r="Y408" s="202">
        <v>2.1438920142108815</v>
      </c>
      <c r="Z408" s="202">
        <v>12.621041633665417</v>
      </c>
      <c r="AA408" s="202">
        <v>275.96046732908275</v>
      </c>
      <c r="AB408" s="202">
        <v>0.49619331615278417</v>
      </c>
      <c r="AC408" s="203">
        <v>4.1942527946258181</v>
      </c>
      <c r="AD408" s="202">
        <v>3.7433511773178165</v>
      </c>
      <c r="AE408" s="202">
        <v>0</v>
      </c>
      <c r="AF408" s="202">
        <v>0</v>
      </c>
      <c r="AG408" s="202">
        <v>0</v>
      </c>
      <c r="AH408" s="202">
        <v>0.45090161730800155</v>
      </c>
      <c r="AI408" s="204">
        <f t="shared" si="167"/>
        <v>350.69634933839825</v>
      </c>
      <c r="AJ408" s="131" t="str">
        <f t="shared" si="168"/>
        <v/>
      </c>
      <c r="BA408" s="131"/>
      <c r="BR408" s="131"/>
      <c r="CG408" s="131"/>
    </row>
    <row r="409" spans="1:85" ht="15">
      <c r="A409" s="157" t="s">
        <v>24</v>
      </c>
      <c r="B409" s="146">
        <v>0.58079601934913716</v>
      </c>
      <c r="C409" s="146">
        <v>0</v>
      </c>
      <c r="D409" s="146">
        <v>0</v>
      </c>
      <c r="E409" s="146">
        <v>0</v>
      </c>
      <c r="F409" s="304"/>
      <c r="G409" s="146">
        <v>0</v>
      </c>
      <c r="H409" s="158">
        <v>0</v>
      </c>
      <c r="I409" s="144">
        <f t="shared" si="165"/>
        <v>0.58079601934913716</v>
      </c>
      <c r="J409" s="139"/>
      <c r="K409" s="159" t="s">
        <v>24</v>
      </c>
      <c r="L409" s="146">
        <v>0.58079601934913716</v>
      </c>
      <c r="M409" s="146">
        <v>0</v>
      </c>
      <c r="N409" s="146">
        <v>0</v>
      </c>
      <c r="O409" s="146">
        <v>0</v>
      </c>
      <c r="P409" s="146">
        <v>0</v>
      </c>
      <c r="Q409" s="146">
        <v>0</v>
      </c>
      <c r="R409" s="147">
        <v>0</v>
      </c>
      <c r="S409" s="148">
        <f t="shared" si="166"/>
        <v>0.58079601934913716</v>
      </c>
      <c r="U409" s="205" t="s">
        <v>24</v>
      </c>
      <c r="V409" s="197">
        <v>0.58079601934913716</v>
      </c>
      <c r="W409" s="197">
        <v>0</v>
      </c>
      <c r="X409" s="197">
        <v>0</v>
      </c>
      <c r="Y409" s="197">
        <v>0</v>
      </c>
      <c r="Z409" s="197">
        <v>0</v>
      </c>
      <c r="AA409" s="197">
        <v>0</v>
      </c>
      <c r="AB409" s="197">
        <v>0</v>
      </c>
      <c r="AC409" s="198">
        <v>0</v>
      </c>
      <c r="AD409" s="197">
        <v>0</v>
      </c>
      <c r="AE409" s="197">
        <v>0</v>
      </c>
      <c r="AF409" s="197">
        <v>0</v>
      </c>
      <c r="AG409" s="197">
        <v>0</v>
      </c>
      <c r="AH409" s="197">
        <v>0</v>
      </c>
      <c r="AI409" s="200">
        <f t="shared" si="167"/>
        <v>0.58079601934913716</v>
      </c>
      <c r="AJ409" s="131" t="str">
        <f t="shared" si="168"/>
        <v/>
      </c>
      <c r="BA409" s="131"/>
      <c r="BR409" s="131"/>
      <c r="CG409" s="131"/>
    </row>
    <row r="410" spans="1:85" ht="15">
      <c r="A410" s="149" t="s">
        <v>57</v>
      </c>
      <c r="B410" s="150">
        <v>0</v>
      </c>
      <c r="C410" s="150">
        <v>0</v>
      </c>
      <c r="D410" s="150">
        <v>0</v>
      </c>
      <c r="E410" s="150">
        <v>0</v>
      </c>
      <c r="F410" s="304"/>
      <c r="G410" s="150">
        <v>0</v>
      </c>
      <c r="H410" s="151">
        <v>0</v>
      </c>
      <c r="I410" s="152">
        <f t="shared" si="165"/>
        <v>0</v>
      </c>
      <c r="J410" s="139"/>
      <c r="K410" s="153" t="s">
        <v>57</v>
      </c>
      <c r="L410" s="154">
        <v>0</v>
      </c>
      <c r="M410" s="154">
        <v>0</v>
      </c>
      <c r="N410" s="154">
        <v>0</v>
      </c>
      <c r="O410" s="154">
        <v>0</v>
      </c>
      <c r="P410" s="154">
        <v>0</v>
      </c>
      <c r="Q410" s="154">
        <v>0</v>
      </c>
      <c r="R410" s="155">
        <v>0</v>
      </c>
      <c r="S410" s="156">
        <f t="shared" si="166"/>
        <v>0</v>
      </c>
      <c r="U410" s="201" t="s">
        <v>57</v>
      </c>
      <c r="V410" s="202">
        <v>0</v>
      </c>
      <c r="W410" s="202">
        <v>0</v>
      </c>
      <c r="X410" s="202">
        <v>0</v>
      </c>
      <c r="Y410" s="202">
        <v>0</v>
      </c>
      <c r="Z410" s="202">
        <v>0</v>
      </c>
      <c r="AA410" s="202">
        <v>0</v>
      </c>
      <c r="AB410" s="202">
        <v>0</v>
      </c>
      <c r="AC410" s="203">
        <v>0</v>
      </c>
      <c r="AD410" s="202">
        <v>0</v>
      </c>
      <c r="AE410" s="202">
        <v>0</v>
      </c>
      <c r="AF410" s="202">
        <v>0</v>
      </c>
      <c r="AG410" s="202">
        <v>0</v>
      </c>
      <c r="AH410" s="202">
        <v>0</v>
      </c>
      <c r="AI410" s="204">
        <f t="shared" si="167"/>
        <v>0</v>
      </c>
      <c r="AJ410" s="131" t="str">
        <f t="shared" si="168"/>
        <v/>
      </c>
      <c r="BA410" s="131"/>
      <c r="BR410" s="131"/>
      <c r="CG410" s="131"/>
    </row>
    <row r="411" spans="1:85" ht="15">
      <c r="A411" s="157" t="s">
        <v>22</v>
      </c>
      <c r="B411" s="146">
        <v>1.0757828517719639</v>
      </c>
      <c r="C411" s="146">
        <v>0</v>
      </c>
      <c r="D411" s="146">
        <v>0</v>
      </c>
      <c r="E411" s="146">
        <v>0</v>
      </c>
      <c r="F411" s="304"/>
      <c r="G411" s="146">
        <v>0</v>
      </c>
      <c r="H411" s="158">
        <v>0</v>
      </c>
      <c r="I411" s="144">
        <f t="shared" si="165"/>
        <v>1.0757828517719639</v>
      </c>
      <c r="J411" s="139"/>
      <c r="K411" s="159" t="s">
        <v>22</v>
      </c>
      <c r="L411" s="146">
        <v>1.0757828517719639</v>
      </c>
      <c r="M411" s="146">
        <v>0</v>
      </c>
      <c r="N411" s="146">
        <v>0</v>
      </c>
      <c r="O411" s="146">
        <v>0</v>
      </c>
      <c r="P411" s="146">
        <v>0.36453678635382286</v>
      </c>
      <c r="Q411" s="146">
        <v>0</v>
      </c>
      <c r="R411" s="147">
        <v>0</v>
      </c>
      <c r="S411" s="148">
        <f t="shared" si="166"/>
        <v>1.4403196381257868</v>
      </c>
      <c r="U411" s="205" t="s">
        <v>22</v>
      </c>
      <c r="V411" s="197">
        <v>1.0757828517719639</v>
      </c>
      <c r="W411" s="197">
        <v>0</v>
      </c>
      <c r="X411" s="197">
        <v>0</v>
      </c>
      <c r="Y411" s="197">
        <v>0</v>
      </c>
      <c r="Z411" s="197">
        <v>0</v>
      </c>
      <c r="AA411" s="197">
        <v>0</v>
      </c>
      <c r="AB411" s="197">
        <v>0.36453678635382286</v>
      </c>
      <c r="AC411" s="198">
        <v>0</v>
      </c>
      <c r="AD411" s="197">
        <v>0</v>
      </c>
      <c r="AE411" s="197">
        <v>0</v>
      </c>
      <c r="AF411" s="197">
        <v>0</v>
      </c>
      <c r="AG411" s="197">
        <v>0</v>
      </c>
      <c r="AH411" s="197">
        <v>0</v>
      </c>
      <c r="AI411" s="200">
        <f t="shared" si="167"/>
        <v>1.4403196381257868</v>
      </c>
      <c r="AJ411" s="131" t="str">
        <f t="shared" si="168"/>
        <v/>
      </c>
      <c r="BA411" s="131"/>
      <c r="BR411" s="131"/>
      <c r="CG411" s="131"/>
    </row>
    <row r="412" spans="1:85" ht="15">
      <c r="A412" s="149" t="s">
        <v>21</v>
      </c>
      <c r="B412" s="150">
        <v>1.3221854482448241E-2</v>
      </c>
      <c r="C412" s="150">
        <v>0</v>
      </c>
      <c r="D412" s="150">
        <v>0</v>
      </c>
      <c r="E412" s="150">
        <v>0</v>
      </c>
      <c r="F412" s="304"/>
      <c r="G412" s="150">
        <v>0</v>
      </c>
      <c r="H412" s="151">
        <v>0</v>
      </c>
      <c r="I412" s="152">
        <f t="shared" si="165"/>
        <v>1.3221854482448241E-2</v>
      </c>
      <c r="J412" s="139"/>
      <c r="K412" s="153" t="s">
        <v>21</v>
      </c>
      <c r="L412" s="154">
        <v>1.3221854482448241E-2</v>
      </c>
      <c r="M412" s="154">
        <v>0</v>
      </c>
      <c r="N412" s="154">
        <v>0</v>
      </c>
      <c r="O412" s="154">
        <v>0</v>
      </c>
      <c r="P412" s="154">
        <v>0</v>
      </c>
      <c r="Q412" s="154">
        <v>0</v>
      </c>
      <c r="R412" s="155">
        <v>0</v>
      </c>
      <c r="S412" s="156">
        <f t="shared" si="166"/>
        <v>1.3221854482448241E-2</v>
      </c>
      <c r="U412" s="201" t="s">
        <v>58</v>
      </c>
      <c r="V412" s="202">
        <v>1.3221854482448241E-2</v>
      </c>
      <c r="W412" s="202">
        <v>0</v>
      </c>
      <c r="X412" s="202">
        <v>0</v>
      </c>
      <c r="Y412" s="202">
        <v>0</v>
      </c>
      <c r="Z412" s="202">
        <v>0</v>
      </c>
      <c r="AA412" s="202">
        <v>0</v>
      </c>
      <c r="AB412" s="202">
        <v>0</v>
      </c>
      <c r="AC412" s="203">
        <v>0</v>
      </c>
      <c r="AD412" s="202">
        <v>0</v>
      </c>
      <c r="AE412" s="202">
        <v>0</v>
      </c>
      <c r="AF412" s="202">
        <v>0</v>
      </c>
      <c r="AG412" s="202">
        <v>0</v>
      </c>
      <c r="AH412" s="202">
        <v>0</v>
      </c>
      <c r="AI412" s="204">
        <f t="shared" si="167"/>
        <v>1.3221854482448241E-2</v>
      </c>
      <c r="AJ412" s="131" t="str">
        <f t="shared" si="168"/>
        <v/>
      </c>
      <c r="BA412" s="131"/>
      <c r="BR412" s="131"/>
      <c r="CG412" s="131"/>
    </row>
    <row r="413" spans="1:85" ht="15">
      <c r="A413" s="160" t="s">
        <v>61</v>
      </c>
      <c r="B413" s="146">
        <v>1.3389925917652392E-3</v>
      </c>
      <c r="C413" s="146">
        <v>0</v>
      </c>
      <c r="D413" s="146">
        <v>0</v>
      </c>
      <c r="E413" s="146">
        <v>0</v>
      </c>
      <c r="F413" s="304"/>
      <c r="G413" s="146">
        <v>0</v>
      </c>
      <c r="H413" s="158">
        <v>0</v>
      </c>
      <c r="I413" s="144">
        <f t="shared" si="165"/>
        <v>1.3389925917652392E-3</v>
      </c>
      <c r="J413" s="139"/>
      <c r="K413" s="161" t="s">
        <v>61</v>
      </c>
      <c r="L413" s="146">
        <v>1.3389925917652392E-3</v>
      </c>
      <c r="M413" s="146">
        <v>0</v>
      </c>
      <c r="N413" s="146">
        <v>0</v>
      </c>
      <c r="O413" s="146">
        <v>0</v>
      </c>
      <c r="P413" s="146">
        <v>0</v>
      </c>
      <c r="Q413" s="146">
        <v>0</v>
      </c>
      <c r="R413" s="147">
        <v>0</v>
      </c>
      <c r="S413" s="148">
        <f t="shared" si="166"/>
        <v>1.3389925917652392E-3</v>
      </c>
      <c r="U413" s="206" t="s">
        <v>59</v>
      </c>
      <c r="V413" s="197">
        <v>1.3389925917652392E-3</v>
      </c>
      <c r="W413" s="197">
        <v>0</v>
      </c>
      <c r="X413" s="197">
        <v>0</v>
      </c>
      <c r="Y413" s="197">
        <v>0</v>
      </c>
      <c r="Z413" s="197">
        <v>0</v>
      </c>
      <c r="AA413" s="197">
        <v>0</v>
      </c>
      <c r="AB413" s="197">
        <v>0</v>
      </c>
      <c r="AC413" s="198">
        <v>0</v>
      </c>
      <c r="AD413" s="199">
        <v>0</v>
      </c>
      <c r="AE413" s="199">
        <v>0</v>
      </c>
      <c r="AF413" s="199">
        <v>0</v>
      </c>
      <c r="AG413" s="199">
        <v>0</v>
      </c>
      <c r="AH413" s="199">
        <v>0</v>
      </c>
      <c r="AI413" s="200">
        <f t="shared" si="167"/>
        <v>1.3389925917652392E-3</v>
      </c>
      <c r="AJ413" s="131" t="str">
        <f t="shared" si="168"/>
        <v/>
      </c>
      <c r="BA413" s="131"/>
      <c r="BR413" s="131"/>
      <c r="CG413" s="131"/>
    </row>
    <row r="414" spans="1:85">
      <c r="A414" s="162" t="s">
        <v>23</v>
      </c>
      <c r="B414" s="163">
        <v>1.3389925917652392E-3</v>
      </c>
      <c r="C414" s="163">
        <v>0</v>
      </c>
      <c r="D414" s="163">
        <v>0</v>
      </c>
      <c r="E414" s="163">
        <v>0</v>
      </c>
      <c r="F414" s="304"/>
      <c r="G414" s="163">
        <v>0</v>
      </c>
      <c r="H414" s="164">
        <v>0</v>
      </c>
      <c r="I414" s="165">
        <f t="shared" si="165"/>
        <v>1.3389925917652392E-3</v>
      </c>
      <c r="J414" s="139"/>
      <c r="K414" s="166" t="s">
        <v>23</v>
      </c>
      <c r="L414" s="167">
        <v>1.3389925917652392E-3</v>
      </c>
      <c r="M414" s="167">
        <v>0</v>
      </c>
      <c r="N414" s="167">
        <v>0</v>
      </c>
      <c r="O414" s="167">
        <v>0</v>
      </c>
      <c r="P414" s="167">
        <v>0</v>
      </c>
      <c r="Q414" s="167">
        <v>0</v>
      </c>
      <c r="R414" s="168">
        <v>0</v>
      </c>
      <c r="S414" s="169">
        <f t="shared" si="166"/>
        <v>1.3389925917652392E-3</v>
      </c>
      <c r="U414" s="207" t="s">
        <v>62</v>
      </c>
      <c r="V414" s="208">
        <v>1.3389925917652392E-3</v>
      </c>
      <c r="W414" s="208">
        <v>0</v>
      </c>
      <c r="X414" s="208">
        <v>0</v>
      </c>
      <c r="Y414" s="208">
        <v>0</v>
      </c>
      <c r="Z414" s="208">
        <v>0</v>
      </c>
      <c r="AA414" s="208">
        <v>0</v>
      </c>
      <c r="AB414" s="208">
        <v>0</v>
      </c>
      <c r="AC414" s="208">
        <v>0</v>
      </c>
      <c r="AD414" s="208">
        <v>0</v>
      </c>
      <c r="AE414" s="208">
        <v>0</v>
      </c>
      <c r="AF414" s="208">
        <v>0</v>
      </c>
      <c r="AG414" s="208">
        <v>0</v>
      </c>
      <c r="AH414" s="92">
        <v>0</v>
      </c>
      <c r="AI414" s="209">
        <f t="shared" si="167"/>
        <v>1.3389925917652392E-3</v>
      </c>
      <c r="AJ414" s="131" t="str">
        <f t="shared" si="168"/>
        <v/>
      </c>
      <c r="BA414" s="131"/>
      <c r="BR414" s="131"/>
      <c r="CG414" s="131"/>
    </row>
    <row r="415" spans="1:85">
      <c r="A415" s="170" t="s">
        <v>19</v>
      </c>
      <c r="B415" s="171">
        <v>0</v>
      </c>
      <c r="C415" s="171">
        <v>0</v>
      </c>
      <c r="D415" s="171">
        <v>0</v>
      </c>
      <c r="E415" s="171">
        <v>0</v>
      </c>
      <c r="F415" s="304"/>
      <c r="G415" s="171">
        <v>0</v>
      </c>
      <c r="H415" s="172">
        <v>0</v>
      </c>
      <c r="I415" s="173">
        <f t="shared" si="165"/>
        <v>0</v>
      </c>
      <c r="J415" s="139"/>
      <c r="K415" s="174" t="s">
        <v>19</v>
      </c>
      <c r="L415" s="171">
        <v>0</v>
      </c>
      <c r="M415" s="171">
        <v>0</v>
      </c>
      <c r="N415" s="171">
        <v>0</v>
      </c>
      <c r="O415" s="171">
        <v>0</v>
      </c>
      <c r="P415" s="171">
        <v>0</v>
      </c>
      <c r="Q415" s="171">
        <v>0</v>
      </c>
      <c r="R415" s="175">
        <v>0</v>
      </c>
      <c r="S415" s="176">
        <f t="shared" si="166"/>
        <v>0</v>
      </c>
      <c r="U415" s="210" t="s">
        <v>19</v>
      </c>
      <c r="V415" s="211">
        <v>0</v>
      </c>
      <c r="W415" s="211">
        <v>0</v>
      </c>
      <c r="X415" s="211">
        <v>0</v>
      </c>
      <c r="Y415" s="211">
        <v>0</v>
      </c>
      <c r="Z415" s="211">
        <v>0</v>
      </c>
      <c r="AA415" s="211">
        <v>0</v>
      </c>
      <c r="AB415" s="211">
        <v>0</v>
      </c>
      <c r="AC415" s="211">
        <v>0</v>
      </c>
      <c r="AD415" s="212">
        <v>0</v>
      </c>
      <c r="AE415" s="212">
        <v>0</v>
      </c>
      <c r="AF415" s="212">
        <v>0</v>
      </c>
      <c r="AG415" s="212">
        <v>0</v>
      </c>
      <c r="AH415" s="212">
        <v>0</v>
      </c>
      <c r="AI415" s="213">
        <f t="shared" si="167"/>
        <v>0</v>
      </c>
      <c r="AJ415" s="131" t="str">
        <f t="shared" si="168"/>
        <v/>
      </c>
      <c r="BA415" s="131"/>
      <c r="BR415" s="131"/>
      <c r="CG415" s="131"/>
    </row>
    <row r="416" spans="1:85">
      <c r="A416" s="162" t="s">
        <v>20</v>
      </c>
      <c r="B416" s="163">
        <v>0</v>
      </c>
      <c r="C416" s="163">
        <v>0</v>
      </c>
      <c r="D416" s="163">
        <v>0</v>
      </c>
      <c r="E416" s="163">
        <v>0</v>
      </c>
      <c r="F416" s="304"/>
      <c r="G416" s="163">
        <v>0</v>
      </c>
      <c r="H416" s="164">
        <v>0</v>
      </c>
      <c r="I416" s="165">
        <f t="shared" si="165"/>
        <v>0</v>
      </c>
      <c r="J416" s="139"/>
      <c r="K416" s="166" t="s">
        <v>20</v>
      </c>
      <c r="L416" s="167">
        <v>0</v>
      </c>
      <c r="M416" s="167">
        <v>0</v>
      </c>
      <c r="N416" s="167">
        <v>0</v>
      </c>
      <c r="O416" s="167">
        <v>0</v>
      </c>
      <c r="P416" s="167">
        <v>0</v>
      </c>
      <c r="Q416" s="167">
        <v>0</v>
      </c>
      <c r="R416" s="168">
        <v>0</v>
      </c>
      <c r="S416" s="169">
        <f t="shared" si="166"/>
        <v>0</v>
      </c>
      <c r="U416" s="207" t="s">
        <v>20</v>
      </c>
      <c r="V416" s="208">
        <v>0</v>
      </c>
      <c r="W416" s="208">
        <v>0</v>
      </c>
      <c r="X416" s="208">
        <v>0</v>
      </c>
      <c r="Y416" s="208">
        <v>0</v>
      </c>
      <c r="Z416" s="208">
        <v>0</v>
      </c>
      <c r="AA416" s="208">
        <v>0</v>
      </c>
      <c r="AB416" s="208">
        <v>0</v>
      </c>
      <c r="AC416" s="208">
        <v>0</v>
      </c>
      <c r="AD416" s="208">
        <v>0</v>
      </c>
      <c r="AE416" s="208">
        <v>0</v>
      </c>
      <c r="AF416" s="208">
        <v>0</v>
      </c>
      <c r="AG416" s="208">
        <v>0</v>
      </c>
      <c r="AH416" s="92">
        <v>0</v>
      </c>
      <c r="AI416" s="209">
        <f t="shared" si="167"/>
        <v>0</v>
      </c>
      <c r="AJ416" s="131" t="str">
        <f t="shared" si="168"/>
        <v/>
      </c>
      <c r="BA416" s="131"/>
      <c r="BR416" s="131"/>
      <c r="CG416" s="131"/>
    </row>
    <row r="417" spans="1:85" ht="15" thickBot="1">
      <c r="A417" s="177" t="s">
        <v>11</v>
      </c>
      <c r="B417" s="178">
        <v>0</v>
      </c>
      <c r="C417" s="178">
        <v>0</v>
      </c>
      <c r="D417" s="178">
        <v>0</v>
      </c>
      <c r="E417" s="178">
        <v>0</v>
      </c>
      <c r="F417" s="305"/>
      <c r="G417" s="178">
        <v>0</v>
      </c>
      <c r="H417" s="179">
        <v>0</v>
      </c>
      <c r="I417" s="180">
        <f t="shared" si="165"/>
        <v>0</v>
      </c>
      <c r="J417" s="139"/>
      <c r="K417" s="181" t="s">
        <v>11</v>
      </c>
      <c r="L417" s="178">
        <v>0</v>
      </c>
      <c r="M417" s="178">
        <v>0</v>
      </c>
      <c r="N417" s="178">
        <v>0</v>
      </c>
      <c r="O417" s="178">
        <v>0</v>
      </c>
      <c r="P417" s="178">
        <v>0</v>
      </c>
      <c r="Q417" s="178">
        <v>0</v>
      </c>
      <c r="R417" s="182">
        <v>0</v>
      </c>
      <c r="S417" s="183">
        <f t="shared" si="166"/>
        <v>0</v>
      </c>
      <c r="U417" s="210" t="s">
        <v>11</v>
      </c>
      <c r="V417" s="211">
        <v>0</v>
      </c>
      <c r="W417" s="211">
        <v>0</v>
      </c>
      <c r="X417" s="211">
        <v>0</v>
      </c>
      <c r="Y417" s="211">
        <v>0</v>
      </c>
      <c r="Z417" s="211">
        <v>0</v>
      </c>
      <c r="AA417" s="211">
        <v>0</v>
      </c>
      <c r="AB417" s="211">
        <v>0</v>
      </c>
      <c r="AC417" s="211">
        <v>0</v>
      </c>
      <c r="AD417" s="212">
        <v>0</v>
      </c>
      <c r="AE417" s="212">
        <v>0</v>
      </c>
      <c r="AF417" s="212">
        <v>0</v>
      </c>
      <c r="AG417" s="212">
        <v>0</v>
      </c>
      <c r="AH417" s="212">
        <v>0</v>
      </c>
      <c r="AI417" s="213">
        <f t="shared" si="167"/>
        <v>0</v>
      </c>
      <c r="AJ417" s="131" t="str">
        <f t="shared" si="168"/>
        <v/>
      </c>
      <c r="BA417" s="131"/>
      <c r="BR417" s="131"/>
      <c r="CG417" s="131"/>
    </row>
    <row r="418" spans="1:85" ht="15">
      <c r="A418" s="184" t="s">
        <v>26</v>
      </c>
      <c r="B418" s="185">
        <f>SUM(B397:B413)</f>
        <v>54.754326950375194</v>
      </c>
      <c r="C418" s="185">
        <f t="shared" ref="C418:I418" si="169">SUM(C397:C413)</f>
        <v>230.33642093178037</v>
      </c>
      <c r="D418" s="185">
        <f t="shared" si="169"/>
        <v>171.31896779854586</v>
      </c>
      <c r="E418" s="185">
        <f t="shared" si="169"/>
        <v>328.42935187405965</v>
      </c>
      <c r="F418" s="185">
        <f t="shared" si="169"/>
        <v>0</v>
      </c>
      <c r="G418" s="185">
        <f t="shared" si="169"/>
        <v>40.773102276064591</v>
      </c>
      <c r="H418" s="187">
        <f t="shared" si="169"/>
        <v>0</v>
      </c>
      <c r="I418" s="144">
        <f t="shared" si="169"/>
        <v>825.61216983082568</v>
      </c>
      <c r="J418" s="139"/>
      <c r="K418" s="186" t="s">
        <v>26</v>
      </c>
      <c r="L418" s="185">
        <f>SUM(L397:L413)</f>
        <v>54.754326950375194</v>
      </c>
      <c r="M418" s="185">
        <f t="shared" ref="M418:S418" si="170">SUM(M397:M413)</f>
        <v>230.33642093178037</v>
      </c>
      <c r="N418" s="185">
        <f t="shared" si="170"/>
        <v>171.31896779854586</v>
      </c>
      <c r="O418" s="185">
        <f t="shared" si="170"/>
        <v>328.42935187405965</v>
      </c>
      <c r="P418" s="185">
        <f t="shared" si="170"/>
        <v>7.2408248779304119</v>
      </c>
      <c r="Q418" s="185">
        <f t="shared" si="170"/>
        <v>40.773102276064591</v>
      </c>
      <c r="R418" s="187">
        <f t="shared" si="170"/>
        <v>0</v>
      </c>
      <c r="S418" s="188">
        <f t="shared" si="170"/>
        <v>832.852994708756</v>
      </c>
      <c r="T418" s="131" t="str">
        <f>IF(ABS(S418-AI418)&gt;0.01,S418-AI418,"")</f>
        <v/>
      </c>
      <c r="U418" s="214" t="s">
        <v>60</v>
      </c>
      <c r="V418" s="215">
        <f>SUM(V397:V413)</f>
        <v>41.110927377859248</v>
      </c>
      <c r="W418" s="215">
        <f t="shared" ref="W418:AH418" si="171">SUM(W397:W413)</f>
        <v>9.9000483951981266</v>
      </c>
      <c r="X418" s="215">
        <f t="shared" si="171"/>
        <v>40.773102276064591</v>
      </c>
      <c r="Y418" s="215">
        <f t="shared" si="171"/>
        <v>230.33642093178037</v>
      </c>
      <c r="Z418" s="215">
        <f t="shared" si="171"/>
        <v>171.31896779854586</v>
      </c>
      <c r="AA418" s="215">
        <f t="shared" si="171"/>
        <v>327.29058549916886</v>
      </c>
      <c r="AB418" s="215">
        <f t="shared" si="171"/>
        <v>7.2408248779304119</v>
      </c>
      <c r="AC418" s="215">
        <f t="shared" si="171"/>
        <v>4.8821175522086637</v>
      </c>
      <c r="AD418" s="216">
        <f t="shared" si="171"/>
        <v>3.7433511773178165</v>
      </c>
      <c r="AE418" s="216">
        <f t="shared" si="171"/>
        <v>0</v>
      </c>
      <c r="AF418" s="216">
        <f t="shared" si="171"/>
        <v>0</v>
      </c>
      <c r="AG418" s="216">
        <f t="shared" si="171"/>
        <v>0</v>
      </c>
      <c r="AH418" s="216">
        <f t="shared" si="171"/>
        <v>1.138766374890847</v>
      </c>
      <c r="AI418" s="217">
        <f>SUM(V418:AC418)</f>
        <v>832.85299470875611</v>
      </c>
      <c r="AJ418" s="131" t="str">
        <f t="shared" si="168"/>
        <v/>
      </c>
      <c r="BA418" s="131"/>
      <c r="BR418" s="131"/>
      <c r="CG418" s="131"/>
    </row>
    <row r="419" spans="1:85" s="2" customFormat="1" ht="15" thickBot="1">
      <c r="A419" s="15" t="s">
        <v>100</v>
      </c>
      <c r="B419" s="100">
        <f>IF($I418=0,"-",B418/$I418)</f>
        <v>6.6319670362410932E-2</v>
      </c>
      <c r="C419" s="100">
        <f t="shared" ref="C419:H419" si="172">IF($I418=0,"-",C418/$I418)</f>
        <v>0.27898864545441243</v>
      </c>
      <c r="D419" s="100">
        <f t="shared" si="172"/>
        <v>0.20750538092679816</v>
      </c>
      <c r="E419" s="100">
        <f t="shared" si="172"/>
        <v>0.39780100618109515</v>
      </c>
      <c r="F419" s="100">
        <f t="shared" si="172"/>
        <v>0</v>
      </c>
      <c r="G419" s="100">
        <f t="shared" si="172"/>
        <v>4.9385297075283323E-2</v>
      </c>
      <c r="H419" s="101">
        <f t="shared" si="172"/>
        <v>0</v>
      </c>
      <c r="I419" s="102">
        <f>SUM(B419:H419)</f>
        <v>0.99999999999999989</v>
      </c>
      <c r="J419" s="131"/>
      <c r="K419" s="27" t="s">
        <v>100</v>
      </c>
      <c r="L419" s="76">
        <f t="shared" ref="L419:R419" si="173">IF($S418=0,"-",L418/$S418)</f>
        <v>6.5743087073274531E-2</v>
      </c>
      <c r="M419" s="76">
        <f t="shared" si="173"/>
        <v>0.27656311785530374</v>
      </c>
      <c r="N419" s="76">
        <f t="shared" si="173"/>
        <v>0.20570132891033804</v>
      </c>
      <c r="O419" s="76">
        <f t="shared" si="173"/>
        <v>0.39434252378345536</v>
      </c>
      <c r="P419" s="76">
        <f t="shared" si="173"/>
        <v>8.6940011309708833E-3</v>
      </c>
      <c r="Q419" s="76">
        <f t="shared" si="173"/>
        <v>4.8955941246657482E-2</v>
      </c>
      <c r="R419" s="77">
        <f t="shared" si="173"/>
        <v>0</v>
      </c>
      <c r="S419" s="78">
        <f>SUM(L419:R419)</f>
        <v>1</v>
      </c>
      <c r="U419" s="36" t="s">
        <v>100</v>
      </c>
      <c r="V419" s="103">
        <f>+V418/$AI418</f>
        <v>4.9361565173017721E-2</v>
      </c>
      <c r="W419" s="103">
        <f t="shared" ref="W419:AH419" si="174">+W418/$AI418</f>
        <v>1.1886909764501857E-2</v>
      </c>
      <c r="X419" s="103">
        <f t="shared" si="174"/>
        <v>4.8955941246657475E-2</v>
      </c>
      <c r="Y419" s="103">
        <f t="shared" si="174"/>
        <v>0.27656311785530374</v>
      </c>
      <c r="Z419" s="103">
        <f t="shared" si="174"/>
        <v>0.20570132891033802</v>
      </c>
      <c r="AA419" s="103">
        <f t="shared" si="174"/>
        <v>0.39297521600870328</v>
      </c>
      <c r="AB419" s="103">
        <f t="shared" si="174"/>
        <v>8.6940011309708815E-3</v>
      </c>
      <c r="AC419" s="103">
        <f t="shared" si="174"/>
        <v>5.8619199105070302E-3</v>
      </c>
      <c r="AD419" s="103">
        <f t="shared" si="174"/>
        <v>4.4946121357549353E-3</v>
      </c>
      <c r="AE419" s="103">
        <f t="shared" si="174"/>
        <v>0</v>
      </c>
      <c r="AF419" s="103">
        <f t="shared" si="174"/>
        <v>0</v>
      </c>
      <c r="AG419" s="103">
        <f t="shared" si="174"/>
        <v>0</v>
      </c>
      <c r="AH419" s="103">
        <f t="shared" si="174"/>
        <v>1.3673077747520942E-3</v>
      </c>
      <c r="AI419" s="104">
        <f>SUM(V419:AC419)</f>
        <v>1</v>
      </c>
      <c r="AJ419" s="2" t="str">
        <f t="shared" si="168"/>
        <v/>
      </c>
    </row>
    <row r="420" spans="1:85" ht="15" thickBot="1">
      <c r="A420" s="218"/>
      <c r="B420" s="218"/>
      <c r="C420" s="218"/>
      <c r="D420" s="218"/>
      <c r="E420" s="218"/>
      <c r="F420" s="218"/>
      <c r="G420" s="218"/>
      <c r="H420" s="218"/>
      <c r="I420" s="218"/>
      <c r="K420" s="218"/>
      <c r="L420" s="218"/>
      <c r="M420" s="218"/>
      <c r="N420" s="218"/>
      <c r="O420" s="218"/>
      <c r="P420" s="218"/>
      <c r="Q420" s="218"/>
      <c r="R420" s="218"/>
      <c r="S420" s="218"/>
      <c r="AI420" s="139"/>
      <c r="BA420" s="131"/>
      <c r="BR420" s="131"/>
      <c r="CG420" s="131"/>
    </row>
    <row r="421" spans="1:85" ht="28.5">
      <c r="A421" s="328" t="s">
        <v>40</v>
      </c>
      <c r="B421" s="135" t="s">
        <v>0</v>
      </c>
      <c r="C421" s="135" t="s">
        <v>1</v>
      </c>
      <c r="D421" s="135" t="s">
        <v>2</v>
      </c>
      <c r="E421" s="135" t="s">
        <v>3</v>
      </c>
      <c r="F421" s="135" t="s">
        <v>27</v>
      </c>
      <c r="G421" s="135" t="s">
        <v>4</v>
      </c>
      <c r="H421" s="135" t="s">
        <v>5</v>
      </c>
      <c r="I421" s="136" t="s">
        <v>6</v>
      </c>
      <c r="K421" s="330" t="s">
        <v>40</v>
      </c>
      <c r="L421" s="137" t="s">
        <v>0</v>
      </c>
      <c r="M421" s="137" t="s">
        <v>1</v>
      </c>
      <c r="N421" s="137" t="s">
        <v>2</v>
      </c>
      <c r="O421" s="137" t="s">
        <v>3</v>
      </c>
      <c r="P421" s="137" t="s">
        <v>27</v>
      </c>
      <c r="Q421" s="137" t="s">
        <v>4</v>
      </c>
      <c r="R421" s="137" t="s">
        <v>5</v>
      </c>
      <c r="S421" s="138" t="s">
        <v>6</v>
      </c>
      <c r="U421" s="332" t="s">
        <v>40</v>
      </c>
      <c r="V421" s="190" t="s">
        <v>69</v>
      </c>
      <c r="W421" s="190" t="s">
        <v>70</v>
      </c>
      <c r="X421" s="190" t="s">
        <v>4</v>
      </c>
      <c r="Y421" s="190" t="s">
        <v>1</v>
      </c>
      <c r="Z421" s="190" t="s">
        <v>2</v>
      </c>
      <c r="AA421" s="190" t="s">
        <v>3</v>
      </c>
      <c r="AB421" s="190" t="s">
        <v>52</v>
      </c>
      <c r="AC421" s="190" t="s">
        <v>64</v>
      </c>
      <c r="AD421" s="191" t="s">
        <v>72</v>
      </c>
      <c r="AE421" s="191" t="s">
        <v>79</v>
      </c>
      <c r="AF421" s="191" t="s">
        <v>73</v>
      </c>
      <c r="AG421" s="191" t="s">
        <v>80</v>
      </c>
      <c r="AH421" s="191" t="s">
        <v>81</v>
      </c>
      <c r="AI421" s="192" t="s">
        <v>60</v>
      </c>
      <c r="BA421" s="131"/>
      <c r="BR421" s="131"/>
      <c r="CG421" s="131"/>
    </row>
    <row r="422" spans="1:85" ht="15">
      <c r="A422" s="329" t="s">
        <v>40</v>
      </c>
      <c r="B422" s="294" t="s">
        <v>109</v>
      </c>
      <c r="C422" s="295"/>
      <c r="D422" s="295"/>
      <c r="E422" s="295"/>
      <c r="F422" s="295"/>
      <c r="G422" s="295"/>
      <c r="H422" s="295"/>
      <c r="I422" s="296"/>
      <c r="K422" s="331" t="s">
        <v>40</v>
      </c>
      <c r="L422" s="297" t="s">
        <v>109</v>
      </c>
      <c r="M422" s="298"/>
      <c r="N422" s="298"/>
      <c r="O422" s="298"/>
      <c r="P422" s="298"/>
      <c r="Q422" s="298"/>
      <c r="R422" s="298"/>
      <c r="S422" s="299"/>
      <c r="U422" s="333" t="s">
        <v>40</v>
      </c>
      <c r="V422" s="326" t="s">
        <v>109</v>
      </c>
      <c r="W422" s="326"/>
      <c r="X422" s="326"/>
      <c r="Y422" s="326"/>
      <c r="Z422" s="326"/>
      <c r="AA422" s="326"/>
      <c r="AB422" s="326"/>
      <c r="AC422" s="326"/>
      <c r="AD422" s="326"/>
      <c r="AE422" s="326"/>
      <c r="AF422" s="326"/>
      <c r="AG422" s="326"/>
      <c r="AH422" s="326"/>
      <c r="AI422" s="327"/>
      <c r="BA422" s="131"/>
      <c r="BR422" s="131"/>
      <c r="CG422" s="131"/>
    </row>
    <row r="423" spans="1:85" ht="15">
      <c r="A423" s="141" t="s">
        <v>7</v>
      </c>
      <c r="B423" s="142">
        <v>0</v>
      </c>
      <c r="C423" s="142">
        <v>0</v>
      </c>
      <c r="D423" s="142">
        <v>0</v>
      </c>
      <c r="E423" s="142">
        <v>0</v>
      </c>
      <c r="F423" s="303"/>
      <c r="G423" s="142">
        <v>0</v>
      </c>
      <c r="H423" s="143">
        <v>0</v>
      </c>
      <c r="I423" s="144">
        <f>SUM(B423:H423)</f>
        <v>0</v>
      </c>
      <c r="J423" s="139"/>
      <c r="K423" s="193" t="s">
        <v>7</v>
      </c>
      <c r="L423" s="142">
        <v>0</v>
      </c>
      <c r="M423" s="142">
        <v>0</v>
      </c>
      <c r="N423" s="142">
        <v>0</v>
      </c>
      <c r="O423" s="142">
        <v>0</v>
      </c>
      <c r="P423" s="142">
        <v>0</v>
      </c>
      <c r="Q423" s="142">
        <v>0</v>
      </c>
      <c r="R423" s="194">
        <v>0</v>
      </c>
      <c r="S423" s="195">
        <f>SUM(L423:R423)</f>
        <v>0</v>
      </c>
      <c r="U423" s="196" t="s">
        <v>7</v>
      </c>
      <c r="V423" s="197">
        <v>0</v>
      </c>
      <c r="W423" s="197">
        <v>0</v>
      </c>
      <c r="X423" s="197">
        <v>0</v>
      </c>
      <c r="Y423" s="197">
        <v>0</v>
      </c>
      <c r="Z423" s="197">
        <v>0</v>
      </c>
      <c r="AA423" s="197">
        <v>0</v>
      </c>
      <c r="AB423" s="197">
        <v>0</v>
      </c>
      <c r="AC423" s="198">
        <v>0</v>
      </c>
      <c r="AD423" s="199">
        <v>0</v>
      </c>
      <c r="AE423" s="199">
        <v>0</v>
      </c>
      <c r="AF423" s="199">
        <v>0</v>
      </c>
      <c r="AG423" s="199">
        <v>0</v>
      </c>
      <c r="AH423" s="199">
        <v>0</v>
      </c>
      <c r="AI423" s="200">
        <f>SUM(V423:AC423)</f>
        <v>0</v>
      </c>
      <c r="AJ423" s="131" t="str">
        <f>IF(ABS(S423-AI423)&gt;0.001,S423-AI423,"")</f>
        <v/>
      </c>
      <c r="BA423" s="131"/>
      <c r="BR423" s="131"/>
      <c r="CG423" s="131"/>
    </row>
    <row r="424" spans="1:85" ht="15">
      <c r="A424" s="149" t="s">
        <v>8</v>
      </c>
      <c r="B424" s="150">
        <v>0</v>
      </c>
      <c r="C424" s="150">
        <v>0</v>
      </c>
      <c r="D424" s="150">
        <v>0</v>
      </c>
      <c r="E424" s="150">
        <v>0</v>
      </c>
      <c r="F424" s="304"/>
      <c r="G424" s="150">
        <v>0</v>
      </c>
      <c r="H424" s="151">
        <v>0</v>
      </c>
      <c r="I424" s="152">
        <f t="shared" ref="I424:I443" si="175">SUM(B424:H424)</f>
        <v>0</v>
      </c>
      <c r="J424" s="139"/>
      <c r="K424" s="153" t="s">
        <v>8</v>
      </c>
      <c r="L424" s="154">
        <v>0</v>
      </c>
      <c r="M424" s="154">
        <v>0</v>
      </c>
      <c r="N424" s="154">
        <v>0</v>
      </c>
      <c r="O424" s="154">
        <v>0</v>
      </c>
      <c r="P424" s="154">
        <v>0</v>
      </c>
      <c r="Q424" s="154">
        <v>0</v>
      </c>
      <c r="R424" s="155">
        <v>0</v>
      </c>
      <c r="S424" s="156">
        <f t="shared" ref="S424:S443" si="176">SUM(L424:R424)</f>
        <v>0</v>
      </c>
      <c r="U424" s="201" t="s">
        <v>8</v>
      </c>
      <c r="V424" s="202">
        <v>0</v>
      </c>
      <c r="W424" s="202">
        <v>0</v>
      </c>
      <c r="X424" s="202">
        <v>0</v>
      </c>
      <c r="Y424" s="202">
        <v>0</v>
      </c>
      <c r="Z424" s="202">
        <v>0</v>
      </c>
      <c r="AA424" s="202">
        <v>0</v>
      </c>
      <c r="AB424" s="202">
        <v>0</v>
      </c>
      <c r="AC424" s="203">
        <v>0</v>
      </c>
      <c r="AD424" s="202">
        <v>0</v>
      </c>
      <c r="AE424" s="202">
        <v>0</v>
      </c>
      <c r="AF424" s="202">
        <v>0</v>
      </c>
      <c r="AG424" s="202">
        <v>0</v>
      </c>
      <c r="AH424" s="202">
        <v>0</v>
      </c>
      <c r="AI424" s="204">
        <f t="shared" ref="AI424:AI443" si="177">SUM(V424:AC424)</f>
        <v>0</v>
      </c>
      <c r="AJ424" s="131" t="str">
        <f t="shared" ref="AJ424:AJ445" si="178">IF(ABS(S424-AI424)&gt;0.001,S424-AI424,"")</f>
        <v/>
      </c>
      <c r="BA424" s="131"/>
      <c r="BR424" s="131"/>
      <c r="CG424" s="131"/>
    </row>
    <row r="425" spans="1:85" ht="15">
      <c r="A425" s="157" t="s">
        <v>10</v>
      </c>
      <c r="B425" s="146">
        <v>0</v>
      </c>
      <c r="C425" s="146">
        <v>0</v>
      </c>
      <c r="D425" s="146">
        <v>0</v>
      </c>
      <c r="E425" s="146">
        <v>0</v>
      </c>
      <c r="F425" s="304"/>
      <c r="G425" s="146">
        <v>0</v>
      </c>
      <c r="H425" s="158">
        <v>0</v>
      </c>
      <c r="I425" s="144">
        <f t="shared" si="175"/>
        <v>0</v>
      </c>
      <c r="J425" s="139"/>
      <c r="K425" s="159" t="s">
        <v>10</v>
      </c>
      <c r="L425" s="146">
        <v>0</v>
      </c>
      <c r="M425" s="146">
        <v>0</v>
      </c>
      <c r="N425" s="146">
        <v>0</v>
      </c>
      <c r="O425" s="146">
        <v>0</v>
      </c>
      <c r="P425" s="146">
        <v>0</v>
      </c>
      <c r="Q425" s="146">
        <v>0</v>
      </c>
      <c r="R425" s="147">
        <v>0</v>
      </c>
      <c r="S425" s="148">
        <f t="shared" si="176"/>
        <v>0</v>
      </c>
      <c r="U425" s="205" t="s">
        <v>10</v>
      </c>
      <c r="V425" s="197">
        <v>0</v>
      </c>
      <c r="W425" s="197">
        <v>0</v>
      </c>
      <c r="X425" s="197">
        <v>0</v>
      </c>
      <c r="Y425" s="197">
        <v>0</v>
      </c>
      <c r="Z425" s="197">
        <v>0</v>
      </c>
      <c r="AA425" s="197">
        <v>0</v>
      </c>
      <c r="AB425" s="197">
        <v>0</v>
      </c>
      <c r="AC425" s="198">
        <v>0</v>
      </c>
      <c r="AD425" s="199">
        <v>0</v>
      </c>
      <c r="AE425" s="199">
        <v>0</v>
      </c>
      <c r="AF425" s="199">
        <v>0</v>
      </c>
      <c r="AG425" s="199">
        <v>0</v>
      </c>
      <c r="AH425" s="199">
        <v>0</v>
      </c>
      <c r="AI425" s="200">
        <f t="shared" si="177"/>
        <v>0</v>
      </c>
      <c r="AJ425" s="131" t="str">
        <f t="shared" si="178"/>
        <v/>
      </c>
      <c r="BA425" s="131"/>
      <c r="BR425" s="131"/>
      <c r="CG425" s="131"/>
    </row>
    <row r="426" spans="1:85" ht="15">
      <c r="A426" s="149" t="s">
        <v>53</v>
      </c>
      <c r="B426" s="150">
        <v>0</v>
      </c>
      <c r="C426" s="150">
        <v>0</v>
      </c>
      <c r="D426" s="150">
        <v>0</v>
      </c>
      <c r="E426" s="150">
        <v>0</v>
      </c>
      <c r="F426" s="304"/>
      <c r="G426" s="150">
        <v>0</v>
      </c>
      <c r="H426" s="151">
        <v>0</v>
      </c>
      <c r="I426" s="152">
        <f t="shared" si="175"/>
        <v>0</v>
      </c>
      <c r="J426" s="139"/>
      <c r="K426" s="153" t="s">
        <v>53</v>
      </c>
      <c r="L426" s="154">
        <v>0</v>
      </c>
      <c r="M426" s="154">
        <v>0</v>
      </c>
      <c r="N426" s="154">
        <v>0</v>
      </c>
      <c r="O426" s="154">
        <v>0</v>
      </c>
      <c r="P426" s="154">
        <v>0</v>
      </c>
      <c r="Q426" s="154">
        <v>0</v>
      </c>
      <c r="R426" s="155">
        <v>0</v>
      </c>
      <c r="S426" s="156">
        <f t="shared" si="176"/>
        <v>0</v>
      </c>
      <c r="U426" s="201" t="s">
        <v>53</v>
      </c>
      <c r="V426" s="202">
        <v>0</v>
      </c>
      <c r="W426" s="202">
        <v>0</v>
      </c>
      <c r="X426" s="202">
        <v>0</v>
      </c>
      <c r="Y426" s="202">
        <v>0</v>
      </c>
      <c r="Z426" s="202">
        <v>0</v>
      </c>
      <c r="AA426" s="202">
        <v>0</v>
      </c>
      <c r="AB426" s="202">
        <v>0</v>
      </c>
      <c r="AC426" s="203">
        <v>0</v>
      </c>
      <c r="AD426" s="202">
        <v>0</v>
      </c>
      <c r="AE426" s="202">
        <v>0</v>
      </c>
      <c r="AF426" s="202">
        <v>0</v>
      </c>
      <c r="AG426" s="202">
        <v>0</v>
      </c>
      <c r="AH426" s="202">
        <v>0</v>
      </c>
      <c r="AI426" s="204">
        <f t="shared" si="177"/>
        <v>0</v>
      </c>
      <c r="AJ426" s="131" t="str">
        <f t="shared" si="178"/>
        <v/>
      </c>
      <c r="BA426" s="131"/>
      <c r="BR426" s="131"/>
      <c r="CG426" s="131"/>
    </row>
    <row r="427" spans="1:85" ht="15">
      <c r="A427" s="157" t="s">
        <v>16</v>
      </c>
      <c r="B427" s="146">
        <v>4.351513230652797</v>
      </c>
      <c r="C427" s="146">
        <v>0</v>
      </c>
      <c r="D427" s="146">
        <v>1.3529382035328226</v>
      </c>
      <c r="E427" s="146">
        <v>0</v>
      </c>
      <c r="F427" s="304"/>
      <c r="G427" s="146">
        <v>0</v>
      </c>
      <c r="H427" s="158">
        <v>0</v>
      </c>
      <c r="I427" s="144">
        <f t="shared" si="175"/>
        <v>5.7044514341856196</v>
      </c>
      <c r="J427" s="139"/>
      <c r="K427" s="159" t="s">
        <v>16</v>
      </c>
      <c r="L427" s="146">
        <v>4.351513230652797</v>
      </c>
      <c r="M427" s="146">
        <v>0</v>
      </c>
      <c r="N427" s="146">
        <v>1.3529382035328226</v>
      </c>
      <c r="O427" s="146">
        <v>0</v>
      </c>
      <c r="P427" s="146">
        <v>0</v>
      </c>
      <c r="Q427" s="146">
        <v>0</v>
      </c>
      <c r="R427" s="147">
        <v>0</v>
      </c>
      <c r="S427" s="148">
        <f t="shared" si="176"/>
        <v>5.7044514341856196</v>
      </c>
      <c r="U427" s="205" t="s">
        <v>16</v>
      </c>
      <c r="V427" s="197">
        <v>4.351513230652797</v>
      </c>
      <c r="W427" s="197">
        <v>0</v>
      </c>
      <c r="X427" s="197">
        <v>0</v>
      </c>
      <c r="Y427" s="197">
        <v>0</v>
      </c>
      <c r="Z427" s="197">
        <v>1.3529382035328226</v>
      </c>
      <c r="AA427" s="197">
        <v>0</v>
      </c>
      <c r="AB427" s="197">
        <v>0</v>
      </c>
      <c r="AC427" s="198">
        <v>0</v>
      </c>
      <c r="AD427" s="199">
        <v>0</v>
      </c>
      <c r="AE427" s="199">
        <v>0</v>
      </c>
      <c r="AF427" s="199">
        <v>0</v>
      </c>
      <c r="AG427" s="199">
        <v>0</v>
      </c>
      <c r="AH427" s="199">
        <v>0</v>
      </c>
      <c r="AI427" s="200">
        <f t="shared" si="177"/>
        <v>5.7044514341856196</v>
      </c>
      <c r="AJ427" s="131" t="str">
        <f t="shared" si="178"/>
        <v/>
      </c>
      <c r="BA427" s="131"/>
      <c r="BR427" s="131"/>
      <c r="CG427" s="131"/>
    </row>
    <row r="428" spans="1:85" ht="15">
      <c r="A428" s="149" t="s">
        <v>15</v>
      </c>
      <c r="B428" s="150">
        <v>0.12592916434368048</v>
      </c>
      <c r="C428" s="150">
        <v>0</v>
      </c>
      <c r="D428" s="150">
        <v>0</v>
      </c>
      <c r="E428" s="150">
        <v>0</v>
      </c>
      <c r="F428" s="304"/>
      <c r="G428" s="150">
        <v>0</v>
      </c>
      <c r="H428" s="151">
        <v>0</v>
      </c>
      <c r="I428" s="152">
        <f t="shared" si="175"/>
        <v>0.12592916434368048</v>
      </c>
      <c r="J428" s="139"/>
      <c r="K428" s="153" t="s">
        <v>15</v>
      </c>
      <c r="L428" s="154">
        <v>0.12592916434368048</v>
      </c>
      <c r="M428" s="154">
        <v>0</v>
      </c>
      <c r="N428" s="154">
        <v>0</v>
      </c>
      <c r="O428" s="154">
        <v>0</v>
      </c>
      <c r="P428" s="154">
        <v>0</v>
      </c>
      <c r="Q428" s="154">
        <v>0</v>
      </c>
      <c r="R428" s="155">
        <v>0</v>
      </c>
      <c r="S428" s="156">
        <f t="shared" si="176"/>
        <v>0.12592916434368048</v>
      </c>
      <c r="U428" s="201" t="s">
        <v>54</v>
      </c>
      <c r="V428" s="202">
        <v>0.10703978969212841</v>
      </c>
      <c r="W428" s="202">
        <v>0</v>
      </c>
      <c r="X428" s="202">
        <v>0</v>
      </c>
      <c r="Y428" s="202">
        <v>0</v>
      </c>
      <c r="Z428" s="202">
        <v>0</v>
      </c>
      <c r="AA428" s="202">
        <v>0</v>
      </c>
      <c r="AB428" s="202">
        <v>0</v>
      </c>
      <c r="AC428" s="203">
        <v>1.8889374651552073E-2</v>
      </c>
      <c r="AD428" s="202">
        <v>1.8889374651552073E-2</v>
      </c>
      <c r="AE428" s="202">
        <v>0</v>
      </c>
      <c r="AF428" s="202">
        <v>0</v>
      </c>
      <c r="AG428" s="202">
        <v>0</v>
      </c>
      <c r="AH428" s="202">
        <v>0</v>
      </c>
      <c r="AI428" s="204">
        <f t="shared" si="177"/>
        <v>0.12592916434368048</v>
      </c>
      <c r="AJ428" s="131" t="str">
        <f t="shared" si="178"/>
        <v/>
      </c>
      <c r="BA428" s="131"/>
      <c r="BR428" s="131"/>
      <c r="CG428" s="131"/>
    </row>
    <row r="429" spans="1:85" ht="15">
      <c r="A429" s="157" t="s">
        <v>55</v>
      </c>
      <c r="B429" s="146">
        <v>0</v>
      </c>
      <c r="C429" s="146">
        <v>0</v>
      </c>
      <c r="D429" s="146">
        <v>0</v>
      </c>
      <c r="E429" s="146">
        <v>0.67825086134312307</v>
      </c>
      <c r="F429" s="304"/>
      <c r="G429" s="146">
        <v>0</v>
      </c>
      <c r="H429" s="158">
        <v>0</v>
      </c>
      <c r="I429" s="144">
        <f t="shared" si="175"/>
        <v>0.67825086134312307</v>
      </c>
      <c r="J429" s="139"/>
      <c r="K429" s="159" t="s">
        <v>55</v>
      </c>
      <c r="L429" s="146">
        <v>0</v>
      </c>
      <c r="M429" s="146">
        <v>0</v>
      </c>
      <c r="N429" s="146">
        <v>0</v>
      </c>
      <c r="O429" s="146">
        <v>0.67825086134312307</v>
      </c>
      <c r="P429" s="146">
        <v>24.303547522108317</v>
      </c>
      <c r="Q429" s="146">
        <v>0</v>
      </c>
      <c r="R429" s="147">
        <v>0</v>
      </c>
      <c r="S429" s="148">
        <f t="shared" si="176"/>
        <v>24.981798383451441</v>
      </c>
      <c r="U429" s="205" t="s">
        <v>55</v>
      </c>
      <c r="V429" s="197">
        <v>0</v>
      </c>
      <c r="W429" s="197">
        <v>0</v>
      </c>
      <c r="X429" s="197">
        <v>0</v>
      </c>
      <c r="Y429" s="197">
        <v>0</v>
      </c>
      <c r="Z429" s="197">
        <v>0</v>
      </c>
      <c r="AA429" s="197">
        <v>1.8597662001509568E-2</v>
      </c>
      <c r="AB429" s="197">
        <v>24.303547522108317</v>
      </c>
      <c r="AC429" s="198">
        <v>0.65965319934161348</v>
      </c>
      <c r="AD429" s="197">
        <v>0</v>
      </c>
      <c r="AE429" s="197">
        <v>0</v>
      </c>
      <c r="AF429" s="197">
        <v>0</v>
      </c>
      <c r="AG429" s="197">
        <v>0</v>
      </c>
      <c r="AH429" s="197">
        <v>0.65965319934161348</v>
      </c>
      <c r="AI429" s="200">
        <f t="shared" si="177"/>
        <v>24.981798383451441</v>
      </c>
      <c r="AJ429" s="131" t="str">
        <f t="shared" si="178"/>
        <v/>
      </c>
      <c r="BA429" s="131"/>
      <c r="BR429" s="131"/>
      <c r="CG429" s="131"/>
    </row>
    <row r="430" spans="1:85" ht="15">
      <c r="A430" s="149" t="s">
        <v>12</v>
      </c>
      <c r="B430" s="150">
        <v>0</v>
      </c>
      <c r="C430" s="150">
        <v>0</v>
      </c>
      <c r="D430" s="150">
        <v>0</v>
      </c>
      <c r="E430" s="150">
        <v>0</v>
      </c>
      <c r="F430" s="304"/>
      <c r="G430" s="150">
        <v>0</v>
      </c>
      <c r="H430" s="151">
        <v>0</v>
      </c>
      <c r="I430" s="152">
        <f t="shared" si="175"/>
        <v>0</v>
      </c>
      <c r="J430" s="139"/>
      <c r="K430" s="153" t="s">
        <v>12</v>
      </c>
      <c r="L430" s="154">
        <v>0</v>
      </c>
      <c r="M430" s="154">
        <v>0</v>
      </c>
      <c r="N430" s="154">
        <v>0</v>
      </c>
      <c r="O430" s="154">
        <v>0</v>
      </c>
      <c r="P430" s="154">
        <v>2.7440058611394003</v>
      </c>
      <c r="Q430" s="154">
        <v>0</v>
      </c>
      <c r="R430" s="155">
        <v>0</v>
      </c>
      <c r="S430" s="156">
        <f t="shared" si="176"/>
        <v>2.7440058611394003</v>
      </c>
      <c r="U430" s="201" t="s">
        <v>12</v>
      </c>
      <c r="V430" s="202">
        <v>0</v>
      </c>
      <c r="W430" s="202">
        <v>0</v>
      </c>
      <c r="X430" s="202">
        <v>0</v>
      </c>
      <c r="Y430" s="202">
        <v>0</v>
      </c>
      <c r="Z430" s="202">
        <v>0</v>
      </c>
      <c r="AA430" s="202">
        <v>0</v>
      </c>
      <c r="AB430" s="202">
        <v>2.7440058611394003</v>
      </c>
      <c r="AC430" s="203">
        <v>0</v>
      </c>
      <c r="AD430" s="202">
        <v>0</v>
      </c>
      <c r="AE430" s="202">
        <v>0</v>
      </c>
      <c r="AF430" s="202">
        <v>0</v>
      </c>
      <c r="AG430" s="202">
        <v>0</v>
      </c>
      <c r="AH430" s="202">
        <v>0</v>
      </c>
      <c r="AI430" s="204">
        <f t="shared" si="177"/>
        <v>2.7440058611394003</v>
      </c>
      <c r="AJ430" s="131" t="str">
        <f t="shared" si="178"/>
        <v/>
      </c>
      <c r="BA430" s="131"/>
      <c r="BR430" s="131"/>
      <c r="CG430" s="131"/>
    </row>
    <row r="431" spans="1:85" ht="15">
      <c r="A431" s="157" t="s">
        <v>56</v>
      </c>
      <c r="B431" s="146">
        <v>0</v>
      </c>
      <c r="C431" s="146">
        <v>0</v>
      </c>
      <c r="D431" s="146">
        <v>0</v>
      </c>
      <c r="E431" s="146">
        <v>0</v>
      </c>
      <c r="F431" s="304"/>
      <c r="G431" s="146">
        <v>0</v>
      </c>
      <c r="H431" s="158">
        <v>0</v>
      </c>
      <c r="I431" s="144">
        <f t="shared" si="175"/>
        <v>0</v>
      </c>
      <c r="J431" s="139"/>
      <c r="K431" s="159" t="s">
        <v>56</v>
      </c>
      <c r="L431" s="146">
        <v>0</v>
      </c>
      <c r="M431" s="146">
        <v>0</v>
      </c>
      <c r="N431" s="146">
        <v>0</v>
      </c>
      <c r="O431" s="146">
        <v>0</v>
      </c>
      <c r="P431" s="146">
        <v>0</v>
      </c>
      <c r="Q431" s="146">
        <v>0</v>
      </c>
      <c r="R431" s="147">
        <v>0</v>
      </c>
      <c r="S431" s="148">
        <f t="shared" si="176"/>
        <v>0</v>
      </c>
      <c r="U431" s="205" t="s">
        <v>56</v>
      </c>
      <c r="V431" s="197">
        <v>0</v>
      </c>
      <c r="W431" s="197">
        <v>0</v>
      </c>
      <c r="X431" s="197">
        <v>0</v>
      </c>
      <c r="Y431" s="197">
        <v>0</v>
      </c>
      <c r="Z431" s="197">
        <v>0</v>
      </c>
      <c r="AA431" s="197">
        <v>0</v>
      </c>
      <c r="AB431" s="197">
        <v>0</v>
      </c>
      <c r="AC431" s="198">
        <v>0</v>
      </c>
      <c r="AD431" s="197">
        <v>0</v>
      </c>
      <c r="AE431" s="197">
        <v>0</v>
      </c>
      <c r="AF431" s="197">
        <v>0</v>
      </c>
      <c r="AG431" s="197">
        <v>0</v>
      </c>
      <c r="AH431" s="197">
        <v>0</v>
      </c>
      <c r="AI431" s="200">
        <f t="shared" si="177"/>
        <v>0</v>
      </c>
      <c r="AJ431" s="131" t="str">
        <f t="shared" si="178"/>
        <v/>
      </c>
      <c r="BA431" s="131"/>
      <c r="BR431" s="131"/>
      <c r="CG431" s="131"/>
    </row>
    <row r="432" spans="1:85" ht="15">
      <c r="A432" s="149" t="s">
        <v>17</v>
      </c>
      <c r="B432" s="150">
        <v>1.6150980253155874E-2</v>
      </c>
      <c r="C432" s="150">
        <v>0</v>
      </c>
      <c r="D432" s="150">
        <v>0.21160720673498395</v>
      </c>
      <c r="E432" s="150">
        <v>2.0379600537618607E-2</v>
      </c>
      <c r="F432" s="304"/>
      <c r="G432" s="150">
        <v>0</v>
      </c>
      <c r="H432" s="151">
        <v>0</v>
      </c>
      <c r="I432" s="152">
        <f t="shared" si="175"/>
        <v>0.24813778752575844</v>
      </c>
      <c r="J432" s="139"/>
      <c r="K432" s="153" t="s">
        <v>17</v>
      </c>
      <c r="L432" s="154">
        <v>1.6150980253155874E-2</v>
      </c>
      <c r="M432" s="154">
        <v>0</v>
      </c>
      <c r="N432" s="154">
        <v>0.21160720673498395</v>
      </c>
      <c r="O432" s="154">
        <v>2.0379600537618607E-2</v>
      </c>
      <c r="P432" s="154">
        <v>0</v>
      </c>
      <c r="Q432" s="154">
        <v>0</v>
      </c>
      <c r="R432" s="155">
        <v>0</v>
      </c>
      <c r="S432" s="156">
        <f t="shared" si="176"/>
        <v>0.24813778752575844</v>
      </c>
      <c r="U432" s="201" t="s">
        <v>17</v>
      </c>
      <c r="V432" s="202">
        <v>1.6150980253155874E-2</v>
      </c>
      <c r="W432" s="202">
        <v>0</v>
      </c>
      <c r="X432" s="202">
        <v>0</v>
      </c>
      <c r="Y432" s="202">
        <v>0</v>
      </c>
      <c r="Z432" s="202">
        <v>0.21160720673498395</v>
      </c>
      <c r="AA432" s="202">
        <v>1.4682709321050798E-3</v>
      </c>
      <c r="AB432" s="202">
        <v>0</v>
      </c>
      <c r="AC432" s="203">
        <v>1.8911329605513526E-2</v>
      </c>
      <c r="AD432" s="202">
        <v>0</v>
      </c>
      <c r="AE432" s="202">
        <v>0</v>
      </c>
      <c r="AF432" s="202">
        <v>0</v>
      </c>
      <c r="AG432" s="202">
        <v>0</v>
      </c>
      <c r="AH432" s="202">
        <v>1.8911329605513526E-2</v>
      </c>
      <c r="AI432" s="204">
        <f t="shared" si="177"/>
        <v>0.24813778752575844</v>
      </c>
      <c r="AJ432" s="131" t="str">
        <f t="shared" si="178"/>
        <v/>
      </c>
      <c r="BA432" s="131"/>
      <c r="BR432" s="131"/>
      <c r="CG432" s="131"/>
    </row>
    <row r="433" spans="1:85" ht="15">
      <c r="A433" s="157" t="s">
        <v>141</v>
      </c>
      <c r="B433" s="146">
        <v>52.442286539184082</v>
      </c>
      <c r="C433" s="146">
        <v>38.798805789859102</v>
      </c>
      <c r="D433" s="146">
        <v>79.330934177618303</v>
      </c>
      <c r="E433" s="146">
        <v>9.9386468467100642</v>
      </c>
      <c r="F433" s="304"/>
      <c r="G433" s="146">
        <v>0</v>
      </c>
      <c r="H433" s="158">
        <v>0</v>
      </c>
      <c r="I433" s="144">
        <f t="shared" si="175"/>
        <v>180.51067335337154</v>
      </c>
      <c r="J433" s="139"/>
      <c r="K433" s="159" t="s">
        <v>141</v>
      </c>
      <c r="L433" s="146">
        <v>52.442286539184082</v>
      </c>
      <c r="M433" s="146">
        <v>38.798805789859102</v>
      </c>
      <c r="N433" s="146">
        <v>79.330934177618303</v>
      </c>
      <c r="O433" s="146">
        <v>9.9386468467100642</v>
      </c>
      <c r="P433" s="146">
        <v>0</v>
      </c>
      <c r="Q433" s="146">
        <v>0</v>
      </c>
      <c r="R433" s="147">
        <v>0</v>
      </c>
      <c r="S433" s="148">
        <f t="shared" si="176"/>
        <v>180.51067335337154</v>
      </c>
      <c r="U433" s="205" t="s">
        <v>141</v>
      </c>
      <c r="V433" s="197">
        <v>50.403734543921388</v>
      </c>
      <c r="W433" s="197">
        <v>2.0193523365815444</v>
      </c>
      <c r="X433" s="197">
        <v>0</v>
      </c>
      <c r="Y433" s="197">
        <v>38.798805789859102</v>
      </c>
      <c r="Z433" s="197">
        <v>72.431593300133414</v>
      </c>
      <c r="AA433" s="197">
        <v>9.9386468467100642</v>
      </c>
      <c r="AB433" s="197">
        <v>0</v>
      </c>
      <c r="AC433" s="198">
        <v>6.9185405361660388</v>
      </c>
      <c r="AD433" s="197">
        <v>1.9199658681144517E-2</v>
      </c>
      <c r="AE433" s="197">
        <v>0</v>
      </c>
      <c r="AF433" s="197">
        <v>0</v>
      </c>
      <c r="AG433" s="197">
        <v>6.899340877484887</v>
      </c>
      <c r="AH433" s="197">
        <v>0</v>
      </c>
      <c r="AI433" s="200">
        <f t="shared" si="177"/>
        <v>180.51067335337157</v>
      </c>
      <c r="AJ433" s="131" t="str">
        <f t="shared" si="178"/>
        <v/>
      </c>
      <c r="BA433" s="131"/>
      <c r="BR433" s="131"/>
      <c r="CG433" s="131"/>
    </row>
    <row r="434" spans="1:85" ht="15">
      <c r="A434" s="149" t="s">
        <v>25</v>
      </c>
      <c r="B434" s="150">
        <v>18.992677276758034</v>
      </c>
      <c r="C434" s="150">
        <v>2.940191280003055</v>
      </c>
      <c r="D434" s="150">
        <v>25.005268353494674</v>
      </c>
      <c r="E434" s="150">
        <v>230.98760952895708</v>
      </c>
      <c r="F434" s="304"/>
      <c r="G434" s="150">
        <v>26.319448729062387</v>
      </c>
      <c r="H434" s="151">
        <v>0</v>
      </c>
      <c r="I434" s="152">
        <f t="shared" si="175"/>
        <v>304.24519516827525</v>
      </c>
      <c r="J434" s="139"/>
      <c r="K434" s="153" t="s">
        <v>25</v>
      </c>
      <c r="L434" s="154">
        <v>18.992677276758034</v>
      </c>
      <c r="M434" s="154">
        <v>2.940191280003055</v>
      </c>
      <c r="N434" s="154">
        <v>25.005268353494674</v>
      </c>
      <c r="O434" s="154">
        <v>230.98760952895708</v>
      </c>
      <c r="P434" s="154">
        <v>1.0150109444150295</v>
      </c>
      <c r="Q434" s="154">
        <v>26.319448729062387</v>
      </c>
      <c r="R434" s="155">
        <v>0</v>
      </c>
      <c r="S434" s="156">
        <f t="shared" si="176"/>
        <v>305.2602061126903</v>
      </c>
      <c r="U434" s="201" t="s">
        <v>25</v>
      </c>
      <c r="V434" s="202">
        <v>3.2730158553113138</v>
      </c>
      <c r="W434" s="202">
        <v>15.719661421446721</v>
      </c>
      <c r="X434" s="202">
        <v>26.319448729062387</v>
      </c>
      <c r="Y434" s="202">
        <v>2.940191280003055</v>
      </c>
      <c r="Z434" s="202">
        <v>24.924506489903063</v>
      </c>
      <c r="AA434" s="202">
        <v>230.29723917189511</v>
      </c>
      <c r="AB434" s="202">
        <v>1.0150109444150295</v>
      </c>
      <c r="AC434" s="203">
        <v>0.77113222065357345</v>
      </c>
      <c r="AD434" s="202">
        <v>0</v>
      </c>
      <c r="AE434" s="202">
        <v>1.145921108960964E-2</v>
      </c>
      <c r="AF434" s="202">
        <v>0</v>
      </c>
      <c r="AG434" s="202">
        <v>8.0761863591610458E-2</v>
      </c>
      <c r="AH434" s="202">
        <v>0.67891114597235336</v>
      </c>
      <c r="AI434" s="204">
        <f t="shared" si="177"/>
        <v>305.26020611269024</v>
      </c>
      <c r="AJ434" s="131" t="str">
        <f t="shared" si="178"/>
        <v/>
      </c>
      <c r="BA434" s="131"/>
      <c r="BR434" s="131"/>
      <c r="CG434" s="131"/>
    </row>
    <row r="435" spans="1:85" ht="15">
      <c r="A435" s="157" t="s">
        <v>24</v>
      </c>
      <c r="B435" s="146">
        <v>2.4154278125588475</v>
      </c>
      <c r="C435" s="146">
        <v>0.19536160896933433</v>
      </c>
      <c r="D435" s="146">
        <v>2.9641553933127804</v>
      </c>
      <c r="E435" s="146">
        <v>0</v>
      </c>
      <c r="F435" s="304"/>
      <c r="G435" s="146">
        <v>0</v>
      </c>
      <c r="H435" s="158">
        <v>0</v>
      </c>
      <c r="I435" s="144">
        <f t="shared" si="175"/>
        <v>5.5749448148409622</v>
      </c>
      <c r="J435" s="139"/>
      <c r="K435" s="159" t="s">
        <v>24</v>
      </c>
      <c r="L435" s="146">
        <v>2.4154278125588475</v>
      </c>
      <c r="M435" s="146">
        <v>0.19536160896933433</v>
      </c>
      <c r="N435" s="146">
        <v>2.9641553933127804</v>
      </c>
      <c r="O435" s="146">
        <v>0</v>
      </c>
      <c r="P435" s="146">
        <v>0</v>
      </c>
      <c r="Q435" s="146">
        <v>0</v>
      </c>
      <c r="R435" s="147">
        <v>0</v>
      </c>
      <c r="S435" s="148">
        <f t="shared" si="176"/>
        <v>5.5749448148409622</v>
      </c>
      <c r="U435" s="205" t="s">
        <v>24</v>
      </c>
      <c r="V435" s="197">
        <v>2.4081551326577149</v>
      </c>
      <c r="W435" s="197">
        <v>0</v>
      </c>
      <c r="X435" s="197">
        <v>0</v>
      </c>
      <c r="Y435" s="197">
        <v>0.19536160896933433</v>
      </c>
      <c r="Z435" s="197">
        <v>2.7544899844904474</v>
      </c>
      <c r="AA435" s="197">
        <v>0</v>
      </c>
      <c r="AB435" s="197">
        <v>0</v>
      </c>
      <c r="AC435" s="198">
        <v>0.21693808872346557</v>
      </c>
      <c r="AD435" s="197">
        <v>7.272679901132631E-3</v>
      </c>
      <c r="AE435" s="197">
        <v>0</v>
      </c>
      <c r="AF435" s="197">
        <v>0</v>
      </c>
      <c r="AG435" s="197">
        <v>0.20966540882233328</v>
      </c>
      <c r="AH435" s="197">
        <v>0</v>
      </c>
      <c r="AI435" s="200">
        <f t="shared" si="177"/>
        <v>5.5749448148409622</v>
      </c>
      <c r="AJ435" s="131" t="str">
        <f t="shared" si="178"/>
        <v/>
      </c>
      <c r="BA435" s="131"/>
      <c r="BR435" s="131"/>
      <c r="CG435" s="131"/>
    </row>
    <row r="436" spans="1:85" ht="15">
      <c r="A436" s="149" t="s">
        <v>57</v>
      </c>
      <c r="B436" s="150">
        <v>0</v>
      </c>
      <c r="C436" s="150">
        <v>0</v>
      </c>
      <c r="D436" s="150">
        <v>0</v>
      </c>
      <c r="E436" s="150">
        <v>0</v>
      </c>
      <c r="F436" s="304"/>
      <c r="G436" s="150">
        <v>0</v>
      </c>
      <c r="H436" s="151">
        <v>0</v>
      </c>
      <c r="I436" s="152">
        <f t="shared" si="175"/>
        <v>0</v>
      </c>
      <c r="J436" s="139"/>
      <c r="K436" s="153" t="s">
        <v>57</v>
      </c>
      <c r="L436" s="154">
        <v>0</v>
      </c>
      <c r="M436" s="154">
        <v>0</v>
      </c>
      <c r="N436" s="154">
        <v>0</v>
      </c>
      <c r="O436" s="154">
        <v>0</v>
      </c>
      <c r="P436" s="154">
        <v>0</v>
      </c>
      <c r="Q436" s="154">
        <v>0</v>
      </c>
      <c r="R436" s="155">
        <v>0</v>
      </c>
      <c r="S436" s="156">
        <f t="shared" si="176"/>
        <v>0</v>
      </c>
      <c r="U436" s="201" t="s">
        <v>57</v>
      </c>
      <c r="V436" s="202">
        <v>0</v>
      </c>
      <c r="W436" s="202">
        <v>0</v>
      </c>
      <c r="X436" s="202">
        <v>0</v>
      </c>
      <c r="Y436" s="202">
        <v>0</v>
      </c>
      <c r="Z436" s="202">
        <v>0</v>
      </c>
      <c r="AA436" s="202">
        <v>0</v>
      </c>
      <c r="AB436" s="202">
        <v>0</v>
      </c>
      <c r="AC436" s="203">
        <v>0</v>
      </c>
      <c r="AD436" s="202">
        <v>0</v>
      </c>
      <c r="AE436" s="202">
        <v>0</v>
      </c>
      <c r="AF436" s="202">
        <v>0</v>
      </c>
      <c r="AG436" s="202">
        <v>0</v>
      </c>
      <c r="AH436" s="202">
        <v>0</v>
      </c>
      <c r="AI436" s="204">
        <f t="shared" si="177"/>
        <v>0</v>
      </c>
      <c r="AJ436" s="131" t="str">
        <f t="shared" si="178"/>
        <v/>
      </c>
      <c r="BA436" s="131"/>
      <c r="BR436" s="131"/>
      <c r="CG436" s="131"/>
    </row>
    <row r="437" spans="1:85" ht="15">
      <c r="A437" s="157" t="s">
        <v>22</v>
      </c>
      <c r="B437" s="146">
        <v>8.1698837246005223</v>
      </c>
      <c r="C437" s="146">
        <v>0</v>
      </c>
      <c r="D437" s="146">
        <v>0</v>
      </c>
      <c r="E437" s="146">
        <v>1.0108967488257856E-2</v>
      </c>
      <c r="F437" s="304"/>
      <c r="G437" s="146">
        <v>0</v>
      </c>
      <c r="H437" s="158">
        <v>0</v>
      </c>
      <c r="I437" s="144">
        <f t="shared" si="175"/>
        <v>8.1799926920887795</v>
      </c>
      <c r="J437" s="139"/>
      <c r="K437" s="159" t="s">
        <v>22</v>
      </c>
      <c r="L437" s="146">
        <v>8.1698837246005223</v>
      </c>
      <c r="M437" s="146">
        <v>0</v>
      </c>
      <c r="N437" s="146">
        <v>0</v>
      </c>
      <c r="O437" s="146">
        <v>1.0108967488257856E-2</v>
      </c>
      <c r="P437" s="146">
        <v>1.544873417077046</v>
      </c>
      <c r="Q437" s="146">
        <v>0</v>
      </c>
      <c r="R437" s="147">
        <v>0</v>
      </c>
      <c r="S437" s="148">
        <f t="shared" si="176"/>
        <v>9.7248661091658253</v>
      </c>
      <c r="U437" s="205" t="s">
        <v>22</v>
      </c>
      <c r="V437" s="197">
        <v>8.1698837246005223</v>
      </c>
      <c r="W437" s="197">
        <v>0</v>
      </c>
      <c r="X437" s="197">
        <v>0</v>
      </c>
      <c r="Y437" s="197">
        <v>0</v>
      </c>
      <c r="Z437" s="197">
        <v>0</v>
      </c>
      <c r="AA437" s="197">
        <v>0</v>
      </c>
      <c r="AB437" s="197">
        <v>1.544873417077046</v>
      </c>
      <c r="AC437" s="198">
        <v>1.0108967488257856E-2</v>
      </c>
      <c r="AD437" s="197">
        <v>0</v>
      </c>
      <c r="AE437" s="197">
        <v>0</v>
      </c>
      <c r="AF437" s="197">
        <v>0</v>
      </c>
      <c r="AG437" s="197">
        <v>0</v>
      </c>
      <c r="AH437" s="197">
        <v>1.0108967488257856E-2</v>
      </c>
      <c r="AI437" s="200">
        <f t="shared" si="177"/>
        <v>9.7248661091658253</v>
      </c>
      <c r="AJ437" s="131" t="str">
        <f t="shared" si="178"/>
        <v/>
      </c>
      <c r="BA437" s="131"/>
      <c r="BR437" s="131"/>
      <c r="CG437" s="131"/>
    </row>
    <row r="438" spans="1:85" ht="15">
      <c r="A438" s="149" t="s">
        <v>21</v>
      </c>
      <c r="B438" s="150">
        <v>1.6629945182438226</v>
      </c>
      <c r="C438" s="150">
        <v>0</v>
      </c>
      <c r="D438" s="150">
        <v>0</v>
      </c>
      <c r="E438" s="150">
        <v>0</v>
      </c>
      <c r="F438" s="304"/>
      <c r="G438" s="150">
        <v>0</v>
      </c>
      <c r="H438" s="151">
        <v>0</v>
      </c>
      <c r="I438" s="152">
        <f t="shared" si="175"/>
        <v>1.6629945182438226</v>
      </c>
      <c r="J438" s="139"/>
      <c r="K438" s="153" t="s">
        <v>21</v>
      </c>
      <c r="L438" s="154">
        <v>1.6629945182438226</v>
      </c>
      <c r="M438" s="154">
        <v>0</v>
      </c>
      <c r="N438" s="154">
        <v>0</v>
      </c>
      <c r="O438" s="154">
        <v>0</v>
      </c>
      <c r="P438" s="154">
        <v>0</v>
      </c>
      <c r="Q438" s="154">
        <v>0</v>
      </c>
      <c r="R438" s="155">
        <v>0</v>
      </c>
      <c r="S438" s="156">
        <f t="shared" si="176"/>
        <v>1.6629945182438226</v>
      </c>
      <c r="U438" s="201" t="s">
        <v>58</v>
      </c>
      <c r="V438" s="202">
        <v>1.6629945182438226</v>
      </c>
      <c r="W438" s="202">
        <v>0</v>
      </c>
      <c r="X438" s="202">
        <v>0</v>
      </c>
      <c r="Y438" s="202">
        <v>0</v>
      </c>
      <c r="Z438" s="202">
        <v>0</v>
      </c>
      <c r="AA438" s="202">
        <v>0</v>
      </c>
      <c r="AB438" s="202">
        <v>0</v>
      </c>
      <c r="AC438" s="203">
        <v>0</v>
      </c>
      <c r="AD438" s="202">
        <v>0</v>
      </c>
      <c r="AE438" s="202">
        <v>0</v>
      </c>
      <c r="AF438" s="202">
        <v>0</v>
      </c>
      <c r="AG438" s="202">
        <v>0</v>
      </c>
      <c r="AH438" s="202">
        <v>0</v>
      </c>
      <c r="AI438" s="204">
        <f t="shared" si="177"/>
        <v>1.6629945182438226</v>
      </c>
      <c r="AJ438" s="131" t="str">
        <f t="shared" si="178"/>
        <v/>
      </c>
      <c r="BA438" s="131"/>
      <c r="BR438" s="131"/>
      <c r="CG438" s="131"/>
    </row>
    <row r="439" spans="1:85" ht="15">
      <c r="A439" s="160" t="s">
        <v>61</v>
      </c>
      <c r="B439" s="146">
        <v>9.5644899445695327E-6</v>
      </c>
      <c r="C439" s="146">
        <v>0</v>
      </c>
      <c r="D439" s="146">
        <v>0</v>
      </c>
      <c r="E439" s="146">
        <v>0</v>
      </c>
      <c r="F439" s="304"/>
      <c r="G439" s="146">
        <v>0</v>
      </c>
      <c r="H439" s="158">
        <v>0</v>
      </c>
      <c r="I439" s="144">
        <f t="shared" si="175"/>
        <v>9.5644899445695327E-6</v>
      </c>
      <c r="J439" s="139"/>
      <c r="K439" s="161" t="s">
        <v>61</v>
      </c>
      <c r="L439" s="146">
        <v>9.5644899445695327E-6</v>
      </c>
      <c r="M439" s="146">
        <v>0</v>
      </c>
      <c r="N439" s="146">
        <v>0</v>
      </c>
      <c r="O439" s="146">
        <v>0</v>
      </c>
      <c r="P439" s="146">
        <v>0</v>
      </c>
      <c r="Q439" s="146">
        <v>0</v>
      </c>
      <c r="R439" s="147">
        <v>0</v>
      </c>
      <c r="S439" s="148">
        <f t="shared" si="176"/>
        <v>9.5644899445695327E-6</v>
      </c>
      <c r="U439" s="206" t="s">
        <v>59</v>
      </c>
      <c r="V439" s="197">
        <v>9.5644899445695327E-6</v>
      </c>
      <c r="W439" s="197">
        <v>0</v>
      </c>
      <c r="X439" s="197">
        <v>0</v>
      </c>
      <c r="Y439" s="197">
        <v>0</v>
      </c>
      <c r="Z439" s="197">
        <v>0</v>
      </c>
      <c r="AA439" s="197">
        <v>0</v>
      </c>
      <c r="AB439" s="197">
        <v>0</v>
      </c>
      <c r="AC439" s="198">
        <v>0</v>
      </c>
      <c r="AD439" s="199">
        <v>0</v>
      </c>
      <c r="AE439" s="199">
        <v>0</v>
      </c>
      <c r="AF439" s="199">
        <v>0</v>
      </c>
      <c r="AG439" s="199">
        <v>0</v>
      </c>
      <c r="AH439" s="199">
        <v>0</v>
      </c>
      <c r="AI439" s="200">
        <f t="shared" si="177"/>
        <v>9.5644899445695327E-6</v>
      </c>
      <c r="AJ439" s="131" t="str">
        <f t="shared" si="178"/>
        <v/>
      </c>
      <c r="BA439" s="131"/>
      <c r="BR439" s="131"/>
      <c r="CG439" s="131"/>
    </row>
    <row r="440" spans="1:85">
      <c r="A440" s="162" t="s">
        <v>23</v>
      </c>
      <c r="B440" s="163">
        <v>9.5644899445695327E-6</v>
      </c>
      <c r="C440" s="163">
        <v>0</v>
      </c>
      <c r="D440" s="163">
        <v>0</v>
      </c>
      <c r="E440" s="163">
        <v>0</v>
      </c>
      <c r="F440" s="304"/>
      <c r="G440" s="163">
        <v>0</v>
      </c>
      <c r="H440" s="164">
        <v>0</v>
      </c>
      <c r="I440" s="165">
        <f t="shared" si="175"/>
        <v>9.5644899445695327E-6</v>
      </c>
      <c r="J440" s="139"/>
      <c r="K440" s="166" t="s">
        <v>23</v>
      </c>
      <c r="L440" s="167">
        <v>9.5644899445695327E-6</v>
      </c>
      <c r="M440" s="167">
        <v>0</v>
      </c>
      <c r="N440" s="167">
        <v>0</v>
      </c>
      <c r="O440" s="167">
        <v>0</v>
      </c>
      <c r="P440" s="167">
        <v>0</v>
      </c>
      <c r="Q440" s="167">
        <v>0</v>
      </c>
      <c r="R440" s="168">
        <v>0</v>
      </c>
      <c r="S440" s="169">
        <f t="shared" si="176"/>
        <v>9.5644899445695327E-6</v>
      </c>
      <c r="U440" s="207" t="s">
        <v>62</v>
      </c>
      <c r="V440" s="208">
        <v>9.5644899445695327E-6</v>
      </c>
      <c r="W440" s="208">
        <v>0</v>
      </c>
      <c r="X440" s="208">
        <v>0</v>
      </c>
      <c r="Y440" s="208">
        <v>0</v>
      </c>
      <c r="Z440" s="208">
        <v>0</v>
      </c>
      <c r="AA440" s="208">
        <v>0</v>
      </c>
      <c r="AB440" s="208">
        <v>0</v>
      </c>
      <c r="AC440" s="208">
        <v>0</v>
      </c>
      <c r="AD440" s="208">
        <v>0</v>
      </c>
      <c r="AE440" s="208">
        <v>0</v>
      </c>
      <c r="AF440" s="208">
        <v>0</v>
      </c>
      <c r="AG440" s="208">
        <v>0</v>
      </c>
      <c r="AH440" s="92">
        <v>0</v>
      </c>
      <c r="AI440" s="209">
        <f t="shared" si="177"/>
        <v>9.5644899445695327E-6</v>
      </c>
      <c r="AJ440" s="131" t="str">
        <f t="shared" si="178"/>
        <v/>
      </c>
      <c r="BA440" s="131"/>
      <c r="BR440" s="131"/>
      <c r="CG440" s="131"/>
    </row>
    <row r="441" spans="1:85">
      <c r="A441" s="170" t="s">
        <v>19</v>
      </c>
      <c r="B441" s="171">
        <v>0</v>
      </c>
      <c r="C441" s="171">
        <v>0</v>
      </c>
      <c r="D441" s="171">
        <v>0</v>
      </c>
      <c r="E441" s="171">
        <v>0</v>
      </c>
      <c r="F441" s="304"/>
      <c r="G441" s="171">
        <v>0</v>
      </c>
      <c r="H441" s="172">
        <v>0</v>
      </c>
      <c r="I441" s="173">
        <f t="shared" si="175"/>
        <v>0</v>
      </c>
      <c r="J441" s="139"/>
      <c r="K441" s="174" t="s">
        <v>19</v>
      </c>
      <c r="L441" s="171">
        <v>0</v>
      </c>
      <c r="M441" s="171">
        <v>0</v>
      </c>
      <c r="N441" s="171">
        <v>0</v>
      </c>
      <c r="O441" s="171">
        <v>0</v>
      </c>
      <c r="P441" s="171">
        <v>0</v>
      </c>
      <c r="Q441" s="171">
        <v>0</v>
      </c>
      <c r="R441" s="175">
        <v>0</v>
      </c>
      <c r="S441" s="176">
        <f t="shared" si="176"/>
        <v>0</v>
      </c>
      <c r="U441" s="210" t="s">
        <v>19</v>
      </c>
      <c r="V441" s="211">
        <v>0</v>
      </c>
      <c r="W441" s="211">
        <v>0</v>
      </c>
      <c r="X441" s="211">
        <v>0</v>
      </c>
      <c r="Y441" s="211">
        <v>0</v>
      </c>
      <c r="Z441" s="211">
        <v>0</v>
      </c>
      <c r="AA441" s="211">
        <v>0</v>
      </c>
      <c r="AB441" s="211">
        <v>0</v>
      </c>
      <c r="AC441" s="211">
        <v>0</v>
      </c>
      <c r="AD441" s="212">
        <v>0</v>
      </c>
      <c r="AE441" s="212">
        <v>0</v>
      </c>
      <c r="AF441" s="212">
        <v>0</v>
      </c>
      <c r="AG441" s="212">
        <v>0</v>
      </c>
      <c r="AH441" s="212">
        <v>0</v>
      </c>
      <c r="AI441" s="213">
        <f t="shared" si="177"/>
        <v>0</v>
      </c>
      <c r="AJ441" s="131" t="str">
        <f t="shared" si="178"/>
        <v/>
      </c>
      <c r="BA441" s="131"/>
      <c r="BR441" s="131"/>
      <c r="CG441" s="131"/>
    </row>
    <row r="442" spans="1:85">
      <c r="A442" s="162" t="s">
        <v>20</v>
      </c>
      <c r="B442" s="163">
        <v>0</v>
      </c>
      <c r="C442" s="163">
        <v>0</v>
      </c>
      <c r="D442" s="163">
        <v>0</v>
      </c>
      <c r="E442" s="163">
        <v>0</v>
      </c>
      <c r="F442" s="304"/>
      <c r="G442" s="163">
        <v>0</v>
      </c>
      <c r="H442" s="164">
        <v>0</v>
      </c>
      <c r="I442" s="165">
        <f t="shared" si="175"/>
        <v>0</v>
      </c>
      <c r="J442" s="139"/>
      <c r="K442" s="166" t="s">
        <v>20</v>
      </c>
      <c r="L442" s="167">
        <v>0</v>
      </c>
      <c r="M442" s="167">
        <v>0</v>
      </c>
      <c r="N442" s="167">
        <v>0</v>
      </c>
      <c r="O442" s="167">
        <v>0</v>
      </c>
      <c r="P442" s="167">
        <v>0</v>
      </c>
      <c r="Q442" s="167">
        <v>0</v>
      </c>
      <c r="R442" s="168">
        <v>0</v>
      </c>
      <c r="S442" s="169">
        <f t="shared" si="176"/>
        <v>0</v>
      </c>
      <c r="U442" s="207" t="s">
        <v>20</v>
      </c>
      <c r="V442" s="208">
        <v>0</v>
      </c>
      <c r="W442" s="208">
        <v>0</v>
      </c>
      <c r="X442" s="208">
        <v>0</v>
      </c>
      <c r="Y442" s="208">
        <v>0</v>
      </c>
      <c r="Z442" s="208">
        <v>0</v>
      </c>
      <c r="AA442" s="208">
        <v>0</v>
      </c>
      <c r="AB442" s="208">
        <v>0</v>
      </c>
      <c r="AC442" s="208">
        <v>0</v>
      </c>
      <c r="AD442" s="208">
        <v>0</v>
      </c>
      <c r="AE442" s="208">
        <v>0</v>
      </c>
      <c r="AF442" s="208">
        <v>0</v>
      </c>
      <c r="AG442" s="208">
        <v>0</v>
      </c>
      <c r="AH442" s="92">
        <v>0</v>
      </c>
      <c r="AI442" s="209">
        <f t="shared" si="177"/>
        <v>0</v>
      </c>
      <c r="AJ442" s="131" t="str">
        <f t="shared" si="178"/>
        <v/>
      </c>
      <c r="BA442" s="131"/>
      <c r="BR442" s="131"/>
      <c r="CG442" s="131"/>
    </row>
    <row r="443" spans="1:85" ht="15" thickBot="1">
      <c r="A443" s="177" t="s">
        <v>11</v>
      </c>
      <c r="B443" s="178">
        <v>0</v>
      </c>
      <c r="C443" s="178">
        <v>0</v>
      </c>
      <c r="D443" s="178">
        <v>0</v>
      </c>
      <c r="E443" s="178">
        <v>0</v>
      </c>
      <c r="F443" s="305"/>
      <c r="G443" s="178">
        <v>0</v>
      </c>
      <c r="H443" s="179">
        <v>0</v>
      </c>
      <c r="I443" s="180">
        <f t="shared" si="175"/>
        <v>0</v>
      </c>
      <c r="J443" s="139"/>
      <c r="K443" s="181" t="s">
        <v>11</v>
      </c>
      <c r="L443" s="178">
        <v>0</v>
      </c>
      <c r="M443" s="178">
        <v>0</v>
      </c>
      <c r="N443" s="178">
        <v>0</v>
      </c>
      <c r="O443" s="178">
        <v>0</v>
      </c>
      <c r="P443" s="178">
        <v>0</v>
      </c>
      <c r="Q443" s="178">
        <v>0</v>
      </c>
      <c r="R443" s="182">
        <v>0</v>
      </c>
      <c r="S443" s="183">
        <f t="shared" si="176"/>
        <v>0</v>
      </c>
      <c r="U443" s="210" t="s">
        <v>11</v>
      </c>
      <c r="V443" s="211">
        <v>0</v>
      </c>
      <c r="W443" s="211">
        <v>0</v>
      </c>
      <c r="X443" s="211">
        <v>0</v>
      </c>
      <c r="Y443" s="211">
        <v>0</v>
      </c>
      <c r="Z443" s="211">
        <v>0</v>
      </c>
      <c r="AA443" s="211">
        <v>0</v>
      </c>
      <c r="AB443" s="211">
        <v>0</v>
      </c>
      <c r="AC443" s="211">
        <v>0</v>
      </c>
      <c r="AD443" s="212">
        <v>0</v>
      </c>
      <c r="AE443" s="212">
        <v>0</v>
      </c>
      <c r="AF443" s="212">
        <v>0</v>
      </c>
      <c r="AG443" s="212">
        <v>0</v>
      </c>
      <c r="AH443" s="212">
        <v>0</v>
      </c>
      <c r="AI443" s="213">
        <f t="shared" si="177"/>
        <v>0</v>
      </c>
      <c r="AJ443" s="140" t="str">
        <f t="shared" si="178"/>
        <v/>
      </c>
    </row>
    <row r="444" spans="1:85" ht="15">
      <c r="A444" s="184" t="s">
        <v>26</v>
      </c>
      <c r="B444" s="185">
        <f>SUM(B423:B439)</f>
        <v>88.176872811084877</v>
      </c>
      <c r="C444" s="185">
        <f t="shared" ref="C444:I444" si="179">SUM(C423:C439)</f>
        <v>41.934358678831494</v>
      </c>
      <c r="D444" s="185">
        <f t="shared" si="179"/>
        <v>108.86490333469357</v>
      </c>
      <c r="E444" s="185">
        <f t="shared" si="179"/>
        <v>241.63499580503614</v>
      </c>
      <c r="F444" s="185">
        <f t="shared" si="179"/>
        <v>0</v>
      </c>
      <c r="G444" s="185">
        <f t="shared" si="179"/>
        <v>26.319448729062387</v>
      </c>
      <c r="H444" s="187">
        <f t="shared" si="179"/>
        <v>0</v>
      </c>
      <c r="I444" s="144">
        <f t="shared" si="179"/>
        <v>506.93057935870854</v>
      </c>
      <c r="J444" s="139"/>
      <c r="K444" s="186" t="s">
        <v>26</v>
      </c>
      <c r="L444" s="185">
        <f>SUM(L423:L439)</f>
        <v>88.176872811084877</v>
      </c>
      <c r="M444" s="185">
        <f t="shared" ref="M444:S444" si="180">SUM(M423:M439)</f>
        <v>41.934358678831494</v>
      </c>
      <c r="N444" s="185">
        <f t="shared" si="180"/>
        <v>108.86490333469357</v>
      </c>
      <c r="O444" s="185">
        <f t="shared" si="180"/>
        <v>241.63499580503614</v>
      </c>
      <c r="P444" s="185">
        <f t="shared" si="180"/>
        <v>29.607437744739791</v>
      </c>
      <c r="Q444" s="185">
        <f t="shared" si="180"/>
        <v>26.319448729062387</v>
      </c>
      <c r="R444" s="187">
        <f t="shared" si="180"/>
        <v>0</v>
      </c>
      <c r="S444" s="188">
        <f t="shared" si="180"/>
        <v>536.53801710344828</v>
      </c>
      <c r="T444" s="131" t="str">
        <f>IF(ABS(S444-AI444)&gt;0.01,S444-AI444,"")</f>
        <v/>
      </c>
      <c r="U444" s="214" t="s">
        <v>60</v>
      </c>
      <c r="V444" s="215">
        <f>SUM(V423:V439)</f>
        <v>70.392497339822782</v>
      </c>
      <c r="W444" s="215">
        <f t="shared" ref="W444:AH444" si="181">SUM(W423:W439)</f>
        <v>17.739013758028264</v>
      </c>
      <c r="X444" s="215">
        <f t="shared" si="181"/>
        <v>26.319448729062387</v>
      </c>
      <c r="Y444" s="215">
        <f t="shared" si="181"/>
        <v>41.934358678831494</v>
      </c>
      <c r="Z444" s="215">
        <f t="shared" si="181"/>
        <v>101.67513518479474</v>
      </c>
      <c r="AA444" s="215">
        <f t="shared" si="181"/>
        <v>240.2559519515388</v>
      </c>
      <c r="AB444" s="215">
        <f t="shared" si="181"/>
        <v>29.607437744739791</v>
      </c>
      <c r="AC444" s="215">
        <f t="shared" si="181"/>
        <v>8.6141737166300132</v>
      </c>
      <c r="AD444" s="216">
        <f t="shared" si="181"/>
        <v>4.5361713233829218E-2</v>
      </c>
      <c r="AE444" s="216">
        <f t="shared" si="181"/>
        <v>1.145921108960964E-2</v>
      </c>
      <c r="AF444" s="216">
        <f t="shared" si="181"/>
        <v>0</v>
      </c>
      <c r="AG444" s="216">
        <f t="shared" si="181"/>
        <v>7.1897681498988311</v>
      </c>
      <c r="AH444" s="216">
        <f t="shared" si="181"/>
        <v>1.3675846424077382</v>
      </c>
      <c r="AI444" s="217">
        <f>SUM(V444:AC444)</f>
        <v>536.53801710344828</v>
      </c>
      <c r="AJ444" s="131" t="str">
        <f>IF(ABS(S444-AI444)&gt;0.001,S444-AI444,"")</f>
        <v/>
      </c>
    </row>
    <row r="445" spans="1:85" s="2" customFormat="1" ht="15" thickBot="1">
      <c r="A445" s="15" t="s">
        <v>100</v>
      </c>
      <c r="B445" s="100">
        <f>IF($I444=0,"-",B444/$I444)</f>
        <v>0.17394269827366274</v>
      </c>
      <c r="C445" s="100">
        <f t="shared" ref="C445:H445" si="182">IF($I444=0,"-",C444/$I444)</f>
        <v>8.2722093293090479E-2</v>
      </c>
      <c r="D445" s="100">
        <f t="shared" si="182"/>
        <v>0.2147530801405054</v>
      </c>
      <c r="E445" s="100">
        <f t="shared" si="182"/>
        <v>0.47666289161469799</v>
      </c>
      <c r="F445" s="100">
        <f t="shared" si="182"/>
        <v>0</v>
      </c>
      <c r="G445" s="100">
        <f t="shared" si="182"/>
        <v>5.1919236678043275E-2</v>
      </c>
      <c r="H445" s="101">
        <f t="shared" si="182"/>
        <v>0</v>
      </c>
      <c r="I445" s="102">
        <f>SUM(B445:H445)</f>
        <v>0.99999999999999989</v>
      </c>
      <c r="J445" s="131"/>
      <c r="K445" s="27" t="s">
        <v>100</v>
      </c>
      <c r="L445" s="76">
        <f t="shared" ref="L445:R445" si="183">IF($S444=0,"-",L444/$S444)</f>
        <v>0.16434412846850283</v>
      </c>
      <c r="M445" s="76">
        <f t="shared" si="183"/>
        <v>7.8157292385762578E-2</v>
      </c>
      <c r="N445" s="76">
        <f t="shared" si="183"/>
        <v>0.20290249686762393</v>
      </c>
      <c r="O445" s="76">
        <f t="shared" si="183"/>
        <v>0.45035950501611377</v>
      </c>
      <c r="P445" s="76">
        <f t="shared" si="183"/>
        <v>5.5182366954308983E-2</v>
      </c>
      <c r="Q445" s="76">
        <f t="shared" si="183"/>
        <v>4.9054210307687876E-2</v>
      </c>
      <c r="R445" s="77">
        <f t="shared" si="183"/>
        <v>0</v>
      </c>
      <c r="S445" s="78">
        <f>SUM(L445:R445)</f>
        <v>1</v>
      </c>
      <c r="U445" s="36" t="s">
        <v>100</v>
      </c>
      <c r="V445" s="103">
        <f>+V444/$AI444</f>
        <v>0.13119759475729864</v>
      </c>
      <c r="W445" s="103">
        <f t="shared" ref="W445:AH445" si="184">+W444/$AI444</f>
        <v>3.3061988512564353E-2</v>
      </c>
      <c r="X445" s="103">
        <f t="shared" si="184"/>
        <v>4.9054210307687876E-2</v>
      </c>
      <c r="Y445" s="103">
        <f t="shared" si="184"/>
        <v>7.8157292385762578E-2</v>
      </c>
      <c r="Z445" s="103">
        <f t="shared" si="184"/>
        <v>0.18950220104382848</v>
      </c>
      <c r="AA445" s="103">
        <f t="shared" si="184"/>
        <v>0.44778924194148162</v>
      </c>
      <c r="AB445" s="103">
        <f t="shared" si="184"/>
        <v>5.5182366954308983E-2</v>
      </c>
      <c r="AC445" s="103">
        <f t="shared" si="184"/>
        <v>1.6055104097067441E-2</v>
      </c>
      <c r="AD445" s="103">
        <f t="shared" si="184"/>
        <v>8.4545198639825669E-5</v>
      </c>
      <c r="AE445" s="103">
        <f t="shared" si="184"/>
        <v>2.1357687105702751E-5</v>
      </c>
      <c r="AF445" s="103">
        <f t="shared" si="184"/>
        <v>0</v>
      </c>
      <c r="AG445" s="103">
        <f t="shared" si="184"/>
        <v>1.3400295823795453E-2</v>
      </c>
      <c r="AH445" s="103">
        <f t="shared" si="184"/>
        <v>2.5489053875264508E-3</v>
      </c>
      <c r="AI445" s="104">
        <f>SUM(V445:AC445)</f>
        <v>1</v>
      </c>
      <c r="AJ445" s="131" t="str">
        <f t="shared" si="178"/>
        <v/>
      </c>
      <c r="BA445" s="189"/>
      <c r="BR445" s="189"/>
    </row>
    <row r="446" spans="1:85" ht="15" thickBot="1">
      <c r="A446" s="218"/>
      <c r="B446" s="218"/>
      <c r="C446" s="218"/>
      <c r="D446" s="218"/>
      <c r="E446" s="218"/>
      <c r="F446" s="218"/>
      <c r="G446" s="218"/>
      <c r="H446" s="218"/>
      <c r="I446" s="218"/>
      <c r="K446" s="218"/>
      <c r="L446" s="218"/>
      <c r="M446" s="218"/>
      <c r="N446" s="218"/>
      <c r="O446" s="218"/>
      <c r="P446" s="218"/>
      <c r="Q446" s="218"/>
      <c r="R446" s="218"/>
      <c r="S446" s="218"/>
    </row>
    <row r="447" spans="1:85" ht="28.5">
      <c r="A447" s="310" t="s">
        <v>41</v>
      </c>
      <c r="B447" s="135" t="s">
        <v>0</v>
      </c>
      <c r="C447" s="135" t="s">
        <v>1</v>
      </c>
      <c r="D447" s="135" t="s">
        <v>2</v>
      </c>
      <c r="E447" s="135" t="s">
        <v>3</v>
      </c>
      <c r="F447" s="135" t="s">
        <v>27</v>
      </c>
      <c r="G447" s="135" t="s">
        <v>4</v>
      </c>
      <c r="H447" s="135" t="s">
        <v>5</v>
      </c>
      <c r="I447" s="136" t="s">
        <v>6</v>
      </c>
      <c r="K447" s="312" t="s">
        <v>41</v>
      </c>
      <c r="L447" s="137" t="s">
        <v>0</v>
      </c>
      <c r="M447" s="137" t="s">
        <v>1</v>
      </c>
      <c r="N447" s="137" t="s">
        <v>2</v>
      </c>
      <c r="O447" s="137" t="s">
        <v>3</v>
      </c>
      <c r="P447" s="137" t="s">
        <v>27</v>
      </c>
      <c r="Q447" s="137" t="s">
        <v>4</v>
      </c>
      <c r="R447" s="137" t="s">
        <v>5</v>
      </c>
      <c r="S447" s="138" t="s">
        <v>6</v>
      </c>
    </row>
    <row r="448" spans="1:85" ht="15">
      <c r="A448" s="311" t="s">
        <v>41</v>
      </c>
      <c r="B448" s="294" t="s">
        <v>109</v>
      </c>
      <c r="C448" s="295"/>
      <c r="D448" s="295"/>
      <c r="E448" s="295"/>
      <c r="F448" s="295"/>
      <c r="G448" s="295"/>
      <c r="H448" s="295"/>
      <c r="I448" s="296"/>
      <c r="K448" s="313" t="s">
        <v>41</v>
      </c>
      <c r="L448" s="297" t="s">
        <v>109</v>
      </c>
      <c r="M448" s="298"/>
      <c r="N448" s="298"/>
      <c r="O448" s="298"/>
      <c r="P448" s="298"/>
      <c r="Q448" s="298"/>
      <c r="R448" s="298"/>
      <c r="S448" s="299"/>
    </row>
    <row r="449" spans="1:19" ht="15">
      <c r="A449" s="141" t="s">
        <v>7</v>
      </c>
      <c r="B449" s="314"/>
      <c r="C449" s="315"/>
      <c r="D449" s="315"/>
      <c r="E449" s="316"/>
      <c r="F449" s="142">
        <v>5.1075830356998074E-3</v>
      </c>
      <c r="G449" s="314"/>
      <c r="H449" s="316"/>
      <c r="I449" s="144">
        <f>SUM(B449:H449)</f>
        <v>5.1075830356998074E-3</v>
      </c>
      <c r="J449" s="139"/>
      <c r="K449" s="193" t="s">
        <v>7</v>
      </c>
      <c r="L449" s="314"/>
      <c r="M449" s="315"/>
      <c r="N449" s="315"/>
      <c r="O449" s="316"/>
      <c r="P449" s="142">
        <v>0</v>
      </c>
      <c r="Q449" s="314"/>
      <c r="R449" s="323"/>
      <c r="S449" s="195">
        <f>SUM(L449:R449)</f>
        <v>0</v>
      </c>
    </row>
    <row r="450" spans="1:19" ht="15">
      <c r="A450" s="149" t="s">
        <v>8</v>
      </c>
      <c r="B450" s="317"/>
      <c r="C450" s="318"/>
      <c r="D450" s="318"/>
      <c r="E450" s="319"/>
      <c r="F450" s="150">
        <v>0</v>
      </c>
      <c r="G450" s="317"/>
      <c r="H450" s="319"/>
      <c r="I450" s="152">
        <f t="shared" ref="I450:I469" si="185">SUM(B450:H450)</f>
        <v>0</v>
      </c>
      <c r="J450" s="139"/>
      <c r="K450" s="153" t="s">
        <v>8</v>
      </c>
      <c r="L450" s="317"/>
      <c r="M450" s="318"/>
      <c r="N450" s="318"/>
      <c r="O450" s="319"/>
      <c r="P450" s="154">
        <v>0</v>
      </c>
      <c r="Q450" s="317"/>
      <c r="R450" s="324"/>
      <c r="S450" s="156">
        <f t="shared" ref="S450:S469" si="186">SUM(L450:R450)</f>
        <v>0</v>
      </c>
    </row>
    <row r="451" spans="1:19" ht="15">
      <c r="A451" s="157" t="s">
        <v>10</v>
      </c>
      <c r="B451" s="317"/>
      <c r="C451" s="318"/>
      <c r="D451" s="318"/>
      <c r="E451" s="319"/>
      <c r="F451" s="146">
        <v>0</v>
      </c>
      <c r="G451" s="317"/>
      <c r="H451" s="319"/>
      <c r="I451" s="144">
        <f t="shared" si="185"/>
        <v>0</v>
      </c>
      <c r="J451" s="139"/>
      <c r="K451" s="159" t="s">
        <v>10</v>
      </c>
      <c r="L451" s="317"/>
      <c r="M451" s="318"/>
      <c r="N451" s="318"/>
      <c r="O451" s="319"/>
      <c r="P451" s="146">
        <v>0</v>
      </c>
      <c r="Q451" s="317"/>
      <c r="R451" s="324"/>
      <c r="S451" s="148">
        <f t="shared" si="186"/>
        <v>0</v>
      </c>
    </row>
    <row r="452" spans="1:19" ht="15">
      <c r="A452" s="149" t="s">
        <v>53</v>
      </c>
      <c r="B452" s="317"/>
      <c r="C452" s="318"/>
      <c r="D452" s="318"/>
      <c r="E452" s="319"/>
      <c r="F452" s="150">
        <v>0</v>
      </c>
      <c r="G452" s="317"/>
      <c r="H452" s="319"/>
      <c r="I452" s="152">
        <f t="shared" si="185"/>
        <v>0</v>
      </c>
      <c r="J452" s="139"/>
      <c r="K452" s="153" t="s">
        <v>53</v>
      </c>
      <c r="L452" s="317"/>
      <c r="M452" s="318"/>
      <c r="N452" s="318"/>
      <c r="O452" s="319"/>
      <c r="P452" s="154">
        <v>0</v>
      </c>
      <c r="Q452" s="317"/>
      <c r="R452" s="324"/>
      <c r="S452" s="156">
        <f t="shared" si="186"/>
        <v>0</v>
      </c>
    </row>
    <row r="453" spans="1:19" ht="15">
      <c r="A453" s="157" t="s">
        <v>16</v>
      </c>
      <c r="B453" s="317"/>
      <c r="C453" s="318"/>
      <c r="D453" s="318"/>
      <c r="E453" s="319"/>
      <c r="F453" s="146">
        <v>0</v>
      </c>
      <c r="G453" s="317"/>
      <c r="H453" s="319"/>
      <c r="I453" s="144">
        <f t="shared" si="185"/>
        <v>0</v>
      </c>
      <c r="J453" s="139"/>
      <c r="K453" s="159" t="s">
        <v>16</v>
      </c>
      <c r="L453" s="317"/>
      <c r="M453" s="318"/>
      <c r="N453" s="318"/>
      <c r="O453" s="319"/>
      <c r="P453" s="146">
        <v>0</v>
      </c>
      <c r="Q453" s="317"/>
      <c r="R453" s="324"/>
      <c r="S453" s="148">
        <f t="shared" si="186"/>
        <v>0</v>
      </c>
    </row>
    <row r="454" spans="1:19" ht="15">
      <c r="A454" s="149" t="s">
        <v>15</v>
      </c>
      <c r="B454" s="317"/>
      <c r="C454" s="318"/>
      <c r="D454" s="318"/>
      <c r="E454" s="319"/>
      <c r="F454" s="150">
        <v>0</v>
      </c>
      <c r="G454" s="317"/>
      <c r="H454" s="319"/>
      <c r="I454" s="152">
        <f t="shared" si="185"/>
        <v>0</v>
      </c>
      <c r="J454" s="139"/>
      <c r="K454" s="153" t="s">
        <v>15</v>
      </c>
      <c r="L454" s="317"/>
      <c r="M454" s="318"/>
      <c r="N454" s="318"/>
      <c r="O454" s="319"/>
      <c r="P454" s="154">
        <v>0</v>
      </c>
      <c r="Q454" s="317"/>
      <c r="R454" s="324"/>
      <c r="S454" s="156">
        <f t="shared" si="186"/>
        <v>0</v>
      </c>
    </row>
    <row r="455" spans="1:19" ht="15">
      <c r="A455" s="157" t="s">
        <v>55</v>
      </c>
      <c r="B455" s="317"/>
      <c r="C455" s="318"/>
      <c r="D455" s="318"/>
      <c r="E455" s="319"/>
      <c r="F455" s="146">
        <v>82.514218588858199</v>
      </c>
      <c r="G455" s="317"/>
      <c r="H455" s="319"/>
      <c r="I455" s="144">
        <f t="shared" si="185"/>
        <v>82.514218588858199</v>
      </c>
      <c r="J455" s="139"/>
      <c r="K455" s="159" t="s">
        <v>55</v>
      </c>
      <c r="L455" s="317"/>
      <c r="M455" s="318"/>
      <c r="N455" s="318"/>
      <c r="O455" s="319"/>
      <c r="P455" s="146">
        <v>0</v>
      </c>
      <c r="Q455" s="317"/>
      <c r="R455" s="324"/>
      <c r="S455" s="148">
        <f t="shared" si="186"/>
        <v>0</v>
      </c>
    </row>
    <row r="456" spans="1:19" ht="15">
      <c r="A456" s="149" t="s">
        <v>12</v>
      </c>
      <c r="B456" s="317"/>
      <c r="C456" s="318"/>
      <c r="D456" s="318"/>
      <c r="E456" s="319"/>
      <c r="F456" s="150">
        <v>0</v>
      </c>
      <c r="G456" s="317"/>
      <c r="H456" s="319"/>
      <c r="I456" s="152">
        <f t="shared" si="185"/>
        <v>0</v>
      </c>
      <c r="J456" s="139"/>
      <c r="K456" s="153" t="s">
        <v>12</v>
      </c>
      <c r="L456" s="317"/>
      <c r="M456" s="318"/>
      <c r="N456" s="318"/>
      <c r="O456" s="319"/>
      <c r="P456" s="154">
        <v>0</v>
      </c>
      <c r="Q456" s="317"/>
      <c r="R456" s="324"/>
      <c r="S456" s="156">
        <f t="shared" si="186"/>
        <v>0</v>
      </c>
    </row>
    <row r="457" spans="1:19" ht="15">
      <c r="A457" s="157" t="s">
        <v>56</v>
      </c>
      <c r="B457" s="317"/>
      <c r="C457" s="318"/>
      <c r="D457" s="318"/>
      <c r="E457" s="319"/>
      <c r="F457" s="146">
        <v>0</v>
      </c>
      <c r="G457" s="317"/>
      <c r="H457" s="319"/>
      <c r="I457" s="144">
        <f t="shared" si="185"/>
        <v>0</v>
      </c>
      <c r="J457" s="139"/>
      <c r="K457" s="159" t="s">
        <v>56</v>
      </c>
      <c r="L457" s="317"/>
      <c r="M457" s="318"/>
      <c r="N457" s="318"/>
      <c r="O457" s="319"/>
      <c r="P457" s="146">
        <v>0</v>
      </c>
      <c r="Q457" s="317"/>
      <c r="R457" s="324"/>
      <c r="S457" s="148">
        <f t="shared" si="186"/>
        <v>0</v>
      </c>
    </row>
    <row r="458" spans="1:19" ht="15">
      <c r="A458" s="149" t="s">
        <v>17</v>
      </c>
      <c r="B458" s="317"/>
      <c r="C458" s="318"/>
      <c r="D458" s="318"/>
      <c r="E458" s="319"/>
      <c r="F458" s="150">
        <v>0</v>
      </c>
      <c r="G458" s="317"/>
      <c r="H458" s="319"/>
      <c r="I458" s="152">
        <f t="shared" si="185"/>
        <v>0</v>
      </c>
      <c r="J458" s="139"/>
      <c r="K458" s="153" t="s">
        <v>17</v>
      </c>
      <c r="L458" s="317"/>
      <c r="M458" s="318"/>
      <c r="N458" s="318"/>
      <c r="O458" s="319"/>
      <c r="P458" s="154">
        <v>0</v>
      </c>
      <c r="Q458" s="317"/>
      <c r="R458" s="324"/>
      <c r="S458" s="156">
        <f t="shared" si="186"/>
        <v>0</v>
      </c>
    </row>
    <row r="459" spans="1:19" ht="15">
      <c r="A459" s="157" t="s">
        <v>141</v>
      </c>
      <c r="B459" s="317"/>
      <c r="C459" s="318"/>
      <c r="D459" s="318"/>
      <c r="E459" s="319"/>
      <c r="F459" s="146">
        <v>0</v>
      </c>
      <c r="G459" s="317"/>
      <c r="H459" s="319"/>
      <c r="I459" s="144">
        <f t="shared" si="185"/>
        <v>0</v>
      </c>
      <c r="J459" s="139"/>
      <c r="K459" s="159" t="s">
        <v>141</v>
      </c>
      <c r="L459" s="317"/>
      <c r="M459" s="318"/>
      <c r="N459" s="318"/>
      <c r="O459" s="319"/>
      <c r="P459" s="146">
        <v>0</v>
      </c>
      <c r="Q459" s="317"/>
      <c r="R459" s="324"/>
      <c r="S459" s="148">
        <f t="shared" si="186"/>
        <v>0</v>
      </c>
    </row>
    <row r="460" spans="1:19" ht="15">
      <c r="A460" s="149" t="s">
        <v>25</v>
      </c>
      <c r="B460" s="317"/>
      <c r="C460" s="318"/>
      <c r="D460" s="318"/>
      <c r="E460" s="319"/>
      <c r="F460" s="150">
        <v>326.22655476559021</v>
      </c>
      <c r="G460" s="317"/>
      <c r="H460" s="319"/>
      <c r="I460" s="152">
        <f t="shared" si="185"/>
        <v>326.22655476559021</v>
      </c>
      <c r="J460" s="139"/>
      <c r="K460" s="153" t="s">
        <v>25</v>
      </c>
      <c r="L460" s="317"/>
      <c r="M460" s="318"/>
      <c r="N460" s="318"/>
      <c r="O460" s="319"/>
      <c r="P460" s="154">
        <v>0</v>
      </c>
      <c r="Q460" s="317"/>
      <c r="R460" s="324"/>
      <c r="S460" s="156">
        <f t="shared" si="186"/>
        <v>0</v>
      </c>
    </row>
    <row r="461" spans="1:19" ht="15">
      <c r="A461" s="157" t="s">
        <v>24</v>
      </c>
      <c r="B461" s="317"/>
      <c r="C461" s="318"/>
      <c r="D461" s="318"/>
      <c r="E461" s="319"/>
      <c r="F461" s="146">
        <v>0</v>
      </c>
      <c r="G461" s="317"/>
      <c r="H461" s="319"/>
      <c r="I461" s="144">
        <f t="shared" si="185"/>
        <v>0</v>
      </c>
      <c r="J461" s="139"/>
      <c r="K461" s="159" t="s">
        <v>24</v>
      </c>
      <c r="L461" s="317"/>
      <c r="M461" s="318"/>
      <c r="N461" s="318"/>
      <c r="O461" s="319"/>
      <c r="P461" s="146">
        <v>0</v>
      </c>
      <c r="Q461" s="317"/>
      <c r="R461" s="324"/>
      <c r="S461" s="148">
        <f t="shared" si="186"/>
        <v>0</v>
      </c>
    </row>
    <row r="462" spans="1:19" ht="15">
      <c r="A462" s="149" t="s">
        <v>57</v>
      </c>
      <c r="B462" s="317"/>
      <c r="C462" s="318"/>
      <c r="D462" s="318"/>
      <c r="E462" s="319"/>
      <c r="F462" s="150">
        <v>0</v>
      </c>
      <c r="G462" s="317"/>
      <c r="H462" s="319"/>
      <c r="I462" s="152">
        <f t="shared" si="185"/>
        <v>0</v>
      </c>
      <c r="J462" s="139"/>
      <c r="K462" s="153" t="s">
        <v>57</v>
      </c>
      <c r="L462" s="317"/>
      <c r="M462" s="318"/>
      <c r="N462" s="318"/>
      <c r="O462" s="319"/>
      <c r="P462" s="154">
        <v>0</v>
      </c>
      <c r="Q462" s="317"/>
      <c r="R462" s="324"/>
      <c r="S462" s="156">
        <f t="shared" si="186"/>
        <v>0</v>
      </c>
    </row>
    <row r="463" spans="1:19" ht="15">
      <c r="A463" s="157" t="s">
        <v>22</v>
      </c>
      <c r="B463" s="317"/>
      <c r="C463" s="318"/>
      <c r="D463" s="318"/>
      <c r="E463" s="319"/>
      <c r="F463" s="146">
        <v>5.445514735896066</v>
      </c>
      <c r="G463" s="317"/>
      <c r="H463" s="319"/>
      <c r="I463" s="144">
        <f t="shared" si="185"/>
        <v>5.445514735896066</v>
      </c>
      <c r="J463" s="139"/>
      <c r="K463" s="159" t="s">
        <v>22</v>
      </c>
      <c r="L463" s="317"/>
      <c r="M463" s="318"/>
      <c r="N463" s="318"/>
      <c r="O463" s="319"/>
      <c r="P463" s="146">
        <v>0</v>
      </c>
      <c r="Q463" s="317"/>
      <c r="R463" s="324"/>
      <c r="S463" s="148">
        <f t="shared" si="186"/>
        <v>0</v>
      </c>
    </row>
    <row r="464" spans="1:19" ht="15">
      <c r="A464" s="149" t="s">
        <v>21</v>
      </c>
      <c r="B464" s="317"/>
      <c r="C464" s="318"/>
      <c r="D464" s="318"/>
      <c r="E464" s="319"/>
      <c r="F464" s="150">
        <v>0</v>
      </c>
      <c r="G464" s="317"/>
      <c r="H464" s="319"/>
      <c r="I464" s="152">
        <f t="shared" si="185"/>
        <v>0</v>
      </c>
      <c r="J464" s="139"/>
      <c r="K464" s="153" t="s">
        <v>21</v>
      </c>
      <c r="L464" s="317"/>
      <c r="M464" s="318"/>
      <c r="N464" s="318"/>
      <c r="O464" s="319"/>
      <c r="P464" s="154">
        <v>0</v>
      </c>
      <c r="Q464" s="317"/>
      <c r="R464" s="324"/>
      <c r="S464" s="156">
        <f t="shared" si="186"/>
        <v>0</v>
      </c>
    </row>
    <row r="465" spans="1:19" ht="15">
      <c r="A465" s="160" t="s">
        <v>61</v>
      </c>
      <c r="B465" s="317"/>
      <c r="C465" s="318"/>
      <c r="D465" s="318"/>
      <c r="E465" s="319"/>
      <c r="F465" s="146">
        <v>0</v>
      </c>
      <c r="G465" s="317"/>
      <c r="H465" s="319"/>
      <c r="I465" s="144">
        <f t="shared" si="185"/>
        <v>0</v>
      </c>
      <c r="J465" s="139"/>
      <c r="K465" s="161" t="s">
        <v>61</v>
      </c>
      <c r="L465" s="317"/>
      <c r="M465" s="318"/>
      <c r="N465" s="318"/>
      <c r="O465" s="319"/>
      <c r="P465" s="146">
        <v>0</v>
      </c>
      <c r="Q465" s="317"/>
      <c r="R465" s="324"/>
      <c r="S465" s="148">
        <f t="shared" si="186"/>
        <v>0</v>
      </c>
    </row>
    <row r="466" spans="1:19">
      <c r="A466" s="162" t="s">
        <v>23</v>
      </c>
      <c r="B466" s="317"/>
      <c r="C466" s="318"/>
      <c r="D466" s="318"/>
      <c r="E466" s="319"/>
      <c r="F466" s="163">
        <v>0</v>
      </c>
      <c r="G466" s="317"/>
      <c r="H466" s="319"/>
      <c r="I466" s="165">
        <f t="shared" si="185"/>
        <v>0</v>
      </c>
      <c r="J466" s="139"/>
      <c r="K466" s="166" t="s">
        <v>23</v>
      </c>
      <c r="L466" s="317"/>
      <c r="M466" s="318"/>
      <c r="N466" s="318"/>
      <c r="O466" s="319"/>
      <c r="P466" s="167">
        <v>0</v>
      </c>
      <c r="Q466" s="317"/>
      <c r="R466" s="324"/>
      <c r="S466" s="169">
        <f t="shared" si="186"/>
        <v>0</v>
      </c>
    </row>
    <row r="467" spans="1:19">
      <c r="A467" s="170" t="s">
        <v>19</v>
      </c>
      <c r="B467" s="317"/>
      <c r="C467" s="318"/>
      <c r="D467" s="318"/>
      <c r="E467" s="319"/>
      <c r="F467" s="171">
        <v>0</v>
      </c>
      <c r="G467" s="317"/>
      <c r="H467" s="319"/>
      <c r="I467" s="173">
        <f t="shared" si="185"/>
        <v>0</v>
      </c>
      <c r="J467" s="139"/>
      <c r="K467" s="174" t="s">
        <v>19</v>
      </c>
      <c r="L467" s="317"/>
      <c r="M467" s="318"/>
      <c r="N467" s="318"/>
      <c r="O467" s="319"/>
      <c r="P467" s="171">
        <v>0</v>
      </c>
      <c r="Q467" s="317"/>
      <c r="R467" s="324"/>
      <c r="S467" s="176">
        <f t="shared" si="186"/>
        <v>0</v>
      </c>
    </row>
    <row r="468" spans="1:19">
      <c r="A468" s="162" t="s">
        <v>20</v>
      </c>
      <c r="B468" s="317"/>
      <c r="C468" s="318"/>
      <c r="D468" s="318"/>
      <c r="E468" s="319"/>
      <c r="F468" s="163">
        <v>0</v>
      </c>
      <c r="G468" s="317"/>
      <c r="H468" s="319"/>
      <c r="I468" s="165">
        <f t="shared" si="185"/>
        <v>0</v>
      </c>
      <c r="J468" s="139"/>
      <c r="K468" s="166" t="s">
        <v>20</v>
      </c>
      <c r="L468" s="317"/>
      <c r="M468" s="318"/>
      <c r="N468" s="318"/>
      <c r="O468" s="319"/>
      <c r="P468" s="167">
        <v>0</v>
      </c>
      <c r="Q468" s="317"/>
      <c r="R468" s="324"/>
      <c r="S468" s="169">
        <f t="shared" si="186"/>
        <v>0</v>
      </c>
    </row>
    <row r="469" spans="1:19" ht="15" thickBot="1">
      <c r="A469" s="177" t="s">
        <v>11</v>
      </c>
      <c r="B469" s="320"/>
      <c r="C469" s="321"/>
      <c r="D469" s="321"/>
      <c r="E469" s="322"/>
      <c r="F469" s="178">
        <v>0</v>
      </c>
      <c r="G469" s="320"/>
      <c r="H469" s="322"/>
      <c r="I469" s="180">
        <f t="shared" si="185"/>
        <v>0</v>
      </c>
      <c r="J469" s="139"/>
      <c r="K469" s="181" t="s">
        <v>11</v>
      </c>
      <c r="L469" s="320"/>
      <c r="M469" s="321"/>
      <c r="N469" s="321"/>
      <c r="O469" s="322"/>
      <c r="P469" s="178">
        <v>0</v>
      </c>
      <c r="Q469" s="320"/>
      <c r="R469" s="325"/>
      <c r="S469" s="183">
        <f t="shared" si="186"/>
        <v>0</v>
      </c>
    </row>
    <row r="470" spans="1:19" ht="15">
      <c r="A470" s="184" t="s">
        <v>26</v>
      </c>
      <c r="B470" s="185">
        <f>SUM(B449:B465)</f>
        <v>0</v>
      </c>
      <c r="C470" s="185">
        <f t="shared" ref="C470:I470" si="187">SUM(C449:C465)</f>
        <v>0</v>
      </c>
      <c r="D470" s="185">
        <f t="shared" si="187"/>
        <v>0</v>
      </c>
      <c r="E470" s="185">
        <f t="shared" si="187"/>
        <v>0</v>
      </c>
      <c r="F470" s="185">
        <f t="shared" si="187"/>
        <v>414.19139567338016</v>
      </c>
      <c r="G470" s="185">
        <f t="shared" si="187"/>
        <v>0</v>
      </c>
      <c r="H470" s="187">
        <f t="shared" si="187"/>
        <v>0</v>
      </c>
      <c r="I470" s="144">
        <f t="shared" si="187"/>
        <v>414.19139567338016</v>
      </c>
      <c r="J470" s="139"/>
      <c r="K470" s="186" t="s">
        <v>26</v>
      </c>
      <c r="L470" s="185">
        <f>SUM(L449:L465)</f>
        <v>0</v>
      </c>
      <c r="M470" s="185">
        <f t="shared" ref="M470:S470" si="188">SUM(M449:M465)</f>
        <v>0</v>
      </c>
      <c r="N470" s="185">
        <f t="shared" si="188"/>
        <v>0</v>
      </c>
      <c r="O470" s="185">
        <f t="shared" si="188"/>
        <v>0</v>
      </c>
      <c r="P470" s="185">
        <f t="shared" si="188"/>
        <v>0</v>
      </c>
      <c r="Q470" s="185">
        <f t="shared" si="188"/>
        <v>0</v>
      </c>
      <c r="R470" s="187">
        <f t="shared" si="188"/>
        <v>0</v>
      </c>
      <c r="S470" s="188">
        <f t="shared" si="188"/>
        <v>0</v>
      </c>
    </row>
    <row r="471" spans="1:19" ht="15" thickBot="1">
      <c r="A471" s="15" t="s">
        <v>100</v>
      </c>
      <c r="B471" s="100">
        <f>IF($I470=0,"-",B470/$I470)</f>
        <v>0</v>
      </c>
      <c r="C471" s="100">
        <f t="shared" ref="C471:H471" si="189">IF($I470=0,"-",C470/$I470)</f>
        <v>0</v>
      </c>
      <c r="D471" s="100">
        <f t="shared" si="189"/>
        <v>0</v>
      </c>
      <c r="E471" s="100">
        <f t="shared" si="189"/>
        <v>0</v>
      </c>
      <c r="F471" s="100">
        <f t="shared" si="189"/>
        <v>1</v>
      </c>
      <c r="G471" s="100">
        <f t="shared" si="189"/>
        <v>0</v>
      </c>
      <c r="H471" s="101">
        <f t="shared" si="189"/>
        <v>0</v>
      </c>
      <c r="I471" s="102">
        <f>SUM(B471:H471)</f>
        <v>1</v>
      </c>
      <c r="J471" s="2"/>
      <c r="K471" s="27" t="s">
        <v>100</v>
      </c>
      <c r="L471" s="76" t="str">
        <f t="shared" ref="L471:R471" si="190">IF($S470=0,"-",L470/$S470)</f>
        <v>-</v>
      </c>
      <c r="M471" s="76" t="str">
        <f t="shared" si="190"/>
        <v>-</v>
      </c>
      <c r="N471" s="76" t="str">
        <f t="shared" si="190"/>
        <v>-</v>
      </c>
      <c r="O471" s="76" t="str">
        <f t="shared" si="190"/>
        <v>-</v>
      </c>
      <c r="P471" s="76" t="str">
        <f t="shared" si="190"/>
        <v>-</v>
      </c>
      <c r="Q471" s="76" t="str">
        <f t="shared" si="190"/>
        <v>-</v>
      </c>
      <c r="R471" s="77" t="str">
        <f t="shared" si="190"/>
        <v>-</v>
      </c>
      <c r="S471" s="78">
        <f>SUM(L471:R471)</f>
        <v>0</v>
      </c>
    </row>
    <row r="472" spans="1:19" ht="15" thickBot="1">
      <c r="A472" s="218"/>
      <c r="B472" s="218"/>
      <c r="C472" s="218"/>
      <c r="D472" s="218"/>
      <c r="E472" s="218"/>
      <c r="F472" s="218"/>
      <c r="G472" s="218"/>
      <c r="H472" s="218"/>
      <c r="I472" s="218"/>
      <c r="K472" s="218"/>
      <c r="L472" s="218"/>
      <c r="M472" s="218"/>
      <c r="N472" s="218"/>
      <c r="O472" s="218"/>
      <c r="P472" s="218"/>
      <c r="Q472" s="218"/>
      <c r="R472" s="218"/>
      <c r="S472" s="218"/>
    </row>
    <row r="473" spans="1:19" ht="28.5">
      <c r="A473" s="310" t="s">
        <v>42</v>
      </c>
      <c r="B473" s="135" t="s">
        <v>0</v>
      </c>
      <c r="C473" s="135" t="s">
        <v>1</v>
      </c>
      <c r="D473" s="135" t="s">
        <v>2</v>
      </c>
      <c r="E473" s="135" t="s">
        <v>3</v>
      </c>
      <c r="F473" s="135" t="s">
        <v>27</v>
      </c>
      <c r="G473" s="135" t="s">
        <v>4</v>
      </c>
      <c r="H473" s="135" t="s">
        <v>5</v>
      </c>
      <c r="I473" s="136" t="s">
        <v>6</v>
      </c>
      <c r="K473" s="312" t="s">
        <v>42</v>
      </c>
      <c r="L473" s="137" t="s">
        <v>0</v>
      </c>
      <c r="M473" s="137" t="s">
        <v>1</v>
      </c>
      <c r="N473" s="137" t="s">
        <v>2</v>
      </c>
      <c r="O473" s="137" t="s">
        <v>3</v>
      </c>
      <c r="P473" s="137" t="s">
        <v>27</v>
      </c>
      <c r="Q473" s="137" t="s">
        <v>4</v>
      </c>
      <c r="R473" s="137" t="s">
        <v>5</v>
      </c>
      <c r="S473" s="138" t="s">
        <v>6</v>
      </c>
    </row>
    <row r="474" spans="1:19" ht="15">
      <c r="A474" s="311" t="s">
        <v>42</v>
      </c>
      <c r="B474" s="294" t="s">
        <v>109</v>
      </c>
      <c r="C474" s="295"/>
      <c r="D474" s="295"/>
      <c r="E474" s="295"/>
      <c r="F474" s="295"/>
      <c r="G474" s="295"/>
      <c r="H474" s="295"/>
      <c r="I474" s="296"/>
      <c r="K474" s="313" t="s">
        <v>42</v>
      </c>
      <c r="L474" s="297" t="s">
        <v>109</v>
      </c>
      <c r="M474" s="298"/>
      <c r="N474" s="298"/>
      <c r="O474" s="298"/>
      <c r="P474" s="298"/>
      <c r="Q474" s="298"/>
      <c r="R474" s="298"/>
      <c r="S474" s="299"/>
    </row>
    <row r="475" spans="1:19" ht="15">
      <c r="A475" s="141" t="s">
        <v>7</v>
      </c>
      <c r="B475" s="314"/>
      <c r="C475" s="315"/>
      <c r="D475" s="315"/>
      <c r="E475" s="316"/>
      <c r="F475" s="142">
        <v>0</v>
      </c>
      <c r="G475" s="314"/>
      <c r="H475" s="316"/>
      <c r="I475" s="144">
        <f>SUM(B475:H475)</f>
        <v>0</v>
      </c>
      <c r="J475" s="139"/>
      <c r="K475" s="193" t="s">
        <v>7</v>
      </c>
      <c r="L475" s="314"/>
      <c r="M475" s="315"/>
      <c r="N475" s="315"/>
      <c r="O475" s="316"/>
      <c r="P475" s="142">
        <v>0</v>
      </c>
      <c r="Q475" s="314"/>
      <c r="R475" s="323"/>
      <c r="S475" s="195">
        <f>SUM(L475:R475)</f>
        <v>0</v>
      </c>
    </row>
    <row r="476" spans="1:19" ht="15">
      <c r="A476" s="149" t="s">
        <v>8</v>
      </c>
      <c r="B476" s="317"/>
      <c r="C476" s="318"/>
      <c r="D476" s="318"/>
      <c r="E476" s="319"/>
      <c r="F476" s="150">
        <v>0</v>
      </c>
      <c r="G476" s="317"/>
      <c r="H476" s="319"/>
      <c r="I476" s="152">
        <f t="shared" ref="I476:I495" si="191">SUM(B476:H476)</f>
        <v>0</v>
      </c>
      <c r="J476" s="139"/>
      <c r="K476" s="153" t="s">
        <v>8</v>
      </c>
      <c r="L476" s="317"/>
      <c r="M476" s="318"/>
      <c r="N476" s="318"/>
      <c r="O476" s="319"/>
      <c r="P476" s="154">
        <v>0</v>
      </c>
      <c r="Q476" s="317"/>
      <c r="R476" s="324"/>
      <c r="S476" s="156">
        <f t="shared" ref="S476:S495" si="192">SUM(L476:R476)</f>
        <v>0</v>
      </c>
    </row>
    <row r="477" spans="1:19" ht="15">
      <c r="A477" s="157" t="s">
        <v>10</v>
      </c>
      <c r="B477" s="317"/>
      <c r="C477" s="318"/>
      <c r="D477" s="318"/>
      <c r="E477" s="319"/>
      <c r="F477" s="146">
        <v>0</v>
      </c>
      <c r="G477" s="317"/>
      <c r="H477" s="319"/>
      <c r="I477" s="144">
        <f t="shared" si="191"/>
        <v>0</v>
      </c>
      <c r="J477" s="139"/>
      <c r="K477" s="159" t="s">
        <v>10</v>
      </c>
      <c r="L477" s="317"/>
      <c r="M477" s="318"/>
      <c r="N477" s="318"/>
      <c r="O477" s="319"/>
      <c r="P477" s="146">
        <v>0</v>
      </c>
      <c r="Q477" s="317"/>
      <c r="R477" s="324"/>
      <c r="S477" s="148">
        <f t="shared" si="192"/>
        <v>0</v>
      </c>
    </row>
    <row r="478" spans="1:19" ht="15">
      <c r="A478" s="149" t="s">
        <v>53</v>
      </c>
      <c r="B478" s="317"/>
      <c r="C478" s="318"/>
      <c r="D478" s="318"/>
      <c r="E478" s="319"/>
      <c r="F478" s="150">
        <v>0</v>
      </c>
      <c r="G478" s="317"/>
      <c r="H478" s="319"/>
      <c r="I478" s="152">
        <f t="shared" si="191"/>
        <v>0</v>
      </c>
      <c r="J478" s="139"/>
      <c r="K478" s="153" t="s">
        <v>53</v>
      </c>
      <c r="L478" s="317"/>
      <c r="M478" s="318"/>
      <c r="N478" s="318"/>
      <c r="O478" s="319"/>
      <c r="P478" s="154">
        <v>0</v>
      </c>
      <c r="Q478" s="317"/>
      <c r="R478" s="324"/>
      <c r="S478" s="156">
        <f t="shared" si="192"/>
        <v>0</v>
      </c>
    </row>
    <row r="479" spans="1:19" ht="15">
      <c r="A479" s="157" t="s">
        <v>16</v>
      </c>
      <c r="B479" s="317"/>
      <c r="C479" s="318"/>
      <c r="D479" s="318"/>
      <c r="E479" s="319"/>
      <c r="F479" s="146">
        <v>0</v>
      </c>
      <c r="G479" s="317"/>
      <c r="H479" s="319"/>
      <c r="I479" s="144">
        <f t="shared" si="191"/>
        <v>0</v>
      </c>
      <c r="J479" s="139"/>
      <c r="K479" s="159" t="s">
        <v>16</v>
      </c>
      <c r="L479" s="317"/>
      <c r="M479" s="318"/>
      <c r="N479" s="318"/>
      <c r="O479" s="319"/>
      <c r="P479" s="146">
        <v>0</v>
      </c>
      <c r="Q479" s="317"/>
      <c r="R479" s="324"/>
      <c r="S479" s="148">
        <f t="shared" si="192"/>
        <v>0</v>
      </c>
    </row>
    <row r="480" spans="1:19" ht="15">
      <c r="A480" s="149" t="s">
        <v>15</v>
      </c>
      <c r="B480" s="317"/>
      <c r="C480" s="318"/>
      <c r="D480" s="318"/>
      <c r="E480" s="319"/>
      <c r="F480" s="150">
        <v>0</v>
      </c>
      <c r="G480" s="317"/>
      <c r="H480" s="319"/>
      <c r="I480" s="152">
        <f t="shared" si="191"/>
        <v>0</v>
      </c>
      <c r="J480" s="139"/>
      <c r="K480" s="153" t="s">
        <v>15</v>
      </c>
      <c r="L480" s="317"/>
      <c r="M480" s="318"/>
      <c r="N480" s="318"/>
      <c r="O480" s="319"/>
      <c r="P480" s="154">
        <v>0</v>
      </c>
      <c r="Q480" s="317"/>
      <c r="R480" s="324"/>
      <c r="S480" s="156">
        <f t="shared" si="192"/>
        <v>0</v>
      </c>
    </row>
    <row r="481" spans="1:19" ht="15">
      <c r="A481" s="157" t="s">
        <v>55</v>
      </c>
      <c r="B481" s="317"/>
      <c r="C481" s="318"/>
      <c r="D481" s="318"/>
      <c r="E481" s="319"/>
      <c r="F481" s="146">
        <v>9570.6063990609218</v>
      </c>
      <c r="G481" s="317"/>
      <c r="H481" s="319"/>
      <c r="I481" s="144">
        <f t="shared" si="191"/>
        <v>9570.6063990609218</v>
      </c>
      <c r="J481" s="139"/>
      <c r="K481" s="159" t="s">
        <v>55</v>
      </c>
      <c r="L481" s="317"/>
      <c r="M481" s="318"/>
      <c r="N481" s="318"/>
      <c r="O481" s="319"/>
      <c r="P481" s="146">
        <v>5372.8082663189498</v>
      </c>
      <c r="Q481" s="317"/>
      <c r="R481" s="324"/>
      <c r="S481" s="148">
        <f t="shared" si="192"/>
        <v>5372.8082663189498</v>
      </c>
    </row>
    <row r="482" spans="1:19" ht="15">
      <c r="A482" s="149" t="s">
        <v>12</v>
      </c>
      <c r="B482" s="317"/>
      <c r="C482" s="318"/>
      <c r="D482" s="318"/>
      <c r="E482" s="319"/>
      <c r="F482" s="150">
        <v>2900.3881726836162</v>
      </c>
      <c r="G482" s="317"/>
      <c r="H482" s="319"/>
      <c r="I482" s="152">
        <f t="shared" si="191"/>
        <v>2900.3881726836162</v>
      </c>
      <c r="J482" s="139"/>
      <c r="K482" s="153" t="s">
        <v>12</v>
      </c>
      <c r="L482" s="317"/>
      <c r="M482" s="318"/>
      <c r="N482" s="318"/>
      <c r="O482" s="319"/>
      <c r="P482" s="154">
        <v>1286.755655108059</v>
      </c>
      <c r="Q482" s="317"/>
      <c r="R482" s="324"/>
      <c r="S482" s="156">
        <f t="shared" si="192"/>
        <v>1286.755655108059</v>
      </c>
    </row>
    <row r="483" spans="1:19" ht="15">
      <c r="A483" s="157" t="s">
        <v>56</v>
      </c>
      <c r="B483" s="317"/>
      <c r="C483" s="318"/>
      <c r="D483" s="318"/>
      <c r="E483" s="319"/>
      <c r="F483" s="146">
        <v>0</v>
      </c>
      <c r="G483" s="317"/>
      <c r="H483" s="319"/>
      <c r="I483" s="144">
        <f t="shared" si="191"/>
        <v>0</v>
      </c>
      <c r="J483" s="139"/>
      <c r="K483" s="159" t="s">
        <v>56</v>
      </c>
      <c r="L483" s="317"/>
      <c r="M483" s="318"/>
      <c r="N483" s="318"/>
      <c r="O483" s="319"/>
      <c r="P483" s="146">
        <v>0</v>
      </c>
      <c r="Q483" s="317"/>
      <c r="R483" s="324"/>
      <c r="S483" s="148">
        <f t="shared" si="192"/>
        <v>0</v>
      </c>
    </row>
    <row r="484" spans="1:19" ht="15">
      <c r="A484" s="149" t="s">
        <v>17</v>
      </c>
      <c r="B484" s="317"/>
      <c r="C484" s="318"/>
      <c r="D484" s="318"/>
      <c r="E484" s="319"/>
      <c r="F484" s="150">
        <v>4.1348398400921207</v>
      </c>
      <c r="G484" s="317"/>
      <c r="H484" s="319"/>
      <c r="I484" s="152">
        <f t="shared" si="191"/>
        <v>4.1348398400921207</v>
      </c>
      <c r="J484" s="139"/>
      <c r="K484" s="153" t="s">
        <v>17</v>
      </c>
      <c r="L484" s="317"/>
      <c r="M484" s="318"/>
      <c r="N484" s="318"/>
      <c r="O484" s="319"/>
      <c r="P484" s="154">
        <v>4.1348398400921207</v>
      </c>
      <c r="Q484" s="317"/>
      <c r="R484" s="324"/>
      <c r="S484" s="156">
        <f t="shared" si="192"/>
        <v>4.1348398400921207</v>
      </c>
    </row>
    <row r="485" spans="1:19" ht="15">
      <c r="A485" s="157" t="s">
        <v>141</v>
      </c>
      <c r="B485" s="317"/>
      <c r="C485" s="318"/>
      <c r="D485" s="318"/>
      <c r="E485" s="319"/>
      <c r="F485" s="146">
        <v>43.032397791778074</v>
      </c>
      <c r="G485" s="317"/>
      <c r="H485" s="319"/>
      <c r="I485" s="144">
        <f t="shared" si="191"/>
        <v>43.032397791778074</v>
      </c>
      <c r="J485" s="139"/>
      <c r="K485" s="159" t="s">
        <v>141</v>
      </c>
      <c r="L485" s="317"/>
      <c r="M485" s="318"/>
      <c r="N485" s="318"/>
      <c r="O485" s="319"/>
      <c r="P485" s="146">
        <v>38.649992549544983</v>
      </c>
      <c r="Q485" s="317"/>
      <c r="R485" s="324"/>
      <c r="S485" s="148">
        <f t="shared" si="192"/>
        <v>38.649992549544983</v>
      </c>
    </row>
    <row r="486" spans="1:19" ht="15">
      <c r="A486" s="149" t="s">
        <v>25</v>
      </c>
      <c r="B486" s="317"/>
      <c r="C486" s="318"/>
      <c r="D486" s="318"/>
      <c r="E486" s="319"/>
      <c r="F486" s="150">
        <v>136.98644289610141</v>
      </c>
      <c r="G486" s="317"/>
      <c r="H486" s="319"/>
      <c r="I486" s="152">
        <f t="shared" si="191"/>
        <v>136.98644289610141</v>
      </c>
      <c r="J486" s="139"/>
      <c r="K486" s="153" t="s">
        <v>25</v>
      </c>
      <c r="L486" s="317"/>
      <c r="M486" s="318"/>
      <c r="N486" s="318"/>
      <c r="O486" s="319"/>
      <c r="P486" s="154">
        <v>0</v>
      </c>
      <c r="Q486" s="317"/>
      <c r="R486" s="324"/>
      <c r="S486" s="156">
        <f t="shared" si="192"/>
        <v>0</v>
      </c>
    </row>
    <row r="487" spans="1:19" ht="15">
      <c r="A487" s="157" t="s">
        <v>24</v>
      </c>
      <c r="B487" s="317"/>
      <c r="C487" s="318"/>
      <c r="D487" s="318"/>
      <c r="E487" s="319"/>
      <c r="F487" s="146">
        <v>0</v>
      </c>
      <c r="G487" s="317"/>
      <c r="H487" s="319"/>
      <c r="I487" s="144">
        <f t="shared" si="191"/>
        <v>0</v>
      </c>
      <c r="J487" s="139"/>
      <c r="K487" s="159" t="s">
        <v>24</v>
      </c>
      <c r="L487" s="317"/>
      <c r="M487" s="318"/>
      <c r="N487" s="318"/>
      <c r="O487" s="319"/>
      <c r="P487" s="146">
        <v>0</v>
      </c>
      <c r="Q487" s="317"/>
      <c r="R487" s="324"/>
      <c r="S487" s="148">
        <f t="shared" si="192"/>
        <v>0</v>
      </c>
    </row>
    <row r="488" spans="1:19" ht="15">
      <c r="A488" s="149" t="s">
        <v>57</v>
      </c>
      <c r="B488" s="317"/>
      <c r="C488" s="318"/>
      <c r="D488" s="318"/>
      <c r="E488" s="319"/>
      <c r="F488" s="150">
        <v>0</v>
      </c>
      <c r="G488" s="317"/>
      <c r="H488" s="319"/>
      <c r="I488" s="152">
        <f t="shared" si="191"/>
        <v>0</v>
      </c>
      <c r="J488" s="139"/>
      <c r="K488" s="153" t="s">
        <v>57</v>
      </c>
      <c r="L488" s="317"/>
      <c r="M488" s="318"/>
      <c r="N488" s="318"/>
      <c r="O488" s="319"/>
      <c r="P488" s="154">
        <v>0</v>
      </c>
      <c r="Q488" s="317"/>
      <c r="R488" s="324"/>
      <c r="S488" s="156">
        <f t="shared" si="192"/>
        <v>0</v>
      </c>
    </row>
    <row r="489" spans="1:19" ht="15">
      <c r="A489" s="157" t="s">
        <v>22</v>
      </c>
      <c r="B489" s="317"/>
      <c r="C489" s="318"/>
      <c r="D489" s="318"/>
      <c r="E489" s="319"/>
      <c r="F489" s="146">
        <v>1119.8363819705025</v>
      </c>
      <c r="G489" s="317"/>
      <c r="H489" s="319"/>
      <c r="I489" s="144">
        <f t="shared" si="191"/>
        <v>1119.8363819705025</v>
      </c>
      <c r="J489" s="139"/>
      <c r="K489" s="159" t="s">
        <v>22</v>
      </c>
      <c r="L489" s="317"/>
      <c r="M489" s="318"/>
      <c r="N489" s="318"/>
      <c r="O489" s="319"/>
      <c r="P489" s="146">
        <v>761.76625273991147</v>
      </c>
      <c r="Q489" s="317"/>
      <c r="R489" s="324"/>
      <c r="S489" s="148">
        <f t="shared" si="192"/>
        <v>761.76625273991147</v>
      </c>
    </row>
    <row r="490" spans="1:19" ht="15">
      <c r="A490" s="149" t="s">
        <v>21</v>
      </c>
      <c r="B490" s="317"/>
      <c r="C490" s="318"/>
      <c r="D490" s="318"/>
      <c r="E490" s="319"/>
      <c r="F490" s="150">
        <v>0</v>
      </c>
      <c r="G490" s="317"/>
      <c r="H490" s="319"/>
      <c r="I490" s="152">
        <f t="shared" si="191"/>
        <v>0</v>
      </c>
      <c r="J490" s="139"/>
      <c r="K490" s="153" t="s">
        <v>21</v>
      </c>
      <c r="L490" s="317"/>
      <c r="M490" s="318"/>
      <c r="N490" s="318"/>
      <c r="O490" s="319"/>
      <c r="P490" s="154">
        <v>0</v>
      </c>
      <c r="Q490" s="317"/>
      <c r="R490" s="324"/>
      <c r="S490" s="156">
        <f t="shared" si="192"/>
        <v>0</v>
      </c>
    </row>
    <row r="491" spans="1:19" ht="15">
      <c r="A491" s="160" t="s">
        <v>61</v>
      </c>
      <c r="B491" s="317"/>
      <c r="C491" s="318"/>
      <c r="D491" s="318"/>
      <c r="E491" s="319"/>
      <c r="F491" s="146">
        <v>0</v>
      </c>
      <c r="G491" s="317"/>
      <c r="H491" s="319"/>
      <c r="I491" s="144">
        <f t="shared" si="191"/>
        <v>0</v>
      </c>
      <c r="J491" s="139"/>
      <c r="K491" s="161" t="s">
        <v>61</v>
      </c>
      <c r="L491" s="317"/>
      <c r="M491" s="318"/>
      <c r="N491" s="318"/>
      <c r="O491" s="319"/>
      <c r="P491" s="146">
        <v>0</v>
      </c>
      <c r="Q491" s="317"/>
      <c r="R491" s="324"/>
      <c r="S491" s="148">
        <f t="shared" si="192"/>
        <v>0</v>
      </c>
    </row>
    <row r="492" spans="1:19">
      <c r="A492" s="162" t="s">
        <v>23</v>
      </c>
      <c r="B492" s="317"/>
      <c r="C492" s="318"/>
      <c r="D492" s="318"/>
      <c r="E492" s="319"/>
      <c r="F492" s="163">
        <v>0</v>
      </c>
      <c r="G492" s="317"/>
      <c r="H492" s="319"/>
      <c r="I492" s="165">
        <f t="shared" si="191"/>
        <v>0</v>
      </c>
      <c r="J492" s="139"/>
      <c r="K492" s="166" t="s">
        <v>23</v>
      </c>
      <c r="L492" s="317"/>
      <c r="M492" s="318"/>
      <c r="N492" s="318"/>
      <c r="O492" s="319"/>
      <c r="P492" s="167">
        <v>0</v>
      </c>
      <c r="Q492" s="317"/>
      <c r="R492" s="324"/>
      <c r="S492" s="169">
        <f t="shared" si="192"/>
        <v>0</v>
      </c>
    </row>
    <row r="493" spans="1:19">
      <c r="A493" s="170" t="s">
        <v>19</v>
      </c>
      <c r="B493" s="317"/>
      <c r="C493" s="318"/>
      <c r="D493" s="318"/>
      <c r="E493" s="319"/>
      <c r="F493" s="171">
        <v>0</v>
      </c>
      <c r="G493" s="317"/>
      <c r="H493" s="319"/>
      <c r="I493" s="173">
        <f t="shared" si="191"/>
        <v>0</v>
      </c>
      <c r="J493" s="139"/>
      <c r="K493" s="174" t="s">
        <v>19</v>
      </c>
      <c r="L493" s="317"/>
      <c r="M493" s="318"/>
      <c r="N493" s="318"/>
      <c r="O493" s="319"/>
      <c r="P493" s="171">
        <v>0</v>
      </c>
      <c r="Q493" s="317"/>
      <c r="R493" s="324"/>
      <c r="S493" s="176">
        <f t="shared" si="192"/>
        <v>0</v>
      </c>
    </row>
    <row r="494" spans="1:19">
      <c r="A494" s="162" t="s">
        <v>20</v>
      </c>
      <c r="B494" s="317"/>
      <c r="C494" s="318"/>
      <c r="D494" s="318"/>
      <c r="E494" s="319"/>
      <c r="F494" s="163">
        <v>0</v>
      </c>
      <c r="G494" s="317"/>
      <c r="H494" s="319"/>
      <c r="I494" s="165">
        <f t="shared" si="191"/>
        <v>0</v>
      </c>
      <c r="J494" s="139"/>
      <c r="K494" s="166" t="s">
        <v>20</v>
      </c>
      <c r="L494" s="317"/>
      <c r="M494" s="318"/>
      <c r="N494" s="318"/>
      <c r="O494" s="319"/>
      <c r="P494" s="167">
        <v>0</v>
      </c>
      <c r="Q494" s="317"/>
      <c r="R494" s="324"/>
      <c r="S494" s="169">
        <f t="shared" si="192"/>
        <v>0</v>
      </c>
    </row>
    <row r="495" spans="1:19" ht="15" thickBot="1">
      <c r="A495" s="177" t="s">
        <v>11</v>
      </c>
      <c r="B495" s="320"/>
      <c r="C495" s="321"/>
      <c r="D495" s="321"/>
      <c r="E495" s="322"/>
      <c r="F495" s="178">
        <v>0</v>
      </c>
      <c r="G495" s="320"/>
      <c r="H495" s="322"/>
      <c r="I495" s="180">
        <f t="shared" si="191"/>
        <v>0</v>
      </c>
      <c r="J495" s="139"/>
      <c r="K495" s="181" t="s">
        <v>11</v>
      </c>
      <c r="L495" s="320"/>
      <c r="M495" s="321"/>
      <c r="N495" s="321"/>
      <c r="O495" s="322"/>
      <c r="P495" s="178">
        <v>0</v>
      </c>
      <c r="Q495" s="320"/>
      <c r="R495" s="325"/>
      <c r="S495" s="183">
        <f t="shared" si="192"/>
        <v>0</v>
      </c>
    </row>
    <row r="496" spans="1:19" ht="15">
      <c r="A496" s="184" t="s">
        <v>26</v>
      </c>
      <c r="B496" s="185">
        <f>SUM(B475:B491)</f>
        <v>0</v>
      </c>
      <c r="C496" s="185">
        <f t="shared" ref="C496:I496" si="193">SUM(C475:C491)</f>
        <v>0</v>
      </c>
      <c r="D496" s="185">
        <f t="shared" si="193"/>
        <v>0</v>
      </c>
      <c r="E496" s="185">
        <f t="shared" si="193"/>
        <v>0</v>
      </c>
      <c r="F496" s="185">
        <f t="shared" si="193"/>
        <v>13774.98463424301</v>
      </c>
      <c r="G496" s="185">
        <f t="shared" si="193"/>
        <v>0</v>
      </c>
      <c r="H496" s="187">
        <f t="shared" si="193"/>
        <v>0</v>
      </c>
      <c r="I496" s="144">
        <f t="shared" si="193"/>
        <v>13774.98463424301</v>
      </c>
      <c r="J496" s="139"/>
      <c r="K496" s="186" t="s">
        <v>26</v>
      </c>
      <c r="L496" s="185">
        <f>SUM(L475:L491)</f>
        <v>0</v>
      </c>
      <c r="M496" s="185">
        <f t="shared" ref="M496:S496" si="194">SUM(M475:M491)</f>
        <v>0</v>
      </c>
      <c r="N496" s="185">
        <f t="shared" si="194"/>
        <v>0</v>
      </c>
      <c r="O496" s="185">
        <f t="shared" si="194"/>
        <v>0</v>
      </c>
      <c r="P496" s="185">
        <f t="shared" si="194"/>
        <v>7464.1150065565571</v>
      </c>
      <c r="Q496" s="185">
        <f t="shared" si="194"/>
        <v>0</v>
      </c>
      <c r="R496" s="187">
        <f t="shared" si="194"/>
        <v>0</v>
      </c>
      <c r="S496" s="188">
        <f t="shared" si="194"/>
        <v>7464.1150065565571</v>
      </c>
    </row>
    <row r="497" spans="1:19" ht="15" thickBot="1">
      <c r="A497" s="15" t="s">
        <v>100</v>
      </c>
      <c r="B497" s="100">
        <f>IF($I496=0,"-",B496/$I496)</f>
        <v>0</v>
      </c>
      <c r="C497" s="100">
        <f t="shared" ref="C497:H497" si="195">IF($I496=0,"-",C496/$I496)</f>
        <v>0</v>
      </c>
      <c r="D497" s="100">
        <f t="shared" si="195"/>
        <v>0</v>
      </c>
      <c r="E497" s="100">
        <f t="shared" si="195"/>
        <v>0</v>
      </c>
      <c r="F497" s="100">
        <f t="shared" si="195"/>
        <v>1</v>
      </c>
      <c r="G497" s="100">
        <f t="shared" si="195"/>
        <v>0</v>
      </c>
      <c r="H497" s="101">
        <f t="shared" si="195"/>
        <v>0</v>
      </c>
      <c r="I497" s="102">
        <f>SUM(B497:H497)</f>
        <v>1</v>
      </c>
      <c r="J497" s="2"/>
      <c r="K497" s="27" t="s">
        <v>100</v>
      </c>
      <c r="L497" s="76">
        <f t="shared" ref="L497:R497" si="196">IF($S496=0,"-",L496/$S496)</f>
        <v>0</v>
      </c>
      <c r="M497" s="76">
        <f t="shared" si="196"/>
        <v>0</v>
      </c>
      <c r="N497" s="76">
        <f t="shared" si="196"/>
        <v>0</v>
      </c>
      <c r="O497" s="76">
        <f t="shared" si="196"/>
        <v>0</v>
      </c>
      <c r="P497" s="76">
        <f t="shared" si="196"/>
        <v>1</v>
      </c>
      <c r="Q497" s="76">
        <f t="shared" si="196"/>
        <v>0</v>
      </c>
      <c r="R497" s="77">
        <f t="shared" si="196"/>
        <v>0</v>
      </c>
      <c r="S497" s="78">
        <f>SUM(L497:R497)</f>
        <v>1</v>
      </c>
    </row>
    <row r="498" spans="1:19" ht="15" thickBot="1">
      <c r="A498" s="218"/>
      <c r="B498" s="218"/>
      <c r="C498" s="218"/>
      <c r="D498" s="218"/>
      <c r="E498" s="218"/>
      <c r="F498" s="218"/>
      <c r="G498" s="218"/>
      <c r="H498" s="218"/>
      <c r="I498" s="218"/>
      <c r="K498" s="218"/>
      <c r="L498" s="218"/>
      <c r="M498" s="218"/>
      <c r="N498" s="218"/>
      <c r="O498" s="218"/>
      <c r="P498" s="218"/>
      <c r="Q498" s="218"/>
      <c r="R498" s="218"/>
      <c r="S498" s="218"/>
    </row>
    <row r="499" spans="1:19" ht="28.5">
      <c r="A499" s="310" t="s">
        <v>43</v>
      </c>
      <c r="B499" s="135" t="s">
        <v>0</v>
      </c>
      <c r="C499" s="135" t="s">
        <v>1</v>
      </c>
      <c r="D499" s="135" t="s">
        <v>2</v>
      </c>
      <c r="E499" s="135" t="s">
        <v>3</v>
      </c>
      <c r="F499" s="135" t="s">
        <v>27</v>
      </c>
      <c r="G499" s="135" t="s">
        <v>4</v>
      </c>
      <c r="H499" s="135" t="s">
        <v>5</v>
      </c>
      <c r="I499" s="136" t="s">
        <v>6</v>
      </c>
      <c r="K499" s="312" t="s">
        <v>43</v>
      </c>
      <c r="L499" s="137" t="s">
        <v>0</v>
      </c>
      <c r="M499" s="137" t="s">
        <v>1</v>
      </c>
      <c r="N499" s="137" t="s">
        <v>2</v>
      </c>
      <c r="O499" s="137" t="s">
        <v>3</v>
      </c>
      <c r="P499" s="137" t="s">
        <v>27</v>
      </c>
      <c r="Q499" s="137" t="s">
        <v>4</v>
      </c>
      <c r="R499" s="137" t="s">
        <v>5</v>
      </c>
      <c r="S499" s="138" t="s">
        <v>6</v>
      </c>
    </row>
    <row r="500" spans="1:19" ht="15">
      <c r="A500" s="311" t="s">
        <v>43</v>
      </c>
      <c r="B500" s="294" t="s">
        <v>109</v>
      </c>
      <c r="C500" s="295"/>
      <c r="D500" s="295"/>
      <c r="E500" s="295"/>
      <c r="F500" s="295"/>
      <c r="G500" s="295"/>
      <c r="H500" s="295"/>
      <c r="I500" s="296"/>
      <c r="K500" s="313" t="s">
        <v>43</v>
      </c>
      <c r="L500" s="297" t="s">
        <v>109</v>
      </c>
      <c r="M500" s="298"/>
      <c r="N500" s="298"/>
      <c r="O500" s="298"/>
      <c r="P500" s="298"/>
      <c r="Q500" s="298"/>
      <c r="R500" s="298"/>
      <c r="S500" s="299"/>
    </row>
    <row r="501" spans="1:19" ht="15">
      <c r="A501" s="141" t="s">
        <v>7</v>
      </c>
      <c r="B501" s="314"/>
      <c r="C501" s="315"/>
      <c r="D501" s="315"/>
      <c r="E501" s="316"/>
      <c r="F501" s="142">
        <v>0</v>
      </c>
      <c r="G501" s="314"/>
      <c r="H501" s="316"/>
      <c r="I501" s="144">
        <f>SUM(B501:H501)</f>
        <v>0</v>
      </c>
      <c r="J501" s="139"/>
      <c r="K501" s="193" t="s">
        <v>7</v>
      </c>
      <c r="L501" s="314"/>
      <c r="M501" s="315"/>
      <c r="N501" s="315"/>
      <c r="O501" s="316"/>
      <c r="P501" s="142">
        <v>0</v>
      </c>
      <c r="Q501" s="314"/>
      <c r="R501" s="323"/>
      <c r="S501" s="195">
        <f>SUM(L501:R501)</f>
        <v>0</v>
      </c>
    </row>
    <row r="502" spans="1:19" ht="15">
      <c r="A502" s="149" t="s">
        <v>8</v>
      </c>
      <c r="B502" s="317"/>
      <c r="C502" s="318"/>
      <c r="D502" s="318"/>
      <c r="E502" s="319"/>
      <c r="F502" s="150">
        <v>0</v>
      </c>
      <c r="G502" s="317"/>
      <c r="H502" s="319"/>
      <c r="I502" s="152">
        <f t="shared" ref="I502:I521" si="197">SUM(B502:H502)</f>
        <v>0</v>
      </c>
      <c r="J502" s="139"/>
      <c r="K502" s="153" t="s">
        <v>8</v>
      </c>
      <c r="L502" s="317"/>
      <c r="M502" s="318"/>
      <c r="N502" s="318"/>
      <c r="O502" s="319"/>
      <c r="P502" s="154">
        <v>0</v>
      </c>
      <c r="Q502" s="317"/>
      <c r="R502" s="324"/>
      <c r="S502" s="156">
        <f t="shared" ref="S502:S521" si="198">SUM(L502:R502)</f>
        <v>0</v>
      </c>
    </row>
    <row r="503" spans="1:19" ht="15">
      <c r="A503" s="157" t="s">
        <v>10</v>
      </c>
      <c r="B503" s="317"/>
      <c r="C503" s="318"/>
      <c r="D503" s="318"/>
      <c r="E503" s="319"/>
      <c r="F503" s="146">
        <v>0</v>
      </c>
      <c r="G503" s="317"/>
      <c r="H503" s="319"/>
      <c r="I503" s="144">
        <f t="shared" si="197"/>
        <v>0</v>
      </c>
      <c r="J503" s="139"/>
      <c r="K503" s="159" t="s">
        <v>10</v>
      </c>
      <c r="L503" s="317"/>
      <c r="M503" s="318"/>
      <c r="N503" s="318"/>
      <c r="O503" s="319"/>
      <c r="P503" s="146">
        <v>0</v>
      </c>
      <c r="Q503" s="317"/>
      <c r="R503" s="324"/>
      <c r="S503" s="148">
        <f t="shared" si="198"/>
        <v>0</v>
      </c>
    </row>
    <row r="504" spans="1:19" ht="15">
      <c r="A504" s="149" t="s">
        <v>53</v>
      </c>
      <c r="B504" s="317"/>
      <c r="C504" s="318"/>
      <c r="D504" s="318"/>
      <c r="E504" s="319"/>
      <c r="F504" s="150">
        <v>0</v>
      </c>
      <c r="G504" s="317"/>
      <c r="H504" s="319"/>
      <c r="I504" s="152">
        <f t="shared" si="197"/>
        <v>0</v>
      </c>
      <c r="J504" s="139"/>
      <c r="K504" s="153" t="s">
        <v>53</v>
      </c>
      <c r="L504" s="317"/>
      <c r="M504" s="318"/>
      <c r="N504" s="318"/>
      <c r="O504" s="319"/>
      <c r="P504" s="154">
        <v>0</v>
      </c>
      <c r="Q504" s="317"/>
      <c r="R504" s="324"/>
      <c r="S504" s="156">
        <f t="shared" si="198"/>
        <v>0</v>
      </c>
    </row>
    <row r="505" spans="1:19" ht="15">
      <c r="A505" s="157" t="s">
        <v>16</v>
      </c>
      <c r="B505" s="317"/>
      <c r="C505" s="318"/>
      <c r="D505" s="318"/>
      <c r="E505" s="319"/>
      <c r="F505" s="146">
        <v>0</v>
      </c>
      <c r="G505" s="317"/>
      <c r="H505" s="319"/>
      <c r="I505" s="144">
        <f t="shared" si="197"/>
        <v>0</v>
      </c>
      <c r="J505" s="139"/>
      <c r="K505" s="159" t="s">
        <v>16</v>
      </c>
      <c r="L505" s="317"/>
      <c r="M505" s="318"/>
      <c r="N505" s="318"/>
      <c r="O505" s="319"/>
      <c r="P505" s="146">
        <v>0</v>
      </c>
      <c r="Q505" s="317"/>
      <c r="R505" s="324"/>
      <c r="S505" s="148">
        <f t="shared" si="198"/>
        <v>0</v>
      </c>
    </row>
    <row r="506" spans="1:19" ht="15">
      <c r="A506" s="149" t="s">
        <v>15</v>
      </c>
      <c r="B506" s="317"/>
      <c r="C506" s="318"/>
      <c r="D506" s="318"/>
      <c r="E506" s="319"/>
      <c r="F506" s="150">
        <v>0</v>
      </c>
      <c r="G506" s="317"/>
      <c r="H506" s="319"/>
      <c r="I506" s="152">
        <f t="shared" si="197"/>
        <v>0</v>
      </c>
      <c r="J506" s="139"/>
      <c r="K506" s="153" t="s">
        <v>15</v>
      </c>
      <c r="L506" s="317"/>
      <c r="M506" s="318"/>
      <c r="N506" s="318"/>
      <c r="O506" s="319"/>
      <c r="P506" s="154">
        <v>0</v>
      </c>
      <c r="Q506" s="317"/>
      <c r="R506" s="324"/>
      <c r="S506" s="156">
        <f t="shared" si="198"/>
        <v>0</v>
      </c>
    </row>
    <row r="507" spans="1:19" ht="15">
      <c r="A507" s="157" t="s">
        <v>55</v>
      </c>
      <c r="B507" s="317"/>
      <c r="C507" s="318"/>
      <c r="D507" s="318"/>
      <c r="E507" s="319"/>
      <c r="F507" s="146">
        <v>0</v>
      </c>
      <c r="G507" s="317"/>
      <c r="H507" s="319"/>
      <c r="I507" s="144">
        <f t="shared" si="197"/>
        <v>0</v>
      </c>
      <c r="J507" s="139"/>
      <c r="K507" s="159" t="s">
        <v>55</v>
      </c>
      <c r="L507" s="317"/>
      <c r="M507" s="318"/>
      <c r="N507" s="318"/>
      <c r="O507" s="319"/>
      <c r="P507" s="146">
        <v>0</v>
      </c>
      <c r="Q507" s="317"/>
      <c r="R507" s="324"/>
      <c r="S507" s="148">
        <f t="shared" si="198"/>
        <v>0</v>
      </c>
    </row>
    <row r="508" spans="1:19" ht="15">
      <c r="A508" s="149" t="s">
        <v>12</v>
      </c>
      <c r="B508" s="317"/>
      <c r="C508" s="318"/>
      <c r="D508" s="318"/>
      <c r="E508" s="319"/>
      <c r="F508" s="150">
        <v>0</v>
      </c>
      <c r="G508" s="317"/>
      <c r="H508" s="319"/>
      <c r="I508" s="152">
        <f t="shared" si="197"/>
        <v>0</v>
      </c>
      <c r="J508" s="139"/>
      <c r="K508" s="153" t="s">
        <v>12</v>
      </c>
      <c r="L508" s="317"/>
      <c r="M508" s="318"/>
      <c r="N508" s="318"/>
      <c r="O508" s="319"/>
      <c r="P508" s="154">
        <v>0</v>
      </c>
      <c r="Q508" s="317"/>
      <c r="R508" s="324"/>
      <c r="S508" s="156">
        <f t="shared" si="198"/>
        <v>0</v>
      </c>
    </row>
    <row r="509" spans="1:19" ht="15">
      <c r="A509" s="157" t="s">
        <v>56</v>
      </c>
      <c r="B509" s="317"/>
      <c r="C509" s="318"/>
      <c r="D509" s="318"/>
      <c r="E509" s="319"/>
      <c r="F509" s="146">
        <v>0</v>
      </c>
      <c r="G509" s="317"/>
      <c r="H509" s="319"/>
      <c r="I509" s="144">
        <f t="shared" si="197"/>
        <v>0</v>
      </c>
      <c r="J509" s="139"/>
      <c r="K509" s="159" t="s">
        <v>56</v>
      </c>
      <c r="L509" s="317"/>
      <c r="M509" s="318"/>
      <c r="N509" s="318"/>
      <c r="O509" s="319"/>
      <c r="P509" s="146">
        <v>0</v>
      </c>
      <c r="Q509" s="317"/>
      <c r="R509" s="324"/>
      <c r="S509" s="148">
        <f t="shared" si="198"/>
        <v>0</v>
      </c>
    </row>
    <row r="510" spans="1:19" ht="15">
      <c r="A510" s="149" t="s">
        <v>17</v>
      </c>
      <c r="B510" s="317"/>
      <c r="C510" s="318"/>
      <c r="D510" s="318"/>
      <c r="E510" s="319"/>
      <c r="F510" s="150">
        <v>0</v>
      </c>
      <c r="G510" s="317"/>
      <c r="H510" s="319"/>
      <c r="I510" s="152">
        <f t="shared" si="197"/>
        <v>0</v>
      </c>
      <c r="J510" s="139"/>
      <c r="K510" s="153" t="s">
        <v>17</v>
      </c>
      <c r="L510" s="317"/>
      <c r="M510" s="318"/>
      <c r="N510" s="318"/>
      <c r="O510" s="319"/>
      <c r="P510" s="154">
        <v>0</v>
      </c>
      <c r="Q510" s="317"/>
      <c r="R510" s="324"/>
      <c r="S510" s="156">
        <f t="shared" si="198"/>
        <v>0</v>
      </c>
    </row>
    <row r="511" spans="1:19" ht="15">
      <c r="A511" s="157" t="s">
        <v>141</v>
      </c>
      <c r="B511" s="317"/>
      <c r="C511" s="318"/>
      <c r="D511" s="318"/>
      <c r="E511" s="319"/>
      <c r="F511" s="146">
        <v>0</v>
      </c>
      <c r="G511" s="317"/>
      <c r="H511" s="319"/>
      <c r="I511" s="144">
        <f t="shared" si="197"/>
        <v>0</v>
      </c>
      <c r="J511" s="139"/>
      <c r="K511" s="159" t="s">
        <v>141</v>
      </c>
      <c r="L511" s="317"/>
      <c r="M511" s="318"/>
      <c r="N511" s="318"/>
      <c r="O511" s="319"/>
      <c r="P511" s="146">
        <v>0</v>
      </c>
      <c r="Q511" s="317"/>
      <c r="R511" s="324"/>
      <c r="S511" s="148">
        <f t="shared" si="198"/>
        <v>0</v>
      </c>
    </row>
    <row r="512" spans="1:19" ht="15">
      <c r="A512" s="149" t="s">
        <v>25</v>
      </c>
      <c r="B512" s="317"/>
      <c r="C512" s="318"/>
      <c r="D512" s="318"/>
      <c r="E512" s="319"/>
      <c r="F512" s="150">
        <v>0</v>
      </c>
      <c r="G512" s="317"/>
      <c r="H512" s="319"/>
      <c r="I512" s="152">
        <f t="shared" si="197"/>
        <v>0</v>
      </c>
      <c r="J512" s="139"/>
      <c r="K512" s="153" t="s">
        <v>25</v>
      </c>
      <c r="L512" s="317"/>
      <c r="M512" s="318"/>
      <c r="N512" s="318"/>
      <c r="O512" s="319"/>
      <c r="P512" s="154">
        <v>0</v>
      </c>
      <c r="Q512" s="317"/>
      <c r="R512" s="324"/>
      <c r="S512" s="156">
        <f t="shared" si="198"/>
        <v>0</v>
      </c>
    </row>
    <row r="513" spans="1:19" ht="15">
      <c r="A513" s="157" t="s">
        <v>24</v>
      </c>
      <c r="B513" s="317"/>
      <c r="C513" s="318"/>
      <c r="D513" s="318"/>
      <c r="E513" s="319"/>
      <c r="F513" s="146">
        <v>0</v>
      </c>
      <c r="G513" s="317"/>
      <c r="H513" s="319"/>
      <c r="I513" s="144">
        <f t="shared" si="197"/>
        <v>0</v>
      </c>
      <c r="J513" s="139"/>
      <c r="K513" s="159" t="s">
        <v>24</v>
      </c>
      <c r="L513" s="317"/>
      <c r="M513" s="318"/>
      <c r="N513" s="318"/>
      <c r="O513" s="319"/>
      <c r="P513" s="146">
        <v>0</v>
      </c>
      <c r="Q513" s="317"/>
      <c r="R513" s="324"/>
      <c r="S513" s="148">
        <f t="shared" si="198"/>
        <v>0</v>
      </c>
    </row>
    <row r="514" spans="1:19" ht="15">
      <c r="A514" s="149" t="s">
        <v>57</v>
      </c>
      <c r="B514" s="317"/>
      <c r="C514" s="318"/>
      <c r="D514" s="318"/>
      <c r="E514" s="319"/>
      <c r="F514" s="150">
        <v>0</v>
      </c>
      <c r="G514" s="317"/>
      <c r="H514" s="319"/>
      <c r="I514" s="152">
        <f t="shared" si="197"/>
        <v>0</v>
      </c>
      <c r="J514" s="139"/>
      <c r="K514" s="153" t="s">
        <v>57</v>
      </c>
      <c r="L514" s="317"/>
      <c r="M514" s="318"/>
      <c r="N514" s="318"/>
      <c r="O514" s="319"/>
      <c r="P514" s="154">
        <v>0</v>
      </c>
      <c r="Q514" s="317"/>
      <c r="R514" s="324"/>
      <c r="S514" s="156">
        <f t="shared" si="198"/>
        <v>0</v>
      </c>
    </row>
    <row r="515" spans="1:19" ht="15">
      <c r="A515" s="157" t="s">
        <v>22</v>
      </c>
      <c r="B515" s="317"/>
      <c r="C515" s="318"/>
      <c r="D515" s="318"/>
      <c r="E515" s="319"/>
      <c r="F515" s="146">
        <v>0</v>
      </c>
      <c r="G515" s="317"/>
      <c r="H515" s="319"/>
      <c r="I515" s="144">
        <f t="shared" si="197"/>
        <v>0</v>
      </c>
      <c r="J515" s="139"/>
      <c r="K515" s="159" t="s">
        <v>22</v>
      </c>
      <c r="L515" s="317"/>
      <c r="M515" s="318"/>
      <c r="N515" s="318"/>
      <c r="O515" s="319"/>
      <c r="P515" s="146">
        <v>0</v>
      </c>
      <c r="Q515" s="317"/>
      <c r="R515" s="324"/>
      <c r="S515" s="148">
        <f t="shared" si="198"/>
        <v>0</v>
      </c>
    </row>
    <row r="516" spans="1:19" ht="15">
      <c r="A516" s="149" t="s">
        <v>21</v>
      </c>
      <c r="B516" s="317"/>
      <c r="C516" s="318"/>
      <c r="D516" s="318"/>
      <c r="E516" s="319"/>
      <c r="F516" s="150">
        <v>0</v>
      </c>
      <c r="G516" s="317"/>
      <c r="H516" s="319"/>
      <c r="I516" s="152">
        <f t="shared" si="197"/>
        <v>0</v>
      </c>
      <c r="J516" s="139"/>
      <c r="K516" s="153" t="s">
        <v>21</v>
      </c>
      <c r="L516" s="317"/>
      <c r="M516" s="318"/>
      <c r="N516" s="318"/>
      <c r="O516" s="319"/>
      <c r="P516" s="154">
        <v>0</v>
      </c>
      <c r="Q516" s="317"/>
      <c r="R516" s="324"/>
      <c r="S516" s="156">
        <f t="shared" si="198"/>
        <v>0</v>
      </c>
    </row>
    <row r="517" spans="1:19" ht="15">
      <c r="A517" s="160" t="s">
        <v>61</v>
      </c>
      <c r="B517" s="317"/>
      <c r="C517" s="318"/>
      <c r="D517" s="318"/>
      <c r="E517" s="319"/>
      <c r="F517" s="146">
        <v>0</v>
      </c>
      <c r="G517" s="317"/>
      <c r="H517" s="319"/>
      <c r="I517" s="144">
        <f t="shared" si="197"/>
        <v>0</v>
      </c>
      <c r="J517" s="139"/>
      <c r="K517" s="161" t="s">
        <v>61</v>
      </c>
      <c r="L517" s="317"/>
      <c r="M517" s="318"/>
      <c r="N517" s="318"/>
      <c r="O517" s="319"/>
      <c r="P517" s="146">
        <v>0</v>
      </c>
      <c r="Q517" s="317"/>
      <c r="R517" s="324"/>
      <c r="S517" s="148">
        <f t="shared" si="198"/>
        <v>0</v>
      </c>
    </row>
    <row r="518" spans="1:19">
      <c r="A518" s="162" t="s">
        <v>23</v>
      </c>
      <c r="B518" s="317"/>
      <c r="C518" s="318"/>
      <c r="D518" s="318"/>
      <c r="E518" s="319"/>
      <c r="F518" s="163">
        <v>0</v>
      </c>
      <c r="G518" s="317"/>
      <c r="H518" s="319"/>
      <c r="I518" s="165">
        <f t="shared" si="197"/>
        <v>0</v>
      </c>
      <c r="J518" s="139"/>
      <c r="K518" s="166" t="s">
        <v>23</v>
      </c>
      <c r="L518" s="317"/>
      <c r="M518" s="318"/>
      <c r="N518" s="318"/>
      <c r="O518" s="319"/>
      <c r="P518" s="167">
        <v>0</v>
      </c>
      <c r="Q518" s="317"/>
      <c r="R518" s="324"/>
      <c r="S518" s="169">
        <f t="shared" si="198"/>
        <v>0</v>
      </c>
    </row>
    <row r="519" spans="1:19">
      <c r="A519" s="170" t="s">
        <v>19</v>
      </c>
      <c r="B519" s="317"/>
      <c r="C519" s="318"/>
      <c r="D519" s="318"/>
      <c r="E519" s="319"/>
      <c r="F519" s="171">
        <v>0</v>
      </c>
      <c r="G519" s="317"/>
      <c r="H519" s="319"/>
      <c r="I519" s="173">
        <f t="shared" si="197"/>
        <v>0</v>
      </c>
      <c r="J519" s="139"/>
      <c r="K519" s="174" t="s">
        <v>19</v>
      </c>
      <c r="L519" s="317"/>
      <c r="M519" s="318"/>
      <c r="N519" s="318"/>
      <c r="O519" s="319"/>
      <c r="P519" s="171">
        <v>0</v>
      </c>
      <c r="Q519" s="317"/>
      <c r="R519" s="324"/>
      <c r="S519" s="176">
        <f t="shared" si="198"/>
        <v>0</v>
      </c>
    </row>
    <row r="520" spans="1:19">
      <c r="A520" s="162" t="s">
        <v>20</v>
      </c>
      <c r="B520" s="317"/>
      <c r="C520" s="318"/>
      <c r="D520" s="318"/>
      <c r="E520" s="319"/>
      <c r="F520" s="163">
        <v>0</v>
      </c>
      <c r="G520" s="317"/>
      <c r="H520" s="319"/>
      <c r="I520" s="165">
        <f t="shared" si="197"/>
        <v>0</v>
      </c>
      <c r="J520" s="139"/>
      <c r="K520" s="166" t="s">
        <v>20</v>
      </c>
      <c r="L520" s="317"/>
      <c r="M520" s="318"/>
      <c r="N520" s="318"/>
      <c r="O520" s="319"/>
      <c r="P520" s="167">
        <v>0</v>
      </c>
      <c r="Q520" s="317"/>
      <c r="R520" s="324"/>
      <c r="S520" s="169">
        <f t="shared" si="198"/>
        <v>0</v>
      </c>
    </row>
    <row r="521" spans="1:19" ht="15" thickBot="1">
      <c r="A521" s="177" t="s">
        <v>11</v>
      </c>
      <c r="B521" s="320"/>
      <c r="C521" s="321"/>
      <c r="D521" s="321"/>
      <c r="E521" s="322"/>
      <c r="F521" s="178">
        <v>0</v>
      </c>
      <c r="G521" s="320"/>
      <c r="H521" s="322"/>
      <c r="I521" s="180">
        <f t="shared" si="197"/>
        <v>0</v>
      </c>
      <c r="J521" s="139"/>
      <c r="K521" s="181" t="s">
        <v>11</v>
      </c>
      <c r="L521" s="320"/>
      <c r="M521" s="321"/>
      <c r="N521" s="321"/>
      <c r="O521" s="322"/>
      <c r="P521" s="178">
        <v>0</v>
      </c>
      <c r="Q521" s="320"/>
      <c r="R521" s="325"/>
      <c r="S521" s="183">
        <f t="shared" si="198"/>
        <v>0</v>
      </c>
    </row>
    <row r="522" spans="1:19" ht="15">
      <c r="A522" s="184" t="s">
        <v>26</v>
      </c>
      <c r="B522" s="185">
        <f>SUM(B501:B517)</f>
        <v>0</v>
      </c>
      <c r="C522" s="185">
        <f t="shared" ref="C522:I522" si="199">SUM(C501:C517)</f>
        <v>0</v>
      </c>
      <c r="D522" s="185">
        <f t="shared" si="199"/>
        <v>0</v>
      </c>
      <c r="E522" s="185">
        <f t="shared" si="199"/>
        <v>0</v>
      </c>
      <c r="F522" s="185">
        <f t="shared" si="199"/>
        <v>0</v>
      </c>
      <c r="G522" s="185">
        <f t="shared" si="199"/>
        <v>0</v>
      </c>
      <c r="H522" s="187">
        <f t="shared" si="199"/>
        <v>0</v>
      </c>
      <c r="I522" s="144">
        <f t="shared" si="199"/>
        <v>0</v>
      </c>
      <c r="J522" s="139"/>
      <c r="K522" s="186" t="s">
        <v>26</v>
      </c>
      <c r="L522" s="185">
        <f>SUM(L501:L517)</f>
        <v>0</v>
      </c>
      <c r="M522" s="185">
        <f t="shared" ref="M522:S522" si="200">SUM(M501:M517)</f>
        <v>0</v>
      </c>
      <c r="N522" s="185">
        <f t="shared" si="200"/>
        <v>0</v>
      </c>
      <c r="O522" s="185">
        <f t="shared" si="200"/>
        <v>0</v>
      </c>
      <c r="P522" s="185">
        <f t="shared" si="200"/>
        <v>0</v>
      </c>
      <c r="Q522" s="185">
        <f t="shared" si="200"/>
        <v>0</v>
      </c>
      <c r="R522" s="187">
        <f t="shared" si="200"/>
        <v>0</v>
      </c>
      <c r="S522" s="188">
        <f t="shared" si="200"/>
        <v>0</v>
      </c>
    </row>
    <row r="523" spans="1:19" ht="15" thickBot="1">
      <c r="A523" s="15" t="s">
        <v>100</v>
      </c>
      <c r="B523" s="100" t="str">
        <f>IF($I522=0,"-",B522/$I522)</f>
        <v>-</v>
      </c>
      <c r="C523" s="100" t="str">
        <f t="shared" ref="C523:H523" si="201">IF($I522=0,"-",C522/$I522)</f>
        <v>-</v>
      </c>
      <c r="D523" s="100" t="str">
        <f t="shared" si="201"/>
        <v>-</v>
      </c>
      <c r="E523" s="100" t="str">
        <f t="shared" si="201"/>
        <v>-</v>
      </c>
      <c r="F523" s="100" t="str">
        <f t="shared" si="201"/>
        <v>-</v>
      </c>
      <c r="G523" s="100" t="str">
        <f t="shared" si="201"/>
        <v>-</v>
      </c>
      <c r="H523" s="101" t="str">
        <f t="shared" si="201"/>
        <v>-</v>
      </c>
      <c r="I523" s="102">
        <f>SUM(B523:H523)</f>
        <v>0</v>
      </c>
      <c r="J523" s="2"/>
      <c r="K523" s="27" t="s">
        <v>100</v>
      </c>
      <c r="L523" s="76" t="str">
        <f t="shared" ref="L523:R523" si="202">IF($S522=0,"-",L522/$S522)</f>
        <v>-</v>
      </c>
      <c r="M523" s="76" t="str">
        <f t="shared" si="202"/>
        <v>-</v>
      </c>
      <c r="N523" s="76" t="str">
        <f t="shared" si="202"/>
        <v>-</v>
      </c>
      <c r="O523" s="76" t="str">
        <f t="shared" si="202"/>
        <v>-</v>
      </c>
      <c r="P523" s="76" t="str">
        <f t="shared" si="202"/>
        <v>-</v>
      </c>
      <c r="Q523" s="76" t="str">
        <f t="shared" si="202"/>
        <v>-</v>
      </c>
      <c r="R523" s="77" t="str">
        <f t="shared" si="202"/>
        <v>-</v>
      </c>
      <c r="S523" s="78">
        <f>SUM(L523:R523)</f>
        <v>0</v>
      </c>
    </row>
    <row r="524" spans="1:19" ht="15" thickBot="1">
      <c r="A524" s="218"/>
      <c r="B524" s="218"/>
      <c r="C524" s="218"/>
      <c r="D524" s="218"/>
      <c r="E524" s="218"/>
      <c r="F524" s="218"/>
      <c r="G524" s="218"/>
      <c r="H524" s="218"/>
      <c r="I524" s="218"/>
      <c r="K524" s="218"/>
      <c r="L524" s="218"/>
      <c r="M524" s="218"/>
      <c r="N524" s="218"/>
      <c r="O524" s="218"/>
      <c r="P524" s="218"/>
      <c r="Q524" s="218"/>
      <c r="R524" s="218"/>
      <c r="S524" s="218"/>
    </row>
    <row r="525" spans="1:19" ht="28.5">
      <c r="A525" s="310" t="s">
        <v>44</v>
      </c>
      <c r="B525" s="135" t="s">
        <v>0</v>
      </c>
      <c r="C525" s="135" t="s">
        <v>1</v>
      </c>
      <c r="D525" s="135" t="s">
        <v>2</v>
      </c>
      <c r="E525" s="135" t="s">
        <v>3</v>
      </c>
      <c r="F525" s="135" t="s">
        <v>27</v>
      </c>
      <c r="G525" s="135" t="s">
        <v>4</v>
      </c>
      <c r="H525" s="135" t="s">
        <v>5</v>
      </c>
      <c r="I525" s="136" t="s">
        <v>6</v>
      </c>
      <c r="K525" s="312" t="s">
        <v>44</v>
      </c>
      <c r="L525" s="137" t="s">
        <v>0</v>
      </c>
      <c r="M525" s="137" t="s">
        <v>1</v>
      </c>
      <c r="N525" s="137" t="s">
        <v>2</v>
      </c>
      <c r="O525" s="137" t="s">
        <v>3</v>
      </c>
      <c r="P525" s="137" t="s">
        <v>27</v>
      </c>
      <c r="Q525" s="137" t="s">
        <v>4</v>
      </c>
      <c r="R525" s="137" t="s">
        <v>5</v>
      </c>
      <c r="S525" s="138" t="s">
        <v>6</v>
      </c>
    </row>
    <row r="526" spans="1:19" ht="15">
      <c r="A526" s="311" t="s">
        <v>44</v>
      </c>
      <c r="B526" s="294" t="s">
        <v>109</v>
      </c>
      <c r="C526" s="295"/>
      <c r="D526" s="295"/>
      <c r="E526" s="295"/>
      <c r="F526" s="295"/>
      <c r="G526" s="295"/>
      <c r="H526" s="295"/>
      <c r="I526" s="296"/>
      <c r="K526" s="313" t="s">
        <v>44</v>
      </c>
      <c r="L526" s="297" t="s">
        <v>109</v>
      </c>
      <c r="M526" s="298"/>
      <c r="N526" s="298"/>
      <c r="O526" s="298"/>
      <c r="P526" s="298"/>
      <c r="Q526" s="298"/>
      <c r="R526" s="298"/>
      <c r="S526" s="299"/>
    </row>
    <row r="527" spans="1:19" ht="15">
      <c r="A527" s="141" t="s">
        <v>7</v>
      </c>
      <c r="B527" s="314"/>
      <c r="C527" s="315"/>
      <c r="D527" s="315"/>
      <c r="E527" s="316"/>
      <c r="F527" s="142">
        <v>0</v>
      </c>
      <c r="G527" s="314"/>
      <c r="H527" s="316"/>
      <c r="I527" s="144">
        <f>SUM(B527:H527)</f>
        <v>0</v>
      </c>
      <c r="J527" s="139"/>
      <c r="K527" s="193" t="s">
        <v>7</v>
      </c>
      <c r="L527" s="314"/>
      <c r="M527" s="315"/>
      <c r="N527" s="315"/>
      <c r="O527" s="316"/>
      <c r="P527" s="142">
        <v>0</v>
      </c>
      <c r="Q527" s="314"/>
      <c r="R527" s="323"/>
      <c r="S527" s="195">
        <f>SUM(L527:R527)</f>
        <v>0</v>
      </c>
    </row>
    <row r="528" spans="1:19" ht="15">
      <c r="A528" s="149" t="s">
        <v>8</v>
      </c>
      <c r="B528" s="317"/>
      <c r="C528" s="318"/>
      <c r="D528" s="318"/>
      <c r="E528" s="319"/>
      <c r="F528" s="150">
        <v>0</v>
      </c>
      <c r="G528" s="317"/>
      <c r="H528" s="319"/>
      <c r="I528" s="152">
        <f t="shared" ref="I528:I547" si="203">SUM(B528:H528)</f>
        <v>0</v>
      </c>
      <c r="J528" s="139"/>
      <c r="K528" s="153" t="s">
        <v>8</v>
      </c>
      <c r="L528" s="317"/>
      <c r="M528" s="318"/>
      <c r="N528" s="318"/>
      <c r="O528" s="319"/>
      <c r="P528" s="154">
        <v>0</v>
      </c>
      <c r="Q528" s="317"/>
      <c r="R528" s="324"/>
      <c r="S528" s="156">
        <f t="shared" ref="S528:S547" si="204">SUM(L528:R528)</f>
        <v>0</v>
      </c>
    </row>
    <row r="529" spans="1:19" ht="15">
      <c r="A529" s="157" t="s">
        <v>10</v>
      </c>
      <c r="B529" s="317"/>
      <c r="C529" s="318"/>
      <c r="D529" s="318"/>
      <c r="E529" s="319"/>
      <c r="F529" s="146">
        <v>0</v>
      </c>
      <c r="G529" s="317"/>
      <c r="H529" s="319"/>
      <c r="I529" s="144">
        <f t="shared" si="203"/>
        <v>0</v>
      </c>
      <c r="J529" s="139"/>
      <c r="K529" s="159" t="s">
        <v>10</v>
      </c>
      <c r="L529" s="317"/>
      <c r="M529" s="318"/>
      <c r="N529" s="318"/>
      <c r="O529" s="319"/>
      <c r="P529" s="146">
        <v>0</v>
      </c>
      <c r="Q529" s="317"/>
      <c r="R529" s="324"/>
      <c r="S529" s="148">
        <f t="shared" si="204"/>
        <v>0</v>
      </c>
    </row>
    <row r="530" spans="1:19" ht="15">
      <c r="A530" s="149" t="s">
        <v>53</v>
      </c>
      <c r="B530" s="317"/>
      <c r="C530" s="318"/>
      <c r="D530" s="318"/>
      <c r="E530" s="319"/>
      <c r="F530" s="150">
        <v>0</v>
      </c>
      <c r="G530" s="317"/>
      <c r="H530" s="319"/>
      <c r="I530" s="152">
        <f t="shared" si="203"/>
        <v>0</v>
      </c>
      <c r="J530" s="139"/>
      <c r="K530" s="153" t="s">
        <v>53</v>
      </c>
      <c r="L530" s="317"/>
      <c r="M530" s="318"/>
      <c r="N530" s="318"/>
      <c r="O530" s="319"/>
      <c r="P530" s="154">
        <v>0</v>
      </c>
      <c r="Q530" s="317"/>
      <c r="R530" s="324"/>
      <c r="S530" s="156">
        <f t="shared" si="204"/>
        <v>0</v>
      </c>
    </row>
    <row r="531" spans="1:19" ht="15">
      <c r="A531" s="157" t="s">
        <v>16</v>
      </c>
      <c r="B531" s="317"/>
      <c r="C531" s="318"/>
      <c r="D531" s="318"/>
      <c r="E531" s="319"/>
      <c r="F531" s="146">
        <v>0</v>
      </c>
      <c r="G531" s="317"/>
      <c r="H531" s="319"/>
      <c r="I531" s="144">
        <f t="shared" si="203"/>
        <v>0</v>
      </c>
      <c r="J531" s="139"/>
      <c r="K531" s="159" t="s">
        <v>16</v>
      </c>
      <c r="L531" s="317"/>
      <c r="M531" s="318"/>
      <c r="N531" s="318"/>
      <c r="O531" s="319"/>
      <c r="P531" s="146">
        <v>0</v>
      </c>
      <c r="Q531" s="317"/>
      <c r="R531" s="324"/>
      <c r="S531" s="148">
        <f t="shared" si="204"/>
        <v>0</v>
      </c>
    </row>
    <row r="532" spans="1:19" ht="15">
      <c r="A532" s="149" t="s">
        <v>15</v>
      </c>
      <c r="B532" s="317"/>
      <c r="C532" s="318"/>
      <c r="D532" s="318"/>
      <c r="E532" s="319"/>
      <c r="F532" s="150">
        <v>0</v>
      </c>
      <c r="G532" s="317"/>
      <c r="H532" s="319"/>
      <c r="I532" s="152">
        <f t="shared" si="203"/>
        <v>0</v>
      </c>
      <c r="J532" s="139"/>
      <c r="K532" s="153" t="s">
        <v>15</v>
      </c>
      <c r="L532" s="317"/>
      <c r="M532" s="318"/>
      <c r="N532" s="318"/>
      <c r="O532" s="319"/>
      <c r="P532" s="154">
        <v>0</v>
      </c>
      <c r="Q532" s="317"/>
      <c r="R532" s="324"/>
      <c r="S532" s="156">
        <f t="shared" si="204"/>
        <v>0</v>
      </c>
    </row>
    <row r="533" spans="1:19" ht="15">
      <c r="A533" s="157" t="s">
        <v>55</v>
      </c>
      <c r="B533" s="317"/>
      <c r="C533" s="318"/>
      <c r="D533" s="318"/>
      <c r="E533" s="319"/>
      <c r="F533" s="146">
        <v>4.1979818954593133</v>
      </c>
      <c r="G533" s="317"/>
      <c r="H533" s="319"/>
      <c r="I533" s="144">
        <f t="shared" si="203"/>
        <v>4.1979818954593133</v>
      </c>
      <c r="J533" s="139"/>
      <c r="K533" s="159" t="s">
        <v>55</v>
      </c>
      <c r="L533" s="317"/>
      <c r="M533" s="318"/>
      <c r="N533" s="318"/>
      <c r="O533" s="319"/>
      <c r="P533" s="146">
        <v>0</v>
      </c>
      <c r="Q533" s="317"/>
      <c r="R533" s="324"/>
      <c r="S533" s="148">
        <f t="shared" si="204"/>
        <v>0</v>
      </c>
    </row>
    <row r="534" spans="1:19" ht="15">
      <c r="A534" s="149" t="s">
        <v>12</v>
      </c>
      <c r="B534" s="317"/>
      <c r="C534" s="318"/>
      <c r="D534" s="318"/>
      <c r="E534" s="319"/>
      <c r="F534" s="150">
        <v>0.43683369098976221</v>
      </c>
      <c r="G534" s="317"/>
      <c r="H534" s="319"/>
      <c r="I534" s="152">
        <f t="shared" si="203"/>
        <v>0.43683369098976221</v>
      </c>
      <c r="J534" s="139"/>
      <c r="K534" s="153" t="s">
        <v>12</v>
      </c>
      <c r="L534" s="317"/>
      <c r="M534" s="318"/>
      <c r="N534" s="318"/>
      <c r="O534" s="319"/>
      <c r="P534" s="154">
        <v>0</v>
      </c>
      <c r="Q534" s="317"/>
      <c r="R534" s="324"/>
      <c r="S534" s="156">
        <f t="shared" si="204"/>
        <v>0</v>
      </c>
    </row>
    <row r="535" spans="1:19" ht="15">
      <c r="A535" s="157" t="s">
        <v>56</v>
      </c>
      <c r="B535" s="317"/>
      <c r="C535" s="318"/>
      <c r="D535" s="318"/>
      <c r="E535" s="319"/>
      <c r="F535" s="146">
        <v>0</v>
      </c>
      <c r="G535" s="317"/>
      <c r="H535" s="319"/>
      <c r="I535" s="144">
        <f t="shared" si="203"/>
        <v>0</v>
      </c>
      <c r="J535" s="139"/>
      <c r="K535" s="159" t="s">
        <v>56</v>
      </c>
      <c r="L535" s="317"/>
      <c r="M535" s="318"/>
      <c r="N535" s="318"/>
      <c r="O535" s="319"/>
      <c r="P535" s="146">
        <v>0</v>
      </c>
      <c r="Q535" s="317"/>
      <c r="R535" s="324"/>
      <c r="S535" s="148">
        <f t="shared" si="204"/>
        <v>0</v>
      </c>
    </row>
    <row r="536" spans="1:19" ht="15">
      <c r="A536" s="149" t="s">
        <v>17</v>
      </c>
      <c r="B536" s="317"/>
      <c r="C536" s="318"/>
      <c r="D536" s="318"/>
      <c r="E536" s="319"/>
      <c r="F536" s="150">
        <v>0</v>
      </c>
      <c r="G536" s="317"/>
      <c r="H536" s="319"/>
      <c r="I536" s="152">
        <f t="shared" si="203"/>
        <v>0</v>
      </c>
      <c r="J536" s="139"/>
      <c r="K536" s="153" t="s">
        <v>17</v>
      </c>
      <c r="L536" s="317"/>
      <c r="M536" s="318"/>
      <c r="N536" s="318"/>
      <c r="O536" s="319"/>
      <c r="P536" s="154">
        <v>0</v>
      </c>
      <c r="Q536" s="317"/>
      <c r="R536" s="324"/>
      <c r="S536" s="156">
        <f t="shared" si="204"/>
        <v>0</v>
      </c>
    </row>
    <row r="537" spans="1:19" ht="15">
      <c r="A537" s="157" t="s">
        <v>141</v>
      </c>
      <c r="B537" s="317"/>
      <c r="C537" s="318"/>
      <c r="D537" s="318"/>
      <c r="E537" s="319"/>
      <c r="F537" s="146">
        <v>0</v>
      </c>
      <c r="G537" s="317"/>
      <c r="H537" s="319"/>
      <c r="I537" s="144">
        <f t="shared" si="203"/>
        <v>0</v>
      </c>
      <c r="J537" s="139"/>
      <c r="K537" s="159" t="s">
        <v>141</v>
      </c>
      <c r="L537" s="317"/>
      <c r="M537" s="318"/>
      <c r="N537" s="318"/>
      <c r="O537" s="319"/>
      <c r="P537" s="146">
        <v>0</v>
      </c>
      <c r="Q537" s="317"/>
      <c r="R537" s="324"/>
      <c r="S537" s="148">
        <f t="shared" si="204"/>
        <v>0</v>
      </c>
    </row>
    <row r="538" spans="1:19" ht="15">
      <c r="A538" s="149" t="s">
        <v>25</v>
      </c>
      <c r="B538" s="317"/>
      <c r="C538" s="318"/>
      <c r="D538" s="318"/>
      <c r="E538" s="319"/>
      <c r="F538" s="150">
        <v>0</v>
      </c>
      <c r="G538" s="317"/>
      <c r="H538" s="319"/>
      <c r="I538" s="152">
        <f t="shared" si="203"/>
        <v>0</v>
      </c>
      <c r="J538" s="139"/>
      <c r="K538" s="153" t="s">
        <v>25</v>
      </c>
      <c r="L538" s="317"/>
      <c r="M538" s="318"/>
      <c r="N538" s="318"/>
      <c r="O538" s="319"/>
      <c r="P538" s="154">
        <v>0</v>
      </c>
      <c r="Q538" s="317"/>
      <c r="R538" s="324"/>
      <c r="S538" s="156">
        <f t="shared" si="204"/>
        <v>0</v>
      </c>
    </row>
    <row r="539" spans="1:19" ht="15">
      <c r="A539" s="157" t="s">
        <v>24</v>
      </c>
      <c r="B539" s="317"/>
      <c r="C539" s="318"/>
      <c r="D539" s="318"/>
      <c r="E539" s="319"/>
      <c r="F539" s="146">
        <v>0</v>
      </c>
      <c r="G539" s="317"/>
      <c r="H539" s="319"/>
      <c r="I539" s="144">
        <f t="shared" si="203"/>
        <v>0</v>
      </c>
      <c r="J539" s="139"/>
      <c r="K539" s="159" t="s">
        <v>24</v>
      </c>
      <c r="L539" s="317"/>
      <c r="M539" s="318"/>
      <c r="N539" s="318"/>
      <c r="O539" s="319"/>
      <c r="P539" s="146">
        <v>0</v>
      </c>
      <c r="Q539" s="317"/>
      <c r="R539" s="324"/>
      <c r="S539" s="148">
        <f t="shared" si="204"/>
        <v>0</v>
      </c>
    </row>
    <row r="540" spans="1:19" ht="15">
      <c r="A540" s="149" t="s">
        <v>57</v>
      </c>
      <c r="B540" s="317"/>
      <c r="C540" s="318"/>
      <c r="D540" s="318"/>
      <c r="E540" s="319"/>
      <c r="F540" s="150">
        <v>0</v>
      </c>
      <c r="G540" s="317"/>
      <c r="H540" s="319"/>
      <c r="I540" s="152">
        <f t="shared" si="203"/>
        <v>0</v>
      </c>
      <c r="J540" s="139"/>
      <c r="K540" s="153" t="s">
        <v>57</v>
      </c>
      <c r="L540" s="317"/>
      <c r="M540" s="318"/>
      <c r="N540" s="318"/>
      <c r="O540" s="319"/>
      <c r="P540" s="154">
        <v>0</v>
      </c>
      <c r="Q540" s="317"/>
      <c r="R540" s="324"/>
      <c r="S540" s="156">
        <f t="shared" si="204"/>
        <v>0</v>
      </c>
    </row>
    <row r="541" spans="1:19" ht="15">
      <c r="A541" s="157" t="s">
        <v>22</v>
      </c>
      <c r="B541" s="317"/>
      <c r="C541" s="318"/>
      <c r="D541" s="318"/>
      <c r="E541" s="319"/>
      <c r="F541" s="146">
        <v>0</v>
      </c>
      <c r="G541" s="317"/>
      <c r="H541" s="319"/>
      <c r="I541" s="144">
        <f t="shared" si="203"/>
        <v>0</v>
      </c>
      <c r="J541" s="139"/>
      <c r="K541" s="159" t="s">
        <v>22</v>
      </c>
      <c r="L541" s="317"/>
      <c r="M541" s="318"/>
      <c r="N541" s="318"/>
      <c r="O541" s="319"/>
      <c r="P541" s="146">
        <v>0</v>
      </c>
      <c r="Q541" s="317"/>
      <c r="R541" s="324"/>
      <c r="S541" s="148">
        <f t="shared" si="204"/>
        <v>0</v>
      </c>
    </row>
    <row r="542" spans="1:19" ht="15">
      <c r="A542" s="149" t="s">
        <v>21</v>
      </c>
      <c r="B542" s="317"/>
      <c r="C542" s="318"/>
      <c r="D542" s="318"/>
      <c r="E542" s="319"/>
      <c r="F542" s="150">
        <v>0</v>
      </c>
      <c r="G542" s="317"/>
      <c r="H542" s="319"/>
      <c r="I542" s="152">
        <f t="shared" si="203"/>
        <v>0</v>
      </c>
      <c r="J542" s="139"/>
      <c r="K542" s="153" t="s">
        <v>21</v>
      </c>
      <c r="L542" s="317"/>
      <c r="M542" s="318"/>
      <c r="N542" s="318"/>
      <c r="O542" s="319"/>
      <c r="P542" s="154">
        <v>0</v>
      </c>
      <c r="Q542" s="317"/>
      <c r="R542" s="324"/>
      <c r="S542" s="156">
        <f t="shared" si="204"/>
        <v>0</v>
      </c>
    </row>
    <row r="543" spans="1:19" ht="15">
      <c r="A543" s="160" t="s">
        <v>61</v>
      </c>
      <c r="B543" s="317"/>
      <c r="C543" s="318"/>
      <c r="D543" s="318"/>
      <c r="E543" s="319"/>
      <c r="F543" s="146">
        <v>0</v>
      </c>
      <c r="G543" s="317"/>
      <c r="H543" s="319"/>
      <c r="I543" s="144">
        <f t="shared" si="203"/>
        <v>0</v>
      </c>
      <c r="J543" s="139"/>
      <c r="K543" s="161" t="s">
        <v>61</v>
      </c>
      <c r="L543" s="317"/>
      <c r="M543" s="318"/>
      <c r="N543" s="318"/>
      <c r="O543" s="319"/>
      <c r="P543" s="146">
        <v>0</v>
      </c>
      <c r="Q543" s="317"/>
      <c r="R543" s="324"/>
      <c r="S543" s="148">
        <f t="shared" si="204"/>
        <v>0</v>
      </c>
    </row>
    <row r="544" spans="1:19">
      <c r="A544" s="162" t="s">
        <v>23</v>
      </c>
      <c r="B544" s="317"/>
      <c r="C544" s="318"/>
      <c r="D544" s="318"/>
      <c r="E544" s="319"/>
      <c r="F544" s="163">
        <v>0</v>
      </c>
      <c r="G544" s="317"/>
      <c r="H544" s="319"/>
      <c r="I544" s="165">
        <f t="shared" si="203"/>
        <v>0</v>
      </c>
      <c r="J544" s="139"/>
      <c r="K544" s="166" t="s">
        <v>23</v>
      </c>
      <c r="L544" s="317"/>
      <c r="M544" s="318"/>
      <c r="N544" s="318"/>
      <c r="O544" s="319"/>
      <c r="P544" s="167">
        <v>0</v>
      </c>
      <c r="Q544" s="317"/>
      <c r="R544" s="324"/>
      <c r="S544" s="169">
        <f t="shared" si="204"/>
        <v>0</v>
      </c>
    </row>
    <row r="545" spans="1:19">
      <c r="A545" s="170" t="s">
        <v>19</v>
      </c>
      <c r="B545" s="317"/>
      <c r="C545" s="318"/>
      <c r="D545" s="318"/>
      <c r="E545" s="319"/>
      <c r="F545" s="171">
        <v>0</v>
      </c>
      <c r="G545" s="317"/>
      <c r="H545" s="319"/>
      <c r="I545" s="173">
        <f t="shared" si="203"/>
        <v>0</v>
      </c>
      <c r="J545" s="139"/>
      <c r="K545" s="174" t="s">
        <v>19</v>
      </c>
      <c r="L545" s="317"/>
      <c r="M545" s="318"/>
      <c r="N545" s="318"/>
      <c r="O545" s="319"/>
      <c r="P545" s="171">
        <v>0</v>
      </c>
      <c r="Q545" s="317"/>
      <c r="R545" s="324"/>
      <c r="S545" s="176">
        <f t="shared" si="204"/>
        <v>0</v>
      </c>
    </row>
    <row r="546" spans="1:19">
      <c r="A546" s="162" t="s">
        <v>20</v>
      </c>
      <c r="B546" s="317"/>
      <c r="C546" s="318"/>
      <c r="D546" s="318"/>
      <c r="E546" s="319"/>
      <c r="F546" s="163">
        <v>0</v>
      </c>
      <c r="G546" s="317"/>
      <c r="H546" s="319"/>
      <c r="I546" s="165">
        <f t="shared" si="203"/>
        <v>0</v>
      </c>
      <c r="J546" s="139"/>
      <c r="K546" s="166" t="s">
        <v>20</v>
      </c>
      <c r="L546" s="317"/>
      <c r="M546" s="318"/>
      <c r="N546" s="318"/>
      <c r="O546" s="319"/>
      <c r="P546" s="167">
        <v>0</v>
      </c>
      <c r="Q546" s="317"/>
      <c r="R546" s="324"/>
      <c r="S546" s="169">
        <f t="shared" si="204"/>
        <v>0</v>
      </c>
    </row>
    <row r="547" spans="1:19" ht="15" thickBot="1">
      <c r="A547" s="177" t="s">
        <v>11</v>
      </c>
      <c r="B547" s="320"/>
      <c r="C547" s="321"/>
      <c r="D547" s="321"/>
      <c r="E547" s="322"/>
      <c r="F547" s="178">
        <v>0</v>
      </c>
      <c r="G547" s="320"/>
      <c r="H547" s="322"/>
      <c r="I547" s="180">
        <f t="shared" si="203"/>
        <v>0</v>
      </c>
      <c r="J547" s="139"/>
      <c r="K547" s="181" t="s">
        <v>11</v>
      </c>
      <c r="L547" s="320"/>
      <c r="M547" s="321"/>
      <c r="N547" s="321"/>
      <c r="O547" s="322"/>
      <c r="P547" s="178">
        <v>0</v>
      </c>
      <c r="Q547" s="320"/>
      <c r="R547" s="325"/>
      <c r="S547" s="183">
        <f t="shared" si="204"/>
        <v>0</v>
      </c>
    </row>
    <row r="548" spans="1:19" ht="15">
      <c r="A548" s="184" t="s">
        <v>26</v>
      </c>
      <c r="B548" s="185">
        <f>SUM(B527:B543)</f>
        <v>0</v>
      </c>
      <c r="C548" s="185">
        <f t="shared" ref="C548:I548" si="205">SUM(C527:C543)</f>
        <v>0</v>
      </c>
      <c r="D548" s="185">
        <f t="shared" si="205"/>
        <v>0</v>
      </c>
      <c r="E548" s="185">
        <f t="shared" si="205"/>
        <v>0</v>
      </c>
      <c r="F548" s="185">
        <f t="shared" si="205"/>
        <v>4.6348155864490757</v>
      </c>
      <c r="G548" s="185">
        <f t="shared" si="205"/>
        <v>0</v>
      </c>
      <c r="H548" s="187">
        <f t="shared" si="205"/>
        <v>0</v>
      </c>
      <c r="I548" s="144">
        <f t="shared" si="205"/>
        <v>4.6348155864490757</v>
      </c>
      <c r="J548" s="139"/>
      <c r="K548" s="186" t="s">
        <v>26</v>
      </c>
      <c r="L548" s="185">
        <f>SUM(L527:L543)</f>
        <v>0</v>
      </c>
      <c r="M548" s="185">
        <f t="shared" ref="M548:S548" si="206">SUM(M527:M543)</f>
        <v>0</v>
      </c>
      <c r="N548" s="185">
        <f t="shared" si="206"/>
        <v>0</v>
      </c>
      <c r="O548" s="185">
        <f t="shared" si="206"/>
        <v>0</v>
      </c>
      <c r="P548" s="185">
        <f t="shared" si="206"/>
        <v>0</v>
      </c>
      <c r="Q548" s="185">
        <f t="shared" si="206"/>
        <v>0</v>
      </c>
      <c r="R548" s="187">
        <f t="shared" si="206"/>
        <v>0</v>
      </c>
      <c r="S548" s="188">
        <f t="shared" si="206"/>
        <v>0</v>
      </c>
    </row>
    <row r="549" spans="1:19" ht="15" thickBot="1">
      <c r="A549" s="15" t="s">
        <v>100</v>
      </c>
      <c r="B549" s="100">
        <f>IF($I548=0,"-",B548/$I548)</f>
        <v>0</v>
      </c>
      <c r="C549" s="100">
        <f t="shared" ref="C549:H549" si="207">IF($I548=0,"-",C548/$I548)</f>
        <v>0</v>
      </c>
      <c r="D549" s="100">
        <f t="shared" si="207"/>
        <v>0</v>
      </c>
      <c r="E549" s="100">
        <f t="shared" si="207"/>
        <v>0</v>
      </c>
      <c r="F549" s="100">
        <f t="shared" si="207"/>
        <v>1</v>
      </c>
      <c r="G549" s="100">
        <f t="shared" si="207"/>
        <v>0</v>
      </c>
      <c r="H549" s="101">
        <f t="shared" si="207"/>
        <v>0</v>
      </c>
      <c r="I549" s="102">
        <f>SUM(B549:H549)</f>
        <v>1</v>
      </c>
      <c r="J549" s="2"/>
      <c r="K549" s="27" t="s">
        <v>100</v>
      </c>
      <c r="L549" s="76" t="str">
        <f t="shared" ref="L549:R549" si="208">IF($S548=0,"-",L548/$S548)</f>
        <v>-</v>
      </c>
      <c r="M549" s="76" t="str">
        <f t="shared" si="208"/>
        <v>-</v>
      </c>
      <c r="N549" s="76" t="str">
        <f t="shared" si="208"/>
        <v>-</v>
      </c>
      <c r="O549" s="76" t="str">
        <f t="shared" si="208"/>
        <v>-</v>
      </c>
      <c r="P549" s="76" t="str">
        <f t="shared" si="208"/>
        <v>-</v>
      </c>
      <c r="Q549" s="76" t="str">
        <f t="shared" si="208"/>
        <v>-</v>
      </c>
      <c r="R549" s="77" t="str">
        <f t="shared" si="208"/>
        <v>-</v>
      </c>
      <c r="S549" s="78">
        <f>SUM(L549:R549)</f>
        <v>0</v>
      </c>
    </row>
    <row r="550" spans="1:19" ht="15" thickBot="1">
      <c r="A550" s="218"/>
      <c r="B550" s="218"/>
      <c r="C550" s="218"/>
      <c r="D550" s="218"/>
      <c r="E550" s="218"/>
      <c r="F550" s="218"/>
      <c r="G550" s="218"/>
      <c r="H550" s="218"/>
      <c r="I550" s="218"/>
      <c r="K550" s="218"/>
      <c r="L550" s="218"/>
      <c r="M550" s="218"/>
      <c r="N550" s="218"/>
      <c r="O550" s="218"/>
      <c r="P550" s="218"/>
      <c r="Q550" s="218"/>
      <c r="R550" s="218"/>
      <c r="S550" s="218"/>
    </row>
    <row r="551" spans="1:19" ht="28.5">
      <c r="A551" s="310" t="s">
        <v>45</v>
      </c>
      <c r="B551" s="135" t="s">
        <v>0</v>
      </c>
      <c r="C551" s="135" t="s">
        <v>1</v>
      </c>
      <c r="D551" s="135" t="s">
        <v>2</v>
      </c>
      <c r="E551" s="135" t="s">
        <v>3</v>
      </c>
      <c r="F551" s="135" t="s">
        <v>27</v>
      </c>
      <c r="G551" s="135" t="s">
        <v>4</v>
      </c>
      <c r="H551" s="135" t="s">
        <v>5</v>
      </c>
      <c r="I551" s="136" t="s">
        <v>6</v>
      </c>
      <c r="K551" s="312" t="s">
        <v>45</v>
      </c>
      <c r="L551" s="137" t="s">
        <v>0</v>
      </c>
      <c r="M551" s="137" t="s">
        <v>1</v>
      </c>
      <c r="N551" s="137" t="s">
        <v>2</v>
      </c>
      <c r="O551" s="137" t="s">
        <v>3</v>
      </c>
      <c r="P551" s="137" t="s">
        <v>27</v>
      </c>
      <c r="Q551" s="137" t="s">
        <v>4</v>
      </c>
      <c r="R551" s="137" t="s">
        <v>5</v>
      </c>
      <c r="S551" s="138" t="s">
        <v>6</v>
      </c>
    </row>
    <row r="552" spans="1:19" ht="15">
      <c r="A552" s="311" t="s">
        <v>45</v>
      </c>
      <c r="B552" s="294" t="s">
        <v>109</v>
      </c>
      <c r="C552" s="295"/>
      <c r="D552" s="295"/>
      <c r="E552" s="295"/>
      <c r="F552" s="295"/>
      <c r="G552" s="295"/>
      <c r="H552" s="295"/>
      <c r="I552" s="296"/>
      <c r="K552" s="313" t="s">
        <v>45</v>
      </c>
      <c r="L552" s="297" t="s">
        <v>109</v>
      </c>
      <c r="M552" s="298"/>
      <c r="N552" s="298"/>
      <c r="O552" s="298"/>
      <c r="P552" s="298"/>
      <c r="Q552" s="298"/>
      <c r="R552" s="298"/>
      <c r="S552" s="299"/>
    </row>
    <row r="553" spans="1:19" ht="15">
      <c r="A553" s="141" t="s">
        <v>7</v>
      </c>
      <c r="B553" s="314"/>
      <c r="C553" s="315"/>
      <c r="D553" s="315"/>
      <c r="E553" s="316"/>
      <c r="F553" s="142">
        <v>0</v>
      </c>
      <c r="G553" s="314"/>
      <c r="H553" s="316"/>
      <c r="I553" s="144">
        <f>SUM(B553:H553)</f>
        <v>0</v>
      </c>
      <c r="J553" s="139"/>
      <c r="K553" s="193" t="s">
        <v>7</v>
      </c>
      <c r="L553" s="314"/>
      <c r="M553" s="315"/>
      <c r="N553" s="315"/>
      <c r="O553" s="316"/>
      <c r="P553" s="142">
        <v>0</v>
      </c>
      <c r="Q553" s="314"/>
      <c r="R553" s="323"/>
      <c r="S553" s="195">
        <f>SUM(L553:R553)</f>
        <v>0</v>
      </c>
    </row>
    <row r="554" spans="1:19" ht="15">
      <c r="A554" s="149" t="s">
        <v>8</v>
      </c>
      <c r="B554" s="317"/>
      <c r="C554" s="318"/>
      <c r="D554" s="318"/>
      <c r="E554" s="319"/>
      <c r="F554" s="150">
        <v>0</v>
      </c>
      <c r="G554" s="317"/>
      <c r="H554" s="319"/>
      <c r="I554" s="152">
        <f t="shared" ref="I554:I573" si="209">SUM(B554:H554)</f>
        <v>0</v>
      </c>
      <c r="J554" s="139"/>
      <c r="K554" s="153" t="s">
        <v>8</v>
      </c>
      <c r="L554" s="317"/>
      <c r="M554" s="318"/>
      <c r="N554" s="318"/>
      <c r="O554" s="319"/>
      <c r="P554" s="154">
        <v>0</v>
      </c>
      <c r="Q554" s="317"/>
      <c r="R554" s="324"/>
      <c r="S554" s="156">
        <f t="shared" ref="S554:S573" si="210">SUM(L554:R554)</f>
        <v>0</v>
      </c>
    </row>
    <row r="555" spans="1:19" ht="15">
      <c r="A555" s="157" t="s">
        <v>10</v>
      </c>
      <c r="B555" s="317"/>
      <c r="C555" s="318"/>
      <c r="D555" s="318"/>
      <c r="E555" s="319"/>
      <c r="F555" s="146">
        <v>0</v>
      </c>
      <c r="G555" s="317"/>
      <c r="H555" s="319"/>
      <c r="I555" s="144">
        <f t="shared" si="209"/>
        <v>0</v>
      </c>
      <c r="J555" s="139"/>
      <c r="K555" s="159" t="s">
        <v>10</v>
      </c>
      <c r="L555" s="317"/>
      <c r="M555" s="318"/>
      <c r="N555" s="318"/>
      <c r="O555" s="319"/>
      <c r="P555" s="146">
        <v>0</v>
      </c>
      <c r="Q555" s="317"/>
      <c r="R555" s="324"/>
      <c r="S555" s="148">
        <f t="shared" si="210"/>
        <v>0</v>
      </c>
    </row>
    <row r="556" spans="1:19" ht="15">
      <c r="A556" s="149" t="s">
        <v>53</v>
      </c>
      <c r="B556" s="317"/>
      <c r="C556" s="318"/>
      <c r="D556" s="318"/>
      <c r="E556" s="319"/>
      <c r="F556" s="150">
        <v>0</v>
      </c>
      <c r="G556" s="317"/>
      <c r="H556" s="319"/>
      <c r="I556" s="152">
        <f t="shared" si="209"/>
        <v>0</v>
      </c>
      <c r="J556" s="139"/>
      <c r="K556" s="153" t="s">
        <v>53</v>
      </c>
      <c r="L556" s="317"/>
      <c r="M556" s="318"/>
      <c r="N556" s="318"/>
      <c r="O556" s="319"/>
      <c r="P556" s="154">
        <v>0</v>
      </c>
      <c r="Q556" s="317"/>
      <c r="R556" s="324"/>
      <c r="S556" s="156">
        <f t="shared" si="210"/>
        <v>0</v>
      </c>
    </row>
    <row r="557" spans="1:19" ht="15">
      <c r="A557" s="157" t="s">
        <v>16</v>
      </c>
      <c r="B557" s="317"/>
      <c r="C557" s="318"/>
      <c r="D557" s="318"/>
      <c r="E557" s="319"/>
      <c r="F557" s="146">
        <v>0</v>
      </c>
      <c r="G557" s="317"/>
      <c r="H557" s="319"/>
      <c r="I557" s="144">
        <f t="shared" si="209"/>
        <v>0</v>
      </c>
      <c r="J557" s="139"/>
      <c r="K557" s="159" t="s">
        <v>16</v>
      </c>
      <c r="L557" s="317"/>
      <c r="M557" s="318"/>
      <c r="N557" s="318"/>
      <c r="O557" s="319"/>
      <c r="P557" s="146">
        <v>0</v>
      </c>
      <c r="Q557" s="317"/>
      <c r="R557" s="324"/>
      <c r="S557" s="148">
        <f t="shared" si="210"/>
        <v>0</v>
      </c>
    </row>
    <row r="558" spans="1:19" ht="15">
      <c r="A558" s="149" t="s">
        <v>15</v>
      </c>
      <c r="B558" s="317"/>
      <c r="C558" s="318"/>
      <c r="D558" s="318"/>
      <c r="E558" s="319"/>
      <c r="F558" s="150">
        <v>0</v>
      </c>
      <c r="G558" s="317"/>
      <c r="H558" s="319"/>
      <c r="I558" s="152">
        <f t="shared" si="209"/>
        <v>0</v>
      </c>
      <c r="J558" s="139"/>
      <c r="K558" s="153" t="s">
        <v>15</v>
      </c>
      <c r="L558" s="317"/>
      <c r="M558" s="318"/>
      <c r="N558" s="318"/>
      <c r="O558" s="319"/>
      <c r="P558" s="154">
        <v>0</v>
      </c>
      <c r="Q558" s="317"/>
      <c r="R558" s="324"/>
      <c r="S558" s="156">
        <f t="shared" si="210"/>
        <v>0</v>
      </c>
    </row>
    <row r="559" spans="1:19" ht="15">
      <c r="A559" s="157" t="s">
        <v>55</v>
      </c>
      <c r="B559" s="317"/>
      <c r="C559" s="318"/>
      <c r="D559" s="318"/>
      <c r="E559" s="319"/>
      <c r="F559" s="146">
        <v>0</v>
      </c>
      <c r="G559" s="317"/>
      <c r="H559" s="319"/>
      <c r="I559" s="144">
        <f t="shared" si="209"/>
        <v>0</v>
      </c>
      <c r="J559" s="139"/>
      <c r="K559" s="159" t="s">
        <v>55</v>
      </c>
      <c r="L559" s="317"/>
      <c r="M559" s="318"/>
      <c r="N559" s="318"/>
      <c r="O559" s="319"/>
      <c r="P559" s="146">
        <v>0</v>
      </c>
      <c r="Q559" s="317"/>
      <c r="R559" s="324"/>
      <c r="S559" s="148">
        <f t="shared" si="210"/>
        <v>0</v>
      </c>
    </row>
    <row r="560" spans="1:19" ht="15">
      <c r="A560" s="149" t="s">
        <v>12</v>
      </c>
      <c r="B560" s="317"/>
      <c r="C560" s="318"/>
      <c r="D560" s="318"/>
      <c r="E560" s="319"/>
      <c r="F560" s="150">
        <v>3.4384082811780661</v>
      </c>
      <c r="G560" s="317"/>
      <c r="H560" s="319"/>
      <c r="I560" s="152">
        <f t="shared" si="209"/>
        <v>3.4384082811780661</v>
      </c>
      <c r="J560" s="139"/>
      <c r="K560" s="153" t="s">
        <v>12</v>
      </c>
      <c r="L560" s="317"/>
      <c r="M560" s="318"/>
      <c r="N560" s="318"/>
      <c r="O560" s="319"/>
      <c r="P560" s="154">
        <v>0</v>
      </c>
      <c r="Q560" s="317"/>
      <c r="R560" s="324"/>
      <c r="S560" s="156">
        <f t="shared" si="210"/>
        <v>0</v>
      </c>
    </row>
    <row r="561" spans="1:19" ht="15">
      <c r="A561" s="157" t="s">
        <v>56</v>
      </c>
      <c r="B561" s="317"/>
      <c r="C561" s="318"/>
      <c r="D561" s="318"/>
      <c r="E561" s="319"/>
      <c r="F561" s="146">
        <v>35.857559237395868</v>
      </c>
      <c r="G561" s="317"/>
      <c r="H561" s="319"/>
      <c r="I561" s="144">
        <f t="shared" si="209"/>
        <v>35.857559237395868</v>
      </c>
      <c r="J561" s="139"/>
      <c r="K561" s="159" t="s">
        <v>56</v>
      </c>
      <c r="L561" s="317"/>
      <c r="M561" s="318"/>
      <c r="N561" s="318"/>
      <c r="O561" s="319"/>
      <c r="P561" s="146">
        <v>0</v>
      </c>
      <c r="Q561" s="317"/>
      <c r="R561" s="324"/>
      <c r="S561" s="148">
        <f t="shared" si="210"/>
        <v>0</v>
      </c>
    </row>
    <row r="562" spans="1:19" ht="15">
      <c r="A562" s="149" t="s">
        <v>17</v>
      </c>
      <c r="B562" s="317"/>
      <c r="C562" s="318"/>
      <c r="D562" s="318"/>
      <c r="E562" s="319"/>
      <c r="F562" s="150">
        <v>0</v>
      </c>
      <c r="G562" s="317"/>
      <c r="H562" s="319"/>
      <c r="I562" s="152">
        <f t="shared" si="209"/>
        <v>0</v>
      </c>
      <c r="J562" s="139"/>
      <c r="K562" s="153" t="s">
        <v>17</v>
      </c>
      <c r="L562" s="317"/>
      <c r="M562" s="318"/>
      <c r="N562" s="318"/>
      <c r="O562" s="319"/>
      <c r="P562" s="154">
        <v>0</v>
      </c>
      <c r="Q562" s="317"/>
      <c r="R562" s="324"/>
      <c r="S562" s="156">
        <f t="shared" si="210"/>
        <v>0</v>
      </c>
    </row>
    <row r="563" spans="1:19" ht="15">
      <c r="A563" s="157" t="s">
        <v>141</v>
      </c>
      <c r="B563" s="317"/>
      <c r="C563" s="318"/>
      <c r="D563" s="318"/>
      <c r="E563" s="319"/>
      <c r="F563" s="146">
        <v>0</v>
      </c>
      <c r="G563" s="317"/>
      <c r="H563" s="319"/>
      <c r="I563" s="144">
        <f t="shared" si="209"/>
        <v>0</v>
      </c>
      <c r="J563" s="139"/>
      <c r="K563" s="159" t="s">
        <v>141</v>
      </c>
      <c r="L563" s="317"/>
      <c r="M563" s="318"/>
      <c r="N563" s="318"/>
      <c r="O563" s="319"/>
      <c r="P563" s="146">
        <v>0</v>
      </c>
      <c r="Q563" s="317"/>
      <c r="R563" s="324"/>
      <c r="S563" s="148">
        <f t="shared" si="210"/>
        <v>0</v>
      </c>
    </row>
    <row r="564" spans="1:19" ht="15">
      <c r="A564" s="149" t="s">
        <v>25</v>
      </c>
      <c r="B564" s="317"/>
      <c r="C564" s="318"/>
      <c r="D564" s="318"/>
      <c r="E564" s="319"/>
      <c r="F564" s="150">
        <v>0</v>
      </c>
      <c r="G564" s="317"/>
      <c r="H564" s="319"/>
      <c r="I564" s="152">
        <f t="shared" si="209"/>
        <v>0</v>
      </c>
      <c r="J564" s="139"/>
      <c r="K564" s="153" t="s">
        <v>25</v>
      </c>
      <c r="L564" s="317"/>
      <c r="M564" s="318"/>
      <c r="N564" s="318"/>
      <c r="O564" s="319"/>
      <c r="P564" s="154">
        <v>0</v>
      </c>
      <c r="Q564" s="317"/>
      <c r="R564" s="324"/>
      <c r="S564" s="156">
        <f t="shared" si="210"/>
        <v>0</v>
      </c>
    </row>
    <row r="565" spans="1:19" ht="15">
      <c r="A565" s="157" t="s">
        <v>24</v>
      </c>
      <c r="B565" s="317"/>
      <c r="C565" s="318"/>
      <c r="D565" s="318"/>
      <c r="E565" s="319"/>
      <c r="F565" s="146">
        <v>0</v>
      </c>
      <c r="G565" s="317"/>
      <c r="H565" s="319"/>
      <c r="I565" s="144">
        <f t="shared" si="209"/>
        <v>0</v>
      </c>
      <c r="J565" s="139"/>
      <c r="K565" s="159" t="s">
        <v>24</v>
      </c>
      <c r="L565" s="317"/>
      <c r="M565" s="318"/>
      <c r="N565" s="318"/>
      <c r="O565" s="319"/>
      <c r="P565" s="146">
        <v>0</v>
      </c>
      <c r="Q565" s="317"/>
      <c r="R565" s="324"/>
      <c r="S565" s="148">
        <f t="shared" si="210"/>
        <v>0</v>
      </c>
    </row>
    <row r="566" spans="1:19" ht="15">
      <c r="A566" s="149" t="s">
        <v>57</v>
      </c>
      <c r="B566" s="317"/>
      <c r="C566" s="318"/>
      <c r="D566" s="318"/>
      <c r="E566" s="319"/>
      <c r="F566" s="150">
        <v>0</v>
      </c>
      <c r="G566" s="317"/>
      <c r="H566" s="319"/>
      <c r="I566" s="152">
        <f t="shared" si="209"/>
        <v>0</v>
      </c>
      <c r="J566" s="139"/>
      <c r="K566" s="153" t="s">
        <v>57</v>
      </c>
      <c r="L566" s="317"/>
      <c r="M566" s="318"/>
      <c r="N566" s="318"/>
      <c r="O566" s="319"/>
      <c r="P566" s="154">
        <v>0</v>
      </c>
      <c r="Q566" s="317"/>
      <c r="R566" s="324"/>
      <c r="S566" s="156">
        <f t="shared" si="210"/>
        <v>0</v>
      </c>
    </row>
    <row r="567" spans="1:19" ht="15">
      <c r="A567" s="157" t="s">
        <v>22</v>
      </c>
      <c r="B567" s="317"/>
      <c r="C567" s="318"/>
      <c r="D567" s="318"/>
      <c r="E567" s="319"/>
      <c r="F567" s="146">
        <v>0</v>
      </c>
      <c r="G567" s="317"/>
      <c r="H567" s="319"/>
      <c r="I567" s="144">
        <f t="shared" si="209"/>
        <v>0</v>
      </c>
      <c r="J567" s="139"/>
      <c r="K567" s="159" t="s">
        <v>22</v>
      </c>
      <c r="L567" s="317"/>
      <c r="M567" s="318"/>
      <c r="N567" s="318"/>
      <c r="O567" s="319"/>
      <c r="P567" s="146">
        <v>0</v>
      </c>
      <c r="Q567" s="317"/>
      <c r="R567" s="324"/>
      <c r="S567" s="148">
        <f t="shared" si="210"/>
        <v>0</v>
      </c>
    </row>
    <row r="568" spans="1:19" ht="15">
      <c r="A568" s="149" t="s">
        <v>21</v>
      </c>
      <c r="B568" s="317"/>
      <c r="C568" s="318"/>
      <c r="D568" s="318"/>
      <c r="E568" s="319"/>
      <c r="F568" s="150">
        <v>0</v>
      </c>
      <c r="G568" s="317"/>
      <c r="H568" s="319"/>
      <c r="I568" s="152">
        <f t="shared" si="209"/>
        <v>0</v>
      </c>
      <c r="J568" s="139"/>
      <c r="K568" s="153" t="s">
        <v>21</v>
      </c>
      <c r="L568" s="317"/>
      <c r="M568" s="318"/>
      <c r="N568" s="318"/>
      <c r="O568" s="319"/>
      <c r="P568" s="154">
        <v>0</v>
      </c>
      <c r="Q568" s="317"/>
      <c r="R568" s="324"/>
      <c r="S568" s="156">
        <f t="shared" si="210"/>
        <v>0</v>
      </c>
    </row>
    <row r="569" spans="1:19" ht="15">
      <c r="A569" s="160" t="s">
        <v>61</v>
      </c>
      <c r="B569" s="317"/>
      <c r="C569" s="318"/>
      <c r="D569" s="318"/>
      <c r="E569" s="319"/>
      <c r="F569" s="146">
        <v>0</v>
      </c>
      <c r="G569" s="317"/>
      <c r="H569" s="319"/>
      <c r="I569" s="144">
        <f t="shared" si="209"/>
        <v>0</v>
      </c>
      <c r="J569" s="139"/>
      <c r="K569" s="161" t="s">
        <v>61</v>
      </c>
      <c r="L569" s="317"/>
      <c r="M569" s="318"/>
      <c r="N569" s="318"/>
      <c r="O569" s="319"/>
      <c r="P569" s="146">
        <v>0</v>
      </c>
      <c r="Q569" s="317"/>
      <c r="R569" s="324"/>
      <c r="S569" s="148">
        <f t="shared" si="210"/>
        <v>0</v>
      </c>
    </row>
    <row r="570" spans="1:19">
      <c r="A570" s="162" t="s">
        <v>23</v>
      </c>
      <c r="B570" s="317"/>
      <c r="C570" s="318"/>
      <c r="D570" s="318"/>
      <c r="E570" s="319"/>
      <c r="F570" s="163">
        <v>0</v>
      </c>
      <c r="G570" s="317"/>
      <c r="H570" s="319"/>
      <c r="I570" s="165">
        <f t="shared" si="209"/>
        <v>0</v>
      </c>
      <c r="J570" s="139"/>
      <c r="K570" s="166" t="s">
        <v>23</v>
      </c>
      <c r="L570" s="317"/>
      <c r="M570" s="318"/>
      <c r="N570" s="318"/>
      <c r="O570" s="319"/>
      <c r="P570" s="167">
        <v>0</v>
      </c>
      <c r="Q570" s="317"/>
      <c r="R570" s="324"/>
      <c r="S570" s="169">
        <f t="shared" si="210"/>
        <v>0</v>
      </c>
    </row>
    <row r="571" spans="1:19">
      <c r="A571" s="170" t="s">
        <v>19</v>
      </c>
      <c r="B571" s="317"/>
      <c r="C571" s="318"/>
      <c r="D571" s="318"/>
      <c r="E571" s="319"/>
      <c r="F571" s="171">
        <v>0</v>
      </c>
      <c r="G571" s="317"/>
      <c r="H571" s="319"/>
      <c r="I571" s="173">
        <f t="shared" si="209"/>
        <v>0</v>
      </c>
      <c r="J571" s="139"/>
      <c r="K571" s="174" t="s">
        <v>19</v>
      </c>
      <c r="L571" s="317"/>
      <c r="M571" s="318"/>
      <c r="N571" s="318"/>
      <c r="O571" s="319"/>
      <c r="P571" s="171">
        <v>0</v>
      </c>
      <c r="Q571" s="317"/>
      <c r="R571" s="324"/>
      <c r="S571" s="176">
        <f t="shared" si="210"/>
        <v>0</v>
      </c>
    </row>
    <row r="572" spans="1:19">
      <c r="A572" s="162" t="s">
        <v>20</v>
      </c>
      <c r="B572" s="317"/>
      <c r="C572" s="318"/>
      <c r="D572" s="318"/>
      <c r="E572" s="319"/>
      <c r="F572" s="163">
        <v>0</v>
      </c>
      <c r="G572" s="317"/>
      <c r="H572" s="319"/>
      <c r="I572" s="165">
        <f t="shared" si="209"/>
        <v>0</v>
      </c>
      <c r="J572" s="139"/>
      <c r="K572" s="166" t="s">
        <v>20</v>
      </c>
      <c r="L572" s="317"/>
      <c r="M572" s="318"/>
      <c r="N572" s="318"/>
      <c r="O572" s="319"/>
      <c r="P572" s="167">
        <v>0</v>
      </c>
      <c r="Q572" s="317"/>
      <c r="R572" s="324"/>
      <c r="S572" s="169">
        <f t="shared" si="210"/>
        <v>0</v>
      </c>
    </row>
    <row r="573" spans="1:19" ht="15" thickBot="1">
      <c r="A573" s="177" t="s">
        <v>11</v>
      </c>
      <c r="B573" s="320"/>
      <c r="C573" s="321"/>
      <c r="D573" s="321"/>
      <c r="E573" s="322"/>
      <c r="F573" s="178">
        <v>0</v>
      </c>
      <c r="G573" s="320"/>
      <c r="H573" s="322"/>
      <c r="I573" s="180">
        <f t="shared" si="209"/>
        <v>0</v>
      </c>
      <c r="J573" s="139"/>
      <c r="K573" s="181" t="s">
        <v>11</v>
      </c>
      <c r="L573" s="320"/>
      <c r="M573" s="321"/>
      <c r="N573" s="321"/>
      <c r="O573" s="322"/>
      <c r="P573" s="178">
        <v>0</v>
      </c>
      <c r="Q573" s="320"/>
      <c r="R573" s="325"/>
      <c r="S573" s="183">
        <f t="shared" si="210"/>
        <v>0</v>
      </c>
    </row>
    <row r="574" spans="1:19" ht="15">
      <c r="A574" s="184" t="s">
        <v>26</v>
      </c>
      <c r="B574" s="185">
        <f>SUM(B553:B569)</f>
        <v>0</v>
      </c>
      <c r="C574" s="185">
        <f t="shared" ref="C574:I574" si="211">SUM(C553:C569)</f>
        <v>0</v>
      </c>
      <c r="D574" s="185">
        <f t="shared" si="211"/>
        <v>0</v>
      </c>
      <c r="E574" s="185">
        <f t="shared" si="211"/>
        <v>0</v>
      </c>
      <c r="F574" s="185">
        <f t="shared" si="211"/>
        <v>39.295967518573931</v>
      </c>
      <c r="G574" s="185">
        <f t="shared" si="211"/>
        <v>0</v>
      </c>
      <c r="H574" s="187">
        <f t="shared" si="211"/>
        <v>0</v>
      </c>
      <c r="I574" s="144">
        <f t="shared" si="211"/>
        <v>39.295967518573931</v>
      </c>
      <c r="J574" s="139"/>
      <c r="K574" s="186" t="s">
        <v>26</v>
      </c>
      <c r="L574" s="185">
        <f>SUM(L553:L569)</f>
        <v>0</v>
      </c>
      <c r="M574" s="185">
        <f t="shared" ref="M574:S574" si="212">SUM(M553:M569)</f>
        <v>0</v>
      </c>
      <c r="N574" s="185">
        <f t="shared" si="212"/>
        <v>0</v>
      </c>
      <c r="O574" s="185">
        <f t="shared" si="212"/>
        <v>0</v>
      </c>
      <c r="P574" s="185">
        <f t="shared" si="212"/>
        <v>0</v>
      </c>
      <c r="Q574" s="185">
        <f t="shared" si="212"/>
        <v>0</v>
      </c>
      <c r="R574" s="187">
        <f t="shared" si="212"/>
        <v>0</v>
      </c>
      <c r="S574" s="188">
        <f t="shared" si="212"/>
        <v>0</v>
      </c>
    </row>
    <row r="575" spans="1:19" ht="15" thickBot="1">
      <c r="A575" s="15" t="s">
        <v>100</v>
      </c>
      <c r="B575" s="100">
        <f>IF($I574=0,"-",B574/$I574)</f>
        <v>0</v>
      </c>
      <c r="C575" s="100">
        <f t="shared" ref="C575:H575" si="213">IF($I574=0,"-",C574/$I574)</f>
        <v>0</v>
      </c>
      <c r="D575" s="100">
        <f t="shared" si="213"/>
        <v>0</v>
      </c>
      <c r="E575" s="100">
        <f t="shared" si="213"/>
        <v>0</v>
      </c>
      <c r="F575" s="100">
        <f t="shared" si="213"/>
        <v>1</v>
      </c>
      <c r="G575" s="100">
        <f t="shared" si="213"/>
        <v>0</v>
      </c>
      <c r="H575" s="101">
        <f t="shared" si="213"/>
        <v>0</v>
      </c>
      <c r="I575" s="102">
        <f>SUM(B575:H575)</f>
        <v>1</v>
      </c>
      <c r="J575" s="2"/>
      <c r="K575" s="27" t="s">
        <v>100</v>
      </c>
      <c r="L575" s="76" t="str">
        <f t="shared" ref="L575:R575" si="214">IF($S574=0,"-",L574/$S574)</f>
        <v>-</v>
      </c>
      <c r="M575" s="76" t="str">
        <f t="shared" si="214"/>
        <v>-</v>
      </c>
      <c r="N575" s="76" t="str">
        <f t="shared" si="214"/>
        <v>-</v>
      </c>
      <c r="O575" s="76" t="str">
        <f t="shared" si="214"/>
        <v>-</v>
      </c>
      <c r="P575" s="76" t="str">
        <f t="shared" si="214"/>
        <v>-</v>
      </c>
      <c r="Q575" s="76" t="str">
        <f t="shared" si="214"/>
        <v>-</v>
      </c>
      <c r="R575" s="77" t="str">
        <f t="shared" si="214"/>
        <v>-</v>
      </c>
      <c r="S575" s="78">
        <f>SUM(L575:R575)</f>
        <v>0</v>
      </c>
    </row>
    <row r="576" spans="1:19" ht="15" thickBot="1">
      <c r="A576" s="218"/>
      <c r="B576" s="218"/>
      <c r="C576" s="218"/>
      <c r="D576" s="218"/>
      <c r="E576" s="218"/>
      <c r="F576" s="218"/>
      <c r="G576" s="218"/>
      <c r="H576" s="218"/>
      <c r="I576" s="218"/>
      <c r="K576" s="218"/>
      <c r="L576" s="218"/>
      <c r="M576" s="218"/>
      <c r="N576" s="218"/>
      <c r="O576" s="218"/>
      <c r="P576" s="218"/>
      <c r="Q576" s="218"/>
      <c r="R576" s="218"/>
      <c r="S576" s="218"/>
    </row>
    <row r="577" spans="1:19" ht="28.5">
      <c r="A577" s="306" t="s">
        <v>46</v>
      </c>
      <c r="B577" s="135" t="s">
        <v>0</v>
      </c>
      <c r="C577" s="135" t="s">
        <v>1</v>
      </c>
      <c r="D577" s="135" t="s">
        <v>2</v>
      </c>
      <c r="E577" s="135" t="s">
        <v>3</v>
      </c>
      <c r="F577" s="135" t="s">
        <v>27</v>
      </c>
      <c r="G577" s="135" t="s">
        <v>4</v>
      </c>
      <c r="H577" s="135" t="s">
        <v>5</v>
      </c>
      <c r="I577" s="136" t="s">
        <v>6</v>
      </c>
      <c r="K577" s="308" t="s">
        <v>46</v>
      </c>
      <c r="L577" s="137" t="s">
        <v>0</v>
      </c>
      <c r="M577" s="137" t="s">
        <v>1</v>
      </c>
      <c r="N577" s="137" t="s">
        <v>2</v>
      </c>
      <c r="O577" s="137" t="s">
        <v>3</v>
      </c>
      <c r="P577" s="137" t="s">
        <v>27</v>
      </c>
      <c r="Q577" s="137" t="s">
        <v>4</v>
      </c>
      <c r="R577" s="137" t="s">
        <v>5</v>
      </c>
      <c r="S577" s="138" t="s">
        <v>6</v>
      </c>
    </row>
    <row r="578" spans="1:19" ht="15">
      <c r="A578" s="307" t="s">
        <v>46</v>
      </c>
      <c r="B578" s="294" t="s">
        <v>109</v>
      </c>
      <c r="C578" s="295"/>
      <c r="D578" s="295"/>
      <c r="E578" s="295"/>
      <c r="F578" s="295"/>
      <c r="G578" s="295"/>
      <c r="H578" s="295"/>
      <c r="I578" s="296"/>
      <c r="K578" s="309" t="s">
        <v>46</v>
      </c>
      <c r="L578" s="297" t="s">
        <v>109</v>
      </c>
      <c r="M578" s="298"/>
      <c r="N578" s="298"/>
      <c r="O578" s="298"/>
      <c r="P578" s="298"/>
      <c r="Q578" s="298"/>
      <c r="R578" s="298"/>
      <c r="S578" s="299"/>
    </row>
    <row r="579" spans="1:19" ht="15">
      <c r="A579" s="141" t="s">
        <v>7</v>
      </c>
      <c r="B579" s="142">
        <v>0</v>
      </c>
      <c r="C579" s="142">
        <v>0</v>
      </c>
      <c r="D579" s="142">
        <v>0</v>
      </c>
      <c r="E579" s="142">
        <v>0</v>
      </c>
      <c r="F579" s="303"/>
      <c r="G579" s="142">
        <v>0</v>
      </c>
      <c r="H579" s="143">
        <v>0</v>
      </c>
      <c r="I579" s="144">
        <f>SUM(B579:H579)</f>
        <v>0</v>
      </c>
      <c r="J579" s="139"/>
      <c r="K579" s="193" t="s">
        <v>7</v>
      </c>
      <c r="L579" s="142">
        <v>0</v>
      </c>
      <c r="M579" s="142">
        <v>0</v>
      </c>
      <c r="N579" s="142">
        <v>0</v>
      </c>
      <c r="O579" s="142">
        <v>0</v>
      </c>
      <c r="P579" s="142">
        <v>5.1075830356998074E-3</v>
      </c>
      <c r="Q579" s="142">
        <v>0</v>
      </c>
      <c r="R579" s="194">
        <v>0</v>
      </c>
      <c r="S579" s="195">
        <f>SUM(L579:R579)</f>
        <v>5.1075830356998074E-3</v>
      </c>
    </row>
    <row r="580" spans="1:19" ht="15">
      <c r="A580" s="149" t="s">
        <v>8</v>
      </c>
      <c r="B580" s="150">
        <v>0</v>
      </c>
      <c r="C580" s="150">
        <v>0</v>
      </c>
      <c r="D580" s="150">
        <v>0</v>
      </c>
      <c r="E580" s="150">
        <v>0</v>
      </c>
      <c r="F580" s="304"/>
      <c r="G580" s="150">
        <v>0</v>
      </c>
      <c r="H580" s="151">
        <v>0</v>
      </c>
      <c r="I580" s="152">
        <f t="shared" ref="I580:I599" si="215">SUM(B580:H580)</f>
        <v>0</v>
      </c>
      <c r="J580" s="139"/>
      <c r="K580" s="153" t="s">
        <v>8</v>
      </c>
      <c r="L580" s="154">
        <v>0</v>
      </c>
      <c r="M580" s="154">
        <v>0</v>
      </c>
      <c r="N580" s="154">
        <v>0</v>
      </c>
      <c r="O580" s="154">
        <v>0</v>
      </c>
      <c r="P580" s="154">
        <v>0</v>
      </c>
      <c r="Q580" s="154">
        <v>0</v>
      </c>
      <c r="R580" s="155">
        <v>0</v>
      </c>
      <c r="S580" s="156">
        <f t="shared" ref="S580:S599" si="216">SUM(L580:R580)</f>
        <v>0</v>
      </c>
    </row>
    <row r="581" spans="1:19" ht="15">
      <c r="A581" s="157" t="s">
        <v>10</v>
      </c>
      <c r="B581" s="146">
        <v>0</v>
      </c>
      <c r="C581" s="146">
        <v>0</v>
      </c>
      <c r="D581" s="146">
        <v>0</v>
      </c>
      <c r="E581" s="146">
        <v>0</v>
      </c>
      <c r="F581" s="304"/>
      <c r="G581" s="146">
        <v>0</v>
      </c>
      <c r="H581" s="158">
        <v>0</v>
      </c>
      <c r="I581" s="144">
        <f t="shared" si="215"/>
        <v>0</v>
      </c>
      <c r="J581" s="139"/>
      <c r="K581" s="159" t="s">
        <v>10</v>
      </c>
      <c r="L581" s="146">
        <v>0</v>
      </c>
      <c r="M581" s="146">
        <v>0</v>
      </c>
      <c r="N581" s="146">
        <v>0</v>
      </c>
      <c r="O581" s="146">
        <v>0</v>
      </c>
      <c r="P581" s="146">
        <v>0</v>
      </c>
      <c r="Q581" s="146">
        <v>0</v>
      </c>
      <c r="R581" s="147">
        <v>0</v>
      </c>
      <c r="S581" s="148">
        <f t="shared" si="216"/>
        <v>0</v>
      </c>
    </row>
    <row r="582" spans="1:19" ht="15">
      <c r="A582" s="149" t="s">
        <v>53</v>
      </c>
      <c r="B582" s="150">
        <v>0</v>
      </c>
      <c r="C582" s="150">
        <v>0</v>
      </c>
      <c r="D582" s="150">
        <v>0</v>
      </c>
      <c r="E582" s="150">
        <v>0</v>
      </c>
      <c r="F582" s="304"/>
      <c r="G582" s="150">
        <v>0</v>
      </c>
      <c r="H582" s="151">
        <v>0</v>
      </c>
      <c r="I582" s="152">
        <f t="shared" si="215"/>
        <v>0</v>
      </c>
      <c r="J582" s="139"/>
      <c r="K582" s="153" t="s">
        <v>53</v>
      </c>
      <c r="L582" s="154">
        <v>0</v>
      </c>
      <c r="M582" s="154">
        <v>0</v>
      </c>
      <c r="N582" s="154">
        <v>0</v>
      </c>
      <c r="O582" s="154">
        <v>0</v>
      </c>
      <c r="P582" s="154">
        <v>0</v>
      </c>
      <c r="Q582" s="154">
        <v>0</v>
      </c>
      <c r="R582" s="155">
        <v>0</v>
      </c>
      <c r="S582" s="156">
        <f t="shared" si="216"/>
        <v>0</v>
      </c>
    </row>
    <row r="583" spans="1:19" ht="15">
      <c r="A583" s="157" t="s">
        <v>16</v>
      </c>
      <c r="B583" s="146">
        <v>17.537193309918642</v>
      </c>
      <c r="C583" s="146">
        <v>2.1241890148258338</v>
      </c>
      <c r="D583" s="146">
        <v>0.45802171445561707</v>
      </c>
      <c r="E583" s="146">
        <v>1.0215184768362295</v>
      </c>
      <c r="F583" s="304"/>
      <c r="G583" s="146">
        <v>0</v>
      </c>
      <c r="H583" s="158">
        <v>0</v>
      </c>
      <c r="I583" s="144">
        <f t="shared" si="215"/>
        <v>21.140922516036326</v>
      </c>
      <c r="J583" s="139"/>
      <c r="K583" s="159" t="s">
        <v>16</v>
      </c>
      <c r="L583" s="146">
        <v>17.537193309918642</v>
      </c>
      <c r="M583" s="146">
        <v>2.1241890148258338</v>
      </c>
      <c r="N583" s="146">
        <v>0.45802171445561707</v>
      </c>
      <c r="O583" s="146">
        <v>1.0215184768362295</v>
      </c>
      <c r="P583" s="146">
        <v>0</v>
      </c>
      <c r="Q583" s="146">
        <v>0</v>
      </c>
      <c r="R583" s="147">
        <v>0</v>
      </c>
      <c r="S583" s="148">
        <f t="shared" si="216"/>
        <v>21.140922516036326</v>
      </c>
    </row>
    <row r="584" spans="1:19" ht="15">
      <c r="A584" s="149" t="s">
        <v>15</v>
      </c>
      <c r="B584" s="150">
        <v>195.78790951219597</v>
      </c>
      <c r="C584" s="150">
        <v>2.9712469504989558</v>
      </c>
      <c r="D584" s="150">
        <v>3.5131951074209105</v>
      </c>
      <c r="E584" s="150">
        <v>0</v>
      </c>
      <c r="F584" s="304"/>
      <c r="G584" s="150">
        <v>0</v>
      </c>
      <c r="H584" s="151">
        <v>0</v>
      </c>
      <c r="I584" s="152">
        <f t="shared" si="215"/>
        <v>202.27235157011583</v>
      </c>
      <c r="J584" s="139"/>
      <c r="K584" s="153" t="s">
        <v>15</v>
      </c>
      <c r="L584" s="154">
        <v>195.78790951219597</v>
      </c>
      <c r="M584" s="154">
        <v>2.9712469504989558</v>
      </c>
      <c r="N584" s="154">
        <v>3.5131951074209105</v>
      </c>
      <c r="O584" s="154">
        <v>0</v>
      </c>
      <c r="P584" s="154">
        <v>0</v>
      </c>
      <c r="Q584" s="154">
        <v>0</v>
      </c>
      <c r="R584" s="155">
        <v>0</v>
      </c>
      <c r="S584" s="156">
        <f t="shared" si="216"/>
        <v>202.27235157011583</v>
      </c>
    </row>
    <row r="585" spans="1:19" ht="15">
      <c r="A585" s="157" t="s">
        <v>55</v>
      </c>
      <c r="B585" s="146">
        <v>0</v>
      </c>
      <c r="C585" s="146">
        <v>0</v>
      </c>
      <c r="D585" s="146">
        <v>0.11305160368677741</v>
      </c>
      <c r="E585" s="146">
        <v>52.7368383221689</v>
      </c>
      <c r="F585" s="304"/>
      <c r="G585" s="146">
        <v>0</v>
      </c>
      <c r="H585" s="158">
        <v>0</v>
      </c>
      <c r="I585" s="144">
        <f t="shared" si="215"/>
        <v>52.849889925855678</v>
      </c>
      <c r="J585" s="139"/>
      <c r="K585" s="159" t="s">
        <v>55</v>
      </c>
      <c r="L585" s="146">
        <v>0</v>
      </c>
      <c r="M585" s="146">
        <v>0</v>
      </c>
      <c r="N585" s="146">
        <v>0.11305160368677741</v>
      </c>
      <c r="O585" s="146">
        <v>52.7368383221689</v>
      </c>
      <c r="P585" s="146">
        <v>704.95129245080341</v>
      </c>
      <c r="Q585" s="146">
        <v>0</v>
      </c>
      <c r="R585" s="147">
        <v>0</v>
      </c>
      <c r="S585" s="148">
        <f t="shared" si="216"/>
        <v>757.80118237665909</v>
      </c>
    </row>
    <row r="586" spans="1:19" ht="15">
      <c r="A586" s="149" t="s">
        <v>12</v>
      </c>
      <c r="B586" s="150">
        <v>0</v>
      </c>
      <c r="C586" s="150">
        <v>0</v>
      </c>
      <c r="D586" s="150">
        <v>0.1649688331753722</v>
      </c>
      <c r="E586" s="150">
        <v>4.8232777509118261</v>
      </c>
      <c r="F586" s="304"/>
      <c r="G586" s="150">
        <v>0</v>
      </c>
      <c r="H586" s="151">
        <v>0</v>
      </c>
      <c r="I586" s="152">
        <f t="shared" si="215"/>
        <v>4.9882465840871983</v>
      </c>
      <c r="J586" s="139"/>
      <c r="K586" s="153" t="s">
        <v>12</v>
      </c>
      <c r="L586" s="154">
        <v>0</v>
      </c>
      <c r="M586" s="154">
        <v>0</v>
      </c>
      <c r="N586" s="154">
        <v>0.1649688331753722</v>
      </c>
      <c r="O586" s="154">
        <v>4.8232777509118261</v>
      </c>
      <c r="P586" s="154">
        <v>5.5141680404311062</v>
      </c>
      <c r="Q586" s="154">
        <v>0</v>
      </c>
      <c r="R586" s="155">
        <v>0</v>
      </c>
      <c r="S586" s="156">
        <f t="shared" si="216"/>
        <v>10.502414624518305</v>
      </c>
    </row>
    <row r="587" spans="1:19" ht="15">
      <c r="A587" s="157" t="s">
        <v>56</v>
      </c>
      <c r="B587" s="146">
        <v>0</v>
      </c>
      <c r="C587" s="146">
        <v>0</v>
      </c>
      <c r="D587" s="146">
        <v>0</v>
      </c>
      <c r="E587" s="146">
        <v>0</v>
      </c>
      <c r="F587" s="304"/>
      <c r="G587" s="146">
        <v>0</v>
      </c>
      <c r="H587" s="158">
        <v>0</v>
      </c>
      <c r="I587" s="144">
        <f t="shared" si="215"/>
        <v>0</v>
      </c>
      <c r="J587" s="139"/>
      <c r="K587" s="159" t="s">
        <v>56</v>
      </c>
      <c r="L587" s="146">
        <v>0</v>
      </c>
      <c r="M587" s="146">
        <v>0</v>
      </c>
      <c r="N587" s="146">
        <v>0</v>
      </c>
      <c r="O587" s="146">
        <v>0</v>
      </c>
      <c r="P587" s="146">
        <v>35.857559237395868</v>
      </c>
      <c r="Q587" s="146">
        <v>0</v>
      </c>
      <c r="R587" s="147">
        <v>0</v>
      </c>
      <c r="S587" s="148">
        <f t="shared" si="216"/>
        <v>35.857559237395868</v>
      </c>
    </row>
    <row r="588" spans="1:19" ht="15">
      <c r="A588" s="149" t="s">
        <v>17</v>
      </c>
      <c r="B588" s="150">
        <v>3.904605527363187</v>
      </c>
      <c r="C588" s="150">
        <v>2.1156303450215248E-2</v>
      </c>
      <c r="D588" s="150">
        <v>0.49555851608424983</v>
      </c>
      <c r="E588" s="150">
        <v>6.7553209478706563E-2</v>
      </c>
      <c r="F588" s="304"/>
      <c r="G588" s="150">
        <v>0</v>
      </c>
      <c r="H588" s="151">
        <v>0</v>
      </c>
      <c r="I588" s="152">
        <f t="shared" si="215"/>
        <v>4.4888735563763582</v>
      </c>
      <c r="J588" s="139"/>
      <c r="K588" s="153" t="s">
        <v>17</v>
      </c>
      <c r="L588" s="154">
        <v>3.904605527363187</v>
      </c>
      <c r="M588" s="154">
        <v>2.1156303450215248E-2</v>
      </c>
      <c r="N588" s="154">
        <v>0.49555851608424983</v>
      </c>
      <c r="O588" s="154">
        <v>6.7553209478706563E-2</v>
      </c>
      <c r="P588" s="154">
        <v>0</v>
      </c>
      <c r="Q588" s="154">
        <v>0</v>
      </c>
      <c r="R588" s="155">
        <v>0</v>
      </c>
      <c r="S588" s="156">
        <f t="shared" si="216"/>
        <v>4.4888735563763582</v>
      </c>
    </row>
    <row r="589" spans="1:19" ht="15">
      <c r="A589" s="157" t="s">
        <v>141</v>
      </c>
      <c r="B589" s="146">
        <v>986.47431388257121</v>
      </c>
      <c r="C589" s="146">
        <v>155.45531421884601</v>
      </c>
      <c r="D589" s="146">
        <v>30.318636052652174</v>
      </c>
      <c r="E589" s="146">
        <v>23.873483039122171</v>
      </c>
      <c r="F589" s="304"/>
      <c r="G589" s="146">
        <v>0</v>
      </c>
      <c r="H589" s="158">
        <v>0</v>
      </c>
      <c r="I589" s="144">
        <f t="shared" si="215"/>
        <v>1196.1217471931916</v>
      </c>
      <c r="J589" s="139"/>
      <c r="K589" s="159" t="s">
        <v>141</v>
      </c>
      <c r="L589" s="146">
        <v>986.47431388257121</v>
      </c>
      <c r="M589" s="146">
        <v>155.45531421884601</v>
      </c>
      <c r="N589" s="146">
        <v>30.318636052652174</v>
      </c>
      <c r="O589" s="146">
        <v>23.873483039122171</v>
      </c>
      <c r="P589" s="146">
        <v>0</v>
      </c>
      <c r="Q589" s="146">
        <v>0</v>
      </c>
      <c r="R589" s="147">
        <v>0</v>
      </c>
      <c r="S589" s="148">
        <f t="shared" si="216"/>
        <v>1196.1217471931916</v>
      </c>
    </row>
    <row r="590" spans="1:19" ht="15">
      <c r="A590" s="149" t="s">
        <v>25</v>
      </c>
      <c r="B590" s="150">
        <v>396.79897340792837</v>
      </c>
      <c r="C590" s="150">
        <v>0</v>
      </c>
      <c r="D590" s="150">
        <v>875.15187091052155</v>
      </c>
      <c r="E590" s="150">
        <v>192.85145376011843</v>
      </c>
      <c r="F590" s="304"/>
      <c r="G590" s="150">
        <v>599.57819969841682</v>
      </c>
      <c r="H590" s="151">
        <v>0.1560900202550824</v>
      </c>
      <c r="I590" s="152">
        <f t="shared" si="215"/>
        <v>2064.5365877972404</v>
      </c>
      <c r="J590" s="139"/>
      <c r="K590" s="153" t="s">
        <v>25</v>
      </c>
      <c r="L590" s="154">
        <v>396.79897340792837</v>
      </c>
      <c r="M590" s="154">
        <v>0</v>
      </c>
      <c r="N590" s="154">
        <v>875.15187091052155</v>
      </c>
      <c r="O590" s="154">
        <v>192.85145376011843</v>
      </c>
      <c r="P590" s="154">
        <v>450.27316024810887</v>
      </c>
      <c r="Q590" s="154">
        <v>599.57819969841682</v>
      </c>
      <c r="R590" s="155">
        <v>0.1560900202550824</v>
      </c>
      <c r="S590" s="156">
        <f t="shared" si="216"/>
        <v>2514.8097480453494</v>
      </c>
    </row>
    <row r="591" spans="1:19" ht="15">
      <c r="A591" s="157" t="s">
        <v>24</v>
      </c>
      <c r="B591" s="146">
        <v>291.9204832649599</v>
      </c>
      <c r="C591" s="146">
        <v>1.8507237694631928</v>
      </c>
      <c r="D591" s="146">
        <v>0</v>
      </c>
      <c r="E591" s="146">
        <v>0</v>
      </c>
      <c r="F591" s="304"/>
      <c r="G591" s="146">
        <v>0</v>
      </c>
      <c r="H591" s="158">
        <v>0</v>
      </c>
      <c r="I591" s="144">
        <f t="shared" si="215"/>
        <v>293.77120703442307</v>
      </c>
      <c r="J591" s="139"/>
      <c r="K591" s="159" t="s">
        <v>24</v>
      </c>
      <c r="L591" s="146">
        <v>291.9204832649599</v>
      </c>
      <c r="M591" s="146">
        <v>1.8507237694631928</v>
      </c>
      <c r="N591" s="146">
        <v>0</v>
      </c>
      <c r="O591" s="146">
        <v>0</v>
      </c>
      <c r="P591" s="146">
        <v>0</v>
      </c>
      <c r="Q591" s="146">
        <v>0</v>
      </c>
      <c r="R591" s="147">
        <v>0</v>
      </c>
      <c r="S591" s="148">
        <f t="shared" si="216"/>
        <v>293.77120703442307</v>
      </c>
    </row>
    <row r="592" spans="1:19" ht="15">
      <c r="A592" s="149" t="s">
        <v>57</v>
      </c>
      <c r="B592" s="150">
        <v>2.0608042149817418</v>
      </c>
      <c r="C592" s="150">
        <v>0</v>
      </c>
      <c r="D592" s="150">
        <v>0.36635030316461564</v>
      </c>
      <c r="E592" s="150">
        <v>0</v>
      </c>
      <c r="F592" s="304"/>
      <c r="G592" s="150">
        <v>0</v>
      </c>
      <c r="H592" s="151">
        <v>0</v>
      </c>
      <c r="I592" s="152">
        <f t="shared" si="215"/>
        <v>2.4271545181463576</v>
      </c>
      <c r="J592" s="139"/>
      <c r="K592" s="153" t="s">
        <v>57</v>
      </c>
      <c r="L592" s="154">
        <v>2.0608042149817418</v>
      </c>
      <c r="M592" s="154">
        <v>0</v>
      </c>
      <c r="N592" s="154">
        <v>0.36635030316461564</v>
      </c>
      <c r="O592" s="154">
        <v>0</v>
      </c>
      <c r="P592" s="154">
        <v>0</v>
      </c>
      <c r="Q592" s="154">
        <v>0</v>
      </c>
      <c r="R592" s="155">
        <v>0</v>
      </c>
      <c r="S592" s="156">
        <f t="shared" si="216"/>
        <v>2.4271545181463576</v>
      </c>
    </row>
    <row r="593" spans="1:85" ht="15">
      <c r="A593" s="157" t="s">
        <v>22</v>
      </c>
      <c r="B593" s="146">
        <v>137.29121284156594</v>
      </c>
      <c r="C593" s="146">
        <v>0</v>
      </c>
      <c r="D593" s="146">
        <v>8.4680146705129058</v>
      </c>
      <c r="E593" s="146">
        <v>0</v>
      </c>
      <c r="F593" s="304"/>
      <c r="G593" s="146">
        <v>0</v>
      </c>
      <c r="H593" s="158">
        <v>0</v>
      </c>
      <c r="I593" s="144">
        <f t="shared" si="215"/>
        <v>145.75922751207884</v>
      </c>
      <c r="J593" s="139"/>
      <c r="K593" s="159" t="s">
        <v>22</v>
      </c>
      <c r="L593" s="146">
        <v>137.29121284156594</v>
      </c>
      <c r="M593" s="146">
        <v>0</v>
      </c>
      <c r="N593" s="146">
        <v>8.4680146705129058</v>
      </c>
      <c r="O593" s="146">
        <v>0</v>
      </c>
      <c r="P593" s="146">
        <v>46.609414552505946</v>
      </c>
      <c r="Q593" s="146">
        <v>0</v>
      </c>
      <c r="R593" s="147">
        <v>0</v>
      </c>
      <c r="S593" s="148">
        <f t="shared" si="216"/>
        <v>192.36864206458478</v>
      </c>
    </row>
    <row r="594" spans="1:85" ht="15">
      <c r="A594" s="149" t="s">
        <v>21</v>
      </c>
      <c r="B594" s="150">
        <v>0</v>
      </c>
      <c r="C594" s="150">
        <v>0</v>
      </c>
      <c r="D594" s="150">
        <v>0</v>
      </c>
      <c r="E594" s="150">
        <v>0</v>
      </c>
      <c r="F594" s="304"/>
      <c r="G594" s="150">
        <v>0</v>
      </c>
      <c r="H594" s="151">
        <v>0</v>
      </c>
      <c r="I594" s="152">
        <f t="shared" si="215"/>
        <v>0</v>
      </c>
      <c r="J594" s="139"/>
      <c r="K594" s="153" t="s">
        <v>21</v>
      </c>
      <c r="L594" s="154">
        <v>0</v>
      </c>
      <c r="M594" s="154">
        <v>0</v>
      </c>
      <c r="N594" s="154">
        <v>0</v>
      </c>
      <c r="O594" s="154">
        <v>0</v>
      </c>
      <c r="P594" s="154">
        <v>0</v>
      </c>
      <c r="Q594" s="154">
        <v>0</v>
      </c>
      <c r="R594" s="155">
        <v>0</v>
      </c>
      <c r="S594" s="156">
        <f t="shared" si="216"/>
        <v>0</v>
      </c>
    </row>
    <row r="595" spans="1:85" ht="15">
      <c r="A595" s="160" t="s">
        <v>61</v>
      </c>
      <c r="B595" s="146">
        <v>627.88087453178105</v>
      </c>
      <c r="C595" s="146">
        <v>0</v>
      </c>
      <c r="D595" s="146">
        <v>0</v>
      </c>
      <c r="E595" s="146">
        <v>0</v>
      </c>
      <c r="F595" s="304"/>
      <c r="G595" s="146">
        <v>0</v>
      </c>
      <c r="H595" s="158">
        <v>0</v>
      </c>
      <c r="I595" s="144">
        <f t="shared" si="215"/>
        <v>627.88087453178105</v>
      </c>
      <c r="J595" s="139"/>
      <c r="K595" s="161" t="s">
        <v>61</v>
      </c>
      <c r="L595" s="146">
        <v>627.88087453178105</v>
      </c>
      <c r="M595" s="146">
        <v>0</v>
      </c>
      <c r="N595" s="146">
        <v>0</v>
      </c>
      <c r="O595" s="146">
        <v>0</v>
      </c>
      <c r="P595" s="146">
        <v>0</v>
      </c>
      <c r="Q595" s="146">
        <v>0</v>
      </c>
      <c r="R595" s="147">
        <v>0</v>
      </c>
      <c r="S595" s="148">
        <f t="shared" si="216"/>
        <v>627.88087453178105</v>
      </c>
    </row>
    <row r="596" spans="1:85">
      <c r="A596" s="162" t="s">
        <v>23</v>
      </c>
      <c r="B596" s="163">
        <v>627.88087453178105</v>
      </c>
      <c r="C596" s="163">
        <v>0</v>
      </c>
      <c r="D596" s="163">
        <v>0</v>
      </c>
      <c r="E596" s="163">
        <v>0</v>
      </c>
      <c r="F596" s="304"/>
      <c r="G596" s="163">
        <v>0</v>
      </c>
      <c r="H596" s="164">
        <v>0</v>
      </c>
      <c r="I596" s="165">
        <f t="shared" si="215"/>
        <v>627.88087453178105</v>
      </c>
      <c r="J596" s="139"/>
      <c r="K596" s="166" t="s">
        <v>23</v>
      </c>
      <c r="L596" s="167">
        <v>627.88087453178105</v>
      </c>
      <c r="M596" s="167">
        <v>0</v>
      </c>
      <c r="N596" s="167">
        <v>0</v>
      </c>
      <c r="O596" s="167">
        <v>0</v>
      </c>
      <c r="P596" s="167">
        <v>0</v>
      </c>
      <c r="Q596" s="167">
        <v>0</v>
      </c>
      <c r="R596" s="168">
        <v>0</v>
      </c>
      <c r="S596" s="169">
        <f t="shared" si="216"/>
        <v>627.88087453178105</v>
      </c>
    </row>
    <row r="597" spans="1:85">
      <c r="A597" s="170" t="s">
        <v>19</v>
      </c>
      <c r="B597" s="171">
        <v>0</v>
      </c>
      <c r="C597" s="171">
        <v>0</v>
      </c>
      <c r="D597" s="171">
        <v>0</v>
      </c>
      <c r="E597" s="171">
        <v>0</v>
      </c>
      <c r="F597" s="304"/>
      <c r="G597" s="171">
        <v>0</v>
      </c>
      <c r="H597" s="172">
        <v>0</v>
      </c>
      <c r="I597" s="173">
        <f t="shared" si="215"/>
        <v>0</v>
      </c>
      <c r="J597" s="139"/>
      <c r="K597" s="174" t="s">
        <v>19</v>
      </c>
      <c r="L597" s="171">
        <v>0</v>
      </c>
      <c r="M597" s="171">
        <v>0</v>
      </c>
      <c r="N597" s="171">
        <v>0</v>
      </c>
      <c r="O597" s="171">
        <v>0</v>
      </c>
      <c r="P597" s="171">
        <v>0</v>
      </c>
      <c r="Q597" s="171">
        <v>0</v>
      </c>
      <c r="R597" s="175">
        <v>0</v>
      </c>
      <c r="S597" s="176">
        <f t="shared" si="216"/>
        <v>0</v>
      </c>
    </row>
    <row r="598" spans="1:85">
      <c r="A598" s="162" t="s">
        <v>20</v>
      </c>
      <c r="B598" s="163">
        <v>0</v>
      </c>
      <c r="C598" s="163">
        <v>0</v>
      </c>
      <c r="D598" s="163">
        <v>0</v>
      </c>
      <c r="E598" s="163">
        <v>0</v>
      </c>
      <c r="F598" s="304"/>
      <c r="G598" s="163">
        <v>0</v>
      </c>
      <c r="H598" s="164">
        <v>0</v>
      </c>
      <c r="I598" s="165">
        <f t="shared" si="215"/>
        <v>0</v>
      </c>
      <c r="J598" s="139"/>
      <c r="K598" s="166" t="s">
        <v>20</v>
      </c>
      <c r="L598" s="167">
        <v>0</v>
      </c>
      <c r="M598" s="167">
        <v>0</v>
      </c>
      <c r="N598" s="167">
        <v>0</v>
      </c>
      <c r="O598" s="167">
        <v>0</v>
      </c>
      <c r="P598" s="167">
        <v>0</v>
      </c>
      <c r="Q598" s="167">
        <v>0</v>
      </c>
      <c r="R598" s="168">
        <v>0</v>
      </c>
      <c r="S598" s="169">
        <f t="shared" si="216"/>
        <v>0</v>
      </c>
    </row>
    <row r="599" spans="1:85" ht="15" thickBot="1">
      <c r="A599" s="177" t="s">
        <v>11</v>
      </c>
      <c r="B599" s="178">
        <v>0</v>
      </c>
      <c r="C599" s="178">
        <v>0</v>
      </c>
      <c r="D599" s="178">
        <v>0</v>
      </c>
      <c r="E599" s="178">
        <v>0</v>
      </c>
      <c r="F599" s="305"/>
      <c r="G599" s="178">
        <v>0</v>
      </c>
      <c r="H599" s="179">
        <v>0</v>
      </c>
      <c r="I599" s="180">
        <f t="shared" si="215"/>
        <v>0</v>
      </c>
      <c r="J599" s="139"/>
      <c r="K599" s="181" t="s">
        <v>11</v>
      </c>
      <c r="L599" s="178">
        <v>0</v>
      </c>
      <c r="M599" s="178">
        <v>0</v>
      </c>
      <c r="N599" s="178">
        <v>0</v>
      </c>
      <c r="O599" s="178">
        <v>0</v>
      </c>
      <c r="P599" s="178">
        <v>0</v>
      </c>
      <c r="Q599" s="178">
        <v>0</v>
      </c>
      <c r="R599" s="182">
        <v>0</v>
      </c>
      <c r="S599" s="183">
        <f t="shared" si="216"/>
        <v>0</v>
      </c>
    </row>
    <row r="600" spans="1:85" ht="15">
      <c r="A600" s="184" t="s">
        <v>26</v>
      </c>
      <c r="B600" s="185">
        <f>SUM(B579:B595)</f>
        <v>2659.656370493266</v>
      </c>
      <c r="C600" s="185">
        <f t="shared" ref="C600:I600" si="217">SUM(C579:C595)</f>
        <v>162.42263025708422</v>
      </c>
      <c r="D600" s="185">
        <f t="shared" si="217"/>
        <v>919.04966771167426</v>
      </c>
      <c r="E600" s="185">
        <f t="shared" si="217"/>
        <v>275.37412455863625</v>
      </c>
      <c r="F600" s="185">
        <f t="shared" si="217"/>
        <v>0</v>
      </c>
      <c r="G600" s="185">
        <f t="shared" si="217"/>
        <v>599.57819969841682</v>
      </c>
      <c r="H600" s="187">
        <f t="shared" si="217"/>
        <v>0.1560900202550824</v>
      </c>
      <c r="I600" s="144">
        <f t="shared" si="217"/>
        <v>4616.2370827393333</v>
      </c>
      <c r="J600" s="139"/>
      <c r="K600" s="186" t="s">
        <v>26</v>
      </c>
      <c r="L600" s="185">
        <f>SUM(L579:L595)</f>
        <v>2659.656370493266</v>
      </c>
      <c r="M600" s="185">
        <f t="shared" ref="M600:S600" si="218">SUM(M579:M595)</f>
        <v>162.42263025708422</v>
      </c>
      <c r="N600" s="185">
        <f t="shared" si="218"/>
        <v>919.04966771167426</v>
      </c>
      <c r="O600" s="185">
        <f t="shared" si="218"/>
        <v>275.37412455863625</v>
      </c>
      <c r="P600" s="185">
        <f t="shared" si="218"/>
        <v>1243.2107021122808</v>
      </c>
      <c r="Q600" s="185">
        <f t="shared" si="218"/>
        <v>599.57819969841682</v>
      </c>
      <c r="R600" s="187">
        <f t="shared" si="218"/>
        <v>0.1560900202550824</v>
      </c>
      <c r="S600" s="188">
        <f t="shared" si="218"/>
        <v>5859.4477848516135</v>
      </c>
    </row>
    <row r="601" spans="1:85" s="2" customFormat="1" ht="15" thickBot="1">
      <c r="A601" s="17" t="s">
        <v>100</v>
      </c>
      <c r="B601" s="100">
        <f>IF($I600=0,"-",B600/$I600)</f>
        <v>0.57615246418734467</v>
      </c>
      <c r="C601" s="100">
        <f t="shared" ref="C601:H601" si="219">IF($I600=0,"-",C600/$I600)</f>
        <v>3.5185071162051447E-2</v>
      </c>
      <c r="D601" s="100">
        <f t="shared" si="219"/>
        <v>0.19909065570919476</v>
      </c>
      <c r="E601" s="100">
        <f t="shared" si="219"/>
        <v>5.9653375600723216E-2</v>
      </c>
      <c r="F601" s="100">
        <f t="shared" si="219"/>
        <v>0</v>
      </c>
      <c r="G601" s="100">
        <f t="shared" si="219"/>
        <v>0.12988462008164875</v>
      </c>
      <c r="H601" s="101">
        <f t="shared" si="219"/>
        <v>3.3813259037045953E-5</v>
      </c>
      <c r="I601" s="102">
        <f>SUM(B601:H601)</f>
        <v>0.99999999999999989</v>
      </c>
      <c r="K601" s="27" t="s">
        <v>100</v>
      </c>
      <c r="L601" s="76">
        <f t="shared" ref="L601:R601" si="220">IF($S600=0,"-",L600/$S600)</f>
        <v>0.45390904879624588</v>
      </c>
      <c r="M601" s="76">
        <f t="shared" si="220"/>
        <v>2.771978456348638E-2</v>
      </c>
      <c r="N601" s="76">
        <f t="shared" si="220"/>
        <v>0.1568491949169146</v>
      </c>
      <c r="O601" s="76">
        <f t="shared" si="220"/>
        <v>4.6996600135350453E-2</v>
      </c>
      <c r="P601" s="76">
        <f t="shared" si="220"/>
        <v>0.21217199090438935</v>
      </c>
      <c r="Q601" s="76">
        <f t="shared" si="220"/>
        <v>0.10232674165106512</v>
      </c>
      <c r="R601" s="77">
        <f t="shared" si="220"/>
        <v>2.6639032548190079E-5</v>
      </c>
      <c r="S601" s="78">
        <f>SUM(L601:R601)</f>
        <v>1</v>
      </c>
      <c r="BA601" s="189"/>
      <c r="BR601" s="189"/>
    </row>
    <row r="602" spans="1:85" ht="15" thickBot="1">
      <c r="A602" s="218"/>
      <c r="B602" s="218"/>
      <c r="C602" s="218"/>
      <c r="D602" s="218"/>
      <c r="E602" s="218"/>
      <c r="F602" s="218"/>
      <c r="G602" s="218"/>
      <c r="H602" s="218"/>
      <c r="I602" s="218"/>
      <c r="K602" s="218"/>
      <c r="L602" s="218"/>
      <c r="M602" s="218"/>
      <c r="N602" s="218"/>
      <c r="O602" s="218"/>
      <c r="P602" s="218"/>
      <c r="Q602" s="218"/>
      <c r="R602" s="218"/>
      <c r="S602" s="218"/>
      <c r="U602" s="225"/>
      <c r="AA602" s="226"/>
      <c r="AC602" s="226"/>
      <c r="AD602" s="226"/>
      <c r="AE602" s="226"/>
      <c r="AF602" s="226"/>
      <c r="AG602" s="226"/>
      <c r="AH602" s="226"/>
      <c r="AI602" s="227"/>
      <c r="AJ602" s="227"/>
      <c r="AK602" s="227"/>
      <c r="AL602" s="227"/>
      <c r="AM602" s="227"/>
      <c r="AN602" s="227"/>
      <c r="AO602" s="227"/>
      <c r="AP602" s="227"/>
    </row>
    <row r="603" spans="1:85" ht="28.5">
      <c r="A603" s="306" t="s">
        <v>47</v>
      </c>
      <c r="B603" s="135" t="s">
        <v>0</v>
      </c>
      <c r="C603" s="135" t="s">
        <v>1</v>
      </c>
      <c r="D603" s="135" t="s">
        <v>2</v>
      </c>
      <c r="E603" s="135" t="s">
        <v>3</v>
      </c>
      <c r="F603" s="135" t="s">
        <v>27</v>
      </c>
      <c r="G603" s="135" t="s">
        <v>4</v>
      </c>
      <c r="H603" s="135" t="s">
        <v>5</v>
      </c>
      <c r="I603" s="136" t="s">
        <v>6</v>
      </c>
      <c r="K603" s="308" t="s">
        <v>47</v>
      </c>
      <c r="L603" s="137" t="s">
        <v>0</v>
      </c>
      <c r="M603" s="137" t="s">
        <v>110</v>
      </c>
      <c r="N603" s="137" t="s">
        <v>111</v>
      </c>
      <c r="O603" s="137" t="s">
        <v>3</v>
      </c>
      <c r="P603" s="137" t="s">
        <v>27</v>
      </c>
      <c r="Q603" s="137" t="s">
        <v>4</v>
      </c>
      <c r="R603" s="137" t="s">
        <v>5</v>
      </c>
      <c r="S603" s="138" t="s">
        <v>6</v>
      </c>
      <c r="U603" s="292" t="s">
        <v>47</v>
      </c>
      <c r="V603" s="191" t="s">
        <v>74</v>
      </c>
      <c r="W603" s="191" t="s">
        <v>75</v>
      </c>
      <c r="X603" s="191" t="s">
        <v>67</v>
      </c>
      <c r="Y603" s="191" t="s">
        <v>76</v>
      </c>
      <c r="Z603" s="191" t="s">
        <v>77</v>
      </c>
      <c r="AA603" s="191" t="s">
        <v>118</v>
      </c>
      <c r="AB603" s="191" t="s">
        <v>78</v>
      </c>
      <c r="AC603" s="191" t="s">
        <v>71</v>
      </c>
      <c r="AD603" s="191" t="s">
        <v>64</v>
      </c>
      <c r="AE603" s="228" t="s">
        <v>27</v>
      </c>
      <c r="AF603" s="229" t="s">
        <v>60</v>
      </c>
      <c r="AG603" s="230"/>
      <c r="AH603" s="131"/>
      <c r="AI603" s="131"/>
      <c r="AR603" s="132"/>
      <c r="BA603" s="131"/>
      <c r="BI603" s="132"/>
      <c r="BR603" s="131"/>
      <c r="BX603" s="2"/>
      <c r="CG603" s="131"/>
    </row>
    <row r="604" spans="1:85" ht="15" customHeight="1">
      <c r="A604" s="307" t="s">
        <v>47</v>
      </c>
      <c r="B604" s="294" t="s">
        <v>109</v>
      </c>
      <c r="C604" s="295"/>
      <c r="D604" s="295"/>
      <c r="E604" s="295"/>
      <c r="F604" s="295"/>
      <c r="G604" s="295"/>
      <c r="H604" s="295"/>
      <c r="I604" s="296"/>
      <c r="K604" s="309" t="s">
        <v>47</v>
      </c>
      <c r="L604" s="297" t="s">
        <v>109</v>
      </c>
      <c r="M604" s="298"/>
      <c r="N604" s="298"/>
      <c r="O604" s="298"/>
      <c r="P604" s="298"/>
      <c r="Q604" s="298"/>
      <c r="R604" s="298"/>
      <c r="S604" s="299"/>
      <c r="U604" s="293" t="s">
        <v>47</v>
      </c>
      <c r="V604" s="300" t="s">
        <v>109</v>
      </c>
      <c r="W604" s="301"/>
      <c r="X604" s="301"/>
      <c r="Y604" s="301"/>
      <c r="Z604" s="301"/>
      <c r="AA604" s="301"/>
      <c r="AB604" s="301"/>
      <c r="AC604" s="301"/>
      <c r="AD604" s="301"/>
      <c r="AE604" s="301"/>
      <c r="AF604" s="302"/>
      <c r="AG604" s="231"/>
      <c r="AH604" s="131"/>
      <c r="AI604" s="131"/>
      <c r="AR604" s="132"/>
      <c r="BA604" s="131"/>
      <c r="BI604" s="132"/>
      <c r="BR604" s="131"/>
      <c r="BX604" s="2"/>
      <c r="CG604" s="131"/>
    </row>
    <row r="605" spans="1:85" ht="15">
      <c r="A605" s="141" t="s">
        <v>7</v>
      </c>
      <c r="B605" s="142">
        <v>2.2026697022063755</v>
      </c>
      <c r="C605" s="142">
        <v>0</v>
      </c>
      <c r="D605" s="142">
        <v>0</v>
      </c>
      <c r="E605" s="142">
        <v>0</v>
      </c>
      <c r="F605" s="303"/>
      <c r="G605" s="142">
        <v>0</v>
      </c>
      <c r="H605" s="143">
        <v>0</v>
      </c>
      <c r="I605" s="144">
        <f>SUM(B605:H605)</f>
        <v>2.2026697022063755</v>
      </c>
      <c r="J605" s="139"/>
      <c r="K605" s="193" t="s">
        <v>7</v>
      </c>
      <c r="L605" s="142">
        <v>2.2026697022063755</v>
      </c>
      <c r="M605" s="142">
        <v>0</v>
      </c>
      <c r="N605" s="142">
        <v>0</v>
      </c>
      <c r="O605" s="142">
        <v>0</v>
      </c>
      <c r="P605" s="142">
        <v>0</v>
      </c>
      <c r="Q605" s="142">
        <v>0</v>
      </c>
      <c r="R605" s="194">
        <v>0</v>
      </c>
      <c r="S605" s="195">
        <f>SUM(L605:R605)</f>
        <v>2.2026697022063755</v>
      </c>
      <c r="U605" s="29" t="s">
        <v>7</v>
      </c>
      <c r="V605" s="197">
        <v>2.2026697022063755</v>
      </c>
      <c r="W605" s="197">
        <v>0</v>
      </c>
      <c r="X605" s="197">
        <v>0</v>
      </c>
      <c r="Y605" s="197">
        <v>0</v>
      </c>
      <c r="Z605" s="197">
        <v>0</v>
      </c>
      <c r="AA605" s="197">
        <v>0</v>
      </c>
      <c r="AB605" s="197">
        <v>0</v>
      </c>
      <c r="AC605" s="197">
        <v>0</v>
      </c>
      <c r="AD605" s="199">
        <v>0</v>
      </c>
      <c r="AE605" s="232">
        <f t="shared" ref="AE605:AE610" si="221">+P605</f>
        <v>0</v>
      </c>
      <c r="AF605" s="200">
        <f t="shared" ref="AF605:AF625" si="222">SUM(V605:AE605)</f>
        <v>2.2026697022063755</v>
      </c>
      <c r="AG605" s="233" t="str">
        <f>+IF(ABS(S605-AF605)&gt;0.01,S605-AF605,"")</f>
        <v/>
      </c>
      <c r="AH605" s="131"/>
      <c r="AI605" s="131"/>
      <c r="AR605" s="132"/>
      <c r="BA605" s="131"/>
      <c r="BI605" s="132"/>
      <c r="BR605" s="131"/>
      <c r="BX605" s="2"/>
      <c r="CG605" s="131"/>
    </row>
    <row r="606" spans="1:85" ht="15">
      <c r="A606" s="149" t="s">
        <v>8</v>
      </c>
      <c r="B606" s="150">
        <v>3.1786511165437092</v>
      </c>
      <c r="C606" s="150">
        <v>0</v>
      </c>
      <c r="D606" s="150">
        <v>0.48850478469939052</v>
      </c>
      <c r="E606" s="150">
        <v>0</v>
      </c>
      <c r="F606" s="304"/>
      <c r="G606" s="150">
        <v>0</v>
      </c>
      <c r="H606" s="151">
        <v>0</v>
      </c>
      <c r="I606" s="152">
        <f t="shared" ref="I606:I625" si="223">SUM(B606:H606)</f>
        <v>3.6671559012430999</v>
      </c>
      <c r="J606" s="139"/>
      <c r="K606" s="153" t="s">
        <v>8</v>
      </c>
      <c r="L606" s="154">
        <v>3.1786511165437092</v>
      </c>
      <c r="M606" s="154">
        <v>0</v>
      </c>
      <c r="N606" s="154">
        <v>0.48850478469939052</v>
      </c>
      <c r="O606" s="154">
        <v>0</v>
      </c>
      <c r="P606" s="154">
        <v>0</v>
      </c>
      <c r="Q606" s="154">
        <v>0</v>
      </c>
      <c r="R606" s="155">
        <v>0</v>
      </c>
      <c r="S606" s="156">
        <f t="shared" ref="S606:S625" si="224">SUM(L606:R606)</f>
        <v>3.6671559012430999</v>
      </c>
      <c r="U606" s="30" t="s">
        <v>8</v>
      </c>
      <c r="V606" s="202">
        <v>3.1786511165437092</v>
      </c>
      <c r="W606" s="202">
        <v>0.44084839505412127</v>
      </c>
      <c r="X606" s="202">
        <v>4.7656389645269248E-2</v>
      </c>
      <c r="Y606" s="202">
        <v>0</v>
      </c>
      <c r="Z606" s="202">
        <v>0</v>
      </c>
      <c r="AA606" s="202">
        <v>0</v>
      </c>
      <c r="AB606" s="202">
        <v>0</v>
      </c>
      <c r="AC606" s="202">
        <v>0</v>
      </c>
      <c r="AD606" s="202">
        <v>0</v>
      </c>
      <c r="AE606" s="234">
        <f t="shared" si="221"/>
        <v>0</v>
      </c>
      <c r="AF606" s="204">
        <f t="shared" si="222"/>
        <v>3.6671559012430999</v>
      </c>
      <c r="AG606" s="233" t="str">
        <f t="shared" ref="AG606:AG626" si="225">+IF(ABS(S606-AF606)&gt;0.01,S606-AF606,"")</f>
        <v/>
      </c>
      <c r="AH606" s="131"/>
      <c r="AI606" s="131"/>
      <c r="AR606" s="132"/>
      <c r="BA606" s="131"/>
      <c r="BI606" s="132"/>
      <c r="BR606" s="131"/>
      <c r="BX606" s="2"/>
      <c r="CG606" s="131"/>
    </row>
    <row r="607" spans="1:85" ht="15">
      <c r="A607" s="157" t="s">
        <v>10</v>
      </c>
      <c r="B607" s="146">
        <v>4.1245686906493146</v>
      </c>
      <c r="C607" s="146">
        <v>0</v>
      </c>
      <c r="D607" s="146">
        <v>0.20947728905995822</v>
      </c>
      <c r="E607" s="146">
        <v>0</v>
      </c>
      <c r="F607" s="304"/>
      <c r="G607" s="146">
        <v>0</v>
      </c>
      <c r="H607" s="158">
        <v>0</v>
      </c>
      <c r="I607" s="144">
        <f t="shared" si="223"/>
        <v>4.3340459797092725</v>
      </c>
      <c r="J607" s="139"/>
      <c r="K607" s="159" t="s">
        <v>10</v>
      </c>
      <c r="L607" s="146">
        <v>4.1245686906493146</v>
      </c>
      <c r="M607" s="146">
        <v>0</v>
      </c>
      <c r="N607" s="146">
        <v>0.20947728905995822</v>
      </c>
      <c r="O607" s="146">
        <v>0</v>
      </c>
      <c r="P607" s="146">
        <v>0</v>
      </c>
      <c r="Q607" s="146">
        <v>0</v>
      </c>
      <c r="R607" s="147">
        <v>0</v>
      </c>
      <c r="S607" s="148">
        <f t="shared" si="224"/>
        <v>4.3340459797092725</v>
      </c>
      <c r="U607" s="259" t="s">
        <v>10</v>
      </c>
      <c r="V607" s="197">
        <v>4.1245686906493146</v>
      </c>
      <c r="W607" s="197">
        <v>0.17484390503507824</v>
      </c>
      <c r="X607" s="197">
        <v>3.4633384024879976E-2</v>
      </c>
      <c r="Y607" s="197">
        <v>0</v>
      </c>
      <c r="Z607" s="197">
        <v>0</v>
      </c>
      <c r="AA607" s="197">
        <v>0</v>
      </c>
      <c r="AB607" s="197">
        <v>0</v>
      </c>
      <c r="AC607" s="197">
        <v>0</v>
      </c>
      <c r="AD607" s="199">
        <v>0</v>
      </c>
      <c r="AE607" s="232">
        <f t="shared" si="221"/>
        <v>0</v>
      </c>
      <c r="AF607" s="200">
        <f t="shared" si="222"/>
        <v>4.3340459797092725</v>
      </c>
      <c r="AG607" s="233" t="str">
        <f t="shared" si="225"/>
        <v/>
      </c>
      <c r="AH607" s="131"/>
      <c r="AI607" s="131"/>
      <c r="AR607" s="132"/>
      <c r="BA607" s="131"/>
      <c r="BI607" s="132"/>
      <c r="BR607" s="131"/>
      <c r="BX607" s="2"/>
      <c r="CG607" s="131"/>
    </row>
    <row r="608" spans="1:85" ht="15">
      <c r="A608" s="149" t="s">
        <v>53</v>
      </c>
      <c r="B608" s="150">
        <v>0</v>
      </c>
      <c r="C608" s="150">
        <v>0</v>
      </c>
      <c r="D608" s="150">
        <v>0</v>
      </c>
      <c r="E608" s="150">
        <v>0</v>
      </c>
      <c r="F608" s="304"/>
      <c r="G608" s="150">
        <v>0</v>
      </c>
      <c r="H608" s="151">
        <v>0</v>
      </c>
      <c r="I608" s="152">
        <f t="shared" si="223"/>
        <v>0</v>
      </c>
      <c r="J608" s="139"/>
      <c r="K608" s="153" t="s">
        <v>53</v>
      </c>
      <c r="L608" s="154">
        <v>0</v>
      </c>
      <c r="M608" s="154">
        <v>0</v>
      </c>
      <c r="N608" s="154">
        <v>0</v>
      </c>
      <c r="O608" s="154">
        <v>0</v>
      </c>
      <c r="P608" s="154">
        <v>0</v>
      </c>
      <c r="Q608" s="154">
        <v>0</v>
      </c>
      <c r="R608" s="155">
        <v>0</v>
      </c>
      <c r="S608" s="156">
        <f t="shared" si="224"/>
        <v>0</v>
      </c>
      <c r="U608" s="30" t="s">
        <v>53</v>
      </c>
      <c r="V608" s="202">
        <v>0</v>
      </c>
      <c r="W608" s="202">
        <v>0</v>
      </c>
      <c r="X608" s="202">
        <v>0</v>
      </c>
      <c r="Y608" s="202">
        <v>0</v>
      </c>
      <c r="Z608" s="202">
        <v>0</v>
      </c>
      <c r="AA608" s="202">
        <v>0</v>
      </c>
      <c r="AB608" s="202">
        <v>0</v>
      </c>
      <c r="AC608" s="202">
        <v>0</v>
      </c>
      <c r="AD608" s="202">
        <v>0</v>
      </c>
      <c r="AE608" s="234">
        <f t="shared" si="221"/>
        <v>0</v>
      </c>
      <c r="AF608" s="204">
        <f t="shared" si="222"/>
        <v>0</v>
      </c>
      <c r="AG608" s="233" t="str">
        <f t="shared" si="225"/>
        <v/>
      </c>
      <c r="AH608" s="131"/>
      <c r="AI608" s="131"/>
      <c r="AR608" s="132"/>
      <c r="BA608" s="131"/>
      <c r="BI608" s="132"/>
      <c r="BR608" s="131"/>
      <c r="BX608" s="2"/>
      <c r="CG608" s="131"/>
    </row>
    <row r="609" spans="1:85" ht="15">
      <c r="A609" s="157" t="s">
        <v>16</v>
      </c>
      <c r="B609" s="146">
        <v>0</v>
      </c>
      <c r="C609" s="146">
        <v>0</v>
      </c>
      <c r="D609" s="146">
        <v>0</v>
      </c>
      <c r="E609" s="146">
        <v>0</v>
      </c>
      <c r="F609" s="304"/>
      <c r="G609" s="146">
        <v>0</v>
      </c>
      <c r="H609" s="158">
        <v>0</v>
      </c>
      <c r="I609" s="144">
        <f t="shared" si="223"/>
        <v>0</v>
      </c>
      <c r="J609" s="139"/>
      <c r="K609" s="159" t="s">
        <v>16</v>
      </c>
      <c r="L609" s="146">
        <v>0</v>
      </c>
      <c r="M609" s="146">
        <v>0</v>
      </c>
      <c r="N609" s="146">
        <v>0</v>
      </c>
      <c r="O609" s="146">
        <v>0</v>
      </c>
      <c r="P609" s="146">
        <v>0</v>
      </c>
      <c r="Q609" s="146">
        <v>0</v>
      </c>
      <c r="R609" s="147">
        <v>0</v>
      </c>
      <c r="S609" s="148">
        <f t="shared" si="224"/>
        <v>0</v>
      </c>
      <c r="U609" s="259" t="s">
        <v>16</v>
      </c>
      <c r="V609" s="197">
        <v>0</v>
      </c>
      <c r="W609" s="197">
        <v>0</v>
      </c>
      <c r="X609" s="197">
        <v>0</v>
      </c>
      <c r="Y609" s="197">
        <v>0</v>
      </c>
      <c r="Z609" s="197">
        <v>0</v>
      </c>
      <c r="AA609" s="197">
        <v>0</v>
      </c>
      <c r="AB609" s="197">
        <v>0</v>
      </c>
      <c r="AC609" s="197">
        <v>0</v>
      </c>
      <c r="AD609" s="199">
        <v>0</v>
      </c>
      <c r="AE609" s="232">
        <f t="shared" si="221"/>
        <v>0</v>
      </c>
      <c r="AF609" s="200">
        <f t="shared" si="222"/>
        <v>0</v>
      </c>
      <c r="AG609" s="233" t="str">
        <f t="shared" si="225"/>
        <v/>
      </c>
      <c r="AH609" s="131"/>
      <c r="AI609" s="131"/>
      <c r="AR609" s="132"/>
      <c r="BA609" s="131"/>
      <c r="BI609" s="132"/>
      <c r="BR609" s="131"/>
      <c r="BX609" s="2"/>
      <c r="CG609" s="131"/>
    </row>
    <row r="610" spans="1:85" ht="15">
      <c r="A610" s="149" t="s">
        <v>15</v>
      </c>
      <c r="B610" s="150">
        <v>2186.322117366075</v>
      </c>
      <c r="C610" s="150">
        <v>0</v>
      </c>
      <c r="D610" s="150">
        <v>191.09075388902281</v>
      </c>
      <c r="E610" s="150">
        <v>0</v>
      </c>
      <c r="F610" s="304"/>
      <c r="G610" s="150">
        <v>0</v>
      </c>
      <c r="H610" s="151">
        <v>0</v>
      </c>
      <c r="I610" s="152">
        <f t="shared" si="223"/>
        <v>2377.4128712550978</v>
      </c>
      <c r="J610" s="139"/>
      <c r="K610" s="153" t="s">
        <v>15</v>
      </c>
      <c r="L610" s="154">
        <v>2186.322117366075</v>
      </c>
      <c r="M610" s="154">
        <v>0</v>
      </c>
      <c r="N610" s="154">
        <v>191.09075388902281</v>
      </c>
      <c r="O610" s="154">
        <v>0</v>
      </c>
      <c r="P610" s="154">
        <v>0</v>
      </c>
      <c r="Q610" s="154">
        <v>0</v>
      </c>
      <c r="R610" s="155">
        <v>0</v>
      </c>
      <c r="S610" s="156">
        <f t="shared" si="224"/>
        <v>2377.4128712550978</v>
      </c>
      <c r="U610" s="30" t="s">
        <v>15</v>
      </c>
      <c r="V610" s="202">
        <v>2186.322117366075</v>
      </c>
      <c r="W610" s="202">
        <v>191.09075388902281</v>
      </c>
      <c r="X610" s="202">
        <v>0</v>
      </c>
      <c r="Y610" s="202">
        <v>0</v>
      </c>
      <c r="Z610" s="202">
        <v>0</v>
      </c>
      <c r="AA610" s="202">
        <v>0</v>
      </c>
      <c r="AB610" s="202">
        <v>0</v>
      </c>
      <c r="AC610" s="202">
        <v>0</v>
      </c>
      <c r="AD610" s="202">
        <v>0</v>
      </c>
      <c r="AE610" s="234">
        <f t="shared" si="221"/>
        <v>0</v>
      </c>
      <c r="AF610" s="204">
        <f t="shared" si="222"/>
        <v>2377.4128712550978</v>
      </c>
      <c r="AG610" s="233" t="str">
        <f t="shared" si="225"/>
        <v/>
      </c>
      <c r="AH610" s="131"/>
      <c r="AI610" s="131"/>
      <c r="AR610" s="132"/>
      <c r="BA610" s="131"/>
      <c r="BI610" s="132"/>
      <c r="BR610" s="131"/>
      <c r="BX610" s="2"/>
      <c r="CG610" s="131"/>
    </row>
    <row r="611" spans="1:85" ht="15">
      <c r="A611" s="157" t="s">
        <v>55</v>
      </c>
      <c r="B611" s="146">
        <v>0</v>
      </c>
      <c r="C611" s="146">
        <v>0</v>
      </c>
      <c r="D611" s="146">
        <v>0</v>
      </c>
      <c r="E611" s="146">
        <v>0</v>
      </c>
      <c r="F611" s="304"/>
      <c r="G611" s="146">
        <v>0</v>
      </c>
      <c r="H611" s="158">
        <v>0</v>
      </c>
      <c r="I611" s="144">
        <f t="shared" si="223"/>
        <v>0</v>
      </c>
      <c r="J611" s="139"/>
      <c r="K611" s="159" t="s">
        <v>55</v>
      </c>
      <c r="L611" s="146">
        <v>0</v>
      </c>
      <c r="M611" s="146">
        <v>0</v>
      </c>
      <c r="N611" s="146">
        <v>0</v>
      </c>
      <c r="O611" s="146">
        <v>0</v>
      </c>
      <c r="P611" s="146">
        <v>2983.7179815742793</v>
      </c>
      <c r="Q611" s="146">
        <v>0</v>
      </c>
      <c r="R611" s="147">
        <v>0</v>
      </c>
      <c r="S611" s="148">
        <f t="shared" si="224"/>
        <v>2983.7179815742793</v>
      </c>
      <c r="U611" s="260" t="s">
        <v>55</v>
      </c>
      <c r="V611" s="197">
        <v>0</v>
      </c>
      <c r="W611" s="197">
        <v>0</v>
      </c>
      <c r="X611" s="197">
        <v>0</v>
      </c>
      <c r="Y611" s="197">
        <v>0</v>
      </c>
      <c r="Z611" s="197">
        <v>0</v>
      </c>
      <c r="AA611" s="197">
        <v>0</v>
      </c>
      <c r="AB611" s="197">
        <v>0</v>
      </c>
      <c r="AC611" s="197">
        <v>0</v>
      </c>
      <c r="AD611" s="197">
        <v>0</v>
      </c>
      <c r="AE611" s="235">
        <f>+P611</f>
        <v>2983.7179815742793</v>
      </c>
      <c r="AF611" s="236">
        <f t="shared" si="222"/>
        <v>2983.7179815742793</v>
      </c>
      <c r="AG611" s="233" t="str">
        <f t="shared" si="225"/>
        <v/>
      </c>
      <c r="AH611" s="131"/>
      <c r="AI611" s="131"/>
      <c r="AR611" s="132"/>
      <c r="BA611" s="131"/>
      <c r="BI611" s="132"/>
      <c r="BR611" s="131"/>
      <c r="BX611" s="2"/>
      <c r="CG611" s="131"/>
    </row>
    <row r="612" spans="1:85" ht="15">
      <c r="A612" s="149" t="s">
        <v>12</v>
      </c>
      <c r="B612" s="150">
        <v>0</v>
      </c>
      <c r="C612" s="150">
        <v>0</v>
      </c>
      <c r="D612" s="150">
        <v>0</v>
      </c>
      <c r="E612" s="150">
        <v>0</v>
      </c>
      <c r="F612" s="304"/>
      <c r="G612" s="150">
        <v>0</v>
      </c>
      <c r="H612" s="151">
        <v>0</v>
      </c>
      <c r="I612" s="152">
        <f t="shared" si="223"/>
        <v>0</v>
      </c>
      <c r="J612" s="139"/>
      <c r="K612" s="153" t="s">
        <v>12</v>
      </c>
      <c r="L612" s="154">
        <v>0</v>
      </c>
      <c r="M612" s="154">
        <v>0</v>
      </c>
      <c r="N612" s="154">
        <v>0</v>
      </c>
      <c r="O612" s="154">
        <v>0</v>
      </c>
      <c r="P612" s="154">
        <v>1568.6728060367632</v>
      </c>
      <c r="Q612" s="154">
        <v>0</v>
      </c>
      <c r="R612" s="155">
        <v>0</v>
      </c>
      <c r="S612" s="156">
        <f t="shared" si="224"/>
        <v>1568.6728060367632</v>
      </c>
      <c r="U612" s="30" t="s">
        <v>12</v>
      </c>
      <c r="V612" s="202">
        <v>0</v>
      </c>
      <c r="W612" s="202">
        <v>0</v>
      </c>
      <c r="X612" s="202">
        <v>0</v>
      </c>
      <c r="Y612" s="202">
        <v>0</v>
      </c>
      <c r="Z612" s="202">
        <v>0</v>
      </c>
      <c r="AA612" s="202">
        <v>0</v>
      </c>
      <c r="AB612" s="202">
        <v>0</v>
      </c>
      <c r="AC612" s="202">
        <v>0</v>
      </c>
      <c r="AD612" s="202">
        <v>0</v>
      </c>
      <c r="AE612" s="234">
        <f t="shared" ref="AE612:AE625" si="226">+P612</f>
        <v>1568.6728060367632</v>
      </c>
      <c r="AF612" s="204">
        <f t="shared" si="222"/>
        <v>1568.6728060367632</v>
      </c>
      <c r="AG612" s="233" t="str">
        <f t="shared" si="225"/>
        <v/>
      </c>
      <c r="AH612" s="131"/>
      <c r="AI612" s="131"/>
      <c r="AR612" s="132"/>
      <c r="BA612" s="131"/>
      <c r="BI612" s="132"/>
      <c r="BR612" s="131"/>
      <c r="BX612" s="2"/>
      <c r="CG612" s="131"/>
    </row>
    <row r="613" spans="1:85" ht="15">
      <c r="A613" s="157" t="s">
        <v>56</v>
      </c>
      <c r="B613" s="146">
        <v>0</v>
      </c>
      <c r="C613" s="146">
        <v>0</v>
      </c>
      <c r="D613" s="146">
        <v>0</v>
      </c>
      <c r="E613" s="146">
        <v>0</v>
      </c>
      <c r="F613" s="304"/>
      <c r="G613" s="146">
        <v>0</v>
      </c>
      <c r="H613" s="158">
        <v>0</v>
      </c>
      <c r="I613" s="144">
        <f t="shared" si="223"/>
        <v>0</v>
      </c>
      <c r="J613" s="139"/>
      <c r="K613" s="159" t="s">
        <v>56</v>
      </c>
      <c r="L613" s="146">
        <v>0</v>
      </c>
      <c r="M613" s="146">
        <v>0</v>
      </c>
      <c r="N613" s="146">
        <v>0</v>
      </c>
      <c r="O613" s="146">
        <v>0</v>
      </c>
      <c r="P613" s="146">
        <v>0</v>
      </c>
      <c r="Q613" s="146">
        <v>0</v>
      </c>
      <c r="R613" s="147">
        <v>0</v>
      </c>
      <c r="S613" s="148">
        <f t="shared" si="224"/>
        <v>0</v>
      </c>
      <c r="U613" s="261" t="s">
        <v>56</v>
      </c>
      <c r="V613" s="197">
        <v>0</v>
      </c>
      <c r="W613" s="197">
        <v>0</v>
      </c>
      <c r="X613" s="197">
        <v>0</v>
      </c>
      <c r="Y613" s="197">
        <v>0</v>
      </c>
      <c r="Z613" s="197">
        <v>0</v>
      </c>
      <c r="AA613" s="197">
        <v>0</v>
      </c>
      <c r="AB613" s="197">
        <v>0</v>
      </c>
      <c r="AC613" s="197">
        <v>0</v>
      </c>
      <c r="AD613" s="197">
        <v>0</v>
      </c>
      <c r="AE613" s="235">
        <f t="shared" si="226"/>
        <v>0</v>
      </c>
      <c r="AF613" s="236">
        <f t="shared" si="222"/>
        <v>0</v>
      </c>
      <c r="AG613" s="233" t="str">
        <f t="shared" si="225"/>
        <v/>
      </c>
      <c r="AH613" s="131"/>
      <c r="AI613" s="131"/>
      <c r="AR613" s="132"/>
      <c r="BA613" s="131"/>
      <c r="BI613" s="132"/>
      <c r="BR613" s="131"/>
      <c r="BX613" s="2"/>
      <c r="CG613" s="131"/>
    </row>
    <row r="614" spans="1:85" ht="15">
      <c r="A614" s="149" t="s">
        <v>17</v>
      </c>
      <c r="B614" s="150">
        <v>20.513342052408891</v>
      </c>
      <c r="C614" s="150">
        <v>0</v>
      </c>
      <c r="D614" s="150">
        <v>4.572893141420483</v>
      </c>
      <c r="E614" s="150">
        <v>0</v>
      </c>
      <c r="F614" s="304"/>
      <c r="G614" s="150">
        <v>0</v>
      </c>
      <c r="H614" s="151">
        <v>0</v>
      </c>
      <c r="I614" s="152">
        <f t="shared" si="223"/>
        <v>25.086235193829374</v>
      </c>
      <c r="J614" s="139"/>
      <c r="K614" s="153" t="s">
        <v>17</v>
      </c>
      <c r="L614" s="154">
        <v>20.513342052408891</v>
      </c>
      <c r="M614" s="154">
        <v>0</v>
      </c>
      <c r="N614" s="154">
        <v>4.572893141420483</v>
      </c>
      <c r="O614" s="154">
        <v>0</v>
      </c>
      <c r="P614" s="154">
        <v>0</v>
      </c>
      <c r="Q614" s="154">
        <v>0</v>
      </c>
      <c r="R614" s="155">
        <v>0</v>
      </c>
      <c r="S614" s="156">
        <f t="shared" si="224"/>
        <v>25.086235193829374</v>
      </c>
      <c r="U614" s="30" t="s">
        <v>17</v>
      </c>
      <c r="V614" s="202">
        <v>20.513342052408891</v>
      </c>
      <c r="W614" s="202">
        <v>4.4860403369728461</v>
      </c>
      <c r="X614" s="202">
        <v>8.6852804447636794E-2</v>
      </c>
      <c r="Y614" s="202">
        <v>0</v>
      </c>
      <c r="Z614" s="202">
        <v>0</v>
      </c>
      <c r="AA614" s="202">
        <v>0</v>
      </c>
      <c r="AB614" s="202">
        <v>0</v>
      </c>
      <c r="AC614" s="202">
        <v>0</v>
      </c>
      <c r="AD614" s="202">
        <v>0</v>
      </c>
      <c r="AE614" s="234">
        <f t="shared" si="226"/>
        <v>0</v>
      </c>
      <c r="AF614" s="204">
        <f t="shared" si="222"/>
        <v>25.086235193829374</v>
      </c>
      <c r="AG614" s="233" t="str">
        <f t="shared" si="225"/>
        <v/>
      </c>
      <c r="AH614" s="131"/>
      <c r="AI614" s="131"/>
      <c r="AR614" s="132"/>
      <c r="BA614" s="131"/>
      <c r="BI614" s="132"/>
      <c r="BR614" s="131"/>
      <c r="BX614" s="2"/>
      <c r="CG614" s="131"/>
    </row>
    <row r="615" spans="1:85" ht="15">
      <c r="A615" s="157" t="s">
        <v>141</v>
      </c>
      <c r="B615" s="146">
        <v>2200.7973414086259</v>
      </c>
      <c r="C615" s="146">
        <v>0</v>
      </c>
      <c r="D615" s="146">
        <v>277.35657215137434</v>
      </c>
      <c r="E615" s="146">
        <v>0</v>
      </c>
      <c r="F615" s="304"/>
      <c r="G615" s="146">
        <v>0</v>
      </c>
      <c r="H615" s="158">
        <v>0</v>
      </c>
      <c r="I615" s="144">
        <f t="shared" si="223"/>
        <v>2478.1539135600001</v>
      </c>
      <c r="J615" s="139"/>
      <c r="K615" s="159" t="s">
        <v>141</v>
      </c>
      <c r="L615" s="146">
        <v>2200.7973414086259</v>
      </c>
      <c r="M615" s="146">
        <v>0</v>
      </c>
      <c r="N615" s="146">
        <v>277.35657215137434</v>
      </c>
      <c r="O615" s="146">
        <v>0</v>
      </c>
      <c r="P615" s="146">
        <v>0</v>
      </c>
      <c r="Q615" s="146">
        <v>0</v>
      </c>
      <c r="R615" s="147">
        <v>0</v>
      </c>
      <c r="S615" s="148">
        <f t="shared" si="224"/>
        <v>2478.1539135600001</v>
      </c>
      <c r="U615" s="31" t="s">
        <v>141</v>
      </c>
      <c r="V615" s="197">
        <v>2200.7973414086259</v>
      </c>
      <c r="W615" s="197">
        <v>273.52334945690842</v>
      </c>
      <c r="X615" s="197">
        <v>3.8332226944659364</v>
      </c>
      <c r="Y615" s="197">
        <v>0</v>
      </c>
      <c r="Z615" s="197">
        <v>0</v>
      </c>
      <c r="AA615" s="197">
        <v>0</v>
      </c>
      <c r="AB615" s="197">
        <v>0</v>
      </c>
      <c r="AC615" s="197">
        <v>0</v>
      </c>
      <c r="AD615" s="197">
        <v>0</v>
      </c>
      <c r="AE615" s="235">
        <f t="shared" si="226"/>
        <v>0</v>
      </c>
      <c r="AF615" s="236">
        <f t="shared" si="222"/>
        <v>2478.1539135600001</v>
      </c>
      <c r="AG615" s="233" t="str">
        <f t="shared" si="225"/>
        <v/>
      </c>
      <c r="AH615" s="131"/>
      <c r="AI615" s="131"/>
      <c r="AR615" s="132"/>
      <c r="BA615" s="131"/>
      <c r="BI615" s="132"/>
      <c r="BR615" s="131"/>
      <c r="BX615" s="2"/>
      <c r="CG615" s="131"/>
    </row>
    <row r="616" spans="1:85" ht="15">
      <c r="A616" s="149" t="s">
        <v>25</v>
      </c>
      <c r="B616" s="150">
        <v>673.67529342434148</v>
      </c>
      <c r="C616" s="150">
        <v>0</v>
      </c>
      <c r="D616" s="150">
        <v>885.26045093345283</v>
      </c>
      <c r="E616" s="150">
        <v>1066.3369219146603</v>
      </c>
      <c r="F616" s="304"/>
      <c r="G616" s="150">
        <v>448.43204943925502</v>
      </c>
      <c r="H616" s="151">
        <v>0</v>
      </c>
      <c r="I616" s="152">
        <f t="shared" si="223"/>
        <v>3073.7047157117095</v>
      </c>
      <c r="J616" s="139"/>
      <c r="K616" s="153" t="s">
        <v>25</v>
      </c>
      <c r="L616" s="154">
        <v>673.67529342434148</v>
      </c>
      <c r="M616" s="154">
        <v>0</v>
      </c>
      <c r="N616" s="154">
        <v>885.26045093345283</v>
      </c>
      <c r="O616" s="154">
        <v>1066.3369219146603</v>
      </c>
      <c r="P616" s="154">
        <v>0</v>
      </c>
      <c r="Q616" s="154">
        <v>448.43204943925502</v>
      </c>
      <c r="R616" s="155">
        <v>0</v>
      </c>
      <c r="S616" s="156">
        <f t="shared" si="224"/>
        <v>3073.7047157117095</v>
      </c>
      <c r="U616" s="30" t="s">
        <v>25</v>
      </c>
      <c r="V616" s="202">
        <v>673.67529342434148</v>
      </c>
      <c r="W616" s="202">
        <v>600.52183478240499</v>
      </c>
      <c r="X616" s="202">
        <v>284.73861615104784</v>
      </c>
      <c r="Y616" s="202">
        <v>307.00970871582086</v>
      </c>
      <c r="Z616" s="202">
        <v>347.17340292781972</v>
      </c>
      <c r="AA616" s="202">
        <v>94.331577163057474</v>
      </c>
      <c r="AB616" s="202">
        <v>260.59676968875038</v>
      </c>
      <c r="AC616" s="202">
        <v>187.83527975050461</v>
      </c>
      <c r="AD616" s="202">
        <v>317.82223310796218</v>
      </c>
      <c r="AE616" s="234">
        <f t="shared" si="226"/>
        <v>0</v>
      </c>
      <c r="AF616" s="204">
        <f t="shared" si="222"/>
        <v>3073.7047157117095</v>
      </c>
      <c r="AG616" s="233" t="str">
        <f t="shared" si="225"/>
        <v/>
      </c>
      <c r="AH616" s="131"/>
      <c r="AI616" s="131"/>
      <c r="AR616" s="132"/>
      <c r="BA616" s="131"/>
      <c r="BI616" s="132"/>
      <c r="BR616" s="131"/>
      <c r="BX616" s="2"/>
      <c r="CG616" s="131"/>
    </row>
    <row r="617" spans="1:85" ht="15">
      <c r="A617" s="157" t="s">
        <v>24</v>
      </c>
      <c r="B617" s="146">
        <v>543.70328768911827</v>
      </c>
      <c r="C617" s="146">
        <v>0</v>
      </c>
      <c r="D617" s="146">
        <v>77.803016608085841</v>
      </c>
      <c r="E617" s="146">
        <v>0</v>
      </c>
      <c r="F617" s="304"/>
      <c r="G617" s="146">
        <v>0</v>
      </c>
      <c r="H617" s="158">
        <v>0</v>
      </c>
      <c r="I617" s="144">
        <f t="shared" si="223"/>
        <v>621.50630429720411</v>
      </c>
      <c r="J617" s="139"/>
      <c r="K617" s="159" t="s">
        <v>24</v>
      </c>
      <c r="L617" s="146">
        <v>543.70328768911827</v>
      </c>
      <c r="M617" s="146">
        <v>0</v>
      </c>
      <c r="N617" s="146">
        <v>77.803016608085841</v>
      </c>
      <c r="O617" s="146">
        <v>0</v>
      </c>
      <c r="P617" s="146">
        <v>0</v>
      </c>
      <c r="Q617" s="146">
        <v>0</v>
      </c>
      <c r="R617" s="147">
        <v>0</v>
      </c>
      <c r="S617" s="148">
        <f t="shared" si="224"/>
        <v>621.50630429720411</v>
      </c>
      <c r="U617" s="261" t="s">
        <v>24</v>
      </c>
      <c r="V617" s="197">
        <v>543.70328768911827</v>
      </c>
      <c r="W617" s="197">
        <v>77.803016608085841</v>
      </c>
      <c r="X617" s="197">
        <v>0</v>
      </c>
      <c r="Y617" s="197">
        <v>0</v>
      </c>
      <c r="Z617" s="197">
        <v>0</v>
      </c>
      <c r="AA617" s="197">
        <v>0</v>
      </c>
      <c r="AB617" s="197">
        <v>0</v>
      </c>
      <c r="AC617" s="197">
        <v>0</v>
      </c>
      <c r="AD617" s="197">
        <v>0</v>
      </c>
      <c r="AE617" s="235">
        <f t="shared" si="226"/>
        <v>0</v>
      </c>
      <c r="AF617" s="236">
        <f t="shared" si="222"/>
        <v>621.50630429720411</v>
      </c>
      <c r="AG617" s="233" t="str">
        <f t="shared" si="225"/>
        <v/>
      </c>
      <c r="AH617" s="131"/>
      <c r="AI617" s="131"/>
      <c r="AR617" s="132"/>
      <c r="BA617" s="131"/>
      <c r="BI617" s="132"/>
      <c r="BR617" s="131"/>
      <c r="BX617" s="2"/>
      <c r="CG617" s="131"/>
    </row>
    <row r="618" spans="1:85" ht="15">
      <c r="A618" s="149" t="s">
        <v>57</v>
      </c>
      <c r="B618" s="150">
        <v>2555.1980404372284</v>
      </c>
      <c r="C618" s="150">
        <v>0</v>
      </c>
      <c r="D618" s="150">
        <v>178.91039458355112</v>
      </c>
      <c r="E618" s="150">
        <v>0</v>
      </c>
      <c r="F618" s="304"/>
      <c r="G618" s="150">
        <v>0</v>
      </c>
      <c r="H618" s="151">
        <v>0</v>
      </c>
      <c r="I618" s="152">
        <f t="shared" si="223"/>
        <v>2734.1084350207793</v>
      </c>
      <c r="J618" s="139"/>
      <c r="K618" s="153" t="s">
        <v>57</v>
      </c>
      <c r="L618" s="154">
        <v>2555.1980404372284</v>
      </c>
      <c r="M618" s="154">
        <v>0</v>
      </c>
      <c r="N618" s="154">
        <v>178.91039458355112</v>
      </c>
      <c r="O618" s="154">
        <v>0</v>
      </c>
      <c r="P618" s="154">
        <v>0</v>
      </c>
      <c r="Q618" s="154">
        <v>0</v>
      </c>
      <c r="R618" s="155">
        <v>0</v>
      </c>
      <c r="S618" s="156">
        <f t="shared" si="224"/>
        <v>2734.1084350207793</v>
      </c>
      <c r="U618" s="30" t="s">
        <v>57</v>
      </c>
      <c r="V618" s="202">
        <v>2555.1980404372284</v>
      </c>
      <c r="W618" s="202">
        <v>171.47575589802969</v>
      </c>
      <c r="X618" s="202">
        <v>7.4346386855214455</v>
      </c>
      <c r="Y618" s="202">
        <v>0</v>
      </c>
      <c r="Z618" s="202">
        <v>0</v>
      </c>
      <c r="AA618" s="202">
        <v>0</v>
      </c>
      <c r="AB618" s="202">
        <v>0</v>
      </c>
      <c r="AC618" s="202">
        <v>0</v>
      </c>
      <c r="AD618" s="202">
        <v>0</v>
      </c>
      <c r="AE618" s="234">
        <f t="shared" si="226"/>
        <v>0</v>
      </c>
      <c r="AF618" s="204">
        <f t="shared" si="222"/>
        <v>2734.1084350207793</v>
      </c>
      <c r="AG618" s="233" t="str">
        <f t="shared" si="225"/>
        <v/>
      </c>
      <c r="AH618" s="131"/>
      <c r="AI618" s="131"/>
      <c r="AR618" s="132"/>
      <c r="BA618" s="131"/>
      <c r="BI618" s="132"/>
      <c r="BR618" s="131"/>
      <c r="BX618" s="2"/>
      <c r="CG618" s="131"/>
    </row>
    <row r="619" spans="1:85" ht="15">
      <c r="A619" s="157" t="s">
        <v>22</v>
      </c>
      <c r="B619" s="146">
        <v>210.20109104794534</v>
      </c>
      <c r="C619" s="146">
        <v>0</v>
      </c>
      <c r="D619" s="146">
        <v>68.667316295111732</v>
      </c>
      <c r="E619" s="146">
        <v>0</v>
      </c>
      <c r="F619" s="304"/>
      <c r="G619" s="146">
        <v>0</v>
      </c>
      <c r="H619" s="158">
        <v>0</v>
      </c>
      <c r="I619" s="144">
        <f t="shared" si="223"/>
        <v>278.86840734305707</v>
      </c>
      <c r="J619" s="139"/>
      <c r="K619" s="159" t="s">
        <v>22</v>
      </c>
      <c r="L619" s="146">
        <v>210.20109104794534</v>
      </c>
      <c r="M619" s="146">
        <v>0</v>
      </c>
      <c r="N619" s="146">
        <v>68.667316295111732</v>
      </c>
      <c r="O619" s="146">
        <v>0</v>
      </c>
      <c r="P619" s="146">
        <v>256.61502259829564</v>
      </c>
      <c r="Q619" s="146">
        <v>0</v>
      </c>
      <c r="R619" s="147">
        <v>0</v>
      </c>
      <c r="S619" s="148">
        <f t="shared" si="224"/>
        <v>535.48342994135271</v>
      </c>
      <c r="U619" s="261" t="s">
        <v>22</v>
      </c>
      <c r="V619" s="197">
        <v>210.20109104794534</v>
      </c>
      <c r="W619" s="197">
        <v>68.2486305397763</v>
      </c>
      <c r="X619" s="197">
        <v>0.41868575533543212</v>
      </c>
      <c r="Y619" s="197">
        <v>0</v>
      </c>
      <c r="Z619" s="197">
        <v>0</v>
      </c>
      <c r="AA619" s="197">
        <v>0</v>
      </c>
      <c r="AB619" s="197">
        <v>0</v>
      </c>
      <c r="AC619" s="197">
        <v>0</v>
      </c>
      <c r="AD619" s="197">
        <v>0</v>
      </c>
      <c r="AE619" s="235">
        <f t="shared" si="226"/>
        <v>256.61502259829564</v>
      </c>
      <c r="AF619" s="236">
        <f t="shared" si="222"/>
        <v>535.48342994135271</v>
      </c>
      <c r="AG619" s="233" t="str">
        <f t="shared" si="225"/>
        <v/>
      </c>
      <c r="AH619" s="131"/>
      <c r="AI619" s="131"/>
      <c r="AR619" s="132"/>
      <c r="BA619" s="131"/>
      <c r="BI619" s="132"/>
      <c r="BR619" s="131"/>
      <c r="BX619" s="2"/>
      <c r="CG619" s="131"/>
    </row>
    <row r="620" spans="1:85" ht="15">
      <c r="A620" s="149" t="s">
        <v>21</v>
      </c>
      <c r="B620" s="150">
        <v>0</v>
      </c>
      <c r="C620" s="150">
        <v>0</v>
      </c>
      <c r="D620" s="150">
        <v>0</v>
      </c>
      <c r="E620" s="150">
        <v>0</v>
      </c>
      <c r="F620" s="304"/>
      <c r="G620" s="150">
        <v>0</v>
      </c>
      <c r="H620" s="151">
        <v>0</v>
      </c>
      <c r="I620" s="152">
        <f t="shared" si="223"/>
        <v>0</v>
      </c>
      <c r="J620" s="139"/>
      <c r="K620" s="153" t="s">
        <v>21</v>
      </c>
      <c r="L620" s="154">
        <v>0</v>
      </c>
      <c r="M620" s="154">
        <v>0</v>
      </c>
      <c r="N620" s="154">
        <v>0</v>
      </c>
      <c r="O620" s="154">
        <v>0</v>
      </c>
      <c r="P620" s="154">
        <v>0</v>
      </c>
      <c r="Q620" s="154">
        <v>0</v>
      </c>
      <c r="R620" s="155">
        <v>0</v>
      </c>
      <c r="S620" s="156">
        <f t="shared" si="224"/>
        <v>0</v>
      </c>
      <c r="U620" s="30" t="s">
        <v>21</v>
      </c>
      <c r="V620" s="202">
        <v>0</v>
      </c>
      <c r="W620" s="202">
        <v>0</v>
      </c>
      <c r="X620" s="202">
        <v>0</v>
      </c>
      <c r="Y620" s="202">
        <v>0</v>
      </c>
      <c r="Z620" s="202">
        <v>0</v>
      </c>
      <c r="AA620" s="202">
        <v>0</v>
      </c>
      <c r="AB620" s="202">
        <v>0</v>
      </c>
      <c r="AC620" s="202">
        <v>0</v>
      </c>
      <c r="AD620" s="202">
        <v>0</v>
      </c>
      <c r="AE620" s="234">
        <f t="shared" si="226"/>
        <v>0</v>
      </c>
      <c r="AF620" s="204">
        <f t="shared" si="222"/>
        <v>0</v>
      </c>
      <c r="AG620" s="233" t="str">
        <f t="shared" si="225"/>
        <v/>
      </c>
      <c r="AH620" s="131"/>
      <c r="AI620" s="131"/>
      <c r="AR620" s="132"/>
      <c r="BA620" s="131"/>
      <c r="BI620" s="132"/>
      <c r="BR620" s="131"/>
      <c r="BX620" s="2"/>
      <c r="CG620" s="131"/>
    </row>
    <row r="621" spans="1:85" ht="15">
      <c r="A621" s="160" t="s">
        <v>61</v>
      </c>
      <c r="B621" s="146">
        <v>623.23994758426045</v>
      </c>
      <c r="C621" s="146">
        <v>0</v>
      </c>
      <c r="D621" s="146">
        <v>368.75750230873246</v>
      </c>
      <c r="E621" s="146">
        <v>0</v>
      </c>
      <c r="F621" s="304"/>
      <c r="G621" s="146">
        <v>0</v>
      </c>
      <c r="H621" s="158">
        <v>0</v>
      </c>
      <c r="I621" s="144">
        <f t="shared" si="223"/>
        <v>991.9974498929929</v>
      </c>
      <c r="J621" s="139"/>
      <c r="K621" s="161" t="s">
        <v>61</v>
      </c>
      <c r="L621" s="146">
        <v>623.23994758426045</v>
      </c>
      <c r="M621" s="146">
        <v>0</v>
      </c>
      <c r="N621" s="146">
        <v>368.75750230873246</v>
      </c>
      <c r="O621" s="146">
        <v>0</v>
      </c>
      <c r="P621" s="146">
        <v>0</v>
      </c>
      <c r="Q621" s="146">
        <v>0</v>
      </c>
      <c r="R621" s="147">
        <v>0</v>
      </c>
      <c r="S621" s="148">
        <f t="shared" si="224"/>
        <v>991.9974498929929</v>
      </c>
      <c r="U621" s="262" t="s">
        <v>61</v>
      </c>
      <c r="V621" s="197">
        <v>623.23994758426045</v>
      </c>
      <c r="W621" s="197">
        <v>368.75750230873246</v>
      </c>
      <c r="X621" s="197">
        <v>0</v>
      </c>
      <c r="Y621" s="197">
        <v>0</v>
      </c>
      <c r="Z621" s="197">
        <v>0</v>
      </c>
      <c r="AA621" s="197">
        <v>0</v>
      </c>
      <c r="AB621" s="197">
        <v>0</v>
      </c>
      <c r="AC621" s="197">
        <v>0</v>
      </c>
      <c r="AD621" s="199">
        <v>0</v>
      </c>
      <c r="AE621" s="232">
        <f t="shared" si="226"/>
        <v>0</v>
      </c>
      <c r="AF621" s="200">
        <f t="shared" si="222"/>
        <v>991.9974498929929</v>
      </c>
      <c r="AG621" s="233" t="str">
        <f t="shared" si="225"/>
        <v/>
      </c>
      <c r="AH621" s="131"/>
      <c r="AI621" s="131"/>
      <c r="AR621" s="132"/>
      <c r="BA621" s="131"/>
      <c r="BI621" s="132"/>
      <c r="BR621" s="131"/>
      <c r="BX621" s="2"/>
      <c r="CG621" s="131"/>
    </row>
    <row r="622" spans="1:85" ht="15">
      <c r="A622" s="162" t="s">
        <v>23</v>
      </c>
      <c r="B622" s="163">
        <v>623.23994758426045</v>
      </c>
      <c r="C622" s="163">
        <v>0</v>
      </c>
      <c r="D622" s="163">
        <v>368.75750230873246</v>
      </c>
      <c r="E622" s="163">
        <v>0</v>
      </c>
      <c r="F622" s="304"/>
      <c r="G622" s="163">
        <v>0</v>
      </c>
      <c r="H622" s="164">
        <v>0</v>
      </c>
      <c r="I622" s="165">
        <f t="shared" si="223"/>
        <v>991.9974498929929</v>
      </c>
      <c r="J622" s="139"/>
      <c r="K622" s="166" t="s">
        <v>23</v>
      </c>
      <c r="L622" s="167">
        <v>623.23994758426045</v>
      </c>
      <c r="M622" s="167">
        <v>0</v>
      </c>
      <c r="N622" s="167">
        <v>368.75750230873246</v>
      </c>
      <c r="O622" s="167">
        <v>0</v>
      </c>
      <c r="P622" s="167">
        <v>0</v>
      </c>
      <c r="Q622" s="167">
        <v>0</v>
      </c>
      <c r="R622" s="168">
        <v>0</v>
      </c>
      <c r="S622" s="169">
        <f t="shared" si="224"/>
        <v>991.9974498929929</v>
      </c>
      <c r="U622" s="263" t="s">
        <v>136</v>
      </c>
      <c r="V622" s="202">
        <v>623.23994758426045</v>
      </c>
      <c r="W622" s="202">
        <v>368.75750230873246</v>
      </c>
      <c r="X622" s="202">
        <v>0</v>
      </c>
      <c r="Y622" s="202">
        <v>0</v>
      </c>
      <c r="Z622" s="202">
        <v>0</v>
      </c>
      <c r="AA622" s="202">
        <v>0</v>
      </c>
      <c r="AB622" s="202">
        <v>0</v>
      </c>
      <c r="AC622" s="202">
        <v>0</v>
      </c>
      <c r="AD622" s="202">
        <v>0</v>
      </c>
      <c r="AE622" s="234">
        <f t="shared" si="226"/>
        <v>0</v>
      </c>
      <c r="AF622" s="204">
        <f t="shared" si="222"/>
        <v>991.9974498929929</v>
      </c>
      <c r="AG622" s="237" t="str">
        <f t="shared" si="225"/>
        <v/>
      </c>
      <c r="AH622" s="131"/>
      <c r="AI622" s="131"/>
      <c r="AR622" s="132"/>
      <c r="BA622" s="131"/>
      <c r="BI622" s="132"/>
      <c r="BR622" s="131"/>
      <c r="BX622" s="2"/>
      <c r="CG622" s="131"/>
    </row>
    <row r="623" spans="1:85" ht="15">
      <c r="A623" s="170" t="s">
        <v>19</v>
      </c>
      <c r="B623" s="171">
        <v>0</v>
      </c>
      <c r="C623" s="171">
        <v>0</v>
      </c>
      <c r="D623" s="171">
        <v>0</v>
      </c>
      <c r="E623" s="171">
        <v>0</v>
      </c>
      <c r="F623" s="304"/>
      <c r="G623" s="171">
        <v>0</v>
      </c>
      <c r="H623" s="172">
        <v>0</v>
      </c>
      <c r="I623" s="173">
        <f t="shared" si="223"/>
        <v>0</v>
      </c>
      <c r="J623" s="139"/>
      <c r="K623" s="174" t="s">
        <v>19</v>
      </c>
      <c r="L623" s="171">
        <v>0</v>
      </c>
      <c r="M623" s="171">
        <v>0</v>
      </c>
      <c r="N623" s="171">
        <v>0</v>
      </c>
      <c r="O623" s="171">
        <v>0</v>
      </c>
      <c r="P623" s="171">
        <v>0</v>
      </c>
      <c r="Q623" s="171">
        <v>0</v>
      </c>
      <c r="R623" s="175">
        <v>0</v>
      </c>
      <c r="S623" s="176">
        <f t="shared" si="224"/>
        <v>0</v>
      </c>
      <c r="U623" s="264" t="s">
        <v>19</v>
      </c>
      <c r="V623" s="197">
        <v>0</v>
      </c>
      <c r="W623" s="197">
        <v>0</v>
      </c>
      <c r="X623" s="197">
        <v>0</v>
      </c>
      <c r="Y623" s="197">
        <v>0</v>
      </c>
      <c r="Z623" s="197">
        <v>0</v>
      </c>
      <c r="AA623" s="197">
        <v>0</v>
      </c>
      <c r="AB623" s="197">
        <v>0</v>
      </c>
      <c r="AC623" s="197">
        <v>0</v>
      </c>
      <c r="AD623" s="197">
        <v>0</v>
      </c>
      <c r="AE623" s="235">
        <f t="shared" si="226"/>
        <v>0</v>
      </c>
      <c r="AF623" s="236">
        <f t="shared" si="222"/>
        <v>0</v>
      </c>
      <c r="AG623" s="237" t="str">
        <f t="shared" si="225"/>
        <v/>
      </c>
      <c r="AH623" s="131"/>
      <c r="AI623" s="131"/>
      <c r="AR623" s="132"/>
      <c r="BA623" s="131"/>
      <c r="BI623" s="132"/>
      <c r="BR623" s="131"/>
      <c r="BX623" s="2"/>
      <c r="CG623" s="131"/>
    </row>
    <row r="624" spans="1:85" ht="15">
      <c r="A624" s="162" t="s">
        <v>20</v>
      </c>
      <c r="B624" s="163">
        <v>0</v>
      </c>
      <c r="C624" s="163">
        <v>0</v>
      </c>
      <c r="D624" s="163">
        <v>0</v>
      </c>
      <c r="E624" s="163">
        <v>0</v>
      </c>
      <c r="F624" s="304"/>
      <c r="G624" s="163">
        <v>0</v>
      </c>
      <c r="H624" s="164">
        <v>0</v>
      </c>
      <c r="I624" s="165">
        <f t="shared" si="223"/>
        <v>0</v>
      </c>
      <c r="J624" s="139"/>
      <c r="K624" s="166" t="s">
        <v>20</v>
      </c>
      <c r="L624" s="167">
        <v>0</v>
      </c>
      <c r="M624" s="167">
        <v>0</v>
      </c>
      <c r="N624" s="167">
        <v>0</v>
      </c>
      <c r="O624" s="167">
        <v>0</v>
      </c>
      <c r="P624" s="167">
        <v>0</v>
      </c>
      <c r="Q624" s="167">
        <v>0</v>
      </c>
      <c r="R624" s="168">
        <v>0</v>
      </c>
      <c r="S624" s="169">
        <f t="shared" si="224"/>
        <v>0</v>
      </c>
      <c r="U624" s="263" t="s">
        <v>137</v>
      </c>
      <c r="V624" s="202">
        <v>0</v>
      </c>
      <c r="W624" s="202">
        <v>0</v>
      </c>
      <c r="X624" s="202">
        <v>0</v>
      </c>
      <c r="Y624" s="202">
        <v>0</v>
      </c>
      <c r="Z624" s="202">
        <v>0</v>
      </c>
      <c r="AA624" s="202">
        <v>0</v>
      </c>
      <c r="AB624" s="202">
        <v>0</v>
      </c>
      <c r="AC624" s="202">
        <v>0</v>
      </c>
      <c r="AD624" s="202">
        <v>0</v>
      </c>
      <c r="AE624" s="234">
        <f t="shared" si="226"/>
        <v>0</v>
      </c>
      <c r="AF624" s="204">
        <f t="shared" si="222"/>
        <v>0</v>
      </c>
      <c r="AG624" s="237" t="str">
        <f t="shared" si="225"/>
        <v/>
      </c>
      <c r="AH624" s="131"/>
      <c r="AI624" s="131"/>
      <c r="AR624" s="132"/>
      <c r="BA624" s="131"/>
      <c r="BI624" s="132"/>
      <c r="BR624" s="131"/>
      <c r="BX624" s="2"/>
      <c r="CG624" s="131"/>
    </row>
    <row r="625" spans="1:85" ht="15.75" thickBot="1">
      <c r="A625" s="177" t="s">
        <v>11</v>
      </c>
      <c r="B625" s="178">
        <v>0</v>
      </c>
      <c r="C625" s="178">
        <v>0</v>
      </c>
      <c r="D625" s="178">
        <v>0</v>
      </c>
      <c r="E625" s="178">
        <v>0</v>
      </c>
      <c r="F625" s="305"/>
      <c r="G625" s="178">
        <v>0</v>
      </c>
      <c r="H625" s="179">
        <v>0</v>
      </c>
      <c r="I625" s="180">
        <f t="shared" si="223"/>
        <v>0</v>
      </c>
      <c r="J625" s="139"/>
      <c r="K625" s="181" t="s">
        <v>11</v>
      </c>
      <c r="L625" s="178">
        <v>0</v>
      </c>
      <c r="M625" s="178">
        <v>0</v>
      </c>
      <c r="N625" s="178">
        <v>0</v>
      </c>
      <c r="O625" s="178">
        <v>0</v>
      </c>
      <c r="P625" s="178">
        <v>0</v>
      </c>
      <c r="Q625" s="178">
        <v>0</v>
      </c>
      <c r="R625" s="182">
        <v>0</v>
      </c>
      <c r="S625" s="183">
        <f t="shared" si="224"/>
        <v>0</v>
      </c>
      <c r="U625" s="265" t="s">
        <v>11</v>
      </c>
      <c r="V625" s="197">
        <v>0</v>
      </c>
      <c r="W625" s="197">
        <v>0</v>
      </c>
      <c r="X625" s="197">
        <v>0</v>
      </c>
      <c r="Y625" s="197">
        <v>0</v>
      </c>
      <c r="Z625" s="197">
        <v>0</v>
      </c>
      <c r="AA625" s="197">
        <v>0</v>
      </c>
      <c r="AB625" s="197">
        <v>0</v>
      </c>
      <c r="AC625" s="197">
        <v>0</v>
      </c>
      <c r="AD625" s="197">
        <v>0</v>
      </c>
      <c r="AE625" s="235">
        <f t="shared" si="226"/>
        <v>0</v>
      </c>
      <c r="AF625" s="236">
        <f t="shared" si="222"/>
        <v>0</v>
      </c>
      <c r="AG625" s="237" t="str">
        <f t="shared" si="225"/>
        <v/>
      </c>
      <c r="AH625" s="131"/>
      <c r="AI625" s="131"/>
      <c r="AR625" s="132"/>
      <c r="BA625" s="131"/>
      <c r="BI625" s="132"/>
      <c r="BR625" s="131"/>
      <c r="BX625" s="2"/>
      <c r="CG625" s="131"/>
    </row>
    <row r="626" spans="1:85" ht="15">
      <c r="A626" s="184" t="s">
        <v>26</v>
      </c>
      <c r="B626" s="185">
        <f>SUM(B605:B621)</f>
        <v>9023.1563505194044</v>
      </c>
      <c r="C626" s="185">
        <f t="shared" ref="C626:I626" si="227">SUM(C605:C621)</f>
        <v>0</v>
      </c>
      <c r="D626" s="185">
        <f t="shared" si="227"/>
        <v>2053.1168819845111</v>
      </c>
      <c r="E626" s="185">
        <f t="shared" si="227"/>
        <v>1066.3369219146603</v>
      </c>
      <c r="F626" s="185">
        <f t="shared" si="227"/>
        <v>0</v>
      </c>
      <c r="G626" s="185">
        <f t="shared" si="227"/>
        <v>448.43204943925502</v>
      </c>
      <c r="H626" s="187">
        <f t="shared" si="227"/>
        <v>0</v>
      </c>
      <c r="I626" s="144">
        <f t="shared" si="227"/>
        <v>12591.042203857829</v>
      </c>
      <c r="J626" s="139"/>
      <c r="K626" s="186" t="s">
        <v>26</v>
      </c>
      <c r="L626" s="185">
        <f>SUM(L605:L621)</f>
        <v>9023.1563505194044</v>
      </c>
      <c r="M626" s="185">
        <f t="shared" ref="M626:S626" si="228">SUM(M605:M621)</f>
        <v>0</v>
      </c>
      <c r="N626" s="185">
        <f t="shared" si="228"/>
        <v>2053.1168819845111</v>
      </c>
      <c r="O626" s="185">
        <f t="shared" si="228"/>
        <v>1066.3369219146603</v>
      </c>
      <c r="P626" s="185">
        <f t="shared" si="228"/>
        <v>4809.0058102093381</v>
      </c>
      <c r="Q626" s="185">
        <f t="shared" si="228"/>
        <v>448.43204943925502</v>
      </c>
      <c r="R626" s="187">
        <f t="shared" si="228"/>
        <v>0</v>
      </c>
      <c r="S626" s="188">
        <f t="shared" si="228"/>
        <v>17400.048014067164</v>
      </c>
      <c r="U626" s="214" t="s">
        <v>60</v>
      </c>
      <c r="V626" s="215">
        <f>SUM(V605:V621)</f>
        <v>9023.1563505194044</v>
      </c>
      <c r="W626" s="215">
        <f t="shared" ref="W626:AE626" si="229">SUM(W605:W621)</f>
        <v>1756.5225761200227</v>
      </c>
      <c r="X626" s="215">
        <f t="shared" si="229"/>
        <v>296.59430586448849</v>
      </c>
      <c r="Y626" s="215">
        <f t="shared" si="229"/>
        <v>307.00970871582086</v>
      </c>
      <c r="Z626" s="215">
        <f t="shared" si="229"/>
        <v>347.17340292781972</v>
      </c>
      <c r="AA626" s="215">
        <f t="shared" si="229"/>
        <v>94.331577163057474</v>
      </c>
      <c r="AB626" s="215">
        <f t="shared" si="229"/>
        <v>260.59676968875038</v>
      </c>
      <c r="AC626" s="215">
        <f t="shared" si="229"/>
        <v>187.83527975050461</v>
      </c>
      <c r="AD626" s="215">
        <f t="shared" si="229"/>
        <v>317.82223310796218</v>
      </c>
      <c r="AE626" s="215">
        <f t="shared" si="229"/>
        <v>4809.0058102093381</v>
      </c>
      <c r="AF626" s="238">
        <f>SUM(AF605:AF621)</f>
        <v>17400.048014067164</v>
      </c>
      <c r="AG626" s="239" t="str">
        <f t="shared" si="225"/>
        <v/>
      </c>
      <c r="AH626" s="131"/>
      <c r="AI626" s="131"/>
      <c r="AR626" s="132"/>
      <c r="BA626" s="131"/>
      <c r="BI626" s="132"/>
      <c r="BR626" s="131"/>
      <c r="BX626" s="2"/>
      <c r="CG626" s="131"/>
    </row>
    <row r="627" spans="1:85" s="2" customFormat="1" ht="15" thickBot="1">
      <c r="A627" s="17" t="s">
        <v>100</v>
      </c>
      <c r="B627" s="100">
        <f>IF($I626=0,"-",B626/$I626)</f>
        <v>0.71663300022572851</v>
      </c>
      <c r="C627" s="100">
        <f t="shared" ref="C627:H627" si="230">IF($I626=0,"-",C626/$I626)</f>
        <v>0</v>
      </c>
      <c r="D627" s="100">
        <f t="shared" si="230"/>
        <v>0.16306171075778356</v>
      </c>
      <c r="E627" s="100">
        <f t="shared" si="230"/>
        <v>8.4690123712550205E-2</v>
      </c>
      <c r="F627" s="100">
        <f t="shared" si="230"/>
        <v>0</v>
      </c>
      <c r="G627" s="100">
        <f t="shared" si="230"/>
        <v>3.5615165303937893E-2</v>
      </c>
      <c r="H627" s="101">
        <f t="shared" si="230"/>
        <v>0</v>
      </c>
      <c r="I627" s="102">
        <f>SUM(B627:H627)</f>
        <v>1.0000000000000002</v>
      </c>
      <c r="K627" s="27" t="s">
        <v>100</v>
      </c>
      <c r="L627" s="76">
        <f t="shared" ref="L627:R627" si="231">IF($S626=0,"-",L626/$S626)</f>
        <v>0.51857077309353306</v>
      </c>
      <c r="M627" s="76">
        <f t="shared" si="231"/>
        <v>0</v>
      </c>
      <c r="N627" s="76">
        <f t="shared" si="231"/>
        <v>0.11799489750399869</v>
      </c>
      <c r="O627" s="76">
        <f t="shared" si="231"/>
        <v>6.1283562036873365E-2</v>
      </c>
      <c r="P627" s="76">
        <f t="shared" si="231"/>
        <v>0.27637888161696283</v>
      </c>
      <c r="Q627" s="76">
        <f t="shared" si="231"/>
        <v>2.5771885748632282E-2</v>
      </c>
      <c r="R627" s="77">
        <f t="shared" si="231"/>
        <v>0</v>
      </c>
      <c r="S627" s="78">
        <f>SUM(L627:R627)</f>
        <v>1.0000000000000002</v>
      </c>
      <c r="U627" s="36" t="s">
        <v>100</v>
      </c>
      <c r="V627" s="103">
        <f>V626/$AF626</f>
        <v>0.51857077309353306</v>
      </c>
      <c r="W627" s="103">
        <f t="shared" ref="W627:AF627" si="232">W626/$AF626</f>
        <v>0.10094929477780477</v>
      </c>
      <c r="X627" s="103">
        <f t="shared" si="232"/>
        <v>1.7045602726193928E-2</v>
      </c>
      <c r="Y627" s="103">
        <f t="shared" si="232"/>
        <v>1.7644187445208036E-2</v>
      </c>
      <c r="Z627" s="103">
        <f t="shared" si="232"/>
        <v>1.9952439363796322E-2</v>
      </c>
      <c r="AA627" s="103">
        <f t="shared" si="232"/>
        <v>5.4213400495673686E-3</v>
      </c>
      <c r="AB627" s="103">
        <f t="shared" si="232"/>
        <v>1.4976784516805328E-2</v>
      </c>
      <c r="AC627" s="103">
        <f t="shared" si="232"/>
        <v>1.0795101231826955E-2</v>
      </c>
      <c r="AD627" s="240">
        <f t="shared" si="232"/>
        <v>1.8265595178301636E-2</v>
      </c>
      <c r="AE627" s="240">
        <f t="shared" si="232"/>
        <v>0.27637888161696283</v>
      </c>
      <c r="AF627" s="241">
        <f t="shared" si="232"/>
        <v>1</v>
      </c>
      <c r="AG627" s="123"/>
      <c r="AR627" s="189"/>
      <c r="BI627" s="189"/>
    </row>
    <row r="628" spans="1:85" ht="15" thickBot="1">
      <c r="A628" s="218"/>
      <c r="B628" s="218"/>
      <c r="C628" s="218"/>
      <c r="D628" s="218"/>
      <c r="E628" s="218"/>
      <c r="F628" s="218"/>
      <c r="G628" s="218"/>
      <c r="H628" s="218"/>
      <c r="I628" s="218"/>
      <c r="K628" s="218"/>
      <c r="L628" s="218"/>
      <c r="M628" s="218"/>
      <c r="N628" s="218"/>
      <c r="O628" s="218"/>
      <c r="P628" s="218"/>
      <c r="Q628" s="218"/>
      <c r="R628" s="218"/>
      <c r="S628" s="218"/>
      <c r="AG628" s="131"/>
      <c r="AH628" s="131"/>
      <c r="AI628" s="131"/>
      <c r="AP628" s="132"/>
      <c r="BA628" s="131"/>
      <c r="BG628" s="132"/>
      <c r="BR628" s="131"/>
      <c r="BV628" s="2"/>
      <c r="CG628" s="131"/>
    </row>
    <row r="629" spans="1:85" ht="28.5">
      <c r="A629" s="306" t="s">
        <v>48</v>
      </c>
      <c r="B629" s="135" t="s">
        <v>0</v>
      </c>
      <c r="C629" s="135" t="s">
        <v>1</v>
      </c>
      <c r="D629" s="135" t="s">
        <v>2</v>
      </c>
      <c r="E629" s="135" t="s">
        <v>3</v>
      </c>
      <c r="F629" s="135" t="s">
        <v>27</v>
      </c>
      <c r="G629" s="135" t="s">
        <v>4</v>
      </c>
      <c r="H629" s="135" t="s">
        <v>5</v>
      </c>
      <c r="I629" s="136" t="s">
        <v>6</v>
      </c>
      <c r="K629" s="308" t="s">
        <v>48</v>
      </c>
      <c r="L629" s="137" t="s">
        <v>0</v>
      </c>
      <c r="M629" s="137" t="s">
        <v>1</v>
      </c>
      <c r="N629" s="137" t="s">
        <v>2</v>
      </c>
      <c r="O629" s="137" t="s">
        <v>3</v>
      </c>
      <c r="P629" s="137" t="s">
        <v>27</v>
      </c>
      <c r="Q629" s="137" t="s">
        <v>4</v>
      </c>
      <c r="R629" s="137" t="s">
        <v>5</v>
      </c>
      <c r="S629" s="138" t="s">
        <v>6</v>
      </c>
    </row>
    <row r="630" spans="1:85" ht="15" customHeight="1">
      <c r="A630" s="307" t="s">
        <v>48</v>
      </c>
      <c r="B630" s="294" t="s">
        <v>109</v>
      </c>
      <c r="C630" s="295"/>
      <c r="D630" s="295"/>
      <c r="E630" s="295"/>
      <c r="F630" s="295"/>
      <c r="G630" s="295"/>
      <c r="H630" s="295"/>
      <c r="I630" s="296"/>
      <c r="K630" s="309" t="s">
        <v>48</v>
      </c>
      <c r="L630" s="297" t="s">
        <v>109</v>
      </c>
      <c r="M630" s="298"/>
      <c r="N630" s="298"/>
      <c r="O630" s="298"/>
      <c r="P630" s="298"/>
      <c r="Q630" s="298"/>
      <c r="R630" s="298"/>
      <c r="S630" s="299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ht="15">
      <c r="A631" s="141" t="s">
        <v>7</v>
      </c>
      <c r="B631" s="142">
        <v>1.6042763967352571E-2</v>
      </c>
      <c r="C631" s="142">
        <v>0</v>
      </c>
      <c r="D631" s="142">
        <v>0</v>
      </c>
      <c r="E631" s="142">
        <v>0</v>
      </c>
      <c r="F631" s="142">
        <v>0</v>
      </c>
      <c r="G631" s="142">
        <v>0</v>
      </c>
      <c r="H631" s="143">
        <v>0</v>
      </c>
      <c r="I631" s="144">
        <f>SUM(B631:H631)</f>
        <v>1.6042763967352571E-2</v>
      </c>
      <c r="J631" s="139"/>
      <c r="K631" s="193" t="s">
        <v>7</v>
      </c>
      <c r="L631" s="142">
        <v>1.6042763967352571E-2</v>
      </c>
      <c r="M631" s="142">
        <v>0</v>
      </c>
      <c r="N631" s="142">
        <v>0</v>
      </c>
      <c r="O631" s="142">
        <v>0</v>
      </c>
      <c r="P631" s="142">
        <v>0</v>
      </c>
      <c r="Q631" s="142">
        <v>0</v>
      </c>
      <c r="R631" s="194">
        <v>0</v>
      </c>
      <c r="S631" s="195">
        <f>SUM(L631:R631)</f>
        <v>1.6042763967352571E-2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ht="15">
      <c r="A632" s="149" t="s">
        <v>8</v>
      </c>
      <c r="B632" s="150">
        <v>0.15748907764638811</v>
      </c>
      <c r="C632" s="150">
        <v>0</v>
      </c>
      <c r="D632" s="150">
        <v>0</v>
      </c>
      <c r="E632" s="150">
        <v>0</v>
      </c>
      <c r="F632" s="150">
        <v>0</v>
      </c>
      <c r="G632" s="150">
        <v>0</v>
      </c>
      <c r="H632" s="151">
        <v>0</v>
      </c>
      <c r="I632" s="152">
        <f t="shared" ref="I632:I651" si="233">SUM(B632:H632)</f>
        <v>0.15748907764638811</v>
      </c>
      <c r="J632" s="139"/>
      <c r="K632" s="153" t="s">
        <v>8</v>
      </c>
      <c r="L632" s="154">
        <v>0.15748907764638811</v>
      </c>
      <c r="M632" s="154">
        <v>0</v>
      </c>
      <c r="N632" s="154">
        <v>0</v>
      </c>
      <c r="O632" s="154">
        <v>0</v>
      </c>
      <c r="P632" s="154">
        <v>0</v>
      </c>
      <c r="Q632" s="154">
        <v>0</v>
      </c>
      <c r="R632" s="155">
        <v>0</v>
      </c>
      <c r="S632" s="156">
        <f t="shared" ref="S632:S651" si="234">SUM(L632:R632)</f>
        <v>0.15748907764638811</v>
      </c>
    </row>
    <row r="633" spans="1:85" ht="15">
      <c r="A633" s="157" t="s">
        <v>10</v>
      </c>
      <c r="B633" s="146">
        <v>9.9800897422029952E-2</v>
      </c>
      <c r="C633" s="146">
        <v>0</v>
      </c>
      <c r="D633" s="146">
        <v>3.1970672967919966E-4</v>
      </c>
      <c r="E633" s="146">
        <v>0</v>
      </c>
      <c r="F633" s="146">
        <v>0</v>
      </c>
      <c r="G633" s="146">
        <v>0</v>
      </c>
      <c r="H633" s="158">
        <v>0</v>
      </c>
      <c r="I633" s="144">
        <f t="shared" si="233"/>
        <v>0.10012060415170915</v>
      </c>
      <c r="J633" s="139"/>
      <c r="K633" s="159" t="s">
        <v>10</v>
      </c>
      <c r="L633" s="146">
        <v>9.9800897422029952E-2</v>
      </c>
      <c r="M633" s="146">
        <v>0</v>
      </c>
      <c r="N633" s="146">
        <v>3.1970672967919966E-4</v>
      </c>
      <c r="O633" s="146">
        <v>0</v>
      </c>
      <c r="P633" s="146">
        <v>0</v>
      </c>
      <c r="Q633" s="146">
        <v>0</v>
      </c>
      <c r="R633" s="147">
        <v>0</v>
      </c>
      <c r="S633" s="148">
        <f t="shared" si="234"/>
        <v>0.10012060415170915</v>
      </c>
    </row>
    <row r="634" spans="1:85" ht="15">
      <c r="A634" s="149" t="s">
        <v>53</v>
      </c>
      <c r="B634" s="150">
        <v>0</v>
      </c>
      <c r="C634" s="150">
        <v>0</v>
      </c>
      <c r="D634" s="150">
        <v>0</v>
      </c>
      <c r="E634" s="150">
        <v>0</v>
      </c>
      <c r="F634" s="150">
        <v>0</v>
      </c>
      <c r="G634" s="150">
        <v>0</v>
      </c>
      <c r="H634" s="151">
        <v>0</v>
      </c>
      <c r="I634" s="152">
        <f t="shared" si="233"/>
        <v>0</v>
      </c>
      <c r="J634" s="139"/>
      <c r="K634" s="153" t="s">
        <v>53</v>
      </c>
      <c r="L634" s="154">
        <v>0</v>
      </c>
      <c r="M634" s="154">
        <v>0</v>
      </c>
      <c r="N634" s="154">
        <v>0</v>
      </c>
      <c r="O634" s="154">
        <v>0</v>
      </c>
      <c r="P634" s="154">
        <v>0</v>
      </c>
      <c r="Q634" s="154">
        <v>0</v>
      </c>
      <c r="R634" s="155">
        <v>0</v>
      </c>
      <c r="S634" s="156">
        <f t="shared" si="234"/>
        <v>0</v>
      </c>
    </row>
    <row r="635" spans="1:85" ht="15">
      <c r="A635" s="157" t="s">
        <v>16</v>
      </c>
      <c r="B635" s="146">
        <v>18.502005721902172</v>
      </c>
      <c r="C635" s="146">
        <v>7.9966828394601841E-2</v>
      </c>
      <c r="D635" s="146">
        <v>1.4908866222380375</v>
      </c>
      <c r="E635" s="146">
        <v>0</v>
      </c>
      <c r="F635" s="146">
        <v>0</v>
      </c>
      <c r="G635" s="146">
        <v>0</v>
      </c>
      <c r="H635" s="158">
        <v>0</v>
      </c>
      <c r="I635" s="144">
        <f t="shared" si="233"/>
        <v>20.072859172534812</v>
      </c>
      <c r="J635" s="139"/>
      <c r="K635" s="159" t="s">
        <v>16</v>
      </c>
      <c r="L635" s="146">
        <v>18.502005721902172</v>
      </c>
      <c r="M635" s="146">
        <v>7.9966828394601841E-2</v>
      </c>
      <c r="N635" s="146">
        <v>1.4908866222380375</v>
      </c>
      <c r="O635" s="146">
        <v>0</v>
      </c>
      <c r="P635" s="146">
        <v>0</v>
      </c>
      <c r="Q635" s="146">
        <v>0</v>
      </c>
      <c r="R635" s="147">
        <v>0</v>
      </c>
      <c r="S635" s="148">
        <f t="shared" si="234"/>
        <v>20.072859172534812</v>
      </c>
    </row>
    <row r="636" spans="1:85" ht="15">
      <c r="A636" s="149" t="s">
        <v>15</v>
      </c>
      <c r="B636" s="150">
        <v>2.2043381087049547</v>
      </c>
      <c r="C636" s="150">
        <v>4.9747075636657784E-2</v>
      </c>
      <c r="D636" s="150">
        <v>0</v>
      </c>
      <c r="E636" s="150">
        <v>0</v>
      </c>
      <c r="F636" s="150">
        <v>0</v>
      </c>
      <c r="G636" s="150">
        <v>0</v>
      </c>
      <c r="H636" s="151">
        <v>0</v>
      </c>
      <c r="I636" s="152">
        <f t="shared" si="233"/>
        <v>2.2540851843416125</v>
      </c>
      <c r="J636" s="139"/>
      <c r="K636" s="153" t="s">
        <v>15</v>
      </c>
      <c r="L636" s="154">
        <v>2.2043381087049547</v>
      </c>
      <c r="M636" s="154">
        <v>4.9747075636657784E-2</v>
      </c>
      <c r="N636" s="154">
        <v>0</v>
      </c>
      <c r="O636" s="154">
        <v>0</v>
      </c>
      <c r="P636" s="154">
        <v>0</v>
      </c>
      <c r="Q636" s="154">
        <v>0</v>
      </c>
      <c r="R636" s="155">
        <v>0</v>
      </c>
      <c r="S636" s="156">
        <f t="shared" si="234"/>
        <v>2.2540851843416125</v>
      </c>
    </row>
    <row r="637" spans="1:85" ht="15">
      <c r="A637" s="157" t="s">
        <v>55</v>
      </c>
      <c r="B637" s="146">
        <v>0</v>
      </c>
      <c r="C637" s="146">
        <v>9.0313007081998783E-2</v>
      </c>
      <c r="D637" s="146">
        <v>0</v>
      </c>
      <c r="E637" s="146">
        <v>4.3834014705661781</v>
      </c>
      <c r="F637" s="146">
        <v>173.11270839435571</v>
      </c>
      <c r="G637" s="146">
        <v>0</v>
      </c>
      <c r="H637" s="158">
        <v>0</v>
      </c>
      <c r="I637" s="144">
        <f t="shared" si="233"/>
        <v>177.58642287200388</v>
      </c>
      <c r="J637" s="139"/>
      <c r="K637" s="159" t="s">
        <v>55</v>
      </c>
      <c r="L637" s="146">
        <v>0</v>
      </c>
      <c r="M637" s="146">
        <v>9.0313007081998783E-2</v>
      </c>
      <c r="N637" s="146">
        <v>0</v>
      </c>
      <c r="O637" s="146">
        <v>4.3834014705661781</v>
      </c>
      <c r="P637" s="146">
        <v>173.11270839435571</v>
      </c>
      <c r="Q637" s="146">
        <v>0</v>
      </c>
      <c r="R637" s="147">
        <v>0</v>
      </c>
      <c r="S637" s="148">
        <f t="shared" si="234"/>
        <v>177.58642287200388</v>
      </c>
    </row>
    <row r="638" spans="1:85" ht="15">
      <c r="A638" s="149" t="s">
        <v>12</v>
      </c>
      <c r="B638" s="150">
        <v>0</v>
      </c>
      <c r="C638" s="150">
        <v>0</v>
      </c>
      <c r="D638" s="150">
        <v>0</v>
      </c>
      <c r="E638" s="150">
        <v>5.9114387646003435</v>
      </c>
      <c r="F638" s="150">
        <v>0</v>
      </c>
      <c r="G638" s="150">
        <v>0</v>
      </c>
      <c r="H638" s="151">
        <v>0</v>
      </c>
      <c r="I638" s="152">
        <f t="shared" si="233"/>
        <v>5.9114387646003435</v>
      </c>
      <c r="J638" s="139"/>
      <c r="K638" s="153" t="s">
        <v>12</v>
      </c>
      <c r="L638" s="154">
        <v>0</v>
      </c>
      <c r="M638" s="154">
        <v>0</v>
      </c>
      <c r="N638" s="154">
        <v>0</v>
      </c>
      <c r="O638" s="154">
        <v>5.9114387646003435</v>
      </c>
      <c r="P638" s="154">
        <v>0</v>
      </c>
      <c r="Q638" s="154">
        <v>0</v>
      </c>
      <c r="R638" s="155">
        <v>0</v>
      </c>
      <c r="S638" s="156">
        <f t="shared" si="234"/>
        <v>5.9114387646003435</v>
      </c>
    </row>
    <row r="639" spans="1:85" ht="15">
      <c r="A639" s="157" t="s">
        <v>56</v>
      </c>
      <c r="B639" s="146">
        <v>0</v>
      </c>
      <c r="C639" s="146">
        <v>0</v>
      </c>
      <c r="D639" s="146">
        <v>0</v>
      </c>
      <c r="E639" s="146">
        <v>0</v>
      </c>
      <c r="F639" s="146">
        <v>0</v>
      </c>
      <c r="G639" s="146">
        <v>0</v>
      </c>
      <c r="H639" s="158">
        <v>0</v>
      </c>
      <c r="I639" s="144">
        <f t="shared" si="233"/>
        <v>0</v>
      </c>
      <c r="J639" s="139"/>
      <c r="K639" s="159" t="s">
        <v>56</v>
      </c>
      <c r="L639" s="146">
        <v>0</v>
      </c>
      <c r="M639" s="146">
        <v>0</v>
      </c>
      <c r="N639" s="146">
        <v>0</v>
      </c>
      <c r="O639" s="146">
        <v>0</v>
      </c>
      <c r="P639" s="146">
        <v>0</v>
      </c>
      <c r="Q639" s="146">
        <v>0</v>
      </c>
      <c r="R639" s="147">
        <v>0</v>
      </c>
      <c r="S639" s="148">
        <f t="shared" si="234"/>
        <v>0</v>
      </c>
    </row>
    <row r="640" spans="1:85" ht="15">
      <c r="A640" s="149" t="s">
        <v>17</v>
      </c>
      <c r="B640" s="150">
        <v>2.4816671365554877</v>
      </c>
      <c r="C640" s="150">
        <v>0</v>
      </c>
      <c r="D640" s="150">
        <v>1.2014325860723738E-2</v>
      </c>
      <c r="E640" s="150">
        <v>7.3103727517265502E-2</v>
      </c>
      <c r="F640" s="150">
        <v>0</v>
      </c>
      <c r="G640" s="150">
        <v>0</v>
      </c>
      <c r="H640" s="151">
        <v>0</v>
      </c>
      <c r="I640" s="152">
        <f t="shared" si="233"/>
        <v>2.5667851899334773</v>
      </c>
      <c r="J640" s="139"/>
      <c r="K640" s="153" t="s">
        <v>17</v>
      </c>
      <c r="L640" s="154">
        <v>2.4816671365554877</v>
      </c>
      <c r="M640" s="154">
        <v>0</v>
      </c>
      <c r="N640" s="154">
        <v>1.2014325860723738E-2</v>
      </c>
      <c r="O640" s="154">
        <v>7.3103727517265502E-2</v>
      </c>
      <c r="P640" s="154">
        <v>0</v>
      </c>
      <c r="Q640" s="154">
        <v>0</v>
      </c>
      <c r="R640" s="155">
        <v>0</v>
      </c>
      <c r="S640" s="156">
        <f t="shared" si="234"/>
        <v>2.5667851899334773</v>
      </c>
    </row>
    <row r="641" spans="1:70" ht="15">
      <c r="A641" s="157" t="s">
        <v>141</v>
      </c>
      <c r="B641" s="146">
        <v>20.849627474874048</v>
      </c>
      <c r="C641" s="146">
        <v>0</v>
      </c>
      <c r="D641" s="146">
        <v>5.3887183437640696</v>
      </c>
      <c r="E641" s="146">
        <v>0</v>
      </c>
      <c r="F641" s="146">
        <v>0</v>
      </c>
      <c r="G641" s="146">
        <v>0</v>
      </c>
      <c r="H641" s="158">
        <v>0</v>
      </c>
      <c r="I641" s="144">
        <f t="shared" si="233"/>
        <v>26.238345818638116</v>
      </c>
      <c r="J641" s="139"/>
      <c r="K641" s="159" t="s">
        <v>141</v>
      </c>
      <c r="L641" s="146">
        <v>20.849627474874048</v>
      </c>
      <c r="M641" s="146">
        <v>0</v>
      </c>
      <c r="N641" s="146">
        <v>5.3887183437640696</v>
      </c>
      <c r="O641" s="146">
        <v>0</v>
      </c>
      <c r="P641" s="146">
        <v>0</v>
      </c>
      <c r="Q641" s="146">
        <v>0</v>
      </c>
      <c r="R641" s="147">
        <v>0</v>
      </c>
      <c r="S641" s="148">
        <f t="shared" si="234"/>
        <v>26.238345818638116</v>
      </c>
    </row>
    <row r="642" spans="1:70" ht="15">
      <c r="A642" s="149" t="s">
        <v>25</v>
      </c>
      <c r="B642" s="150">
        <v>39.642639582068561</v>
      </c>
      <c r="C642" s="150">
        <v>5.1508611931082825E-2</v>
      </c>
      <c r="D642" s="150">
        <v>0.81998029815372098</v>
      </c>
      <c r="E642" s="150">
        <v>65.873653827424491</v>
      </c>
      <c r="F642" s="150">
        <v>0</v>
      </c>
      <c r="G642" s="150">
        <v>22.213930238361378</v>
      </c>
      <c r="H642" s="151">
        <v>0.31166124523662725</v>
      </c>
      <c r="I642" s="152">
        <f t="shared" si="233"/>
        <v>128.91337380317586</v>
      </c>
      <c r="J642" s="139"/>
      <c r="K642" s="153" t="s">
        <v>25</v>
      </c>
      <c r="L642" s="154">
        <v>39.642639582068561</v>
      </c>
      <c r="M642" s="154">
        <v>5.1508611931082825E-2</v>
      </c>
      <c r="N642" s="154">
        <v>0.81998029815372098</v>
      </c>
      <c r="O642" s="154">
        <v>65.873653827424491</v>
      </c>
      <c r="P642" s="154">
        <v>0</v>
      </c>
      <c r="Q642" s="154">
        <v>22.213930238361378</v>
      </c>
      <c r="R642" s="155">
        <v>0.31166124523662725</v>
      </c>
      <c r="S642" s="156">
        <f t="shared" si="234"/>
        <v>128.91337380317586</v>
      </c>
    </row>
    <row r="643" spans="1:70" ht="15">
      <c r="A643" s="157" t="s">
        <v>24</v>
      </c>
      <c r="B643" s="146">
        <v>8.7857025661373136</v>
      </c>
      <c r="C643" s="146">
        <v>0</v>
      </c>
      <c r="D643" s="146">
        <v>0</v>
      </c>
      <c r="E643" s="146">
        <v>0</v>
      </c>
      <c r="F643" s="146">
        <v>0</v>
      </c>
      <c r="G643" s="146">
        <v>0</v>
      </c>
      <c r="H643" s="158">
        <v>0</v>
      </c>
      <c r="I643" s="144">
        <f t="shared" si="233"/>
        <v>8.7857025661373136</v>
      </c>
      <c r="J643" s="139"/>
      <c r="K643" s="159" t="s">
        <v>24</v>
      </c>
      <c r="L643" s="146">
        <v>8.7857025661373136</v>
      </c>
      <c r="M643" s="146">
        <v>0</v>
      </c>
      <c r="N643" s="146">
        <v>0</v>
      </c>
      <c r="O643" s="146">
        <v>0</v>
      </c>
      <c r="P643" s="146">
        <v>0</v>
      </c>
      <c r="Q643" s="146">
        <v>0</v>
      </c>
      <c r="R643" s="147">
        <v>0</v>
      </c>
      <c r="S643" s="148">
        <f t="shared" si="234"/>
        <v>8.7857025661373136</v>
      </c>
    </row>
    <row r="644" spans="1:70" ht="15">
      <c r="A644" s="149" t="s">
        <v>57</v>
      </c>
      <c r="B644" s="150">
        <v>106.74230046784285</v>
      </c>
      <c r="C644" s="150">
        <v>4.8350639308873982</v>
      </c>
      <c r="D644" s="150">
        <v>60.779876798169148</v>
      </c>
      <c r="E644" s="150">
        <v>0</v>
      </c>
      <c r="F644" s="150">
        <v>0</v>
      </c>
      <c r="G644" s="150">
        <v>0</v>
      </c>
      <c r="H644" s="151">
        <v>0</v>
      </c>
      <c r="I644" s="152">
        <f t="shared" si="233"/>
        <v>172.35724119689939</v>
      </c>
      <c r="J644" s="139"/>
      <c r="K644" s="153" t="s">
        <v>57</v>
      </c>
      <c r="L644" s="154">
        <v>106.74230046784285</v>
      </c>
      <c r="M644" s="154">
        <v>4.8350639308873982</v>
      </c>
      <c r="N644" s="154">
        <v>60.779876798169148</v>
      </c>
      <c r="O644" s="154">
        <v>0</v>
      </c>
      <c r="P644" s="154">
        <v>0</v>
      </c>
      <c r="Q644" s="154">
        <v>0</v>
      </c>
      <c r="R644" s="155">
        <v>0</v>
      </c>
      <c r="S644" s="156">
        <f t="shared" si="234"/>
        <v>172.35724119689939</v>
      </c>
    </row>
    <row r="645" spans="1:70" ht="15">
      <c r="A645" s="157" t="s">
        <v>22</v>
      </c>
      <c r="B645" s="146">
        <v>20.566628063510173</v>
      </c>
      <c r="C645" s="146">
        <v>0</v>
      </c>
      <c r="D645" s="146">
        <v>7.6683301764142486</v>
      </c>
      <c r="E645" s="146">
        <v>0.28942918087240305</v>
      </c>
      <c r="F645" s="146">
        <v>11.955381262514823</v>
      </c>
      <c r="G645" s="146">
        <v>0</v>
      </c>
      <c r="H645" s="158">
        <v>0</v>
      </c>
      <c r="I645" s="144">
        <f t="shared" si="233"/>
        <v>40.479768683311647</v>
      </c>
      <c r="J645" s="139"/>
      <c r="K645" s="159" t="s">
        <v>22</v>
      </c>
      <c r="L645" s="146">
        <v>20.566628063510173</v>
      </c>
      <c r="M645" s="146">
        <v>0</v>
      </c>
      <c r="N645" s="146">
        <v>7.6683301764142486</v>
      </c>
      <c r="O645" s="146">
        <v>0.28942918087240305</v>
      </c>
      <c r="P645" s="146">
        <v>11.955381262514823</v>
      </c>
      <c r="Q645" s="146">
        <v>0</v>
      </c>
      <c r="R645" s="147">
        <v>0</v>
      </c>
      <c r="S645" s="148">
        <f t="shared" si="234"/>
        <v>40.479768683311647</v>
      </c>
    </row>
    <row r="646" spans="1:70" ht="15">
      <c r="A646" s="149" t="s">
        <v>21</v>
      </c>
      <c r="B646" s="150">
        <v>0</v>
      </c>
      <c r="C646" s="150">
        <v>0</v>
      </c>
      <c r="D646" s="150">
        <v>0</v>
      </c>
      <c r="E646" s="150">
        <v>0</v>
      </c>
      <c r="F646" s="150">
        <v>0</v>
      </c>
      <c r="G646" s="150">
        <v>0</v>
      </c>
      <c r="H646" s="151">
        <v>0</v>
      </c>
      <c r="I646" s="152">
        <f t="shared" si="233"/>
        <v>0</v>
      </c>
      <c r="J646" s="139"/>
      <c r="K646" s="153" t="s">
        <v>21</v>
      </c>
      <c r="L646" s="154">
        <v>0</v>
      </c>
      <c r="M646" s="154">
        <v>0</v>
      </c>
      <c r="N646" s="154">
        <v>0</v>
      </c>
      <c r="O646" s="154">
        <v>0</v>
      </c>
      <c r="P646" s="154">
        <v>0</v>
      </c>
      <c r="Q646" s="154">
        <v>0</v>
      </c>
      <c r="R646" s="155">
        <v>0</v>
      </c>
      <c r="S646" s="156">
        <f t="shared" si="234"/>
        <v>0</v>
      </c>
    </row>
    <row r="647" spans="1:70" ht="15">
      <c r="A647" s="160" t="s">
        <v>61</v>
      </c>
      <c r="B647" s="146">
        <v>13.394731266810187</v>
      </c>
      <c r="C647" s="146">
        <v>0</v>
      </c>
      <c r="D647" s="146">
        <v>0</v>
      </c>
      <c r="E647" s="146">
        <v>0</v>
      </c>
      <c r="F647" s="146">
        <v>0</v>
      </c>
      <c r="G647" s="146">
        <v>0</v>
      </c>
      <c r="H647" s="158">
        <v>0</v>
      </c>
      <c r="I647" s="144">
        <f t="shared" si="233"/>
        <v>13.394731266810187</v>
      </c>
      <c r="J647" s="139"/>
      <c r="K647" s="161" t="s">
        <v>61</v>
      </c>
      <c r="L647" s="146">
        <v>13.394731266810187</v>
      </c>
      <c r="M647" s="146">
        <v>0</v>
      </c>
      <c r="N647" s="146">
        <v>0</v>
      </c>
      <c r="O647" s="146">
        <v>0</v>
      </c>
      <c r="P647" s="146">
        <v>0</v>
      </c>
      <c r="Q647" s="146">
        <v>0</v>
      </c>
      <c r="R647" s="147">
        <v>0</v>
      </c>
      <c r="S647" s="148">
        <f t="shared" si="234"/>
        <v>13.394731266810187</v>
      </c>
    </row>
    <row r="648" spans="1:70">
      <c r="A648" s="162" t="s">
        <v>23</v>
      </c>
      <c r="B648" s="163">
        <v>13.394731266810187</v>
      </c>
      <c r="C648" s="163">
        <v>0</v>
      </c>
      <c r="D648" s="163">
        <v>0</v>
      </c>
      <c r="E648" s="163">
        <v>0</v>
      </c>
      <c r="F648" s="163">
        <v>0</v>
      </c>
      <c r="G648" s="163">
        <v>0</v>
      </c>
      <c r="H648" s="164">
        <v>0</v>
      </c>
      <c r="I648" s="165">
        <f t="shared" si="233"/>
        <v>13.394731266810187</v>
      </c>
      <c r="J648" s="139"/>
      <c r="K648" s="166" t="s">
        <v>23</v>
      </c>
      <c r="L648" s="167">
        <v>13.394731266810187</v>
      </c>
      <c r="M648" s="167">
        <v>0</v>
      </c>
      <c r="N648" s="167">
        <v>0</v>
      </c>
      <c r="O648" s="167">
        <v>0</v>
      </c>
      <c r="P648" s="167">
        <v>0</v>
      </c>
      <c r="Q648" s="167">
        <v>0</v>
      </c>
      <c r="R648" s="168">
        <v>0</v>
      </c>
      <c r="S648" s="169">
        <f t="shared" si="234"/>
        <v>13.394731266810187</v>
      </c>
    </row>
    <row r="649" spans="1:70">
      <c r="A649" s="170" t="s">
        <v>19</v>
      </c>
      <c r="B649" s="171">
        <v>0</v>
      </c>
      <c r="C649" s="171">
        <v>0</v>
      </c>
      <c r="D649" s="171">
        <v>0</v>
      </c>
      <c r="E649" s="171">
        <v>0</v>
      </c>
      <c r="F649" s="171">
        <v>0</v>
      </c>
      <c r="G649" s="171">
        <v>0</v>
      </c>
      <c r="H649" s="172">
        <v>0</v>
      </c>
      <c r="I649" s="173">
        <f t="shared" si="233"/>
        <v>0</v>
      </c>
      <c r="J649" s="139"/>
      <c r="K649" s="174" t="s">
        <v>19</v>
      </c>
      <c r="L649" s="171">
        <v>0</v>
      </c>
      <c r="M649" s="171">
        <v>0</v>
      </c>
      <c r="N649" s="171">
        <v>0</v>
      </c>
      <c r="O649" s="171">
        <v>0</v>
      </c>
      <c r="P649" s="171">
        <v>0</v>
      </c>
      <c r="Q649" s="171">
        <v>0</v>
      </c>
      <c r="R649" s="175">
        <v>0</v>
      </c>
      <c r="S649" s="176">
        <f t="shared" si="234"/>
        <v>0</v>
      </c>
    </row>
    <row r="650" spans="1:70">
      <c r="A650" s="162" t="s">
        <v>20</v>
      </c>
      <c r="B650" s="163">
        <v>0</v>
      </c>
      <c r="C650" s="163">
        <v>0</v>
      </c>
      <c r="D650" s="163">
        <v>0</v>
      </c>
      <c r="E650" s="163">
        <v>0</v>
      </c>
      <c r="F650" s="163">
        <v>0</v>
      </c>
      <c r="G650" s="163">
        <v>0</v>
      </c>
      <c r="H650" s="164">
        <v>0</v>
      </c>
      <c r="I650" s="165">
        <f t="shared" si="233"/>
        <v>0</v>
      </c>
      <c r="J650" s="139"/>
      <c r="K650" s="166" t="s">
        <v>20</v>
      </c>
      <c r="L650" s="167">
        <v>0</v>
      </c>
      <c r="M650" s="167">
        <v>0</v>
      </c>
      <c r="N650" s="167">
        <v>0</v>
      </c>
      <c r="O650" s="167">
        <v>0</v>
      </c>
      <c r="P650" s="167">
        <v>0</v>
      </c>
      <c r="Q650" s="167">
        <v>0</v>
      </c>
      <c r="R650" s="168">
        <v>0</v>
      </c>
      <c r="S650" s="169">
        <f t="shared" si="234"/>
        <v>0</v>
      </c>
    </row>
    <row r="651" spans="1:70" ht="15" thickBot="1">
      <c r="A651" s="177" t="s">
        <v>11</v>
      </c>
      <c r="B651" s="178">
        <v>0</v>
      </c>
      <c r="C651" s="178">
        <v>0</v>
      </c>
      <c r="D651" s="178">
        <v>0</v>
      </c>
      <c r="E651" s="178">
        <v>0</v>
      </c>
      <c r="F651" s="178">
        <v>0</v>
      </c>
      <c r="G651" s="178">
        <v>0</v>
      </c>
      <c r="H651" s="179">
        <v>0</v>
      </c>
      <c r="I651" s="180">
        <f t="shared" si="233"/>
        <v>0</v>
      </c>
      <c r="J651" s="139"/>
      <c r="K651" s="181" t="s">
        <v>11</v>
      </c>
      <c r="L651" s="178">
        <v>0</v>
      </c>
      <c r="M651" s="178">
        <v>0</v>
      </c>
      <c r="N651" s="178">
        <v>0</v>
      </c>
      <c r="O651" s="178">
        <v>0</v>
      </c>
      <c r="P651" s="178">
        <v>0</v>
      </c>
      <c r="Q651" s="178">
        <v>0</v>
      </c>
      <c r="R651" s="182">
        <v>0</v>
      </c>
      <c r="S651" s="183">
        <f t="shared" si="234"/>
        <v>0</v>
      </c>
    </row>
    <row r="652" spans="1:70" ht="15">
      <c r="A652" s="184" t="s">
        <v>26</v>
      </c>
      <c r="B652" s="185">
        <f>SUM(B631:B647)</f>
        <v>233.44297312744152</v>
      </c>
      <c r="C652" s="185">
        <f t="shared" ref="C652:I652" si="235">SUM(C631:C647)</f>
        <v>5.1065994539317394</v>
      </c>
      <c r="D652" s="185">
        <f t="shared" si="235"/>
        <v>76.160126271329617</v>
      </c>
      <c r="E652" s="185">
        <f t="shared" si="235"/>
        <v>76.531026970980676</v>
      </c>
      <c r="F652" s="185">
        <f t="shared" si="235"/>
        <v>185.06808965687054</v>
      </c>
      <c r="G652" s="185">
        <f t="shared" si="235"/>
        <v>22.213930238361378</v>
      </c>
      <c r="H652" s="187">
        <f t="shared" si="235"/>
        <v>0.31166124523662725</v>
      </c>
      <c r="I652" s="144">
        <f t="shared" si="235"/>
        <v>598.83440696415209</v>
      </c>
      <c r="J652" s="139"/>
      <c r="K652" s="186" t="s">
        <v>26</v>
      </c>
      <c r="L652" s="185">
        <f>SUM(L631:L647)</f>
        <v>233.44297312744152</v>
      </c>
      <c r="M652" s="185">
        <f t="shared" ref="M652:S652" si="236">SUM(M631:M647)</f>
        <v>5.1065994539317394</v>
      </c>
      <c r="N652" s="185">
        <f t="shared" si="236"/>
        <v>76.160126271329617</v>
      </c>
      <c r="O652" s="185">
        <f t="shared" si="236"/>
        <v>76.531026970980676</v>
      </c>
      <c r="P652" s="185">
        <f t="shared" si="236"/>
        <v>185.06808965687054</v>
      </c>
      <c r="Q652" s="185">
        <f t="shared" si="236"/>
        <v>22.213930238361378</v>
      </c>
      <c r="R652" s="187">
        <f t="shared" si="236"/>
        <v>0.31166124523662725</v>
      </c>
      <c r="S652" s="188">
        <f t="shared" si="236"/>
        <v>598.83440696415209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70" s="2" customFormat="1" ht="15" thickBot="1">
      <c r="A653" s="17" t="s">
        <v>100</v>
      </c>
      <c r="B653" s="100">
        <f>IF($I652=0,"-",B652/$I652)</f>
        <v>0.38982892501268063</v>
      </c>
      <c r="C653" s="100">
        <f t="shared" ref="C653:H653" si="237">IF($I652=0,"-",C652/$I652)</f>
        <v>8.5275652075840636E-3</v>
      </c>
      <c r="D653" s="100">
        <f t="shared" si="237"/>
        <v>0.12718061184465104</v>
      </c>
      <c r="E653" s="100">
        <f t="shared" si="237"/>
        <v>0.12779998290172068</v>
      </c>
      <c r="F653" s="100">
        <f t="shared" si="237"/>
        <v>0.30904718817859983</v>
      </c>
      <c r="G653" s="100">
        <f t="shared" si="237"/>
        <v>3.7095280398093705E-2</v>
      </c>
      <c r="H653" s="101">
        <f t="shared" si="237"/>
        <v>5.2044645667008937E-4</v>
      </c>
      <c r="I653" s="102">
        <f>SUM(B653:H653)</f>
        <v>1.0000000000000002</v>
      </c>
      <c r="K653" s="27" t="s">
        <v>100</v>
      </c>
      <c r="L653" s="76">
        <f t="shared" ref="L653:R653" si="238">IF($S652=0,"-",L652/$S652)</f>
        <v>0.38982892501268063</v>
      </c>
      <c r="M653" s="76">
        <f t="shared" si="238"/>
        <v>8.5275652075840636E-3</v>
      </c>
      <c r="N653" s="76">
        <f t="shared" si="238"/>
        <v>0.12718061184465104</v>
      </c>
      <c r="O653" s="76">
        <f t="shared" si="238"/>
        <v>0.12779998290172068</v>
      </c>
      <c r="P653" s="76">
        <f t="shared" si="238"/>
        <v>0.30904718817859983</v>
      </c>
      <c r="Q653" s="76">
        <f t="shared" si="238"/>
        <v>3.7095280398093705E-2</v>
      </c>
      <c r="R653" s="77">
        <f t="shared" si="238"/>
        <v>5.2044645667008937E-4</v>
      </c>
      <c r="S653" s="78">
        <f>SUM(L653:R653)</f>
        <v>1.0000000000000002</v>
      </c>
      <c r="U653" s="131"/>
      <c r="V653" s="139"/>
      <c r="W653" s="139"/>
      <c r="X653" s="139"/>
      <c r="Y653" s="139"/>
      <c r="Z653" s="139"/>
      <c r="AA653" s="139"/>
      <c r="AB653" s="139"/>
      <c r="AC653" s="139"/>
      <c r="AD653" s="139"/>
      <c r="AE653" s="139"/>
      <c r="AF653" s="139"/>
      <c r="AG653" s="139"/>
      <c r="AH653" s="139"/>
      <c r="AI653" s="140"/>
      <c r="AJ653" s="131"/>
      <c r="AK653" s="131"/>
      <c r="AL653" s="131"/>
      <c r="AM653" s="131"/>
      <c r="AN653" s="131"/>
      <c r="AO653" s="131"/>
      <c r="AP653" s="131"/>
      <c r="BA653" s="189"/>
      <c r="BR653" s="189"/>
    </row>
    <row r="654" spans="1:70">
      <c r="A654" s="218"/>
      <c r="B654" s="218"/>
      <c r="C654" s="218"/>
      <c r="D654" s="218"/>
      <c r="E654" s="218"/>
      <c r="F654" s="218"/>
      <c r="G654" s="218"/>
      <c r="H654" s="218"/>
      <c r="I654" s="218"/>
      <c r="K654" s="218"/>
      <c r="L654" s="218"/>
      <c r="M654" s="218"/>
      <c r="N654" s="218"/>
      <c r="O654" s="218"/>
      <c r="P654" s="218"/>
      <c r="Q654" s="218"/>
      <c r="R654" s="218"/>
      <c r="S654" s="218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2.625" style="131" customWidth="1"/>
    <col min="2" max="9" width="16.625" style="139" customWidth="1"/>
    <col min="10" max="10" width="11.625" style="131" customWidth="1"/>
    <col min="11" max="11" width="42.625" style="131" customWidth="1"/>
    <col min="12" max="19" width="16.625" style="139" customWidth="1"/>
    <col min="20" max="20" width="11.625" style="131" customWidth="1"/>
    <col min="21" max="21" width="41" style="131" customWidth="1"/>
    <col min="22" max="23" width="16.625" style="139" customWidth="1"/>
    <col min="24" max="24" width="23.5" style="139" customWidth="1"/>
    <col min="25" max="26" width="16.625" style="139" customWidth="1"/>
    <col min="27" max="27" width="20.5" style="139" customWidth="1"/>
    <col min="28" max="31" width="16.625" style="139" customWidth="1"/>
    <col min="32" max="32" width="21.5" style="139" customWidth="1"/>
    <col min="33" max="34" width="16.625" style="139" customWidth="1"/>
    <col min="35" max="35" width="16.625" style="140" customWidth="1"/>
    <col min="36" max="42" width="16.625" style="131" customWidth="1"/>
    <col min="43" max="50" width="8.625" style="131" customWidth="1"/>
    <col min="51" max="51" width="11" style="131"/>
    <col min="52" max="52" width="22.25" style="131" customWidth="1"/>
    <col min="53" max="53" width="3" style="132" customWidth="1"/>
    <col min="54" max="66" width="8.625" style="131" customWidth="1"/>
    <col min="67" max="68" width="11" style="131"/>
    <col min="69" max="69" width="25.625" style="131" customWidth="1"/>
    <col min="70" max="70" width="4.375" style="132" customWidth="1"/>
    <col min="71" max="84" width="8.625" style="131" customWidth="1"/>
    <col min="85" max="85" width="11" style="2" customWidth="1"/>
    <col min="86" max="88" width="11" style="131"/>
    <col min="89" max="101" width="8.625" style="131" customWidth="1"/>
    <col min="102" max="16384" width="11" style="131"/>
  </cols>
  <sheetData>
    <row r="1" spans="1:85" ht="15" customHeight="1" thickTop="1">
      <c r="A1" s="338" t="s">
        <v>145</v>
      </c>
      <c r="B1" s="339"/>
      <c r="C1" s="339"/>
      <c r="D1" s="339"/>
      <c r="E1" s="339"/>
      <c r="F1" s="339"/>
      <c r="G1" s="339"/>
      <c r="H1" s="339"/>
      <c r="I1" s="340"/>
      <c r="K1" s="347" t="s">
        <v>146</v>
      </c>
      <c r="L1" s="348"/>
      <c r="M1" s="348"/>
      <c r="N1" s="348"/>
      <c r="O1" s="348"/>
      <c r="P1" s="348"/>
      <c r="Q1" s="348"/>
      <c r="R1" s="348"/>
      <c r="S1" s="349"/>
      <c r="U1" s="356" t="s">
        <v>147</v>
      </c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8"/>
    </row>
    <row r="2" spans="1:85" ht="14.25" customHeight="1">
      <c r="A2" s="341"/>
      <c r="B2" s="342"/>
      <c r="C2" s="342"/>
      <c r="D2" s="342"/>
      <c r="E2" s="342"/>
      <c r="F2" s="342"/>
      <c r="G2" s="342"/>
      <c r="H2" s="342"/>
      <c r="I2" s="343"/>
      <c r="K2" s="350"/>
      <c r="L2" s="351"/>
      <c r="M2" s="351"/>
      <c r="N2" s="351"/>
      <c r="O2" s="351"/>
      <c r="P2" s="351"/>
      <c r="Q2" s="351"/>
      <c r="R2" s="351"/>
      <c r="S2" s="352"/>
      <c r="U2" s="359"/>
      <c r="V2" s="360"/>
      <c r="W2" s="360"/>
      <c r="X2" s="360"/>
      <c r="Y2" s="360"/>
      <c r="Z2" s="360"/>
      <c r="AA2" s="360"/>
      <c r="AB2" s="360"/>
      <c r="AC2" s="360"/>
      <c r="AD2" s="360"/>
      <c r="AE2" s="360"/>
      <c r="AF2" s="360"/>
      <c r="AG2" s="360"/>
      <c r="AH2" s="360"/>
      <c r="AI2" s="361"/>
    </row>
    <row r="3" spans="1:85" ht="15" customHeight="1" thickBot="1">
      <c r="A3" s="344"/>
      <c r="B3" s="345"/>
      <c r="C3" s="345"/>
      <c r="D3" s="345"/>
      <c r="E3" s="345"/>
      <c r="F3" s="345"/>
      <c r="G3" s="345"/>
      <c r="H3" s="345"/>
      <c r="I3" s="346"/>
      <c r="K3" s="353"/>
      <c r="L3" s="354"/>
      <c r="M3" s="354"/>
      <c r="N3" s="354"/>
      <c r="O3" s="354"/>
      <c r="P3" s="354"/>
      <c r="Q3" s="354"/>
      <c r="R3" s="354"/>
      <c r="S3" s="355"/>
      <c r="U3" s="362"/>
      <c r="V3" s="363"/>
      <c r="W3" s="363"/>
      <c r="X3" s="363"/>
      <c r="Y3" s="363"/>
      <c r="Z3" s="363"/>
      <c r="AA3" s="363"/>
      <c r="AB3" s="363"/>
      <c r="AC3" s="363"/>
      <c r="AD3" s="363"/>
      <c r="AE3" s="363"/>
      <c r="AF3" s="363"/>
      <c r="AG3" s="363"/>
      <c r="AH3" s="363"/>
      <c r="AI3" s="364"/>
    </row>
    <row r="4" spans="1:85" ht="15" customHeight="1" thickTop="1" thickBot="1">
      <c r="A4" s="133"/>
      <c r="B4" s="133"/>
      <c r="C4" s="133"/>
      <c r="D4" s="133"/>
      <c r="E4" s="133"/>
      <c r="F4" s="133"/>
      <c r="G4" s="133"/>
      <c r="H4" s="133"/>
      <c r="I4" s="133"/>
      <c r="K4" s="133"/>
      <c r="L4" s="133"/>
      <c r="M4" s="133"/>
      <c r="N4" s="133"/>
      <c r="O4" s="133"/>
      <c r="P4" s="133"/>
      <c r="Q4" s="133"/>
      <c r="R4" s="133"/>
      <c r="S4" s="133"/>
      <c r="U4" s="134"/>
      <c r="V4" s="134"/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34"/>
      <c r="AI4" s="134"/>
    </row>
    <row r="5" spans="1:85" ht="28.5">
      <c r="A5" s="365" t="s">
        <v>101</v>
      </c>
      <c r="B5" s="135" t="s">
        <v>0</v>
      </c>
      <c r="C5" s="135" t="s">
        <v>1</v>
      </c>
      <c r="D5" s="135" t="s">
        <v>2</v>
      </c>
      <c r="E5" s="135" t="s">
        <v>3</v>
      </c>
      <c r="F5" s="135" t="s">
        <v>27</v>
      </c>
      <c r="G5" s="135" t="s">
        <v>4</v>
      </c>
      <c r="H5" s="135" t="s">
        <v>5</v>
      </c>
      <c r="I5" s="136" t="s">
        <v>6</v>
      </c>
      <c r="K5" s="367" t="s">
        <v>101</v>
      </c>
      <c r="L5" s="137" t="s">
        <v>0</v>
      </c>
      <c r="M5" s="137" t="s">
        <v>1</v>
      </c>
      <c r="N5" s="137" t="s">
        <v>2</v>
      </c>
      <c r="O5" s="137" t="s">
        <v>3</v>
      </c>
      <c r="P5" s="137" t="s">
        <v>27</v>
      </c>
      <c r="Q5" s="137" t="s">
        <v>4</v>
      </c>
      <c r="R5" s="137" t="s">
        <v>5</v>
      </c>
      <c r="S5" s="138" t="s">
        <v>6</v>
      </c>
      <c r="U5" s="139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40"/>
      <c r="AJ5" s="140"/>
      <c r="AR5" s="132"/>
      <c r="BA5" s="131"/>
      <c r="BI5" s="132"/>
      <c r="BR5" s="131"/>
      <c r="BX5" s="2"/>
      <c r="CG5" s="131"/>
    </row>
    <row r="6" spans="1:85" ht="15">
      <c r="A6" s="366" t="s">
        <v>99</v>
      </c>
      <c r="B6" s="294" t="s">
        <v>109</v>
      </c>
      <c r="C6" s="295"/>
      <c r="D6" s="295"/>
      <c r="E6" s="295"/>
      <c r="F6" s="295"/>
      <c r="G6" s="295"/>
      <c r="H6" s="295"/>
      <c r="I6" s="296"/>
      <c r="K6" s="368" t="s">
        <v>99</v>
      </c>
      <c r="L6" s="297" t="s">
        <v>109</v>
      </c>
      <c r="M6" s="298"/>
      <c r="N6" s="298"/>
      <c r="O6" s="298"/>
      <c r="P6" s="298"/>
      <c r="Q6" s="298"/>
      <c r="R6" s="298"/>
      <c r="S6" s="299"/>
      <c r="U6" s="139"/>
      <c r="X6" s="131"/>
      <c r="Y6" s="131"/>
      <c r="Z6" s="131"/>
      <c r="AA6" s="131"/>
      <c r="AB6" s="131"/>
      <c r="AC6" s="131"/>
      <c r="AD6" s="131"/>
      <c r="AE6" s="131"/>
      <c r="AF6" s="131"/>
      <c r="AG6" s="131"/>
      <c r="AH6" s="140"/>
      <c r="AJ6" s="140"/>
      <c r="AR6" s="132"/>
      <c r="BA6" s="131"/>
      <c r="BI6" s="132"/>
      <c r="BR6" s="131"/>
      <c r="BX6" s="2"/>
      <c r="CG6" s="131"/>
    </row>
    <row r="7" spans="1:85" ht="15">
      <c r="A7" s="141" t="s">
        <v>7</v>
      </c>
      <c r="B7" s="42">
        <f>B33+B85</f>
        <v>1.9297536649815126</v>
      </c>
      <c r="C7" s="42">
        <f t="shared" ref="C7:E7" si="0">C33+C85</f>
        <v>0</v>
      </c>
      <c r="D7" s="42">
        <f t="shared" si="0"/>
        <v>7.0520930997487893E-5</v>
      </c>
      <c r="E7" s="42">
        <f t="shared" si="0"/>
        <v>0</v>
      </c>
      <c r="F7" s="142">
        <f>F59+F85</f>
        <v>5.2561363978092888E-3</v>
      </c>
      <c r="G7" s="42">
        <f t="shared" ref="G7:H22" si="1">G33+G85</f>
        <v>0</v>
      </c>
      <c r="H7" s="42">
        <f t="shared" si="1"/>
        <v>0</v>
      </c>
      <c r="I7" s="144">
        <f>SUM(B7:H7)</f>
        <v>1.9350803223103192</v>
      </c>
      <c r="J7" s="139"/>
      <c r="K7" s="145" t="s">
        <v>7</v>
      </c>
      <c r="L7" s="42">
        <f>L33+L85</f>
        <v>1.9297536649815126</v>
      </c>
      <c r="M7" s="42">
        <f t="shared" ref="M7:O7" si="2">M33+M85</f>
        <v>0</v>
      </c>
      <c r="N7" s="42">
        <f t="shared" si="2"/>
        <v>7.0520930997487893E-5</v>
      </c>
      <c r="O7" s="42">
        <f t="shared" si="2"/>
        <v>0</v>
      </c>
      <c r="P7" s="45">
        <f>P59+P85+P33</f>
        <v>5.2561363978092888E-3</v>
      </c>
      <c r="Q7" s="42">
        <f t="shared" ref="Q7:R22" si="3">Q33+Q85</f>
        <v>0</v>
      </c>
      <c r="R7" s="42">
        <f t="shared" si="3"/>
        <v>0</v>
      </c>
      <c r="S7" s="148">
        <f>SUM(L7:R7)</f>
        <v>1.9350803223103192</v>
      </c>
      <c r="T7" s="139" t="str">
        <f>IF(ABS(S7-I7)&gt;0.01,S7-I7,"")</f>
        <v/>
      </c>
      <c r="U7" s="139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40"/>
      <c r="AJ7" s="140"/>
      <c r="AR7" s="132"/>
      <c r="BA7" s="131"/>
      <c r="BI7" s="132"/>
      <c r="BR7" s="131"/>
      <c r="BX7" s="2"/>
      <c r="CG7" s="131"/>
    </row>
    <row r="8" spans="1:85" ht="15">
      <c r="A8" s="149" t="s">
        <v>8</v>
      </c>
      <c r="B8" s="48">
        <f t="shared" ref="B8:E23" si="4">B34+B86</f>
        <v>15.006520486182435</v>
      </c>
      <c r="C8" s="48">
        <f t="shared" si="4"/>
        <v>0</v>
      </c>
      <c r="D8" s="48">
        <f t="shared" si="4"/>
        <v>1.0063960013389217</v>
      </c>
      <c r="E8" s="48">
        <f t="shared" si="4"/>
        <v>0</v>
      </c>
      <c r="F8" s="150">
        <f t="shared" ref="F8:F27" si="5">F60+F86</f>
        <v>0</v>
      </c>
      <c r="G8" s="48">
        <f t="shared" si="1"/>
        <v>0</v>
      </c>
      <c r="H8" s="48">
        <f t="shared" si="1"/>
        <v>0</v>
      </c>
      <c r="I8" s="152">
        <f t="shared" ref="I8:I27" si="6">SUM(B8:H8)</f>
        <v>16.012916487521355</v>
      </c>
      <c r="J8" s="139"/>
      <c r="K8" s="153" t="s">
        <v>8</v>
      </c>
      <c r="L8" s="51">
        <f t="shared" ref="L8:O23" si="7">L34+L86</f>
        <v>15.006520486182435</v>
      </c>
      <c r="M8" s="51">
        <f t="shared" si="7"/>
        <v>0</v>
      </c>
      <c r="N8" s="51">
        <f t="shared" si="7"/>
        <v>1.0063960013389217</v>
      </c>
      <c r="O8" s="51">
        <f t="shared" si="7"/>
        <v>0</v>
      </c>
      <c r="P8" s="51">
        <f t="shared" ref="P8:P27" si="8">P60+P86+P34</f>
        <v>0</v>
      </c>
      <c r="Q8" s="51">
        <f t="shared" si="3"/>
        <v>0</v>
      </c>
      <c r="R8" s="51">
        <f t="shared" si="3"/>
        <v>0</v>
      </c>
      <c r="S8" s="156">
        <f t="shared" ref="S8:S27" si="9">SUM(L8:R8)</f>
        <v>16.012916487521355</v>
      </c>
      <c r="T8" s="139" t="str">
        <f t="shared" ref="T8:T24" si="10">IF(ABS(S8-I8)&gt;0.01,S8-I8,"")</f>
        <v/>
      </c>
      <c r="U8" s="139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40"/>
      <c r="AJ8" s="140"/>
      <c r="AR8" s="132"/>
      <c r="BA8" s="131"/>
      <c r="BI8" s="132"/>
      <c r="BR8" s="131"/>
      <c r="BX8" s="2"/>
      <c r="CG8" s="131"/>
    </row>
    <row r="9" spans="1:85" ht="15">
      <c r="A9" s="157" t="s">
        <v>10</v>
      </c>
      <c r="B9" s="45">
        <f t="shared" si="4"/>
        <v>5.5187453901701531</v>
      </c>
      <c r="C9" s="45">
        <f t="shared" si="4"/>
        <v>0</v>
      </c>
      <c r="D9" s="45">
        <f t="shared" si="4"/>
        <v>0.49130035399063576</v>
      </c>
      <c r="E9" s="45">
        <f t="shared" si="4"/>
        <v>0</v>
      </c>
      <c r="F9" s="146">
        <f t="shared" si="5"/>
        <v>0</v>
      </c>
      <c r="G9" s="45">
        <f t="shared" si="1"/>
        <v>0</v>
      </c>
      <c r="H9" s="45">
        <f t="shared" si="1"/>
        <v>0</v>
      </c>
      <c r="I9" s="144">
        <f t="shared" si="6"/>
        <v>6.0100457441607888</v>
      </c>
      <c r="J9" s="139"/>
      <c r="K9" s="145" t="s">
        <v>10</v>
      </c>
      <c r="L9" s="45">
        <f t="shared" si="7"/>
        <v>5.5187453901701531</v>
      </c>
      <c r="M9" s="45">
        <f t="shared" si="7"/>
        <v>0</v>
      </c>
      <c r="N9" s="45">
        <f t="shared" si="7"/>
        <v>0.49130035399063576</v>
      </c>
      <c r="O9" s="45">
        <f t="shared" si="7"/>
        <v>0</v>
      </c>
      <c r="P9" s="45">
        <f t="shared" si="8"/>
        <v>0</v>
      </c>
      <c r="Q9" s="45">
        <f t="shared" si="3"/>
        <v>0</v>
      </c>
      <c r="R9" s="45">
        <f t="shared" si="3"/>
        <v>0</v>
      </c>
      <c r="S9" s="148">
        <f t="shared" si="9"/>
        <v>6.0100457441607888</v>
      </c>
      <c r="T9" s="139" t="str">
        <f t="shared" si="10"/>
        <v/>
      </c>
      <c r="U9" s="139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40"/>
      <c r="AJ9" s="140"/>
      <c r="AR9" s="132"/>
      <c r="BA9" s="131"/>
      <c r="BI9" s="132"/>
      <c r="BR9" s="131"/>
      <c r="BX9" s="2"/>
      <c r="CG9" s="131"/>
    </row>
    <row r="10" spans="1:85" ht="15">
      <c r="A10" s="149" t="s">
        <v>53</v>
      </c>
      <c r="B10" s="48">
        <f t="shared" si="4"/>
        <v>0</v>
      </c>
      <c r="C10" s="48">
        <f t="shared" si="4"/>
        <v>0</v>
      </c>
      <c r="D10" s="48">
        <f t="shared" si="4"/>
        <v>0</v>
      </c>
      <c r="E10" s="48">
        <f t="shared" si="4"/>
        <v>0</v>
      </c>
      <c r="F10" s="150">
        <f t="shared" si="5"/>
        <v>0</v>
      </c>
      <c r="G10" s="48">
        <f t="shared" si="1"/>
        <v>0</v>
      </c>
      <c r="H10" s="48">
        <f t="shared" si="1"/>
        <v>0</v>
      </c>
      <c r="I10" s="152">
        <f t="shared" si="6"/>
        <v>0</v>
      </c>
      <c r="J10" s="139"/>
      <c r="K10" s="153" t="s">
        <v>53</v>
      </c>
      <c r="L10" s="51">
        <f t="shared" si="7"/>
        <v>0</v>
      </c>
      <c r="M10" s="51">
        <f t="shared" si="7"/>
        <v>0</v>
      </c>
      <c r="N10" s="51">
        <f t="shared" si="7"/>
        <v>0</v>
      </c>
      <c r="O10" s="51">
        <f t="shared" si="7"/>
        <v>0</v>
      </c>
      <c r="P10" s="51">
        <f t="shared" si="8"/>
        <v>0</v>
      </c>
      <c r="Q10" s="51">
        <f t="shared" si="3"/>
        <v>0</v>
      </c>
      <c r="R10" s="51">
        <f t="shared" si="3"/>
        <v>0</v>
      </c>
      <c r="S10" s="156">
        <f t="shared" si="9"/>
        <v>0</v>
      </c>
      <c r="T10" s="139" t="str">
        <f t="shared" si="10"/>
        <v/>
      </c>
      <c r="U10" s="139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40"/>
      <c r="AJ10" s="140"/>
      <c r="AR10" s="132"/>
      <c r="BA10" s="131"/>
      <c r="BI10" s="132"/>
      <c r="BR10" s="131"/>
      <c r="BX10" s="2"/>
      <c r="CG10" s="131"/>
    </row>
    <row r="11" spans="1:85" ht="15">
      <c r="A11" s="157" t="s">
        <v>16</v>
      </c>
      <c r="B11" s="45">
        <f t="shared" si="4"/>
        <v>113.08866036925038</v>
      </c>
      <c r="C11" s="45">
        <f t="shared" si="4"/>
        <v>52.766960173205256</v>
      </c>
      <c r="D11" s="45">
        <f t="shared" si="4"/>
        <v>30.331121620771484</v>
      </c>
      <c r="E11" s="45">
        <f t="shared" si="4"/>
        <v>4.6126997139121864</v>
      </c>
      <c r="F11" s="146">
        <f t="shared" si="5"/>
        <v>0</v>
      </c>
      <c r="G11" s="45">
        <f t="shared" si="1"/>
        <v>0</v>
      </c>
      <c r="H11" s="45">
        <f t="shared" si="1"/>
        <v>0</v>
      </c>
      <c r="I11" s="144">
        <f t="shared" si="6"/>
        <v>200.79944187713929</v>
      </c>
      <c r="J11" s="139"/>
      <c r="K11" s="145" t="s">
        <v>16</v>
      </c>
      <c r="L11" s="45">
        <f t="shared" si="7"/>
        <v>113.08866036925038</v>
      </c>
      <c r="M11" s="45">
        <f t="shared" si="7"/>
        <v>52.766960173205256</v>
      </c>
      <c r="N11" s="45">
        <f t="shared" si="7"/>
        <v>30.331121620771484</v>
      </c>
      <c r="O11" s="45">
        <f t="shared" si="7"/>
        <v>4.6126997139121864</v>
      </c>
      <c r="P11" s="45">
        <f t="shared" si="8"/>
        <v>0</v>
      </c>
      <c r="Q11" s="45">
        <f t="shared" si="3"/>
        <v>0</v>
      </c>
      <c r="R11" s="45">
        <f t="shared" si="3"/>
        <v>0</v>
      </c>
      <c r="S11" s="148">
        <f t="shared" si="9"/>
        <v>200.79944187713929</v>
      </c>
      <c r="T11" s="139" t="str">
        <f t="shared" si="10"/>
        <v/>
      </c>
      <c r="U11" s="139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40"/>
      <c r="AJ11" s="140"/>
      <c r="AR11" s="132"/>
      <c r="BA11" s="131"/>
      <c r="BI11" s="132"/>
      <c r="BR11" s="131"/>
      <c r="BX11" s="2"/>
      <c r="CG11" s="131"/>
    </row>
    <row r="12" spans="1:85" ht="15">
      <c r="A12" s="149" t="s">
        <v>15</v>
      </c>
      <c r="B12" s="48">
        <f t="shared" si="4"/>
        <v>2362.3387059767633</v>
      </c>
      <c r="C12" s="48">
        <f t="shared" si="4"/>
        <v>4.8779864720864445</v>
      </c>
      <c r="D12" s="48">
        <f t="shared" si="4"/>
        <v>226.27287531390451</v>
      </c>
      <c r="E12" s="48">
        <f t="shared" si="4"/>
        <v>0.87426338622589994</v>
      </c>
      <c r="F12" s="150">
        <f t="shared" si="5"/>
        <v>0</v>
      </c>
      <c r="G12" s="48">
        <f t="shared" si="1"/>
        <v>0</v>
      </c>
      <c r="H12" s="48">
        <f t="shared" si="1"/>
        <v>0</v>
      </c>
      <c r="I12" s="152">
        <f t="shared" si="6"/>
        <v>2594.3638311489799</v>
      </c>
      <c r="J12" s="139"/>
      <c r="K12" s="153" t="s">
        <v>15</v>
      </c>
      <c r="L12" s="51">
        <f t="shared" si="7"/>
        <v>2362.3387059767633</v>
      </c>
      <c r="M12" s="51">
        <f t="shared" si="7"/>
        <v>4.8779864720864445</v>
      </c>
      <c r="N12" s="51">
        <f t="shared" si="7"/>
        <v>226.27287531390451</v>
      </c>
      <c r="O12" s="51">
        <f t="shared" si="7"/>
        <v>0.87426338622589994</v>
      </c>
      <c r="P12" s="51">
        <f t="shared" si="8"/>
        <v>0</v>
      </c>
      <c r="Q12" s="51">
        <f t="shared" si="3"/>
        <v>0</v>
      </c>
      <c r="R12" s="51">
        <f t="shared" si="3"/>
        <v>0</v>
      </c>
      <c r="S12" s="156">
        <f t="shared" si="9"/>
        <v>2594.3638311489799</v>
      </c>
      <c r="T12" s="139" t="str">
        <f t="shared" si="10"/>
        <v/>
      </c>
      <c r="U12" s="139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40"/>
      <c r="AJ12" s="140"/>
      <c r="AR12" s="132"/>
      <c r="BA12" s="131"/>
      <c r="BI12" s="132"/>
      <c r="BR12" s="131"/>
      <c r="BX12" s="2"/>
      <c r="CG12" s="131"/>
    </row>
    <row r="13" spans="1:85" ht="15">
      <c r="A13" s="157" t="s">
        <v>55</v>
      </c>
      <c r="B13" s="45">
        <f t="shared" si="4"/>
        <v>0</v>
      </c>
      <c r="C13" s="45">
        <f t="shared" si="4"/>
        <v>9.1360477401972603E-2</v>
      </c>
      <c r="D13" s="45">
        <f t="shared" si="4"/>
        <v>0.11224875995216294</v>
      </c>
      <c r="E13" s="45">
        <f t="shared" si="4"/>
        <v>381.56736499811882</v>
      </c>
      <c r="F13" s="146">
        <f t="shared" si="5"/>
        <v>9590.4538453395726</v>
      </c>
      <c r="G13" s="45">
        <f t="shared" si="1"/>
        <v>0</v>
      </c>
      <c r="H13" s="45">
        <f t="shared" si="1"/>
        <v>0</v>
      </c>
      <c r="I13" s="144">
        <f t="shared" si="6"/>
        <v>9972.2248195750453</v>
      </c>
      <c r="J13" s="139"/>
      <c r="K13" s="159" t="s">
        <v>55</v>
      </c>
      <c r="L13" s="45">
        <f t="shared" si="7"/>
        <v>0</v>
      </c>
      <c r="M13" s="45">
        <f t="shared" si="7"/>
        <v>9.1360477401972603E-2</v>
      </c>
      <c r="N13" s="45">
        <f t="shared" si="7"/>
        <v>0.11224875995216294</v>
      </c>
      <c r="O13" s="45">
        <f t="shared" si="7"/>
        <v>381.56736499811882</v>
      </c>
      <c r="P13" s="45">
        <f t="shared" si="8"/>
        <v>9590.4538453395726</v>
      </c>
      <c r="Q13" s="45">
        <f t="shared" si="3"/>
        <v>0</v>
      </c>
      <c r="R13" s="45">
        <f t="shared" si="3"/>
        <v>0</v>
      </c>
      <c r="S13" s="148">
        <f t="shared" si="9"/>
        <v>9972.2248195750453</v>
      </c>
      <c r="T13" s="139" t="str">
        <f t="shared" si="10"/>
        <v/>
      </c>
      <c r="U13" s="139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40"/>
      <c r="AJ13" s="140"/>
      <c r="AR13" s="132"/>
      <c r="BA13" s="131"/>
      <c r="BI13" s="132"/>
      <c r="BR13" s="131"/>
      <c r="BX13" s="2"/>
      <c r="CG13" s="131"/>
    </row>
    <row r="14" spans="1:85" ht="15">
      <c r="A14" s="149" t="s">
        <v>12</v>
      </c>
      <c r="B14" s="48">
        <f t="shared" si="4"/>
        <v>0</v>
      </c>
      <c r="C14" s="48">
        <f t="shared" si="4"/>
        <v>0</v>
      </c>
      <c r="D14" s="48">
        <f t="shared" si="4"/>
        <v>5.3040441503452121E-2</v>
      </c>
      <c r="E14" s="48">
        <f t="shared" si="4"/>
        <v>13.646964914945777</v>
      </c>
      <c r="F14" s="150">
        <f t="shared" si="5"/>
        <v>2861.37710368014</v>
      </c>
      <c r="G14" s="48">
        <f t="shared" si="1"/>
        <v>0</v>
      </c>
      <c r="H14" s="48">
        <f t="shared" si="1"/>
        <v>0</v>
      </c>
      <c r="I14" s="152">
        <f t="shared" si="6"/>
        <v>2875.0771090365893</v>
      </c>
      <c r="J14" s="139"/>
      <c r="K14" s="153" t="s">
        <v>12</v>
      </c>
      <c r="L14" s="51">
        <f t="shared" si="7"/>
        <v>0</v>
      </c>
      <c r="M14" s="51">
        <f t="shared" si="7"/>
        <v>0</v>
      </c>
      <c r="N14" s="51">
        <f t="shared" si="7"/>
        <v>5.3040441503452121E-2</v>
      </c>
      <c r="O14" s="51">
        <f t="shared" si="7"/>
        <v>13.646964914945777</v>
      </c>
      <c r="P14" s="51">
        <f t="shared" si="8"/>
        <v>2861.37710368014</v>
      </c>
      <c r="Q14" s="51">
        <f t="shared" si="3"/>
        <v>0</v>
      </c>
      <c r="R14" s="51">
        <f t="shared" si="3"/>
        <v>0</v>
      </c>
      <c r="S14" s="156">
        <f t="shared" si="9"/>
        <v>2875.0771090365893</v>
      </c>
      <c r="T14" s="139" t="str">
        <f t="shared" si="10"/>
        <v/>
      </c>
      <c r="U14" s="139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40"/>
      <c r="AJ14" s="140"/>
      <c r="AR14" s="132"/>
      <c r="BA14" s="131"/>
      <c r="BI14" s="132"/>
      <c r="BR14" s="131"/>
      <c r="BX14" s="2"/>
      <c r="CG14" s="131"/>
    </row>
    <row r="15" spans="1:85" ht="15">
      <c r="A15" s="157" t="s">
        <v>56</v>
      </c>
      <c r="B15" s="45">
        <f t="shared" si="4"/>
        <v>0</v>
      </c>
      <c r="C15" s="45">
        <f t="shared" si="4"/>
        <v>0</v>
      </c>
      <c r="D15" s="45">
        <f t="shared" si="4"/>
        <v>2.0569345795991695E-2</v>
      </c>
      <c r="E15" s="45">
        <f t="shared" si="4"/>
        <v>4.8587847525087206E-2</v>
      </c>
      <c r="F15" s="146">
        <f t="shared" si="5"/>
        <v>39.091467392645185</v>
      </c>
      <c r="G15" s="45">
        <f t="shared" si="1"/>
        <v>0</v>
      </c>
      <c r="H15" s="45">
        <f t="shared" si="1"/>
        <v>0</v>
      </c>
      <c r="I15" s="144">
        <f t="shared" si="6"/>
        <v>39.160624585966268</v>
      </c>
      <c r="J15" s="139"/>
      <c r="K15" s="159" t="s">
        <v>56</v>
      </c>
      <c r="L15" s="45">
        <f t="shared" si="7"/>
        <v>0</v>
      </c>
      <c r="M15" s="45">
        <f t="shared" si="7"/>
        <v>0</v>
      </c>
      <c r="N15" s="45">
        <f t="shared" si="7"/>
        <v>2.0569345795991695E-2</v>
      </c>
      <c r="O15" s="45">
        <f t="shared" si="7"/>
        <v>4.8587847525087206E-2</v>
      </c>
      <c r="P15" s="45">
        <f t="shared" si="8"/>
        <v>39.091467392645185</v>
      </c>
      <c r="Q15" s="45">
        <f t="shared" si="3"/>
        <v>0</v>
      </c>
      <c r="R15" s="45">
        <f t="shared" si="3"/>
        <v>0</v>
      </c>
      <c r="S15" s="148">
        <f t="shared" si="9"/>
        <v>39.160624585966268</v>
      </c>
      <c r="T15" s="139" t="str">
        <f t="shared" si="10"/>
        <v/>
      </c>
      <c r="U15" s="139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40"/>
      <c r="AJ15" s="140"/>
      <c r="AR15" s="132"/>
      <c r="BA15" s="131"/>
      <c r="BI15" s="132"/>
      <c r="BR15" s="131"/>
      <c r="BX15" s="2"/>
      <c r="CG15" s="131"/>
    </row>
    <row r="16" spans="1:85" ht="15">
      <c r="A16" s="149" t="s">
        <v>17</v>
      </c>
      <c r="B16" s="48">
        <f t="shared" si="4"/>
        <v>51.771720980574337</v>
      </c>
      <c r="C16" s="48">
        <f t="shared" si="4"/>
        <v>2.6602461929939878</v>
      </c>
      <c r="D16" s="48">
        <f t="shared" si="4"/>
        <v>25.41015108320698</v>
      </c>
      <c r="E16" s="48">
        <f t="shared" si="4"/>
        <v>4.8878234575406472</v>
      </c>
      <c r="F16" s="150">
        <f t="shared" si="5"/>
        <v>4.4143509168909087</v>
      </c>
      <c r="G16" s="48">
        <f t="shared" si="1"/>
        <v>0</v>
      </c>
      <c r="H16" s="48">
        <f t="shared" si="1"/>
        <v>0</v>
      </c>
      <c r="I16" s="152">
        <f t="shared" si="6"/>
        <v>89.144292631206866</v>
      </c>
      <c r="J16" s="139"/>
      <c r="K16" s="153" t="s">
        <v>17</v>
      </c>
      <c r="L16" s="51">
        <f t="shared" si="7"/>
        <v>51.771720980574337</v>
      </c>
      <c r="M16" s="51">
        <f t="shared" si="7"/>
        <v>2.6602461929939878</v>
      </c>
      <c r="N16" s="51">
        <f t="shared" si="7"/>
        <v>25.41015108320698</v>
      </c>
      <c r="O16" s="51">
        <f t="shared" si="7"/>
        <v>4.8878234575406472</v>
      </c>
      <c r="P16" s="51">
        <f t="shared" si="8"/>
        <v>4.4143509168909087</v>
      </c>
      <c r="Q16" s="51">
        <f t="shared" si="3"/>
        <v>0</v>
      </c>
      <c r="R16" s="51">
        <f t="shared" si="3"/>
        <v>0</v>
      </c>
      <c r="S16" s="156">
        <f t="shared" si="9"/>
        <v>89.144292631206866</v>
      </c>
      <c r="T16" s="139" t="str">
        <f t="shared" si="10"/>
        <v/>
      </c>
      <c r="U16" s="139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40"/>
      <c r="AJ16" s="140"/>
      <c r="AR16" s="132"/>
      <c r="BA16" s="131"/>
      <c r="BI16" s="132"/>
      <c r="BR16" s="131"/>
      <c r="BX16" s="2"/>
      <c r="CG16" s="131"/>
    </row>
    <row r="17" spans="1:85" ht="15">
      <c r="A17" s="157" t="s">
        <v>141</v>
      </c>
      <c r="B17" s="45">
        <f t="shared" si="4"/>
        <v>3348.5826551935966</v>
      </c>
      <c r="C17" s="45">
        <f t="shared" si="4"/>
        <v>1766.7758379764966</v>
      </c>
      <c r="D17" s="45">
        <f t="shared" si="4"/>
        <v>1332.3933941886912</v>
      </c>
      <c r="E17" s="45">
        <f t="shared" si="4"/>
        <v>156.67242228893318</v>
      </c>
      <c r="F17" s="146">
        <f t="shared" si="5"/>
        <v>41.454823913175389</v>
      </c>
      <c r="G17" s="45">
        <f t="shared" si="1"/>
        <v>0</v>
      </c>
      <c r="H17" s="45">
        <f t="shared" si="1"/>
        <v>0</v>
      </c>
      <c r="I17" s="144">
        <f t="shared" si="6"/>
        <v>6645.8791335608939</v>
      </c>
      <c r="J17" s="139"/>
      <c r="K17" s="159" t="s">
        <v>141</v>
      </c>
      <c r="L17" s="45">
        <f t="shared" si="7"/>
        <v>3348.5826551935966</v>
      </c>
      <c r="M17" s="45">
        <f t="shared" si="7"/>
        <v>1766.7758379764966</v>
      </c>
      <c r="N17" s="45">
        <f t="shared" si="7"/>
        <v>1332.3933941886912</v>
      </c>
      <c r="O17" s="45">
        <f t="shared" si="7"/>
        <v>156.67242228893318</v>
      </c>
      <c r="P17" s="45">
        <f t="shared" si="8"/>
        <v>41.454823913175389</v>
      </c>
      <c r="Q17" s="45">
        <f t="shared" si="3"/>
        <v>0</v>
      </c>
      <c r="R17" s="45">
        <f t="shared" si="3"/>
        <v>0</v>
      </c>
      <c r="S17" s="148">
        <f t="shared" si="9"/>
        <v>6645.8791335608939</v>
      </c>
      <c r="T17" s="139" t="str">
        <f t="shared" si="10"/>
        <v/>
      </c>
      <c r="U17" s="139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40"/>
      <c r="AJ17" s="140"/>
      <c r="AR17" s="132"/>
      <c r="BA17" s="131"/>
      <c r="BI17" s="132"/>
      <c r="BR17" s="131"/>
      <c r="BX17" s="2"/>
      <c r="CG17" s="131"/>
    </row>
    <row r="18" spans="1:85" ht="15">
      <c r="A18" s="149" t="s">
        <v>25</v>
      </c>
      <c r="B18" s="48">
        <f t="shared" si="4"/>
        <v>1163.1635598209264</v>
      </c>
      <c r="C18" s="48">
        <f t="shared" si="4"/>
        <v>31.910067101622719</v>
      </c>
      <c r="D18" s="48">
        <f t="shared" si="4"/>
        <v>2239.0681563186326</v>
      </c>
      <c r="E18" s="48">
        <f t="shared" si="4"/>
        <v>3856.2912290545387</v>
      </c>
      <c r="F18" s="150">
        <f t="shared" si="5"/>
        <v>453.65880553858608</v>
      </c>
      <c r="G18" s="48">
        <f t="shared" si="1"/>
        <v>1304.9803335788847</v>
      </c>
      <c r="H18" s="48">
        <f t="shared" si="1"/>
        <v>33.194526586808983</v>
      </c>
      <c r="I18" s="152">
        <f t="shared" si="6"/>
        <v>9082.266678</v>
      </c>
      <c r="J18" s="139"/>
      <c r="K18" s="153" t="s">
        <v>25</v>
      </c>
      <c r="L18" s="51">
        <f t="shared" si="7"/>
        <v>1163.1635598209264</v>
      </c>
      <c r="M18" s="51">
        <f t="shared" si="7"/>
        <v>31.910067101622719</v>
      </c>
      <c r="N18" s="51">
        <f t="shared" si="7"/>
        <v>2239.0681563186326</v>
      </c>
      <c r="O18" s="51">
        <f t="shared" si="7"/>
        <v>3856.2912290545387</v>
      </c>
      <c r="P18" s="51">
        <f t="shared" si="8"/>
        <v>453.65880553858608</v>
      </c>
      <c r="Q18" s="51">
        <f t="shared" si="3"/>
        <v>1304.9803335788847</v>
      </c>
      <c r="R18" s="51">
        <f t="shared" si="3"/>
        <v>33.194526586808983</v>
      </c>
      <c r="S18" s="156">
        <f t="shared" si="9"/>
        <v>9082.266678</v>
      </c>
      <c r="T18" s="139" t="str">
        <f t="shared" si="10"/>
        <v/>
      </c>
      <c r="U18" s="139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40"/>
      <c r="AJ18" s="140"/>
      <c r="AR18" s="132"/>
      <c r="BA18" s="131"/>
      <c r="BI18" s="132"/>
      <c r="BR18" s="131"/>
      <c r="BX18" s="2"/>
      <c r="CG18" s="131"/>
    </row>
    <row r="19" spans="1:85" ht="15">
      <c r="A19" s="157" t="s">
        <v>24</v>
      </c>
      <c r="B19" s="45">
        <f t="shared" si="4"/>
        <v>842.55809306032882</v>
      </c>
      <c r="C19" s="45">
        <f t="shared" si="4"/>
        <v>2.9224066832170177</v>
      </c>
      <c r="D19" s="45">
        <f t="shared" si="4"/>
        <v>115.32755646685618</v>
      </c>
      <c r="E19" s="45">
        <f t="shared" si="4"/>
        <v>0</v>
      </c>
      <c r="F19" s="146">
        <f t="shared" si="5"/>
        <v>0</v>
      </c>
      <c r="G19" s="45">
        <f t="shared" si="1"/>
        <v>0</v>
      </c>
      <c r="H19" s="45">
        <f t="shared" si="1"/>
        <v>0</v>
      </c>
      <c r="I19" s="144">
        <f t="shared" si="6"/>
        <v>960.80805621040201</v>
      </c>
      <c r="J19" s="139"/>
      <c r="K19" s="159" t="s">
        <v>24</v>
      </c>
      <c r="L19" s="45">
        <f t="shared" si="7"/>
        <v>842.55809306032882</v>
      </c>
      <c r="M19" s="45">
        <f t="shared" si="7"/>
        <v>2.9224066832170177</v>
      </c>
      <c r="N19" s="45">
        <f t="shared" si="7"/>
        <v>115.32755646685618</v>
      </c>
      <c r="O19" s="45">
        <f t="shared" si="7"/>
        <v>0</v>
      </c>
      <c r="P19" s="45">
        <f t="shared" si="8"/>
        <v>0</v>
      </c>
      <c r="Q19" s="45">
        <f t="shared" si="3"/>
        <v>0</v>
      </c>
      <c r="R19" s="45">
        <f t="shared" si="3"/>
        <v>0</v>
      </c>
      <c r="S19" s="148">
        <f t="shared" si="9"/>
        <v>960.80805621040201</v>
      </c>
      <c r="T19" s="139" t="str">
        <f t="shared" si="10"/>
        <v/>
      </c>
      <c r="U19" s="139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40"/>
      <c r="AJ19" s="140"/>
      <c r="AR19" s="132"/>
      <c r="BA19" s="131"/>
      <c r="BI19" s="132"/>
      <c r="BR19" s="131"/>
      <c r="BX19" s="2"/>
      <c r="CG19" s="131"/>
    </row>
    <row r="20" spans="1:85" ht="15">
      <c r="A20" s="149" t="s">
        <v>57</v>
      </c>
      <c r="B20" s="48">
        <f t="shared" si="4"/>
        <v>1954.4015079527494</v>
      </c>
      <c r="C20" s="48">
        <f t="shared" si="4"/>
        <v>3.5786356419750156</v>
      </c>
      <c r="D20" s="48">
        <f t="shared" si="4"/>
        <v>194.60912322603562</v>
      </c>
      <c r="E20" s="48">
        <f t="shared" si="4"/>
        <v>0</v>
      </c>
      <c r="F20" s="150">
        <f t="shared" si="5"/>
        <v>0</v>
      </c>
      <c r="G20" s="48">
        <f t="shared" si="1"/>
        <v>0</v>
      </c>
      <c r="H20" s="48">
        <f t="shared" si="1"/>
        <v>0</v>
      </c>
      <c r="I20" s="152">
        <f t="shared" si="6"/>
        <v>2152.5892668207603</v>
      </c>
      <c r="J20" s="139"/>
      <c r="K20" s="153" t="s">
        <v>57</v>
      </c>
      <c r="L20" s="51">
        <f t="shared" si="7"/>
        <v>1954.4015079527494</v>
      </c>
      <c r="M20" s="51">
        <f t="shared" si="7"/>
        <v>3.5786356419750156</v>
      </c>
      <c r="N20" s="51">
        <f t="shared" si="7"/>
        <v>194.60912322603562</v>
      </c>
      <c r="O20" s="51">
        <f t="shared" si="7"/>
        <v>0</v>
      </c>
      <c r="P20" s="51">
        <f t="shared" si="8"/>
        <v>0</v>
      </c>
      <c r="Q20" s="51">
        <f t="shared" si="3"/>
        <v>0</v>
      </c>
      <c r="R20" s="51">
        <f t="shared" si="3"/>
        <v>0</v>
      </c>
      <c r="S20" s="156">
        <f t="shared" si="9"/>
        <v>2152.5892668207603</v>
      </c>
      <c r="T20" s="139" t="str">
        <f t="shared" si="10"/>
        <v/>
      </c>
      <c r="U20" s="139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40"/>
      <c r="AJ20" s="140"/>
      <c r="AR20" s="132"/>
      <c r="BA20" s="131"/>
      <c r="BI20" s="132"/>
      <c r="BR20" s="131"/>
      <c r="BX20" s="2"/>
      <c r="CG20" s="131"/>
    </row>
    <row r="21" spans="1:85" ht="15">
      <c r="A21" s="157" t="s">
        <v>22</v>
      </c>
      <c r="B21" s="45">
        <f t="shared" si="4"/>
        <v>369.96887390248924</v>
      </c>
      <c r="C21" s="45">
        <f t="shared" si="4"/>
        <v>246.28037070265685</v>
      </c>
      <c r="D21" s="45">
        <f t="shared" si="4"/>
        <v>251.49921179310084</v>
      </c>
      <c r="E21" s="45">
        <f t="shared" si="4"/>
        <v>4.4086397048218826</v>
      </c>
      <c r="F21" s="146">
        <f t="shared" si="5"/>
        <v>1036.615996446408</v>
      </c>
      <c r="G21" s="45">
        <f t="shared" si="1"/>
        <v>0</v>
      </c>
      <c r="H21" s="45">
        <f t="shared" si="1"/>
        <v>0</v>
      </c>
      <c r="I21" s="144">
        <f t="shared" si="6"/>
        <v>1908.7730925494766</v>
      </c>
      <c r="J21" s="139"/>
      <c r="K21" s="159" t="s">
        <v>22</v>
      </c>
      <c r="L21" s="45">
        <f t="shared" si="7"/>
        <v>369.96887390248924</v>
      </c>
      <c r="M21" s="45">
        <f t="shared" si="7"/>
        <v>246.28037070265685</v>
      </c>
      <c r="N21" s="45">
        <f t="shared" si="7"/>
        <v>251.49921179310084</v>
      </c>
      <c r="O21" s="45">
        <f t="shared" si="7"/>
        <v>4.4086397048218826</v>
      </c>
      <c r="P21" s="45">
        <f t="shared" si="8"/>
        <v>1036.615996446408</v>
      </c>
      <c r="Q21" s="45">
        <f t="shared" si="3"/>
        <v>0</v>
      </c>
      <c r="R21" s="45">
        <f t="shared" si="3"/>
        <v>0</v>
      </c>
      <c r="S21" s="148">
        <f t="shared" si="9"/>
        <v>1908.7730925494766</v>
      </c>
      <c r="T21" s="139" t="str">
        <f t="shared" si="10"/>
        <v/>
      </c>
      <c r="U21" s="139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40"/>
      <c r="AJ21" s="140"/>
      <c r="AR21" s="132"/>
      <c r="BA21" s="131"/>
      <c r="BI21" s="132"/>
      <c r="BR21" s="131"/>
      <c r="BX21" s="2"/>
      <c r="CG21" s="131"/>
    </row>
    <row r="22" spans="1:85" ht="15">
      <c r="A22" s="149" t="s">
        <v>21</v>
      </c>
      <c r="B22" s="48">
        <f t="shared" si="4"/>
        <v>0.82572676999407379</v>
      </c>
      <c r="C22" s="48">
        <f t="shared" si="4"/>
        <v>0.11249591461060886</v>
      </c>
      <c r="D22" s="48">
        <f t="shared" si="4"/>
        <v>0.48360914938360589</v>
      </c>
      <c r="E22" s="48">
        <f t="shared" si="4"/>
        <v>0</v>
      </c>
      <c r="F22" s="150">
        <f t="shared" si="5"/>
        <v>0</v>
      </c>
      <c r="G22" s="48">
        <f t="shared" si="1"/>
        <v>0</v>
      </c>
      <c r="H22" s="48">
        <f t="shared" si="1"/>
        <v>0</v>
      </c>
      <c r="I22" s="152">
        <f t="shared" si="6"/>
        <v>1.4218318339882885</v>
      </c>
      <c r="J22" s="139"/>
      <c r="K22" s="153" t="s">
        <v>21</v>
      </c>
      <c r="L22" s="51">
        <f t="shared" si="7"/>
        <v>0.82572676999407379</v>
      </c>
      <c r="M22" s="51">
        <f t="shared" si="7"/>
        <v>0.11249591461060886</v>
      </c>
      <c r="N22" s="51">
        <f t="shared" si="7"/>
        <v>0.48360914938360589</v>
      </c>
      <c r="O22" s="51">
        <f t="shared" si="7"/>
        <v>0</v>
      </c>
      <c r="P22" s="51">
        <f t="shared" si="8"/>
        <v>0</v>
      </c>
      <c r="Q22" s="51">
        <f t="shared" si="3"/>
        <v>0</v>
      </c>
      <c r="R22" s="51">
        <f t="shared" si="3"/>
        <v>0</v>
      </c>
      <c r="S22" s="156">
        <f t="shared" si="9"/>
        <v>1.4218318339882885</v>
      </c>
      <c r="T22" s="139" t="str">
        <f t="shared" si="10"/>
        <v/>
      </c>
      <c r="U22" s="139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40"/>
      <c r="AJ22" s="140"/>
      <c r="AR22" s="132"/>
      <c r="BA22" s="131"/>
      <c r="BI22" s="132"/>
      <c r="BR22" s="131"/>
      <c r="BX22" s="2"/>
      <c r="CG22" s="131"/>
    </row>
    <row r="23" spans="1:85" ht="15">
      <c r="A23" s="160" t="s">
        <v>61</v>
      </c>
      <c r="B23" s="45">
        <f t="shared" si="4"/>
        <v>1250.0445322350658</v>
      </c>
      <c r="C23" s="45">
        <f t="shared" si="4"/>
        <v>0</v>
      </c>
      <c r="D23" s="45">
        <f t="shared" si="4"/>
        <v>330.0230455968732</v>
      </c>
      <c r="E23" s="45">
        <f t="shared" si="4"/>
        <v>0</v>
      </c>
      <c r="F23" s="146">
        <f t="shared" si="5"/>
        <v>0</v>
      </c>
      <c r="G23" s="45">
        <f t="shared" ref="G23:H27" si="11">G49+G101</f>
        <v>0</v>
      </c>
      <c r="H23" s="45">
        <f t="shared" si="11"/>
        <v>0</v>
      </c>
      <c r="I23" s="144">
        <f t="shared" si="6"/>
        <v>1580.0675778319392</v>
      </c>
      <c r="J23" s="139"/>
      <c r="K23" s="161" t="s">
        <v>61</v>
      </c>
      <c r="L23" s="45">
        <f t="shared" si="7"/>
        <v>1250.0445322350658</v>
      </c>
      <c r="M23" s="45">
        <f t="shared" si="7"/>
        <v>0</v>
      </c>
      <c r="N23" s="45">
        <f t="shared" si="7"/>
        <v>330.0230455968732</v>
      </c>
      <c r="O23" s="45">
        <f t="shared" si="7"/>
        <v>0</v>
      </c>
      <c r="P23" s="45">
        <f t="shared" si="8"/>
        <v>0</v>
      </c>
      <c r="Q23" s="45">
        <f t="shared" ref="Q23:R27" si="12">Q49+Q101</f>
        <v>0</v>
      </c>
      <c r="R23" s="45">
        <f t="shared" si="12"/>
        <v>0</v>
      </c>
      <c r="S23" s="148">
        <f t="shared" si="9"/>
        <v>1580.0675778319392</v>
      </c>
      <c r="T23" s="139" t="str">
        <f t="shared" si="10"/>
        <v/>
      </c>
      <c r="U23" s="139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40"/>
      <c r="AJ23" s="140"/>
      <c r="AR23" s="132"/>
      <c r="BA23" s="131"/>
      <c r="BI23" s="132"/>
      <c r="BR23" s="131"/>
      <c r="BX23" s="2"/>
      <c r="CG23" s="131"/>
    </row>
    <row r="24" spans="1:85">
      <c r="A24" s="162" t="str">
        <f>A50</f>
        <v>Umgebungswärme etc.</v>
      </c>
      <c r="B24" s="55">
        <f t="shared" ref="B24:E27" si="13">B50+B102</f>
        <v>1250.0445322350658</v>
      </c>
      <c r="C24" s="55">
        <f t="shared" si="13"/>
        <v>0</v>
      </c>
      <c r="D24" s="55">
        <f t="shared" si="13"/>
        <v>330.0230455968732</v>
      </c>
      <c r="E24" s="55">
        <f t="shared" si="13"/>
        <v>0</v>
      </c>
      <c r="F24" s="163">
        <f t="shared" si="5"/>
        <v>0</v>
      </c>
      <c r="G24" s="55">
        <f t="shared" si="11"/>
        <v>0</v>
      </c>
      <c r="H24" s="55">
        <f t="shared" si="11"/>
        <v>0</v>
      </c>
      <c r="I24" s="165">
        <f t="shared" si="6"/>
        <v>1580.0675778319392</v>
      </c>
      <c r="J24" s="139"/>
      <c r="K24" s="166" t="s">
        <v>23</v>
      </c>
      <c r="L24" s="58">
        <f t="shared" ref="L24:O27" si="14">L50+L102</f>
        <v>1250.0445322350658</v>
      </c>
      <c r="M24" s="58">
        <f t="shared" si="14"/>
        <v>0</v>
      </c>
      <c r="N24" s="58">
        <f t="shared" si="14"/>
        <v>330.0230455968732</v>
      </c>
      <c r="O24" s="58">
        <f t="shared" si="14"/>
        <v>0</v>
      </c>
      <c r="P24" s="58">
        <f t="shared" si="8"/>
        <v>0</v>
      </c>
      <c r="Q24" s="58">
        <f t="shared" si="12"/>
        <v>0</v>
      </c>
      <c r="R24" s="58">
        <f t="shared" si="12"/>
        <v>0</v>
      </c>
      <c r="S24" s="169">
        <f t="shared" si="9"/>
        <v>1580.0675778319392</v>
      </c>
      <c r="T24" s="139" t="str">
        <f t="shared" si="10"/>
        <v/>
      </c>
      <c r="U24" s="139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40"/>
      <c r="AJ24" s="140"/>
      <c r="AR24" s="132"/>
      <c r="BA24" s="131"/>
      <c r="BI24" s="132"/>
      <c r="BR24" s="131"/>
      <c r="BX24" s="2"/>
      <c r="CG24" s="131"/>
    </row>
    <row r="25" spans="1:85">
      <c r="A25" s="170" t="str">
        <f>A51</f>
        <v>Gichtgas</v>
      </c>
      <c r="B25" s="61">
        <f t="shared" si="13"/>
        <v>0</v>
      </c>
      <c r="C25" s="61">
        <f t="shared" si="13"/>
        <v>0</v>
      </c>
      <c r="D25" s="61">
        <f t="shared" si="13"/>
        <v>0</v>
      </c>
      <c r="E25" s="61">
        <f t="shared" si="13"/>
        <v>0</v>
      </c>
      <c r="F25" s="171">
        <f t="shared" si="5"/>
        <v>0</v>
      </c>
      <c r="G25" s="61">
        <f t="shared" si="11"/>
        <v>0</v>
      </c>
      <c r="H25" s="61">
        <f t="shared" si="11"/>
        <v>0</v>
      </c>
      <c r="I25" s="173">
        <f t="shared" si="6"/>
        <v>0</v>
      </c>
      <c r="J25" s="139"/>
      <c r="K25" s="174" t="s">
        <v>19</v>
      </c>
      <c r="L25" s="61">
        <f t="shared" si="14"/>
        <v>0</v>
      </c>
      <c r="M25" s="61">
        <f t="shared" si="14"/>
        <v>0</v>
      </c>
      <c r="N25" s="61">
        <f t="shared" si="14"/>
        <v>0</v>
      </c>
      <c r="O25" s="61">
        <f t="shared" si="14"/>
        <v>0</v>
      </c>
      <c r="P25" s="61">
        <f t="shared" si="8"/>
        <v>0</v>
      </c>
      <c r="Q25" s="61">
        <f t="shared" si="12"/>
        <v>0</v>
      </c>
      <c r="R25" s="61">
        <f t="shared" si="12"/>
        <v>0</v>
      </c>
      <c r="S25" s="176">
        <f t="shared" si="9"/>
        <v>0</v>
      </c>
      <c r="T25" s="139"/>
      <c r="U25" s="139"/>
      <c r="Z25" s="140"/>
      <c r="AA25" s="131"/>
      <c r="AB25" s="131"/>
      <c r="AC25" s="131"/>
      <c r="AD25" s="131"/>
      <c r="AE25" s="131"/>
      <c r="AF25" s="131"/>
      <c r="AG25" s="131"/>
      <c r="AH25" s="131"/>
      <c r="AI25" s="131"/>
      <c r="AR25" s="132"/>
      <c r="BA25" s="131"/>
      <c r="BI25" s="132"/>
      <c r="BR25" s="131"/>
      <c r="BX25" s="2"/>
      <c r="CG25" s="131"/>
    </row>
    <row r="26" spans="1:85">
      <c r="A26" s="162" t="str">
        <f>A52</f>
        <v>Kokereigas</v>
      </c>
      <c r="B26" s="55">
        <f t="shared" si="13"/>
        <v>0</v>
      </c>
      <c r="C26" s="55">
        <f t="shared" si="13"/>
        <v>0</v>
      </c>
      <c r="D26" s="55">
        <f t="shared" si="13"/>
        <v>0</v>
      </c>
      <c r="E26" s="55">
        <f t="shared" si="13"/>
        <v>0</v>
      </c>
      <c r="F26" s="163">
        <f t="shared" si="5"/>
        <v>0</v>
      </c>
      <c r="G26" s="55">
        <f t="shared" si="11"/>
        <v>0</v>
      </c>
      <c r="H26" s="55">
        <f t="shared" si="11"/>
        <v>0</v>
      </c>
      <c r="I26" s="165">
        <f t="shared" si="6"/>
        <v>0</v>
      </c>
      <c r="J26" s="139"/>
      <c r="K26" s="166" t="s">
        <v>20</v>
      </c>
      <c r="L26" s="58">
        <f t="shared" si="14"/>
        <v>0</v>
      </c>
      <c r="M26" s="58">
        <f t="shared" si="14"/>
        <v>0</v>
      </c>
      <c r="N26" s="58">
        <f t="shared" si="14"/>
        <v>0</v>
      </c>
      <c r="O26" s="58">
        <f t="shared" si="14"/>
        <v>0</v>
      </c>
      <c r="P26" s="58">
        <f t="shared" si="8"/>
        <v>0</v>
      </c>
      <c r="Q26" s="58">
        <f t="shared" si="12"/>
        <v>0</v>
      </c>
      <c r="R26" s="58">
        <f t="shared" si="12"/>
        <v>0</v>
      </c>
      <c r="S26" s="169">
        <f t="shared" si="9"/>
        <v>0</v>
      </c>
      <c r="T26" s="139"/>
      <c r="U26" s="139"/>
      <c r="Z26" s="140"/>
      <c r="AA26" s="131"/>
      <c r="AB26" s="131"/>
      <c r="AC26" s="131"/>
      <c r="AD26" s="131"/>
      <c r="AE26" s="131"/>
      <c r="AF26" s="131"/>
      <c r="AG26" s="131"/>
      <c r="AH26" s="131"/>
      <c r="AI26" s="131"/>
      <c r="AR26" s="132"/>
      <c r="BA26" s="131"/>
      <c r="BI26" s="132"/>
      <c r="BR26" s="131"/>
      <c r="BX26" s="2"/>
      <c r="CG26" s="131"/>
    </row>
    <row r="27" spans="1:85" ht="15" thickBot="1">
      <c r="A27" s="177" t="str">
        <f>A53</f>
        <v>Brenntorf</v>
      </c>
      <c r="B27" s="66">
        <f t="shared" si="13"/>
        <v>0</v>
      </c>
      <c r="C27" s="66">
        <f t="shared" si="13"/>
        <v>0</v>
      </c>
      <c r="D27" s="66">
        <f t="shared" si="13"/>
        <v>0</v>
      </c>
      <c r="E27" s="66">
        <f t="shared" si="13"/>
        <v>0</v>
      </c>
      <c r="F27" s="178">
        <f t="shared" si="5"/>
        <v>0</v>
      </c>
      <c r="G27" s="66">
        <f t="shared" si="11"/>
        <v>0</v>
      </c>
      <c r="H27" s="66">
        <f t="shared" si="11"/>
        <v>0</v>
      </c>
      <c r="I27" s="180">
        <f t="shared" si="6"/>
        <v>0</v>
      </c>
      <c r="J27" s="139"/>
      <c r="K27" s="181" t="s">
        <v>63</v>
      </c>
      <c r="L27" s="66">
        <f t="shared" si="14"/>
        <v>0</v>
      </c>
      <c r="M27" s="66">
        <f t="shared" si="14"/>
        <v>0</v>
      </c>
      <c r="N27" s="66">
        <f t="shared" si="14"/>
        <v>0</v>
      </c>
      <c r="O27" s="66">
        <f t="shared" si="14"/>
        <v>0</v>
      </c>
      <c r="P27" s="66">
        <f t="shared" si="8"/>
        <v>0</v>
      </c>
      <c r="Q27" s="66">
        <f t="shared" si="12"/>
        <v>0</v>
      </c>
      <c r="R27" s="66">
        <f t="shared" si="12"/>
        <v>0</v>
      </c>
      <c r="S27" s="183">
        <f t="shared" si="9"/>
        <v>0</v>
      </c>
      <c r="T27" s="139"/>
      <c r="U27" s="139"/>
      <c r="Z27" s="140"/>
      <c r="AA27" s="131"/>
      <c r="AB27" s="131"/>
      <c r="AC27" s="131"/>
      <c r="AD27" s="131"/>
      <c r="AE27" s="131"/>
      <c r="AF27" s="131"/>
      <c r="AG27" s="131"/>
      <c r="AH27" s="131"/>
      <c r="AI27" s="131"/>
      <c r="AR27" s="132"/>
      <c r="BA27" s="131"/>
      <c r="BI27" s="132"/>
      <c r="BR27" s="131"/>
      <c r="BX27" s="2"/>
      <c r="CG27" s="131"/>
    </row>
    <row r="28" spans="1:85" ht="15">
      <c r="A28" s="184" t="s">
        <v>26</v>
      </c>
      <c r="B28" s="185">
        <f>SUM(B7:B23)</f>
        <v>11479.199055803074</v>
      </c>
      <c r="C28" s="185">
        <f t="shared" ref="C28:I28" si="15">SUM(C7:C23)</f>
        <v>2111.9763673362663</v>
      </c>
      <c r="D28" s="185">
        <f t="shared" si="15"/>
        <v>4747.101870180968</v>
      </c>
      <c r="E28" s="185">
        <f t="shared" si="15"/>
        <v>4423.0099953665622</v>
      </c>
      <c r="F28" s="185">
        <f t="shared" si="15"/>
        <v>14027.071649363814</v>
      </c>
      <c r="G28" s="185">
        <f t="shared" si="15"/>
        <v>1304.9803335788847</v>
      </c>
      <c r="H28" s="185">
        <f t="shared" si="15"/>
        <v>33.194526586808983</v>
      </c>
      <c r="I28" s="185">
        <f t="shared" si="15"/>
        <v>38126.533798216384</v>
      </c>
      <c r="J28" s="448"/>
      <c r="K28" s="186" t="s">
        <v>26</v>
      </c>
      <c r="L28" s="185">
        <f>SUM(L7:L23)</f>
        <v>11479.199055803074</v>
      </c>
      <c r="M28" s="185">
        <f t="shared" ref="M28:S28" si="16">SUM(M7:M23)</f>
        <v>2111.9763673362663</v>
      </c>
      <c r="N28" s="185">
        <f t="shared" si="16"/>
        <v>4747.101870180968</v>
      </c>
      <c r="O28" s="185">
        <f t="shared" si="16"/>
        <v>4423.0099953665622</v>
      </c>
      <c r="P28" s="185">
        <f t="shared" si="16"/>
        <v>14027.071649363814</v>
      </c>
      <c r="Q28" s="185">
        <f t="shared" si="16"/>
        <v>1304.9803335788847</v>
      </c>
      <c r="R28" s="185">
        <f t="shared" si="16"/>
        <v>33.194526586808983</v>
      </c>
      <c r="S28" s="185">
        <f t="shared" si="16"/>
        <v>38126.533798216384</v>
      </c>
      <c r="T28" s="139" t="str">
        <f>IF(ABS(S28-S54-S80-S106)&gt;0.01,S28-S54-S80-S106,"")</f>
        <v/>
      </c>
      <c r="U28" s="139"/>
      <c r="Z28" s="140"/>
      <c r="AA28" s="131"/>
      <c r="AB28" s="131"/>
      <c r="AC28" s="131"/>
      <c r="AD28" s="131"/>
      <c r="AE28" s="131"/>
      <c r="AF28" s="131"/>
      <c r="AG28" s="131"/>
      <c r="AH28" s="131"/>
      <c r="AI28" s="131"/>
      <c r="AR28" s="132"/>
      <c r="BA28" s="131"/>
      <c r="BI28" s="132"/>
      <c r="BR28" s="131"/>
      <c r="BX28" s="2"/>
      <c r="CG28" s="131"/>
    </row>
    <row r="29" spans="1:85" s="2" customFormat="1" ht="15" thickBot="1">
      <c r="A29" s="15" t="s">
        <v>100</v>
      </c>
      <c r="B29" s="74">
        <f>IF($I28=0,"-",B28/$I28)</f>
        <v>0.30108163297918489</v>
      </c>
      <c r="C29" s="74">
        <f t="shared" ref="C29:H29" si="17">IF($I28=0,"-",C28/$I28)</f>
        <v>5.5393872900008231E-2</v>
      </c>
      <c r="D29" s="74">
        <f t="shared" si="17"/>
        <v>0.12450913831571661</v>
      </c>
      <c r="E29" s="74">
        <f t="shared" si="17"/>
        <v>0.11600870980759015</v>
      </c>
      <c r="F29" s="74">
        <f t="shared" si="17"/>
        <v>0.36790838956412086</v>
      </c>
      <c r="G29" s="74">
        <f t="shared" si="17"/>
        <v>3.4227615352747688E-2</v>
      </c>
      <c r="H29" s="74">
        <f t="shared" si="17"/>
        <v>8.7064108063140727E-4</v>
      </c>
      <c r="I29" s="75">
        <f>SUM(B29:H29)</f>
        <v>0.99999999999999978</v>
      </c>
      <c r="K29" s="27" t="s">
        <v>100</v>
      </c>
      <c r="L29" s="76">
        <f>IF($I28=0,"-",L28/$I28)</f>
        <v>0.30108163297918489</v>
      </c>
      <c r="M29" s="76">
        <f t="shared" ref="M29:R29" si="18">IF($I28=0,"-",M28/$I28)</f>
        <v>5.5393872900008231E-2</v>
      </c>
      <c r="N29" s="76">
        <f t="shared" si="18"/>
        <v>0.12450913831571661</v>
      </c>
      <c r="O29" s="76">
        <f t="shared" si="18"/>
        <v>0.11600870980759015</v>
      </c>
      <c r="P29" s="76">
        <f t="shared" si="18"/>
        <v>0.36790838956412086</v>
      </c>
      <c r="Q29" s="76">
        <f t="shared" si="18"/>
        <v>3.4227615352747688E-2</v>
      </c>
      <c r="R29" s="77">
        <f t="shared" si="18"/>
        <v>8.7064108063140727E-4</v>
      </c>
      <c r="S29" s="78">
        <f>SUM(L29:R29)</f>
        <v>0.99999999999999978</v>
      </c>
      <c r="BA29" s="189"/>
      <c r="BR29" s="189"/>
    </row>
    <row r="30" spans="1:85" ht="15" thickBot="1"/>
    <row r="31" spans="1:85" ht="28.5">
      <c r="A31" s="328" t="s">
        <v>50</v>
      </c>
      <c r="B31" s="135" t="s">
        <v>0</v>
      </c>
      <c r="C31" s="135" t="s">
        <v>1</v>
      </c>
      <c r="D31" s="135" t="s">
        <v>2</v>
      </c>
      <c r="E31" s="135" t="s">
        <v>3</v>
      </c>
      <c r="F31" s="135" t="s">
        <v>27</v>
      </c>
      <c r="G31" s="135" t="s">
        <v>4</v>
      </c>
      <c r="H31" s="135" t="s">
        <v>5</v>
      </c>
      <c r="I31" s="136" t="s">
        <v>6</v>
      </c>
      <c r="K31" s="330" t="s">
        <v>50</v>
      </c>
      <c r="L31" s="137" t="s">
        <v>0</v>
      </c>
      <c r="M31" s="137" t="s">
        <v>1</v>
      </c>
      <c r="N31" s="137" t="s">
        <v>2</v>
      </c>
      <c r="O31" s="137" t="s">
        <v>3</v>
      </c>
      <c r="P31" s="137" t="s">
        <v>27</v>
      </c>
      <c r="Q31" s="137" t="s">
        <v>4</v>
      </c>
      <c r="R31" s="137" t="s">
        <v>5</v>
      </c>
      <c r="S31" s="138" t="s">
        <v>6</v>
      </c>
      <c r="U31" s="332" t="s">
        <v>50</v>
      </c>
      <c r="V31" s="190" t="s">
        <v>69</v>
      </c>
      <c r="W31" s="190" t="s">
        <v>70</v>
      </c>
      <c r="X31" s="190" t="s">
        <v>4</v>
      </c>
      <c r="Y31" s="190" t="s">
        <v>1</v>
      </c>
      <c r="Z31" s="190" t="s">
        <v>2</v>
      </c>
      <c r="AA31" s="190" t="s">
        <v>3</v>
      </c>
      <c r="AB31" s="190" t="s">
        <v>52</v>
      </c>
      <c r="AC31" s="190" t="s">
        <v>64</v>
      </c>
      <c r="AD31" s="191" t="s">
        <v>72</v>
      </c>
      <c r="AE31" s="191" t="s">
        <v>79</v>
      </c>
      <c r="AF31" s="191" t="s">
        <v>73</v>
      </c>
      <c r="AG31" s="191" t="s">
        <v>80</v>
      </c>
      <c r="AH31" s="191" t="s">
        <v>81</v>
      </c>
      <c r="AI31" s="192" t="s">
        <v>60</v>
      </c>
    </row>
    <row r="32" spans="1:85" ht="15">
      <c r="A32" s="329" t="s">
        <v>50</v>
      </c>
      <c r="B32" s="294" t="s">
        <v>109</v>
      </c>
      <c r="C32" s="295"/>
      <c r="D32" s="295"/>
      <c r="E32" s="295"/>
      <c r="F32" s="295"/>
      <c r="G32" s="295"/>
      <c r="H32" s="295"/>
      <c r="I32" s="296"/>
      <c r="K32" s="331" t="s">
        <v>50</v>
      </c>
      <c r="L32" s="297" t="s">
        <v>109</v>
      </c>
      <c r="M32" s="298"/>
      <c r="N32" s="298"/>
      <c r="O32" s="298"/>
      <c r="P32" s="298"/>
      <c r="Q32" s="298"/>
      <c r="R32" s="298"/>
      <c r="S32" s="299"/>
      <c r="U32" s="333" t="s">
        <v>50</v>
      </c>
      <c r="V32" s="326" t="s">
        <v>109</v>
      </c>
      <c r="W32" s="326"/>
      <c r="X32" s="326"/>
      <c r="Y32" s="326"/>
      <c r="Z32" s="326"/>
      <c r="AA32" s="326"/>
      <c r="AB32" s="326"/>
      <c r="AC32" s="326"/>
      <c r="AD32" s="326"/>
      <c r="AE32" s="326"/>
      <c r="AF32" s="326"/>
      <c r="AG32" s="326"/>
      <c r="AH32" s="326"/>
      <c r="AI32" s="327"/>
    </row>
    <row r="33" spans="1:36" ht="15">
      <c r="A33" s="141" t="s">
        <v>7</v>
      </c>
      <c r="B33" s="42">
        <f>B111+B137+B163+B189+B215+B241+B267+B293+B319+B345+B371+B397+B423</f>
        <v>9.2225432620367514E-3</v>
      </c>
      <c r="C33" s="42">
        <f t="shared" ref="C33:E33" si="19">C111+C137+C163+C189+C215+C241+C267+C293+C319+C345+C371+C397+C423</f>
        <v>0</v>
      </c>
      <c r="D33" s="42">
        <f t="shared" si="19"/>
        <v>7.0520930997487893E-5</v>
      </c>
      <c r="E33" s="42">
        <f t="shared" si="19"/>
        <v>0</v>
      </c>
      <c r="F33" s="303">
        <v>0</v>
      </c>
      <c r="G33" s="42">
        <f t="shared" ref="G33:H48" si="20">G111+G137+G163+G189+G215+G241+G267+G293+G319+G345+G371+G397+G423</f>
        <v>0</v>
      </c>
      <c r="H33" s="42">
        <f t="shared" si="20"/>
        <v>0</v>
      </c>
      <c r="I33" s="144">
        <f>SUM(B33:H33)</f>
        <v>9.2930641930342398E-3</v>
      </c>
      <c r="J33" s="139"/>
      <c r="K33" s="193" t="s">
        <v>7</v>
      </c>
      <c r="L33" s="42">
        <f t="shared" ref="L33:R48" si="21">L111+L137+L163+L189+L215+L241+L267+L293+L319+L345+L371+L397+L423</f>
        <v>9.2225432620367514E-3</v>
      </c>
      <c r="M33" s="42">
        <f t="shared" si="21"/>
        <v>0</v>
      </c>
      <c r="N33" s="42">
        <f t="shared" si="21"/>
        <v>7.0520930997487893E-5</v>
      </c>
      <c r="O33" s="42">
        <f t="shared" si="21"/>
        <v>0</v>
      </c>
      <c r="P33" s="42">
        <f t="shared" si="21"/>
        <v>0</v>
      </c>
      <c r="Q33" s="42">
        <f t="shared" si="21"/>
        <v>0</v>
      </c>
      <c r="R33" s="42">
        <f t="shared" si="21"/>
        <v>0</v>
      </c>
      <c r="S33" s="195">
        <f>SUM(L33:R33)</f>
        <v>9.2930641930342398E-3</v>
      </c>
      <c r="T33" s="139"/>
      <c r="U33" s="196" t="s">
        <v>7</v>
      </c>
      <c r="V33" s="84">
        <f t="shared" ref="V33:AH48" si="22">V111+V137+V163+V189+V215+V241+V267+V293+V319+V345+V371+V397+V423</f>
        <v>9.2225432620367514E-3</v>
      </c>
      <c r="W33" s="84">
        <f t="shared" si="22"/>
        <v>0</v>
      </c>
      <c r="X33" s="84">
        <f t="shared" si="22"/>
        <v>0</v>
      </c>
      <c r="Y33" s="84">
        <f t="shared" si="22"/>
        <v>0</v>
      </c>
      <c r="Z33" s="84">
        <f t="shared" si="22"/>
        <v>7.0520930997487893E-5</v>
      </c>
      <c r="AA33" s="84">
        <f t="shared" si="22"/>
        <v>0</v>
      </c>
      <c r="AB33" s="84">
        <f t="shared" si="22"/>
        <v>0</v>
      </c>
      <c r="AC33" s="85">
        <f t="shared" si="22"/>
        <v>0</v>
      </c>
      <c r="AD33" s="84">
        <f t="shared" si="22"/>
        <v>0</v>
      </c>
      <c r="AE33" s="84">
        <f t="shared" si="22"/>
        <v>0</v>
      </c>
      <c r="AF33" s="84">
        <f t="shared" si="22"/>
        <v>0</v>
      </c>
      <c r="AG33" s="84">
        <f t="shared" si="22"/>
        <v>0</v>
      </c>
      <c r="AH33" s="84">
        <f t="shared" si="22"/>
        <v>0</v>
      </c>
      <c r="AI33" s="200">
        <f>SUM(V33:AC33)</f>
        <v>9.2930641930342398E-3</v>
      </c>
      <c r="AJ33" s="131" t="str">
        <f>IF(ABS(S33-AI33)&gt;0.001,S33-AI33,"")</f>
        <v/>
      </c>
    </row>
    <row r="34" spans="1:36" ht="15">
      <c r="A34" s="149" t="s">
        <v>8</v>
      </c>
      <c r="B34" s="48">
        <f t="shared" ref="B34:E49" si="23">B112+B138+B164+B190+B216+B242+B268+B294+B320+B346+B372+B398+B424</f>
        <v>0</v>
      </c>
      <c r="C34" s="48">
        <f t="shared" si="23"/>
        <v>0</v>
      </c>
      <c r="D34" s="48">
        <f t="shared" si="23"/>
        <v>0</v>
      </c>
      <c r="E34" s="48">
        <f t="shared" si="23"/>
        <v>0</v>
      </c>
      <c r="F34" s="304">
        <v>0</v>
      </c>
      <c r="G34" s="48">
        <f t="shared" si="20"/>
        <v>0</v>
      </c>
      <c r="H34" s="48">
        <f t="shared" si="20"/>
        <v>0</v>
      </c>
      <c r="I34" s="152">
        <f t="shared" ref="I34:I53" si="24">SUM(B34:H34)</f>
        <v>0</v>
      </c>
      <c r="J34" s="139"/>
      <c r="K34" s="153" t="s">
        <v>8</v>
      </c>
      <c r="L34" s="51">
        <f t="shared" si="21"/>
        <v>0</v>
      </c>
      <c r="M34" s="51">
        <f t="shared" si="21"/>
        <v>0</v>
      </c>
      <c r="N34" s="51">
        <f t="shared" si="21"/>
        <v>0</v>
      </c>
      <c r="O34" s="51">
        <f t="shared" si="21"/>
        <v>0</v>
      </c>
      <c r="P34" s="51">
        <f t="shared" si="21"/>
        <v>0</v>
      </c>
      <c r="Q34" s="51">
        <f t="shared" si="21"/>
        <v>0</v>
      </c>
      <c r="R34" s="51">
        <f t="shared" si="21"/>
        <v>0</v>
      </c>
      <c r="S34" s="156">
        <f t="shared" ref="S34:S53" si="25">SUM(L34:R34)</f>
        <v>0</v>
      </c>
      <c r="T34" s="139"/>
      <c r="U34" s="201" t="s">
        <v>8</v>
      </c>
      <c r="V34" s="88">
        <f t="shared" si="22"/>
        <v>0</v>
      </c>
      <c r="W34" s="88">
        <f t="shared" si="22"/>
        <v>0</v>
      </c>
      <c r="X34" s="88">
        <f t="shared" si="22"/>
        <v>0</v>
      </c>
      <c r="Y34" s="88">
        <f t="shared" si="22"/>
        <v>0</v>
      </c>
      <c r="Z34" s="88">
        <f t="shared" si="22"/>
        <v>0</v>
      </c>
      <c r="AA34" s="88">
        <f t="shared" si="22"/>
        <v>0</v>
      </c>
      <c r="AB34" s="88">
        <f t="shared" si="22"/>
        <v>0</v>
      </c>
      <c r="AC34" s="89">
        <f t="shared" si="22"/>
        <v>0</v>
      </c>
      <c r="AD34" s="88">
        <f t="shared" si="22"/>
        <v>0</v>
      </c>
      <c r="AE34" s="88">
        <f t="shared" si="22"/>
        <v>0</v>
      </c>
      <c r="AF34" s="88">
        <f t="shared" si="22"/>
        <v>0</v>
      </c>
      <c r="AG34" s="88">
        <f t="shared" si="22"/>
        <v>0</v>
      </c>
      <c r="AH34" s="88">
        <f t="shared" si="22"/>
        <v>0</v>
      </c>
      <c r="AI34" s="204">
        <f t="shared" ref="AI34:AI53" si="26">SUM(V34:AC34)</f>
        <v>0</v>
      </c>
      <c r="AJ34" s="131" t="str">
        <f t="shared" ref="AJ34:AJ55" si="27">IF(ABS(S34-AI34)&gt;0.001,S34-AI34,"")</f>
        <v/>
      </c>
    </row>
    <row r="35" spans="1:36" ht="15">
      <c r="A35" s="157" t="s">
        <v>10</v>
      </c>
      <c r="B35" s="45">
        <f t="shared" si="23"/>
        <v>0</v>
      </c>
      <c r="C35" s="45">
        <f t="shared" si="23"/>
        <v>0</v>
      </c>
      <c r="D35" s="45">
        <f t="shared" si="23"/>
        <v>5.2647943612361116E-2</v>
      </c>
      <c r="E35" s="45">
        <f t="shared" si="23"/>
        <v>0</v>
      </c>
      <c r="F35" s="304">
        <v>0</v>
      </c>
      <c r="G35" s="45">
        <f t="shared" si="20"/>
        <v>0</v>
      </c>
      <c r="H35" s="45">
        <f t="shared" si="20"/>
        <v>0</v>
      </c>
      <c r="I35" s="144">
        <f t="shared" si="24"/>
        <v>5.2647943612361116E-2</v>
      </c>
      <c r="J35" s="139"/>
      <c r="K35" s="159" t="s">
        <v>10</v>
      </c>
      <c r="L35" s="45">
        <f t="shared" si="21"/>
        <v>0</v>
      </c>
      <c r="M35" s="45">
        <f t="shared" si="21"/>
        <v>0</v>
      </c>
      <c r="N35" s="45">
        <f t="shared" si="21"/>
        <v>5.2647943612361116E-2</v>
      </c>
      <c r="O35" s="45">
        <f t="shared" si="21"/>
        <v>0</v>
      </c>
      <c r="P35" s="45">
        <f t="shared" si="21"/>
        <v>0</v>
      </c>
      <c r="Q35" s="45">
        <f t="shared" si="21"/>
        <v>0</v>
      </c>
      <c r="R35" s="45">
        <f t="shared" si="21"/>
        <v>0</v>
      </c>
      <c r="S35" s="148">
        <f t="shared" si="25"/>
        <v>5.2647943612361116E-2</v>
      </c>
      <c r="T35" s="139"/>
      <c r="U35" s="205" t="s">
        <v>10</v>
      </c>
      <c r="V35" s="84">
        <f t="shared" si="22"/>
        <v>0</v>
      </c>
      <c r="W35" s="84">
        <f t="shared" si="22"/>
        <v>0</v>
      </c>
      <c r="X35" s="84">
        <f t="shared" si="22"/>
        <v>0</v>
      </c>
      <c r="Y35" s="84">
        <f t="shared" si="22"/>
        <v>0</v>
      </c>
      <c r="Z35" s="84">
        <f t="shared" si="22"/>
        <v>5.2647943612361116E-2</v>
      </c>
      <c r="AA35" s="84">
        <f t="shared" si="22"/>
        <v>0</v>
      </c>
      <c r="AB35" s="84">
        <f t="shared" si="22"/>
        <v>0</v>
      </c>
      <c r="AC35" s="85">
        <f t="shared" si="22"/>
        <v>0</v>
      </c>
      <c r="AD35" s="84">
        <f t="shared" si="22"/>
        <v>0</v>
      </c>
      <c r="AE35" s="84">
        <f t="shared" si="22"/>
        <v>0</v>
      </c>
      <c r="AF35" s="84">
        <f t="shared" si="22"/>
        <v>0</v>
      </c>
      <c r="AG35" s="84">
        <f t="shared" si="22"/>
        <v>0</v>
      </c>
      <c r="AH35" s="84">
        <f t="shared" si="22"/>
        <v>0</v>
      </c>
      <c r="AI35" s="200">
        <f t="shared" si="26"/>
        <v>5.2647943612361116E-2</v>
      </c>
      <c r="AJ35" s="131" t="str">
        <f t="shared" si="27"/>
        <v/>
      </c>
    </row>
    <row r="36" spans="1:36" ht="15">
      <c r="A36" s="149" t="s">
        <v>53</v>
      </c>
      <c r="B36" s="48">
        <f t="shared" si="23"/>
        <v>0</v>
      </c>
      <c r="C36" s="48">
        <f t="shared" si="23"/>
        <v>0</v>
      </c>
      <c r="D36" s="48">
        <f t="shared" si="23"/>
        <v>0</v>
      </c>
      <c r="E36" s="48">
        <f t="shared" si="23"/>
        <v>0</v>
      </c>
      <c r="F36" s="304">
        <v>0</v>
      </c>
      <c r="G36" s="48">
        <f t="shared" si="20"/>
        <v>0</v>
      </c>
      <c r="H36" s="48">
        <f t="shared" si="20"/>
        <v>0</v>
      </c>
      <c r="I36" s="152">
        <f t="shared" si="24"/>
        <v>0</v>
      </c>
      <c r="J36" s="139"/>
      <c r="K36" s="153" t="s">
        <v>53</v>
      </c>
      <c r="L36" s="51">
        <f t="shared" si="21"/>
        <v>0</v>
      </c>
      <c r="M36" s="51">
        <f t="shared" si="21"/>
        <v>0</v>
      </c>
      <c r="N36" s="51">
        <f t="shared" si="21"/>
        <v>0</v>
      </c>
      <c r="O36" s="51">
        <f t="shared" si="21"/>
        <v>0</v>
      </c>
      <c r="P36" s="51">
        <f t="shared" si="21"/>
        <v>0</v>
      </c>
      <c r="Q36" s="51">
        <f t="shared" si="21"/>
        <v>0</v>
      </c>
      <c r="R36" s="51">
        <f t="shared" si="21"/>
        <v>0</v>
      </c>
      <c r="S36" s="156">
        <f t="shared" si="25"/>
        <v>0</v>
      </c>
      <c r="T36" s="139"/>
      <c r="U36" s="201" t="s">
        <v>53</v>
      </c>
      <c r="V36" s="88">
        <f t="shared" si="22"/>
        <v>0</v>
      </c>
      <c r="W36" s="88">
        <f t="shared" si="22"/>
        <v>0</v>
      </c>
      <c r="X36" s="88">
        <f t="shared" si="22"/>
        <v>0</v>
      </c>
      <c r="Y36" s="88">
        <f t="shared" si="22"/>
        <v>0</v>
      </c>
      <c r="Z36" s="88">
        <f t="shared" si="22"/>
        <v>0</v>
      </c>
      <c r="AA36" s="88">
        <f t="shared" si="22"/>
        <v>0</v>
      </c>
      <c r="AB36" s="88">
        <f t="shared" si="22"/>
        <v>0</v>
      </c>
      <c r="AC36" s="89">
        <f t="shared" si="22"/>
        <v>0</v>
      </c>
      <c r="AD36" s="88">
        <f t="shared" si="22"/>
        <v>0</v>
      </c>
      <c r="AE36" s="88">
        <f t="shared" si="22"/>
        <v>0</v>
      </c>
      <c r="AF36" s="88">
        <f t="shared" si="22"/>
        <v>0</v>
      </c>
      <c r="AG36" s="88">
        <f t="shared" si="22"/>
        <v>0</v>
      </c>
      <c r="AH36" s="88">
        <f t="shared" si="22"/>
        <v>0</v>
      </c>
      <c r="AI36" s="204">
        <f t="shared" si="26"/>
        <v>0</v>
      </c>
      <c r="AJ36" s="131" t="str">
        <f t="shared" si="27"/>
        <v/>
      </c>
    </row>
    <row r="37" spans="1:36" ht="15">
      <c r="A37" s="157" t="s">
        <v>16</v>
      </c>
      <c r="B37" s="45">
        <f t="shared" si="23"/>
        <v>68.206252254349295</v>
      </c>
      <c r="C37" s="45">
        <f t="shared" si="23"/>
        <v>49.897900930166152</v>
      </c>
      <c r="D37" s="45">
        <f t="shared" si="23"/>
        <v>27.961838263043141</v>
      </c>
      <c r="E37" s="45">
        <f t="shared" si="23"/>
        <v>3.2786591725807637</v>
      </c>
      <c r="F37" s="304">
        <v>0</v>
      </c>
      <c r="G37" s="45">
        <f t="shared" si="20"/>
        <v>0</v>
      </c>
      <c r="H37" s="45">
        <f t="shared" si="20"/>
        <v>0</v>
      </c>
      <c r="I37" s="144">
        <f t="shared" si="24"/>
        <v>149.34465062013936</v>
      </c>
      <c r="J37" s="139"/>
      <c r="K37" s="159" t="s">
        <v>16</v>
      </c>
      <c r="L37" s="45">
        <f t="shared" si="21"/>
        <v>68.206252254349295</v>
      </c>
      <c r="M37" s="45">
        <f t="shared" si="21"/>
        <v>49.897900930166152</v>
      </c>
      <c r="N37" s="45">
        <f t="shared" si="21"/>
        <v>27.961838263043141</v>
      </c>
      <c r="O37" s="45">
        <f t="shared" si="21"/>
        <v>3.2786591725807637</v>
      </c>
      <c r="P37" s="45">
        <f t="shared" si="21"/>
        <v>0</v>
      </c>
      <c r="Q37" s="45">
        <f t="shared" si="21"/>
        <v>0</v>
      </c>
      <c r="R37" s="45">
        <f t="shared" si="21"/>
        <v>0</v>
      </c>
      <c r="S37" s="148">
        <f t="shared" si="25"/>
        <v>149.34465062013936</v>
      </c>
      <c r="T37" s="139"/>
      <c r="U37" s="205" t="s">
        <v>16</v>
      </c>
      <c r="V37" s="84">
        <f t="shared" si="22"/>
        <v>68.17692828522793</v>
      </c>
      <c r="W37" s="84">
        <f t="shared" si="22"/>
        <v>0</v>
      </c>
      <c r="X37" s="84">
        <f t="shared" si="22"/>
        <v>0</v>
      </c>
      <c r="Y37" s="84">
        <f t="shared" si="22"/>
        <v>49.897900930166152</v>
      </c>
      <c r="Z37" s="84">
        <f t="shared" si="22"/>
        <v>27.961838263043141</v>
      </c>
      <c r="AA37" s="84">
        <f t="shared" si="22"/>
        <v>3.2786591725807637</v>
      </c>
      <c r="AB37" s="84">
        <f t="shared" si="22"/>
        <v>0</v>
      </c>
      <c r="AC37" s="85">
        <f t="shared" si="22"/>
        <v>2.9323969121351871E-2</v>
      </c>
      <c r="AD37" s="84">
        <f t="shared" si="22"/>
        <v>2.9323969121351871E-2</v>
      </c>
      <c r="AE37" s="84">
        <f t="shared" si="22"/>
        <v>0</v>
      </c>
      <c r="AF37" s="84">
        <f t="shared" si="22"/>
        <v>0</v>
      </c>
      <c r="AG37" s="84">
        <f t="shared" si="22"/>
        <v>0</v>
      </c>
      <c r="AH37" s="84">
        <f t="shared" si="22"/>
        <v>0</v>
      </c>
      <c r="AI37" s="200">
        <f t="shared" si="26"/>
        <v>149.34465062013936</v>
      </c>
      <c r="AJ37" s="131" t="str">
        <f t="shared" si="27"/>
        <v/>
      </c>
    </row>
    <row r="38" spans="1:36" ht="15">
      <c r="A38" s="149" t="s">
        <v>15</v>
      </c>
      <c r="B38" s="48">
        <f t="shared" si="23"/>
        <v>13.884329772755706</v>
      </c>
      <c r="C38" s="48">
        <f t="shared" si="23"/>
        <v>1.5553636091982057</v>
      </c>
      <c r="D38" s="48">
        <f t="shared" si="23"/>
        <v>3.5231961694666478</v>
      </c>
      <c r="E38" s="48">
        <f t="shared" si="23"/>
        <v>0.87426338622589994</v>
      </c>
      <c r="F38" s="304">
        <v>0</v>
      </c>
      <c r="G38" s="48">
        <f t="shared" si="20"/>
        <v>0</v>
      </c>
      <c r="H38" s="48">
        <f t="shared" si="20"/>
        <v>0</v>
      </c>
      <c r="I38" s="152">
        <f t="shared" si="24"/>
        <v>19.837152937646458</v>
      </c>
      <c r="J38" s="139"/>
      <c r="K38" s="153" t="s">
        <v>15</v>
      </c>
      <c r="L38" s="51">
        <f t="shared" si="21"/>
        <v>13.884329772755706</v>
      </c>
      <c r="M38" s="51">
        <f t="shared" si="21"/>
        <v>1.5553636091982057</v>
      </c>
      <c r="N38" s="51">
        <f t="shared" si="21"/>
        <v>3.5231961694666478</v>
      </c>
      <c r="O38" s="51">
        <f t="shared" si="21"/>
        <v>0.87426338622589994</v>
      </c>
      <c r="P38" s="51">
        <f t="shared" si="21"/>
        <v>0</v>
      </c>
      <c r="Q38" s="51">
        <f t="shared" si="21"/>
        <v>0</v>
      </c>
      <c r="R38" s="51">
        <f t="shared" si="21"/>
        <v>0</v>
      </c>
      <c r="S38" s="156">
        <f t="shared" si="25"/>
        <v>19.837152937646458</v>
      </c>
      <c r="T38" s="139"/>
      <c r="U38" s="201" t="s">
        <v>54</v>
      </c>
      <c r="V38" s="88">
        <f t="shared" si="22"/>
        <v>13.444832849845714</v>
      </c>
      <c r="W38" s="88">
        <f t="shared" si="22"/>
        <v>0</v>
      </c>
      <c r="X38" s="88">
        <f t="shared" si="22"/>
        <v>0</v>
      </c>
      <c r="Y38" s="88">
        <f t="shared" si="22"/>
        <v>1.5553636091982057</v>
      </c>
      <c r="Z38" s="88">
        <f t="shared" si="22"/>
        <v>3.2227629478663258</v>
      </c>
      <c r="AA38" s="88">
        <f t="shared" si="22"/>
        <v>0.78671324411867771</v>
      </c>
      <c r="AB38" s="88">
        <f t="shared" si="22"/>
        <v>0</v>
      </c>
      <c r="AC38" s="89">
        <f t="shared" si="22"/>
        <v>0.82748028661753481</v>
      </c>
      <c r="AD38" s="88">
        <f t="shared" si="22"/>
        <v>0.43949692290999065</v>
      </c>
      <c r="AE38" s="88">
        <f t="shared" si="22"/>
        <v>0</v>
      </c>
      <c r="AF38" s="88">
        <f t="shared" si="22"/>
        <v>0</v>
      </c>
      <c r="AG38" s="88">
        <f t="shared" si="22"/>
        <v>0.30043322160032182</v>
      </c>
      <c r="AH38" s="88">
        <f t="shared" si="22"/>
        <v>8.7550142107222298E-2</v>
      </c>
      <c r="AI38" s="204">
        <f t="shared" si="26"/>
        <v>19.837152937646458</v>
      </c>
      <c r="AJ38" s="131" t="str">
        <f t="shared" si="27"/>
        <v/>
      </c>
    </row>
    <row r="39" spans="1:36" ht="15">
      <c r="A39" s="157" t="s">
        <v>55</v>
      </c>
      <c r="B39" s="45">
        <f t="shared" si="23"/>
        <v>0</v>
      </c>
      <c r="C39" s="45">
        <f t="shared" si="23"/>
        <v>0</v>
      </c>
      <c r="D39" s="45">
        <f t="shared" si="23"/>
        <v>0</v>
      </c>
      <c r="E39" s="45">
        <f t="shared" si="23"/>
        <v>324.77079982372902</v>
      </c>
      <c r="F39" s="304">
        <v>0</v>
      </c>
      <c r="G39" s="45">
        <f t="shared" si="20"/>
        <v>0</v>
      </c>
      <c r="H39" s="45">
        <f t="shared" si="20"/>
        <v>0</v>
      </c>
      <c r="I39" s="144">
        <f t="shared" si="24"/>
        <v>324.77079982372902</v>
      </c>
      <c r="J39" s="139"/>
      <c r="K39" s="159" t="s">
        <v>55</v>
      </c>
      <c r="L39" s="45">
        <f t="shared" si="21"/>
        <v>0</v>
      </c>
      <c r="M39" s="45">
        <f t="shared" si="21"/>
        <v>0</v>
      </c>
      <c r="N39" s="45">
        <f t="shared" si="21"/>
        <v>0</v>
      </c>
      <c r="O39" s="45">
        <f t="shared" si="21"/>
        <v>324.77079982372902</v>
      </c>
      <c r="P39" s="45">
        <f t="shared" si="21"/>
        <v>707.49221730094848</v>
      </c>
      <c r="Q39" s="45">
        <f t="shared" si="21"/>
        <v>0</v>
      </c>
      <c r="R39" s="45">
        <f t="shared" si="21"/>
        <v>0</v>
      </c>
      <c r="S39" s="148">
        <f t="shared" si="25"/>
        <v>1032.2630171246774</v>
      </c>
      <c r="T39" s="139"/>
      <c r="U39" s="205" t="s">
        <v>55</v>
      </c>
      <c r="V39" s="84">
        <f t="shared" si="22"/>
        <v>0</v>
      </c>
      <c r="W39" s="84">
        <f t="shared" si="22"/>
        <v>0</v>
      </c>
      <c r="X39" s="84">
        <f t="shared" si="22"/>
        <v>0</v>
      </c>
      <c r="Y39" s="84">
        <f t="shared" si="22"/>
        <v>0</v>
      </c>
      <c r="Z39" s="84">
        <f t="shared" si="22"/>
        <v>0</v>
      </c>
      <c r="AA39" s="84">
        <f t="shared" si="22"/>
        <v>315.3635844834335</v>
      </c>
      <c r="AB39" s="84">
        <f t="shared" si="22"/>
        <v>707.49221730094848</v>
      </c>
      <c r="AC39" s="85">
        <f t="shared" si="22"/>
        <v>9.4072153402955045</v>
      </c>
      <c r="AD39" s="84">
        <f t="shared" si="22"/>
        <v>0</v>
      </c>
      <c r="AE39" s="84">
        <f t="shared" si="22"/>
        <v>0</v>
      </c>
      <c r="AF39" s="84">
        <f t="shared" si="22"/>
        <v>0</v>
      </c>
      <c r="AG39" s="84">
        <f t="shared" si="22"/>
        <v>0</v>
      </c>
      <c r="AH39" s="84">
        <f t="shared" si="22"/>
        <v>9.4072153402955045</v>
      </c>
      <c r="AI39" s="200">
        <f t="shared" si="26"/>
        <v>1032.2630171246776</v>
      </c>
      <c r="AJ39" s="131" t="str">
        <f t="shared" si="27"/>
        <v/>
      </c>
    </row>
    <row r="40" spans="1:36" ht="15">
      <c r="A40" s="149" t="s">
        <v>12</v>
      </c>
      <c r="B40" s="48">
        <f t="shared" si="23"/>
        <v>0</v>
      </c>
      <c r="C40" s="48">
        <f t="shared" si="23"/>
        <v>0</v>
      </c>
      <c r="D40" s="48">
        <f t="shared" si="23"/>
        <v>0</v>
      </c>
      <c r="E40" s="48">
        <f t="shared" si="23"/>
        <v>4.9905259162111042</v>
      </c>
      <c r="F40" s="304">
        <v>0</v>
      </c>
      <c r="G40" s="48">
        <f t="shared" si="20"/>
        <v>0</v>
      </c>
      <c r="H40" s="48">
        <f t="shared" si="20"/>
        <v>0</v>
      </c>
      <c r="I40" s="152">
        <f t="shared" si="24"/>
        <v>4.9905259162111042</v>
      </c>
      <c r="J40" s="139"/>
      <c r="K40" s="153" t="s">
        <v>12</v>
      </c>
      <c r="L40" s="51">
        <f t="shared" si="21"/>
        <v>0</v>
      </c>
      <c r="M40" s="51">
        <f t="shared" si="21"/>
        <v>0</v>
      </c>
      <c r="N40" s="51">
        <f t="shared" si="21"/>
        <v>0</v>
      </c>
      <c r="O40" s="51">
        <f t="shared" si="21"/>
        <v>4.9905259162111042</v>
      </c>
      <c r="P40" s="51">
        <f t="shared" si="21"/>
        <v>47.345832898455768</v>
      </c>
      <c r="Q40" s="51">
        <f t="shared" si="21"/>
        <v>0</v>
      </c>
      <c r="R40" s="51">
        <f t="shared" si="21"/>
        <v>0</v>
      </c>
      <c r="S40" s="156">
        <f t="shared" si="25"/>
        <v>52.336358814666873</v>
      </c>
      <c r="T40" s="139"/>
      <c r="U40" s="201" t="s">
        <v>12</v>
      </c>
      <c r="V40" s="88">
        <f t="shared" si="22"/>
        <v>0</v>
      </c>
      <c r="W40" s="88">
        <f t="shared" si="22"/>
        <v>0</v>
      </c>
      <c r="X40" s="88">
        <f t="shared" si="22"/>
        <v>0</v>
      </c>
      <c r="Y40" s="88">
        <f t="shared" si="22"/>
        <v>0</v>
      </c>
      <c r="Z40" s="88">
        <f t="shared" si="22"/>
        <v>0</v>
      </c>
      <c r="AA40" s="88">
        <f t="shared" si="22"/>
        <v>3.9983545673741121</v>
      </c>
      <c r="AB40" s="88">
        <f t="shared" si="22"/>
        <v>47.345832898455768</v>
      </c>
      <c r="AC40" s="89">
        <f t="shared" si="22"/>
        <v>0.99217134883699232</v>
      </c>
      <c r="AD40" s="88">
        <f t="shared" si="22"/>
        <v>0</v>
      </c>
      <c r="AE40" s="88">
        <f t="shared" si="22"/>
        <v>0</v>
      </c>
      <c r="AF40" s="88">
        <f t="shared" si="22"/>
        <v>0</v>
      </c>
      <c r="AG40" s="88">
        <f t="shared" si="22"/>
        <v>0</v>
      </c>
      <c r="AH40" s="88">
        <f t="shared" si="22"/>
        <v>0.99217134883699232</v>
      </c>
      <c r="AI40" s="204">
        <f t="shared" si="26"/>
        <v>52.336358814666873</v>
      </c>
      <c r="AJ40" s="131" t="str">
        <f t="shared" si="27"/>
        <v/>
      </c>
    </row>
    <row r="41" spans="1:36" ht="15">
      <c r="A41" s="157" t="s">
        <v>56</v>
      </c>
      <c r="B41" s="45">
        <f t="shared" si="23"/>
        <v>0</v>
      </c>
      <c r="C41" s="45">
        <f t="shared" si="23"/>
        <v>0</v>
      </c>
      <c r="D41" s="45">
        <f t="shared" si="23"/>
        <v>2.0569345795991695E-2</v>
      </c>
      <c r="E41" s="45">
        <f t="shared" si="23"/>
        <v>4.8587847525087206E-2</v>
      </c>
      <c r="F41" s="304">
        <v>0</v>
      </c>
      <c r="G41" s="45">
        <f t="shared" si="20"/>
        <v>0</v>
      </c>
      <c r="H41" s="45">
        <f t="shared" si="20"/>
        <v>0</v>
      </c>
      <c r="I41" s="144">
        <f t="shared" si="24"/>
        <v>6.9157193321078905E-2</v>
      </c>
      <c r="J41" s="139"/>
      <c r="K41" s="159" t="s">
        <v>56</v>
      </c>
      <c r="L41" s="45">
        <f t="shared" si="21"/>
        <v>0</v>
      </c>
      <c r="M41" s="45">
        <f t="shared" si="21"/>
        <v>0</v>
      </c>
      <c r="N41" s="45">
        <f t="shared" si="21"/>
        <v>2.0569345795991695E-2</v>
      </c>
      <c r="O41" s="45">
        <f t="shared" si="21"/>
        <v>4.8587847525087206E-2</v>
      </c>
      <c r="P41" s="45">
        <f t="shared" si="21"/>
        <v>0</v>
      </c>
      <c r="Q41" s="45">
        <f t="shared" si="21"/>
        <v>0</v>
      </c>
      <c r="R41" s="45">
        <f t="shared" si="21"/>
        <v>0</v>
      </c>
      <c r="S41" s="148">
        <f t="shared" si="25"/>
        <v>6.9157193321078905E-2</v>
      </c>
      <c r="T41" s="139"/>
      <c r="U41" s="205" t="s">
        <v>56</v>
      </c>
      <c r="V41" s="84">
        <f t="shared" si="22"/>
        <v>0</v>
      </c>
      <c r="W41" s="84">
        <f t="shared" si="22"/>
        <v>0</v>
      </c>
      <c r="X41" s="84">
        <f t="shared" si="22"/>
        <v>0</v>
      </c>
      <c r="Y41" s="84">
        <f t="shared" si="22"/>
        <v>0</v>
      </c>
      <c r="Z41" s="84">
        <f t="shared" si="22"/>
        <v>2.0569345795991695E-2</v>
      </c>
      <c r="AA41" s="84">
        <f t="shared" si="22"/>
        <v>0</v>
      </c>
      <c r="AB41" s="84">
        <f t="shared" si="22"/>
        <v>0</v>
      </c>
      <c r="AC41" s="85">
        <f t="shared" si="22"/>
        <v>4.8587847525087206E-2</v>
      </c>
      <c r="AD41" s="84">
        <f t="shared" si="22"/>
        <v>0</v>
      </c>
      <c r="AE41" s="84">
        <f t="shared" si="22"/>
        <v>0</v>
      </c>
      <c r="AF41" s="84">
        <f t="shared" si="22"/>
        <v>0</v>
      </c>
      <c r="AG41" s="84">
        <f t="shared" si="22"/>
        <v>0</v>
      </c>
      <c r="AH41" s="84">
        <f t="shared" si="22"/>
        <v>4.8587847525087206E-2</v>
      </c>
      <c r="AI41" s="200">
        <f t="shared" si="26"/>
        <v>6.9157193321078905E-2</v>
      </c>
      <c r="AJ41" s="131" t="str">
        <f t="shared" si="27"/>
        <v/>
      </c>
    </row>
    <row r="42" spans="1:36" ht="15">
      <c r="A42" s="149" t="s">
        <v>17</v>
      </c>
      <c r="B42" s="48">
        <f t="shared" si="23"/>
        <v>3.2035846876444918</v>
      </c>
      <c r="C42" s="48">
        <f t="shared" si="23"/>
        <v>2.643762740081502</v>
      </c>
      <c r="D42" s="48">
        <f t="shared" si="23"/>
        <v>17.542361307084178</v>
      </c>
      <c r="E42" s="48">
        <f t="shared" si="23"/>
        <v>4.6946880943516627</v>
      </c>
      <c r="F42" s="304">
        <v>0</v>
      </c>
      <c r="G42" s="48">
        <f t="shared" si="20"/>
        <v>0</v>
      </c>
      <c r="H42" s="48">
        <f t="shared" si="20"/>
        <v>0</v>
      </c>
      <c r="I42" s="152">
        <f t="shared" si="24"/>
        <v>28.084396829161832</v>
      </c>
      <c r="J42" s="139"/>
      <c r="K42" s="153" t="s">
        <v>17</v>
      </c>
      <c r="L42" s="51">
        <f t="shared" si="21"/>
        <v>3.2035846876444918</v>
      </c>
      <c r="M42" s="51">
        <f t="shared" si="21"/>
        <v>2.643762740081502</v>
      </c>
      <c r="N42" s="51">
        <f t="shared" si="21"/>
        <v>17.542361307084178</v>
      </c>
      <c r="O42" s="51">
        <f t="shared" si="21"/>
        <v>4.6946880943516627</v>
      </c>
      <c r="P42" s="51">
        <f t="shared" si="21"/>
        <v>-9.8428622530130308E-2</v>
      </c>
      <c r="Q42" s="51">
        <f t="shared" si="21"/>
        <v>0</v>
      </c>
      <c r="R42" s="51">
        <f t="shared" si="21"/>
        <v>0</v>
      </c>
      <c r="S42" s="156">
        <f t="shared" si="25"/>
        <v>27.985968206631703</v>
      </c>
      <c r="T42" s="139"/>
      <c r="U42" s="201" t="s">
        <v>17</v>
      </c>
      <c r="V42" s="88">
        <f t="shared" si="22"/>
        <v>3.1991063510377655</v>
      </c>
      <c r="W42" s="88">
        <f t="shared" si="22"/>
        <v>0</v>
      </c>
      <c r="X42" s="88">
        <f t="shared" si="22"/>
        <v>0</v>
      </c>
      <c r="Y42" s="88">
        <f t="shared" si="22"/>
        <v>2.643762740081502</v>
      </c>
      <c r="Z42" s="88">
        <f t="shared" si="22"/>
        <v>17.541894006685563</v>
      </c>
      <c r="AA42" s="88">
        <f t="shared" si="22"/>
        <v>3.2534985038987649E-2</v>
      </c>
      <c r="AB42" s="88">
        <f t="shared" si="22"/>
        <v>-9.8428622530130308E-2</v>
      </c>
      <c r="AC42" s="89">
        <f t="shared" si="22"/>
        <v>4.6670987463180174</v>
      </c>
      <c r="AD42" s="88">
        <f t="shared" si="22"/>
        <v>4.4783366067258565E-3</v>
      </c>
      <c r="AE42" s="88">
        <f t="shared" si="22"/>
        <v>0</v>
      </c>
      <c r="AF42" s="88">
        <f t="shared" si="22"/>
        <v>0</v>
      </c>
      <c r="AG42" s="88">
        <f t="shared" si="22"/>
        <v>4.6730039861568406E-4</v>
      </c>
      <c r="AH42" s="88">
        <f t="shared" si="22"/>
        <v>4.6621531093126762</v>
      </c>
      <c r="AI42" s="204">
        <f t="shared" si="26"/>
        <v>27.985968206631707</v>
      </c>
      <c r="AJ42" s="131" t="str">
        <f t="shared" si="27"/>
        <v/>
      </c>
    </row>
    <row r="43" spans="1:36" ht="15">
      <c r="A43" s="157" t="s">
        <v>141</v>
      </c>
      <c r="B43" s="45">
        <f t="shared" si="23"/>
        <v>838.38226873935446</v>
      </c>
      <c r="C43" s="45">
        <f t="shared" si="23"/>
        <v>1665.4930811690808</v>
      </c>
      <c r="D43" s="45">
        <f t="shared" si="23"/>
        <v>1023.7709278853765</v>
      </c>
      <c r="E43" s="45">
        <f t="shared" si="23"/>
        <v>141.11829222301972</v>
      </c>
      <c r="F43" s="304">
        <v>0</v>
      </c>
      <c r="G43" s="45">
        <f t="shared" si="20"/>
        <v>0</v>
      </c>
      <c r="H43" s="45">
        <f t="shared" si="20"/>
        <v>0</v>
      </c>
      <c r="I43" s="144">
        <f t="shared" si="24"/>
        <v>3668.7645700168309</v>
      </c>
      <c r="J43" s="139"/>
      <c r="K43" s="159" t="s">
        <v>141</v>
      </c>
      <c r="L43" s="45">
        <f t="shared" si="21"/>
        <v>838.38226873935446</v>
      </c>
      <c r="M43" s="45">
        <f t="shared" si="21"/>
        <v>1665.4930811690808</v>
      </c>
      <c r="N43" s="45">
        <f t="shared" si="21"/>
        <v>1023.7709278853765</v>
      </c>
      <c r="O43" s="45">
        <f t="shared" si="21"/>
        <v>141.11829222301972</v>
      </c>
      <c r="P43" s="45">
        <f t="shared" si="21"/>
        <v>4.3916376481621349</v>
      </c>
      <c r="Q43" s="45">
        <f t="shared" si="21"/>
        <v>0</v>
      </c>
      <c r="R43" s="45">
        <f t="shared" si="21"/>
        <v>0</v>
      </c>
      <c r="S43" s="148">
        <f t="shared" si="25"/>
        <v>3673.156207664993</v>
      </c>
      <c r="T43" s="139"/>
      <c r="U43" s="205" t="s">
        <v>141</v>
      </c>
      <c r="V43" s="84">
        <f t="shared" si="22"/>
        <v>813.06263839374174</v>
      </c>
      <c r="W43" s="84">
        <f t="shared" si="22"/>
        <v>0</v>
      </c>
      <c r="X43" s="84">
        <f t="shared" si="22"/>
        <v>0</v>
      </c>
      <c r="Y43" s="84">
        <f t="shared" si="22"/>
        <v>1665.4930811690808</v>
      </c>
      <c r="Z43" s="84">
        <f t="shared" si="22"/>
        <v>966.33537280532232</v>
      </c>
      <c r="AA43" s="84">
        <f t="shared" si="22"/>
        <v>41.13097264186073</v>
      </c>
      <c r="AB43" s="84">
        <f t="shared" si="22"/>
        <v>4.3916376481621349</v>
      </c>
      <c r="AC43" s="85">
        <f t="shared" si="22"/>
        <v>182.7425050068257</v>
      </c>
      <c r="AD43" s="84">
        <f t="shared" si="22"/>
        <v>25.31963034561263</v>
      </c>
      <c r="AE43" s="84">
        <f t="shared" si="22"/>
        <v>15.2300013931922</v>
      </c>
      <c r="AF43" s="84">
        <f t="shared" si="22"/>
        <v>0</v>
      </c>
      <c r="AG43" s="84">
        <f t="shared" si="22"/>
        <v>57.435555080054066</v>
      </c>
      <c r="AH43" s="84">
        <f t="shared" si="22"/>
        <v>84.757318187966803</v>
      </c>
      <c r="AI43" s="200">
        <f t="shared" si="26"/>
        <v>3673.1562076649934</v>
      </c>
      <c r="AJ43" s="131" t="str">
        <f t="shared" si="27"/>
        <v/>
      </c>
    </row>
    <row r="44" spans="1:36" ht="15">
      <c r="A44" s="149" t="s">
        <v>25</v>
      </c>
      <c r="B44" s="48">
        <f t="shared" si="23"/>
        <v>158.40513880590183</v>
      </c>
      <c r="C44" s="48">
        <f t="shared" si="23"/>
        <v>31.859592355422382</v>
      </c>
      <c r="D44" s="48">
        <f t="shared" si="23"/>
        <v>624.0994262064994</v>
      </c>
      <c r="E44" s="48">
        <f t="shared" si="23"/>
        <v>2508.0790811034221</v>
      </c>
      <c r="F44" s="304">
        <v>0</v>
      </c>
      <c r="G44" s="48">
        <f t="shared" si="20"/>
        <v>321.78198792259542</v>
      </c>
      <c r="H44" s="48">
        <f t="shared" si="20"/>
        <v>32.758244326256836</v>
      </c>
      <c r="I44" s="152">
        <f t="shared" si="24"/>
        <v>3676.983470720098</v>
      </c>
      <c r="J44" s="139"/>
      <c r="K44" s="153" t="s">
        <v>25</v>
      </c>
      <c r="L44" s="51">
        <f t="shared" si="21"/>
        <v>158.40513880590183</v>
      </c>
      <c r="M44" s="51">
        <f t="shared" si="21"/>
        <v>31.859592355422382</v>
      </c>
      <c r="N44" s="51">
        <f t="shared" si="21"/>
        <v>624.0994262064994</v>
      </c>
      <c r="O44" s="51">
        <f t="shared" si="21"/>
        <v>2508.0790811034221</v>
      </c>
      <c r="P44" s="51">
        <f t="shared" si="21"/>
        <v>2.9317408307342294</v>
      </c>
      <c r="Q44" s="51">
        <f t="shared" si="21"/>
        <v>321.78198792259542</v>
      </c>
      <c r="R44" s="51">
        <f t="shared" si="21"/>
        <v>32.758244326256836</v>
      </c>
      <c r="S44" s="156">
        <f t="shared" si="25"/>
        <v>3679.9152115508323</v>
      </c>
      <c r="T44" s="139"/>
      <c r="U44" s="201" t="s">
        <v>25</v>
      </c>
      <c r="V44" s="88">
        <f t="shared" si="22"/>
        <v>39.966878275059088</v>
      </c>
      <c r="W44" s="88">
        <f t="shared" si="22"/>
        <v>114.20327921407011</v>
      </c>
      <c r="X44" s="88">
        <f t="shared" si="22"/>
        <v>321.78198792259542</v>
      </c>
      <c r="Y44" s="88">
        <f t="shared" si="22"/>
        <v>31.859592355422382</v>
      </c>
      <c r="Z44" s="88">
        <f t="shared" si="22"/>
        <v>622.86037598313692</v>
      </c>
      <c r="AA44" s="88">
        <f t="shared" si="22"/>
        <v>2381.0088376523859</v>
      </c>
      <c r="AB44" s="88">
        <f t="shared" si="22"/>
        <v>2.9317408307342294</v>
      </c>
      <c r="AC44" s="89">
        <f t="shared" si="22"/>
        <v>165.30251931742822</v>
      </c>
      <c r="AD44" s="88">
        <f t="shared" si="22"/>
        <v>4.2349813167726387</v>
      </c>
      <c r="AE44" s="88">
        <f t="shared" si="22"/>
        <v>98.792835540448365</v>
      </c>
      <c r="AF44" s="88">
        <f t="shared" si="22"/>
        <v>32.758244326256836</v>
      </c>
      <c r="AG44" s="88">
        <f t="shared" si="22"/>
        <v>1.2390502233625487</v>
      </c>
      <c r="AH44" s="88">
        <f t="shared" si="22"/>
        <v>28.277407910587826</v>
      </c>
      <c r="AI44" s="204">
        <f t="shared" si="26"/>
        <v>3679.9152115508323</v>
      </c>
      <c r="AJ44" s="131" t="str">
        <f t="shared" si="27"/>
        <v/>
      </c>
    </row>
    <row r="45" spans="1:36" ht="15">
      <c r="A45" s="157" t="s">
        <v>24</v>
      </c>
      <c r="B45" s="45">
        <f t="shared" si="23"/>
        <v>29.848981975266501</v>
      </c>
      <c r="C45" s="45">
        <f t="shared" si="23"/>
        <v>1.382309754317526</v>
      </c>
      <c r="D45" s="45">
        <f t="shared" si="23"/>
        <v>39.14000730219329</v>
      </c>
      <c r="E45" s="45">
        <f t="shared" si="23"/>
        <v>0</v>
      </c>
      <c r="F45" s="304">
        <v>0</v>
      </c>
      <c r="G45" s="45">
        <f t="shared" si="20"/>
        <v>0</v>
      </c>
      <c r="H45" s="45">
        <f t="shared" si="20"/>
        <v>0</v>
      </c>
      <c r="I45" s="144">
        <f t="shared" si="24"/>
        <v>70.371299031777312</v>
      </c>
      <c r="J45" s="139"/>
      <c r="K45" s="159" t="s">
        <v>24</v>
      </c>
      <c r="L45" s="45">
        <f t="shared" si="21"/>
        <v>29.848981975266501</v>
      </c>
      <c r="M45" s="45">
        <f t="shared" si="21"/>
        <v>1.382309754317526</v>
      </c>
      <c r="N45" s="45">
        <f t="shared" si="21"/>
        <v>39.14000730219329</v>
      </c>
      <c r="O45" s="45">
        <f t="shared" si="21"/>
        <v>0</v>
      </c>
      <c r="P45" s="45">
        <f t="shared" si="21"/>
        <v>0</v>
      </c>
      <c r="Q45" s="45">
        <f t="shared" si="21"/>
        <v>0</v>
      </c>
      <c r="R45" s="45">
        <f t="shared" si="21"/>
        <v>0</v>
      </c>
      <c r="S45" s="148">
        <f t="shared" si="25"/>
        <v>70.371299031777312</v>
      </c>
      <c r="T45" s="139"/>
      <c r="U45" s="205" t="s">
        <v>24</v>
      </c>
      <c r="V45" s="84">
        <f t="shared" si="22"/>
        <v>29.426583055827535</v>
      </c>
      <c r="W45" s="84">
        <f t="shared" si="22"/>
        <v>0.27583477827861058</v>
      </c>
      <c r="X45" s="84">
        <f t="shared" si="22"/>
        <v>0</v>
      </c>
      <c r="Y45" s="84">
        <f t="shared" si="22"/>
        <v>1.382309754317526</v>
      </c>
      <c r="Z45" s="84">
        <f t="shared" si="22"/>
        <v>12.723862669778033</v>
      </c>
      <c r="AA45" s="84">
        <f t="shared" si="22"/>
        <v>0</v>
      </c>
      <c r="AB45" s="84">
        <f t="shared" si="22"/>
        <v>0</v>
      </c>
      <c r="AC45" s="85">
        <f t="shared" si="22"/>
        <v>26.562708773575611</v>
      </c>
      <c r="AD45" s="84">
        <f t="shared" si="22"/>
        <v>0.14656414116035138</v>
      </c>
      <c r="AE45" s="84">
        <f t="shared" si="22"/>
        <v>0</v>
      </c>
      <c r="AF45" s="84">
        <f t="shared" si="22"/>
        <v>0</v>
      </c>
      <c r="AG45" s="84">
        <f t="shared" si="22"/>
        <v>26.416144632415261</v>
      </c>
      <c r="AH45" s="84">
        <f t="shared" si="22"/>
        <v>0</v>
      </c>
      <c r="AI45" s="200">
        <f t="shared" si="26"/>
        <v>70.371299031777312</v>
      </c>
      <c r="AJ45" s="131" t="str">
        <f t="shared" si="27"/>
        <v/>
      </c>
    </row>
    <row r="46" spans="1:36" ht="15">
      <c r="A46" s="149" t="s">
        <v>57</v>
      </c>
      <c r="B46" s="48">
        <f t="shared" si="23"/>
        <v>0.39163856430550259</v>
      </c>
      <c r="C46" s="48">
        <f t="shared" si="23"/>
        <v>1.0596968591482592E-3</v>
      </c>
      <c r="D46" s="48">
        <f t="shared" si="23"/>
        <v>7.3882693770711055E-3</v>
      </c>
      <c r="E46" s="48">
        <f t="shared" si="23"/>
        <v>0</v>
      </c>
      <c r="F46" s="304">
        <v>0</v>
      </c>
      <c r="G46" s="48">
        <f t="shared" si="20"/>
        <v>0</v>
      </c>
      <c r="H46" s="48">
        <f t="shared" si="20"/>
        <v>0</v>
      </c>
      <c r="I46" s="152">
        <f t="shared" si="24"/>
        <v>0.40008653054172194</v>
      </c>
      <c r="J46" s="139"/>
      <c r="K46" s="153" t="s">
        <v>57</v>
      </c>
      <c r="L46" s="51">
        <f t="shared" si="21"/>
        <v>0.39163856430550259</v>
      </c>
      <c r="M46" s="51">
        <f t="shared" si="21"/>
        <v>1.0596968591482592E-3</v>
      </c>
      <c r="N46" s="51">
        <f t="shared" si="21"/>
        <v>7.3882693770711055E-3</v>
      </c>
      <c r="O46" s="51">
        <f t="shared" si="21"/>
        <v>0</v>
      </c>
      <c r="P46" s="51">
        <f t="shared" si="21"/>
        <v>0</v>
      </c>
      <c r="Q46" s="51">
        <f t="shared" si="21"/>
        <v>0</v>
      </c>
      <c r="R46" s="51">
        <f t="shared" si="21"/>
        <v>0</v>
      </c>
      <c r="S46" s="156">
        <f t="shared" si="25"/>
        <v>0.40008653054172194</v>
      </c>
      <c r="T46" s="139"/>
      <c r="U46" s="201" t="s">
        <v>57</v>
      </c>
      <c r="V46" s="88">
        <f t="shared" si="22"/>
        <v>0.39132554123451091</v>
      </c>
      <c r="W46" s="88">
        <f t="shared" si="22"/>
        <v>0</v>
      </c>
      <c r="X46" s="88">
        <f t="shared" si="22"/>
        <v>0</v>
      </c>
      <c r="Y46" s="88">
        <f t="shared" si="22"/>
        <v>1.0596968591482592E-3</v>
      </c>
      <c r="Z46" s="88">
        <f t="shared" si="22"/>
        <v>7.3882693770711055E-3</v>
      </c>
      <c r="AA46" s="88">
        <f t="shared" si="22"/>
        <v>0</v>
      </c>
      <c r="AB46" s="88">
        <f t="shared" si="22"/>
        <v>0</v>
      </c>
      <c r="AC46" s="89">
        <f t="shared" si="22"/>
        <v>3.1302307099168654E-4</v>
      </c>
      <c r="AD46" s="88">
        <f t="shared" si="22"/>
        <v>3.1302307099168654E-4</v>
      </c>
      <c r="AE46" s="88">
        <f t="shared" si="22"/>
        <v>0</v>
      </c>
      <c r="AF46" s="88">
        <f t="shared" si="22"/>
        <v>0</v>
      </c>
      <c r="AG46" s="88">
        <f t="shared" si="22"/>
        <v>0</v>
      </c>
      <c r="AH46" s="88">
        <f t="shared" si="22"/>
        <v>0</v>
      </c>
      <c r="AI46" s="204">
        <f t="shared" si="26"/>
        <v>0.40008653054172194</v>
      </c>
      <c r="AJ46" s="131" t="str">
        <f t="shared" si="27"/>
        <v/>
      </c>
    </row>
    <row r="47" spans="1:36" ht="15">
      <c r="A47" s="157" t="s">
        <v>22</v>
      </c>
      <c r="B47" s="45">
        <f t="shared" si="23"/>
        <v>107.61215444653949</v>
      </c>
      <c r="C47" s="45">
        <f t="shared" si="23"/>
        <v>246.28037070265685</v>
      </c>
      <c r="D47" s="45">
        <f t="shared" si="23"/>
        <v>172.00939224365874</v>
      </c>
      <c r="E47" s="45">
        <f t="shared" si="23"/>
        <v>4.120615174395045</v>
      </c>
      <c r="F47" s="304">
        <v>0</v>
      </c>
      <c r="G47" s="45">
        <f t="shared" si="20"/>
        <v>0</v>
      </c>
      <c r="H47" s="45">
        <f t="shared" si="20"/>
        <v>0</v>
      </c>
      <c r="I47" s="144">
        <f t="shared" si="24"/>
        <v>530.0225325672501</v>
      </c>
      <c r="J47" s="139"/>
      <c r="K47" s="159" t="s">
        <v>22</v>
      </c>
      <c r="L47" s="45">
        <f t="shared" si="21"/>
        <v>107.61215444653949</v>
      </c>
      <c r="M47" s="45">
        <f t="shared" si="21"/>
        <v>246.28037070265685</v>
      </c>
      <c r="N47" s="45">
        <f t="shared" si="21"/>
        <v>172.00939224365874</v>
      </c>
      <c r="O47" s="45">
        <f t="shared" si="21"/>
        <v>4.120615174395045</v>
      </c>
      <c r="P47" s="45">
        <f t="shared" si="21"/>
        <v>61.28547345204219</v>
      </c>
      <c r="Q47" s="45">
        <f t="shared" si="21"/>
        <v>0</v>
      </c>
      <c r="R47" s="45">
        <f t="shared" si="21"/>
        <v>0</v>
      </c>
      <c r="S47" s="148">
        <f t="shared" si="25"/>
        <v>591.30800601929229</v>
      </c>
      <c r="T47" s="139"/>
      <c r="U47" s="205" t="s">
        <v>22</v>
      </c>
      <c r="V47" s="84">
        <f t="shared" si="22"/>
        <v>107.11202352749807</v>
      </c>
      <c r="W47" s="84">
        <f t="shared" si="22"/>
        <v>0</v>
      </c>
      <c r="X47" s="84">
        <f t="shared" si="22"/>
        <v>0</v>
      </c>
      <c r="Y47" s="84">
        <f t="shared" si="22"/>
        <v>246.28037070265685</v>
      </c>
      <c r="Z47" s="84">
        <f t="shared" si="22"/>
        <v>130.88399202448142</v>
      </c>
      <c r="AA47" s="84">
        <f t="shared" si="22"/>
        <v>0</v>
      </c>
      <c r="AB47" s="84">
        <f t="shared" si="22"/>
        <v>61.28547345204219</v>
      </c>
      <c r="AC47" s="85">
        <f t="shared" si="22"/>
        <v>45.746146312613817</v>
      </c>
      <c r="AD47" s="84">
        <f t="shared" si="22"/>
        <v>0.50013091904143092</v>
      </c>
      <c r="AE47" s="84">
        <f t="shared" si="22"/>
        <v>0</v>
      </c>
      <c r="AF47" s="84">
        <f t="shared" si="22"/>
        <v>0</v>
      </c>
      <c r="AG47" s="84">
        <f t="shared" si="22"/>
        <v>41.125400219177337</v>
      </c>
      <c r="AH47" s="84">
        <f t="shared" si="22"/>
        <v>4.120615174395045</v>
      </c>
      <c r="AI47" s="200">
        <f t="shared" si="26"/>
        <v>591.30800601929241</v>
      </c>
      <c r="AJ47" s="131" t="str">
        <f t="shared" si="27"/>
        <v/>
      </c>
    </row>
    <row r="48" spans="1:36" ht="15">
      <c r="A48" s="149" t="s">
        <v>21</v>
      </c>
      <c r="B48" s="48">
        <f t="shared" si="23"/>
        <v>0.82572676999407379</v>
      </c>
      <c r="C48" s="48">
        <f t="shared" si="23"/>
        <v>0.11249591461060886</v>
      </c>
      <c r="D48" s="48">
        <f t="shared" si="23"/>
        <v>0.48360914938360589</v>
      </c>
      <c r="E48" s="48">
        <f t="shared" si="23"/>
        <v>0</v>
      </c>
      <c r="F48" s="304">
        <v>0</v>
      </c>
      <c r="G48" s="48">
        <f t="shared" si="20"/>
        <v>0</v>
      </c>
      <c r="H48" s="48">
        <f t="shared" si="20"/>
        <v>0</v>
      </c>
      <c r="I48" s="152">
        <f t="shared" si="24"/>
        <v>1.4218318339882885</v>
      </c>
      <c r="J48" s="139"/>
      <c r="K48" s="153" t="s">
        <v>21</v>
      </c>
      <c r="L48" s="51">
        <f t="shared" si="21"/>
        <v>0.82572676999407379</v>
      </c>
      <c r="M48" s="51">
        <f t="shared" si="21"/>
        <v>0.11249591461060886</v>
      </c>
      <c r="N48" s="51">
        <f t="shared" si="21"/>
        <v>0.48360914938360589</v>
      </c>
      <c r="O48" s="51">
        <f t="shared" si="21"/>
        <v>0</v>
      </c>
      <c r="P48" s="51">
        <f t="shared" si="21"/>
        <v>0</v>
      </c>
      <c r="Q48" s="51">
        <f t="shared" si="21"/>
        <v>0</v>
      </c>
      <c r="R48" s="51">
        <f t="shared" si="21"/>
        <v>0</v>
      </c>
      <c r="S48" s="156">
        <f t="shared" si="25"/>
        <v>1.4218318339882885</v>
      </c>
      <c r="T48" s="139"/>
      <c r="U48" s="201" t="s">
        <v>58</v>
      </c>
      <c r="V48" s="88">
        <f t="shared" si="22"/>
        <v>0.82572676999407379</v>
      </c>
      <c r="W48" s="88">
        <f t="shared" si="22"/>
        <v>0</v>
      </c>
      <c r="X48" s="88">
        <f t="shared" si="22"/>
        <v>0</v>
      </c>
      <c r="Y48" s="88">
        <f t="shared" si="22"/>
        <v>0.11249591461060886</v>
      </c>
      <c r="Z48" s="88">
        <f t="shared" si="22"/>
        <v>0.48360914938360589</v>
      </c>
      <c r="AA48" s="88">
        <f t="shared" si="22"/>
        <v>0</v>
      </c>
      <c r="AB48" s="88">
        <f t="shared" si="22"/>
        <v>0</v>
      </c>
      <c r="AC48" s="89">
        <f t="shared" si="22"/>
        <v>0</v>
      </c>
      <c r="AD48" s="88">
        <f t="shared" si="22"/>
        <v>0</v>
      </c>
      <c r="AE48" s="88">
        <f t="shared" si="22"/>
        <v>0</v>
      </c>
      <c r="AF48" s="88">
        <f t="shared" si="22"/>
        <v>0</v>
      </c>
      <c r="AG48" s="88">
        <f t="shared" si="22"/>
        <v>0</v>
      </c>
      <c r="AH48" s="88">
        <f t="shared" si="22"/>
        <v>0</v>
      </c>
      <c r="AI48" s="204">
        <f t="shared" si="26"/>
        <v>1.4218318339882885</v>
      </c>
      <c r="AJ48" s="131" t="str">
        <f t="shared" si="27"/>
        <v/>
      </c>
    </row>
    <row r="49" spans="1:36" ht="15">
      <c r="A49" s="160" t="s">
        <v>61</v>
      </c>
      <c r="B49" s="45">
        <f t="shared" si="23"/>
        <v>12.268696664931907</v>
      </c>
      <c r="C49" s="45">
        <f t="shared" si="23"/>
        <v>0</v>
      </c>
      <c r="D49" s="45">
        <f t="shared" si="23"/>
        <v>0</v>
      </c>
      <c r="E49" s="45">
        <f t="shared" si="23"/>
        <v>0</v>
      </c>
      <c r="F49" s="304">
        <v>0</v>
      </c>
      <c r="G49" s="45">
        <f t="shared" ref="G49:H53" si="28">G127+G153+G179+G205+G231+G257+G283+G309+G335+G361+G387+G413+G439</f>
        <v>0</v>
      </c>
      <c r="H49" s="45">
        <f t="shared" si="28"/>
        <v>0</v>
      </c>
      <c r="I49" s="144">
        <f t="shared" si="24"/>
        <v>12.268696664931907</v>
      </c>
      <c r="J49" s="139"/>
      <c r="K49" s="161" t="s">
        <v>61</v>
      </c>
      <c r="L49" s="45">
        <f t="shared" ref="L49:R53" si="29">L127+L153+L179+L205+L231+L257+L283+L309+L335+L361+L387+L413+L439</f>
        <v>12.268696664931907</v>
      </c>
      <c r="M49" s="45">
        <f t="shared" si="29"/>
        <v>0</v>
      </c>
      <c r="N49" s="45">
        <f t="shared" si="29"/>
        <v>0</v>
      </c>
      <c r="O49" s="45">
        <f t="shared" si="29"/>
        <v>0</v>
      </c>
      <c r="P49" s="45">
        <f t="shared" si="29"/>
        <v>0</v>
      </c>
      <c r="Q49" s="45">
        <f t="shared" si="29"/>
        <v>0</v>
      </c>
      <c r="R49" s="45">
        <f t="shared" si="29"/>
        <v>0</v>
      </c>
      <c r="S49" s="148">
        <f t="shared" si="25"/>
        <v>12.268696664931907</v>
      </c>
      <c r="T49" s="139"/>
      <c r="U49" s="206" t="s">
        <v>59</v>
      </c>
      <c r="V49" s="84">
        <f t="shared" ref="V49:AH53" si="30">V127+V153+V179+V205+V231+V257+V283+V309+V335+V361+V387+V413+V439</f>
        <v>12.268696664931907</v>
      </c>
      <c r="W49" s="84">
        <f t="shared" si="30"/>
        <v>0</v>
      </c>
      <c r="X49" s="84">
        <f t="shared" si="30"/>
        <v>0</v>
      </c>
      <c r="Y49" s="84">
        <f t="shared" si="30"/>
        <v>0</v>
      </c>
      <c r="Z49" s="84">
        <f t="shared" si="30"/>
        <v>0</v>
      </c>
      <c r="AA49" s="84">
        <f t="shared" si="30"/>
        <v>0</v>
      </c>
      <c r="AB49" s="84">
        <f t="shared" si="30"/>
        <v>0</v>
      </c>
      <c r="AC49" s="85">
        <f t="shared" si="30"/>
        <v>0</v>
      </c>
      <c r="AD49" s="84">
        <f t="shared" si="30"/>
        <v>0</v>
      </c>
      <c r="AE49" s="84">
        <f t="shared" si="30"/>
        <v>0</v>
      </c>
      <c r="AF49" s="84">
        <f t="shared" si="30"/>
        <v>0</v>
      </c>
      <c r="AG49" s="84">
        <f t="shared" si="30"/>
        <v>0</v>
      </c>
      <c r="AH49" s="84">
        <f t="shared" si="30"/>
        <v>0</v>
      </c>
      <c r="AI49" s="200">
        <f t="shared" si="26"/>
        <v>12.268696664931907</v>
      </c>
      <c r="AJ49" s="131" t="str">
        <f t="shared" si="27"/>
        <v/>
      </c>
    </row>
    <row r="50" spans="1:36">
      <c r="A50" s="162" t="s">
        <v>23</v>
      </c>
      <c r="B50" s="55">
        <f t="shared" ref="B50:E53" si="31">B128+B154+B180+B206+B232+B258+B284+B310+B336+B362+B388+B414+B440</f>
        <v>12.268696664931907</v>
      </c>
      <c r="C50" s="55">
        <f t="shared" si="31"/>
        <v>0</v>
      </c>
      <c r="D50" s="55">
        <f t="shared" si="31"/>
        <v>0</v>
      </c>
      <c r="E50" s="55">
        <f t="shared" si="31"/>
        <v>0</v>
      </c>
      <c r="F50" s="304">
        <v>0</v>
      </c>
      <c r="G50" s="55">
        <f t="shared" si="28"/>
        <v>0</v>
      </c>
      <c r="H50" s="55">
        <f t="shared" si="28"/>
        <v>0</v>
      </c>
      <c r="I50" s="165">
        <f t="shared" si="24"/>
        <v>12.268696664931907</v>
      </c>
      <c r="J50" s="139"/>
      <c r="K50" s="166" t="s">
        <v>23</v>
      </c>
      <c r="L50" s="58">
        <f t="shared" si="29"/>
        <v>12.268696664931907</v>
      </c>
      <c r="M50" s="58">
        <f t="shared" si="29"/>
        <v>0</v>
      </c>
      <c r="N50" s="58">
        <f t="shared" si="29"/>
        <v>0</v>
      </c>
      <c r="O50" s="58">
        <f t="shared" si="29"/>
        <v>0</v>
      </c>
      <c r="P50" s="58">
        <f t="shared" si="29"/>
        <v>0</v>
      </c>
      <c r="Q50" s="58">
        <f t="shared" si="29"/>
        <v>0</v>
      </c>
      <c r="R50" s="58">
        <f t="shared" si="29"/>
        <v>0</v>
      </c>
      <c r="S50" s="169">
        <f t="shared" si="25"/>
        <v>12.268696664931907</v>
      </c>
      <c r="T50" s="139"/>
      <c r="U50" s="207" t="s">
        <v>62</v>
      </c>
      <c r="V50" s="91">
        <f t="shared" si="30"/>
        <v>12.268696664931907</v>
      </c>
      <c r="W50" s="91">
        <f t="shared" si="30"/>
        <v>0</v>
      </c>
      <c r="X50" s="91">
        <f t="shared" si="30"/>
        <v>0</v>
      </c>
      <c r="Y50" s="91">
        <f t="shared" si="30"/>
        <v>0</v>
      </c>
      <c r="Z50" s="91">
        <f t="shared" si="30"/>
        <v>0</v>
      </c>
      <c r="AA50" s="91">
        <f t="shared" si="30"/>
        <v>0</v>
      </c>
      <c r="AB50" s="91">
        <f t="shared" si="30"/>
        <v>0</v>
      </c>
      <c r="AC50" s="268">
        <f t="shared" si="30"/>
        <v>0</v>
      </c>
      <c r="AD50" s="91">
        <f t="shared" si="30"/>
        <v>0</v>
      </c>
      <c r="AE50" s="91">
        <f t="shared" si="30"/>
        <v>0</v>
      </c>
      <c r="AF50" s="91">
        <f t="shared" si="30"/>
        <v>0</v>
      </c>
      <c r="AG50" s="91">
        <f t="shared" si="30"/>
        <v>0</v>
      </c>
      <c r="AH50" s="91">
        <f t="shared" si="30"/>
        <v>0</v>
      </c>
      <c r="AI50" s="209">
        <f t="shared" si="26"/>
        <v>12.268696664931907</v>
      </c>
      <c r="AJ50" s="131" t="str">
        <f t="shared" si="27"/>
        <v/>
      </c>
    </row>
    <row r="51" spans="1:36">
      <c r="A51" s="170" t="s">
        <v>19</v>
      </c>
      <c r="B51" s="61">
        <f t="shared" si="31"/>
        <v>0</v>
      </c>
      <c r="C51" s="61">
        <f t="shared" si="31"/>
        <v>0</v>
      </c>
      <c r="D51" s="61">
        <f t="shared" si="31"/>
        <v>0</v>
      </c>
      <c r="E51" s="61">
        <f t="shared" si="31"/>
        <v>0</v>
      </c>
      <c r="F51" s="304">
        <v>0</v>
      </c>
      <c r="G51" s="61">
        <f t="shared" si="28"/>
        <v>0</v>
      </c>
      <c r="H51" s="61">
        <f t="shared" si="28"/>
        <v>0</v>
      </c>
      <c r="I51" s="173">
        <f t="shared" si="24"/>
        <v>0</v>
      </c>
      <c r="J51" s="139"/>
      <c r="K51" s="174" t="s">
        <v>19</v>
      </c>
      <c r="L51" s="61">
        <f t="shared" si="29"/>
        <v>0</v>
      </c>
      <c r="M51" s="61">
        <f t="shared" si="29"/>
        <v>0</v>
      </c>
      <c r="N51" s="61">
        <f t="shared" si="29"/>
        <v>0</v>
      </c>
      <c r="O51" s="61">
        <f t="shared" si="29"/>
        <v>0</v>
      </c>
      <c r="P51" s="61">
        <f t="shared" si="29"/>
        <v>0</v>
      </c>
      <c r="Q51" s="61">
        <f t="shared" si="29"/>
        <v>0</v>
      </c>
      <c r="R51" s="61">
        <f t="shared" si="29"/>
        <v>0</v>
      </c>
      <c r="S51" s="176">
        <f t="shared" si="25"/>
        <v>0</v>
      </c>
      <c r="T51" s="139"/>
      <c r="U51" s="210" t="s">
        <v>19</v>
      </c>
      <c r="V51" s="94">
        <f t="shared" si="30"/>
        <v>0</v>
      </c>
      <c r="W51" s="94">
        <f t="shared" si="30"/>
        <v>0</v>
      </c>
      <c r="X51" s="94">
        <f t="shared" si="30"/>
        <v>0</v>
      </c>
      <c r="Y51" s="94">
        <f t="shared" si="30"/>
        <v>0</v>
      </c>
      <c r="Z51" s="94">
        <f t="shared" si="30"/>
        <v>0</v>
      </c>
      <c r="AA51" s="94">
        <f t="shared" si="30"/>
        <v>0</v>
      </c>
      <c r="AB51" s="94">
        <f t="shared" si="30"/>
        <v>0</v>
      </c>
      <c r="AC51" s="269">
        <f t="shared" si="30"/>
        <v>0</v>
      </c>
      <c r="AD51" s="94">
        <f t="shared" si="30"/>
        <v>0</v>
      </c>
      <c r="AE51" s="94">
        <f t="shared" si="30"/>
        <v>0</v>
      </c>
      <c r="AF51" s="94">
        <f t="shared" si="30"/>
        <v>0</v>
      </c>
      <c r="AG51" s="94">
        <f t="shared" si="30"/>
        <v>0</v>
      </c>
      <c r="AH51" s="94">
        <f t="shared" si="30"/>
        <v>0</v>
      </c>
      <c r="AI51" s="213">
        <f t="shared" si="26"/>
        <v>0</v>
      </c>
      <c r="AJ51" s="131" t="str">
        <f t="shared" si="27"/>
        <v/>
      </c>
    </row>
    <row r="52" spans="1:36">
      <c r="A52" s="162" t="s">
        <v>20</v>
      </c>
      <c r="B52" s="55">
        <f t="shared" si="31"/>
        <v>0</v>
      </c>
      <c r="C52" s="55">
        <f t="shared" si="31"/>
        <v>0</v>
      </c>
      <c r="D52" s="55">
        <f t="shared" si="31"/>
        <v>0</v>
      </c>
      <c r="E52" s="55">
        <f t="shared" si="31"/>
        <v>0</v>
      </c>
      <c r="F52" s="304">
        <v>0</v>
      </c>
      <c r="G52" s="55">
        <f t="shared" si="28"/>
        <v>0</v>
      </c>
      <c r="H52" s="55">
        <f t="shared" si="28"/>
        <v>0</v>
      </c>
      <c r="I52" s="165">
        <f t="shared" si="24"/>
        <v>0</v>
      </c>
      <c r="J52" s="139"/>
      <c r="K52" s="166" t="s">
        <v>20</v>
      </c>
      <c r="L52" s="58">
        <f t="shared" si="29"/>
        <v>0</v>
      </c>
      <c r="M52" s="58">
        <f t="shared" si="29"/>
        <v>0</v>
      </c>
      <c r="N52" s="58">
        <f t="shared" si="29"/>
        <v>0</v>
      </c>
      <c r="O52" s="58">
        <f t="shared" si="29"/>
        <v>0</v>
      </c>
      <c r="P52" s="58">
        <f t="shared" si="29"/>
        <v>0</v>
      </c>
      <c r="Q52" s="58">
        <f t="shared" si="29"/>
        <v>0</v>
      </c>
      <c r="R52" s="58">
        <f t="shared" si="29"/>
        <v>0</v>
      </c>
      <c r="S52" s="169">
        <f t="shared" si="25"/>
        <v>0</v>
      </c>
      <c r="T52" s="139"/>
      <c r="U52" s="207" t="s">
        <v>20</v>
      </c>
      <c r="V52" s="91">
        <f t="shared" si="30"/>
        <v>0</v>
      </c>
      <c r="W52" s="91">
        <f t="shared" si="30"/>
        <v>0</v>
      </c>
      <c r="X52" s="91">
        <f t="shared" si="30"/>
        <v>0</v>
      </c>
      <c r="Y52" s="91">
        <f t="shared" si="30"/>
        <v>0</v>
      </c>
      <c r="Z52" s="91">
        <f t="shared" si="30"/>
        <v>0</v>
      </c>
      <c r="AA52" s="91">
        <f t="shared" si="30"/>
        <v>0</v>
      </c>
      <c r="AB52" s="91">
        <f t="shared" si="30"/>
        <v>0</v>
      </c>
      <c r="AC52" s="268">
        <f t="shared" si="30"/>
        <v>0</v>
      </c>
      <c r="AD52" s="91">
        <f t="shared" si="30"/>
        <v>0</v>
      </c>
      <c r="AE52" s="91">
        <f t="shared" si="30"/>
        <v>0</v>
      </c>
      <c r="AF52" s="91">
        <f t="shared" si="30"/>
        <v>0</v>
      </c>
      <c r="AG52" s="91">
        <f t="shared" si="30"/>
        <v>0</v>
      </c>
      <c r="AH52" s="91">
        <f t="shared" si="30"/>
        <v>0</v>
      </c>
      <c r="AI52" s="209">
        <f t="shared" si="26"/>
        <v>0</v>
      </c>
      <c r="AJ52" s="131" t="str">
        <f t="shared" si="27"/>
        <v/>
      </c>
    </row>
    <row r="53" spans="1:36" ht="15" thickBot="1">
      <c r="A53" s="177" t="s">
        <v>11</v>
      </c>
      <c r="B53" s="66">
        <f t="shared" si="31"/>
        <v>0</v>
      </c>
      <c r="C53" s="66">
        <f t="shared" si="31"/>
        <v>0</v>
      </c>
      <c r="D53" s="66">
        <f t="shared" si="31"/>
        <v>0</v>
      </c>
      <c r="E53" s="66">
        <f t="shared" si="31"/>
        <v>0</v>
      </c>
      <c r="F53" s="305">
        <v>0</v>
      </c>
      <c r="G53" s="66">
        <f t="shared" si="28"/>
        <v>0</v>
      </c>
      <c r="H53" s="66">
        <f t="shared" si="28"/>
        <v>0</v>
      </c>
      <c r="I53" s="180">
        <f t="shared" si="24"/>
        <v>0</v>
      </c>
      <c r="J53" s="139"/>
      <c r="K53" s="181" t="s">
        <v>11</v>
      </c>
      <c r="L53" s="66">
        <f t="shared" si="29"/>
        <v>0</v>
      </c>
      <c r="M53" s="66">
        <f t="shared" si="29"/>
        <v>0</v>
      </c>
      <c r="N53" s="66">
        <f t="shared" si="29"/>
        <v>0</v>
      </c>
      <c r="O53" s="66">
        <f t="shared" si="29"/>
        <v>0</v>
      </c>
      <c r="P53" s="66">
        <f t="shared" si="29"/>
        <v>0</v>
      </c>
      <c r="Q53" s="66">
        <f t="shared" si="29"/>
        <v>0</v>
      </c>
      <c r="R53" s="66">
        <f t="shared" si="29"/>
        <v>0</v>
      </c>
      <c r="S53" s="183">
        <f t="shared" si="25"/>
        <v>0</v>
      </c>
      <c r="T53" s="139"/>
      <c r="U53" s="210" t="s">
        <v>11</v>
      </c>
      <c r="V53" s="94">
        <f t="shared" si="30"/>
        <v>0</v>
      </c>
      <c r="W53" s="94">
        <f t="shared" si="30"/>
        <v>0</v>
      </c>
      <c r="X53" s="94">
        <f t="shared" si="30"/>
        <v>0</v>
      </c>
      <c r="Y53" s="94">
        <f t="shared" si="30"/>
        <v>0</v>
      </c>
      <c r="Z53" s="94">
        <f t="shared" si="30"/>
        <v>0</v>
      </c>
      <c r="AA53" s="94">
        <f t="shared" si="30"/>
        <v>0</v>
      </c>
      <c r="AB53" s="94">
        <f t="shared" si="30"/>
        <v>0</v>
      </c>
      <c r="AC53" s="269">
        <f t="shared" si="30"/>
        <v>0</v>
      </c>
      <c r="AD53" s="94">
        <f t="shared" si="30"/>
        <v>0</v>
      </c>
      <c r="AE53" s="94">
        <f t="shared" si="30"/>
        <v>0</v>
      </c>
      <c r="AF53" s="94">
        <f t="shared" si="30"/>
        <v>0</v>
      </c>
      <c r="AG53" s="94">
        <f t="shared" si="30"/>
        <v>0</v>
      </c>
      <c r="AH53" s="94">
        <f t="shared" si="30"/>
        <v>0</v>
      </c>
      <c r="AI53" s="213">
        <f t="shared" si="26"/>
        <v>0</v>
      </c>
      <c r="AJ53" s="131" t="str">
        <f t="shared" si="27"/>
        <v/>
      </c>
    </row>
    <row r="54" spans="1:36" ht="15">
      <c r="A54" s="184" t="s">
        <v>26</v>
      </c>
      <c r="B54" s="185">
        <f>SUM(B33:B49)</f>
        <v>1233.0379952243054</v>
      </c>
      <c r="C54" s="185">
        <f t="shared" ref="C54:I54" si="32">SUM(C33:C49)</f>
        <v>1999.2259368723933</v>
      </c>
      <c r="D54" s="185">
        <f t="shared" si="32"/>
        <v>1908.6114346064221</v>
      </c>
      <c r="E54" s="185">
        <f t="shared" si="32"/>
        <v>2991.9755127414605</v>
      </c>
      <c r="F54" s="185">
        <f t="shared" si="32"/>
        <v>0</v>
      </c>
      <c r="G54" s="185">
        <f t="shared" si="32"/>
        <v>321.78198792259542</v>
      </c>
      <c r="H54" s="185">
        <f t="shared" si="32"/>
        <v>32.758244326256836</v>
      </c>
      <c r="I54" s="185">
        <f t="shared" si="32"/>
        <v>8487.3911116934323</v>
      </c>
      <c r="J54" s="139"/>
      <c r="K54" s="186" t="s">
        <v>26</v>
      </c>
      <c r="L54" s="185">
        <f>SUM(L33:L49)</f>
        <v>1233.0379952243054</v>
      </c>
      <c r="M54" s="185">
        <f t="shared" ref="M54:S54" si="33">SUM(M33:M49)</f>
        <v>1999.2259368723933</v>
      </c>
      <c r="N54" s="185">
        <f t="shared" si="33"/>
        <v>1908.6114346064221</v>
      </c>
      <c r="O54" s="185">
        <f t="shared" si="33"/>
        <v>2991.9755127414605</v>
      </c>
      <c r="P54" s="185">
        <f t="shared" si="33"/>
        <v>823.34847350781274</v>
      </c>
      <c r="Q54" s="185">
        <f t="shared" si="33"/>
        <v>321.78198792259542</v>
      </c>
      <c r="R54" s="187">
        <f t="shared" si="33"/>
        <v>32.758244326256836</v>
      </c>
      <c r="S54" s="188">
        <f t="shared" si="33"/>
        <v>9310.7395852012451</v>
      </c>
      <c r="T54" s="139" t="str">
        <f>IF(ABS(S54-AI54)&gt;0.01,S54-AI54,"")</f>
        <v/>
      </c>
      <c r="U54" s="214" t="s">
        <v>60</v>
      </c>
      <c r="V54" s="215">
        <f>SUM(V33:V49)</f>
        <v>1087.8839622576604</v>
      </c>
      <c r="W54" s="215">
        <f t="shared" ref="W54:AH54" si="34">SUM(W33:W49)</f>
        <v>114.47911399234872</v>
      </c>
      <c r="X54" s="215">
        <f t="shared" si="34"/>
        <v>321.78198792259542</v>
      </c>
      <c r="Y54" s="215">
        <f t="shared" si="34"/>
        <v>1999.2259368723933</v>
      </c>
      <c r="Z54" s="215">
        <f t="shared" si="34"/>
        <v>1782.0943839294139</v>
      </c>
      <c r="AA54" s="215">
        <f t="shared" si="34"/>
        <v>2745.5996567467928</v>
      </c>
      <c r="AB54" s="215">
        <f t="shared" si="34"/>
        <v>823.34847350781274</v>
      </c>
      <c r="AC54" s="215">
        <f t="shared" si="34"/>
        <v>436.32606997222882</v>
      </c>
      <c r="AD54" s="216">
        <f t="shared" si="34"/>
        <v>30.674918974296112</v>
      </c>
      <c r="AE54" s="216">
        <f t="shared" si="34"/>
        <v>114.02283693364056</v>
      </c>
      <c r="AF54" s="216">
        <f t="shared" si="34"/>
        <v>32.758244326256836</v>
      </c>
      <c r="AG54" s="216">
        <f t="shared" si="34"/>
        <v>126.51705067700816</v>
      </c>
      <c r="AH54" s="216">
        <f t="shared" si="34"/>
        <v>132.35301906102717</v>
      </c>
      <c r="AI54" s="217">
        <f>SUM(V54:AC54)</f>
        <v>9310.7395852012469</v>
      </c>
      <c r="AJ54" s="131" t="str">
        <f t="shared" si="27"/>
        <v/>
      </c>
    </row>
    <row r="55" spans="1:36" ht="15" thickBot="1">
      <c r="A55" s="15" t="s">
        <v>100</v>
      </c>
      <c r="B55" s="100">
        <f>IF($I54=0,"-",B54/$I54)</f>
        <v>0.14527879992775372</v>
      </c>
      <c r="C55" s="100">
        <f t="shared" ref="C55:H55" si="35">IF($I54=0,"-",C54/$I54)</f>
        <v>0.23555246960611681</v>
      </c>
      <c r="D55" s="100">
        <f t="shared" si="35"/>
        <v>0.22487610261966703</v>
      </c>
      <c r="E55" s="100">
        <f t="shared" si="35"/>
        <v>0.35252004689866256</v>
      </c>
      <c r="F55" s="100">
        <f t="shared" si="35"/>
        <v>0</v>
      </c>
      <c r="G55" s="100">
        <f t="shared" si="35"/>
        <v>3.7912944471153565E-2</v>
      </c>
      <c r="H55" s="101">
        <f t="shared" si="35"/>
        <v>3.8596364766464502E-3</v>
      </c>
      <c r="I55" s="102">
        <f>SUM(B55:H55)</f>
        <v>1.0000000000000002</v>
      </c>
      <c r="K55" s="27" t="s">
        <v>100</v>
      </c>
      <c r="L55" s="76">
        <f>IF($S54=0,"-",L54/$S54)</f>
        <v>0.13243179920788797</v>
      </c>
      <c r="M55" s="76">
        <f t="shared" ref="M55:R55" si="36">IF($S54=0,"-",M54/$S54)</f>
        <v>0.21472257048731339</v>
      </c>
      <c r="N55" s="76">
        <f t="shared" si="36"/>
        <v>0.20499031437202084</v>
      </c>
      <c r="O55" s="76">
        <f t="shared" si="36"/>
        <v>0.32134670778430874</v>
      </c>
      <c r="P55" s="76">
        <f t="shared" si="36"/>
        <v>8.8429975510910683E-2</v>
      </c>
      <c r="Q55" s="76">
        <f t="shared" si="36"/>
        <v>3.4560303720022938E-2</v>
      </c>
      <c r="R55" s="77">
        <f t="shared" si="36"/>
        <v>3.5183289175355868E-3</v>
      </c>
      <c r="S55" s="78">
        <f>SUM(L55:R55)</f>
        <v>1.0000000000000002</v>
      </c>
      <c r="U55" s="36" t="s">
        <v>100</v>
      </c>
      <c r="V55" s="103">
        <f>+V54/$AI54</f>
        <v>0.11684184186471867</v>
      </c>
      <c r="W55" s="103">
        <f t="shared" ref="W55:AH55" si="37">+W54/$AI54</f>
        <v>1.2295383513282345E-2</v>
      </c>
      <c r="X55" s="103">
        <f t="shared" si="37"/>
        <v>3.4560303720022931E-2</v>
      </c>
      <c r="Y55" s="103">
        <f t="shared" si="37"/>
        <v>0.21472257048731333</v>
      </c>
      <c r="Z55" s="103">
        <f t="shared" si="37"/>
        <v>0.19140202210809604</v>
      </c>
      <c r="AA55" s="103">
        <f t="shared" si="37"/>
        <v>0.29488523780760945</v>
      </c>
      <c r="AB55" s="103">
        <f t="shared" si="37"/>
        <v>8.8429975510910655E-2</v>
      </c>
      <c r="AC55" s="103">
        <f t="shared" si="37"/>
        <v>4.6862664988046476E-2</v>
      </c>
      <c r="AD55" s="103">
        <f t="shared" si="37"/>
        <v>3.2945738298869078E-3</v>
      </c>
      <c r="AE55" s="103">
        <f t="shared" si="37"/>
        <v>1.2246378055173156E-2</v>
      </c>
      <c r="AF55" s="103">
        <f t="shared" si="37"/>
        <v>3.5183289175355864E-3</v>
      </c>
      <c r="AG55" s="103">
        <f t="shared" si="37"/>
        <v>1.3588292263924762E-2</v>
      </c>
      <c r="AH55" s="103">
        <f t="shared" si="37"/>
        <v>1.4215091921526063E-2</v>
      </c>
      <c r="AI55" s="104">
        <f>SUM(V55:AC55)</f>
        <v>1</v>
      </c>
      <c r="AJ55" s="131" t="str">
        <f t="shared" si="27"/>
        <v/>
      </c>
    </row>
    <row r="56" spans="1:36" ht="15" thickBot="1"/>
    <row r="57" spans="1:36" ht="28.5">
      <c r="A57" s="310" t="s">
        <v>49</v>
      </c>
      <c r="B57" s="135" t="s">
        <v>0</v>
      </c>
      <c r="C57" s="135" t="s">
        <v>1</v>
      </c>
      <c r="D57" s="135" t="s">
        <v>2</v>
      </c>
      <c r="E57" s="135" t="s">
        <v>3</v>
      </c>
      <c r="F57" s="135" t="s">
        <v>27</v>
      </c>
      <c r="G57" s="135" t="s">
        <v>4</v>
      </c>
      <c r="H57" s="135" t="s">
        <v>5</v>
      </c>
      <c r="I57" s="136" t="s">
        <v>6</v>
      </c>
      <c r="K57" s="312" t="s">
        <v>49</v>
      </c>
      <c r="L57" s="137" t="s">
        <v>0</v>
      </c>
      <c r="M57" s="137" t="s">
        <v>1</v>
      </c>
      <c r="N57" s="137" t="s">
        <v>2</v>
      </c>
      <c r="O57" s="137" t="s">
        <v>3</v>
      </c>
      <c r="P57" s="137" t="s">
        <v>27</v>
      </c>
      <c r="Q57" s="137" t="s">
        <v>4</v>
      </c>
      <c r="R57" s="137" t="s">
        <v>5</v>
      </c>
      <c r="S57" s="138" t="s">
        <v>6</v>
      </c>
    </row>
    <row r="58" spans="1:36" ht="15">
      <c r="A58" s="311" t="s">
        <v>49</v>
      </c>
      <c r="B58" s="294" t="s">
        <v>109</v>
      </c>
      <c r="C58" s="295"/>
      <c r="D58" s="295"/>
      <c r="E58" s="295"/>
      <c r="F58" s="295"/>
      <c r="G58" s="295"/>
      <c r="H58" s="295"/>
      <c r="I58" s="296"/>
      <c r="K58" s="313" t="s">
        <v>49</v>
      </c>
      <c r="L58" s="297" t="s">
        <v>109</v>
      </c>
      <c r="M58" s="298"/>
      <c r="N58" s="298"/>
      <c r="O58" s="298"/>
      <c r="P58" s="298"/>
      <c r="Q58" s="298"/>
      <c r="R58" s="298"/>
      <c r="S58" s="299"/>
    </row>
    <row r="59" spans="1:36" ht="15">
      <c r="A59" s="141" t="s">
        <v>7</v>
      </c>
      <c r="B59" s="314"/>
      <c r="C59" s="315"/>
      <c r="D59" s="315"/>
      <c r="E59" s="316"/>
      <c r="F59" s="42">
        <f>F449+F475+F501+F527+F553</f>
        <v>5.2561363978092888E-3</v>
      </c>
      <c r="G59" s="314"/>
      <c r="H59" s="316"/>
      <c r="I59" s="144">
        <f>SUM(B59:H59)</f>
        <v>5.2561363978092888E-3</v>
      </c>
      <c r="J59" s="139"/>
      <c r="K59" s="193" t="s">
        <v>7</v>
      </c>
      <c r="L59" s="314"/>
      <c r="M59" s="315"/>
      <c r="N59" s="315"/>
      <c r="O59" s="316"/>
      <c r="P59" s="42">
        <f>P449+P475+P501+P527+P553</f>
        <v>0</v>
      </c>
      <c r="Q59" s="314"/>
      <c r="R59" s="323"/>
      <c r="S59" s="195">
        <f>SUM(L59:R59)</f>
        <v>0</v>
      </c>
      <c r="T59" s="139"/>
    </row>
    <row r="60" spans="1:36" ht="15">
      <c r="A60" s="149" t="s">
        <v>8</v>
      </c>
      <c r="B60" s="317"/>
      <c r="C60" s="318"/>
      <c r="D60" s="318"/>
      <c r="E60" s="319"/>
      <c r="F60" s="48">
        <f t="shared" ref="F60:F79" si="38">F450+F476+F502+F528+F554</f>
        <v>0</v>
      </c>
      <c r="G60" s="317"/>
      <c r="H60" s="319"/>
      <c r="I60" s="152">
        <f t="shared" ref="I60:I79" si="39">SUM(B60:H60)</f>
        <v>0</v>
      </c>
      <c r="J60" s="139"/>
      <c r="K60" s="153" t="s">
        <v>8</v>
      </c>
      <c r="L60" s="317"/>
      <c r="M60" s="318"/>
      <c r="N60" s="318"/>
      <c r="O60" s="319"/>
      <c r="P60" s="51">
        <f t="shared" ref="P60:P79" si="40">P450+P476+P502+P528+P554</f>
        <v>0</v>
      </c>
      <c r="Q60" s="317"/>
      <c r="R60" s="324"/>
      <c r="S60" s="156">
        <f t="shared" ref="S60:S79" si="41">SUM(L60:R60)</f>
        <v>0</v>
      </c>
      <c r="T60" s="139"/>
    </row>
    <row r="61" spans="1:36" ht="15">
      <c r="A61" s="157" t="s">
        <v>10</v>
      </c>
      <c r="B61" s="317"/>
      <c r="C61" s="318"/>
      <c r="D61" s="318"/>
      <c r="E61" s="319"/>
      <c r="F61" s="45">
        <f t="shared" si="38"/>
        <v>0</v>
      </c>
      <c r="G61" s="317"/>
      <c r="H61" s="319"/>
      <c r="I61" s="144">
        <f t="shared" si="39"/>
        <v>0</v>
      </c>
      <c r="J61" s="139"/>
      <c r="K61" s="159" t="s">
        <v>10</v>
      </c>
      <c r="L61" s="317"/>
      <c r="M61" s="318"/>
      <c r="N61" s="318"/>
      <c r="O61" s="319"/>
      <c r="P61" s="45">
        <f t="shared" si="40"/>
        <v>0</v>
      </c>
      <c r="Q61" s="317"/>
      <c r="R61" s="324"/>
      <c r="S61" s="148">
        <f t="shared" si="41"/>
        <v>0</v>
      </c>
      <c r="T61" s="139"/>
    </row>
    <row r="62" spans="1:36" ht="15">
      <c r="A62" s="149" t="s">
        <v>53</v>
      </c>
      <c r="B62" s="317"/>
      <c r="C62" s="318"/>
      <c r="D62" s="318"/>
      <c r="E62" s="319"/>
      <c r="F62" s="48">
        <f t="shared" si="38"/>
        <v>0</v>
      </c>
      <c r="G62" s="317"/>
      <c r="H62" s="319"/>
      <c r="I62" s="152">
        <f t="shared" si="39"/>
        <v>0</v>
      </c>
      <c r="J62" s="139"/>
      <c r="K62" s="153" t="s">
        <v>53</v>
      </c>
      <c r="L62" s="317"/>
      <c r="M62" s="318"/>
      <c r="N62" s="318"/>
      <c r="O62" s="319"/>
      <c r="P62" s="51">
        <f t="shared" si="40"/>
        <v>0</v>
      </c>
      <c r="Q62" s="317"/>
      <c r="R62" s="324"/>
      <c r="S62" s="156">
        <f t="shared" si="41"/>
        <v>0</v>
      </c>
      <c r="T62" s="139"/>
    </row>
    <row r="63" spans="1:36" ht="15">
      <c r="A63" s="157" t="s">
        <v>16</v>
      </c>
      <c r="B63" s="317"/>
      <c r="C63" s="318"/>
      <c r="D63" s="318"/>
      <c r="E63" s="319"/>
      <c r="F63" s="45">
        <f t="shared" si="38"/>
        <v>0</v>
      </c>
      <c r="G63" s="317"/>
      <c r="H63" s="319"/>
      <c r="I63" s="144">
        <f t="shared" si="39"/>
        <v>0</v>
      </c>
      <c r="J63" s="139"/>
      <c r="K63" s="159" t="s">
        <v>16</v>
      </c>
      <c r="L63" s="317"/>
      <c r="M63" s="318"/>
      <c r="N63" s="318"/>
      <c r="O63" s="319"/>
      <c r="P63" s="45">
        <f t="shared" si="40"/>
        <v>0</v>
      </c>
      <c r="Q63" s="317"/>
      <c r="R63" s="324"/>
      <c r="S63" s="148">
        <f t="shared" si="41"/>
        <v>0</v>
      </c>
      <c r="T63" s="139"/>
    </row>
    <row r="64" spans="1:36" ht="15">
      <c r="A64" s="149" t="s">
        <v>15</v>
      </c>
      <c r="B64" s="317"/>
      <c r="C64" s="318"/>
      <c r="D64" s="318"/>
      <c r="E64" s="319"/>
      <c r="F64" s="48">
        <f t="shared" si="38"/>
        <v>0</v>
      </c>
      <c r="G64" s="317"/>
      <c r="H64" s="319"/>
      <c r="I64" s="152">
        <f t="shared" si="39"/>
        <v>0</v>
      </c>
      <c r="J64" s="139"/>
      <c r="K64" s="153" t="s">
        <v>15</v>
      </c>
      <c r="L64" s="317"/>
      <c r="M64" s="318"/>
      <c r="N64" s="318"/>
      <c r="O64" s="319"/>
      <c r="P64" s="51">
        <f t="shared" si="40"/>
        <v>0</v>
      </c>
      <c r="Q64" s="317"/>
      <c r="R64" s="324"/>
      <c r="S64" s="156">
        <f t="shared" si="41"/>
        <v>0</v>
      </c>
      <c r="T64" s="139"/>
    </row>
    <row r="65" spans="1:20" ht="15">
      <c r="A65" s="157" t="s">
        <v>55</v>
      </c>
      <c r="B65" s="317"/>
      <c r="C65" s="318"/>
      <c r="D65" s="318"/>
      <c r="E65" s="319"/>
      <c r="F65" s="45">
        <f t="shared" si="38"/>
        <v>9415.3333372947327</v>
      </c>
      <c r="G65" s="317"/>
      <c r="H65" s="319"/>
      <c r="I65" s="144">
        <f t="shared" si="39"/>
        <v>9415.3333372947327</v>
      </c>
      <c r="J65" s="139"/>
      <c r="K65" s="159" t="s">
        <v>55</v>
      </c>
      <c r="L65" s="317"/>
      <c r="M65" s="318"/>
      <c r="N65" s="318"/>
      <c r="O65" s="319"/>
      <c r="P65" s="45">
        <f t="shared" si="40"/>
        <v>4732.394820984222</v>
      </c>
      <c r="Q65" s="317"/>
      <c r="R65" s="324"/>
      <c r="S65" s="148">
        <f t="shared" si="41"/>
        <v>4732.394820984222</v>
      </c>
      <c r="T65" s="139"/>
    </row>
    <row r="66" spans="1:20" ht="15">
      <c r="A66" s="149" t="s">
        <v>12</v>
      </c>
      <c r="B66" s="317"/>
      <c r="C66" s="318"/>
      <c r="D66" s="318"/>
      <c r="E66" s="319"/>
      <c r="F66" s="48">
        <f t="shared" si="38"/>
        <v>2861.37710368014</v>
      </c>
      <c r="G66" s="317"/>
      <c r="H66" s="319"/>
      <c r="I66" s="152">
        <f t="shared" si="39"/>
        <v>2861.37710368014</v>
      </c>
      <c r="J66" s="139"/>
      <c r="K66" s="153" t="s">
        <v>12</v>
      </c>
      <c r="L66" s="317"/>
      <c r="M66" s="318"/>
      <c r="N66" s="318"/>
      <c r="O66" s="319"/>
      <c r="P66" s="51">
        <f t="shared" si="40"/>
        <v>1177.8554428210239</v>
      </c>
      <c r="Q66" s="317"/>
      <c r="R66" s="324"/>
      <c r="S66" s="156">
        <f t="shared" si="41"/>
        <v>1177.8554428210239</v>
      </c>
      <c r="T66" s="139"/>
    </row>
    <row r="67" spans="1:20" ht="15">
      <c r="A67" s="157" t="s">
        <v>56</v>
      </c>
      <c r="B67" s="317"/>
      <c r="C67" s="318"/>
      <c r="D67" s="318"/>
      <c r="E67" s="319"/>
      <c r="F67" s="45">
        <f t="shared" si="38"/>
        <v>39.091467392645185</v>
      </c>
      <c r="G67" s="317"/>
      <c r="H67" s="319"/>
      <c r="I67" s="144">
        <f t="shared" si="39"/>
        <v>39.091467392645185</v>
      </c>
      <c r="J67" s="139"/>
      <c r="K67" s="159" t="s">
        <v>56</v>
      </c>
      <c r="L67" s="317"/>
      <c r="M67" s="318"/>
      <c r="N67" s="318"/>
      <c r="O67" s="319"/>
      <c r="P67" s="45">
        <f t="shared" si="40"/>
        <v>0</v>
      </c>
      <c r="Q67" s="317"/>
      <c r="R67" s="324"/>
      <c r="S67" s="148">
        <f t="shared" si="41"/>
        <v>0</v>
      </c>
      <c r="T67" s="139"/>
    </row>
    <row r="68" spans="1:20" ht="15">
      <c r="A68" s="149" t="s">
        <v>17</v>
      </c>
      <c r="B68" s="317"/>
      <c r="C68" s="318"/>
      <c r="D68" s="318"/>
      <c r="E68" s="319"/>
      <c r="F68" s="48">
        <f t="shared" si="38"/>
        <v>4.4143509168909087</v>
      </c>
      <c r="G68" s="317"/>
      <c r="H68" s="319"/>
      <c r="I68" s="152">
        <f t="shared" si="39"/>
        <v>4.4143509168909087</v>
      </c>
      <c r="J68" s="139"/>
      <c r="K68" s="153" t="s">
        <v>17</v>
      </c>
      <c r="L68" s="317"/>
      <c r="M68" s="318"/>
      <c r="N68" s="318"/>
      <c r="O68" s="319"/>
      <c r="P68" s="51">
        <f t="shared" si="40"/>
        <v>4.5127795394210395</v>
      </c>
      <c r="Q68" s="317"/>
      <c r="R68" s="324"/>
      <c r="S68" s="156">
        <f t="shared" si="41"/>
        <v>4.5127795394210395</v>
      </c>
      <c r="T68" s="139"/>
    </row>
    <row r="69" spans="1:20" ht="15">
      <c r="A69" s="157" t="s">
        <v>141</v>
      </c>
      <c r="B69" s="317"/>
      <c r="C69" s="318"/>
      <c r="D69" s="318"/>
      <c r="E69" s="319"/>
      <c r="F69" s="45">
        <f t="shared" si="38"/>
        <v>41.454823913175389</v>
      </c>
      <c r="G69" s="317"/>
      <c r="H69" s="319"/>
      <c r="I69" s="144">
        <f t="shared" si="39"/>
        <v>41.454823913175389</v>
      </c>
      <c r="J69" s="139"/>
      <c r="K69" s="159" t="s">
        <v>141</v>
      </c>
      <c r="L69" s="317"/>
      <c r="M69" s="318"/>
      <c r="N69" s="318"/>
      <c r="O69" s="319"/>
      <c r="P69" s="45">
        <f t="shared" si="40"/>
        <v>37.063186265013258</v>
      </c>
      <c r="Q69" s="317"/>
      <c r="R69" s="324"/>
      <c r="S69" s="148">
        <f t="shared" si="41"/>
        <v>37.063186265013258</v>
      </c>
      <c r="T69" s="139"/>
    </row>
    <row r="70" spans="1:20" ht="15">
      <c r="A70" s="149" t="s">
        <v>25</v>
      </c>
      <c r="B70" s="317"/>
      <c r="C70" s="318"/>
      <c r="D70" s="318"/>
      <c r="E70" s="319"/>
      <c r="F70" s="48">
        <f t="shared" si="38"/>
        <v>453.65880553858608</v>
      </c>
      <c r="G70" s="317"/>
      <c r="H70" s="319"/>
      <c r="I70" s="152">
        <f t="shared" si="39"/>
        <v>453.65880553858608</v>
      </c>
      <c r="J70" s="139"/>
      <c r="K70" s="153" t="s">
        <v>25</v>
      </c>
      <c r="L70" s="317"/>
      <c r="M70" s="318"/>
      <c r="N70" s="318"/>
      <c r="O70" s="319"/>
      <c r="P70" s="51">
        <f t="shared" si="40"/>
        <v>0</v>
      </c>
      <c r="Q70" s="317"/>
      <c r="R70" s="324"/>
      <c r="S70" s="156">
        <f t="shared" si="41"/>
        <v>0</v>
      </c>
      <c r="T70" s="139"/>
    </row>
    <row r="71" spans="1:20" ht="15">
      <c r="A71" s="157" t="s">
        <v>24</v>
      </c>
      <c r="B71" s="317"/>
      <c r="C71" s="318"/>
      <c r="D71" s="318"/>
      <c r="E71" s="319"/>
      <c r="F71" s="45">
        <f t="shared" si="38"/>
        <v>0</v>
      </c>
      <c r="G71" s="317"/>
      <c r="H71" s="319"/>
      <c r="I71" s="144">
        <f t="shared" si="39"/>
        <v>0</v>
      </c>
      <c r="J71" s="139"/>
      <c r="K71" s="159" t="s">
        <v>24</v>
      </c>
      <c r="L71" s="317"/>
      <c r="M71" s="318"/>
      <c r="N71" s="318"/>
      <c r="O71" s="319"/>
      <c r="P71" s="45">
        <f t="shared" si="40"/>
        <v>0</v>
      </c>
      <c r="Q71" s="317"/>
      <c r="R71" s="324"/>
      <c r="S71" s="148">
        <f t="shared" si="41"/>
        <v>0</v>
      </c>
      <c r="T71" s="139"/>
    </row>
    <row r="72" spans="1:20" ht="15">
      <c r="A72" s="149" t="s">
        <v>57</v>
      </c>
      <c r="B72" s="317"/>
      <c r="C72" s="318"/>
      <c r="D72" s="318"/>
      <c r="E72" s="319"/>
      <c r="F72" s="48">
        <f t="shared" si="38"/>
        <v>0</v>
      </c>
      <c r="G72" s="317"/>
      <c r="H72" s="319"/>
      <c r="I72" s="152">
        <f t="shared" si="39"/>
        <v>0</v>
      </c>
      <c r="J72" s="139"/>
      <c r="K72" s="153" t="s">
        <v>57</v>
      </c>
      <c r="L72" s="317"/>
      <c r="M72" s="318"/>
      <c r="N72" s="318"/>
      <c r="O72" s="319"/>
      <c r="P72" s="51">
        <f t="shared" si="40"/>
        <v>0</v>
      </c>
      <c r="Q72" s="317"/>
      <c r="R72" s="324"/>
      <c r="S72" s="156">
        <f t="shared" si="41"/>
        <v>0</v>
      </c>
      <c r="T72" s="139"/>
    </row>
    <row r="73" spans="1:20" ht="15">
      <c r="A73" s="157" t="s">
        <v>22</v>
      </c>
      <c r="B73" s="317"/>
      <c r="C73" s="318"/>
      <c r="D73" s="318"/>
      <c r="E73" s="319"/>
      <c r="F73" s="105">
        <f t="shared" si="38"/>
        <v>1024.6825145403286</v>
      </c>
      <c r="G73" s="317"/>
      <c r="H73" s="319"/>
      <c r="I73" s="144">
        <f t="shared" si="39"/>
        <v>1024.6825145403286</v>
      </c>
      <c r="J73" s="139"/>
      <c r="K73" s="159" t="s">
        <v>22</v>
      </c>
      <c r="L73" s="317"/>
      <c r="M73" s="318"/>
      <c r="N73" s="318"/>
      <c r="O73" s="319"/>
      <c r="P73" s="45">
        <f t="shared" si="40"/>
        <v>639.11032686154874</v>
      </c>
      <c r="Q73" s="317"/>
      <c r="R73" s="324"/>
      <c r="S73" s="148">
        <f t="shared" si="41"/>
        <v>639.11032686154874</v>
      </c>
      <c r="T73" s="139"/>
    </row>
    <row r="74" spans="1:20" ht="15">
      <c r="A74" s="149" t="s">
        <v>21</v>
      </c>
      <c r="B74" s="317"/>
      <c r="C74" s="318"/>
      <c r="D74" s="318"/>
      <c r="E74" s="319"/>
      <c r="F74" s="48">
        <f t="shared" si="38"/>
        <v>0</v>
      </c>
      <c r="G74" s="317"/>
      <c r="H74" s="319"/>
      <c r="I74" s="152">
        <f t="shared" si="39"/>
        <v>0</v>
      </c>
      <c r="J74" s="139"/>
      <c r="K74" s="153" t="s">
        <v>21</v>
      </c>
      <c r="L74" s="317"/>
      <c r="M74" s="318"/>
      <c r="N74" s="318"/>
      <c r="O74" s="319"/>
      <c r="P74" s="51">
        <f t="shared" si="40"/>
        <v>0</v>
      </c>
      <c r="Q74" s="317"/>
      <c r="R74" s="324"/>
      <c r="S74" s="156">
        <f t="shared" si="41"/>
        <v>0</v>
      </c>
      <c r="T74" s="139"/>
    </row>
    <row r="75" spans="1:20" ht="15">
      <c r="A75" s="160" t="s">
        <v>61</v>
      </c>
      <c r="B75" s="317"/>
      <c r="C75" s="318"/>
      <c r="D75" s="318"/>
      <c r="E75" s="319"/>
      <c r="F75" s="45">
        <f t="shared" si="38"/>
        <v>0</v>
      </c>
      <c r="G75" s="317"/>
      <c r="H75" s="319"/>
      <c r="I75" s="144">
        <f t="shared" si="39"/>
        <v>0</v>
      </c>
      <c r="J75" s="139"/>
      <c r="K75" s="161" t="s">
        <v>61</v>
      </c>
      <c r="L75" s="317"/>
      <c r="M75" s="318"/>
      <c r="N75" s="318"/>
      <c r="O75" s="319"/>
      <c r="P75" s="45">
        <f t="shared" si="40"/>
        <v>0</v>
      </c>
      <c r="Q75" s="317"/>
      <c r="R75" s="324"/>
      <c r="S75" s="148">
        <f t="shared" si="41"/>
        <v>0</v>
      </c>
      <c r="T75" s="139"/>
    </row>
    <row r="76" spans="1:20">
      <c r="A76" s="162" t="s">
        <v>23</v>
      </c>
      <c r="B76" s="317"/>
      <c r="C76" s="318"/>
      <c r="D76" s="318"/>
      <c r="E76" s="319"/>
      <c r="F76" s="55">
        <f t="shared" si="38"/>
        <v>0</v>
      </c>
      <c r="G76" s="317"/>
      <c r="H76" s="319"/>
      <c r="I76" s="165">
        <f t="shared" si="39"/>
        <v>0</v>
      </c>
      <c r="J76" s="139"/>
      <c r="K76" s="166" t="s">
        <v>23</v>
      </c>
      <c r="L76" s="317"/>
      <c r="M76" s="318"/>
      <c r="N76" s="318"/>
      <c r="O76" s="319"/>
      <c r="P76" s="58">
        <f t="shared" si="40"/>
        <v>0</v>
      </c>
      <c r="Q76" s="317"/>
      <c r="R76" s="324"/>
      <c r="S76" s="169">
        <f t="shared" si="41"/>
        <v>0</v>
      </c>
      <c r="T76" s="139"/>
    </row>
    <row r="77" spans="1:20">
      <c r="A77" s="170" t="s">
        <v>19</v>
      </c>
      <c r="B77" s="317"/>
      <c r="C77" s="318"/>
      <c r="D77" s="318"/>
      <c r="E77" s="319"/>
      <c r="F77" s="61">
        <f t="shared" si="38"/>
        <v>0</v>
      </c>
      <c r="G77" s="317"/>
      <c r="H77" s="319"/>
      <c r="I77" s="173">
        <f t="shared" si="39"/>
        <v>0</v>
      </c>
      <c r="J77" s="139"/>
      <c r="K77" s="174" t="s">
        <v>19</v>
      </c>
      <c r="L77" s="317"/>
      <c r="M77" s="318"/>
      <c r="N77" s="318"/>
      <c r="O77" s="319"/>
      <c r="P77" s="61">
        <f t="shared" si="40"/>
        <v>0</v>
      </c>
      <c r="Q77" s="317"/>
      <c r="R77" s="324"/>
      <c r="S77" s="176">
        <f t="shared" si="41"/>
        <v>0</v>
      </c>
      <c r="T77" s="139"/>
    </row>
    <row r="78" spans="1:20">
      <c r="A78" s="162" t="s">
        <v>20</v>
      </c>
      <c r="B78" s="317"/>
      <c r="C78" s="318"/>
      <c r="D78" s="318"/>
      <c r="E78" s="319"/>
      <c r="F78" s="55">
        <f t="shared" si="38"/>
        <v>0</v>
      </c>
      <c r="G78" s="317"/>
      <c r="H78" s="319"/>
      <c r="I78" s="165">
        <f t="shared" si="39"/>
        <v>0</v>
      </c>
      <c r="J78" s="139"/>
      <c r="K78" s="166" t="s">
        <v>20</v>
      </c>
      <c r="L78" s="317"/>
      <c r="M78" s="318"/>
      <c r="N78" s="318"/>
      <c r="O78" s="319"/>
      <c r="P78" s="58">
        <f t="shared" si="40"/>
        <v>0</v>
      </c>
      <c r="Q78" s="317"/>
      <c r="R78" s="324"/>
      <c r="S78" s="169">
        <f t="shared" si="41"/>
        <v>0</v>
      </c>
      <c r="T78" s="139"/>
    </row>
    <row r="79" spans="1:20" ht="15" thickBot="1">
      <c r="A79" s="177" t="s">
        <v>11</v>
      </c>
      <c r="B79" s="320"/>
      <c r="C79" s="321"/>
      <c r="D79" s="321"/>
      <c r="E79" s="322"/>
      <c r="F79" s="66">
        <f t="shared" si="38"/>
        <v>0</v>
      </c>
      <c r="G79" s="320"/>
      <c r="H79" s="322"/>
      <c r="I79" s="180">
        <f t="shared" si="39"/>
        <v>0</v>
      </c>
      <c r="J79" s="139"/>
      <c r="K79" s="181" t="s">
        <v>11</v>
      </c>
      <c r="L79" s="320"/>
      <c r="M79" s="321"/>
      <c r="N79" s="321"/>
      <c r="O79" s="322"/>
      <c r="P79" s="66">
        <f t="shared" si="40"/>
        <v>0</v>
      </c>
      <c r="Q79" s="320"/>
      <c r="R79" s="325"/>
      <c r="S79" s="183">
        <f t="shared" si="41"/>
        <v>0</v>
      </c>
      <c r="T79" s="139"/>
    </row>
    <row r="80" spans="1:20" ht="15">
      <c r="A80" s="184" t="s">
        <v>26</v>
      </c>
      <c r="B80" s="185">
        <f>SUM(B59:B75)</f>
        <v>0</v>
      </c>
      <c r="C80" s="185">
        <f t="shared" ref="C80:I80" si="42">SUM(C59:C75)</f>
        <v>0</v>
      </c>
      <c r="D80" s="185">
        <f t="shared" si="42"/>
        <v>0</v>
      </c>
      <c r="E80" s="185">
        <f t="shared" si="42"/>
        <v>0</v>
      </c>
      <c r="F80" s="185">
        <f t="shared" si="42"/>
        <v>13840.017659412897</v>
      </c>
      <c r="G80" s="185">
        <f t="shared" si="42"/>
        <v>0</v>
      </c>
      <c r="H80" s="187">
        <f t="shared" si="42"/>
        <v>0</v>
      </c>
      <c r="I80" s="185">
        <f t="shared" si="42"/>
        <v>13840.017659412897</v>
      </c>
      <c r="J80" s="139"/>
      <c r="K80" s="186" t="s">
        <v>26</v>
      </c>
      <c r="L80" s="185">
        <f>SUM(L59:L75)</f>
        <v>0</v>
      </c>
      <c r="M80" s="185">
        <f t="shared" ref="M80:S80" si="43">SUM(M59:M75)</f>
        <v>0</v>
      </c>
      <c r="N80" s="185">
        <f t="shared" si="43"/>
        <v>0</v>
      </c>
      <c r="O80" s="185">
        <f t="shared" si="43"/>
        <v>0</v>
      </c>
      <c r="P80" s="185">
        <f t="shared" si="43"/>
        <v>6590.9365564712289</v>
      </c>
      <c r="Q80" s="185">
        <f t="shared" si="43"/>
        <v>0</v>
      </c>
      <c r="R80" s="187">
        <f t="shared" si="43"/>
        <v>0</v>
      </c>
      <c r="S80" s="188">
        <f t="shared" si="43"/>
        <v>6590.9365564712289</v>
      </c>
      <c r="T80" s="139"/>
    </row>
    <row r="81" spans="1:85" s="2" customFormat="1" ht="15" thickBot="1">
      <c r="A81" s="15" t="s">
        <v>100</v>
      </c>
      <c r="B81" s="100">
        <f>IF($I80=0,"-",B80/$I80)</f>
        <v>0</v>
      </c>
      <c r="C81" s="100">
        <f t="shared" ref="C81:H81" si="44">IF($I80=0,"-",C80/$I80)</f>
        <v>0</v>
      </c>
      <c r="D81" s="100">
        <f t="shared" si="44"/>
        <v>0</v>
      </c>
      <c r="E81" s="100">
        <f t="shared" si="44"/>
        <v>0</v>
      </c>
      <c r="F81" s="100">
        <f t="shared" si="44"/>
        <v>1</v>
      </c>
      <c r="G81" s="100">
        <f t="shared" si="44"/>
        <v>0</v>
      </c>
      <c r="H81" s="100">
        <f t="shared" si="44"/>
        <v>0</v>
      </c>
      <c r="I81" s="102">
        <f>SUM(B81:H81)</f>
        <v>1</v>
      </c>
      <c r="K81" s="27" t="s">
        <v>100</v>
      </c>
      <c r="L81" s="76">
        <f t="shared" ref="L81:R81" si="45">IF($S80=0,"-",L80/$S80)</f>
        <v>0</v>
      </c>
      <c r="M81" s="76">
        <f t="shared" si="45"/>
        <v>0</v>
      </c>
      <c r="N81" s="76">
        <f t="shared" si="45"/>
        <v>0</v>
      </c>
      <c r="O81" s="76">
        <f t="shared" si="45"/>
        <v>0</v>
      </c>
      <c r="P81" s="76">
        <f t="shared" si="45"/>
        <v>1</v>
      </c>
      <c r="Q81" s="76">
        <f t="shared" si="45"/>
        <v>0</v>
      </c>
      <c r="R81" s="77">
        <f t="shared" si="45"/>
        <v>0</v>
      </c>
      <c r="S81" s="78">
        <f>SUM(L81:R81)</f>
        <v>1</v>
      </c>
      <c r="BA81" s="189"/>
      <c r="BR81" s="189"/>
    </row>
    <row r="82" spans="1:85" ht="15" thickBot="1">
      <c r="A82" s="218"/>
      <c r="B82" s="218"/>
      <c r="C82" s="218"/>
      <c r="D82" s="218"/>
      <c r="E82" s="218"/>
      <c r="F82" s="218"/>
      <c r="G82" s="218"/>
      <c r="H82" s="218"/>
      <c r="I82" s="218"/>
      <c r="K82" s="218"/>
    </row>
    <row r="83" spans="1:85" ht="28.5">
      <c r="A83" s="334" t="s">
        <v>51</v>
      </c>
      <c r="B83" s="135" t="s">
        <v>0</v>
      </c>
      <c r="C83" s="135" t="s">
        <v>1</v>
      </c>
      <c r="D83" s="135" t="s">
        <v>2</v>
      </c>
      <c r="E83" s="135" t="s">
        <v>3</v>
      </c>
      <c r="F83" s="135" t="s">
        <v>27</v>
      </c>
      <c r="G83" s="135" t="s">
        <v>4</v>
      </c>
      <c r="H83" s="135" t="s">
        <v>5</v>
      </c>
      <c r="I83" s="136" t="s">
        <v>6</v>
      </c>
      <c r="K83" s="336" t="s">
        <v>51</v>
      </c>
      <c r="L83" s="137" t="s">
        <v>0</v>
      </c>
      <c r="M83" s="137" t="s">
        <v>1</v>
      </c>
      <c r="N83" s="137" t="s">
        <v>2</v>
      </c>
      <c r="O83" s="137" t="s">
        <v>3</v>
      </c>
      <c r="P83" s="137" t="s">
        <v>27</v>
      </c>
      <c r="Q83" s="137" t="s">
        <v>4</v>
      </c>
      <c r="R83" s="137" t="s">
        <v>5</v>
      </c>
      <c r="S83" s="138" t="s">
        <v>6</v>
      </c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219"/>
      <c r="BA83" s="131"/>
      <c r="BR83" s="131"/>
      <c r="CG83" s="131"/>
    </row>
    <row r="84" spans="1:85" ht="15">
      <c r="A84" s="335" t="s">
        <v>51</v>
      </c>
      <c r="B84" s="294" t="s">
        <v>109</v>
      </c>
      <c r="C84" s="295"/>
      <c r="D84" s="295"/>
      <c r="E84" s="295"/>
      <c r="F84" s="295"/>
      <c r="G84" s="295"/>
      <c r="H84" s="295"/>
      <c r="I84" s="296"/>
      <c r="K84" s="337" t="s">
        <v>51</v>
      </c>
      <c r="L84" s="297" t="s">
        <v>109</v>
      </c>
      <c r="M84" s="298"/>
      <c r="N84" s="298"/>
      <c r="O84" s="298"/>
      <c r="P84" s="298"/>
      <c r="Q84" s="298"/>
      <c r="R84" s="298"/>
      <c r="S84" s="299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220"/>
      <c r="BA84" s="131"/>
      <c r="BR84" s="131"/>
      <c r="CG84" s="131"/>
    </row>
    <row r="85" spans="1:85" ht="15">
      <c r="A85" s="141" t="s">
        <v>7</v>
      </c>
      <c r="B85" s="42">
        <f t="shared" ref="B85:H100" si="46">B579+B605+B631</f>
        <v>1.9205311217194758</v>
      </c>
      <c r="C85" s="42">
        <f t="shared" si="46"/>
        <v>0</v>
      </c>
      <c r="D85" s="42">
        <f t="shared" si="46"/>
        <v>0</v>
      </c>
      <c r="E85" s="42">
        <f t="shared" si="46"/>
        <v>0</v>
      </c>
      <c r="F85" s="42">
        <f t="shared" si="46"/>
        <v>0</v>
      </c>
      <c r="G85" s="42">
        <f t="shared" si="46"/>
        <v>0</v>
      </c>
      <c r="H85" s="42">
        <f t="shared" si="46"/>
        <v>0</v>
      </c>
      <c r="I85" s="144">
        <f>SUM(B85:H85)</f>
        <v>1.9205311217194758</v>
      </c>
      <c r="J85" s="139"/>
      <c r="K85" s="193" t="s">
        <v>7</v>
      </c>
      <c r="L85" s="42">
        <f t="shared" ref="L85:R100" si="47">L579+L605+L631</f>
        <v>1.9205311217194758</v>
      </c>
      <c r="M85" s="42">
        <f t="shared" si="47"/>
        <v>0</v>
      </c>
      <c r="N85" s="42">
        <f t="shared" si="47"/>
        <v>0</v>
      </c>
      <c r="O85" s="42">
        <f t="shared" si="47"/>
        <v>0</v>
      </c>
      <c r="P85" s="42">
        <f t="shared" si="47"/>
        <v>5.2561363978092888E-3</v>
      </c>
      <c r="Q85" s="42">
        <f t="shared" si="47"/>
        <v>0</v>
      </c>
      <c r="R85" s="42">
        <f t="shared" si="47"/>
        <v>0</v>
      </c>
      <c r="S85" s="195">
        <f>SUM(L85:R85)</f>
        <v>1.925787258117285</v>
      </c>
      <c r="T85" s="139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221"/>
      <c r="BA85" s="131"/>
      <c r="BR85" s="131"/>
      <c r="CG85" s="131"/>
    </row>
    <row r="86" spans="1:85" ht="15">
      <c r="A86" s="149" t="s">
        <v>8</v>
      </c>
      <c r="B86" s="48">
        <f t="shared" si="46"/>
        <v>15.006520486182435</v>
      </c>
      <c r="C86" s="48">
        <f t="shared" si="46"/>
        <v>0</v>
      </c>
      <c r="D86" s="48">
        <f t="shared" si="46"/>
        <v>1.0063960013389217</v>
      </c>
      <c r="E86" s="48">
        <f t="shared" si="46"/>
        <v>0</v>
      </c>
      <c r="F86" s="48">
        <f t="shared" si="46"/>
        <v>0</v>
      </c>
      <c r="G86" s="48">
        <f t="shared" si="46"/>
        <v>0</v>
      </c>
      <c r="H86" s="48">
        <f t="shared" si="46"/>
        <v>0</v>
      </c>
      <c r="I86" s="152">
        <f t="shared" ref="I86:I105" si="48">SUM(B86:H86)</f>
        <v>16.012916487521355</v>
      </c>
      <c r="J86" s="139"/>
      <c r="K86" s="153" t="s">
        <v>8</v>
      </c>
      <c r="L86" s="51">
        <f t="shared" si="47"/>
        <v>15.006520486182435</v>
      </c>
      <c r="M86" s="51">
        <f t="shared" si="47"/>
        <v>0</v>
      </c>
      <c r="N86" s="51">
        <f t="shared" si="47"/>
        <v>1.0063960013389217</v>
      </c>
      <c r="O86" s="51">
        <f t="shared" si="47"/>
        <v>0</v>
      </c>
      <c r="P86" s="51">
        <f t="shared" si="47"/>
        <v>0</v>
      </c>
      <c r="Q86" s="51">
        <f t="shared" si="47"/>
        <v>0</v>
      </c>
      <c r="R86" s="51">
        <f t="shared" si="47"/>
        <v>0</v>
      </c>
      <c r="S86" s="156">
        <f t="shared" ref="S86:S105" si="49">SUM(L86:R86)</f>
        <v>16.012916487521355</v>
      </c>
      <c r="T86" s="139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221"/>
      <c r="BA86" s="131"/>
      <c r="BR86" s="131"/>
      <c r="CG86" s="131"/>
    </row>
    <row r="87" spans="1:85" ht="15">
      <c r="A87" s="157" t="s">
        <v>10</v>
      </c>
      <c r="B87" s="45">
        <f t="shared" si="46"/>
        <v>5.5187453901701531</v>
      </c>
      <c r="C87" s="45">
        <f t="shared" si="46"/>
        <v>0</v>
      </c>
      <c r="D87" s="45">
        <f t="shared" si="46"/>
        <v>0.43865241037827463</v>
      </c>
      <c r="E87" s="45">
        <f t="shared" si="46"/>
        <v>0</v>
      </c>
      <c r="F87" s="45">
        <f t="shared" si="46"/>
        <v>0</v>
      </c>
      <c r="G87" s="45">
        <f t="shared" si="46"/>
        <v>0</v>
      </c>
      <c r="H87" s="45">
        <f t="shared" si="46"/>
        <v>0</v>
      </c>
      <c r="I87" s="144">
        <f t="shared" si="48"/>
        <v>5.9573978005484278</v>
      </c>
      <c r="J87" s="139"/>
      <c r="K87" s="159" t="s">
        <v>10</v>
      </c>
      <c r="L87" s="45">
        <f t="shared" si="47"/>
        <v>5.5187453901701531</v>
      </c>
      <c r="M87" s="45">
        <f t="shared" si="47"/>
        <v>0</v>
      </c>
      <c r="N87" s="45">
        <f t="shared" si="47"/>
        <v>0.43865241037827463</v>
      </c>
      <c r="O87" s="45">
        <f t="shared" si="47"/>
        <v>0</v>
      </c>
      <c r="P87" s="45">
        <f t="shared" si="47"/>
        <v>0</v>
      </c>
      <c r="Q87" s="45">
        <f t="shared" si="47"/>
        <v>0</v>
      </c>
      <c r="R87" s="45">
        <f t="shared" si="47"/>
        <v>0</v>
      </c>
      <c r="S87" s="148">
        <f t="shared" si="49"/>
        <v>5.9573978005484278</v>
      </c>
      <c r="T87" s="139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221"/>
      <c r="BA87" s="131"/>
      <c r="BR87" s="131"/>
      <c r="CG87" s="131"/>
    </row>
    <row r="88" spans="1:85" ht="15">
      <c r="A88" s="149" t="s">
        <v>53</v>
      </c>
      <c r="B88" s="48">
        <f t="shared" si="46"/>
        <v>0</v>
      </c>
      <c r="C88" s="48">
        <f t="shared" si="46"/>
        <v>0</v>
      </c>
      <c r="D88" s="48">
        <f t="shared" si="46"/>
        <v>0</v>
      </c>
      <c r="E88" s="48">
        <f t="shared" si="46"/>
        <v>0</v>
      </c>
      <c r="F88" s="48">
        <f t="shared" si="46"/>
        <v>0</v>
      </c>
      <c r="G88" s="48">
        <f t="shared" si="46"/>
        <v>0</v>
      </c>
      <c r="H88" s="48">
        <f t="shared" si="46"/>
        <v>0</v>
      </c>
      <c r="I88" s="152">
        <f t="shared" si="48"/>
        <v>0</v>
      </c>
      <c r="J88" s="139"/>
      <c r="K88" s="153" t="s">
        <v>53</v>
      </c>
      <c r="L88" s="51">
        <f t="shared" si="47"/>
        <v>0</v>
      </c>
      <c r="M88" s="51">
        <f t="shared" si="47"/>
        <v>0</v>
      </c>
      <c r="N88" s="51">
        <f t="shared" si="47"/>
        <v>0</v>
      </c>
      <c r="O88" s="51">
        <f t="shared" si="47"/>
        <v>0</v>
      </c>
      <c r="P88" s="51">
        <f t="shared" si="47"/>
        <v>0</v>
      </c>
      <c r="Q88" s="51">
        <f t="shared" si="47"/>
        <v>0</v>
      </c>
      <c r="R88" s="51">
        <f t="shared" si="47"/>
        <v>0</v>
      </c>
      <c r="S88" s="156">
        <f t="shared" si="49"/>
        <v>0</v>
      </c>
      <c r="T88" s="139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221"/>
      <c r="BA88" s="131"/>
      <c r="BR88" s="131"/>
      <c r="CG88" s="131"/>
    </row>
    <row r="89" spans="1:85" ht="15">
      <c r="A89" s="157" t="s">
        <v>16</v>
      </c>
      <c r="B89" s="45">
        <f t="shared" si="46"/>
        <v>44.882408114901082</v>
      </c>
      <c r="C89" s="45">
        <f t="shared" si="46"/>
        <v>2.8690592430391062</v>
      </c>
      <c r="D89" s="45">
        <f t="shared" si="46"/>
        <v>2.3692833577283428</v>
      </c>
      <c r="E89" s="45">
        <f t="shared" si="46"/>
        <v>1.3340405413314225</v>
      </c>
      <c r="F89" s="45">
        <f t="shared" si="46"/>
        <v>0</v>
      </c>
      <c r="G89" s="45">
        <f t="shared" si="46"/>
        <v>0</v>
      </c>
      <c r="H89" s="45">
        <f t="shared" si="46"/>
        <v>0</v>
      </c>
      <c r="I89" s="144">
        <f t="shared" si="48"/>
        <v>51.454791256999954</v>
      </c>
      <c r="J89" s="139"/>
      <c r="K89" s="159" t="s">
        <v>16</v>
      </c>
      <c r="L89" s="45">
        <f t="shared" si="47"/>
        <v>44.882408114901082</v>
      </c>
      <c r="M89" s="45">
        <f t="shared" si="47"/>
        <v>2.8690592430391062</v>
      </c>
      <c r="N89" s="45">
        <f t="shared" si="47"/>
        <v>2.3692833577283428</v>
      </c>
      <c r="O89" s="45">
        <f t="shared" si="47"/>
        <v>1.3340405413314225</v>
      </c>
      <c r="P89" s="45">
        <f t="shared" si="47"/>
        <v>0</v>
      </c>
      <c r="Q89" s="45">
        <f t="shared" si="47"/>
        <v>0</v>
      </c>
      <c r="R89" s="45">
        <f t="shared" si="47"/>
        <v>0</v>
      </c>
      <c r="S89" s="148">
        <f t="shared" si="49"/>
        <v>51.454791256999954</v>
      </c>
      <c r="T89" s="139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221"/>
      <c r="BA89" s="131"/>
      <c r="BR89" s="131"/>
      <c r="CG89" s="131"/>
    </row>
    <row r="90" spans="1:85" ht="15">
      <c r="A90" s="149" t="s">
        <v>15</v>
      </c>
      <c r="B90" s="48">
        <f t="shared" si="46"/>
        <v>2348.4543762040075</v>
      </c>
      <c r="C90" s="48">
        <f t="shared" si="46"/>
        <v>3.3226228628882386</v>
      </c>
      <c r="D90" s="48">
        <f t="shared" si="46"/>
        <v>222.74967914443786</v>
      </c>
      <c r="E90" s="48">
        <f t="shared" si="46"/>
        <v>0</v>
      </c>
      <c r="F90" s="48">
        <f t="shared" si="46"/>
        <v>0</v>
      </c>
      <c r="G90" s="48">
        <f t="shared" si="46"/>
        <v>0</v>
      </c>
      <c r="H90" s="48">
        <f t="shared" si="46"/>
        <v>0</v>
      </c>
      <c r="I90" s="152">
        <f t="shared" si="48"/>
        <v>2574.5266782113335</v>
      </c>
      <c r="J90" s="139"/>
      <c r="K90" s="153" t="s">
        <v>15</v>
      </c>
      <c r="L90" s="51">
        <f t="shared" si="47"/>
        <v>2348.4543762040075</v>
      </c>
      <c r="M90" s="51">
        <f t="shared" si="47"/>
        <v>3.3226228628882386</v>
      </c>
      <c r="N90" s="51">
        <f t="shared" si="47"/>
        <v>222.74967914443786</v>
      </c>
      <c r="O90" s="51">
        <f t="shared" si="47"/>
        <v>0</v>
      </c>
      <c r="P90" s="51">
        <f t="shared" si="47"/>
        <v>0</v>
      </c>
      <c r="Q90" s="51">
        <f t="shared" si="47"/>
        <v>0</v>
      </c>
      <c r="R90" s="51">
        <f t="shared" si="47"/>
        <v>0</v>
      </c>
      <c r="S90" s="156">
        <f t="shared" si="49"/>
        <v>2574.5266782113335</v>
      </c>
      <c r="T90" s="139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221"/>
      <c r="BA90" s="131"/>
      <c r="BR90" s="131"/>
      <c r="CG90" s="131"/>
    </row>
    <row r="91" spans="1:85" ht="15">
      <c r="A91" s="157" t="s">
        <v>55</v>
      </c>
      <c r="B91" s="45">
        <f t="shared" si="46"/>
        <v>0</v>
      </c>
      <c r="C91" s="45">
        <f t="shared" si="46"/>
        <v>9.1360477401972603E-2</v>
      </c>
      <c r="D91" s="45">
        <f t="shared" si="46"/>
        <v>0.11224875995216294</v>
      </c>
      <c r="E91" s="45">
        <f t="shared" si="46"/>
        <v>56.796565174389826</v>
      </c>
      <c r="F91" s="45">
        <f t="shared" si="46"/>
        <v>175.12050804483943</v>
      </c>
      <c r="G91" s="45">
        <f t="shared" si="46"/>
        <v>0</v>
      </c>
      <c r="H91" s="45">
        <f t="shared" si="46"/>
        <v>0</v>
      </c>
      <c r="I91" s="144">
        <f t="shared" si="48"/>
        <v>232.12068245658338</v>
      </c>
      <c r="J91" s="139"/>
      <c r="K91" s="159" t="s">
        <v>55</v>
      </c>
      <c r="L91" s="45">
        <f t="shared" si="47"/>
        <v>0</v>
      </c>
      <c r="M91" s="45">
        <f t="shared" si="47"/>
        <v>9.1360477401972603E-2</v>
      </c>
      <c r="N91" s="45">
        <f t="shared" si="47"/>
        <v>0.11224875995216294</v>
      </c>
      <c r="O91" s="45">
        <f t="shared" si="47"/>
        <v>56.796565174389826</v>
      </c>
      <c r="P91" s="45">
        <f t="shared" si="47"/>
        <v>4150.5668070544016</v>
      </c>
      <c r="Q91" s="45">
        <f t="shared" si="47"/>
        <v>0</v>
      </c>
      <c r="R91" s="45">
        <f t="shared" si="47"/>
        <v>0</v>
      </c>
      <c r="S91" s="148">
        <f t="shared" si="49"/>
        <v>4207.566981466146</v>
      </c>
      <c r="T91" s="139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221"/>
      <c r="BA91" s="131"/>
      <c r="BR91" s="131"/>
      <c r="CG91" s="131"/>
    </row>
    <row r="92" spans="1:85" ht="15">
      <c r="A92" s="149" t="s">
        <v>12</v>
      </c>
      <c r="B92" s="48">
        <f t="shared" si="46"/>
        <v>0</v>
      </c>
      <c r="C92" s="48">
        <f t="shared" si="46"/>
        <v>0</v>
      </c>
      <c r="D92" s="48">
        <f t="shared" si="46"/>
        <v>5.3040441503452121E-2</v>
      </c>
      <c r="E92" s="48">
        <f t="shared" si="46"/>
        <v>8.6564389987346715</v>
      </c>
      <c r="F92" s="48">
        <f t="shared" si="46"/>
        <v>0</v>
      </c>
      <c r="G92" s="48">
        <f t="shared" si="46"/>
        <v>0</v>
      </c>
      <c r="H92" s="48">
        <f t="shared" si="46"/>
        <v>0</v>
      </c>
      <c r="I92" s="152">
        <f t="shared" si="48"/>
        <v>8.7094794402381233</v>
      </c>
      <c r="J92" s="139"/>
      <c r="K92" s="153" t="s">
        <v>12</v>
      </c>
      <c r="L92" s="51">
        <f t="shared" si="47"/>
        <v>0</v>
      </c>
      <c r="M92" s="51">
        <f t="shared" si="47"/>
        <v>0</v>
      </c>
      <c r="N92" s="51">
        <f t="shared" si="47"/>
        <v>5.3040441503452121E-2</v>
      </c>
      <c r="O92" s="51">
        <f t="shared" si="47"/>
        <v>8.6564389987346715</v>
      </c>
      <c r="P92" s="51">
        <f t="shared" si="47"/>
        <v>1636.1758279606604</v>
      </c>
      <c r="Q92" s="51">
        <f t="shared" si="47"/>
        <v>0</v>
      </c>
      <c r="R92" s="51">
        <f t="shared" si="47"/>
        <v>0</v>
      </c>
      <c r="S92" s="156">
        <f t="shared" si="49"/>
        <v>1644.8853074008985</v>
      </c>
      <c r="T92" s="139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221"/>
      <c r="BA92" s="131"/>
      <c r="BR92" s="131"/>
      <c r="CG92" s="131"/>
    </row>
    <row r="93" spans="1:85" ht="15">
      <c r="A93" s="157" t="s">
        <v>56</v>
      </c>
      <c r="B93" s="45">
        <f t="shared" si="46"/>
        <v>0</v>
      </c>
      <c r="C93" s="45">
        <f t="shared" si="46"/>
        <v>0</v>
      </c>
      <c r="D93" s="45">
        <f t="shared" si="46"/>
        <v>0</v>
      </c>
      <c r="E93" s="45">
        <f t="shared" si="46"/>
        <v>0</v>
      </c>
      <c r="F93" s="45">
        <f t="shared" si="46"/>
        <v>0</v>
      </c>
      <c r="G93" s="45">
        <f t="shared" si="46"/>
        <v>0</v>
      </c>
      <c r="H93" s="45">
        <f t="shared" si="46"/>
        <v>0</v>
      </c>
      <c r="I93" s="144">
        <f t="shared" si="48"/>
        <v>0</v>
      </c>
      <c r="J93" s="139"/>
      <c r="K93" s="159" t="s">
        <v>56</v>
      </c>
      <c r="L93" s="45">
        <f t="shared" si="47"/>
        <v>0</v>
      </c>
      <c r="M93" s="45">
        <f t="shared" si="47"/>
        <v>0</v>
      </c>
      <c r="N93" s="45">
        <f t="shared" si="47"/>
        <v>0</v>
      </c>
      <c r="O93" s="45">
        <f t="shared" si="47"/>
        <v>0</v>
      </c>
      <c r="P93" s="45">
        <f t="shared" si="47"/>
        <v>39.091467392645185</v>
      </c>
      <c r="Q93" s="45">
        <f t="shared" si="47"/>
        <v>0</v>
      </c>
      <c r="R93" s="45">
        <f t="shared" si="47"/>
        <v>0</v>
      </c>
      <c r="S93" s="148">
        <f t="shared" si="49"/>
        <v>39.091467392645185</v>
      </c>
      <c r="T93" s="139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221"/>
      <c r="BA93" s="131"/>
      <c r="BR93" s="131"/>
      <c r="CG93" s="131"/>
    </row>
    <row r="94" spans="1:85" ht="15">
      <c r="A94" s="149" t="s">
        <v>17</v>
      </c>
      <c r="B94" s="48">
        <f t="shared" si="46"/>
        <v>48.568136292929843</v>
      </c>
      <c r="C94" s="48">
        <f t="shared" si="46"/>
        <v>1.6483452912485909E-2</v>
      </c>
      <c r="D94" s="48">
        <f t="shared" si="46"/>
        <v>7.8677897761228008</v>
      </c>
      <c r="E94" s="48">
        <f t="shared" si="46"/>
        <v>0.19313536318898483</v>
      </c>
      <c r="F94" s="48">
        <f t="shared" si="46"/>
        <v>0</v>
      </c>
      <c r="G94" s="48">
        <f t="shared" si="46"/>
        <v>0</v>
      </c>
      <c r="H94" s="48">
        <f t="shared" si="46"/>
        <v>0</v>
      </c>
      <c r="I94" s="152">
        <f t="shared" si="48"/>
        <v>56.645544885154116</v>
      </c>
      <c r="J94" s="139"/>
      <c r="K94" s="153" t="s">
        <v>17</v>
      </c>
      <c r="L94" s="51">
        <f t="shared" si="47"/>
        <v>48.568136292929843</v>
      </c>
      <c r="M94" s="51">
        <f t="shared" si="47"/>
        <v>1.6483452912485909E-2</v>
      </c>
      <c r="N94" s="51">
        <f t="shared" si="47"/>
        <v>7.8677897761228008</v>
      </c>
      <c r="O94" s="51">
        <f t="shared" si="47"/>
        <v>0.19313536318898483</v>
      </c>
      <c r="P94" s="51">
        <f t="shared" si="47"/>
        <v>0</v>
      </c>
      <c r="Q94" s="51">
        <f t="shared" si="47"/>
        <v>0</v>
      </c>
      <c r="R94" s="51">
        <f t="shared" si="47"/>
        <v>0</v>
      </c>
      <c r="S94" s="156">
        <f t="shared" si="49"/>
        <v>56.645544885154116</v>
      </c>
      <c r="T94" s="139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221"/>
      <c r="BA94" s="131"/>
      <c r="BR94" s="131"/>
      <c r="CG94" s="131"/>
    </row>
    <row r="95" spans="1:85" ht="15">
      <c r="A95" s="157" t="s">
        <v>141</v>
      </c>
      <c r="B95" s="45">
        <f t="shared" si="46"/>
        <v>2510.2003864542421</v>
      </c>
      <c r="C95" s="45">
        <f t="shared" si="46"/>
        <v>101.28275680741572</v>
      </c>
      <c r="D95" s="45">
        <f t="shared" si="46"/>
        <v>308.62246630331464</v>
      </c>
      <c r="E95" s="45">
        <f t="shared" si="46"/>
        <v>15.554130065913444</v>
      </c>
      <c r="F95" s="45">
        <f t="shared" si="46"/>
        <v>0</v>
      </c>
      <c r="G95" s="45">
        <f t="shared" si="46"/>
        <v>0</v>
      </c>
      <c r="H95" s="45">
        <f t="shared" si="46"/>
        <v>0</v>
      </c>
      <c r="I95" s="144">
        <f t="shared" si="48"/>
        <v>2935.6597396308857</v>
      </c>
      <c r="J95" s="139"/>
      <c r="K95" s="159" t="s">
        <v>141</v>
      </c>
      <c r="L95" s="45">
        <f t="shared" si="47"/>
        <v>2510.2003864542421</v>
      </c>
      <c r="M95" s="45">
        <f t="shared" si="47"/>
        <v>101.28275680741572</v>
      </c>
      <c r="N95" s="45">
        <f t="shared" si="47"/>
        <v>308.62246630331464</v>
      </c>
      <c r="O95" s="45">
        <f t="shared" si="47"/>
        <v>15.554130065913444</v>
      </c>
      <c r="P95" s="45">
        <f t="shared" si="47"/>
        <v>0</v>
      </c>
      <c r="Q95" s="45">
        <f t="shared" si="47"/>
        <v>0</v>
      </c>
      <c r="R95" s="45">
        <f t="shared" si="47"/>
        <v>0</v>
      </c>
      <c r="S95" s="148">
        <f t="shared" si="49"/>
        <v>2935.6597396308857</v>
      </c>
      <c r="T95" s="139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221"/>
      <c r="BA95" s="131"/>
      <c r="BR95" s="131"/>
      <c r="CG95" s="131"/>
    </row>
    <row r="96" spans="1:85" ht="15">
      <c r="A96" s="149" t="s">
        <v>25</v>
      </c>
      <c r="B96" s="48">
        <f t="shared" si="46"/>
        <v>1004.7584210150246</v>
      </c>
      <c r="C96" s="48">
        <f t="shared" si="46"/>
        <v>5.047474620033502E-2</v>
      </c>
      <c r="D96" s="48">
        <f t="shared" si="46"/>
        <v>1614.968730112133</v>
      </c>
      <c r="E96" s="48">
        <f t="shared" si="46"/>
        <v>1348.2121479511165</v>
      </c>
      <c r="F96" s="48">
        <f t="shared" si="46"/>
        <v>0</v>
      </c>
      <c r="G96" s="48">
        <f t="shared" si="46"/>
        <v>983.19834565628923</v>
      </c>
      <c r="H96" s="48">
        <f t="shared" si="46"/>
        <v>0.43628226055215014</v>
      </c>
      <c r="I96" s="152">
        <f t="shared" si="48"/>
        <v>4951.6244017413155</v>
      </c>
      <c r="J96" s="139"/>
      <c r="K96" s="153" t="s">
        <v>25</v>
      </c>
      <c r="L96" s="51">
        <f t="shared" si="47"/>
        <v>1004.7584210150246</v>
      </c>
      <c r="M96" s="51">
        <f t="shared" si="47"/>
        <v>5.047474620033502E-2</v>
      </c>
      <c r="N96" s="51">
        <f t="shared" si="47"/>
        <v>1614.968730112133</v>
      </c>
      <c r="O96" s="51">
        <f t="shared" si="47"/>
        <v>1348.2121479511165</v>
      </c>
      <c r="P96" s="51">
        <f t="shared" si="47"/>
        <v>450.72706470785187</v>
      </c>
      <c r="Q96" s="51">
        <f t="shared" si="47"/>
        <v>983.19834565628923</v>
      </c>
      <c r="R96" s="51">
        <f t="shared" si="47"/>
        <v>0.43628226055215014</v>
      </c>
      <c r="S96" s="156">
        <f t="shared" si="49"/>
        <v>5402.3514664491677</v>
      </c>
      <c r="T96" s="139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221"/>
      <c r="BA96" s="131"/>
      <c r="BR96" s="131"/>
      <c r="CG96" s="131"/>
    </row>
    <row r="97" spans="1:85" ht="15">
      <c r="A97" s="157" t="s">
        <v>24</v>
      </c>
      <c r="B97" s="45">
        <f t="shared" si="46"/>
        <v>812.70911108506232</v>
      </c>
      <c r="C97" s="45">
        <f t="shared" si="46"/>
        <v>1.5400969288994919</v>
      </c>
      <c r="D97" s="45">
        <f t="shared" si="46"/>
        <v>76.187549164662883</v>
      </c>
      <c r="E97" s="45">
        <f t="shared" si="46"/>
        <v>0</v>
      </c>
      <c r="F97" s="45">
        <f t="shared" si="46"/>
        <v>0</v>
      </c>
      <c r="G97" s="45">
        <f t="shared" si="46"/>
        <v>0</v>
      </c>
      <c r="H97" s="45">
        <f t="shared" si="46"/>
        <v>0</v>
      </c>
      <c r="I97" s="144">
        <f t="shared" si="48"/>
        <v>890.4367571786247</v>
      </c>
      <c r="J97" s="139"/>
      <c r="K97" s="159" t="s">
        <v>24</v>
      </c>
      <c r="L97" s="45">
        <f t="shared" si="47"/>
        <v>812.70911108506232</v>
      </c>
      <c r="M97" s="45">
        <f t="shared" si="47"/>
        <v>1.5400969288994919</v>
      </c>
      <c r="N97" s="45">
        <f t="shared" si="47"/>
        <v>76.187549164662883</v>
      </c>
      <c r="O97" s="45">
        <f t="shared" si="47"/>
        <v>0</v>
      </c>
      <c r="P97" s="45">
        <f t="shared" si="47"/>
        <v>0</v>
      </c>
      <c r="Q97" s="45">
        <f t="shared" si="47"/>
        <v>0</v>
      </c>
      <c r="R97" s="45">
        <f t="shared" si="47"/>
        <v>0</v>
      </c>
      <c r="S97" s="148">
        <f t="shared" si="49"/>
        <v>890.4367571786247</v>
      </c>
      <c r="T97" s="139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221"/>
      <c r="BA97" s="131"/>
      <c r="BR97" s="131"/>
      <c r="CG97" s="131"/>
    </row>
    <row r="98" spans="1:85" ht="15">
      <c r="A98" s="149" t="s">
        <v>57</v>
      </c>
      <c r="B98" s="48">
        <f t="shared" si="46"/>
        <v>1954.0098693884438</v>
      </c>
      <c r="C98" s="48">
        <f t="shared" si="46"/>
        <v>3.5775759451158673</v>
      </c>
      <c r="D98" s="48">
        <f t="shared" si="46"/>
        <v>194.60173495665856</v>
      </c>
      <c r="E98" s="48">
        <f t="shared" si="46"/>
        <v>0</v>
      </c>
      <c r="F98" s="48">
        <f t="shared" si="46"/>
        <v>0</v>
      </c>
      <c r="G98" s="48">
        <f t="shared" si="46"/>
        <v>0</v>
      </c>
      <c r="H98" s="48">
        <f t="shared" si="46"/>
        <v>0</v>
      </c>
      <c r="I98" s="152">
        <f t="shared" si="48"/>
        <v>2152.1891802902182</v>
      </c>
      <c r="J98" s="139"/>
      <c r="K98" s="153" t="s">
        <v>57</v>
      </c>
      <c r="L98" s="51">
        <f t="shared" si="47"/>
        <v>1954.0098693884438</v>
      </c>
      <c r="M98" s="51">
        <f t="shared" si="47"/>
        <v>3.5775759451158673</v>
      </c>
      <c r="N98" s="51">
        <f t="shared" si="47"/>
        <v>194.60173495665856</v>
      </c>
      <c r="O98" s="51">
        <f t="shared" si="47"/>
        <v>0</v>
      </c>
      <c r="P98" s="51">
        <f t="shared" si="47"/>
        <v>0</v>
      </c>
      <c r="Q98" s="51">
        <f t="shared" si="47"/>
        <v>0</v>
      </c>
      <c r="R98" s="51">
        <f t="shared" si="47"/>
        <v>0</v>
      </c>
      <c r="S98" s="156">
        <f t="shared" si="49"/>
        <v>2152.1891802902182</v>
      </c>
      <c r="T98" s="139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221"/>
      <c r="BA98" s="131"/>
      <c r="BR98" s="131"/>
      <c r="CG98" s="131"/>
    </row>
    <row r="99" spans="1:85" ht="15">
      <c r="A99" s="157" t="s">
        <v>22</v>
      </c>
      <c r="B99" s="45">
        <f t="shared" si="46"/>
        <v>262.35671945594976</v>
      </c>
      <c r="C99" s="45">
        <f t="shared" si="46"/>
        <v>0</v>
      </c>
      <c r="D99" s="45">
        <f t="shared" si="46"/>
        <v>79.489819549442103</v>
      </c>
      <c r="E99" s="45">
        <f t="shared" si="46"/>
        <v>0.28802453042683795</v>
      </c>
      <c r="F99" s="45">
        <f t="shared" si="46"/>
        <v>11.93348190607932</v>
      </c>
      <c r="G99" s="45">
        <f t="shared" si="46"/>
        <v>0</v>
      </c>
      <c r="H99" s="45">
        <f t="shared" si="46"/>
        <v>0</v>
      </c>
      <c r="I99" s="144">
        <f t="shared" si="48"/>
        <v>354.06804544189794</v>
      </c>
      <c r="J99" s="139"/>
      <c r="K99" s="159" t="s">
        <v>22</v>
      </c>
      <c r="L99" s="45">
        <f t="shared" si="47"/>
        <v>262.35671945594976</v>
      </c>
      <c r="M99" s="45">
        <f t="shared" si="47"/>
        <v>0</v>
      </c>
      <c r="N99" s="45">
        <f t="shared" si="47"/>
        <v>79.489819549442103</v>
      </c>
      <c r="O99" s="45">
        <f t="shared" si="47"/>
        <v>0.28802453042683795</v>
      </c>
      <c r="P99" s="45">
        <f t="shared" si="47"/>
        <v>336.22019613281702</v>
      </c>
      <c r="Q99" s="45">
        <f t="shared" si="47"/>
        <v>0</v>
      </c>
      <c r="R99" s="45">
        <f t="shared" si="47"/>
        <v>0</v>
      </c>
      <c r="S99" s="148">
        <f t="shared" si="49"/>
        <v>678.35475966863567</v>
      </c>
      <c r="T99" s="139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221"/>
      <c r="BA99" s="131"/>
      <c r="BR99" s="131"/>
      <c r="CG99" s="131"/>
    </row>
    <row r="100" spans="1:85" ht="15">
      <c r="A100" s="149" t="s">
        <v>21</v>
      </c>
      <c r="B100" s="48">
        <f t="shared" si="46"/>
        <v>0</v>
      </c>
      <c r="C100" s="48">
        <f t="shared" si="46"/>
        <v>0</v>
      </c>
      <c r="D100" s="48">
        <f t="shared" si="46"/>
        <v>0</v>
      </c>
      <c r="E100" s="48">
        <f t="shared" si="46"/>
        <v>0</v>
      </c>
      <c r="F100" s="48">
        <f t="shared" si="46"/>
        <v>0</v>
      </c>
      <c r="G100" s="48">
        <f t="shared" si="46"/>
        <v>0</v>
      </c>
      <c r="H100" s="48">
        <f t="shared" si="46"/>
        <v>0</v>
      </c>
      <c r="I100" s="152">
        <f t="shared" si="48"/>
        <v>0</v>
      </c>
      <c r="J100" s="139"/>
      <c r="K100" s="153" t="s">
        <v>21</v>
      </c>
      <c r="L100" s="51">
        <f t="shared" si="47"/>
        <v>0</v>
      </c>
      <c r="M100" s="51">
        <f t="shared" si="47"/>
        <v>0</v>
      </c>
      <c r="N100" s="51">
        <f t="shared" si="47"/>
        <v>0</v>
      </c>
      <c r="O100" s="51">
        <f t="shared" si="47"/>
        <v>0</v>
      </c>
      <c r="P100" s="51">
        <f t="shared" si="47"/>
        <v>0</v>
      </c>
      <c r="Q100" s="51">
        <f t="shared" si="47"/>
        <v>0</v>
      </c>
      <c r="R100" s="51">
        <f t="shared" si="47"/>
        <v>0</v>
      </c>
      <c r="S100" s="156">
        <f t="shared" si="49"/>
        <v>0</v>
      </c>
      <c r="T100" s="139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221"/>
      <c r="BA100" s="131"/>
      <c r="BR100" s="131"/>
      <c r="CG100" s="131"/>
    </row>
    <row r="101" spans="1:85" ht="15">
      <c r="A101" s="160" t="s">
        <v>61</v>
      </c>
      <c r="B101" s="45">
        <f t="shared" ref="B101:H105" si="50">B595+B621+B647</f>
        <v>1237.7758355701339</v>
      </c>
      <c r="C101" s="45">
        <f t="shared" si="50"/>
        <v>0</v>
      </c>
      <c r="D101" s="45">
        <f t="shared" si="50"/>
        <v>330.0230455968732</v>
      </c>
      <c r="E101" s="45">
        <f t="shared" si="50"/>
        <v>0</v>
      </c>
      <c r="F101" s="45">
        <f t="shared" si="50"/>
        <v>0</v>
      </c>
      <c r="G101" s="45">
        <f t="shared" si="50"/>
        <v>0</v>
      </c>
      <c r="H101" s="45">
        <f t="shared" si="50"/>
        <v>0</v>
      </c>
      <c r="I101" s="144">
        <f t="shared" si="48"/>
        <v>1567.798881167007</v>
      </c>
      <c r="J101" s="139"/>
      <c r="K101" s="161" t="s">
        <v>61</v>
      </c>
      <c r="L101" s="45">
        <f t="shared" ref="L101:R105" si="51">L595+L621+L647</f>
        <v>1237.7758355701339</v>
      </c>
      <c r="M101" s="45">
        <f t="shared" si="51"/>
        <v>0</v>
      </c>
      <c r="N101" s="45">
        <f t="shared" si="51"/>
        <v>330.0230455968732</v>
      </c>
      <c r="O101" s="45">
        <f t="shared" si="51"/>
        <v>0</v>
      </c>
      <c r="P101" s="45">
        <f t="shared" si="51"/>
        <v>0</v>
      </c>
      <c r="Q101" s="45">
        <f t="shared" si="51"/>
        <v>0</v>
      </c>
      <c r="R101" s="45">
        <f t="shared" si="51"/>
        <v>0</v>
      </c>
      <c r="S101" s="148">
        <f t="shared" si="49"/>
        <v>1567.798881167007</v>
      </c>
      <c r="T101" s="139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221"/>
      <c r="BA101" s="131"/>
      <c r="BR101" s="131"/>
      <c r="CG101" s="131"/>
    </row>
    <row r="102" spans="1:85">
      <c r="A102" s="162" t="s">
        <v>23</v>
      </c>
      <c r="B102" s="55">
        <f t="shared" si="50"/>
        <v>1237.7758355701339</v>
      </c>
      <c r="C102" s="55">
        <f t="shared" si="50"/>
        <v>0</v>
      </c>
      <c r="D102" s="55">
        <f t="shared" si="50"/>
        <v>330.0230455968732</v>
      </c>
      <c r="E102" s="55">
        <f t="shared" si="50"/>
        <v>0</v>
      </c>
      <c r="F102" s="55">
        <f t="shared" si="50"/>
        <v>0</v>
      </c>
      <c r="G102" s="55">
        <f t="shared" si="50"/>
        <v>0</v>
      </c>
      <c r="H102" s="55">
        <f t="shared" si="50"/>
        <v>0</v>
      </c>
      <c r="I102" s="165">
        <f t="shared" si="48"/>
        <v>1567.798881167007</v>
      </c>
      <c r="J102" s="139"/>
      <c r="K102" s="166" t="s">
        <v>23</v>
      </c>
      <c r="L102" s="58">
        <f t="shared" si="51"/>
        <v>1237.7758355701339</v>
      </c>
      <c r="M102" s="58">
        <f t="shared" si="51"/>
        <v>0</v>
      </c>
      <c r="N102" s="58">
        <f t="shared" si="51"/>
        <v>330.0230455968732</v>
      </c>
      <c r="O102" s="58">
        <f t="shared" si="51"/>
        <v>0</v>
      </c>
      <c r="P102" s="58">
        <f t="shared" si="51"/>
        <v>0</v>
      </c>
      <c r="Q102" s="58">
        <f t="shared" si="51"/>
        <v>0</v>
      </c>
      <c r="R102" s="58">
        <f t="shared" si="51"/>
        <v>0</v>
      </c>
      <c r="S102" s="169">
        <f t="shared" si="49"/>
        <v>1567.798881167007</v>
      </c>
      <c r="T102" s="139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222"/>
      <c r="BA102" s="131"/>
      <c r="BR102" s="131"/>
      <c r="CG102" s="131"/>
    </row>
    <row r="103" spans="1:85">
      <c r="A103" s="170" t="s">
        <v>19</v>
      </c>
      <c r="B103" s="61">
        <f t="shared" si="50"/>
        <v>0</v>
      </c>
      <c r="C103" s="61">
        <f t="shared" si="50"/>
        <v>0</v>
      </c>
      <c r="D103" s="61">
        <f t="shared" si="50"/>
        <v>0</v>
      </c>
      <c r="E103" s="61">
        <f t="shared" si="50"/>
        <v>0</v>
      </c>
      <c r="F103" s="61">
        <f t="shared" si="50"/>
        <v>0</v>
      </c>
      <c r="G103" s="61">
        <f t="shared" si="50"/>
        <v>0</v>
      </c>
      <c r="H103" s="61">
        <f t="shared" si="50"/>
        <v>0</v>
      </c>
      <c r="I103" s="173">
        <f t="shared" si="48"/>
        <v>0</v>
      </c>
      <c r="J103" s="139"/>
      <c r="K103" s="174" t="s">
        <v>19</v>
      </c>
      <c r="L103" s="61">
        <f t="shared" si="51"/>
        <v>0</v>
      </c>
      <c r="M103" s="61">
        <f t="shared" si="51"/>
        <v>0</v>
      </c>
      <c r="N103" s="61">
        <f t="shared" si="51"/>
        <v>0</v>
      </c>
      <c r="O103" s="61">
        <f t="shared" si="51"/>
        <v>0</v>
      </c>
      <c r="P103" s="61">
        <f t="shared" si="51"/>
        <v>0</v>
      </c>
      <c r="Q103" s="61">
        <f t="shared" si="51"/>
        <v>0</v>
      </c>
      <c r="R103" s="61">
        <f t="shared" si="51"/>
        <v>0</v>
      </c>
      <c r="S103" s="176">
        <f t="shared" si="49"/>
        <v>0</v>
      </c>
      <c r="T103" s="139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222"/>
      <c r="BA103" s="131"/>
      <c r="BR103" s="131"/>
      <c r="CG103" s="131"/>
    </row>
    <row r="104" spans="1:85">
      <c r="A104" s="162" t="s">
        <v>20</v>
      </c>
      <c r="B104" s="55">
        <f t="shared" si="50"/>
        <v>0</v>
      </c>
      <c r="C104" s="55">
        <f t="shared" si="50"/>
        <v>0</v>
      </c>
      <c r="D104" s="55">
        <f t="shared" si="50"/>
        <v>0</v>
      </c>
      <c r="E104" s="55">
        <f t="shared" si="50"/>
        <v>0</v>
      </c>
      <c r="F104" s="55">
        <f t="shared" si="50"/>
        <v>0</v>
      </c>
      <c r="G104" s="55">
        <f t="shared" si="50"/>
        <v>0</v>
      </c>
      <c r="H104" s="55">
        <f t="shared" si="50"/>
        <v>0</v>
      </c>
      <c r="I104" s="165">
        <f t="shared" si="48"/>
        <v>0</v>
      </c>
      <c r="J104" s="139"/>
      <c r="K104" s="166" t="s">
        <v>20</v>
      </c>
      <c r="L104" s="58">
        <f t="shared" si="51"/>
        <v>0</v>
      </c>
      <c r="M104" s="58">
        <f t="shared" si="51"/>
        <v>0</v>
      </c>
      <c r="N104" s="58">
        <f t="shared" si="51"/>
        <v>0</v>
      </c>
      <c r="O104" s="58">
        <f t="shared" si="51"/>
        <v>0</v>
      </c>
      <c r="P104" s="58">
        <f t="shared" si="51"/>
        <v>0</v>
      </c>
      <c r="Q104" s="58">
        <f t="shared" si="51"/>
        <v>0</v>
      </c>
      <c r="R104" s="58">
        <f t="shared" si="51"/>
        <v>0</v>
      </c>
      <c r="S104" s="169">
        <f t="shared" si="49"/>
        <v>0</v>
      </c>
      <c r="T104" s="139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222"/>
      <c r="BA104" s="131"/>
      <c r="BR104" s="131"/>
      <c r="CG104" s="131"/>
    </row>
    <row r="105" spans="1:85" ht="15" thickBot="1">
      <c r="A105" s="177" t="s">
        <v>11</v>
      </c>
      <c r="B105" s="66">
        <f t="shared" si="50"/>
        <v>0</v>
      </c>
      <c r="C105" s="66">
        <f t="shared" si="50"/>
        <v>0</v>
      </c>
      <c r="D105" s="66">
        <f t="shared" si="50"/>
        <v>0</v>
      </c>
      <c r="E105" s="66">
        <f t="shared" si="50"/>
        <v>0</v>
      </c>
      <c r="F105" s="66">
        <f t="shared" si="50"/>
        <v>0</v>
      </c>
      <c r="G105" s="66">
        <f t="shared" si="50"/>
        <v>0</v>
      </c>
      <c r="H105" s="66">
        <f t="shared" si="50"/>
        <v>0</v>
      </c>
      <c r="I105" s="180">
        <f t="shared" si="48"/>
        <v>0</v>
      </c>
      <c r="J105" s="139"/>
      <c r="K105" s="181" t="s">
        <v>11</v>
      </c>
      <c r="L105" s="66">
        <f t="shared" si="51"/>
        <v>0</v>
      </c>
      <c r="M105" s="66">
        <f t="shared" si="51"/>
        <v>0</v>
      </c>
      <c r="N105" s="66">
        <f t="shared" si="51"/>
        <v>0</v>
      </c>
      <c r="O105" s="66">
        <f t="shared" si="51"/>
        <v>0</v>
      </c>
      <c r="P105" s="66">
        <f t="shared" si="51"/>
        <v>0</v>
      </c>
      <c r="Q105" s="66">
        <f t="shared" si="51"/>
        <v>0</v>
      </c>
      <c r="R105" s="66">
        <f t="shared" si="51"/>
        <v>0</v>
      </c>
      <c r="S105" s="183">
        <f t="shared" si="49"/>
        <v>0</v>
      </c>
      <c r="T105" s="139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222"/>
      <c r="BA105" s="131"/>
      <c r="BR105" s="131"/>
      <c r="CG105" s="131"/>
    </row>
    <row r="106" spans="1:85" ht="15">
      <c r="A106" s="184" t="s">
        <v>26</v>
      </c>
      <c r="B106" s="185">
        <f>SUM(B85:B101)</f>
        <v>10246.161060578766</v>
      </c>
      <c r="C106" s="185">
        <f t="shared" ref="C106:I106" si="52">SUM(C85:C101)</f>
        <v>112.75043046387322</v>
      </c>
      <c r="D106" s="185">
        <f t="shared" si="52"/>
        <v>2838.4904355745462</v>
      </c>
      <c r="E106" s="185">
        <f t="shared" si="52"/>
        <v>1431.0344826251016</v>
      </c>
      <c r="F106" s="185">
        <f t="shared" si="52"/>
        <v>187.05398995091875</v>
      </c>
      <c r="G106" s="185">
        <f t="shared" si="52"/>
        <v>983.19834565628923</v>
      </c>
      <c r="H106" s="185">
        <f t="shared" si="52"/>
        <v>0.43628226055215014</v>
      </c>
      <c r="I106" s="185">
        <f t="shared" si="52"/>
        <v>15799.125027110047</v>
      </c>
      <c r="J106" s="139"/>
      <c r="K106" s="186" t="s">
        <v>26</v>
      </c>
      <c r="L106" s="185">
        <f>SUM(L85:L101)</f>
        <v>10246.161060578766</v>
      </c>
      <c r="M106" s="185">
        <f t="shared" ref="M106:S106" si="53">SUM(M85:M101)</f>
        <v>112.75043046387322</v>
      </c>
      <c r="N106" s="185">
        <f t="shared" si="53"/>
        <v>2838.4904355745462</v>
      </c>
      <c r="O106" s="185">
        <f t="shared" si="53"/>
        <v>1431.0344826251016</v>
      </c>
      <c r="P106" s="185">
        <f t="shared" si="53"/>
        <v>6612.7866193847749</v>
      </c>
      <c r="Q106" s="185">
        <f t="shared" si="53"/>
        <v>983.19834565628923</v>
      </c>
      <c r="R106" s="187">
        <f t="shared" si="53"/>
        <v>0.43628226055215014</v>
      </c>
      <c r="S106" s="188">
        <f t="shared" si="53"/>
        <v>22224.857656543903</v>
      </c>
      <c r="T106" s="139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221"/>
      <c r="BA106" s="131"/>
      <c r="BR106" s="131"/>
      <c r="CG106" s="131"/>
    </row>
    <row r="107" spans="1:85" s="2" customFormat="1" ht="15" thickBot="1">
      <c r="A107" s="17" t="s">
        <v>100</v>
      </c>
      <c r="B107" s="100">
        <f>IF($I106=0,"-",B106/$I106)</f>
        <v>0.64852712052073558</v>
      </c>
      <c r="C107" s="100">
        <f t="shared" ref="C107:H107" si="54">IF($I106=0,"-",C106/$I106)</f>
        <v>7.1364983991456746E-3</v>
      </c>
      <c r="D107" s="100">
        <f t="shared" si="54"/>
        <v>0.17966124267666225</v>
      </c>
      <c r="E107" s="100">
        <f t="shared" si="54"/>
        <v>9.0576818663663961E-2</v>
      </c>
      <c r="F107" s="100">
        <f t="shared" si="54"/>
        <v>1.1839515772547462E-2</v>
      </c>
      <c r="G107" s="100">
        <f t="shared" si="54"/>
        <v>6.2231189636717144E-2</v>
      </c>
      <c r="H107" s="101">
        <f t="shared" si="54"/>
        <v>2.7614330528021287E-5</v>
      </c>
      <c r="I107" s="102">
        <f>SUM(B107:H107)</f>
        <v>1.0000000000000002</v>
      </c>
      <c r="K107" s="27" t="s">
        <v>100</v>
      </c>
      <c r="L107" s="76">
        <f t="shared" ref="L107:R107" si="55">IF($S106=0,"-",L106/$S106)</f>
        <v>0.46102257296401083</v>
      </c>
      <c r="M107" s="76">
        <f t="shared" si="55"/>
        <v>5.0731677208593904E-3</v>
      </c>
      <c r="N107" s="76">
        <f t="shared" si="55"/>
        <v>0.12771692307054119</v>
      </c>
      <c r="O107" s="76">
        <f t="shared" si="55"/>
        <v>6.4388915544021347E-2</v>
      </c>
      <c r="P107" s="76">
        <f t="shared" si="55"/>
        <v>0.29754011123835933</v>
      </c>
      <c r="Q107" s="76">
        <f t="shared" si="55"/>
        <v>4.4238679088538305E-2</v>
      </c>
      <c r="R107" s="77">
        <f t="shared" si="55"/>
        <v>1.963037366962352E-5</v>
      </c>
      <c r="S107" s="78">
        <f>SUM(L107:R107)</f>
        <v>1</v>
      </c>
      <c r="AI107" s="110"/>
    </row>
    <row r="108" spans="1:85" ht="15" thickBot="1">
      <c r="A108" s="223"/>
      <c r="B108" s="224"/>
      <c r="C108" s="224"/>
      <c r="D108" s="224"/>
      <c r="E108" s="224"/>
      <c r="F108" s="224"/>
      <c r="G108" s="224"/>
      <c r="H108" s="224"/>
      <c r="I108" s="224"/>
      <c r="K108" s="223"/>
      <c r="AI108" s="139"/>
      <c r="BA108" s="131"/>
      <c r="BR108" s="131"/>
      <c r="CG108" s="131"/>
    </row>
    <row r="109" spans="1:85" ht="28.5">
      <c r="A109" s="328" t="s">
        <v>29</v>
      </c>
      <c r="B109" s="135" t="s">
        <v>0</v>
      </c>
      <c r="C109" s="135" t="s">
        <v>1</v>
      </c>
      <c r="D109" s="135" t="s">
        <v>2</v>
      </c>
      <c r="E109" s="135" t="s">
        <v>3</v>
      </c>
      <c r="F109" s="135" t="s">
        <v>27</v>
      </c>
      <c r="G109" s="135" t="s">
        <v>4</v>
      </c>
      <c r="H109" s="135" t="s">
        <v>5</v>
      </c>
      <c r="I109" s="136" t="s">
        <v>6</v>
      </c>
      <c r="K109" s="330" t="s">
        <v>29</v>
      </c>
      <c r="L109" s="137" t="s">
        <v>0</v>
      </c>
      <c r="M109" s="137" t="s">
        <v>1</v>
      </c>
      <c r="N109" s="137" t="s">
        <v>2</v>
      </c>
      <c r="O109" s="137" t="s">
        <v>3</v>
      </c>
      <c r="P109" s="137" t="s">
        <v>27</v>
      </c>
      <c r="Q109" s="137" t="s">
        <v>4</v>
      </c>
      <c r="R109" s="137" t="s">
        <v>5</v>
      </c>
      <c r="S109" s="138" t="s">
        <v>6</v>
      </c>
      <c r="U109" s="332" t="s">
        <v>29</v>
      </c>
      <c r="V109" s="190" t="s">
        <v>69</v>
      </c>
      <c r="W109" s="190" t="s">
        <v>70</v>
      </c>
      <c r="X109" s="190" t="s">
        <v>4</v>
      </c>
      <c r="Y109" s="190" t="s">
        <v>1</v>
      </c>
      <c r="Z109" s="190" t="s">
        <v>2</v>
      </c>
      <c r="AA109" s="190" t="s">
        <v>3</v>
      </c>
      <c r="AB109" s="190" t="s">
        <v>52</v>
      </c>
      <c r="AC109" s="190" t="s">
        <v>64</v>
      </c>
      <c r="AD109" s="191" t="s">
        <v>72</v>
      </c>
      <c r="AE109" s="191" t="s">
        <v>79</v>
      </c>
      <c r="AF109" s="191" t="s">
        <v>73</v>
      </c>
      <c r="AG109" s="191" t="s">
        <v>80</v>
      </c>
      <c r="AH109" s="191" t="s">
        <v>81</v>
      </c>
      <c r="AI109" s="192" t="s">
        <v>60</v>
      </c>
      <c r="BA109" s="131"/>
      <c r="BR109" s="131"/>
      <c r="CG109" s="131"/>
    </row>
    <row r="110" spans="1:85" ht="15">
      <c r="A110" s="329" t="s">
        <v>29</v>
      </c>
      <c r="B110" s="294" t="s">
        <v>109</v>
      </c>
      <c r="C110" s="295"/>
      <c r="D110" s="295"/>
      <c r="E110" s="295"/>
      <c r="F110" s="295"/>
      <c r="G110" s="295"/>
      <c r="H110" s="295"/>
      <c r="I110" s="296"/>
      <c r="K110" s="331" t="s">
        <v>29</v>
      </c>
      <c r="L110" s="297" t="s">
        <v>109</v>
      </c>
      <c r="M110" s="298"/>
      <c r="N110" s="298"/>
      <c r="O110" s="298"/>
      <c r="P110" s="298"/>
      <c r="Q110" s="298"/>
      <c r="R110" s="298"/>
      <c r="S110" s="299"/>
      <c r="U110" s="333" t="s">
        <v>29</v>
      </c>
      <c r="V110" s="326" t="s">
        <v>109</v>
      </c>
      <c r="W110" s="326"/>
      <c r="X110" s="326"/>
      <c r="Y110" s="326"/>
      <c r="Z110" s="326"/>
      <c r="AA110" s="326"/>
      <c r="AB110" s="326"/>
      <c r="AC110" s="326"/>
      <c r="AD110" s="326"/>
      <c r="AE110" s="326"/>
      <c r="AF110" s="326"/>
      <c r="AG110" s="326"/>
      <c r="AH110" s="326"/>
      <c r="AI110" s="327"/>
      <c r="BA110" s="131"/>
      <c r="BR110" s="131"/>
      <c r="CG110" s="131"/>
    </row>
    <row r="111" spans="1:85" ht="15">
      <c r="A111" s="141" t="s">
        <v>7</v>
      </c>
      <c r="B111" s="142">
        <v>0</v>
      </c>
      <c r="C111" s="142">
        <v>0</v>
      </c>
      <c r="D111" s="142">
        <v>0</v>
      </c>
      <c r="E111" s="142">
        <v>0</v>
      </c>
      <c r="F111" s="303"/>
      <c r="G111" s="142">
        <v>0</v>
      </c>
      <c r="H111" s="143">
        <v>0</v>
      </c>
      <c r="I111" s="144">
        <f>SUM(B111:H111)</f>
        <v>0</v>
      </c>
      <c r="J111" s="139"/>
      <c r="K111" s="193" t="s">
        <v>7</v>
      </c>
      <c r="L111" s="142">
        <v>0</v>
      </c>
      <c r="M111" s="142">
        <v>0</v>
      </c>
      <c r="N111" s="142">
        <v>0</v>
      </c>
      <c r="O111" s="142">
        <v>0</v>
      </c>
      <c r="P111" s="142">
        <v>0</v>
      </c>
      <c r="Q111" s="142">
        <v>0</v>
      </c>
      <c r="R111" s="194">
        <v>0</v>
      </c>
      <c r="S111" s="195">
        <f>SUM(L111:R111)</f>
        <v>0</v>
      </c>
      <c r="U111" s="196" t="s">
        <v>7</v>
      </c>
      <c r="V111" s="197">
        <v>0</v>
      </c>
      <c r="W111" s="197">
        <v>0</v>
      </c>
      <c r="X111" s="197">
        <v>0</v>
      </c>
      <c r="Y111" s="197">
        <v>0</v>
      </c>
      <c r="Z111" s="197">
        <v>0</v>
      </c>
      <c r="AA111" s="197">
        <v>0</v>
      </c>
      <c r="AB111" s="197">
        <v>0</v>
      </c>
      <c r="AC111" s="198">
        <v>0</v>
      </c>
      <c r="AD111" s="199">
        <v>0</v>
      </c>
      <c r="AE111" s="199">
        <v>0</v>
      </c>
      <c r="AF111" s="199">
        <v>0</v>
      </c>
      <c r="AG111" s="199">
        <v>0</v>
      </c>
      <c r="AH111" s="199">
        <v>0</v>
      </c>
      <c r="AI111" s="200">
        <f>SUM(V111:AC111)</f>
        <v>0</v>
      </c>
      <c r="AJ111" s="131" t="str">
        <f>IF(ABS(S111-AI111)&gt;0.001,S111-AI111,"")</f>
        <v/>
      </c>
      <c r="BA111" s="131"/>
      <c r="BR111" s="131"/>
      <c r="CG111" s="131"/>
    </row>
    <row r="112" spans="1:85" ht="15">
      <c r="A112" s="149" t="s">
        <v>8</v>
      </c>
      <c r="B112" s="150">
        <v>0</v>
      </c>
      <c r="C112" s="150">
        <v>0</v>
      </c>
      <c r="D112" s="150">
        <v>0</v>
      </c>
      <c r="E112" s="150">
        <v>0</v>
      </c>
      <c r="F112" s="304"/>
      <c r="G112" s="150">
        <v>0</v>
      </c>
      <c r="H112" s="151">
        <v>0</v>
      </c>
      <c r="I112" s="152">
        <f t="shared" ref="I112:I131" si="56">SUM(B112:H112)</f>
        <v>0</v>
      </c>
      <c r="J112" s="139"/>
      <c r="K112" s="153" t="s">
        <v>8</v>
      </c>
      <c r="L112" s="154">
        <v>0</v>
      </c>
      <c r="M112" s="154">
        <v>0</v>
      </c>
      <c r="N112" s="154">
        <v>0</v>
      </c>
      <c r="O112" s="154">
        <v>0</v>
      </c>
      <c r="P112" s="154">
        <v>0</v>
      </c>
      <c r="Q112" s="154">
        <v>0</v>
      </c>
      <c r="R112" s="155">
        <v>0</v>
      </c>
      <c r="S112" s="156">
        <f t="shared" ref="S112:S131" si="57">SUM(L112:R112)</f>
        <v>0</v>
      </c>
      <c r="U112" s="201" t="s">
        <v>8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3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4">
        <f t="shared" ref="AI112:AI131" si="58">SUM(V112:AC112)</f>
        <v>0</v>
      </c>
      <c r="AJ112" s="131" t="str">
        <f t="shared" ref="AJ112:AJ133" si="59">IF(ABS(S112-AI112)&gt;0.001,S112-AI112,"")</f>
        <v/>
      </c>
      <c r="BA112" s="131"/>
      <c r="BR112" s="131"/>
      <c r="CG112" s="131"/>
    </row>
    <row r="113" spans="1:85" ht="15">
      <c r="A113" s="157" t="s">
        <v>10</v>
      </c>
      <c r="B113" s="146">
        <v>0</v>
      </c>
      <c r="C113" s="146">
        <v>0</v>
      </c>
      <c r="D113" s="146">
        <v>0</v>
      </c>
      <c r="E113" s="146">
        <v>0</v>
      </c>
      <c r="F113" s="304"/>
      <c r="G113" s="146">
        <v>0</v>
      </c>
      <c r="H113" s="158">
        <v>0</v>
      </c>
      <c r="I113" s="144">
        <f t="shared" si="56"/>
        <v>0</v>
      </c>
      <c r="J113" s="139"/>
      <c r="K113" s="159" t="s">
        <v>10</v>
      </c>
      <c r="L113" s="146">
        <v>0</v>
      </c>
      <c r="M113" s="146">
        <v>0</v>
      </c>
      <c r="N113" s="146">
        <v>0</v>
      </c>
      <c r="O113" s="146">
        <v>0</v>
      </c>
      <c r="P113" s="146">
        <v>0</v>
      </c>
      <c r="Q113" s="146">
        <v>0</v>
      </c>
      <c r="R113" s="147">
        <v>0</v>
      </c>
      <c r="S113" s="148">
        <f t="shared" si="57"/>
        <v>0</v>
      </c>
      <c r="U113" s="205" t="s">
        <v>10</v>
      </c>
      <c r="V113" s="197">
        <v>0</v>
      </c>
      <c r="W113" s="197">
        <v>0</v>
      </c>
      <c r="X113" s="197">
        <v>0</v>
      </c>
      <c r="Y113" s="197">
        <v>0</v>
      </c>
      <c r="Z113" s="197">
        <v>0</v>
      </c>
      <c r="AA113" s="197">
        <v>0</v>
      </c>
      <c r="AB113" s="197">
        <v>0</v>
      </c>
      <c r="AC113" s="198">
        <v>0</v>
      </c>
      <c r="AD113" s="199">
        <v>0</v>
      </c>
      <c r="AE113" s="199">
        <v>0</v>
      </c>
      <c r="AF113" s="199">
        <v>0</v>
      </c>
      <c r="AG113" s="199">
        <v>0</v>
      </c>
      <c r="AH113" s="199">
        <v>0</v>
      </c>
      <c r="AI113" s="200">
        <f t="shared" si="58"/>
        <v>0</v>
      </c>
      <c r="AJ113" s="131" t="str">
        <f t="shared" si="59"/>
        <v/>
      </c>
      <c r="BA113" s="131"/>
      <c r="BR113" s="131"/>
      <c r="CG113" s="131"/>
    </row>
    <row r="114" spans="1:85" ht="15">
      <c r="A114" s="149" t="s">
        <v>53</v>
      </c>
      <c r="B114" s="150">
        <v>0</v>
      </c>
      <c r="C114" s="150">
        <v>0</v>
      </c>
      <c r="D114" s="150">
        <v>0</v>
      </c>
      <c r="E114" s="150">
        <v>0</v>
      </c>
      <c r="F114" s="304"/>
      <c r="G114" s="150">
        <v>0</v>
      </c>
      <c r="H114" s="151">
        <v>0</v>
      </c>
      <c r="I114" s="152">
        <f t="shared" si="56"/>
        <v>0</v>
      </c>
      <c r="J114" s="139"/>
      <c r="K114" s="153" t="s">
        <v>53</v>
      </c>
      <c r="L114" s="154">
        <v>0</v>
      </c>
      <c r="M114" s="154">
        <v>0</v>
      </c>
      <c r="N114" s="154">
        <v>0</v>
      </c>
      <c r="O114" s="154">
        <v>0</v>
      </c>
      <c r="P114" s="154">
        <v>0</v>
      </c>
      <c r="Q114" s="154">
        <v>0</v>
      </c>
      <c r="R114" s="155">
        <v>0</v>
      </c>
      <c r="S114" s="156">
        <f t="shared" si="57"/>
        <v>0</v>
      </c>
      <c r="U114" s="201" t="s">
        <v>53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3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4">
        <f t="shared" si="58"/>
        <v>0</v>
      </c>
      <c r="AJ114" s="131" t="str">
        <f t="shared" si="59"/>
        <v/>
      </c>
      <c r="BA114" s="131"/>
      <c r="BR114" s="131"/>
      <c r="CG114" s="131"/>
    </row>
    <row r="115" spans="1:85" ht="15">
      <c r="A115" s="157" t="s">
        <v>16</v>
      </c>
      <c r="B115" s="146">
        <v>0</v>
      </c>
      <c r="C115" s="146">
        <v>0</v>
      </c>
      <c r="D115" s="146">
        <v>0</v>
      </c>
      <c r="E115" s="146">
        <v>0</v>
      </c>
      <c r="F115" s="304"/>
      <c r="G115" s="146">
        <v>0</v>
      </c>
      <c r="H115" s="158">
        <v>0</v>
      </c>
      <c r="I115" s="144">
        <f t="shared" si="56"/>
        <v>0</v>
      </c>
      <c r="J115" s="139"/>
      <c r="K115" s="159" t="s">
        <v>16</v>
      </c>
      <c r="L115" s="146">
        <v>0</v>
      </c>
      <c r="M115" s="146">
        <v>0</v>
      </c>
      <c r="N115" s="146">
        <v>0</v>
      </c>
      <c r="O115" s="146">
        <v>0</v>
      </c>
      <c r="P115" s="146">
        <v>0</v>
      </c>
      <c r="Q115" s="146">
        <v>0</v>
      </c>
      <c r="R115" s="147">
        <v>0</v>
      </c>
      <c r="S115" s="148">
        <f t="shared" si="57"/>
        <v>0</v>
      </c>
      <c r="U115" s="205" t="s">
        <v>16</v>
      </c>
      <c r="V115" s="197">
        <v>0</v>
      </c>
      <c r="W115" s="197">
        <v>0</v>
      </c>
      <c r="X115" s="197">
        <v>0</v>
      </c>
      <c r="Y115" s="197">
        <v>0</v>
      </c>
      <c r="Z115" s="197">
        <v>0</v>
      </c>
      <c r="AA115" s="197">
        <v>0</v>
      </c>
      <c r="AB115" s="197">
        <v>0</v>
      </c>
      <c r="AC115" s="198">
        <v>0</v>
      </c>
      <c r="AD115" s="199">
        <v>0</v>
      </c>
      <c r="AE115" s="199">
        <v>0</v>
      </c>
      <c r="AF115" s="199">
        <v>0</v>
      </c>
      <c r="AG115" s="199">
        <v>0</v>
      </c>
      <c r="AH115" s="199">
        <v>0</v>
      </c>
      <c r="AI115" s="200">
        <f t="shared" si="58"/>
        <v>0</v>
      </c>
      <c r="AJ115" s="131" t="str">
        <f t="shared" si="59"/>
        <v/>
      </c>
      <c r="BA115" s="131"/>
      <c r="BR115" s="131"/>
      <c r="CG115" s="131"/>
    </row>
    <row r="116" spans="1:85" ht="15">
      <c r="A116" s="149" t="s">
        <v>15</v>
      </c>
      <c r="B116" s="150">
        <v>0</v>
      </c>
      <c r="C116" s="150">
        <v>0</v>
      </c>
      <c r="D116" s="150">
        <v>0</v>
      </c>
      <c r="E116" s="150">
        <v>0</v>
      </c>
      <c r="F116" s="304"/>
      <c r="G116" s="150">
        <v>0</v>
      </c>
      <c r="H116" s="151">
        <v>0</v>
      </c>
      <c r="I116" s="152">
        <f t="shared" si="56"/>
        <v>0</v>
      </c>
      <c r="J116" s="139"/>
      <c r="K116" s="153" t="s">
        <v>15</v>
      </c>
      <c r="L116" s="154">
        <v>0</v>
      </c>
      <c r="M116" s="154">
        <v>0</v>
      </c>
      <c r="N116" s="154">
        <v>0</v>
      </c>
      <c r="O116" s="154">
        <v>0</v>
      </c>
      <c r="P116" s="154">
        <v>0</v>
      </c>
      <c r="Q116" s="154">
        <v>0</v>
      </c>
      <c r="R116" s="155">
        <v>0</v>
      </c>
      <c r="S116" s="156">
        <f t="shared" si="57"/>
        <v>0</v>
      </c>
      <c r="U116" s="201" t="s">
        <v>54</v>
      </c>
      <c r="V116" s="202">
        <v>0</v>
      </c>
      <c r="W116" s="202">
        <v>0</v>
      </c>
      <c r="X116" s="202">
        <v>0</v>
      </c>
      <c r="Y116" s="202">
        <v>0</v>
      </c>
      <c r="Z116" s="202">
        <v>0</v>
      </c>
      <c r="AA116" s="202">
        <v>0</v>
      </c>
      <c r="AB116" s="202">
        <v>0</v>
      </c>
      <c r="AC116" s="203">
        <v>0</v>
      </c>
      <c r="AD116" s="202">
        <v>0</v>
      </c>
      <c r="AE116" s="202">
        <v>0</v>
      </c>
      <c r="AF116" s="202">
        <v>0</v>
      </c>
      <c r="AG116" s="202">
        <v>0</v>
      </c>
      <c r="AH116" s="202">
        <v>0</v>
      </c>
      <c r="AI116" s="204">
        <f t="shared" si="58"/>
        <v>0</v>
      </c>
      <c r="AJ116" s="131" t="str">
        <f t="shared" si="59"/>
        <v/>
      </c>
      <c r="BA116" s="131"/>
      <c r="BR116" s="131"/>
      <c r="CG116" s="131"/>
    </row>
    <row r="117" spans="1:85" ht="15">
      <c r="A117" s="157" t="s">
        <v>55</v>
      </c>
      <c r="B117" s="146">
        <v>0</v>
      </c>
      <c r="C117" s="146">
        <v>0</v>
      </c>
      <c r="D117" s="146">
        <v>0</v>
      </c>
      <c r="E117" s="146">
        <v>1.0160257733610852E-2</v>
      </c>
      <c r="F117" s="304"/>
      <c r="G117" s="146">
        <v>0</v>
      </c>
      <c r="H117" s="158">
        <v>0</v>
      </c>
      <c r="I117" s="144">
        <f t="shared" si="56"/>
        <v>1.0160257733610852E-2</v>
      </c>
      <c r="J117" s="139"/>
      <c r="K117" s="159" t="s">
        <v>55</v>
      </c>
      <c r="L117" s="146">
        <v>0</v>
      </c>
      <c r="M117" s="146">
        <v>0</v>
      </c>
      <c r="N117" s="146">
        <v>0</v>
      </c>
      <c r="O117" s="146">
        <v>1.0160257733610852E-2</v>
      </c>
      <c r="P117" s="146">
        <v>0.81292727906971785</v>
      </c>
      <c r="Q117" s="146">
        <v>0</v>
      </c>
      <c r="R117" s="147">
        <v>0</v>
      </c>
      <c r="S117" s="148">
        <f t="shared" si="57"/>
        <v>0.82308753680332869</v>
      </c>
      <c r="U117" s="205" t="s">
        <v>55</v>
      </c>
      <c r="V117" s="197">
        <v>0</v>
      </c>
      <c r="W117" s="197">
        <v>0</v>
      </c>
      <c r="X117" s="197">
        <v>0</v>
      </c>
      <c r="Y117" s="197">
        <v>0</v>
      </c>
      <c r="Z117" s="197">
        <v>0</v>
      </c>
      <c r="AA117" s="197">
        <v>5.0801288668054264E-4</v>
      </c>
      <c r="AB117" s="197">
        <v>0.81292727906971785</v>
      </c>
      <c r="AC117" s="198">
        <v>9.6522448469303097E-3</v>
      </c>
      <c r="AD117" s="197">
        <v>0</v>
      </c>
      <c r="AE117" s="197">
        <v>0</v>
      </c>
      <c r="AF117" s="197">
        <v>0</v>
      </c>
      <c r="AG117" s="197">
        <v>0</v>
      </c>
      <c r="AH117" s="197">
        <v>9.6522448469303097E-3</v>
      </c>
      <c r="AI117" s="200">
        <f t="shared" si="58"/>
        <v>0.82308753680332869</v>
      </c>
      <c r="AJ117" s="131" t="str">
        <f t="shared" si="59"/>
        <v/>
      </c>
      <c r="BA117" s="131"/>
      <c r="BR117" s="131"/>
      <c r="CG117" s="131"/>
    </row>
    <row r="118" spans="1:85" ht="15">
      <c r="A118" s="149" t="s">
        <v>12</v>
      </c>
      <c r="B118" s="150">
        <v>0</v>
      </c>
      <c r="C118" s="150">
        <v>0</v>
      </c>
      <c r="D118" s="150">
        <v>0</v>
      </c>
      <c r="E118" s="150">
        <v>0</v>
      </c>
      <c r="F118" s="304"/>
      <c r="G118" s="150">
        <v>0</v>
      </c>
      <c r="H118" s="151">
        <v>0</v>
      </c>
      <c r="I118" s="152">
        <f t="shared" si="56"/>
        <v>0</v>
      </c>
      <c r="J118" s="139"/>
      <c r="K118" s="153" t="s">
        <v>12</v>
      </c>
      <c r="L118" s="154">
        <v>0</v>
      </c>
      <c r="M118" s="154">
        <v>0</v>
      </c>
      <c r="N118" s="154">
        <v>0</v>
      </c>
      <c r="O118" s="154">
        <v>0</v>
      </c>
      <c r="P118" s="154">
        <v>0</v>
      </c>
      <c r="Q118" s="154">
        <v>0</v>
      </c>
      <c r="R118" s="155">
        <v>0</v>
      </c>
      <c r="S118" s="156">
        <f t="shared" si="57"/>
        <v>0</v>
      </c>
      <c r="U118" s="201" t="s">
        <v>12</v>
      </c>
      <c r="V118" s="202">
        <v>0</v>
      </c>
      <c r="W118" s="202">
        <v>0</v>
      </c>
      <c r="X118" s="202">
        <v>0</v>
      </c>
      <c r="Y118" s="202">
        <v>0</v>
      </c>
      <c r="Z118" s="202">
        <v>0</v>
      </c>
      <c r="AA118" s="202">
        <v>0</v>
      </c>
      <c r="AB118" s="202">
        <v>0</v>
      </c>
      <c r="AC118" s="203">
        <v>0</v>
      </c>
      <c r="AD118" s="202">
        <v>0</v>
      </c>
      <c r="AE118" s="202">
        <v>0</v>
      </c>
      <c r="AF118" s="202">
        <v>0</v>
      </c>
      <c r="AG118" s="202">
        <v>0</v>
      </c>
      <c r="AH118" s="202">
        <v>0</v>
      </c>
      <c r="AI118" s="204">
        <f t="shared" si="58"/>
        <v>0</v>
      </c>
      <c r="AJ118" s="131" t="str">
        <f t="shared" si="59"/>
        <v/>
      </c>
      <c r="BA118" s="131"/>
      <c r="BR118" s="131"/>
      <c r="CG118" s="131"/>
    </row>
    <row r="119" spans="1:85" ht="15">
      <c r="A119" s="157" t="s">
        <v>56</v>
      </c>
      <c r="B119" s="146">
        <v>0</v>
      </c>
      <c r="C119" s="146">
        <v>0</v>
      </c>
      <c r="D119" s="146">
        <v>0</v>
      </c>
      <c r="E119" s="146">
        <v>0</v>
      </c>
      <c r="F119" s="304"/>
      <c r="G119" s="146">
        <v>0</v>
      </c>
      <c r="H119" s="158">
        <v>0</v>
      </c>
      <c r="I119" s="144">
        <f t="shared" si="56"/>
        <v>0</v>
      </c>
      <c r="J119" s="139"/>
      <c r="K119" s="159" t="s">
        <v>56</v>
      </c>
      <c r="L119" s="146">
        <v>0</v>
      </c>
      <c r="M119" s="146">
        <v>0</v>
      </c>
      <c r="N119" s="146">
        <v>0</v>
      </c>
      <c r="O119" s="146">
        <v>0</v>
      </c>
      <c r="P119" s="146">
        <v>0</v>
      </c>
      <c r="Q119" s="146">
        <v>0</v>
      </c>
      <c r="R119" s="147">
        <v>0</v>
      </c>
      <c r="S119" s="148">
        <f t="shared" si="57"/>
        <v>0</v>
      </c>
      <c r="U119" s="205" t="s">
        <v>56</v>
      </c>
      <c r="V119" s="197">
        <v>0</v>
      </c>
      <c r="W119" s="197">
        <v>0</v>
      </c>
      <c r="X119" s="197">
        <v>0</v>
      </c>
      <c r="Y119" s="197">
        <v>0</v>
      </c>
      <c r="Z119" s="197">
        <v>0</v>
      </c>
      <c r="AA119" s="197">
        <v>0</v>
      </c>
      <c r="AB119" s="197">
        <v>0</v>
      </c>
      <c r="AC119" s="198">
        <v>0</v>
      </c>
      <c r="AD119" s="197">
        <v>0</v>
      </c>
      <c r="AE119" s="197">
        <v>0</v>
      </c>
      <c r="AF119" s="197">
        <v>0</v>
      </c>
      <c r="AG119" s="197">
        <v>0</v>
      </c>
      <c r="AH119" s="197">
        <v>0</v>
      </c>
      <c r="AI119" s="200">
        <f t="shared" si="58"/>
        <v>0</v>
      </c>
      <c r="AJ119" s="131" t="str">
        <f t="shared" si="59"/>
        <v/>
      </c>
      <c r="BA119" s="131"/>
      <c r="BR119" s="131"/>
      <c r="CG119" s="131"/>
    </row>
    <row r="120" spans="1:85" ht="15">
      <c r="A120" s="149" t="s">
        <v>17</v>
      </c>
      <c r="B120" s="150">
        <v>0</v>
      </c>
      <c r="C120" s="150">
        <v>0</v>
      </c>
      <c r="D120" s="150">
        <v>0</v>
      </c>
      <c r="E120" s="150">
        <v>0</v>
      </c>
      <c r="F120" s="304"/>
      <c r="G120" s="150">
        <v>0</v>
      </c>
      <c r="H120" s="151">
        <v>0</v>
      </c>
      <c r="I120" s="152">
        <f t="shared" si="56"/>
        <v>0</v>
      </c>
      <c r="J120" s="139"/>
      <c r="K120" s="153" t="s">
        <v>17</v>
      </c>
      <c r="L120" s="154">
        <v>0</v>
      </c>
      <c r="M120" s="154">
        <v>0</v>
      </c>
      <c r="N120" s="154">
        <v>0</v>
      </c>
      <c r="O120" s="154">
        <v>0</v>
      </c>
      <c r="P120" s="154">
        <v>0</v>
      </c>
      <c r="Q120" s="154">
        <v>0</v>
      </c>
      <c r="R120" s="155">
        <v>0</v>
      </c>
      <c r="S120" s="156">
        <f t="shared" si="57"/>
        <v>0</v>
      </c>
      <c r="U120" s="201" t="s">
        <v>17</v>
      </c>
      <c r="V120" s="202">
        <v>0</v>
      </c>
      <c r="W120" s="202">
        <v>0</v>
      </c>
      <c r="X120" s="202">
        <v>0</v>
      </c>
      <c r="Y120" s="202">
        <v>0</v>
      </c>
      <c r="Z120" s="202">
        <v>0</v>
      </c>
      <c r="AA120" s="202">
        <v>0</v>
      </c>
      <c r="AB120" s="202">
        <v>0</v>
      </c>
      <c r="AC120" s="203">
        <v>0</v>
      </c>
      <c r="AD120" s="202">
        <v>0</v>
      </c>
      <c r="AE120" s="202">
        <v>0</v>
      </c>
      <c r="AF120" s="202">
        <v>0</v>
      </c>
      <c r="AG120" s="202">
        <v>0</v>
      </c>
      <c r="AH120" s="202">
        <v>0</v>
      </c>
      <c r="AI120" s="204">
        <f t="shared" si="58"/>
        <v>0</v>
      </c>
      <c r="AJ120" s="131" t="str">
        <f t="shared" si="59"/>
        <v/>
      </c>
      <c r="BA120" s="131"/>
      <c r="BR120" s="131"/>
      <c r="CG120" s="131"/>
    </row>
    <row r="121" spans="1:85" ht="15">
      <c r="A121" s="157" t="s">
        <v>141</v>
      </c>
      <c r="B121" s="146">
        <v>6.434403742349291</v>
      </c>
      <c r="C121" s="146">
        <v>1.6739960649693042</v>
      </c>
      <c r="D121" s="146">
        <v>8.4578909818717207</v>
      </c>
      <c r="E121" s="146">
        <v>3.5009732108096836</v>
      </c>
      <c r="F121" s="304"/>
      <c r="G121" s="146">
        <v>0</v>
      </c>
      <c r="H121" s="158">
        <v>0</v>
      </c>
      <c r="I121" s="144">
        <f t="shared" si="56"/>
        <v>20.067263999999998</v>
      </c>
      <c r="J121" s="139"/>
      <c r="K121" s="159" t="s">
        <v>141</v>
      </c>
      <c r="L121" s="146">
        <v>6.434403742349291</v>
      </c>
      <c r="M121" s="146">
        <v>1.6739960649693042</v>
      </c>
      <c r="N121" s="146">
        <v>8.4578909818717207</v>
      </c>
      <c r="O121" s="146">
        <v>3.5009732108096836</v>
      </c>
      <c r="P121" s="146">
        <v>0</v>
      </c>
      <c r="Q121" s="146">
        <v>0</v>
      </c>
      <c r="R121" s="147">
        <v>0</v>
      </c>
      <c r="S121" s="148">
        <f t="shared" si="57"/>
        <v>20.067263999999998</v>
      </c>
      <c r="U121" s="205" t="s">
        <v>141</v>
      </c>
      <c r="V121" s="197">
        <v>6.1024977690434739</v>
      </c>
      <c r="W121" s="197">
        <v>0</v>
      </c>
      <c r="X121" s="197">
        <v>0</v>
      </c>
      <c r="Y121" s="197">
        <v>1.6739960649693042</v>
      </c>
      <c r="Z121" s="197">
        <v>8.4578909818717207</v>
      </c>
      <c r="AA121" s="197">
        <v>3.4509054500487881</v>
      </c>
      <c r="AB121" s="197">
        <v>0</v>
      </c>
      <c r="AC121" s="198">
        <v>0.3819737340667122</v>
      </c>
      <c r="AD121" s="197">
        <v>0.33190597330581684</v>
      </c>
      <c r="AE121" s="197">
        <v>0</v>
      </c>
      <c r="AF121" s="197">
        <v>0</v>
      </c>
      <c r="AG121" s="197">
        <v>0</v>
      </c>
      <c r="AH121" s="197">
        <v>5.0067760760895322E-2</v>
      </c>
      <c r="AI121" s="200">
        <f t="shared" si="58"/>
        <v>20.067264000000002</v>
      </c>
      <c r="AJ121" s="131" t="str">
        <f t="shared" si="59"/>
        <v/>
      </c>
      <c r="BA121" s="131"/>
      <c r="BR121" s="131"/>
      <c r="CG121" s="131"/>
    </row>
    <row r="122" spans="1:85" ht="15">
      <c r="A122" s="149" t="s">
        <v>25</v>
      </c>
      <c r="B122" s="150">
        <v>2.0527646666454333</v>
      </c>
      <c r="C122" s="150">
        <v>2.3791692596339838E-2</v>
      </c>
      <c r="D122" s="150">
        <v>3.0165504479459977</v>
      </c>
      <c r="E122" s="150">
        <v>13.712805079379338</v>
      </c>
      <c r="F122" s="304"/>
      <c r="G122" s="150">
        <v>1.3252881134328918</v>
      </c>
      <c r="H122" s="151">
        <v>0</v>
      </c>
      <c r="I122" s="152">
        <f t="shared" si="56"/>
        <v>20.1312</v>
      </c>
      <c r="J122" s="139"/>
      <c r="K122" s="153" t="s">
        <v>25</v>
      </c>
      <c r="L122" s="154">
        <v>2.0527646666454333</v>
      </c>
      <c r="M122" s="154">
        <v>2.3791692596339838E-2</v>
      </c>
      <c r="N122" s="154">
        <v>3.0165504479459977</v>
      </c>
      <c r="O122" s="154">
        <v>13.712805079379338</v>
      </c>
      <c r="P122" s="154">
        <v>2.7941461317465589E-2</v>
      </c>
      <c r="Q122" s="154">
        <v>1.3252881134328918</v>
      </c>
      <c r="R122" s="155">
        <v>0</v>
      </c>
      <c r="S122" s="156">
        <f t="shared" si="57"/>
        <v>20.159141461317464</v>
      </c>
      <c r="U122" s="201" t="s">
        <v>25</v>
      </c>
      <c r="V122" s="202">
        <v>1.8384951085790575</v>
      </c>
      <c r="W122" s="202">
        <v>0.19487098389491</v>
      </c>
      <c r="X122" s="202">
        <v>1.3252881134328918</v>
      </c>
      <c r="Y122" s="202">
        <v>2.3791692596339838E-2</v>
      </c>
      <c r="Z122" s="202">
        <v>3.0165504479459977</v>
      </c>
      <c r="AA122" s="202">
        <v>13.52411725672949</v>
      </c>
      <c r="AB122" s="202">
        <v>2.7941461317465589E-2</v>
      </c>
      <c r="AC122" s="203">
        <v>0.20808639682131461</v>
      </c>
      <c r="AD122" s="202">
        <v>1.9398574171465836E-2</v>
      </c>
      <c r="AE122" s="202">
        <v>0</v>
      </c>
      <c r="AF122" s="202">
        <v>0</v>
      </c>
      <c r="AG122" s="202">
        <v>0</v>
      </c>
      <c r="AH122" s="202">
        <v>0.18868782264984876</v>
      </c>
      <c r="AI122" s="204">
        <f t="shared" si="58"/>
        <v>20.159141461317464</v>
      </c>
      <c r="AJ122" s="131" t="str">
        <f t="shared" si="59"/>
        <v/>
      </c>
      <c r="BA122" s="131"/>
      <c r="BR122" s="131"/>
      <c r="CG122" s="131"/>
    </row>
    <row r="123" spans="1:85" ht="15">
      <c r="A123" s="157" t="s">
        <v>24</v>
      </c>
      <c r="B123" s="146">
        <v>0</v>
      </c>
      <c r="C123" s="146">
        <v>0</v>
      </c>
      <c r="D123" s="146">
        <v>0</v>
      </c>
      <c r="E123" s="146">
        <v>0</v>
      </c>
      <c r="F123" s="304"/>
      <c r="G123" s="146">
        <v>0</v>
      </c>
      <c r="H123" s="158">
        <v>0</v>
      </c>
      <c r="I123" s="144">
        <f t="shared" si="56"/>
        <v>0</v>
      </c>
      <c r="J123" s="139"/>
      <c r="K123" s="159" t="s">
        <v>24</v>
      </c>
      <c r="L123" s="146">
        <v>0</v>
      </c>
      <c r="M123" s="146">
        <v>0</v>
      </c>
      <c r="N123" s="146">
        <v>0</v>
      </c>
      <c r="O123" s="146">
        <v>0</v>
      </c>
      <c r="P123" s="146">
        <v>0</v>
      </c>
      <c r="Q123" s="146">
        <v>0</v>
      </c>
      <c r="R123" s="147">
        <v>0</v>
      </c>
      <c r="S123" s="148">
        <f t="shared" si="57"/>
        <v>0</v>
      </c>
      <c r="U123" s="205" t="s">
        <v>24</v>
      </c>
      <c r="V123" s="197">
        <v>0</v>
      </c>
      <c r="W123" s="197">
        <v>0</v>
      </c>
      <c r="X123" s="197">
        <v>0</v>
      </c>
      <c r="Y123" s="197">
        <v>0</v>
      </c>
      <c r="Z123" s="197">
        <v>0</v>
      </c>
      <c r="AA123" s="197">
        <v>0</v>
      </c>
      <c r="AB123" s="197">
        <v>0</v>
      </c>
      <c r="AC123" s="198">
        <v>0</v>
      </c>
      <c r="AD123" s="197">
        <v>0</v>
      </c>
      <c r="AE123" s="197">
        <v>0</v>
      </c>
      <c r="AF123" s="197">
        <v>0</v>
      </c>
      <c r="AG123" s="197">
        <v>0</v>
      </c>
      <c r="AH123" s="197">
        <v>0</v>
      </c>
      <c r="AI123" s="200">
        <f t="shared" si="58"/>
        <v>0</v>
      </c>
      <c r="AJ123" s="131" t="str">
        <f t="shared" si="59"/>
        <v/>
      </c>
      <c r="BA123" s="131"/>
      <c r="BR123" s="131"/>
      <c r="CG123" s="131"/>
    </row>
    <row r="124" spans="1:85" ht="15">
      <c r="A124" s="149" t="s">
        <v>57</v>
      </c>
      <c r="B124" s="150">
        <v>0</v>
      </c>
      <c r="C124" s="150">
        <v>0</v>
      </c>
      <c r="D124" s="150">
        <v>0</v>
      </c>
      <c r="E124" s="150">
        <v>0</v>
      </c>
      <c r="F124" s="304"/>
      <c r="G124" s="150">
        <v>0</v>
      </c>
      <c r="H124" s="151">
        <v>0</v>
      </c>
      <c r="I124" s="152">
        <f t="shared" si="56"/>
        <v>0</v>
      </c>
      <c r="J124" s="139"/>
      <c r="K124" s="153" t="s">
        <v>57</v>
      </c>
      <c r="L124" s="154">
        <v>0</v>
      </c>
      <c r="M124" s="154">
        <v>0</v>
      </c>
      <c r="N124" s="154">
        <v>0</v>
      </c>
      <c r="O124" s="154">
        <v>0</v>
      </c>
      <c r="P124" s="154">
        <v>0</v>
      </c>
      <c r="Q124" s="154">
        <v>0</v>
      </c>
      <c r="R124" s="155">
        <v>0</v>
      </c>
      <c r="S124" s="156">
        <f t="shared" si="57"/>
        <v>0</v>
      </c>
      <c r="U124" s="201" t="s">
        <v>57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3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4">
        <f t="shared" si="58"/>
        <v>0</v>
      </c>
      <c r="AJ124" s="131" t="str">
        <f t="shared" si="59"/>
        <v/>
      </c>
      <c r="BA124" s="131"/>
      <c r="BR124" s="131"/>
      <c r="CG124" s="131"/>
    </row>
    <row r="125" spans="1:85" ht="15">
      <c r="A125" s="157" t="s">
        <v>22</v>
      </c>
      <c r="B125" s="146">
        <v>0</v>
      </c>
      <c r="C125" s="146">
        <v>0.33749856593079475</v>
      </c>
      <c r="D125" s="146">
        <v>0</v>
      </c>
      <c r="E125" s="146">
        <v>0</v>
      </c>
      <c r="F125" s="304"/>
      <c r="G125" s="146">
        <v>0</v>
      </c>
      <c r="H125" s="158">
        <v>0</v>
      </c>
      <c r="I125" s="144">
        <f t="shared" si="56"/>
        <v>0.33749856593079475</v>
      </c>
      <c r="J125" s="139"/>
      <c r="K125" s="159" t="s">
        <v>22</v>
      </c>
      <c r="L125" s="146">
        <v>0</v>
      </c>
      <c r="M125" s="146">
        <v>0.33749856593079475</v>
      </c>
      <c r="N125" s="146">
        <v>0</v>
      </c>
      <c r="O125" s="146">
        <v>0</v>
      </c>
      <c r="P125" s="146">
        <v>4.9929821096112888E-2</v>
      </c>
      <c r="Q125" s="146">
        <v>0</v>
      </c>
      <c r="R125" s="147">
        <v>0</v>
      </c>
      <c r="S125" s="148">
        <f t="shared" si="57"/>
        <v>0.38742838702690763</v>
      </c>
      <c r="U125" s="205" t="s">
        <v>22</v>
      </c>
      <c r="V125" s="197">
        <v>0</v>
      </c>
      <c r="W125" s="197">
        <v>0</v>
      </c>
      <c r="X125" s="197">
        <v>0</v>
      </c>
      <c r="Y125" s="197">
        <v>0.33749856593079475</v>
      </c>
      <c r="Z125" s="197">
        <v>0</v>
      </c>
      <c r="AA125" s="197">
        <v>0</v>
      </c>
      <c r="AB125" s="197">
        <v>4.9929821096112888E-2</v>
      </c>
      <c r="AC125" s="198">
        <v>0</v>
      </c>
      <c r="AD125" s="197">
        <v>0</v>
      </c>
      <c r="AE125" s="197">
        <v>0</v>
      </c>
      <c r="AF125" s="197">
        <v>0</v>
      </c>
      <c r="AG125" s="197">
        <v>0</v>
      </c>
      <c r="AH125" s="197">
        <v>0</v>
      </c>
      <c r="AI125" s="200">
        <f t="shared" si="58"/>
        <v>0.38742838702690763</v>
      </c>
      <c r="AJ125" s="131" t="str">
        <f t="shared" si="59"/>
        <v/>
      </c>
      <c r="BA125" s="131"/>
      <c r="BR125" s="131"/>
      <c r="CG125" s="131"/>
    </row>
    <row r="126" spans="1:85" ht="15">
      <c r="A126" s="149" t="s">
        <v>21</v>
      </c>
      <c r="B126" s="150">
        <v>0</v>
      </c>
      <c r="C126" s="150">
        <v>0</v>
      </c>
      <c r="D126" s="150">
        <v>0</v>
      </c>
      <c r="E126" s="150">
        <v>0</v>
      </c>
      <c r="F126" s="304"/>
      <c r="G126" s="150">
        <v>0</v>
      </c>
      <c r="H126" s="151">
        <v>0</v>
      </c>
      <c r="I126" s="152">
        <f t="shared" si="56"/>
        <v>0</v>
      </c>
      <c r="J126" s="139"/>
      <c r="K126" s="153" t="s">
        <v>21</v>
      </c>
      <c r="L126" s="154">
        <v>0</v>
      </c>
      <c r="M126" s="154">
        <v>0</v>
      </c>
      <c r="N126" s="154">
        <v>0</v>
      </c>
      <c r="O126" s="154">
        <v>0</v>
      </c>
      <c r="P126" s="154">
        <v>0</v>
      </c>
      <c r="Q126" s="154">
        <v>0</v>
      </c>
      <c r="R126" s="155">
        <v>0</v>
      </c>
      <c r="S126" s="156">
        <f t="shared" si="57"/>
        <v>0</v>
      </c>
      <c r="U126" s="201" t="s">
        <v>58</v>
      </c>
      <c r="V126" s="202">
        <v>0</v>
      </c>
      <c r="W126" s="202">
        <v>0</v>
      </c>
      <c r="X126" s="202">
        <v>0</v>
      </c>
      <c r="Y126" s="202">
        <v>0</v>
      </c>
      <c r="Z126" s="202">
        <v>0</v>
      </c>
      <c r="AA126" s="202">
        <v>0</v>
      </c>
      <c r="AB126" s="202">
        <v>0</v>
      </c>
      <c r="AC126" s="203">
        <v>0</v>
      </c>
      <c r="AD126" s="202">
        <v>0</v>
      </c>
      <c r="AE126" s="202">
        <v>0</v>
      </c>
      <c r="AF126" s="202">
        <v>0</v>
      </c>
      <c r="AG126" s="202">
        <v>0</v>
      </c>
      <c r="AH126" s="202">
        <v>0</v>
      </c>
      <c r="AI126" s="204">
        <f t="shared" si="58"/>
        <v>0</v>
      </c>
      <c r="AJ126" s="131" t="str">
        <f t="shared" si="59"/>
        <v/>
      </c>
      <c r="BA126" s="131"/>
      <c r="BR126" s="131"/>
      <c r="CG126" s="131"/>
    </row>
    <row r="127" spans="1:85" ht="15">
      <c r="A127" s="160" t="s">
        <v>61</v>
      </c>
      <c r="B127" s="146">
        <v>0</v>
      </c>
      <c r="C127" s="146">
        <v>0</v>
      </c>
      <c r="D127" s="146">
        <v>0</v>
      </c>
      <c r="E127" s="146">
        <v>0</v>
      </c>
      <c r="F127" s="304"/>
      <c r="G127" s="146">
        <v>0</v>
      </c>
      <c r="H127" s="158">
        <v>0</v>
      </c>
      <c r="I127" s="144">
        <f t="shared" si="56"/>
        <v>0</v>
      </c>
      <c r="J127" s="139"/>
      <c r="K127" s="161" t="s">
        <v>61</v>
      </c>
      <c r="L127" s="146">
        <v>0</v>
      </c>
      <c r="M127" s="146">
        <v>0</v>
      </c>
      <c r="N127" s="146">
        <v>0</v>
      </c>
      <c r="O127" s="146">
        <v>0</v>
      </c>
      <c r="P127" s="146">
        <v>0</v>
      </c>
      <c r="Q127" s="146">
        <v>0</v>
      </c>
      <c r="R127" s="147">
        <v>0</v>
      </c>
      <c r="S127" s="148">
        <f t="shared" si="57"/>
        <v>0</v>
      </c>
      <c r="U127" s="206" t="s">
        <v>59</v>
      </c>
      <c r="V127" s="197">
        <v>0</v>
      </c>
      <c r="W127" s="197">
        <v>0</v>
      </c>
      <c r="X127" s="197">
        <v>0</v>
      </c>
      <c r="Y127" s="197">
        <v>0</v>
      </c>
      <c r="Z127" s="197">
        <v>0</v>
      </c>
      <c r="AA127" s="197">
        <v>0</v>
      </c>
      <c r="AB127" s="197">
        <v>0</v>
      </c>
      <c r="AC127" s="198">
        <v>0</v>
      </c>
      <c r="AD127" s="199">
        <v>0</v>
      </c>
      <c r="AE127" s="199">
        <v>0</v>
      </c>
      <c r="AF127" s="199">
        <v>0</v>
      </c>
      <c r="AG127" s="199">
        <v>0</v>
      </c>
      <c r="AH127" s="199">
        <v>0</v>
      </c>
      <c r="AI127" s="200">
        <f t="shared" si="58"/>
        <v>0</v>
      </c>
      <c r="AJ127" s="131" t="str">
        <f t="shared" si="59"/>
        <v/>
      </c>
      <c r="BA127" s="131"/>
      <c r="BR127" s="131"/>
      <c r="CG127" s="131"/>
    </row>
    <row r="128" spans="1:85">
      <c r="A128" s="162" t="s">
        <v>23</v>
      </c>
      <c r="B128" s="163">
        <v>0</v>
      </c>
      <c r="C128" s="163">
        <v>0</v>
      </c>
      <c r="D128" s="163">
        <v>0</v>
      </c>
      <c r="E128" s="163">
        <v>0</v>
      </c>
      <c r="F128" s="304"/>
      <c r="G128" s="163">
        <v>0</v>
      </c>
      <c r="H128" s="164">
        <v>0</v>
      </c>
      <c r="I128" s="165">
        <f t="shared" si="56"/>
        <v>0</v>
      </c>
      <c r="J128" s="139"/>
      <c r="K128" s="166" t="s">
        <v>23</v>
      </c>
      <c r="L128" s="167">
        <v>0</v>
      </c>
      <c r="M128" s="167">
        <v>0</v>
      </c>
      <c r="N128" s="167">
        <v>0</v>
      </c>
      <c r="O128" s="167">
        <v>0</v>
      </c>
      <c r="P128" s="167">
        <v>0</v>
      </c>
      <c r="Q128" s="167">
        <v>0</v>
      </c>
      <c r="R128" s="168">
        <v>0</v>
      </c>
      <c r="S128" s="169">
        <f t="shared" si="57"/>
        <v>0</v>
      </c>
      <c r="U128" s="207" t="s">
        <v>62</v>
      </c>
      <c r="V128" s="208">
        <v>0</v>
      </c>
      <c r="W128" s="208">
        <v>0</v>
      </c>
      <c r="X128" s="208">
        <v>0</v>
      </c>
      <c r="Y128" s="208">
        <v>0</v>
      </c>
      <c r="Z128" s="208">
        <v>0</v>
      </c>
      <c r="AA128" s="208">
        <v>0</v>
      </c>
      <c r="AB128" s="208">
        <v>0</v>
      </c>
      <c r="AC128" s="208">
        <v>0</v>
      </c>
      <c r="AD128" s="208">
        <v>0</v>
      </c>
      <c r="AE128" s="208">
        <v>0</v>
      </c>
      <c r="AF128" s="208">
        <v>0</v>
      </c>
      <c r="AG128" s="208">
        <v>0</v>
      </c>
      <c r="AH128" s="92">
        <v>0</v>
      </c>
      <c r="AI128" s="209">
        <f t="shared" si="58"/>
        <v>0</v>
      </c>
      <c r="AJ128" s="131" t="str">
        <f t="shared" si="59"/>
        <v/>
      </c>
      <c r="BA128" s="131"/>
      <c r="BR128" s="131"/>
      <c r="CG128" s="131"/>
    </row>
    <row r="129" spans="1:85">
      <c r="A129" s="170" t="s">
        <v>19</v>
      </c>
      <c r="B129" s="171">
        <v>0</v>
      </c>
      <c r="C129" s="171">
        <v>0</v>
      </c>
      <c r="D129" s="171">
        <v>0</v>
      </c>
      <c r="E129" s="171">
        <v>0</v>
      </c>
      <c r="F129" s="304"/>
      <c r="G129" s="171">
        <v>0</v>
      </c>
      <c r="H129" s="172">
        <v>0</v>
      </c>
      <c r="I129" s="173">
        <f t="shared" si="56"/>
        <v>0</v>
      </c>
      <c r="J129" s="139"/>
      <c r="K129" s="174" t="s">
        <v>19</v>
      </c>
      <c r="L129" s="171">
        <v>0</v>
      </c>
      <c r="M129" s="171">
        <v>0</v>
      </c>
      <c r="N129" s="171">
        <v>0</v>
      </c>
      <c r="O129" s="171">
        <v>0</v>
      </c>
      <c r="P129" s="171">
        <v>0</v>
      </c>
      <c r="Q129" s="171">
        <v>0</v>
      </c>
      <c r="R129" s="175">
        <v>0</v>
      </c>
      <c r="S129" s="176">
        <f t="shared" si="57"/>
        <v>0</v>
      </c>
      <c r="U129" s="210" t="s">
        <v>19</v>
      </c>
      <c r="V129" s="211">
        <v>0</v>
      </c>
      <c r="W129" s="211">
        <v>0</v>
      </c>
      <c r="X129" s="211">
        <v>0</v>
      </c>
      <c r="Y129" s="211">
        <v>0</v>
      </c>
      <c r="Z129" s="211">
        <v>0</v>
      </c>
      <c r="AA129" s="211">
        <v>0</v>
      </c>
      <c r="AB129" s="211">
        <v>0</v>
      </c>
      <c r="AC129" s="211">
        <v>0</v>
      </c>
      <c r="AD129" s="212">
        <v>0</v>
      </c>
      <c r="AE129" s="212">
        <v>0</v>
      </c>
      <c r="AF129" s="212">
        <v>0</v>
      </c>
      <c r="AG129" s="212">
        <v>0</v>
      </c>
      <c r="AH129" s="212">
        <v>0</v>
      </c>
      <c r="AI129" s="213">
        <f t="shared" si="58"/>
        <v>0</v>
      </c>
      <c r="AJ129" s="131" t="str">
        <f t="shared" si="59"/>
        <v/>
      </c>
      <c r="BA129" s="131"/>
      <c r="BR129" s="131"/>
      <c r="CG129" s="131"/>
    </row>
    <row r="130" spans="1:85">
      <c r="A130" s="162" t="s">
        <v>20</v>
      </c>
      <c r="B130" s="163">
        <v>0</v>
      </c>
      <c r="C130" s="163">
        <v>0</v>
      </c>
      <c r="D130" s="163">
        <v>0</v>
      </c>
      <c r="E130" s="163">
        <v>0</v>
      </c>
      <c r="F130" s="304"/>
      <c r="G130" s="163">
        <v>0</v>
      </c>
      <c r="H130" s="164">
        <v>0</v>
      </c>
      <c r="I130" s="165">
        <f t="shared" si="56"/>
        <v>0</v>
      </c>
      <c r="J130" s="139"/>
      <c r="K130" s="166" t="s">
        <v>20</v>
      </c>
      <c r="L130" s="167">
        <v>0</v>
      </c>
      <c r="M130" s="167">
        <v>0</v>
      </c>
      <c r="N130" s="167">
        <v>0</v>
      </c>
      <c r="O130" s="167">
        <v>0</v>
      </c>
      <c r="P130" s="167">
        <v>0</v>
      </c>
      <c r="Q130" s="167">
        <v>0</v>
      </c>
      <c r="R130" s="168">
        <v>0</v>
      </c>
      <c r="S130" s="169">
        <f t="shared" si="57"/>
        <v>0</v>
      </c>
      <c r="U130" s="207" t="s">
        <v>20</v>
      </c>
      <c r="V130" s="208">
        <v>0</v>
      </c>
      <c r="W130" s="208">
        <v>0</v>
      </c>
      <c r="X130" s="208">
        <v>0</v>
      </c>
      <c r="Y130" s="208">
        <v>0</v>
      </c>
      <c r="Z130" s="208">
        <v>0</v>
      </c>
      <c r="AA130" s="208">
        <v>0</v>
      </c>
      <c r="AB130" s="208">
        <v>0</v>
      </c>
      <c r="AC130" s="208">
        <v>0</v>
      </c>
      <c r="AD130" s="208">
        <v>0</v>
      </c>
      <c r="AE130" s="208">
        <v>0</v>
      </c>
      <c r="AF130" s="208">
        <v>0</v>
      </c>
      <c r="AG130" s="208">
        <v>0</v>
      </c>
      <c r="AH130" s="92">
        <v>0</v>
      </c>
      <c r="AI130" s="209">
        <f t="shared" si="58"/>
        <v>0</v>
      </c>
      <c r="AJ130" s="131" t="str">
        <f t="shared" si="59"/>
        <v/>
      </c>
      <c r="BA130" s="131"/>
      <c r="BR130" s="131"/>
      <c r="CG130" s="131"/>
    </row>
    <row r="131" spans="1:85" ht="15" thickBot="1">
      <c r="A131" s="177" t="s">
        <v>11</v>
      </c>
      <c r="B131" s="178">
        <v>0</v>
      </c>
      <c r="C131" s="178">
        <v>0</v>
      </c>
      <c r="D131" s="178">
        <v>0</v>
      </c>
      <c r="E131" s="178">
        <v>0</v>
      </c>
      <c r="F131" s="305"/>
      <c r="G131" s="178">
        <v>0</v>
      </c>
      <c r="H131" s="179">
        <v>0</v>
      </c>
      <c r="I131" s="180">
        <f t="shared" si="56"/>
        <v>0</v>
      </c>
      <c r="J131" s="139"/>
      <c r="K131" s="181" t="s">
        <v>11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82">
        <v>0</v>
      </c>
      <c r="S131" s="183">
        <f t="shared" si="57"/>
        <v>0</v>
      </c>
      <c r="U131" s="210" t="s">
        <v>11</v>
      </c>
      <c r="V131" s="211">
        <v>0</v>
      </c>
      <c r="W131" s="211">
        <v>0</v>
      </c>
      <c r="X131" s="211">
        <v>0</v>
      </c>
      <c r="Y131" s="211">
        <v>0</v>
      </c>
      <c r="Z131" s="211">
        <v>0</v>
      </c>
      <c r="AA131" s="211">
        <v>0</v>
      </c>
      <c r="AB131" s="211">
        <v>0</v>
      </c>
      <c r="AC131" s="211">
        <v>0</v>
      </c>
      <c r="AD131" s="212">
        <v>0</v>
      </c>
      <c r="AE131" s="212">
        <v>0</v>
      </c>
      <c r="AF131" s="212">
        <v>0</v>
      </c>
      <c r="AG131" s="212">
        <v>0</v>
      </c>
      <c r="AH131" s="212">
        <v>0</v>
      </c>
      <c r="AI131" s="213">
        <f t="shared" si="58"/>
        <v>0</v>
      </c>
      <c r="AJ131" s="131" t="str">
        <f t="shared" si="59"/>
        <v/>
      </c>
      <c r="BA131" s="131"/>
      <c r="BR131" s="131"/>
      <c r="CG131" s="131"/>
    </row>
    <row r="132" spans="1:85" ht="15">
      <c r="A132" s="184" t="s">
        <v>26</v>
      </c>
      <c r="B132" s="185">
        <f>SUM(B111:B127)</f>
        <v>8.4871684089947248</v>
      </c>
      <c r="C132" s="185">
        <f t="shared" ref="C132:I132" si="60">SUM(C111:C127)</f>
        <v>2.0352863234964387</v>
      </c>
      <c r="D132" s="185">
        <f t="shared" si="60"/>
        <v>11.474441429817718</v>
      </c>
      <c r="E132" s="185">
        <f t="shared" si="60"/>
        <v>17.223938547922632</v>
      </c>
      <c r="F132" s="185">
        <f t="shared" si="60"/>
        <v>0</v>
      </c>
      <c r="G132" s="185">
        <f t="shared" si="60"/>
        <v>1.3252881134328918</v>
      </c>
      <c r="H132" s="187">
        <f t="shared" si="60"/>
        <v>0</v>
      </c>
      <c r="I132" s="144">
        <f t="shared" si="60"/>
        <v>40.546122823664398</v>
      </c>
      <c r="J132" s="139"/>
      <c r="K132" s="186" t="s">
        <v>26</v>
      </c>
      <c r="L132" s="185">
        <f>SUM(L111:L127)</f>
        <v>8.4871684089947248</v>
      </c>
      <c r="M132" s="185">
        <f t="shared" ref="M132:S132" si="61">SUM(M111:M127)</f>
        <v>2.0352863234964387</v>
      </c>
      <c r="N132" s="185">
        <f t="shared" si="61"/>
        <v>11.474441429817718</v>
      </c>
      <c r="O132" s="185">
        <f t="shared" si="61"/>
        <v>17.223938547922632</v>
      </c>
      <c r="P132" s="185">
        <f t="shared" si="61"/>
        <v>0.89079856148329628</v>
      </c>
      <c r="Q132" s="185">
        <f t="shared" si="61"/>
        <v>1.3252881134328918</v>
      </c>
      <c r="R132" s="187">
        <f t="shared" si="61"/>
        <v>0</v>
      </c>
      <c r="S132" s="188">
        <f t="shared" si="61"/>
        <v>41.436921385147699</v>
      </c>
      <c r="T132" s="131" t="str">
        <f>IF(ABS(S132-AI132)&gt;0.01,S132-AI132,"")</f>
        <v/>
      </c>
      <c r="U132" s="214" t="s">
        <v>60</v>
      </c>
      <c r="V132" s="215">
        <f>SUM(V111:V127)</f>
        <v>7.9409928776225316</v>
      </c>
      <c r="W132" s="215">
        <f t="shared" ref="W132:AH132" si="62">SUM(W111:W127)</f>
        <v>0.19487098389491</v>
      </c>
      <c r="X132" s="215">
        <f t="shared" si="62"/>
        <v>1.3252881134328918</v>
      </c>
      <c r="Y132" s="215">
        <f t="shared" si="62"/>
        <v>2.0352863234964387</v>
      </c>
      <c r="Z132" s="215">
        <f t="shared" si="62"/>
        <v>11.474441429817718</v>
      </c>
      <c r="AA132" s="215">
        <f t="shared" si="62"/>
        <v>16.97553071966496</v>
      </c>
      <c r="AB132" s="215">
        <f t="shared" si="62"/>
        <v>0.89079856148329628</v>
      </c>
      <c r="AC132" s="215">
        <f t="shared" si="62"/>
        <v>0.59971237573495717</v>
      </c>
      <c r="AD132" s="216">
        <f t="shared" si="62"/>
        <v>0.35130454747728268</v>
      </c>
      <c r="AE132" s="216">
        <f t="shared" si="62"/>
        <v>0</v>
      </c>
      <c r="AF132" s="216">
        <f t="shared" si="62"/>
        <v>0</v>
      </c>
      <c r="AG132" s="216">
        <f t="shared" si="62"/>
        <v>0</v>
      </c>
      <c r="AH132" s="216">
        <f t="shared" si="62"/>
        <v>0.24840782825767438</v>
      </c>
      <c r="AI132" s="217">
        <f>SUM(V132:AC132)</f>
        <v>41.436921385147706</v>
      </c>
      <c r="AJ132" s="131" t="str">
        <f t="shared" si="59"/>
        <v/>
      </c>
      <c r="BA132" s="131"/>
      <c r="BR132" s="131"/>
      <c r="CG132" s="131"/>
    </row>
    <row r="133" spans="1:85" s="2" customFormat="1" ht="15" thickBot="1">
      <c r="A133" s="15" t="s">
        <v>100</v>
      </c>
      <c r="B133" s="100">
        <f>IF($I132=0,"-",B132/$I132)</f>
        <v>0.20932133131213379</v>
      </c>
      <c r="C133" s="100">
        <f t="shared" ref="C133:H133" si="63">IF($I132=0,"-",C132/$I132)</f>
        <v>5.0196817396028832E-2</v>
      </c>
      <c r="D133" s="100">
        <f t="shared" si="63"/>
        <v>0.28299725425585598</v>
      </c>
      <c r="E133" s="100">
        <f t="shared" si="63"/>
        <v>0.42479865763811153</v>
      </c>
      <c r="F133" s="100">
        <f t="shared" si="63"/>
        <v>0</v>
      </c>
      <c r="G133" s="100">
        <f t="shared" si="63"/>
        <v>3.2685939397870088E-2</v>
      </c>
      <c r="H133" s="101">
        <f t="shared" si="63"/>
        <v>0</v>
      </c>
      <c r="I133" s="102">
        <f>SUM(B133:H133)</f>
        <v>1.0000000000000002</v>
      </c>
      <c r="J133" s="131"/>
      <c r="K133" s="27" t="s">
        <v>100</v>
      </c>
      <c r="L133" s="76">
        <f t="shared" ref="L133:R133" si="64">IF($S132=0,"-",L132/$S132)</f>
        <v>0.20482140384195613</v>
      </c>
      <c r="M133" s="76">
        <f t="shared" si="64"/>
        <v>4.9117701206102385E-2</v>
      </c>
      <c r="N133" s="76">
        <f t="shared" si="64"/>
        <v>0.27691346379633597</v>
      </c>
      <c r="O133" s="76">
        <f t="shared" si="64"/>
        <v>0.41566646295533516</v>
      </c>
      <c r="P133" s="76">
        <f t="shared" si="64"/>
        <v>2.1497701366457851E-2</v>
      </c>
      <c r="Q133" s="76">
        <f t="shared" si="64"/>
        <v>3.1983266833812536E-2</v>
      </c>
      <c r="R133" s="77">
        <f t="shared" si="64"/>
        <v>0</v>
      </c>
      <c r="S133" s="78">
        <f>SUM(L133:R133)</f>
        <v>1</v>
      </c>
      <c r="U133" s="36" t="s">
        <v>100</v>
      </c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4"/>
      <c r="AJ133" s="2">
        <f t="shared" si="59"/>
        <v>1</v>
      </c>
    </row>
    <row r="134" spans="1:85" ht="15" thickBot="1">
      <c r="A134" s="223"/>
      <c r="B134" s="218"/>
      <c r="C134" s="218"/>
      <c r="D134" s="218"/>
      <c r="E134" s="218"/>
      <c r="F134" s="218"/>
      <c r="G134" s="218"/>
      <c r="H134" s="218"/>
      <c r="I134" s="218"/>
      <c r="K134" s="223"/>
      <c r="L134" s="218"/>
      <c r="M134" s="218"/>
      <c r="N134" s="218"/>
      <c r="O134" s="218"/>
      <c r="P134" s="218"/>
      <c r="Q134" s="218"/>
      <c r="R134" s="218"/>
      <c r="S134" s="218"/>
      <c r="AI134" s="139"/>
      <c r="BA134" s="131"/>
      <c r="BR134" s="131"/>
      <c r="CG134" s="131"/>
    </row>
    <row r="135" spans="1:85" ht="28.5">
      <c r="A135" s="328" t="s">
        <v>30</v>
      </c>
      <c r="B135" s="135" t="s">
        <v>0</v>
      </c>
      <c r="C135" s="135" t="s">
        <v>1</v>
      </c>
      <c r="D135" s="135" t="s">
        <v>2</v>
      </c>
      <c r="E135" s="135" t="s">
        <v>3</v>
      </c>
      <c r="F135" s="135" t="s">
        <v>27</v>
      </c>
      <c r="G135" s="135" t="s">
        <v>4</v>
      </c>
      <c r="H135" s="135" t="s">
        <v>5</v>
      </c>
      <c r="I135" s="136" t="s">
        <v>6</v>
      </c>
      <c r="K135" s="330" t="s">
        <v>30</v>
      </c>
      <c r="L135" s="137" t="s">
        <v>0</v>
      </c>
      <c r="M135" s="137" t="s">
        <v>1</v>
      </c>
      <c r="N135" s="137" t="s">
        <v>2</v>
      </c>
      <c r="O135" s="137" t="s">
        <v>3</v>
      </c>
      <c r="P135" s="137" t="s">
        <v>27</v>
      </c>
      <c r="Q135" s="137" t="s">
        <v>4</v>
      </c>
      <c r="R135" s="137" t="s">
        <v>5</v>
      </c>
      <c r="S135" s="138" t="s">
        <v>6</v>
      </c>
      <c r="U135" s="332" t="s">
        <v>30</v>
      </c>
      <c r="V135" s="190" t="s">
        <v>69</v>
      </c>
      <c r="W135" s="190" t="s">
        <v>70</v>
      </c>
      <c r="X135" s="190" t="s">
        <v>4</v>
      </c>
      <c r="Y135" s="190" t="s">
        <v>1</v>
      </c>
      <c r="Z135" s="190" t="s">
        <v>2</v>
      </c>
      <c r="AA135" s="190" t="s">
        <v>3</v>
      </c>
      <c r="AB135" s="190" t="s">
        <v>52</v>
      </c>
      <c r="AC135" s="190" t="s">
        <v>64</v>
      </c>
      <c r="AD135" s="191" t="s">
        <v>72</v>
      </c>
      <c r="AE135" s="191" t="s">
        <v>79</v>
      </c>
      <c r="AF135" s="191" t="s">
        <v>73</v>
      </c>
      <c r="AG135" s="191" t="s">
        <v>80</v>
      </c>
      <c r="AH135" s="191" t="s">
        <v>81</v>
      </c>
      <c r="AI135" s="192" t="s">
        <v>60</v>
      </c>
      <c r="BA135" s="131"/>
      <c r="BR135" s="131"/>
      <c r="CG135" s="131"/>
    </row>
    <row r="136" spans="1:85" ht="15">
      <c r="A136" s="329" t="s">
        <v>30</v>
      </c>
      <c r="B136" s="294" t="s">
        <v>109</v>
      </c>
      <c r="C136" s="295"/>
      <c r="D136" s="295"/>
      <c r="E136" s="295"/>
      <c r="F136" s="295"/>
      <c r="G136" s="295"/>
      <c r="H136" s="295"/>
      <c r="I136" s="296"/>
      <c r="K136" s="331" t="s">
        <v>30</v>
      </c>
      <c r="L136" s="297" t="s">
        <v>109</v>
      </c>
      <c r="M136" s="298"/>
      <c r="N136" s="298"/>
      <c r="O136" s="298"/>
      <c r="P136" s="298"/>
      <c r="Q136" s="298"/>
      <c r="R136" s="298"/>
      <c r="S136" s="299"/>
      <c r="U136" s="333" t="s">
        <v>30</v>
      </c>
      <c r="V136" s="326" t="s">
        <v>109</v>
      </c>
      <c r="W136" s="326"/>
      <c r="X136" s="326"/>
      <c r="Y136" s="326"/>
      <c r="Z136" s="326"/>
      <c r="AA136" s="326"/>
      <c r="AB136" s="326"/>
      <c r="AC136" s="326"/>
      <c r="AD136" s="326"/>
      <c r="AE136" s="326"/>
      <c r="AF136" s="326"/>
      <c r="AG136" s="326"/>
      <c r="AH136" s="326"/>
      <c r="AI136" s="327"/>
      <c r="BA136" s="131"/>
      <c r="BR136" s="131"/>
      <c r="CG136" s="131"/>
    </row>
    <row r="137" spans="1:85" ht="15">
      <c r="A137" s="141" t="s">
        <v>7</v>
      </c>
      <c r="B137" s="142">
        <v>0</v>
      </c>
      <c r="C137" s="142">
        <v>0</v>
      </c>
      <c r="D137" s="142">
        <v>0</v>
      </c>
      <c r="E137" s="142">
        <v>0</v>
      </c>
      <c r="F137" s="303"/>
      <c r="G137" s="142">
        <v>0</v>
      </c>
      <c r="H137" s="143">
        <v>0</v>
      </c>
      <c r="I137" s="144">
        <f>SUM(B137:H137)</f>
        <v>0</v>
      </c>
      <c r="J137" s="139"/>
      <c r="K137" s="193" t="s">
        <v>7</v>
      </c>
      <c r="L137" s="142">
        <v>0</v>
      </c>
      <c r="M137" s="142">
        <v>0</v>
      </c>
      <c r="N137" s="142">
        <v>0</v>
      </c>
      <c r="O137" s="142">
        <v>0</v>
      </c>
      <c r="P137" s="142">
        <v>0</v>
      </c>
      <c r="Q137" s="142">
        <v>0</v>
      </c>
      <c r="R137" s="194">
        <v>0</v>
      </c>
      <c r="S137" s="195">
        <f>SUM(L137:R137)</f>
        <v>0</v>
      </c>
      <c r="U137" s="196" t="s">
        <v>7</v>
      </c>
      <c r="V137" s="197">
        <v>0</v>
      </c>
      <c r="W137" s="197">
        <v>0</v>
      </c>
      <c r="X137" s="197">
        <v>0</v>
      </c>
      <c r="Y137" s="197">
        <v>0</v>
      </c>
      <c r="Z137" s="197">
        <v>0</v>
      </c>
      <c r="AA137" s="197">
        <v>0</v>
      </c>
      <c r="AB137" s="197">
        <v>0</v>
      </c>
      <c r="AC137" s="198">
        <v>0</v>
      </c>
      <c r="AD137" s="199">
        <v>0</v>
      </c>
      <c r="AE137" s="199">
        <v>0</v>
      </c>
      <c r="AF137" s="199">
        <v>0</v>
      </c>
      <c r="AG137" s="199">
        <v>0</v>
      </c>
      <c r="AH137" s="199">
        <v>0</v>
      </c>
      <c r="AI137" s="200">
        <f>SUM(V137:AC137)</f>
        <v>0</v>
      </c>
      <c r="AJ137" s="131" t="str">
        <f>IF(ABS(S137-AI137)&gt;0.001,S137-AI137,"")</f>
        <v/>
      </c>
      <c r="BA137" s="131"/>
      <c r="BR137" s="131"/>
      <c r="CG137" s="131"/>
    </row>
    <row r="138" spans="1:85" ht="15">
      <c r="A138" s="149" t="s">
        <v>8</v>
      </c>
      <c r="B138" s="150">
        <v>0</v>
      </c>
      <c r="C138" s="150">
        <v>0</v>
      </c>
      <c r="D138" s="150">
        <v>0</v>
      </c>
      <c r="E138" s="150">
        <v>0</v>
      </c>
      <c r="F138" s="304"/>
      <c r="G138" s="150">
        <v>0</v>
      </c>
      <c r="H138" s="151">
        <v>0</v>
      </c>
      <c r="I138" s="152">
        <f t="shared" ref="I138:I157" si="65">SUM(B138:H138)</f>
        <v>0</v>
      </c>
      <c r="J138" s="139"/>
      <c r="K138" s="153" t="s">
        <v>8</v>
      </c>
      <c r="L138" s="154">
        <v>0</v>
      </c>
      <c r="M138" s="154">
        <v>0</v>
      </c>
      <c r="N138" s="154">
        <v>0</v>
      </c>
      <c r="O138" s="154">
        <v>0</v>
      </c>
      <c r="P138" s="154">
        <v>0</v>
      </c>
      <c r="Q138" s="154">
        <v>0</v>
      </c>
      <c r="R138" s="155">
        <v>0</v>
      </c>
      <c r="S138" s="156">
        <f t="shared" ref="S138:S157" si="66">SUM(L138:R138)</f>
        <v>0</v>
      </c>
      <c r="U138" s="201" t="s">
        <v>8</v>
      </c>
      <c r="V138" s="202">
        <v>0</v>
      </c>
      <c r="W138" s="202">
        <v>0</v>
      </c>
      <c r="X138" s="202">
        <v>0</v>
      </c>
      <c r="Y138" s="202">
        <v>0</v>
      </c>
      <c r="Z138" s="202">
        <v>0</v>
      </c>
      <c r="AA138" s="202">
        <v>0</v>
      </c>
      <c r="AB138" s="202">
        <v>0</v>
      </c>
      <c r="AC138" s="203">
        <v>0</v>
      </c>
      <c r="AD138" s="202">
        <v>0</v>
      </c>
      <c r="AE138" s="202">
        <v>0</v>
      </c>
      <c r="AF138" s="202">
        <v>0</v>
      </c>
      <c r="AG138" s="202">
        <v>0</v>
      </c>
      <c r="AH138" s="202">
        <v>0</v>
      </c>
      <c r="AI138" s="204">
        <f t="shared" ref="AI138:AI157" si="67">SUM(V138:AC138)</f>
        <v>0</v>
      </c>
      <c r="AJ138" s="131" t="str">
        <f t="shared" ref="AJ138:AJ159" si="68">IF(ABS(S138-AI138)&gt;0.001,S138-AI138,"")</f>
        <v/>
      </c>
      <c r="BA138" s="131"/>
      <c r="BR138" s="131"/>
      <c r="CG138" s="131"/>
    </row>
    <row r="139" spans="1:85" ht="15">
      <c r="A139" s="157" t="s">
        <v>10</v>
      </c>
      <c r="B139" s="146">
        <v>0</v>
      </c>
      <c r="C139" s="146">
        <v>0</v>
      </c>
      <c r="D139" s="146">
        <v>0</v>
      </c>
      <c r="E139" s="146">
        <v>0</v>
      </c>
      <c r="F139" s="304"/>
      <c r="G139" s="146">
        <v>0</v>
      </c>
      <c r="H139" s="158">
        <v>0</v>
      </c>
      <c r="I139" s="144">
        <f t="shared" si="65"/>
        <v>0</v>
      </c>
      <c r="J139" s="139"/>
      <c r="K139" s="159" t="s">
        <v>10</v>
      </c>
      <c r="L139" s="146">
        <v>0</v>
      </c>
      <c r="M139" s="146">
        <v>0</v>
      </c>
      <c r="N139" s="146">
        <v>0</v>
      </c>
      <c r="O139" s="146">
        <v>0</v>
      </c>
      <c r="P139" s="146">
        <v>0</v>
      </c>
      <c r="Q139" s="146">
        <v>0</v>
      </c>
      <c r="R139" s="147">
        <v>0</v>
      </c>
      <c r="S139" s="148">
        <f t="shared" si="66"/>
        <v>0</v>
      </c>
      <c r="U139" s="205" t="s">
        <v>10</v>
      </c>
      <c r="V139" s="197">
        <v>0</v>
      </c>
      <c r="W139" s="197">
        <v>0</v>
      </c>
      <c r="X139" s="197">
        <v>0</v>
      </c>
      <c r="Y139" s="197">
        <v>0</v>
      </c>
      <c r="Z139" s="197">
        <v>0</v>
      </c>
      <c r="AA139" s="197">
        <v>0</v>
      </c>
      <c r="AB139" s="197">
        <v>0</v>
      </c>
      <c r="AC139" s="198">
        <v>0</v>
      </c>
      <c r="AD139" s="199">
        <v>0</v>
      </c>
      <c r="AE139" s="199">
        <v>0</v>
      </c>
      <c r="AF139" s="199">
        <v>0</v>
      </c>
      <c r="AG139" s="199">
        <v>0</v>
      </c>
      <c r="AH139" s="199">
        <v>0</v>
      </c>
      <c r="AI139" s="200">
        <f t="shared" si="67"/>
        <v>0</v>
      </c>
      <c r="AJ139" s="131" t="str">
        <f t="shared" si="68"/>
        <v/>
      </c>
      <c r="BA139" s="131"/>
      <c r="BR139" s="131"/>
      <c r="CG139" s="131"/>
    </row>
    <row r="140" spans="1:85" ht="15">
      <c r="A140" s="149" t="s">
        <v>53</v>
      </c>
      <c r="B140" s="150">
        <v>0</v>
      </c>
      <c r="C140" s="150">
        <v>0</v>
      </c>
      <c r="D140" s="150">
        <v>0</v>
      </c>
      <c r="E140" s="150">
        <v>0</v>
      </c>
      <c r="F140" s="304"/>
      <c r="G140" s="150">
        <v>0</v>
      </c>
      <c r="H140" s="151">
        <v>0</v>
      </c>
      <c r="I140" s="152">
        <f t="shared" si="65"/>
        <v>0</v>
      </c>
      <c r="J140" s="139"/>
      <c r="K140" s="153" t="s">
        <v>53</v>
      </c>
      <c r="L140" s="154">
        <v>0</v>
      </c>
      <c r="M140" s="154">
        <v>0</v>
      </c>
      <c r="N140" s="154">
        <v>0</v>
      </c>
      <c r="O140" s="154">
        <v>0</v>
      </c>
      <c r="P140" s="154">
        <v>0</v>
      </c>
      <c r="Q140" s="154">
        <v>0</v>
      </c>
      <c r="R140" s="155">
        <v>0</v>
      </c>
      <c r="S140" s="156">
        <f t="shared" si="66"/>
        <v>0</v>
      </c>
      <c r="U140" s="201" t="s">
        <v>53</v>
      </c>
      <c r="V140" s="202">
        <v>0</v>
      </c>
      <c r="W140" s="202">
        <v>0</v>
      </c>
      <c r="X140" s="202">
        <v>0</v>
      </c>
      <c r="Y140" s="202">
        <v>0</v>
      </c>
      <c r="Z140" s="202">
        <v>0</v>
      </c>
      <c r="AA140" s="202">
        <v>0</v>
      </c>
      <c r="AB140" s="202">
        <v>0</v>
      </c>
      <c r="AC140" s="203">
        <v>0</v>
      </c>
      <c r="AD140" s="202">
        <v>0</v>
      </c>
      <c r="AE140" s="202">
        <v>0</v>
      </c>
      <c r="AF140" s="202">
        <v>0</v>
      </c>
      <c r="AG140" s="202">
        <v>0</v>
      </c>
      <c r="AH140" s="202">
        <v>0</v>
      </c>
      <c r="AI140" s="204">
        <f t="shared" si="67"/>
        <v>0</v>
      </c>
      <c r="AJ140" s="131" t="str">
        <f t="shared" si="68"/>
        <v/>
      </c>
      <c r="BA140" s="131"/>
      <c r="BR140" s="131"/>
      <c r="CG140" s="131"/>
    </row>
    <row r="141" spans="1:85" ht="15">
      <c r="A141" s="157" t="s">
        <v>16</v>
      </c>
      <c r="B141" s="146">
        <v>3.0002840570831739</v>
      </c>
      <c r="C141" s="146">
        <v>0.51419926424445239</v>
      </c>
      <c r="D141" s="146">
        <v>0</v>
      </c>
      <c r="E141" s="146">
        <v>0</v>
      </c>
      <c r="F141" s="304"/>
      <c r="G141" s="146">
        <v>0</v>
      </c>
      <c r="H141" s="158">
        <v>0</v>
      </c>
      <c r="I141" s="144">
        <f t="shared" si="65"/>
        <v>3.5144833213276261</v>
      </c>
      <c r="J141" s="139"/>
      <c r="K141" s="159" t="s">
        <v>16</v>
      </c>
      <c r="L141" s="146">
        <v>3.0002840570831739</v>
      </c>
      <c r="M141" s="146">
        <v>0.51419926424445239</v>
      </c>
      <c r="N141" s="146">
        <v>0</v>
      </c>
      <c r="O141" s="146">
        <v>0</v>
      </c>
      <c r="P141" s="146">
        <v>0</v>
      </c>
      <c r="Q141" s="146">
        <v>0</v>
      </c>
      <c r="R141" s="147">
        <v>0</v>
      </c>
      <c r="S141" s="148">
        <f t="shared" si="66"/>
        <v>3.5144833213276261</v>
      </c>
      <c r="U141" s="205" t="s">
        <v>16</v>
      </c>
      <c r="V141" s="197">
        <v>3.0002840570831739</v>
      </c>
      <c r="W141" s="197">
        <v>0</v>
      </c>
      <c r="X141" s="197">
        <v>0</v>
      </c>
      <c r="Y141" s="197">
        <v>0.51419926424445239</v>
      </c>
      <c r="Z141" s="197">
        <v>0</v>
      </c>
      <c r="AA141" s="197">
        <v>0</v>
      </c>
      <c r="AB141" s="197">
        <v>0</v>
      </c>
      <c r="AC141" s="198">
        <v>0</v>
      </c>
      <c r="AD141" s="199">
        <v>0</v>
      </c>
      <c r="AE141" s="199">
        <v>0</v>
      </c>
      <c r="AF141" s="199">
        <v>0</v>
      </c>
      <c r="AG141" s="199">
        <v>0</v>
      </c>
      <c r="AH141" s="199">
        <v>0</v>
      </c>
      <c r="AI141" s="200">
        <f t="shared" si="67"/>
        <v>3.5144833213276261</v>
      </c>
      <c r="AJ141" s="131" t="str">
        <f t="shared" si="68"/>
        <v/>
      </c>
      <c r="BA141" s="131"/>
      <c r="BR141" s="131"/>
      <c r="CG141" s="131"/>
    </row>
    <row r="142" spans="1:85" ht="15">
      <c r="A142" s="149" t="s">
        <v>15</v>
      </c>
      <c r="B142" s="150">
        <v>0.19703966432609676</v>
      </c>
      <c r="C142" s="150">
        <v>1.0572410598622584</v>
      </c>
      <c r="D142" s="150">
        <v>3.3525447014022568E-2</v>
      </c>
      <c r="E142" s="150">
        <v>1.9839568198324661E-2</v>
      </c>
      <c r="F142" s="304"/>
      <c r="G142" s="150">
        <v>0</v>
      </c>
      <c r="H142" s="151">
        <v>0</v>
      </c>
      <c r="I142" s="152">
        <f t="shared" si="65"/>
        <v>1.3076457394007022</v>
      </c>
      <c r="J142" s="139"/>
      <c r="K142" s="153" t="s">
        <v>15</v>
      </c>
      <c r="L142" s="154">
        <v>0.19703966432609676</v>
      </c>
      <c r="M142" s="154">
        <v>1.0572410598622584</v>
      </c>
      <c r="N142" s="154">
        <v>3.3525447014022568E-2</v>
      </c>
      <c r="O142" s="154">
        <v>1.9839568198324661E-2</v>
      </c>
      <c r="P142" s="154">
        <v>0</v>
      </c>
      <c r="Q142" s="154">
        <v>0</v>
      </c>
      <c r="R142" s="155">
        <v>0</v>
      </c>
      <c r="S142" s="156">
        <f t="shared" si="66"/>
        <v>1.3076457394007022</v>
      </c>
      <c r="U142" s="201" t="s">
        <v>54</v>
      </c>
      <c r="V142" s="202">
        <v>0.19703966432609676</v>
      </c>
      <c r="W142" s="202">
        <v>0</v>
      </c>
      <c r="X142" s="202">
        <v>0</v>
      </c>
      <c r="Y142" s="202">
        <v>1.0572410598622584</v>
      </c>
      <c r="Z142" s="202">
        <v>3.3525447014022568E-2</v>
      </c>
      <c r="AA142" s="202">
        <v>0</v>
      </c>
      <c r="AB142" s="202">
        <v>0</v>
      </c>
      <c r="AC142" s="203">
        <v>1.9839568198324661E-2</v>
      </c>
      <c r="AD142" s="202">
        <v>0</v>
      </c>
      <c r="AE142" s="202">
        <v>0</v>
      </c>
      <c r="AF142" s="202">
        <v>0</v>
      </c>
      <c r="AG142" s="202">
        <v>0</v>
      </c>
      <c r="AH142" s="202">
        <v>1.9839568198324661E-2</v>
      </c>
      <c r="AI142" s="204">
        <f t="shared" si="67"/>
        <v>1.3076457394007022</v>
      </c>
      <c r="AJ142" s="131" t="str">
        <f t="shared" si="68"/>
        <v/>
      </c>
      <c r="BA142" s="131"/>
      <c r="BR142" s="131"/>
      <c r="CG142" s="131"/>
    </row>
    <row r="143" spans="1:85" ht="15">
      <c r="A143" s="157" t="s">
        <v>55</v>
      </c>
      <c r="B143" s="146">
        <v>0</v>
      </c>
      <c r="C143" s="146">
        <v>0</v>
      </c>
      <c r="D143" s="146">
        <v>0</v>
      </c>
      <c r="E143" s="146">
        <v>0</v>
      </c>
      <c r="F143" s="304"/>
      <c r="G143" s="146">
        <v>0</v>
      </c>
      <c r="H143" s="158">
        <v>0</v>
      </c>
      <c r="I143" s="144">
        <f t="shared" si="65"/>
        <v>0</v>
      </c>
      <c r="J143" s="139"/>
      <c r="K143" s="159" t="s">
        <v>55</v>
      </c>
      <c r="L143" s="146">
        <v>0</v>
      </c>
      <c r="M143" s="146">
        <v>0</v>
      </c>
      <c r="N143" s="146">
        <v>0</v>
      </c>
      <c r="O143" s="146">
        <v>0</v>
      </c>
      <c r="P143" s="146">
        <v>0.16597271529148766</v>
      </c>
      <c r="Q143" s="146">
        <v>0</v>
      </c>
      <c r="R143" s="147">
        <v>0</v>
      </c>
      <c r="S143" s="148">
        <f t="shared" si="66"/>
        <v>0.16597271529148766</v>
      </c>
      <c r="U143" s="205" t="s">
        <v>55</v>
      </c>
      <c r="V143" s="197">
        <v>0</v>
      </c>
      <c r="W143" s="197">
        <v>0</v>
      </c>
      <c r="X143" s="197">
        <v>0</v>
      </c>
      <c r="Y143" s="197">
        <v>0</v>
      </c>
      <c r="Z143" s="197">
        <v>0</v>
      </c>
      <c r="AA143" s="197">
        <v>0</v>
      </c>
      <c r="AB143" s="197">
        <v>0.16597271529148766</v>
      </c>
      <c r="AC143" s="198">
        <v>0</v>
      </c>
      <c r="AD143" s="197">
        <v>0</v>
      </c>
      <c r="AE143" s="197">
        <v>0</v>
      </c>
      <c r="AF143" s="197">
        <v>0</v>
      </c>
      <c r="AG143" s="197">
        <v>0</v>
      </c>
      <c r="AH143" s="197">
        <v>0</v>
      </c>
      <c r="AI143" s="200">
        <f t="shared" si="67"/>
        <v>0.16597271529148766</v>
      </c>
      <c r="AJ143" s="131" t="str">
        <f t="shared" si="68"/>
        <v/>
      </c>
      <c r="BA143" s="131"/>
      <c r="BR143" s="131"/>
      <c r="CG143" s="131"/>
    </row>
    <row r="144" spans="1:85" ht="15">
      <c r="A144" s="149" t="s">
        <v>12</v>
      </c>
      <c r="B144" s="150">
        <v>0</v>
      </c>
      <c r="C144" s="150">
        <v>0</v>
      </c>
      <c r="D144" s="150">
        <v>0</v>
      </c>
      <c r="E144" s="150">
        <v>0</v>
      </c>
      <c r="F144" s="304"/>
      <c r="G144" s="150">
        <v>0</v>
      </c>
      <c r="H144" s="151">
        <v>0</v>
      </c>
      <c r="I144" s="152">
        <f t="shared" si="65"/>
        <v>0</v>
      </c>
      <c r="J144" s="139"/>
      <c r="K144" s="153" t="s">
        <v>12</v>
      </c>
      <c r="L144" s="154">
        <v>0</v>
      </c>
      <c r="M144" s="154">
        <v>0</v>
      </c>
      <c r="N144" s="154">
        <v>0</v>
      </c>
      <c r="O144" s="154">
        <v>0</v>
      </c>
      <c r="P144" s="154">
        <v>5.6722791906915144E-3</v>
      </c>
      <c r="Q144" s="154">
        <v>0</v>
      </c>
      <c r="R144" s="155">
        <v>0</v>
      </c>
      <c r="S144" s="156">
        <f t="shared" si="66"/>
        <v>5.6722791906915144E-3</v>
      </c>
      <c r="U144" s="201" t="s">
        <v>12</v>
      </c>
      <c r="V144" s="202">
        <v>0</v>
      </c>
      <c r="W144" s="202">
        <v>0</v>
      </c>
      <c r="X144" s="202">
        <v>0</v>
      </c>
      <c r="Y144" s="202">
        <v>0</v>
      </c>
      <c r="Z144" s="202">
        <v>0</v>
      </c>
      <c r="AA144" s="202">
        <v>0</v>
      </c>
      <c r="AB144" s="202">
        <v>5.6722791906915144E-3</v>
      </c>
      <c r="AC144" s="203">
        <v>0</v>
      </c>
      <c r="AD144" s="202">
        <v>0</v>
      </c>
      <c r="AE144" s="202">
        <v>0</v>
      </c>
      <c r="AF144" s="202">
        <v>0</v>
      </c>
      <c r="AG144" s="202">
        <v>0</v>
      </c>
      <c r="AH144" s="202">
        <v>0</v>
      </c>
      <c r="AI144" s="204">
        <f t="shared" si="67"/>
        <v>5.6722791906915144E-3</v>
      </c>
      <c r="AJ144" s="131" t="str">
        <f t="shared" si="68"/>
        <v/>
      </c>
      <c r="BA144" s="131"/>
      <c r="BR144" s="131"/>
      <c r="CG144" s="131"/>
    </row>
    <row r="145" spans="1:85" ht="15">
      <c r="A145" s="157" t="s">
        <v>56</v>
      </c>
      <c r="B145" s="146">
        <v>0</v>
      </c>
      <c r="C145" s="146">
        <v>0</v>
      </c>
      <c r="D145" s="146">
        <v>0</v>
      </c>
      <c r="E145" s="146">
        <v>0</v>
      </c>
      <c r="F145" s="304"/>
      <c r="G145" s="146">
        <v>0</v>
      </c>
      <c r="H145" s="158">
        <v>0</v>
      </c>
      <c r="I145" s="144">
        <f t="shared" si="65"/>
        <v>0</v>
      </c>
      <c r="J145" s="139"/>
      <c r="K145" s="159" t="s">
        <v>56</v>
      </c>
      <c r="L145" s="146">
        <v>0</v>
      </c>
      <c r="M145" s="146">
        <v>0</v>
      </c>
      <c r="N145" s="146">
        <v>0</v>
      </c>
      <c r="O145" s="146">
        <v>0</v>
      </c>
      <c r="P145" s="146">
        <v>0</v>
      </c>
      <c r="Q145" s="146">
        <v>0</v>
      </c>
      <c r="R145" s="147">
        <v>0</v>
      </c>
      <c r="S145" s="148">
        <f t="shared" si="66"/>
        <v>0</v>
      </c>
      <c r="U145" s="205" t="s">
        <v>56</v>
      </c>
      <c r="V145" s="197">
        <v>0</v>
      </c>
      <c r="W145" s="197">
        <v>0</v>
      </c>
      <c r="X145" s="197">
        <v>0</v>
      </c>
      <c r="Y145" s="197">
        <v>0</v>
      </c>
      <c r="Z145" s="197">
        <v>0</v>
      </c>
      <c r="AA145" s="197">
        <v>0</v>
      </c>
      <c r="AB145" s="197">
        <v>0</v>
      </c>
      <c r="AC145" s="198">
        <v>0</v>
      </c>
      <c r="AD145" s="197">
        <v>0</v>
      </c>
      <c r="AE145" s="197">
        <v>0</v>
      </c>
      <c r="AF145" s="197">
        <v>0</v>
      </c>
      <c r="AG145" s="197">
        <v>0</v>
      </c>
      <c r="AH145" s="197">
        <v>0</v>
      </c>
      <c r="AI145" s="200">
        <f t="shared" si="67"/>
        <v>0</v>
      </c>
      <c r="AJ145" s="131" t="str">
        <f t="shared" si="68"/>
        <v/>
      </c>
      <c r="BA145" s="131"/>
      <c r="BR145" s="131"/>
      <c r="CG145" s="131"/>
    </row>
    <row r="146" spans="1:85" ht="15">
      <c r="A146" s="149" t="s">
        <v>17</v>
      </c>
      <c r="B146" s="150">
        <v>4.4358996246993423E-7</v>
      </c>
      <c r="C146" s="150">
        <v>2.3848420744080052E-3</v>
      </c>
      <c r="D146" s="150">
        <v>2.3888343840702347E-3</v>
      </c>
      <c r="E146" s="150">
        <v>0</v>
      </c>
      <c r="F146" s="304"/>
      <c r="G146" s="150">
        <v>0</v>
      </c>
      <c r="H146" s="151">
        <v>0</v>
      </c>
      <c r="I146" s="152">
        <f t="shared" si="65"/>
        <v>4.7741200484407095E-3</v>
      </c>
      <c r="J146" s="139"/>
      <c r="K146" s="153" t="s">
        <v>17</v>
      </c>
      <c r="L146" s="154">
        <v>4.4358996246993423E-7</v>
      </c>
      <c r="M146" s="154">
        <v>2.3848420744080052E-3</v>
      </c>
      <c r="N146" s="154">
        <v>2.3888343840702347E-3</v>
      </c>
      <c r="O146" s="154">
        <v>0</v>
      </c>
      <c r="P146" s="154">
        <v>0</v>
      </c>
      <c r="Q146" s="154">
        <v>0</v>
      </c>
      <c r="R146" s="155">
        <v>0</v>
      </c>
      <c r="S146" s="156">
        <f t="shared" si="66"/>
        <v>4.7741200484407095E-3</v>
      </c>
      <c r="U146" s="201" t="s">
        <v>17</v>
      </c>
      <c r="V146" s="202">
        <v>4.4358996246993423E-7</v>
      </c>
      <c r="W146" s="202">
        <v>0</v>
      </c>
      <c r="X146" s="202">
        <v>0</v>
      </c>
      <c r="Y146" s="202">
        <v>2.3848420744080052E-3</v>
      </c>
      <c r="Z146" s="202">
        <v>2.3888343840702347E-3</v>
      </c>
      <c r="AA146" s="202">
        <v>0</v>
      </c>
      <c r="AB146" s="202">
        <v>0</v>
      </c>
      <c r="AC146" s="203">
        <v>0</v>
      </c>
      <c r="AD146" s="202">
        <v>0</v>
      </c>
      <c r="AE146" s="202">
        <v>0</v>
      </c>
      <c r="AF146" s="202">
        <v>0</v>
      </c>
      <c r="AG146" s="202">
        <v>0</v>
      </c>
      <c r="AH146" s="202">
        <v>0</v>
      </c>
      <c r="AI146" s="204">
        <f t="shared" si="67"/>
        <v>4.7741200484407095E-3</v>
      </c>
      <c r="AJ146" s="131" t="str">
        <f t="shared" si="68"/>
        <v/>
      </c>
      <c r="BA146" s="131"/>
      <c r="BR146" s="131"/>
      <c r="CG146" s="131"/>
    </row>
    <row r="147" spans="1:85" ht="15">
      <c r="A147" s="157" t="s">
        <v>141</v>
      </c>
      <c r="B147" s="146">
        <v>0.17011920179893744</v>
      </c>
      <c r="C147" s="146">
        <v>2.0758579854770622</v>
      </c>
      <c r="D147" s="146">
        <v>5.4600172835171934</v>
      </c>
      <c r="E147" s="146">
        <v>4.1095335578641153E-2</v>
      </c>
      <c r="F147" s="304"/>
      <c r="G147" s="146">
        <v>0</v>
      </c>
      <c r="H147" s="158">
        <v>0</v>
      </c>
      <c r="I147" s="144">
        <f t="shared" si="65"/>
        <v>7.7470898063718341</v>
      </c>
      <c r="J147" s="139"/>
      <c r="K147" s="159" t="s">
        <v>141</v>
      </c>
      <c r="L147" s="146">
        <v>0.17011920179893744</v>
      </c>
      <c r="M147" s="146">
        <v>2.0758579854770622</v>
      </c>
      <c r="N147" s="146">
        <v>5.4600172835171934</v>
      </c>
      <c r="O147" s="146">
        <v>4.1095335578641153E-2</v>
      </c>
      <c r="P147" s="146">
        <v>0</v>
      </c>
      <c r="Q147" s="146">
        <v>0</v>
      </c>
      <c r="R147" s="147">
        <v>0</v>
      </c>
      <c r="S147" s="148">
        <f t="shared" si="66"/>
        <v>7.7470898063718341</v>
      </c>
      <c r="U147" s="205" t="s">
        <v>141</v>
      </c>
      <c r="V147" s="197">
        <v>0.16883984160931118</v>
      </c>
      <c r="W147" s="197">
        <v>0</v>
      </c>
      <c r="X147" s="197">
        <v>0</v>
      </c>
      <c r="Y147" s="197">
        <v>2.0758579854770622</v>
      </c>
      <c r="Z147" s="197">
        <v>5.4524594984699029</v>
      </c>
      <c r="AA147" s="197">
        <v>0</v>
      </c>
      <c r="AB147" s="197">
        <v>0</v>
      </c>
      <c r="AC147" s="198">
        <v>4.9932480815558102E-2</v>
      </c>
      <c r="AD147" s="197">
        <v>1.2793601896262741E-3</v>
      </c>
      <c r="AE147" s="197">
        <v>0</v>
      </c>
      <c r="AF147" s="197">
        <v>0</v>
      </c>
      <c r="AG147" s="197">
        <v>7.5577850472906731E-3</v>
      </c>
      <c r="AH147" s="197">
        <v>4.1095335578641153E-2</v>
      </c>
      <c r="AI147" s="200">
        <f t="shared" si="67"/>
        <v>7.7470898063718341</v>
      </c>
      <c r="AJ147" s="131" t="str">
        <f t="shared" si="68"/>
        <v/>
      </c>
      <c r="BA147" s="131"/>
      <c r="BR147" s="131"/>
      <c r="CG147" s="131"/>
    </row>
    <row r="148" spans="1:85" ht="15">
      <c r="A148" s="149" t="s">
        <v>25</v>
      </c>
      <c r="B148" s="150">
        <v>0.35447857436061858</v>
      </c>
      <c r="C148" s="150">
        <v>0.26222600226240722</v>
      </c>
      <c r="D148" s="150">
        <v>0.10442470448502582</v>
      </c>
      <c r="E148" s="150">
        <v>13.673331940316015</v>
      </c>
      <c r="F148" s="304"/>
      <c r="G148" s="150">
        <v>0.38287677352422489</v>
      </c>
      <c r="H148" s="151">
        <v>0</v>
      </c>
      <c r="I148" s="152">
        <f t="shared" si="65"/>
        <v>14.777337994948292</v>
      </c>
      <c r="J148" s="139"/>
      <c r="K148" s="153" t="s">
        <v>25</v>
      </c>
      <c r="L148" s="154">
        <v>0.35447857436061858</v>
      </c>
      <c r="M148" s="154">
        <v>0.26222600226240722</v>
      </c>
      <c r="N148" s="154">
        <v>0.10442470448502582</v>
      </c>
      <c r="O148" s="154">
        <v>13.673331940316015</v>
      </c>
      <c r="P148" s="154">
        <v>4.5210223150189005E-4</v>
      </c>
      <c r="Q148" s="154">
        <v>0.38287677352422489</v>
      </c>
      <c r="R148" s="155">
        <v>0</v>
      </c>
      <c r="S148" s="156">
        <f t="shared" si="66"/>
        <v>14.777790097179794</v>
      </c>
      <c r="U148" s="201" t="s">
        <v>25</v>
      </c>
      <c r="V148" s="202">
        <v>6.6941990263668413E-2</v>
      </c>
      <c r="W148" s="202">
        <v>0.28753658409695015</v>
      </c>
      <c r="X148" s="202">
        <v>0.38287677352422489</v>
      </c>
      <c r="Y148" s="202">
        <v>0.26222600226240722</v>
      </c>
      <c r="Z148" s="202">
        <v>0.10442470448502582</v>
      </c>
      <c r="AA148" s="202">
        <v>13.588161476225801</v>
      </c>
      <c r="AB148" s="202">
        <v>4.5210223150189005E-4</v>
      </c>
      <c r="AC148" s="203">
        <v>8.5170464090213366E-2</v>
      </c>
      <c r="AD148" s="202">
        <v>0</v>
      </c>
      <c r="AE148" s="202">
        <v>1.0210017667220562E-3</v>
      </c>
      <c r="AF148" s="202">
        <v>0</v>
      </c>
      <c r="AG148" s="202">
        <v>0</v>
      </c>
      <c r="AH148" s="202">
        <v>8.4149462323491311E-2</v>
      </c>
      <c r="AI148" s="204">
        <f t="shared" si="67"/>
        <v>14.777790097179794</v>
      </c>
      <c r="AJ148" s="131" t="str">
        <f t="shared" si="68"/>
        <v/>
      </c>
      <c r="BA148" s="131"/>
      <c r="BR148" s="131"/>
      <c r="CG148" s="131"/>
    </row>
    <row r="149" spans="1:85" ht="15">
      <c r="A149" s="157" t="s">
        <v>24</v>
      </c>
      <c r="B149" s="146">
        <v>0.1216402153257309</v>
      </c>
      <c r="C149" s="146">
        <v>1.2035598383537955</v>
      </c>
      <c r="D149" s="146">
        <v>6.5709828054934985E-2</v>
      </c>
      <c r="E149" s="146">
        <v>0</v>
      </c>
      <c r="F149" s="304"/>
      <c r="G149" s="146">
        <v>0</v>
      </c>
      <c r="H149" s="158">
        <v>0</v>
      </c>
      <c r="I149" s="144">
        <f t="shared" si="65"/>
        <v>1.3909098817344616</v>
      </c>
      <c r="J149" s="139"/>
      <c r="K149" s="159" t="s">
        <v>24</v>
      </c>
      <c r="L149" s="146">
        <v>0.1216402153257309</v>
      </c>
      <c r="M149" s="146">
        <v>1.2035598383537955</v>
      </c>
      <c r="N149" s="146">
        <v>6.5709828054934985E-2</v>
      </c>
      <c r="O149" s="146">
        <v>0</v>
      </c>
      <c r="P149" s="146">
        <v>0</v>
      </c>
      <c r="Q149" s="146">
        <v>0</v>
      </c>
      <c r="R149" s="147">
        <v>0</v>
      </c>
      <c r="S149" s="148">
        <f t="shared" si="66"/>
        <v>1.3909098817344616</v>
      </c>
      <c r="U149" s="205" t="s">
        <v>24</v>
      </c>
      <c r="V149" s="197">
        <v>0.10873844703533718</v>
      </c>
      <c r="W149" s="197">
        <v>9.5598064638661284E-3</v>
      </c>
      <c r="X149" s="197">
        <v>0</v>
      </c>
      <c r="Y149" s="197">
        <v>1.2035598383537955</v>
      </c>
      <c r="Z149" s="197">
        <v>6.5709828054934985E-2</v>
      </c>
      <c r="AA149" s="197">
        <v>0</v>
      </c>
      <c r="AB149" s="197">
        <v>0</v>
      </c>
      <c r="AC149" s="198">
        <v>3.3419618265275912E-3</v>
      </c>
      <c r="AD149" s="197">
        <v>3.3419618265275912E-3</v>
      </c>
      <c r="AE149" s="197">
        <v>0</v>
      </c>
      <c r="AF149" s="197">
        <v>0</v>
      </c>
      <c r="AG149" s="197">
        <v>0</v>
      </c>
      <c r="AH149" s="197">
        <v>0</v>
      </c>
      <c r="AI149" s="200">
        <f t="shared" si="67"/>
        <v>1.3909098817344614</v>
      </c>
      <c r="AJ149" s="131" t="str">
        <f t="shared" si="68"/>
        <v/>
      </c>
      <c r="BA149" s="131"/>
      <c r="BR149" s="131"/>
      <c r="CG149" s="131"/>
    </row>
    <row r="150" spans="1:85" ht="15">
      <c r="A150" s="149" t="s">
        <v>57</v>
      </c>
      <c r="B150" s="150">
        <v>0</v>
      </c>
      <c r="C150" s="150">
        <v>0</v>
      </c>
      <c r="D150" s="150">
        <v>0</v>
      </c>
      <c r="E150" s="150">
        <v>0</v>
      </c>
      <c r="F150" s="304"/>
      <c r="G150" s="150">
        <v>0</v>
      </c>
      <c r="H150" s="151">
        <v>0</v>
      </c>
      <c r="I150" s="152">
        <f t="shared" si="65"/>
        <v>0</v>
      </c>
      <c r="J150" s="139"/>
      <c r="K150" s="153" t="s">
        <v>57</v>
      </c>
      <c r="L150" s="154">
        <v>0</v>
      </c>
      <c r="M150" s="154">
        <v>0</v>
      </c>
      <c r="N150" s="154">
        <v>0</v>
      </c>
      <c r="O150" s="154">
        <v>0</v>
      </c>
      <c r="P150" s="154">
        <v>0</v>
      </c>
      <c r="Q150" s="154">
        <v>0</v>
      </c>
      <c r="R150" s="155">
        <v>0</v>
      </c>
      <c r="S150" s="156">
        <f t="shared" si="66"/>
        <v>0</v>
      </c>
      <c r="U150" s="201" t="s">
        <v>57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3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4">
        <f t="shared" si="67"/>
        <v>0</v>
      </c>
      <c r="AJ150" s="131" t="str">
        <f t="shared" si="68"/>
        <v/>
      </c>
      <c r="BA150" s="131"/>
      <c r="BR150" s="131"/>
      <c r="CG150" s="131"/>
    </row>
    <row r="151" spans="1:85" ht="15">
      <c r="A151" s="157" t="s">
        <v>22</v>
      </c>
      <c r="B151" s="146">
        <v>5.7548245653487326E-4</v>
      </c>
      <c r="C151" s="146">
        <v>1.0934166674162591E-2</v>
      </c>
      <c r="D151" s="146">
        <v>0</v>
      </c>
      <c r="E151" s="146">
        <v>0</v>
      </c>
      <c r="F151" s="304"/>
      <c r="G151" s="146">
        <v>0</v>
      </c>
      <c r="H151" s="158">
        <v>0</v>
      </c>
      <c r="I151" s="144">
        <f t="shared" si="65"/>
        <v>1.1509649130697464E-2</v>
      </c>
      <c r="J151" s="139"/>
      <c r="K151" s="159" t="s">
        <v>22</v>
      </c>
      <c r="L151" s="146">
        <v>5.7548245653487326E-4</v>
      </c>
      <c r="M151" s="146">
        <v>1.0934166674162591E-2</v>
      </c>
      <c r="N151" s="146">
        <v>0</v>
      </c>
      <c r="O151" s="146">
        <v>0</v>
      </c>
      <c r="P151" s="146">
        <v>1.0082476339002069E-2</v>
      </c>
      <c r="Q151" s="146">
        <v>0</v>
      </c>
      <c r="R151" s="147">
        <v>0</v>
      </c>
      <c r="S151" s="148">
        <f t="shared" si="66"/>
        <v>2.1592125469699533E-2</v>
      </c>
      <c r="U151" s="205" t="s">
        <v>22</v>
      </c>
      <c r="V151" s="197">
        <v>5.7548245653487326E-4</v>
      </c>
      <c r="W151" s="197">
        <v>0</v>
      </c>
      <c r="X151" s="197">
        <v>0</v>
      </c>
      <c r="Y151" s="197">
        <v>1.0934166674162591E-2</v>
      </c>
      <c r="Z151" s="197">
        <v>0</v>
      </c>
      <c r="AA151" s="197">
        <v>0</v>
      </c>
      <c r="AB151" s="197">
        <v>1.0082476339002069E-2</v>
      </c>
      <c r="AC151" s="198">
        <v>0</v>
      </c>
      <c r="AD151" s="197">
        <v>0</v>
      </c>
      <c r="AE151" s="197">
        <v>0</v>
      </c>
      <c r="AF151" s="197">
        <v>0</v>
      </c>
      <c r="AG151" s="197">
        <v>0</v>
      </c>
      <c r="AH151" s="197">
        <v>0</v>
      </c>
      <c r="AI151" s="200">
        <f t="shared" si="67"/>
        <v>2.1592125469699533E-2</v>
      </c>
      <c r="AJ151" s="131" t="str">
        <f t="shared" si="68"/>
        <v/>
      </c>
      <c r="BA151" s="131"/>
      <c r="BR151" s="131"/>
      <c r="CG151" s="131"/>
    </row>
    <row r="152" spans="1:85" ht="15">
      <c r="A152" s="149" t="s">
        <v>21</v>
      </c>
      <c r="B152" s="150">
        <v>0</v>
      </c>
      <c r="C152" s="150">
        <v>0</v>
      </c>
      <c r="D152" s="150">
        <v>0</v>
      </c>
      <c r="E152" s="150">
        <v>0</v>
      </c>
      <c r="F152" s="304"/>
      <c r="G152" s="150">
        <v>0</v>
      </c>
      <c r="H152" s="151">
        <v>0</v>
      </c>
      <c r="I152" s="152">
        <f t="shared" si="65"/>
        <v>0</v>
      </c>
      <c r="J152" s="139"/>
      <c r="K152" s="153" t="s">
        <v>21</v>
      </c>
      <c r="L152" s="154">
        <v>0</v>
      </c>
      <c r="M152" s="154">
        <v>0</v>
      </c>
      <c r="N152" s="154">
        <v>0</v>
      </c>
      <c r="O152" s="154">
        <v>0</v>
      </c>
      <c r="P152" s="154">
        <v>0</v>
      </c>
      <c r="Q152" s="154">
        <v>0</v>
      </c>
      <c r="R152" s="155">
        <v>0</v>
      </c>
      <c r="S152" s="156">
        <f t="shared" si="66"/>
        <v>0</v>
      </c>
      <c r="U152" s="201" t="s">
        <v>58</v>
      </c>
      <c r="V152" s="202">
        <v>0</v>
      </c>
      <c r="W152" s="202">
        <v>0</v>
      </c>
      <c r="X152" s="202">
        <v>0</v>
      </c>
      <c r="Y152" s="202">
        <v>0</v>
      </c>
      <c r="Z152" s="202">
        <v>0</v>
      </c>
      <c r="AA152" s="202">
        <v>0</v>
      </c>
      <c r="AB152" s="202">
        <v>0</v>
      </c>
      <c r="AC152" s="203">
        <v>0</v>
      </c>
      <c r="AD152" s="202">
        <v>0</v>
      </c>
      <c r="AE152" s="202">
        <v>0</v>
      </c>
      <c r="AF152" s="202">
        <v>0</v>
      </c>
      <c r="AG152" s="202">
        <v>0</v>
      </c>
      <c r="AH152" s="202">
        <v>0</v>
      </c>
      <c r="AI152" s="204">
        <f t="shared" si="67"/>
        <v>0</v>
      </c>
      <c r="AJ152" s="131" t="str">
        <f t="shared" si="68"/>
        <v/>
      </c>
      <c r="BA152" s="131"/>
      <c r="BR152" s="131"/>
      <c r="CG152" s="131"/>
    </row>
    <row r="153" spans="1:85" ht="15">
      <c r="A153" s="160" t="s">
        <v>61</v>
      </c>
      <c r="B153" s="146">
        <v>0</v>
      </c>
      <c r="C153" s="146">
        <v>0</v>
      </c>
      <c r="D153" s="146">
        <v>0</v>
      </c>
      <c r="E153" s="146">
        <v>0</v>
      </c>
      <c r="F153" s="304"/>
      <c r="G153" s="146">
        <v>0</v>
      </c>
      <c r="H153" s="158">
        <v>0</v>
      </c>
      <c r="I153" s="144">
        <f t="shared" si="65"/>
        <v>0</v>
      </c>
      <c r="J153" s="139"/>
      <c r="K153" s="161" t="s">
        <v>61</v>
      </c>
      <c r="L153" s="146">
        <v>0</v>
      </c>
      <c r="M153" s="146">
        <v>0</v>
      </c>
      <c r="N153" s="146">
        <v>0</v>
      </c>
      <c r="O153" s="146">
        <v>0</v>
      </c>
      <c r="P153" s="146">
        <v>0</v>
      </c>
      <c r="Q153" s="146">
        <v>0</v>
      </c>
      <c r="R153" s="147">
        <v>0</v>
      </c>
      <c r="S153" s="148">
        <f t="shared" si="66"/>
        <v>0</v>
      </c>
      <c r="U153" s="206" t="s">
        <v>59</v>
      </c>
      <c r="V153" s="197">
        <v>0</v>
      </c>
      <c r="W153" s="197">
        <v>0</v>
      </c>
      <c r="X153" s="197">
        <v>0</v>
      </c>
      <c r="Y153" s="197">
        <v>0</v>
      </c>
      <c r="Z153" s="197">
        <v>0</v>
      </c>
      <c r="AA153" s="197">
        <v>0</v>
      </c>
      <c r="AB153" s="197">
        <v>0</v>
      </c>
      <c r="AC153" s="198">
        <v>0</v>
      </c>
      <c r="AD153" s="199">
        <v>0</v>
      </c>
      <c r="AE153" s="199">
        <v>0</v>
      </c>
      <c r="AF153" s="199">
        <v>0</v>
      </c>
      <c r="AG153" s="199">
        <v>0</v>
      </c>
      <c r="AH153" s="199">
        <v>0</v>
      </c>
      <c r="AI153" s="200">
        <f t="shared" si="67"/>
        <v>0</v>
      </c>
      <c r="AJ153" s="131" t="str">
        <f t="shared" si="68"/>
        <v/>
      </c>
      <c r="BA153" s="131"/>
      <c r="BR153" s="131"/>
      <c r="CG153" s="131"/>
    </row>
    <row r="154" spans="1:85">
      <c r="A154" s="162" t="s">
        <v>23</v>
      </c>
      <c r="B154" s="163">
        <v>0</v>
      </c>
      <c r="C154" s="163">
        <v>0</v>
      </c>
      <c r="D154" s="163">
        <v>0</v>
      </c>
      <c r="E154" s="163">
        <v>0</v>
      </c>
      <c r="F154" s="304"/>
      <c r="G154" s="163">
        <v>0</v>
      </c>
      <c r="H154" s="164">
        <v>0</v>
      </c>
      <c r="I154" s="165">
        <f t="shared" si="65"/>
        <v>0</v>
      </c>
      <c r="J154" s="139"/>
      <c r="K154" s="166" t="s">
        <v>23</v>
      </c>
      <c r="L154" s="167">
        <v>0</v>
      </c>
      <c r="M154" s="167">
        <v>0</v>
      </c>
      <c r="N154" s="167">
        <v>0</v>
      </c>
      <c r="O154" s="167">
        <v>0</v>
      </c>
      <c r="P154" s="167">
        <v>0</v>
      </c>
      <c r="Q154" s="167">
        <v>0</v>
      </c>
      <c r="R154" s="168">
        <v>0</v>
      </c>
      <c r="S154" s="169">
        <f t="shared" si="66"/>
        <v>0</v>
      </c>
      <c r="U154" s="207" t="s">
        <v>62</v>
      </c>
      <c r="V154" s="208">
        <v>0</v>
      </c>
      <c r="W154" s="208">
        <v>0</v>
      </c>
      <c r="X154" s="208">
        <v>0</v>
      </c>
      <c r="Y154" s="208">
        <v>0</v>
      </c>
      <c r="Z154" s="208">
        <v>0</v>
      </c>
      <c r="AA154" s="208">
        <v>0</v>
      </c>
      <c r="AB154" s="208">
        <v>0</v>
      </c>
      <c r="AC154" s="208">
        <v>0</v>
      </c>
      <c r="AD154" s="208">
        <v>0</v>
      </c>
      <c r="AE154" s="208">
        <v>0</v>
      </c>
      <c r="AF154" s="208">
        <v>0</v>
      </c>
      <c r="AG154" s="208">
        <v>0</v>
      </c>
      <c r="AH154" s="92">
        <v>0</v>
      </c>
      <c r="AI154" s="209">
        <f t="shared" si="67"/>
        <v>0</v>
      </c>
      <c r="AJ154" s="131" t="str">
        <f t="shared" si="68"/>
        <v/>
      </c>
      <c r="BA154" s="131"/>
      <c r="BR154" s="131"/>
      <c r="CG154" s="131"/>
    </row>
    <row r="155" spans="1:85">
      <c r="A155" s="170" t="s">
        <v>19</v>
      </c>
      <c r="B155" s="171">
        <v>0</v>
      </c>
      <c r="C155" s="171">
        <v>0</v>
      </c>
      <c r="D155" s="171">
        <v>0</v>
      </c>
      <c r="E155" s="171">
        <v>0</v>
      </c>
      <c r="F155" s="304"/>
      <c r="G155" s="171">
        <v>0</v>
      </c>
      <c r="H155" s="172">
        <v>0</v>
      </c>
      <c r="I155" s="173">
        <f t="shared" si="65"/>
        <v>0</v>
      </c>
      <c r="J155" s="139"/>
      <c r="K155" s="174" t="s">
        <v>19</v>
      </c>
      <c r="L155" s="171">
        <v>0</v>
      </c>
      <c r="M155" s="171">
        <v>0</v>
      </c>
      <c r="N155" s="171">
        <v>0</v>
      </c>
      <c r="O155" s="171">
        <v>0</v>
      </c>
      <c r="P155" s="171">
        <v>0</v>
      </c>
      <c r="Q155" s="171">
        <v>0</v>
      </c>
      <c r="R155" s="175">
        <v>0</v>
      </c>
      <c r="S155" s="176">
        <f t="shared" si="66"/>
        <v>0</v>
      </c>
      <c r="U155" s="210" t="s">
        <v>19</v>
      </c>
      <c r="V155" s="211">
        <v>0</v>
      </c>
      <c r="W155" s="211">
        <v>0</v>
      </c>
      <c r="X155" s="211">
        <v>0</v>
      </c>
      <c r="Y155" s="211">
        <v>0</v>
      </c>
      <c r="Z155" s="211">
        <v>0</v>
      </c>
      <c r="AA155" s="211">
        <v>0</v>
      </c>
      <c r="AB155" s="211">
        <v>0</v>
      </c>
      <c r="AC155" s="211">
        <v>0</v>
      </c>
      <c r="AD155" s="212">
        <v>0</v>
      </c>
      <c r="AE155" s="212">
        <v>0</v>
      </c>
      <c r="AF155" s="212">
        <v>0</v>
      </c>
      <c r="AG155" s="212">
        <v>0</v>
      </c>
      <c r="AH155" s="212">
        <v>0</v>
      </c>
      <c r="AI155" s="213">
        <f t="shared" si="67"/>
        <v>0</v>
      </c>
      <c r="AJ155" s="131" t="str">
        <f t="shared" si="68"/>
        <v/>
      </c>
      <c r="BA155" s="131"/>
      <c r="BR155" s="131"/>
      <c r="CG155" s="131"/>
    </row>
    <row r="156" spans="1:85">
      <c r="A156" s="162" t="s">
        <v>20</v>
      </c>
      <c r="B156" s="163">
        <v>0</v>
      </c>
      <c r="C156" s="163">
        <v>0</v>
      </c>
      <c r="D156" s="163">
        <v>0</v>
      </c>
      <c r="E156" s="163">
        <v>0</v>
      </c>
      <c r="F156" s="304"/>
      <c r="G156" s="163">
        <v>0</v>
      </c>
      <c r="H156" s="164">
        <v>0</v>
      </c>
      <c r="I156" s="165">
        <f t="shared" si="65"/>
        <v>0</v>
      </c>
      <c r="J156" s="139"/>
      <c r="K156" s="166" t="s">
        <v>20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8">
        <v>0</v>
      </c>
      <c r="S156" s="169">
        <f t="shared" si="66"/>
        <v>0</v>
      </c>
      <c r="U156" s="207" t="s">
        <v>20</v>
      </c>
      <c r="V156" s="208">
        <v>0</v>
      </c>
      <c r="W156" s="208">
        <v>0</v>
      </c>
      <c r="X156" s="208">
        <v>0</v>
      </c>
      <c r="Y156" s="208">
        <v>0</v>
      </c>
      <c r="Z156" s="208">
        <v>0</v>
      </c>
      <c r="AA156" s="208">
        <v>0</v>
      </c>
      <c r="AB156" s="208">
        <v>0</v>
      </c>
      <c r="AC156" s="208">
        <v>0</v>
      </c>
      <c r="AD156" s="208">
        <v>0</v>
      </c>
      <c r="AE156" s="208">
        <v>0</v>
      </c>
      <c r="AF156" s="208">
        <v>0</v>
      </c>
      <c r="AG156" s="208">
        <v>0</v>
      </c>
      <c r="AH156" s="92">
        <v>0</v>
      </c>
      <c r="AI156" s="209">
        <f t="shared" si="67"/>
        <v>0</v>
      </c>
      <c r="AJ156" s="131" t="str">
        <f t="shared" si="68"/>
        <v/>
      </c>
      <c r="BA156" s="131"/>
      <c r="BR156" s="131"/>
      <c r="CG156" s="131"/>
    </row>
    <row r="157" spans="1:85" ht="15" thickBot="1">
      <c r="A157" s="177" t="s">
        <v>11</v>
      </c>
      <c r="B157" s="178">
        <v>0</v>
      </c>
      <c r="C157" s="178">
        <v>0</v>
      </c>
      <c r="D157" s="178">
        <v>0</v>
      </c>
      <c r="E157" s="178">
        <v>0</v>
      </c>
      <c r="F157" s="305"/>
      <c r="G157" s="178">
        <v>0</v>
      </c>
      <c r="H157" s="179">
        <v>0</v>
      </c>
      <c r="I157" s="180">
        <f t="shared" si="65"/>
        <v>0</v>
      </c>
      <c r="J157" s="139"/>
      <c r="K157" s="181" t="s">
        <v>11</v>
      </c>
      <c r="L157" s="178">
        <v>0</v>
      </c>
      <c r="M157" s="178">
        <v>0</v>
      </c>
      <c r="N157" s="178">
        <v>0</v>
      </c>
      <c r="O157" s="178">
        <v>0</v>
      </c>
      <c r="P157" s="178">
        <v>0</v>
      </c>
      <c r="Q157" s="178">
        <v>0</v>
      </c>
      <c r="R157" s="182">
        <v>0</v>
      </c>
      <c r="S157" s="183">
        <f t="shared" si="66"/>
        <v>0</v>
      </c>
      <c r="U157" s="210" t="s">
        <v>11</v>
      </c>
      <c r="V157" s="211">
        <v>0</v>
      </c>
      <c r="W157" s="211">
        <v>0</v>
      </c>
      <c r="X157" s="211">
        <v>0</v>
      </c>
      <c r="Y157" s="211">
        <v>0</v>
      </c>
      <c r="Z157" s="211">
        <v>0</v>
      </c>
      <c r="AA157" s="211">
        <v>0</v>
      </c>
      <c r="AB157" s="211">
        <v>0</v>
      </c>
      <c r="AC157" s="211">
        <v>0</v>
      </c>
      <c r="AD157" s="212">
        <v>0</v>
      </c>
      <c r="AE157" s="212">
        <v>0</v>
      </c>
      <c r="AF157" s="212">
        <v>0</v>
      </c>
      <c r="AG157" s="212">
        <v>0</v>
      </c>
      <c r="AH157" s="212">
        <v>0</v>
      </c>
      <c r="AI157" s="213">
        <f t="shared" si="67"/>
        <v>0</v>
      </c>
      <c r="AJ157" s="131" t="str">
        <f t="shared" si="68"/>
        <v/>
      </c>
      <c r="BA157" s="131"/>
      <c r="BR157" s="131"/>
      <c r="CG157" s="131"/>
    </row>
    <row r="158" spans="1:85" ht="15">
      <c r="A158" s="184" t="s">
        <v>26</v>
      </c>
      <c r="B158" s="185">
        <f>SUM(B137:B153)</f>
        <v>3.8441376389410546</v>
      </c>
      <c r="C158" s="185">
        <f t="shared" ref="C158:I158" si="69">SUM(C137:C153)</f>
        <v>5.1264031589485457</v>
      </c>
      <c r="D158" s="185">
        <f t="shared" si="69"/>
        <v>5.6660660974552464</v>
      </c>
      <c r="E158" s="185">
        <f t="shared" si="69"/>
        <v>13.73426684409298</v>
      </c>
      <c r="F158" s="185">
        <f t="shared" si="69"/>
        <v>0</v>
      </c>
      <c r="G158" s="185">
        <f t="shared" si="69"/>
        <v>0.38287677352422489</v>
      </c>
      <c r="H158" s="187">
        <f t="shared" si="69"/>
        <v>0</v>
      </c>
      <c r="I158" s="144">
        <f t="shared" si="69"/>
        <v>28.753750512962057</v>
      </c>
      <c r="J158" s="139"/>
      <c r="K158" s="186" t="s">
        <v>26</v>
      </c>
      <c r="L158" s="185">
        <f>SUM(L137:L153)</f>
        <v>3.8441376389410546</v>
      </c>
      <c r="M158" s="185">
        <f t="shared" ref="M158:S158" si="70">SUM(M137:M153)</f>
        <v>5.1264031589485457</v>
      </c>
      <c r="N158" s="185">
        <f t="shared" si="70"/>
        <v>5.6660660974552464</v>
      </c>
      <c r="O158" s="185">
        <f t="shared" si="70"/>
        <v>13.73426684409298</v>
      </c>
      <c r="P158" s="185">
        <f t="shared" si="70"/>
        <v>0.18217957305268312</v>
      </c>
      <c r="Q158" s="185">
        <f t="shared" si="70"/>
        <v>0.38287677352422489</v>
      </c>
      <c r="R158" s="187">
        <f t="shared" si="70"/>
        <v>0</v>
      </c>
      <c r="S158" s="188">
        <f t="shared" si="70"/>
        <v>28.935930086014736</v>
      </c>
      <c r="T158" s="131" t="str">
        <f>IF(ABS(S158-AI158)&gt;0.01,S158-AI158,"")</f>
        <v/>
      </c>
      <c r="U158" s="214" t="s">
        <v>60</v>
      </c>
      <c r="V158" s="215">
        <f>SUM(V137:V153)</f>
        <v>3.5424199263640848</v>
      </c>
      <c r="W158" s="215">
        <f t="shared" ref="W158:AH158" si="71">SUM(W137:W153)</f>
        <v>0.29709639056081627</v>
      </c>
      <c r="X158" s="215">
        <f t="shared" si="71"/>
        <v>0.38287677352422489</v>
      </c>
      <c r="Y158" s="215">
        <f t="shared" si="71"/>
        <v>5.1264031589485457</v>
      </c>
      <c r="Z158" s="215">
        <f t="shared" si="71"/>
        <v>5.6585083124079558</v>
      </c>
      <c r="AA158" s="215">
        <f t="shared" si="71"/>
        <v>13.588161476225801</v>
      </c>
      <c r="AB158" s="215">
        <f t="shared" si="71"/>
        <v>0.18217957305268312</v>
      </c>
      <c r="AC158" s="215">
        <f t="shared" si="71"/>
        <v>0.15828447493062373</v>
      </c>
      <c r="AD158" s="216">
        <f t="shared" si="71"/>
        <v>4.6213220161538653E-3</v>
      </c>
      <c r="AE158" s="216">
        <f t="shared" si="71"/>
        <v>1.0210017667220562E-3</v>
      </c>
      <c r="AF158" s="216">
        <f t="shared" si="71"/>
        <v>0</v>
      </c>
      <c r="AG158" s="216">
        <f t="shared" si="71"/>
        <v>7.5577850472906731E-3</v>
      </c>
      <c r="AH158" s="216">
        <f t="shared" si="71"/>
        <v>0.14508436610045711</v>
      </c>
      <c r="AI158" s="217">
        <f>SUM(V158:AC158)</f>
        <v>28.935930086014739</v>
      </c>
      <c r="AJ158" s="131" t="str">
        <f t="shared" si="68"/>
        <v/>
      </c>
      <c r="BA158" s="131"/>
      <c r="BR158" s="131"/>
      <c r="CG158" s="131"/>
    </row>
    <row r="159" spans="1:85" s="2" customFormat="1" ht="15" thickBot="1">
      <c r="A159" s="15" t="s">
        <v>100</v>
      </c>
      <c r="B159" s="100">
        <f>IF($I158=0,"-",B158/$I158)</f>
        <v>0.13369169483501414</v>
      </c>
      <c r="C159" s="100">
        <f t="shared" ref="C159:H159" si="72">IF($I158=0,"-",C158/$I158)</f>
        <v>0.17828641716278323</v>
      </c>
      <c r="D159" s="100">
        <f t="shared" si="72"/>
        <v>0.19705485358861308</v>
      </c>
      <c r="E159" s="100">
        <f t="shared" si="72"/>
        <v>0.47765131849153508</v>
      </c>
      <c r="F159" s="100">
        <f t="shared" si="72"/>
        <v>0</v>
      </c>
      <c r="G159" s="100">
        <f t="shared" si="72"/>
        <v>1.3315715922054267E-2</v>
      </c>
      <c r="H159" s="101">
        <f t="shared" si="72"/>
        <v>0</v>
      </c>
      <c r="I159" s="102">
        <f>SUM(B159:H159)</f>
        <v>0.99999999999999978</v>
      </c>
      <c r="J159" s="131"/>
      <c r="K159" s="27" t="s">
        <v>100</v>
      </c>
      <c r="L159" s="76">
        <f t="shared" ref="L159:R159" si="73">IF($S158=0,"-",L158/$S158)</f>
        <v>0.13284997674220247</v>
      </c>
      <c r="M159" s="76">
        <f t="shared" si="73"/>
        <v>0.17716393230526328</v>
      </c>
      <c r="N159" s="76">
        <f t="shared" si="73"/>
        <v>0.19581420333171734</v>
      </c>
      <c r="O159" s="76">
        <f t="shared" si="73"/>
        <v>0.47464404300351148</v>
      </c>
      <c r="P159" s="76">
        <f t="shared" si="73"/>
        <v>6.2959639628357355E-3</v>
      </c>
      <c r="Q159" s="76">
        <f t="shared" si="73"/>
        <v>1.3231880654469657E-2</v>
      </c>
      <c r="R159" s="77">
        <f t="shared" si="73"/>
        <v>0</v>
      </c>
      <c r="S159" s="78">
        <f>SUM(L159:R159)</f>
        <v>0.99999999999999989</v>
      </c>
      <c r="U159" s="36" t="s">
        <v>100</v>
      </c>
      <c r="V159" s="103">
        <f>+V158/$AI158</f>
        <v>0.12242288102832405</v>
      </c>
      <c r="W159" s="103">
        <f t="shared" ref="W159:AH159" si="74">+W158/$AI158</f>
        <v>1.0267386936506608E-2</v>
      </c>
      <c r="X159" s="103">
        <f t="shared" si="74"/>
        <v>1.3231880654469655E-2</v>
      </c>
      <c r="Y159" s="103">
        <f t="shared" si="74"/>
        <v>0.17716393230526326</v>
      </c>
      <c r="Z159" s="103">
        <f t="shared" si="74"/>
        <v>0.19555301300450736</v>
      </c>
      <c r="AA159" s="103">
        <f t="shared" si="74"/>
        <v>0.46959477147732004</v>
      </c>
      <c r="AB159" s="103">
        <f t="shared" si="74"/>
        <v>6.2959639628357347E-3</v>
      </c>
      <c r="AC159" s="103">
        <f t="shared" si="74"/>
        <v>5.4701706307731749E-3</v>
      </c>
      <c r="AD159" s="103">
        <f t="shared" si="74"/>
        <v>1.5970877737181961E-4</v>
      </c>
      <c r="AE159" s="103">
        <f t="shared" si="74"/>
        <v>3.528491269114328E-5</v>
      </c>
      <c r="AF159" s="103">
        <f t="shared" si="74"/>
        <v>0</v>
      </c>
      <c r="AG159" s="103">
        <f t="shared" si="74"/>
        <v>2.6119032720995852E-4</v>
      </c>
      <c r="AH159" s="103">
        <f t="shared" si="74"/>
        <v>5.0139866135002521E-3</v>
      </c>
      <c r="AI159" s="104">
        <f>SUM(V159:AC159)</f>
        <v>0.99999999999999978</v>
      </c>
      <c r="AJ159" s="2" t="str">
        <f t="shared" si="68"/>
        <v/>
      </c>
    </row>
    <row r="160" spans="1:85" ht="15" thickBot="1">
      <c r="A160" s="218"/>
      <c r="B160" s="218"/>
      <c r="C160" s="218"/>
      <c r="D160" s="218"/>
      <c r="E160" s="218"/>
      <c r="F160" s="218"/>
      <c r="G160" s="218"/>
      <c r="H160" s="218"/>
      <c r="I160" s="218"/>
      <c r="K160" s="218"/>
      <c r="AI160" s="139"/>
      <c r="BA160" s="131"/>
      <c r="BR160" s="131"/>
      <c r="CG160" s="131"/>
    </row>
    <row r="161" spans="1:85" ht="28.5">
      <c r="A161" s="328" t="s">
        <v>31</v>
      </c>
      <c r="B161" s="135" t="s">
        <v>0</v>
      </c>
      <c r="C161" s="135" t="s">
        <v>1</v>
      </c>
      <c r="D161" s="135" t="s">
        <v>2</v>
      </c>
      <c r="E161" s="135" t="s">
        <v>3</v>
      </c>
      <c r="F161" s="135" t="s">
        <v>27</v>
      </c>
      <c r="G161" s="135" t="s">
        <v>4</v>
      </c>
      <c r="H161" s="135" t="s">
        <v>5</v>
      </c>
      <c r="I161" s="136" t="s">
        <v>6</v>
      </c>
      <c r="K161" s="330" t="s">
        <v>31</v>
      </c>
      <c r="L161" s="137" t="s">
        <v>0</v>
      </c>
      <c r="M161" s="137" t="s">
        <v>1</v>
      </c>
      <c r="N161" s="137" t="s">
        <v>2</v>
      </c>
      <c r="O161" s="137" t="s">
        <v>3</v>
      </c>
      <c r="P161" s="137" t="s">
        <v>27</v>
      </c>
      <c r="Q161" s="137" t="s">
        <v>4</v>
      </c>
      <c r="R161" s="137" t="s">
        <v>5</v>
      </c>
      <c r="S161" s="138" t="s">
        <v>6</v>
      </c>
      <c r="U161" s="332" t="s">
        <v>31</v>
      </c>
      <c r="V161" s="190" t="s">
        <v>69</v>
      </c>
      <c r="W161" s="190" t="s">
        <v>70</v>
      </c>
      <c r="X161" s="190" t="s">
        <v>4</v>
      </c>
      <c r="Y161" s="190" t="s">
        <v>1</v>
      </c>
      <c r="Z161" s="190" t="s">
        <v>2</v>
      </c>
      <c r="AA161" s="190" t="s">
        <v>3</v>
      </c>
      <c r="AB161" s="190" t="s">
        <v>52</v>
      </c>
      <c r="AC161" s="190" t="s">
        <v>64</v>
      </c>
      <c r="AD161" s="191" t="s">
        <v>72</v>
      </c>
      <c r="AE161" s="191" t="s">
        <v>79</v>
      </c>
      <c r="AF161" s="191" t="s">
        <v>73</v>
      </c>
      <c r="AG161" s="191" t="s">
        <v>80</v>
      </c>
      <c r="AH161" s="191" t="s">
        <v>81</v>
      </c>
      <c r="AI161" s="192" t="s">
        <v>60</v>
      </c>
      <c r="BA161" s="131"/>
      <c r="BR161" s="131"/>
      <c r="CG161" s="131"/>
    </row>
    <row r="162" spans="1:85" ht="15">
      <c r="A162" s="329" t="s">
        <v>31</v>
      </c>
      <c r="B162" s="294" t="s">
        <v>109</v>
      </c>
      <c r="C162" s="295"/>
      <c r="D162" s="295"/>
      <c r="E162" s="295"/>
      <c r="F162" s="295"/>
      <c r="G162" s="295"/>
      <c r="H162" s="295"/>
      <c r="I162" s="296"/>
      <c r="K162" s="331" t="s">
        <v>31</v>
      </c>
      <c r="L162" s="297" t="s">
        <v>109</v>
      </c>
      <c r="M162" s="298"/>
      <c r="N162" s="298"/>
      <c r="O162" s="298"/>
      <c r="P162" s="298"/>
      <c r="Q162" s="298"/>
      <c r="R162" s="298"/>
      <c r="S162" s="299"/>
      <c r="U162" s="333" t="s">
        <v>31</v>
      </c>
      <c r="V162" s="326" t="s">
        <v>109</v>
      </c>
      <c r="W162" s="326"/>
      <c r="X162" s="326"/>
      <c r="Y162" s="326"/>
      <c r="Z162" s="326"/>
      <c r="AA162" s="326"/>
      <c r="AB162" s="326"/>
      <c r="AC162" s="326"/>
      <c r="AD162" s="326"/>
      <c r="AE162" s="326"/>
      <c r="AF162" s="326"/>
      <c r="AG162" s="326"/>
      <c r="AH162" s="326"/>
      <c r="AI162" s="327"/>
      <c r="BA162" s="131"/>
      <c r="BR162" s="131"/>
      <c r="CG162" s="131"/>
    </row>
    <row r="163" spans="1:85" ht="15">
      <c r="A163" s="141" t="s">
        <v>7</v>
      </c>
      <c r="B163" s="142">
        <v>0</v>
      </c>
      <c r="C163" s="142">
        <v>0</v>
      </c>
      <c r="D163" s="142">
        <v>7.0520930997487893E-5</v>
      </c>
      <c r="E163" s="142">
        <v>0</v>
      </c>
      <c r="F163" s="303"/>
      <c r="G163" s="142">
        <v>0</v>
      </c>
      <c r="H163" s="143">
        <v>0</v>
      </c>
      <c r="I163" s="144">
        <f>SUM(B163:H163)</f>
        <v>7.0520930997487893E-5</v>
      </c>
      <c r="J163" s="139"/>
      <c r="K163" s="193" t="s">
        <v>7</v>
      </c>
      <c r="L163" s="142">
        <v>0</v>
      </c>
      <c r="M163" s="142">
        <v>0</v>
      </c>
      <c r="N163" s="142">
        <v>7.0520930997487893E-5</v>
      </c>
      <c r="O163" s="142">
        <v>0</v>
      </c>
      <c r="P163" s="142">
        <v>0</v>
      </c>
      <c r="Q163" s="142">
        <v>0</v>
      </c>
      <c r="R163" s="194">
        <v>0</v>
      </c>
      <c r="S163" s="195">
        <f>SUM(L163:R163)</f>
        <v>7.0520930997487893E-5</v>
      </c>
      <c r="U163" s="196" t="s">
        <v>7</v>
      </c>
      <c r="V163" s="197">
        <v>0</v>
      </c>
      <c r="W163" s="197">
        <v>0</v>
      </c>
      <c r="X163" s="197">
        <v>0</v>
      </c>
      <c r="Y163" s="197">
        <v>0</v>
      </c>
      <c r="Z163" s="197">
        <v>7.0520930997487893E-5</v>
      </c>
      <c r="AA163" s="197">
        <v>0</v>
      </c>
      <c r="AB163" s="197">
        <v>0</v>
      </c>
      <c r="AC163" s="198">
        <v>0</v>
      </c>
      <c r="AD163" s="199">
        <v>0</v>
      </c>
      <c r="AE163" s="199">
        <v>0</v>
      </c>
      <c r="AF163" s="199">
        <v>0</v>
      </c>
      <c r="AG163" s="199">
        <v>0</v>
      </c>
      <c r="AH163" s="199">
        <v>0</v>
      </c>
      <c r="AI163" s="200">
        <f>SUM(V163:AC163)</f>
        <v>7.0520930997487893E-5</v>
      </c>
      <c r="AJ163" s="131" t="str">
        <f>IF(ABS(S163-AI163)&gt;0.001,S163-AI163,"")</f>
        <v/>
      </c>
      <c r="BA163" s="131"/>
      <c r="BR163" s="131"/>
      <c r="CG163" s="131"/>
    </row>
    <row r="164" spans="1:85" ht="15">
      <c r="A164" s="149" t="s">
        <v>8</v>
      </c>
      <c r="B164" s="150">
        <v>0</v>
      </c>
      <c r="C164" s="150">
        <v>0</v>
      </c>
      <c r="D164" s="150">
        <v>0</v>
      </c>
      <c r="E164" s="150">
        <v>0</v>
      </c>
      <c r="F164" s="304"/>
      <c r="G164" s="150">
        <v>0</v>
      </c>
      <c r="H164" s="151">
        <v>0</v>
      </c>
      <c r="I164" s="152">
        <f t="shared" ref="I164:I183" si="75">SUM(B164:H164)</f>
        <v>0</v>
      </c>
      <c r="J164" s="139"/>
      <c r="K164" s="153" t="s">
        <v>8</v>
      </c>
      <c r="L164" s="154">
        <v>0</v>
      </c>
      <c r="M164" s="154">
        <v>0</v>
      </c>
      <c r="N164" s="154">
        <v>0</v>
      </c>
      <c r="O164" s="154">
        <v>0</v>
      </c>
      <c r="P164" s="154">
        <v>0</v>
      </c>
      <c r="Q164" s="154">
        <v>0</v>
      </c>
      <c r="R164" s="155">
        <v>0</v>
      </c>
      <c r="S164" s="156">
        <f t="shared" ref="S164:S183" si="76">SUM(L164:R164)</f>
        <v>0</v>
      </c>
      <c r="U164" s="201" t="s">
        <v>8</v>
      </c>
      <c r="V164" s="202">
        <v>0</v>
      </c>
      <c r="W164" s="202">
        <v>0</v>
      </c>
      <c r="X164" s="202">
        <v>0</v>
      </c>
      <c r="Y164" s="202">
        <v>0</v>
      </c>
      <c r="Z164" s="202">
        <v>0</v>
      </c>
      <c r="AA164" s="202">
        <v>0</v>
      </c>
      <c r="AB164" s="202">
        <v>0</v>
      </c>
      <c r="AC164" s="203">
        <v>0</v>
      </c>
      <c r="AD164" s="202">
        <v>0</v>
      </c>
      <c r="AE164" s="202">
        <v>0</v>
      </c>
      <c r="AF164" s="202">
        <v>0</v>
      </c>
      <c r="AG164" s="202">
        <v>0</v>
      </c>
      <c r="AH164" s="202">
        <v>0</v>
      </c>
      <c r="AI164" s="204">
        <f t="shared" ref="AI164:AI183" si="77">SUM(V164:AC164)</f>
        <v>0</v>
      </c>
      <c r="AJ164" s="131" t="str">
        <f t="shared" ref="AJ164:AJ185" si="78">IF(ABS(S164-AI164)&gt;0.001,S164-AI164,"")</f>
        <v/>
      </c>
      <c r="BA164" s="131"/>
      <c r="BR164" s="131"/>
      <c r="CG164" s="131"/>
    </row>
    <row r="165" spans="1:85" ht="15">
      <c r="A165" s="157" t="s">
        <v>10</v>
      </c>
      <c r="B165" s="146">
        <v>0</v>
      </c>
      <c r="C165" s="146">
        <v>0</v>
      </c>
      <c r="D165" s="146">
        <v>0</v>
      </c>
      <c r="E165" s="146">
        <v>0</v>
      </c>
      <c r="F165" s="304"/>
      <c r="G165" s="146">
        <v>0</v>
      </c>
      <c r="H165" s="158">
        <v>0</v>
      </c>
      <c r="I165" s="144">
        <f t="shared" si="75"/>
        <v>0</v>
      </c>
      <c r="J165" s="139"/>
      <c r="K165" s="159" t="s">
        <v>10</v>
      </c>
      <c r="L165" s="146">
        <v>0</v>
      </c>
      <c r="M165" s="146">
        <v>0</v>
      </c>
      <c r="N165" s="146">
        <v>0</v>
      </c>
      <c r="O165" s="146">
        <v>0</v>
      </c>
      <c r="P165" s="146">
        <v>0</v>
      </c>
      <c r="Q165" s="146">
        <v>0</v>
      </c>
      <c r="R165" s="147">
        <v>0</v>
      </c>
      <c r="S165" s="148">
        <f t="shared" si="76"/>
        <v>0</v>
      </c>
      <c r="U165" s="205" t="s">
        <v>10</v>
      </c>
      <c r="V165" s="197">
        <v>0</v>
      </c>
      <c r="W165" s="197">
        <v>0</v>
      </c>
      <c r="X165" s="197">
        <v>0</v>
      </c>
      <c r="Y165" s="197">
        <v>0</v>
      </c>
      <c r="Z165" s="197">
        <v>0</v>
      </c>
      <c r="AA165" s="197">
        <v>0</v>
      </c>
      <c r="AB165" s="197">
        <v>0</v>
      </c>
      <c r="AC165" s="198">
        <v>0</v>
      </c>
      <c r="AD165" s="199">
        <v>0</v>
      </c>
      <c r="AE165" s="199">
        <v>0</v>
      </c>
      <c r="AF165" s="199">
        <v>0</v>
      </c>
      <c r="AG165" s="199">
        <v>0</v>
      </c>
      <c r="AH165" s="199">
        <v>0</v>
      </c>
      <c r="AI165" s="200">
        <f t="shared" si="77"/>
        <v>0</v>
      </c>
      <c r="AJ165" s="131" t="str">
        <f t="shared" si="78"/>
        <v/>
      </c>
      <c r="BA165" s="131"/>
      <c r="BR165" s="131"/>
      <c r="CG165" s="131"/>
    </row>
    <row r="166" spans="1:85" ht="15">
      <c r="A166" s="149" t="s">
        <v>53</v>
      </c>
      <c r="B166" s="150">
        <v>0</v>
      </c>
      <c r="C166" s="150">
        <v>0</v>
      </c>
      <c r="D166" s="150">
        <v>0</v>
      </c>
      <c r="E166" s="150">
        <v>0</v>
      </c>
      <c r="F166" s="304"/>
      <c r="G166" s="150">
        <v>0</v>
      </c>
      <c r="H166" s="151">
        <v>0</v>
      </c>
      <c r="I166" s="152">
        <f t="shared" si="75"/>
        <v>0</v>
      </c>
      <c r="J166" s="139"/>
      <c r="K166" s="153" t="s">
        <v>53</v>
      </c>
      <c r="L166" s="154">
        <v>0</v>
      </c>
      <c r="M166" s="154">
        <v>0</v>
      </c>
      <c r="N166" s="154">
        <v>0</v>
      </c>
      <c r="O166" s="154">
        <v>0</v>
      </c>
      <c r="P166" s="154">
        <v>0</v>
      </c>
      <c r="Q166" s="154">
        <v>0</v>
      </c>
      <c r="R166" s="155">
        <v>0</v>
      </c>
      <c r="S166" s="156">
        <f t="shared" si="76"/>
        <v>0</v>
      </c>
      <c r="U166" s="201" t="s">
        <v>53</v>
      </c>
      <c r="V166" s="202">
        <v>0</v>
      </c>
      <c r="W166" s="202">
        <v>0</v>
      </c>
      <c r="X166" s="202">
        <v>0</v>
      </c>
      <c r="Y166" s="202">
        <v>0</v>
      </c>
      <c r="Z166" s="202">
        <v>0</v>
      </c>
      <c r="AA166" s="202">
        <v>0</v>
      </c>
      <c r="AB166" s="202">
        <v>0</v>
      </c>
      <c r="AC166" s="203">
        <v>0</v>
      </c>
      <c r="AD166" s="202">
        <v>0</v>
      </c>
      <c r="AE166" s="202">
        <v>0</v>
      </c>
      <c r="AF166" s="202">
        <v>0</v>
      </c>
      <c r="AG166" s="202">
        <v>0</v>
      </c>
      <c r="AH166" s="202">
        <v>0</v>
      </c>
      <c r="AI166" s="204">
        <f t="shared" si="77"/>
        <v>0</v>
      </c>
      <c r="AJ166" s="131" t="str">
        <f t="shared" si="78"/>
        <v/>
      </c>
      <c r="BA166" s="131"/>
      <c r="BR166" s="131"/>
      <c r="CG166" s="131"/>
    </row>
    <row r="167" spans="1:85" ht="15">
      <c r="A167" s="157" t="s">
        <v>16</v>
      </c>
      <c r="B167" s="146">
        <v>1.6701145339690708</v>
      </c>
      <c r="C167" s="146">
        <v>0</v>
      </c>
      <c r="D167" s="146">
        <v>0</v>
      </c>
      <c r="E167" s="146">
        <v>0</v>
      </c>
      <c r="F167" s="304"/>
      <c r="G167" s="146">
        <v>0</v>
      </c>
      <c r="H167" s="158">
        <v>0</v>
      </c>
      <c r="I167" s="144">
        <f t="shared" si="75"/>
        <v>1.6701145339690708</v>
      </c>
      <c r="J167" s="139"/>
      <c r="K167" s="159" t="s">
        <v>16</v>
      </c>
      <c r="L167" s="146">
        <v>1.6701145339690708</v>
      </c>
      <c r="M167" s="146">
        <v>0</v>
      </c>
      <c r="N167" s="146">
        <v>0</v>
      </c>
      <c r="O167" s="146">
        <v>0</v>
      </c>
      <c r="P167" s="146">
        <v>0</v>
      </c>
      <c r="Q167" s="146">
        <v>0</v>
      </c>
      <c r="R167" s="147">
        <v>0</v>
      </c>
      <c r="S167" s="148">
        <f t="shared" si="76"/>
        <v>1.6701145339690708</v>
      </c>
      <c r="U167" s="205" t="s">
        <v>16</v>
      </c>
      <c r="V167" s="197">
        <v>1.6701145339690708</v>
      </c>
      <c r="W167" s="197">
        <v>0</v>
      </c>
      <c r="X167" s="197">
        <v>0</v>
      </c>
      <c r="Y167" s="197">
        <v>0</v>
      </c>
      <c r="Z167" s="197">
        <v>0</v>
      </c>
      <c r="AA167" s="197">
        <v>0</v>
      </c>
      <c r="AB167" s="197">
        <v>0</v>
      </c>
      <c r="AC167" s="198">
        <v>0</v>
      </c>
      <c r="AD167" s="199">
        <v>0</v>
      </c>
      <c r="AE167" s="199">
        <v>0</v>
      </c>
      <c r="AF167" s="199">
        <v>0</v>
      </c>
      <c r="AG167" s="199">
        <v>0</v>
      </c>
      <c r="AH167" s="199">
        <v>0</v>
      </c>
      <c r="AI167" s="200">
        <f t="shared" si="77"/>
        <v>1.6701145339690708</v>
      </c>
      <c r="AJ167" s="131" t="str">
        <f t="shared" si="78"/>
        <v/>
      </c>
      <c r="BA167" s="131"/>
      <c r="BR167" s="131"/>
      <c r="CG167" s="131"/>
    </row>
    <row r="168" spans="1:85" ht="15">
      <c r="A168" s="149" t="s">
        <v>15</v>
      </c>
      <c r="B168" s="150">
        <v>1.8396029562506216E-2</v>
      </c>
      <c r="C168" s="150">
        <v>0</v>
      </c>
      <c r="D168" s="150">
        <v>0</v>
      </c>
      <c r="E168" s="150">
        <v>0</v>
      </c>
      <c r="F168" s="304"/>
      <c r="G168" s="150">
        <v>0</v>
      </c>
      <c r="H168" s="151">
        <v>0</v>
      </c>
      <c r="I168" s="152">
        <f t="shared" si="75"/>
        <v>1.8396029562506216E-2</v>
      </c>
      <c r="J168" s="139"/>
      <c r="K168" s="153" t="s">
        <v>15</v>
      </c>
      <c r="L168" s="154">
        <v>1.8396029562506216E-2</v>
      </c>
      <c r="M168" s="154">
        <v>0</v>
      </c>
      <c r="N168" s="154">
        <v>0</v>
      </c>
      <c r="O168" s="154">
        <v>0</v>
      </c>
      <c r="P168" s="154">
        <v>0</v>
      </c>
      <c r="Q168" s="154">
        <v>0</v>
      </c>
      <c r="R168" s="155">
        <v>0</v>
      </c>
      <c r="S168" s="156">
        <f t="shared" si="76"/>
        <v>1.8396029562506216E-2</v>
      </c>
      <c r="U168" s="201" t="s">
        <v>54</v>
      </c>
      <c r="V168" s="202">
        <v>1.8396029562506216E-2</v>
      </c>
      <c r="W168" s="202">
        <v>0</v>
      </c>
      <c r="X168" s="202">
        <v>0</v>
      </c>
      <c r="Y168" s="202">
        <v>0</v>
      </c>
      <c r="Z168" s="202">
        <v>0</v>
      </c>
      <c r="AA168" s="202">
        <v>0</v>
      </c>
      <c r="AB168" s="202">
        <v>0</v>
      </c>
      <c r="AC168" s="203">
        <v>0</v>
      </c>
      <c r="AD168" s="202">
        <v>0</v>
      </c>
      <c r="AE168" s="202">
        <v>0</v>
      </c>
      <c r="AF168" s="202">
        <v>0</v>
      </c>
      <c r="AG168" s="202">
        <v>0</v>
      </c>
      <c r="AH168" s="202">
        <v>0</v>
      </c>
      <c r="AI168" s="204">
        <f t="shared" si="77"/>
        <v>1.8396029562506216E-2</v>
      </c>
      <c r="AJ168" s="131" t="str">
        <f t="shared" si="78"/>
        <v/>
      </c>
      <c r="BA168" s="131"/>
      <c r="BR168" s="131"/>
      <c r="CG168" s="131"/>
    </row>
    <row r="169" spans="1:85" ht="15">
      <c r="A169" s="157" t="s">
        <v>55</v>
      </c>
      <c r="B169" s="146">
        <v>0</v>
      </c>
      <c r="C169" s="146">
        <v>0</v>
      </c>
      <c r="D169" s="146">
        <v>0</v>
      </c>
      <c r="E169" s="146">
        <v>0.31911602719801241</v>
      </c>
      <c r="F169" s="304"/>
      <c r="G169" s="146">
        <v>0</v>
      </c>
      <c r="H169" s="158">
        <v>0</v>
      </c>
      <c r="I169" s="144">
        <f t="shared" si="75"/>
        <v>0.31911602719801241</v>
      </c>
      <c r="J169" s="139"/>
      <c r="K169" s="159" t="s">
        <v>55</v>
      </c>
      <c r="L169" s="146">
        <v>0</v>
      </c>
      <c r="M169" s="146">
        <v>0</v>
      </c>
      <c r="N169" s="146">
        <v>0</v>
      </c>
      <c r="O169" s="146">
        <v>0.31911602719801241</v>
      </c>
      <c r="P169" s="146">
        <v>4.6796085509066003</v>
      </c>
      <c r="Q169" s="146">
        <v>0</v>
      </c>
      <c r="R169" s="147">
        <v>0</v>
      </c>
      <c r="S169" s="148">
        <f t="shared" si="76"/>
        <v>4.9987245781046123</v>
      </c>
      <c r="U169" s="205" t="s">
        <v>55</v>
      </c>
      <c r="V169" s="197">
        <v>0</v>
      </c>
      <c r="W169" s="197">
        <v>0</v>
      </c>
      <c r="X169" s="197">
        <v>0</v>
      </c>
      <c r="Y169" s="197">
        <v>0</v>
      </c>
      <c r="Z169" s="197">
        <v>0</v>
      </c>
      <c r="AA169" s="197">
        <v>0.1595580135990062</v>
      </c>
      <c r="AB169" s="197">
        <v>4.6796085509066003</v>
      </c>
      <c r="AC169" s="198">
        <v>0.1595580135990062</v>
      </c>
      <c r="AD169" s="197">
        <v>0</v>
      </c>
      <c r="AE169" s="197">
        <v>0</v>
      </c>
      <c r="AF169" s="197">
        <v>0</v>
      </c>
      <c r="AG169" s="197">
        <v>0</v>
      </c>
      <c r="AH169" s="197">
        <v>0.1595580135990062</v>
      </c>
      <c r="AI169" s="200">
        <f t="shared" si="77"/>
        <v>4.9987245781046123</v>
      </c>
      <c r="AJ169" s="131" t="str">
        <f t="shared" si="78"/>
        <v/>
      </c>
      <c r="BA169" s="131"/>
      <c r="BR169" s="131"/>
      <c r="CG169" s="131"/>
    </row>
    <row r="170" spans="1:85" ht="15">
      <c r="A170" s="149" t="s">
        <v>12</v>
      </c>
      <c r="B170" s="150">
        <v>0</v>
      </c>
      <c r="C170" s="150">
        <v>0</v>
      </c>
      <c r="D170" s="150">
        <v>0</v>
      </c>
      <c r="E170" s="150">
        <v>0</v>
      </c>
      <c r="F170" s="304"/>
      <c r="G170" s="150">
        <v>0</v>
      </c>
      <c r="H170" s="151">
        <v>0</v>
      </c>
      <c r="I170" s="152">
        <f t="shared" si="75"/>
        <v>0</v>
      </c>
      <c r="J170" s="139"/>
      <c r="K170" s="153" t="s">
        <v>12</v>
      </c>
      <c r="L170" s="154">
        <v>0</v>
      </c>
      <c r="M170" s="154">
        <v>0</v>
      </c>
      <c r="N170" s="154">
        <v>0</v>
      </c>
      <c r="O170" s="154">
        <v>0</v>
      </c>
      <c r="P170" s="154">
        <v>1.7539349940107651E-2</v>
      </c>
      <c r="Q170" s="154">
        <v>0</v>
      </c>
      <c r="R170" s="155">
        <v>0</v>
      </c>
      <c r="S170" s="156">
        <f t="shared" si="76"/>
        <v>1.7539349940107651E-2</v>
      </c>
      <c r="U170" s="201" t="s">
        <v>12</v>
      </c>
      <c r="V170" s="202">
        <v>0</v>
      </c>
      <c r="W170" s="202">
        <v>0</v>
      </c>
      <c r="X170" s="202">
        <v>0</v>
      </c>
      <c r="Y170" s="202">
        <v>0</v>
      </c>
      <c r="Z170" s="202">
        <v>0</v>
      </c>
      <c r="AA170" s="202">
        <v>0</v>
      </c>
      <c r="AB170" s="202">
        <v>1.7539349940107651E-2</v>
      </c>
      <c r="AC170" s="203">
        <v>0</v>
      </c>
      <c r="AD170" s="202">
        <v>0</v>
      </c>
      <c r="AE170" s="202">
        <v>0</v>
      </c>
      <c r="AF170" s="202">
        <v>0</v>
      </c>
      <c r="AG170" s="202">
        <v>0</v>
      </c>
      <c r="AH170" s="202">
        <v>0</v>
      </c>
      <c r="AI170" s="204">
        <f t="shared" si="77"/>
        <v>1.7539349940107651E-2</v>
      </c>
      <c r="AJ170" s="131" t="str">
        <f t="shared" si="78"/>
        <v/>
      </c>
      <c r="BA170" s="131"/>
      <c r="BR170" s="131"/>
      <c r="CG170" s="131"/>
    </row>
    <row r="171" spans="1:85" ht="15">
      <c r="A171" s="157" t="s">
        <v>56</v>
      </c>
      <c r="B171" s="146">
        <v>0</v>
      </c>
      <c r="C171" s="146">
        <v>0</v>
      </c>
      <c r="D171" s="146">
        <v>6.7280135124177026E-3</v>
      </c>
      <c r="E171" s="146">
        <v>0</v>
      </c>
      <c r="F171" s="304"/>
      <c r="G171" s="146">
        <v>0</v>
      </c>
      <c r="H171" s="158">
        <v>0</v>
      </c>
      <c r="I171" s="144">
        <f t="shared" si="75"/>
        <v>6.7280135124177026E-3</v>
      </c>
      <c r="J171" s="139"/>
      <c r="K171" s="159" t="s">
        <v>56</v>
      </c>
      <c r="L171" s="146">
        <v>0</v>
      </c>
      <c r="M171" s="146">
        <v>0</v>
      </c>
      <c r="N171" s="146">
        <v>6.7280135124177026E-3</v>
      </c>
      <c r="O171" s="146">
        <v>0</v>
      </c>
      <c r="P171" s="146">
        <v>0</v>
      </c>
      <c r="Q171" s="146">
        <v>0</v>
      </c>
      <c r="R171" s="147">
        <v>0</v>
      </c>
      <c r="S171" s="148">
        <f t="shared" si="76"/>
        <v>6.7280135124177026E-3</v>
      </c>
      <c r="U171" s="205" t="s">
        <v>56</v>
      </c>
      <c r="V171" s="197">
        <v>0</v>
      </c>
      <c r="W171" s="197">
        <v>0</v>
      </c>
      <c r="X171" s="197">
        <v>0</v>
      </c>
      <c r="Y171" s="197">
        <v>0</v>
      </c>
      <c r="Z171" s="197">
        <v>6.7280135124177026E-3</v>
      </c>
      <c r="AA171" s="197">
        <v>0</v>
      </c>
      <c r="AB171" s="197">
        <v>0</v>
      </c>
      <c r="AC171" s="198">
        <v>0</v>
      </c>
      <c r="AD171" s="197">
        <v>0</v>
      </c>
      <c r="AE171" s="197">
        <v>0</v>
      </c>
      <c r="AF171" s="197">
        <v>0</v>
      </c>
      <c r="AG171" s="197">
        <v>0</v>
      </c>
      <c r="AH171" s="197">
        <v>0</v>
      </c>
      <c r="AI171" s="200">
        <f t="shared" si="77"/>
        <v>6.7280135124177026E-3</v>
      </c>
      <c r="AJ171" s="131" t="str">
        <f t="shared" si="78"/>
        <v/>
      </c>
      <c r="BA171" s="131"/>
      <c r="BR171" s="131"/>
      <c r="CG171" s="131"/>
    </row>
    <row r="172" spans="1:85" ht="15">
      <c r="A172" s="149" t="s">
        <v>17</v>
      </c>
      <c r="B172" s="150">
        <v>2.0109540663149909E-2</v>
      </c>
      <c r="C172" s="150">
        <v>0</v>
      </c>
      <c r="D172" s="150">
        <v>2.7769817045267303E-2</v>
      </c>
      <c r="E172" s="150">
        <v>0</v>
      </c>
      <c r="F172" s="304"/>
      <c r="G172" s="150">
        <v>0</v>
      </c>
      <c r="H172" s="151">
        <v>0</v>
      </c>
      <c r="I172" s="152">
        <f t="shared" si="75"/>
        <v>4.7879357708417211E-2</v>
      </c>
      <c r="J172" s="139"/>
      <c r="K172" s="153" t="s">
        <v>17</v>
      </c>
      <c r="L172" s="154">
        <v>2.0109540663149909E-2</v>
      </c>
      <c r="M172" s="154">
        <v>0</v>
      </c>
      <c r="N172" s="154">
        <v>2.7769817045267303E-2</v>
      </c>
      <c r="O172" s="154">
        <v>0</v>
      </c>
      <c r="P172" s="154">
        <v>0</v>
      </c>
      <c r="Q172" s="154">
        <v>0</v>
      </c>
      <c r="R172" s="155">
        <v>0</v>
      </c>
      <c r="S172" s="156">
        <f t="shared" si="76"/>
        <v>4.7879357708417211E-2</v>
      </c>
      <c r="U172" s="201" t="s">
        <v>17</v>
      </c>
      <c r="V172" s="202">
        <v>2.0109540663149909E-2</v>
      </c>
      <c r="W172" s="202">
        <v>0</v>
      </c>
      <c r="X172" s="202">
        <v>0</v>
      </c>
      <c r="Y172" s="202">
        <v>0</v>
      </c>
      <c r="Z172" s="202">
        <v>2.7769817045267303E-2</v>
      </c>
      <c r="AA172" s="202">
        <v>0</v>
      </c>
      <c r="AB172" s="202">
        <v>0</v>
      </c>
      <c r="AC172" s="203">
        <v>0</v>
      </c>
      <c r="AD172" s="202">
        <v>0</v>
      </c>
      <c r="AE172" s="202">
        <v>0</v>
      </c>
      <c r="AF172" s="202">
        <v>0</v>
      </c>
      <c r="AG172" s="202">
        <v>0</v>
      </c>
      <c r="AH172" s="202">
        <v>0</v>
      </c>
      <c r="AI172" s="204">
        <f t="shared" si="77"/>
        <v>4.7879357708417211E-2</v>
      </c>
      <c r="AJ172" s="131" t="str">
        <f t="shared" si="78"/>
        <v/>
      </c>
      <c r="BA172" s="131"/>
      <c r="BR172" s="131"/>
      <c r="CG172" s="131"/>
    </row>
    <row r="173" spans="1:85" ht="15">
      <c r="A173" s="157" t="s">
        <v>141</v>
      </c>
      <c r="B173" s="146">
        <v>55.942808066028029</v>
      </c>
      <c r="C173" s="146">
        <v>0</v>
      </c>
      <c r="D173" s="146">
        <v>150.71461197005837</v>
      </c>
      <c r="E173" s="146">
        <v>0</v>
      </c>
      <c r="F173" s="304"/>
      <c r="G173" s="146">
        <v>0</v>
      </c>
      <c r="H173" s="158">
        <v>0</v>
      </c>
      <c r="I173" s="144">
        <f t="shared" si="75"/>
        <v>206.65742003608639</v>
      </c>
      <c r="J173" s="139"/>
      <c r="K173" s="159" t="s">
        <v>141</v>
      </c>
      <c r="L173" s="146">
        <v>55.942808066028029</v>
      </c>
      <c r="M173" s="146">
        <v>0</v>
      </c>
      <c r="N173" s="146">
        <v>150.71461197005837</v>
      </c>
      <c r="O173" s="146">
        <v>0</v>
      </c>
      <c r="P173" s="146">
        <v>0</v>
      </c>
      <c r="Q173" s="146">
        <v>0</v>
      </c>
      <c r="R173" s="147">
        <v>0</v>
      </c>
      <c r="S173" s="148">
        <f t="shared" si="76"/>
        <v>206.65742003608639</v>
      </c>
      <c r="U173" s="205" t="s">
        <v>141</v>
      </c>
      <c r="V173" s="197">
        <v>55.942808066028029</v>
      </c>
      <c r="W173" s="197">
        <v>0</v>
      </c>
      <c r="X173" s="197">
        <v>0</v>
      </c>
      <c r="Y173" s="197">
        <v>0</v>
      </c>
      <c r="Z173" s="197">
        <v>150.71461197005837</v>
      </c>
      <c r="AA173" s="197">
        <v>0</v>
      </c>
      <c r="AB173" s="197">
        <v>0</v>
      </c>
      <c r="AC173" s="198">
        <v>0</v>
      </c>
      <c r="AD173" s="197">
        <v>0</v>
      </c>
      <c r="AE173" s="197">
        <v>0</v>
      </c>
      <c r="AF173" s="197">
        <v>0</v>
      </c>
      <c r="AG173" s="197">
        <v>0</v>
      </c>
      <c r="AH173" s="197">
        <v>0</v>
      </c>
      <c r="AI173" s="200">
        <f t="shared" si="77"/>
        <v>206.65742003608639</v>
      </c>
      <c r="AJ173" s="131" t="str">
        <f t="shared" si="78"/>
        <v/>
      </c>
      <c r="BA173" s="131"/>
      <c r="BR173" s="131"/>
      <c r="CG173" s="131"/>
    </row>
    <row r="174" spans="1:85" ht="15">
      <c r="A174" s="149" t="s">
        <v>25</v>
      </c>
      <c r="B174" s="150">
        <v>1.1371933421050324</v>
      </c>
      <c r="C174" s="150">
        <v>0.99991701849888814</v>
      </c>
      <c r="D174" s="150">
        <v>97.74946528584816</v>
      </c>
      <c r="E174" s="150">
        <v>51.940483158223614</v>
      </c>
      <c r="F174" s="304"/>
      <c r="G174" s="150">
        <v>5.2880507341796879</v>
      </c>
      <c r="H174" s="151">
        <v>0</v>
      </c>
      <c r="I174" s="152">
        <f t="shared" si="75"/>
        <v>157.11510953885536</v>
      </c>
      <c r="J174" s="139"/>
      <c r="K174" s="153" t="s">
        <v>25</v>
      </c>
      <c r="L174" s="154">
        <v>1.1371933421050324</v>
      </c>
      <c r="M174" s="154">
        <v>0.99991701849888814</v>
      </c>
      <c r="N174" s="154">
        <v>97.74946528584816</v>
      </c>
      <c r="O174" s="154">
        <v>51.940483158223614</v>
      </c>
      <c r="P174" s="154">
        <v>0</v>
      </c>
      <c r="Q174" s="154">
        <v>5.2880507341796879</v>
      </c>
      <c r="R174" s="155">
        <v>0</v>
      </c>
      <c r="S174" s="156">
        <f t="shared" si="76"/>
        <v>157.11510953885536</v>
      </c>
      <c r="U174" s="201" t="s">
        <v>25</v>
      </c>
      <c r="V174" s="202">
        <v>1.0776694537859182</v>
      </c>
      <c r="W174" s="202">
        <v>2.5510237851048972E-2</v>
      </c>
      <c r="X174" s="202">
        <v>5.2880507341796879</v>
      </c>
      <c r="Y174" s="202">
        <v>0.99991701849888814</v>
      </c>
      <c r="Z174" s="202">
        <v>97.74946528584816</v>
      </c>
      <c r="AA174" s="202">
        <v>51.940483158223614</v>
      </c>
      <c r="AB174" s="202">
        <v>0</v>
      </c>
      <c r="AC174" s="203">
        <v>3.4013650468065301E-2</v>
      </c>
      <c r="AD174" s="202">
        <v>3.4013650468065301E-2</v>
      </c>
      <c r="AE174" s="202">
        <v>0</v>
      </c>
      <c r="AF174" s="202">
        <v>0</v>
      </c>
      <c r="AG174" s="202">
        <v>0</v>
      </c>
      <c r="AH174" s="202">
        <v>0</v>
      </c>
      <c r="AI174" s="204">
        <f t="shared" si="77"/>
        <v>157.11510953885539</v>
      </c>
      <c r="AJ174" s="131" t="str">
        <f t="shared" si="78"/>
        <v/>
      </c>
      <c r="BA174" s="131"/>
      <c r="BR174" s="131"/>
      <c r="CG174" s="131"/>
    </row>
    <row r="175" spans="1:85" ht="15">
      <c r="A175" s="157" t="s">
        <v>24</v>
      </c>
      <c r="B175" s="146">
        <v>0.38302228705677199</v>
      </c>
      <c r="C175" s="146">
        <v>0</v>
      </c>
      <c r="D175" s="146">
        <v>0</v>
      </c>
      <c r="E175" s="146">
        <v>0</v>
      </c>
      <c r="F175" s="304"/>
      <c r="G175" s="146">
        <v>0</v>
      </c>
      <c r="H175" s="158">
        <v>0</v>
      </c>
      <c r="I175" s="144">
        <f t="shared" si="75"/>
        <v>0.38302228705677199</v>
      </c>
      <c r="J175" s="139"/>
      <c r="K175" s="159" t="s">
        <v>24</v>
      </c>
      <c r="L175" s="146">
        <v>0.38302228705677199</v>
      </c>
      <c r="M175" s="146">
        <v>0</v>
      </c>
      <c r="N175" s="146">
        <v>0</v>
      </c>
      <c r="O175" s="146">
        <v>0</v>
      </c>
      <c r="P175" s="146">
        <v>0</v>
      </c>
      <c r="Q175" s="146">
        <v>0</v>
      </c>
      <c r="R175" s="147">
        <v>0</v>
      </c>
      <c r="S175" s="148">
        <f t="shared" si="76"/>
        <v>0.38302228705677199</v>
      </c>
      <c r="U175" s="205" t="s">
        <v>24</v>
      </c>
      <c r="V175" s="197">
        <v>0.38302228705677199</v>
      </c>
      <c r="W175" s="197">
        <v>0</v>
      </c>
      <c r="X175" s="197">
        <v>0</v>
      </c>
      <c r="Y175" s="197">
        <v>0</v>
      </c>
      <c r="Z175" s="197">
        <v>0</v>
      </c>
      <c r="AA175" s="197">
        <v>0</v>
      </c>
      <c r="AB175" s="197">
        <v>0</v>
      </c>
      <c r="AC175" s="198">
        <v>0</v>
      </c>
      <c r="AD175" s="197">
        <v>0</v>
      </c>
      <c r="AE175" s="197">
        <v>0</v>
      </c>
      <c r="AF175" s="197">
        <v>0</v>
      </c>
      <c r="AG175" s="197">
        <v>0</v>
      </c>
      <c r="AH175" s="197">
        <v>0</v>
      </c>
      <c r="AI175" s="200">
        <f t="shared" si="77"/>
        <v>0.38302228705677199</v>
      </c>
      <c r="AJ175" s="131" t="str">
        <f t="shared" si="78"/>
        <v/>
      </c>
      <c r="BA175" s="131"/>
      <c r="BR175" s="131"/>
      <c r="CG175" s="131"/>
    </row>
    <row r="176" spans="1:85" ht="15">
      <c r="A176" s="149" t="s">
        <v>57</v>
      </c>
      <c r="B176" s="150">
        <v>0</v>
      </c>
      <c r="C176" s="150">
        <v>0</v>
      </c>
      <c r="D176" s="150">
        <v>0</v>
      </c>
      <c r="E176" s="150">
        <v>0</v>
      </c>
      <c r="F176" s="304"/>
      <c r="G176" s="150">
        <v>0</v>
      </c>
      <c r="H176" s="151">
        <v>0</v>
      </c>
      <c r="I176" s="152">
        <f t="shared" si="75"/>
        <v>0</v>
      </c>
      <c r="J176" s="139"/>
      <c r="K176" s="153" t="s">
        <v>57</v>
      </c>
      <c r="L176" s="154">
        <v>0</v>
      </c>
      <c r="M176" s="154">
        <v>0</v>
      </c>
      <c r="N176" s="154">
        <v>0</v>
      </c>
      <c r="O176" s="154">
        <v>0</v>
      </c>
      <c r="P176" s="154">
        <v>0</v>
      </c>
      <c r="Q176" s="154">
        <v>0</v>
      </c>
      <c r="R176" s="155">
        <v>0</v>
      </c>
      <c r="S176" s="156">
        <f t="shared" si="76"/>
        <v>0</v>
      </c>
      <c r="U176" s="201" t="s">
        <v>57</v>
      </c>
      <c r="V176" s="202">
        <v>0</v>
      </c>
      <c r="W176" s="202">
        <v>0</v>
      </c>
      <c r="X176" s="202">
        <v>0</v>
      </c>
      <c r="Y176" s="202">
        <v>0</v>
      </c>
      <c r="Z176" s="202">
        <v>0</v>
      </c>
      <c r="AA176" s="202">
        <v>0</v>
      </c>
      <c r="AB176" s="202">
        <v>0</v>
      </c>
      <c r="AC176" s="203">
        <v>0</v>
      </c>
      <c r="AD176" s="202">
        <v>0</v>
      </c>
      <c r="AE176" s="202">
        <v>0</v>
      </c>
      <c r="AF176" s="202">
        <v>0</v>
      </c>
      <c r="AG176" s="202">
        <v>0</v>
      </c>
      <c r="AH176" s="202">
        <v>0</v>
      </c>
      <c r="AI176" s="204">
        <f t="shared" si="77"/>
        <v>0</v>
      </c>
      <c r="AJ176" s="131" t="str">
        <f t="shared" si="78"/>
        <v/>
      </c>
      <c r="BA176" s="131"/>
      <c r="BR176" s="131"/>
      <c r="CG176" s="131"/>
    </row>
    <row r="177" spans="1:85" ht="15">
      <c r="A177" s="157" t="s">
        <v>22</v>
      </c>
      <c r="B177" s="146">
        <v>7.7463517905147924E-2</v>
      </c>
      <c r="C177" s="146">
        <v>0</v>
      </c>
      <c r="D177" s="146">
        <v>0</v>
      </c>
      <c r="E177" s="146">
        <v>0</v>
      </c>
      <c r="F177" s="304"/>
      <c r="G177" s="146">
        <v>0</v>
      </c>
      <c r="H177" s="158">
        <v>0</v>
      </c>
      <c r="I177" s="144">
        <f t="shared" si="75"/>
        <v>7.7463517905147924E-2</v>
      </c>
      <c r="J177" s="139"/>
      <c r="K177" s="159" t="s">
        <v>22</v>
      </c>
      <c r="L177" s="146">
        <v>7.7463517905147924E-2</v>
      </c>
      <c r="M177" s="146">
        <v>0</v>
      </c>
      <c r="N177" s="146">
        <v>0</v>
      </c>
      <c r="O177" s="146">
        <v>0</v>
      </c>
      <c r="P177" s="146">
        <v>0.28304093056209512</v>
      </c>
      <c r="Q177" s="146">
        <v>0</v>
      </c>
      <c r="R177" s="147">
        <v>0</v>
      </c>
      <c r="S177" s="148">
        <f t="shared" si="76"/>
        <v>0.36050444846724305</v>
      </c>
      <c r="U177" s="205" t="s">
        <v>22</v>
      </c>
      <c r="V177" s="197">
        <v>7.7463517905147924E-2</v>
      </c>
      <c r="W177" s="197">
        <v>0</v>
      </c>
      <c r="X177" s="197">
        <v>0</v>
      </c>
      <c r="Y177" s="197">
        <v>0</v>
      </c>
      <c r="Z177" s="197">
        <v>0</v>
      </c>
      <c r="AA177" s="197">
        <v>0</v>
      </c>
      <c r="AB177" s="197">
        <v>0.28304093056209512</v>
      </c>
      <c r="AC177" s="198">
        <v>0</v>
      </c>
      <c r="AD177" s="197">
        <v>0</v>
      </c>
      <c r="AE177" s="197">
        <v>0</v>
      </c>
      <c r="AF177" s="197">
        <v>0</v>
      </c>
      <c r="AG177" s="197">
        <v>0</v>
      </c>
      <c r="AH177" s="197">
        <v>0</v>
      </c>
      <c r="AI177" s="200">
        <f t="shared" si="77"/>
        <v>0.36050444846724305</v>
      </c>
      <c r="AJ177" s="131" t="str">
        <f t="shared" si="78"/>
        <v/>
      </c>
      <c r="BA177" s="131"/>
      <c r="BR177" s="131"/>
      <c r="CG177" s="131"/>
    </row>
    <row r="178" spans="1:85" ht="15">
      <c r="A178" s="149" t="s">
        <v>21</v>
      </c>
      <c r="B178" s="150">
        <v>0</v>
      </c>
      <c r="C178" s="150">
        <v>0</v>
      </c>
      <c r="D178" s="150">
        <v>0</v>
      </c>
      <c r="E178" s="150">
        <v>0</v>
      </c>
      <c r="F178" s="304"/>
      <c r="G178" s="150">
        <v>0</v>
      </c>
      <c r="H178" s="151">
        <v>0</v>
      </c>
      <c r="I178" s="152">
        <f t="shared" si="75"/>
        <v>0</v>
      </c>
      <c r="J178" s="139"/>
      <c r="K178" s="153" t="s">
        <v>21</v>
      </c>
      <c r="L178" s="154">
        <v>0</v>
      </c>
      <c r="M178" s="154">
        <v>0</v>
      </c>
      <c r="N178" s="154">
        <v>0</v>
      </c>
      <c r="O178" s="154">
        <v>0</v>
      </c>
      <c r="P178" s="154">
        <v>0</v>
      </c>
      <c r="Q178" s="154">
        <v>0</v>
      </c>
      <c r="R178" s="155">
        <v>0</v>
      </c>
      <c r="S178" s="156">
        <f t="shared" si="76"/>
        <v>0</v>
      </c>
      <c r="U178" s="201" t="s">
        <v>58</v>
      </c>
      <c r="V178" s="202">
        <v>0</v>
      </c>
      <c r="W178" s="202">
        <v>0</v>
      </c>
      <c r="X178" s="202">
        <v>0</v>
      </c>
      <c r="Y178" s="202">
        <v>0</v>
      </c>
      <c r="Z178" s="202">
        <v>0</v>
      </c>
      <c r="AA178" s="202">
        <v>0</v>
      </c>
      <c r="AB178" s="202">
        <v>0</v>
      </c>
      <c r="AC178" s="203">
        <v>0</v>
      </c>
      <c r="AD178" s="202">
        <v>0</v>
      </c>
      <c r="AE178" s="202">
        <v>0</v>
      </c>
      <c r="AF178" s="202">
        <v>0</v>
      </c>
      <c r="AG178" s="202">
        <v>0</v>
      </c>
      <c r="AH178" s="202">
        <v>0</v>
      </c>
      <c r="AI178" s="204">
        <f t="shared" si="77"/>
        <v>0</v>
      </c>
      <c r="AJ178" s="131" t="str">
        <f t="shared" si="78"/>
        <v/>
      </c>
      <c r="BA178" s="131"/>
      <c r="BR178" s="131"/>
      <c r="CG178" s="131"/>
    </row>
    <row r="179" spans="1:85" ht="15">
      <c r="A179" s="160" t="s">
        <v>61</v>
      </c>
      <c r="B179" s="146">
        <v>0</v>
      </c>
      <c r="C179" s="146">
        <v>0</v>
      </c>
      <c r="D179" s="146">
        <v>0</v>
      </c>
      <c r="E179" s="146">
        <v>0</v>
      </c>
      <c r="F179" s="304"/>
      <c r="G179" s="146">
        <v>0</v>
      </c>
      <c r="H179" s="158">
        <v>0</v>
      </c>
      <c r="I179" s="144">
        <f t="shared" si="75"/>
        <v>0</v>
      </c>
      <c r="J179" s="139"/>
      <c r="K179" s="161" t="s">
        <v>61</v>
      </c>
      <c r="L179" s="146">
        <v>0</v>
      </c>
      <c r="M179" s="146">
        <v>0</v>
      </c>
      <c r="N179" s="146">
        <v>0</v>
      </c>
      <c r="O179" s="146">
        <v>0</v>
      </c>
      <c r="P179" s="146">
        <v>0</v>
      </c>
      <c r="Q179" s="146">
        <v>0</v>
      </c>
      <c r="R179" s="147">
        <v>0</v>
      </c>
      <c r="S179" s="148">
        <f t="shared" si="76"/>
        <v>0</v>
      </c>
      <c r="U179" s="206" t="s">
        <v>59</v>
      </c>
      <c r="V179" s="197">
        <v>0</v>
      </c>
      <c r="W179" s="197">
        <v>0</v>
      </c>
      <c r="X179" s="197">
        <v>0</v>
      </c>
      <c r="Y179" s="197">
        <v>0</v>
      </c>
      <c r="Z179" s="197">
        <v>0</v>
      </c>
      <c r="AA179" s="197">
        <v>0</v>
      </c>
      <c r="AB179" s="197">
        <v>0</v>
      </c>
      <c r="AC179" s="198">
        <v>0</v>
      </c>
      <c r="AD179" s="199">
        <v>0</v>
      </c>
      <c r="AE179" s="199">
        <v>0</v>
      </c>
      <c r="AF179" s="199">
        <v>0</v>
      </c>
      <c r="AG179" s="199">
        <v>0</v>
      </c>
      <c r="AH179" s="199">
        <v>0</v>
      </c>
      <c r="AI179" s="200">
        <f t="shared" si="77"/>
        <v>0</v>
      </c>
      <c r="AJ179" s="131" t="str">
        <f t="shared" si="78"/>
        <v/>
      </c>
      <c r="BA179" s="131"/>
      <c r="BR179" s="131"/>
      <c r="CG179" s="131"/>
    </row>
    <row r="180" spans="1:85">
      <c r="A180" s="162" t="s">
        <v>23</v>
      </c>
      <c r="B180" s="163">
        <v>0</v>
      </c>
      <c r="C180" s="163">
        <v>0</v>
      </c>
      <c r="D180" s="163">
        <v>0</v>
      </c>
      <c r="E180" s="163">
        <v>0</v>
      </c>
      <c r="F180" s="304"/>
      <c r="G180" s="163">
        <v>0</v>
      </c>
      <c r="H180" s="164">
        <v>0</v>
      </c>
      <c r="I180" s="165">
        <f t="shared" si="75"/>
        <v>0</v>
      </c>
      <c r="J180" s="139"/>
      <c r="K180" s="166" t="s">
        <v>23</v>
      </c>
      <c r="L180" s="167">
        <v>0</v>
      </c>
      <c r="M180" s="167">
        <v>0</v>
      </c>
      <c r="N180" s="167">
        <v>0</v>
      </c>
      <c r="O180" s="167">
        <v>0</v>
      </c>
      <c r="P180" s="167">
        <v>0</v>
      </c>
      <c r="Q180" s="167">
        <v>0</v>
      </c>
      <c r="R180" s="168">
        <v>0</v>
      </c>
      <c r="S180" s="169">
        <f t="shared" si="76"/>
        <v>0</v>
      </c>
      <c r="U180" s="207" t="s">
        <v>62</v>
      </c>
      <c r="V180" s="208">
        <v>0</v>
      </c>
      <c r="W180" s="208">
        <v>0</v>
      </c>
      <c r="X180" s="208">
        <v>0</v>
      </c>
      <c r="Y180" s="208">
        <v>0</v>
      </c>
      <c r="Z180" s="208">
        <v>0</v>
      </c>
      <c r="AA180" s="208">
        <v>0</v>
      </c>
      <c r="AB180" s="208">
        <v>0</v>
      </c>
      <c r="AC180" s="208">
        <v>0</v>
      </c>
      <c r="AD180" s="208">
        <v>0</v>
      </c>
      <c r="AE180" s="208">
        <v>0</v>
      </c>
      <c r="AF180" s="208">
        <v>0</v>
      </c>
      <c r="AG180" s="208">
        <v>0</v>
      </c>
      <c r="AH180" s="92">
        <v>0</v>
      </c>
      <c r="AI180" s="209">
        <f t="shared" si="77"/>
        <v>0</v>
      </c>
      <c r="AJ180" s="131" t="str">
        <f t="shared" si="78"/>
        <v/>
      </c>
      <c r="BA180" s="131"/>
      <c r="BR180" s="131"/>
      <c r="CG180" s="131"/>
    </row>
    <row r="181" spans="1:85">
      <c r="A181" s="170" t="s">
        <v>19</v>
      </c>
      <c r="B181" s="171">
        <v>0</v>
      </c>
      <c r="C181" s="171">
        <v>0</v>
      </c>
      <c r="D181" s="171">
        <v>0</v>
      </c>
      <c r="E181" s="171">
        <v>0</v>
      </c>
      <c r="F181" s="304"/>
      <c r="G181" s="171">
        <v>0</v>
      </c>
      <c r="H181" s="172">
        <v>0</v>
      </c>
      <c r="I181" s="173">
        <f t="shared" si="75"/>
        <v>0</v>
      </c>
      <c r="J181" s="139"/>
      <c r="K181" s="174" t="s">
        <v>19</v>
      </c>
      <c r="L181" s="171">
        <v>0</v>
      </c>
      <c r="M181" s="171">
        <v>0</v>
      </c>
      <c r="N181" s="171">
        <v>0</v>
      </c>
      <c r="O181" s="171">
        <v>0</v>
      </c>
      <c r="P181" s="171">
        <v>0</v>
      </c>
      <c r="Q181" s="171">
        <v>0</v>
      </c>
      <c r="R181" s="175">
        <v>0</v>
      </c>
      <c r="S181" s="176">
        <f t="shared" si="76"/>
        <v>0</v>
      </c>
      <c r="U181" s="210" t="s">
        <v>19</v>
      </c>
      <c r="V181" s="211">
        <v>0</v>
      </c>
      <c r="W181" s="211">
        <v>0</v>
      </c>
      <c r="X181" s="211">
        <v>0</v>
      </c>
      <c r="Y181" s="211">
        <v>0</v>
      </c>
      <c r="Z181" s="211">
        <v>0</v>
      </c>
      <c r="AA181" s="211">
        <v>0</v>
      </c>
      <c r="AB181" s="211">
        <v>0</v>
      </c>
      <c r="AC181" s="211">
        <v>0</v>
      </c>
      <c r="AD181" s="212">
        <v>0</v>
      </c>
      <c r="AE181" s="212">
        <v>0</v>
      </c>
      <c r="AF181" s="212">
        <v>0</v>
      </c>
      <c r="AG181" s="212">
        <v>0</v>
      </c>
      <c r="AH181" s="212">
        <v>0</v>
      </c>
      <c r="AI181" s="213">
        <f t="shared" si="77"/>
        <v>0</v>
      </c>
      <c r="AJ181" s="131" t="str">
        <f t="shared" si="78"/>
        <v/>
      </c>
      <c r="BA181" s="131"/>
      <c r="BR181" s="131"/>
      <c r="CG181" s="131"/>
    </row>
    <row r="182" spans="1:85">
      <c r="A182" s="162" t="s">
        <v>20</v>
      </c>
      <c r="B182" s="163">
        <v>0</v>
      </c>
      <c r="C182" s="163">
        <v>0</v>
      </c>
      <c r="D182" s="163">
        <v>0</v>
      </c>
      <c r="E182" s="163">
        <v>0</v>
      </c>
      <c r="F182" s="304"/>
      <c r="G182" s="163">
        <v>0</v>
      </c>
      <c r="H182" s="164">
        <v>0</v>
      </c>
      <c r="I182" s="165">
        <f t="shared" si="75"/>
        <v>0</v>
      </c>
      <c r="J182" s="139"/>
      <c r="K182" s="166" t="s">
        <v>20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8">
        <v>0</v>
      </c>
      <c r="S182" s="169">
        <f t="shared" si="76"/>
        <v>0</v>
      </c>
      <c r="U182" s="207" t="s">
        <v>20</v>
      </c>
      <c r="V182" s="208">
        <v>0</v>
      </c>
      <c r="W182" s="208">
        <v>0</v>
      </c>
      <c r="X182" s="208">
        <v>0</v>
      </c>
      <c r="Y182" s="208">
        <v>0</v>
      </c>
      <c r="Z182" s="208">
        <v>0</v>
      </c>
      <c r="AA182" s="208">
        <v>0</v>
      </c>
      <c r="AB182" s="208">
        <v>0</v>
      </c>
      <c r="AC182" s="208">
        <v>0</v>
      </c>
      <c r="AD182" s="208">
        <v>0</v>
      </c>
      <c r="AE182" s="208">
        <v>0</v>
      </c>
      <c r="AF182" s="208">
        <v>0</v>
      </c>
      <c r="AG182" s="208">
        <v>0</v>
      </c>
      <c r="AH182" s="92">
        <v>0</v>
      </c>
      <c r="AI182" s="209">
        <f t="shared" si="77"/>
        <v>0</v>
      </c>
      <c r="AJ182" s="131" t="str">
        <f t="shared" si="78"/>
        <v/>
      </c>
      <c r="BA182" s="131"/>
      <c r="BR182" s="131"/>
      <c r="CG182" s="131"/>
    </row>
    <row r="183" spans="1:85" ht="15" thickBot="1">
      <c r="A183" s="177" t="s">
        <v>11</v>
      </c>
      <c r="B183" s="178">
        <v>0</v>
      </c>
      <c r="C183" s="178">
        <v>0</v>
      </c>
      <c r="D183" s="178">
        <v>0</v>
      </c>
      <c r="E183" s="178">
        <v>0</v>
      </c>
      <c r="F183" s="305"/>
      <c r="G183" s="178">
        <v>0</v>
      </c>
      <c r="H183" s="179">
        <v>0</v>
      </c>
      <c r="I183" s="180">
        <f t="shared" si="75"/>
        <v>0</v>
      </c>
      <c r="J183" s="139"/>
      <c r="K183" s="181" t="s">
        <v>11</v>
      </c>
      <c r="L183" s="178">
        <v>0</v>
      </c>
      <c r="M183" s="178">
        <v>0</v>
      </c>
      <c r="N183" s="178">
        <v>0</v>
      </c>
      <c r="O183" s="178">
        <v>0</v>
      </c>
      <c r="P183" s="178">
        <v>0</v>
      </c>
      <c r="Q183" s="178">
        <v>0</v>
      </c>
      <c r="R183" s="182">
        <v>0</v>
      </c>
      <c r="S183" s="183">
        <f t="shared" si="76"/>
        <v>0</v>
      </c>
      <c r="U183" s="210" t="s">
        <v>11</v>
      </c>
      <c r="V183" s="211">
        <v>0</v>
      </c>
      <c r="W183" s="211">
        <v>0</v>
      </c>
      <c r="X183" s="211">
        <v>0</v>
      </c>
      <c r="Y183" s="211">
        <v>0</v>
      </c>
      <c r="Z183" s="211">
        <v>0</v>
      </c>
      <c r="AA183" s="211">
        <v>0</v>
      </c>
      <c r="AB183" s="211">
        <v>0</v>
      </c>
      <c r="AC183" s="211">
        <v>0</v>
      </c>
      <c r="AD183" s="212">
        <v>0</v>
      </c>
      <c r="AE183" s="212">
        <v>0</v>
      </c>
      <c r="AF183" s="212">
        <v>0</v>
      </c>
      <c r="AG183" s="212">
        <v>0</v>
      </c>
      <c r="AH183" s="212">
        <v>0</v>
      </c>
      <c r="AI183" s="213">
        <f t="shared" si="77"/>
        <v>0</v>
      </c>
      <c r="AJ183" s="131" t="str">
        <f t="shared" si="78"/>
        <v/>
      </c>
      <c r="BA183" s="131"/>
      <c r="BR183" s="131"/>
      <c r="CG183" s="131"/>
    </row>
    <row r="184" spans="1:85" ht="15">
      <c r="A184" s="184" t="s">
        <v>26</v>
      </c>
      <c r="B184" s="185">
        <f>SUM(B163:B179)</f>
        <v>59.249107317289713</v>
      </c>
      <c r="C184" s="185">
        <f t="shared" ref="C184:I184" si="79">SUM(C163:C179)</f>
        <v>0.99991701849888814</v>
      </c>
      <c r="D184" s="185">
        <f t="shared" si="79"/>
        <v>248.49864560739519</v>
      </c>
      <c r="E184" s="185">
        <f t="shared" si="79"/>
        <v>52.259599185421628</v>
      </c>
      <c r="F184" s="185">
        <f t="shared" si="79"/>
        <v>0</v>
      </c>
      <c r="G184" s="185">
        <f t="shared" si="79"/>
        <v>5.2880507341796879</v>
      </c>
      <c r="H184" s="187">
        <f t="shared" si="79"/>
        <v>0</v>
      </c>
      <c r="I184" s="144">
        <f t="shared" si="79"/>
        <v>366.29531986278505</v>
      </c>
      <c r="J184" s="139"/>
      <c r="K184" s="186" t="s">
        <v>26</v>
      </c>
      <c r="L184" s="185">
        <f>SUM(L163:L179)</f>
        <v>59.249107317289713</v>
      </c>
      <c r="M184" s="185">
        <f t="shared" ref="M184:S184" si="80">SUM(M163:M179)</f>
        <v>0.99991701849888814</v>
      </c>
      <c r="N184" s="185">
        <f t="shared" si="80"/>
        <v>248.49864560739519</v>
      </c>
      <c r="O184" s="185">
        <f t="shared" si="80"/>
        <v>52.259599185421628</v>
      </c>
      <c r="P184" s="185">
        <f t="shared" si="80"/>
        <v>4.9801888314088032</v>
      </c>
      <c r="Q184" s="185">
        <f t="shared" si="80"/>
        <v>5.2880507341796879</v>
      </c>
      <c r="R184" s="187">
        <f t="shared" si="80"/>
        <v>0</v>
      </c>
      <c r="S184" s="188">
        <f t="shared" si="80"/>
        <v>371.27550869419389</v>
      </c>
      <c r="T184" s="131" t="str">
        <f>IF(ABS(S184-AI184)&gt;0.01,S184-AI184,"")</f>
        <v/>
      </c>
      <c r="U184" s="214" t="s">
        <v>60</v>
      </c>
      <c r="V184" s="215">
        <f>SUM(V163:V179)</f>
        <v>59.189583428970593</v>
      </c>
      <c r="W184" s="215">
        <f t="shared" ref="W184:AH184" si="81">SUM(W163:W179)</f>
        <v>2.5510237851048972E-2</v>
      </c>
      <c r="X184" s="215">
        <f t="shared" si="81"/>
        <v>5.2880507341796879</v>
      </c>
      <c r="Y184" s="215">
        <f t="shared" si="81"/>
        <v>0.99991701849888814</v>
      </c>
      <c r="Z184" s="215">
        <f t="shared" si="81"/>
        <v>248.49864560739519</v>
      </c>
      <c r="AA184" s="215">
        <f t="shared" si="81"/>
        <v>52.100041171822618</v>
      </c>
      <c r="AB184" s="215">
        <f t="shared" si="81"/>
        <v>4.9801888314088032</v>
      </c>
      <c r="AC184" s="215">
        <f t="shared" si="81"/>
        <v>0.19357166406707149</v>
      </c>
      <c r="AD184" s="216">
        <f t="shared" si="81"/>
        <v>3.4013650468065301E-2</v>
      </c>
      <c r="AE184" s="216">
        <f t="shared" si="81"/>
        <v>0</v>
      </c>
      <c r="AF184" s="216">
        <f t="shared" si="81"/>
        <v>0</v>
      </c>
      <c r="AG184" s="216">
        <f t="shared" si="81"/>
        <v>0</v>
      </c>
      <c r="AH184" s="216">
        <f t="shared" si="81"/>
        <v>0.1595580135990062</v>
      </c>
      <c r="AI184" s="217">
        <f>SUM(V184:AC184)</f>
        <v>371.27550869419389</v>
      </c>
      <c r="AJ184" s="131" t="str">
        <f t="shared" si="78"/>
        <v/>
      </c>
      <c r="BA184" s="131"/>
      <c r="BR184" s="131"/>
      <c r="CG184" s="131"/>
    </row>
    <row r="185" spans="1:85" s="2" customFormat="1" ht="15" thickBot="1">
      <c r="A185" s="15" t="s">
        <v>100</v>
      </c>
      <c r="B185" s="100">
        <f>IF($I184=0,"-",B184/$I184)</f>
        <v>0.16175229140106007</v>
      </c>
      <c r="C185" s="100">
        <f t="shared" ref="C185:H185" si="82">IF($I184=0,"-",C184/$I184)</f>
        <v>2.7298110684937471E-3</v>
      </c>
      <c r="D185" s="100">
        <f t="shared" si="82"/>
        <v>0.67841064881878177</v>
      </c>
      <c r="E185" s="100">
        <f t="shared" si="82"/>
        <v>0.14267067131788136</v>
      </c>
      <c r="F185" s="100">
        <f t="shared" si="82"/>
        <v>0</v>
      </c>
      <c r="G185" s="100">
        <f t="shared" si="82"/>
        <v>1.4436577393783252E-2</v>
      </c>
      <c r="H185" s="101">
        <f t="shared" si="82"/>
        <v>0</v>
      </c>
      <c r="I185" s="102">
        <f>SUM(B185:H185)</f>
        <v>1.0000000000000002</v>
      </c>
      <c r="J185" s="131"/>
      <c r="K185" s="27" t="s">
        <v>100</v>
      </c>
      <c r="L185" s="76">
        <f t="shared" ref="L185:R185" si="83">IF($S184=0,"-",L184/$S184)</f>
        <v>0.15958259009777842</v>
      </c>
      <c r="M185" s="76">
        <f t="shared" si="83"/>
        <v>2.6931941242655014E-3</v>
      </c>
      <c r="N185" s="76">
        <f t="shared" si="83"/>
        <v>0.66931063263877844</v>
      </c>
      <c r="O185" s="76">
        <f t="shared" si="83"/>
        <v>0.14075692568363285</v>
      </c>
      <c r="P185" s="76">
        <f t="shared" si="83"/>
        <v>1.3413728389800155E-2</v>
      </c>
      <c r="Q185" s="76">
        <f t="shared" si="83"/>
        <v>1.4242929065744713E-2</v>
      </c>
      <c r="R185" s="77">
        <f t="shared" si="83"/>
        <v>0</v>
      </c>
      <c r="S185" s="78">
        <f>SUM(L185:R185)</f>
        <v>1</v>
      </c>
      <c r="U185" s="36" t="s">
        <v>100</v>
      </c>
      <c r="V185" s="103">
        <f>+V184/$AI184</f>
        <v>0.15942226740768645</v>
      </c>
      <c r="W185" s="103">
        <f t="shared" ref="W185:AH185" si="84">+W184/$AI184</f>
        <v>6.870972432512597E-5</v>
      </c>
      <c r="X185" s="103">
        <f t="shared" si="84"/>
        <v>1.4242929065744713E-2</v>
      </c>
      <c r="Y185" s="103">
        <f t="shared" si="84"/>
        <v>2.6931941242655014E-3</v>
      </c>
      <c r="Z185" s="103">
        <f t="shared" si="84"/>
        <v>0.66931063263877844</v>
      </c>
      <c r="AA185" s="103">
        <f t="shared" si="84"/>
        <v>0.1403271693171001</v>
      </c>
      <c r="AB185" s="103">
        <f t="shared" si="84"/>
        <v>1.3413728389800155E-2</v>
      </c>
      <c r="AC185" s="103">
        <f t="shared" si="84"/>
        <v>5.2136933229956042E-4</v>
      </c>
      <c r="AD185" s="103">
        <f t="shared" si="84"/>
        <v>9.1612965766834644E-5</v>
      </c>
      <c r="AE185" s="103">
        <f t="shared" si="84"/>
        <v>0</v>
      </c>
      <c r="AF185" s="103">
        <f t="shared" si="84"/>
        <v>0</v>
      </c>
      <c r="AG185" s="103">
        <f t="shared" si="84"/>
        <v>0</v>
      </c>
      <c r="AH185" s="103">
        <f t="shared" si="84"/>
        <v>4.2975636653272577E-4</v>
      </c>
      <c r="AI185" s="104">
        <f>SUM(V185:AC185)</f>
        <v>1</v>
      </c>
      <c r="AJ185" s="2" t="str">
        <f t="shared" si="78"/>
        <v/>
      </c>
    </row>
    <row r="186" spans="1:85" ht="15" thickBot="1">
      <c r="A186" s="218"/>
      <c r="B186" s="218"/>
      <c r="C186" s="218"/>
      <c r="D186" s="218"/>
      <c r="E186" s="218"/>
      <c r="F186" s="218"/>
      <c r="G186" s="218"/>
      <c r="H186" s="218"/>
      <c r="I186" s="218"/>
      <c r="K186" s="218"/>
      <c r="L186" s="218"/>
      <c r="M186" s="218"/>
      <c r="N186" s="218"/>
      <c r="O186" s="218"/>
      <c r="P186" s="218"/>
      <c r="Q186" s="218"/>
      <c r="R186" s="218"/>
      <c r="S186" s="218"/>
      <c r="AI186" s="139"/>
      <c r="BA186" s="131"/>
      <c r="BR186" s="131"/>
      <c r="CG186" s="131"/>
    </row>
    <row r="187" spans="1:85" ht="28.5">
      <c r="A187" s="328" t="s">
        <v>32</v>
      </c>
      <c r="B187" s="135" t="s">
        <v>0</v>
      </c>
      <c r="C187" s="135" t="s">
        <v>1</v>
      </c>
      <c r="D187" s="135" t="s">
        <v>2</v>
      </c>
      <c r="E187" s="135" t="s">
        <v>3</v>
      </c>
      <c r="F187" s="135" t="s">
        <v>27</v>
      </c>
      <c r="G187" s="135" t="s">
        <v>4</v>
      </c>
      <c r="H187" s="135" t="s">
        <v>5</v>
      </c>
      <c r="I187" s="136" t="s">
        <v>6</v>
      </c>
      <c r="K187" s="330" t="s">
        <v>32</v>
      </c>
      <c r="L187" s="137" t="s">
        <v>0</v>
      </c>
      <c r="M187" s="137" t="s">
        <v>1</v>
      </c>
      <c r="N187" s="137" t="s">
        <v>2</v>
      </c>
      <c r="O187" s="137" t="s">
        <v>3</v>
      </c>
      <c r="P187" s="137" t="s">
        <v>27</v>
      </c>
      <c r="Q187" s="137" t="s">
        <v>4</v>
      </c>
      <c r="R187" s="137" t="s">
        <v>5</v>
      </c>
      <c r="S187" s="138" t="s">
        <v>6</v>
      </c>
      <c r="U187" s="332" t="s">
        <v>32</v>
      </c>
      <c r="V187" s="190" t="s">
        <v>69</v>
      </c>
      <c r="W187" s="190" t="s">
        <v>70</v>
      </c>
      <c r="X187" s="190" t="s">
        <v>4</v>
      </c>
      <c r="Y187" s="190" t="s">
        <v>1</v>
      </c>
      <c r="Z187" s="190" t="s">
        <v>2</v>
      </c>
      <c r="AA187" s="190" t="s">
        <v>3</v>
      </c>
      <c r="AB187" s="190" t="s">
        <v>52</v>
      </c>
      <c r="AC187" s="190" t="s">
        <v>64</v>
      </c>
      <c r="AD187" s="191" t="s">
        <v>72</v>
      </c>
      <c r="AE187" s="191" t="s">
        <v>79</v>
      </c>
      <c r="AF187" s="191" t="s">
        <v>73</v>
      </c>
      <c r="AG187" s="191" t="s">
        <v>80</v>
      </c>
      <c r="AH187" s="191" t="s">
        <v>81</v>
      </c>
      <c r="AI187" s="192" t="s">
        <v>60</v>
      </c>
      <c r="BA187" s="131"/>
      <c r="BR187" s="131"/>
      <c r="CG187" s="131"/>
    </row>
    <row r="188" spans="1:85" ht="15">
      <c r="A188" s="329" t="s">
        <v>32</v>
      </c>
      <c r="B188" s="294" t="s">
        <v>109</v>
      </c>
      <c r="C188" s="295"/>
      <c r="D188" s="295"/>
      <c r="E188" s="295"/>
      <c r="F188" s="295"/>
      <c r="G188" s="295"/>
      <c r="H188" s="295"/>
      <c r="I188" s="296"/>
      <c r="K188" s="331" t="s">
        <v>32</v>
      </c>
      <c r="L188" s="297" t="s">
        <v>109</v>
      </c>
      <c r="M188" s="298"/>
      <c r="N188" s="298"/>
      <c r="O188" s="298"/>
      <c r="P188" s="298"/>
      <c r="Q188" s="298"/>
      <c r="R188" s="298"/>
      <c r="S188" s="299"/>
      <c r="U188" s="333" t="s">
        <v>32</v>
      </c>
      <c r="V188" s="326" t="s">
        <v>109</v>
      </c>
      <c r="W188" s="326"/>
      <c r="X188" s="326"/>
      <c r="Y188" s="326"/>
      <c r="Z188" s="326"/>
      <c r="AA188" s="326"/>
      <c r="AB188" s="326"/>
      <c r="AC188" s="326"/>
      <c r="AD188" s="326"/>
      <c r="AE188" s="326"/>
      <c r="AF188" s="326"/>
      <c r="AG188" s="326"/>
      <c r="AH188" s="326"/>
      <c r="AI188" s="327"/>
      <c r="BA188" s="131"/>
      <c r="BR188" s="131"/>
      <c r="CG188" s="131"/>
    </row>
    <row r="189" spans="1:85" ht="15">
      <c r="A189" s="141" t="s">
        <v>7</v>
      </c>
      <c r="B189" s="142">
        <v>0</v>
      </c>
      <c r="C189" s="142">
        <v>0</v>
      </c>
      <c r="D189" s="142">
        <v>0</v>
      </c>
      <c r="E189" s="142">
        <v>0</v>
      </c>
      <c r="F189" s="303"/>
      <c r="G189" s="142">
        <v>0</v>
      </c>
      <c r="H189" s="143">
        <v>0</v>
      </c>
      <c r="I189" s="144">
        <f>SUM(B189:H189)</f>
        <v>0</v>
      </c>
      <c r="J189" s="139"/>
      <c r="K189" s="193" t="s">
        <v>7</v>
      </c>
      <c r="L189" s="142">
        <v>0</v>
      </c>
      <c r="M189" s="142">
        <v>0</v>
      </c>
      <c r="N189" s="142">
        <v>0</v>
      </c>
      <c r="O189" s="142">
        <v>0</v>
      </c>
      <c r="P189" s="142">
        <v>0</v>
      </c>
      <c r="Q189" s="142">
        <v>0</v>
      </c>
      <c r="R189" s="194">
        <v>0</v>
      </c>
      <c r="S189" s="195">
        <f>SUM(L189:R189)</f>
        <v>0</v>
      </c>
      <c r="U189" s="196" t="s">
        <v>7</v>
      </c>
      <c r="V189" s="197">
        <v>0</v>
      </c>
      <c r="W189" s="197">
        <v>0</v>
      </c>
      <c r="X189" s="197">
        <v>0</v>
      </c>
      <c r="Y189" s="197">
        <v>0</v>
      </c>
      <c r="Z189" s="197">
        <v>0</v>
      </c>
      <c r="AA189" s="197">
        <v>0</v>
      </c>
      <c r="AB189" s="197">
        <v>0</v>
      </c>
      <c r="AC189" s="198">
        <v>0</v>
      </c>
      <c r="AD189" s="199">
        <v>0</v>
      </c>
      <c r="AE189" s="199">
        <v>0</v>
      </c>
      <c r="AF189" s="199">
        <v>0</v>
      </c>
      <c r="AG189" s="199">
        <v>0</v>
      </c>
      <c r="AH189" s="199">
        <v>0</v>
      </c>
      <c r="AI189" s="200">
        <f>SUM(V189:AC189)</f>
        <v>0</v>
      </c>
      <c r="AJ189" s="131" t="str">
        <f>IF(ABS(S189-AI189)&gt;0.001,S189-AI189,"")</f>
        <v/>
      </c>
      <c r="BA189" s="131"/>
      <c r="BR189" s="131"/>
      <c r="CG189" s="131"/>
    </row>
    <row r="190" spans="1:85" ht="15">
      <c r="A190" s="149" t="s">
        <v>8</v>
      </c>
      <c r="B190" s="150">
        <v>0</v>
      </c>
      <c r="C190" s="150">
        <v>0</v>
      </c>
      <c r="D190" s="150">
        <v>0</v>
      </c>
      <c r="E190" s="150">
        <v>0</v>
      </c>
      <c r="F190" s="304"/>
      <c r="G190" s="150">
        <v>0</v>
      </c>
      <c r="H190" s="151">
        <v>0</v>
      </c>
      <c r="I190" s="152">
        <f t="shared" ref="I190:I209" si="85">SUM(B190:H190)</f>
        <v>0</v>
      </c>
      <c r="J190" s="139"/>
      <c r="K190" s="153" t="s">
        <v>8</v>
      </c>
      <c r="L190" s="154">
        <v>0</v>
      </c>
      <c r="M190" s="154">
        <v>0</v>
      </c>
      <c r="N190" s="154">
        <v>0</v>
      </c>
      <c r="O190" s="154">
        <v>0</v>
      </c>
      <c r="P190" s="154">
        <v>0</v>
      </c>
      <c r="Q190" s="154">
        <v>0</v>
      </c>
      <c r="R190" s="155">
        <v>0</v>
      </c>
      <c r="S190" s="156">
        <f t="shared" ref="S190:S209" si="86">SUM(L190:R190)</f>
        <v>0</v>
      </c>
      <c r="U190" s="201" t="s">
        <v>8</v>
      </c>
      <c r="V190" s="202">
        <v>0</v>
      </c>
      <c r="W190" s="202">
        <v>0</v>
      </c>
      <c r="X190" s="202">
        <v>0</v>
      </c>
      <c r="Y190" s="202">
        <v>0</v>
      </c>
      <c r="Z190" s="202">
        <v>0</v>
      </c>
      <c r="AA190" s="202">
        <v>0</v>
      </c>
      <c r="AB190" s="202">
        <v>0</v>
      </c>
      <c r="AC190" s="203">
        <v>0</v>
      </c>
      <c r="AD190" s="202">
        <v>0</v>
      </c>
      <c r="AE190" s="202">
        <v>0</v>
      </c>
      <c r="AF190" s="202">
        <v>0</v>
      </c>
      <c r="AG190" s="202">
        <v>0</v>
      </c>
      <c r="AH190" s="202">
        <v>0</v>
      </c>
      <c r="AI190" s="204">
        <f t="shared" ref="AI190:AI209" si="87">SUM(V190:AC190)</f>
        <v>0</v>
      </c>
      <c r="AJ190" s="131" t="str">
        <f t="shared" ref="AJ190:AJ211" si="88">IF(ABS(S190-AI190)&gt;0.001,S190-AI190,"")</f>
        <v/>
      </c>
      <c r="BA190" s="131"/>
      <c r="BR190" s="131"/>
      <c r="CG190" s="131"/>
    </row>
    <row r="191" spans="1:85" ht="15">
      <c r="A191" s="157" t="s">
        <v>10</v>
      </c>
      <c r="B191" s="146">
        <v>0</v>
      </c>
      <c r="C191" s="146">
        <v>0</v>
      </c>
      <c r="D191" s="146">
        <v>5.2647943612361116E-2</v>
      </c>
      <c r="E191" s="146">
        <v>0</v>
      </c>
      <c r="F191" s="304"/>
      <c r="G191" s="146">
        <v>0</v>
      </c>
      <c r="H191" s="158">
        <v>0</v>
      </c>
      <c r="I191" s="144">
        <f t="shared" si="85"/>
        <v>5.2647943612361116E-2</v>
      </c>
      <c r="J191" s="139"/>
      <c r="K191" s="159" t="s">
        <v>10</v>
      </c>
      <c r="L191" s="146">
        <v>0</v>
      </c>
      <c r="M191" s="146">
        <v>0</v>
      </c>
      <c r="N191" s="146">
        <v>5.2647943612361116E-2</v>
      </c>
      <c r="O191" s="146">
        <v>0</v>
      </c>
      <c r="P191" s="146">
        <v>0</v>
      </c>
      <c r="Q191" s="146">
        <v>0</v>
      </c>
      <c r="R191" s="147">
        <v>0</v>
      </c>
      <c r="S191" s="148">
        <f t="shared" si="86"/>
        <v>5.2647943612361116E-2</v>
      </c>
      <c r="U191" s="205" t="s">
        <v>10</v>
      </c>
      <c r="V191" s="197">
        <v>0</v>
      </c>
      <c r="W191" s="197">
        <v>0</v>
      </c>
      <c r="X191" s="197">
        <v>0</v>
      </c>
      <c r="Y191" s="197">
        <v>0</v>
      </c>
      <c r="Z191" s="197">
        <v>5.2647943612361116E-2</v>
      </c>
      <c r="AA191" s="197">
        <v>0</v>
      </c>
      <c r="AB191" s="197">
        <v>0</v>
      </c>
      <c r="AC191" s="198">
        <v>0</v>
      </c>
      <c r="AD191" s="199">
        <v>0</v>
      </c>
      <c r="AE191" s="199">
        <v>0</v>
      </c>
      <c r="AF191" s="199">
        <v>0</v>
      </c>
      <c r="AG191" s="199">
        <v>0</v>
      </c>
      <c r="AH191" s="199">
        <v>0</v>
      </c>
      <c r="AI191" s="200">
        <f t="shared" si="87"/>
        <v>5.2647943612361116E-2</v>
      </c>
      <c r="AJ191" s="131" t="str">
        <f t="shared" si="88"/>
        <v/>
      </c>
      <c r="BA191" s="131"/>
      <c r="BR191" s="131"/>
      <c r="CG191" s="131"/>
    </row>
    <row r="192" spans="1:85" ht="15">
      <c r="A192" s="149" t="s">
        <v>53</v>
      </c>
      <c r="B192" s="150">
        <v>0</v>
      </c>
      <c r="C192" s="150">
        <v>0</v>
      </c>
      <c r="D192" s="150">
        <v>0</v>
      </c>
      <c r="E192" s="150">
        <v>0</v>
      </c>
      <c r="F192" s="304"/>
      <c r="G192" s="150">
        <v>0</v>
      </c>
      <c r="H192" s="151">
        <v>0</v>
      </c>
      <c r="I192" s="152">
        <f t="shared" si="85"/>
        <v>0</v>
      </c>
      <c r="J192" s="139"/>
      <c r="K192" s="153" t="s">
        <v>53</v>
      </c>
      <c r="L192" s="154">
        <v>0</v>
      </c>
      <c r="M192" s="154">
        <v>0</v>
      </c>
      <c r="N192" s="154">
        <v>0</v>
      </c>
      <c r="O192" s="154">
        <v>0</v>
      </c>
      <c r="P192" s="154">
        <v>0</v>
      </c>
      <c r="Q192" s="154">
        <v>0</v>
      </c>
      <c r="R192" s="155">
        <v>0</v>
      </c>
      <c r="S192" s="156">
        <f t="shared" si="86"/>
        <v>0</v>
      </c>
      <c r="U192" s="201" t="s">
        <v>53</v>
      </c>
      <c r="V192" s="202">
        <v>0</v>
      </c>
      <c r="W192" s="202">
        <v>0</v>
      </c>
      <c r="X192" s="202">
        <v>0</v>
      </c>
      <c r="Y192" s="202">
        <v>0</v>
      </c>
      <c r="Z192" s="202">
        <v>0</v>
      </c>
      <c r="AA192" s="202">
        <v>0</v>
      </c>
      <c r="AB192" s="202">
        <v>0</v>
      </c>
      <c r="AC192" s="203">
        <v>0</v>
      </c>
      <c r="AD192" s="202">
        <v>0</v>
      </c>
      <c r="AE192" s="202">
        <v>0</v>
      </c>
      <c r="AF192" s="202">
        <v>0</v>
      </c>
      <c r="AG192" s="202">
        <v>0</v>
      </c>
      <c r="AH192" s="202">
        <v>0</v>
      </c>
      <c r="AI192" s="204">
        <f t="shared" si="87"/>
        <v>0</v>
      </c>
      <c r="AJ192" s="131" t="str">
        <f t="shared" si="88"/>
        <v/>
      </c>
      <c r="BA192" s="131"/>
      <c r="BR192" s="131"/>
      <c r="CG192" s="131"/>
    </row>
    <row r="193" spans="1:85" ht="15">
      <c r="A193" s="157" t="s">
        <v>16</v>
      </c>
      <c r="B193" s="146">
        <v>0.32107489596653616</v>
      </c>
      <c r="C193" s="146">
        <v>0</v>
      </c>
      <c r="D193" s="146">
        <v>14.553722304596567</v>
      </c>
      <c r="E193" s="146">
        <v>0</v>
      </c>
      <c r="F193" s="304"/>
      <c r="G193" s="146">
        <v>0</v>
      </c>
      <c r="H193" s="158">
        <v>0</v>
      </c>
      <c r="I193" s="144">
        <f t="shared" si="85"/>
        <v>14.874797200563103</v>
      </c>
      <c r="J193" s="139"/>
      <c r="K193" s="159" t="s">
        <v>16</v>
      </c>
      <c r="L193" s="146">
        <v>0.32107489596653616</v>
      </c>
      <c r="M193" s="146">
        <v>0</v>
      </c>
      <c r="N193" s="146">
        <v>14.553722304596567</v>
      </c>
      <c r="O193" s="146">
        <v>0</v>
      </c>
      <c r="P193" s="146">
        <v>0</v>
      </c>
      <c r="Q193" s="146">
        <v>0</v>
      </c>
      <c r="R193" s="147">
        <v>0</v>
      </c>
      <c r="S193" s="148">
        <f t="shared" si="86"/>
        <v>14.874797200563103</v>
      </c>
      <c r="U193" s="205" t="s">
        <v>16</v>
      </c>
      <c r="V193" s="197">
        <v>0.32107489596653616</v>
      </c>
      <c r="W193" s="197">
        <v>0</v>
      </c>
      <c r="X193" s="197">
        <v>0</v>
      </c>
      <c r="Y193" s="197">
        <v>0</v>
      </c>
      <c r="Z193" s="197">
        <v>14.553722304596567</v>
      </c>
      <c r="AA193" s="197">
        <v>0</v>
      </c>
      <c r="AB193" s="197">
        <v>0</v>
      </c>
      <c r="AC193" s="198">
        <v>0</v>
      </c>
      <c r="AD193" s="199">
        <v>0</v>
      </c>
      <c r="AE193" s="199">
        <v>0</v>
      </c>
      <c r="AF193" s="199">
        <v>0</v>
      </c>
      <c r="AG193" s="199">
        <v>0</v>
      </c>
      <c r="AH193" s="199">
        <v>0</v>
      </c>
      <c r="AI193" s="200">
        <f t="shared" si="87"/>
        <v>14.874797200563103</v>
      </c>
      <c r="AJ193" s="131" t="str">
        <f t="shared" si="88"/>
        <v/>
      </c>
      <c r="BA193" s="131"/>
      <c r="BR193" s="131"/>
      <c r="CG193" s="131"/>
    </row>
    <row r="194" spans="1:85" ht="15">
      <c r="A194" s="149" t="s">
        <v>15</v>
      </c>
      <c r="B194" s="150">
        <v>0.80708337959276988</v>
      </c>
      <c r="C194" s="150">
        <v>4.9128924985155968E-2</v>
      </c>
      <c r="D194" s="150">
        <v>0.81030221002304859</v>
      </c>
      <c r="E194" s="150">
        <v>0.18924434484470898</v>
      </c>
      <c r="F194" s="304"/>
      <c r="G194" s="150">
        <v>0</v>
      </c>
      <c r="H194" s="151">
        <v>0</v>
      </c>
      <c r="I194" s="152">
        <f t="shared" si="85"/>
        <v>1.8557588594456835</v>
      </c>
      <c r="J194" s="139"/>
      <c r="K194" s="153" t="s">
        <v>15</v>
      </c>
      <c r="L194" s="154">
        <v>0.80708337959276988</v>
      </c>
      <c r="M194" s="154">
        <v>4.9128924985155968E-2</v>
      </c>
      <c r="N194" s="154">
        <v>0.81030221002304859</v>
      </c>
      <c r="O194" s="154">
        <v>0.18924434484470898</v>
      </c>
      <c r="P194" s="154">
        <v>0</v>
      </c>
      <c r="Q194" s="154">
        <v>0</v>
      </c>
      <c r="R194" s="155">
        <v>0</v>
      </c>
      <c r="S194" s="156">
        <f t="shared" si="86"/>
        <v>1.8557588594456835</v>
      </c>
      <c r="U194" s="201" t="s">
        <v>54</v>
      </c>
      <c r="V194" s="202">
        <v>0.5626568075329581</v>
      </c>
      <c r="W194" s="202">
        <v>0</v>
      </c>
      <c r="X194" s="202">
        <v>0</v>
      </c>
      <c r="Y194" s="202">
        <v>4.9128924985155968E-2</v>
      </c>
      <c r="Z194" s="202">
        <v>0.78176412889608682</v>
      </c>
      <c r="AA194" s="202">
        <v>0.12937615413889905</v>
      </c>
      <c r="AB194" s="202">
        <v>0</v>
      </c>
      <c r="AC194" s="203">
        <v>0.33283284389258355</v>
      </c>
      <c r="AD194" s="202">
        <v>0.24442657205981183</v>
      </c>
      <c r="AE194" s="202">
        <v>0</v>
      </c>
      <c r="AF194" s="202">
        <v>0</v>
      </c>
      <c r="AG194" s="202">
        <v>2.8538081126961785E-2</v>
      </c>
      <c r="AH194" s="202">
        <v>5.9868190705809933E-2</v>
      </c>
      <c r="AI194" s="204">
        <f t="shared" si="87"/>
        <v>1.8557588594456838</v>
      </c>
      <c r="AJ194" s="131" t="str">
        <f t="shared" si="88"/>
        <v/>
      </c>
      <c r="BA194" s="131"/>
      <c r="BR194" s="131"/>
      <c r="CG194" s="131"/>
    </row>
    <row r="195" spans="1:85" ht="15">
      <c r="A195" s="157" t="s">
        <v>55</v>
      </c>
      <c r="B195" s="146">
        <v>0</v>
      </c>
      <c r="C195" s="146">
        <v>0</v>
      </c>
      <c r="D195" s="146">
        <v>0</v>
      </c>
      <c r="E195" s="146">
        <v>0.78649050259244524</v>
      </c>
      <c r="F195" s="304"/>
      <c r="G195" s="146">
        <v>0</v>
      </c>
      <c r="H195" s="158">
        <v>0</v>
      </c>
      <c r="I195" s="144">
        <f t="shared" si="85"/>
        <v>0.78649050259244524</v>
      </c>
      <c r="J195" s="139"/>
      <c r="K195" s="159" t="s">
        <v>55</v>
      </c>
      <c r="L195" s="146">
        <v>0</v>
      </c>
      <c r="M195" s="146">
        <v>0</v>
      </c>
      <c r="N195" s="146">
        <v>0</v>
      </c>
      <c r="O195" s="146">
        <v>0.78649050259244524</v>
      </c>
      <c r="P195" s="146">
        <v>121.47850222334449</v>
      </c>
      <c r="Q195" s="146">
        <v>0</v>
      </c>
      <c r="R195" s="147">
        <v>0</v>
      </c>
      <c r="S195" s="148">
        <f t="shared" si="86"/>
        <v>122.26499272593693</v>
      </c>
      <c r="U195" s="205" t="s">
        <v>55</v>
      </c>
      <c r="V195" s="197">
        <v>0</v>
      </c>
      <c r="W195" s="197">
        <v>0</v>
      </c>
      <c r="X195" s="197">
        <v>0</v>
      </c>
      <c r="Y195" s="197">
        <v>0</v>
      </c>
      <c r="Z195" s="197">
        <v>0</v>
      </c>
      <c r="AA195" s="197">
        <v>0.11797357538886678</v>
      </c>
      <c r="AB195" s="197">
        <v>121.47850222334449</v>
      </c>
      <c r="AC195" s="198">
        <v>0.66851692720357847</v>
      </c>
      <c r="AD195" s="197">
        <v>0</v>
      </c>
      <c r="AE195" s="197">
        <v>0</v>
      </c>
      <c r="AF195" s="197">
        <v>0</v>
      </c>
      <c r="AG195" s="197">
        <v>0</v>
      </c>
      <c r="AH195" s="197">
        <v>0.66851692720357847</v>
      </c>
      <c r="AI195" s="200">
        <f t="shared" si="87"/>
        <v>122.26499272593695</v>
      </c>
      <c r="AJ195" s="131" t="str">
        <f t="shared" si="88"/>
        <v/>
      </c>
      <c r="BA195" s="131"/>
      <c r="BR195" s="131"/>
      <c r="CG195" s="131"/>
    </row>
    <row r="196" spans="1:85" ht="15">
      <c r="A196" s="149" t="s">
        <v>12</v>
      </c>
      <c r="B196" s="150">
        <v>0</v>
      </c>
      <c r="C196" s="150">
        <v>0</v>
      </c>
      <c r="D196" s="150">
        <v>0</v>
      </c>
      <c r="E196" s="150">
        <v>0</v>
      </c>
      <c r="F196" s="304"/>
      <c r="G196" s="150">
        <v>0</v>
      </c>
      <c r="H196" s="151">
        <v>0</v>
      </c>
      <c r="I196" s="152">
        <f t="shared" si="85"/>
        <v>0</v>
      </c>
      <c r="J196" s="139"/>
      <c r="K196" s="153" t="s">
        <v>12</v>
      </c>
      <c r="L196" s="154">
        <v>0</v>
      </c>
      <c r="M196" s="154">
        <v>0</v>
      </c>
      <c r="N196" s="154">
        <v>0</v>
      </c>
      <c r="O196" s="154">
        <v>0</v>
      </c>
      <c r="P196" s="154">
        <v>0.3248499835532242</v>
      </c>
      <c r="Q196" s="154">
        <v>0</v>
      </c>
      <c r="R196" s="155">
        <v>0</v>
      </c>
      <c r="S196" s="156">
        <f t="shared" si="86"/>
        <v>0.3248499835532242</v>
      </c>
      <c r="U196" s="201" t="s">
        <v>12</v>
      </c>
      <c r="V196" s="202">
        <v>0</v>
      </c>
      <c r="W196" s="202">
        <v>0</v>
      </c>
      <c r="X196" s="202">
        <v>0</v>
      </c>
      <c r="Y196" s="202">
        <v>0</v>
      </c>
      <c r="Z196" s="202">
        <v>0</v>
      </c>
      <c r="AA196" s="202">
        <v>0</v>
      </c>
      <c r="AB196" s="202">
        <v>0.3248499835532242</v>
      </c>
      <c r="AC196" s="203">
        <v>0</v>
      </c>
      <c r="AD196" s="202">
        <v>0</v>
      </c>
      <c r="AE196" s="202">
        <v>0</v>
      </c>
      <c r="AF196" s="202">
        <v>0</v>
      </c>
      <c r="AG196" s="202">
        <v>0</v>
      </c>
      <c r="AH196" s="202">
        <v>0</v>
      </c>
      <c r="AI196" s="204">
        <f t="shared" si="87"/>
        <v>0.3248499835532242</v>
      </c>
      <c r="AJ196" s="131" t="str">
        <f t="shared" si="88"/>
        <v/>
      </c>
      <c r="BA196" s="131"/>
      <c r="BR196" s="131"/>
      <c r="CG196" s="131"/>
    </row>
    <row r="197" spans="1:85" ht="15">
      <c r="A197" s="157" t="s">
        <v>56</v>
      </c>
      <c r="B197" s="146">
        <v>0</v>
      </c>
      <c r="C197" s="146">
        <v>0</v>
      </c>
      <c r="D197" s="146">
        <v>1.3019491491581181E-2</v>
      </c>
      <c r="E197" s="146">
        <v>0</v>
      </c>
      <c r="F197" s="304"/>
      <c r="G197" s="146">
        <v>0</v>
      </c>
      <c r="H197" s="158">
        <v>0</v>
      </c>
      <c r="I197" s="144">
        <f t="shared" si="85"/>
        <v>1.3019491491581181E-2</v>
      </c>
      <c r="J197" s="139"/>
      <c r="K197" s="159" t="s">
        <v>56</v>
      </c>
      <c r="L197" s="146">
        <v>0</v>
      </c>
      <c r="M197" s="146">
        <v>0</v>
      </c>
      <c r="N197" s="146">
        <v>1.3019491491581181E-2</v>
      </c>
      <c r="O197" s="146">
        <v>0</v>
      </c>
      <c r="P197" s="146">
        <v>0</v>
      </c>
      <c r="Q197" s="146">
        <v>0</v>
      </c>
      <c r="R197" s="147">
        <v>0</v>
      </c>
      <c r="S197" s="148">
        <f t="shared" si="86"/>
        <v>1.3019491491581181E-2</v>
      </c>
      <c r="U197" s="205" t="s">
        <v>56</v>
      </c>
      <c r="V197" s="197">
        <v>0</v>
      </c>
      <c r="W197" s="197">
        <v>0</v>
      </c>
      <c r="X197" s="197">
        <v>0</v>
      </c>
      <c r="Y197" s="197">
        <v>0</v>
      </c>
      <c r="Z197" s="197">
        <v>1.3019491491581181E-2</v>
      </c>
      <c r="AA197" s="197">
        <v>0</v>
      </c>
      <c r="AB197" s="197">
        <v>0</v>
      </c>
      <c r="AC197" s="198">
        <v>0</v>
      </c>
      <c r="AD197" s="197">
        <v>0</v>
      </c>
      <c r="AE197" s="197">
        <v>0</v>
      </c>
      <c r="AF197" s="197">
        <v>0</v>
      </c>
      <c r="AG197" s="197">
        <v>0</v>
      </c>
      <c r="AH197" s="197">
        <v>0</v>
      </c>
      <c r="AI197" s="200">
        <f t="shared" si="87"/>
        <v>1.3019491491581181E-2</v>
      </c>
      <c r="AJ197" s="131" t="str">
        <f t="shared" si="88"/>
        <v/>
      </c>
      <c r="BA197" s="131"/>
      <c r="BR197" s="131"/>
      <c r="CG197" s="131"/>
    </row>
    <row r="198" spans="1:85" ht="15">
      <c r="A198" s="149" t="s">
        <v>17</v>
      </c>
      <c r="B198" s="150">
        <v>1.6107984649139098</v>
      </c>
      <c r="C198" s="150">
        <v>0</v>
      </c>
      <c r="D198" s="150">
        <v>0.2986600772901275</v>
      </c>
      <c r="E198" s="150">
        <v>1.4533212875456409E-2</v>
      </c>
      <c r="F198" s="304"/>
      <c r="G198" s="150">
        <v>0</v>
      </c>
      <c r="H198" s="151">
        <v>0</v>
      </c>
      <c r="I198" s="152">
        <f t="shared" si="85"/>
        <v>1.9239917550794938</v>
      </c>
      <c r="J198" s="139"/>
      <c r="K198" s="153" t="s">
        <v>17</v>
      </c>
      <c r="L198" s="154">
        <v>1.6107984649139098</v>
      </c>
      <c r="M198" s="154">
        <v>0</v>
      </c>
      <c r="N198" s="154">
        <v>0.2986600772901275</v>
      </c>
      <c r="O198" s="154">
        <v>1.4533212875456409E-2</v>
      </c>
      <c r="P198" s="154">
        <v>0</v>
      </c>
      <c r="Q198" s="154">
        <v>0</v>
      </c>
      <c r="R198" s="155">
        <v>0</v>
      </c>
      <c r="S198" s="156">
        <f t="shared" si="86"/>
        <v>1.9239917550794938</v>
      </c>
      <c r="U198" s="201" t="s">
        <v>17</v>
      </c>
      <c r="V198" s="202">
        <v>1.6107984649139098</v>
      </c>
      <c r="W198" s="202">
        <v>0</v>
      </c>
      <c r="X198" s="202">
        <v>0</v>
      </c>
      <c r="Y198" s="202">
        <v>0</v>
      </c>
      <c r="Z198" s="202">
        <v>0.2986600772901275</v>
      </c>
      <c r="AA198" s="202">
        <v>2.5004670833666089E-3</v>
      </c>
      <c r="AB198" s="202">
        <v>0</v>
      </c>
      <c r="AC198" s="203">
        <v>1.2032745792089799E-2</v>
      </c>
      <c r="AD198" s="202">
        <v>0</v>
      </c>
      <c r="AE198" s="202">
        <v>0</v>
      </c>
      <c r="AF198" s="202">
        <v>0</v>
      </c>
      <c r="AG198" s="202">
        <v>0</v>
      </c>
      <c r="AH198" s="202">
        <v>1.2032745792089799E-2</v>
      </c>
      <c r="AI198" s="204">
        <f t="shared" si="87"/>
        <v>1.9239917550794938</v>
      </c>
      <c r="AJ198" s="131" t="str">
        <f t="shared" si="88"/>
        <v/>
      </c>
      <c r="BA198" s="131"/>
      <c r="BR198" s="131"/>
      <c r="CG198" s="131"/>
    </row>
    <row r="199" spans="1:85" ht="15">
      <c r="A199" s="157" t="s">
        <v>141</v>
      </c>
      <c r="B199" s="146">
        <v>9.8719564434013662</v>
      </c>
      <c r="C199" s="146">
        <v>7.5570365844984</v>
      </c>
      <c r="D199" s="146">
        <v>201.36404646640239</v>
      </c>
      <c r="E199" s="146">
        <v>0</v>
      </c>
      <c r="F199" s="304"/>
      <c r="G199" s="146">
        <v>0</v>
      </c>
      <c r="H199" s="158">
        <v>0</v>
      </c>
      <c r="I199" s="144">
        <f t="shared" si="85"/>
        <v>218.79303949430215</v>
      </c>
      <c r="J199" s="139"/>
      <c r="K199" s="159" t="s">
        <v>141</v>
      </c>
      <c r="L199" s="146">
        <v>9.8719564434013662</v>
      </c>
      <c r="M199" s="146">
        <v>7.5570365844984</v>
      </c>
      <c r="N199" s="146">
        <v>201.36404646640239</v>
      </c>
      <c r="O199" s="146">
        <v>0</v>
      </c>
      <c r="P199" s="146">
        <v>3.8635402820258182</v>
      </c>
      <c r="Q199" s="146">
        <v>0</v>
      </c>
      <c r="R199" s="147">
        <v>0</v>
      </c>
      <c r="S199" s="148">
        <f t="shared" si="86"/>
        <v>222.65657977632796</v>
      </c>
      <c r="U199" s="205" t="s">
        <v>141</v>
      </c>
      <c r="V199" s="197">
        <v>9.7527858447625988</v>
      </c>
      <c r="W199" s="197">
        <v>0</v>
      </c>
      <c r="X199" s="197">
        <v>0</v>
      </c>
      <c r="Y199" s="197">
        <v>7.5570365844984</v>
      </c>
      <c r="Z199" s="197">
        <v>162.33994401384399</v>
      </c>
      <c r="AA199" s="197">
        <v>0</v>
      </c>
      <c r="AB199" s="197">
        <v>3.8635402820258182</v>
      </c>
      <c r="AC199" s="198">
        <v>39.143273051197149</v>
      </c>
      <c r="AD199" s="197">
        <v>0.11917059863876826</v>
      </c>
      <c r="AE199" s="197">
        <v>0</v>
      </c>
      <c r="AF199" s="197">
        <v>0</v>
      </c>
      <c r="AG199" s="197">
        <v>39.024102452558381</v>
      </c>
      <c r="AH199" s="197">
        <v>0</v>
      </c>
      <c r="AI199" s="200">
        <f t="shared" si="87"/>
        <v>222.65657977632796</v>
      </c>
      <c r="AJ199" s="131" t="str">
        <f t="shared" si="88"/>
        <v/>
      </c>
      <c r="BA199" s="131"/>
      <c r="BR199" s="131"/>
      <c r="CG199" s="131"/>
    </row>
    <row r="200" spans="1:85" ht="15">
      <c r="A200" s="149" t="s">
        <v>25</v>
      </c>
      <c r="B200" s="150">
        <v>3.7350839666608082</v>
      </c>
      <c r="C200" s="150">
        <v>2.0373185272695316</v>
      </c>
      <c r="D200" s="150">
        <v>55.686706412033864</v>
      </c>
      <c r="E200" s="150">
        <v>107.12899922558952</v>
      </c>
      <c r="F200" s="304"/>
      <c r="G200" s="150">
        <v>1.1884358075738934</v>
      </c>
      <c r="H200" s="151">
        <v>0</v>
      </c>
      <c r="I200" s="152">
        <f t="shared" si="85"/>
        <v>169.77654393912761</v>
      </c>
      <c r="J200" s="139"/>
      <c r="K200" s="153" t="s">
        <v>25</v>
      </c>
      <c r="L200" s="154">
        <v>3.7350839666608082</v>
      </c>
      <c r="M200" s="154">
        <v>2.0373185272695316</v>
      </c>
      <c r="N200" s="154">
        <v>55.686706412033864</v>
      </c>
      <c r="O200" s="154">
        <v>107.12899922558952</v>
      </c>
      <c r="P200" s="154">
        <v>0</v>
      </c>
      <c r="Q200" s="154">
        <v>1.1884358075738934</v>
      </c>
      <c r="R200" s="155">
        <v>0</v>
      </c>
      <c r="S200" s="156">
        <f t="shared" si="86"/>
        <v>169.77654393912761</v>
      </c>
      <c r="U200" s="201" t="s">
        <v>25</v>
      </c>
      <c r="V200" s="202">
        <v>0.33955308787825528</v>
      </c>
      <c r="W200" s="202">
        <v>3.3955308787825529</v>
      </c>
      <c r="X200" s="202">
        <v>1.1884358075738934</v>
      </c>
      <c r="Y200" s="202">
        <v>2.0373185272695316</v>
      </c>
      <c r="Z200" s="202">
        <v>55.686706412033864</v>
      </c>
      <c r="AA200" s="202">
        <v>106.44989304983302</v>
      </c>
      <c r="AB200" s="202">
        <v>0</v>
      </c>
      <c r="AC200" s="203">
        <v>0.67910617575651055</v>
      </c>
      <c r="AD200" s="202">
        <v>0</v>
      </c>
      <c r="AE200" s="202">
        <v>0.50932963181738289</v>
      </c>
      <c r="AF200" s="202">
        <v>0</v>
      </c>
      <c r="AG200" s="202">
        <v>0</v>
      </c>
      <c r="AH200" s="202">
        <v>0.16977654393912764</v>
      </c>
      <c r="AI200" s="204">
        <f t="shared" si="87"/>
        <v>169.77654393912763</v>
      </c>
      <c r="AJ200" s="131" t="str">
        <f t="shared" si="88"/>
        <v/>
      </c>
      <c r="BA200" s="131"/>
      <c r="BR200" s="131"/>
      <c r="CG200" s="131"/>
    </row>
    <row r="201" spans="1:85" ht="15">
      <c r="A201" s="157" t="s">
        <v>24</v>
      </c>
      <c r="B201" s="146">
        <v>0.28607982302706952</v>
      </c>
      <c r="C201" s="146">
        <v>0</v>
      </c>
      <c r="D201" s="146">
        <v>3.1171942130231174E-2</v>
      </c>
      <c r="E201" s="146">
        <v>0</v>
      </c>
      <c r="F201" s="304"/>
      <c r="G201" s="146">
        <v>0</v>
      </c>
      <c r="H201" s="158">
        <v>0</v>
      </c>
      <c r="I201" s="144">
        <f t="shared" si="85"/>
        <v>0.31725176515730069</v>
      </c>
      <c r="J201" s="139"/>
      <c r="K201" s="159" t="s">
        <v>24</v>
      </c>
      <c r="L201" s="146">
        <v>0.28607982302706952</v>
      </c>
      <c r="M201" s="146">
        <v>0</v>
      </c>
      <c r="N201" s="146">
        <v>3.1171942130231174E-2</v>
      </c>
      <c r="O201" s="146">
        <v>0</v>
      </c>
      <c r="P201" s="146">
        <v>0</v>
      </c>
      <c r="Q201" s="146">
        <v>0</v>
      </c>
      <c r="R201" s="147">
        <v>0</v>
      </c>
      <c r="S201" s="148">
        <f t="shared" si="86"/>
        <v>0.31725176515730069</v>
      </c>
      <c r="U201" s="205" t="s">
        <v>24</v>
      </c>
      <c r="V201" s="197">
        <v>0.28607982302706952</v>
      </c>
      <c r="W201" s="197">
        <v>0</v>
      </c>
      <c r="X201" s="197">
        <v>0</v>
      </c>
      <c r="Y201" s="197">
        <v>0</v>
      </c>
      <c r="Z201" s="197">
        <v>0</v>
      </c>
      <c r="AA201" s="197">
        <v>0</v>
      </c>
      <c r="AB201" s="197">
        <v>0</v>
      </c>
      <c r="AC201" s="198">
        <v>3.1171942130231174E-2</v>
      </c>
      <c r="AD201" s="197">
        <v>0</v>
      </c>
      <c r="AE201" s="197">
        <v>0</v>
      </c>
      <c r="AF201" s="197">
        <v>0</v>
      </c>
      <c r="AG201" s="197">
        <v>3.1171942130231174E-2</v>
      </c>
      <c r="AH201" s="197">
        <v>0</v>
      </c>
      <c r="AI201" s="200">
        <f t="shared" si="87"/>
        <v>0.31725176515730069</v>
      </c>
      <c r="AJ201" s="131" t="str">
        <f t="shared" si="88"/>
        <v/>
      </c>
      <c r="BA201" s="131"/>
      <c r="BR201" s="131"/>
      <c r="CG201" s="131"/>
    </row>
    <row r="202" spans="1:85" ht="15">
      <c r="A202" s="149" t="s">
        <v>57</v>
      </c>
      <c r="B202" s="150">
        <v>0</v>
      </c>
      <c r="C202" s="150">
        <v>0</v>
      </c>
      <c r="D202" s="150">
        <v>0</v>
      </c>
      <c r="E202" s="150">
        <v>0</v>
      </c>
      <c r="F202" s="304"/>
      <c r="G202" s="150">
        <v>0</v>
      </c>
      <c r="H202" s="151">
        <v>0</v>
      </c>
      <c r="I202" s="152">
        <f t="shared" si="85"/>
        <v>0</v>
      </c>
      <c r="J202" s="139"/>
      <c r="K202" s="153" t="s">
        <v>57</v>
      </c>
      <c r="L202" s="154">
        <v>0</v>
      </c>
      <c r="M202" s="154">
        <v>0</v>
      </c>
      <c r="N202" s="154">
        <v>0</v>
      </c>
      <c r="O202" s="154">
        <v>0</v>
      </c>
      <c r="P202" s="154">
        <v>0</v>
      </c>
      <c r="Q202" s="154">
        <v>0</v>
      </c>
      <c r="R202" s="155">
        <v>0</v>
      </c>
      <c r="S202" s="156">
        <f t="shared" si="86"/>
        <v>0</v>
      </c>
      <c r="U202" s="201" t="s">
        <v>57</v>
      </c>
      <c r="V202" s="202">
        <v>0</v>
      </c>
      <c r="W202" s="202">
        <v>0</v>
      </c>
      <c r="X202" s="202">
        <v>0</v>
      </c>
      <c r="Y202" s="202">
        <v>0</v>
      </c>
      <c r="Z202" s="202">
        <v>0</v>
      </c>
      <c r="AA202" s="202">
        <v>0</v>
      </c>
      <c r="AB202" s="202">
        <v>0</v>
      </c>
      <c r="AC202" s="203">
        <v>0</v>
      </c>
      <c r="AD202" s="202">
        <v>0</v>
      </c>
      <c r="AE202" s="202">
        <v>0</v>
      </c>
      <c r="AF202" s="202">
        <v>0</v>
      </c>
      <c r="AG202" s="202">
        <v>0</v>
      </c>
      <c r="AH202" s="202">
        <v>0</v>
      </c>
      <c r="AI202" s="204">
        <f t="shared" si="87"/>
        <v>0</v>
      </c>
      <c r="AJ202" s="131" t="str">
        <f t="shared" si="88"/>
        <v/>
      </c>
      <c r="BA202" s="131"/>
      <c r="BR202" s="131"/>
      <c r="CG202" s="131"/>
    </row>
    <row r="203" spans="1:85" ht="15">
      <c r="A203" s="157" t="s">
        <v>22</v>
      </c>
      <c r="B203" s="146">
        <v>2.2569852417977105</v>
      </c>
      <c r="C203" s="146">
        <v>0</v>
      </c>
      <c r="D203" s="146">
        <v>30.018060057482824</v>
      </c>
      <c r="E203" s="146">
        <v>0</v>
      </c>
      <c r="F203" s="304"/>
      <c r="G203" s="146">
        <v>0</v>
      </c>
      <c r="H203" s="158">
        <v>0</v>
      </c>
      <c r="I203" s="144">
        <f t="shared" si="85"/>
        <v>32.275045299280535</v>
      </c>
      <c r="J203" s="139"/>
      <c r="K203" s="159" t="s">
        <v>22</v>
      </c>
      <c r="L203" s="146">
        <v>2.2569852417977105</v>
      </c>
      <c r="M203" s="146">
        <v>0</v>
      </c>
      <c r="N203" s="146">
        <v>30.018060057482824</v>
      </c>
      <c r="O203" s="146">
        <v>0</v>
      </c>
      <c r="P203" s="146">
        <v>7.3756141996736986</v>
      </c>
      <c r="Q203" s="146">
        <v>0</v>
      </c>
      <c r="R203" s="147">
        <v>0</v>
      </c>
      <c r="S203" s="148">
        <f t="shared" si="86"/>
        <v>39.650659498954234</v>
      </c>
      <c r="U203" s="205" t="s">
        <v>22</v>
      </c>
      <c r="V203" s="197">
        <v>2.2569852417977105</v>
      </c>
      <c r="W203" s="197">
        <v>0</v>
      </c>
      <c r="X203" s="197">
        <v>0</v>
      </c>
      <c r="Y203" s="197">
        <v>0</v>
      </c>
      <c r="Z203" s="197">
        <v>30.018060057482824</v>
      </c>
      <c r="AA203" s="197">
        <v>0</v>
      </c>
      <c r="AB203" s="197">
        <v>7.3756141996736986</v>
      </c>
      <c r="AC203" s="198">
        <v>0</v>
      </c>
      <c r="AD203" s="197">
        <v>0</v>
      </c>
      <c r="AE203" s="197">
        <v>0</v>
      </c>
      <c r="AF203" s="197">
        <v>0</v>
      </c>
      <c r="AG203" s="197">
        <v>0</v>
      </c>
      <c r="AH203" s="197">
        <v>0</v>
      </c>
      <c r="AI203" s="200">
        <f t="shared" si="87"/>
        <v>39.650659498954234</v>
      </c>
      <c r="AJ203" s="131" t="str">
        <f t="shared" si="88"/>
        <v/>
      </c>
      <c r="BA203" s="131"/>
      <c r="BR203" s="131"/>
      <c r="CG203" s="131"/>
    </row>
    <row r="204" spans="1:85" ht="15">
      <c r="A204" s="149" t="s">
        <v>21</v>
      </c>
      <c r="B204" s="150">
        <v>0</v>
      </c>
      <c r="C204" s="150">
        <v>0</v>
      </c>
      <c r="D204" s="150">
        <v>0</v>
      </c>
      <c r="E204" s="150">
        <v>0</v>
      </c>
      <c r="F204" s="304"/>
      <c r="G204" s="150">
        <v>0</v>
      </c>
      <c r="H204" s="151">
        <v>0</v>
      </c>
      <c r="I204" s="152">
        <f t="shared" si="85"/>
        <v>0</v>
      </c>
      <c r="J204" s="139"/>
      <c r="K204" s="153" t="s">
        <v>21</v>
      </c>
      <c r="L204" s="154">
        <v>0</v>
      </c>
      <c r="M204" s="154">
        <v>0</v>
      </c>
      <c r="N204" s="154">
        <v>0</v>
      </c>
      <c r="O204" s="154">
        <v>0</v>
      </c>
      <c r="P204" s="154">
        <v>0</v>
      </c>
      <c r="Q204" s="154">
        <v>0</v>
      </c>
      <c r="R204" s="155">
        <v>0</v>
      </c>
      <c r="S204" s="156">
        <f t="shared" si="86"/>
        <v>0</v>
      </c>
      <c r="U204" s="201" t="s">
        <v>58</v>
      </c>
      <c r="V204" s="202">
        <v>0</v>
      </c>
      <c r="W204" s="202">
        <v>0</v>
      </c>
      <c r="X204" s="202">
        <v>0</v>
      </c>
      <c r="Y204" s="202">
        <v>0</v>
      </c>
      <c r="Z204" s="202">
        <v>0</v>
      </c>
      <c r="AA204" s="202">
        <v>0</v>
      </c>
      <c r="AB204" s="202">
        <v>0</v>
      </c>
      <c r="AC204" s="203">
        <v>0</v>
      </c>
      <c r="AD204" s="202">
        <v>0</v>
      </c>
      <c r="AE204" s="202">
        <v>0</v>
      </c>
      <c r="AF204" s="202">
        <v>0</v>
      </c>
      <c r="AG204" s="202">
        <v>0</v>
      </c>
      <c r="AH204" s="202">
        <v>0</v>
      </c>
      <c r="AI204" s="204">
        <f t="shared" si="87"/>
        <v>0</v>
      </c>
      <c r="AJ204" s="131" t="str">
        <f t="shared" si="88"/>
        <v/>
      </c>
      <c r="BA204" s="131"/>
      <c r="BR204" s="131"/>
      <c r="CG204" s="131"/>
    </row>
    <row r="205" spans="1:85" ht="15">
      <c r="A205" s="160" t="s">
        <v>61</v>
      </c>
      <c r="B205" s="146">
        <v>0</v>
      </c>
      <c r="C205" s="146">
        <v>0</v>
      </c>
      <c r="D205" s="146">
        <v>0</v>
      </c>
      <c r="E205" s="146">
        <v>0</v>
      </c>
      <c r="F205" s="304"/>
      <c r="G205" s="146">
        <v>0</v>
      </c>
      <c r="H205" s="158">
        <v>0</v>
      </c>
      <c r="I205" s="144">
        <f t="shared" si="85"/>
        <v>0</v>
      </c>
      <c r="J205" s="139"/>
      <c r="K205" s="161" t="s">
        <v>61</v>
      </c>
      <c r="L205" s="146">
        <v>0</v>
      </c>
      <c r="M205" s="146">
        <v>0</v>
      </c>
      <c r="N205" s="146">
        <v>0</v>
      </c>
      <c r="O205" s="146">
        <v>0</v>
      </c>
      <c r="P205" s="146">
        <v>0</v>
      </c>
      <c r="Q205" s="146">
        <v>0</v>
      </c>
      <c r="R205" s="147">
        <v>0</v>
      </c>
      <c r="S205" s="148">
        <f t="shared" si="86"/>
        <v>0</v>
      </c>
      <c r="U205" s="206" t="s">
        <v>59</v>
      </c>
      <c r="V205" s="197">
        <v>0</v>
      </c>
      <c r="W205" s="197">
        <v>0</v>
      </c>
      <c r="X205" s="197">
        <v>0</v>
      </c>
      <c r="Y205" s="197">
        <v>0</v>
      </c>
      <c r="Z205" s="197">
        <v>0</v>
      </c>
      <c r="AA205" s="197">
        <v>0</v>
      </c>
      <c r="AB205" s="197">
        <v>0</v>
      </c>
      <c r="AC205" s="198">
        <v>0</v>
      </c>
      <c r="AD205" s="199">
        <v>0</v>
      </c>
      <c r="AE205" s="199">
        <v>0</v>
      </c>
      <c r="AF205" s="199">
        <v>0</v>
      </c>
      <c r="AG205" s="199">
        <v>0</v>
      </c>
      <c r="AH205" s="199">
        <v>0</v>
      </c>
      <c r="AI205" s="200">
        <f t="shared" si="87"/>
        <v>0</v>
      </c>
      <c r="AJ205" s="131" t="str">
        <f t="shared" si="88"/>
        <v/>
      </c>
      <c r="BA205" s="131"/>
      <c r="BR205" s="131"/>
      <c r="CG205" s="131"/>
    </row>
    <row r="206" spans="1:85">
      <c r="A206" s="162" t="s">
        <v>23</v>
      </c>
      <c r="B206" s="163">
        <v>0</v>
      </c>
      <c r="C206" s="163">
        <v>0</v>
      </c>
      <c r="D206" s="163">
        <v>0</v>
      </c>
      <c r="E206" s="163">
        <v>0</v>
      </c>
      <c r="F206" s="304"/>
      <c r="G206" s="163">
        <v>0</v>
      </c>
      <c r="H206" s="164">
        <v>0</v>
      </c>
      <c r="I206" s="165">
        <f t="shared" si="85"/>
        <v>0</v>
      </c>
      <c r="J206" s="139"/>
      <c r="K206" s="166" t="s">
        <v>23</v>
      </c>
      <c r="L206" s="167">
        <v>0</v>
      </c>
      <c r="M206" s="167">
        <v>0</v>
      </c>
      <c r="N206" s="167">
        <v>0</v>
      </c>
      <c r="O206" s="167">
        <v>0</v>
      </c>
      <c r="P206" s="167">
        <v>0</v>
      </c>
      <c r="Q206" s="167">
        <v>0</v>
      </c>
      <c r="R206" s="168">
        <v>0</v>
      </c>
      <c r="S206" s="169">
        <f t="shared" si="86"/>
        <v>0</v>
      </c>
      <c r="U206" s="207" t="s">
        <v>62</v>
      </c>
      <c r="V206" s="208">
        <v>0</v>
      </c>
      <c r="W206" s="208">
        <v>0</v>
      </c>
      <c r="X206" s="208">
        <v>0</v>
      </c>
      <c r="Y206" s="208">
        <v>0</v>
      </c>
      <c r="Z206" s="208">
        <v>0</v>
      </c>
      <c r="AA206" s="208">
        <v>0</v>
      </c>
      <c r="AB206" s="208">
        <v>0</v>
      </c>
      <c r="AC206" s="208">
        <v>0</v>
      </c>
      <c r="AD206" s="208">
        <v>0</v>
      </c>
      <c r="AE206" s="208">
        <v>0</v>
      </c>
      <c r="AF206" s="208">
        <v>0</v>
      </c>
      <c r="AG206" s="208">
        <v>0</v>
      </c>
      <c r="AH206" s="92">
        <v>0</v>
      </c>
      <c r="AI206" s="209">
        <f t="shared" si="87"/>
        <v>0</v>
      </c>
      <c r="AJ206" s="131" t="str">
        <f t="shared" si="88"/>
        <v/>
      </c>
      <c r="BA206" s="131"/>
      <c r="BR206" s="131"/>
      <c r="CG206" s="131"/>
    </row>
    <row r="207" spans="1:85">
      <c r="A207" s="170" t="s">
        <v>19</v>
      </c>
      <c r="B207" s="171">
        <v>0</v>
      </c>
      <c r="C207" s="171">
        <v>0</v>
      </c>
      <c r="D207" s="171">
        <v>0</v>
      </c>
      <c r="E207" s="171">
        <v>0</v>
      </c>
      <c r="F207" s="304"/>
      <c r="G207" s="171">
        <v>0</v>
      </c>
      <c r="H207" s="172">
        <v>0</v>
      </c>
      <c r="I207" s="173">
        <f t="shared" si="85"/>
        <v>0</v>
      </c>
      <c r="J207" s="139"/>
      <c r="K207" s="174" t="s">
        <v>19</v>
      </c>
      <c r="L207" s="171">
        <v>0</v>
      </c>
      <c r="M207" s="171">
        <v>0</v>
      </c>
      <c r="N207" s="171">
        <v>0</v>
      </c>
      <c r="O207" s="171">
        <v>0</v>
      </c>
      <c r="P207" s="171">
        <v>0</v>
      </c>
      <c r="Q207" s="171">
        <v>0</v>
      </c>
      <c r="R207" s="175">
        <v>0</v>
      </c>
      <c r="S207" s="176">
        <f t="shared" si="86"/>
        <v>0</v>
      </c>
      <c r="U207" s="210" t="s">
        <v>19</v>
      </c>
      <c r="V207" s="211">
        <v>0</v>
      </c>
      <c r="W207" s="211">
        <v>0</v>
      </c>
      <c r="X207" s="211">
        <v>0</v>
      </c>
      <c r="Y207" s="211">
        <v>0</v>
      </c>
      <c r="Z207" s="211">
        <v>0</v>
      </c>
      <c r="AA207" s="211">
        <v>0</v>
      </c>
      <c r="AB207" s="211">
        <v>0</v>
      </c>
      <c r="AC207" s="211">
        <v>0</v>
      </c>
      <c r="AD207" s="212">
        <v>0</v>
      </c>
      <c r="AE207" s="212">
        <v>0</v>
      </c>
      <c r="AF207" s="212">
        <v>0</v>
      </c>
      <c r="AG207" s="212">
        <v>0</v>
      </c>
      <c r="AH207" s="212">
        <v>0</v>
      </c>
      <c r="AI207" s="213">
        <f t="shared" si="87"/>
        <v>0</v>
      </c>
      <c r="AJ207" s="131" t="str">
        <f t="shared" si="88"/>
        <v/>
      </c>
      <c r="BA207" s="131"/>
      <c r="BR207" s="131"/>
      <c r="CG207" s="131"/>
    </row>
    <row r="208" spans="1:85">
      <c r="A208" s="162" t="s">
        <v>20</v>
      </c>
      <c r="B208" s="163">
        <v>0</v>
      </c>
      <c r="C208" s="163">
        <v>0</v>
      </c>
      <c r="D208" s="163">
        <v>0</v>
      </c>
      <c r="E208" s="163">
        <v>0</v>
      </c>
      <c r="F208" s="304"/>
      <c r="G208" s="163">
        <v>0</v>
      </c>
      <c r="H208" s="164">
        <v>0</v>
      </c>
      <c r="I208" s="165">
        <f t="shared" si="85"/>
        <v>0</v>
      </c>
      <c r="J208" s="139"/>
      <c r="K208" s="166" t="s">
        <v>20</v>
      </c>
      <c r="L208" s="167">
        <v>0</v>
      </c>
      <c r="M208" s="167">
        <v>0</v>
      </c>
      <c r="N208" s="167">
        <v>0</v>
      </c>
      <c r="O208" s="167">
        <v>0</v>
      </c>
      <c r="P208" s="167">
        <v>0</v>
      </c>
      <c r="Q208" s="167">
        <v>0</v>
      </c>
      <c r="R208" s="168">
        <v>0</v>
      </c>
      <c r="S208" s="169">
        <f t="shared" si="86"/>
        <v>0</v>
      </c>
      <c r="U208" s="207" t="s">
        <v>20</v>
      </c>
      <c r="V208" s="208">
        <v>0</v>
      </c>
      <c r="W208" s="208">
        <v>0</v>
      </c>
      <c r="X208" s="208">
        <v>0</v>
      </c>
      <c r="Y208" s="208">
        <v>0</v>
      </c>
      <c r="Z208" s="208">
        <v>0</v>
      </c>
      <c r="AA208" s="208">
        <v>0</v>
      </c>
      <c r="AB208" s="208">
        <v>0</v>
      </c>
      <c r="AC208" s="208">
        <v>0</v>
      </c>
      <c r="AD208" s="208">
        <v>0</v>
      </c>
      <c r="AE208" s="208">
        <v>0</v>
      </c>
      <c r="AF208" s="208">
        <v>0</v>
      </c>
      <c r="AG208" s="208">
        <v>0</v>
      </c>
      <c r="AH208" s="92">
        <v>0</v>
      </c>
      <c r="AI208" s="209">
        <f t="shared" si="87"/>
        <v>0</v>
      </c>
      <c r="AJ208" s="131" t="str">
        <f t="shared" si="88"/>
        <v/>
      </c>
      <c r="BA208" s="131"/>
      <c r="BR208" s="131"/>
      <c r="CG208" s="131"/>
    </row>
    <row r="209" spans="1:85" ht="15" thickBot="1">
      <c r="A209" s="177" t="s">
        <v>11</v>
      </c>
      <c r="B209" s="178">
        <v>0</v>
      </c>
      <c r="C209" s="178">
        <v>0</v>
      </c>
      <c r="D209" s="178">
        <v>0</v>
      </c>
      <c r="E209" s="178">
        <v>0</v>
      </c>
      <c r="F209" s="305"/>
      <c r="G209" s="178">
        <v>0</v>
      </c>
      <c r="H209" s="179">
        <v>0</v>
      </c>
      <c r="I209" s="180">
        <f t="shared" si="85"/>
        <v>0</v>
      </c>
      <c r="J209" s="139"/>
      <c r="K209" s="181" t="s">
        <v>11</v>
      </c>
      <c r="L209" s="178">
        <v>0</v>
      </c>
      <c r="M209" s="178">
        <v>0</v>
      </c>
      <c r="N209" s="178">
        <v>0</v>
      </c>
      <c r="O209" s="178">
        <v>0</v>
      </c>
      <c r="P209" s="178">
        <v>0</v>
      </c>
      <c r="Q209" s="178">
        <v>0</v>
      </c>
      <c r="R209" s="182">
        <v>0</v>
      </c>
      <c r="S209" s="183">
        <f t="shared" si="86"/>
        <v>0</v>
      </c>
      <c r="U209" s="210" t="s">
        <v>11</v>
      </c>
      <c r="V209" s="211">
        <v>0</v>
      </c>
      <c r="W209" s="211">
        <v>0</v>
      </c>
      <c r="X209" s="211">
        <v>0</v>
      </c>
      <c r="Y209" s="211">
        <v>0</v>
      </c>
      <c r="Z209" s="211">
        <v>0</v>
      </c>
      <c r="AA209" s="211">
        <v>0</v>
      </c>
      <c r="AB209" s="211">
        <v>0</v>
      </c>
      <c r="AC209" s="211">
        <v>0</v>
      </c>
      <c r="AD209" s="212">
        <v>0</v>
      </c>
      <c r="AE209" s="212">
        <v>0</v>
      </c>
      <c r="AF209" s="212">
        <v>0</v>
      </c>
      <c r="AG209" s="212">
        <v>0</v>
      </c>
      <c r="AH209" s="212">
        <v>0</v>
      </c>
      <c r="AI209" s="213">
        <f t="shared" si="87"/>
        <v>0</v>
      </c>
      <c r="AJ209" s="131" t="str">
        <f t="shared" si="88"/>
        <v/>
      </c>
      <c r="BA209" s="131"/>
      <c r="BR209" s="131"/>
      <c r="CG209" s="131"/>
    </row>
    <row r="210" spans="1:85" ht="15">
      <c r="A210" s="184" t="s">
        <v>26</v>
      </c>
      <c r="B210" s="185">
        <f>SUM(B189:B205)</f>
        <v>18.889062215360173</v>
      </c>
      <c r="C210" s="185">
        <f t="shared" ref="C210:I210" si="89">SUM(C189:C205)</f>
        <v>9.6434840367530867</v>
      </c>
      <c r="D210" s="185">
        <f t="shared" si="89"/>
        <v>302.82833690506305</v>
      </c>
      <c r="E210" s="185">
        <f t="shared" si="89"/>
        <v>108.11926728590214</v>
      </c>
      <c r="F210" s="185">
        <f t="shared" si="89"/>
        <v>0</v>
      </c>
      <c r="G210" s="185">
        <f t="shared" si="89"/>
        <v>1.1884358075738934</v>
      </c>
      <c r="H210" s="187">
        <f t="shared" si="89"/>
        <v>0</v>
      </c>
      <c r="I210" s="144">
        <f t="shared" si="89"/>
        <v>440.66858625065231</v>
      </c>
      <c r="J210" s="139"/>
      <c r="K210" s="186" t="s">
        <v>26</v>
      </c>
      <c r="L210" s="185">
        <f>SUM(L189:L205)</f>
        <v>18.889062215360173</v>
      </c>
      <c r="M210" s="185">
        <f t="shared" ref="M210:S210" si="90">SUM(M189:M205)</f>
        <v>9.6434840367530867</v>
      </c>
      <c r="N210" s="185">
        <f t="shared" si="90"/>
        <v>302.82833690506305</v>
      </c>
      <c r="O210" s="185">
        <f t="shared" si="90"/>
        <v>108.11926728590214</v>
      </c>
      <c r="P210" s="185">
        <f t="shared" si="90"/>
        <v>133.04250668859723</v>
      </c>
      <c r="Q210" s="185">
        <f t="shared" si="90"/>
        <v>1.1884358075738934</v>
      </c>
      <c r="R210" s="187">
        <f t="shared" si="90"/>
        <v>0</v>
      </c>
      <c r="S210" s="188">
        <f t="shared" si="90"/>
        <v>573.71109293924951</v>
      </c>
      <c r="T210" s="131" t="str">
        <f>IF(ABS(S210-AI210)&gt;0.01,S210-AI210,"")</f>
        <v/>
      </c>
      <c r="U210" s="214" t="s">
        <v>60</v>
      </c>
      <c r="V210" s="215">
        <f>SUM(V189:V205)</f>
        <v>15.129934165879039</v>
      </c>
      <c r="W210" s="215">
        <f t="shared" ref="W210:AH210" si="91">SUM(W189:W205)</f>
        <v>3.3955308787825529</v>
      </c>
      <c r="X210" s="215">
        <f t="shared" si="91"/>
        <v>1.1884358075738934</v>
      </c>
      <c r="Y210" s="215">
        <f t="shared" si="91"/>
        <v>9.6434840367530867</v>
      </c>
      <c r="Z210" s="215">
        <f t="shared" si="91"/>
        <v>263.74452442924741</v>
      </c>
      <c r="AA210" s="215">
        <f t="shared" si="91"/>
        <v>106.69974324644416</v>
      </c>
      <c r="AB210" s="215">
        <f t="shared" si="91"/>
        <v>133.04250668859723</v>
      </c>
      <c r="AC210" s="215">
        <f t="shared" si="91"/>
        <v>40.866933685972135</v>
      </c>
      <c r="AD210" s="216">
        <f t="shared" si="91"/>
        <v>0.36359717069858011</v>
      </c>
      <c r="AE210" s="216">
        <f t="shared" si="91"/>
        <v>0.50932963181738289</v>
      </c>
      <c r="AF210" s="216">
        <f t="shared" si="91"/>
        <v>0</v>
      </c>
      <c r="AG210" s="216">
        <f t="shared" si="91"/>
        <v>39.08381247581557</v>
      </c>
      <c r="AH210" s="216">
        <f t="shared" si="91"/>
        <v>0.91019440764060588</v>
      </c>
      <c r="AI210" s="217">
        <f>SUM(V210:AC210)</f>
        <v>573.71109293924951</v>
      </c>
      <c r="AJ210" s="131" t="str">
        <f t="shared" si="88"/>
        <v/>
      </c>
      <c r="BA210" s="131"/>
      <c r="BR210" s="131"/>
      <c r="CG210" s="131"/>
    </row>
    <row r="211" spans="1:85" s="2" customFormat="1" ht="15" thickBot="1">
      <c r="A211" s="15" t="s">
        <v>100</v>
      </c>
      <c r="B211" s="100">
        <f>IF($I210=0,"-",B210/$I210)</f>
        <v>4.286455355502939E-2</v>
      </c>
      <c r="C211" s="100">
        <f t="shared" ref="C211:H211" si="92">IF($I210=0,"-",C210/$I210)</f>
        <v>2.1883756495562567E-2</v>
      </c>
      <c r="D211" s="100">
        <f t="shared" si="92"/>
        <v>0.68720200702669165</v>
      </c>
      <c r="E211" s="100">
        <f t="shared" si="92"/>
        <v>0.24535279041743152</v>
      </c>
      <c r="F211" s="100">
        <f t="shared" si="92"/>
        <v>0</v>
      </c>
      <c r="G211" s="100">
        <f t="shared" si="92"/>
        <v>2.6968925052849378E-3</v>
      </c>
      <c r="H211" s="101">
        <f t="shared" si="92"/>
        <v>0</v>
      </c>
      <c r="I211" s="102">
        <f>SUM(B211:H211)</f>
        <v>1.0000000000000002</v>
      </c>
      <c r="J211" s="131"/>
      <c r="K211" s="27" t="s">
        <v>100</v>
      </c>
      <c r="L211" s="76">
        <f t="shared" ref="L211:R211" si="93">IF($S210=0,"-",L210/$S210)</f>
        <v>3.2924345455109305E-2</v>
      </c>
      <c r="M211" s="76">
        <f t="shared" si="93"/>
        <v>1.6808955161294464E-2</v>
      </c>
      <c r="N211" s="76">
        <f t="shared" si="93"/>
        <v>0.52784117412408071</v>
      </c>
      <c r="O211" s="76">
        <f t="shared" si="93"/>
        <v>0.18845594693312115</v>
      </c>
      <c r="P211" s="76">
        <f t="shared" si="93"/>
        <v>0.23189809004213408</v>
      </c>
      <c r="Q211" s="76">
        <f t="shared" si="93"/>
        <v>2.0714882842604149E-3</v>
      </c>
      <c r="R211" s="77">
        <f t="shared" si="93"/>
        <v>0</v>
      </c>
      <c r="S211" s="78">
        <f>SUM(L211:R211)</f>
        <v>1.0000000000000002</v>
      </c>
      <c r="U211" s="36" t="s">
        <v>100</v>
      </c>
      <c r="V211" s="103">
        <f>+V210/$AI210</f>
        <v>2.637204396443691E-2</v>
      </c>
      <c r="W211" s="103">
        <f t="shared" ref="W211:AH211" si="94">+W210/$AI210</f>
        <v>5.9185379550297573E-3</v>
      </c>
      <c r="X211" s="103">
        <f t="shared" si="94"/>
        <v>2.0714882842604149E-3</v>
      </c>
      <c r="Y211" s="103">
        <f t="shared" si="94"/>
        <v>1.6808955161294464E-2</v>
      </c>
      <c r="Z211" s="103">
        <f t="shared" si="94"/>
        <v>0.45971661987225237</v>
      </c>
      <c r="AA211" s="103">
        <f t="shared" si="94"/>
        <v>0.18598166317439957</v>
      </c>
      <c r="AB211" s="103">
        <f t="shared" si="94"/>
        <v>0.23189809004213408</v>
      </c>
      <c r="AC211" s="103">
        <f t="shared" si="94"/>
        <v>7.1232601546192431E-2</v>
      </c>
      <c r="AD211" s="103">
        <f t="shared" si="94"/>
        <v>6.3376353564263666E-4</v>
      </c>
      <c r="AE211" s="103">
        <f t="shared" si="94"/>
        <v>8.8778069325446351E-4</v>
      </c>
      <c r="AF211" s="103">
        <f t="shared" si="94"/>
        <v>0</v>
      </c>
      <c r="AG211" s="103">
        <f t="shared" si="94"/>
        <v>6.8124554251828229E-2</v>
      </c>
      <c r="AH211" s="103">
        <f t="shared" si="94"/>
        <v>1.5865030654671109E-3</v>
      </c>
      <c r="AI211" s="104">
        <f>SUM(V211:AC211)</f>
        <v>1</v>
      </c>
      <c r="AJ211" s="2" t="str">
        <f t="shared" si="88"/>
        <v/>
      </c>
    </row>
    <row r="212" spans="1:85" ht="15" thickBot="1">
      <c r="A212" s="218"/>
      <c r="B212" s="218"/>
      <c r="C212" s="218"/>
      <c r="D212" s="218"/>
      <c r="E212" s="218"/>
      <c r="F212" s="218"/>
      <c r="G212" s="218"/>
      <c r="H212" s="218"/>
      <c r="I212" s="218"/>
      <c r="K212" s="218"/>
      <c r="L212" s="218"/>
      <c r="M212" s="218"/>
      <c r="N212" s="218"/>
      <c r="O212" s="218"/>
      <c r="P212" s="218"/>
      <c r="Q212" s="218"/>
      <c r="R212" s="218"/>
      <c r="S212" s="218"/>
      <c r="AI212" s="139"/>
      <c r="BA212" s="131"/>
      <c r="BR212" s="131"/>
      <c r="CG212" s="131"/>
    </row>
    <row r="213" spans="1:85" ht="28.5">
      <c r="A213" s="328" t="s">
        <v>33</v>
      </c>
      <c r="B213" s="135" t="s">
        <v>0</v>
      </c>
      <c r="C213" s="135" t="s">
        <v>1</v>
      </c>
      <c r="D213" s="135" t="s">
        <v>2</v>
      </c>
      <c r="E213" s="135" t="s">
        <v>3</v>
      </c>
      <c r="F213" s="135" t="s">
        <v>27</v>
      </c>
      <c r="G213" s="135" t="s">
        <v>4</v>
      </c>
      <c r="H213" s="135" t="s">
        <v>5</v>
      </c>
      <c r="I213" s="136" t="s">
        <v>6</v>
      </c>
      <c r="K213" s="330" t="s">
        <v>33</v>
      </c>
      <c r="L213" s="137" t="s">
        <v>0</v>
      </c>
      <c r="M213" s="137" t="s">
        <v>1</v>
      </c>
      <c r="N213" s="137" t="s">
        <v>2</v>
      </c>
      <c r="O213" s="137" t="s">
        <v>3</v>
      </c>
      <c r="P213" s="137" t="s">
        <v>27</v>
      </c>
      <c r="Q213" s="137" t="s">
        <v>4</v>
      </c>
      <c r="R213" s="137" t="s">
        <v>5</v>
      </c>
      <c r="S213" s="138" t="s">
        <v>6</v>
      </c>
      <c r="U213" s="332" t="s">
        <v>33</v>
      </c>
      <c r="V213" s="190" t="s">
        <v>69</v>
      </c>
      <c r="W213" s="190" t="s">
        <v>70</v>
      </c>
      <c r="X213" s="190" t="s">
        <v>4</v>
      </c>
      <c r="Y213" s="190" t="s">
        <v>1</v>
      </c>
      <c r="Z213" s="190" t="s">
        <v>2</v>
      </c>
      <c r="AA213" s="190" t="s">
        <v>3</v>
      </c>
      <c r="AB213" s="190" t="s">
        <v>52</v>
      </c>
      <c r="AC213" s="190" t="s">
        <v>64</v>
      </c>
      <c r="AD213" s="191" t="s">
        <v>72</v>
      </c>
      <c r="AE213" s="191" t="s">
        <v>79</v>
      </c>
      <c r="AF213" s="191" t="s">
        <v>73</v>
      </c>
      <c r="AG213" s="191" t="s">
        <v>80</v>
      </c>
      <c r="AH213" s="191" t="s">
        <v>81</v>
      </c>
      <c r="AI213" s="192" t="s">
        <v>60</v>
      </c>
      <c r="BA213" s="131"/>
      <c r="BR213" s="131"/>
      <c r="CG213" s="131"/>
    </row>
    <row r="214" spans="1:85" ht="15">
      <c r="A214" s="329" t="s">
        <v>33</v>
      </c>
      <c r="B214" s="294" t="s">
        <v>109</v>
      </c>
      <c r="C214" s="295"/>
      <c r="D214" s="295"/>
      <c r="E214" s="295"/>
      <c r="F214" s="295"/>
      <c r="G214" s="295"/>
      <c r="H214" s="295"/>
      <c r="I214" s="296"/>
      <c r="K214" s="331" t="s">
        <v>33</v>
      </c>
      <c r="L214" s="297" t="s">
        <v>109</v>
      </c>
      <c r="M214" s="298"/>
      <c r="N214" s="298"/>
      <c r="O214" s="298"/>
      <c r="P214" s="298"/>
      <c r="Q214" s="298"/>
      <c r="R214" s="298"/>
      <c r="S214" s="299"/>
      <c r="U214" s="333" t="s">
        <v>33</v>
      </c>
      <c r="V214" s="326" t="s">
        <v>109</v>
      </c>
      <c r="W214" s="326"/>
      <c r="X214" s="326"/>
      <c r="Y214" s="326"/>
      <c r="Z214" s="326"/>
      <c r="AA214" s="326"/>
      <c r="AB214" s="326"/>
      <c r="AC214" s="326"/>
      <c r="AD214" s="326"/>
      <c r="AE214" s="326"/>
      <c r="AF214" s="326"/>
      <c r="AG214" s="326"/>
      <c r="AH214" s="326"/>
      <c r="AI214" s="327"/>
      <c r="BA214" s="131"/>
      <c r="BR214" s="131"/>
      <c r="CG214" s="131"/>
    </row>
    <row r="215" spans="1:85" ht="15">
      <c r="A215" s="141" t="s">
        <v>7</v>
      </c>
      <c r="B215" s="142">
        <v>0</v>
      </c>
      <c r="C215" s="142">
        <v>0</v>
      </c>
      <c r="D215" s="142">
        <v>0</v>
      </c>
      <c r="E215" s="142">
        <v>0</v>
      </c>
      <c r="F215" s="303"/>
      <c r="G215" s="142">
        <v>0</v>
      </c>
      <c r="H215" s="143">
        <v>0</v>
      </c>
      <c r="I215" s="144">
        <f>SUM(B215:H215)</f>
        <v>0</v>
      </c>
      <c r="J215" s="139"/>
      <c r="K215" s="193" t="s">
        <v>7</v>
      </c>
      <c r="L215" s="142">
        <v>0</v>
      </c>
      <c r="M215" s="142">
        <v>0</v>
      </c>
      <c r="N215" s="142">
        <v>0</v>
      </c>
      <c r="O215" s="142">
        <v>0</v>
      </c>
      <c r="P215" s="142">
        <v>0</v>
      </c>
      <c r="Q215" s="142">
        <v>0</v>
      </c>
      <c r="R215" s="194">
        <v>0</v>
      </c>
      <c r="S215" s="195">
        <f>SUM(L215:R215)</f>
        <v>0</v>
      </c>
      <c r="U215" s="196" t="s">
        <v>7</v>
      </c>
      <c r="V215" s="197">
        <v>0</v>
      </c>
      <c r="W215" s="197">
        <v>0</v>
      </c>
      <c r="X215" s="197">
        <v>0</v>
      </c>
      <c r="Y215" s="197">
        <v>0</v>
      </c>
      <c r="Z215" s="197">
        <v>0</v>
      </c>
      <c r="AA215" s="197">
        <v>0</v>
      </c>
      <c r="AB215" s="197">
        <v>0</v>
      </c>
      <c r="AC215" s="198">
        <v>0</v>
      </c>
      <c r="AD215" s="199">
        <v>0</v>
      </c>
      <c r="AE215" s="199">
        <v>0</v>
      </c>
      <c r="AF215" s="199">
        <v>0</v>
      </c>
      <c r="AG215" s="199">
        <v>0</v>
      </c>
      <c r="AH215" s="199">
        <v>0</v>
      </c>
      <c r="AI215" s="200">
        <f>SUM(V215:AC215)</f>
        <v>0</v>
      </c>
      <c r="AJ215" s="131" t="str">
        <f>IF(ABS(S215-AI215)&gt;0.001,S215-AI215,"")</f>
        <v/>
      </c>
      <c r="BA215" s="131"/>
      <c r="BR215" s="131"/>
      <c r="CG215" s="131"/>
    </row>
    <row r="216" spans="1:85" ht="15">
      <c r="A216" s="149" t="s">
        <v>8</v>
      </c>
      <c r="B216" s="150">
        <v>0</v>
      </c>
      <c r="C216" s="150">
        <v>0</v>
      </c>
      <c r="D216" s="150">
        <v>0</v>
      </c>
      <c r="E216" s="150">
        <v>0</v>
      </c>
      <c r="F216" s="304"/>
      <c r="G216" s="150">
        <v>0</v>
      </c>
      <c r="H216" s="151">
        <v>0</v>
      </c>
      <c r="I216" s="152">
        <f t="shared" ref="I216:I235" si="95">SUM(B216:H216)</f>
        <v>0</v>
      </c>
      <c r="J216" s="139"/>
      <c r="K216" s="153" t="s">
        <v>8</v>
      </c>
      <c r="L216" s="154">
        <v>0</v>
      </c>
      <c r="M216" s="154">
        <v>0</v>
      </c>
      <c r="N216" s="154">
        <v>0</v>
      </c>
      <c r="O216" s="154">
        <v>0</v>
      </c>
      <c r="P216" s="154">
        <v>0</v>
      </c>
      <c r="Q216" s="154">
        <v>0</v>
      </c>
      <c r="R216" s="155">
        <v>0</v>
      </c>
      <c r="S216" s="156">
        <f t="shared" ref="S216:S235" si="96">SUM(L216:R216)</f>
        <v>0</v>
      </c>
      <c r="U216" s="201" t="s">
        <v>8</v>
      </c>
      <c r="V216" s="202">
        <v>0</v>
      </c>
      <c r="W216" s="202">
        <v>0</v>
      </c>
      <c r="X216" s="202">
        <v>0</v>
      </c>
      <c r="Y216" s="202">
        <v>0</v>
      </c>
      <c r="Z216" s="202">
        <v>0</v>
      </c>
      <c r="AA216" s="202">
        <v>0</v>
      </c>
      <c r="AB216" s="202">
        <v>0</v>
      </c>
      <c r="AC216" s="203">
        <v>0</v>
      </c>
      <c r="AD216" s="202">
        <v>0</v>
      </c>
      <c r="AE216" s="202">
        <v>0</v>
      </c>
      <c r="AF216" s="202">
        <v>0</v>
      </c>
      <c r="AG216" s="202">
        <v>0</v>
      </c>
      <c r="AH216" s="202">
        <v>0</v>
      </c>
      <c r="AI216" s="204">
        <f t="shared" ref="AI216:AI235" si="97">SUM(V216:AC216)</f>
        <v>0</v>
      </c>
      <c r="AJ216" s="131" t="str">
        <f t="shared" ref="AJ216:AJ237" si="98">IF(ABS(S216-AI216)&gt;0.001,S216-AI216,"")</f>
        <v/>
      </c>
      <c r="BA216" s="131"/>
      <c r="BR216" s="131"/>
      <c r="CG216" s="131"/>
    </row>
    <row r="217" spans="1:85" ht="15">
      <c r="A217" s="157" t="s">
        <v>10</v>
      </c>
      <c r="B217" s="146">
        <v>0</v>
      </c>
      <c r="C217" s="146">
        <v>0</v>
      </c>
      <c r="D217" s="146">
        <v>0</v>
      </c>
      <c r="E217" s="146">
        <v>0</v>
      </c>
      <c r="F217" s="304"/>
      <c r="G217" s="146">
        <v>0</v>
      </c>
      <c r="H217" s="158">
        <v>0</v>
      </c>
      <c r="I217" s="144">
        <f t="shared" si="95"/>
        <v>0</v>
      </c>
      <c r="J217" s="139"/>
      <c r="K217" s="159" t="s">
        <v>10</v>
      </c>
      <c r="L217" s="146">
        <v>0</v>
      </c>
      <c r="M217" s="146">
        <v>0</v>
      </c>
      <c r="N217" s="146">
        <v>0</v>
      </c>
      <c r="O217" s="146">
        <v>0</v>
      </c>
      <c r="P217" s="146">
        <v>0</v>
      </c>
      <c r="Q217" s="146">
        <v>0</v>
      </c>
      <c r="R217" s="147">
        <v>0</v>
      </c>
      <c r="S217" s="148">
        <f t="shared" si="96"/>
        <v>0</v>
      </c>
      <c r="U217" s="205" t="s">
        <v>10</v>
      </c>
      <c r="V217" s="197">
        <v>0</v>
      </c>
      <c r="W217" s="197">
        <v>0</v>
      </c>
      <c r="X217" s="197">
        <v>0</v>
      </c>
      <c r="Y217" s="197">
        <v>0</v>
      </c>
      <c r="Z217" s="197">
        <v>0</v>
      </c>
      <c r="AA217" s="197">
        <v>0</v>
      </c>
      <c r="AB217" s="197">
        <v>0</v>
      </c>
      <c r="AC217" s="198">
        <v>0</v>
      </c>
      <c r="AD217" s="199">
        <v>0</v>
      </c>
      <c r="AE217" s="199">
        <v>0</v>
      </c>
      <c r="AF217" s="199">
        <v>0</v>
      </c>
      <c r="AG217" s="199">
        <v>0</v>
      </c>
      <c r="AH217" s="199">
        <v>0</v>
      </c>
      <c r="AI217" s="200">
        <f t="shared" si="97"/>
        <v>0</v>
      </c>
      <c r="AJ217" s="131" t="str">
        <f t="shared" si="98"/>
        <v/>
      </c>
      <c r="BA217" s="131"/>
      <c r="BR217" s="131"/>
      <c r="CG217" s="131"/>
    </row>
    <row r="218" spans="1:85" ht="15">
      <c r="A218" s="149" t="s">
        <v>53</v>
      </c>
      <c r="B218" s="150">
        <v>0</v>
      </c>
      <c r="C218" s="150">
        <v>0</v>
      </c>
      <c r="D218" s="150">
        <v>0</v>
      </c>
      <c r="E218" s="150">
        <v>0</v>
      </c>
      <c r="F218" s="304"/>
      <c r="G218" s="150">
        <v>0</v>
      </c>
      <c r="H218" s="151">
        <v>0</v>
      </c>
      <c r="I218" s="152">
        <f t="shared" si="95"/>
        <v>0</v>
      </c>
      <c r="J218" s="139"/>
      <c r="K218" s="153" t="s">
        <v>53</v>
      </c>
      <c r="L218" s="154">
        <v>0</v>
      </c>
      <c r="M218" s="154">
        <v>0</v>
      </c>
      <c r="N218" s="154">
        <v>0</v>
      </c>
      <c r="O218" s="154">
        <v>0</v>
      </c>
      <c r="P218" s="154">
        <v>0</v>
      </c>
      <c r="Q218" s="154">
        <v>0</v>
      </c>
      <c r="R218" s="155">
        <v>0</v>
      </c>
      <c r="S218" s="156">
        <f t="shared" si="96"/>
        <v>0</v>
      </c>
      <c r="U218" s="201" t="s">
        <v>53</v>
      </c>
      <c r="V218" s="202">
        <v>0</v>
      </c>
      <c r="W218" s="202">
        <v>0</v>
      </c>
      <c r="X218" s="202">
        <v>0</v>
      </c>
      <c r="Y218" s="202">
        <v>0</v>
      </c>
      <c r="Z218" s="202">
        <v>0</v>
      </c>
      <c r="AA218" s="202">
        <v>0</v>
      </c>
      <c r="AB218" s="202">
        <v>0</v>
      </c>
      <c r="AC218" s="203">
        <v>0</v>
      </c>
      <c r="AD218" s="202">
        <v>0</v>
      </c>
      <c r="AE218" s="202">
        <v>0</v>
      </c>
      <c r="AF218" s="202">
        <v>0</v>
      </c>
      <c r="AG218" s="202">
        <v>0</v>
      </c>
      <c r="AH218" s="202">
        <v>0</v>
      </c>
      <c r="AI218" s="204">
        <f t="shared" si="97"/>
        <v>0</v>
      </c>
      <c r="AJ218" s="131" t="str">
        <f t="shared" si="98"/>
        <v/>
      </c>
      <c r="BA218" s="131"/>
      <c r="BR218" s="131"/>
      <c r="CG218" s="131"/>
    </row>
    <row r="219" spans="1:85" ht="15">
      <c r="A219" s="157" t="s">
        <v>16</v>
      </c>
      <c r="B219" s="146">
        <v>1.3020264294170616</v>
      </c>
      <c r="C219" s="146">
        <v>0</v>
      </c>
      <c r="D219" s="146">
        <v>0</v>
      </c>
      <c r="E219" s="146">
        <v>0</v>
      </c>
      <c r="F219" s="304"/>
      <c r="G219" s="146">
        <v>0</v>
      </c>
      <c r="H219" s="158">
        <v>0</v>
      </c>
      <c r="I219" s="144">
        <f t="shared" si="95"/>
        <v>1.3020264294170616</v>
      </c>
      <c r="J219" s="139"/>
      <c r="K219" s="159" t="s">
        <v>16</v>
      </c>
      <c r="L219" s="146">
        <v>1.3020264294170616</v>
      </c>
      <c r="M219" s="146">
        <v>0</v>
      </c>
      <c r="N219" s="146">
        <v>0</v>
      </c>
      <c r="O219" s="146">
        <v>0</v>
      </c>
      <c r="P219" s="146">
        <v>0</v>
      </c>
      <c r="Q219" s="146">
        <v>0</v>
      </c>
      <c r="R219" s="147">
        <v>0</v>
      </c>
      <c r="S219" s="148">
        <f t="shared" si="96"/>
        <v>1.3020264294170616</v>
      </c>
      <c r="U219" s="205" t="s">
        <v>16</v>
      </c>
      <c r="V219" s="197">
        <v>1.3020264294170616</v>
      </c>
      <c r="W219" s="197">
        <v>0</v>
      </c>
      <c r="X219" s="197">
        <v>0</v>
      </c>
      <c r="Y219" s="197">
        <v>0</v>
      </c>
      <c r="Z219" s="197">
        <v>0</v>
      </c>
      <c r="AA219" s="197">
        <v>0</v>
      </c>
      <c r="AB219" s="197">
        <v>0</v>
      </c>
      <c r="AC219" s="198">
        <v>0</v>
      </c>
      <c r="AD219" s="199">
        <v>0</v>
      </c>
      <c r="AE219" s="199">
        <v>0</v>
      </c>
      <c r="AF219" s="199">
        <v>0</v>
      </c>
      <c r="AG219" s="199">
        <v>0</v>
      </c>
      <c r="AH219" s="199">
        <v>0</v>
      </c>
      <c r="AI219" s="200">
        <f t="shared" si="97"/>
        <v>1.3020264294170616</v>
      </c>
      <c r="AJ219" s="131" t="str">
        <f t="shared" si="98"/>
        <v/>
      </c>
      <c r="BA219" s="131"/>
      <c r="BR219" s="131"/>
      <c r="CG219" s="131"/>
    </row>
    <row r="220" spans="1:85" ht="15">
      <c r="A220" s="149" t="s">
        <v>15</v>
      </c>
      <c r="B220" s="150">
        <v>0.1382855444306228</v>
      </c>
      <c r="C220" s="150">
        <v>0</v>
      </c>
      <c r="D220" s="150">
        <v>0</v>
      </c>
      <c r="E220" s="150">
        <v>0</v>
      </c>
      <c r="F220" s="304"/>
      <c r="G220" s="150">
        <v>0</v>
      </c>
      <c r="H220" s="151">
        <v>0</v>
      </c>
      <c r="I220" s="152">
        <f t="shared" si="95"/>
        <v>0.1382855444306228</v>
      </c>
      <c r="J220" s="139"/>
      <c r="K220" s="153" t="s">
        <v>15</v>
      </c>
      <c r="L220" s="154">
        <v>0.1382855444306228</v>
      </c>
      <c r="M220" s="154">
        <v>0</v>
      </c>
      <c r="N220" s="154">
        <v>0</v>
      </c>
      <c r="O220" s="154">
        <v>0</v>
      </c>
      <c r="P220" s="154">
        <v>0</v>
      </c>
      <c r="Q220" s="154">
        <v>0</v>
      </c>
      <c r="R220" s="155">
        <v>0</v>
      </c>
      <c r="S220" s="156">
        <f t="shared" si="96"/>
        <v>0.1382855444306228</v>
      </c>
      <c r="U220" s="201" t="s">
        <v>54</v>
      </c>
      <c r="V220" s="202">
        <v>0.1382855444306228</v>
      </c>
      <c r="W220" s="202">
        <v>0</v>
      </c>
      <c r="X220" s="202">
        <v>0</v>
      </c>
      <c r="Y220" s="202">
        <v>0</v>
      </c>
      <c r="Z220" s="202">
        <v>0</v>
      </c>
      <c r="AA220" s="202">
        <v>0</v>
      </c>
      <c r="AB220" s="202">
        <v>0</v>
      </c>
      <c r="AC220" s="203">
        <v>0</v>
      </c>
      <c r="AD220" s="202">
        <v>0</v>
      </c>
      <c r="AE220" s="202">
        <v>0</v>
      </c>
      <c r="AF220" s="202">
        <v>0</v>
      </c>
      <c r="AG220" s="202">
        <v>0</v>
      </c>
      <c r="AH220" s="202">
        <v>0</v>
      </c>
      <c r="AI220" s="204">
        <f t="shared" si="97"/>
        <v>0.1382855444306228</v>
      </c>
      <c r="AJ220" s="131" t="str">
        <f t="shared" si="98"/>
        <v/>
      </c>
      <c r="BA220" s="131"/>
      <c r="BR220" s="131"/>
      <c r="CG220" s="131"/>
    </row>
    <row r="221" spans="1:85" ht="15">
      <c r="A221" s="157" t="s">
        <v>55</v>
      </c>
      <c r="B221" s="146">
        <v>0</v>
      </c>
      <c r="C221" s="146">
        <v>0</v>
      </c>
      <c r="D221" s="146">
        <v>0</v>
      </c>
      <c r="E221" s="146">
        <v>1.4147398667683228E-2</v>
      </c>
      <c r="F221" s="304"/>
      <c r="G221" s="146">
        <v>0</v>
      </c>
      <c r="H221" s="158">
        <v>0</v>
      </c>
      <c r="I221" s="144">
        <f t="shared" si="95"/>
        <v>1.4147398667683228E-2</v>
      </c>
      <c r="J221" s="139"/>
      <c r="K221" s="159" t="s">
        <v>55</v>
      </c>
      <c r="L221" s="146">
        <v>0</v>
      </c>
      <c r="M221" s="146">
        <v>0</v>
      </c>
      <c r="N221" s="146">
        <v>0</v>
      </c>
      <c r="O221" s="146">
        <v>1.4147398667683228E-2</v>
      </c>
      <c r="P221" s="146">
        <v>20.976601133376725</v>
      </c>
      <c r="Q221" s="146">
        <v>0</v>
      </c>
      <c r="R221" s="147">
        <v>0</v>
      </c>
      <c r="S221" s="148">
        <f t="shared" si="96"/>
        <v>20.99074853204441</v>
      </c>
      <c r="U221" s="205" t="s">
        <v>55</v>
      </c>
      <c r="V221" s="197">
        <v>0</v>
      </c>
      <c r="W221" s="197">
        <v>0</v>
      </c>
      <c r="X221" s="197">
        <v>0</v>
      </c>
      <c r="Y221" s="197">
        <v>0</v>
      </c>
      <c r="Z221" s="197">
        <v>0</v>
      </c>
      <c r="AA221" s="197">
        <v>0</v>
      </c>
      <c r="AB221" s="197">
        <v>20.976601133376725</v>
      </c>
      <c r="AC221" s="198">
        <v>1.4147398667683228E-2</v>
      </c>
      <c r="AD221" s="197">
        <v>0</v>
      </c>
      <c r="AE221" s="197">
        <v>0</v>
      </c>
      <c r="AF221" s="197">
        <v>0</v>
      </c>
      <c r="AG221" s="197">
        <v>0</v>
      </c>
      <c r="AH221" s="197">
        <v>1.4147398667683228E-2</v>
      </c>
      <c r="AI221" s="200">
        <f t="shared" si="97"/>
        <v>20.99074853204441</v>
      </c>
      <c r="AJ221" s="131" t="str">
        <f t="shared" si="98"/>
        <v/>
      </c>
      <c r="BA221" s="131"/>
      <c r="BR221" s="131"/>
      <c r="CG221" s="131"/>
    </row>
    <row r="222" spans="1:85" ht="15">
      <c r="A222" s="149" t="s">
        <v>12</v>
      </c>
      <c r="B222" s="150">
        <v>0</v>
      </c>
      <c r="C222" s="150">
        <v>0</v>
      </c>
      <c r="D222" s="150">
        <v>0</v>
      </c>
      <c r="E222" s="150">
        <v>6.6486892530640488E-19</v>
      </c>
      <c r="F222" s="304"/>
      <c r="G222" s="150">
        <v>0</v>
      </c>
      <c r="H222" s="151">
        <v>0</v>
      </c>
      <c r="I222" s="152">
        <f t="shared" si="95"/>
        <v>6.6486892530640488E-19</v>
      </c>
      <c r="J222" s="139"/>
      <c r="K222" s="153" t="s">
        <v>12</v>
      </c>
      <c r="L222" s="154">
        <v>0</v>
      </c>
      <c r="M222" s="154">
        <v>0</v>
      </c>
      <c r="N222" s="154">
        <v>0</v>
      </c>
      <c r="O222" s="154">
        <v>6.6486892530640488E-19</v>
      </c>
      <c r="P222" s="154">
        <v>0.4017030854436841</v>
      </c>
      <c r="Q222" s="154">
        <v>0</v>
      </c>
      <c r="R222" s="155">
        <v>0</v>
      </c>
      <c r="S222" s="156">
        <f t="shared" si="96"/>
        <v>0.4017030854436841</v>
      </c>
      <c r="U222" s="201" t="s">
        <v>12</v>
      </c>
      <c r="V222" s="202">
        <v>0</v>
      </c>
      <c r="W222" s="202">
        <v>0</v>
      </c>
      <c r="X222" s="202">
        <v>0</v>
      </c>
      <c r="Y222" s="202">
        <v>0</v>
      </c>
      <c r="Z222" s="202">
        <v>0</v>
      </c>
      <c r="AA222" s="202">
        <v>0</v>
      </c>
      <c r="AB222" s="202">
        <v>0.4017030854436841</v>
      </c>
      <c r="AC222" s="203">
        <v>6.6486892530640488E-19</v>
      </c>
      <c r="AD222" s="202">
        <v>0</v>
      </c>
      <c r="AE222" s="202">
        <v>0</v>
      </c>
      <c r="AF222" s="202">
        <v>0</v>
      </c>
      <c r="AG222" s="202">
        <v>0</v>
      </c>
      <c r="AH222" s="202">
        <v>6.6486892530640488E-19</v>
      </c>
      <c r="AI222" s="204">
        <f t="shared" si="97"/>
        <v>0.4017030854436841</v>
      </c>
      <c r="AJ222" s="131" t="str">
        <f t="shared" si="98"/>
        <v/>
      </c>
      <c r="BA222" s="131"/>
      <c r="BR222" s="131"/>
      <c r="CG222" s="131"/>
    </row>
    <row r="223" spans="1:85" ht="15">
      <c r="A223" s="157" t="s">
        <v>56</v>
      </c>
      <c r="B223" s="146">
        <v>0</v>
      </c>
      <c r="C223" s="146">
        <v>0</v>
      </c>
      <c r="D223" s="146">
        <v>0</v>
      </c>
      <c r="E223" s="146">
        <v>0</v>
      </c>
      <c r="F223" s="304"/>
      <c r="G223" s="146">
        <v>0</v>
      </c>
      <c r="H223" s="158">
        <v>0</v>
      </c>
      <c r="I223" s="144">
        <f t="shared" si="95"/>
        <v>0</v>
      </c>
      <c r="J223" s="139"/>
      <c r="K223" s="159" t="s">
        <v>56</v>
      </c>
      <c r="L223" s="146">
        <v>0</v>
      </c>
      <c r="M223" s="146">
        <v>0</v>
      </c>
      <c r="N223" s="146">
        <v>0</v>
      </c>
      <c r="O223" s="146">
        <v>0</v>
      </c>
      <c r="P223" s="146">
        <v>0</v>
      </c>
      <c r="Q223" s="146">
        <v>0</v>
      </c>
      <c r="R223" s="147">
        <v>0</v>
      </c>
      <c r="S223" s="148">
        <f t="shared" si="96"/>
        <v>0</v>
      </c>
      <c r="U223" s="205" t="s">
        <v>56</v>
      </c>
      <c r="V223" s="197">
        <v>0</v>
      </c>
      <c r="W223" s="197">
        <v>0</v>
      </c>
      <c r="X223" s="197">
        <v>0</v>
      </c>
      <c r="Y223" s="197">
        <v>0</v>
      </c>
      <c r="Z223" s="197">
        <v>0</v>
      </c>
      <c r="AA223" s="197">
        <v>0</v>
      </c>
      <c r="AB223" s="197">
        <v>0</v>
      </c>
      <c r="AC223" s="198">
        <v>0</v>
      </c>
      <c r="AD223" s="197">
        <v>0</v>
      </c>
      <c r="AE223" s="197">
        <v>0</v>
      </c>
      <c r="AF223" s="197">
        <v>0</v>
      </c>
      <c r="AG223" s="197">
        <v>0</v>
      </c>
      <c r="AH223" s="197">
        <v>0</v>
      </c>
      <c r="AI223" s="200">
        <f t="shared" si="97"/>
        <v>0</v>
      </c>
      <c r="AJ223" s="131" t="str">
        <f t="shared" si="98"/>
        <v/>
      </c>
      <c r="BA223" s="131"/>
      <c r="BR223" s="131"/>
      <c r="CG223" s="131"/>
    </row>
    <row r="224" spans="1:85" ht="15">
      <c r="A224" s="149" t="s">
        <v>17</v>
      </c>
      <c r="B224" s="150">
        <v>0</v>
      </c>
      <c r="C224" s="150">
        <v>0</v>
      </c>
      <c r="D224" s="150">
        <v>0</v>
      </c>
      <c r="E224" s="150">
        <v>4.2397487458708123E-4</v>
      </c>
      <c r="F224" s="304"/>
      <c r="G224" s="150">
        <v>0</v>
      </c>
      <c r="H224" s="151">
        <v>0</v>
      </c>
      <c r="I224" s="152">
        <f t="shared" si="95"/>
        <v>4.2397487458708123E-4</v>
      </c>
      <c r="J224" s="139"/>
      <c r="K224" s="153" t="s">
        <v>17</v>
      </c>
      <c r="L224" s="154">
        <v>0</v>
      </c>
      <c r="M224" s="154">
        <v>0</v>
      </c>
      <c r="N224" s="154">
        <v>0</v>
      </c>
      <c r="O224" s="154">
        <v>4.2397487458708123E-4</v>
      </c>
      <c r="P224" s="154">
        <v>0</v>
      </c>
      <c r="Q224" s="154">
        <v>0</v>
      </c>
      <c r="R224" s="155">
        <v>0</v>
      </c>
      <c r="S224" s="156">
        <f t="shared" si="96"/>
        <v>4.2397487458708123E-4</v>
      </c>
      <c r="U224" s="201" t="s">
        <v>17</v>
      </c>
      <c r="V224" s="202">
        <v>0</v>
      </c>
      <c r="W224" s="202">
        <v>0</v>
      </c>
      <c r="X224" s="202">
        <v>0</v>
      </c>
      <c r="Y224" s="202">
        <v>0</v>
      </c>
      <c r="Z224" s="202">
        <v>0</v>
      </c>
      <c r="AA224" s="202">
        <v>0</v>
      </c>
      <c r="AB224" s="202">
        <v>0</v>
      </c>
      <c r="AC224" s="203">
        <v>4.2397487458708123E-4</v>
      </c>
      <c r="AD224" s="202">
        <v>0</v>
      </c>
      <c r="AE224" s="202">
        <v>0</v>
      </c>
      <c r="AF224" s="202">
        <v>0</v>
      </c>
      <c r="AG224" s="202">
        <v>0</v>
      </c>
      <c r="AH224" s="202">
        <v>4.2397487458708123E-4</v>
      </c>
      <c r="AI224" s="204">
        <f t="shared" si="97"/>
        <v>4.2397487458708123E-4</v>
      </c>
      <c r="AJ224" s="131" t="str">
        <f t="shared" si="98"/>
        <v/>
      </c>
      <c r="BA224" s="131"/>
      <c r="BR224" s="131"/>
      <c r="CG224" s="131"/>
    </row>
    <row r="225" spans="1:85" ht="15">
      <c r="A225" s="157" t="s">
        <v>141</v>
      </c>
      <c r="B225" s="146">
        <v>15.366691386669526</v>
      </c>
      <c r="C225" s="146">
        <v>0</v>
      </c>
      <c r="D225" s="146">
        <v>0.21725232474107753</v>
      </c>
      <c r="E225" s="146">
        <v>0.50628391916593063</v>
      </c>
      <c r="F225" s="304"/>
      <c r="G225" s="146">
        <v>0</v>
      </c>
      <c r="H225" s="158">
        <v>0</v>
      </c>
      <c r="I225" s="144">
        <f t="shared" si="95"/>
        <v>16.090227630576532</v>
      </c>
      <c r="J225" s="139"/>
      <c r="K225" s="159" t="s">
        <v>141</v>
      </c>
      <c r="L225" s="146">
        <v>15.366691386669526</v>
      </c>
      <c r="M225" s="146">
        <v>0</v>
      </c>
      <c r="N225" s="146">
        <v>0.21725232474107753</v>
      </c>
      <c r="O225" s="146">
        <v>0.50628391916593063</v>
      </c>
      <c r="P225" s="146">
        <v>0</v>
      </c>
      <c r="Q225" s="146">
        <v>0</v>
      </c>
      <c r="R225" s="147">
        <v>0</v>
      </c>
      <c r="S225" s="148">
        <f t="shared" si="96"/>
        <v>16.090227630576532</v>
      </c>
      <c r="U225" s="205" t="s">
        <v>141</v>
      </c>
      <c r="V225" s="197">
        <v>15.266485876772185</v>
      </c>
      <c r="W225" s="197">
        <v>0</v>
      </c>
      <c r="X225" s="197">
        <v>0</v>
      </c>
      <c r="Y225" s="197">
        <v>0</v>
      </c>
      <c r="Z225" s="197">
        <v>0.21725232474107753</v>
      </c>
      <c r="AA225" s="197">
        <v>0</v>
      </c>
      <c r="AB225" s="197">
        <v>0</v>
      </c>
      <c r="AC225" s="198">
        <v>0.60648942906327141</v>
      </c>
      <c r="AD225" s="197">
        <v>0.10020550989734082</v>
      </c>
      <c r="AE225" s="197">
        <v>0</v>
      </c>
      <c r="AF225" s="197">
        <v>0</v>
      </c>
      <c r="AG225" s="197">
        <v>0</v>
      </c>
      <c r="AH225" s="197">
        <v>0.50628391916593063</v>
      </c>
      <c r="AI225" s="200">
        <f t="shared" si="97"/>
        <v>16.090227630576532</v>
      </c>
      <c r="AJ225" s="131" t="str">
        <f t="shared" si="98"/>
        <v/>
      </c>
      <c r="BA225" s="131"/>
      <c r="BR225" s="131"/>
      <c r="CG225" s="131"/>
    </row>
    <row r="226" spans="1:85" ht="15">
      <c r="A226" s="149" t="s">
        <v>25</v>
      </c>
      <c r="B226" s="150">
        <v>3.6710379218984572</v>
      </c>
      <c r="C226" s="150">
        <v>0</v>
      </c>
      <c r="D226" s="150">
        <v>11.418898139427068</v>
      </c>
      <c r="E226" s="150">
        <v>44.65204522232564</v>
      </c>
      <c r="F226" s="304"/>
      <c r="G226" s="150">
        <v>8.7672300201487747</v>
      </c>
      <c r="H226" s="151">
        <v>0</v>
      </c>
      <c r="I226" s="152">
        <f t="shared" si="95"/>
        <v>68.509211303799944</v>
      </c>
      <c r="J226" s="139"/>
      <c r="K226" s="153" t="s">
        <v>25</v>
      </c>
      <c r="L226" s="154">
        <v>3.6710379218984572</v>
      </c>
      <c r="M226" s="154">
        <v>0</v>
      </c>
      <c r="N226" s="154">
        <v>11.418898139427068</v>
      </c>
      <c r="O226" s="154">
        <v>44.65204522232564</v>
      </c>
      <c r="P226" s="154">
        <v>0</v>
      </c>
      <c r="Q226" s="154">
        <v>8.7672300201487747</v>
      </c>
      <c r="R226" s="155">
        <v>0</v>
      </c>
      <c r="S226" s="156">
        <f t="shared" si="96"/>
        <v>68.509211303799944</v>
      </c>
      <c r="U226" s="201" t="s">
        <v>25</v>
      </c>
      <c r="V226" s="202">
        <v>1.0120930449421215</v>
      </c>
      <c r="W226" s="202">
        <v>2.6589448769563355</v>
      </c>
      <c r="X226" s="202">
        <v>8.7672300201487747</v>
      </c>
      <c r="Y226" s="202">
        <v>0</v>
      </c>
      <c r="Z226" s="202">
        <v>11.418898139427068</v>
      </c>
      <c r="AA226" s="202">
        <v>43.457207744008414</v>
      </c>
      <c r="AB226" s="202">
        <v>0</v>
      </c>
      <c r="AC226" s="203">
        <v>1.1948374783172309</v>
      </c>
      <c r="AD226" s="202">
        <v>0</v>
      </c>
      <c r="AE226" s="202">
        <v>0.49039502072549596</v>
      </c>
      <c r="AF226" s="202">
        <v>0</v>
      </c>
      <c r="AG226" s="202">
        <v>0</v>
      </c>
      <c r="AH226" s="202">
        <v>0.70444245759173485</v>
      </c>
      <c r="AI226" s="204">
        <f t="shared" si="97"/>
        <v>68.509211303799944</v>
      </c>
      <c r="AJ226" s="131" t="str">
        <f t="shared" si="98"/>
        <v/>
      </c>
      <c r="BA226" s="131"/>
      <c r="BR226" s="131"/>
      <c r="CG226" s="131"/>
    </row>
    <row r="227" spans="1:85" ht="15">
      <c r="A227" s="157" t="s">
        <v>24</v>
      </c>
      <c r="B227" s="146">
        <v>1.0625328177865327</v>
      </c>
      <c r="C227" s="146">
        <v>0</v>
      </c>
      <c r="D227" s="146">
        <v>0</v>
      </c>
      <c r="E227" s="146">
        <v>0</v>
      </c>
      <c r="F227" s="304"/>
      <c r="G227" s="146">
        <v>0</v>
      </c>
      <c r="H227" s="158">
        <v>0</v>
      </c>
      <c r="I227" s="144">
        <f t="shared" si="95"/>
        <v>1.0625328177865327</v>
      </c>
      <c r="J227" s="139"/>
      <c r="K227" s="159" t="s">
        <v>24</v>
      </c>
      <c r="L227" s="146">
        <v>1.0625328177865327</v>
      </c>
      <c r="M227" s="146">
        <v>0</v>
      </c>
      <c r="N227" s="146">
        <v>0</v>
      </c>
      <c r="O227" s="146">
        <v>0</v>
      </c>
      <c r="P227" s="146">
        <v>0</v>
      </c>
      <c r="Q227" s="146">
        <v>0</v>
      </c>
      <c r="R227" s="147">
        <v>0</v>
      </c>
      <c r="S227" s="148">
        <f t="shared" si="96"/>
        <v>1.0625328177865327</v>
      </c>
      <c r="U227" s="205" t="s">
        <v>24</v>
      </c>
      <c r="V227" s="197">
        <v>1.0374959425359591</v>
      </c>
      <c r="W227" s="197">
        <v>2.5036875250573711E-2</v>
      </c>
      <c r="X227" s="197">
        <v>0</v>
      </c>
      <c r="Y227" s="197">
        <v>0</v>
      </c>
      <c r="Z227" s="197">
        <v>0</v>
      </c>
      <c r="AA227" s="197">
        <v>0</v>
      </c>
      <c r="AB227" s="197">
        <v>0</v>
      </c>
      <c r="AC227" s="198">
        <v>0</v>
      </c>
      <c r="AD227" s="197">
        <v>0</v>
      </c>
      <c r="AE227" s="197">
        <v>0</v>
      </c>
      <c r="AF227" s="197">
        <v>0</v>
      </c>
      <c r="AG227" s="197">
        <v>0</v>
      </c>
      <c r="AH227" s="197">
        <v>0</v>
      </c>
      <c r="AI227" s="200">
        <f t="shared" si="97"/>
        <v>1.0625328177865327</v>
      </c>
      <c r="AJ227" s="131" t="str">
        <f t="shared" si="98"/>
        <v/>
      </c>
      <c r="BA227" s="131"/>
      <c r="BR227" s="131"/>
      <c r="CG227" s="131"/>
    </row>
    <row r="228" spans="1:85" ht="15">
      <c r="A228" s="149" t="s">
        <v>57</v>
      </c>
      <c r="B228" s="150">
        <v>0</v>
      </c>
      <c r="C228" s="150">
        <v>0</v>
      </c>
      <c r="D228" s="150">
        <v>0</v>
      </c>
      <c r="E228" s="150">
        <v>0</v>
      </c>
      <c r="F228" s="304"/>
      <c r="G228" s="150">
        <v>0</v>
      </c>
      <c r="H228" s="151">
        <v>0</v>
      </c>
      <c r="I228" s="152">
        <f t="shared" si="95"/>
        <v>0</v>
      </c>
      <c r="J228" s="139"/>
      <c r="K228" s="153" t="s">
        <v>57</v>
      </c>
      <c r="L228" s="154">
        <v>0</v>
      </c>
      <c r="M228" s="154">
        <v>0</v>
      </c>
      <c r="N228" s="154">
        <v>0</v>
      </c>
      <c r="O228" s="154">
        <v>0</v>
      </c>
      <c r="P228" s="154">
        <v>0</v>
      </c>
      <c r="Q228" s="154">
        <v>0</v>
      </c>
      <c r="R228" s="155">
        <v>0</v>
      </c>
      <c r="S228" s="156">
        <f t="shared" si="96"/>
        <v>0</v>
      </c>
      <c r="U228" s="201" t="s">
        <v>57</v>
      </c>
      <c r="V228" s="202">
        <v>0</v>
      </c>
      <c r="W228" s="202">
        <v>0</v>
      </c>
      <c r="X228" s="202">
        <v>0</v>
      </c>
      <c r="Y228" s="202">
        <v>0</v>
      </c>
      <c r="Z228" s="202">
        <v>0</v>
      </c>
      <c r="AA228" s="202">
        <v>0</v>
      </c>
      <c r="AB228" s="202">
        <v>0</v>
      </c>
      <c r="AC228" s="203">
        <v>0</v>
      </c>
      <c r="AD228" s="202">
        <v>0</v>
      </c>
      <c r="AE228" s="202">
        <v>0</v>
      </c>
      <c r="AF228" s="202">
        <v>0</v>
      </c>
      <c r="AG228" s="202">
        <v>0</v>
      </c>
      <c r="AH228" s="202">
        <v>0</v>
      </c>
      <c r="AI228" s="204">
        <f t="shared" si="97"/>
        <v>0</v>
      </c>
      <c r="AJ228" s="131" t="str">
        <f t="shared" si="98"/>
        <v/>
      </c>
      <c r="BA228" s="131"/>
      <c r="BR228" s="131"/>
      <c r="CG228" s="131"/>
    </row>
    <row r="229" spans="1:85" ht="15">
      <c r="A229" s="157" t="s">
        <v>22</v>
      </c>
      <c r="B229" s="146">
        <v>2.4832440082650724E-2</v>
      </c>
      <c r="C229" s="146">
        <v>0</v>
      </c>
      <c r="D229" s="146">
        <v>0</v>
      </c>
      <c r="E229" s="146">
        <v>0</v>
      </c>
      <c r="F229" s="304"/>
      <c r="G229" s="146">
        <v>0</v>
      </c>
      <c r="H229" s="158">
        <v>0</v>
      </c>
      <c r="I229" s="144">
        <f t="shared" si="95"/>
        <v>2.4832440082650724E-2</v>
      </c>
      <c r="J229" s="139"/>
      <c r="K229" s="159" t="s">
        <v>22</v>
      </c>
      <c r="L229" s="146">
        <v>2.4832440082650724E-2</v>
      </c>
      <c r="M229" s="146">
        <v>0</v>
      </c>
      <c r="N229" s="146">
        <v>0</v>
      </c>
      <c r="O229" s="146">
        <v>0</v>
      </c>
      <c r="P229" s="146">
        <v>1.2742317923697921</v>
      </c>
      <c r="Q229" s="146">
        <v>0</v>
      </c>
      <c r="R229" s="147">
        <v>0</v>
      </c>
      <c r="S229" s="148">
        <f t="shared" si="96"/>
        <v>1.2990642324524428</v>
      </c>
      <c r="U229" s="205" t="s">
        <v>22</v>
      </c>
      <c r="V229" s="197">
        <v>2.4832440082650724E-2</v>
      </c>
      <c r="W229" s="197">
        <v>0</v>
      </c>
      <c r="X229" s="197">
        <v>0</v>
      </c>
      <c r="Y229" s="197">
        <v>0</v>
      </c>
      <c r="Z229" s="197">
        <v>0</v>
      </c>
      <c r="AA229" s="197">
        <v>0</v>
      </c>
      <c r="AB229" s="197">
        <v>1.2742317923697921</v>
      </c>
      <c r="AC229" s="198">
        <v>0</v>
      </c>
      <c r="AD229" s="197">
        <v>0</v>
      </c>
      <c r="AE229" s="197">
        <v>0</v>
      </c>
      <c r="AF229" s="197">
        <v>0</v>
      </c>
      <c r="AG229" s="197">
        <v>0</v>
      </c>
      <c r="AH229" s="197">
        <v>0</v>
      </c>
      <c r="AI229" s="200">
        <f t="shared" si="97"/>
        <v>1.2990642324524428</v>
      </c>
      <c r="AJ229" s="131" t="str">
        <f t="shared" si="98"/>
        <v/>
      </c>
      <c r="BA229" s="131"/>
      <c r="BR229" s="131"/>
      <c r="CG229" s="131"/>
    </row>
    <row r="230" spans="1:85" ht="15">
      <c r="A230" s="149" t="s">
        <v>21</v>
      </c>
      <c r="B230" s="150">
        <v>0</v>
      </c>
      <c r="C230" s="150">
        <v>0</v>
      </c>
      <c r="D230" s="150">
        <v>0</v>
      </c>
      <c r="E230" s="150">
        <v>0</v>
      </c>
      <c r="F230" s="304"/>
      <c r="G230" s="150">
        <v>0</v>
      </c>
      <c r="H230" s="151">
        <v>0</v>
      </c>
      <c r="I230" s="152">
        <f t="shared" si="95"/>
        <v>0</v>
      </c>
      <c r="J230" s="139"/>
      <c r="K230" s="153" t="s">
        <v>21</v>
      </c>
      <c r="L230" s="154">
        <v>0</v>
      </c>
      <c r="M230" s="154">
        <v>0</v>
      </c>
      <c r="N230" s="154">
        <v>0</v>
      </c>
      <c r="O230" s="154">
        <v>0</v>
      </c>
      <c r="P230" s="154">
        <v>0</v>
      </c>
      <c r="Q230" s="154">
        <v>0</v>
      </c>
      <c r="R230" s="155">
        <v>0</v>
      </c>
      <c r="S230" s="156">
        <f t="shared" si="96"/>
        <v>0</v>
      </c>
      <c r="U230" s="201" t="s">
        <v>58</v>
      </c>
      <c r="V230" s="202">
        <v>0</v>
      </c>
      <c r="W230" s="202">
        <v>0</v>
      </c>
      <c r="X230" s="202">
        <v>0</v>
      </c>
      <c r="Y230" s="202">
        <v>0</v>
      </c>
      <c r="Z230" s="202">
        <v>0</v>
      </c>
      <c r="AA230" s="202">
        <v>0</v>
      </c>
      <c r="AB230" s="202">
        <v>0</v>
      </c>
      <c r="AC230" s="203">
        <v>0</v>
      </c>
      <c r="AD230" s="202">
        <v>0</v>
      </c>
      <c r="AE230" s="202">
        <v>0</v>
      </c>
      <c r="AF230" s="202">
        <v>0</v>
      </c>
      <c r="AG230" s="202">
        <v>0</v>
      </c>
      <c r="AH230" s="202">
        <v>0</v>
      </c>
      <c r="AI230" s="204">
        <f t="shared" si="97"/>
        <v>0</v>
      </c>
      <c r="AJ230" s="131" t="str">
        <f t="shared" si="98"/>
        <v/>
      </c>
      <c r="BA230" s="131"/>
      <c r="BR230" s="131"/>
      <c r="CG230" s="131"/>
    </row>
    <row r="231" spans="1:85" ht="15">
      <c r="A231" s="160" t="s">
        <v>61</v>
      </c>
      <c r="B231" s="146">
        <v>0</v>
      </c>
      <c r="C231" s="146">
        <v>0</v>
      </c>
      <c r="D231" s="146">
        <v>0</v>
      </c>
      <c r="E231" s="146">
        <v>0</v>
      </c>
      <c r="F231" s="304"/>
      <c r="G231" s="146">
        <v>0</v>
      </c>
      <c r="H231" s="158">
        <v>0</v>
      </c>
      <c r="I231" s="144">
        <f t="shared" si="95"/>
        <v>0</v>
      </c>
      <c r="J231" s="139"/>
      <c r="K231" s="161" t="s">
        <v>61</v>
      </c>
      <c r="L231" s="146">
        <v>0</v>
      </c>
      <c r="M231" s="146">
        <v>0</v>
      </c>
      <c r="N231" s="146">
        <v>0</v>
      </c>
      <c r="O231" s="146">
        <v>0</v>
      </c>
      <c r="P231" s="146">
        <v>0</v>
      </c>
      <c r="Q231" s="146">
        <v>0</v>
      </c>
      <c r="R231" s="147">
        <v>0</v>
      </c>
      <c r="S231" s="148">
        <f t="shared" si="96"/>
        <v>0</v>
      </c>
      <c r="U231" s="206" t="s">
        <v>59</v>
      </c>
      <c r="V231" s="197">
        <v>0</v>
      </c>
      <c r="W231" s="197">
        <v>0</v>
      </c>
      <c r="X231" s="197">
        <v>0</v>
      </c>
      <c r="Y231" s="197">
        <v>0</v>
      </c>
      <c r="Z231" s="197">
        <v>0</v>
      </c>
      <c r="AA231" s="197">
        <v>0</v>
      </c>
      <c r="AB231" s="197">
        <v>0</v>
      </c>
      <c r="AC231" s="198">
        <v>0</v>
      </c>
      <c r="AD231" s="199">
        <v>0</v>
      </c>
      <c r="AE231" s="199">
        <v>0</v>
      </c>
      <c r="AF231" s="199">
        <v>0</v>
      </c>
      <c r="AG231" s="199">
        <v>0</v>
      </c>
      <c r="AH231" s="199">
        <v>0</v>
      </c>
      <c r="AI231" s="200">
        <f t="shared" si="97"/>
        <v>0</v>
      </c>
      <c r="AJ231" s="131" t="str">
        <f t="shared" si="98"/>
        <v/>
      </c>
      <c r="BA231" s="131"/>
      <c r="BR231" s="131"/>
      <c r="CG231" s="131"/>
    </row>
    <row r="232" spans="1:85">
      <c r="A232" s="162" t="s">
        <v>23</v>
      </c>
      <c r="B232" s="163">
        <v>0</v>
      </c>
      <c r="C232" s="163">
        <v>0</v>
      </c>
      <c r="D232" s="163">
        <v>0</v>
      </c>
      <c r="E232" s="163">
        <v>0</v>
      </c>
      <c r="F232" s="304"/>
      <c r="G232" s="163">
        <v>0</v>
      </c>
      <c r="H232" s="164">
        <v>0</v>
      </c>
      <c r="I232" s="165">
        <f t="shared" si="95"/>
        <v>0</v>
      </c>
      <c r="J232" s="139"/>
      <c r="K232" s="166" t="s">
        <v>23</v>
      </c>
      <c r="L232" s="167">
        <v>0</v>
      </c>
      <c r="M232" s="167">
        <v>0</v>
      </c>
      <c r="N232" s="167">
        <v>0</v>
      </c>
      <c r="O232" s="167">
        <v>0</v>
      </c>
      <c r="P232" s="167">
        <v>0</v>
      </c>
      <c r="Q232" s="167">
        <v>0</v>
      </c>
      <c r="R232" s="168">
        <v>0</v>
      </c>
      <c r="S232" s="169">
        <f t="shared" si="96"/>
        <v>0</v>
      </c>
      <c r="U232" s="207" t="s">
        <v>62</v>
      </c>
      <c r="V232" s="208">
        <v>0</v>
      </c>
      <c r="W232" s="208">
        <v>0</v>
      </c>
      <c r="X232" s="208">
        <v>0</v>
      </c>
      <c r="Y232" s="208">
        <v>0</v>
      </c>
      <c r="Z232" s="208">
        <v>0</v>
      </c>
      <c r="AA232" s="208">
        <v>0</v>
      </c>
      <c r="AB232" s="208">
        <v>0</v>
      </c>
      <c r="AC232" s="208">
        <v>0</v>
      </c>
      <c r="AD232" s="208">
        <v>0</v>
      </c>
      <c r="AE232" s="208">
        <v>0</v>
      </c>
      <c r="AF232" s="208">
        <v>0</v>
      </c>
      <c r="AG232" s="208">
        <v>0</v>
      </c>
      <c r="AH232" s="92">
        <v>0</v>
      </c>
      <c r="AI232" s="209">
        <f t="shared" si="97"/>
        <v>0</v>
      </c>
      <c r="AJ232" s="131" t="str">
        <f t="shared" si="98"/>
        <v/>
      </c>
      <c r="BA232" s="131"/>
      <c r="BR232" s="131"/>
      <c r="CG232" s="131"/>
    </row>
    <row r="233" spans="1:85">
      <c r="A233" s="170" t="s">
        <v>19</v>
      </c>
      <c r="B233" s="171">
        <v>0</v>
      </c>
      <c r="C233" s="171">
        <v>0</v>
      </c>
      <c r="D233" s="171">
        <v>0</v>
      </c>
      <c r="E233" s="171">
        <v>0</v>
      </c>
      <c r="F233" s="304"/>
      <c r="G233" s="171">
        <v>0</v>
      </c>
      <c r="H233" s="172">
        <v>0</v>
      </c>
      <c r="I233" s="173">
        <f t="shared" si="95"/>
        <v>0</v>
      </c>
      <c r="J233" s="139"/>
      <c r="K233" s="174" t="s">
        <v>19</v>
      </c>
      <c r="L233" s="171">
        <v>0</v>
      </c>
      <c r="M233" s="171">
        <v>0</v>
      </c>
      <c r="N233" s="171">
        <v>0</v>
      </c>
      <c r="O233" s="171">
        <v>0</v>
      </c>
      <c r="P233" s="171">
        <v>0</v>
      </c>
      <c r="Q233" s="171">
        <v>0</v>
      </c>
      <c r="R233" s="175">
        <v>0</v>
      </c>
      <c r="S233" s="176">
        <f t="shared" si="96"/>
        <v>0</v>
      </c>
      <c r="U233" s="210" t="s">
        <v>19</v>
      </c>
      <c r="V233" s="211">
        <v>0</v>
      </c>
      <c r="W233" s="211">
        <v>0</v>
      </c>
      <c r="X233" s="211">
        <v>0</v>
      </c>
      <c r="Y233" s="211">
        <v>0</v>
      </c>
      <c r="Z233" s="211">
        <v>0</v>
      </c>
      <c r="AA233" s="211">
        <v>0</v>
      </c>
      <c r="AB233" s="211">
        <v>0</v>
      </c>
      <c r="AC233" s="211">
        <v>0</v>
      </c>
      <c r="AD233" s="212">
        <v>0</v>
      </c>
      <c r="AE233" s="212">
        <v>0</v>
      </c>
      <c r="AF233" s="212">
        <v>0</v>
      </c>
      <c r="AG233" s="212">
        <v>0</v>
      </c>
      <c r="AH233" s="212">
        <v>0</v>
      </c>
      <c r="AI233" s="213">
        <f t="shared" si="97"/>
        <v>0</v>
      </c>
      <c r="AJ233" s="131" t="str">
        <f t="shared" si="98"/>
        <v/>
      </c>
      <c r="BA233" s="131"/>
      <c r="BR233" s="131"/>
      <c r="CG233" s="131"/>
    </row>
    <row r="234" spans="1:85">
      <c r="A234" s="162" t="s">
        <v>20</v>
      </c>
      <c r="B234" s="163">
        <v>0</v>
      </c>
      <c r="C234" s="163">
        <v>0</v>
      </c>
      <c r="D234" s="163">
        <v>0</v>
      </c>
      <c r="E234" s="163">
        <v>0</v>
      </c>
      <c r="F234" s="304"/>
      <c r="G234" s="163">
        <v>0</v>
      </c>
      <c r="H234" s="164">
        <v>0</v>
      </c>
      <c r="I234" s="165">
        <f t="shared" si="95"/>
        <v>0</v>
      </c>
      <c r="J234" s="139"/>
      <c r="K234" s="166" t="s">
        <v>20</v>
      </c>
      <c r="L234" s="167">
        <v>0</v>
      </c>
      <c r="M234" s="167">
        <v>0</v>
      </c>
      <c r="N234" s="167">
        <v>0</v>
      </c>
      <c r="O234" s="167">
        <v>0</v>
      </c>
      <c r="P234" s="167">
        <v>0</v>
      </c>
      <c r="Q234" s="167">
        <v>0</v>
      </c>
      <c r="R234" s="168">
        <v>0</v>
      </c>
      <c r="S234" s="169">
        <f t="shared" si="96"/>
        <v>0</v>
      </c>
      <c r="U234" s="207" t="s">
        <v>20</v>
      </c>
      <c r="V234" s="208">
        <v>0</v>
      </c>
      <c r="W234" s="208">
        <v>0</v>
      </c>
      <c r="X234" s="208">
        <v>0</v>
      </c>
      <c r="Y234" s="208">
        <v>0</v>
      </c>
      <c r="Z234" s="208">
        <v>0</v>
      </c>
      <c r="AA234" s="208">
        <v>0</v>
      </c>
      <c r="AB234" s="208">
        <v>0</v>
      </c>
      <c r="AC234" s="208">
        <v>0</v>
      </c>
      <c r="AD234" s="208">
        <v>0</v>
      </c>
      <c r="AE234" s="208">
        <v>0</v>
      </c>
      <c r="AF234" s="208">
        <v>0</v>
      </c>
      <c r="AG234" s="208">
        <v>0</v>
      </c>
      <c r="AH234" s="92">
        <v>0</v>
      </c>
      <c r="AI234" s="209">
        <f t="shared" si="97"/>
        <v>0</v>
      </c>
      <c r="AJ234" s="131" t="str">
        <f t="shared" si="98"/>
        <v/>
      </c>
      <c r="BA234" s="131"/>
      <c r="BR234" s="131"/>
      <c r="CG234" s="131"/>
    </row>
    <row r="235" spans="1:85" ht="15" thickBot="1">
      <c r="A235" s="177" t="s">
        <v>11</v>
      </c>
      <c r="B235" s="178">
        <v>0</v>
      </c>
      <c r="C235" s="178">
        <v>0</v>
      </c>
      <c r="D235" s="178">
        <v>0</v>
      </c>
      <c r="E235" s="178">
        <v>0</v>
      </c>
      <c r="F235" s="305"/>
      <c r="G235" s="178">
        <v>0</v>
      </c>
      <c r="H235" s="179">
        <v>0</v>
      </c>
      <c r="I235" s="180">
        <f t="shared" si="95"/>
        <v>0</v>
      </c>
      <c r="J235" s="139"/>
      <c r="K235" s="181" t="s">
        <v>11</v>
      </c>
      <c r="L235" s="178">
        <v>0</v>
      </c>
      <c r="M235" s="178">
        <v>0</v>
      </c>
      <c r="N235" s="178">
        <v>0</v>
      </c>
      <c r="O235" s="178">
        <v>0</v>
      </c>
      <c r="P235" s="178">
        <v>0</v>
      </c>
      <c r="Q235" s="178">
        <v>0</v>
      </c>
      <c r="R235" s="182">
        <v>0</v>
      </c>
      <c r="S235" s="183">
        <f t="shared" si="96"/>
        <v>0</v>
      </c>
      <c r="U235" s="210" t="s">
        <v>11</v>
      </c>
      <c r="V235" s="211">
        <v>0</v>
      </c>
      <c r="W235" s="211">
        <v>0</v>
      </c>
      <c r="X235" s="211">
        <v>0</v>
      </c>
      <c r="Y235" s="211">
        <v>0</v>
      </c>
      <c r="Z235" s="211">
        <v>0</v>
      </c>
      <c r="AA235" s="211">
        <v>0</v>
      </c>
      <c r="AB235" s="211">
        <v>0</v>
      </c>
      <c r="AC235" s="211">
        <v>0</v>
      </c>
      <c r="AD235" s="212">
        <v>0</v>
      </c>
      <c r="AE235" s="212">
        <v>0</v>
      </c>
      <c r="AF235" s="212">
        <v>0</v>
      </c>
      <c r="AG235" s="212">
        <v>0</v>
      </c>
      <c r="AH235" s="212">
        <v>0</v>
      </c>
      <c r="AI235" s="213">
        <f t="shared" si="97"/>
        <v>0</v>
      </c>
      <c r="AJ235" s="131" t="str">
        <f t="shared" si="98"/>
        <v/>
      </c>
      <c r="BA235" s="131"/>
      <c r="BR235" s="131"/>
      <c r="CG235" s="131"/>
    </row>
    <row r="236" spans="1:85" ht="15">
      <c r="A236" s="184" t="s">
        <v>26</v>
      </c>
      <c r="B236" s="185">
        <f>SUM(B215:B231)</f>
        <v>21.565406540284851</v>
      </c>
      <c r="C236" s="185">
        <f t="shared" ref="C236:I236" si="99">SUM(C215:C231)</f>
        <v>0</v>
      </c>
      <c r="D236" s="185">
        <f t="shared" si="99"/>
        <v>11.636150464168145</v>
      </c>
      <c r="E236" s="185">
        <f t="shared" si="99"/>
        <v>45.172900515033838</v>
      </c>
      <c r="F236" s="185">
        <f t="shared" si="99"/>
        <v>0</v>
      </c>
      <c r="G236" s="185">
        <f t="shared" si="99"/>
        <v>8.7672300201487747</v>
      </c>
      <c r="H236" s="187">
        <f t="shared" si="99"/>
        <v>0</v>
      </c>
      <c r="I236" s="144">
        <f t="shared" si="99"/>
        <v>87.141687539635612</v>
      </c>
      <c r="J236" s="139"/>
      <c r="K236" s="186" t="s">
        <v>26</v>
      </c>
      <c r="L236" s="185">
        <f>SUM(L215:L231)</f>
        <v>21.565406540284851</v>
      </c>
      <c r="M236" s="185">
        <f t="shared" ref="M236:S236" si="100">SUM(M215:M231)</f>
        <v>0</v>
      </c>
      <c r="N236" s="185">
        <f t="shared" si="100"/>
        <v>11.636150464168145</v>
      </c>
      <c r="O236" s="185">
        <f t="shared" si="100"/>
        <v>45.172900515033838</v>
      </c>
      <c r="P236" s="185">
        <f t="shared" si="100"/>
        <v>22.652536011190204</v>
      </c>
      <c r="Q236" s="185">
        <f t="shared" si="100"/>
        <v>8.7672300201487747</v>
      </c>
      <c r="R236" s="187">
        <f t="shared" si="100"/>
        <v>0</v>
      </c>
      <c r="S236" s="188">
        <f t="shared" si="100"/>
        <v>109.79422355082582</v>
      </c>
      <c r="T236" s="131" t="str">
        <f>IF(ABS(S236-AI236)&gt;0.01,S236-AI236,"")</f>
        <v/>
      </c>
      <c r="U236" s="214" t="s">
        <v>60</v>
      </c>
      <c r="V236" s="215">
        <f>SUM(V215:V231)</f>
        <v>18.7812192781806</v>
      </c>
      <c r="W236" s="215">
        <f t="shared" ref="W236:AH236" si="101">SUM(W215:W231)</f>
        <v>2.6839817522069094</v>
      </c>
      <c r="X236" s="215">
        <f t="shared" si="101"/>
        <v>8.7672300201487747</v>
      </c>
      <c r="Y236" s="215">
        <f t="shared" si="101"/>
        <v>0</v>
      </c>
      <c r="Z236" s="215">
        <f t="shared" si="101"/>
        <v>11.636150464168145</v>
      </c>
      <c r="AA236" s="215">
        <f t="shared" si="101"/>
        <v>43.457207744008414</v>
      </c>
      <c r="AB236" s="215">
        <f t="shared" si="101"/>
        <v>22.652536011190204</v>
      </c>
      <c r="AC236" s="215">
        <f t="shared" si="101"/>
        <v>1.8158982809227726</v>
      </c>
      <c r="AD236" s="216">
        <f t="shared" si="101"/>
        <v>0.10020550989734082</v>
      </c>
      <c r="AE236" s="216">
        <f t="shared" si="101"/>
        <v>0.49039502072549596</v>
      </c>
      <c r="AF236" s="216">
        <f t="shared" si="101"/>
        <v>0</v>
      </c>
      <c r="AG236" s="216">
        <f t="shared" si="101"/>
        <v>0</v>
      </c>
      <c r="AH236" s="216">
        <f t="shared" si="101"/>
        <v>1.2252977502999358</v>
      </c>
      <c r="AI236" s="217">
        <f>SUM(V236:AC236)</f>
        <v>109.79422355082582</v>
      </c>
      <c r="AJ236" s="131" t="str">
        <f t="shared" si="98"/>
        <v/>
      </c>
      <c r="BA236" s="131"/>
      <c r="BR236" s="131"/>
      <c r="CG236" s="131"/>
    </row>
    <row r="237" spans="1:85" s="2" customFormat="1" ht="15" thickBot="1">
      <c r="A237" s="15" t="s">
        <v>100</v>
      </c>
      <c r="B237" s="100">
        <f>IF($I236=0,"-",B236/$I236)</f>
        <v>0.2474751998631656</v>
      </c>
      <c r="C237" s="100">
        <f t="shared" ref="C237:H237" si="102">IF($I236=0,"-",C236/$I236)</f>
        <v>0</v>
      </c>
      <c r="D237" s="100">
        <f t="shared" si="102"/>
        <v>0.13353138770551748</v>
      </c>
      <c r="E237" s="100">
        <f t="shared" si="102"/>
        <v>0.51838450448285556</v>
      </c>
      <c r="F237" s="100">
        <f t="shared" si="102"/>
        <v>0</v>
      </c>
      <c r="G237" s="100">
        <f t="shared" si="102"/>
        <v>0.10060890794846128</v>
      </c>
      <c r="H237" s="101">
        <f t="shared" si="102"/>
        <v>0</v>
      </c>
      <c r="I237" s="102">
        <f>SUM(B237:H237)</f>
        <v>1</v>
      </c>
      <c r="J237" s="131"/>
      <c r="K237" s="27" t="s">
        <v>100</v>
      </c>
      <c r="L237" s="76">
        <f t="shared" ref="L237:R237" si="103">IF($S236=0,"-",L236/$S236)</f>
        <v>0.19641658588989264</v>
      </c>
      <c r="M237" s="76">
        <f t="shared" si="103"/>
        <v>0</v>
      </c>
      <c r="N237" s="76">
        <f t="shared" si="103"/>
        <v>0.10598144499634402</v>
      </c>
      <c r="O237" s="76">
        <f t="shared" si="103"/>
        <v>0.41143239647869501</v>
      </c>
      <c r="P237" s="76">
        <f t="shared" si="103"/>
        <v>0.20631810379991364</v>
      </c>
      <c r="Q237" s="76">
        <f t="shared" si="103"/>
        <v>7.985146883515469E-2</v>
      </c>
      <c r="R237" s="77">
        <f t="shared" si="103"/>
        <v>0</v>
      </c>
      <c r="S237" s="78">
        <f>SUM(L237:R237)</f>
        <v>1</v>
      </c>
      <c r="U237" s="36" t="s">
        <v>100</v>
      </c>
      <c r="V237" s="103">
        <f>+V236/$AI236</f>
        <v>0.17105835508264622</v>
      </c>
      <c r="W237" s="103">
        <f t="shared" ref="W237:AH237" si="104">+W236/$AI236</f>
        <v>2.4445564305707244E-2</v>
      </c>
      <c r="X237" s="103">
        <f t="shared" si="104"/>
        <v>7.985146883515469E-2</v>
      </c>
      <c r="Y237" s="103">
        <f t="shared" si="104"/>
        <v>0</v>
      </c>
      <c r="Z237" s="103">
        <f t="shared" si="104"/>
        <v>0.10598144499634402</v>
      </c>
      <c r="AA237" s="103">
        <f t="shared" si="104"/>
        <v>0.3958059571676032</v>
      </c>
      <c r="AB237" s="103">
        <f t="shared" si="104"/>
        <v>0.20631810379991364</v>
      </c>
      <c r="AC237" s="103">
        <f t="shared" si="104"/>
        <v>1.6539105812631016E-2</v>
      </c>
      <c r="AD237" s="103">
        <f t="shared" si="104"/>
        <v>9.1266650153916157E-4</v>
      </c>
      <c r="AE237" s="103">
        <f t="shared" si="104"/>
        <v>4.4664919962613776E-3</v>
      </c>
      <c r="AF237" s="103">
        <f t="shared" si="104"/>
        <v>0</v>
      </c>
      <c r="AG237" s="103">
        <f t="shared" si="104"/>
        <v>0</v>
      </c>
      <c r="AH237" s="103">
        <f t="shared" si="104"/>
        <v>1.1159947314830478E-2</v>
      </c>
      <c r="AI237" s="104">
        <f>SUM(V237:AC237)</f>
        <v>1</v>
      </c>
      <c r="AJ237" s="2" t="str">
        <f t="shared" si="98"/>
        <v/>
      </c>
    </row>
    <row r="238" spans="1:85" ht="15" thickBot="1">
      <c r="A238" s="218"/>
      <c r="B238" s="218"/>
      <c r="C238" s="218"/>
      <c r="D238" s="218"/>
      <c r="E238" s="218"/>
      <c r="F238" s="218"/>
      <c r="G238" s="218"/>
      <c r="H238" s="218"/>
      <c r="I238" s="218"/>
      <c r="K238" s="218"/>
      <c r="L238" s="218"/>
      <c r="M238" s="218"/>
      <c r="N238" s="218"/>
      <c r="O238" s="218"/>
      <c r="P238" s="218"/>
      <c r="Q238" s="218"/>
      <c r="R238" s="218"/>
      <c r="S238" s="218"/>
      <c r="AI238" s="139"/>
      <c r="BA238" s="131"/>
      <c r="BR238" s="131"/>
      <c r="CG238" s="131"/>
    </row>
    <row r="239" spans="1:85" ht="28.5">
      <c r="A239" s="328" t="s">
        <v>66</v>
      </c>
      <c r="B239" s="135" t="s">
        <v>0</v>
      </c>
      <c r="C239" s="135" t="s">
        <v>1</v>
      </c>
      <c r="D239" s="135" t="s">
        <v>2</v>
      </c>
      <c r="E239" s="135" t="s">
        <v>3</v>
      </c>
      <c r="F239" s="135" t="s">
        <v>27</v>
      </c>
      <c r="G239" s="135" t="s">
        <v>4</v>
      </c>
      <c r="H239" s="135" t="s">
        <v>5</v>
      </c>
      <c r="I239" s="136" t="s">
        <v>6</v>
      </c>
      <c r="K239" s="330" t="s">
        <v>66</v>
      </c>
      <c r="L239" s="137" t="s">
        <v>0</v>
      </c>
      <c r="M239" s="137" t="s">
        <v>1</v>
      </c>
      <c r="N239" s="137" t="s">
        <v>2</v>
      </c>
      <c r="O239" s="137" t="s">
        <v>3</v>
      </c>
      <c r="P239" s="137" t="s">
        <v>27</v>
      </c>
      <c r="Q239" s="137" t="s">
        <v>4</v>
      </c>
      <c r="R239" s="137" t="s">
        <v>5</v>
      </c>
      <c r="S239" s="138" t="s">
        <v>6</v>
      </c>
      <c r="U239" s="332" t="s">
        <v>66</v>
      </c>
      <c r="V239" s="190" t="s">
        <v>69</v>
      </c>
      <c r="W239" s="190" t="s">
        <v>70</v>
      </c>
      <c r="X239" s="190" t="s">
        <v>4</v>
      </c>
      <c r="Y239" s="190" t="s">
        <v>1</v>
      </c>
      <c r="Z239" s="190" t="s">
        <v>2</v>
      </c>
      <c r="AA239" s="190" t="s">
        <v>3</v>
      </c>
      <c r="AB239" s="190" t="s">
        <v>52</v>
      </c>
      <c r="AC239" s="190" t="s">
        <v>64</v>
      </c>
      <c r="AD239" s="191" t="s">
        <v>72</v>
      </c>
      <c r="AE239" s="191" t="s">
        <v>79</v>
      </c>
      <c r="AF239" s="191" t="s">
        <v>73</v>
      </c>
      <c r="AG239" s="191" t="s">
        <v>80</v>
      </c>
      <c r="AH239" s="191" t="s">
        <v>81</v>
      </c>
      <c r="AI239" s="192" t="s">
        <v>60</v>
      </c>
      <c r="BA239" s="131"/>
      <c r="BR239" s="131"/>
      <c r="CG239" s="131"/>
    </row>
    <row r="240" spans="1:85" ht="15">
      <c r="A240" s="329" t="s">
        <v>66</v>
      </c>
      <c r="B240" s="294" t="s">
        <v>109</v>
      </c>
      <c r="C240" s="295"/>
      <c r="D240" s="295"/>
      <c r="E240" s="295"/>
      <c r="F240" s="295"/>
      <c r="G240" s="295"/>
      <c r="H240" s="295"/>
      <c r="I240" s="296"/>
      <c r="K240" s="331" t="s">
        <v>66</v>
      </c>
      <c r="L240" s="297" t="s">
        <v>109</v>
      </c>
      <c r="M240" s="298"/>
      <c r="N240" s="298"/>
      <c r="O240" s="298"/>
      <c r="P240" s="298"/>
      <c r="Q240" s="298"/>
      <c r="R240" s="298"/>
      <c r="S240" s="299"/>
      <c r="U240" s="333" t="s">
        <v>66</v>
      </c>
      <c r="V240" s="326" t="s">
        <v>109</v>
      </c>
      <c r="W240" s="326"/>
      <c r="X240" s="326"/>
      <c r="Y240" s="326"/>
      <c r="Z240" s="326"/>
      <c r="AA240" s="326"/>
      <c r="AB240" s="326"/>
      <c r="AC240" s="326"/>
      <c r="AD240" s="326"/>
      <c r="AE240" s="326"/>
      <c r="AF240" s="326"/>
      <c r="AG240" s="326"/>
      <c r="AH240" s="326"/>
      <c r="AI240" s="327"/>
      <c r="BA240" s="131"/>
      <c r="BR240" s="131"/>
      <c r="CG240" s="131"/>
    </row>
    <row r="241" spans="1:85" ht="15">
      <c r="A241" s="141" t="s">
        <v>7</v>
      </c>
      <c r="B241" s="142">
        <v>0</v>
      </c>
      <c r="C241" s="142">
        <v>0</v>
      </c>
      <c r="D241" s="142">
        <v>0</v>
      </c>
      <c r="E241" s="142">
        <v>0</v>
      </c>
      <c r="F241" s="303"/>
      <c r="G241" s="142">
        <v>0</v>
      </c>
      <c r="H241" s="143">
        <v>0</v>
      </c>
      <c r="I241" s="144">
        <f>SUM(B241:H241)</f>
        <v>0</v>
      </c>
      <c r="J241" s="139"/>
      <c r="K241" s="193" t="s">
        <v>7</v>
      </c>
      <c r="L241" s="142">
        <v>0</v>
      </c>
      <c r="M241" s="142">
        <v>0</v>
      </c>
      <c r="N241" s="142">
        <v>0</v>
      </c>
      <c r="O241" s="142">
        <v>0</v>
      </c>
      <c r="P241" s="142">
        <v>0</v>
      </c>
      <c r="Q241" s="142">
        <v>0</v>
      </c>
      <c r="R241" s="194">
        <v>0</v>
      </c>
      <c r="S241" s="195">
        <f>SUM(L241:R241)</f>
        <v>0</v>
      </c>
      <c r="U241" s="196" t="s">
        <v>7</v>
      </c>
      <c r="V241" s="197">
        <v>0</v>
      </c>
      <c r="W241" s="197">
        <v>0</v>
      </c>
      <c r="X241" s="197">
        <v>0</v>
      </c>
      <c r="Y241" s="197">
        <v>0</v>
      </c>
      <c r="Z241" s="197">
        <v>0</v>
      </c>
      <c r="AA241" s="197">
        <v>0</v>
      </c>
      <c r="AB241" s="197">
        <v>0</v>
      </c>
      <c r="AC241" s="198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200">
        <f>SUM(V241:AC241)</f>
        <v>0</v>
      </c>
      <c r="AJ241" s="131" t="str">
        <f>IF(ABS(S241-AI241)&gt;0.001,S241-AI241,"")</f>
        <v/>
      </c>
      <c r="BA241" s="131"/>
      <c r="BR241" s="131"/>
      <c r="CG241" s="131"/>
    </row>
    <row r="242" spans="1:85" ht="15">
      <c r="A242" s="149" t="s">
        <v>8</v>
      </c>
      <c r="B242" s="150">
        <v>0</v>
      </c>
      <c r="C242" s="150">
        <v>0</v>
      </c>
      <c r="D242" s="150">
        <v>0</v>
      </c>
      <c r="E242" s="150">
        <v>0</v>
      </c>
      <c r="F242" s="304"/>
      <c r="G242" s="150">
        <v>0</v>
      </c>
      <c r="H242" s="151">
        <v>0</v>
      </c>
      <c r="I242" s="152">
        <f t="shared" ref="I242:I261" si="105">SUM(B242:H242)</f>
        <v>0</v>
      </c>
      <c r="J242" s="139"/>
      <c r="K242" s="153" t="s">
        <v>8</v>
      </c>
      <c r="L242" s="154">
        <v>0</v>
      </c>
      <c r="M242" s="154">
        <v>0</v>
      </c>
      <c r="N242" s="154">
        <v>0</v>
      </c>
      <c r="O242" s="154">
        <v>0</v>
      </c>
      <c r="P242" s="154">
        <v>0</v>
      </c>
      <c r="Q242" s="154">
        <v>0</v>
      </c>
      <c r="R242" s="155">
        <v>0</v>
      </c>
      <c r="S242" s="156">
        <f t="shared" ref="S242:S261" si="106">SUM(L242:R242)</f>
        <v>0</v>
      </c>
      <c r="U242" s="201" t="s">
        <v>8</v>
      </c>
      <c r="V242" s="202">
        <v>0</v>
      </c>
      <c r="W242" s="202">
        <v>0</v>
      </c>
      <c r="X242" s="202">
        <v>0</v>
      </c>
      <c r="Y242" s="202">
        <v>0</v>
      </c>
      <c r="Z242" s="202">
        <v>0</v>
      </c>
      <c r="AA242" s="202">
        <v>0</v>
      </c>
      <c r="AB242" s="202">
        <v>0</v>
      </c>
      <c r="AC242" s="203">
        <v>0</v>
      </c>
      <c r="AD242" s="202">
        <v>0</v>
      </c>
      <c r="AE242" s="202">
        <v>0</v>
      </c>
      <c r="AF242" s="202">
        <v>0</v>
      </c>
      <c r="AG242" s="202">
        <v>0</v>
      </c>
      <c r="AH242" s="202">
        <v>0</v>
      </c>
      <c r="AI242" s="204">
        <f t="shared" ref="AI242:AI261" si="107">SUM(V242:AC242)</f>
        <v>0</v>
      </c>
      <c r="AJ242" s="131" t="str">
        <f t="shared" ref="AJ242:AJ263" si="108">IF(ABS(S242-AI242)&gt;0.001,S242-AI242,"")</f>
        <v/>
      </c>
      <c r="BA242" s="131"/>
      <c r="BR242" s="131"/>
      <c r="CG242" s="131"/>
    </row>
    <row r="243" spans="1:85" ht="15">
      <c r="A243" s="157" t="s">
        <v>10</v>
      </c>
      <c r="B243" s="146">
        <v>0</v>
      </c>
      <c r="C243" s="146">
        <v>0</v>
      </c>
      <c r="D243" s="146">
        <v>0</v>
      </c>
      <c r="E243" s="146">
        <v>0</v>
      </c>
      <c r="F243" s="304"/>
      <c r="G243" s="146">
        <v>0</v>
      </c>
      <c r="H243" s="158">
        <v>0</v>
      </c>
      <c r="I243" s="144">
        <f t="shared" si="105"/>
        <v>0</v>
      </c>
      <c r="J243" s="139"/>
      <c r="K243" s="159" t="s">
        <v>10</v>
      </c>
      <c r="L243" s="146">
        <v>0</v>
      </c>
      <c r="M243" s="146">
        <v>0</v>
      </c>
      <c r="N243" s="146">
        <v>0</v>
      </c>
      <c r="O243" s="146">
        <v>0</v>
      </c>
      <c r="P243" s="146">
        <v>0</v>
      </c>
      <c r="Q243" s="146">
        <v>0</v>
      </c>
      <c r="R243" s="147">
        <v>0</v>
      </c>
      <c r="S243" s="148">
        <f t="shared" si="106"/>
        <v>0</v>
      </c>
      <c r="U243" s="205" t="s">
        <v>10</v>
      </c>
      <c r="V243" s="197">
        <v>0</v>
      </c>
      <c r="W243" s="197">
        <v>0</v>
      </c>
      <c r="X243" s="197">
        <v>0</v>
      </c>
      <c r="Y243" s="197">
        <v>0</v>
      </c>
      <c r="Z243" s="197">
        <v>0</v>
      </c>
      <c r="AA243" s="197">
        <v>0</v>
      </c>
      <c r="AB243" s="197">
        <v>0</v>
      </c>
      <c r="AC243" s="198">
        <v>0</v>
      </c>
      <c r="AD243" s="199">
        <v>0</v>
      </c>
      <c r="AE243" s="199">
        <v>0</v>
      </c>
      <c r="AF243" s="199">
        <v>0</v>
      </c>
      <c r="AG243" s="199">
        <v>0</v>
      </c>
      <c r="AH243" s="199">
        <v>0</v>
      </c>
      <c r="AI243" s="200">
        <f t="shared" si="107"/>
        <v>0</v>
      </c>
      <c r="AJ243" s="131" t="str">
        <f t="shared" si="108"/>
        <v/>
      </c>
      <c r="BA243" s="131"/>
      <c r="BR243" s="131"/>
      <c r="CG243" s="131"/>
    </row>
    <row r="244" spans="1:85" ht="15">
      <c r="A244" s="149" t="s">
        <v>53</v>
      </c>
      <c r="B244" s="150">
        <v>0</v>
      </c>
      <c r="C244" s="150">
        <v>0</v>
      </c>
      <c r="D244" s="150">
        <v>0</v>
      </c>
      <c r="E244" s="150">
        <v>0</v>
      </c>
      <c r="F244" s="304"/>
      <c r="G244" s="150">
        <v>0</v>
      </c>
      <c r="H244" s="151">
        <v>0</v>
      </c>
      <c r="I244" s="152">
        <f t="shared" si="105"/>
        <v>0</v>
      </c>
      <c r="J244" s="139"/>
      <c r="K244" s="153" t="s">
        <v>53</v>
      </c>
      <c r="L244" s="154">
        <v>0</v>
      </c>
      <c r="M244" s="154">
        <v>0</v>
      </c>
      <c r="N244" s="154">
        <v>0</v>
      </c>
      <c r="O244" s="154">
        <v>0</v>
      </c>
      <c r="P244" s="154">
        <v>0</v>
      </c>
      <c r="Q244" s="154">
        <v>0</v>
      </c>
      <c r="R244" s="155">
        <v>0</v>
      </c>
      <c r="S244" s="156">
        <f t="shared" si="106"/>
        <v>0</v>
      </c>
      <c r="U244" s="201" t="s">
        <v>53</v>
      </c>
      <c r="V244" s="202">
        <v>0</v>
      </c>
      <c r="W244" s="202">
        <v>0</v>
      </c>
      <c r="X244" s="202">
        <v>0</v>
      </c>
      <c r="Y244" s="202">
        <v>0</v>
      </c>
      <c r="Z244" s="202">
        <v>0</v>
      </c>
      <c r="AA244" s="202">
        <v>0</v>
      </c>
      <c r="AB244" s="202">
        <v>0</v>
      </c>
      <c r="AC244" s="203">
        <v>0</v>
      </c>
      <c r="AD244" s="202">
        <v>0</v>
      </c>
      <c r="AE244" s="202">
        <v>0</v>
      </c>
      <c r="AF244" s="202">
        <v>0</v>
      </c>
      <c r="AG244" s="202">
        <v>0</v>
      </c>
      <c r="AH244" s="202">
        <v>0</v>
      </c>
      <c r="AI244" s="204">
        <f t="shared" si="107"/>
        <v>0</v>
      </c>
      <c r="AJ244" s="131" t="str">
        <f t="shared" si="108"/>
        <v/>
      </c>
      <c r="BA244" s="131"/>
      <c r="BR244" s="131"/>
      <c r="CG244" s="131"/>
    </row>
    <row r="245" spans="1:85" ht="15">
      <c r="A245" s="157" t="s">
        <v>16</v>
      </c>
      <c r="B245" s="146">
        <v>17.998377006050895</v>
      </c>
      <c r="C245" s="146">
        <v>0</v>
      </c>
      <c r="D245" s="146">
        <v>2.8265379236725856</v>
      </c>
      <c r="E245" s="146">
        <v>0</v>
      </c>
      <c r="F245" s="304"/>
      <c r="G245" s="146">
        <v>0</v>
      </c>
      <c r="H245" s="158">
        <v>0</v>
      </c>
      <c r="I245" s="144">
        <f t="shared" si="105"/>
        <v>20.82491492972348</v>
      </c>
      <c r="J245" s="139"/>
      <c r="K245" s="159" t="s">
        <v>16</v>
      </c>
      <c r="L245" s="146">
        <v>17.998377006050895</v>
      </c>
      <c r="M245" s="146">
        <v>0</v>
      </c>
      <c r="N245" s="146">
        <v>2.8265379236725856</v>
      </c>
      <c r="O245" s="146">
        <v>0</v>
      </c>
      <c r="P245" s="146">
        <v>0</v>
      </c>
      <c r="Q245" s="146">
        <v>0</v>
      </c>
      <c r="R245" s="147">
        <v>0</v>
      </c>
      <c r="S245" s="148">
        <f t="shared" si="106"/>
        <v>20.82491492972348</v>
      </c>
      <c r="U245" s="205" t="s">
        <v>16</v>
      </c>
      <c r="V245" s="197">
        <v>17.998377006050895</v>
      </c>
      <c r="W245" s="197">
        <v>0</v>
      </c>
      <c r="X245" s="197">
        <v>0</v>
      </c>
      <c r="Y245" s="197">
        <v>0</v>
      </c>
      <c r="Z245" s="197">
        <v>2.8265379236725856</v>
      </c>
      <c r="AA245" s="197">
        <v>0</v>
      </c>
      <c r="AB245" s="197">
        <v>0</v>
      </c>
      <c r="AC245" s="198">
        <v>0</v>
      </c>
      <c r="AD245" s="199">
        <v>0</v>
      </c>
      <c r="AE245" s="199">
        <v>0</v>
      </c>
      <c r="AF245" s="199">
        <v>0</v>
      </c>
      <c r="AG245" s="199">
        <v>0</v>
      </c>
      <c r="AH245" s="199">
        <v>0</v>
      </c>
      <c r="AI245" s="200">
        <f t="shared" si="107"/>
        <v>20.82491492972348</v>
      </c>
      <c r="AJ245" s="131" t="str">
        <f t="shared" si="108"/>
        <v/>
      </c>
      <c r="BA245" s="131"/>
      <c r="BR245" s="131"/>
      <c r="CG245" s="131"/>
    </row>
    <row r="246" spans="1:85" ht="15">
      <c r="A246" s="149" t="s">
        <v>15</v>
      </c>
      <c r="B246" s="150">
        <v>5.5683439009788183</v>
      </c>
      <c r="C246" s="150">
        <v>6.9869207231138306E-2</v>
      </c>
      <c r="D246" s="150">
        <v>1.3879974127644279</v>
      </c>
      <c r="E246" s="150">
        <v>5.2395193334794976E-2</v>
      </c>
      <c r="F246" s="304"/>
      <c r="G246" s="150">
        <v>0</v>
      </c>
      <c r="H246" s="151">
        <v>0</v>
      </c>
      <c r="I246" s="152">
        <f t="shared" si="105"/>
        <v>7.0786057143091794</v>
      </c>
      <c r="J246" s="139"/>
      <c r="K246" s="153" t="s">
        <v>15</v>
      </c>
      <c r="L246" s="154">
        <v>5.5683439009788183</v>
      </c>
      <c r="M246" s="154">
        <v>6.9869207231138306E-2</v>
      </c>
      <c r="N246" s="154">
        <v>1.3879974127644279</v>
      </c>
      <c r="O246" s="154">
        <v>5.2395193334794976E-2</v>
      </c>
      <c r="P246" s="154">
        <v>0</v>
      </c>
      <c r="Q246" s="154">
        <v>0</v>
      </c>
      <c r="R246" s="155">
        <v>0</v>
      </c>
      <c r="S246" s="156">
        <f t="shared" si="106"/>
        <v>7.0786057143091794</v>
      </c>
      <c r="U246" s="201" t="s">
        <v>54</v>
      </c>
      <c r="V246" s="202">
        <v>5.4616802241360567</v>
      </c>
      <c r="W246" s="202">
        <v>0</v>
      </c>
      <c r="X246" s="202">
        <v>0</v>
      </c>
      <c r="Y246" s="202">
        <v>6.9869207231138306E-2</v>
      </c>
      <c r="Z246" s="202">
        <v>1.3879974127644279</v>
      </c>
      <c r="AA246" s="202">
        <v>4.491016571553854E-2</v>
      </c>
      <c r="AB246" s="202">
        <v>0</v>
      </c>
      <c r="AC246" s="203">
        <v>0.11414870446201834</v>
      </c>
      <c r="AD246" s="202">
        <v>0.10666367684276191</v>
      </c>
      <c r="AE246" s="202">
        <v>0</v>
      </c>
      <c r="AF246" s="202">
        <v>0</v>
      </c>
      <c r="AG246" s="202">
        <v>0</v>
      </c>
      <c r="AH246" s="202">
        <v>7.4850276192564326E-3</v>
      </c>
      <c r="AI246" s="204">
        <f t="shared" si="107"/>
        <v>7.0786057143091812</v>
      </c>
      <c r="AJ246" s="131" t="str">
        <f t="shared" si="108"/>
        <v/>
      </c>
      <c r="BA246" s="131"/>
      <c r="BR246" s="131"/>
      <c r="CG246" s="131"/>
    </row>
    <row r="247" spans="1:85" ht="15">
      <c r="A247" s="157" t="s">
        <v>55</v>
      </c>
      <c r="B247" s="146">
        <v>0</v>
      </c>
      <c r="C247" s="146">
        <v>0</v>
      </c>
      <c r="D247" s="146">
        <v>0</v>
      </c>
      <c r="E247" s="146">
        <v>0.46780498429865891</v>
      </c>
      <c r="F247" s="304"/>
      <c r="G247" s="146">
        <v>0</v>
      </c>
      <c r="H247" s="158">
        <v>0</v>
      </c>
      <c r="I247" s="144">
        <f t="shared" si="105"/>
        <v>0.46780498429865891</v>
      </c>
      <c r="J247" s="139"/>
      <c r="K247" s="159" t="s">
        <v>55</v>
      </c>
      <c r="L247" s="146">
        <v>0</v>
      </c>
      <c r="M247" s="146">
        <v>0</v>
      </c>
      <c r="N247" s="146">
        <v>0</v>
      </c>
      <c r="O247" s="146">
        <v>0.46780498429865891</v>
      </c>
      <c r="P247" s="146">
        <v>85.917144886712478</v>
      </c>
      <c r="Q247" s="146">
        <v>0</v>
      </c>
      <c r="R247" s="147">
        <v>0</v>
      </c>
      <c r="S247" s="148">
        <f t="shared" si="106"/>
        <v>86.384949871011131</v>
      </c>
      <c r="U247" s="205" t="s">
        <v>55</v>
      </c>
      <c r="V247" s="197">
        <v>0</v>
      </c>
      <c r="W247" s="197">
        <v>0</v>
      </c>
      <c r="X247" s="197">
        <v>0</v>
      </c>
      <c r="Y247" s="197">
        <v>0</v>
      </c>
      <c r="Z247" s="197">
        <v>0</v>
      </c>
      <c r="AA247" s="197">
        <v>3.2746348900906129E-2</v>
      </c>
      <c r="AB247" s="197">
        <v>85.917144886712478</v>
      </c>
      <c r="AC247" s="198">
        <v>0.4350586353977528</v>
      </c>
      <c r="AD247" s="197">
        <v>0</v>
      </c>
      <c r="AE247" s="197">
        <v>0</v>
      </c>
      <c r="AF247" s="197">
        <v>0</v>
      </c>
      <c r="AG247" s="197">
        <v>0</v>
      </c>
      <c r="AH247" s="197">
        <v>0.4350586353977528</v>
      </c>
      <c r="AI247" s="200">
        <f t="shared" si="107"/>
        <v>86.384949871011131</v>
      </c>
      <c r="AJ247" s="131" t="str">
        <f t="shared" si="108"/>
        <v/>
      </c>
      <c r="BA247" s="131"/>
      <c r="BR247" s="131"/>
      <c r="CG247" s="131"/>
    </row>
    <row r="248" spans="1:85" ht="15">
      <c r="A248" s="149" t="s">
        <v>12</v>
      </c>
      <c r="B248" s="150">
        <v>0</v>
      </c>
      <c r="C248" s="150">
        <v>0</v>
      </c>
      <c r="D248" s="150">
        <v>0</v>
      </c>
      <c r="E248" s="150">
        <v>4.7815084615793153E-2</v>
      </c>
      <c r="F248" s="304"/>
      <c r="G248" s="150">
        <v>0</v>
      </c>
      <c r="H248" s="151">
        <v>0</v>
      </c>
      <c r="I248" s="152">
        <f t="shared" si="105"/>
        <v>4.7815084615793153E-2</v>
      </c>
      <c r="J248" s="139"/>
      <c r="K248" s="153" t="s">
        <v>12</v>
      </c>
      <c r="L248" s="154">
        <v>0</v>
      </c>
      <c r="M248" s="154">
        <v>0</v>
      </c>
      <c r="N248" s="154">
        <v>0</v>
      </c>
      <c r="O248" s="154">
        <v>4.7815084615793153E-2</v>
      </c>
      <c r="P248" s="154">
        <v>18.940492788223985</v>
      </c>
      <c r="Q248" s="154">
        <v>0</v>
      </c>
      <c r="R248" s="155">
        <v>0</v>
      </c>
      <c r="S248" s="156">
        <f t="shared" si="106"/>
        <v>18.988307872839776</v>
      </c>
      <c r="U248" s="201" t="s">
        <v>12</v>
      </c>
      <c r="V248" s="202">
        <v>0</v>
      </c>
      <c r="W248" s="202">
        <v>0</v>
      </c>
      <c r="X248" s="202">
        <v>0</v>
      </c>
      <c r="Y248" s="202">
        <v>0</v>
      </c>
      <c r="Z248" s="202">
        <v>0</v>
      </c>
      <c r="AA248" s="202">
        <v>4.7336933769635221E-2</v>
      </c>
      <c r="AB248" s="202">
        <v>18.940492788223985</v>
      </c>
      <c r="AC248" s="203">
        <v>4.7815084615793153E-4</v>
      </c>
      <c r="AD248" s="202">
        <v>0</v>
      </c>
      <c r="AE248" s="202">
        <v>0</v>
      </c>
      <c r="AF248" s="202">
        <v>0</v>
      </c>
      <c r="AG248" s="202">
        <v>0</v>
      </c>
      <c r="AH248" s="202">
        <v>4.7815084615793153E-4</v>
      </c>
      <c r="AI248" s="204">
        <f t="shared" si="107"/>
        <v>18.988307872839776</v>
      </c>
      <c r="AJ248" s="131" t="str">
        <f t="shared" si="108"/>
        <v/>
      </c>
      <c r="BA248" s="131"/>
      <c r="BR248" s="131"/>
      <c r="CG248" s="131"/>
    </row>
    <row r="249" spans="1:85" ht="15">
      <c r="A249" s="157" t="s">
        <v>56</v>
      </c>
      <c r="B249" s="146">
        <v>0</v>
      </c>
      <c r="C249" s="146">
        <v>0</v>
      </c>
      <c r="D249" s="146">
        <v>8.2184079199281324E-4</v>
      </c>
      <c r="E249" s="146">
        <v>0</v>
      </c>
      <c r="F249" s="304"/>
      <c r="G249" s="146">
        <v>0</v>
      </c>
      <c r="H249" s="158">
        <v>0</v>
      </c>
      <c r="I249" s="144">
        <f t="shared" si="105"/>
        <v>8.2184079199281324E-4</v>
      </c>
      <c r="J249" s="139"/>
      <c r="K249" s="159" t="s">
        <v>56</v>
      </c>
      <c r="L249" s="146">
        <v>0</v>
      </c>
      <c r="M249" s="146">
        <v>0</v>
      </c>
      <c r="N249" s="146">
        <v>8.2184079199281324E-4</v>
      </c>
      <c r="O249" s="146">
        <v>0</v>
      </c>
      <c r="P249" s="146">
        <v>0</v>
      </c>
      <c r="Q249" s="146">
        <v>0</v>
      </c>
      <c r="R249" s="147">
        <v>0</v>
      </c>
      <c r="S249" s="148">
        <f t="shared" si="106"/>
        <v>8.2184079199281324E-4</v>
      </c>
      <c r="U249" s="205" t="s">
        <v>56</v>
      </c>
      <c r="V249" s="197">
        <v>0</v>
      </c>
      <c r="W249" s="197">
        <v>0</v>
      </c>
      <c r="X249" s="197">
        <v>0</v>
      </c>
      <c r="Y249" s="197">
        <v>0</v>
      </c>
      <c r="Z249" s="197">
        <v>8.2184079199281324E-4</v>
      </c>
      <c r="AA249" s="197">
        <v>0</v>
      </c>
      <c r="AB249" s="197">
        <v>0</v>
      </c>
      <c r="AC249" s="198">
        <v>0</v>
      </c>
      <c r="AD249" s="197">
        <v>0</v>
      </c>
      <c r="AE249" s="197">
        <v>0</v>
      </c>
      <c r="AF249" s="197">
        <v>0</v>
      </c>
      <c r="AG249" s="197">
        <v>0</v>
      </c>
      <c r="AH249" s="197">
        <v>0</v>
      </c>
      <c r="AI249" s="200">
        <f t="shared" si="107"/>
        <v>8.2184079199281324E-4</v>
      </c>
      <c r="AJ249" s="131" t="str">
        <f t="shared" si="108"/>
        <v/>
      </c>
      <c r="BA249" s="131"/>
      <c r="BR249" s="131"/>
      <c r="CG249" s="131"/>
    </row>
    <row r="250" spans="1:85" ht="15">
      <c r="A250" s="149" t="s">
        <v>17</v>
      </c>
      <c r="B250" s="150">
        <v>1.2186844900538327</v>
      </c>
      <c r="C250" s="150">
        <v>0</v>
      </c>
      <c r="D250" s="150">
        <v>1.7281749700703237</v>
      </c>
      <c r="E250" s="150">
        <v>3.4183538261843212</v>
      </c>
      <c r="F250" s="304"/>
      <c r="G250" s="150">
        <v>0</v>
      </c>
      <c r="H250" s="151">
        <v>0</v>
      </c>
      <c r="I250" s="152">
        <f t="shared" si="105"/>
        <v>6.365213286308478</v>
      </c>
      <c r="J250" s="139"/>
      <c r="K250" s="153" t="s">
        <v>17</v>
      </c>
      <c r="L250" s="154">
        <v>1.2186844900538327</v>
      </c>
      <c r="M250" s="154">
        <v>0</v>
      </c>
      <c r="N250" s="154">
        <v>1.7281749700703237</v>
      </c>
      <c r="O250" s="154">
        <v>3.4183538261843212</v>
      </c>
      <c r="P250" s="154">
        <v>1.5713774698696914E-3</v>
      </c>
      <c r="Q250" s="154">
        <v>0</v>
      </c>
      <c r="R250" s="155">
        <v>0</v>
      </c>
      <c r="S250" s="156">
        <f t="shared" si="106"/>
        <v>6.3667846637783478</v>
      </c>
      <c r="U250" s="201" t="s">
        <v>17</v>
      </c>
      <c r="V250" s="202">
        <v>1.2186844900538327</v>
      </c>
      <c r="W250" s="202">
        <v>0</v>
      </c>
      <c r="X250" s="202">
        <v>0</v>
      </c>
      <c r="Y250" s="202">
        <v>0</v>
      </c>
      <c r="Z250" s="202">
        <v>1.7281749700703237</v>
      </c>
      <c r="AA250" s="202">
        <v>1.7287287051479198E-2</v>
      </c>
      <c r="AB250" s="202">
        <v>1.5713774698696914E-3</v>
      </c>
      <c r="AC250" s="203">
        <v>3.4010665391328421</v>
      </c>
      <c r="AD250" s="202">
        <v>0</v>
      </c>
      <c r="AE250" s="202">
        <v>0</v>
      </c>
      <c r="AF250" s="202">
        <v>0</v>
      </c>
      <c r="AG250" s="202">
        <v>0</v>
      </c>
      <c r="AH250" s="202">
        <v>3.4010665391328421</v>
      </c>
      <c r="AI250" s="204">
        <f t="shared" si="107"/>
        <v>6.366784663778347</v>
      </c>
      <c r="AJ250" s="131" t="str">
        <f t="shared" si="108"/>
        <v/>
      </c>
      <c r="BA250" s="131"/>
      <c r="BR250" s="131"/>
      <c r="CG250" s="131"/>
    </row>
    <row r="251" spans="1:85" ht="15">
      <c r="A251" s="157" t="s">
        <v>141</v>
      </c>
      <c r="B251" s="146">
        <v>463.73137882261682</v>
      </c>
      <c r="C251" s="146">
        <v>15.477246674876952</v>
      </c>
      <c r="D251" s="146">
        <v>199.49065394566895</v>
      </c>
      <c r="E251" s="146">
        <v>42.621290723209405</v>
      </c>
      <c r="F251" s="304"/>
      <c r="G251" s="146">
        <v>0</v>
      </c>
      <c r="H251" s="158">
        <v>0</v>
      </c>
      <c r="I251" s="144">
        <f t="shared" si="105"/>
        <v>721.32057016637214</v>
      </c>
      <c r="J251" s="139"/>
      <c r="K251" s="159" t="s">
        <v>141</v>
      </c>
      <c r="L251" s="146">
        <v>463.73137882261682</v>
      </c>
      <c r="M251" s="146">
        <v>15.477246674876952</v>
      </c>
      <c r="N251" s="146">
        <v>199.49065394566895</v>
      </c>
      <c r="O251" s="146">
        <v>42.621290723209405</v>
      </c>
      <c r="P251" s="146">
        <v>5.6205699404754055E-2</v>
      </c>
      <c r="Q251" s="146">
        <v>0</v>
      </c>
      <c r="R251" s="147">
        <v>0</v>
      </c>
      <c r="S251" s="148">
        <f t="shared" si="106"/>
        <v>721.37677586577684</v>
      </c>
      <c r="U251" s="205" t="s">
        <v>141</v>
      </c>
      <c r="V251" s="197">
        <v>457.58133155873611</v>
      </c>
      <c r="W251" s="197">
        <v>0</v>
      </c>
      <c r="X251" s="197">
        <v>0</v>
      </c>
      <c r="Y251" s="197">
        <v>15.477246674876952</v>
      </c>
      <c r="Z251" s="197">
        <v>199.49065394566895</v>
      </c>
      <c r="AA251" s="197">
        <v>4.9647416717094242</v>
      </c>
      <c r="AB251" s="197">
        <v>5.6205699404754055E-2</v>
      </c>
      <c r="AC251" s="198">
        <v>43.806596315380716</v>
      </c>
      <c r="AD251" s="197">
        <v>6.1500472638807331</v>
      </c>
      <c r="AE251" s="197">
        <v>15.2300013931922</v>
      </c>
      <c r="AF251" s="197">
        <v>0</v>
      </c>
      <c r="AG251" s="197">
        <v>0</v>
      </c>
      <c r="AH251" s="197">
        <v>22.426547658307783</v>
      </c>
      <c r="AI251" s="200">
        <f t="shared" si="107"/>
        <v>721.37677586577684</v>
      </c>
      <c r="AJ251" s="131" t="str">
        <f t="shared" si="108"/>
        <v/>
      </c>
      <c r="BA251" s="131"/>
      <c r="BR251" s="131"/>
      <c r="CG251" s="131"/>
    </row>
    <row r="252" spans="1:85" ht="15">
      <c r="A252" s="149" t="s">
        <v>25</v>
      </c>
      <c r="B252" s="150">
        <v>52.406142736824584</v>
      </c>
      <c r="C252" s="150">
        <v>0.47936446331086857</v>
      </c>
      <c r="D252" s="150">
        <v>350.48005510267365</v>
      </c>
      <c r="E252" s="150">
        <v>638.82890277220542</v>
      </c>
      <c r="F252" s="304"/>
      <c r="G252" s="150">
        <v>126.67789453007806</v>
      </c>
      <c r="H252" s="151">
        <v>32.758244326256836</v>
      </c>
      <c r="I252" s="152">
        <f t="shared" si="105"/>
        <v>1201.6306039313492</v>
      </c>
      <c r="J252" s="139"/>
      <c r="K252" s="153" t="s">
        <v>25</v>
      </c>
      <c r="L252" s="154">
        <v>52.406142736824584</v>
      </c>
      <c r="M252" s="154">
        <v>0.47936446331086857</v>
      </c>
      <c r="N252" s="154">
        <v>350.48005510267365</v>
      </c>
      <c r="O252" s="154">
        <v>638.82890277220542</v>
      </c>
      <c r="P252" s="154">
        <v>1.2820279478124297</v>
      </c>
      <c r="Q252" s="154">
        <v>126.67789453007806</v>
      </c>
      <c r="R252" s="155">
        <v>32.758244326256836</v>
      </c>
      <c r="S252" s="156">
        <f t="shared" si="106"/>
        <v>1202.9126318791616</v>
      </c>
      <c r="U252" s="201" t="s">
        <v>25</v>
      </c>
      <c r="V252" s="202">
        <v>10.763368247421607</v>
      </c>
      <c r="W252" s="202">
        <v>40.99232270904924</v>
      </c>
      <c r="X252" s="202">
        <v>126.67789453007806</v>
      </c>
      <c r="Y252" s="202">
        <v>0.47936446331086857</v>
      </c>
      <c r="Z252" s="202">
        <v>350.48005510267365</v>
      </c>
      <c r="AA252" s="202">
        <v>628.84890023544654</v>
      </c>
      <c r="AB252" s="202">
        <v>1.2820279478124297</v>
      </c>
      <c r="AC252" s="203">
        <v>43.388698643369523</v>
      </c>
      <c r="AD252" s="202">
        <v>0.65045178035373918</v>
      </c>
      <c r="AE252" s="202">
        <v>1.5657834228701712</v>
      </c>
      <c r="AF252" s="202">
        <v>32.758244326256836</v>
      </c>
      <c r="AG252" s="202">
        <v>0</v>
      </c>
      <c r="AH252" s="202">
        <v>8.4142191138887696</v>
      </c>
      <c r="AI252" s="204">
        <f t="shared" si="107"/>
        <v>1202.9126318791618</v>
      </c>
      <c r="AJ252" s="131" t="str">
        <f t="shared" si="108"/>
        <v/>
      </c>
      <c r="BA252" s="131"/>
      <c r="BR252" s="131"/>
      <c r="CG252" s="131"/>
    </row>
    <row r="253" spans="1:85" ht="15">
      <c r="A253" s="157" t="s">
        <v>24</v>
      </c>
      <c r="B253" s="146">
        <v>11.00380629349951</v>
      </c>
      <c r="C253" s="146">
        <v>0</v>
      </c>
      <c r="D253" s="146">
        <v>0.16002574280987342</v>
      </c>
      <c r="E253" s="146">
        <v>0</v>
      </c>
      <c r="F253" s="304"/>
      <c r="G253" s="146">
        <v>0</v>
      </c>
      <c r="H253" s="158">
        <v>0</v>
      </c>
      <c r="I253" s="144">
        <f t="shared" si="105"/>
        <v>11.163832036309383</v>
      </c>
      <c r="J253" s="139"/>
      <c r="K253" s="159" t="s">
        <v>24</v>
      </c>
      <c r="L253" s="146">
        <v>11.00380629349951</v>
      </c>
      <c r="M253" s="146">
        <v>0</v>
      </c>
      <c r="N253" s="146">
        <v>0.16002574280987342</v>
      </c>
      <c r="O253" s="146">
        <v>0</v>
      </c>
      <c r="P253" s="146">
        <v>0</v>
      </c>
      <c r="Q253" s="146">
        <v>0</v>
      </c>
      <c r="R253" s="147">
        <v>0</v>
      </c>
      <c r="S253" s="148">
        <f t="shared" si="106"/>
        <v>11.163832036309383</v>
      </c>
      <c r="U253" s="205" t="s">
        <v>24</v>
      </c>
      <c r="V253" s="197">
        <v>10.999157330922795</v>
      </c>
      <c r="W253" s="197">
        <v>0</v>
      </c>
      <c r="X253" s="197">
        <v>0</v>
      </c>
      <c r="Y253" s="197">
        <v>0</v>
      </c>
      <c r="Z253" s="197">
        <v>0.16002574280987342</v>
      </c>
      <c r="AA253" s="197">
        <v>0</v>
      </c>
      <c r="AB253" s="197">
        <v>0</v>
      </c>
      <c r="AC253" s="198">
        <v>4.648962576715503E-3</v>
      </c>
      <c r="AD253" s="197">
        <v>4.648962576715503E-3</v>
      </c>
      <c r="AE253" s="197">
        <v>0</v>
      </c>
      <c r="AF253" s="197">
        <v>0</v>
      </c>
      <c r="AG253" s="197">
        <v>0</v>
      </c>
      <c r="AH253" s="197">
        <v>0</v>
      </c>
      <c r="AI253" s="200">
        <f t="shared" si="107"/>
        <v>11.163832036309383</v>
      </c>
      <c r="AJ253" s="131" t="str">
        <f t="shared" si="108"/>
        <v/>
      </c>
      <c r="BA253" s="131"/>
      <c r="BR253" s="131"/>
      <c r="CG253" s="131"/>
    </row>
    <row r="254" spans="1:85" ht="15">
      <c r="A254" s="149" t="s">
        <v>57</v>
      </c>
      <c r="B254" s="150">
        <v>0</v>
      </c>
      <c r="C254" s="150">
        <v>0</v>
      </c>
      <c r="D254" s="150">
        <v>0</v>
      </c>
      <c r="E254" s="150">
        <v>0</v>
      </c>
      <c r="F254" s="304"/>
      <c r="G254" s="150">
        <v>0</v>
      </c>
      <c r="H254" s="151">
        <v>0</v>
      </c>
      <c r="I254" s="152">
        <f t="shared" si="105"/>
        <v>0</v>
      </c>
      <c r="J254" s="139"/>
      <c r="K254" s="153" t="s">
        <v>57</v>
      </c>
      <c r="L254" s="154">
        <v>0</v>
      </c>
      <c r="M254" s="154">
        <v>0</v>
      </c>
      <c r="N254" s="154">
        <v>0</v>
      </c>
      <c r="O254" s="154">
        <v>0</v>
      </c>
      <c r="P254" s="154">
        <v>0</v>
      </c>
      <c r="Q254" s="154">
        <v>0</v>
      </c>
      <c r="R254" s="155">
        <v>0</v>
      </c>
      <c r="S254" s="156">
        <f t="shared" si="106"/>
        <v>0</v>
      </c>
      <c r="U254" s="201" t="s">
        <v>57</v>
      </c>
      <c r="V254" s="202">
        <v>0</v>
      </c>
      <c r="W254" s="202">
        <v>0</v>
      </c>
      <c r="X254" s="202">
        <v>0</v>
      </c>
      <c r="Y254" s="202">
        <v>0</v>
      </c>
      <c r="Z254" s="202">
        <v>0</v>
      </c>
      <c r="AA254" s="202">
        <v>0</v>
      </c>
      <c r="AB254" s="202">
        <v>0</v>
      </c>
      <c r="AC254" s="203">
        <v>0</v>
      </c>
      <c r="AD254" s="202">
        <v>0</v>
      </c>
      <c r="AE254" s="202">
        <v>0</v>
      </c>
      <c r="AF254" s="202">
        <v>0</v>
      </c>
      <c r="AG254" s="202">
        <v>0</v>
      </c>
      <c r="AH254" s="202">
        <v>0</v>
      </c>
      <c r="AI254" s="204">
        <f t="shared" si="107"/>
        <v>0</v>
      </c>
      <c r="AJ254" s="131" t="str">
        <f t="shared" si="108"/>
        <v/>
      </c>
      <c r="BA254" s="131"/>
      <c r="BR254" s="131"/>
      <c r="CG254" s="131"/>
    </row>
    <row r="255" spans="1:85" ht="15">
      <c r="A255" s="157" t="s">
        <v>22</v>
      </c>
      <c r="B255" s="146">
        <v>13.823514063420218</v>
      </c>
      <c r="C255" s="146">
        <v>0</v>
      </c>
      <c r="D255" s="146">
        <v>0</v>
      </c>
      <c r="E255" s="146">
        <v>0.35444907854923641</v>
      </c>
      <c r="F255" s="304"/>
      <c r="G255" s="146">
        <v>0</v>
      </c>
      <c r="H255" s="158">
        <v>0</v>
      </c>
      <c r="I255" s="144">
        <f t="shared" si="105"/>
        <v>14.177963141969455</v>
      </c>
      <c r="J255" s="139"/>
      <c r="K255" s="159" t="s">
        <v>22</v>
      </c>
      <c r="L255" s="146">
        <v>13.823514063420218</v>
      </c>
      <c r="M255" s="146">
        <v>0</v>
      </c>
      <c r="N255" s="146">
        <v>0</v>
      </c>
      <c r="O255" s="146">
        <v>0.35444907854923641</v>
      </c>
      <c r="P255" s="146">
        <v>5.2178013665614404</v>
      </c>
      <c r="Q255" s="146">
        <v>0</v>
      </c>
      <c r="R255" s="147">
        <v>0</v>
      </c>
      <c r="S255" s="148">
        <f t="shared" si="106"/>
        <v>19.395764508530895</v>
      </c>
      <c r="U255" s="205" t="s">
        <v>22</v>
      </c>
      <c r="V255" s="197">
        <v>13.75262424771037</v>
      </c>
      <c r="W255" s="197">
        <v>0</v>
      </c>
      <c r="X255" s="197">
        <v>0</v>
      </c>
      <c r="Y255" s="197">
        <v>0</v>
      </c>
      <c r="Z255" s="197">
        <v>0</v>
      </c>
      <c r="AA255" s="197">
        <v>0</v>
      </c>
      <c r="AB255" s="197">
        <v>5.2178013665614404</v>
      </c>
      <c r="AC255" s="198">
        <v>0.42533889425908361</v>
      </c>
      <c r="AD255" s="197">
        <v>7.0889815709847273E-2</v>
      </c>
      <c r="AE255" s="197">
        <v>0</v>
      </c>
      <c r="AF255" s="197">
        <v>0</v>
      </c>
      <c r="AG255" s="197">
        <v>0</v>
      </c>
      <c r="AH255" s="197">
        <v>0.35444907854923641</v>
      </c>
      <c r="AI255" s="200">
        <f t="shared" si="107"/>
        <v>19.395764508530895</v>
      </c>
      <c r="AJ255" s="131" t="str">
        <f t="shared" si="108"/>
        <v/>
      </c>
      <c r="BA255" s="131"/>
      <c r="BR255" s="131"/>
      <c r="CG255" s="131"/>
    </row>
    <row r="256" spans="1:85" ht="15">
      <c r="A256" s="149" t="s">
        <v>21</v>
      </c>
      <c r="B256" s="150">
        <v>1.4043083038934943E-2</v>
      </c>
      <c r="C256" s="150">
        <v>0</v>
      </c>
      <c r="D256" s="150">
        <v>3.5107707597337359E-3</v>
      </c>
      <c r="E256" s="150">
        <v>0</v>
      </c>
      <c r="F256" s="304"/>
      <c r="G256" s="150">
        <v>0</v>
      </c>
      <c r="H256" s="151">
        <v>0</v>
      </c>
      <c r="I256" s="152">
        <f t="shared" si="105"/>
        <v>1.7553853798668681E-2</v>
      </c>
      <c r="J256" s="139"/>
      <c r="K256" s="153" t="s">
        <v>21</v>
      </c>
      <c r="L256" s="154">
        <v>1.4043083038934943E-2</v>
      </c>
      <c r="M256" s="154">
        <v>0</v>
      </c>
      <c r="N256" s="154">
        <v>3.5107707597337359E-3</v>
      </c>
      <c r="O256" s="154">
        <v>0</v>
      </c>
      <c r="P256" s="154">
        <v>0</v>
      </c>
      <c r="Q256" s="154">
        <v>0</v>
      </c>
      <c r="R256" s="155">
        <v>0</v>
      </c>
      <c r="S256" s="156">
        <f t="shared" si="106"/>
        <v>1.7553853798668681E-2</v>
      </c>
      <c r="U256" s="201" t="s">
        <v>58</v>
      </c>
      <c r="V256" s="202">
        <v>1.4043083038934943E-2</v>
      </c>
      <c r="W256" s="202">
        <v>0</v>
      </c>
      <c r="X256" s="202">
        <v>0</v>
      </c>
      <c r="Y256" s="202">
        <v>0</v>
      </c>
      <c r="Z256" s="202">
        <v>3.5107707597337359E-3</v>
      </c>
      <c r="AA256" s="202">
        <v>0</v>
      </c>
      <c r="AB256" s="202">
        <v>0</v>
      </c>
      <c r="AC256" s="203">
        <v>0</v>
      </c>
      <c r="AD256" s="202">
        <v>0</v>
      </c>
      <c r="AE256" s="202">
        <v>0</v>
      </c>
      <c r="AF256" s="202">
        <v>0</v>
      </c>
      <c r="AG256" s="202">
        <v>0</v>
      </c>
      <c r="AH256" s="202">
        <v>0</v>
      </c>
      <c r="AI256" s="204">
        <f t="shared" si="107"/>
        <v>1.7553853798668681E-2</v>
      </c>
      <c r="AJ256" s="131" t="str">
        <f t="shared" si="108"/>
        <v/>
      </c>
      <c r="BA256" s="131"/>
      <c r="BR256" s="131"/>
      <c r="CG256" s="131"/>
    </row>
    <row r="257" spans="1:85" ht="15">
      <c r="A257" s="160" t="s">
        <v>61</v>
      </c>
      <c r="B257" s="146">
        <v>10.051718398369808</v>
      </c>
      <c r="C257" s="146">
        <v>0</v>
      </c>
      <c r="D257" s="146">
        <v>0</v>
      </c>
      <c r="E257" s="146">
        <v>0</v>
      </c>
      <c r="F257" s="304"/>
      <c r="G257" s="146">
        <v>0</v>
      </c>
      <c r="H257" s="158">
        <v>0</v>
      </c>
      <c r="I257" s="144">
        <f t="shared" si="105"/>
        <v>10.051718398369808</v>
      </c>
      <c r="J257" s="139"/>
      <c r="K257" s="161" t="s">
        <v>61</v>
      </c>
      <c r="L257" s="146">
        <v>10.051718398369808</v>
      </c>
      <c r="M257" s="146">
        <v>0</v>
      </c>
      <c r="N257" s="146">
        <v>0</v>
      </c>
      <c r="O257" s="146">
        <v>0</v>
      </c>
      <c r="P257" s="146">
        <v>0</v>
      </c>
      <c r="Q257" s="146">
        <v>0</v>
      </c>
      <c r="R257" s="147">
        <v>0</v>
      </c>
      <c r="S257" s="148">
        <f t="shared" si="106"/>
        <v>10.051718398369808</v>
      </c>
      <c r="U257" s="206" t="s">
        <v>59</v>
      </c>
      <c r="V257" s="197">
        <v>10.051718398369808</v>
      </c>
      <c r="W257" s="197">
        <v>0</v>
      </c>
      <c r="X257" s="197">
        <v>0</v>
      </c>
      <c r="Y257" s="197">
        <v>0</v>
      </c>
      <c r="Z257" s="197">
        <v>0</v>
      </c>
      <c r="AA257" s="197">
        <v>0</v>
      </c>
      <c r="AB257" s="197">
        <v>0</v>
      </c>
      <c r="AC257" s="198">
        <v>0</v>
      </c>
      <c r="AD257" s="199">
        <v>0</v>
      </c>
      <c r="AE257" s="199">
        <v>0</v>
      </c>
      <c r="AF257" s="199">
        <v>0</v>
      </c>
      <c r="AG257" s="199">
        <v>0</v>
      </c>
      <c r="AH257" s="199">
        <v>0</v>
      </c>
      <c r="AI257" s="200">
        <f t="shared" si="107"/>
        <v>10.051718398369808</v>
      </c>
      <c r="AJ257" s="131" t="str">
        <f t="shared" si="108"/>
        <v/>
      </c>
      <c r="BA257" s="131"/>
      <c r="BR257" s="131"/>
      <c r="CG257" s="131"/>
    </row>
    <row r="258" spans="1:85">
      <c r="A258" s="162" t="s">
        <v>23</v>
      </c>
      <c r="B258" s="163">
        <v>10.051718398369808</v>
      </c>
      <c r="C258" s="163">
        <v>0</v>
      </c>
      <c r="D258" s="163">
        <v>0</v>
      </c>
      <c r="E258" s="163">
        <v>0</v>
      </c>
      <c r="F258" s="304"/>
      <c r="G258" s="163">
        <v>0</v>
      </c>
      <c r="H258" s="164">
        <v>0</v>
      </c>
      <c r="I258" s="165">
        <f t="shared" si="105"/>
        <v>10.051718398369808</v>
      </c>
      <c r="J258" s="139"/>
      <c r="K258" s="166" t="s">
        <v>23</v>
      </c>
      <c r="L258" s="167">
        <v>10.051718398369808</v>
      </c>
      <c r="M258" s="167">
        <v>0</v>
      </c>
      <c r="N258" s="167">
        <v>0</v>
      </c>
      <c r="O258" s="167">
        <v>0</v>
      </c>
      <c r="P258" s="167">
        <v>0</v>
      </c>
      <c r="Q258" s="167">
        <v>0</v>
      </c>
      <c r="R258" s="168">
        <v>0</v>
      </c>
      <c r="S258" s="169">
        <f t="shared" si="106"/>
        <v>10.051718398369808</v>
      </c>
      <c r="U258" s="207" t="s">
        <v>62</v>
      </c>
      <c r="V258" s="208">
        <v>10.051718398369808</v>
      </c>
      <c r="W258" s="208">
        <v>0</v>
      </c>
      <c r="X258" s="208">
        <v>0</v>
      </c>
      <c r="Y258" s="208">
        <v>0</v>
      </c>
      <c r="Z258" s="208">
        <v>0</v>
      </c>
      <c r="AA258" s="208">
        <v>0</v>
      </c>
      <c r="AB258" s="208">
        <v>0</v>
      </c>
      <c r="AC258" s="208">
        <v>0</v>
      </c>
      <c r="AD258" s="208">
        <v>0</v>
      </c>
      <c r="AE258" s="208">
        <v>0</v>
      </c>
      <c r="AF258" s="208">
        <v>0</v>
      </c>
      <c r="AG258" s="208">
        <v>0</v>
      </c>
      <c r="AH258" s="92">
        <v>0</v>
      </c>
      <c r="AI258" s="209">
        <f t="shared" si="107"/>
        <v>10.051718398369808</v>
      </c>
      <c r="AJ258" s="131" t="str">
        <f t="shared" si="108"/>
        <v/>
      </c>
      <c r="BA258" s="131"/>
      <c r="BR258" s="131"/>
      <c r="CG258" s="131"/>
    </row>
    <row r="259" spans="1:85">
      <c r="A259" s="170" t="s">
        <v>19</v>
      </c>
      <c r="B259" s="171">
        <v>0</v>
      </c>
      <c r="C259" s="171">
        <v>0</v>
      </c>
      <c r="D259" s="171">
        <v>0</v>
      </c>
      <c r="E259" s="171">
        <v>0</v>
      </c>
      <c r="F259" s="304"/>
      <c r="G259" s="171">
        <v>0</v>
      </c>
      <c r="H259" s="172">
        <v>0</v>
      </c>
      <c r="I259" s="173">
        <f t="shared" si="105"/>
        <v>0</v>
      </c>
      <c r="J259" s="139"/>
      <c r="K259" s="174" t="s">
        <v>19</v>
      </c>
      <c r="L259" s="171">
        <v>0</v>
      </c>
      <c r="M259" s="171">
        <v>0</v>
      </c>
      <c r="N259" s="171">
        <v>0</v>
      </c>
      <c r="O259" s="171">
        <v>0</v>
      </c>
      <c r="P259" s="171">
        <v>0</v>
      </c>
      <c r="Q259" s="171">
        <v>0</v>
      </c>
      <c r="R259" s="175">
        <v>0</v>
      </c>
      <c r="S259" s="176">
        <f t="shared" si="106"/>
        <v>0</v>
      </c>
      <c r="U259" s="210" t="s">
        <v>19</v>
      </c>
      <c r="V259" s="211">
        <v>0</v>
      </c>
      <c r="W259" s="211">
        <v>0</v>
      </c>
      <c r="X259" s="211">
        <v>0</v>
      </c>
      <c r="Y259" s="211">
        <v>0</v>
      </c>
      <c r="Z259" s="211">
        <v>0</v>
      </c>
      <c r="AA259" s="211">
        <v>0</v>
      </c>
      <c r="AB259" s="211">
        <v>0</v>
      </c>
      <c r="AC259" s="211">
        <v>0</v>
      </c>
      <c r="AD259" s="212">
        <v>0</v>
      </c>
      <c r="AE259" s="212">
        <v>0</v>
      </c>
      <c r="AF259" s="212">
        <v>0</v>
      </c>
      <c r="AG259" s="212">
        <v>0</v>
      </c>
      <c r="AH259" s="212">
        <v>0</v>
      </c>
      <c r="AI259" s="213">
        <f t="shared" si="107"/>
        <v>0</v>
      </c>
      <c r="AJ259" s="131" t="str">
        <f t="shared" si="108"/>
        <v/>
      </c>
      <c r="BA259" s="131"/>
      <c r="BR259" s="131"/>
      <c r="CG259" s="131"/>
    </row>
    <row r="260" spans="1:85">
      <c r="A260" s="162" t="s">
        <v>20</v>
      </c>
      <c r="B260" s="163">
        <v>0</v>
      </c>
      <c r="C260" s="163">
        <v>0</v>
      </c>
      <c r="D260" s="163">
        <v>0</v>
      </c>
      <c r="E260" s="163">
        <v>0</v>
      </c>
      <c r="F260" s="304"/>
      <c r="G260" s="163">
        <v>0</v>
      </c>
      <c r="H260" s="164">
        <v>0</v>
      </c>
      <c r="I260" s="165">
        <f t="shared" si="105"/>
        <v>0</v>
      </c>
      <c r="J260" s="139"/>
      <c r="K260" s="166" t="s">
        <v>20</v>
      </c>
      <c r="L260" s="167">
        <v>0</v>
      </c>
      <c r="M260" s="167">
        <v>0</v>
      </c>
      <c r="N260" s="167">
        <v>0</v>
      </c>
      <c r="O260" s="167">
        <v>0</v>
      </c>
      <c r="P260" s="167">
        <v>0</v>
      </c>
      <c r="Q260" s="167">
        <v>0</v>
      </c>
      <c r="R260" s="168">
        <v>0</v>
      </c>
      <c r="S260" s="169">
        <f t="shared" si="106"/>
        <v>0</v>
      </c>
      <c r="U260" s="207" t="s">
        <v>20</v>
      </c>
      <c r="V260" s="208">
        <v>0</v>
      </c>
      <c r="W260" s="208">
        <v>0</v>
      </c>
      <c r="X260" s="208">
        <v>0</v>
      </c>
      <c r="Y260" s="208">
        <v>0</v>
      </c>
      <c r="Z260" s="208">
        <v>0</v>
      </c>
      <c r="AA260" s="208">
        <v>0</v>
      </c>
      <c r="AB260" s="208">
        <v>0</v>
      </c>
      <c r="AC260" s="208">
        <v>0</v>
      </c>
      <c r="AD260" s="208">
        <v>0</v>
      </c>
      <c r="AE260" s="208">
        <v>0</v>
      </c>
      <c r="AF260" s="208">
        <v>0</v>
      </c>
      <c r="AG260" s="208">
        <v>0</v>
      </c>
      <c r="AH260" s="92">
        <v>0</v>
      </c>
      <c r="AI260" s="209">
        <f t="shared" si="107"/>
        <v>0</v>
      </c>
      <c r="AJ260" s="131" t="str">
        <f t="shared" si="108"/>
        <v/>
      </c>
      <c r="BA260" s="131"/>
      <c r="BR260" s="131"/>
      <c r="CG260" s="131"/>
    </row>
    <row r="261" spans="1:85" ht="15" thickBot="1">
      <c r="A261" s="177" t="s">
        <v>11</v>
      </c>
      <c r="B261" s="178">
        <v>0</v>
      </c>
      <c r="C261" s="178">
        <v>0</v>
      </c>
      <c r="D261" s="178">
        <v>0</v>
      </c>
      <c r="E261" s="178">
        <v>0</v>
      </c>
      <c r="F261" s="305"/>
      <c r="G261" s="178">
        <v>0</v>
      </c>
      <c r="H261" s="179">
        <v>0</v>
      </c>
      <c r="I261" s="180">
        <f t="shared" si="105"/>
        <v>0</v>
      </c>
      <c r="J261" s="139"/>
      <c r="K261" s="181" t="s">
        <v>11</v>
      </c>
      <c r="L261" s="178">
        <v>0</v>
      </c>
      <c r="M261" s="178">
        <v>0</v>
      </c>
      <c r="N261" s="178">
        <v>0</v>
      </c>
      <c r="O261" s="178">
        <v>0</v>
      </c>
      <c r="P261" s="178">
        <v>0</v>
      </c>
      <c r="Q261" s="178">
        <v>0</v>
      </c>
      <c r="R261" s="182">
        <v>0</v>
      </c>
      <c r="S261" s="183">
        <f t="shared" si="106"/>
        <v>0</v>
      </c>
      <c r="U261" s="210" t="s">
        <v>11</v>
      </c>
      <c r="V261" s="211">
        <v>0</v>
      </c>
      <c r="W261" s="211">
        <v>0</v>
      </c>
      <c r="X261" s="211">
        <v>0</v>
      </c>
      <c r="Y261" s="211">
        <v>0</v>
      </c>
      <c r="Z261" s="211">
        <v>0</v>
      </c>
      <c r="AA261" s="211">
        <v>0</v>
      </c>
      <c r="AB261" s="211">
        <v>0</v>
      </c>
      <c r="AC261" s="211">
        <v>0</v>
      </c>
      <c r="AD261" s="212">
        <v>0</v>
      </c>
      <c r="AE261" s="212">
        <v>0</v>
      </c>
      <c r="AF261" s="212">
        <v>0</v>
      </c>
      <c r="AG261" s="212">
        <v>0</v>
      </c>
      <c r="AH261" s="212">
        <v>0</v>
      </c>
      <c r="AI261" s="213">
        <f t="shared" si="107"/>
        <v>0</v>
      </c>
      <c r="AJ261" s="131" t="str">
        <f t="shared" si="108"/>
        <v/>
      </c>
      <c r="BA261" s="131"/>
      <c r="BR261" s="131"/>
      <c r="CG261" s="131"/>
    </row>
    <row r="262" spans="1:85" ht="15">
      <c r="A262" s="184" t="s">
        <v>26</v>
      </c>
      <c r="B262" s="185">
        <f>SUM(B241:B257)</f>
        <v>575.81600879485347</v>
      </c>
      <c r="C262" s="185">
        <f t="shared" ref="C262:I262" si="109">SUM(C241:C257)</f>
        <v>16.026480345418957</v>
      </c>
      <c r="D262" s="185">
        <f t="shared" si="109"/>
        <v>556.07777770921155</v>
      </c>
      <c r="E262" s="185">
        <f t="shared" si="109"/>
        <v>685.79101166239764</v>
      </c>
      <c r="F262" s="185">
        <f t="shared" si="109"/>
        <v>0</v>
      </c>
      <c r="G262" s="185">
        <f t="shared" si="109"/>
        <v>126.67789453007806</v>
      </c>
      <c r="H262" s="187">
        <f t="shared" si="109"/>
        <v>32.758244326256836</v>
      </c>
      <c r="I262" s="144">
        <f t="shared" si="109"/>
        <v>1993.1474173682163</v>
      </c>
      <c r="J262" s="139"/>
      <c r="K262" s="186" t="s">
        <v>26</v>
      </c>
      <c r="L262" s="185">
        <f>SUM(L241:L257)</f>
        <v>575.81600879485347</v>
      </c>
      <c r="M262" s="185">
        <f t="shared" ref="M262:S262" si="110">SUM(M241:M257)</f>
        <v>16.026480345418957</v>
      </c>
      <c r="N262" s="185">
        <f t="shared" si="110"/>
        <v>556.07777770921155</v>
      </c>
      <c r="O262" s="185">
        <f t="shared" si="110"/>
        <v>685.79101166239764</v>
      </c>
      <c r="P262" s="185">
        <f t="shared" si="110"/>
        <v>111.41524406618495</v>
      </c>
      <c r="Q262" s="185">
        <f t="shared" si="110"/>
        <v>126.67789453007806</v>
      </c>
      <c r="R262" s="187">
        <f t="shared" si="110"/>
        <v>32.758244326256836</v>
      </c>
      <c r="S262" s="188">
        <f t="shared" si="110"/>
        <v>2104.5626614344014</v>
      </c>
      <c r="T262" s="131" t="str">
        <f>IF(ABS(S262-AI262)&gt;0.01,S262-AI262,"")</f>
        <v/>
      </c>
      <c r="U262" s="214" t="s">
        <v>60</v>
      </c>
      <c r="V262" s="215">
        <f>SUM(V241:V257)</f>
        <v>527.84098458644041</v>
      </c>
      <c r="W262" s="215">
        <f t="shared" ref="W262:AH262" si="111">SUM(W241:W257)</f>
        <v>40.99232270904924</v>
      </c>
      <c r="X262" s="215">
        <f t="shared" si="111"/>
        <v>126.67789453007806</v>
      </c>
      <c r="Y262" s="215">
        <f t="shared" si="111"/>
        <v>16.026480345418957</v>
      </c>
      <c r="Z262" s="215">
        <f t="shared" si="111"/>
        <v>556.07777770921155</v>
      </c>
      <c r="AA262" s="215">
        <f t="shared" si="111"/>
        <v>633.95592264259346</v>
      </c>
      <c r="AB262" s="215">
        <f t="shared" si="111"/>
        <v>111.41524406618495</v>
      </c>
      <c r="AC262" s="215">
        <f t="shared" si="111"/>
        <v>91.5760348454248</v>
      </c>
      <c r="AD262" s="216">
        <f t="shared" si="111"/>
        <v>6.982701499363797</v>
      </c>
      <c r="AE262" s="216">
        <f t="shared" si="111"/>
        <v>16.795784816062373</v>
      </c>
      <c r="AF262" s="216">
        <f t="shared" si="111"/>
        <v>32.758244326256836</v>
      </c>
      <c r="AG262" s="216">
        <f t="shared" si="111"/>
        <v>0</v>
      </c>
      <c r="AH262" s="216">
        <f t="shared" si="111"/>
        <v>35.0393042037418</v>
      </c>
      <c r="AI262" s="217">
        <f>SUM(V262:AC262)</f>
        <v>2104.5626614344014</v>
      </c>
      <c r="AJ262" s="131" t="str">
        <f t="shared" si="108"/>
        <v/>
      </c>
      <c r="BA262" s="131"/>
      <c r="BR262" s="131"/>
      <c r="CG262" s="131"/>
    </row>
    <row r="263" spans="1:85" s="2" customFormat="1" ht="15" thickBot="1">
      <c r="A263" s="15" t="s">
        <v>100</v>
      </c>
      <c r="B263" s="100">
        <f>IF($I262=0,"-",B262/$I262)</f>
        <v>0.28889785260097323</v>
      </c>
      <c r="C263" s="100">
        <f t="shared" ref="C263:H263" si="112">IF($I262=0,"-",C262/$I262)</f>
        <v>8.0407902625589927E-3</v>
      </c>
      <c r="D263" s="100">
        <f t="shared" si="112"/>
        <v>0.27899480633673623</v>
      </c>
      <c r="E263" s="100">
        <f t="shared" si="112"/>
        <v>0.34407440497699215</v>
      </c>
      <c r="F263" s="100">
        <f t="shared" si="112"/>
        <v>0</v>
      </c>
      <c r="G263" s="100">
        <f t="shared" si="112"/>
        <v>6.3556711072252539E-2</v>
      </c>
      <c r="H263" s="101">
        <f t="shared" si="112"/>
        <v>1.6435434750486918E-2</v>
      </c>
      <c r="I263" s="102">
        <f>SUM(B263:H263)</f>
        <v>1</v>
      </c>
      <c r="J263" s="131"/>
      <c r="K263" s="27" t="s">
        <v>100</v>
      </c>
      <c r="L263" s="76">
        <f t="shared" ref="L263:R263" si="113">IF($S262=0,"-",L262/$S262)</f>
        <v>0.27360364190933428</v>
      </c>
      <c r="M263" s="76">
        <f t="shared" si="113"/>
        <v>7.6151119845943808E-3</v>
      </c>
      <c r="N263" s="76">
        <f t="shared" si="113"/>
        <v>0.26422486148747265</v>
      </c>
      <c r="O263" s="76">
        <f t="shared" si="113"/>
        <v>0.32585915555252926</v>
      </c>
      <c r="P263" s="76">
        <f t="shared" si="113"/>
        <v>5.2939855917736346E-2</v>
      </c>
      <c r="Q263" s="76">
        <f t="shared" si="113"/>
        <v>6.0192027945482285E-2</v>
      </c>
      <c r="R263" s="77">
        <f t="shared" si="113"/>
        <v>1.5565345202850783E-2</v>
      </c>
      <c r="S263" s="78">
        <f>SUM(L263:R263)</f>
        <v>0.99999999999999989</v>
      </c>
      <c r="U263" s="36" t="s">
        <v>100</v>
      </c>
      <c r="V263" s="103">
        <f>+V262/$AI262</f>
        <v>0.25080792045729877</v>
      </c>
      <c r="W263" s="103">
        <f t="shared" ref="W263:AH263" si="114">+W262/$AI262</f>
        <v>1.9477834259926576E-2</v>
      </c>
      <c r="X263" s="103">
        <f t="shared" si="114"/>
        <v>6.0192027945482285E-2</v>
      </c>
      <c r="Y263" s="103">
        <f t="shared" si="114"/>
        <v>7.6151119845943808E-3</v>
      </c>
      <c r="Z263" s="103">
        <f t="shared" si="114"/>
        <v>0.26422486148747265</v>
      </c>
      <c r="AA263" s="103">
        <f t="shared" si="114"/>
        <v>0.3012292930306526</v>
      </c>
      <c r="AB263" s="103">
        <f t="shared" si="114"/>
        <v>5.2939855917736346E-2</v>
      </c>
      <c r="AC263" s="103">
        <f t="shared" si="114"/>
        <v>4.3513094916836331E-2</v>
      </c>
      <c r="AD263" s="103">
        <f t="shared" si="114"/>
        <v>3.3178871921088894E-3</v>
      </c>
      <c r="AE263" s="103">
        <f t="shared" si="114"/>
        <v>7.9806532368178161E-3</v>
      </c>
      <c r="AF263" s="103">
        <f t="shared" si="114"/>
        <v>1.5565345202850783E-2</v>
      </c>
      <c r="AG263" s="103">
        <f t="shared" si="114"/>
        <v>0</v>
      </c>
      <c r="AH263" s="103">
        <f t="shared" si="114"/>
        <v>1.664920928505885E-2</v>
      </c>
      <c r="AI263" s="104">
        <f>SUM(V263:AC263)</f>
        <v>0.99999999999999978</v>
      </c>
      <c r="AJ263" s="2" t="str">
        <f t="shared" si="108"/>
        <v/>
      </c>
    </row>
    <row r="264" spans="1:85" ht="15" thickBot="1">
      <c r="A264" s="218"/>
      <c r="B264" s="218"/>
      <c r="C264" s="218"/>
      <c r="D264" s="218"/>
      <c r="E264" s="218"/>
      <c r="F264" s="218"/>
      <c r="G264" s="218"/>
      <c r="H264" s="218"/>
      <c r="I264" s="218"/>
      <c r="K264" s="218"/>
      <c r="L264" s="218"/>
      <c r="M264" s="218"/>
      <c r="N264" s="218"/>
      <c r="O264" s="218"/>
      <c r="P264" s="218"/>
      <c r="Q264" s="218"/>
      <c r="R264" s="218"/>
      <c r="S264" s="218"/>
      <c r="AI264" s="139"/>
      <c r="BA264" s="131"/>
      <c r="BR264" s="131"/>
      <c r="CG264" s="131"/>
    </row>
    <row r="265" spans="1:85" ht="28.5">
      <c r="A265" s="328" t="s">
        <v>34</v>
      </c>
      <c r="B265" s="135" t="s">
        <v>0</v>
      </c>
      <c r="C265" s="135" t="s">
        <v>1</v>
      </c>
      <c r="D265" s="135" t="s">
        <v>2</v>
      </c>
      <c r="E265" s="135" t="s">
        <v>3</v>
      </c>
      <c r="F265" s="135" t="s">
        <v>27</v>
      </c>
      <c r="G265" s="135" t="s">
        <v>4</v>
      </c>
      <c r="H265" s="135" t="s">
        <v>5</v>
      </c>
      <c r="I265" s="136" t="s">
        <v>6</v>
      </c>
      <c r="K265" s="330" t="s">
        <v>34</v>
      </c>
      <c r="L265" s="137" t="s">
        <v>0</v>
      </c>
      <c r="M265" s="137" t="s">
        <v>1</v>
      </c>
      <c r="N265" s="137" t="s">
        <v>2</v>
      </c>
      <c r="O265" s="137" t="s">
        <v>3</v>
      </c>
      <c r="P265" s="137" t="s">
        <v>27</v>
      </c>
      <c r="Q265" s="137" t="s">
        <v>4</v>
      </c>
      <c r="R265" s="137" t="s">
        <v>5</v>
      </c>
      <c r="S265" s="138" t="s">
        <v>6</v>
      </c>
      <c r="U265" s="332" t="s">
        <v>34</v>
      </c>
      <c r="V265" s="190" t="s">
        <v>69</v>
      </c>
      <c r="W265" s="190" t="s">
        <v>70</v>
      </c>
      <c r="X265" s="190" t="s">
        <v>4</v>
      </c>
      <c r="Y265" s="190" t="s">
        <v>1</v>
      </c>
      <c r="Z265" s="190" t="s">
        <v>2</v>
      </c>
      <c r="AA265" s="190" t="s">
        <v>3</v>
      </c>
      <c r="AB265" s="190" t="s">
        <v>52</v>
      </c>
      <c r="AC265" s="190" t="s">
        <v>64</v>
      </c>
      <c r="AD265" s="191" t="s">
        <v>72</v>
      </c>
      <c r="AE265" s="191" t="s">
        <v>79</v>
      </c>
      <c r="AF265" s="191" t="s">
        <v>73</v>
      </c>
      <c r="AG265" s="191" t="s">
        <v>80</v>
      </c>
      <c r="AH265" s="191" t="s">
        <v>81</v>
      </c>
      <c r="AI265" s="192" t="s">
        <v>60</v>
      </c>
      <c r="BA265" s="131"/>
      <c r="BR265" s="131"/>
      <c r="CG265" s="131"/>
    </row>
    <row r="266" spans="1:85" ht="15">
      <c r="A266" s="329" t="s">
        <v>34</v>
      </c>
      <c r="B266" s="294" t="s">
        <v>109</v>
      </c>
      <c r="C266" s="295"/>
      <c r="D266" s="295"/>
      <c r="E266" s="295"/>
      <c r="F266" s="295"/>
      <c r="G266" s="295"/>
      <c r="H266" s="295"/>
      <c r="I266" s="296"/>
      <c r="K266" s="331" t="s">
        <v>34</v>
      </c>
      <c r="L266" s="297" t="s">
        <v>109</v>
      </c>
      <c r="M266" s="298"/>
      <c r="N266" s="298"/>
      <c r="O266" s="298"/>
      <c r="P266" s="298"/>
      <c r="Q266" s="298"/>
      <c r="R266" s="298"/>
      <c r="S266" s="299"/>
      <c r="U266" s="333" t="s">
        <v>34</v>
      </c>
      <c r="V266" s="326" t="s">
        <v>109</v>
      </c>
      <c r="W266" s="326"/>
      <c r="X266" s="326"/>
      <c r="Y266" s="326"/>
      <c r="Z266" s="326"/>
      <c r="AA266" s="326"/>
      <c r="AB266" s="326"/>
      <c r="AC266" s="326"/>
      <c r="AD266" s="326"/>
      <c r="AE266" s="326"/>
      <c r="AF266" s="326"/>
      <c r="AG266" s="326"/>
      <c r="AH266" s="326"/>
      <c r="AI266" s="327"/>
      <c r="BA266" s="131"/>
      <c r="BR266" s="131"/>
      <c r="CG266" s="131"/>
    </row>
    <row r="267" spans="1:85" ht="15">
      <c r="A267" s="141" t="s">
        <v>7</v>
      </c>
      <c r="B267" s="142">
        <v>9.2225432620367514E-3</v>
      </c>
      <c r="C267" s="142">
        <v>0</v>
      </c>
      <c r="D267" s="142">
        <v>0</v>
      </c>
      <c r="E267" s="142">
        <v>0</v>
      </c>
      <c r="F267" s="303"/>
      <c r="G267" s="142">
        <v>0</v>
      </c>
      <c r="H267" s="143">
        <v>0</v>
      </c>
      <c r="I267" s="144">
        <f>SUM(B267:H267)</f>
        <v>9.2225432620367514E-3</v>
      </c>
      <c r="J267" s="139"/>
      <c r="K267" s="193" t="s">
        <v>7</v>
      </c>
      <c r="L267" s="142">
        <v>9.2225432620367514E-3</v>
      </c>
      <c r="M267" s="142">
        <v>0</v>
      </c>
      <c r="N267" s="142">
        <v>0</v>
      </c>
      <c r="O267" s="142">
        <v>0</v>
      </c>
      <c r="P267" s="142">
        <v>0</v>
      </c>
      <c r="Q267" s="142">
        <v>0</v>
      </c>
      <c r="R267" s="194">
        <v>0</v>
      </c>
      <c r="S267" s="195">
        <f>SUM(L267:R267)</f>
        <v>9.2225432620367514E-3</v>
      </c>
      <c r="U267" s="196" t="s">
        <v>7</v>
      </c>
      <c r="V267" s="197">
        <v>9.2225432620367514E-3</v>
      </c>
      <c r="W267" s="197">
        <v>0</v>
      </c>
      <c r="X267" s="197">
        <v>0</v>
      </c>
      <c r="Y267" s="197">
        <v>0</v>
      </c>
      <c r="Z267" s="197">
        <v>0</v>
      </c>
      <c r="AA267" s="197">
        <v>0</v>
      </c>
      <c r="AB267" s="197">
        <v>0</v>
      </c>
      <c r="AC267" s="198">
        <v>0</v>
      </c>
      <c r="AD267" s="199">
        <v>0</v>
      </c>
      <c r="AE267" s="199">
        <v>0</v>
      </c>
      <c r="AF267" s="199">
        <v>0</v>
      </c>
      <c r="AG267" s="199">
        <v>0</v>
      </c>
      <c r="AH267" s="199">
        <v>0</v>
      </c>
      <c r="AI267" s="200">
        <f>SUM(V267:AC267)</f>
        <v>9.2225432620367514E-3</v>
      </c>
      <c r="AJ267" s="131" t="str">
        <f>IF(ABS(S267-AI267)&gt;0.001,S267-AI267,"")</f>
        <v/>
      </c>
      <c r="BA267" s="131"/>
      <c r="BR267" s="131"/>
      <c r="CG267" s="131"/>
    </row>
    <row r="268" spans="1:85" ht="15">
      <c r="A268" s="149" t="s">
        <v>8</v>
      </c>
      <c r="B268" s="150">
        <v>0</v>
      </c>
      <c r="C268" s="150">
        <v>0</v>
      </c>
      <c r="D268" s="150">
        <v>0</v>
      </c>
      <c r="E268" s="150">
        <v>0</v>
      </c>
      <c r="F268" s="304"/>
      <c r="G268" s="150">
        <v>0</v>
      </c>
      <c r="H268" s="151">
        <v>0</v>
      </c>
      <c r="I268" s="152">
        <f t="shared" ref="I268:I287" si="115">SUM(B268:H268)</f>
        <v>0</v>
      </c>
      <c r="J268" s="139"/>
      <c r="K268" s="153" t="s">
        <v>8</v>
      </c>
      <c r="L268" s="154">
        <v>0</v>
      </c>
      <c r="M268" s="154">
        <v>0</v>
      </c>
      <c r="N268" s="154">
        <v>0</v>
      </c>
      <c r="O268" s="154">
        <v>0</v>
      </c>
      <c r="P268" s="154">
        <v>0</v>
      </c>
      <c r="Q268" s="154">
        <v>0</v>
      </c>
      <c r="R268" s="155">
        <v>0</v>
      </c>
      <c r="S268" s="156">
        <f t="shared" ref="S268:S287" si="116">SUM(L268:R268)</f>
        <v>0</v>
      </c>
      <c r="U268" s="201" t="s">
        <v>8</v>
      </c>
      <c r="V268" s="202">
        <v>0</v>
      </c>
      <c r="W268" s="202">
        <v>0</v>
      </c>
      <c r="X268" s="202">
        <v>0</v>
      </c>
      <c r="Y268" s="202">
        <v>0</v>
      </c>
      <c r="Z268" s="202">
        <v>0</v>
      </c>
      <c r="AA268" s="202">
        <v>0</v>
      </c>
      <c r="AB268" s="202">
        <v>0</v>
      </c>
      <c r="AC268" s="203">
        <v>0</v>
      </c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4">
        <f t="shared" ref="AI268:AI287" si="117">SUM(V268:AC268)</f>
        <v>0</v>
      </c>
      <c r="AJ268" s="131" t="str">
        <f t="shared" ref="AJ268:AJ289" si="118">IF(ABS(S268-AI268)&gt;0.001,S268-AI268,"")</f>
        <v/>
      </c>
      <c r="BA268" s="131"/>
      <c r="BR268" s="131"/>
      <c r="CG268" s="131"/>
    </row>
    <row r="269" spans="1:85" ht="15">
      <c r="A269" s="157" t="s">
        <v>10</v>
      </c>
      <c r="B269" s="146">
        <v>0</v>
      </c>
      <c r="C269" s="146">
        <v>0</v>
      </c>
      <c r="D269" s="146">
        <v>0</v>
      </c>
      <c r="E269" s="146">
        <v>0</v>
      </c>
      <c r="F269" s="304"/>
      <c r="G269" s="146">
        <v>0</v>
      </c>
      <c r="H269" s="158">
        <v>0</v>
      </c>
      <c r="I269" s="144">
        <f t="shared" si="115"/>
        <v>0</v>
      </c>
      <c r="J269" s="139"/>
      <c r="K269" s="159" t="s">
        <v>10</v>
      </c>
      <c r="L269" s="146">
        <v>0</v>
      </c>
      <c r="M269" s="146">
        <v>0</v>
      </c>
      <c r="N269" s="146">
        <v>0</v>
      </c>
      <c r="O269" s="146">
        <v>0</v>
      </c>
      <c r="P269" s="146">
        <v>0</v>
      </c>
      <c r="Q269" s="146">
        <v>0</v>
      </c>
      <c r="R269" s="147">
        <v>0</v>
      </c>
      <c r="S269" s="148">
        <f t="shared" si="116"/>
        <v>0</v>
      </c>
      <c r="U269" s="205" t="s">
        <v>10</v>
      </c>
      <c r="V269" s="197">
        <v>0</v>
      </c>
      <c r="W269" s="197">
        <v>0</v>
      </c>
      <c r="X269" s="197">
        <v>0</v>
      </c>
      <c r="Y269" s="197">
        <v>0</v>
      </c>
      <c r="Z269" s="197">
        <v>0</v>
      </c>
      <c r="AA269" s="197">
        <v>0</v>
      </c>
      <c r="AB269" s="197">
        <v>0</v>
      </c>
      <c r="AC269" s="198">
        <v>0</v>
      </c>
      <c r="AD269" s="199">
        <v>0</v>
      </c>
      <c r="AE269" s="199">
        <v>0</v>
      </c>
      <c r="AF269" s="199">
        <v>0</v>
      </c>
      <c r="AG269" s="199">
        <v>0</v>
      </c>
      <c r="AH269" s="199">
        <v>0</v>
      </c>
      <c r="AI269" s="200">
        <f t="shared" si="117"/>
        <v>0</v>
      </c>
      <c r="AJ269" s="131" t="str">
        <f t="shared" si="118"/>
        <v/>
      </c>
      <c r="BA269" s="131"/>
      <c r="BR269" s="131"/>
      <c r="CG269" s="131"/>
    </row>
    <row r="270" spans="1:85" ht="15">
      <c r="A270" s="149" t="s">
        <v>53</v>
      </c>
      <c r="B270" s="150">
        <v>0</v>
      </c>
      <c r="C270" s="150">
        <v>0</v>
      </c>
      <c r="D270" s="150">
        <v>0</v>
      </c>
      <c r="E270" s="150">
        <v>0</v>
      </c>
      <c r="F270" s="304"/>
      <c r="G270" s="150">
        <v>0</v>
      </c>
      <c r="H270" s="151">
        <v>0</v>
      </c>
      <c r="I270" s="152">
        <f t="shared" si="115"/>
        <v>0</v>
      </c>
      <c r="J270" s="139"/>
      <c r="K270" s="153" t="s">
        <v>53</v>
      </c>
      <c r="L270" s="154">
        <v>0</v>
      </c>
      <c r="M270" s="154">
        <v>0</v>
      </c>
      <c r="N270" s="154">
        <v>0</v>
      </c>
      <c r="O270" s="154">
        <v>0</v>
      </c>
      <c r="P270" s="154">
        <v>0</v>
      </c>
      <c r="Q270" s="154">
        <v>0</v>
      </c>
      <c r="R270" s="155">
        <v>0</v>
      </c>
      <c r="S270" s="156">
        <f t="shared" si="116"/>
        <v>0</v>
      </c>
      <c r="U270" s="201" t="s">
        <v>53</v>
      </c>
      <c r="V270" s="202">
        <v>0</v>
      </c>
      <c r="W270" s="202">
        <v>0</v>
      </c>
      <c r="X270" s="202">
        <v>0</v>
      </c>
      <c r="Y270" s="202">
        <v>0</v>
      </c>
      <c r="Z270" s="202">
        <v>0</v>
      </c>
      <c r="AA270" s="202">
        <v>0</v>
      </c>
      <c r="AB270" s="202">
        <v>0</v>
      </c>
      <c r="AC270" s="203">
        <v>0</v>
      </c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4">
        <f t="shared" si="117"/>
        <v>0</v>
      </c>
      <c r="AJ270" s="131" t="str">
        <f t="shared" si="118"/>
        <v/>
      </c>
      <c r="BA270" s="131"/>
      <c r="BR270" s="131"/>
      <c r="CG270" s="131"/>
    </row>
    <row r="271" spans="1:85" ht="15">
      <c r="A271" s="157" t="s">
        <v>16</v>
      </c>
      <c r="B271" s="146">
        <v>0</v>
      </c>
      <c r="C271" s="146">
        <v>0</v>
      </c>
      <c r="D271" s="146">
        <v>0</v>
      </c>
      <c r="E271" s="146">
        <v>3.1716438870570314</v>
      </c>
      <c r="F271" s="304"/>
      <c r="G271" s="146">
        <v>0</v>
      </c>
      <c r="H271" s="158">
        <v>0</v>
      </c>
      <c r="I271" s="144">
        <f t="shared" si="115"/>
        <v>3.1716438870570314</v>
      </c>
      <c r="J271" s="139"/>
      <c r="K271" s="159" t="s">
        <v>16</v>
      </c>
      <c r="L271" s="146">
        <v>0</v>
      </c>
      <c r="M271" s="146">
        <v>0</v>
      </c>
      <c r="N271" s="146">
        <v>0</v>
      </c>
      <c r="O271" s="146">
        <v>3.1716438870570314</v>
      </c>
      <c r="P271" s="146">
        <v>0</v>
      </c>
      <c r="Q271" s="146">
        <v>0</v>
      </c>
      <c r="R271" s="147">
        <v>0</v>
      </c>
      <c r="S271" s="148">
        <f t="shared" si="116"/>
        <v>3.1716438870570314</v>
      </c>
      <c r="U271" s="205" t="s">
        <v>16</v>
      </c>
      <c r="V271" s="197">
        <v>0</v>
      </c>
      <c r="W271" s="197">
        <v>0</v>
      </c>
      <c r="X271" s="197">
        <v>0</v>
      </c>
      <c r="Y271" s="197">
        <v>0</v>
      </c>
      <c r="Z271" s="197">
        <v>0</v>
      </c>
      <c r="AA271" s="197">
        <v>3.1716438870570314</v>
      </c>
      <c r="AB271" s="197">
        <v>0</v>
      </c>
      <c r="AC271" s="198">
        <v>0</v>
      </c>
      <c r="AD271" s="199">
        <v>0</v>
      </c>
      <c r="AE271" s="199">
        <v>0</v>
      </c>
      <c r="AF271" s="199">
        <v>0</v>
      </c>
      <c r="AG271" s="199">
        <v>0</v>
      </c>
      <c r="AH271" s="199">
        <v>0</v>
      </c>
      <c r="AI271" s="200">
        <f t="shared" si="117"/>
        <v>3.1716438870570314</v>
      </c>
      <c r="AJ271" s="131" t="str">
        <f t="shared" si="118"/>
        <v/>
      </c>
      <c r="BA271" s="131"/>
      <c r="BR271" s="131"/>
      <c r="CG271" s="131"/>
    </row>
    <row r="272" spans="1:85" ht="15">
      <c r="A272" s="149" t="s">
        <v>15</v>
      </c>
      <c r="B272" s="150">
        <v>1.3104857173523028</v>
      </c>
      <c r="C272" s="150">
        <v>3.4871233743141154E-2</v>
      </c>
      <c r="D272" s="150">
        <v>0.88752994941429275</v>
      </c>
      <c r="E272" s="150">
        <v>0.50703459029108322</v>
      </c>
      <c r="F272" s="304"/>
      <c r="G272" s="150">
        <v>0</v>
      </c>
      <c r="H272" s="151">
        <v>0</v>
      </c>
      <c r="I272" s="152">
        <f t="shared" si="115"/>
        <v>2.7399214908008198</v>
      </c>
      <c r="J272" s="139"/>
      <c r="K272" s="153" t="s">
        <v>15</v>
      </c>
      <c r="L272" s="154">
        <v>1.3104857173523028</v>
      </c>
      <c r="M272" s="154">
        <v>3.4871233743141154E-2</v>
      </c>
      <c r="N272" s="154">
        <v>0.88752994941429275</v>
      </c>
      <c r="O272" s="154">
        <v>0.50703459029108322</v>
      </c>
      <c r="P272" s="154">
        <v>0</v>
      </c>
      <c r="Q272" s="154">
        <v>0</v>
      </c>
      <c r="R272" s="155">
        <v>0</v>
      </c>
      <c r="S272" s="156">
        <f t="shared" si="116"/>
        <v>2.7399214908008198</v>
      </c>
      <c r="U272" s="201" t="s">
        <v>54</v>
      </c>
      <c r="V272" s="202">
        <v>1.2629912671909127</v>
      </c>
      <c r="W272" s="202">
        <v>0</v>
      </c>
      <c r="X272" s="202">
        <v>0</v>
      </c>
      <c r="Y272" s="202">
        <v>3.4871233743141154E-2</v>
      </c>
      <c r="Z272" s="202">
        <v>0.66839292696748009</v>
      </c>
      <c r="AA272" s="202">
        <v>0.50703459029108322</v>
      </c>
      <c r="AB272" s="202">
        <v>0</v>
      </c>
      <c r="AC272" s="203">
        <v>0.2666314726082028</v>
      </c>
      <c r="AD272" s="202">
        <v>4.7494450161390145E-2</v>
      </c>
      <c r="AE272" s="202">
        <v>0</v>
      </c>
      <c r="AF272" s="202">
        <v>0</v>
      </c>
      <c r="AG272" s="202">
        <v>0.21913702244681266</v>
      </c>
      <c r="AH272" s="202">
        <v>0</v>
      </c>
      <c r="AI272" s="204">
        <f t="shared" si="117"/>
        <v>2.7399214908008198</v>
      </c>
      <c r="AJ272" s="131" t="str">
        <f t="shared" si="118"/>
        <v/>
      </c>
      <c r="BA272" s="131"/>
      <c r="BR272" s="131"/>
      <c r="CG272" s="131"/>
    </row>
    <row r="273" spans="1:85" ht="15">
      <c r="A273" s="157" t="s">
        <v>55</v>
      </c>
      <c r="B273" s="146">
        <v>0</v>
      </c>
      <c r="C273" s="146">
        <v>0</v>
      </c>
      <c r="D273" s="146">
        <v>0</v>
      </c>
      <c r="E273" s="146">
        <v>7.6963365642952972</v>
      </c>
      <c r="F273" s="304"/>
      <c r="G273" s="146">
        <v>0</v>
      </c>
      <c r="H273" s="158">
        <v>0</v>
      </c>
      <c r="I273" s="144">
        <f t="shared" si="115"/>
        <v>7.6963365642952972</v>
      </c>
      <c r="J273" s="139"/>
      <c r="K273" s="159" t="s">
        <v>55</v>
      </c>
      <c r="L273" s="146">
        <v>0</v>
      </c>
      <c r="M273" s="146">
        <v>0</v>
      </c>
      <c r="N273" s="146">
        <v>0</v>
      </c>
      <c r="O273" s="146">
        <v>7.6963365642952972</v>
      </c>
      <c r="P273" s="146">
        <v>109.10333483998656</v>
      </c>
      <c r="Q273" s="146">
        <v>0</v>
      </c>
      <c r="R273" s="147">
        <v>0</v>
      </c>
      <c r="S273" s="148">
        <f t="shared" si="116"/>
        <v>116.79967140428185</v>
      </c>
      <c r="U273" s="205" t="s">
        <v>55</v>
      </c>
      <c r="V273" s="197">
        <v>0</v>
      </c>
      <c r="W273" s="197">
        <v>0</v>
      </c>
      <c r="X273" s="197">
        <v>0</v>
      </c>
      <c r="Y273" s="197">
        <v>0</v>
      </c>
      <c r="Z273" s="197">
        <v>0</v>
      </c>
      <c r="AA273" s="197">
        <v>1.1544504846442947</v>
      </c>
      <c r="AB273" s="197">
        <v>109.10333483998656</v>
      </c>
      <c r="AC273" s="198">
        <v>6.541886079651003</v>
      </c>
      <c r="AD273" s="197">
        <v>0</v>
      </c>
      <c r="AE273" s="197">
        <v>0</v>
      </c>
      <c r="AF273" s="197">
        <v>0</v>
      </c>
      <c r="AG273" s="197">
        <v>0</v>
      </c>
      <c r="AH273" s="197">
        <v>6.541886079651003</v>
      </c>
      <c r="AI273" s="200">
        <f t="shared" si="117"/>
        <v>116.79967140428187</v>
      </c>
      <c r="AJ273" s="131" t="str">
        <f t="shared" si="118"/>
        <v/>
      </c>
      <c r="BA273" s="131"/>
      <c r="BR273" s="131"/>
      <c r="CG273" s="131"/>
    </row>
    <row r="274" spans="1:85" ht="15">
      <c r="A274" s="149" t="s">
        <v>12</v>
      </c>
      <c r="B274" s="150">
        <v>0</v>
      </c>
      <c r="C274" s="150">
        <v>0</v>
      </c>
      <c r="D274" s="150">
        <v>0</v>
      </c>
      <c r="E274" s="150">
        <v>3.938789589715188E-3</v>
      </c>
      <c r="F274" s="304"/>
      <c r="G274" s="150">
        <v>0</v>
      </c>
      <c r="H274" s="151">
        <v>0</v>
      </c>
      <c r="I274" s="152">
        <f t="shared" si="115"/>
        <v>3.938789589715188E-3</v>
      </c>
      <c r="J274" s="139"/>
      <c r="K274" s="153" t="s">
        <v>12</v>
      </c>
      <c r="L274" s="154">
        <v>0</v>
      </c>
      <c r="M274" s="154">
        <v>0</v>
      </c>
      <c r="N274" s="154">
        <v>0</v>
      </c>
      <c r="O274" s="154">
        <v>3.938789589715188E-3</v>
      </c>
      <c r="P274" s="154">
        <v>4.0652581455045383E-2</v>
      </c>
      <c r="Q274" s="154">
        <v>0</v>
      </c>
      <c r="R274" s="155">
        <v>0</v>
      </c>
      <c r="S274" s="156">
        <f t="shared" si="116"/>
        <v>4.4591371044760575E-2</v>
      </c>
      <c r="U274" s="201" t="s">
        <v>12</v>
      </c>
      <c r="V274" s="202">
        <v>0</v>
      </c>
      <c r="W274" s="202">
        <v>0</v>
      </c>
      <c r="X274" s="202">
        <v>0</v>
      </c>
      <c r="Y274" s="202">
        <v>0</v>
      </c>
      <c r="Z274" s="202">
        <v>0</v>
      </c>
      <c r="AA274" s="202">
        <v>0</v>
      </c>
      <c r="AB274" s="202">
        <v>4.0652581455045383E-2</v>
      </c>
      <c r="AC274" s="203">
        <v>3.938789589715188E-3</v>
      </c>
      <c r="AD274" s="202">
        <v>0</v>
      </c>
      <c r="AE274" s="202">
        <v>0</v>
      </c>
      <c r="AF274" s="202">
        <v>0</v>
      </c>
      <c r="AG274" s="202">
        <v>0</v>
      </c>
      <c r="AH274" s="202">
        <v>3.938789589715188E-3</v>
      </c>
      <c r="AI274" s="204">
        <f t="shared" si="117"/>
        <v>4.4591371044760575E-2</v>
      </c>
      <c r="AJ274" s="131" t="str">
        <f t="shared" si="118"/>
        <v/>
      </c>
      <c r="BA274" s="131"/>
      <c r="BR274" s="131"/>
      <c r="CG274" s="131"/>
    </row>
    <row r="275" spans="1:85" ht="15">
      <c r="A275" s="157" t="s">
        <v>56</v>
      </c>
      <c r="B275" s="146">
        <v>0</v>
      </c>
      <c r="C275" s="146">
        <v>0</v>
      </c>
      <c r="D275" s="146">
        <v>0</v>
      </c>
      <c r="E275" s="146">
        <v>0</v>
      </c>
      <c r="F275" s="304"/>
      <c r="G275" s="146">
        <v>0</v>
      </c>
      <c r="H275" s="158">
        <v>0</v>
      </c>
      <c r="I275" s="144">
        <f t="shared" si="115"/>
        <v>0</v>
      </c>
      <c r="J275" s="139"/>
      <c r="K275" s="159" t="s">
        <v>56</v>
      </c>
      <c r="L275" s="146">
        <v>0</v>
      </c>
      <c r="M275" s="146">
        <v>0</v>
      </c>
      <c r="N275" s="146">
        <v>0</v>
      </c>
      <c r="O275" s="146">
        <v>0</v>
      </c>
      <c r="P275" s="146">
        <v>0</v>
      </c>
      <c r="Q275" s="146">
        <v>0</v>
      </c>
      <c r="R275" s="147">
        <v>0</v>
      </c>
      <c r="S275" s="148">
        <f t="shared" si="116"/>
        <v>0</v>
      </c>
      <c r="U275" s="205" t="s">
        <v>56</v>
      </c>
      <c r="V275" s="197">
        <v>0</v>
      </c>
      <c r="W275" s="197">
        <v>0</v>
      </c>
      <c r="X275" s="197">
        <v>0</v>
      </c>
      <c r="Y275" s="197">
        <v>0</v>
      </c>
      <c r="Z275" s="197">
        <v>0</v>
      </c>
      <c r="AA275" s="197">
        <v>0</v>
      </c>
      <c r="AB275" s="197">
        <v>0</v>
      </c>
      <c r="AC275" s="198">
        <v>0</v>
      </c>
      <c r="AD275" s="197">
        <v>0</v>
      </c>
      <c r="AE275" s="197">
        <v>0</v>
      </c>
      <c r="AF275" s="197">
        <v>0</v>
      </c>
      <c r="AG275" s="197">
        <v>0</v>
      </c>
      <c r="AH275" s="197">
        <v>0</v>
      </c>
      <c r="AI275" s="200">
        <f t="shared" si="117"/>
        <v>0</v>
      </c>
      <c r="AJ275" s="131" t="str">
        <f t="shared" si="118"/>
        <v/>
      </c>
      <c r="BA275" s="131"/>
      <c r="BR275" s="131"/>
      <c r="CG275" s="131"/>
    </row>
    <row r="276" spans="1:85" ht="15">
      <c r="A276" s="149" t="s">
        <v>17</v>
      </c>
      <c r="B276" s="150">
        <v>0</v>
      </c>
      <c r="C276" s="150">
        <v>0</v>
      </c>
      <c r="D276" s="150">
        <v>3.6617319788712916</v>
      </c>
      <c r="E276" s="150">
        <v>0.33141426117510009</v>
      </c>
      <c r="F276" s="304"/>
      <c r="G276" s="150">
        <v>0</v>
      </c>
      <c r="H276" s="151">
        <v>0</v>
      </c>
      <c r="I276" s="152">
        <f t="shared" si="115"/>
        <v>3.993146240046392</v>
      </c>
      <c r="J276" s="139"/>
      <c r="K276" s="153" t="s">
        <v>17</v>
      </c>
      <c r="L276" s="154">
        <v>0</v>
      </c>
      <c r="M276" s="154">
        <v>0</v>
      </c>
      <c r="N276" s="154">
        <v>3.6617319788712916</v>
      </c>
      <c r="O276" s="154">
        <v>0.33141426117510009</v>
      </c>
      <c r="P276" s="154">
        <v>0</v>
      </c>
      <c r="Q276" s="154">
        <v>0</v>
      </c>
      <c r="R276" s="155">
        <v>0</v>
      </c>
      <c r="S276" s="156">
        <f t="shared" si="116"/>
        <v>3.993146240046392</v>
      </c>
      <c r="U276" s="201" t="s">
        <v>17</v>
      </c>
      <c r="V276" s="202">
        <v>0</v>
      </c>
      <c r="W276" s="202">
        <v>0</v>
      </c>
      <c r="X276" s="202">
        <v>0</v>
      </c>
      <c r="Y276" s="202">
        <v>0</v>
      </c>
      <c r="Z276" s="202">
        <v>3.6617319788712916</v>
      </c>
      <c r="AA276" s="202">
        <v>0</v>
      </c>
      <c r="AB276" s="202">
        <v>0</v>
      </c>
      <c r="AC276" s="203">
        <v>0.33141426117510009</v>
      </c>
      <c r="AD276" s="202">
        <v>0</v>
      </c>
      <c r="AE276" s="202">
        <v>0</v>
      </c>
      <c r="AF276" s="202">
        <v>0</v>
      </c>
      <c r="AG276" s="202">
        <v>0</v>
      </c>
      <c r="AH276" s="202">
        <v>0.33141426117510009</v>
      </c>
      <c r="AI276" s="204">
        <f t="shared" si="117"/>
        <v>3.993146240046392</v>
      </c>
      <c r="AJ276" s="131" t="str">
        <f t="shared" si="118"/>
        <v/>
      </c>
      <c r="BA276" s="131"/>
      <c r="BR276" s="131"/>
      <c r="CG276" s="131"/>
    </row>
    <row r="277" spans="1:85" ht="15">
      <c r="A277" s="157" t="s">
        <v>141</v>
      </c>
      <c r="B277" s="146">
        <v>5.8385785317505681</v>
      </c>
      <c r="C277" s="146">
        <v>204.77898944335905</v>
      </c>
      <c r="D277" s="146">
        <v>12.587519038247772</v>
      </c>
      <c r="E277" s="146">
        <v>15.698138239294082</v>
      </c>
      <c r="F277" s="304"/>
      <c r="G277" s="146">
        <v>0</v>
      </c>
      <c r="H277" s="158">
        <v>0</v>
      </c>
      <c r="I277" s="144">
        <f t="shared" si="115"/>
        <v>238.90322525265145</v>
      </c>
      <c r="J277" s="139"/>
      <c r="K277" s="159" t="s">
        <v>141</v>
      </c>
      <c r="L277" s="146">
        <v>5.8385785317505681</v>
      </c>
      <c r="M277" s="146">
        <v>204.77898944335905</v>
      </c>
      <c r="N277" s="146">
        <v>12.587519038247772</v>
      </c>
      <c r="O277" s="146">
        <v>15.698138239294082</v>
      </c>
      <c r="P277" s="146">
        <v>0</v>
      </c>
      <c r="Q277" s="146">
        <v>0</v>
      </c>
      <c r="R277" s="147">
        <v>0</v>
      </c>
      <c r="S277" s="148">
        <f t="shared" si="116"/>
        <v>238.90322525265145</v>
      </c>
      <c r="U277" s="205" t="s">
        <v>141</v>
      </c>
      <c r="V277" s="197">
        <v>5.8385785317505681</v>
      </c>
      <c r="W277" s="197">
        <v>0</v>
      </c>
      <c r="X277" s="197">
        <v>0</v>
      </c>
      <c r="Y277" s="197">
        <v>204.77898944335905</v>
      </c>
      <c r="Z277" s="197">
        <v>0</v>
      </c>
      <c r="AA277" s="197">
        <v>0</v>
      </c>
      <c r="AB277" s="197">
        <v>0</v>
      </c>
      <c r="AC277" s="198">
        <v>28.285657277541855</v>
      </c>
      <c r="AD277" s="197">
        <v>0</v>
      </c>
      <c r="AE277" s="197">
        <v>0</v>
      </c>
      <c r="AF277" s="197">
        <v>0</v>
      </c>
      <c r="AG277" s="197">
        <v>12.587519038247772</v>
      </c>
      <c r="AH277" s="197">
        <v>15.698138239294082</v>
      </c>
      <c r="AI277" s="200">
        <f t="shared" si="117"/>
        <v>238.90322525265145</v>
      </c>
      <c r="AJ277" s="131" t="str">
        <f t="shared" si="118"/>
        <v/>
      </c>
      <c r="BA277" s="131"/>
      <c r="BR277" s="131"/>
      <c r="CG277" s="131"/>
    </row>
    <row r="278" spans="1:85" ht="15">
      <c r="A278" s="149" t="s">
        <v>25</v>
      </c>
      <c r="B278" s="150">
        <v>3.0528016306754635</v>
      </c>
      <c r="C278" s="150">
        <v>0.10603393337830462</v>
      </c>
      <c r="D278" s="150">
        <v>55.662886025946399</v>
      </c>
      <c r="E278" s="150">
        <v>189.30132700415663</v>
      </c>
      <c r="F278" s="304"/>
      <c r="G278" s="150">
        <v>3.0713101055251939</v>
      </c>
      <c r="H278" s="151">
        <v>0</v>
      </c>
      <c r="I278" s="152">
        <f t="shared" si="115"/>
        <v>251.19435869968197</v>
      </c>
      <c r="J278" s="139"/>
      <c r="K278" s="153" t="s">
        <v>25</v>
      </c>
      <c r="L278" s="154">
        <v>3.0528016306754635</v>
      </c>
      <c r="M278" s="154">
        <v>0.10603393337830462</v>
      </c>
      <c r="N278" s="154">
        <v>55.662886025946399</v>
      </c>
      <c r="O278" s="154">
        <v>189.30132700415663</v>
      </c>
      <c r="P278" s="154">
        <v>0</v>
      </c>
      <c r="Q278" s="154">
        <v>3.0713101055251939</v>
      </c>
      <c r="R278" s="155">
        <v>0</v>
      </c>
      <c r="S278" s="156">
        <f t="shared" si="116"/>
        <v>251.19435869968197</v>
      </c>
      <c r="U278" s="201" t="s">
        <v>25</v>
      </c>
      <c r="V278" s="202">
        <v>1.6727397269338031</v>
      </c>
      <c r="W278" s="202">
        <v>1.3800619037416606</v>
      </c>
      <c r="X278" s="202">
        <v>3.0713101055251939</v>
      </c>
      <c r="Y278" s="202">
        <v>0.10603393337830462</v>
      </c>
      <c r="Z278" s="202">
        <v>55.662886025946399</v>
      </c>
      <c r="AA278" s="202">
        <v>189.2684558029128</v>
      </c>
      <c r="AB278" s="202">
        <v>0</v>
      </c>
      <c r="AC278" s="203">
        <v>3.2871201243840055E-2</v>
      </c>
      <c r="AD278" s="202">
        <v>0</v>
      </c>
      <c r="AE278" s="202">
        <v>0</v>
      </c>
      <c r="AF278" s="202">
        <v>0</v>
      </c>
      <c r="AG278" s="202">
        <v>0</v>
      </c>
      <c r="AH278" s="202">
        <v>3.2871201243840055E-2</v>
      </c>
      <c r="AI278" s="204">
        <f t="shared" si="117"/>
        <v>251.194358699682</v>
      </c>
      <c r="AJ278" s="131" t="str">
        <f t="shared" si="118"/>
        <v/>
      </c>
      <c r="BA278" s="131"/>
      <c r="BR278" s="131"/>
      <c r="CG278" s="131"/>
    </row>
    <row r="279" spans="1:85" ht="15">
      <c r="A279" s="157" t="s">
        <v>24</v>
      </c>
      <c r="B279" s="146">
        <v>0</v>
      </c>
      <c r="C279" s="146">
        <v>0</v>
      </c>
      <c r="D279" s="146">
        <v>0</v>
      </c>
      <c r="E279" s="146">
        <v>0</v>
      </c>
      <c r="F279" s="304"/>
      <c r="G279" s="146">
        <v>0</v>
      </c>
      <c r="H279" s="158">
        <v>0</v>
      </c>
      <c r="I279" s="144">
        <f t="shared" si="115"/>
        <v>0</v>
      </c>
      <c r="J279" s="139"/>
      <c r="K279" s="159" t="s">
        <v>24</v>
      </c>
      <c r="L279" s="146">
        <v>0</v>
      </c>
      <c r="M279" s="146">
        <v>0</v>
      </c>
      <c r="N279" s="146">
        <v>0</v>
      </c>
      <c r="O279" s="146">
        <v>0</v>
      </c>
      <c r="P279" s="146">
        <v>0</v>
      </c>
      <c r="Q279" s="146">
        <v>0</v>
      </c>
      <c r="R279" s="147">
        <v>0</v>
      </c>
      <c r="S279" s="148">
        <f t="shared" si="116"/>
        <v>0</v>
      </c>
      <c r="U279" s="205" t="s">
        <v>24</v>
      </c>
      <c r="V279" s="197">
        <v>0</v>
      </c>
      <c r="W279" s="197">
        <v>0</v>
      </c>
      <c r="X279" s="197">
        <v>0</v>
      </c>
      <c r="Y279" s="197">
        <v>0</v>
      </c>
      <c r="Z279" s="197">
        <v>0</v>
      </c>
      <c r="AA279" s="197">
        <v>0</v>
      </c>
      <c r="AB279" s="197">
        <v>0</v>
      </c>
      <c r="AC279" s="198">
        <v>0</v>
      </c>
      <c r="AD279" s="197">
        <v>0</v>
      </c>
      <c r="AE279" s="197">
        <v>0</v>
      </c>
      <c r="AF279" s="197">
        <v>0</v>
      </c>
      <c r="AG279" s="197">
        <v>0</v>
      </c>
      <c r="AH279" s="197">
        <v>0</v>
      </c>
      <c r="AI279" s="200">
        <f t="shared" si="117"/>
        <v>0</v>
      </c>
      <c r="AJ279" s="131" t="str">
        <f t="shared" si="118"/>
        <v/>
      </c>
      <c r="BA279" s="131"/>
      <c r="BR279" s="131"/>
      <c r="CG279" s="131"/>
    </row>
    <row r="280" spans="1:85" ht="15">
      <c r="A280" s="149" t="s">
        <v>57</v>
      </c>
      <c r="B280" s="150">
        <v>0</v>
      </c>
      <c r="C280" s="150">
        <v>0</v>
      </c>
      <c r="D280" s="150">
        <v>0</v>
      </c>
      <c r="E280" s="150">
        <v>0</v>
      </c>
      <c r="F280" s="304"/>
      <c r="G280" s="150">
        <v>0</v>
      </c>
      <c r="H280" s="151">
        <v>0</v>
      </c>
      <c r="I280" s="152">
        <f t="shared" si="115"/>
        <v>0</v>
      </c>
      <c r="J280" s="139"/>
      <c r="K280" s="153" t="s">
        <v>57</v>
      </c>
      <c r="L280" s="154">
        <v>0</v>
      </c>
      <c r="M280" s="154">
        <v>0</v>
      </c>
      <c r="N280" s="154">
        <v>0</v>
      </c>
      <c r="O280" s="154">
        <v>0</v>
      </c>
      <c r="P280" s="154">
        <v>0</v>
      </c>
      <c r="Q280" s="154">
        <v>0</v>
      </c>
      <c r="R280" s="155">
        <v>0</v>
      </c>
      <c r="S280" s="156">
        <f t="shared" si="116"/>
        <v>0</v>
      </c>
      <c r="U280" s="201" t="s">
        <v>57</v>
      </c>
      <c r="V280" s="202">
        <v>0</v>
      </c>
      <c r="W280" s="202">
        <v>0</v>
      </c>
      <c r="X280" s="202">
        <v>0</v>
      </c>
      <c r="Y280" s="202">
        <v>0</v>
      </c>
      <c r="Z280" s="202">
        <v>0</v>
      </c>
      <c r="AA280" s="202">
        <v>0</v>
      </c>
      <c r="AB280" s="202">
        <v>0</v>
      </c>
      <c r="AC280" s="203">
        <v>0</v>
      </c>
      <c r="AD280" s="202">
        <v>0</v>
      </c>
      <c r="AE280" s="202">
        <v>0</v>
      </c>
      <c r="AF280" s="202">
        <v>0</v>
      </c>
      <c r="AG280" s="202">
        <v>0</v>
      </c>
      <c r="AH280" s="202">
        <v>0</v>
      </c>
      <c r="AI280" s="204">
        <f t="shared" si="117"/>
        <v>0</v>
      </c>
      <c r="AJ280" s="131" t="str">
        <f t="shared" si="118"/>
        <v/>
      </c>
      <c r="BA280" s="131"/>
      <c r="BR280" s="131"/>
      <c r="CG280" s="131"/>
    </row>
    <row r="281" spans="1:85" ht="15">
      <c r="A281" s="157" t="s">
        <v>22</v>
      </c>
      <c r="B281" s="146">
        <v>0.85459081203972076</v>
      </c>
      <c r="C281" s="146">
        <v>0</v>
      </c>
      <c r="D281" s="146">
        <v>0</v>
      </c>
      <c r="E281" s="146">
        <v>0</v>
      </c>
      <c r="F281" s="304"/>
      <c r="G281" s="146">
        <v>0</v>
      </c>
      <c r="H281" s="158">
        <v>0</v>
      </c>
      <c r="I281" s="144">
        <f t="shared" si="115"/>
        <v>0.85459081203972076</v>
      </c>
      <c r="J281" s="139"/>
      <c r="K281" s="159" t="s">
        <v>22</v>
      </c>
      <c r="L281" s="146">
        <v>0.85459081203972076</v>
      </c>
      <c r="M281" s="146">
        <v>0</v>
      </c>
      <c r="N281" s="146">
        <v>0</v>
      </c>
      <c r="O281" s="146">
        <v>0</v>
      </c>
      <c r="P281" s="146">
        <v>6.5802800327523405</v>
      </c>
      <c r="Q281" s="146">
        <v>0</v>
      </c>
      <c r="R281" s="147">
        <v>0</v>
      </c>
      <c r="S281" s="148">
        <f t="shared" si="116"/>
        <v>7.4348708447920613</v>
      </c>
      <c r="U281" s="205" t="s">
        <v>22</v>
      </c>
      <c r="V281" s="197">
        <v>0.85459081203972076</v>
      </c>
      <c r="W281" s="197">
        <v>0</v>
      </c>
      <c r="X281" s="197">
        <v>0</v>
      </c>
      <c r="Y281" s="197">
        <v>0</v>
      </c>
      <c r="Z281" s="197">
        <v>0</v>
      </c>
      <c r="AA281" s="197">
        <v>0</v>
      </c>
      <c r="AB281" s="197">
        <v>6.5802800327523405</v>
      </c>
      <c r="AC281" s="198">
        <v>0</v>
      </c>
      <c r="AD281" s="197">
        <v>0</v>
      </c>
      <c r="AE281" s="197">
        <v>0</v>
      </c>
      <c r="AF281" s="197">
        <v>0</v>
      </c>
      <c r="AG281" s="197">
        <v>0</v>
      </c>
      <c r="AH281" s="197">
        <v>0</v>
      </c>
      <c r="AI281" s="200">
        <f t="shared" si="117"/>
        <v>7.4348708447920613</v>
      </c>
      <c r="AJ281" s="131" t="str">
        <f t="shared" si="118"/>
        <v/>
      </c>
      <c r="BA281" s="131"/>
      <c r="BR281" s="131"/>
      <c r="CG281" s="131"/>
    </row>
    <row r="282" spans="1:85" ht="15">
      <c r="A282" s="149" t="s">
        <v>21</v>
      </c>
      <c r="B282" s="150">
        <v>0</v>
      </c>
      <c r="C282" s="150">
        <v>0</v>
      </c>
      <c r="D282" s="150">
        <v>0</v>
      </c>
      <c r="E282" s="150">
        <v>0</v>
      </c>
      <c r="F282" s="304"/>
      <c r="G282" s="150">
        <v>0</v>
      </c>
      <c r="H282" s="151">
        <v>0</v>
      </c>
      <c r="I282" s="152">
        <f t="shared" si="115"/>
        <v>0</v>
      </c>
      <c r="J282" s="139"/>
      <c r="K282" s="153" t="s">
        <v>21</v>
      </c>
      <c r="L282" s="154">
        <v>0</v>
      </c>
      <c r="M282" s="154">
        <v>0</v>
      </c>
      <c r="N282" s="154">
        <v>0</v>
      </c>
      <c r="O282" s="154">
        <v>0</v>
      </c>
      <c r="P282" s="154">
        <v>0</v>
      </c>
      <c r="Q282" s="154">
        <v>0</v>
      </c>
      <c r="R282" s="155">
        <v>0</v>
      </c>
      <c r="S282" s="156">
        <f t="shared" si="116"/>
        <v>0</v>
      </c>
      <c r="U282" s="201" t="s">
        <v>58</v>
      </c>
      <c r="V282" s="202">
        <v>0</v>
      </c>
      <c r="W282" s="202">
        <v>0</v>
      </c>
      <c r="X282" s="202">
        <v>0</v>
      </c>
      <c r="Y282" s="202">
        <v>0</v>
      </c>
      <c r="Z282" s="202">
        <v>0</v>
      </c>
      <c r="AA282" s="202">
        <v>0</v>
      </c>
      <c r="AB282" s="202">
        <v>0</v>
      </c>
      <c r="AC282" s="203">
        <v>0</v>
      </c>
      <c r="AD282" s="202">
        <v>0</v>
      </c>
      <c r="AE282" s="202">
        <v>0</v>
      </c>
      <c r="AF282" s="202">
        <v>0</v>
      </c>
      <c r="AG282" s="202">
        <v>0</v>
      </c>
      <c r="AH282" s="202">
        <v>0</v>
      </c>
      <c r="AI282" s="204">
        <f t="shared" si="117"/>
        <v>0</v>
      </c>
      <c r="AJ282" s="131" t="str">
        <f t="shared" si="118"/>
        <v/>
      </c>
      <c r="BA282" s="131"/>
      <c r="BR282" s="131"/>
      <c r="CG282" s="131"/>
    </row>
    <row r="283" spans="1:85" ht="15">
      <c r="A283" s="160" t="s">
        <v>61</v>
      </c>
      <c r="B283" s="146">
        <v>0</v>
      </c>
      <c r="C283" s="146">
        <v>0</v>
      </c>
      <c r="D283" s="146">
        <v>0</v>
      </c>
      <c r="E283" s="146">
        <v>0</v>
      </c>
      <c r="F283" s="304"/>
      <c r="G283" s="146">
        <v>0</v>
      </c>
      <c r="H283" s="158">
        <v>0</v>
      </c>
      <c r="I283" s="144">
        <f t="shared" si="115"/>
        <v>0</v>
      </c>
      <c r="J283" s="139"/>
      <c r="K283" s="161" t="s">
        <v>61</v>
      </c>
      <c r="L283" s="146">
        <v>0</v>
      </c>
      <c r="M283" s="146">
        <v>0</v>
      </c>
      <c r="N283" s="146">
        <v>0</v>
      </c>
      <c r="O283" s="146">
        <v>0</v>
      </c>
      <c r="P283" s="146">
        <v>0</v>
      </c>
      <c r="Q283" s="146">
        <v>0</v>
      </c>
      <c r="R283" s="147">
        <v>0</v>
      </c>
      <c r="S283" s="148">
        <f t="shared" si="116"/>
        <v>0</v>
      </c>
      <c r="U283" s="206" t="s">
        <v>59</v>
      </c>
      <c r="V283" s="197">
        <v>0</v>
      </c>
      <c r="W283" s="197">
        <v>0</v>
      </c>
      <c r="X283" s="197">
        <v>0</v>
      </c>
      <c r="Y283" s="197">
        <v>0</v>
      </c>
      <c r="Z283" s="197">
        <v>0</v>
      </c>
      <c r="AA283" s="197">
        <v>0</v>
      </c>
      <c r="AB283" s="197">
        <v>0</v>
      </c>
      <c r="AC283" s="198">
        <v>0</v>
      </c>
      <c r="AD283" s="199">
        <v>0</v>
      </c>
      <c r="AE283" s="199">
        <v>0</v>
      </c>
      <c r="AF283" s="199">
        <v>0</v>
      </c>
      <c r="AG283" s="199">
        <v>0</v>
      </c>
      <c r="AH283" s="199">
        <v>0</v>
      </c>
      <c r="AI283" s="200">
        <f t="shared" si="117"/>
        <v>0</v>
      </c>
      <c r="AJ283" s="131" t="str">
        <f t="shared" si="118"/>
        <v/>
      </c>
      <c r="BA283" s="131"/>
      <c r="BR283" s="131"/>
      <c r="CG283" s="131"/>
    </row>
    <row r="284" spans="1:85">
      <c r="A284" s="162" t="s">
        <v>23</v>
      </c>
      <c r="B284" s="163">
        <v>0</v>
      </c>
      <c r="C284" s="163">
        <v>0</v>
      </c>
      <c r="D284" s="163">
        <v>0</v>
      </c>
      <c r="E284" s="163">
        <v>0</v>
      </c>
      <c r="F284" s="304"/>
      <c r="G284" s="163">
        <v>0</v>
      </c>
      <c r="H284" s="164">
        <v>0</v>
      </c>
      <c r="I284" s="165">
        <f t="shared" si="115"/>
        <v>0</v>
      </c>
      <c r="J284" s="139"/>
      <c r="K284" s="166" t="s">
        <v>23</v>
      </c>
      <c r="L284" s="167">
        <v>0</v>
      </c>
      <c r="M284" s="167">
        <v>0</v>
      </c>
      <c r="N284" s="167">
        <v>0</v>
      </c>
      <c r="O284" s="167">
        <v>0</v>
      </c>
      <c r="P284" s="167">
        <v>0</v>
      </c>
      <c r="Q284" s="167">
        <v>0</v>
      </c>
      <c r="R284" s="168">
        <v>0</v>
      </c>
      <c r="S284" s="169">
        <f t="shared" si="116"/>
        <v>0</v>
      </c>
      <c r="U284" s="207" t="s">
        <v>62</v>
      </c>
      <c r="V284" s="208">
        <v>0</v>
      </c>
      <c r="W284" s="208">
        <v>0</v>
      </c>
      <c r="X284" s="208">
        <v>0</v>
      </c>
      <c r="Y284" s="208">
        <v>0</v>
      </c>
      <c r="Z284" s="208">
        <v>0</v>
      </c>
      <c r="AA284" s="208">
        <v>0</v>
      </c>
      <c r="AB284" s="208">
        <v>0</v>
      </c>
      <c r="AC284" s="208">
        <v>0</v>
      </c>
      <c r="AD284" s="208">
        <v>0</v>
      </c>
      <c r="AE284" s="208">
        <v>0</v>
      </c>
      <c r="AF284" s="208">
        <v>0</v>
      </c>
      <c r="AG284" s="208">
        <v>0</v>
      </c>
      <c r="AH284" s="92">
        <v>0</v>
      </c>
      <c r="AI284" s="209">
        <f t="shared" si="117"/>
        <v>0</v>
      </c>
      <c r="AJ284" s="131" t="str">
        <f t="shared" si="118"/>
        <v/>
      </c>
      <c r="BA284" s="131"/>
      <c r="BR284" s="131"/>
      <c r="CG284" s="131"/>
    </row>
    <row r="285" spans="1:85">
      <c r="A285" s="170" t="s">
        <v>19</v>
      </c>
      <c r="B285" s="171">
        <v>0</v>
      </c>
      <c r="C285" s="171">
        <v>0</v>
      </c>
      <c r="D285" s="171">
        <v>0</v>
      </c>
      <c r="E285" s="171">
        <v>0</v>
      </c>
      <c r="F285" s="304"/>
      <c r="G285" s="171">
        <v>0</v>
      </c>
      <c r="H285" s="172">
        <v>0</v>
      </c>
      <c r="I285" s="173">
        <f t="shared" si="115"/>
        <v>0</v>
      </c>
      <c r="J285" s="139"/>
      <c r="K285" s="174" t="s">
        <v>19</v>
      </c>
      <c r="L285" s="171">
        <v>0</v>
      </c>
      <c r="M285" s="171">
        <v>0</v>
      </c>
      <c r="N285" s="171">
        <v>0</v>
      </c>
      <c r="O285" s="171">
        <v>0</v>
      </c>
      <c r="P285" s="171">
        <v>0</v>
      </c>
      <c r="Q285" s="171">
        <v>0</v>
      </c>
      <c r="R285" s="175">
        <v>0</v>
      </c>
      <c r="S285" s="176">
        <f t="shared" si="116"/>
        <v>0</v>
      </c>
      <c r="U285" s="210" t="s">
        <v>19</v>
      </c>
      <c r="V285" s="211">
        <v>0</v>
      </c>
      <c r="W285" s="211">
        <v>0</v>
      </c>
      <c r="X285" s="211">
        <v>0</v>
      </c>
      <c r="Y285" s="211">
        <v>0</v>
      </c>
      <c r="Z285" s="211">
        <v>0</v>
      </c>
      <c r="AA285" s="211">
        <v>0</v>
      </c>
      <c r="AB285" s="211">
        <v>0</v>
      </c>
      <c r="AC285" s="211">
        <v>0</v>
      </c>
      <c r="AD285" s="212">
        <v>0</v>
      </c>
      <c r="AE285" s="212">
        <v>0</v>
      </c>
      <c r="AF285" s="212">
        <v>0</v>
      </c>
      <c r="AG285" s="212">
        <v>0</v>
      </c>
      <c r="AH285" s="212">
        <v>0</v>
      </c>
      <c r="AI285" s="213">
        <f t="shared" si="117"/>
        <v>0</v>
      </c>
      <c r="AJ285" s="131" t="str">
        <f t="shared" si="118"/>
        <v/>
      </c>
      <c r="BA285" s="131"/>
      <c r="BR285" s="131"/>
      <c r="CG285" s="131"/>
    </row>
    <row r="286" spans="1:85">
      <c r="A286" s="162" t="s">
        <v>20</v>
      </c>
      <c r="B286" s="163">
        <v>0</v>
      </c>
      <c r="C286" s="163">
        <v>0</v>
      </c>
      <c r="D286" s="163">
        <v>0</v>
      </c>
      <c r="E286" s="163">
        <v>0</v>
      </c>
      <c r="F286" s="304"/>
      <c r="G286" s="163">
        <v>0</v>
      </c>
      <c r="H286" s="164">
        <v>0</v>
      </c>
      <c r="I286" s="165">
        <f t="shared" si="115"/>
        <v>0</v>
      </c>
      <c r="J286" s="139"/>
      <c r="K286" s="166" t="s">
        <v>20</v>
      </c>
      <c r="L286" s="167">
        <v>0</v>
      </c>
      <c r="M286" s="167">
        <v>0</v>
      </c>
      <c r="N286" s="167">
        <v>0</v>
      </c>
      <c r="O286" s="167">
        <v>0</v>
      </c>
      <c r="P286" s="167">
        <v>0</v>
      </c>
      <c r="Q286" s="167">
        <v>0</v>
      </c>
      <c r="R286" s="168">
        <v>0</v>
      </c>
      <c r="S286" s="169">
        <f t="shared" si="116"/>
        <v>0</v>
      </c>
      <c r="U286" s="207" t="s">
        <v>20</v>
      </c>
      <c r="V286" s="208">
        <v>0</v>
      </c>
      <c r="W286" s="208">
        <v>0</v>
      </c>
      <c r="X286" s="208">
        <v>0</v>
      </c>
      <c r="Y286" s="208">
        <v>0</v>
      </c>
      <c r="Z286" s="208">
        <v>0</v>
      </c>
      <c r="AA286" s="208">
        <v>0</v>
      </c>
      <c r="AB286" s="208">
        <v>0</v>
      </c>
      <c r="AC286" s="208">
        <v>0</v>
      </c>
      <c r="AD286" s="208">
        <v>0</v>
      </c>
      <c r="AE286" s="208">
        <v>0</v>
      </c>
      <c r="AF286" s="208">
        <v>0</v>
      </c>
      <c r="AG286" s="208">
        <v>0</v>
      </c>
      <c r="AH286" s="92">
        <v>0</v>
      </c>
      <c r="AI286" s="209">
        <f t="shared" si="117"/>
        <v>0</v>
      </c>
      <c r="AJ286" s="131" t="str">
        <f t="shared" si="118"/>
        <v/>
      </c>
      <c r="BA286" s="131"/>
      <c r="BR286" s="131"/>
      <c r="CG286" s="131"/>
    </row>
    <row r="287" spans="1:85" ht="15" thickBot="1">
      <c r="A287" s="177" t="s">
        <v>11</v>
      </c>
      <c r="B287" s="178">
        <v>0</v>
      </c>
      <c r="C287" s="178">
        <v>0</v>
      </c>
      <c r="D287" s="178">
        <v>0</v>
      </c>
      <c r="E287" s="178">
        <v>0</v>
      </c>
      <c r="F287" s="305"/>
      <c r="G287" s="178">
        <v>0</v>
      </c>
      <c r="H287" s="179">
        <v>0</v>
      </c>
      <c r="I287" s="180">
        <f t="shared" si="115"/>
        <v>0</v>
      </c>
      <c r="J287" s="139"/>
      <c r="K287" s="181" t="s">
        <v>11</v>
      </c>
      <c r="L287" s="178">
        <v>0</v>
      </c>
      <c r="M287" s="178">
        <v>0</v>
      </c>
      <c r="N287" s="178">
        <v>0</v>
      </c>
      <c r="O287" s="178">
        <v>0</v>
      </c>
      <c r="P287" s="178">
        <v>0</v>
      </c>
      <c r="Q287" s="178">
        <v>0</v>
      </c>
      <c r="R287" s="182">
        <v>0</v>
      </c>
      <c r="S287" s="183">
        <f t="shared" si="116"/>
        <v>0</v>
      </c>
      <c r="U287" s="210" t="s">
        <v>11</v>
      </c>
      <c r="V287" s="211">
        <v>0</v>
      </c>
      <c r="W287" s="211">
        <v>0</v>
      </c>
      <c r="X287" s="211">
        <v>0</v>
      </c>
      <c r="Y287" s="211">
        <v>0</v>
      </c>
      <c r="Z287" s="211">
        <v>0</v>
      </c>
      <c r="AA287" s="211">
        <v>0</v>
      </c>
      <c r="AB287" s="211">
        <v>0</v>
      </c>
      <c r="AC287" s="211">
        <v>0</v>
      </c>
      <c r="AD287" s="212">
        <v>0</v>
      </c>
      <c r="AE287" s="212">
        <v>0</v>
      </c>
      <c r="AF287" s="212">
        <v>0</v>
      </c>
      <c r="AG287" s="212">
        <v>0</v>
      </c>
      <c r="AH287" s="212">
        <v>0</v>
      </c>
      <c r="AI287" s="213">
        <f t="shared" si="117"/>
        <v>0</v>
      </c>
      <c r="AJ287" s="131" t="str">
        <f t="shared" si="118"/>
        <v/>
      </c>
      <c r="BA287" s="131"/>
      <c r="BR287" s="131"/>
      <c r="CG287" s="131"/>
    </row>
    <row r="288" spans="1:85" ht="15">
      <c r="A288" s="184" t="s">
        <v>26</v>
      </c>
      <c r="B288" s="185">
        <f>SUM(B267:B283)</f>
        <v>11.065679235080092</v>
      </c>
      <c r="C288" s="185">
        <f t="shared" ref="C288:I288" si="119">SUM(C267:C283)</f>
        <v>204.9198946104805</v>
      </c>
      <c r="D288" s="185">
        <f t="shared" si="119"/>
        <v>72.799666992479757</v>
      </c>
      <c r="E288" s="185">
        <f t="shared" si="119"/>
        <v>216.70983333585895</v>
      </c>
      <c r="F288" s="185">
        <f t="shared" si="119"/>
        <v>0</v>
      </c>
      <c r="G288" s="185">
        <f t="shared" si="119"/>
        <v>3.0713101055251939</v>
      </c>
      <c r="H288" s="187">
        <f t="shared" si="119"/>
        <v>0</v>
      </c>
      <c r="I288" s="144">
        <f t="shared" si="119"/>
        <v>508.56638427942443</v>
      </c>
      <c r="J288" s="139"/>
      <c r="K288" s="186" t="s">
        <v>26</v>
      </c>
      <c r="L288" s="185">
        <f>SUM(L267:L283)</f>
        <v>11.065679235080092</v>
      </c>
      <c r="M288" s="185">
        <f t="shared" ref="M288:S288" si="120">SUM(M267:M283)</f>
        <v>204.9198946104805</v>
      </c>
      <c r="N288" s="185">
        <f t="shared" si="120"/>
        <v>72.799666992479757</v>
      </c>
      <c r="O288" s="185">
        <f t="shared" si="120"/>
        <v>216.70983333585895</v>
      </c>
      <c r="P288" s="185">
        <f t="shared" si="120"/>
        <v>115.72426745419395</v>
      </c>
      <c r="Q288" s="185">
        <f t="shared" si="120"/>
        <v>3.0713101055251939</v>
      </c>
      <c r="R288" s="187">
        <f t="shared" si="120"/>
        <v>0</v>
      </c>
      <c r="S288" s="188">
        <f t="shared" si="120"/>
        <v>624.29065173361835</v>
      </c>
      <c r="T288" s="131" t="str">
        <f>IF(ABS(S288-AI288)&gt;0.01,S288-AI288,"")</f>
        <v/>
      </c>
      <c r="U288" s="214" t="s">
        <v>60</v>
      </c>
      <c r="V288" s="215">
        <f>SUM(V267:V283)</f>
        <v>9.6381228811770416</v>
      </c>
      <c r="W288" s="215">
        <f t="shared" ref="W288:AH288" si="121">SUM(W267:W283)</f>
        <v>1.3800619037416606</v>
      </c>
      <c r="X288" s="215">
        <f t="shared" si="121"/>
        <v>3.0713101055251939</v>
      </c>
      <c r="Y288" s="215">
        <f t="shared" si="121"/>
        <v>204.9198946104805</v>
      </c>
      <c r="Z288" s="215">
        <f t="shared" si="121"/>
        <v>59.993010931785172</v>
      </c>
      <c r="AA288" s="215">
        <f t="shared" si="121"/>
        <v>194.1015847649052</v>
      </c>
      <c r="AB288" s="215">
        <f t="shared" si="121"/>
        <v>115.72426745419395</v>
      </c>
      <c r="AC288" s="215">
        <f t="shared" si="121"/>
        <v>35.462399081809721</v>
      </c>
      <c r="AD288" s="216">
        <f t="shared" si="121"/>
        <v>4.7494450161390145E-2</v>
      </c>
      <c r="AE288" s="216">
        <f t="shared" si="121"/>
        <v>0</v>
      </c>
      <c r="AF288" s="216">
        <f t="shared" si="121"/>
        <v>0</v>
      </c>
      <c r="AG288" s="216">
        <f t="shared" si="121"/>
        <v>12.806656060694584</v>
      </c>
      <c r="AH288" s="216">
        <f t="shared" si="121"/>
        <v>22.608248570953737</v>
      </c>
      <c r="AI288" s="217">
        <f>SUM(V288:AC288)</f>
        <v>624.29065173361846</v>
      </c>
      <c r="AJ288" s="131" t="str">
        <f t="shared" si="118"/>
        <v/>
      </c>
      <c r="BA288" s="131"/>
      <c r="BR288" s="131"/>
      <c r="CG288" s="131"/>
    </row>
    <row r="289" spans="1:85" s="2" customFormat="1" ht="15" thickBot="1">
      <c r="A289" s="15" t="s">
        <v>100</v>
      </c>
      <c r="B289" s="100">
        <f>IF($I288=0,"-",B288/$I288)</f>
        <v>2.1758573860045406E-2</v>
      </c>
      <c r="C289" s="100">
        <f t="shared" ref="C289:H289" si="122">IF($I288=0,"-",C288/$I288)</f>
        <v>0.40293637358833029</v>
      </c>
      <c r="D289" s="100">
        <f t="shared" si="122"/>
        <v>0.14314683243491971</v>
      </c>
      <c r="E289" s="100">
        <f t="shared" si="122"/>
        <v>0.42611906731293286</v>
      </c>
      <c r="F289" s="100">
        <f t="shared" si="122"/>
        <v>0</v>
      </c>
      <c r="G289" s="100">
        <f t="shared" si="122"/>
        <v>6.0391528037718415E-3</v>
      </c>
      <c r="H289" s="101">
        <f t="shared" si="122"/>
        <v>0</v>
      </c>
      <c r="I289" s="102">
        <f>SUM(B289:H289)</f>
        <v>1</v>
      </c>
      <c r="J289" s="131"/>
      <c r="K289" s="27" t="s">
        <v>100</v>
      </c>
      <c r="L289" s="76">
        <f t="shared" ref="L289:R289" si="123">IF($S288=0,"-",L288/$S288)</f>
        <v>1.772520412463546E-2</v>
      </c>
      <c r="M289" s="76">
        <f t="shared" si="123"/>
        <v>0.32824437470179962</v>
      </c>
      <c r="N289" s="76">
        <f t="shared" si="123"/>
        <v>0.11661181661189284</v>
      </c>
      <c r="O289" s="76">
        <f t="shared" si="123"/>
        <v>0.34712971071097815</v>
      </c>
      <c r="P289" s="76">
        <f t="shared" si="123"/>
        <v>0.18536921405571985</v>
      </c>
      <c r="Q289" s="76">
        <f t="shared" si="123"/>
        <v>4.9196797949742589E-3</v>
      </c>
      <c r="R289" s="77">
        <f t="shared" si="123"/>
        <v>0</v>
      </c>
      <c r="S289" s="78">
        <f>SUM(L289:R289)</f>
        <v>1.0000000000000002</v>
      </c>
      <c r="U289" s="36" t="s">
        <v>100</v>
      </c>
      <c r="V289" s="103">
        <f>+V288/$AI288</f>
        <v>1.5438518668207734E-2</v>
      </c>
      <c r="W289" s="103">
        <f t="shared" ref="W289:AH289" si="124">+W288/$AI288</f>
        <v>2.2106079915009294E-3</v>
      </c>
      <c r="X289" s="103">
        <f t="shared" si="124"/>
        <v>4.919679794974258E-3</v>
      </c>
      <c r="Y289" s="103">
        <f t="shared" si="124"/>
        <v>0.32824437470179951</v>
      </c>
      <c r="Z289" s="103">
        <f t="shared" si="124"/>
        <v>9.6097884479269563E-2</v>
      </c>
      <c r="AA289" s="103">
        <f t="shared" si="124"/>
        <v>0.31091541131666234</v>
      </c>
      <c r="AB289" s="103">
        <f t="shared" si="124"/>
        <v>0.18536921405571982</v>
      </c>
      <c r="AC289" s="103">
        <f t="shared" si="124"/>
        <v>5.6804308991865761E-2</v>
      </c>
      <c r="AD289" s="103">
        <f t="shared" si="124"/>
        <v>7.6077464926794665E-5</v>
      </c>
      <c r="AE289" s="103">
        <f t="shared" si="124"/>
        <v>0</v>
      </c>
      <c r="AF289" s="103">
        <f t="shared" si="124"/>
        <v>0</v>
      </c>
      <c r="AG289" s="103">
        <f t="shared" si="124"/>
        <v>2.0513932132623244E-2</v>
      </c>
      <c r="AH289" s="103">
        <f t="shared" si="124"/>
        <v>3.621429939431571E-2</v>
      </c>
      <c r="AI289" s="104">
        <f>SUM(V289:AC289)</f>
        <v>0.99999999999999989</v>
      </c>
      <c r="AJ289" s="2" t="str">
        <f t="shared" si="118"/>
        <v/>
      </c>
    </row>
    <row r="290" spans="1:85" ht="15" thickBot="1">
      <c r="A290" s="218"/>
      <c r="B290" s="218"/>
      <c r="C290" s="218"/>
      <c r="D290" s="218"/>
      <c r="E290" s="218"/>
      <c r="F290" s="218"/>
      <c r="G290" s="218"/>
      <c r="H290" s="218"/>
      <c r="I290" s="218"/>
      <c r="K290" s="218"/>
      <c r="L290" s="218"/>
      <c r="M290" s="218"/>
      <c r="N290" s="218"/>
      <c r="O290" s="218"/>
      <c r="P290" s="218"/>
      <c r="Q290" s="218"/>
      <c r="R290" s="218"/>
      <c r="S290" s="218"/>
      <c r="AI290" s="139"/>
      <c r="BA290" s="131"/>
      <c r="BR290" s="131"/>
      <c r="CG290" s="131"/>
    </row>
    <row r="291" spans="1:85" ht="28.5">
      <c r="A291" s="328" t="s">
        <v>35</v>
      </c>
      <c r="B291" s="135" t="s">
        <v>0</v>
      </c>
      <c r="C291" s="135" t="s">
        <v>1</v>
      </c>
      <c r="D291" s="135" t="s">
        <v>2</v>
      </c>
      <c r="E291" s="135" t="s">
        <v>3</v>
      </c>
      <c r="F291" s="135" t="s">
        <v>27</v>
      </c>
      <c r="G291" s="135" t="s">
        <v>4</v>
      </c>
      <c r="H291" s="135" t="s">
        <v>5</v>
      </c>
      <c r="I291" s="136" t="s">
        <v>6</v>
      </c>
      <c r="K291" s="330" t="s">
        <v>35</v>
      </c>
      <c r="L291" s="137" t="s">
        <v>0</v>
      </c>
      <c r="M291" s="137" t="s">
        <v>1</v>
      </c>
      <c r="N291" s="137" t="s">
        <v>2</v>
      </c>
      <c r="O291" s="137" t="s">
        <v>3</v>
      </c>
      <c r="P291" s="137" t="s">
        <v>27</v>
      </c>
      <c r="Q291" s="137" t="s">
        <v>4</v>
      </c>
      <c r="R291" s="137" t="s">
        <v>5</v>
      </c>
      <c r="S291" s="138" t="s">
        <v>6</v>
      </c>
      <c r="U291" s="332" t="s">
        <v>35</v>
      </c>
      <c r="V291" s="190" t="s">
        <v>69</v>
      </c>
      <c r="W291" s="190" t="s">
        <v>70</v>
      </c>
      <c r="X291" s="190" t="s">
        <v>4</v>
      </c>
      <c r="Y291" s="190" t="s">
        <v>1</v>
      </c>
      <c r="Z291" s="190" t="s">
        <v>2</v>
      </c>
      <c r="AA291" s="190" t="s">
        <v>3</v>
      </c>
      <c r="AB291" s="190" t="s">
        <v>52</v>
      </c>
      <c r="AC291" s="190" t="s">
        <v>64</v>
      </c>
      <c r="AD291" s="191" t="s">
        <v>72</v>
      </c>
      <c r="AE291" s="191" t="s">
        <v>79</v>
      </c>
      <c r="AF291" s="191" t="s">
        <v>73</v>
      </c>
      <c r="AG291" s="191" t="s">
        <v>80</v>
      </c>
      <c r="AH291" s="191" t="s">
        <v>81</v>
      </c>
      <c r="AI291" s="192" t="s">
        <v>60</v>
      </c>
      <c r="BA291" s="131"/>
      <c r="BR291" s="131"/>
      <c r="CG291" s="131"/>
    </row>
    <row r="292" spans="1:85" ht="15">
      <c r="A292" s="329" t="s">
        <v>35</v>
      </c>
      <c r="B292" s="294" t="s">
        <v>109</v>
      </c>
      <c r="C292" s="295"/>
      <c r="D292" s="295"/>
      <c r="E292" s="295"/>
      <c r="F292" s="295"/>
      <c r="G292" s="295"/>
      <c r="H292" s="295"/>
      <c r="I292" s="296"/>
      <c r="K292" s="331" t="s">
        <v>35</v>
      </c>
      <c r="L292" s="297" t="s">
        <v>109</v>
      </c>
      <c r="M292" s="298"/>
      <c r="N292" s="298"/>
      <c r="O292" s="298"/>
      <c r="P292" s="298"/>
      <c r="Q292" s="298"/>
      <c r="R292" s="298"/>
      <c r="S292" s="299"/>
      <c r="U292" s="333" t="s">
        <v>35</v>
      </c>
      <c r="V292" s="326" t="s">
        <v>109</v>
      </c>
      <c r="W292" s="326"/>
      <c r="X292" s="326"/>
      <c r="Y292" s="326"/>
      <c r="Z292" s="326"/>
      <c r="AA292" s="326"/>
      <c r="AB292" s="326"/>
      <c r="AC292" s="326"/>
      <c r="AD292" s="326"/>
      <c r="AE292" s="326"/>
      <c r="AF292" s="326"/>
      <c r="AG292" s="326"/>
      <c r="AH292" s="326"/>
      <c r="AI292" s="327"/>
      <c r="BA292" s="131"/>
      <c r="BR292" s="131"/>
      <c r="CG292" s="131"/>
    </row>
    <row r="293" spans="1:85" ht="15">
      <c r="A293" s="141" t="s">
        <v>7</v>
      </c>
      <c r="B293" s="142">
        <v>0</v>
      </c>
      <c r="C293" s="142">
        <v>0</v>
      </c>
      <c r="D293" s="142">
        <v>0</v>
      </c>
      <c r="E293" s="142">
        <v>0</v>
      </c>
      <c r="F293" s="303"/>
      <c r="G293" s="142">
        <v>0</v>
      </c>
      <c r="H293" s="143">
        <v>0</v>
      </c>
      <c r="I293" s="144">
        <f>SUM(B293:H293)</f>
        <v>0</v>
      </c>
      <c r="J293" s="139"/>
      <c r="K293" s="193" t="s">
        <v>7</v>
      </c>
      <c r="L293" s="142">
        <v>0</v>
      </c>
      <c r="M293" s="142">
        <v>0</v>
      </c>
      <c r="N293" s="142">
        <v>0</v>
      </c>
      <c r="O293" s="142">
        <v>0</v>
      </c>
      <c r="P293" s="142">
        <v>0</v>
      </c>
      <c r="Q293" s="142">
        <v>0</v>
      </c>
      <c r="R293" s="194">
        <v>0</v>
      </c>
      <c r="S293" s="195">
        <f>SUM(L293:R293)</f>
        <v>0</v>
      </c>
      <c r="U293" s="196" t="s">
        <v>7</v>
      </c>
      <c r="V293" s="197">
        <v>0</v>
      </c>
      <c r="W293" s="197">
        <v>0</v>
      </c>
      <c r="X293" s="197">
        <v>0</v>
      </c>
      <c r="Y293" s="197">
        <v>0</v>
      </c>
      <c r="Z293" s="197">
        <v>0</v>
      </c>
      <c r="AA293" s="197">
        <v>0</v>
      </c>
      <c r="AB293" s="197">
        <v>0</v>
      </c>
      <c r="AC293" s="198">
        <v>0</v>
      </c>
      <c r="AD293" s="199">
        <v>0</v>
      </c>
      <c r="AE293" s="199">
        <v>0</v>
      </c>
      <c r="AF293" s="199">
        <v>0</v>
      </c>
      <c r="AG293" s="199">
        <v>0</v>
      </c>
      <c r="AH293" s="199">
        <v>0</v>
      </c>
      <c r="AI293" s="200">
        <f>SUM(V293:AC293)</f>
        <v>0</v>
      </c>
      <c r="AJ293" s="131" t="str">
        <f>IF(ABS(S293-AI293)&gt;0.001,S293-AI293,"")</f>
        <v/>
      </c>
      <c r="BA293" s="131"/>
      <c r="BR293" s="131"/>
      <c r="CG293" s="131"/>
    </row>
    <row r="294" spans="1:85" ht="15">
      <c r="A294" s="149" t="s">
        <v>8</v>
      </c>
      <c r="B294" s="150">
        <v>0</v>
      </c>
      <c r="C294" s="150">
        <v>0</v>
      </c>
      <c r="D294" s="150">
        <v>0</v>
      </c>
      <c r="E294" s="150">
        <v>0</v>
      </c>
      <c r="F294" s="304"/>
      <c r="G294" s="150">
        <v>0</v>
      </c>
      <c r="H294" s="151">
        <v>0</v>
      </c>
      <c r="I294" s="152">
        <f t="shared" ref="I294:I313" si="125">SUM(B294:H294)</f>
        <v>0</v>
      </c>
      <c r="J294" s="139"/>
      <c r="K294" s="153" t="s">
        <v>8</v>
      </c>
      <c r="L294" s="154">
        <v>0</v>
      </c>
      <c r="M294" s="154">
        <v>0</v>
      </c>
      <c r="N294" s="154">
        <v>0</v>
      </c>
      <c r="O294" s="154">
        <v>0</v>
      </c>
      <c r="P294" s="154">
        <v>0</v>
      </c>
      <c r="Q294" s="154">
        <v>0</v>
      </c>
      <c r="R294" s="155">
        <v>0</v>
      </c>
      <c r="S294" s="156">
        <f t="shared" ref="S294:S313" si="126">SUM(L294:R294)</f>
        <v>0</v>
      </c>
      <c r="U294" s="201" t="s">
        <v>8</v>
      </c>
      <c r="V294" s="202">
        <v>0</v>
      </c>
      <c r="W294" s="202">
        <v>0</v>
      </c>
      <c r="X294" s="202">
        <v>0</v>
      </c>
      <c r="Y294" s="202">
        <v>0</v>
      </c>
      <c r="Z294" s="202">
        <v>0</v>
      </c>
      <c r="AA294" s="202">
        <v>0</v>
      </c>
      <c r="AB294" s="202">
        <v>0</v>
      </c>
      <c r="AC294" s="203">
        <v>0</v>
      </c>
      <c r="AD294" s="202">
        <v>0</v>
      </c>
      <c r="AE294" s="202">
        <v>0</v>
      </c>
      <c r="AF294" s="202">
        <v>0</v>
      </c>
      <c r="AG294" s="202">
        <v>0</v>
      </c>
      <c r="AH294" s="202">
        <v>0</v>
      </c>
      <c r="AI294" s="204">
        <f t="shared" ref="AI294:AI313" si="127">SUM(V294:AC294)</f>
        <v>0</v>
      </c>
      <c r="AJ294" s="131" t="str">
        <f t="shared" ref="AJ294:AJ315" si="128">IF(ABS(S294-AI294)&gt;0.001,S294-AI294,"")</f>
        <v/>
      </c>
      <c r="BA294" s="131"/>
      <c r="BR294" s="131"/>
      <c r="CG294" s="131"/>
    </row>
    <row r="295" spans="1:85" ht="15">
      <c r="A295" s="157" t="s">
        <v>10</v>
      </c>
      <c r="B295" s="146">
        <v>0</v>
      </c>
      <c r="C295" s="146">
        <v>0</v>
      </c>
      <c r="D295" s="146">
        <v>0</v>
      </c>
      <c r="E295" s="146">
        <v>0</v>
      </c>
      <c r="F295" s="304"/>
      <c r="G295" s="146">
        <v>0</v>
      </c>
      <c r="H295" s="158">
        <v>0</v>
      </c>
      <c r="I295" s="144">
        <f t="shared" si="125"/>
        <v>0</v>
      </c>
      <c r="J295" s="139"/>
      <c r="K295" s="159" t="s">
        <v>10</v>
      </c>
      <c r="L295" s="146">
        <v>0</v>
      </c>
      <c r="M295" s="146">
        <v>0</v>
      </c>
      <c r="N295" s="146">
        <v>0</v>
      </c>
      <c r="O295" s="146">
        <v>0</v>
      </c>
      <c r="P295" s="146">
        <v>0</v>
      </c>
      <c r="Q295" s="146">
        <v>0</v>
      </c>
      <c r="R295" s="147">
        <v>0</v>
      </c>
      <c r="S295" s="148">
        <f t="shared" si="126"/>
        <v>0</v>
      </c>
      <c r="U295" s="205" t="s">
        <v>10</v>
      </c>
      <c r="V295" s="197">
        <v>0</v>
      </c>
      <c r="W295" s="197">
        <v>0</v>
      </c>
      <c r="X295" s="197">
        <v>0</v>
      </c>
      <c r="Y295" s="197">
        <v>0</v>
      </c>
      <c r="Z295" s="197">
        <v>0</v>
      </c>
      <c r="AA295" s="197">
        <v>0</v>
      </c>
      <c r="AB295" s="197">
        <v>0</v>
      </c>
      <c r="AC295" s="198">
        <v>0</v>
      </c>
      <c r="AD295" s="199">
        <v>0</v>
      </c>
      <c r="AE295" s="199">
        <v>0</v>
      </c>
      <c r="AF295" s="199">
        <v>0</v>
      </c>
      <c r="AG295" s="199">
        <v>0</v>
      </c>
      <c r="AH295" s="199">
        <v>0</v>
      </c>
      <c r="AI295" s="200">
        <f t="shared" si="127"/>
        <v>0</v>
      </c>
      <c r="AJ295" s="131" t="str">
        <f t="shared" si="128"/>
        <v/>
      </c>
      <c r="BA295" s="131"/>
      <c r="BR295" s="131"/>
      <c r="CG295" s="131"/>
    </row>
    <row r="296" spans="1:85" ht="15">
      <c r="A296" s="149" t="s">
        <v>53</v>
      </c>
      <c r="B296" s="150">
        <v>0</v>
      </c>
      <c r="C296" s="150">
        <v>0</v>
      </c>
      <c r="D296" s="150">
        <v>0</v>
      </c>
      <c r="E296" s="150">
        <v>0</v>
      </c>
      <c r="F296" s="304"/>
      <c r="G296" s="150">
        <v>0</v>
      </c>
      <c r="H296" s="151">
        <v>0</v>
      </c>
      <c r="I296" s="152">
        <f t="shared" si="125"/>
        <v>0</v>
      </c>
      <c r="J296" s="139"/>
      <c r="K296" s="153" t="s">
        <v>53</v>
      </c>
      <c r="L296" s="154">
        <v>0</v>
      </c>
      <c r="M296" s="154">
        <v>0</v>
      </c>
      <c r="N296" s="154">
        <v>0</v>
      </c>
      <c r="O296" s="154">
        <v>0</v>
      </c>
      <c r="P296" s="154">
        <v>0</v>
      </c>
      <c r="Q296" s="154">
        <v>0</v>
      </c>
      <c r="R296" s="155">
        <v>0</v>
      </c>
      <c r="S296" s="156">
        <f t="shared" si="126"/>
        <v>0</v>
      </c>
      <c r="U296" s="201" t="s">
        <v>53</v>
      </c>
      <c r="V296" s="202">
        <v>0</v>
      </c>
      <c r="W296" s="202">
        <v>0</v>
      </c>
      <c r="X296" s="202">
        <v>0</v>
      </c>
      <c r="Y296" s="202">
        <v>0</v>
      </c>
      <c r="Z296" s="202">
        <v>0</v>
      </c>
      <c r="AA296" s="202">
        <v>0</v>
      </c>
      <c r="AB296" s="202">
        <v>0</v>
      </c>
      <c r="AC296" s="203">
        <v>0</v>
      </c>
      <c r="AD296" s="202">
        <v>0</v>
      </c>
      <c r="AE296" s="202">
        <v>0</v>
      </c>
      <c r="AF296" s="202">
        <v>0</v>
      </c>
      <c r="AG296" s="202">
        <v>0</v>
      </c>
      <c r="AH296" s="202">
        <v>0</v>
      </c>
      <c r="AI296" s="204">
        <f t="shared" si="127"/>
        <v>0</v>
      </c>
      <c r="AJ296" s="131" t="str">
        <f t="shared" si="128"/>
        <v/>
      </c>
      <c r="BA296" s="131"/>
      <c r="BR296" s="131"/>
      <c r="CG296" s="131"/>
    </row>
    <row r="297" spans="1:85" ht="15">
      <c r="A297" s="157" t="s">
        <v>16</v>
      </c>
      <c r="B297" s="146">
        <v>4.6973253824695274</v>
      </c>
      <c r="C297" s="146">
        <v>35.504418280006355</v>
      </c>
      <c r="D297" s="146">
        <v>5.8805397825529848</v>
      </c>
      <c r="E297" s="146">
        <v>0.10701528552373221</v>
      </c>
      <c r="F297" s="304"/>
      <c r="G297" s="146">
        <v>0</v>
      </c>
      <c r="H297" s="158">
        <v>0</v>
      </c>
      <c r="I297" s="144">
        <f t="shared" si="125"/>
        <v>46.189298730552601</v>
      </c>
      <c r="J297" s="139"/>
      <c r="K297" s="159" t="s">
        <v>16</v>
      </c>
      <c r="L297" s="146">
        <v>4.6973253824695274</v>
      </c>
      <c r="M297" s="146">
        <v>35.504418280006355</v>
      </c>
      <c r="N297" s="146">
        <v>5.8805397825529848</v>
      </c>
      <c r="O297" s="146">
        <v>0.10701528552373221</v>
      </c>
      <c r="P297" s="146">
        <v>0</v>
      </c>
      <c r="Q297" s="146">
        <v>0</v>
      </c>
      <c r="R297" s="147">
        <v>0</v>
      </c>
      <c r="S297" s="148">
        <f t="shared" si="126"/>
        <v>46.189298730552601</v>
      </c>
      <c r="U297" s="205" t="s">
        <v>16</v>
      </c>
      <c r="V297" s="197">
        <v>4.6973253824695274</v>
      </c>
      <c r="W297" s="197">
        <v>0</v>
      </c>
      <c r="X297" s="197">
        <v>0</v>
      </c>
      <c r="Y297" s="197">
        <v>35.504418280006355</v>
      </c>
      <c r="Z297" s="197">
        <v>5.8805397825529848</v>
      </c>
      <c r="AA297" s="197">
        <v>0.10701528552373221</v>
      </c>
      <c r="AB297" s="197">
        <v>0</v>
      </c>
      <c r="AC297" s="198">
        <v>0</v>
      </c>
      <c r="AD297" s="199">
        <v>0</v>
      </c>
      <c r="AE297" s="199">
        <v>0</v>
      </c>
      <c r="AF297" s="199">
        <v>0</v>
      </c>
      <c r="AG297" s="199">
        <v>0</v>
      </c>
      <c r="AH297" s="199">
        <v>0</v>
      </c>
      <c r="AI297" s="200">
        <f t="shared" si="127"/>
        <v>46.189298730552601</v>
      </c>
      <c r="AJ297" s="131" t="str">
        <f t="shared" si="128"/>
        <v/>
      </c>
      <c r="BA297" s="131"/>
      <c r="BR297" s="131"/>
      <c r="CG297" s="131"/>
    </row>
    <row r="298" spans="1:85" ht="15">
      <c r="A298" s="149" t="s">
        <v>15</v>
      </c>
      <c r="B298" s="150">
        <v>0.19144697613575098</v>
      </c>
      <c r="C298" s="150">
        <v>0.33086452522569287</v>
      </c>
      <c r="D298" s="150">
        <v>0.13633288286375081</v>
      </c>
      <c r="E298" s="150">
        <v>2.4392501823831568E-3</v>
      </c>
      <c r="F298" s="304"/>
      <c r="G298" s="150">
        <v>0</v>
      </c>
      <c r="H298" s="151">
        <v>0</v>
      </c>
      <c r="I298" s="152">
        <f t="shared" si="125"/>
        <v>0.66108363440757778</v>
      </c>
      <c r="J298" s="139"/>
      <c r="K298" s="153" t="s">
        <v>15</v>
      </c>
      <c r="L298" s="154">
        <v>0.19144697613575098</v>
      </c>
      <c r="M298" s="154">
        <v>0.33086452522569287</v>
      </c>
      <c r="N298" s="154">
        <v>0.13633288286375081</v>
      </c>
      <c r="O298" s="154">
        <v>2.4392501823831568E-3</v>
      </c>
      <c r="P298" s="154">
        <v>0</v>
      </c>
      <c r="Q298" s="154">
        <v>0</v>
      </c>
      <c r="R298" s="155">
        <v>0</v>
      </c>
      <c r="S298" s="156">
        <f t="shared" si="126"/>
        <v>0.66108363440757778</v>
      </c>
      <c r="U298" s="201" t="s">
        <v>54</v>
      </c>
      <c r="V298" s="202">
        <v>0.16439500894111275</v>
      </c>
      <c r="W298" s="202">
        <v>0</v>
      </c>
      <c r="X298" s="202">
        <v>0</v>
      </c>
      <c r="Y298" s="202">
        <v>0.33086452522569287</v>
      </c>
      <c r="Z298" s="202">
        <v>0.13633288286375081</v>
      </c>
      <c r="AA298" s="202">
        <v>2.4392501823831568E-3</v>
      </c>
      <c r="AB298" s="202">
        <v>0</v>
      </c>
      <c r="AC298" s="203">
        <v>2.7051967194638222E-2</v>
      </c>
      <c r="AD298" s="202">
        <v>2.7051967194638222E-2</v>
      </c>
      <c r="AE298" s="202">
        <v>0</v>
      </c>
      <c r="AF298" s="202">
        <v>0</v>
      </c>
      <c r="AG298" s="202">
        <v>0</v>
      </c>
      <c r="AH298" s="202">
        <v>0</v>
      </c>
      <c r="AI298" s="204">
        <f t="shared" si="127"/>
        <v>0.66108363440757778</v>
      </c>
      <c r="AJ298" s="131" t="str">
        <f t="shared" si="128"/>
        <v/>
      </c>
      <c r="BA298" s="131"/>
      <c r="BR298" s="131"/>
      <c r="CG298" s="131"/>
    </row>
    <row r="299" spans="1:85" ht="15">
      <c r="A299" s="157" t="s">
        <v>55</v>
      </c>
      <c r="B299" s="146">
        <v>0</v>
      </c>
      <c r="C299" s="146">
        <v>0</v>
      </c>
      <c r="D299" s="146">
        <v>0</v>
      </c>
      <c r="E299" s="146">
        <v>0.22744979366028281</v>
      </c>
      <c r="F299" s="304"/>
      <c r="G299" s="146">
        <v>0</v>
      </c>
      <c r="H299" s="158">
        <v>0</v>
      </c>
      <c r="I299" s="144">
        <f t="shared" si="125"/>
        <v>0.22744979366028281</v>
      </c>
      <c r="J299" s="139"/>
      <c r="K299" s="159" t="s">
        <v>55</v>
      </c>
      <c r="L299" s="146">
        <v>0</v>
      </c>
      <c r="M299" s="146">
        <v>0</v>
      </c>
      <c r="N299" s="146">
        <v>0</v>
      </c>
      <c r="O299" s="146">
        <v>0.22744979366028281</v>
      </c>
      <c r="P299" s="146">
        <v>84.691752466159556</v>
      </c>
      <c r="Q299" s="146">
        <v>0</v>
      </c>
      <c r="R299" s="147">
        <v>0</v>
      </c>
      <c r="S299" s="148">
        <f t="shared" si="126"/>
        <v>84.919202259819841</v>
      </c>
      <c r="U299" s="205" t="s">
        <v>55</v>
      </c>
      <c r="V299" s="197">
        <v>0</v>
      </c>
      <c r="W299" s="197">
        <v>0</v>
      </c>
      <c r="X299" s="197">
        <v>0</v>
      </c>
      <c r="Y299" s="197">
        <v>0</v>
      </c>
      <c r="Z299" s="197">
        <v>0</v>
      </c>
      <c r="AA299" s="197">
        <v>0.22744979366028281</v>
      </c>
      <c r="AB299" s="197">
        <v>84.691752466159556</v>
      </c>
      <c r="AC299" s="198">
        <v>0</v>
      </c>
      <c r="AD299" s="197">
        <v>0</v>
      </c>
      <c r="AE299" s="197">
        <v>0</v>
      </c>
      <c r="AF299" s="197">
        <v>0</v>
      </c>
      <c r="AG299" s="197">
        <v>0</v>
      </c>
      <c r="AH299" s="197">
        <v>0</v>
      </c>
      <c r="AI299" s="200">
        <f t="shared" si="127"/>
        <v>84.919202259819841</v>
      </c>
      <c r="AJ299" s="131" t="str">
        <f t="shared" si="128"/>
        <v/>
      </c>
      <c r="BA299" s="131"/>
      <c r="BR299" s="131"/>
      <c r="CG299" s="131"/>
    </row>
    <row r="300" spans="1:85" ht="15">
      <c r="A300" s="149" t="s">
        <v>12</v>
      </c>
      <c r="B300" s="150">
        <v>0</v>
      </c>
      <c r="C300" s="150">
        <v>0</v>
      </c>
      <c r="D300" s="150">
        <v>0</v>
      </c>
      <c r="E300" s="150">
        <v>0</v>
      </c>
      <c r="F300" s="304"/>
      <c r="G300" s="150">
        <v>0</v>
      </c>
      <c r="H300" s="151">
        <v>0</v>
      </c>
      <c r="I300" s="152">
        <f t="shared" si="125"/>
        <v>0</v>
      </c>
      <c r="J300" s="139"/>
      <c r="K300" s="153" t="s">
        <v>12</v>
      </c>
      <c r="L300" s="154">
        <v>0</v>
      </c>
      <c r="M300" s="154">
        <v>0</v>
      </c>
      <c r="N300" s="154">
        <v>0</v>
      </c>
      <c r="O300" s="154">
        <v>0</v>
      </c>
      <c r="P300" s="154">
        <v>1.8662082021978024</v>
      </c>
      <c r="Q300" s="154">
        <v>0</v>
      </c>
      <c r="R300" s="155">
        <v>0</v>
      </c>
      <c r="S300" s="156">
        <f t="shared" si="126"/>
        <v>1.8662082021978024</v>
      </c>
      <c r="U300" s="201" t="s">
        <v>12</v>
      </c>
      <c r="V300" s="202">
        <v>0</v>
      </c>
      <c r="W300" s="202">
        <v>0</v>
      </c>
      <c r="X300" s="202">
        <v>0</v>
      </c>
      <c r="Y300" s="202">
        <v>0</v>
      </c>
      <c r="Z300" s="202">
        <v>0</v>
      </c>
      <c r="AA300" s="202">
        <v>0</v>
      </c>
      <c r="AB300" s="202">
        <v>1.8662082021978024</v>
      </c>
      <c r="AC300" s="203">
        <v>0</v>
      </c>
      <c r="AD300" s="202">
        <v>0</v>
      </c>
      <c r="AE300" s="202">
        <v>0</v>
      </c>
      <c r="AF300" s="202">
        <v>0</v>
      </c>
      <c r="AG300" s="202">
        <v>0</v>
      </c>
      <c r="AH300" s="202">
        <v>0</v>
      </c>
      <c r="AI300" s="204">
        <f t="shared" si="127"/>
        <v>1.8662082021978024</v>
      </c>
      <c r="AJ300" s="131" t="str">
        <f t="shared" si="128"/>
        <v/>
      </c>
      <c r="BA300" s="131"/>
      <c r="BR300" s="131"/>
      <c r="CG300" s="131"/>
    </row>
    <row r="301" spans="1:85" ht="15">
      <c r="A301" s="157" t="s">
        <v>56</v>
      </c>
      <c r="B301" s="146">
        <v>0</v>
      </c>
      <c r="C301" s="146">
        <v>0</v>
      </c>
      <c r="D301" s="146">
        <v>0</v>
      </c>
      <c r="E301" s="146">
        <v>0</v>
      </c>
      <c r="F301" s="304"/>
      <c r="G301" s="146">
        <v>0</v>
      </c>
      <c r="H301" s="158">
        <v>0</v>
      </c>
      <c r="I301" s="144">
        <f t="shared" si="125"/>
        <v>0</v>
      </c>
      <c r="J301" s="139"/>
      <c r="K301" s="159" t="s">
        <v>56</v>
      </c>
      <c r="L301" s="146">
        <v>0</v>
      </c>
      <c r="M301" s="146">
        <v>0</v>
      </c>
      <c r="N301" s="146">
        <v>0</v>
      </c>
      <c r="O301" s="146">
        <v>0</v>
      </c>
      <c r="P301" s="146">
        <v>0</v>
      </c>
      <c r="Q301" s="146">
        <v>0</v>
      </c>
      <c r="R301" s="147">
        <v>0</v>
      </c>
      <c r="S301" s="148">
        <f t="shared" si="126"/>
        <v>0</v>
      </c>
      <c r="U301" s="205" t="s">
        <v>56</v>
      </c>
      <c r="V301" s="197">
        <v>0</v>
      </c>
      <c r="W301" s="197">
        <v>0</v>
      </c>
      <c r="X301" s="197">
        <v>0</v>
      </c>
      <c r="Y301" s="197">
        <v>0</v>
      </c>
      <c r="Z301" s="197">
        <v>0</v>
      </c>
      <c r="AA301" s="197">
        <v>0</v>
      </c>
      <c r="AB301" s="197">
        <v>0</v>
      </c>
      <c r="AC301" s="198">
        <v>0</v>
      </c>
      <c r="AD301" s="197">
        <v>0</v>
      </c>
      <c r="AE301" s="197">
        <v>0</v>
      </c>
      <c r="AF301" s="197">
        <v>0</v>
      </c>
      <c r="AG301" s="197">
        <v>0</v>
      </c>
      <c r="AH301" s="197">
        <v>0</v>
      </c>
      <c r="AI301" s="200">
        <f t="shared" si="127"/>
        <v>0</v>
      </c>
      <c r="AJ301" s="131" t="str">
        <f t="shared" si="128"/>
        <v/>
      </c>
      <c r="BA301" s="131"/>
      <c r="BR301" s="131"/>
      <c r="CG301" s="131"/>
    </row>
    <row r="302" spans="1:85" ht="15">
      <c r="A302" s="149" t="s">
        <v>17</v>
      </c>
      <c r="B302" s="150">
        <v>4.4783366067258565E-3</v>
      </c>
      <c r="C302" s="150">
        <v>0</v>
      </c>
      <c r="D302" s="150">
        <v>1.9619125215459501</v>
      </c>
      <c r="E302" s="150">
        <v>2.7778626029511082E-2</v>
      </c>
      <c r="F302" s="304"/>
      <c r="G302" s="150">
        <v>0</v>
      </c>
      <c r="H302" s="151">
        <v>0</v>
      </c>
      <c r="I302" s="152">
        <f t="shared" si="125"/>
        <v>1.9941694841821869</v>
      </c>
      <c r="J302" s="139"/>
      <c r="K302" s="153" t="s">
        <v>17</v>
      </c>
      <c r="L302" s="154">
        <v>4.4783366067258565E-3</v>
      </c>
      <c r="M302" s="154">
        <v>0</v>
      </c>
      <c r="N302" s="154">
        <v>1.9619125215459501</v>
      </c>
      <c r="O302" s="154">
        <v>2.7778626029511082E-2</v>
      </c>
      <c r="P302" s="154">
        <v>0</v>
      </c>
      <c r="Q302" s="154">
        <v>0</v>
      </c>
      <c r="R302" s="155">
        <v>0</v>
      </c>
      <c r="S302" s="156">
        <f t="shared" si="126"/>
        <v>1.9941694841821869</v>
      </c>
      <c r="U302" s="201" t="s">
        <v>17</v>
      </c>
      <c r="V302" s="202">
        <v>0</v>
      </c>
      <c r="W302" s="202">
        <v>0</v>
      </c>
      <c r="X302" s="202">
        <v>0</v>
      </c>
      <c r="Y302" s="202">
        <v>0</v>
      </c>
      <c r="Z302" s="202">
        <v>1.9619125215459501</v>
      </c>
      <c r="AA302" s="202">
        <v>1.2747230904141846E-2</v>
      </c>
      <c r="AB302" s="202">
        <v>0</v>
      </c>
      <c r="AC302" s="203">
        <v>1.9509731732095092E-2</v>
      </c>
      <c r="AD302" s="202">
        <v>4.4783366067258565E-3</v>
      </c>
      <c r="AE302" s="202">
        <v>0</v>
      </c>
      <c r="AF302" s="202">
        <v>0</v>
      </c>
      <c r="AG302" s="202">
        <v>0</v>
      </c>
      <c r="AH302" s="202">
        <v>1.5031395125369234E-2</v>
      </c>
      <c r="AI302" s="204">
        <f t="shared" si="127"/>
        <v>1.9941694841821871</v>
      </c>
      <c r="AJ302" s="131" t="str">
        <f t="shared" si="128"/>
        <v/>
      </c>
      <c r="BA302" s="131"/>
      <c r="BR302" s="131"/>
      <c r="CG302" s="131"/>
    </row>
    <row r="303" spans="1:85" ht="15">
      <c r="A303" s="157" t="s">
        <v>141</v>
      </c>
      <c r="B303" s="146">
        <v>104.64617481986878</v>
      </c>
      <c r="C303" s="146">
        <v>614.36210022713567</v>
      </c>
      <c r="D303" s="146">
        <v>217.82069147556794</v>
      </c>
      <c r="E303" s="146">
        <v>35.466410330236329</v>
      </c>
      <c r="F303" s="304"/>
      <c r="G303" s="146">
        <v>0</v>
      </c>
      <c r="H303" s="158">
        <v>0</v>
      </c>
      <c r="I303" s="144">
        <f t="shared" si="125"/>
        <v>972.29537685280866</v>
      </c>
      <c r="J303" s="139"/>
      <c r="K303" s="159" t="s">
        <v>141</v>
      </c>
      <c r="L303" s="146">
        <v>104.64617481986878</v>
      </c>
      <c r="M303" s="146">
        <v>614.36210022713567</v>
      </c>
      <c r="N303" s="146">
        <v>217.82069147556794</v>
      </c>
      <c r="O303" s="146">
        <v>35.466410330236329</v>
      </c>
      <c r="P303" s="146">
        <v>0.36373082378337074</v>
      </c>
      <c r="Q303" s="146">
        <v>0</v>
      </c>
      <c r="R303" s="147">
        <v>0</v>
      </c>
      <c r="S303" s="148">
        <f t="shared" si="126"/>
        <v>972.65910767659204</v>
      </c>
      <c r="U303" s="205" t="s">
        <v>141</v>
      </c>
      <c r="V303" s="197">
        <v>86.262945922935614</v>
      </c>
      <c r="W303" s="197">
        <v>0</v>
      </c>
      <c r="X303" s="197">
        <v>0</v>
      </c>
      <c r="Y303" s="197">
        <v>614.36210022713567</v>
      </c>
      <c r="Z303" s="197">
        <v>217.82069147556794</v>
      </c>
      <c r="AA303" s="197">
        <v>32.332115454202182</v>
      </c>
      <c r="AB303" s="197">
        <v>0.36373082378337074</v>
      </c>
      <c r="AC303" s="198">
        <v>21.517523772967309</v>
      </c>
      <c r="AD303" s="197">
        <v>18.383228896933161</v>
      </c>
      <c r="AE303" s="197">
        <v>0</v>
      </c>
      <c r="AF303" s="197">
        <v>0</v>
      </c>
      <c r="AG303" s="197">
        <v>0</v>
      </c>
      <c r="AH303" s="197">
        <v>3.1342948760341462</v>
      </c>
      <c r="AI303" s="200">
        <f t="shared" si="127"/>
        <v>972.65910767659216</v>
      </c>
      <c r="AJ303" s="131" t="str">
        <f t="shared" si="128"/>
        <v/>
      </c>
      <c r="BA303" s="131"/>
      <c r="BR303" s="131"/>
      <c r="CG303" s="131"/>
    </row>
    <row r="304" spans="1:85" ht="15">
      <c r="A304" s="149" t="s">
        <v>25</v>
      </c>
      <c r="B304" s="150">
        <v>28.448510115788395</v>
      </c>
      <c r="C304" s="150">
        <v>4.4405491364773493</v>
      </c>
      <c r="D304" s="150">
        <v>22.287437721294353</v>
      </c>
      <c r="E304" s="150">
        <v>364.93693751331233</v>
      </c>
      <c r="F304" s="304"/>
      <c r="G304" s="150">
        <v>35.730940700204357</v>
      </c>
      <c r="H304" s="151">
        <v>0</v>
      </c>
      <c r="I304" s="152">
        <f t="shared" si="125"/>
        <v>455.84437518707682</v>
      </c>
      <c r="J304" s="139"/>
      <c r="K304" s="153" t="s">
        <v>25</v>
      </c>
      <c r="L304" s="154">
        <v>28.448510115788395</v>
      </c>
      <c r="M304" s="154">
        <v>4.4405491364773493</v>
      </c>
      <c r="N304" s="154">
        <v>22.287437721294353</v>
      </c>
      <c r="O304" s="154">
        <v>364.93693751331233</v>
      </c>
      <c r="P304" s="154">
        <v>0.3391835213401963</v>
      </c>
      <c r="Q304" s="154">
        <v>35.730940700204357</v>
      </c>
      <c r="R304" s="155">
        <v>0</v>
      </c>
      <c r="S304" s="156">
        <f t="shared" si="126"/>
        <v>456.18355870841702</v>
      </c>
      <c r="U304" s="201" t="s">
        <v>25</v>
      </c>
      <c r="V304" s="202">
        <v>2.6767761837084243</v>
      </c>
      <c r="W304" s="202">
        <v>24.679092227761895</v>
      </c>
      <c r="X304" s="202">
        <v>35.730940700204357</v>
      </c>
      <c r="Y304" s="202">
        <v>4.4405491364773493</v>
      </c>
      <c r="Z304" s="202">
        <v>22.287437721294353</v>
      </c>
      <c r="AA304" s="202">
        <v>263.38593817638673</v>
      </c>
      <c r="AB304" s="202">
        <v>0.3391835213401963</v>
      </c>
      <c r="AC304" s="203">
        <v>102.64364104124364</v>
      </c>
      <c r="AD304" s="202">
        <v>1.0926417043180756</v>
      </c>
      <c r="AE304" s="202">
        <v>95.49535753586251</v>
      </c>
      <c r="AF304" s="202">
        <v>0</v>
      </c>
      <c r="AG304" s="202">
        <v>0</v>
      </c>
      <c r="AH304" s="202">
        <v>6.0556418010630644</v>
      </c>
      <c r="AI304" s="204">
        <f t="shared" si="127"/>
        <v>456.18355870841697</v>
      </c>
      <c r="AJ304" s="131" t="str">
        <f t="shared" si="128"/>
        <v/>
      </c>
      <c r="BA304" s="131"/>
      <c r="BR304" s="131"/>
      <c r="CG304" s="131"/>
    </row>
    <row r="305" spans="1:85" ht="15">
      <c r="A305" s="157" t="s">
        <v>24</v>
      </c>
      <c r="B305" s="146">
        <v>1.7576600523654735</v>
      </c>
      <c r="C305" s="146">
        <v>0.17874991596373052</v>
      </c>
      <c r="D305" s="146">
        <v>11.385824208008611</v>
      </c>
      <c r="E305" s="146">
        <v>0</v>
      </c>
      <c r="F305" s="304"/>
      <c r="G305" s="146">
        <v>0</v>
      </c>
      <c r="H305" s="158">
        <v>0</v>
      </c>
      <c r="I305" s="144">
        <f t="shared" si="125"/>
        <v>13.322234176337815</v>
      </c>
      <c r="J305" s="139"/>
      <c r="K305" s="159" t="s">
        <v>24</v>
      </c>
      <c r="L305" s="146">
        <v>1.7576600523654735</v>
      </c>
      <c r="M305" s="146">
        <v>0.17874991596373052</v>
      </c>
      <c r="N305" s="146">
        <v>11.385824208008611</v>
      </c>
      <c r="O305" s="146">
        <v>0</v>
      </c>
      <c r="P305" s="146">
        <v>0</v>
      </c>
      <c r="Q305" s="146">
        <v>0</v>
      </c>
      <c r="R305" s="147">
        <v>0</v>
      </c>
      <c r="S305" s="148">
        <f t="shared" si="126"/>
        <v>13.322234176337815</v>
      </c>
      <c r="U305" s="205" t="s">
        <v>24</v>
      </c>
      <c r="V305" s="197">
        <v>1.6369190356589378</v>
      </c>
      <c r="W305" s="197">
        <v>2.7535189910491576E-2</v>
      </c>
      <c r="X305" s="197">
        <v>0</v>
      </c>
      <c r="Y305" s="197">
        <v>0.17874991596373052</v>
      </c>
      <c r="Z305" s="197">
        <v>11.385824208008611</v>
      </c>
      <c r="AA305" s="197">
        <v>0</v>
      </c>
      <c r="AB305" s="197">
        <v>0</v>
      </c>
      <c r="AC305" s="198">
        <v>9.3205826796043958E-2</v>
      </c>
      <c r="AD305" s="197">
        <v>9.3205826796043958E-2</v>
      </c>
      <c r="AE305" s="197">
        <v>0</v>
      </c>
      <c r="AF305" s="197">
        <v>0</v>
      </c>
      <c r="AG305" s="197">
        <v>0</v>
      </c>
      <c r="AH305" s="197">
        <v>0</v>
      </c>
      <c r="AI305" s="200">
        <f t="shared" si="127"/>
        <v>13.322234176337815</v>
      </c>
      <c r="AJ305" s="131" t="str">
        <f t="shared" si="128"/>
        <v/>
      </c>
      <c r="BA305" s="131"/>
      <c r="BR305" s="131"/>
      <c r="CG305" s="131"/>
    </row>
    <row r="306" spans="1:85" ht="15">
      <c r="A306" s="149" t="s">
        <v>57</v>
      </c>
      <c r="B306" s="150">
        <v>5.2821811957044591E-3</v>
      </c>
      <c r="C306" s="150">
        <v>1.5540508550332814E-4</v>
      </c>
      <c r="D306" s="150">
        <v>5.7391050482353649E-3</v>
      </c>
      <c r="E306" s="150">
        <v>0</v>
      </c>
      <c r="F306" s="304"/>
      <c r="G306" s="150">
        <v>0</v>
      </c>
      <c r="H306" s="151">
        <v>0</v>
      </c>
      <c r="I306" s="152">
        <f t="shared" si="125"/>
        <v>1.1176691329443152E-2</v>
      </c>
      <c r="J306" s="139"/>
      <c r="K306" s="153" t="s">
        <v>57</v>
      </c>
      <c r="L306" s="154">
        <v>5.2821811957044591E-3</v>
      </c>
      <c r="M306" s="154">
        <v>1.5540508550332814E-4</v>
      </c>
      <c r="N306" s="154">
        <v>5.7391050482353649E-3</v>
      </c>
      <c r="O306" s="154">
        <v>0</v>
      </c>
      <c r="P306" s="154">
        <v>0</v>
      </c>
      <c r="Q306" s="154">
        <v>0</v>
      </c>
      <c r="R306" s="155">
        <v>0</v>
      </c>
      <c r="S306" s="156">
        <f t="shared" si="126"/>
        <v>1.1176691329443152E-2</v>
      </c>
      <c r="U306" s="201" t="s">
        <v>57</v>
      </c>
      <c r="V306" s="202">
        <v>4.9691581247127727E-3</v>
      </c>
      <c r="W306" s="202">
        <v>0</v>
      </c>
      <c r="X306" s="202">
        <v>0</v>
      </c>
      <c r="Y306" s="202">
        <v>1.5540508550332814E-4</v>
      </c>
      <c r="Z306" s="202">
        <v>5.7391050482353649E-3</v>
      </c>
      <c r="AA306" s="202">
        <v>0</v>
      </c>
      <c r="AB306" s="202">
        <v>0</v>
      </c>
      <c r="AC306" s="203">
        <v>3.1302307099168654E-4</v>
      </c>
      <c r="AD306" s="202">
        <v>3.1302307099168654E-4</v>
      </c>
      <c r="AE306" s="202">
        <v>0</v>
      </c>
      <c r="AF306" s="202">
        <v>0</v>
      </c>
      <c r="AG306" s="202">
        <v>0</v>
      </c>
      <c r="AH306" s="202">
        <v>0</v>
      </c>
      <c r="AI306" s="204">
        <f t="shared" si="127"/>
        <v>1.1176691329443152E-2</v>
      </c>
      <c r="AJ306" s="131" t="str">
        <f t="shared" si="128"/>
        <v/>
      </c>
      <c r="BA306" s="131"/>
      <c r="BR306" s="131"/>
      <c r="CG306" s="131"/>
    </row>
    <row r="307" spans="1:85" ht="15">
      <c r="A307" s="157" t="s">
        <v>22</v>
      </c>
      <c r="B307" s="146">
        <v>4.4972676844245898</v>
      </c>
      <c r="C307" s="146">
        <v>2.0643195928506315</v>
      </c>
      <c r="D307" s="146">
        <v>0.81098269719131943</v>
      </c>
      <c r="E307" s="146">
        <v>0</v>
      </c>
      <c r="F307" s="304"/>
      <c r="G307" s="146">
        <v>0</v>
      </c>
      <c r="H307" s="158">
        <v>0</v>
      </c>
      <c r="I307" s="144">
        <f t="shared" si="125"/>
        <v>7.3725699744665398</v>
      </c>
      <c r="J307" s="139"/>
      <c r="K307" s="159" t="s">
        <v>22</v>
      </c>
      <c r="L307" s="146">
        <v>4.4972676844245898</v>
      </c>
      <c r="M307" s="146">
        <v>2.0643195928506315</v>
      </c>
      <c r="N307" s="146">
        <v>0.81098269719131943</v>
      </c>
      <c r="O307" s="146">
        <v>0</v>
      </c>
      <c r="P307" s="146">
        <v>5.1439635873573142</v>
      </c>
      <c r="Q307" s="146">
        <v>0</v>
      </c>
      <c r="R307" s="147">
        <v>0</v>
      </c>
      <c r="S307" s="148">
        <f t="shared" si="126"/>
        <v>12.516533561823854</v>
      </c>
      <c r="U307" s="205" t="s">
        <v>22</v>
      </c>
      <c r="V307" s="197">
        <v>4.3498162849352591</v>
      </c>
      <c r="W307" s="197">
        <v>0</v>
      </c>
      <c r="X307" s="197">
        <v>0</v>
      </c>
      <c r="Y307" s="197">
        <v>2.0643195928506315</v>
      </c>
      <c r="Z307" s="197">
        <v>0.81098269719131943</v>
      </c>
      <c r="AA307" s="197">
        <v>0</v>
      </c>
      <c r="AB307" s="197">
        <v>5.1439635873573142</v>
      </c>
      <c r="AC307" s="198">
        <v>0.14745139948933081</v>
      </c>
      <c r="AD307" s="197">
        <v>0.14745139948933081</v>
      </c>
      <c r="AE307" s="197">
        <v>0</v>
      </c>
      <c r="AF307" s="197">
        <v>0</v>
      </c>
      <c r="AG307" s="197">
        <v>0</v>
      </c>
      <c r="AH307" s="197">
        <v>0</v>
      </c>
      <c r="AI307" s="200">
        <f t="shared" si="127"/>
        <v>12.516533561823854</v>
      </c>
      <c r="AJ307" s="131" t="str">
        <f t="shared" si="128"/>
        <v/>
      </c>
      <c r="BA307" s="131"/>
      <c r="BR307" s="131"/>
      <c r="CG307" s="131"/>
    </row>
    <row r="308" spans="1:85" ht="15">
      <c r="A308" s="149" t="s">
        <v>21</v>
      </c>
      <c r="B308" s="150">
        <v>2.0226762543619561E-3</v>
      </c>
      <c r="C308" s="150">
        <v>3.0340143815429342E-3</v>
      </c>
      <c r="D308" s="150">
        <v>0</v>
      </c>
      <c r="E308" s="150">
        <v>0</v>
      </c>
      <c r="F308" s="304"/>
      <c r="G308" s="150">
        <v>0</v>
      </c>
      <c r="H308" s="151">
        <v>0</v>
      </c>
      <c r="I308" s="152">
        <f t="shared" si="125"/>
        <v>5.0566906359048903E-3</v>
      </c>
      <c r="J308" s="139"/>
      <c r="K308" s="153" t="s">
        <v>21</v>
      </c>
      <c r="L308" s="154">
        <v>2.0226762543619561E-3</v>
      </c>
      <c r="M308" s="154">
        <v>3.0340143815429342E-3</v>
      </c>
      <c r="N308" s="154">
        <v>0</v>
      </c>
      <c r="O308" s="154">
        <v>0</v>
      </c>
      <c r="P308" s="154">
        <v>0</v>
      </c>
      <c r="Q308" s="154">
        <v>0</v>
      </c>
      <c r="R308" s="155">
        <v>0</v>
      </c>
      <c r="S308" s="156">
        <f t="shared" si="126"/>
        <v>5.0566906359048903E-3</v>
      </c>
      <c r="U308" s="201" t="s">
        <v>58</v>
      </c>
      <c r="V308" s="202">
        <v>2.0226762543619561E-3</v>
      </c>
      <c r="W308" s="202">
        <v>0</v>
      </c>
      <c r="X308" s="202">
        <v>0</v>
      </c>
      <c r="Y308" s="202">
        <v>3.0340143815429342E-3</v>
      </c>
      <c r="Z308" s="202">
        <v>0</v>
      </c>
      <c r="AA308" s="202">
        <v>0</v>
      </c>
      <c r="AB308" s="202">
        <v>0</v>
      </c>
      <c r="AC308" s="203">
        <v>0</v>
      </c>
      <c r="AD308" s="202">
        <v>0</v>
      </c>
      <c r="AE308" s="202">
        <v>0</v>
      </c>
      <c r="AF308" s="202">
        <v>0</v>
      </c>
      <c r="AG308" s="202">
        <v>0</v>
      </c>
      <c r="AH308" s="202">
        <v>0</v>
      </c>
      <c r="AI308" s="204">
        <f t="shared" si="127"/>
        <v>5.0566906359048903E-3</v>
      </c>
      <c r="AJ308" s="131" t="str">
        <f t="shared" si="128"/>
        <v/>
      </c>
      <c r="BA308" s="131"/>
      <c r="BR308" s="131"/>
      <c r="CG308" s="131"/>
    </row>
    <row r="309" spans="1:85" ht="15">
      <c r="A309" s="160" t="s">
        <v>61</v>
      </c>
      <c r="B309" s="146">
        <v>0.4954883814507528</v>
      </c>
      <c r="C309" s="146">
        <v>0</v>
      </c>
      <c r="D309" s="146">
        <v>0</v>
      </c>
      <c r="E309" s="146">
        <v>0</v>
      </c>
      <c r="F309" s="304"/>
      <c r="G309" s="146">
        <v>0</v>
      </c>
      <c r="H309" s="158">
        <v>0</v>
      </c>
      <c r="I309" s="144">
        <f t="shared" si="125"/>
        <v>0.4954883814507528</v>
      </c>
      <c r="J309" s="139"/>
      <c r="K309" s="161" t="s">
        <v>61</v>
      </c>
      <c r="L309" s="146">
        <v>0.4954883814507528</v>
      </c>
      <c r="M309" s="146">
        <v>0</v>
      </c>
      <c r="N309" s="146">
        <v>0</v>
      </c>
      <c r="O309" s="146">
        <v>0</v>
      </c>
      <c r="P309" s="146">
        <v>0</v>
      </c>
      <c r="Q309" s="146">
        <v>0</v>
      </c>
      <c r="R309" s="147">
        <v>0</v>
      </c>
      <c r="S309" s="148">
        <f t="shared" si="126"/>
        <v>0.4954883814507528</v>
      </c>
      <c r="U309" s="206" t="s">
        <v>59</v>
      </c>
      <c r="V309" s="197">
        <v>0.4954883814507528</v>
      </c>
      <c r="W309" s="197">
        <v>0</v>
      </c>
      <c r="X309" s="197">
        <v>0</v>
      </c>
      <c r="Y309" s="197">
        <v>0</v>
      </c>
      <c r="Z309" s="197">
        <v>0</v>
      </c>
      <c r="AA309" s="197">
        <v>0</v>
      </c>
      <c r="AB309" s="197">
        <v>0</v>
      </c>
      <c r="AC309" s="198">
        <v>0</v>
      </c>
      <c r="AD309" s="199">
        <v>0</v>
      </c>
      <c r="AE309" s="199">
        <v>0</v>
      </c>
      <c r="AF309" s="199">
        <v>0</v>
      </c>
      <c r="AG309" s="199">
        <v>0</v>
      </c>
      <c r="AH309" s="199">
        <v>0</v>
      </c>
      <c r="AI309" s="200">
        <f t="shared" si="127"/>
        <v>0.4954883814507528</v>
      </c>
      <c r="AJ309" s="131" t="str">
        <f t="shared" si="128"/>
        <v/>
      </c>
      <c r="BA309" s="131"/>
      <c r="BR309" s="131"/>
      <c r="CG309" s="131"/>
    </row>
    <row r="310" spans="1:85">
      <c r="A310" s="162" t="s">
        <v>23</v>
      </c>
      <c r="B310" s="163">
        <v>0.4954883814507528</v>
      </c>
      <c r="C310" s="163">
        <v>0</v>
      </c>
      <c r="D310" s="163">
        <v>0</v>
      </c>
      <c r="E310" s="163">
        <v>0</v>
      </c>
      <c r="F310" s="304"/>
      <c r="G310" s="163">
        <v>0</v>
      </c>
      <c r="H310" s="164">
        <v>0</v>
      </c>
      <c r="I310" s="165">
        <f t="shared" si="125"/>
        <v>0.4954883814507528</v>
      </c>
      <c r="J310" s="139"/>
      <c r="K310" s="166" t="s">
        <v>23</v>
      </c>
      <c r="L310" s="167">
        <v>0.4954883814507528</v>
      </c>
      <c r="M310" s="167">
        <v>0</v>
      </c>
      <c r="N310" s="167">
        <v>0</v>
      </c>
      <c r="O310" s="167">
        <v>0</v>
      </c>
      <c r="P310" s="167">
        <v>0</v>
      </c>
      <c r="Q310" s="167">
        <v>0</v>
      </c>
      <c r="R310" s="168">
        <v>0</v>
      </c>
      <c r="S310" s="169">
        <f t="shared" si="126"/>
        <v>0.4954883814507528</v>
      </c>
      <c r="U310" s="207" t="s">
        <v>62</v>
      </c>
      <c r="V310" s="208">
        <v>0.4954883814507528</v>
      </c>
      <c r="W310" s="208">
        <v>0</v>
      </c>
      <c r="X310" s="208">
        <v>0</v>
      </c>
      <c r="Y310" s="208">
        <v>0</v>
      </c>
      <c r="Z310" s="208">
        <v>0</v>
      </c>
      <c r="AA310" s="208">
        <v>0</v>
      </c>
      <c r="AB310" s="208">
        <v>0</v>
      </c>
      <c r="AC310" s="208">
        <v>0</v>
      </c>
      <c r="AD310" s="208">
        <v>0</v>
      </c>
      <c r="AE310" s="208">
        <v>0</v>
      </c>
      <c r="AF310" s="208">
        <v>0</v>
      </c>
      <c r="AG310" s="208">
        <v>0</v>
      </c>
      <c r="AH310" s="92">
        <v>0</v>
      </c>
      <c r="AI310" s="209">
        <f t="shared" si="127"/>
        <v>0.4954883814507528</v>
      </c>
      <c r="AJ310" s="131" t="str">
        <f t="shared" si="128"/>
        <v/>
      </c>
      <c r="BA310" s="131"/>
      <c r="BR310" s="131"/>
      <c r="CG310" s="131"/>
    </row>
    <row r="311" spans="1:85">
      <c r="A311" s="170" t="s">
        <v>19</v>
      </c>
      <c r="B311" s="171">
        <v>0</v>
      </c>
      <c r="C311" s="171">
        <v>0</v>
      </c>
      <c r="D311" s="171">
        <v>0</v>
      </c>
      <c r="E311" s="171">
        <v>0</v>
      </c>
      <c r="F311" s="304"/>
      <c r="G311" s="171">
        <v>0</v>
      </c>
      <c r="H311" s="172">
        <v>0</v>
      </c>
      <c r="I311" s="173">
        <f t="shared" si="125"/>
        <v>0</v>
      </c>
      <c r="J311" s="139"/>
      <c r="K311" s="174" t="s">
        <v>19</v>
      </c>
      <c r="L311" s="171">
        <v>0</v>
      </c>
      <c r="M311" s="171">
        <v>0</v>
      </c>
      <c r="N311" s="171">
        <v>0</v>
      </c>
      <c r="O311" s="171">
        <v>0</v>
      </c>
      <c r="P311" s="171">
        <v>0</v>
      </c>
      <c r="Q311" s="171">
        <v>0</v>
      </c>
      <c r="R311" s="175">
        <v>0</v>
      </c>
      <c r="S311" s="176">
        <f t="shared" si="126"/>
        <v>0</v>
      </c>
      <c r="U311" s="210" t="s">
        <v>19</v>
      </c>
      <c r="V311" s="211">
        <v>0</v>
      </c>
      <c r="W311" s="211">
        <v>0</v>
      </c>
      <c r="X311" s="211">
        <v>0</v>
      </c>
      <c r="Y311" s="211">
        <v>0</v>
      </c>
      <c r="Z311" s="211">
        <v>0</v>
      </c>
      <c r="AA311" s="211">
        <v>0</v>
      </c>
      <c r="AB311" s="211">
        <v>0</v>
      </c>
      <c r="AC311" s="211">
        <v>0</v>
      </c>
      <c r="AD311" s="212">
        <v>0</v>
      </c>
      <c r="AE311" s="212">
        <v>0</v>
      </c>
      <c r="AF311" s="212">
        <v>0</v>
      </c>
      <c r="AG311" s="212">
        <v>0</v>
      </c>
      <c r="AH311" s="212">
        <v>0</v>
      </c>
      <c r="AI311" s="213">
        <f t="shared" si="127"/>
        <v>0</v>
      </c>
      <c r="AJ311" s="131" t="str">
        <f t="shared" si="128"/>
        <v/>
      </c>
      <c r="BA311" s="131"/>
      <c r="BR311" s="131"/>
      <c r="CG311" s="131"/>
    </row>
    <row r="312" spans="1:85">
      <c r="A312" s="162" t="s">
        <v>20</v>
      </c>
      <c r="B312" s="163">
        <v>0</v>
      </c>
      <c r="C312" s="163">
        <v>0</v>
      </c>
      <c r="D312" s="163">
        <v>0</v>
      </c>
      <c r="E312" s="163">
        <v>0</v>
      </c>
      <c r="F312" s="304"/>
      <c r="G312" s="163">
        <v>0</v>
      </c>
      <c r="H312" s="164">
        <v>0</v>
      </c>
      <c r="I312" s="165">
        <f t="shared" si="125"/>
        <v>0</v>
      </c>
      <c r="J312" s="139"/>
      <c r="K312" s="166" t="s">
        <v>20</v>
      </c>
      <c r="L312" s="167">
        <v>0</v>
      </c>
      <c r="M312" s="167">
        <v>0</v>
      </c>
      <c r="N312" s="167">
        <v>0</v>
      </c>
      <c r="O312" s="167">
        <v>0</v>
      </c>
      <c r="P312" s="167">
        <v>0</v>
      </c>
      <c r="Q312" s="167">
        <v>0</v>
      </c>
      <c r="R312" s="168">
        <v>0</v>
      </c>
      <c r="S312" s="169">
        <f t="shared" si="126"/>
        <v>0</v>
      </c>
      <c r="U312" s="207" t="s">
        <v>20</v>
      </c>
      <c r="V312" s="208">
        <v>0</v>
      </c>
      <c r="W312" s="208">
        <v>0</v>
      </c>
      <c r="X312" s="208">
        <v>0</v>
      </c>
      <c r="Y312" s="208">
        <v>0</v>
      </c>
      <c r="Z312" s="208">
        <v>0</v>
      </c>
      <c r="AA312" s="208">
        <v>0</v>
      </c>
      <c r="AB312" s="208">
        <v>0</v>
      </c>
      <c r="AC312" s="208">
        <v>0</v>
      </c>
      <c r="AD312" s="208">
        <v>0</v>
      </c>
      <c r="AE312" s="208">
        <v>0</v>
      </c>
      <c r="AF312" s="208">
        <v>0</v>
      </c>
      <c r="AG312" s="208">
        <v>0</v>
      </c>
      <c r="AH312" s="92">
        <v>0</v>
      </c>
      <c r="AI312" s="209">
        <f t="shared" si="127"/>
        <v>0</v>
      </c>
      <c r="AJ312" s="131" t="str">
        <f t="shared" si="128"/>
        <v/>
      </c>
      <c r="BA312" s="131"/>
      <c r="BR312" s="131"/>
      <c r="CG312" s="131"/>
    </row>
    <row r="313" spans="1:85" ht="15" thickBot="1">
      <c r="A313" s="177" t="s">
        <v>11</v>
      </c>
      <c r="B313" s="178">
        <v>0</v>
      </c>
      <c r="C313" s="178">
        <v>0</v>
      </c>
      <c r="D313" s="178">
        <v>0</v>
      </c>
      <c r="E313" s="178">
        <v>0</v>
      </c>
      <c r="F313" s="305"/>
      <c r="G313" s="178">
        <v>0</v>
      </c>
      <c r="H313" s="179">
        <v>0</v>
      </c>
      <c r="I313" s="180">
        <f t="shared" si="125"/>
        <v>0</v>
      </c>
      <c r="J313" s="139"/>
      <c r="K313" s="181" t="s">
        <v>11</v>
      </c>
      <c r="L313" s="178">
        <v>0</v>
      </c>
      <c r="M313" s="178">
        <v>0</v>
      </c>
      <c r="N313" s="178">
        <v>0</v>
      </c>
      <c r="O313" s="178">
        <v>0</v>
      </c>
      <c r="P313" s="178">
        <v>0</v>
      </c>
      <c r="Q313" s="178">
        <v>0</v>
      </c>
      <c r="R313" s="182">
        <v>0</v>
      </c>
      <c r="S313" s="183">
        <f t="shared" si="126"/>
        <v>0</v>
      </c>
      <c r="U313" s="210" t="s">
        <v>11</v>
      </c>
      <c r="V313" s="211">
        <v>0</v>
      </c>
      <c r="W313" s="211">
        <v>0</v>
      </c>
      <c r="X313" s="211">
        <v>0</v>
      </c>
      <c r="Y313" s="211">
        <v>0</v>
      </c>
      <c r="Z313" s="211">
        <v>0</v>
      </c>
      <c r="AA313" s="211">
        <v>0</v>
      </c>
      <c r="AB313" s="211">
        <v>0</v>
      </c>
      <c r="AC313" s="211">
        <v>0</v>
      </c>
      <c r="AD313" s="212">
        <v>0</v>
      </c>
      <c r="AE313" s="212">
        <v>0</v>
      </c>
      <c r="AF313" s="212">
        <v>0</v>
      </c>
      <c r="AG313" s="212">
        <v>0</v>
      </c>
      <c r="AH313" s="212">
        <v>0</v>
      </c>
      <c r="AI313" s="213">
        <f t="shared" si="127"/>
        <v>0</v>
      </c>
      <c r="AJ313" s="131" t="str">
        <f t="shared" si="128"/>
        <v/>
      </c>
      <c r="BA313" s="131"/>
      <c r="BR313" s="131"/>
      <c r="CG313" s="131"/>
    </row>
    <row r="314" spans="1:85" ht="15">
      <c r="A314" s="184" t="s">
        <v>26</v>
      </c>
      <c r="B314" s="185">
        <f>SUM(B293:B309)</f>
        <v>144.74565660656006</v>
      </c>
      <c r="C314" s="185">
        <f t="shared" ref="C314:I314" si="129">SUM(C293:C309)</f>
        <v>656.88419109712652</v>
      </c>
      <c r="D314" s="185">
        <f t="shared" si="129"/>
        <v>260.28946039407316</v>
      </c>
      <c r="E314" s="185">
        <f t="shared" si="129"/>
        <v>400.76803079894455</v>
      </c>
      <c r="F314" s="185">
        <f t="shared" si="129"/>
        <v>0</v>
      </c>
      <c r="G314" s="185">
        <f t="shared" si="129"/>
        <v>35.730940700204357</v>
      </c>
      <c r="H314" s="187">
        <f t="shared" si="129"/>
        <v>0</v>
      </c>
      <c r="I314" s="144">
        <f t="shared" si="129"/>
        <v>1498.4182795969086</v>
      </c>
      <c r="J314" s="139"/>
      <c r="K314" s="186" t="s">
        <v>26</v>
      </c>
      <c r="L314" s="185">
        <f>SUM(L293:L309)</f>
        <v>144.74565660656006</v>
      </c>
      <c r="M314" s="185">
        <f t="shared" ref="M314:S314" si="130">SUM(M293:M309)</f>
        <v>656.88419109712652</v>
      </c>
      <c r="N314" s="185">
        <f t="shared" si="130"/>
        <v>260.28946039407316</v>
      </c>
      <c r="O314" s="185">
        <f t="shared" si="130"/>
        <v>400.76803079894455</v>
      </c>
      <c r="P314" s="185">
        <f t="shared" si="130"/>
        <v>92.404838600838247</v>
      </c>
      <c r="Q314" s="185">
        <f t="shared" si="130"/>
        <v>35.730940700204357</v>
      </c>
      <c r="R314" s="187">
        <f t="shared" si="130"/>
        <v>0</v>
      </c>
      <c r="S314" s="188">
        <f t="shared" si="130"/>
        <v>1590.8231181977469</v>
      </c>
      <c r="T314" s="131" t="str">
        <f>IF(ABS(S314-AI314)&gt;0.01,S314-AI314,"")</f>
        <v/>
      </c>
      <c r="U314" s="214" t="s">
        <v>60</v>
      </c>
      <c r="V314" s="215">
        <f>SUM(V293:V309)</f>
        <v>100.2906580344787</v>
      </c>
      <c r="W314" s="215">
        <f t="shared" ref="W314:AH314" si="131">SUM(W293:W309)</f>
        <v>24.706627417672387</v>
      </c>
      <c r="X314" s="215">
        <f t="shared" si="131"/>
        <v>35.730940700204357</v>
      </c>
      <c r="Y314" s="215">
        <f t="shared" si="131"/>
        <v>656.88419109712652</v>
      </c>
      <c r="Z314" s="215">
        <f t="shared" si="131"/>
        <v>260.28946039407316</v>
      </c>
      <c r="AA314" s="215">
        <f t="shared" si="131"/>
        <v>296.06770519085944</v>
      </c>
      <c r="AB314" s="215">
        <f t="shared" si="131"/>
        <v>92.404838600838247</v>
      </c>
      <c r="AC314" s="215">
        <f t="shared" si="131"/>
        <v>124.44869676249404</v>
      </c>
      <c r="AD314" s="216">
        <f t="shared" si="131"/>
        <v>19.748371154408968</v>
      </c>
      <c r="AE314" s="216">
        <f t="shared" si="131"/>
        <v>95.49535753586251</v>
      </c>
      <c r="AF314" s="216">
        <f t="shared" si="131"/>
        <v>0</v>
      </c>
      <c r="AG314" s="216">
        <f t="shared" si="131"/>
        <v>0</v>
      </c>
      <c r="AH314" s="216">
        <f t="shared" si="131"/>
        <v>9.2049680722225808</v>
      </c>
      <c r="AI314" s="217">
        <f>SUM(V314:AC314)</f>
        <v>1590.8231181977469</v>
      </c>
      <c r="AJ314" s="131" t="str">
        <f t="shared" si="128"/>
        <v/>
      </c>
      <c r="BA314" s="131"/>
      <c r="BR314" s="131"/>
      <c r="CG314" s="131"/>
    </row>
    <row r="315" spans="1:85" s="2" customFormat="1" ht="15" thickBot="1">
      <c r="A315" s="15" t="s">
        <v>100</v>
      </c>
      <c r="B315" s="100">
        <f>IF($I314=0,"-",B314/$I314)</f>
        <v>9.659896610811386E-2</v>
      </c>
      <c r="C315" s="100">
        <f t="shared" ref="C315:H315" si="132">IF($I314=0,"-",C314/$I314)</f>
        <v>0.4383850624632234</v>
      </c>
      <c r="D315" s="100">
        <f t="shared" si="132"/>
        <v>0.17370948014868984</v>
      </c>
      <c r="E315" s="100">
        <f t="shared" si="132"/>
        <v>0.2674607192504056</v>
      </c>
      <c r="F315" s="100">
        <f t="shared" si="132"/>
        <v>0</v>
      </c>
      <c r="G315" s="100">
        <f t="shared" si="132"/>
        <v>2.3845772029567325E-2</v>
      </c>
      <c r="H315" s="101">
        <f t="shared" si="132"/>
        <v>0</v>
      </c>
      <c r="I315" s="102">
        <f>SUM(B315:H315)</f>
        <v>0.99999999999999989</v>
      </c>
      <c r="J315" s="131"/>
      <c r="K315" s="27" t="s">
        <v>100</v>
      </c>
      <c r="L315" s="76">
        <f t="shared" ref="L315:R315" si="133">IF($S314=0,"-",L314/$S314)</f>
        <v>9.0987901137961388E-2</v>
      </c>
      <c r="M315" s="76">
        <f t="shared" si="133"/>
        <v>0.41292094864783874</v>
      </c>
      <c r="N315" s="76">
        <f t="shared" si="133"/>
        <v>0.16361935995056237</v>
      </c>
      <c r="O315" s="76">
        <f t="shared" si="133"/>
        <v>0.25192494766670043</v>
      </c>
      <c r="P315" s="76">
        <f t="shared" si="133"/>
        <v>5.8086180382847491E-2</v>
      </c>
      <c r="Q315" s="76">
        <f t="shared" si="133"/>
        <v>2.246066221408962E-2</v>
      </c>
      <c r="R315" s="77">
        <f t="shared" si="133"/>
        <v>0</v>
      </c>
      <c r="S315" s="78">
        <f>SUM(L315:R315)</f>
        <v>1</v>
      </c>
      <c r="U315" s="36" t="s">
        <v>100</v>
      </c>
      <c r="V315" s="103">
        <f>+V314/$AI314</f>
        <v>6.3043249049648323E-2</v>
      </c>
      <c r="W315" s="103">
        <f t="shared" ref="W315:AH315" si="134">+W314/$AI314</f>
        <v>1.5530719371027669E-2</v>
      </c>
      <c r="X315" s="103">
        <f t="shared" si="134"/>
        <v>2.246066221408962E-2</v>
      </c>
      <c r="Y315" s="103">
        <f t="shared" si="134"/>
        <v>0.41292094864783874</v>
      </c>
      <c r="Z315" s="103">
        <f t="shared" si="134"/>
        <v>0.16361935995056237</v>
      </c>
      <c r="AA315" s="103">
        <f t="shared" si="134"/>
        <v>0.18610975777512986</v>
      </c>
      <c r="AB315" s="103">
        <f t="shared" si="134"/>
        <v>5.8086180382847491E-2</v>
      </c>
      <c r="AC315" s="103">
        <f t="shared" si="134"/>
        <v>7.8229122608855922E-2</v>
      </c>
      <c r="AD315" s="103">
        <f t="shared" si="134"/>
        <v>1.2413932717285386E-2</v>
      </c>
      <c r="AE315" s="103">
        <f t="shared" si="134"/>
        <v>6.0028897269263838E-2</v>
      </c>
      <c r="AF315" s="103">
        <f t="shared" si="134"/>
        <v>0</v>
      </c>
      <c r="AG315" s="103">
        <f t="shared" si="134"/>
        <v>0</v>
      </c>
      <c r="AH315" s="103">
        <f t="shared" si="134"/>
        <v>5.7862926223067115E-3</v>
      </c>
      <c r="AI315" s="104">
        <f>SUM(V315:AC315)</f>
        <v>1</v>
      </c>
      <c r="AJ315" s="2" t="str">
        <f t="shared" si="128"/>
        <v/>
      </c>
    </row>
    <row r="316" spans="1:85" ht="15" thickBot="1">
      <c r="A316" s="218"/>
      <c r="B316" s="218"/>
      <c r="C316" s="218"/>
      <c r="D316" s="218"/>
      <c r="E316" s="218"/>
      <c r="F316" s="218"/>
      <c r="G316" s="218"/>
      <c r="H316" s="218"/>
      <c r="I316" s="218"/>
      <c r="K316" s="218"/>
      <c r="L316" s="218"/>
      <c r="M316" s="218"/>
      <c r="N316" s="218"/>
      <c r="O316" s="218"/>
      <c r="P316" s="218"/>
      <c r="Q316" s="218"/>
      <c r="R316" s="218"/>
      <c r="S316" s="218"/>
      <c r="AI316" s="139"/>
      <c r="BA316" s="131"/>
      <c r="BR316" s="131"/>
      <c r="CG316" s="131"/>
    </row>
    <row r="317" spans="1:85" ht="28.5">
      <c r="A317" s="328" t="s">
        <v>36</v>
      </c>
      <c r="B317" s="135" t="s">
        <v>0</v>
      </c>
      <c r="C317" s="135" t="s">
        <v>1</v>
      </c>
      <c r="D317" s="135" t="s">
        <v>2</v>
      </c>
      <c r="E317" s="135" t="s">
        <v>3</v>
      </c>
      <c r="F317" s="135" t="s">
        <v>27</v>
      </c>
      <c r="G317" s="135" t="s">
        <v>4</v>
      </c>
      <c r="H317" s="135" t="s">
        <v>5</v>
      </c>
      <c r="I317" s="136" t="s">
        <v>6</v>
      </c>
      <c r="K317" s="330" t="s">
        <v>36</v>
      </c>
      <c r="L317" s="137" t="s">
        <v>0</v>
      </c>
      <c r="M317" s="137" t="s">
        <v>1</v>
      </c>
      <c r="N317" s="137" t="s">
        <v>2</v>
      </c>
      <c r="O317" s="137" t="s">
        <v>3</v>
      </c>
      <c r="P317" s="137" t="s">
        <v>27</v>
      </c>
      <c r="Q317" s="137" t="s">
        <v>4</v>
      </c>
      <c r="R317" s="137" t="s">
        <v>5</v>
      </c>
      <c r="S317" s="138" t="s">
        <v>6</v>
      </c>
      <c r="U317" s="332" t="s">
        <v>36</v>
      </c>
      <c r="V317" s="190" t="s">
        <v>69</v>
      </c>
      <c r="W317" s="190" t="s">
        <v>70</v>
      </c>
      <c r="X317" s="190" t="s">
        <v>4</v>
      </c>
      <c r="Y317" s="190" t="s">
        <v>1</v>
      </c>
      <c r="Z317" s="190" t="s">
        <v>2</v>
      </c>
      <c r="AA317" s="190" t="s">
        <v>3</v>
      </c>
      <c r="AB317" s="190" t="s">
        <v>52</v>
      </c>
      <c r="AC317" s="190" t="s">
        <v>64</v>
      </c>
      <c r="AD317" s="191" t="s">
        <v>72</v>
      </c>
      <c r="AE317" s="191" t="s">
        <v>79</v>
      </c>
      <c r="AF317" s="191" t="s">
        <v>73</v>
      </c>
      <c r="AG317" s="191" t="s">
        <v>80</v>
      </c>
      <c r="AH317" s="191" t="s">
        <v>81</v>
      </c>
      <c r="AI317" s="192" t="s">
        <v>60</v>
      </c>
      <c r="BA317" s="131"/>
      <c r="BR317" s="131"/>
      <c r="CG317" s="131"/>
    </row>
    <row r="318" spans="1:85" ht="15">
      <c r="A318" s="329" t="s">
        <v>36</v>
      </c>
      <c r="B318" s="294" t="s">
        <v>109</v>
      </c>
      <c r="C318" s="295"/>
      <c r="D318" s="295"/>
      <c r="E318" s="295"/>
      <c r="F318" s="295"/>
      <c r="G318" s="295"/>
      <c r="H318" s="295"/>
      <c r="I318" s="296"/>
      <c r="K318" s="331" t="s">
        <v>36</v>
      </c>
      <c r="L318" s="297" t="s">
        <v>109</v>
      </c>
      <c r="M318" s="298"/>
      <c r="N318" s="298"/>
      <c r="O318" s="298"/>
      <c r="P318" s="298"/>
      <c r="Q318" s="298"/>
      <c r="R318" s="298"/>
      <c r="S318" s="299"/>
      <c r="U318" s="333" t="s">
        <v>36</v>
      </c>
      <c r="V318" s="326" t="s">
        <v>109</v>
      </c>
      <c r="W318" s="326"/>
      <c r="X318" s="326"/>
      <c r="Y318" s="326"/>
      <c r="Z318" s="326"/>
      <c r="AA318" s="326"/>
      <c r="AB318" s="326"/>
      <c r="AC318" s="326"/>
      <c r="AD318" s="326"/>
      <c r="AE318" s="326"/>
      <c r="AF318" s="326"/>
      <c r="AG318" s="326"/>
      <c r="AH318" s="326"/>
      <c r="AI318" s="327"/>
      <c r="BA318" s="131"/>
      <c r="BR318" s="131"/>
      <c r="CG318" s="131"/>
    </row>
    <row r="319" spans="1:85" ht="15">
      <c r="A319" s="141" t="s">
        <v>7</v>
      </c>
      <c r="B319" s="142">
        <v>0</v>
      </c>
      <c r="C319" s="142">
        <v>0</v>
      </c>
      <c r="D319" s="142">
        <v>0</v>
      </c>
      <c r="E319" s="142">
        <v>0</v>
      </c>
      <c r="F319" s="303"/>
      <c r="G319" s="142">
        <v>0</v>
      </c>
      <c r="H319" s="143">
        <v>0</v>
      </c>
      <c r="I319" s="144">
        <f>SUM(B319:H319)</f>
        <v>0</v>
      </c>
      <c r="J319" s="139"/>
      <c r="K319" s="193" t="s">
        <v>7</v>
      </c>
      <c r="L319" s="142">
        <v>0</v>
      </c>
      <c r="M319" s="142">
        <v>0</v>
      </c>
      <c r="N319" s="142">
        <v>0</v>
      </c>
      <c r="O319" s="142">
        <v>0</v>
      </c>
      <c r="P319" s="142">
        <v>0</v>
      </c>
      <c r="Q319" s="142">
        <v>0</v>
      </c>
      <c r="R319" s="194">
        <v>0</v>
      </c>
      <c r="S319" s="195">
        <f>SUM(L319:R319)</f>
        <v>0</v>
      </c>
      <c r="U319" s="196" t="s">
        <v>7</v>
      </c>
      <c r="V319" s="197">
        <v>0</v>
      </c>
      <c r="W319" s="197">
        <v>0</v>
      </c>
      <c r="X319" s="197">
        <v>0</v>
      </c>
      <c r="Y319" s="197">
        <v>0</v>
      </c>
      <c r="Z319" s="197">
        <v>0</v>
      </c>
      <c r="AA319" s="197">
        <v>0</v>
      </c>
      <c r="AB319" s="197">
        <v>0</v>
      </c>
      <c r="AC319" s="198">
        <v>0</v>
      </c>
      <c r="AD319" s="199">
        <v>0</v>
      </c>
      <c r="AE319" s="199">
        <v>0</v>
      </c>
      <c r="AF319" s="199">
        <v>0</v>
      </c>
      <c r="AG319" s="199">
        <v>0</v>
      </c>
      <c r="AH319" s="199">
        <v>0</v>
      </c>
      <c r="AI319" s="200">
        <f>SUM(V319:AC319)</f>
        <v>0</v>
      </c>
      <c r="AJ319" s="131" t="str">
        <f>IF(ABS(S319-AI319)&gt;0.001,S319-AI319,"")</f>
        <v/>
      </c>
      <c r="BA319" s="131"/>
      <c r="BR319" s="131"/>
      <c r="CG319" s="131"/>
    </row>
    <row r="320" spans="1:85" ht="15">
      <c r="A320" s="149" t="s">
        <v>8</v>
      </c>
      <c r="B320" s="150">
        <v>0</v>
      </c>
      <c r="C320" s="150">
        <v>0</v>
      </c>
      <c r="D320" s="150">
        <v>0</v>
      </c>
      <c r="E320" s="150">
        <v>0</v>
      </c>
      <c r="F320" s="304"/>
      <c r="G320" s="150">
        <v>0</v>
      </c>
      <c r="H320" s="151">
        <v>0</v>
      </c>
      <c r="I320" s="152">
        <f t="shared" ref="I320:I339" si="135">SUM(B320:H320)</f>
        <v>0</v>
      </c>
      <c r="J320" s="139"/>
      <c r="K320" s="153" t="s">
        <v>8</v>
      </c>
      <c r="L320" s="154">
        <v>0</v>
      </c>
      <c r="M320" s="154">
        <v>0</v>
      </c>
      <c r="N320" s="154">
        <v>0</v>
      </c>
      <c r="O320" s="154">
        <v>0</v>
      </c>
      <c r="P320" s="154">
        <v>0</v>
      </c>
      <c r="Q320" s="154">
        <v>0</v>
      </c>
      <c r="R320" s="155">
        <v>0</v>
      </c>
      <c r="S320" s="156">
        <f t="shared" ref="S320:S339" si="136">SUM(L320:R320)</f>
        <v>0</v>
      </c>
      <c r="U320" s="201" t="s">
        <v>8</v>
      </c>
      <c r="V320" s="202">
        <v>0</v>
      </c>
      <c r="W320" s="202">
        <v>0</v>
      </c>
      <c r="X320" s="202">
        <v>0</v>
      </c>
      <c r="Y320" s="202">
        <v>0</v>
      </c>
      <c r="Z320" s="202">
        <v>0</v>
      </c>
      <c r="AA320" s="202">
        <v>0</v>
      </c>
      <c r="AB320" s="202">
        <v>0</v>
      </c>
      <c r="AC320" s="203">
        <v>0</v>
      </c>
      <c r="AD320" s="202">
        <v>0</v>
      </c>
      <c r="AE320" s="202">
        <v>0</v>
      </c>
      <c r="AF320" s="202">
        <v>0</v>
      </c>
      <c r="AG320" s="202">
        <v>0</v>
      </c>
      <c r="AH320" s="202">
        <v>0</v>
      </c>
      <c r="AI320" s="204">
        <f t="shared" ref="AI320:AI339" si="137">SUM(V320:AC320)</f>
        <v>0</v>
      </c>
      <c r="AJ320" s="131" t="str">
        <f t="shared" ref="AJ320:AJ341" si="138">IF(ABS(S320-AI320)&gt;0.001,S320-AI320,"")</f>
        <v/>
      </c>
      <c r="BA320" s="131"/>
      <c r="BR320" s="131"/>
      <c r="CG320" s="131"/>
    </row>
    <row r="321" spans="1:85" ht="15">
      <c r="A321" s="157" t="s">
        <v>10</v>
      </c>
      <c r="B321" s="146">
        <v>0</v>
      </c>
      <c r="C321" s="146">
        <v>0</v>
      </c>
      <c r="D321" s="146">
        <v>0</v>
      </c>
      <c r="E321" s="146">
        <v>0</v>
      </c>
      <c r="F321" s="304"/>
      <c r="G321" s="146">
        <v>0</v>
      </c>
      <c r="H321" s="158">
        <v>0</v>
      </c>
      <c r="I321" s="144">
        <f t="shared" si="135"/>
        <v>0</v>
      </c>
      <c r="J321" s="139"/>
      <c r="K321" s="159" t="s">
        <v>10</v>
      </c>
      <c r="L321" s="146">
        <v>0</v>
      </c>
      <c r="M321" s="146">
        <v>0</v>
      </c>
      <c r="N321" s="146">
        <v>0</v>
      </c>
      <c r="O321" s="146">
        <v>0</v>
      </c>
      <c r="P321" s="146">
        <v>0</v>
      </c>
      <c r="Q321" s="146">
        <v>0</v>
      </c>
      <c r="R321" s="147">
        <v>0</v>
      </c>
      <c r="S321" s="148">
        <f t="shared" si="136"/>
        <v>0</v>
      </c>
      <c r="U321" s="205" t="s">
        <v>10</v>
      </c>
      <c r="V321" s="197">
        <v>0</v>
      </c>
      <c r="W321" s="197">
        <v>0</v>
      </c>
      <c r="X321" s="197">
        <v>0</v>
      </c>
      <c r="Y321" s="197">
        <v>0</v>
      </c>
      <c r="Z321" s="197">
        <v>0</v>
      </c>
      <c r="AA321" s="197">
        <v>0</v>
      </c>
      <c r="AB321" s="197">
        <v>0</v>
      </c>
      <c r="AC321" s="198">
        <v>0</v>
      </c>
      <c r="AD321" s="199">
        <v>0</v>
      </c>
      <c r="AE321" s="199">
        <v>0</v>
      </c>
      <c r="AF321" s="199">
        <v>0</v>
      </c>
      <c r="AG321" s="199">
        <v>0</v>
      </c>
      <c r="AH321" s="199">
        <v>0</v>
      </c>
      <c r="AI321" s="200">
        <f t="shared" si="137"/>
        <v>0</v>
      </c>
      <c r="AJ321" s="131" t="str">
        <f t="shared" si="138"/>
        <v/>
      </c>
      <c r="BA321" s="131"/>
      <c r="BR321" s="131"/>
      <c r="CG321" s="131"/>
    </row>
    <row r="322" spans="1:85" ht="15">
      <c r="A322" s="149" t="s">
        <v>53</v>
      </c>
      <c r="B322" s="150">
        <v>0</v>
      </c>
      <c r="C322" s="150">
        <v>0</v>
      </c>
      <c r="D322" s="150">
        <v>0</v>
      </c>
      <c r="E322" s="150">
        <v>0</v>
      </c>
      <c r="F322" s="304"/>
      <c r="G322" s="150">
        <v>0</v>
      </c>
      <c r="H322" s="151">
        <v>0</v>
      </c>
      <c r="I322" s="152">
        <f t="shared" si="135"/>
        <v>0</v>
      </c>
      <c r="J322" s="139"/>
      <c r="K322" s="153" t="s">
        <v>53</v>
      </c>
      <c r="L322" s="154">
        <v>0</v>
      </c>
      <c r="M322" s="154">
        <v>0</v>
      </c>
      <c r="N322" s="154">
        <v>0</v>
      </c>
      <c r="O322" s="154">
        <v>0</v>
      </c>
      <c r="P322" s="154">
        <v>0</v>
      </c>
      <c r="Q322" s="154">
        <v>0</v>
      </c>
      <c r="R322" s="155">
        <v>0</v>
      </c>
      <c r="S322" s="156">
        <f t="shared" si="136"/>
        <v>0</v>
      </c>
      <c r="U322" s="201" t="s">
        <v>53</v>
      </c>
      <c r="V322" s="202">
        <v>0</v>
      </c>
      <c r="W322" s="202">
        <v>0</v>
      </c>
      <c r="X322" s="202">
        <v>0</v>
      </c>
      <c r="Y322" s="202">
        <v>0</v>
      </c>
      <c r="Z322" s="202">
        <v>0</v>
      </c>
      <c r="AA322" s="202">
        <v>0</v>
      </c>
      <c r="AB322" s="202">
        <v>0</v>
      </c>
      <c r="AC322" s="203">
        <v>0</v>
      </c>
      <c r="AD322" s="202">
        <v>0</v>
      </c>
      <c r="AE322" s="202">
        <v>0</v>
      </c>
      <c r="AF322" s="202">
        <v>0</v>
      </c>
      <c r="AG322" s="202">
        <v>0</v>
      </c>
      <c r="AH322" s="202">
        <v>0</v>
      </c>
      <c r="AI322" s="204">
        <f t="shared" si="137"/>
        <v>0</v>
      </c>
      <c r="AJ322" s="131" t="str">
        <f t="shared" si="138"/>
        <v/>
      </c>
      <c r="BA322" s="131"/>
      <c r="BR322" s="131"/>
      <c r="CG322" s="131"/>
    </row>
    <row r="323" spans="1:85" ht="15">
      <c r="A323" s="157" t="s">
        <v>16</v>
      </c>
      <c r="B323" s="146">
        <v>0.43874274452231016</v>
      </c>
      <c r="C323" s="146">
        <v>4.5132954690949827</v>
      </c>
      <c r="D323" s="146">
        <v>0</v>
      </c>
      <c r="E323" s="146">
        <v>0</v>
      </c>
      <c r="F323" s="304"/>
      <c r="G323" s="146">
        <v>0</v>
      </c>
      <c r="H323" s="158">
        <v>0</v>
      </c>
      <c r="I323" s="144">
        <f t="shared" si="135"/>
        <v>4.9520382136172927</v>
      </c>
      <c r="J323" s="139"/>
      <c r="K323" s="159" t="s">
        <v>16</v>
      </c>
      <c r="L323" s="146">
        <v>0.43874274452231016</v>
      </c>
      <c r="M323" s="146">
        <v>4.5132954690949827</v>
      </c>
      <c r="N323" s="146">
        <v>0</v>
      </c>
      <c r="O323" s="146">
        <v>0</v>
      </c>
      <c r="P323" s="146">
        <v>0</v>
      </c>
      <c r="Q323" s="146">
        <v>0</v>
      </c>
      <c r="R323" s="147">
        <v>0</v>
      </c>
      <c r="S323" s="148">
        <f t="shared" si="136"/>
        <v>4.9520382136172927</v>
      </c>
      <c r="U323" s="205" t="s">
        <v>16</v>
      </c>
      <c r="V323" s="197">
        <v>0.43874274452231016</v>
      </c>
      <c r="W323" s="197">
        <v>0</v>
      </c>
      <c r="X323" s="197">
        <v>0</v>
      </c>
      <c r="Y323" s="197">
        <v>4.5132954690949827</v>
      </c>
      <c r="Z323" s="197">
        <v>0</v>
      </c>
      <c r="AA323" s="197">
        <v>0</v>
      </c>
      <c r="AB323" s="197">
        <v>0</v>
      </c>
      <c r="AC323" s="198">
        <v>0</v>
      </c>
      <c r="AD323" s="199">
        <v>0</v>
      </c>
      <c r="AE323" s="199">
        <v>0</v>
      </c>
      <c r="AF323" s="199">
        <v>0</v>
      </c>
      <c r="AG323" s="199">
        <v>0</v>
      </c>
      <c r="AH323" s="199">
        <v>0</v>
      </c>
      <c r="AI323" s="200">
        <f t="shared" si="137"/>
        <v>4.9520382136172927</v>
      </c>
      <c r="AJ323" s="131" t="str">
        <f t="shared" si="138"/>
        <v/>
      </c>
      <c r="BA323" s="131"/>
      <c r="BR323" s="131"/>
      <c r="CG323" s="131"/>
    </row>
    <row r="324" spans="1:85" ht="15">
      <c r="A324" s="149" t="s">
        <v>15</v>
      </c>
      <c r="B324" s="150">
        <v>2.1911496575322018</v>
      </c>
      <c r="C324" s="150">
        <v>0</v>
      </c>
      <c r="D324" s="150">
        <v>0</v>
      </c>
      <c r="E324" s="150">
        <v>0</v>
      </c>
      <c r="F324" s="304"/>
      <c r="G324" s="150">
        <v>0</v>
      </c>
      <c r="H324" s="151">
        <v>0</v>
      </c>
      <c r="I324" s="152">
        <f t="shared" si="135"/>
        <v>2.1911496575322018</v>
      </c>
      <c r="J324" s="139"/>
      <c r="K324" s="153" t="s">
        <v>15</v>
      </c>
      <c r="L324" s="154">
        <v>2.1911496575322018</v>
      </c>
      <c r="M324" s="154">
        <v>0</v>
      </c>
      <c r="N324" s="154">
        <v>0</v>
      </c>
      <c r="O324" s="154">
        <v>0</v>
      </c>
      <c r="P324" s="154">
        <v>0</v>
      </c>
      <c r="Q324" s="154">
        <v>0</v>
      </c>
      <c r="R324" s="155">
        <v>0</v>
      </c>
      <c r="S324" s="156">
        <f t="shared" si="136"/>
        <v>2.1911496575322018</v>
      </c>
      <c r="U324" s="201" t="s">
        <v>54</v>
      </c>
      <c r="V324" s="202">
        <v>2.1911496575322018</v>
      </c>
      <c r="W324" s="202">
        <v>0</v>
      </c>
      <c r="X324" s="202">
        <v>0</v>
      </c>
      <c r="Y324" s="202">
        <v>0</v>
      </c>
      <c r="Z324" s="202">
        <v>0</v>
      </c>
      <c r="AA324" s="202">
        <v>0</v>
      </c>
      <c r="AB324" s="202">
        <v>0</v>
      </c>
      <c r="AC324" s="203">
        <v>0</v>
      </c>
      <c r="AD324" s="202">
        <v>0</v>
      </c>
      <c r="AE324" s="202">
        <v>0</v>
      </c>
      <c r="AF324" s="202">
        <v>0</v>
      </c>
      <c r="AG324" s="202">
        <v>0</v>
      </c>
      <c r="AH324" s="202">
        <v>0</v>
      </c>
      <c r="AI324" s="204">
        <f t="shared" si="137"/>
        <v>2.1911496575322018</v>
      </c>
      <c r="AJ324" s="131" t="str">
        <f t="shared" si="138"/>
        <v/>
      </c>
      <c r="BA324" s="131"/>
      <c r="BR324" s="131"/>
      <c r="CG324" s="131"/>
    </row>
    <row r="325" spans="1:85" ht="15">
      <c r="A325" s="157" t="s">
        <v>55</v>
      </c>
      <c r="B325" s="146">
        <v>0</v>
      </c>
      <c r="C325" s="146">
        <v>0</v>
      </c>
      <c r="D325" s="146">
        <v>0</v>
      </c>
      <c r="E325" s="146">
        <v>0.79834716505455872</v>
      </c>
      <c r="F325" s="304"/>
      <c r="G325" s="146">
        <v>0</v>
      </c>
      <c r="H325" s="158">
        <v>0</v>
      </c>
      <c r="I325" s="144">
        <f t="shared" si="135"/>
        <v>0.79834716505455872</v>
      </c>
      <c r="J325" s="139"/>
      <c r="K325" s="159" t="s">
        <v>55</v>
      </c>
      <c r="L325" s="146">
        <v>0</v>
      </c>
      <c r="M325" s="146">
        <v>0</v>
      </c>
      <c r="N325" s="146">
        <v>0</v>
      </c>
      <c r="O325" s="146">
        <v>0.79834716505455872</v>
      </c>
      <c r="P325" s="146">
        <v>12.448522682891097</v>
      </c>
      <c r="Q325" s="146">
        <v>0</v>
      </c>
      <c r="R325" s="147">
        <v>0</v>
      </c>
      <c r="S325" s="148">
        <f t="shared" si="136"/>
        <v>13.246869847945655</v>
      </c>
      <c r="U325" s="205" t="s">
        <v>55</v>
      </c>
      <c r="V325" s="197">
        <v>0</v>
      </c>
      <c r="W325" s="197">
        <v>0</v>
      </c>
      <c r="X325" s="197">
        <v>0</v>
      </c>
      <c r="Y325" s="197">
        <v>0</v>
      </c>
      <c r="Z325" s="197">
        <v>0</v>
      </c>
      <c r="AA325" s="197">
        <v>0</v>
      </c>
      <c r="AB325" s="197">
        <v>12.448522682891097</v>
      </c>
      <c r="AC325" s="198">
        <v>0.79834716505455872</v>
      </c>
      <c r="AD325" s="197">
        <v>0</v>
      </c>
      <c r="AE325" s="197">
        <v>0</v>
      </c>
      <c r="AF325" s="197">
        <v>0</v>
      </c>
      <c r="AG325" s="197">
        <v>0</v>
      </c>
      <c r="AH325" s="197">
        <v>0.79834716505455872</v>
      </c>
      <c r="AI325" s="200">
        <f t="shared" si="137"/>
        <v>13.246869847945655</v>
      </c>
      <c r="AJ325" s="131" t="str">
        <f t="shared" si="138"/>
        <v/>
      </c>
      <c r="BA325" s="131"/>
      <c r="BR325" s="131"/>
      <c r="CG325" s="131"/>
    </row>
    <row r="326" spans="1:85" ht="15">
      <c r="A326" s="149" t="s">
        <v>12</v>
      </c>
      <c r="B326" s="150">
        <v>0</v>
      </c>
      <c r="C326" s="150">
        <v>0</v>
      </c>
      <c r="D326" s="150">
        <v>0</v>
      </c>
      <c r="E326" s="150">
        <v>0</v>
      </c>
      <c r="F326" s="304"/>
      <c r="G326" s="150">
        <v>0</v>
      </c>
      <c r="H326" s="151">
        <v>0</v>
      </c>
      <c r="I326" s="152">
        <f t="shared" si="135"/>
        <v>0</v>
      </c>
      <c r="J326" s="139"/>
      <c r="K326" s="153" t="s">
        <v>12</v>
      </c>
      <c r="L326" s="154">
        <v>0</v>
      </c>
      <c r="M326" s="154">
        <v>0</v>
      </c>
      <c r="N326" s="154">
        <v>0</v>
      </c>
      <c r="O326" s="154">
        <v>0</v>
      </c>
      <c r="P326" s="154">
        <v>0.52027960568661669</v>
      </c>
      <c r="Q326" s="154">
        <v>0</v>
      </c>
      <c r="R326" s="155">
        <v>0</v>
      </c>
      <c r="S326" s="156">
        <f t="shared" si="136"/>
        <v>0.52027960568661669</v>
      </c>
      <c r="U326" s="201" t="s">
        <v>12</v>
      </c>
      <c r="V326" s="202">
        <v>0</v>
      </c>
      <c r="W326" s="202">
        <v>0</v>
      </c>
      <c r="X326" s="202">
        <v>0</v>
      </c>
      <c r="Y326" s="202">
        <v>0</v>
      </c>
      <c r="Z326" s="202">
        <v>0</v>
      </c>
      <c r="AA326" s="202">
        <v>0</v>
      </c>
      <c r="AB326" s="202">
        <v>0.52027960568661669</v>
      </c>
      <c r="AC326" s="203">
        <v>0</v>
      </c>
      <c r="AD326" s="202">
        <v>0</v>
      </c>
      <c r="AE326" s="202">
        <v>0</v>
      </c>
      <c r="AF326" s="202">
        <v>0</v>
      </c>
      <c r="AG326" s="202">
        <v>0</v>
      </c>
      <c r="AH326" s="202">
        <v>0</v>
      </c>
      <c r="AI326" s="204">
        <f t="shared" si="137"/>
        <v>0.52027960568661669</v>
      </c>
      <c r="AJ326" s="131" t="str">
        <f t="shared" si="138"/>
        <v/>
      </c>
      <c r="BA326" s="131"/>
      <c r="BR326" s="131"/>
      <c r="CG326" s="131"/>
    </row>
    <row r="327" spans="1:85" ht="15">
      <c r="A327" s="157" t="s">
        <v>56</v>
      </c>
      <c r="B327" s="146">
        <v>0</v>
      </c>
      <c r="C327" s="146">
        <v>0</v>
      </c>
      <c r="D327" s="146">
        <v>0</v>
      </c>
      <c r="E327" s="146">
        <v>0</v>
      </c>
      <c r="F327" s="304"/>
      <c r="G327" s="146">
        <v>0</v>
      </c>
      <c r="H327" s="158">
        <v>0</v>
      </c>
      <c r="I327" s="144">
        <f t="shared" si="135"/>
        <v>0</v>
      </c>
      <c r="J327" s="139"/>
      <c r="K327" s="159" t="s">
        <v>56</v>
      </c>
      <c r="L327" s="146">
        <v>0</v>
      </c>
      <c r="M327" s="146">
        <v>0</v>
      </c>
      <c r="N327" s="146">
        <v>0</v>
      </c>
      <c r="O327" s="146">
        <v>0</v>
      </c>
      <c r="P327" s="146">
        <v>0</v>
      </c>
      <c r="Q327" s="146">
        <v>0</v>
      </c>
      <c r="R327" s="147">
        <v>0</v>
      </c>
      <c r="S327" s="148">
        <f t="shared" si="136"/>
        <v>0</v>
      </c>
      <c r="U327" s="205" t="s">
        <v>56</v>
      </c>
      <c r="V327" s="197">
        <v>0</v>
      </c>
      <c r="W327" s="197">
        <v>0</v>
      </c>
      <c r="X327" s="197">
        <v>0</v>
      </c>
      <c r="Y327" s="197">
        <v>0</v>
      </c>
      <c r="Z327" s="197">
        <v>0</v>
      </c>
      <c r="AA327" s="197">
        <v>0</v>
      </c>
      <c r="AB327" s="197">
        <v>0</v>
      </c>
      <c r="AC327" s="198">
        <v>0</v>
      </c>
      <c r="AD327" s="197">
        <v>0</v>
      </c>
      <c r="AE327" s="197">
        <v>0</v>
      </c>
      <c r="AF327" s="197">
        <v>0</v>
      </c>
      <c r="AG327" s="197">
        <v>0</v>
      </c>
      <c r="AH327" s="197">
        <v>0</v>
      </c>
      <c r="AI327" s="200">
        <f t="shared" si="137"/>
        <v>0</v>
      </c>
      <c r="AJ327" s="131" t="str">
        <f t="shared" si="138"/>
        <v/>
      </c>
      <c r="BA327" s="131"/>
      <c r="BR327" s="131"/>
      <c r="CG327" s="131"/>
    </row>
    <row r="328" spans="1:85" ht="15">
      <c r="A328" s="149" t="s">
        <v>17</v>
      </c>
      <c r="B328" s="150">
        <v>0</v>
      </c>
      <c r="C328" s="150">
        <v>0</v>
      </c>
      <c r="D328" s="150">
        <v>7.0032030315458709</v>
      </c>
      <c r="E328" s="150">
        <v>0.1977784642404172</v>
      </c>
      <c r="F328" s="304"/>
      <c r="G328" s="150">
        <v>0</v>
      </c>
      <c r="H328" s="151">
        <v>0</v>
      </c>
      <c r="I328" s="152">
        <f t="shared" si="135"/>
        <v>7.2009814957862881</v>
      </c>
      <c r="J328" s="139"/>
      <c r="K328" s="153" t="s">
        <v>17</v>
      </c>
      <c r="L328" s="154">
        <v>0</v>
      </c>
      <c r="M328" s="154">
        <v>0</v>
      </c>
      <c r="N328" s="154">
        <v>7.0032030315458709</v>
      </c>
      <c r="O328" s="154">
        <v>0.1977784642404172</v>
      </c>
      <c r="P328" s="154">
        <v>0</v>
      </c>
      <c r="Q328" s="154">
        <v>0</v>
      </c>
      <c r="R328" s="155">
        <v>0</v>
      </c>
      <c r="S328" s="156">
        <f t="shared" si="136"/>
        <v>7.2009814957862881</v>
      </c>
      <c r="U328" s="201" t="s">
        <v>17</v>
      </c>
      <c r="V328" s="202">
        <v>0</v>
      </c>
      <c r="W328" s="202">
        <v>0</v>
      </c>
      <c r="X328" s="202">
        <v>0</v>
      </c>
      <c r="Y328" s="202">
        <v>0</v>
      </c>
      <c r="Z328" s="202">
        <v>7.0032030315458709</v>
      </c>
      <c r="AA328" s="202">
        <v>0</v>
      </c>
      <c r="AB328" s="202">
        <v>0</v>
      </c>
      <c r="AC328" s="203">
        <v>0.1977784642404172</v>
      </c>
      <c r="AD328" s="202">
        <v>0</v>
      </c>
      <c r="AE328" s="202">
        <v>0</v>
      </c>
      <c r="AF328" s="202">
        <v>0</v>
      </c>
      <c r="AG328" s="202">
        <v>0</v>
      </c>
      <c r="AH328" s="202">
        <v>0.1977784642404172</v>
      </c>
      <c r="AI328" s="204">
        <f t="shared" si="137"/>
        <v>7.2009814957862881</v>
      </c>
      <c r="AJ328" s="131" t="str">
        <f t="shared" si="138"/>
        <v/>
      </c>
      <c r="BA328" s="131"/>
      <c r="BR328" s="131"/>
      <c r="CG328" s="131"/>
    </row>
    <row r="329" spans="1:85" ht="15">
      <c r="A329" s="157" t="s">
        <v>141</v>
      </c>
      <c r="B329" s="146">
        <v>14.163554992331457</v>
      </c>
      <c r="C329" s="146">
        <v>499.07533271065563</v>
      </c>
      <c r="D329" s="146">
        <v>14.902495064741345</v>
      </c>
      <c r="E329" s="146">
        <v>0</v>
      </c>
      <c r="F329" s="304"/>
      <c r="G329" s="146">
        <v>0</v>
      </c>
      <c r="H329" s="158">
        <v>0</v>
      </c>
      <c r="I329" s="144">
        <f t="shared" si="135"/>
        <v>528.14138276772837</v>
      </c>
      <c r="J329" s="139"/>
      <c r="K329" s="159" t="s">
        <v>141</v>
      </c>
      <c r="L329" s="146">
        <v>14.163554992331457</v>
      </c>
      <c r="M329" s="146">
        <v>499.07533271065563</v>
      </c>
      <c r="N329" s="146">
        <v>14.902495064741345</v>
      </c>
      <c r="O329" s="146">
        <v>0</v>
      </c>
      <c r="P329" s="146">
        <v>2.3859498222940211E-2</v>
      </c>
      <c r="Q329" s="146">
        <v>0</v>
      </c>
      <c r="R329" s="147">
        <v>0</v>
      </c>
      <c r="S329" s="148">
        <f t="shared" si="136"/>
        <v>528.16524226595129</v>
      </c>
      <c r="U329" s="205" t="s">
        <v>141</v>
      </c>
      <c r="V329" s="197">
        <v>14.158875137777644</v>
      </c>
      <c r="W329" s="197">
        <v>0</v>
      </c>
      <c r="X329" s="197">
        <v>0</v>
      </c>
      <c r="Y329" s="197">
        <v>499.07533271065563</v>
      </c>
      <c r="Z329" s="197">
        <v>9.0861192605407179</v>
      </c>
      <c r="AA329" s="197">
        <v>0</v>
      </c>
      <c r="AB329" s="197">
        <v>2.3859498222940211E-2</v>
      </c>
      <c r="AC329" s="198">
        <v>5.8210556587544424</v>
      </c>
      <c r="AD329" s="197">
        <v>4.6798545538132338E-3</v>
      </c>
      <c r="AE329" s="197">
        <v>0</v>
      </c>
      <c r="AF329" s="197">
        <v>0</v>
      </c>
      <c r="AG329" s="197">
        <v>5.8163758042006277</v>
      </c>
      <c r="AH329" s="197">
        <v>0</v>
      </c>
      <c r="AI329" s="200">
        <f t="shared" si="137"/>
        <v>528.16524226595129</v>
      </c>
      <c r="AJ329" s="131" t="str">
        <f t="shared" si="138"/>
        <v/>
      </c>
      <c r="BA329" s="131"/>
      <c r="BR329" s="131"/>
      <c r="CG329" s="131"/>
    </row>
    <row r="330" spans="1:85" ht="15">
      <c r="A330" s="149" t="s">
        <v>25</v>
      </c>
      <c r="B330" s="150">
        <v>2.0941751743676722</v>
      </c>
      <c r="C330" s="150">
        <v>4.218051190582786</v>
      </c>
      <c r="D330" s="150">
        <v>1.6332854308990952</v>
      </c>
      <c r="E330" s="150">
        <v>285.65826996650446</v>
      </c>
      <c r="F330" s="304"/>
      <c r="G330" s="150">
        <v>25.171536183088623</v>
      </c>
      <c r="H330" s="151">
        <v>0</v>
      </c>
      <c r="I330" s="152">
        <f t="shared" si="135"/>
        <v>318.77531794544262</v>
      </c>
      <c r="J330" s="139"/>
      <c r="K330" s="153" t="s">
        <v>25</v>
      </c>
      <c r="L330" s="154">
        <v>2.0941751743676722</v>
      </c>
      <c r="M330" s="154">
        <v>4.218051190582786</v>
      </c>
      <c r="N330" s="154">
        <v>1.6332854308990952</v>
      </c>
      <c r="O330" s="154">
        <v>285.65826996650446</v>
      </c>
      <c r="P330" s="154">
        <v>0</v>
      </c>
      <c r="Q330" s="154">
        <v>25.171536183088623</v>
      </c>
      <c r="R330" s="155">
        <v>0</v>
      </c>
      <c r="S330" s="156">
        <f t="shared" si="136"/>
        <v>318.77531794544262</v>
      </c>
      <c r="U330" s="201" t="s">
        <v>25</v>
      </c>
      <c r="V330" s="202">
        <v>0.22542085565973741</v>
      </c>
      <c r="W330" s="202">
        <v>1.8450326030904609</v>
      </c>
      <c r="X330" s="202">
        <v>25.171536183088623</v>
      </c>
      <c r="Y330" s="202">
        <v>4.218051190582786</v>
      </c>
      <c r="Z330" s="202">
        <v>1.2650142452772157</v>
      </c>
      <c r="AA330" s="202">
        <v>285.54491211247171</v>
      </c>
      <c r="AB330" s="202">
        <v>0</v>
      </c>
      <c r="AC330" s="203">
        <v>0.50535075527211015</v>
      </c>
      <c r="AD330" s="202">
        <v>2.3721715617473802E-2</v>
      </c>
      <c r="AE330" s="202">
        <v>0.113357854032757</v>
      </c>
      <c r="AF330" s="202">
        <v>0</v>
      </c>
      <c r="AG330" s="202">
        <v>0.36827118562187938</v>
      </c>
      <c r="AH330" s="202">
        <v>0</v>
      </c>
      <c r="AI330" s="204">
        <f t="shared" si="137"/>
        <v>318.77531794544262</v>
      </c>
      <c r="AJ330" s="131" t="str">
        <f t="shared" si="138"/>
        <v/>
      </c>
      <c r="BA330" s="131"/>
      <c r="BR330" s="131"/>
      <c r="CG330" s="131"/>
    </row>
    <row r="331" spans="1:85" ht="15">
      <c r="A331" s="157" t="s">
        <v>24</v>
      </c>
      <c r="B331" s="146">
        <v>2.9938523790527722</v>
      </c>
      <c r="C331" s="146">
        <v>0</v>
      </c>
      <c r="D331" s="146">
        <v>0</v>
      </c>
      <c r="E331" s="146">
        <v>0</v>
      </c>
      <c r="F331" s="304"/>
      <c r="G331" s="146">
        <v>0</v>
      </c>
      <c r="H331" s="158">
        <v>0</v>
      </c>
      <c r="I331" s="144">
        <f t="shared" si="135"/>
        <v>2.9938523790527722</v>
      </c>
      <c r="J331" s="139"/>
      <c r="K331" s="159" t="s">
        <v>24</v>
      </c>
      <c r="L331" s="146">
        <v>2.9938523790527722</v>
      </c>
      <c r="M331" s="146">
        <v>0</v>
      </c>
      <c r="N331" s="146">
        <v>0</v>
      </c>
      <c r="O331" s="146">
        <v>0</v>
      </c>
      <c r="P331" s="146">
        <v>0</v>
      </c>
      <c r="Q331" s="146">
        <v>0</v>
      </c>
      <c r="R331" s="147">
        <v>0</v>
      </c>
      <c r="S331" s="148">
        <f t="shared" si="136"/>
        <v>2.9938523790527722</v>
      </c>
      <c r="U331" s="205" t="s">
        <v>24</v>
      </c>
      <c r="V331" s="197">
        <v>2.9853975959548094</v>
      </c>
      <c r="W331" s="197">
        <v>0</v>
      </c>
      <c r="X331" s="197">
        <v>0</v>
      </c>
      <c r="Y331" s="197">
        <v>0</v>
      </c>
      <c r="Z331" s="197">
        <v>0</v>
      </c>
      <c r="AA331" s="197">
        <v>0</v>
      </c>
      <c r="AB331" s="197">
        <v>0</v>
      </c>
      <c r="AC331" s="198">
        <v>8.4547830979629767E-3</v>
      </c>
      <c r="AD331" s="197">
        <v>8.4547830979629767E-3</v>
      </c>
      <c r="AE331" s="197">
        <v>0</v>
      </c>
      <c r="AF331" s="197">
        <v>0</v>
      </c>
      <c r="AG331" s="197">
        <v>0</v>
      </c>
      <c r="AH331" s="197">
        <v>0</v>
      </c>
      <c r="AI331" s="200">
        <f t="shared" si="137"/>
        <v>2.9938523790527722</v>
      </c>
      <c r="AJ331" s="131" t="str">
        <f t="shared" si="138"/>
        <v/>
      </c>
      <c r="BA331" s="131"/>
      <c r="BR331" s="131"/>
      <c r="CG331" s="131"/>
    </row>
    <row r="332" spans="1:85" ht="15">
      <c r="A332" s="149" t="s">
        <v>57</v>
      </c>
      <c r="B332" s="150">
        <v>0</v>
      </c>
      <c r="C332" s="150">
        <v>0</v>
      </c>
      <c r="D332" s="150">
        <v>0</v>
      </c>
      <c r="E332" s="150">
        <v>0</v>
      </c>
      <c r="F332" s="304"/>
      <c r="G332" s="150">
        <v>0</v>
      </c>
      <c r="H332" s="151">
        <v>0</v>
      </c>
      <c r="I332" s="152">
        <f t="shared" si="135"/>
        <v>0</v>
      </c>
      <c r="J332" s="139"/>
      <c r="K332" s="153" t="s">
        <v>57</v>
      </c>
      <c r="L332" s="154">
        <v>0</v>
      </c>
      <c r="M332" s="154">
        <v>0</v>
      </c>
      <c r="N332" s="154">
        <v>0</v>
      </c>
      <c r="O332" s="154">
        <v>0</v>
      </c>
      <c r="P332" s="154">
        <v>0</v>
      </c>
      <c r="Q332" s="154">
        <v>0</v>
      </c>
      <c r="R332" s="155">
        <v>0</v>
      </c>
      <c r="S332" s="156">
        <f t="shared" si="136"/>
        <v>0</v>
      </c>
      <c r="U332" s="201" t="s">
        <v>57</v>
      </c>
      <c r="V332" s="202">
        <v>0</v>
      </c>
      <c r="W332" s="202">
        <v>0</v>
      </c>
      <c r="X332" s="202">
        <v>0</v>
      </c>
      <c r="Y332" s="202">
        <v>0</v>
      </c>
      <c r="Z332" s="202">
        <v>0</v>
      </c>
      <c r="AA332" s="202">
        <v>0</v>
      </c>
      <c r="AB332" s="202">
        <v>0</v>
      </c>
      <c r="AC332" s="203">
        <v>0</v>
      </c>
      <c r="AD332" s="202">
        <v>0</v>
      </c>
      <c r="AE332" s="202">
        <v>0</v>
      </c>
      <c r="AF332" s="202">
        <v>0</v>
      </c>
      <c r="AG332" s="202">
        <v>0</v>
      </c>
      <c r="AH332" s="202">
        <v>0</v>
      </c>
      <c r="AI332" s="204">
        <f t="shared" si="137"/>
        <v>0</v>
      </c>
      <c r="AJ332" s="131" t="str">
        <f t="shared" si="138"/>
        <v/>
      </c>
      <c r="BA332" s="131"/>
      <c r="BR332" s="131"/>
      <c r="CG332" s="131"/>
    </row>
    <row r="333" spans="1:85" ht="15">
      <c r="A333" s="157" t="s">
        <v>22</v>
      </c>
      <c r="B333" s="146">
        <v>0.52724718120050684</v>
      </c>
      <c r="C333" s="146">
        <v>2.5310808974022709</v>
      </c>
      <c r="D333" s="146">
        <v>0</v>
      </c>
      <c r="E333" s="146">
        <v>0.17574906040016897</v>
      </c>
      <c r="F333" s="304"/>
      <c r="G333" s="146">
        <v>0</v>
      </c>
      <c r="H333" s="158">
        <v>0</v>
      </c>
      <c r="I333" s="144">
        <f t="shared" si="135"/>
        <v>3.234077139002947</v>
      </c>
      <c r="J333" s="139"/>
      <c r="K333" s="159" t="s">
        <v>22</v>
      </c>
      <c r="L333" s="146">
        <v>0.52724718120050684</v>
      </c>
      <c r="M333" s="146">
        <v>2.5310808974022709</v>
      </c>
      <c r="N333" s="146">
        <v>0</v>
      </c>
      <c r="O333" s="146">
        <v>0.17574906040016897</v>
      </c>
      <c r="P333" s="146">
        <v>0.75302480203899858</v>
      </c>
      <c r="Q333" s="146">
        <v>0</v>
      </c>
      <c r="R333" s="147">
        <v>0</v>
      </c>
      <c r="S333" s="148">
        <f t="shared" si="136"/>
        <v>3.9871019410419457</v>
      </c>
      <c r="U333" s="205" t="s">
        <v>22</v>
      </c>
      <c r="V333" s="197">
        <v>0.52724718120050684</v>
      </c>
      <c r="W333" s="197">
        <v>0</v>
      </c>
      <c r="X333" s="197">
        <v>0</v>
      </c>
      <c r="Y333" s="197">
        <v>2.5310808974022709</v>
      </c>
      <c r="Z333" s="197">
        <v>0</v>
      </c>
      <c r="AA333" s="197">
        <v>0</v>
      </c>
      <c r="AB333" s="197">
        <v>0.75302480203899858</v>
      </c>
      <c r="AC333" s="198">
        <v>0.17574906040016897</v>
      </c>
      <c r="AD333" s="197">
        <v>0</v>
      </c>
      <c r="AE333" s="197">
        <v>0</v>
      </c>
      <c r="AF333" s="197">
        <v>0</v>
      </c>
      <c r="AG333" s="197">
        <v>0</v>
      </c>
      <c r="AH333" s="197">
        <v>0.17574906040016897</v>
      </c>
      <c r="AI333" s="200">
        <f t="shared" si="137"/>
        <v>3.9871019410419457</v>
      </c>
      <c r="AJ333" s="131" t="str">
        <f t="shared" si="138"/>
        <v/>
      </c>
      <c r="BA333" s="131"/>
      <c r="BR333" s="131"/>
      <c r="CG333" s="131"/>
    </row>
    <row r="334" spans="1:85" ht="15">
      <c r="A334" s="149" t="s">
        <v>21</v>
      </c>
      <c r="B334" s="150">
        <v>1.8705271155580079E-3</v>
      </c>
      <c r="C334" s="150">
        <v>0.10069946861042373</v>
      </c>
      <c r="D334" s="150">
        <v>3.1352020857228907E-2</v>
      </c>
      <c r="E334" s="150">
        <v>0</v>
      </c>
      <c r="F334" s="304"/>
      <c r="G334" s="150">
        <v>0</v>
      </c>
      <c r="H334" s="151">
        <v>0</v>
      </c>
      <c r="I334" s="152">
        <f t="shared" si="135"/>
        <v>0.13392201658321062</v>
      </c>
      <c r="J334" s="139"/>
      <c r="K334" s="153" t="s">
        <v>21</v>
      </c>
      <c r="L334" s="154">
        <v>1.8705271155580079E-3</v>
      </c>
      <c r="M334" s="154">
        <v>0.10069946861042373</v>
      </c>
      <c r="N334" s="154">
        <v>3.1352020857228907E-2</v>
      </c>
      <c r="O334" s="154">
        <v>0</v>
      </c>
      <c r="P334" s="154">
        <v>0</v>
      </c>
      <c r="Q334" s="154">
        <v>0</v>
      </c>
      <c r="R334" s="155">
        <v>0</v>
      </c>
      <c r="S334" s="156">
        <f t="shared" si="136"/>
        <v>0.13392201658321062</v>
      </c>
      <c r="U334" s="201" t="s">
        <v>58</v>
      </c>
      <c r="V334" s="202">
        <v>1.8705271155580079E-3</v>
      </c>
      <c r="W334" s="202">
        <v>0</v>
      </c>
      <c r="X334" s="202">
        <v>0</v>
      </c>
      <c r="Y334" s="202">
        <v>0.10069946861042373</v>
      </c>
      <c r="Z334" s="202">
        <v>3.1352020857228907E-2</v>
      </c>
      <c r="AA334" s="202">
        <v>0</v>
      </c>
      <c r="AB334" s="202">
        <v>0</v>
      </c>
      <c r="AC334" s="203">
        <v>0</v>
      </c>
      <c r="AD334" s="202">
        <v>0</v>
      </c>
      <c r="AE334" s="202">
        <v>0</v>
      </c>
      <c r="AF334" s="202">
        <v>0</v>
      </c>
      <c r="AG334" s="202">
        <v>0</v>
      </c>
      <c r="AH334" s="202">
        <v>0</v>
      </c>
      <c r="AI334" s="204">
        <f t="shared" si="137"/>
        <v>0.13392201658321062</v>
      </c>
      <c r="AJ334" s="131" t="str">
        <f t="shared" si="138"/>
        <v/>
      </c>
      <c r="BA334" s="131"/>
      <c r="BR334" s="131"/>
      <c r="CG334" s="131"/>
    </row>
    <row r="335" spans="1:85" ht="15">
      <c r="A335" s="160" t="s">
        <v>61</v>
      </c>
      <c r="B335" s="146">
        <v>0.81627313496843135</v>
      </c>
      <c r="C335" s="146">
        <v>0</v>
      </c>
      <c r="D335" s="146">
        <v>0</v>
      </c>
      <c r="E335" s="146">
        <v>0</v>
      </c>
      <c r="F335" s="304"/>
      <c r="G335" s="146">
        <v>0</v>
      </c>
      <c r="H335" s="158">
        <v>0</v>
      </c>
      <c r="I335" s="144">
        <f t="shared" si="135"/>
        <v>0.81627313496843135</v>
      </c>
      <c r="J335" s="139"/>
      <c r="K335" s="161" t="s">
        <v>61</v>
      </c>
      <c r="L335" s="146">
        <v>0.81627313496843135</v>
      </c>
      <c r="M335" s="146">
        <v>0</v>
      </c>
      <c r="N335" s="146">
        <v>0</v>
      </c>
      <c r="O335" s="146">
        <v>0</v>
      </c>
      <c r="P335" s="146">
        <v>0</v>
      </c>
      <c r="Q335" s="146">
        <v>0</v>
      </c>
      <c r="R335" s="147">
        <v>0</v>
      </c>
      <c r="S335" s="148">
        <f t="shared" si="136"/>
        <v>0.81627313496843135</v>
      </c>
      <c r="U335" s="206" t="s">
        <v>59</v>
      </c>
      <c r="V335" s="197">
        <v>0.81627313496843135</v>
      </c>
      <c r="W335" s="197">
        <v>0</v>
      </c>
      <c r="X335" s="197">
        <v>0</v>
      </c>
      <c r="Y335" s="197">
        <v>0</v>
      </c>
      <c r="Z335" s="197">
        <v>0</v>
      </c>
      <c r="AA335" s="197">
        <v>0</v>
      </c>
      <c r="AB335" s="197">
        <v>0</v>
      </c>
      <c r="AC335" s="198">
        <v>0</v>
      </c>
      <c r="AD335" s="199">
        <v>0</v>
      </c>
      <c r="AE335" s="199">
        <v>0</v>
      </c>
      <c r="AF335" s="199">
        <v>0</v>
      </c>
      <c r="AG335" s="199">
        <v>0</v>
      </c>
      <c r="AH335" s="199">
        <v>0</v>
      </c>
      <c r="AI335" s="200">
        <f t="shared" si="137"/>
        <v>0.81627313496843135</v>
      </c>
      <c r="AJ335" s="131" t="str">
        <f t="shared" si="138"/>
        <v/>
      </c>
      <c r="BA335" s="131"/>
      <c r="BR335" s="131"/>
      <c r="CG335" s="131"/>
    </row>
    <row r="336" spans="1:85">
      <c r="A336" s="162" t="s">
        <v>23</v>
      </c>
      <c r="B336" s="163">
        <v>0.81627313496843135</v>
      </c>
      <c r="C336" s="163">
        <v>0</v>
      </c>
      <c r="D336" s="163">
        <v>0</v>
      </c>
      <c r="E336" s="163">
        <v>0</v>
      </c>
      <c r="F336" s="304"/>
      <c r="G336" s="163">
        <v>0</v>
      </c>
      <c r="H336" s="164">
        <v>0</v>
      </c>
      <c r="I336" s="165">
        <f t="shared" si="135"/>
        <v>0.81627313496843135</v>
      </c>
      <c r="J336" s="139"/>
      <c r="K336" s="166" t="s">
        <v>23</v>
      </c>
      <c r="L336" s="167">
        <v>0.81627313496843135</v>
      </c>
      <c r="M336" s="167">
        <v>0</v>
      </c>
      <c r="N336" s="167">
        <v>0</v>
      </c>
      <c r="O336" s="167">
        <v>0</v>
      </c>
      <c r="P336" s="167">
        <v>0</v>
      </c>
      <c r="Q336" s="167">
        <v>0</v>
      </c>
      <c r="R336" s="168">
        <v>0</v>
      </c>
      <c r="S336" s="169">
        <f t="shared" si="136"/>
        <v>0.81627313496843135</v>
      </c>
      <c r="U336" s="207" t="s">
        <v>62</v>
      </c>
      <c r="V336" s="208">
        <v>0.81627313496843135</v>
      </c>
      <c r="W336" s="208">
        <v>0</v>
      </c>
      <c r="X336" s="208">
        <v>0</v>
      </c>
      <c r="Y336" s="208">
        <v>0</v>
      </c>
      <c r="Z336" s="208">
        <v>0</v>
      </c>
      <c r="AA336" s="208">
        <v>0</v>
      </c>
      <c r="AB336" s="208">
        <v>0</v>
      </c>
      <c r="AC336" s="208">
        <v>0</v>
      </c>
      <c r="AD336" s="208">
        <v>0</v>
      </c>
      <c r="AE336" s="208">
        <v>0</v>
      </c>
      <c r="AF336" s="208">
        <v>0</v>
      </c>
      <c r="AG336" s="208">
        <v>0</v>
      </c>
      <c r="AH336" s="92">
        <v>0</v>
      </c>
      <c r="AI336" s="209">
        <f t="shared" si="137"/>
        <v>0.81627313496843135</v>
      </c>
      <c r="AJ336" s="131" t="str">
        <f t="shared" si="138"/>
        <v/>
      </c>
      <c r="BA336" s="131"/>
      <c r="BR336" s="131"/>
      <c r="CG336" s="131"/>
    </row>
    <row r="337" spans="1:85">
      <c r="A337" s="170" t="s">
        <v>19</v>
      </c>
      <c r="B337" s="171">
        <v>0</v>
      </c>
      <c r="C337" s="171">
        <v>0</v>
      </c>
      <c r="D337" s="171">
        <v>0</v>
      </c>
      <c r="E337" s="171">
        <v>0</v>
      </c>
      <c r="F337" s="304"/>
      <c r="G337" s="171">
        <v>0</v>
      </c>
      <c r="H337" s="172">
        <v>0</v>
      </c>
      <c r="I337" s="173">
        <f t="shared" si="135"/>
        <v>0</v>
      </c>
      <c r="J337" s="139"/>
      <c r="K337" s="174" t="s">
        <v>19</v>
      </c>
      <c r="L337" s="171">
        <v>0</v>
      </c>
      <c r="M337" s="171">
        <v>0</v>
      </c>
      <c r="N337" s="171">
        <v>0</v>
      </c>
      <c r="O337" s="171">
        <v>0</v>
      </c>
      <c r="P337" s="171">
        <v>0</v>
      </c>
      <c r="Q337" s="171">
        <v>0</v>
      </c>
      <c r="R337" s="175">
        <v>0</v>
      </c>
      <c r="S337" s="176">
        <f t="shared" si="136"/>
        <v>0</v>
      </c>
      <c r="U337" s="210" t="s">
        <v>19</v>
      </c>
      <c r="V337" s="211">
        <v>0</v>
      </c>
      <c r="W337" s="211">
        <v>0</v>
      </c>
      <c r="X337" s="211">
        <v>0</v>
      </c>
      <c r="Y337" s="211">
        <v>0</v>
      </c>
      <c r="Z337" s="211">
        <v>0</v>
      </c>
      <c r="AA337" s="211">
        <v>0</v>
      </c>
      <c r="AB337" s="211">
        <v>0</v>
      </c>
      <c r="AC337" s="211">
        <v>0</v>
      </c>
      <c r="AD337" s="212">
        <v>0</v>
      </c>
      <c r="AE337" s="212">
        <v>0</v>
      </c>
      <c r="AF337" s="212">
        <v>0</v>
      </c>
      <c r="AG337" s="212">
        <v>0</v>
      </c>
      <c r="AH337" s="212">
        <v>0</v>
      </c>
      <c r="AI337" s="213">
        <f t="shared" si="137"/>
        <v>0</v>
      </c>
      <c r="AJ337" s="131" t="str">
        <f t="shared" si="138"/>
        <v/>
      </c>
      <c r="BA337" s="131"/>
      <c r="BR337" s="131"/>
      <c r="CG337" s="131"/>
    </row>
    <row r="338" spans="1:85">
      <c r="A338" s="162" t="s">
        <v>20</v>
      </c>
      <c r="B338" s="163">
        <v>0</v>
      </c>
      <c r="C338" s="163">
        <v>0</v>
      </c>
      <c r="D338" s="163">
        <v>0</v>
      </c>
      <c r="E338" s="163">
        <v>0</v>
      </c>
      <c r="F338" s="304"/>
      <c r="G338" s="163">
        <v>0</v>
      </c>
      <c r="H338" s="164">
        <v>0</v>
      </c>
      <c r="I338" s="165">
        <f t="shared" si="135"/>
        <v>0</v>
      </c>
      <c r="J338" s="139"/>
      <c r="K338" s="166" t="s">
        <v>20</v>
      </c>
      <c r="L338" s="167">
        <v>0</v>
      </c>
      <c r="M338" s="167">
        <v>0</v>
      </c>
      <c r="N338" s="167">
        <v>0</v>
      </c>
      <c r="O338" s="167">
        <v>0</v>
      </c>
      <c r="P338" s="167">
        <v>0</v>
      </c>
      <c r="Q338" s="167">
        <v>0</v>
      </c>
      <c r="R338" s="168">
        <v>0</v>
      </c>
      <c r="S338" s="169">
        <f t="shared" si="136"/>
        <v>0</v>
      </c>
      <c r="U338" s="207" t="s">
        <v>20</v>
      </c>
      <c r="V338" s="208">
        <v>0</v>
      </c>
      <c r="W338" s="208">
        <v>0</v>
      </c>
      <c r="X338" s="208">
        <v>0</v>
      </c>
      <c r="Y338" s="208">
        <v>0</v>
      </c>
      <c r="Z338" s="208">
        <v>0</v>
      </c>
      <c r="AA338" s="208">
        <v>0</v>
      </c>
      <c r="AB338" s="208">
        <v>0</v>
      </c>
      <c r="AC338" s="208">
        <v>0</v>
      </c>
      <c r="AD338" s="208">
        <v>0</v>
      </c>
      <c r="AE338" s="208">
        <v>0</v>
      </c>
      <c r="AF338" s="208">
        <v>0</v>
      </c>
      <c r="AG338" s="208">
        <v>0</v>
      </c>
      <c r="AH338" s="92">
        <v>0</v>
      </c>
      <c r="AI338" s="209">
        <f t="shared" si="137"/>
        <v>0</v>
      </c>
      <c r="AJ338" s="131" t="str">
        <f t="shared" si="138"/>
        <v/>
      </c>
      <c r="BA338" s="131"/>
      <c r="BR338" s="131"/>
      <c r="CG338" s="131"/>
    </row>
    <row r="339" spans="1:85" ht="15" thickBot="1">
      <c r="A339" s="177" t="s">
        <v>11</v>
      </c>
      <c r="B339" s="178">
        <v>0</v>
      </c>
      <c r="C339" s="178">
        <v>0</v>
      </c>
      <c r="D339" s="178">
        <v>0</v>
      </c>
      <c r="E339" s="178">
        <v>0</v>
      </c>
      <c r="F339" s="305"/>
      <c r="G339" s="178">
        <v>0</v>
      </c>
      <c r="H339" s="179">
        <v>0</v>
      </c>
      <c r="I339" s="180">
        <f t="shared" si="135"/>
        <v>0</v>
      </c>
      <c r="J339" s="139"/>
      <c r="K339" s="181" t="s">
        <v>11</v>
      </c>
      <c r="L339" s="178">
        <v>0</v>
      </c>
      <c r="M339" s="178">
        <v>0</v>
      </c>
      <c r="N339" s="178">
        <v>0</v>
      </c>
      <c r="O339" s="178">
        <v>0</v>
      </c>
      <c r="P339" s="178">
        <v>0</v>
      </c>
      <c r="Q339" s="178">
        <v>0</v>
      </c>
      <c r="R339" s="182">
        <v>0</v>
      </c>
      <c r="S339" s="183">
        <f t="shared" si="136"/>
        <v>0</v>
      </c>
      <c r="U339" s="210" t="s">
        <v>11</v>
      </c>
      <c r="V339" s="211">
        <v>0</v>
      </c>
      <c r="W339" s="211">
        <v>0</v>
      </c>
      <c r="X339" s="211">
        <v>0</v>
      </c>
      <c r="Y339" s="211">
        <v>0</v>
      </c>
      <c r="Z339" s="211">
        <v>0</v>
      </c>
      <c r="AA339" s="211">
        <v>0</v>
      </c>
      <c r="AB339" s="211">
        <v>0</v>
      </c>
      <c r="AC339" s="211">
        <v>0</v>
      </c>
      <c r="AD339" s="212">
        <v>0</v>
      </c>
      <c r="AE339" s="212">
        <v>0</v>
      </c>
      <c r="AF339" s="212">
        <v>0</v>
      </c>
      <c r="AG339" s="212">
        <v>0</v>
      </c>
      <c r="AH339" s="212">
        <v>0</v>
      </c>
      <c r="AI339" s="213">
        <f t="shared" si="137"/>
        <v>0</v>
      </c>
      <c r="AJ339" s="131" t="str">
        <f t="shared" si="138"/>
        <v/>
      </c>
      <c r="BA339" s="131"/>
      <c r="BR339" s="131"/>
      <c r="CG339" s="131"/>
    </row>
    <row r="340" spans="1:85" ht="15">
      <c r="A340" s="184" t="s">
        <v>26</v>
      </c>
      <c r="B340" s="185">
        <f>SUM(B319:B335)</f>
        <v>23.226865791090908</v>
      </c>
      <c r="C340" s="185">
        <f t="shared" ref="C340:I340" si="139">SUM(C319:C335)</f>
        <v>510.43845973634609</v>
      </c>
      <c r="D340" s="185">
        <f t="shared" si="139"/>
        <v>23.570335548043545</v>
      </c>
      <c r="E340" s="185">
        <f t="shared" si="139"/>
        <v>286.83014465619959</v>
      </c>
      <c r="F340" s="185">
        <f t="shared" si="139"/>
        <v>0</v>
      </c>
      <c r="G340" s="185">
        <f t="shared" si="139"/>
        <v>25.171536183088623</v>
      </c>
      <c r="H340" s="187">
        <f t="shared" si="139"/>
        <v>0</v>
      </c>
      <c r="I340" s="144">
        <f t="shared" si="139"/>
        <v>869.23734191476876</v>
      </c>
      <c r="J340" s="139"/>
      <c r="K340" s="186" t="s">
        <v>26</v>
      </c>
      <c r="L340" s="185">
        <f>SUM(L319:L335)</f>
        <v>23.226865791090908</v>
      </c>
      <c r="M340" s="185">
        <f t="shared" ref="M340:S340" si="140">SUM(M319:M335)</f>
        <v>510.43845973634609</v>
      </c>
      <c r="N340" s="185">
        <f t="shared" si="140"/>
        <v>23.570335548043545</v>
      </c>
      <c r="O340" s="185">
        <f t="shared" si="140"/>
        <v>286.83014465619959</v>
      </c>
      <c r="P340" s="185">
        <f t="shared" si="140"/>
        <v>13.745686588839652</v>
      </c>
      <c r="Q340" s="185">
        <f t="shared" si="140"/>
        <v>25.171536183088623</v>
      </c>
      <c r="R340" s="187">
        <f t="shared" si="140"/>
        <v>0</v>
      </c>
      <c r="S340" s="188">
        <f t="shared" si="140"/>
        <v>882.98302850360847</v>
      </c>
      <c r="T340" s="131" t="str">
        <f>IF(ABS(S340-AI340)&gt;0.01,S340-AI340,"")</f>
        <v/>
      </c>
      <c r="U340" s="214" t="s">
        <v>60</v>
      </c>
      <c r="V340" s="215">
        <f>SUM(V319:V335)</f>
        <v>21.344976834731195</v>
      </c>
      <c r="W340" s="215">
        <f t="shared" ref="W340:AH340" si="141">SUM(W319:W335)</f>
        <v>1.8450326030904609</v>
      </c>
      <c r="X340" s="215">
        <f t="shared" si="141"/>
        <v>25.171536183088623</v>
      </c>
      <c r="Y340" s="215">
        <f t="shared" si="141"/>
        <v>510.43845973634609</v>
      </c>
      <c r="Z340" s="215">
        <f t="shared" si="141"/>
        <v>17.385688558221034</v>
      </c>
      <c r="AA340" s="215">
        <f t="shared" si="141"/>
        <v>285.54491211247171</v>
      </c>
      <c r="AB340" s="215">
        <f t="shared" si="141"/>
        <v>13.745686588839652</v>
      </c>
      <c r="AC340" s="215">
        <f t="shared" si="141"/>
        <v>7.5067358868196603</v>
      </c>
      <c r="AD340" s="216">
        <f t="shared" si="141"/>
        <v>3.6856353269250013E-2</v>
      </c>
      <c r="AE340" s="216">
        <f t="shared" si="141"/>
        <v>0.113357854032757</v>
      </c>
      <c r="AF340" s="216">
        <f t="shared" si="141"/>
        <v>0</v>
      </c>
      <c r="AG340" s="216">
        <f t="shared" si="141"/>
        <v>6.1846469898225074</v>
      </c>
      <c r="AH340" s="216">
        <f t="shared" si="141"/>
        <v>1.1718746896951449</v>
      </c>
      <c r="AI340" s="217">
        <f>SUM(V340:AC340)</f>
        <v>882.98302850360858</v>
      </c>
      <c r="AJ340" s="131" t="str">
        <f t="shared" si="138"/>
        <v/>
      </c>
      <c r="BA340" s="131"/>
      <c r="BR340" s="131"/>
      <c r="CG340" s="131"/>
    </row>
    <row r="341" spans="1:85" s="2" customFormat="1" ht="15" thickBot="1">
      <c r="A341" s="15" t="s">
        <v>100</v>
      </c>
      <c r="B341" s="100">
        <f>IF($I340=0,"-",B340/$I340)</f>
        <v>2.6720970983513465E-2</v>
      </c>
      <c r="C341" s="100">
        <f t="shared" ref="C341:H341" si="142">IF($I340=0,"-",C340/$I340)</f>
        <v>0.58722564611863637</v>
      </c>
      <c r="D341" s="100">
        <f t="shared" si="142"/>
        <v>2.7116110193934447E-2</v>
      </c>
      <c r="E341" s="100">
        <f t="shared" si="142"/>
        <v>0.32997908721266617</v>
      </c>
      <c r="F341" s="100">
        <f t="shared" si="142"/>
        <v>0</v>
      </c>
      <c r="G341" s="100">
        <f t="shared" si="142"/>
        <v>2.8958185491249597E-2</v>
      </c>
      <c r="H341" s="101">
        <f t="shared" si="142"/>
        <v>0</v>
      </c>
      <c r="I341" s="102">
        <f>SUM(B341:H341)</f>
        <v>1</v>
      </c>
      <c r="J341" s="131"/>
      <c r="K341" s="27" t="s">
        <v>100</v>
      </c>
      <c r="L341" s="76">
        <f t="shared" ref="L341:R341" si="143">IF($S340=0,"-",L340/$S340)</f>
        <v>2.630499685872047E-2</v>
      </c>
      <c r="M341" s="76">
        <f t="shared" si="143"/>
        <v>0.57808411176530339</v>
      </c>
      <c r="N341" s="76">
        <f t="shared" si="143"/>
        <v>2.6693984807373023E-2</v>
      </c>
      <c r="O341" s="76">
        <f t="shared" si="143"/>
        <v>0.32484219446696583</v>
      </c>
      <c r="P341" s="76">
        <f t="shared" si="143"/>
        <v>1.5567328187648714E-2</v>
      </c>
      <c r="Q341" s="76">
        <f t="shared" si="143"/>
        <v>2.8507383913988507E-2</v>
      </c>
      <c r="R341" s="77">
        <f t="shared" si="143"/>
        <v>0</v>
      </c>
      <c r="S341" s="78">
        <f>SUM(L341:R341)</f>
        <v>1</v>
      </c>
      <c r="U341" s="36" t="s">
        <v>100</v>
      </c>
      <c r="V341" s="103">
        <f>+V340/$AI340</f>
        <v>2.4173711323653105E-2</v>
      </c>
      <c r="W341" s="103">
        <f t="shared" ref="W341:AH341" si="144">+W340/$AI340</f>
        <v>2.0895448083721813E-3</v>
      </c>
      <c r="X341" s="103">
        <f t="shared" si="144"/>
        <v>2.8507383913988504E-2</v>
      </c>
      <c r="Y341" s="103">
        <f t="shared" si="144"/>
        <v>0.57808411176530339</v>
      </c>
      <c r="Z341" s="103">
        <f t="shared" si="144"/>
        <v>1.9689719957227899E-2</v>
      </c>
      <c r="AA341" s="103">
        <f t="shared" si="144"/>
        <v>0.32338663699616593</v>
      </c>
      <c r="AB341" s="103">
        <f t="shared" si="144"/>
        <v>1.5567328187648713E-2</v>
      </c>
      <c r="AC341" s="103">
        <f t="shared" si="144"/>
        <v>8.501563047640142E-3</v>
      </c>
      <c r="AD341" s="103">
        <f t="shared" si="144"/>
        <v>4.1740726695178361E-5</v>
      </c>
      <c r="AE341" s="103">
        <f t="shared" si="144"/>
        <v>1.2838055814602074E-4</v>
      </c>
      <c r="AF341" s="103">
        <f t="shared" si="144"/>
        <v>0</v>
      </c>
      <c r="AG341" s="103">
        <f t="shared" si="144"/>
        <v>7.0042648501451145E-3</v>
      </c>
      <c r="AH341" s="103">
        <f t="shared" si="144"/>
        <v>1.3271769126538264E-3</v>
      </c>
      <c r="AI341" s="104">
        <f>SUM(V341:AC341)</f>
        <v>1</v>
      </c>
      <c r="AJ341" s="2" t="str">
        <f t="shared" si="138"/>
        <v/>
      </c>
    </row>
    <row r="342" spans="1:85" ht="15" thickBot="1">
      <c r="A342" s="218"/>
      <c r="B342" s="218"/>
      <c r="C342" s="218"/>
      <c r="D342" s="218"/>
      <c r="E342" s="218"/>
      <c r="F342" s="218"/>
      <c r="G342" s="218"/>
      <c r="H342" s="218"/>
      <c r="I342" s="218"/>
      <c r="K342" s="218"/>
      <c r="L342" s="218"/>
      <c r="M342" s="218"/>
      <c r="N342" s="218"/>
      <c r="O342" s="218"/>
      <c r="P342" s="218"/>
      <c r="Q342" s="218"/>
      <c r="R342" s="218"/>
      <c r="S342" s="218"/>
      <c r="AI342" s="139"/>
      <c r="BA342" s="131"/>
      <c r="BR342" s="131"/>
      <c r="CG342" s="131"/>
    </row>
    <row r="343" spans="1:85" ht="28.5">
      <c r="A343" s="328" t="s">
        <v>37</v>
      </c>
      <c r="B343" s="135" t="s">
        <v>0</v>
      </c>
      <c r="C343" s="135" t="s">
        <v>1</v>
      </c>
      <c r="D343" s="135" t="s">
        <v>2</v>
      </c>
      <c r="E343" s="135" t="s">
        <v>3</v>
      </c>
      <c r="F343" s="135" t="s">
        <v>27</v>
      </c>
      <c r="G343" s="135" t="s">
        <v>4</v>
      </c>
      <c r="H343" s="135" t="s">
        <v>5</v>
      </c>
      <c r="I343" s="136" t="s">
        <v>6</v>
      </c>
      <c r="K343" s="330" t="s">
        <v>37</v>
      </c>
      <c r="L343" s="137" t="s">
        <v>0</v>
      </c>
      <c r="M343" s="137" t="s">
        <v>1</v>
      </c>
      <c r="N343" s="137" t="s">
        <v>2</v>
      </c>
      <c r="O343" s="137" t="s">
        <v>3</v>
      </c>
      <c r="P343" s="137" t="s">
        <v>27</v>
      </c>
      <c r="Q343" s="137" t="s">
        <v>4</v>
      </c>
      <c r="R343" s="137" t="s">
        <v>5</v>
      </c>
      <c r="S343" s="138" t="s">
        <v>6</v>
      </c>
      <c r="U343" s="332" t="s">
        <v>37</v>
      </c>
      <c r="V343" s="190" t="s">
        <v>69</v>
      </c>
      <c r="W343" s="190" t="s">
        <v>70</v>
      </c>
      <c r="X343" s="190" t="s">
        <v>4</v>
      </c>
      <c r="Y343" s="190" t="s">
        <v>1</v>
      </c>
      <c r="Z343" s="190" t="s">
        <v>2</v>
      </c>
      <c r="AA343" s="190" t="s">
        <v>3</v>
      </c>
      <c r="AB343" s="190" t="s">
        <v>52</v>
      </c>
      <c r="AC343" s="190" t="s">
        <v>64</v>
      </c>
      <c r="AD343" s="191" t="s">
        <v>72</v>
      </c>
      <c r="AE343" s="191" t="s">
        <v>79</v>
      </c>
      <c r="AF343" s="191" t="s">
        <v>73</v>
      </c>
      <c r="AG343" s="191" t="s">
        <v>80</v>
      </c>
      <c r="AH343" s="191" t="s">
        <v>81</v>
      </c>
      <c r="AI343" s="192" t="s">
        <v>60</v>
      </c>
      <c r="BA343" s="131"/>
      <c r="BR343" s="131"/>
      <c r="CG343" s="131"/>
    </row>
    <row r="344" spans="1:85" ht="15">
      <c r="A344" s="329" t="s">
        <v>37</v>
      </c>
      <c r="B344" s="294" t="s">
        <v>109</v>
      </c>
      <c r="C344" s="295"/>
      <c r="D344" s="295"/>
      <c r="E344" s="295"/>
      <c r="F344" s="295"/>
      <c r="G344" s="295"/>
      <c r="H344" s="295"/>
      <c r="I344" s="296"/>
      <c r="K344" s="331" t="s">
        <v>37</v>
      </c>
      <c r="L344" s="297" t="s">
        <v>109</v>
      </c>
      <c r="M344" s="298"/>
      <c r="N344" s="298"/>
      <c r="O344" s="298"/>
      <c r="P344" s="298"/>
      <c r="Q344" s="298"/>
      <c r="R344" s="298"/>
      <c r="S344" s="299"/>
      <c r="U344" s="333" t="s">
        <v>37</v>
      </c>
      <c r="V344" s="326" t="s">
        <v>109</v>
      </c>
      <c r="W344" s="326"/>
      <c r="X344" s="326"/>
      <c r="Y344" s="326"/>
      <c r="Z344" s="326"/>
      <c r="AA344" s="326"/>
      <c r="AB344" s="326"/>
      <c r="AC344" s="326"/>
      <c r="AD344" s="326"/>
      <c r="AE344" s="326"/>
      <c r="AF344" s="326"/>
      <c r="AG344" s="326"/>
      <c r="AH344" s="326"/>
      <c r="AI344" s="327"/>
      <c r="BA344" s="131"/>
      <c r="BR344" s="131"/>
      <c r="CG344" s="131"/>
    </row>
    <row r="345" spans="1:85" ht="15">
      <c r="A345" s="141" t="s">
        <v>7</v>
      </c>
      <c r="B345" s="142">
        <v>0</v>
      </c>
      <c r="C345" s="142">
        <v>0</v>
      </c>
      <c r="D345" s="142">
        <v>0</v>
      </c>
      <c r="E345" s="142">
        <v>0</v>
      </c>
      <c r="F345" s="303"/>
      <c r="G345" s="142">
        <v>0</v>
      </c>
      <c r="H345" s="143">
        <v>0</v>
      </c>
      <c r="I345" s="144">
        <f>SUM(B345:H345)</f>
        <v>0</v>
      </c>
      <c r="J345" s="139"/>
      <c r="K345" s="193" t="s">
        <v>7</v>
      </c>
      <c r="L345" s="142">
        <v>0</v>
      </c>
      <c r="M345" s="142">
        <v>0</v>
      </c>
      <c r="N345" s="142">
        <v>0</v>
      </c>
      <c r="O345" s="142">
        <v>0</v>
      </c>
      <c r="P345" s="142">
        <v>0</v>
      </c>
      <c r="Q345" s="142">
        <v>0</v>
      </c>
      <c r="R345" s="194">
        <v>0</v>
      </c>
      <c r="S345" s="195">
        <f>SUM(L345:R345)</f>
        <v>0</v>
      </c>
      <c r="U345" s="196" t="s">
        <v>7</v>
      </c>
      <c r="V345" s="197">
        <v>0</v>
      </c>
      <c r="W345" s="197">
        <v>0</v>
      </c>
      <c r="X345" s="197">
        <v>0</v>
      </c>
      <c r="Y345" s="197">
        <v>0</v>
      </c>
      <c r="Z345" s="197">
        <v>0</v>
      </c>
      <c r="AA345" s="197">
        <v>0</v>
      </c>
      <c r="AB345" s="197">
        <v>0</v>
      </c>
      <c r="AC345" s="198">
        <v>0</v>
      </c>
      <c r="AD345" s="199">
        <v>0</v>
      </c>
      <c r="AE345" s="199">
        <v>0</v>
      </c>
      <c r="AF345" s="199">
        <v>0</v>
      </c>
      <c r="AG345" s="199">
        <v>0</v>
      </c>
      <c r="AH345" s="199">
        <v>0</v>
      </c>
      <c r="AI345" s="200">
        <f>SUM(V345:AC345)</f>
        <v>0</v>
      </c>
      <c r="AJ345" s="131" t="str">
        <f>IF(ABS(S345-AI345)&gt;0.001,S345-AI345,"")</f>
        <v/>
      </c>
      <c r="BA345" s="131"/>
      <c r="BR345" s="131"/>
      <c r="CG345" s="131"/>
    </row>
    <row r="346" spans="1:85" ht="15">
      <c r="A346" s="149" t="s">
        <v>8</v>
      </c>
      <c r="B346" s="150">
        <v>0</v>
      </c>
      <c r="C346" s="150">
        <v>0</v>
      </c>
      <c r="D346" s="150">
        <v>0</v>
      </c>
      <c r="E346" s="150">
        <v>0</v>
      </c>
      <c r="F346" s="304"/>
      <c r="G346" s="150">
        <v>0</v>
      </c>
      <c r="H346" s="151">
        <v>0</v>
      </c>
      <c r="I346" s="152">
        <f t="shared" ref="I346:I365" si="145">SUM(B346:H346)</f>
        <v>0</v>
      </c>
      <c r="J346" s="139"/>
      <c r="K346" s="153" t="s">
        <v>8</v>
      </c>
      <c r="L346" s="154">
        <v>0</v>
      </c>
      <c r="M346" s="154">
        <v>0</v>
      </c>
      <c r="N346" s="154">
        <v>0</v>
      </c>
      <c r="O346" s="154">
        <v>0</v>
      </c>
      <c r="P346" s="154">
        <v>0</v>
      </c>
      <c r="Q346" s="154">
        <v>0</v>
      </c>
      <c r="R346" s="155">
        <v>0</v>
      </c>
      <c r="S346" s="156">
        <f t="shared" ref="S346:S365" si="146">SUM(L346:R346)</f>
        <v>0</v>
      </c>
      <c r="U346" s="201" t="s">
        <v>8</v>
      </c>
      <c r="V346" s="202">
        <v>0</v>
      </c>
      <c r="W346" s="202">
        <v>0</v>
      </c>
      <c r="X346" s="202">
        <v>0</v>
      </c>
      <c r="Y346" s="202">
        <v>0</v>
      </c>
      <c r="Z346" s="202">
        <v>0</v>
      </c>
      <c r="AA346" s="202">
        <v>0</v>
      </c>
      <c r="AB346" s="202">
        <v>0</v>
      </c>
      <c r="AC346" s="203">
        <v>0</v>
      </c>
      <c r="AD346" s="202">
        <v>0</v>
      </c>
      <c r="AE346" s="202">
        <v>0</v>
      </c>
      <c r="AF346" s="202">
        <v>0</v>
      </c>
      <c r="AG346" s="202">
        <v>0</v>
      </c>
      <c r="AH346" s="202">
        <v>0</v>
      </c>
      <c r="AI346" s="204">
        <f t="shared" ref="AI346:AI365" si="147">SUM(V346:AC346)</f>
        <v>0</v>
      </c>
      <c r="AJ346" s="131" t="str">
        <f t="shared" ref="AJ346:AJ367" si="148">IF(ABS(S346-AI346)&gt;0.001,S346-AI346,"")</f>
        <v/>
      </c>
      <c r="BA346" s="131"/>
      <c r="BR346" s="131"/>
      <c r="CG346" s="131"/>
    </row>
    <row r="347" spans="1:85" ht="15">
      <c r="A347" s="157" t="s">
        <v>10</v>
      </c>
      <c r="B347" s="146">
        <v>0</v>
      </c>
      <c r="C347" s="146">
        <v>0</v>
      </c>
      <c r="D347" s="146">
        <v>0</v>
      </c>
      <c r="E347" s="146">
        <v>0</v>
      </c>
      <c r="F347" s="304"/>
      <c r="G347" s="146">
        <v>0</v>
      </c>
      <c r="H347" s="158">
        <v>0</v>
      </c>
      <c r="I347" s="144">
        <f t="shared" si="145"/>
        <v>0</v>
      </c>
      <c r="J347" s="139"/>
      <c r="K347" s="159" t="s">
        <v>10</v>
      </c>
      <c r="L347" s="146">
        <v>0</v>
      </c>
      <c r="M347" s="146">
        <v>0</v>
      </c>
      <c r="N347" s="146">
        <v>0</v>
      </c>
      <c r="O347" s="146">
        <v>0</v>
      </c>
      <c r="P347" s="146">
        <v>0</v>
      </c>
      <c r="Q347" s="146">
        <v>0</v>
      </c>
      <c r="R347" s="147">
        <v>0</v>
      </c>
      <c r="S347" s="148">
        <f t="shared" si="146"/>
        <v>0</v>
      </c>
      <c r="U347" s="205" t="s">
        <v>10</v>
      </c>
      <c r="V347" s="197">
        <v>0</v>
      </c>
      <c r="W347" s="197">
        <v>0</v>
      </c>
      <c r="X347" s="197">
        <v>0</v>
      </c>
      <c r="Y347" s="197">
        <v>0</v>
      </c>
      <c r="Z347" s="197">
        <v>0</v>
      </c>
      <c r="AA347" s="197">
        <v>0</v>
      </c>
      <c r="AB347" s="197">
        <v>0</v>
      </c>
      <c r="AC347" s="198">
        <v>0</v>
      </c>
      <c r="AD347" s="199">
        <v>0</v>
      </c>
      <c r="AE347" s="199">
        <v>0</v>
      </c>
      <c r="AF347" s="199">
        <v>0</v>
      </c>
      <c r="AG347" s="199">
        <v>0</v>
      </c>
      <c r="AH347" s="199">
        <v>0</v>
      </c>
      <c r="AI347" s="200">
        <f t="shared" si="147"/>
        <v>0</v>
      </c>
      <c r="AJ347" s="131" t="str">
        <f t="shared" si="148"/>
        <v/>
      </c>
      <c r="BA347" s="131"/>
      <c r="BR347" s="131"/>
      <c r="CG347" s="131"/>
    </row>
    <row r="348" spans="1:85" ht="15">
      <c r="A348" s="149" t="s">
        <v>53</v>
      </c>
      <c r="B348" s="150">
        <v>0</v>
      </c>
      <c r="C348" s="150">
        <v>0</v>
      </c>
      <c r="D348" s="150">
        <v>0</v>
      </c>
      <c r="E348" s="150">
        <v>0</v>
      </c>
      <c r="F348" s="304"/>
      <c r="G348" s="150">
        <v>0</v>
      </c>
      <c r="H348" s="151">
        <v>0</v>
      </c>
      <c r="I348" s="152">
        <f t="shared" si="145"/>
        <v>0</v>
      </c>
      <c r="J348" s="139"/>
      <c r="K348" s="153" t="s">
        <v>53</v>
      </c>
      <c r="L348" s="154">
        <v>0</v>
      </c>
      <c r="M348" s="154">
        <v>0</v>
      </c>
      <c r="N348" s="154">
        <v>0</v>
      </c>
      <c r="O348" s="154">
        <v>0</v>
      </c>
      <c r="P348" s="154">
        <v>0</v>
      </c>
      <c r="Q348" s="154">
        <v>0</v>
      </c>
      <c r="R348" s="155">
        <v>0</v>
      </c>
      <c r="S348" s="156">
        <f t="shared" si="146"/>
        <v>0</v>
      </c>
      <c r="U348" s="201" t="s">
        <v>53</v>
      </c>
      <c r="V348" s="202">
        <v>0</v>
      </c>
      <c r="W348" s="202">
        <v>0</v>
      </c>
      <c r="X348" s="202">
        <v>0</v>
      </c>
      <c r="Y348" s="202">
        <v>0</v>
      </c>
      <c r="Z348" s="202">
        <v>0</v>
      </c>
      <c r="AA348" s="202">
        <v>0</v>
      </c>
      <c r="AB348" s="202">
        <v>0</v>
      </c>
      <c r="AC348" s="203">
        <v>0</v>
      </c>
      <c r="AD348" s="202">
        <v>0</v>
      </c>
      <c r="AE348" s="202">
        <v>0</v>
      </c>
      <c r="AF348" s="202">
        <v>0</v>
      </c>
      <c r="AG348" s="202">
        <v>0</v>
      </c>
      <c r="AH348" s="202">
        <v>0</v>
      </c>
      <c r="AI348" s="204">
        <f t="shared" si="147"/>
        <v>0</v>
      </c>
      <c r="AJ348" s="131" t="str">
        <f t="shared" si="148"/>
        <v/>
      </c>
      <c r="BA348" s="131"/>
      <c r="BR348" s="131"/>
      <c r="CG348" s="131"/>
    </row>
    <row r="349" spans="1:85" ht="15">
      <c r="A349" s="157" t="s">
        <v>16</v>
      </c>
      <c r="B349" s="146">
        <v>4.9181471652103266</v>
      </c>
      <c r="C349" s="146">
        <v>7.5462029863565254</v>
      </c>
      <c r="D349" s="146">
        <v>0</v>
      </c>
      <c r="E349" s="146">
        <v>0</v>
      </c>
      <c r="F349" s="304"/>
      <c r="G349" s="146">
        <v>0</v>
      </c>
      <c r="H349" s="158">
        <v>0</v>
      </c>
      <c r="I349" s="144">
        <f t="shared" si="145"/>
        <v>12.464350151566851</v>
      </c>
      <c r="J349" s="139"/>
      <c r="K349" s="159" t="s">
        <v>16</v>
      </c>
      <c r="L349" s="146">
        <v>4.9181471652103266</v>
      </c>
      <c r="M349" s="146">
        <v>7.5462029863565254</v>
      </c>
      <c r="N349" s="146">
        <v>0</v>
      </c>
      <c r="O349" s="146">
        <v>0</v>
      </c>
      <c r="P349" s="146">
        <v>0</v>
      </c>
      <c r="Q349" s="146">
        <v>0</v>
      </c>
      <c r="R349" s="147">
        <v>0</v>
      </c>
      <c r="S349" s="148">
        <f t="shared" si="146"/>
        <v>12.464350151566851</v>
      </c>
      <c r="U349" s="205" t="s">
        <v>16</v>
      </c>
      <c r="V349" s="197">
        <v>4.9181471652103266</v>
      </c>
      <c r="W349" s="197">
        <v>0</v>
      </c>
      <c r="X349" s="197">
        <v>0</v>
      </c>
      <c r="Y349" s="197">
        <v>7.5462029863565254</v>
      </c>
      <c r="Z349" s="197">
        <v>0</v>
      </c>
      <c r="AA349" s="197">
        <v>0</v>
      </c>
      <c r="AB349" s="197">
        <v>0</v>
      </c>
      <c r="AC349" s="198">
        <v>0</v>
      </c>
      <c r="AD349" s="199">
        <v>0</v>
      </c>
      <c r="AE349" s="199">
        <v>0</v>
      </c>
      <c r="AF349" s="199">
        <v>0</v>
      </c>
      <c r="AG349" s="199">
        <v>0</v>
      </c>
      <c r="AH349" s="199">
        <v>0</v>
      </c>
      <c r="AI349" s="200">
        <f t="shared" si="147"/>
        <v>12.464350151566851</v>
      </c>
      <c r="AJ349" s="131" t="str">
        <f t="shared" si="148"/>
        <v/>
      </c>
      <c r="BA349" s="131"/>
      <c r="BR349" s="131"/>
      <c r="CG349" s="131"/>
    </row>
    <row r="350" spans="1:85" ht="15">
      <c r="A350" s="149" t="s">
        <v>15</v>
      </c>
      <c r="B350" s="150">
        <v>1.099510678695605E-2</v>
      </c>
      <c r="C350" s="150">
        <v>0</v>
      </c>
      <c r="D350" s="150">
        <v>5.2758118026547347E-2</v>
      </c>
      <c r="E350" s="150">
        <v>4.4866817374354081E-3</v>
      </c>
      <c r="F350" s="304"/>
      <c r="G350" s="150">
        <v>0</v>
      </c>
      <c r="H350" s="151">
        <v>0</v>
      </c>
      <c r="I350" s="152">
        <f t="shared" si="145"/>
        <v>6.8239906550938811E-2</v>
      </c>
      <c r="J350" s="139"/>
      <c r="K350" s="153" t="s">
        <v>15</v>
      </c>
      <c r="L350" s="154">
        <v>1.099510678695605E-2</v>
      </c>
      <c r="M350" s="154">
        <v>0</v>
      </c>
      <c r="N350" s="154">
        <v>5.2758118026547347E-2</v>
      </c>
      <c r="O350" s="154">
        <v>4.4866817374354081E-3</v>
      </c>
      <c r="P350" s="154">
        <v>0</v>
      </c>
      <c r="Q350" s="154">
        <v>0</v>
      </c>
      <c r="R350" s="155">
        <v>0</v>
      </c>
      <c r="S350" s="156">
        <f t="shared" si="146"/>
        <v>6.8239906550938811E-2</v>
      </c>
      <c r="U350" s="201" t="s">
        <v>54</v>
      </c>
      <c r="V350" s="202">
        <v>1.0745868813945432E-2</v>
      </c>
      <c r="W350" s="202">
        <v>0</v>
      </c>
      <c r="X350" s="202">
        <v>0</v>
      </c>
      <c r="Y350" s="202">
        <v>0</v>
      </c>
      <c r="Z350" s="202">
        <v>0</v>
      </c>
      <c r="AA350" s="202">
        <v>4.1293261536041251E-3</v>
      </c>
      <c r="AB350" s="202">
        <v>0</v>
      </c>
      <c r="AC350" s="203">
        <v>5.3364711583389249E-2</v>
      </c>
      <c r="AD350" s="202">
        <v>2.4923797301061845E-4</v>
      </c>
      <c r="AE350" s="202">
        <v>0</v>
      </c>
      <c r="AF350" s="202">
        <v>0</v>
      </c>
      <c r="AG350" s="202">
        <v>5.2758118026547347E-2</v>
      </c>
      <c r="AH350" s="202">
        <v>3.5735558383128302E-4</v>
      </c>
      <c r="AI350" s="204">
        <f t="shared" si="147"/>
        <v>6.8239906550938811E-2</v>
      </c>
      <c r="AJ350" s="131" t="str">
        <f t="shared" si="148"/>
        <v/>
      </c>
      <c r="BA350" s="131"/>
      <c r="BR350" s="131"/>
      <c r="CG350" s="131"/>
    </row>
    <row r="351" spans="1:85" ht="15">
      <c r="A351" s="157" t="s">
        <v>55</v>
      </c>
      <c r="B351" s="146">
        <v>0</v>
      </c>
      <c r="C351" s="146">
        <v>0</v>
      </c>
      <c r="D351" s="146">
        <v>0</v>
      </c>
      <c r="E351" s="146">
        <v>0.78004442441979027</v>
      </c>
      <c r="F351" s="304"/>
      <c r="G351" s="146">
        <v>0</v>
      </c>
      <c r="H351" s="158">
        <v>0</v>
      </c>
      <c r="I351" s="144">
        <f t="shared" si="145"/>
        <v>0.78004442441979027</v>
      </c>
      <c r="J351" s="139"/>
      <c r="K351" s="159" t="s">
        <v>55</v>
      </c>
      <c r="L351" s="146">
        <v>0</v>
      </c>
      <c r="M351" s="146">
        <v>0</v>
      </c>
      <c r="N351" s="146">
        <v>0</v>
      </c>
      <c r="O351" s="146">
        <v>0.78004442441979027</v>
      </c>
      <c r="P351" s="146">
        <v>29.867623030071147</v>
      </c>
      <c r="Q351" s="146">
        <v>0</v>
      </c>
      <c r="R351" s="147">
        <v>0</v>
      </c>
      <c r="S351" s="148">
        <f t="shared" si="146"/>
        <v>30.647667454490939</v>
      </c>
      <c r="U351" s="205" t="s">
        <v>55</v>
      </c>
      <c r="V351" s="197">
        <v>0</v>
      </c>
      <c r="W351" s="197">
        <v>0</v>
      </c>
      <c r="X351" s="197">
        <v>0</v>
      </c>
      <c r="Y351" s="197">
        <v>0</v>
      </c>
      <c r="Z351" s="197">
        <v>0</v>
      </c>
      <c r="AA351" s="197">
        <v>0</v>
      </c>
      <c r="AB351" s="197">
        <v>29.867623030071147</v>
      </c>
      <c r="AC351" s="198">
        <v>0.78004442441979027</v>
      </c>
      <c r="AD351" s="197">
        <v>0</v>
      </c>
      <c r="AE351" s="197">
        <v>0</v>
      </c>
      <c r="AF351" s="197">
        <v>0</v>
      </c>
      <c r="AG351" s="197">
        <v>0</v>
      </c>
      <c r="AH351" s="197">
        <v>0.78004442441979027</v>
      </c>
      <c r="AI351" s="200">
        <f t="shared" si="147"/>
        <v>30.647667454490939</v>
      </c>
      <c r="AJ351" s="131" t="str">
        <f t="shared" si="148"/>
        <v/>
      </c>
      <c r="BA351" s="131"/>
      <c r="BR351" s="131"/>
      <c r="CG351" s="131"/>
    </row>
    <row r="352" spans="1:85" ht="15">
      <c r="A352" s="149" t="s">
        <v>12</v>
      </c>
      <c r="B352" s="150">
        <v>0</v>
      </c>
      <c r="C352" s="150">
        <v>0</v>
      </c>
      <c r="D352" s="150">
        <v>0</v>
      </c>
      <c r="E352" s="150">
        <v>0</v>
      </c>
      <c r="F352" s="304"/>
      <c r="G352" s="150">
        <v>0</v>
      </c>
      <c r="H352" s="151">
        <v>0</v>
      </c>
      <c r="I352" s="152">
        <f t="shared" si="145"/>
        <v>0</v>
      </c>
      <c r="J352" s="139"/>
      <c r="K352" s="153" t="s">
        <v>12</v>
      </c>
      <c r="L352" s="154">
        <v>0</v>
      </c>
      <c r="M352" s="154">
        <v>0</v>
      </c>
      <c r="N352" s="154">
        <v>0</v>
      </c>
      <c r="O352" s="154">
        <v>0</v>
      </c>
      <c r="P352" s="154">
        <v>0.24569465202274926</v>
      </c>
      <c r="Q352" s="154">
        <v>0</v>
      </c>
      <c r="R352" s="155">
        <v>0</v>
      </c>
      <c r="S352" s="156">
        <f t="shared" si="146"/>
        <v>0.24569465202274926</v>
      </c>
      <c r="U352" s="201" t="s">
        <v>12</v>
      </c>
      <c r="V352" s="202">
        <v>0</v>
      </c>
      <c r="W352" s="202">
        <v>0</v>
      </c>
      <c r="X352" s="202">
        <v>0</v>
      </c>
      <c r="Y352" s="202">
        <v>0</v>
      </c>
      <c r="Z352" s="202">
        <v>0</v>
      </c>
      <c r="AA352" s="202">
        <v>0</v>
      </c>
      <c r="AB352" s="202">
        <v>0.24569465202274926</v>
      </c>
      <c r="AC352" s="203">
        <v>0</v>
      </c>
      <c r="AD352" s="202">
        <v>0</v>
      </c>
      <c r="AE352" s="202">
        <v>0</v>
      </c>
      <c r="AF352" s="202">
        <v>0</v>
      </c>
      <c r="AG352" s="202">
        <v>0</v>
      </c>
      <c r="AH352" s="202">
        <v>0</v>
      </c>
      <c r="AI352" s="204">
        <f t="shared" si="147"/>
        <v>0.24569465202274926</v>
      </c>
      <c r="AJ352" s="131" t="str">
        <f t="shared" si="148"/>
        <v/>
      </c>
      <c r="BA352" s="131"/>
      <c r="BR352" s="131"/>
      <c r="CG352" s="131"/>
    </row>
    <row r="353" spans="1:85" ht="15">
      <c r="A353" s="157" t="s">
        <v>56</v>
      </c>
      <c r="B353" s="146">
        <v>0</v>
      </c>
      <c r="C353" s="146">
        <v>0</v>
      </c>
      <c r="D353" s="146">
        <v>0</v>
      </c>
      <c r="E353" s="146">
        <v>0</v>
      </c>
      <c r="F353" s="304"/>
      <c r="G353" s="146">
        <v>0</v>
      </c>
      <c r="H353" s="158">
        <v>0</v>
      </c>
      <c r="I353" s="144">
        <f t="shared" si="145"/>
        <v>0</v>
      </c>
      <c r="J353" s="139"/>
      <c r="K353" s="159" t="s">
        <v>56</v>
      </c>
      <c r="L353" s="146">
        <v>0</v>
      </c>
      <c r="M353" s="146">
        <v>0</v>
      </c>
      <c r="N353" s="146">
        <v>0</v>
      </c>
      <c r="O353" s="146">
        <v>0</v>
      </c>
      <c r="P353" s="146">
        <v>0</v>
      </c>
      <c r="Q353" s="146">
        <v>0</v>
      </c>
      <c r="R353" s="147">
        <v>0</v>
      </c>
      <c r="S353" s="148">
        <f t="shared" si="146"/>
        <v>0</v>
      </c>
      <c r="U353" s="205" t="s">
        <v>56</v>
      </c>
      <c r="V353" s="197">
        <v>0</v>
      </c>
      <c r="W353" s="197">
        <v>0</v>
      </c>
      <c r="X353" s="197">
        <v>0</v>
      </c>
      <c r="Y353" s="197">
        <v>0</v>
      </c>
      <c r="Z353" s="197">
        <v>0</v>
      </c>
      <c r="AA353" s="197">
        <v>0</v>
      </c>
      <c r="AB353" s="197">
        <v>0</v>
      </c>
      <c r="AC353" s="198">
        <v>0</v>
      </c>
      <c r="AD353" s="197">
        <v>0</v>
      </c>
      <c r="AE353" s="197">
        <v>0</v>
      </c>
      <c r="AF353" s="197">
        <v>0</v>
      </c>
      <c r="AG353" s="197">
        <v>0</v>
      </c>
      <c r="AH353" s="197">
        <v>0</v>
      </c>
      <c r="AI353" s="200">
        <f t="shared" si="147"/>
        <v>0</v>
      </c>
      <c r="AJ353" s="131" t="str">
        <f t="shared" si="148"/>
        <v/>
      </c>
      <c r="BA353" s="131"/>
      <c r="BR353" s="131"/>
      <c r="CG353" s="131"/>
    </row>
    <row r="354" spans="1:85" ht="15">
      <c r="A354" s="149" t="s">
        <v>17</v>
      </c>
      <c r="B354" s="150">
        <v>0</v>
      </c>
      <c r="C354" s="150">
        <v>1.9151138195246544</v>
      </c>
      <c r="D354" s="150">
        <v>0</v>
      </c>
      <c r="E354" s="150">
        <v>0</v>
      </c>
      <c r="F354" s="304"/>
      <c r="G354" s="150">
        <v>0</v>
      </c>
      <c r="H354" s="151">
        <v>0</v>
      </c>
      <c r="I354" s="152">
        <f t="shared" si="145"/>
        <v>1.9151138195246544</v>
      </c>
      <c r="J354" s="139"/>
      <c r="K354" s="153" t="s">
        <v>17</v>
      </c>
      <c r="L354" s="154">
        <v>0</v>
      </c>
      <c r="M354" s="154">
        <v>1.9151138195246544</v>
      </c>
      <c r="N354" s="154">
        <v>0</v>
      </c>
      <c r="O354" s="154">
        <v>0</v>
      </c>
      <c r="P354" s="154">
        <v>-0.1</v>
      </c>
      <c r="Q354" s="154">
        <v>0</v>
      </c>
      <c r="R354" s="155">
        <v>0</v>
      </c>
      <c r="S354" s="156">
        <f t="shared" si="146"/>
        <v>1.8151138195246543</v>
      </c>
      <c r="U354" s="201" t="s">
        <v>17</v>
      </c>
      <c r="V354" s="202">
        <v>0</v>
      </c>
      <c r="W354" s="202">
        <v>0</v>
      </c>
      <c r="X354" s="202">
        <v>0</v>
      </c>
      <c r="Y354" s="202">
        <v>1.9151138195246544</v>
      </c>
      <c r="Z354" s="202">
        <v>0</v>
      </c>
      <c r="AA354" s="202">
        <v>0</v>
      </c>
      <c r="AB354" s="202">
        <v>-0.1</v>
      </c>
      <c r="AC354" s="203">
        <v>0</v>
      </c>
      <c r="AD354" s="202">
        <v>0</v>
      </c>
      <c r="AE354" s="202">
        <v>0</v>
      </c>
      <c r="AF354" s="202">
        <v>0</v>
      </c>
      <c r="AG354" s="202">
        <v>0</v>
      </c>
      <c r="AH354" s="202">
        <v>0</v>
      </c>
      <c r="AI354" s="204">
        <f t="shared" si="147"/>
        <v>1.8151138195246543</v>
      </c>
      <c r="AJ354" s="131" t="str">
        <f t="shared" si="148"/>
        <v/>
      </c>
      <c r="BA354" s="131"/>
      <c r="BR354" s="131"/>
      <c r="CG354" s="131"/>
    </row>
    <row r="355" spans="1:85" ht="15">
      <c r="A355" s="157" t="s">
        <v>141</v>
      </c>
      <c r="B355" s="146">
        <v>1.2599647881979492</v>
      </c>
      <c r="C355" s="146">
        <v>0</v>
      </c>
      <c r="D355" s="146">
        <v>24.623552378997136</v>
      </c>
      <c r="E355" s="146">
        <v>0</v>
      </c>
      <c r="F355" s="304"/>
      <c r="G355" s="146">
        <v>0</v>
      </c>
      <c r="H355" s="158">
        <v>0</v>
      </c>
      <c r="I355" s="144">
        <f t="shared" si="145"/>
        <v>25.883517167195084</v>
      </c>
      <c r="J355" s="139"/>
      <c r="K355" s="159" t="s">
        <v>141</v>
      </c>
      <c r="L355" s="146">
        <v>1.2599647881979492</v>
      </c>
      <c r="M355" s="146">
        <v>0</v>
      </c>
      <c r="N355" s="146">
        <v>24.623552378997136</v>
      </c>
      <c r="O355" s="146">
        <v>0</v>
      </c>
      <c r="P355" s="146">
        <v>0</v>
      </c>
      <c r="Q355" s="146">
        <v>0</v>
      </c>
      <c r="R355" s="147">
        <v>0</v>
      </c>
      <c r="S355" s="148">
        <f t="shared" si="146"/>
        <v>25.883517167195084</v>
      </c>
      <c r="U355" s="205" t="s">
        <v>141</v>
      </c>
      <c r="V355" s="197">
        <v>1.2599647881979492</v>
      </c>
      <c r="W355" s="197">
        <v>0</v>
      </c>
      <c r="X355" s="197">
        <v>0</v>
      </c>
      <c r="Y355" s="197">
        <v>0</v>
      </c>
      <c r="Z355" s="197">
        <v>24.623552378997136</v>
      </c>
      <c r="AA355" s="197">
        <v>0</v>
      </c>
      <c r="AB355" s="197">
        <v>0</v>
      </c>
      <c r="AC355" s="198">
        <v>0</v>
      </c>
      <c r="AD355" s="197">
        <v>0</v>
      </c>
      <c r="AE355" s="197">
        <v>0</v>
      </c>
      <c r="AF355" s="197">
        <v>0</v>
      </c>
      <c r="AG355" s="197">
        <v>0</v>
      </c>
      <c r="AH355" s="197">
        <v>0</v>
      </c>
      <c r="AI355" s="200">
        <f t="shared" si="147"/>
        <v>25.883517167195084</v>
      </c>
      <c r="AJ355" s="131" t="str">
        <f t="shared" si="148"/>
        <v/>
      </c>
      <c r="BA355" s="131"/>
      <c r="BR355" s="131"/>
      <c r="CG355" s="131"/>
    </row>
    <row r="356" spans="1:85" ht="15">
      <c r="A356" s="149" t="s">
        <v>25</v>
      </c>
      <c r="B356" s="150">
        <v>3.6304407969996371</v>
      </c>
      <c r="C356" s="150">
        <v>1.8017119090794751</v>
      </c>
      <c r="D356" s="150">
        <v>1.2463300175681182</v>
      </c>
      <c r="E356" s="150">
        <v>159.95047558174787</v>
      </c>
      <c r="F356" s="304"/>
      <c r="G356" s="150">
        <v>5.5429766799773796</v>
      </c>
      <c r="H356" s="151">
        <v>0</v>
      </c>
      <c r="I356" s="152">
        <f t="shared" si="145"/>
        <v>172.17193498537247</v>
      </c>
      <c r="J356" s="139"/>
      <c r="K356" s="153" t="s">
        <v>25</v>
      </c>
      <c r="L356" s="154">
        <v>3.6304407969996371</v>
      </c>
      <c r="M356" s="154">
        <v>1.8017119090794751</v>
      </c>
      <c r="N356" s="154">
        <v>1.2463300175681182</v>
      </c>
      <c r="O356" s="154">
        <v>159.95047558174787</v>
      </c>
      <c r="P356" s="154">
        <v>0.52212867498907023</v>
      </c>
      <c r="Q356" s="154">
        <v>5.5429766799773796</v>
      </c>
      <c r="R356" s="155">
        <v>0</v>
      </c>
      <c r="S356" s="156">
        <f t="shared" si="146"/>
        <v>172.69406366036154</v>
      </c>
      <c r="U356" s="201" t="s">
        <v>25</v>
      </c>
      <c r="V356" s="202">
        <v>0.87725180143760262</v>
      </c>
      <c r="W356" s="202">
        <v>2.7470599924755144</v>
      </c>
      <c r="X356" s="202">
        <v>5.5429766799773796</v>
      </c>
      <c r="Y356" s="202">
        <v>1.8017119090794751</v>
      </c>
      <c r="Z356" s="202">
        <v>0.63165367972325015</v>
      </c>
      <c r="AA356" s="202">
        <v>159.59756838941337</v>
      </c>
      <c r="AB356" s="202">
        <v>0.52212867498907023</v>
      </c>
      <c r="AC356" s="203">
        <v>0.97371253326590512</v>
      </c>
      <c r="AD356" s="202">
        <v>6.1290030865199649E-3</v>
      </c>
      <c r="AE356" s="202">
        <v>1.9654905437241003E-3</v>
      </c>
      <c r="AF356" s="202">
        <v>0</v>
      </c>
      <c r="AG356" s="202">
        <v>0.61467633784486808</v>
      </c>
      <c r="AH356" s="202">
        <v>0.35094170179079287</v>
      </c>
      <c r="AI356" s="204">
        <f t="shared" si="147"/>
        <v>172.69406366036156</v>
      </c>
      <c r="AJ356" s="131" t="str">
        <f t="shared" si="148"/>
        <v/>
      </c>
      <c r="BA356" s="131"/>
      <c r="BR356" s="131"/>
      <c r="CG356" s="131"/>
    </row>
    <row r="357" spans="1:85" ht="15">
      <c r="A357" s="157" t="s">
        <v>24</v>
      </c>
      <c r="B357" s="146">
        <v>1.8065139234982914</v>
      </c>
      <c r="C357" s="146">
        <v>0</v>
      </c>
      <c r="D357" s="146">
        <v>27.140706428682371</v>
      </c>
      <c r="E357" s="146">
        <v>0</v>
      </c>
      <c r="F357" s="304"/>
      <c r="G357" s="146">
        <v>0</v>
      </c>
      <c r="H357" s="158">
        <v>0</v>
      </c>
      <c r="I357" s="144">
        <f t="shared" si="145"/>
        <v>28.947220352180661</v>
      </c>
      <c r="J357" s="139"/>
      <c r="K357" s="159" t="s">
        <v>24</v>
      </c>
      <c r="L357" s="146">
        <v>1.8065139234982914</v>
      </c>
      <c r="M357" s="146">
        <v>0</v>
      </c>
      <c r="N357" s="146">
        <v>27.140706428682371</v>
      </c>
      <c r="O357" s="146">
        <v>0</v>
      </c>
      <c r="P357" s="146">
        <v>0</v>
      </c>
      <c r="Q357" s="146">
        <v>0</v>
      </c>
      <c r="R357" s="147">
        <v>0</v>
      </c>
      <c r="S357" s="148">
        <f t="shared" si="146"/>
        <v>28.947220352180661</v>
      </c>
      <c r="U357" s="205" t="s">
        <v>24</v>
      </c>
      <c r="V357" s="197">
        <v>1.8065139234982914</v>
      </c>
      <c r="W357" s="197">
        <v>0</v>
      </c>
      <c r="X357" s="197">
        <v>0</v>
      </c>
      <c r="Y357" s="197">
        <v>0</v>
      </c>
      <c r="Z357" s="197">
        <v>0.75573373839734204</v>
      </c>
      <c r="AA357" s="197">
        <v>0</v>
      </c>
      <c r="AB357" s="197">
        <v>0</v>
      </c>
      <c r="AC357" s="198">
        <v>26.384972690285029</v>
      </c>
      <c r="AD357" s="197">
        <v>0</v>
      </c>
      <c r="AE357" s="197">
        <v>0</v>
      </c>
      <c r="AF357" s="197">
        <v>0</v>
      </c>
      <c r="AG357" s="197">
        <v>26.384972690285029</v>
      </c>
      <c r="AH357" s="197">
        <v>0</v>
      </c>
      <c r="AI357" s="200">
        <f t="shared" si="147"/>
        <v>28.947220352180661</v>
      </c>
      <c r="AJ357" s="131" t="str">
        <f t="shared" si="148"/>
        <v/>
      </c>
      <c r="BA357" s="131"/>
      <c r="BR357" s="131"/>
      <c r="CG357" s="131"/>
    </row>
    <row r="358" spans="1:85" ht="15">
      <c r="A358" s="149" t="s">
        <v>57</v>
      </c>
      <c r="B358" s="150">
        <v>5.332297996568894E-4</v>
      </c>
      <c r="C358" s="150">
        <v>9.042917736449311E-4</v>
      </c>
      <c r="D358" s="150">
        <v>1.6491643288357404E-3</v>
      </c>
      <c r="E358" s="150">
        <v>0</v>
      </c>
      <c r="F358" s="304"/>
      <c r="G358" s="150">
        <v>0</v>
      </c>
      <c r="H358" s="151">
        <v>0</v>
      </c>
      <c r="I358" s="152">
        <f t="shared" si="145"/>
        <v>3.0866859021375609E-3</v>
      </c>
      <c r="J358" s="139"/>
      <c r="K358" s="153" t="s">
        <v>57</v>
      </c>
      <c r="L358" s="154">
        <v>5.332297996568894E-4</v>
      </c>
      <c r="M358" s="154">
        <v>9.042917736449311E-4</v>
      </c>
      <c r="N358" s="154">
        <v>1.6491643288357404E-3</v>
      </c>
      <c r="O358" s="154">
        <v>0</v>
      </c>
      <c r="P358" s="154">
        <v>0</v>
      </c>
      <c r="Q358" s="154">
        <v>0</v>
      </c>
      <c r="R358" s="155">
        <v>0</v>
      </c>
      <c r="S358" s="156">
        <f t="shared" si="146"/>
        <v>3.0866859021375609E-3</v>
      </c>
      <c r="U358" s="201" t="s">
        <v>57</v>
      </c>
      <c r="V358" s="202">
        <v>5.332297996568894E-4</v>
      </c>
      <c r="W358" s="202">
        <v>0</v>
      </c>
      <c r="X358" s="202">
        <v>0</v>
      </c>
      <c r="Y358" s="202">
        <v>9.042917736449311E-4</v>
      </c>
      <c r="Z358" s="202">
        <v>1.6491643288357404E-3</v>
      </c>
      <c r="AA358" s="202">
        <v>0</v>
      </c>
      <c r="AB358" s="202">
        <v>0</v>
      </c>
      <c r="AC358" s="203">
        <v>0</v>
      </c>
      <c r="AD358" s="202">
        <v>0</v>
      </c>
      <c r="AE358" s="202">
        <v>0</v>
      </c>
      <c r="AF358" s="202">
        <v>0</v>
      </c>
      <c r="AG358" s="202">
        <v>0</v>
      </c>
      <c r="AH358" s="202">
        <v>0</v>
      </c>
      <c r="AI358" s="204">
        <f t="shared" si="147"/>
        <v>3.0866859021375609E-3</v>
      </c>
      <c r="AJ358" s="131" t="str">
        <f t="shared" si="148"/>
        <v/>
      </c>
      <c r="BA358" s="131"/>
      <c r="BR358" s="131"/>
      <c r="CG358" s="131"/>
    </row>
    <row r="359" spans="1:85" ht="15">
      <c r="A359" s="157" t="s">
        <v>22</v>
      </c>
      <c r="B359" s="146">
        <v>48.809458000186162</v>
      </c>
      <c r="C359" s="146">
        <v>241.33653747979901</v>
      </c>
      <c r="D359" s="146">
        <v>137.60877078043592</v>
      </c>
      <c r="E359" s="146">
        <v>3.5904170354456393</v>
      </c>
      <c r="F359" s="304"/>
      <c r="G359" s="146">
        <v>0</v>
      </c>
      <c r="H359" s="158">
        <v>0</v>
      </c>
      <c r="I359" s="144">
        <f t="shared" si="145"/>
        <v>431.34518329586672</v>
      </c>
      <c r="J359" s="139"/>
      <c r="K359" s="159" t="s">
        <v>22</v>
      </c>
      <c r="L359" s="146">
        <v>48.809458000186162</v>
      </c>
      <c r="M359" s="146">
        <v>241.33653747979901</v>
      </c>
      <c r="N359" s="146">
        <v>137.60877078043592</v>
      </c>
      <c r="O359" s="146">
        <v>3.5904170354456393</v>
      </c>
      <c r="P359" s="146">
        <v>1.8281665672957574</v>
      </c>
      <c r="Q359" s="146">
        <v>0</v>
      </c>
      <c r="R359" s="147">
        <v>0</v>
      </c>
      <c r="S359" s="148">
        <f t="shared" si="146"/>
        <v>433.17334986316246</v>
      </c>
      <c r="U359" s="205" t="s">
        <v>22</v>
      </c>
      <c r="V359" s="197">
        <v>48.809458000186162</v>
      </c>
      <c r="W359" s="197">
        <v>0</v>
      </c>
      <c r="X359" s="197">
        <v>0</v>
      </c>
      <c r="Y359" s="197">
        <v>241.33653747979901</v>
      </c>
      <c r="Z359" s="197">
        <v>99.673318993549486</v>
      </c>
      <c r="AA359" s="197">
        <v>0</v>
      </c>
      <c r="AB359" s="197">
        <v>1.8281665672957574</v>
      </c>
      <c r="AC359" s="198">
        <v>41.525868822332072</v>
      </c>
      <c r="AD359" s="197">
        <v>0</v>
      </c>
      <c r="AE359" s="197">
        <v>0</v>
      </c>
      <c r="AF359" s="197">
        <v>0</v>
      </c>
      <c r="AG359" s="197">
        <v>37.935451786886432</v>
      </c>
      <c r="AH359" s="197">
        <v>3.5904170354456393</v>
      </c>
      <c r="AI359" s="200">
        <f t="shared" si="147"/>
        <v>433.17334986316246</v>
      </c>
      <c r="AJ359" s="131" t="str">
        <f t="shared" si="148"/>
        <v/>
      </c>
      <c r="BA359" s="131"/>
      <c r="BR359" s="131"/>
      <c r="CG359" s="131"/>
    </row>
    <row r="360" spans="1:85" ht="15">
      <c r="A360" s="149" t="s">
        <v>21</v>
      </c>
      <c r="B360" s="150">
        <v>0</v>
      </c>
      <c r="C360" s="150">
        <v>0</v>
      </c>
      <c r="D360" s="150">
        <v>0</v>
      </c>
      <c r="E360" s="150">
        <v>0</v>
      </c>
      <c r="F360" s="304"/>
      <c r="G360" s="150">
        <v>0</v>
      </c>
      <c r="H360" s="151">
        <v>0</v>
      </c>
      <c r="I360" s="152">
        <f t="shared" si="145"/>
        <v>0</v>
      </c>
      <c r="J360" s="139"/>
      <c r="K360" s="153" t="s">
        <v>21</v>
      </c>
      <c r="L360" s="154">
        <v>0</v>
      </c>
      <c r="M360" s="154">
        <v>0</v>
      </c>
      <c r="N360" s="154">
        <v>0</v>
      </c>
      <c r="O360" s="154">
        <v>0</v>
      </c>
      <c r="P360" s="154">
        <v>0</v>
      </c>
      <c r="Q360" s="154">
        <v>0</v>
      </c>
      <c r="R360" s="155">
        <v>0</v>
      </c>
      <c r="S360" s="156">
        <f t="shared" si="146"/>
        <v>0</v>
      </c>
      <c r="U360" s="201" t="s">
        <v>58</v>
      </c>
      <c r="V360" s="202">
        <v>0</v>
      </c>
      <c r="W360" s="202">
        <v>0</v>
      </c>
      <c r="X360" s="202">
        <v>0</v>
      </c>
      <c r="Y360" s="202">
        <v>0</v>
      </c>
      <c r="Z360" s="202">
        <v>0</v>
      </c>
      <c r="AA360" s="202">
        <v>0</v>
      </c>
      <c r="AB360" s="202">
        <v>0</v>
      </c>
      <c r="AC360" s="203">
        <v>0</v>
      </c>
      <c r="AD360" s="202">
        <v>0</v>
      </c>
      <c r="AE360" s="202">
        <v>0</v>
      </c>
      <c r="AF360" s="202">
        <v>0</v>
      </c>
      <c r="AG360" s="202">
        <v>0</v>
      </c>
      <c r="AH360" s="202">
        <v>0</v>
      </c>
      <c r="AI360" s="204">
        <f t="shared" si="147"/>
        <v>0</v>
      </c>
      <c r="AJ360" s="131" t="str">
        <f t="shared" si="148"/>
        <v/>
      </c>
      <c r="BA360" s="131"/>
      <c r="BR360" s="131"/>
      <c r="CG360" s="131"/>
    </row>
    <row r="361" spans="1:85" ht="15">
      <c r="A361" s="160" t="s">
        <v>61</v>
      </c>
      <c r="B361" s="146">
        <v>0.27311512067795873</v>
      </c>
      <c r="C361" s="146">
        <v>0</v>
      </c>
      <c r="D361" s="146">
        <v>0</v>
      </c>
      <c r="E361" s="146">
        <v>0</v>
      </c>
      <c r="F361" s="304"/>
      <c r="G361" s="146">
        <v>0</v>
      </c>
      <c r="H361" s="158">
        <v>0</v>
      </c>
      <c r="I361" s="144">
        <f t="shared" si="145"/>
        <v>0.27311512067795873</v>
      </c>
      <c r="J361" s="139"/>
      <c r="K361" s="161" t="s">
        <v>61</v>
      </c>
      <c r="L361" s="146">
        <v>0.27311512067795873</v>
      </c>
      <c r="M361" s="146">
        <v>0</v>
      </c>
      <c r="N361" s="146">
        <v>0</v>
      </c>
      <c r="O361" s="146">
        <v>0</v>
      </c>
      <c r="P361" s="146">
        <v>0</v>
      </c>
      <c r="Q361" s="146">
        <v>0</v>
      </c>
      <c r="R361" s="147">
        <v>0</v>
      </c>
      <c r="S361" s="148">
        <f t="shared" si="146"/>
        <v>0.27311512067795873</v>
      </c>
      <c r="U361" s="206" t="s">
        <v>59</v>
      </c>
      <c r="V361" s="197">
        <v>0.27311512067795873</v>
      </c>
      <c r="W361" s="197">
        <v>0</v>
      </c>
      <c r="X361" s="197">
        <v>0</v>
      </c>
      <c r="Y361" s="197">
        <v>0</v>
      </c>
      <c r="Z361" s="197">
        <v>0</v>
      </c>
      <c r="AA361" s="197">
        <v>0</v>
      </c>
      <c r="AB361" s="197">
        <v>0</v>
      </c>
      <c r="AC361" s="198">
        <v>0</v>
      </c>
      <c r="AD361" s="199">
        <v>0</v>
      </c>
      <c r="AE361" s="199">
        <v>0</v>
      </c>
      <c r="AF361" s="199">
        <v>0</v>
      </c>
      <c r="AG361" s="199">
        <v>0</v>
      </c>
      <c r="AH361" s="199">
        <v>0</v>
      </c>
      <c r="AI361" s="200">
        <f t="shared" si="147"/>
        <v>0.27311512067795873</v>
      </c>
      <c r="AJ361" s="131" t="str">
        <f t="shared" si="148"/>
        <v/>
      </c>
      <c r="BA361" s="131"/>
      <c r="BR361" s="131"/>
      <c r="CG361" s="131"/>
    </row>
    <row r="362" spans="1:85">
      <c r="A362" s="162" t="s">
        <v>23</v>
      </c>
      <c r="B362" s="163">
        <v>0.27311512067795873</v>
      </c>
      <c r="C362" s="163">
        <v>0</v>
      </c>
      <c r="D362" s="163">
        <v>0</v>
      </c>
      <c r="E362" s="163">
        <v>0</v>
      </c>
      <c r="F362" s="304"/>
      <c r="G362" s="163">
        <v>0</v>
      </c>
      <c r="H362" s="164">
        <v>0</v>
      </c>
      <c r="I362" s="165">
        <f t="shared" si="145"/>
        <v>0.27311512067795873</v>
      </c>
      <c r="J362" s="139"/>
      <c r="K362" s="166" t="s">
        <v>23</v>
      </c>
      <c r="L362" s="167">
        <v>0.27311512067795873</v>
      </c>
      <c r="M362" s="167">
        <v>0</v>
      </c>
      <c r="N362" s="167">
        <v>0</v>
      </c>
      <c r="O362" s="167">
        <v>0</v>
      </c>
      <c r="P362" s="167">
        <v>0</v>
      </c>
      <c r="Q362" s="167">
        <v>0</v>
      </c>
      <c r="R362" s="168">
        <v>0</v>
      </c>
      <c r="S362" s="169">
        <f t="shared" si="146"/>
        <v>0.27311512067795873</v>
      </c>
      <c r="U362" s="207" t="s">
        <v>62</v>
      </c>
      <c r="V362" s="208">
        <v>0.27311512067795873</v>
      </c>
      <c r="W362" s="208">
        <v>0</v>
      </c>
      <c r="X362" s="208">
        <v>0</v>
      </c>
      <c r="Y362" s="208">
        <v>0</v>
      </c>
      <c r="Z362" s="208">
        <v>0</v>
      </c>
      <c r="AA362" s="208">
        <v>0</v>
      </c>
      <c r="AB362" s="208">
        <v>0</v>
      </c>
      <c r="AC362" s="208">
        <v>0</v>
      </c>
      <c r="AD362" s="208">
        <v>0</v>
      </c>
      <c r="AE362" s="208">
        <v>0</v>
      </c>
      <c r="AF362" s="208">
        <v>0</v>
      </c>
      <c r="AG362" s="208">
        <v>0</v>
      </c>
      <c r="AH362" s="92">
        <v>0</v>
      </c>
      <c r="AI362" s="209">
        <f t="shared" si="147"/>
        <v>0.27311512067795873</v>
      </c>
      <c r="AJ362" s="131" t="str">
        <f t="shared" si="148"/>
        <v/>
      </c>
      <c r="BA362" s="131"/>
      <c r="BR362" s="131"/>
      <c r="CG362" s="131"/>
    </row>
    <row r="363" spans="1:85">
      <c r="A363" s="170" t="s">
        <v>19</v>
      </c>
      <c r="B363" s="171">
        <v>0</v>
      </c>
      <c r="C363" s="171">
        <v>0</v>
      </c>
      <c r="D363" s="171">
        <v>0</v>
      </c>
      <c r="E363" s="171">
        <v>0</v>
      </c>
      <c r="F363" s="304"/>
      <c r="G363" s="171">
        <v>0</v>
      </c>
      <c r="H363" s="172">
        <v>0</v>
      </c>
      <c r="I363" s="173">
        <f t="shared" si="145"/>
        <v>0</v>
      </c>
      <c r="J363" s="139"/>
      <c r="K363" s="174" t="s">
        <v>19</v>
      </c>
      <c r="L363" s="171">
        <v>0</v>
      </c>
      <c r="M363" s="171">
        <v>0</v>
      </c>
      <c r="N363" s="171">
        <v>0</v>
      </c>
      <c r="O363" s="171">
        <v>0</v>
      </c>
      <c r="P363" s="171">
        <v>0</v>
      </c>
      <c r="Q363" s="171">
        <v>0</v>
      </c>
      <c r="R363" s="175">
        <v>0</v>
      </c>
      <c r="S363" s="176">
        <f t="shared" si="146"/>
        <v>0</v>
      </c>
      <c r="U363" s="210" t="s">
        <v>19</v>
      </c>
      <c r="V363" s="211">
        <v>0</v>
      </c>
      <c r="W363" s="211">
        <v>0</v>
      </c>
      <c r="X363" s="211">
        <v>0</v>
      </c>
      <c r="Y363" s="211">
        <v>0</v>
      </c>
      <c r="Z363" s="211">
        <v>0</v>
      </c>
      <c r="AA363" s="211">
        <v>0</v>
      </c>
      <c r="AB363" s="211">
        <v>0</v>
      </c>
      <c r="AC363" s="211">
        <v>0</v>
      </c>
      <c r="AD363" s="212">
        <v>0</v>
      </c>
      <c r="AE363" s="212">
        <v>0</v>
      </c>
      <c r="AF363" s="212">
        <v>0</v>
      </c>
      <c r="AG363" s="212">
        <v>0</v>
      </c>
      <c r="AH363" s="212">
        <v>0</v>
      </c>
      <c r="AI363" s="213">
        <f t="shared" si="147"/>
        <v>0</v>
      </c>
      <c r="AJ363" s="131" t="str">
        <f t="shared" si="148"/>
        <v/>
      </c>
      <c r="BA363" s="131"/>
      <c r="BR363" s="131"/>
      <c r="CG363" s="131"/>
    </row>
    <row r="364" spans="1:85">
      <c r="A364" s="162" t="s">
        <v>20</v>
      </c>
      <c r="B364" s="163">
        <v>0</v>
      </c>
      <c r="C364" s="163">
        <v>0</v>
      </c>
      <c r="D364" s="163">
        <v>0</v>
      </c>
      <c r="E364" s="163">
        <v>0</v>
      </c>
      <c r="F364" s="304"/>
      <c r="G364" s="163">
        <v>0</v>
      </c>
      <c r="H364" s="164">
        <v>0</v>
      </c>
      <c r="I364" s="165">
        <f t="shared" si="145"/>
        <v>0</v>
      </c>
      <c r="J364" s="139"/>
      <c r="K364" s="166" t="s">
        <v>20</v>
      </c>
      <c r="L364" s="167">
        <v>0</v>
      </c>
      <c r="M364" s="167">
        <v>0</v>
      </c>
      <c r="N364" s="167">
        <v>0</v>
      </c>
      <c r="O364" s="167">
        <v>0</v>
      </c>
      <c r="P364" s="167">
        <v>0</v>
      </c>
      <c r="Q364" s="167">
        <v>0</v>
      </c>
      <c r="R364" s="168">
        <v>0</v>
      </c>
      <c r="S364" s="169">
        <f t="shared" si="146"/>
        <v>0</v>
      </c>
      <c r="U364" s="207" t="s">
        <v>20</v>
      </c>
      <c r="V364" s="208">
        <v>0</v>
      </c>
      <c r="W364" s="208">
        <v>0</v>
      </c>
      <c r="X364" s="208">
        <v>0</v>
      </c>
      <c r="Y364" s="208">
        <v>0</v>
      </c>
      <c r="Z364" s="208">
        <v>0</v>
      </c>
      <c r="AA364" s="208">
        <v>0</v>
      </c>
      <c r="AB364" s="208">
        <v>0</v>
      </c>
      <c r="AC364" s="208">
        <v>0</v>
      </c>
      <c r="AD364" s="208">
        <v>0</v>
      </c>
      <c r="AE364" s="208">
        <v>0</v>
      </c>
      <c r="AF364" s="208">
        <v>0</v>
      </c>
      <c r="AG364" s="208">
        <v>0</v>
      </c>
      <c r="AH364" s="92">
        <v>0</v>
      </c>
      <c r="AI364" s="209">
        <f t="shared" si="147"/>
        <v>0</v>
      </c>
      <c r="AJ364" s="131" t="str">
        <f t="shared" si="148"/>
        <v/>
      </c>
      <c r="BA364" s="131"/>
      <c r="BR364" s="131"/>
      <c r="CG364" s="131"/>
    </row>
    <row r="365" spans="1:85" ht="15" thickBot="1">
      <c r="A365" s="177" t="s">
        <v>11</v>
      </c>
      <c r="B365" s="178">
        <v>0</v>
      </c>
      <c r="C365" s="178">
        <v>0</v>
      </c>
      <c r="D365" s="178">
        <v>0</v>
      </c>
      <c r="E365" s="178">
        <v>0</v>
      </c>
      <c r="F365" s="305"/>
      <c r="G365" s="178">
        <v>0</v>
      </c>
      <c r="H365" s="179">
        <v>0</v>
      </c>
      <c r="I365" s="180">
        <f t="shared" si="145"/>
        <v>0</v>
      </c>
      <c r="J365" s="139"/>
      <c r="K365" s="181" t="s">
        <v>11</v>
      </c>
      <c r="L365" s="178">
        <v>0</v>
      </c>
      <c r="M365" s="178">
        <v>0</v>
      </c>
      <c r="N365" s="178">
        <v>0</v>
      </c>
      <c r="O365" s="178">
        <v>0</v>
      </c>
      <c r="P365" s="178">
        <v>0</v>
      </c>
      <c r="Q365" s="178">
        <v>0</v>
      </c>
      <c r="R365" s="182">
        <v>0</v>
      </c>
      <c r="S365" s="183">
        <f t="shared" si="146"/>
        <v>0</v>
      </c>
      <c r="U365" s="210" t="s">
        <v>11</v>
      </c>
      <c r="V365" s="211">
        <v>0</v>
      </c>
      <c r="W365" s="211">
        <v>0</v>
      </c>
      <c r="X365" s="211">
        <v>0</v>
      </c>
      <c r="Y365" s="211">
        <v>0</v>
      </c>
      <c r="Z365" s="211">
        <v>0</v>
      </c>
      <c r="AA365" s="211">
        <v>0</v>
      </c>
      <c r="AB365" s="211">
        <v>0</v>
      </c>
      <c r="AC365" s="211">
        <v>0</v>
      </c>
      <c r="AD365" s="212">
        <v>0</v>
      </c>
      <c r="AE365" s="212">
        <v>0</v>
      </c>
      <c r="AF365" s="212">
        <v>0</v>
      </c>
      <c r="AG365" s="212">
        <v>0</v>
      </c>
      <c r="AH365" s="212">
        <v>0</v>
      </c>
      <c r="AI365" s="213">
        <f t="shared" si="147"/>
        <v>0</v>
      </c>
      <c r="AJ365" s="131" t="str">
        <f t="shared" si="148"/>
        <v/>
      </c>
      <c r="BA365" s="131"/>
      <c r="BR365" s="131"/>
      <c r="CG365" s="131"/>
    </row>
    <row r="366" spans="1:85" ht="15">
      <c r="A366" s="184" t="s">
        <v>26</v>
      </c>
      <c r="B366" s="185">
        <f>SUM(B345:B361)</f>
        <v>60.70916813135694</v>
      </c>
      <c r="C366" s="185">
        <f t="shared" ref="C366:I366" si="149">SUM(C345:C361)</f>
        <v>252.60047048653331</v>
      </c>
      <c r="D366" s="185">
        <f t="shared" si="149"/>
        <v>190.67376688803893</v>
      </c>
      <c r="E366" s="185">
        <f t="shared" si="149"/>
        <v>164.32542372335072</v>
      </c>
      <c r="F366" s="185">
        <f t="shared" si="149"/>
        <v>0</v>
      </c>
      <c r="G366" s="185">
        <f t="shared" si="149"/>
        <v>5.5429766799773796</v>
      </c>
      <c r="H366" s="187">
        <f t="shared" si="149"/>
        <v>0</v>
      </c>
      <c r="I366" s="144">
        <f t="shared" si="149"/>
        <v>673.85180590925722</v>
      </c>
      <c r="J366" s="139"/>
      <c r="K366" s="186" t="s">
        <v>26</v>
      </c>
      <c r="L366" s="185">
        <f>SUM(L345:L361)</f>
        <v>60.70916813135694</v>
      </c>
      <c r="M366" s="185">
        <f t="shared" ref="M366:S366" si="150">SUM(M345:M361)</f>
        <v>252.60047048653331</v>
      </c>
      <c r="N366" s="185">
        <f t="shared" si="150"/>
        <v>190.67376688803893</v>
      </c>
      <c r="O366" s="185">
        <f t="shared" si="150"/>
        <v>164.32542372335072</v>
      </c>
      <c r="P366" s="185">
        <f t="shared" si="150"/>
        <v>32.363612924378721</v>
      </c>
      <c r="Q366" s="185">
        <f t="shared" si="150"/>
        <v>5.5429766799773796</v>
      </c>
      <c r="R366" s="187">
        <f t="shared" si="150"/>
        <v>0</v>
      </c>
      <c r="S366" s="188">
        <f t="shared" si="150"/>
        <v>706.21541883363591</v>
      </c>
      <c r="T366" s="131" t="str">
        <f>IF(ABS(S366-AI366)&gt;0.01,S366-AI366,"")</f>
        <v/>
      </c>
      <c r="U366" s="214" t="s">
        <v>60</v>
      </c>
      <c r="V366" s="215">
        <f>SUM(V345:V361)</f>
        <v>57.95572989782189</v>
      </c>
      <c r="W366" s="215">
        <f t="shared" ref="W366:AH366" si="151">SUM(W345:W361)</f>
        <v>2.7470599924755144</v>
      </c>
      <c r="X366" s="215">
        <f t="shared" si="151"/>
        <v>5.5429766799773796</v>
      </c>
      <c r="Y366" s="215">
        <f t="shared" si="151"/>
        <v>252.60047048653331</v>
      </c>
      <c r="Z366" s="215">
        <f t="shared" si="151"/>
        <v>125.68590795499605</v>
      </c>
      <c r="AA366" s="215">
        <f t="shared" si="151"/>
        <v>159.60169771556698</v>
      </c>
      <c r="AB366" s="215">
        <f t="shared" si="151"/>
        <v>32.363612924378721</v>
      </c>
      <c r="AC366" s="215">
        <f t="shared" si="151"/>
        <v>69.717963181886176</v>
      </c>
      <c r="AD366" s="216">
        <f t="shared" si="151"/>
        <v>6.3782410595305834E-3</v>
      </c>
      <c r="AE366" s="216">
        <f t="shared" si="151"/>
        <v>1.9654905437241003E-3</v>
      </c>
      <c r="AF366" s="216">
        <f t="shared" si="151"/>
        <v>0</v>
      </c>
      <c r="AG366" s="216">
        <f t="shared" si="151"/>
        <v>64.987858933042872</v>
      </c>
      <c r="AH366" s="216">
        <f t="shared" si="151"/>
        <v>4.7217605172400532</v>
      </c>
      <c r="AI366" s="217">
        <f>SUM(V366:AC366)</f>
        <v>706.21541883363591</v>
      </c>
      <c r="AJ366" s="131" t="str">
        <f t="shared" si="148"/>
        <v/>
      </c>
      <c r="BA366" s="131"/>
      <c r="BR366" s="131"/>
      <c r="CG366" s="131"/>
    </row>
    <row r="367" spans="1:85" s="2" customFormat="1" ht="15" thickBot="1">
      <c r="A367" s="15" t="s">
        <v>100</v>
      </c>
      <c r="B367" s="100">
        <f>IF($I366=0,"-",B366/$I366)</f>
        <v>9.0092758673310153E-2</v>
      </c>
      <c r="C367" s="100">
        <f t="shared" ref="C367:H367" si="152">IF($I366=0,"-",C366/$I366)</f>
        <v>0.37486056766693476</v>
      </c>
      <c r="D367" s="100">
        <f t="shared" si="152"/>
        <v>0.28296097927756475</v>
      </c>
      <c r="E367" s="100">
        <f t="shared" si="152"/>
        <v>0.24385988474367798</v>
      </c>
      <c r="F367" s="100">
        <f t="shared" si="152"/>
        <v>0</v>
      </c>
      <c r="G367" s="100">
        <f t="shared" si="152"/>
        <v>8.2258096385124362E-3</v>
      </c>
      <c r="H367" s="101">
        <f t="shared" si="152"/>
        <v>0</v>
      </c>
      <c r="I367" s="102">
        <f>SUM(B367:H367)</f>
        <v>1</v>
      </c>
      <c r="J367" s="131"/>
      <c r="K367" s="27" t="s">
        <v>100</v>
      </c>
      <c r="L367" s="76">
        <f t="shared" ref="L367:R367" si="153">IF($S366=0,"-",L366/$S366)</f>
        <v>8.5964093267210689E-2</v>
      </c>
      <c r="M367" s="76">
        <f t="shared" si="153"/>
        <v>0.35768189669905626</v>
      </c>
      <c r="N367" s="76">
        <f t="shared" si="153"/>
        <v>0.2699937749914183</v>
      </c>
      <c r="O367" s="76">
        <f t="shared" si="153"/>
        <v>0.23268455961319232</v>
      </c>
      <c r="P367" s="76">
        <f t="shared" si="153"/>
        <v>4.5826828558670506E-2</v>
      </c>
      <c r="Q367" s="76">
        <f t="shared" si="153"/>
        <v>7.8488468704520677E-3</v>
      </c>
      <c r="R367" s="77">
        <f t="shared" si="153"/>
        <v>0</v>
      </c>
      <c r="S367" s="78">
        <f>SUM(L367:R367)</f>
        <v>1.0000000000000002</v>
      </c>
      <c r="U367" s="36" t="s">
        <v>100</v>
      </c>
      <c r="V367" s="103">
        <f>+V366/$AI366</f>
        <v>8.20652287563189E-2</v>
      </c>
      <c r="W367" s="103">
        <f t="shared" ref="W367:AH367" si="154">+W366/$AI366</f>
        <v>3.8898329308817356E-3</v>
      </c>
      <c r="X367" s="103">
        <f t="shared" si="154"/>
        <v>7.8488468704520677E-3</v>
      </c>
      <c r="Y367" s="103">
        <f t="shared" si="154"/>
        <v>0.35768189669905626</v>
      </c>
      <c r="Z367" s="103">
        <f t="shared" si="154"/>
        <v>0.17797106180798927</v>
      </c>
      <c r="AA367" s="103">
        <f t="shared" si="154"/>
        <v>0.22599577049614739</v>
      </c>
      <c r="AB367" s="103">
        <f t="shared" si="154"/>
        <v>4.5826828558670506E-2</v>
      </c>
      <c r="AC367" s="103">
        <f t="shared" si="154"/>
        <v>9.8720533880484032E-2</v>
      </c>
      <c r="AD367" s="103">
        <f t="shared" si="154"/>
        <v>9.0315800100551386E-6</v>
      </c>
      <c r="AE367" s="103">
        <f t="shared" si="154"/>
        <v>2.7831317347477986E-6</v>
      </c>
      <c r="AF367" s="103">
        <f t="shared" si="154"/>
        <v>0</v>
      </c>
      <c r="AG367" s="103">
        <f t="shared" si="154"/>
        <v>9.2022713183429014E-2</v>
      </c>
      <c r="AH367" s="103">
        <f t="shared" si="154"/>
        <v>6.6860059853102198E-3</v>
      </c>
      <c r="AI367" s="104">
        <f>SUM(V367:AC367)</f>
        <v>1.0000000000000002</v>
      </c>
      <c r="AJ367" s="2" t="str">
        <f t="shared" si="148"/>
        <v/>
      </c>
    </row>
    <row r="368" spans="1:85" ht="15" thickBot="1">
      <c r="A368" s="218"/>
      <c r="B368" s="218"/>
      <c r="C368" s="218"/>
      <c r="D368" s="218"/>
      <c r="E368" s="218"/>
      <c r="F368" s="218"/>
      <c r="G368" s="218"/>
      <c r="H368" s="218"/>
      <c r="I368" s="218"/>
      <c r="K368" s="218"/>
      <c r="L368" s="218"/>
      <c r="M368" s="218"/>
      <c r="N368" s="218"/>
      <c r="O368" s="218"/>
      <c r="P368" s="218"/>
      <c r="Q368" s="218"/>
      <c r="R368" s="218"/>
      <c r="S368" s="218"/>
      <c r="AI368" s="139"/>
      <c r="BA368" s="131"/>
      <c r="BR368" s="131"/>
      <c r="CG368" s="131"/>
    </row>
    <row r="369" spans="1:85" ht="28.5">
      <c r="A369" s="328" t="s">
        <v>38</v>
      </c>
      <c r="B369" s="135" t="s">
        <v>0</v>
      </c>
      <c r="C369" s="135" t="s">
        <v>1</v>
      </c>
      <c r="D369" s="135" t="s">
        <v>2</v>
      </c>
      <c r="E369" s="135" t="s">
        <v>3</v>
      </c>
      <c r="F369" s="135" t="s">
        <v>27</v>
      </c>
      <c r="G369" s="135" t="s">
        <v>4</v>
      </c>
      <c r="H369" s="135" t="s">
        <v>5</v>
      </c>
      <c r="I369" s="136" t="s">
        <v>6</v>
      </c>
      <c r="K369" s="330" t="s">
        <v>38</v>
      </c>
      <c r="L369" s="137" t="s">
        <v>0</v>
      </c>
      <c r="M369" s="137" t="s">
        <v>1</v>
      </c>
      <c r="N369" s="137" t="s">
        <v>2</v>
      </c>
      <c r="O369" s="137" t="s">
        <v>3</v>
      </c>
      <c r="P369" s="137" t="s">
        <v>27</v>
      </c>
      <c r="Q369" s="137" t="s">
        <v>4</v>
      </c>
      <c r="R369" s="137" t="s">
        <v>5</v>
      </c>
      <c r="S369" s="138" t="s">
        <v>6</v>
      </c>
      <c r="U369" s="332" t="s">
        <v>38</v>
      </c>
      <c r="V369" s="190" t="s">
        <v>69</v>
      </c>
      <c r="W369" s="190" t="s">
        <v>70</v>
      </c>
      <c r="X369" s="190" t="s">
        <v>4</v>
      </c>
      <c r="Y369" s="190" t="s">
        <v>1</v>
      </c>
      <c r="Z369" s="190" t="s">
        <v>2</v>
      </c>
      <c r="AA369" s="190" t="s">
        <v>3</v>
      </c>
      <c r="AB369" s="190" t="s">
        <v>52</v>
      </c>
      <c r="AC369" s="190" t="s">
        <v>64</v>
      </c>
      <c r="AD369" s="191" t="s">
        <v>72</v>
      </c>
      <c r="AE369" s="191" t="s">
        <v>79</v>
      </c>
      <c r="AF369" s="191" t="s">
        <v>73</v>
      </c>
      <c r="AG369" s="191" t="s">
        <v>80</v>
      </c>
      <c r="AH369" s="191" t="s">
        <v>81</v>
      </c>
      <c r="AI369" s="192" t="s">
        <v>60</v>
      </c>
      <c r="BA369" s="131"/>
      <c r="BR369" s="131"/>
      <c r="CG369" s="131"/>
    </row>
    <row r="370" spans="1:85" ht="15">
      <c r="A370" s="329" t="s">
        <v>38</v>
      </c>
      <c r="B370" s="294" t="s">
        <v>109</v>
      </c>
      <c r="C370" s="295"/>
      <c r="D370" s="295"/>
      <c r="E370" s="295"/>
      <c r="F370" s="295"/>
      <c r="G370" s="295"/>
      <c r="H370" s="295"/>
      <c r="I370" s="296"/>
      <c r="K370" s="331" t="s">
        <v>38</v>
      </c>
      <c r="L370" s="297" t="s">
        <v>109</v>
      </c>
      <c r="M370" s="298"/>
      <c r="N370" s="298"/>
      <c r="O370" s="298"/>
      <c r="P370" s="298"/>
      <c r="Q370" s="298"/>
      <c r="R370" s="298"/>
      <c r="S370" s="299"/>
      <c r="U370" s="333" t="s">
        <v>38</v>
      </c>
      <c r="V370" s="326" t="s">
        <v>109</v>
      </c>
      <c r="W370" s="326"/>
      <c r="X370" s="326"/>
      <c r="Y370" s="326"/>
      <c r="Z370" s="326"/>
      <c r="AA370" s="326"/>
      <c r="AB370" s="326"/>
      <c r="AC370" s="326"/>
      <c r="AD370" s="326"/>
      <c r="AE370" s="326"/>
      <c r="AF370" s="326"/>
      <c r="AG370" s="326"/>
      <c r="AH370" s="326"/>
      <c r="AI370" s="327"/>
      <c r="BA370" s="131"/>
      <c r="BR370" s="131"/>
      <c r="CG370" s="131"/>
    </row>
    <row r="371" spans="1:85" ht="15">
      <c r="A371" s="141" t="s">
        <v>7</v>
      </c>
      <c r="B371" s="142">
        <v>0</v>
      </c>
      <c r="C371" s="142">
        <v>0</v>
      </c>
      <c r="D371" s="142">
        <v>0</v>
      </c>
      <c r="E371" s="142">
        <v>0</v>
      </c>
      <c r="F371" s="303"/>
      <c r="G371" s="142">
        <v>0</v>
      </c>
      <c r="H371" s="143">
        <v>0</v>
      </c>
      <c r="I371" s="144">
        <f>SUM(B371:H371)</f>
        <v>0</v>
      </c>
      <c r="J371" s="139"/>
      <c r="K371" s="193" t="s">
        <v>7</v>
      </c>
      <c r="L371" s="142">
        <v>0</v>
      </c>
      <c r="M371" s="142">
        <v>0</v>
      </c>
      <c r="N371" s="142">
        <v>0</v>
      </c>
      <c r="O371" s="142">
        <v>0</v>
      </c>
      <c r="P371" s="142">
        <v>0</v>
      </c>
      <c r="Q371" s="142">
        <v>0</v>
      </c>
      <c r="R371" s="194">
        <v>0</v>
      </c>
      <c r="S371" s="195">
        <f>SUM(L371:R371)</f>
        <v>0</v>
      </c>
      <c r="U371" s="196" t="s">
        <v>7</v>
      </c>
      <c r="V371" s="197">
        <v>0</v>
      </c>
      <c r="W371" s="197">
        <v>0</v>
      </c>
      <c r="X371" s="197">
        <v>0</v>
      </c>
      <c r="Y371" s="197">
        <v>0</v>
      </c>
      <c r="Z371" s="197">
        <v>0</v>
      </c>
      <c r="AA371" s="197">
        <v>0</v>
      </c>
      <c r="AB371" s="197">
        <v>0</v>
      </c>
      <c r="AC371" s="198">
        <v>0</v>
      </c>
      <c r="AD371" s="199">
        <v>0</v>
      </c>
      <c r="AE371" s="199">
        <v>0</v>
      </c>
      <c r="AF371" s="199">
        <v>0</v>
      </c>
      <c r="AG371" s="199">
        <v>0</v>
      </c>
      <c r="AH371" s="199">
        <v>0</v>
      </c>
      <c r="AI371" s="200">
        <f>SUM(V371:AC371)</f>
        <v>0</v>
      </c>
      <c r="AJ371" s="131" t="str">
        <f>IF(ABS(S371-AI371)&gt;0.001,S371-AI371,"")</f>
        <v/>
      </c>
      <c r="BA371" s="131"/>
      <c r="BR371" s="131"/>
      <c r="CG371" s="131"/>
    </row>
    <row r="372" spans="1:85" ht="15">
      <c r="A372" s="149" t="s">
        <v>8</v>
      </c>
      <c r="B372" s="150">
        <v>0</v>
      </c>
      <c r="C372" s="150">
        <v>0</v>
      </c>
      <c r="D372" s="150">
        <v>0</v>
      </c>
      <c r="E372" s="150">
        <v>0</v>
      </c>
      <c r="F372" s="304"/>
      <c r="G372" s="150">
        <v>0</v>
      </c>
      <c r="H372" s="151">
        <v>0</v>
      </c>
      <c r="I372" s="152">
        <f t="shared" ref="I372:I391" si="155">SUM(B372:H372)</f>
        <v>0</v>
      </c>
      <c r="J372" s="139"/>
      <c r="K372" s="153" t="s">
        <v>8</v>
      </c>
      <c r="L372" s="154">
        <v>0</v>
      </c>
      <c r="M372" s="154">
        <v>0</v>
      </c>
      <c r="N372" s="154">
        <v>0</v>
      </c>
      <c r="O372" s="154">
        <v>0</v>
      </c>
      <c r="P372" s="154">
        <v>0</v>
      </c>
      <c r="Q372" s="154">
        <v>0</v>
      </c>
      <c r="R372" s="155">
        <v>0</v>
      </c>
      <c r="S372" s="156">
        <f t="shared" ref="S372:S391" si="156">SUM(L372:R372)</f>
        <v>0</v>
      </c>
      <c r="U372" s="201" t="s">
        <v>8</v>
      </c>
      <c r="V372" s="202">
        <v>0</v>
      </c>
      <c r="W372" s="202">
        <v>0</v>
      </c>
      <c r="X372" s="202">
        <v>0</v>
      </c>
      <c r="Y372" s="202">
        <v>0</v>
      </c>
      <c r="Z372" s="202">
        <v>0</v>
      </c>
      <c r="AA372" s="202">
        <v>0</v>
      </c>
      <c r="AB372" s="202">
        <v>0</v>
      </c>
      <c r="AC372" s="203">
        <v>0</v>
      </c>
      <c r="AD372" s="202">
        <v>0</v>
      </c>
      <c r="AE372" s="202">
        <v>0</v>
      </c>
      <c r="AF372" s="202">
        <v>0</v>
      </c>
      <c r="AG372" s="202">
        <v>0</v>
      </c>
      <c r="AH372" s="202">
        <v>0</v>
      </c>
      <c r="AI372" s="204">
        <f t="shared" ref="AI372:AI391" si="157">SUM(V372:AC372)</f>
        <v>0</v>
      </c>
      <c r="AJ372" s="131" t="str">
        <f t="shared" ref="AJ372:AJ393" si="158">IF(ABS(S372-AI372)&gt;0.001,S372-AI372,"")</f>
        <v/>
      </c>
      <c r="BA372" s="131"/>
      <c r="BR372" s="131"/>
      <c r="CG372" s="131"/>
    </row>
    <row r="373" spans="1:85" ht="15">
      <c r="A373" s="157" t="s">
        <v>10</v>
      </c>
      <c r="B373" s="146">
        <v>0</v>
      </c>
      <c r="C373" s="146">
        <v>0</v>
      </c>
      <c r="D373" s="146">
        <v>0</v>
      </c>
      <c r="E373" s="146">
        <v>0</v>
      </c>
      <c r="F373" s="304"/>
      <c r="G373" s="146">
        <v>0</v>
      </c>
      <c r="H373" s="158">
        <v>0</v>
      </c>
      <c r="I373" s="144">
        <f t="shared" si="155"/>
        <v>0</v>
      </c>
      <c r="J373" s="139"/>
      <c r="K373" s="159" t="s">
        <v>10</v>
      </c>
      <c r="L373" s="146">
        <v>0</v>
      </c>
      <c r="M373" s="146">
        <v>0</v>
      </c>
      <c r="N373" s="146">
        <v>0</v>
      </c>
      <c r="O373" s="146">
        <v>0</v>
      </c>
      <c r="P373" s="146">
        <v>0</v>
      </c>
      <c r="Q373" s="146">
        <v>0</v>
      </c>
      <c r="R373" s="147">
        <v>0</v>
      </c>
      <c r="S373" s="148">
        <f t="shared" si="156"/>
        <v>0</v>
      </c>
      <c r="U373" s="205" t="s">
        <v>10</v>
      </c>
      <c r="V373" s="197">
        <v>0</v>
      </c>
      <c r="W373" s="197">
        <v>0</v>
      </c>
      <c r="X373" s="197">
        <v>0</v>
      </c>
      <c r="Y373" s="197">
        <v>0</v>
      </c>
      <c r="Z373" s="197">
        <v>0</v>
      </c>
      <c r="AA373" s="197">
        <v>0</v>
      </c>
      <c r="AB373" s="197">
        <v>0</v>
      </c>
      <c r="AC373" s="198">
        <v>0</v>
      </c>
      <c r="AD373" s="199">
        <v>0</v>
      </c>
      <c r="AE373" s="199">
        <v>0</v>
      </c>
      <c r="AF373" s="199">
        <v>0</v>
      </c>
      <c r="AG373" s="199">
        <v>0</v>
      </c>
      <c r="AH373" s="199">
        <v>0</v>
      </c>
      <c r="AI373" s="200">
        <f t="shared" si="157"/>
        <v>0</v>
      </c>
      <c r="AJ373" s="131" t="str">
        <f t="shared" si="158"/>
        <v/>
      </c>
      <c r="BA373" s="131"/>
      <c r="BR373" s="131"/>
      <c r="CG373" s="131"/>
    </row>
    <row r="374" spans="1:85" ht="15">
      <c r="A374" s="149" t="s">
        <v>53</v>
      </c>
      <c r="B374" s="150">
        <v>0</v>
      </c>
      <c r="C374" s="150">
        <v>0</v>
      </c>
      <c r="D374" s="150">
        <v>0</v>
      </c>
      <c r="E374" s="150">
        <v>0</v>
      </c>
      <c r="F374" s="304"/>
      <c r="G374" s="150">
        <v>0</v>
      </c>
      <c r="H374" s="151">
        <v>0</v>
      </c>
      <c r="I374" s="152">
        <f t="shared" si="155"/>
        <v>0</v>
      </c>
      <c r="J374" s="139"/>
      <c r="K374" s="153" t="s">
        <v>53</v>
      </c>
      <c r="L374" s="154">
        <v>0</v>
      </c>
      <c r="M374" s="154">
        <v>0</v>
      </c>
      <c r="N374" s="154">
        <v>0</v>
      </c>
      <c r="O374" s="154">
        <v>0</v>
      </c>
      <c r="P374" s="154">
        <v>0</v>
      </c>
      <c r="Q374" s="154">
        <v>0</v>
      </c>
      <c r="R374" s="155">
        <v>0</v>
      </c>
      <c r="S374" s="156">
        <f t="shared" si="156"/>
        <v>0</v>
      </c>
      <c r="U374" s="201" t="s">
        <v>53</v>
      </c>
      <c r="V374" s="202">
        <v>0</v>
      </c>
      <c r="W374" s="202">
        <v>0</v>
      </c>
      <c r="X374" s="202">
        <v>0</v>
      </c>
      <c r="Y374" s="202">
        <v>0</v>
      </c>
      <c r="Z374" s="202">
        <v>0</v>
      </c>
      <c r="AA374" s="202">
        <v>0</v>
      </c>
      <c r="AB374" s="202">
        <v>0</v>
      </c>
      <c r="AC374" s="203">
        <v>0</v>
      </c>
      <c r="AD374" s="202">
        <v>0</v>
      </c>
      <c r="AE374" s="202">
        <v>0</v>
      </c>
      <c r="AF374" s="202">
        <v>0</v>
      </c>
      <c r="AG374" s="202">
        <v>0</v>
      </c>
      <c r="AH374" s="202">
        <v>0</v>
      </c>
      <c r="AI374" s="204">
        <f t="shared" si="157"/>
        <v>0</v>
      </c>
      <c r="AJ374" s="131" t="str">
        <f t="shared" si="158"/>
        <v/>
      </c>
      <c r="BA374" s="131"/>
      <c r="BR374" s="131"/>
      <c r="CG374" s="131"/>
    </row>
    <row r="375" spans="1:85" ht="15">
      <c r="A375" s="157" t="s">
        <v>16</v>
      </c>
      <c r="B375" s="146">
        <v>19.378900909907788</v>
      </c>
      <c r="C375" s="146">
        <v>0</v>
      </c>
      <c r="D375" s="146">
        <v>0</v>
      </c>
      <c r="E375" s="146">
        <v>0</v>
      </c>
      <c r="F375" s="304"/>
      <c r="G375" s="146">
        <v>0</v>
      </c>
      <c r="H375" s="158">
        <v>0</v>
      </c>
      <c r="I375" s="144">
        <f t="shared" si="155"/>
        <v>19.378900909907788</v>
      </c>
      <c r="J375" s="139"/>
      <c r="K375" s="159" t="s">
        <v>16</v>
      </c>
      <c r="L375" s="146">
        <v>19.378900909907788</v>
      </c>
      <c r="M375" s="146">
        <v>0</v>
      </c>
      <c r="N375" s="146">
        <v>0</v>
      </c>
      <c r="O375" s="146">
        <v>0</v>
      </c>
      <c r="P375" s="146">
        <v>0</v>
      </c>
      <c r="Q375" s="146">
        <v>0</v>
      </c>
      <c r="R375" s="147">
        <v>0</v>
      </c>
      <c r="S375" s="148">
        <f t="shared" si="156"/>
        <v>19.378900909907788</v>
      </c>
      <c r="U375" s="205" t="s">
        <v>16</v>
      </c>
      <c r="V375" s="197">
        <v>19.378900909907788</v>
      </c>
      <c r="W375" s="197">
        <v>0</v>
      </c>
      <c r="X375" s="197">
        <v>0</v>
      </c>
      <c r="Y375" s="197">
        <v>0</v>
      </c>
      <c r="Z375" s="197">
        <v>0</v>
      </c>
      <c r="AA375" s="197">
        <v>0</v>
      </c>
      <c r="AB375" s="197">
        <v>0</v>
      </c>
      <c r="AC375" s="198">
        <v>0</v>
      </c>
      <c r="AD375" s="199">
        <v>0</v>
      </c>
      <c r="AE375" s="199">
        <v>0</v>
      </c>
      <c r="AF375" s="199">
        <v>0</v>
      </c>
      <c r="AG375" s="199">
        <v>0</v>
      </c>
      <c r="AH375" s="199">
        <v>0</v>
      </c>
      <c r="AI375" s="200">
        <f t="shared" si="157"/>
        <v>19.378900909907788</v>
      </c>
      <c r="AJ375" s="131" t="str">
        <f t="shared" si="158"/>
        <v/>
      </c>
      <c r="BA375" s="131"/>
      <c r="BR375" s="131"/>
      <c r="CG375" s="131"/>
    </row>
    <row r="376" spans="1:85" ht="15">
      <c r="A376" s="149" t="s">
        <v>15</v>
      </c>
      <c r="B376" s="150">
        <v>3.2907131282916371</v>
      </c>
      <c r="C376" s="150">
        <v>0</v>
      </c>
      <c r="D376" s="150">
        <v>0.16703720058308716</v>
      </c>
      <c r="E376" s="150">
        <v>9.8778302660503983E-2</v>
      </c>
      <c r="F376" s="304"/>
      <c r="G376" s="150">
        <v>0</v>
      </c>
      <c r="H376" s="151">
        <v>0</v>
      </c>
      <c r="I376" s="152">
        <f t="shared" si="155"/>
        <v>3.5565286315352282</v>
      </c>
      <c r="J376" s="139"/>
      <c r="K376" s="153" t="s">
        <v>15</v>
      </c>
      <c r="L376" s="154">
        <v>3.2907131282916371</v>
      </c>
      <c r="M376" s="154">
        <v>0</v>
      </c>
      <c r="N376" s="154">
        <v>0.16703720058308716</v>
      </c>
      <c r="O376" s="154">
        <v>9.8778302660503983E-2</v>
      </c>
      <c r="P376" s="154">
        <v>0</v>
      </c>
      <c r="Q376" s="154">
        <v>0</v>
      </c>
      <c r="R376" s="155">
        <v>0</v>
      </c>
      <c r="S376" s="156">
        <f t="shared" si="156"/>
        <v>3.5565286315352282</v>
      </c>
      <c r="U376" s="201" t="s">
        <v>54</v>
      </c>
      <c r="V376" s="202">
        <v>3.2811590345123864</v>
      </c>
      <c r="W376" s="202">
        <v>0</v>
      </c>
      <c r="X376" s="202">
        <v>0</v>
      </c>
      <c r="Y376" s="202">
        <v>0</v>
      </c>
      <c r="Z376" s="202">
        <v>0.16703720058308716</v>
      </c>
      <c r="AA376" s="202">
        <v>9.8778302660503983E-2</v>
      </c>
      <c r="AB376" s="202">
        <v>0</v>
      </c>
      <c r="AC376" s="203">
        <v>9.5540937792506983E-3</v>
      </c>
      <c r="AD376" s="202">
        <v>9.5540937792506983E-3</v>
      </c>
      <c r="AE376" s="202">
        <v>0</v>
      </c>
      <c r="AF376" s="202">
        <v>0</v>
      </c>
      <c r="AG376" s="202">
        <v>0</v>
      </c>
      <c r="AH376" s="202">
        <v>0</v>
      </c>
      <c r="AI376" s="204">
        <f t="shared" si="157"/>
        <v>3.5565286315352282</v>
      </c>
      <c r="AJ376" s="131" t="str">
        <f t="shared" si="158"/>
        <v/>
      </c>
      <c r="BA376" s="131"/>
      <c r="BR376" s="131"/>
      <c r="CG376" s="131"/>
    </row>
    <row r="377" spans="1:85" ht="15">
      <c r="A377" s="157" t="s">
        <v>55</v>
      </c>
      <c r="B377" s="146">
        <v>0</v>
      </c>
      <c r="C377" s="146">
        <v>0</v>
      </c>
      <c r="D377" s="146">
        <v>0</v>
      </c>
      <c r="E377" s="146">
        <v>313.66880382246387</v>
      </c>
      <c r="F377" s="304"/>
      <c r="G377" s="146">
        <v>0</v>
      </c>
      <c r="H377" s="158">
        <v>0</v>
      </c>
      <c r="I377" s="144">
        <f t="shared" si="155"/>
        <v>313.66880382246387</v>
      </c>
      <c r="J377" s="139"/>
      <c r="K377" s="159" t="s">
        <v>55</v>
      </c>
      <c r="L377" s="146">
        <v>0</v>
      </c>
      <c r="M377" s="146">
        <v>0</v>
      </c>
      <c r="N377" s="146">
        <v>0</v>
      </c>
      <c r="O377" s="146">
        <v>313.66880382246387</v>
      </c>
      <c r="P377" s="146">
        <v>206.67056594278262</v>
      </c>
      <c r="Q377" s="146">
        <v>0</v>
      </c>
      <c r="R377" s="147">
        <v>0</v>
      </c>
      <c r="S377" s="148">
        <f t="shared" si="156"/>
        <v>520.33936976524649</v>
      </c>
      <c r="U377" s="205" t="s">
        <v>55</v>
      </c>
      <c r="V377" s="197">
        <v>0</v>
      </c>
      <c r="W377" s="197">
        <v>0</v>
      </c>
      <c r="X377" s="197">
        <v>0</v>
      </c>
      <c r="Y377" s="197">
        <v>0</v>
      </c>
      <c r="Z377" s="197">
        <v>0</v>
      </c>
      <c r="AA377" s="197">
        <v>313.66880382246387</v>
      </c>
      <c r="AB377" s="197">
        <v>206.67056594278262</v>
      </c>
      <c r="AC377" s="198">
        <v>0</v>
      </c>
      <c r="AD377" s="197">
        <v>0</v>
      </c>
      <c r="AE377" s="197">
        <v>0</v>
      </c>
      <c r="AF377" s="197">
        <v>0</v>
      </c>
      <c r="AG377" s="197">
        <v>0</v>
      </c>
      <c r="AH377" s="197">
        <v>0</v>
      </c>
      <c r="AI377" s="200">
        <f t="shared" si="157"/>
        <v>520.33936976524649</v>
      </c>
      <c r="AJ377" s="131" t="str">
        <f t="shared" si="158"/>
        <v/>
      </c>
      <c r="BA377" s="131"/>
      <c r="BR377" s="131"/>
      <c r="CG377" s="131"/>
    </row>
    <row r="378" spans="1:85" ht="15">
      <c r="A378" s="149" t="s">
        <v>12</v>
      </c>
      <c r="B378" s="150">
        <v>0</v>
      </c>
      <c r="C378" s="150">
        <v>0</v>
      </c>
      <c r="D378" s="150">
        <v>0</v>
      </c>
      <c r="E378" s="150">
        <v>4.8402300383793948</v>
      </c>
      <c r="F378" s="304"/>
      <c r="G378" s="150">
        <v>0</v>
      </c>
      <c r="H378" s="151">
        <v>0</v>
      </c>
      <c r="I378" s="152">
        <f t="shared" si="155"/>
        <v>4.8402300383793948</v>
      </c>
      <c r="J378" s="139"/>
      <c r="K378" s="153" t="s">
        <v>12</v>
      </c>
      <c r="L378" s="154">
        <v>0</v>
      </c>
      <c r="M378" s="154">
        <v>0</v>
      </c>
      <c r="N378" s="154">
        <v>0</v>
      </c>
      <c r="O378" s="154">
        <v>4.8402300383793948</v>
      </c>
      <c r="P378" s="154">
        <v>20.528548662715245</v>
      </c>
      <c r="Q378" s="154">
        <v>0</v>
      </c>
      <c r="R378" s="155">
        <v>0</v>
      </c>
      <c r="S378" s="156">
        <f t="shared" si="156"/>
        <v>25.368778701094641</v>
      </c>
      <c r="U378" s="201" t="s">
        <v>12</v>
      </c>
      <c r="V378" s="202">
        <v>0</v>
      </c>
      <c r="W378" s="202">
        <v>0</v>
      </c>
      <c r="X378" s="202">
        <v>0</v>
      </c>
      <c r="Y378" s="202">
        <v>0</v>
      </c>
      <c r="Z378" s="202">
        <v>0</v>
      </c>
      <c r="AA378" s="202">
        <v>3.872184030703516</v>
      </c>
      <c r="AB378" s="202">
        <v>20.528548662715245</v>
      </c>
      <c r="AC378" s="203">
        <v>0.96804600767587901</v>
      </c>
      <c r="AD378" s="202">
        <v>0</v>
      </c>
      <c r="AE378" s="202">
        <v>0</v>
      </c>
      <c r="AF378" s="202">
        <v>0</v>
      </c>
      <c r="AG378" s="202">
        <v>0</v>
      </c>
      <c r="AH378" s="202">
        <v>0.96804600767587901</v>
      </c>
      <c r="AI378" s="204">
        <f t="shared" si="157"/>
        <v>25.368778701094641</v>
      </c>
      <c r="AJ378" s="131" t="str">
        <f t="shared" si="158"/>
        <v/>
      </c>
      <c r="BA378" s="131"/>
      <c r="BR378" s="131"/>
      <c r="CG378" s="131"/>
    </row>
    <row r="379" spans="1:85" ht="15">
      <c r="A379" s="157" t="s">
        <v>56</v>
      </c>
      <c r="B379" s="146">
        <v>0</v>
      </c>
      <c r="C379" s="146">
        <v>0</v>
      </c>
      <c r="D379" s="146">
        <v>0</v>
      </c>
      <c r="E379" s="146">
        <v>4.8587847525087206E-2</v>
      </c>
      <c r="F379" s="304"/>
      <c r="G379" s="146">
        <v>0</v>
      </c>
      <c r="H379" s="158">
        <v>0</v>
      </c>
      <c r="I379" s="144">
        <f t="shared" si="155"/>
        <v>4.8587847525087206E-2</v>
      </c>
      <c r="J379" s="139"/>
      <c r="K379" s="159" t="s">
        <v>56</v>
      </c>
      <c r="L379" s="146">
        <v>0</v>
      </c>
      <c r="M379" s="146">
        <v>0</v>
      </c>
      <c r="N379" s="146">
        <v>0</v>
      </c>
      <c r="O379" s="146">
        <v>4.8587847525087206E-2</v>
      </c>
      <c r="P379" s="146">
        <v>0</v>
      </c>
      <c r="Q379" s="146">
        <v>0</v>
      </c>
      <c r="R379" s="147">
        <v>0</v>
      </c>
      <c r="S379" s="148">
        <f t="shared" si="156"/>
        <v>4.8587847525087206E-2</v>
      </c>
      <c r="U379" s="205" t="s">
        <v>56</v>
      </c>
      <c r="V379" s="197">
        <v>0</v>
      </c>
      <c r="W379" s="197">
        <v>0</v>
      </c>
      <c r="X379" s="197">
        <v>0</v>
      </c>
      <c r="Y379" s="197">
        <v>0</v>
      </c>
      <c r="Z379" s="197">
        <v>0</v>
      </c>
      <c r="AA379" s="197">
        <v>0</v>
      </c>
      <c r="AB379" s="197">
        <v>0</v>
      </c>
      <c r="AC379" s="198">
        <v>4.8587847525087206E-2</v>
      </c>
      <c r="AD379" s="197">
        <v>0</v>
      </c>
      <c r="AE379" s="197">
        <v>0</v>
      </c>
      <c r="AF379" s="197">
        <v>0</v>
      </c>
      <c r="AG379" s="197">
        <v>0</v>
      </c>
      <c r="AH379" s="197">
        <v>4.8587847525087206E-2</v>
      </c>
      <c r="AI379" s="200">
        <f t="shared" si="157"/>
        <v>4.8587847525087206E-2</v>
      </c>
      <c r="AJ379" s="131" t="str">
        <f t="shared" si="158"/>
        <v/>
      </c>
      <c r="BA379" s="131"/>
      <c r="BR379" s="131"/>
      <c r="CG379" s="131"/>
    </row>
    <row r="380" spans="1:85" ht="15">
      <c r="A380" s="149" t="s">
        <v>17</v>
      </c>
      <c r="B380" s="150">
        <v>0.10253623016208041</v>
      </c>
      <c r="C380" s="150">
        <v>0</v>
      </c>
      <c r="D380" s="150">
        <v>2.807681107536792</v>
      </c>
      <c r="E380" s="150">
        <v>0.63624767563242102</v>
      </c>
      <c r="F380" s="304"/>
      <c r="G380" s="150">
        <v>0</v>
      </c>
      <c r="H380" s="151">
        <v>0</v>
      </c>
      <c r="I380" s="152">
        <f t="shared" si="155"/>
        <v>3.5464650133312934</v>
      </c>
      <c r="J380" s="139"/>
      <c r="K380" s="153" t="s">
        <v>17</v>
      </c>
      <c r="L380" s="154">
        <v>0.10253623016208041</v>
      </c>
      <c r="M380" s="154">
        <v>0</v>
      </c>
      <c r="N380" s="154">
        <v>2.807681107536792</v>
      </c>
      <c r="O380" s="154">
        <v>0.63624767563242102</v>
      </c>
      <c r="P380" s="154">
        <v>0</v>
      </c>
      <c r="Q380" s="154">
        <v>0</v>
      </c>
      <c r="R380" s="155">
        <v>0</v>
      </c>
      <c r="S380" s="156">
        <f t="shared" si="156"/>
        <v>3.5464650133312934</v>
      </c>
      <c r="U380" s="201" t="s">
        <v>17</v>
      </c>
      <c r="V380" s="202">
        <v>0.10253623016208041</v>
      </c>
      <c r="W380" s="202">
        <v>0</v>
      </c>
      <c r="X380" s="202">
        <v>0</v>
      </c>
      <c r="Y380" s="202">
        <v>0</v>
      </c>
      <c r="Z380" s="202">
        <v>2.8072138071381763</v>
      </c>
      <c r="AA380" s="202">
        <v>0</v>
      </c>
      <c r="AB380" s="202">
        <v>0</v>
      </c>
      <c r="AC380" s="203">
        <v>0.63671497603103666</v>
      </c>
      <c r="AD380" s="202">
        <v>0</v>
      </c>
      <c r="AE380" s="202">
        <v>0</v>
      </c>
      <c r="AF380" s="202">
        <v>0</v>
      </c>
      <c r="AG380" s="202">
        <v>4.6730039861568406E-4</v>
      </c>
      <c r="AH380" s="202">
        <v>0.63624767563242102</v>
      </c>
      <c r="AI380" s="204">
        <f t="shared" si="157"/>
        <v>3.5464650133312929</v>
      </c>
      <c r="AJ380" s="131" t="str">
        <f t="shared" si="158"/>
        <v/>
      </c>
      <c r="BA380" s="131"/>
      <c r="BR380" s="131"/>
      <c r="CG380" s="131"/>
    </row>
    <row r="381" spans="1:85" ht="15">
      <c r="A381" s="157" t="s">
        <v>141</v>
      </c>
      <c r="B381" s="146">
        <v>32.570562879625527</v>
      </c>
      <c r="C381" s="146">
        <v>0.90917688421203158</v>
      </c>
      <c r="D381" s="146">
        <v>26.483645908583345</v>
      </c>
      <c r="E381" s="146">
        <v>3.7070792192015346E-2</v>
      </c>
      <c r="F381" s="304"/>
      <c r="G381" s="146">
        <v>0</v>
      </c>
      <c r="H381" s="158">
        <v>0</v>
      </c>
      <c r="I381" s="144">
        <f t="shared" si="155"/>
        <v>60.000456464612917</v>
      </c>
      <c r="J381" s="139"/>
      <c r="K381" s="159" t="s">
        <v>141</v>
      </c>
      <c r="L381" s="146">
        <v>32.570562879625527</v>
      </c>
      <c r="M381" s="146">
        <v>0.90917688421203158</v>
      </c>
      <c r="N381" s="146">
        <v>26.483645908583345</v>
      </c>
      <c r="O381" s="146">
        <v>3.7070792192015346E-2</v>
      </c>
      <c r="P381" s="146">
        <v>8.4301344725252206E-2</v>
      </c>
      <c r="Q381" s="146">
        <v>0</v>
      </c>
      <c r="R381" s="147">
        <v>0</v>
      </c>
      <c r="S381" s="148">
        <f t="shared" si="156"/>
        <v>60.084757809338171</v>
      </c>
      <c r="U381" s="205" t="s">
        <v>141</v>
      </c>
      <c r="V381" s="197">
        <v>32.364032558091289</v>
      </c>
      <c r="W381" s="197">
        <v>0</v>
      </c>
      <c r="X381" s="197">
        <v>0</v>
      </c>
      <c r="Y381" s="197">
        <v>0.90917688421203158</v>
      </c>
      <c r="Z381" s="197">
        <v>26.483645908583345</v>
      </c>
      <c r="AA381" s="197">
        <v>3.7070792192015346E-2</v>
      </c>
      <c r="AB381" s="197">
        <v>8.4301344725252206E-2</v>
      </c>
      <c r="AC381" s="198">
        <v>0.20653032153423981</v>
      </c>
      <c r="AD381" s="197">
        <v>0.20653032153423981</v>
      </c>
      <c r="AE381" s="197">
        <v>0</v>
      </c>
      <c r="AF381" s="197">
        <v>0</v>
      </c>
      <c r="AG381" s="197">
        <v>0</v>
      </c>
      <c r="AH381" s="197">
        <v>0</v>
      </c>
      <c r="AI381" s="200">
        <f t="shared" si="157"/>
        <v>60.084757809338178</v>
      </c>
      <c r="AJ381" s="131" t="str">
        <f t="shared" si="158"/>
        <v/>
      </c>
      <c r="BA381" s="131"/>
      <c r="BR381" s="131"/>
      <c r="CG381" s="131"/>
    </row>
    <row r="382" spans="1:85" ht="15">
      <c r="A382" s="149" t="s">
        <v>25</v>
      </c>
      <c r="B382" s="150">
        <v>10.264592599515915</v>
      </c>
      <c r="C382" s="150">
        <v>0.83581201720545151</v>
      </c>
      <c r="D382" s="150">
        <v>6.1209131353060657</v>
      </c>
      <c r="E382" s="150">
        <v>42.633361979820329</v>
      </c>
      <c r="F382" s="304"/>
      <c r="G382" s="150">
        <v>29.253448043545163</v>
      </c>
      <c r="H382" s="151">
        <v>0</v>
      </c>
      <c r="I382" s="152">
        <f t="shared" si="155"/>
        <v>89.108127775392916</v>
      </c>
      <c r="J382" s="139"/>
      <c r="K382" s="153" t="s">
        <v>25</v>
      </c>
      <c r="L382" s="154">
        <v>10.264592599515915</v>
      </c>
      <c r="M382" s="154">
        <v>0.83581201720545151</v>
      </c>
      <c r="N382" s="154">
        <v>6.1209131353060657</v>
      </c>
      <c r="O382" s="154">
        <v>42.633361979820329</v>
      </c>
      <c r="P382" s="154">
        <v>0</v>
      </c>
      <c r="Q382" s="154">
        <v>29.253448043545163</v>
      </c>
      <c r="R382" s="155">
        <v>0</v>
      </c>
      <c r="S382" s="156">
        <f t="shared" si="156"/>
        <v>89.108127775392916</v>
      </c>
      <c r="U382" s="201" t="s">
        <v>25</v>
      </c>
      <c r="V382" s="202">
        <v>6.9261668088152009</v>
      </c>
      <c r="W382" s="202">
        <v>2.7072735663555894</v>
      </c>
      <c r="X382" s="202">
        <v>29.253448043545163</v>
      </c>
      <c r="Y382" s="202">
        <v>0.83581201720545151</v>
      </c>
      <c r="Z382" s="202">
        <v>6.1209131353060657</v>
      </c>
      <c r="AA382" s="202">
        <v>34.031754484528506</v>
      </c>
      <c r="AB382" s="202">
        <v>0</v>
      </c>
      <c r="AC382" s="203">
        <v>9.2327597196369471</v>
      </c>
      <c r="AD382" s="202">
        <v>0.63115222434512486</v>
      </c>
      <c r="AE382" s="202">
        <v>4.8289042450384038E-3</v>
      </c>
      <c r="AF382" s="202">
        <v>0</v>
      </c>
      <c r="AG382" s="202">
        <v>0</v>
      </c>
      <c r="AH382" s="202">
        <v>8.5967785910467835</v>
      </c>
      <c r="AI382" s="204">
        <f t="shared" si="157"/>
        <v>89.10812777539293</v>
      </c>
      <c r="AJ382" s="131" t="str">
        <f t="shared" si="158"/>
        <v/>
      </c>
      <c r="BA382" s="131"/>
      <c r="BR382" s="131"/>
      <c r="CG382" s="131"/>
    </row>
    <row r="383" spans="1:85" ht="15">
      <c r="A383" s="157" t="s">
        <v>24</v>
      </c>
      <c r="B383" s="146">
        <v>6.1697789272339705</v>
      </c>
      <c r="C383" s="146">
        <v>0</v>
      </c>
      <c r="D383" s="146">
        <v>0</v>
      </c>
      <c r="E383" s="146">
        <v>0</v>
      </c>
      <c r="F383" s="304"/>
      <c r="G383" s="146">
        <v>0</v>
      </c>
      <c r="H383" s="158">
        <v>0</v>
      </c>
      <c r="I383" s="144">
        <f t="shared" si="155"/>
        <v>6.1697789272339705</v>
      </c>
      <c r="J383" s="139"/>
      <c r="K383" s="159" t="s">
        <v>24</v>
      </c>
      <c r="L383" s="146">
        <v>6.1697789272339705</v>
      </c>
      <c r="M383" s="146">
        <v>0</v>
      </c>
      <c r="N383" s="146">
        <v>0</v>
      </c>
      <c r="O383" s="146">
        <v>0</v>
      </c>
      <c r="P383" s="146">
        <v>0</v>
      </c>
      <c r="Q383" s="146">
        <v>0</v>
      </c>
      <c r="R383" s="147">
        <v>0</v>
      </c>
      <c r="S383" s="148">
        <f t="shared" si="156"/>
        <v>6.1697789272339705</v>
      </c>
      <c r="U383" s="205" t="s">
        <v>24</v>
      </c>
      <c r="V383" s="197">
        <v>6.1697789272339705</v>
      </c>
      <c r="W383" s="197">
        <v>0</v>
      </c>
      <c r="X383" s="197">
        <v>0</v>
      </c>
      <c r="Y383" s="197">
        <v>0</v>
      </c>
      <c r="Z383" s="197">
        <v>0</v>
      </c>
      <c r="AA383" s="197">
        <v>0</v>
      </c>
      <c r="AB383" s="197">
        <v>0</v>
      </c>
      <c r="AC383" s="198">
        <v>0</v>
      </c>
      <c r="AD383" s="197">
        <v>0</v>
      </c>
      <c r="AE383" s="197">
        <v>0</v>
      </c>
      <c r="AF383" s="197">
        <v>0</v>
      </c>
      <c r="AG383" s="197">
        <v>0</v>
      </c>
      <c r="AH383" s="197">
        <v>0</v>
      </c>
      <c r="AI383" s="200">
        <f t="shared" si="157"/>
        <v>6.1697789272339705</v>
      </c>
      <c r="AJ383" s="131" t="str">
        <f t="shared" si="158"/>
        <v/>
      </c>
      <c r="BA383" s="131"/>
      <c r="BR383" s="131"/>
      <c r="CG383" s="131"/>
    </row>
    <row r="384" spans="1:85" ht="15">
      <c r="A384" s="149" t="s">
        <v>57</v>
      </c>
      <c r="B384" s="150">
        <v>0.38582315331014122</v>
      </c>
      <c r="C384" s="150">
        <v>0</v>
      </c>
      <c r="D384" s="150">
        <v>0</v>
      </c>
      <c r="E384" s="150">
        <v>0</v>
      </c>
      <c r="F384" s="304"/>
      <c r="G384" s="150">
        <v>0</v>
      </c>
      <c r="H384" s="151">
        <v>0</v>
      </c>
      <c r="I384" s="152">
        <f t="shared" si="155"/>
        <v>0.38582315331014122</v>
      </c>
      <c r="J384" s="139"/>
      <c r="K384" s="153" t="s">
        <v>57</v>
      </c>
      <c r="L384" s="154">
        <v>0.38582315331014122</v>
      </c>
      <c r="M384" s="154">
        <v>0</v>
      </c>
      <c r="N384" s="154">
        <v>0</v>
      </c>
      <c r="O384" s="154">
        <v>0</v>
      </c>
      <c r="P384" s="154">
        <v>0</v>
      </c>
      <c r="Q384" s="154">
        <v>0</v>
      </c>
      <c r="R384" s="155">
        <v>0</v>
      </c>
      <c r="S384" s="156">
        <f t="shared" si="156"/>
        <v>0.38582315331014122</v>
      </c>
      <c r="U384" s="201" t="s">
        <v>57</v>
      </c>
      <c r="V384" s="202">
        <v>0.38582315331014122</v>
      </c>
      <c r="W384" s="202">
        <v>0</v>
      </c>
      <c r="X384" s="202">
        <v>0</v>
      </c>
      <c r="Y384" s="202">
        <v>0</v>
      </c>
      <c r="Z384" s="202">
        <v>0</v>
      </c>
      <c r="AA384" s="202">
        <v>0</v>
      </c>
      <c r="AB384" s="202">
        <v>0</v>
      </c>
      <c r="AC384" s="203">
        <v>0</v>
      </c>
      <c r="AD384" s="202">
        <v>0</v>
      </c>
      <c r="AE384" s="202">
        <v>0</v>
      </c>
      <c r="AF384" s="202">
        <v>0</v>
      </c>
      <c r="AG384" s="202">
        <v>0</v>
      </c>
      <c r="AH384" s="202">
        <v>0</v>
      </c>
      <c r="AI384" s="204">
        <f t="shared" si="157"/>
        <v>0.38582315331014122</v>
      </c>
      <c r="AJ384" s="131" t="str">
        <f t="shared" si="158"/>
        <v/>
      </c>
      <c r="BA384" s="131"/>
      <c r="BR384" s="131"/>
      <c r="CG384" s="131"/>
    </row>
    <row r="385" spans="1:85" ht="15">
      <c r="A385" s="157" t="s">
        <v>22</v>
      </c>
      <c r="B385" s="146">
        <v>30.367265438948927</v>
      </c>
      <c r="C385" s="146">
        <v>0</v>
      </c>
      <c r="D385" s="146">
        <v>3.2164570639271362</v>
      </c>
      <c r="E385" s="146">
        <v>0</v>
      </c>
      <c r="F385" s="304"/>
      <c r="G385" s="146">
        <v>0</v>
      </c>
      <c r="H385" s="158">
        <v>0</v>
      </c>
      <c r="I385" s="144">
        <f t="shared" si="155"/>
        <v>33.583722502876064</v>
      </c>
      <c r="J385" s="139"/>
      <c r="K385" s="159" t="s">
        <v>22</v>
      </c>
      <c r="L385" s="146">
        <v>30.367265438948927</v>
      </c>
      <c r="M385" s="146">
        <v>0</v>
      </c>
      <c r="N385" s="146">
        <v>3.2164570639271362</v>
      </c>
      <c r="O385" s="146">
        <v>0</v>
      </c>
      <c r="P385" s="146">
        <v>30.905624381861546</v>
      </c>
      <c r="Q385" s="146">
        <v>0</v>
      </c>
      <c r="R385" s="147">
        <v>0</v>
      </c>
      <c r="S385" s="148">
        <f t="shared" si="156"/>
        <v>64.489346884737614</v>
      </c>
      <c r="U385" s="205" t="s">
        <v>22</v>
      </c>
      <c r="V385" s="197">
        <v>30.147695689396663</v>
      </c>
      <c r="W385" s="197">
        <v>0</v>
      </c>
      <c r="X385" s="197">
        <v>0</v>
      </c>
      <c r="Y385" s="197">
        <v>0</v>
      </c>
      <c r="Z385" s="197">
        <v>0.37515894744713768</v>
      </c>
      <c r="AA385" s="197">
        <v>0</v>
      </c>
      <c r="AB385" s="197">
        <v>30.905624381861546</v>
      </c>
      <c r="AC385" s="198">
        <v>3.0608678660322624</v>
      </c>
      <c r="AD385" s="197">
        <v>0.21956974955226391</v>
      </c>
      <c r="AE385" s="197">
        <v>0</v>
      </c>
      <c r="AF385" s="197">
        <v>0</v>
      </c>
      <c r="AG385" s="197">
        <v>2.8412981164799986</v>
      </c>
      <c r="AH385" s="197">
        <v>0</v>
      </c>
      <c r="AI385" s="200">
        <f t="shared" si="157"/>
        <v>64.489346884737614</v>
      </c>
      <c r="AJ385" s="131" t="str">
        <f t="shared" si="158"/>
        <v/>
      </c>
      <c r="BA385" s="131"/>
      <c r="BR385" s="131"/>
      <c r="CG385" s="131"/>
    </row>
    <row r="386" spans="1:85" ht="15">
      <c r="A386" s="149" t="s">
        <v>21</v>
      </c>
      <c r="B386" s="150">
        <v>0</v>
      </c>
      <c r="C386" s="150">
        <v>0</v>
      </c>
      <c r="D386" s="150">
        <v>0</v>
      </c>
      <c r="E386" s="150">
        <v>0</v>
      </c>
      <c r="F386" s="304"/>
      <c r="G386" s="150">
        <v>0</v>
      </c>
      <c r="H386" s="151">
        <v>0</v>
      </c>
      <c r="I386" s="152">
        <f t="shared" si="155"/>
        <v>0</v>
      </c>
      <c r="J386" s="139"/>
      <c r="K386" s="153" t="s">
        <v>21</v>
      </c>
      <c r="L386" s="154">
        <v>0</v>
      </c>
      <c r="M386" s="154">
        <v>0</v>
      </c>
      <c r="N386" s="154">
        <v>0</v>
      </c>
      <c r="O386" s="154">
        <v>0</v>
      </c>
      <c r="P386" s="154">
        <v>0</v>
      </c>
      <c r="Q386" s="154">
        <v>0</v>
      </c>
      <c r="R386" s="155">
        <v>0</v>
      </c>
      <c r="S386" s="156">
        <f t="shared" si="156"/>
        <v>0</v>
      </c>
      <c r="U386" s="201" t="s">
        <v>58</v>
      </c>
      <c r="V386" s="202">
        <v>0</v>
      </c>
      <c r="W386" s="202">
        <v>0</v>
      </c>
      <c r="X386" s="202">
        <v>0</v>
      </c>
      <c r="Y386" s="202">
        <v>0</v>
      </c>
      <c r="Z386" s="202">
        <v>0</v>
      </c>
      <c r="AA386" s="202">
        <v>0</v>
      </c>
      <c r="AB386" s="202">
        <v>0</v>
      </c>
      <c r="AC386" s="203">
        <v>0</v>
      </c>
      <c r="AD386" s="202">
        <v>0</v>
      </c>
      <c r="AE386" s="202">
        <v>0</v>
      </c>
      <c r="AF386" s="202">
        <v>0</v>
      </c>
      <c r="AG386" s="202">
        <v>0</v>
      </c>
      <c r="AH386" s="202">
        <v>0</v>
      </c>
      <c r="AI386" s="204">
        <f t="shared" si="157"/>
        <v>0</v>
      </c>
      <c r="AJ386" s="131" t="str">
        <f t="shared" si="158"/>
        <v/>
      </c>
      <c r="BA386" s="131"/>
      <c r="BR386" s="131"/>
      <c r="CG386" s="131"/>
    </row>
    <row r="387" spans="1:85" ht="15">
      <c r="A387" s="160" t="s">
        <v>61</v>
      </c>
      <c r="B387" s="146">
        <v>0.63082136087238672</v>
      </c>
      <c r="C387" s="146">
        <v>0</v>
      </c>
      <c r="D387" s="146">
        <v>0</v>
      </c>
      <c r="E387" s="146">
        <v>0</v>
      </c>
      <c r="F387" s="304"/>
      <c r="G387" s="146">
        <v>0</v>
      </c>
      <c r="H387" s="158">
        <v>0</v>
      </c>
      <c r="I387" s="144">
        <f t="shared" si="155"/>
        <v>0.63082136087238672</v>
      </c>
      <c r="J387" s="139"/>
      <c r="K387" s="161" t="s">
        <v>61</v>
      </c>
      <c r="L387" s="146">
        <v>0.63082136087238672</v>
      </c>
      <c r="M387" s="146">
        <v>0</v>
      </c>
      <c r="N387" s="146">
        <v>0</v>
      </c>
      <c r="O387" s="146">
        <v>0</v>
      </c>
      <c r="P387" s="146">
        <v>0</v>
      </c>
      <c r="Q387" s="146">
        <v>0</v>
      </c>
      <c r="R387" s="147">
        <v>0</v>
      </c>
      <c r="S387" s="148">
        <f t="shared" si="156"/>
        <v>0.63082136087238672</v>
      </c>
      <c r="U387" s="206" t="s">
        <v>59</v>
      </c>
      <c r="V387" s="197">
        <v>0.63082136087238672</v>
      </c>
      <c r="W387" s="197">
        <v>0</v>
      </c>
      <c r="X387" s="197">
        <v>0</v>
      </c>
      <c r="Y387" s="197">
        <v>0</v>
      </c>
      <c r="Z387" s="197">
        <v>0</v>
      </c>
      <c r="AA387" s="197">
        <v>0</v>
      </c>
      <c r="AB387" s="197">
        <v>0</v>
      </c>
      <c r="AC387" s="198">
        <v>0</v>
      </c>
      <c r="AD387" s="199">
        <v>0</v>
      </c>
      <c r="AE387" s="199">
        <v>0</v>
      </c>
      <c r="AF387" s="199">
        <v>0</v>
      </c>
      <c r="AG387" s="199">
        <v>0</v>
      </c>
      <c r="AH387" s="199">
        <v>0</v>
      </c>
      <c r="AI387" s="200">
        <f t="shared" si="157"/>
        <v>0.63082136087238672</v>
      </c>
      <c r="AJ387" s="131" t="str">
        <f t="shared" si="158"/>
        <v/>
      </c>
      <c r="BA387" s="131"/>
      <c r="BR387" s="131"/>
      <c r="CG387" s="131"/>
    </row>
    <row r="388" spans="1:85">
      <c r="A388" s="162" t="s">
        <v>23</v>
      </c>
      <c r="B388" s="163">
        <v>0.63082136087238672</v>
      </c>
      <c r="C388" s="163">
        <v>0</v>
      </c>
      <c r="D388" s="163">
        <v>0</v>
      </c>
      <c r="E388" s="163">
        <v>0</v>
      </c>
      <c r="F388" s="304"/>
      <c r="G388" s="163">
        <v>0</v>
      </c>
      <c r="H388" s="164">
        <v>0</v>
      </c>
      <c r="I388" s="165">
        <f t="shared" si="155"/>
        <v>0.63082136087238672</v>
      </c>
      <c r="J388" s="139"/>
      <c r="K388" s="166" t="s">
        <v>23</v>
      </c>
      <c r="L388" s="167">
        <v>0.63082136087238672</v>
      </c>
      <c r="M388" s="167">
        <v>0</v>
      </c>
      <c r="N388" s="167">
        <v>0</v>
      </c>
      <c r="O388" s="167">
        <v>0</v>
      </c>
      <c r="P388" s="167">
        <v>0</v>
      </c>
      <c r="Q388" s="167">
        <v>0</v>
      </c>
      <c r="R388" s="168">
        <v>0</v>
      </c>
      <c r="S388" s="169">
        <f t="shared" si="156"/>
        <v>0.63082136087238672</v>
      </c>
      <c r="U388" s="207" t="s">
        <v>62</v>
      </c>
      <c r="V388" s="208">
        <v>0.63082136087238672</v>
      </c>
      <c r="W388" s="208">
        <v>0</v>
      </c>
      <c r="X388" s="208">
        <v>0</v>
      </c>
      <c r="Y388" s="208">
        <v>0</v>
      </c>
      <c r="Z388" s="208">
        <v>0</v>
      </c>
      <c r="AA388" s="208">
        <v>0</v>
      </c>
      <c r="AB388" s="208">
        <v>0</v>
      </c>
      <c r="AC388" s="208">
        <v>0</v>
      </c>
      <c r="AD388" s="208">
        <v>0</v>
      </c>
      <c r="AE388" s="208">
        <v>0</v>
      </c>
      <c r="AF388" s="208">
        <v>0</v>
      </c>
      <c r="AG388" s="208">
        <v>0</v>
      </c>
      <c r="AH388" s="92">
        <v>0</v>
      </c>
      <c r="AI388" s="209">
        <f t="shared" si="157"/>
        <v>0.63082136087238672</v>
      </c>
      <c r="BA388" s="131"/>
      <c r="BR388" s="131"/>
      <c r="CG388" s="131"/>
    </row>
    <row r="389" spans="1:85">
      <c r="A389" s="170" t="s">
        <v>19</v>
      </c>
      <c r="B389" s="171">
        <v>0</v>
      </c>
      <c r="C389" s="171">
        <v>0</v>
      </c>
      <c r="D389" s="171">
        <v>0</v>
      </c>
      <c r="E389" s="171">
        <v>0</v>
      </c>
      <c r="F389" s="304"/>
      <c r="G389" s="171">
        <v>0</v>
      </c>
      <c r="H389" s="172">
        <v>0</v>
      </c>
      <c r="I389" s="173">
        <f t="shared" si="155"/>
        <v>0</v>
      </c>
      <c r="J389" s="139"/>
      <c r="K389" s="174" t="s">
        <v>19</v>
      </c>
      <c r="L389" s="171">
        <v>0</v>
      </c>
      <c r="M389" s="171">
        <v>0</v>
      </c>
      <c r="N389" s="171">
        <v>0</v>
      </c>
      <c r="O389" s="171">
        <v>0</v>
      </c>
      <c r="P389" s="171">
        <v>0</v>
      </c>
      <c r="Q389" s="171">
        <v>0</v>
      </c>
      <c r="R389" s="175">
        <v>0</v>
      </c>
      <c r="S389" s="176">
        <f t="shared" si="156"/>
        <v>0</v>
      </c>
      <c r="U389" s="210" t="s">
        <v>19</v>
      </c>
      <c r="V389" s="211">
        <v>0</v>
      </c>
      <c r="W389" s="211">
        <v>0</v>
      </c>
      <c r="X389" s="211">
        <v>0</v>
      </c>
      <c r="Y389" s="211">
        <v>0</v>
      </c>
      <c r="Z389" s="211">
        <v>0</v>
      </c>
      <c r="AA389" s="211">
        <v>0</v>
      </c>
      <c r="AB389" s="211">
        <v>0</v>
      </c>
      <c r="AC389" s="211">
        <v>0</v>
      </c>
      <c r="AD389" s="212">
        <v>0</v>
      </c>
      <c r="AE389" s="212">
        <v>0</v>
      </c>
      <c r="AF389" s="212">
        <v>0</v>
      </c>
      <c r="AG389" s="212">
        <v>0</v>
      </c>
      <c r="AH389" s="212">
        <v>0</v>
      </c>
      <c r="AI389" s="213">
        <f t="shared" si="157"/>
        <v>0</v>
      </c>
      <c r="AJ389" s="131" t="str">
        <f t="shared" si="158"/>
        <v/>
      </c>
      <c r="BA389" s="131"/>
      <c r="BR389" s="131"/>
      <c r="CG389" s="131"/>
    </row>
    <row r="390" spans="1:85">
      <c r="A390" s="162" t="s">
        <v>20</v>
      </c>
      <c r="B390" s="163">
        <v>0</v>
      </c>
      <c r="C390" s="163">
        <v>0</v>
      </c>
      <c r="D390" s="163">
        <v>0</v>
      </c>
      <c r="E390" s="163">
        <v>0</v>
      </c>
      <c r="F390" s="304"/>
      <c r="G390" s="163">
        <v>0</v>
      </c>
      <c r="H390" s="164">
        <v>0</v>
      </c>
      <c r="I390" s="165">
        <f t="shared" si="155"/>
        <v>0</v>
      </c>
      <c r="J390" s="139"/>
      <c r="K390" s="166" t="s">
        <v>20</v>
      </c>
      <c r="L390" s="167">
        <v>0</v>
      </c>
      <c r="M390" s="167">
        <v>0</v>
      </c>
      <c r="N390" s="167">
        <v>0</v>
      </c>
      <c r="O390" s="167">
        <v>0</v>
      </c>
      <c r="P390" s="167">
        <v>0</v>
      </c>
      <c r="Q390" s="167">
        <v>0</v>
      </c>
      <c r="R390" s="168">
        <v>0</v>
      </c>
      <c r="S390" s="169">
        <f t="shared" si="156"/>
        <v>0</v>
      </c>
      <c r="U390" s="207" t="s">
        <v>20</v>
      </c>
      <c r="V390" s="208">
        <v>0</v>
      </c>
      <c r="W390" s="208">
        <v>0</v>
      </c>
      <c r="X390" s="208">
        <v>0</v>
      </c>
      <c r="Y390" s="208">
        <v>0</v>
      </c>
      <c r="Z390" s="208">
        <v>0</v>
      </c>
      <c r="AA390" s="208">
        <v>0</v>
      </c>
      <c r="AB390" s="208">
        <v>0</v>
      </c>
      <c r="AC390" s="208">
        <v>0</v>
      </c>
      <c r="AD390" s="208">
        <v>0</v>
      </c>
      <c r="AE390" s="208">
        <v>0</v>
      </c>
      <c r="AF390" s="208">
        <v>0</v>
      </c>
      <c r="AG390" s="208">
        <v>0</v>
      </c>
      <c r="AH390" s="92">
        <v>0</v>
      </c>
      <c r="AI390" s="209">
        <f t="shared" si="157"/>
        <v>0</v>
      </c>
      <c r="AJ390" s="131" t="str">
        <f t="shared" si="158"/>
        <v/>
      </c>
      <c r="BA390" s="131"/>
      <c r="BR390" s="131"/>
      <c r="CG390" s="131"/>
    </row>
    <row r="391" spans="1:85" ht="15" thickBot="1">
      <c r="A391" s="177" t="s">
        <v>11</v>
      </c>
      <c r="B391" s="178">
        <v>0</v>
      </c>
      <c r="C391" s="178">
        <v>0</v>
      </c>
      <c r="D391" s="178">
        <v>0</v>
      </c>
      <c r="E391" s="178">
        <v>0</v>
      </c>
      <c r="F391" s="305"/>
      <c r="G391" s="178">
        <v>0</v>
      </c>
      <c r="H391" s="179">
        <v>0</v>
      </c>
      <c r="I391" s="180">
        <f t="shared" si="155"/>
        <v>0</v>
      </c>
      <c r="J391" s="139"/>
      <c r="K391" s="181" t="s">
        <v>11</v>
      </c>
      <c r="L391" s="178">
        <v>0</v>
      </c>
      <c r="M391" s="178">
        <v>0</v>
      </c>
      <c r="N391" s="178">
        <v>0</v>
      </c>
      <c r="O391" s="178">
        <v>0</v>
      </c>
      <c r="P391" s="178">
        <v>0</v>
      </c>
      <c r="Q391" s="178">
        <v>0</v>
      </c>
      <c r="R391" s="182">
        <v>0</v>
      </c>
      <c r="S391" s="183">
        <f t="shared" si="156"/>
        <v>0</v>
      </c>
      <c r="U391" s="210" t="s">
        <v>11</v>
      </c>
      <c r="V391" s="211">
        <v>0</v>
      </c>
      <c r="W391" s="211">
        <v>0</v>
      </c>
      <c r="X391" s="211">
        <v>0</v>
      </c>
      <c r="Y391" s="211">
        <v>0</v>
      </c>
      <c r="Z391" s="211">
        <v>0</v>
      </c>
      <c r="AA391" s="211">
        <v>0</v>
      </c>
      <c r="AB391" s="211">
        <v>0</v>
      </c>
      <c r="AC391" s="211">
        <v>0</v>
      </c>
      <c r="AD391" s="212">
        <v>0</v>
      </c>
      <c r="AE391" s="212">
        <v>0</v>
      </c>
      <c r="AF391" s="212">
        <v>0</v>
      </c>
      <c r="AG391" s="212">
        <v>0</v>
      </c>
      <c r="AH391" s="212">
        <v>0</v>
      </c>
      <c r="AI391" s="213">
        <f t="shared" si="157"/>
        <v>0</v>
      </c>
      <c r="AJ391" s="131" t="str">
        <f t="shared" si="158"/>
        <v/>
      </c>
      <c r="BA391" s="131"/>
      <c r="BR391" s="131"/>
      <c r="CG391" s="131"/>
    </row>
    <row r="392" spans="1:85" ht="15">
      <c r="A392" s="184" t="s">
        <v>26</v>
      </c>
      <c r="B392" s="185">
        <f>SUM(B371:B387)</f>
        <v>103.16099462786839</v>
      </c>
      <c r="C392" s="185">
        <f t="shared" ref="C392:I392" si="159">SUM(C371:C387)</f>
        <v>1.7449889014174831</v>
      </c>
      <c r="D392" s="185">
        <f t="shared" si="159"/>
        <v>38.79573441593643</v>
      </c>
      <c r="E392" s="185">
        <f t="shared" si="159"/>
        <v>361.96308045867363</v>
      </c>
      <c r="F392" s="185">
        <f t="shared" si="159"/>
        <v>0</v>
      </c>
      <c r="G392" s="185">
        <f t="shared" si="159"/>
        <v>29.253448043545163</v>
      </c>
      <c r="H392" s="187">
        <f t="shared" si="159"/>
        <v>0</v>
      </c>
      <c r="I392" s="144">
        <f t="shared" si="159"/>
        <v>534.91824644744088</v>
      </c>
      <c r="J392" s="139"/>
      <c r="K392" s="186" t="s">
        <v>26</v>
      </c>
      <c r="L392" s="185">
        <f>SUM(L371:L387)</f>
        <v>103.16099462786839</v>
      </c>
      <c r="M392" s="185">
        <f t="shared" ref="M392:S392" si="160">SUM(M371:M387)</f>
        <v>1.7449889014174831</v>
      </c>
      <c r="N392" s="185">
        <f t="shared" si="160"/>
        <v>38.79573441593643</v>
      </c>
      <c r="O392" s="185">
        <f t="shared" si="160"/>
        <v>361.96308045867363</v>
      </c>
      <c r="P392" s="185">
        <f t="shared" si="160"/>
        <v>258.18904033208469</v>
      </c>
      <c r="Q392" s="185">
        <f t="shared" si="160"/>
        <v>29.253448043545163</v>
      </c>
      <c r="R392" s="187">
        <f t="shared" si="160"/>
        <v>0</v>
      </c>
      <c r="S392" s="188">
        <f t="shared" si="160"/>
        <v>793.10728677952579</v>
      </c>
      <c r="T392" s="131" t="str">
        <f>IF(ABS(S392-AI392)&gt;0.01,S392-AI392,"")</f>
        <v/>
      </c>
      <c r="U392" s="214" t="s">
        <v>60</v>
      </c>
      <c r="V392" s="215">
        <f>SUM(V371:V387)</f>
        <v>99.386914672301899</v>
      </c>
      <c r="W392" s="215">
        <f t="shared" ref="W392:AH392" si="161">SUM(W371:W387)</f>
        <v>2.7072735663555894</v>
      </c>
      <c r="X392" s="215">
        <f t="shared" si="161"/>
        <v>29.253448043545163</v>
      </c>
      <c r="Y392" s="215">
        <f t="shared" si="161"/>
        <v>1.7449889014174831</v>
      </c>
      <c r="Z392" s="215">
        <f t="shared" si="161"/>
        <v>35.953968999057814</v>
      </c>
      <c r="AA392" s="215">
        <f t="shared" si="161"/>
        <v>351.70859143254842</v>
      </c>
      <c r="AB392" s="215">
        <f t="shared" si="161"/>
        <v>258.18904033208469</v>
      </c>
      <c r="AC392" s="215">
        <f t="shared" si="161"/>
        <v>14.163060832214702</v>
      </c>
      <c r="AD392" s="216">
        <f t="shared" si="161"/>
        <v>1.0668063892108792</v>
      </c>
      <c r="AE392" s="216">
        <f t="shared" si="161"/>
        <v>4.8289042450384038E-3</v>
      </c>
      <c r="AF392" s="216">
        <f t="shared" si="161"/>
        <v>0</v>
      </c>
      <c r="AG392" s="216">
        <f t="shared" si="161"/>
        <v>2.8417654168786144</v>
      </c>
      <c r="AH392" s="216">
        <f t="shared" si="161"/>
        <v>10.24966012188017</v>
      </c>
      <c r="AI392" s="217">
        <f>SUM(V392:AC392)</f>
        <v>793.10728677952568</v>
      </c>
      <c r="AJ392" s="131" t="str">
        <f t="shared" si="158"/>
        <v/>
      </c>
      <c r="BA392" s="131"/>
      <c r="BR392" s="131"/>
      <c r="CG392" s="131"/>
    </row>
    <row r="393" spans="1:85" s="2" customFormat="1" ht="15" thickBot="1">
      <c r="A393" s="15" t="s">
        <v>100</v>
      </c>
      <c r="B393" s="100">
        <f>IF($I392=0,"-",B392/$I392)</f>
        <v>0.19285375907999544</v>
      </c>
      <c r="C393" s="100">
        <f t="shared" ref="C393:H393" si="162">IF($I392=0,"-",C392/$I392)</f>
        <v>3.2621599898797608E-3</v>
      </c>
      <c r="D393" s="100">
        <f t="shared" si="162"/>
        <v>7.2526474229643534E-2</v>
      </c>
      <c r="E393" s="100">
        <f t="shared" si="162"/>
        <v>0.67666990771502655</v>
      </c>
      <c r="F393" s="100">
        <f t="shared" si="162"/>
        <v>0</v>
      </c>
      <c r="G393" s="100">
        <f t="shared" si="162"/>
        <v>5.4687698985455155E-2</v>
      </c>
      <c r="H393" s="101">
        <f t="shared" si="162"/>
        <v>0</v>
      </c>
      <c r="I393" s="102">
        <f>SUM(B393:H393)</f>
        <v>1.0000000000000004</v>
      </c>
      <c r="J393" s="131"/>
      <c r="K393" s="27" t="s">
        <v>100</v>
      </c>
      <c r="L393" s="76">
        <f t="shared" ref="L393:R393" si="163">IF($S392=0,"-",L392/$S392)</f>
        <v>0.13007192891489081</v>
      </c>
      <c r="M393" s="76">
        <f t="shared" si="163"/>
        <v>2.200192748831179E-3</v>
      </c>
      <c r="N393" s="76">
        <f t="shared" si="163"/>
        <v>4.8916124038488593E-2</v>
      </c>
      <c r="O393" s="76">
        <f t="shared" si="163"/>
        <v>0.4563860230416657</v>
      </c>
      <c r="P393" s="76">
        <f t="shared" si="163"/>
        <v>0.3255411274563893</v>
      </c>
      <c r="Q393" s="76">
        <f t="shared" si="163"/>
        <v>3.6884603799734433E-2</v>
      </c>
      <c r="R393" s="77">
        <f t="shared" si="163"/>
        <v>0</v>
      </c>
      <c r="S393" s="78">
        <f>SUM(L393:R393)</f>
        <v>1</v>
      </c>
      <c r="U393" s="36" t="s">
        <v>100</v>
      </c>
      <c r="V393" s="103">
        <f>+V392/$AI392</f>
        <v>0.12531332939313955</v>
      </c>
      <c r="W393" s="103">
        <f t="shared" ref="W393:AH393" si="164">+W392/$AI392</f>
        <v>3.4135023236877395E-3</v>
      </c>
      <c r="X393" s="103">
        <f t="shared" si="164"/>
        <v>3.688460379973444E-2</v>
      </c>
      <c r="Y393" s="103">
        <f t="shared" si="164"/>
        <v>2.2001927488311795E-3</v>
      </c>
      <c r="Z393" s="103">
        <f t="shared" si="164"/>
        <v>4.5333045854428752E-2</v>
      </c>
      <c r="AA393" s="103">
        <f t="shared" si="164"/>
        <v>0.443456512498692</v>
      </c>
      <c r="AB393" s="103">
        <f t="shared" si="164"/>
        <v>0.3255411274563893</v>
      </c>
      <c r="AC393" s="103">
        <f t="shared" si="164"/>
        <v>1.7857685925097122E-2</v>
      </c>
      <c r="AD393" s="103">
        <f t="shared" si="164"/>
        <v>1.3450971980634931E-3</v>
      </c>
      <c r="AE393" s="103">
        <f t="shared" si="164"/>
        <v>6.0885889280459745E-6</v>
      </c>
      <c r="AF393" s="103">
        <f t="shared" si="164"/>
        <v>0</v>
      </c>
      <c r="AG393" s="103">
        <f t="shared" si="164"/>
        <v>3.5830781840598459E-3</v>
      </c>
      <c r="AH393" s="103">
        <f t="shared" si="164"/>
        <v>1.2923421954045737E-2</v>
      </c>
      <c r="AI393" s="104">
        <f>SUM(V393:AC393)</f>
        <v>1</v>
      </c>
      <c r="AJ393" s="2" t="str">
        <f t="shared" si="158"/>
        <v/>
      </c>
    </row>
    <row r="394" spans="1:85" ht="15" thickBot="1">
      <c r="A394" s="218"/>
      <c r="B394" s="218"/>
      <c r="C394" s="218"/>
      <c r="D394" s="218"/>
      <c r="E394" s="218"/>
      <c r="F394" s="218"/>
      <c r="G394" s="218"/>
      <c r="H394" s="218"/>
      <c r="I394" s="218"/>
      <c r="K394" s="218"/>
      <c r="L394" s="218"/>
      <c r="M394" s="218"/>
      <c r="N394" s="218"/>
      <c r="O394" s="218"/>
      <c r="P394" s="218"/>
      <c r="Q394" s="218"/>
      <c r="R394" s="218"/>
      <c r="S394" s="218"/>
      <c r="AI394" s="139"/>
      <c r="BA394" s="131"/>
      <c r="BR394" s="131"/>
      <c r="CG394" s="131"/>
    </row>
    <row r="395" spans="1:85" ht="28.5">
      <c r="A395" s="328" t="s">
        <v>39</v>
      </c>
      <c r="B395" s="135" t="s">
        <v>0</v>
      </c>
      <c r="C395" s="135" t="s">
        <v>1</v>
      </c>
      <c r="D395" s="135" t="s">
        <v>2</v>
      </c>
      <c r="E395" s="135" t="s">
        <v>3</v>
      </c>
      <c r="F395" s="135" t="s">
        <v>27</v>
      </c>
      <c r="G395" s="135" t="s">
        <v>4</v>
      </c>
      <c r="H395" s="135" t="s">
        <v>5</v>
      </c>
      <c r="I395" s="136" t="s">
        <v>6</v>
      </c>
      <c r="K395" s="330" t="s">
        <v>39</v>
      </c>
      <c r="L395" s="137" t="s">
        <v>0</v>
      </c>
      <c r="M395" s="137" t="s">
        <v>1</v>
      </c>
      <c r="N395" s="137" t="s">
        <v>2</v>
      </c>
      <c r="O395" s="137" t="s">
        <v>3</v>
      </c>
      <c r="P395" s="137" t="s">
        <v>27</v>
      </c>
      <c r="Q395" s="137" t="s">
        <v>4</v>
      </c>
      <c r="R395" s="137" t="s">
        <v>5</v>
      </c>
      <c r="S395" s="138" t="s">
        <v>6</v>
      </c>
      <c r="U395" s="332" t="s">
        <v>39</v>
      </c>
      <c r="V395" s="190" t="s">
        <v>69</v>
      </c>
      <c r="W395" s="190" t="s">
        <v>70</v>
      </c>
      <c r="X395" s="190" t="s">
        <v>4</v>
      </c>
      <c r="Y395" s="190" t="s">
        <v>1</v>
      </c>
      <c r="Z395" s="190" t="s">
        <v>2</v>
      </c>
      <c r="AA395" s="190" t="s">
        <v>3</v>
      </c>
      <c r="AB395" s="190" t="s">
        <v>52</v>
      </c>
      <c r="AC395" s="190" t="s">
        <v>64</v>
      </c>
      <c r="AD395" s="191" t="s">
        <v>72</v>
      </c>
      <c r="AE395" s="191" t="s">
        <v>79</v>
      </c>
      <c r="AF395" s="191" t="s">
        <v>73</v>
      </c>
      <c r="AG395" s="191" t="s">
        <v>80</v>
      </c>
      <c r="AH395" s="191" t="s">
        <v>81</v>
      </c>
      <c r="AI395" s="192" t="s">
        <v>60</v>
      </c>
      <c r="BA395" s="131"/>
      <c r="BR395" s="131"/>
      <c r="CG395" s="131"/>
    </row>
    <row r="396" spans="1:85" ht="15">
      <c r="A396" s="329" t="s">
        <v>39</v>
      </c>
      <c r="B396" s="294" t="s">
        <v>109</v>
      </c>
      <c r="C396" s="295"/>
      <c r="D396" s="295"/>
      <c r="E396" s="295"/>
      <c r="F396" s="295"/>
      <c r="G396" s="295"/>
      <c r="H396" s="295"/>
      <c r="I396" s="296"/>
      <c r="K396" s="331" t="s">
        <v>39</v>
      </c>
      <c r="L396" s="297" t="s">
        <v>109</v>
      </c>
      <c r="M396" s="298"/>
      <c r="N396" s="298"/>
      <c r="O396" s="298"/>
      <c r="P396" s="298"/>
      <c r="Q396" s="298"/>
      <c r="R396" s="298"/>
      <c r="S396" s="299"/>
      <c r="U396" s="333" t="s">
        <v>39</v>
      </c>
      <c r="V396" s="326" t="s">
        <v>109</v>
      </c>
      <c r="W396" s="326"/>
      <c r="X396" s="326"/>
      <c r="Y396" s="326"/>
      <c r="Z396" s="326"/>
      <c r="AA396" s="326"/>
      <c r="AB396" s="326"/>
      <c r="AC396" s="326"/>
      <c r="AD396" s="326"/>
      <c r="AE396" s="326"/>
      <c r="AF396" s="326"/>
      <c r="AG396" s="326"/>
      <c r="AH396" s="326"/>
      <c r="AI396" s="327"/>
      <c r="BA396" s="131"/>
      <c r="BR396" s="131"/>
      <c r="CG396" s="131"/>
    </row>
    <row r="397" spans="1:85" ht="15">
      <c r="A397" s="141" t="s">
        <v>7</v>
      </c>
      <c r="B397" s="142">
        <v>0</v>
      </c>
      <c r="C397" s="142">
        <v>0</v>
      </c>
      <c r="D397" s="142">
        <v>0</v>
      </c>
      <c r="E397" s="142">
        <v>0</v>
      </c>
      <c r="F397" s="303"/>
      <c r="G397" s="142">
        <v>0</v>
      </c>
      <c r="H397" s="143">
        <v>0</v>
      </c>
      <c r="I397" s="144">
        <f>SUM(B397:H397)</f>
        <v>0</v>
      </c>
      <c r="J397" s="139"/>
      <c r="K397" s="193" t="s">
        <v>7</v>
      </c>
      <c r="L397" s="142">
        <v>0</v>
      </c>
      <c r="M397" s="142">
        <v>0</v>
      </c>
      <c r="N397" s="142">
        <v>0</v>
      </c>
      <c r="O397" s="142">
        <v>0</v>
      </c>
      <c r="P397" s="142">
        <v>0</v>
      </c>
      <c r="Q397" s="142">
        <v>0</v>
      </c>
      <c r="R397" s="194">
        <v>0</v>
      </c>
      <c r="S397" s="195">
        <f>SUM(L397:R397)</f>
        <v>0</v>
      </c>
      <c r="U397" s="196" t="s">
        <v>7</v>
      </c>
      <c r="V397" s="197">
        <v>0</v>
      </c>
      <c r="W397" s="197">
        <v>0</v>
      </c>
      <c r="X397" s="197">
        <v>0</v>
      </c>
      <c r="Y397" s="197">
        <v>0</v>
      </c>
      <c r="Z397" s="197">
        <v>0</v>
      </c>
      <c r="AA397" s="197">
        <v>0</v>
      </c>
      <c r="AB397" s="197">
        <v>0</v>
      </c>
      <c r="AC397" s="198">
        <v>0</v>
      </c>
      <c r="AD397" s="199">
        <v>0</v>
      </c>
      <c r="AE397" s="199">
        <v>0</v>
      </c>
      <c r="AF397" s="199">
        <v>0</v>
      </c>
      <c r="AG397" s="199">
        <v>0</v>
      </c>
      <c r="AH397" s="199">
        <v>0</v>
      </c>
      <c r="AI397" s="200">
        <f>SUM(V397:AC397)</f>
        <v>0</v>
      </c>
      <c r="AJ397" s="131" t="str">
        <f>IF(ABS(S397-AI397)&gt;0.001,S397-AI397,"")</f>
        <v/>
      </c>
      <c r="BA397" s="131"/>
      <c r="BR397" s="131"/>
      <c r="CG397" s="131"/>
    </row>
    <row r="398" spans="1:85" ht="15">
      <c r="A398" s="149" t="s">
        <v>8</v>
      </c>
      <c r="B398" s="150">
        <v>0</v>
      </c>
      <c r="C398" s="150">
        <v>0</v>
      </c>
      <c r="D398" s="150">
        <v>0</v>
      </c>
      <c r="E398" s="150">
        <v>0</v>
      </c>
      <c r="F398" s="304"/>
      <c r="G398" s="150">
        <v>0</v>
      </c>
      <c r="H398" s="151">
        <v>0</v>
      </c>
      <c r="I398" s="152">
        <f t="shared" ref="I398:I417" si="165">SUM(B398:H398)</f>
        <v>0</v>
      </c>
      <c r="J398" s="139"/>
      <c r="K398" s="153" t="s">
        <v>8</v>
      </c>
      <c r="L398" s="154">
        <v>0</v>
      </c>
      <c r="M398" s="154">
        <v>0</v>
      </c>
      <c r="N398" s="154">
        <v>0</v>
      </c>
      <c r="O398" s="154">
        <v>0</v>
      </c>
      <c r="P398" s="154">
        <v>0</v>
      </c>
      <c r="Q398" s="154">
        <v>0</v>
      </c>
      <c r="R398" s="155">
        <v>0</v>
      </c>
      <c r="S398" s="156">
        <f t="shared" ref="S398:S417" si="166">SUM(L398:R398)</f>
        <v>0</v>
      </c>
      <c r="U398" s="201" t="s">
        <v>8</v>
      </c>
      <c r="V398" s="202">
        <v>0</v>
      </c>
      <c r="W398" s="202">
        <v>0</v>
      </c>
      <c r="X398" s="202">
        <v>0</v>
      </c>
      <c r="Y398" s="202">
        <v>0</v>
      </c>
      <c r="Z398" s="202">
        <v>0</v>
      </c>
      <c r="AA398" s="202">
        <v>0</v>
      </c>
      <c r="AB398" s="202">
        <v>0</v>
      </c>
      <c r="AC398" s="203">
        <v>0</v>
      </c>
      <c r="AD398" s="202">
        <v>0</v>
      </c>
      <c r="AE398" s="202">
        <v>0</v>
      </c>
      <c r="AF398" s="202">
        <v>0</v>
      </c>
      <c r="AG398" s="202">
        <v>0</v>
      </c>
      <c r="AH398" s="202">
        <v>0</v>
      </c>
      <c r="AI398" s="204">
        <f t="shared" ref="AI398:AI417" si="167">SUM(V398:AC398)</f>
        <v>0</v>
      </c>
      <c r="AJ398" s="131" t="str">
        <f t="shared" ref="AJ398:AJ419" si="168">IF(ABS(S398-AI398)&gt;0.001,S398-AI398,"")</f>
        <v/>
      </c>
      <c r="BA398" s="131"/>
      <c r="BR398" s="131"/>
      <c r="CG398" s="131"/>
    </row>
    <row r="399" spans="1:85" ht="15">
      <c r="A399" s="157" t="s">
        <v>10</v>
      </c>
      <c r="B399" s="146">
        <v>0</v>
      </c>
      <c r="C399" s="146">
        <v>0</v>
      </c>
      <c r="D399" s="146">
        <v>0</v>
      </c>
      <c r="E399" s="146">
        <v>0</v>
      </c>
      <c r="F399" s="304"/>
      <c r="G399" s="146">
        <v>0</v>
      </c>
      <c r="H399" s="158">
        <v>0</v>
      </c>
      <c r="I399" s="144">
        <f t="shared" si="165"/>
        <v>0</v>
      </c>
      <c r="J399" s="139"/>
      <c r="K399" s="159" t="s">
        <v>10</v>
      </c>
      <c r="L399" s="146">
        <v>0</v>
      </c>
      <c r="M399" s="146">
        <v>0</v>
      </c>
      <c r="N399" s="146">
        <v>0</v>
      </c>
      <c r="O399" s="146">
        <v>0</v>
      </c>
      <c r="P399" s="146">
        <v>0</v>
      </c>
      <c r="Q399" s="146">
        <v>0</v>
      </c>
      <c r="R399" s="147">
        <v>0</v>
      </c>
      <c r="S399" s="148">
        <f t="shared" si="166"/>
        <v>0</v>
      </c>
      <c r="U399" s="205" t="s">
        <v>10</v>
      </c>
      <c r="V399" s="197">
        <v>0</v>
      </c>
      <c r="W399" s="197">
        <v>0</v>
      </c>
      <c r="X399" s="197">
        <v>0</v>
      </c>
      <c r="Y399" s="197">
        <v>0</v>
      </c>
      <c r="Z399" s="197">
        <v>0</v>
      </c>
      <c r="AA399" s="197">
        <v>0</v>
      </c>
      <c r="AB399" s="197">
        <v>0</v>
      </c>
      <c r="AC399" s="198">
        <v>0</v>
      </c>
      <c r="AD399" s="199">
        <v>0</v>
      </c>
      <c r="AE399" s="199">
        <v>0</v>
      </c>
      <c r="AF399" s="199">
        <v>0</v>
      </c>
      <c r="AG399" s="199">
        <v>0</v>
      </c>
      <c r="AH399" s="199">
        <v>0</v>
      </c>
      <c r="AI399" s="200">
        <f t="shared" si="167"/>
        <v>0</v>
      </c>
      <c r="AJ399" s="131" t="str">
        <f t="shared" si="168"/>
        <v/>
      </c>
      <c r="BA399" s="131"/>
      <c r="BR399" s="131"/>
      <c r="CG399" s="131"/>
    </row>
    <row r="400" spans="1:85" ht="15">
      <c r="A400" s="149" t="s">
        <v>53</v>
      </c>
      <c r="B400" s="150">
        <v>0</v>
      </c>
      <c r="C400" s="150">
        <v>0</v>
      </c>
      <c r="D400" s="150">
        <v>0</v>
      </c>
      <c r="E400" s="150">
        <v>0</v>
      </c>
      <c r="F400" s="304"/>
      <c r="G400" s="150">
        <v>0</v>
      </c>
      <c r="H400" s="151">
        <v>0</v>
      </c>
      <c r="I400" s="152">
        <f t="shared" si="165"/>
        <v>0</v>
      </c>
      <c r="J400" s="139"/>
      <c r="K400" s="153" t="s">
        <v>53</v>
      </c>
      <c r="L400" s="154">
        <v>0</v>
      </c>
      <c r="M400" s="154">
        <v>0</v>
      </c>
      <c r="N400" s="154">
        <v>0</v>
      </c>
      <c r="O400" s="154">
        <v>0</v>
      </c>
      <c r="P400" s="154">
        <v>0</v>
      </c>
      <c r="Q400" s="154">
        <v>0</v>
      </c>
      <c r="R400" s="155">
        <v>0</v>
      </c>
      <c r="S400" s="156">
        <f t="shared" si="166"/>
        <v>0</v>
      </c>
      <c r="U400" s="201" t="s">
        <v>53</v>
      </c>
      <c r="V400" s="202">
        <v>0</v>
      </c>
      <c r="W400" s="202">
        <v>0</v>
      </c>
      <c r="X400" s="202">
        <v>0</v>
      </c>
      <c r="Y400" s="202">
        <v>0</v>
      </c>
      <c r="Z400" s="202">
        <v>0</v>
      </c>
      <c r="AA400" s="202">
        <v>0</v>
      </c>
      <c r="AB400" s="202">
        <v>0</v>
      </c>
      <c r="AC400" s="203">
        <v>0</v>
      </c>
      <c r="AD400" s="202">
        <v>0</v>
      </c>
      <c r="AE400" s="202">
        <v>0</v>
      </c>
      <c r="AF400" s="202">
        <v>0</v>
      </c>
      <c r="AG400" s="202">
        <v>0</v>
      </c>
      <c r="AH400" s="202">
        <v>0</v>
      </c>
      <c r="AI400" s="204">
        <f t="shared" si="167"/>
        <v>0</v>
      </c>
      <c r="AJ400" s="131" t="str">
        <f t="shared" si="168"/>
        <v/>
      </c>
      <c r="BA400" s="131"/>
      <c r="BR400" s="131"/>
      <c r="CG400" s="131"/>
    </row>
    <row r="401" spans="1:85" ht="15">
      <c r="A401" s="157" t="s">
        <v>16</v>
      </c>
      <c r="B401" s="146">
        <v>6.9333441737473001</v>
      </c>
      <c r="C401" s="146">
        <v>0</v>
      </c>
      <c r="D401" s="146">
        <v>4.7010382522210037</v>
      </c>
      <c r="E401" s="146">
        <v>0</v>
      </c>
      <c r="F401" s="304"/>
      <c r="G401" s="146">
        <v>0</v>
      </c>
      <c r="H401" s="158">
        <v>0</v>
      </c>
      <c r="I401" s="144">
        <f t="shared" si="165"/>
        <v>11.634382425968305</v>
      </c>
      <c r="J401" s="139"/>
      <c r="K401" s="159" t="s">
        <v>16</v>
      </c>
      <c r="L401" s="146">
        <v>6.9333441737473001</v>
      </c>
      <c r="M401" s="146">
        <v>0</v>
      </c>
      <c r="N401" s="146">
        <v>4.7010382522210037</v>
      </c>
      <c r="O401" s="146">
        <v>0</v>
      </c>
      <c r="P401" s="146">
        <v>0</v>
      </c>
      <c r="Q401" s="146">
        <v>0</v>
      </c>
      <c r="R401" s="147">
        <v>0</v>
      </c>
      <c r="S401" s="148">
        <f t="shared" si="166"/>
        <v>11.634382425968305</v>
      </c>
      <c r="U401" s="205" t="s">
        <v>16</v>
      </c>
      <c r="V401" s="197">
        <v>6.9333441737473001</v>
      </c>
      <c r="W401" s="197">
        <v>0</v>
      </c>
      <c r="X401" s="197">
        <v>0</v>
      </c>
      <c r="Y401" s="197">
        <v>0</v>
      </c>
      <c r="Z401" s="197">
        <v>4.7010382522210037</v>
      </c>
      <c r="AA401" s="197">
        <v>0</v>
      </c>
      <c r="AB401" s="197">
        <v>0</v>
      </c>
      <c r="AC401" s="198">
        <v>0</v>
      </c>
      <c r="AD401" s="199">
        <v>0</v>
      </c>
      <c r="AE401" s="199">
        <v>0</v>
      </c>
      <c r="AF401" s="199">
        <v>0</v>
      </c>
      <c r="AG401" s="199">
        <v>0</v>
      </c>
      <c r="AH401" s="199">
        <v>0</v>
      </c>
      <c r="AI401" s="200">
        <f t="shared" si="167"/>
        <v>11.634382425968305</v>
      </c>
      <c r="AJ401" s="131" t="str">
        <f t="shared" si="168"/>
        <v/>
      </c>
      <c r="BA401" s="131"/>
      <c r="BR401" s="131"/>
      <c r="CG401" s="131"/>
    </row>
    <row r="402" spans="1:85" ht="15">
      <c r="A402" s="149" t="s">
        <v>15</v>
      </c>
      <c r="B402" s="150">
        <v>1.918502236675531E-2</v>
      </c>
      <c r="C402" s="150">
        <v>1.3388658150819379E-2</v>
      </c>
      <c r="D402" s="150">
        <v>8.967023002851883E-5</v>
      </c>
      <c r="E402" s="150">
        <v>0</v>
      </c>
      <c r="F402" s="304"/>
      <c r="G402" s="150">
        <v>0</v>
      </c>
      <c r="H402" s="151">
        <v>0</v>
      </c>
      <c r="I402" s="152">
        <f t="shared" si="165"/>
        <v>3.2663350747603202E-2</v>
      </c>
      <c r="J402" s="139"/>
      <c r="K402" s="153" t="s">
        <v>15</v>
      </c>
      <c r="L402" s="154">
        <v>1.918502236675531E-2</v>
      </c>
      <c r="M402" s="154">
        <v>1.3388658150819379E-2</v>
      </c>
      <c r="N402" s="154">
        <v>8.967023002851883E-5</v>
      </c>
      <c r="O402" s="154">
        <v>0</v>
      </c>
      <c r="P402" s="154">
        <v>0</v>
      </c>
      <c r="Q402" s="154">
        <v>0</v>
      </c>
      <c r="R402" s="155">
        <v>0</v>
      </c>
      <c r="S402" s="156">
        <f t="shared" si="166"/>
        <v>3.2663350747603202E-2</v>
      </c>
      <c r="U402" s="201" t="s">
        <v>54</v>
      </c>
      <c r="V402" s="202">
        <v>1.918502236675531E-2</v>
      </c>
      <c r="W402" s="202">
        <v>0</v>
      </c>
      <c r="X402" s="202">
        <v>0</v>
      </c>
      <c r="Y402" s="202">
        <v>1.3388658150819379E-2</v>
      </c>
      <c r="Z402" s="202">
        <v>8.967023002851883E-5</v>
      </c>
      <c r="AA402" s="202">
        <v>0</v>
      </c>
      <c r="AB402" s="202">
        <v>0</v>
      </c>
      <c r="AC402" s="203">
        <v>0</v>
      </c>
      <c r="AD402" s="202">
        <v>0</v>
      </c>
      <c r="AE402" s="202">
        <v>0</v>
      </c>
      <c r="AF402" s="202">
        <v>0</v>
      </c>
      <c r="AG402" s="202">
        <v>0</v>
      </c>
      <c r="AH402" s="202">
        <v>0</v>
      </c>
      <c r="AI402" s="204">
        <f t="shared" si="167"/>
        <v>3.2663350747603202E-2</v>
      </c>
      <c r="AJ402" s="131" t="str">
        <f t="shared" si="168"/>
        <v/>
      </c>
      <c r="BA402" s="131"/>
      <c r="BR402" s="131"/>
      <c r="CG402" s="131"/>
    </row>
    <row r="403" spans="1:85" ht="15">
      <c r="A403" s="157" t="s">
        <v>55</v>
      </c>
      <c r="B403" s="146">
        <v>0</v>
      </c>
      <c r="C403" s="146">
        <v>0</v>
      </c>
      <c r="D403" s="146">
        <v>0</v>
      </c>
      <c r="E403" s="146">
        <v>0</v>
      </c>
      <c r="F403" s="304"/>
      <c r="G403" s="146">
        <v>0</v>
      </c>
      <c r="H403" s="158">
        <v>0</v>
      </c>
      <c r="I403" s="144">
        <f t="shared" si="165"/>
        <v>0</v>
      </c>
      <c r="J403" s="139"/>
      <c r="K403" s="159" t="s">
        <v>55</v>
      </c>
      <c r="L403" s="146">
        <v>0</v>
      </c>
      <c r="M403" s="146">
        <v>0</v>
      </c>
      <c r="N403" s="146">
        <v>0</v>
      </c>
      <c r="O403" s="146">
        <v>0</v>
      </c>
      <c r="P403" s="146">
        <v>6.4614513003232936</v>
      </c>
      <c r="Q403" s="146">
        <v>0</v>
      </c>
      <c r="R403" s="147">
        <v>0</v>
      </c>
      <c r="S403" s="148">
        <f t="shared" si="166"/>
        <v>6.4614513003232936</v>
      </c>
      <c r="U403" s="205" t="s">
        <v>55</v>
      </c>
      <c r="V403" s="197">
        <v>0</v>
      </c>
      <c r="W403" s="197">
        <v>0</v>
      </c>
      <c r="X403" s="197">
        <v>0</v>
      </c>
      <c r="Y403" s="197">
        <v>0</v>
      </c>
      <c r="Z403" s="197">
        <v>0</v>
      </c>
      <c r="AA403" s="197">
        <v>0</v>
      </c>
      <c r="AB403" s="197">
        <v>6.4614513003232936</v>
      </c>
      <c r="AC403" s="198">
        <v>0</v>
      </c>
      <c r="AD403" s="197">
        <v>0</v>
      </c>
      <c r="AE403" s="197">
        <v>0</v>
      </c>
      <c r="AF403" s="197">
        <v>0</v>
      </c>
      <c r="AG403" s="197">
        <v>0</v>
      </c>
      <c r="AH403" s="197">
        <v>0</v>
      </c>
      <c r="AI403" s="200">
        <f t="shared" si="167"/>
        <v>6.4614513003232936</v>
      </c>
      <c r="AJ403" s="131" t="str">
        <f t="shared" si="168"/>
        <v/>
      </c>
      <c r="BA403" s="131"/>
      <c r="BR403" s="131"/>
      <c r="CG403" s="131"/>
    </row>
    <row r="404" spans="1:85" ht="15">
      <c r="A404" s="149" t="s">
        <v>12</v>
      </c>
      <c r="B404" s="150">
        <v>0</v>
      </c>
      <c r="C404" s="150">
        <v>0</v>
      </c>
      <c r="D404" s="150">
        <v>0</v>
      </c>
      <c r="E404" s="150">
        <v>9.8542003626200664E-2</v>
      </c>
      <c r="F404" s="304"/>
      <c r="G404" s="150">
        <v>0</v>
      </c>
      <c r="H404" s="151">
        <v>0</v>
      </c>
      <c r="I404" s="152">
        <f t="shared" si="165"/>
        <v>9.8542003626200664E-2</v>
      </c>
      <c r="J404" s="139"/>
      <c r="K404" s="153" t="s">
        <v>12</v>
      </c>
      <c r="L404" s="154">
        <v>0</v>
      </c>
      <c r="M404" s="154">
        <v>0</v>
      </c>
      <c r="N404" s="154">
        <v>0</v>
      </c>
      <c r="O404" s="154">
        <v>9.8542003626200664E-2</v>
      </c>
      <c r="P404" s="154">
        <v>1.8266174706979781</v>
      </c>
      <c r="Q404" s="154">
        <v>0</v>
      </c>
      <c r="R404" s="155">
        <v>0</v>
      </c>
      <c r="S404" s="156">
        <f t="shared" si="166"/>
        <v>1.9251594743241787</v>
      </c>
      <c r="U404" s="201" t="s">
        <v>12</v>
      </c>
      <c r="V404" s="202">
        <v>0</v>
      </c>
      <c r="W404" s="202">
        <v>0</v>
      </c>
      <c r="X404" s="202">
        <v>0</v>
      </c>
      <c r="Y404" s="202">
        <v>0</v>
      </c>
      <c r="Z404" s="202">
        <v>0</v>
      </c>
      <c r="AA404" s="202">
        <v>7.8833602900960531E-2</v>
      </c>
      <c r="AB404" s="202">
        <v>1.8266174706979781</v>
      </c>
      <c r="AC404" s="203">
        <v>1.9708400725240133E-2</v>
      </c>
      <c r="AD404" s="202">
        <v>0</v>
      </c>
      <c r="AE404" s="202">
        <v>0</v>
      </c>
      <c r="AF404" s="202">
        <v>0</v>
      </c>
      <c r="AG404" s="202">
        <v>0</v>
      </c>
      <c r="AH404" s="202">
        <v>1.9708400725240133E-2</v>
      </c>
      <c r="AI404" s="204">
        <f t="shared" si="167"/>
        <v>1.9251594743241789</v>
      </c>
      <c r="AJ404" s="131" t="str">
        <f t="shared" si="168"/>
        <v/>
      </c>
      <c r="BA404" s="131"/>
      <c r="BR404" s="131"/>
      <c r="CG404" s="131"/>
    </row>
    <row r="405" spans="1:85" ht="15">
      <c r="A405" s="157" t="s">
        <v>56</v>
      </c>
      <c r="B405" s="146">
        <v>0</v>
      </c>
      <c r="C405" s="146">
        <v>0</v>
      </c>
      <c r="D405" s="146">
        <v>0</v>
      </c>
      <c r="E405" s="146">
        <v>0</v>
      </c>
      <c r="F405" s="304"/>
      <c r="G405" s="146">
        <v>0</v>
      </c>
      <c r="H405" s="158">
        <v>0</v>
      </c>
      <c r="I405" s="144">
        <f t="shared" si="165"/>
        <v>0</v>
      </c>
      <c r="J405" s="139"/>
      <c r="K405" s="159" t="s">
        <v>56</v>
      </c>
      <c r="L405" s="146">
        <v>0</v>
      </c>
      <c r="M405" s="146">
        <v>0</v>
      </c>
      <c r="N405" s="146">
        <v>0</v>
      </c>
      <c r="O405" s="146">
        <v>0</v>
      </c>
      <c r="P405" s="146">
        <v>0</v>
      </c>
      <c r="Q405" s="146">
        <v>0</v>
      </c>
      <c r="R405" s="147">
        <v>0</v>
      </c>
      <c r="S405" s="148">
        <f t="shared" si="166"/>
        <v>0</v>
      </c>
      <c r="U405" s="205" t="s">
        <v>56</v>
      </c>
      <c r="V405" s="197">
        <v>0</v>
      </c>
      <c r="W405" s="197">
        <v>0</v>
      </c>
      <c r="X405" s="197">
        <v>0</v>
      </c>
      <c r="Y405" s="197">
        <v>0</v>
      </c>
      <c r="Z405" s="197">
        <v>0</v>
      </c>
      <c r="AA405" s="197">
        <v>0</v>
      </c>
      <c r="AB405" s="197">
        <v>0</v>
      </c>
      <c r="AC405" s="198">
        <v>0</v>
      </c>
      <c r="AD405" s="197">
        <v>0</v>
      </c>
      <c r="AE405" s="197">
        <v>0</v>
      </c>
      <c r="AF405" s="197">
        <v>0</v>
      </c>
      <c r="AG405" s="197">
        <v>0</v>
      </c>
      <c r="AH405" s="197">
        <v>0</v>
      </c>
      <c r="AI405" s="200">
        <f t="shared" si="167"/>
        <v>0</v>
      </c>
      <c r="AJ405" s="131" t="str">
        <f t="shared" si="168"/>
        <v/>
      </c>
      <c r="BA405" s="131"/>
      <c r="BR405" s="131"/>
      <c r="CG405" s="131"/>
    </row>
    <row r="406" spans="1:85" ht="15">
      <c r="A406" s="149" t="s">
        <v>17</v>
      </c>
      <c r="B406" s="150">
        <v>8.0696008720271092E-2</v>
      </c>
      <c r="C406" s="150">
        <v>0.72626407848243968</v>
      </c>
      <c r="D406" s="150">
        <v>0</v>
      </c>
      <c r="E406" s="150">
        <v>0</v>
      </c>
      <c r="F406" s="304"/>
      <c r="G406" s="150">
        <v>0</v>
      </c>
      <c r="H406" s="151">
        <v>0</v>
      </c>
      <c r="I406" s="152">
        <f t="shared" si="165"/>
        <v>0.80696008720271073</v>
      </c>
      <c r="J406" s="139"/>
      <c r="K406" s="153" t="s">
        <v>17</v>
      </c>
      <c r="L406" s="154">
        <v>8.0696008720271092E-2</v>
      </c>
      <c r="M406" s="154">
        <v>0.72626407848243968</v>
      </c>
      <c r="N406" s="154">
        <v>0</v>
      </c>
      <c r="O406" s="154">
        <v>0</v>
      </c>
      <c r="P406" s="154">
        <v>0</v>
      </c>
      <c r="Q406" s="154">
        <v>0</v>
      </c>
      <c r="R406" s="155">
        <v>0</v>
      </c>
      <c r="S406" s="156">
        <f t="shared" si="166"/>
        <v>0.80696008720271073</v>
      </c>
      <c r="U406" s="201" t="s">
        <v>17</v>
      </c>
      <c r="V406" s="202">
        <v>8.0696008720271092E-2</v>
      </c>
      <c r="W406" s="202">
        <v>0</v>
      </c>
      <c r="X406" s="202">
        <v>0</v>
      </c>
      <c r="Y406" s="202">
        <v>0.72626407848243968</v>
      </c>
      <c r="Z406" s="202">
        <v>0</v>
      </c>
      <c r="AA406" s="202">
        <v>0</v>
      </c>
      <c r="AB406" s="202">
        <v>0</v>
      </c>
      <c r="AC406" s="203">
        <v>0</v>
      </c>
      <c r="AD406" s="202">
        <v>0</v>
      </c>
      <c r="AE406" s="202">
        <v>0</v>
      </c>
      <c r="AF406" s="202">
        <v>0</v>
      </c>
      <c r="AG406" s="202">
        <v>0</v>
      </c>
      <c r="AH406" s="202">
        <v>0</v>
      </c>
      <c r="AI406" s="204">
        <f t="shared" si="167"/>
        <v>0.80696008720271073</v>
      </c>
      <c r="AJ406" s="131" t="str">
        <f t="shared" si="168"/>
        <v/>
      </c>
      <c r="BA406" s="131"/>
      <c r="BR406" s="131"/>
      <c r="CG406" s="131"/>
    </row>
    <row r="407" spans="1:85" ht="15">
      <c r="A407" s="157" t="s">
        <v>141</v>
      </c>
      <c r="B407" s="146">
        <v>58.895960113988004</v>
      </c>
      <c r="C407" s="146">
        <v>264.69909915051426</v>
      </c>
      <c r="D407" s="146">
        <v>140.03494913840157</v>
      </c>
      <c r="E407" s="146">
        <v>21.62623988831205</v>
      </c>
      <c r="F407" s="304"/>
      <c r="G407" s="146">
        <v>0</v>
      </c>
      <c r="H407" s="158">
        <v>0</v>
      </c>
      <c r="I407" s="144">
        <f t="shared" si="165"/>
        <v>485.25624829121591</v>
      </c>
      <c r="J407" s="139"/>
      <c r="K407" s="159" t="s">
        <v>141</v>
      </c>
      <c r="L407" s="146">
        <v>58.895960113988004</v>
      </c>
      <c r="M407" s="146">
        <v>264.69909915051426</v>
      </c>
      <c r="N407" s="146">
        <v>140.03494913840157</v>
      </c>
      <c r="O407" s="146">
        <v>21.62623988831205</v>
      </c>
      <c r="P407" s="146">
        <v>0</v>
      </c>
      <c r="Q407" s="146">
        <v>0</v>
      </c>
      <c r="R407" s="147">
        <v>0</v>
      </c>
      <c r="S407" s="148">
        <f t="shared" si="166"/>
        <v>485.25624829121591</v>
      </c>
      <c r="U407" s="205" t="s">
        <v>141</v>
      </c>
      <c r="V407" s="197">
        <v>58.895960113988004</v>
      </c>
      <c r="W407" s="197">
        <v>0</v>
      </c>
      <c r="X407" s="197">
        <v>0</v>
      </c>
      <c r="Y407" s="197">
        <v>264.69909915051426</v>
      </c>
      <c r="Z407" s="197">
        <v>140.03494913840157</v>
      </c>
      <c r="AA407" s="197">
        <v>0.34613927370832076</v>
      </c>
      <c r="AB407" s="197">
        <v>0</v>
      </c>
      <c r="AC407" s="198">
        <v>21.280100614603729</v>
      </c>
      <c r="AD407" s="197">
        <v>0</v>
      </c>
      <c r="AE407" s="197">
        <v>0</v>
      </c>
      <c r="AF407" s="197">
        <v>0</v>
      </c>
      <c r="AG407" s="197">
        <v>0</v>
      </c>
      <c r="AH407" s="197">
        <v>21.280100614603729</v>
      </c>
      <c r="AI407" s="200">
        <f t="shared" si="167"/>
        <v>485.25624829121591</v>
      </c>
      <c r="AJ407" s="131" t="str">
        <f t="shared" si="168"/>
        <v/>
      </c>
      <c r="BA407" s="131"/>
      <c r="BR407" s="131"/>
      <c r="CG407" s="131"/>
    </row>
    <row r="408" spans="1:85" ht="15">
      <c r="A408" s="149" t="s">
        <v>25</v>
      </c>
      <c r="B408" s="150">
        <v>25.861366460713171</v>
      </c>
      <c r="C408" s="150">
        <v>10.941833026869443</v>
      </c>
      <c r="D408" s="150">
        <v>5.6843994833182556</v>
      </c>
      <c r="E408" s="150">
        <v>358.74175088885966</v>
      </c>
      <c r="F408" s="304"/>
      <c r="G408" s="150">
        <v>48.221106754271112</v>
      </c>
      <c r="H408" s="151">
        <v>0</v>
      </c>
      <c r="I408" s="152">
        <f t="shared" si="165"/>
        <v>449.45045661403162</v>
      </c>
      <c r="J408" s="139"/>
      <c r="K408" s="153" t="s">
        <v>25</v>
      </c>
      <c r="L408" s="154">
        <v>25.861366460713171</v>
      </c>
      <c r="M408" s="154">
        <v>10.941833026869443</v>
      </c>
      <c r="N408" s="154">
        <v>5.6843994833182556</v>
      </c>
      <c r="O408" s="154">
        <v>358.74175088885966</v>
      </c>
      <c r="P408" s="154">
        <v>0</v>
      </c>
      <c r="Q408" s="154">
        <v>48.221106754271112</v>
      </c>
      <c r="R408" s="155">
        <v>0</v>
      </c>
      <c r="S408" s="156">
        <f t="shared" si="166"/>
        <v>449.45045661403162</v>
      </c>
      <c r="U408" s="201" t="s">
        <v>25</v>
      </c>
      <c r="V408" s="202">
        <v>7.2253102135876892</v>
      </c>
      <c r="W408" s="202">
        <v>17.271106342935568</v>
      </c>
      <c r="X408" s="202">
        <v>48.221106754271112</v>
      </c>
      <c r="Y408" s="202">
        <v>10.941833026869443</v>
      </c>
      <c r="Z408" s="202">
        <v>5.6843994833182556</v>
      </c>
      <c r="AA408" s="202">
        <v>355.56632305883824</v>
      </c>
      <c r="AB408" s="202">
        <v>0</v>
      </c>
      <c r="AC408" s="203">
        <v>4.5403777342113036</v>
      </c>
      <c r="AD408" s="202">
        <v>1.3649499041899118</v>
      </c>
      <c r="AE408" s="202">
        <v>0</v>
      </c>
      <c r="AF408" s="202">
        <v>0</v>
      </c>
      <c r="AG408" s="202">
        <v>0</v>
      </c>
      <c r="AH408" s="202">
        <v>3.1754278300213916</v>
      </c>
      <c r="AI408" s="204">
        <f t="shared" si="167"/>
        <v>449.45045661403162</v>
      </c>
      <c r="AJ408" s="131" t="str">
        <f t="shared" si="168"/>
        <v/>
      </c>
      <c r="BA408" s="131"/>
      <c r="BR408" s="131"/>
      <c r="CG408" s="131"/>
    </row>
    <row r="409" spans="1:85" ht="15">
      <c r="A409" s="157" t="s">
        <v>24</v>
      </c>
      <c r="B409" s="146">
        <v>0.47912269939888424</v>
      </c>
      <c r="C409" s="146">
        <v>0</v>
      </c>
      <c r="D409" s="146">
        <v>0</v>
      </c>
      <c r="E409" s="146">
        <v>0</v>
      </c>
      <c r="F409" s="304"/>
      <c r="G409" s="146">
        <v>0</v>
      </c>
      <c r="H409" s="158">
        <v>0</v>
      </c>
      <c r="I409" s="144">
        <f t="shared" si="165"/>
        <v>0.47912269939888424</v>
      </c>
      <c r="J409" s="139"/>
      <c r="K409" s="159" t="s">
        <v>24</v>
      </c>
      <c r="L409" s="146">
        <v>0.47912269939888424</v>
      </c>
      <c r="M409" s="146">
        <v>0</v>
      </c>
      <c r="N409" s="146">
        <v>0</v>
      </c>
      <c r="O409" s="146">
        <v>0</v>
      </c>
      <c r="P409" s="146">
        <v>0</v>
      </c>
      <c r="Q409" s="146">
        <v>0</v>
      </c>
      <c r="R409" s="147">
        <v>0</v>
      </c>
      <c r="S409" s="148">
        <f t="shared" si="166"/>
        <v>0.47912269939888424</v>
      </c>
      <c r="U409" s="205" t="s">
        <v>24</v>
      </c>
      <c r="V409" s="197">
        <v>0.45994121627695689</v>
      </c>
      <c r="W409" s="197">
        <v>0</v>
      </c>
      <c r="X409" s="197">
        <v>0</v>
      </c>
      <c r="Y409" s="197">
        <v>0</v>
      </c>
      <c r="Z409" s="197">
        <v>0</v>
      </c>
      <c r="AA409" s="197">
        <v>0</v>
      </c>
      <c r="AB409" s="197">
        <v>0</v>
      </c>
      <c r="AC409" s="198">
        <v>1.9181483121927367E-2</v>
      </c>
      <c r="AD409" s="197">
        <v>1.9181483121927367E-2</v>
      </c>
      <c r="AE409" s="197">
        <v>0</v>
      </c>
      <c r="AF409" s="197">
        <v>0</v>
      </c>
      <c r="AG409" s="197">
        <v>0</v>
      </c>
      <c r="AH409" s="197">
        <v>0</v>
      </c>
      <c r="AI409" s="200">
        <f t="shared" si="167"/>
        <v>0.47912269939888424</v>
      </c>
      <c r="AJ409" s="131" t="str">
        <f t="shared" si="168"/>
        <v/>
      </c>
      <c r="BA409" s="131"/>
      <c r="BR409" s="131"/>
      <c r="CG409" s="131"/>
    </row>
    <row r="410" spans="1:85" ht="15">
      <c r="A410" s="149" t="s">
        <v>57</v>
      </c>
      <c r="B410" s="150">
        <v>0</v>
      </c>
      <c r="C410" s="150">
        <v>0</v>
      </c>
      <c r="D410" s="150">
        <v>0</v>
      </c>
      <c r="E410" s="150">
        <v>0</v>
      </c>
      <c r="F410" s="304"/>
      <c r="G410" s="150">
        <v>0</v>
      </c>
      <c r="H410" s="151">
        <v>0</v>
      </c>
      <c r="I410" s="152">
        <f t="shared" si="165"/>
        <v>0</v>
      </c>
      <c r="J410" s="139"/>
      <c r="K410" s="153" t="s">
        <v>57</v>
      </c>
      <c r="L410" s="154">
        <v>0</v>
      </c>
      <c r="M410" s="154">
        <v>0</v>
      </c>
      <c r="N410" s="154">
        <v>0</v>
      </c>
      <c r="O410" s="154">
        <v>0</v>
      </c>
      <c r="P410" s="154">
        <v>0</v>
      </c>
      <c r="Q410" s="154">
        <v>0</v>
      </c>
      <c r="R410" s="155">
        <v>0</v>
      </c>
      <c r="S410" s="156">
        <f t="shared" si="166"/>
        <v>0</v>
      </c>
      <c r="U410" s="201" t="s">
        <v>57</v>
      </c>
      <c r="V410" s="202">
        <v>0</v>
      </c>
      <c r="W410" s="202">
        <v>0</v>
      </c>
      <c r="X410" s="202">
        <v>0</v>
      </c>
      <c r="Y410" s="202">
        <v>0</v>
      </c>
      <c r="Z410" s="202">
        <v>0</v>
      </c>
      <c r="AA410" s="202">
        <v>0</v>
      </c>
      <c r="AB410" s="202">
        <v>0</v>
      </c>
      <c r="AC410" s="203">
        <v>0</v>
      </c>
      <c r="AD410" s="202">
        <v>0</v>
      </c>
      <c r="AE410" s="202">
        <v>0</v>
      </c>
      <c r="AF410" s="202">
        <v>0</v>
      </c>
      <c r="AG410" s="202">
        <v>0</v>
      </c>
      <c r="AH410" s="202">
        <v>0</v>
      </c>
      <c r="AI410" s="204">
        <f t="shared" si="167"/>
        <v>0</v>
      </c>
      <c r="AJ410" s="131" t="str">
        <f t="shared" si="168"/>
        <v/>
      </c>
      <c r="BA410" s="131"/>
      <c r="BR410" s="131"/>
      <c r="CG410" s="131"/>
    </row>
    <row r="411" spans="1:85" ht="15">
      <c r="A411" s="157" t="s">
        <v>22</v>
      </c>
      <c r="B411" s="146">
        <v>0.73306856927397135</v>
      </c>
      <c r="C411" s="146">
        <v>0</v>
      </c>
      <c r="D411" s="146">
        <v>0</v>
      </c>
      <c r="E411" s="146">
        <v>0</v>
      </c>
      <c r="F411" s="304"/>
      <c r="G411" s="146">
        <v>0</v>
      </c>
      <c r="H411" s="158">
        <v>0</v>
      </c>
      <c r="I411" s="144">
        <f t="shared" si="165"/>
        <v>0.73306856927397135</v>
      </c>
      <c r="J411" s="139"/>
      <c r="K411" s="159" t="s">
        <v>22</v>
      </c>
      <c r="L411" s="146">
        <v>0.73306856927397135</v>
      </c>
      <c r="M411" s="146">
        <v>0</v>
      </c>
      <c r="N411" s="146">
        <v>0</v>
      </c>
      <c r="O411" s="146">
        <v>0</v>
      </c>
      <c r="P411" s="146">
        <v>0.39251891334493949</v>
      </c>
      <c r="Q411" s="146">
        <v>0</v>
      </c>
      <c r="R411" s="147">
        <v>0</v>
      </c>
      <c r="S411" s="148">
        <f t="shared" si="166"/>
        <v>1.125587482618911</v>
      </c>
      <c r="U411" s="205" t="s">
        <v>22</v>
      </c>
      <c r="V411" s="197">
        <v>0.69641514081027278</v>
      </c>
      <c r="W411" s="197">
        <v>0</v>
      </c>
      <c r="X411" s="197">
        <v>0</v>
      </c>
      <c r="Y411" s="197">
        <v>0</v>
      </c>
      <c r="Z411" s="197">
        <v>0</v>
      </c>
      <c r="AA411" s="197">
        <v>0</v>
      </c>
      <c r="AB411" s="197">
        <v>0.39251891334493949</v>
      </c>
      <c r="AC411" s="198">
        <v>3.6653428463698567E-2</v>
      </c>
      <c r="AD411" s="197">
        <v>3.6653428463698567E-2</v>
      </c>
      <c r="AE411" s="197">
        <v>0</v>
      </c>
      <c r="AF411" s="197">
        <v>0</v>
      </c>
      <c r="AG411" s="197">
        <v>0</v>
      </c>
      <c r="AH411" s="197">
        <v>0</v>
      </c>
      <c r="AI411" s="200">
        <f t="shared" si="167"/>
        <v>1.125587482618911</v>
      </c>
      <c r="AJ411" s="131" t="str">
        <f t="shared" si="168"/>
        <v/>
      </c>
      <c r="BA411" s="131"/>
      <c r="BR411" s="131"/>
      <c r="CG411" s="131"/>
    </row>
    <row r="412" spans="1:85" ht="15">
      <c r="A412" s="149" t="s">
        <v>21</v>
      </c>
      <c r="B412" s="150">
        <v>5.8050901864328971E-2</v>
      </c>
      <c r="C412" s="150">
        <v>0</v>
      </c>
      <c r="D412" s="150">
        <v>0</v>
      </c>
      <c r="E412" s="150">
        <v>0</v>
      </c>
      <c r="F412" s="304"/>
      <c r="G412" s="150">
        <v>0</v>
      </c>
      <c r="H412" s="151">
        <v>0</v>
      </c>
      <c r="I412" s="152">
        <f t="shared" si="165"/>
        <v>5.8050901864328971E-2</v>
      </c>
      <c r="J412" s="139"/>
      <c r="K412" s="153" t="s">
        <v>21</v>
      </c>
      <c r="L412" s="154">
        <v>5.8050901864328971E-2</v>
      </c>
      <c r="M412" s="154">
        <v>0</v>
      </c>
      <c r="N412" s="154">
        <v>0</v>
      </c>
      <c r="O412" s="154">
        <v>0</v>
      </c>
      <c r="P412" s="154">
        <v>0</v>
      </c>
      <c r="Q412" s="154">
        <v>0</v>
      </c>
      <c r="R412" s="155">
        <v>0</v>
      </c>
      <c r="S412" s="156">
        <f t="shared" si="166"/>
        <v>5.8050901864328971E-2</v>
      </c>
      <c r="U412" s="201" t="s">
        <v>58</v>
      </c>
      <c r="V412" s="202">
        <v>5.8050901864328971E-2</v>
      </c>
      <c r="W412" s="202">
        <v>0</v>
      </c>
      <c r="X412" s="202">
        <v>0</v>
      </c>
      <c r="Y412" s="202">
        <v>0</v>
      </c>
      <c r="Z412" s="202">
        <v>0</v>
      </c>
      <c r="AA412" s="202">
        <v>0</v>
      </c>
      <c r="AB412" s="202">
        <v>0</v>
      </c>
      <c r="AC412" s="203">
        <v>0</v>
      </c>
      <c r="AD412" s="202">
        <v>0</v>
      </c>
      <c r="AE412" s="202">
        <v>0</v>
      </c>
      <c r="AF412" s="202">
        <v>0</v>
      </c>
      <c r="AG412" s="202">
        <v>0</v>
      </c>
      <c r="AH412" s="202">
        <v>0</v>
      </c>
      <c r="AI412" s="204">
        <f t="shared" si="167"/>
        <v>5.8050901864328971E-2</v>
      </c>
      <c r="AJ412" s="131" t="str">
        <f t="shared" si="168"/>
        <v/>
      </c>
      <c r="BA412" s="131"/>
      <c r="BR412" s="131"/>
      <c r="CG412" s="131"/>
    </row>
    <row r="413" spans="1:85" ht="15">
      <c r="A413" s="160" t="s">
        <v>61</v>
      </c>
      <c r="B413" s="146">
        <v>1.2617693570051941E-3</v>
      </c>
      <c r="C413" s="146">
        <v>0</v>
      </c>
      <c r="D413" s="146">
        <v>0</v>
      </c>
      <c r="E413" s="146">
        <v>0</v>
      </c>
      <c r="F413" s="304"/>
      <c r="G413" s="146">
        <v>0</v>
      </c>
      <c r="H413" s="158">
        <v>0</v>
      </c>
      <c r="I413" s="144">
        <f t="shared" si="165"/>
        <v>1.2617693570051941E-3</v>
      </c>
      <c r="J413" s="139"/>
      <c r="K413" s="161" t="s">
        <v>61</v>
      </c>
      <c r="L413" s="146">
        <v>1.2617693570051941E-3</v>
      </c>
      <c r="M413" s="146">
        <v>0</v>
      </c>
      <c r="N413" s="146">
        <v>0</v>
      </c>
      <c r="O413" s="146">
        <v>0</v>
      </c>
      <c r="P413" s="146">
        <v>0</v>
      </c>
      <c r="Q413" s="146">
        <v>0</v>
      </c>
      <c r="R413" s="147">
        <v>0</v>
      </c>
      <c r="S413" s="148">
        <f t="shared" si="166"/>
        <v>1.2617693570051941E-3</v>
      </c>
      <c r="U413" s="206" t="s">
        <v>59</v>
      </c>
      <c r="V413" s="197">
        <v>1.2617693570051941E-3</v>
      </c>
      <c r="W413" s="197">
        <v>0</v>
      </c>
      <c r="X413" s="197">
        <v>0</v>
      </c>
      <c r="Y413" s="197">
        <v>0</v>
      </c>
      <c r="Z413" s="197">
        <v>0</v>
      </c>
      <c r="AA413" s="197">
        <v>0</v>
      </c>
      <c r="AB413" s="197">
        <v>0</v>
      </c>
      <c r="AC413" s="198">
        <v>0</v>
      </c>
      <c r="AD413" s="199">
        <v>0</v>
      </c>
      <c r="AE413" s="199">
        <v>0</v>
      </c>
      <c r="AF413" s="199">
        <v>0</v>
      </c>
      <c r="AG413" s="199">
        <v>0</v>
      </c>
      <c r="AH413" s="199">
        <v>0</v>
      </c>
      <c r="AI413" s="200">
        <f t="shared" si="167"/>
        <v>1.2617693570051941E-3</v>
      </c>
      <c r="AJ413" s="131" t="str">
        <f t="shared" si="168"/>
        <v/>
      </c>
      <c r="BA413" s="131"/>
      <c r="BR413" s="131"/>
      <c r="CG413" s="131"/>
    </row>
    <row r="414" spans="1:85">
      <c r="A414" s="162" t="s">
        <v>23</v>
      </c>
      <c r="B414" s="163">
        <v>1.2617693570051941E-3</v>
      </c>
      <c r="C414" s="163">
        <v>0</v>
      </c>
      <c r="D414" s="163">
        <v>0</v>
      </c>
      <c r="E414" s="163">
        <v>0</v>
      </c>
      <c r="F414" s="304"/>
      <c r="G414" s="163">
        <v>0</v>
      </c>
      <c r="H414" s="164">
        <v>0</v>
      </c>
      <c r="I414" s="165">
        <f t="shared" si="165"/>
        <v>1.2617693570051941E-3</v>
      </c>
      <c r="J414" s="139"/>
      <c r="K414" s="166" t="s">
        <v>23</v>
      </c>
      <c r="L414" s="167">
        <v>1.2617693570051941E-3</v>
      </c>
      <c r="M414" s="167">
        <v>0</v>
      </c>
      <c r="N414" s="167">
        <v>0</v>
      </c>
      <c r="O414" s="167">
        <v>0</v>
      </c>
      <c r="P414" s="167">
        <v>0</v>
      </c>
      <c r="Q414" s="167">
        <v>0</v>
      </c>
      <c r="R414" s="168">
        <v>0</v>
      </c>
      <c r="S414" s="169">
        <f t="shared" si="166"/>
        <v>1.2617693570051941E-3</v>
      </c>
      <c r="U414" s="207" t="s">
        <v>62</v>
      </c>
      <c r="V414" s="208">
        <v>1.2617693570051941E-3</v>
      </c>
      <c r="W414" s="208">
        <v>0</v>
      </c>
      <c r="X414" s="208">
        <v>0</v>
      </c>
      <c r="Y414" s="208">
        <v>0</v>
      </c>
      <c r="Z414" s="208">
        <v>0</v>
      </c>
      <c r="AA414" s="208">
        <v>0</v>
      </c>
      <c r="AB414" s="208">
        <v>0</v>
      </c>
      <c r="AC414" s="208">
        <v>0</v>
      </c>
      <c r="AD414" s="208">
        <v>0</v>
      </c>
      <c r="AE414" s="208">
        <v>0</v>
      </c>
      <c r="AF414" s="208">
        <v>0</v>
      </c>
      <c r="AG414" s="208">
        <v>0</v>
      </c>
      <c r="AH414" s="92">
        <v>0</v>
      </c>
      <c r="AI414" s="209">
        <f t="shared" si="167"/>
        <v>1.2617693570051941E-3</v>
      </c>
      <c r="AJ414" s="131" t="str">
        <f t="shared" si="168"/>
        <v/>
      </c>
      <c r="BA414" s="131"/>
      <c r="BR414" s="131"/>
      <c r="CG414" s="131"/>
    </row>
    <row r="415" spans="1:85">
      <c r="A415" s="170" t="s">
        <v>19</v>
      </c>
      <c r="B415" s="171">
        <v>0</v>
      </c>
      <c r="C415" s="171">
        <v>0</v>
      </c>
      <c r="D415" s="171">
        <v>0</v>
      </c>
      <c r="E415" s="171">
        <v>0</v>
      </c>
      <c r="F415" s="304"/>
      <c r="G415" s="171">
        <v>0</v>
      </c>
      <c r="H415" s="172">
        <v>0</v>
      </c>
      <c r="I415" s="173">
        <f t="shared" si="165"/>
        <v>0</v>
      </c>
      <c r="J415" s="139"/>
      <c r="K415" s="174" t="s">
        <v>19</v>
      </c>
      <c r="L415" s="171">
        <v>0</v>
      </c>
      <c r="M415" s="171">
        <v>0</v>
      </c>
      <c r="N415" s="171">
        <v>0</v>
      </c>
      <c r="O415" s="171">
        <v>0</v>
      </c>
      <c r="P415" s="171">
        <v>0</v>
      </c>
      <c r="Q415" s="171">
        <v>0</v>
      </c>
      <c r="R415" s="175">
        <v>0</v>
      </c>
      <c r="S415" s="176">
        <f t="shared" si="166"/>
        <v>0</v>
      </c>
      <c r="U415" s="210" t="s">
        <v>19</v>
      </c>
      <c r="V415" s="211">
        <v>0</v>
      </c>
      <c r="W415" s="211">
        <v>0</v>
      </c>
      <c r="X415" s="211">
        <v>0</v>
      </c>
      <c r="Y415" s="211">
        <v>0</v>
      </c>
      <c r="Z415" s="211">
        <v>0</v>
      </c>
      <c r="AA415" s="211">
        <v>0</v>
      </c>
      <c r="AB415" s="211">
        <v>0</v>
      </c>
      <c r="AC415" s="211">
        <v>0</v>
      </c>
      <c r="AD415" s="212">
        <v>0</v>
      </c>
      <c r="AE415" s="212">
        <v>0</v>
      </c>
      <c r="AF415" s="212">
        <v>0</v>
      </c>
      <c r="AG415" s="212">
        <v>0</v>
      </c>
      <c r="AH415" s="212">
        <v>0</v>
      </c>
      <c r="AI415" s="213">
        <f t="shared" si="167"/>
        <v>0</v>
      </c>
      <c r="AJ415" s="131" t="str">
        <f t="shared" si="168"/>
        <v/>
      </c>
      <c r="BA415" s="131"/>
      <c r="BR415" s="131"/>
      <c r="CG415" s="131"/>
    </row>
    <row r="416" spans="1:85">
      <c r="A416" s="162" t="s">
        <v>20</v>
      </c>
      <c r="B416" s="163">
        <v>0</v>
      </c>
      <c r="C416" s="163">
        <v>0</v>
      </c>
      <c r="D416" s="163">
        <v>0</v>
      </c>
      <c r="E416" s="163">
        <v>0</v>
      </c>
      <c r="F416" s="304"/>
      <c r="G416" s="163">
        <v>0</v>
      </c>
      <c r="H416" s="164">
        <v>0</v>
      </c>
      <c r="I416" s="165">
        <f t="shared" si="165"/>
        <v>0</v>
      </c>
      <c r="J416" s="139"/>
      <c r="K416" s="166" t="s">
        <v>20</v>
      </c>
      <c r="L416" s="167">
        <v>0</v>
      </c>
      <c r="M416" s="167">
        <v>0</v>
      </c>
      <c r="N416" s="167">
        <v>0</v>
      </c>
      <c r="O416" s="167">
        <v>0</v>
      </c>
      <c r="P416" s="167">
        <v>0</v>
      </c>
      <c r="Q416" s="167">
        <v>0</v>
      </c>
      <c r="R416" s="168">
        <v>0</v>
      </c>
      <c r="S416" s="169">
        <f t="shared" si="166"/>
        <v>0</v>
      </c>
      <c r="U416" s="207" t="s">
        <v>20</v>
      </c>
      <c r="V416" s="208">
        <v>0</v>
      </c>
      <c r="W416" s="208">
        <v>0</v>
      </c>
      <c r="X416" s="208">
        <v>0</v>
      </c>
      <c r="Y416" s="208">
        <v>0</v>
      </c>
      <c r="Z416" s="208">
        <v>0</v>
      </c>
      <c r="AA416" s="208">
        <v>0</v>
      </c>
      <c r="AB416" s="208">
        <v>0</v>
      </c>
      <c r="AC416" s="208">
        <v>0</v>
      </c>
      <c r="AD416" s="208">
        <v>0</v>
      </c>
      <c r="AE416" s="208">
        <v>0</v>
      </c>
      <c r="AF416" s="208">
        <v>0</v>
      </c>
      <c r="AG416" s="208">
        <v>0</v>
      </c>
      <c r="AH416" s="92">
        <v>0</v>
      </c>
      <c r="AI416" s="209">
        <f t="shared" si="167"/>
        <v>0</v>
      </c>
      <c r="AJ416" s="131" t="str">
        <f t="shared" si="168"/>
        <v/>
      </c>
      <c r="BA416" s="131"/>
      <c r="BR416" s="131"/>
      <c r="CG416" s="131"/>
    </row>
    <row r="417" spans="1:85" ht="15" thickBot="1">
      <c r="A417" s="177" t="s">
        <v>11</v>
      </c>
      <c r="B417" s="178">
        <v>0</v>
      </c>
      <c r="C417" s="178">
        <v>0</v>
      </c>
      <c r="D417" s="178">
        <v>0</v>
      </c>
      <c r="E417" s="178">
        <v>0</v>
      </c>
      <c r="F417" s="305"/>
      <c r="G417" s="178">
        <v>0</v>
      </c>
      <c r="H417" s="179">
        <v>0</v>
      </c>
      <c r="I417" s="180">
        <f t="shared" si="165"/>
        <v>0</v>
      </c>
      <c r="J417" s="139"/>
      <c r="K417" s="181" t="s">
        <v>11</v>
      </c>
      <c r="L417" s="178">
        <v>0</v>
      </c>
      <c r="M417" s="178">
        <v>0</v>
      </c>
      <c r="N417" s="178">
        <v>0</v>
      </c>
      <c r="O417" s="178">
        <v>0</v>
      </c>
      <c r="P417" s="178">
        <v>0</v>
      </c>
      <c r="Q417" s="178">
        <v>0</v>
      </c>
      <c r="R417" s="182">
        <v>0</v>
      </c>
      <c r="S417" s="183">
        <f t="shared" si="166"/>
        <v>0</v>
      </c>
      <c r="U417" s="210" t="s">
        <v>11</v>
      </c>
      <c r="V417" s="211">
        <v>0</v>
      </c>
      <c r="W417" s="211">
        <v>0</v>
      </c>
      <c r="X417" s="211">
        <v>0</v>
      </c>
      <c r="Y417" s="211">
        <v>0</v>
      </c>
      <c r="Z417" s="211">
        <v>0</v>
      </c>
      <c r="AA417" s="211">
        <v>0</v>
      </c>
      <c r="AB417" s="211">
        <v>0</v>
      </c>
      <c r="AC417" s="211">
        <v>0</v>
      </c>
      <c r="AD417" s="212">
        <v>0</v>
      </c>
      <c r="AE417" s="212">
        <v>0</v>
      </c>
      <c r="AF417" s="212">
        <v>0</v>
      </c>
      <c r="AG417" s="212">
        <v>0</v>
      </c>
      <c r="AH417" s="212">
        <v>0</v>
      </c>
      <c r="AI417" s="213">
        <f t="shared" si="167"/>
        <v>0</v>
      </c>
      <c r="AJ417" s="131" t="str">
        <f t="shared" si="168"/>
        <v/>
      </c>
      <c r="BA417" s="131"/>
      <c r="BR417" s="131"/>
      <c r="CG417" s="131"/>
    </row>
    <row r="418" spans="1:85" ht="15">
      <c r="A418" s="184" t="s">
        <v>26</v>
      </c>
      <c r="B418" s="185">
        <f>SUM(B397:B413)</f>
        <v>93.062055719429694</v>
      </c>
      <c r="C418" s="185">
        <f t="shared" ref="C418:I418" si="169">SUM(C397:C413)</f>
        <v>276.38058491401699</v>
      </c>
      <c r="D418" s="185">
        <f t="shared" si="169"/>
        <v>150.42047654417087</v>
      </c>
      <c r="E418" s="185">
        <f t="shared" si="169"/>
        <v>380.46653278079793</v>
      </c>
      <c r="F418" s="185">
        <f t="shared" si="169"/>
        <v>0</v>
      </c>
      <c r="G418" s="185">
        <f t="shared" si="169"/>
        <v>48.221106754271112</v>
      </c>
      <c r="H418" s="187">
        <f t="shared" si="169"/>
        <v>0</v>
      </c>
      <c r="I418" s="144">
        <f t="shared" si="169"/>
        <v>948.55075671268662</v>
      </c>
      <c r="J418" s="139"/>
      <c r="K418" s="186" t="s">
        <v>26</v>
      </c>
      <c r="L418" s="185">
        <f>SUM(L397:L413)</f>
        <v>93.062055719429694</v>
      </c>
      <c r="M418" s="185">
        <f t="shared" ref="M418:S418" si="170">SUM(M397:M413)</f>
        <v>276.38058491401699</v>
      </c>
      <c r="N418" s="185">
        <f t="shared" si="170"/>
        <v>150.42047654417087</v>
      </c>
      <c r="O418" s="185">
        <f t="shared" si="170"/>
        <v>380.46653278079793</v>
      </c>
      <c r="P418" s="185">
        <f t="shared" si="170"/>
        <v>8.6805876843662126</v>
      </c>
      <c r="Q418" s="185">
        <f t="shared" si="170"/>
        <v>48.221106754271112</v>
      </c>
      <c r="R418" s="187">
        <f t="shared" si="170"/>
        <v>0</v>
      </c>
      <c r="S418" s="188">
        <f t="shared" si="170"/>
        <v>957.23134439705291</v>
      </c>
      <c r="T418" s="131" t="str">
        <f>IF(ABS(S418-AI418)&gt;0.01,S418-AI418,"")</f>
        <v/>
      </c>
      <c r="U418" s="214" t="s">
        <v>60</v>
      </c>
      <c r="V418" s="215">
        <f>SUM(V397:V413)</f>
        <v>74.370164560718592</v>
      </c>
      <c r="W418" s="215">
        <f t="shared" ref="W418:AH418" si="171">SUM(W397:W413)</f>
        <v>17.271106342935568</v>
      </c>
      <c r="X418" s="215">
        <f t="shared" si="171"/>
        <v>48.221106754271112</v>
      </c>
      <c r="Y418" s="215">
        <f t="shared" si="171"/>
        <v>276.38058491401699</v>
      </c>
      <c r="Z418" s="215">
        <f t="shared" si="171"/>
        <v>150.42047654417087</v>
      </c>
      <c r="AA418" s="215">
        <f t="shared" si="171"/>
        <v>355.99129593544751</v>
      </c>
      <c r="AB418" s="215">
        <f t="shared" si="171"/>
        <v>8.6805876843662126</v>
      </c>
      <c r="AC418" s="215">
        <f t="shared" si="171"/>
        <v>25.896021661125896</v>
      </c>
      <c r="AD418" s="216">
        <f t="shared" si="171"/>
        <v>1.4207848157755378</v>
      </c>
      <c r="AE418" s="216">
        <f t="shared" si="171"/>
        <v>0</v>
      </c>
      <c r="AF418" s="216">
        <f t="shared" si="171"/>
        <v>0</v>
      </c>
      <c r="AG418" s="216">
        <f t="shared" si="171"/>
        <v>0</v>
      </c>
      <c r="AH418" s="216">
        <f t="shared" si="171"/>
        <v>24.475236845350359</v>
      </c>
      <c r="AI418" s="217">
        <f>SUM(V418:AC418)</f>
        <v>957.23134439705268</v>
      </c>
      <c r="AJ418" s="131" t="str">
        <f t="shared" si="168"/>
        <v/>
      </c>
      <c r="BA418" s="131"/>
      <c r="BR418" s="131"/>
      <c r="CG418" s="131"/>
    </row>
    <row r="419" spans="1:85" s="2" customFormat="1" ht="15" thickBot="1">
      <c r="A419" s="15" t="s">
        <v>100</v>
      </c>
      <c r="B419" s="100">
        <f>IF($I418=0,"-",B418/$I418)</f>
        <v>9.8109726929054494E-2</v>
      </c>
      <c r="C419" s="100">
        <f t="shared" ref="C419:H419" si="172">IF($I418=0,"-",C418/$I418)</f>
        <v>0.29137142420490619</v>
      </c>
      <c r="D419" s="100">
        <f t="shared" si="172"/>
        <v>0.15857925944360698</v>
      </c>
      <c r="E419" s="100">
        <f t="shared" si="172"/>
        <v>0.40110297745093698</v>
      </c>
      <c r="F419" s="100">
        <f t="shared" si="172"/>
        <v>0</v>
      </c>
      <c r="G419" s="100">
        <f t="shared" si="172"/>
        <v>5.0836611971495325E-2</v>
      </c>
      <c r="H419" s="101">
        <f t="shared" si="172"/>
        <v>0</v>
      </c>
      <c r="I419" s="102">
        <f>SUM(B419:H419)</f>
        <v>1</v>
      </c>
      <c r="J419" s="131"/>
      <c r="K419" s="27" t="s">
        <v>100</v>
      </c>
      <c r="L419" s="76">
        <f t="shared" ref="L419:R419" si="173">IF($S418=0,"-",L418/$S418)</f>
        <v>9.7220025508095151E-2</v>
      </c>
      <c r="M419" s="76">
        <f t="shared" si="173"/>
        <v>0.2887291421574848</v>
      </c>
      <c r="N419" s="76">
        <f t="shared" si="173"/>
        <v>0.15714119415815692</v>
      </c>
      <c r="O419" s="76">
        <f t="shared" si="173"/>
        <v>0.39746560223688526</v>
      </c>
      <c r="P419" s="76">
        <f t="shared" si="173"/>
        <v>9.0684323441518697E-3</v>
      </c>
      <c r="Q419" s="76">
        <f t="shared" si="173"/>
        <v>5.0375603595225915E-2</v>
      </c>
      <c r="R419" s="77">
        <f t="shared" si="173"/>
        <v>0</v>
      </c>
      <c r="S419" s="78">
        <f>SUM(L419:R419)</f>
        <v>0.99999999999999978</v>
      </c>
      <c r="U419" s="36" t="s">
        <v>100</v>
      </c>
      <c r="V419" s="103">
        <f>+V418/$AI418</f>
        <v>7.7692989261194084E-2</v>
      </c>
      <c r="W419" s="103">
        <f t="shared" ref="W419:AH419" si="174">+W418/$AI418</f>
        <v>1.8042771419916684E-2</v>
      </c>
      <c r="X419" s="103">
        <f t="shared" si="174"/>
        <v>5.0375603595225922E-2</v>
      </c>
      <c r="Y419" s="103">
        <f t="shared" si="174"/>
        <v>0.28872914215748491</v>
      </c>
      <c r="Z419" s="103">
        <f t="shared" si="174"/>
        <v>0.15714119415815697</v>
      </c>
      <c r="AA419" s="103">
        <f t="shared" si="174"/>
        <v>0.37189682308165711</v>
      </c>
      <c r="AB419" s="103">
        <f t="shared" si="174"/>
        <v>9.0684323441518715E-3</v>
      </c>
      <c r="AC419" s="103">
        <f t="shared" si="174"/>
        <v>2.7053043982212532E-2</v>
      </c>
      <c r="AD419" s="103">
        <f t="shared" si="174"/>
        <v>1.4842648269844019E-3</v>
      </c>
      <c r="AE419" s="103">
        <f t="shared" si="174"/>
        <v>0</v>
      </c>
      <c r="AF419" s="103">
        <f t="shared" si="174"/>
        <v>0</v>
      </c>
      <c r="AG419" s="103">
        <f t="shared" si="174"/>
        <v>0</v>
      </c>
      <c r="AH419" s="103">
        <f t="shared" si="174"/>
        <v>2.5568779155228129E-2</v>
      </c>
      <c r="AI419" s="104">
        <f>SUM(V419:AC419)</f>
        <v>1</v>
      </c>
      <c r="AJ419" s="2" t="str">
        <f t="shared" si="168"/>
        <v/>
      </c>
    </row>
    <row r="420" spans="1:85" ht="15" thickBot="1">
      <c r="A420" s="218"/>
      <c r="B420" s="218"/>
      <c r="C420" s="218"/>
      <c r="D420" s="218"/>
      <c r="E420" s="218"/>
      <c r="F420" s="218"/>
      <c r="G420" s="218"/>
      <c r="H420" s="218"/>
      <c r="I420" s="218"/>
      <c r="K420" s="218"/>
      <c r="L420" s="218"/>
      <c r="M420" s="218"/>
      <c r="N420" s="218"/>
      <c r="O420" s="218"/>
      <c r="P420" s="218"/>
      <c r="Q420" s="218"/>
      <c r="R420" s="218"/>
      <c r="S420" s="218"/>
      <c r="AI420" s="139"/>
      <c r="BA420" s="131"/>
      <c r="BR420" s="131"/>
      <c r="CG420" s="131"/>
    </row>
    <row r="421" spans="1:85" ht="28.5">
      <c r="A421" s="328" t="s">
        <v>40</v>
      </c>
      <c r="B421" s="135" t="s">
        <v>0</v>
      </c>
      <c r="C421" s="135" t="s">
        <v>1</v>
      </c>
      <c r="D421" s="135" t="s">
        <v>2</v>
      </c>
      <c r="E421" s="135" t="s">
        <v>3</v>
      </c>
      <c r="F421" s="135" t="s">
        <v>27</v>
      </c>
      <c r="G421" s="135" t="s">
        <v>4</v>
      </c>
      <c r="H421" s="135" t="s">
        <v>5</v>
      </c>
      <c r="I421" s="136" t="s">
        <v>6</v>
      </c>
      <c r="K421" s="330" t="s">
        <v>40</v>
      </c>
      <c r="L421" s="137" t="s">
        <v>0</v>
      </c>
      <c r="M421" s="137" t="s">
        <v>1</v>
      </c>
      <c r="N421" s="137" t="s">
        <v>2</v>
      </c>
      <c r="O421" s="137" t="s">
        <v>3</v>
      </c>
      <c r="P421" s="137" t="s">
        <v>27</v>
      </c>
      <c r="Q421" s="137" t="s">
        <v>4</v>
      </c>
      <c r="R421" s="137" t="s">
        <v>5</v>
      </c>
      <c r="S421" s="138" t="s">
        <v>6</v>
      </c>
      <c r="U421" s="332" t="s">
        <v>40</v>
      </c>
      <c r="V421" s="190" t="s">
        <v>69</v>
      </c>
      <c r="W421" s="190" t="s">
        <v>70</v>
      </c>
      <c r="X421" s="190" t="s">
        <v>4</v>
      </c>
      <c r="Y421" s="190" t="s">
        <v>1</v>
      </c>
      <c r="Z421" s="190" t="s">
        <v>2</v>
      </c>
      <c r="AA421" s="190" t="s">
        <v>3</v>
      </c>
      <c r="AB421" s="190" t="s">
        <v>52</v>
      </c>
      <c r="AC421" s="190" t="s">
        <v>64</v>
      </c>
      <c r="AD421" s="191" t="s">
        <v>72</v>
      </c>
      <c r="AE421" s="191" t="s">
        <v>79</v>
      </c>
      <c r="AF421" s="191" t="s">
        <v>73</v>
      </c>
      <c r="AG421" s="191" t="s">
        <v>80</v>
      </c>
      <c r="AH421" s="191" t="s">
        <v>81</v>
      </c>
      <c r="AI421" s="192" t="s">
        <v>60</v>
      </c>
      <c r="BA421" s="131"/>
      <c r="BR421" s="131"/>
      <c r="CG421" s="131"/>
    </row>
    <row r="422" spans="1:85" ht="15">
      <c r="A422" s="329" t="s">
        <v>40</v>
      </c>
      <c r="B422" s="294" t="s">
        <v>109</v>
      </c>
      <c r="C422" s="295"/>
      <c r="D422" s="295"/>
      <c r="E422" s="295"/>
      <c r="F422" s="295"/>
      <c r="G422" s="295"/>
      <c r="H422" s="295"/>
      <c r="I422" s="296"/>
      <c r="K422" s="331" t="s">
        <v>40</v>
      </c>
      <c r="L422" s="297" t="s">
        <v>109</v>
      </c>
      <c r="M422" s="298"/>
      <c r="N422" s="298"/>
      <c r="O422" s="298"/>
      <c r="P422" s="298"/>
      <c r="Q422" s="298"/>
      <c r="R422" s="298"/>
      <c r="S422" s="299"/>
      <c r="U422" s="333" t="s">
        <v>40</v>
      </c>
      <c r="V422" s="326" t="s">
        <v>109</v>
      </c>
      <c r="W422" s="326"/>
      <c r="X422" s="326"/>
      <c r="Y422" s="326"/>
      <c r="Z422" s="326"/>
      <c r="AA422" s="326"/>
      <c r="AB422" s="326"/>
      <c r="AC422" s="326"/>
      <c r="AD422" s="326"/>
      <c r="AE422" s="326"/>
      <c r="AF422" s="326"/>
      <c r="AG422" s="326"/>
      <c r="AH422" s="326"/>
      <c r="AI422" s="327"/>
      <c r="BA422" s="131"/>
      <c r="BR422" s="131"/>
      <c r="CG422" s="131"/>
    </row>
    <row r="423" spans="1:85" ht="15">
      <c r="A423" s="141" t="s">
        <v>7</v>
      </c>
      <c r="B423" s="142">
        <v>0</v>
      </c>
      <c r="C423" s="142">
        <v>0</v>
      </c>
      <c r="D423" s="142">
        <v>0</v>
      </c>
      <c r="E423" s="142">
        <v>0</v>
      </c>
      <c r="F423" s="303"/>
      <c r="G423" s="142">
        <v>0</v>
      </c>
      <c r="H423" s="143">
        <v>0</v>
      </c>
      <c r="I423" s="144">
        <f>SUM(B423:H423)</f>
        <v>0</v>
      </c>
      <c r="J423" s="139"/>
      <c r="K423" s="193" t="s">
        <v>7</v>
      </c>
      <c r="L423" s="142">
        <v>0</v>
      </c>
      <c r="M423" s="142">
        <v>0</v>
      </c>
      <c r="N423" s="142">
        <v>0</v>
      </c>
      <c r="O423" s="142">
        <v>0</v>
      </c>
      <c r="P423" s="142">
        <v>0</v>
      </c>
      <c r="Q423" s="142">
        <v>0</v>
      </c>
      <c r="R423" s="194">
        <v>0</v>
      </c>
      <c r="S423" s="195">
        <f>SUM(L423:R423)</f>
        <v>0</v>
      </c>
      <c r="U423" s="196" t="s">
        <v>7</v>
      </c>
      <c r="V423" s="197">
        <v>0</v>
      </c>
      <c r="W423" s="197">
        <v>0</v>
      </c>
      <c r="X423" s="197">
        <v>0</v>
      </c>
      <c r="Y423" s="197">
        <v>0</v>
      </c>
      <c r="Z423" s="197">
        <v>0</v>
      </c>
      <c r="AA423" s="197">
        <v>0</v>
      </c>
      <c r="AB423" s="197">
        <v>0</v>
      </c>
      <c r="AC423" s="198">
        <v>0</v>
      </c>
      <c r="AD423" s="199">
        <v>0</v>
      </c>
      <c r="AE423" s="199">
        <v>0</v>
      </c>
      <c r="AF423" s="199">
        <v>0</v>
      </c>
      <c r="AG423" s="199">
        <v>0</v>
      </c>
      <c r="AH423" s="199">
        <v>0</v>
      </c>
      <c r="AI423" s="200">
        <f>SUM(V423:AC423)</f>
        <v>0</v>
      </c>
      <c r="AJ423" s="131" t="str">
        <f>IF(ABS(S423-AI423)&gt;0.001,S423-AI423,"")</f>
        <v/>
      </c>
      <c r="BA423" s="131"/>
      <c r="BR423" s="131"/>
      <c r="CG423" s="131"/>
    </row>
    <row r="424" spans="1:85" ht="15">
      <c r="A424" s="149" t="s">
        <v>8</v>
      </c>
      <c r="B424" s="150">
        <v>0</v>
      </c>
      <c r="C424" s="150">
        <v>0</v>
      </c>
      <c r="D424" s="150">
        <v>0</v>
      </c>
      <c r="E424" s="150">
        <v>0</v>
      </c>
      <c r="F424" s="304"/>
      <c r="G424" s="150">
        <v>0</v>
      </c>
      <c r="H424" s="151">
        <v>0</v>
      </c>
      <c r="I424" s="152">
        <f t="shared" ref="I424:I443" si="175">SUM(B424:H424)</f>
        <v>0</v>
      </c>
      <c r="J424" s="139"/>
      <c r="K424" s="153" t="s">
        <v>8</v>
      </c>
      <c r="L424" s="154">
        <v>0</v>
      </c>
      <c r="M424" s="154">
        <v>0</v>
      </c>
      <c r="N424" s="154">
        <v>0</v>
      </c>
      <c r="O424" s="154">
        <v>0</v>
      </c>
      <c r="P424" s="154">
        <v>0</v>
      </c>
      <c r="Q424" s="154">
        <v>0</v>
      </c>
      <c r="R424" s="155">
        <v>0</v>
      </c>
      <c r="S424" s="156">
        <f t="shared" ref="S424:S443" si="176">SUM(L424:R424)</f>
        <v>0</v>
      </c>
      <c r="U424" s="201" t="s">
        <v>8</v>
      </c>
      <c r="V424" s="202">
        <v>0</v>
      </c>
      <c r="W424" s="202">
        <v>0</v>
      </c>
      <c r="X424" s="202">
        <v>0</v>
      </c>
      <c r="Y424" s="202">
        <v>0</v>
      </c>
      <c r="Z424" s="202">
        <v>0</v>
      </c>
      <c r="AA424" s="202">
        <v>0</v>
      </c>
      <c r="AB424" s="202">
        <v>0</v>
      </c>
      <c r="AC424" s="203">
        <v>0</v>
      </c>
      <c r="AD424" s="202">
        <v>0</v>
      </c>
      <c r="AE424" s="202">
        <v>0</v>
      </c>
      <c r="AF424" s="202">
        <v>0</v>
      </c>
      <c r="AG424" s="202">
        <v>0</v>
      </c>
      <c r="AH424" s="202">
        <v>0</v>
      </c>
      <c r="AI424" s="204">
        <f t="shared" ref="AI424:AI443" si="177">SUM(V424:AC424)</f>
        <v>0</v>
      </c>
      <c r="AJ424" s="131" t="str">
        <f t="shared" ref="AJ424:AJ445" si="178">IF(ABS(S424-AI424)&gt;0.001,S424-AI424,"")</f>
        <v/>
      </c>
      <c r="BA424" s="131"/>
      <c r="BR424" s="131"/>
      <c r="CG424" s="131"/>
    </row>
    <row r="425" spans="1:85" ht="15">
      <c r="A425" s="157" t="s">
        <v>10</v>
      </c>
      <c r="B425" s="146">
        <v>0</v>
      </c>
      <c r="C425" s="146">
        <v>0</v>
      </c>
      <c r="D425" s="146">
        <v>0</v>
      </c>
      <c r="E425" s="146">
        <v>0</v>
      </c>
      <c r="F425" s="304"/>
      <c r="G425" s="146">
        <v>0</v>
      </c>
      <c r="H425" s="158">
        <v>0</v>
      </c>
      <c r="I425" s="144">
        <f t="shared" si="175"/>
        <v>0</v>
      </c>
      <c r="J425" s="139"/>
      <c r="K425" s="159" t="s">
        <v>10</v>
      </c>
      <c r="L425" s="146">
        <v>0</v>
      </c>
      <c r="M425" s="146">
        <v>0</v>
      </c>
      <c r="N425" s="146">
        <v>0</v>
      </c>
      <c r="O425" s="146">
        <v>0</v>
      </c>
      <c r="P425" s="146">
        <v>0</v>
      </c>
      <c r="Q425" s="146">
        <v>0</v>
      </c>
      <c r="R425" s="147">
        <v>0</v>
      </c>
      <c r="S425" s="148">
        <f t="shared" si="176"/>
        <v>0</v>
      </c>
      <c r="U425" s="205" t="s">
        <v>10</v>
      </c>
      <c r="V425" s="197">
        <v>0</v>
      </c>
      <c r="W425" s="197">
        <v>0</v>
      </c>
      <c r="X425" s="197">
        <v>0</v>
      </c>
      <c r="Y425" s="197">
        <v>0</v>
      </c>
      <c r="Z425" s="197">
        <v>0</v>
      </c>
      <c r="AA425" s="197">
        <v>0</v>
      </c>
      <c r="AB425" s="197">
        <v>0</v>
      </c>
      <c r="AC425" s="198">
        <v>0</v>
      </c>
      <c r="AD425" s="199">
        <v>0</v>
      </c>
      <c r="AE425" s="199">
        <v>0</v>
      </c>
      <c r="AF425" s="199">
        <v>0</v>
      </c>
      <c r="AG425" s="199">
        <v>0</v>
      </c>
      <c r="AH425" s="199">
        <v>0</v>
      </c>
      <c r="AI425" s="200">
        <f t="shared" si="177"/>
        <v>0</v>
      </c>
      <c r="AJ425" s="131" t="str">
        <f t="shared" si="178"/>
        <v/>
      </c>
      <c r="BA425" s="131"/>
      <c r="BR425" s="131"/>
      <c r="CG425" s="131"/>
    </row>
    <row r="426" spans="1:85" ht="15">
      <c r="A426" s="149" t="s">
        <v>53</v>
      </c>
      <c r="B426" s="150">
        <v>0</v>
      </c>
      <c r="C426" s="150">
        <v>0</v>
      </c>
      <c r="D426" s="150">
        <v>0</v>
      </c>
      <c r="E426" s="150">
        <v>0</v>
      </c>
      <c r="F426" s="304"/>
      <c r="G426" s="150">
        <v>0</v>
      </c>
      <c r="H426" s="151">
        <v>0</v>
      </c>
      <c r="I426" s="152">
        <f t="shared" si="175"/>
        <v>0</v>
      </c>
      <c r="J426" s="139"/>
      <c r="K426" s="153" t="s">
        <v>53</v>
      </c>
      <c r="L426" s="154">
        <v>0</v>
      </c>
      <c r="M426" s="154">
        <v>0</v>
      </c>
      <c r="N426" s="154">
        <v>0</v>
      </c>
      <c r="O426" s="154">
        <v>0</v>
      </c>
      <c r="P426" s="154">
        <v>0</v>
      </c>
      <c r="Q426" s="154">
        <v>0</v>
      </c>
      <c r="R426" s="155">
        <v>0</v>
      </c>
      <c r="S426" s="156">
        <f t="shared" si="176"/>
        <v>0</v>
      </c>
      <c r="U426" s="201" t="s">
        <v>53</v>
      </c>
      <c r="V426" s="202">
        <v>0</v>
      </c>
      <c r="W426" s="202">
        <v>0</v>
      </c>
      <c r="X426" s="202">
        <v>0</v>
      </c>
      <c r="Y426" s="202">
        <v>0</v>
      </c>
      <c r="Z426" s="202">
        <v>0</v>
      </c>
      <c r="AA426" s="202">
        <v>0</v>
      </c>
      <c r="AB426" s="202">
        <v>0</v>
      </c>
      <c r="AC426" s="203">
        <v>0</v>
      </c>
      <c r="AD426" s="202">
        <v>0</v>
      </c>
      <c r="AE426" s="202">
        <v>0</v>
      </c>
      <c r="AF426" s="202">
        <v>0</v>
      </c>
      <c r="AG426" s="202">
        <v>0</v>
      </c>
      <c r="AH426" s="202">
        <v>0</v>
      </c>
      <c r="AI426" s="204">
        <f t="shared" si="177"/>
        <v>0</v>
      </c>
      <c r="AJ426" s="131" t="str">
        <f t="shared" si="178"/>
        <v/>
      </c>
      <c r="BA426" s="131"/>
      <c r="BR426" s="131"/>
      <c r="CG426" s="131"/>
    </row>
    <row r="427" spans="1:85" ht="15">
      <c r="A427" s="157" t="s">
        <v>16</v>
      </c>
      <c r="B427" s="146">
        <v>7.5479149560052932</v>
      </c>
      <c r="C427" s="146">
        <v>1.8197849304638352</v>
      </c>
      <c r="D427" s="146">
        <v>0</v>
      </c>
      <c r="E427" s="146">
        <v>0</v>
      </c>
      <c r="F427" s="304"/>
      <c r="G427" s="146">
        <v>0</v>
      </c>
      <c r="H427" s="158">
        <v>0</v>
      </c>
      <c r="I427" s="144">
        <f t="shared" si="175"/>
        <v>9.3676998864691292</v>
      </c>
      <c r="J427" s="139"/>
      <c r="K427" s="159" t="s">
        <v>16</v>
      </c>
      <c r="L427" s="146">
        <v>7.5479149560052932</v>
      </c>
      <c r="M427" s="146">
        <v>1.8197849304638352</v>
      </c>
      <c r="N427" s="146">
        <v>0</v>
      </c>
      <c r="O427" s="146">
        <v>0</v>
      </c>
      <c r="P427" s="146">
        <v>0</v>
      </c>
      <c r="Q427" s="146">
        <v>0</v>
      </c>
      <c r="R427" s="147">
        <v>0</v>
      </c>
      <c r="S427" s="148">
        <f t="shared" si="176"/>
        <v>9.3676998864691292</v>
      </c>
      <c r="U427" s="205" t="s">
        <v>16</v>
      </c>
      <c r="V427" s="197">
        <v>7.5185909868839413</v>
      </c>
      <c r="W427" s="197">
        <v>0</v>
      </c>
      <c r="X427" s="197">
        <v>0</v>
      </c>
      <c r="Y427" s="197">
        <v>1.8197849304638352</v>
      </c>
      <c r="Z427" s="197">
        <v>0</v>
      </c>
      <c r="AA427" s="197">
        <v>0</v>
      </c>
      <c r="AB427" s="197">
        <v>0</v>
      </c>
      <c r="AC427" s="198">
        <v>2.9323969121351871E-2</v>
      </c>
      <c r="AD427" s="199">
        <v>2.9323969121351871E-2</v>
      </c>
      <c r="AE427" s="199">
        <v>0</v>
      </c>
      <c r="AF427" s="199">
        <v>0</v>
      </c>
      <c r="AG427" s="199">
        <v>0</v>
      </c>
      <c r="AH427" s="199">
        <v>0</v>
      </c>
      <c r="AI427" s="200">
        <f t="shared" si="177"/>
        <v>9.3676998864691274</v>
      </c>
      <c r="AJ427" s="131" t="str">
        <f t="shared" si="178"/>
        <v/>
      </c>
      <c r="BA427" s="131"/>
      <c r="BR427" s="131"/>
      <c r="CG427" s="131"/>
    </row>
    <row r="428" spans="1:85" ht="15">
      <c r="A428" s="149" t="s">
        <v>15</v>
      </c>
      <c r="B428" s="150">
        <v>0.14120564539928701</v>
      </c>
      <c r="C428" s="150">
        <v>0</v>
      </c>
      <c r="D428" s="150">
        <v>4.7623278547442346E-2</v>
      </c>
      <c r="E428" s="150">
        <v>4.5454976665549855E-5</v>
      </c>
      <c r="F428" s="304"/>
      <c r="G428" s="150">
        <v>0</v>
      </c>
      <c r="H428" s="151">
        <v>0</v>
      </c>
      <c r="I428" s="152">
        <f t="shared" si="175"/>
        <v>0.1888743789233949</v>
      </c>
      <c r="J428" s="139"/>
      <c r="K428" s="153" t="s">
        <v>15</v>
      </c>
      <c r="L428" s="154">
        <v>0.14120564539928701</v>
      </c>
      <c r="M428" s="154">
        <v>0</v>
      </c>
      <c r="N428" s="154">
        <v>4.7623278547442346E-2</v>
      </c>
      <c r="O428" s="154">
        <v>4.5454976665549855E-5</v>
      </c>
      <c r="P428" s="154">
        <v>0</v>
      </c>
      <c r="Q428" s="154">
        <v>0</v>
      </c>
      <c r="R428" s="155">
        <v>0</v>
      </c>
      <c r="S428" s="156">
        <f t="shared" si="176"/>
        <v>0.1888743789233949</v>
      </c>
      <c r="U428" s="201" t="s">
        <v>54</v>
      </c>
      <c r="V428" s="202">
        <v>0.13714872050015978</v>
      </c>
      <c r="W428" s="202">
        <v>0</v>
      </c>
      <c r="X428" s="202">
        <v>0</v>
      </c>
      <c r="Y428" s="202">
        <v>0</v>
      </c>
      <c r="Z428" s="202">
        <v>4.7623278547442346E-2</v>
      </c>
      <c r="AA428" s="202">
        <v>4.5454976665549855E-5</v>
      </c>
      <c r="AB428" s="202">
        <v>0</v>
      </c>
      <c r="AC428" s="203">
        <v>4.056924899127237E-3</v>
      </c>
      <c r="AD428" s="202">
        <v>4.056924899127237E-3</v>
      </c>
      <c r="AE428" s="202">
        <v>0</v>
      </c>
      <c r="AF428" s="202">
        <v>0</v>
      </c>
      <c r="AG428" s="202">
        <v>0</v>
      </c>
      <c r="AH428" s="202">
        <v>0</v>
      </c>
      <c r="AI428" s="204">
        <f t="shared" si="177"/>
        <v>0.1888743789233949</v>
      </c>
      <c r="AJ428" s="131" t="str">
        <f t="shared" si="178"/>
        <v/>
      </c>
      <c r="BA428" s="131"/>
      <c r="BR428" s="131"/>
      <c r="CG428" s="131"/>
    </row>
    <row r="429" spans="1:85" ht="15">
      <c r="A429" s="157" t="s">
        <v>55</v>
      </c>
      <c r="B429" s="146">
        <v>0</v>
      </c>
      <c r="C429" s="146">
        <v>0</v>
      </c>
      <c r="D429" s="146">
        <v>0</v>
      </c>
      <c r="E429" s="146">
        <v>2.0988833447706757E-3</v>
      </c>
      <c r="F429" s="304"/>
      <c r="G429" s="146">
        <v>0</v>
      </c>
      <c r="H429" s="158">
        <v>0</v>
      </c>
      <c r="I429" s="144">
        <f t="shared" si="175"/>
        <v>2.0988833447706757E-3</v>
      </c>
      <c r="J429" s="139"/>
      <c r="K429" s="159" t="s">
        <v>55</v>
      </c>
      <c r="L429" s="146">
        <v>0</v>
      </c>
      <c r="M429" s="146">
        <v>0</v>
      </c>
      <c r="N429" s="146">
        <v>0</v>
      </c>
      <c r="O429" s="146">
        <v>2.0988833447706757E-3</v>
      </c>
      <c r="P429" s="146">
        <v>24.218210250032588</v>
      </c>
      <c r="Q429" s="146">
        <v>0</v>
      </c>
      <c r="R429" s="147">
        <v>0</v>
      </c>
      <c r="S429" s="148">
        <f t="shared" si="176"/>
        <v>24.220309133377359</v>
      </c>
      <c r="U429" s="205" t="s">
        <v>55</v>
      </c>
      <c r="V429" s="197">
        <v>0</v>
      </c>
      <c r="W429" s="197">
        <v>0</v>
      </c>
      <c r="X429" s="197">
        <v>0</v>
      </c>
      <c r="Y429" s="197">
        <v>0</v>
      </c>
      <c r="Z429" s="197">
        <v>0</v>
      </c>
      <c r="AA429" s="197">
        <v>2.0944318895679956E-3</v>
      </c>
      <c r="AB429" s="197">
        <v>24.218210250032588</v>
      </c>
      <c r="AC429" s="198">
        <v>4.4514552026803856E-6</v>
      </c>
      <c r="AD429" s="197">
        <v>0</v>
      </c>
      <c r="AE429" s="197">
        <v>0</v>
      </c>
      <c r="AF429" s="197">
        <v>0</v>
      </c>
      <c r="AG429" s="197">
        <v>0</v>
      </c>
      <c r="AH429" s="197">
        <v>4.4514552026803856E-6</v>
      </c>
      <c r="AI429" s="200">
        <f t="shared" si="177"/>
        <v>24.220309133377359</v>
      </c>
      <c r="AJ429" s="131" t="str">
        <f t="shared" si="178"/>
        <v/>
      </c>
      <c r="BA429" s="131"/>
      <c r="BR429" s="131"/>
      <c r="CG429" s="131"/>
    </row>
    <row r="430" spans="1:85" ht="15">
      <c r="A430" s="149" t="s">
        <v>12</v>
      </c>
      <c r="B430" s="150">
        <v>0</v>
      </c>
      <c r="C430" s="150">
        <v>0</v>
      </c>
      <c r="D430" s="150">
        <v>0</v>
      </c>
      <c r="E430" s="150">
        <v>0</v>
      </c>
      <c r="F430" s="304"/>
      <c r="G430" s="150">
        <v>0</v>
      </c>
      <c r="H430" s="151">
        <v>0</v>
      </c>
      <c r="I430" s="152">
        <f t="shared" si="175"/>
        <v>0</v>
      </c>
      <c r="J430" s="139"/>
      <c r="K430" s="153" t="s">
        <v>12</v>
      </c>
      <c r="L430" s="154">
        <v>0</v>
      </c>
      <c r="M430" s="154">
        <v>0</v>
      </c>
      <c r="N430" s="154">
        <v>0</v>
      </c>
      <c r="O430" s="154">
        <v>0</v>
      </c>
      <c r="P430" s="154">
        <v>2.6275742373286342</v>
      </c>
      <c r="Q430" s="154">
        <v>0</v>
      </c>
      <c r="R430" s="155">
        <v>0</v>
      </c>
      <c r="S430" s="156">
        <f t="shared" si="176"/>
        <v>2.6275742373286342</v>
      </c>
      <c r="U430" s="201" t="s">
        <v>12</v>
      </c>
      <c r="V430" s="202">
        <v>0</v>
      </c>
      <c r="W430" s="202">
        <v>0</v>
      </c>
      <c r="X430" s="202">
        <v>0</v>
      </c>
      <c r="Y430" s="202">
        <v>0</v>
      </c>
      <c r="Z430" s="202">
        <v>0</v>
      </c>
      <c r="AA430" s="202">
        <v>0</v>
      </c>
      <c r="AB430" s="202">
        <v>2.6275742373286342</v>
      </c>
      <c r="AC430" s="203">
        <v>0</v>
      </c>
      <c r="AD430" s="202">
        <v>0</v>
      </c>
      <c r="AE430" s="202">
        <v>0</v>
      </c>
      <c r="AF430" s="202">
        <v>0</v>
      </c>
      <c r="AG430" s="202">
        <v>0</v>
      </c>
      <c r="AH430" s="202">
        <v>0</v>
      </c>
      <c r="AI430" s="204">
        <f t="shared" si="177"/>
        <v>2.6275742373286342</v>
      </c>
      <c r="AJ430" s="131" t="str">
        <f t="shared" si="178"/>
        <v/>
      </c>
      <c r="BA430" s="131"/>
      <c r="BR430" s="131"/>
      <c r="CG430" s="131"/>
    </row>
    <row r="431" spans="1:85" ht="15">
      <c r="A431" s="157" t="s">
        <v>56</v>
      </c>
      <c r="B431" s="146">
        <v>0</v>
      </c>
      <c r="C431" s="146">
        <v>0</v>
      </c>
      <c r="D431" s="146">
        <v>0</v>
      </c>
      <c r="E431" s="146">
        <v>0</v>
      </c>
      <c r="F431" s="304"/>
      <c r="G431" s="146">
        <v>0</v>
      </c>
      <c r="H431" s="158">
        <v>0</v>
      </c>
      <c r="I431" s="144">
        <f t="shared" si="175"/>
        <v>0</v>
      </c>
      <c r="J431" s="139"/>
      <c r="K431" s="159" t="s">
        <v>56</v>
      </c>
      <c r="L431" s="146">
        <v>0</v>
      </c>
      <c r="M431" s="146">
        <v>0</v>
      </c>
      <c r="N431" s="146">
        <v>0</v>
      </c>
      <c r="O431" s="146">
        <v>0</v>
      </c>
      <c r="P431" s="146">
        <v>0</v>
      </c>
      <c r="Q431" s="146">
        <v>0</v>
      </c>
      <c r="R431" s="147">
        <v>0</v>
      </c>
      <c r="S431" s="148">
        <f t="shared" si="176"/>
        <v>0</v>
      </c>
      <c r="U431" s="205" t="s">
        <v>56</v>
      </c>
      <c r="V431" s="197">
        <v>0</v>
      </c>
      <c r="W431" s="197">
        <v>0</v>
      </c>
      <c r="X431" s="197">
        <v>0</v>
      </c>
      <c r="Y431" s="197">
        <v>0</v>
      </c>
      <c r="Z431" s="197">
        <v>0</v>
      </c>
      <c r="AA431" s="197">
        <v>0</v>
      </c>
      <c r="AB431" s="197">
        <v>0</v>
      </c>
      <c r="AC431" s="198">
        <v>0</v>
      </c>
      <c r="AD431" s="197">
        <v>0</v>
      </c>
      <c r="AE431" s="197">
        <v>0</v>
      </c>
      <c r="AF431" s="197">
        <v>0</v>
      </c>
      <c r="AG431" s="197">
        <v>0</v>
      </c>
      <c r="AH431" s="197">
        <v>0</v>
      </c>
      <c r="AI431" s="200">
        <f t="shared" si="177"/>
        <v>0</v>
      </c>
      <c r="AJ431" s="131" t="str">
        <f t="shared" si="178"/>
        <v/>
      </c>
      <c r="BA431" s="131"/>
      <c r="BR431" s="131"/>
      <c r="CG431" s="131"/>
    </row>
    <row r="432" spans="1:85" ht="15">
      <c r="A432" s="149" t="s">
        <v>17</v>
      </c>
      <c r="B432" s="150">
        <v>0.16628117293455946</v>
      </c>
      <c r="C432" s="150">
        <v>0</v>
      </c>
      <c r="D432" s="150">
        <v>5.0838968794485462E-2</v>
      </c>
      <c r="E432" s="150">
        <v>6.815805333984952E-2</v>
      </c>
      <c r="F432" s="304"/>
      <c r="G432" s="150">
        <v>0</v>
      </c>
      <c r="H432" s="151">
        <v>0</v>
      </c>
      <c r="I432" s="152">
        <f t="shared" si="175"/>
        <v>0.28527819506889446</v>
      </c>
      <c r="J432" s="139"/>
      <c r="K432" s="153" t="s">
        <v>17</v>
      </c>
      <c r="L432" s="154">
        <v>0.16628117293455946</v>
      </c>
      <c r="M432" s="154">
        <v>0</v>
      </c>
      <c r="N432" s="154">
        <v>5.0838968794485462E-2</v>
      </c>
      <c r="O432" s="154">
        <v>6.815805333984952E-2</v>
      </c>
      <c r="P432" s="154">
        <v>0</v>
      </c>
      <c r="Q432" s="154">
        <v>0</v>
      </c>
      <c r="R432" s="155">
        <v>0</v>
      </c>
      <c r="S432" s="156">
        <f t="shared" si="176"/>
        <v>0.28527819506889446</v>
      </c>
      <c r="U432" s="201" t="s">
        <v>17</v>
      </c>
      <c r="V432" s="202">
        <v>0.16628117293455946</v>
      </c>
      <c r="W432" s="202">
        <v>0</v>
      </c>
      <c r="X432" s="202">
        <v>0</v>
      </c>
      <c r="Y432" s="202">
        <v>0</v>
      </c>
      <c r="Z432" s="202">
        <v>5.0838968794485462E-2</v>
      </c>
      <c r="AA432" s="202">
        <v>0</v>
      </c>
      <c r="AB432" s="202">
        <v>0</v>
      </c>
      <c r="AC432" s="203">
        <v>6.815805333984952E-2</v>
      </c>
      <c r="AD432" s="202">
        <v>0</v>
      </c>
      <c r="AE432" s="202">
        <v>0</v>
      </c>
      <c r="AF432" s="202">
        <v>0</v>
      </c>
      <c r="AG432" s="202">
        <v>0</v>
      </c>
      <c r="AH432" s="202">
        <v>6.815805333984952E-2</v>
      </c>
      <c r="AI432" s="204">
        <f t="shared" si="177"/>
        <v>0.28527819506889446</v>
      </c>
      <c r="AJ432" s="131" t="str">
        <f t="shared" si="178"/>
        <v/>
      </c>
      <c r="BA432" s="131"/>
      <c r="BR432" s="131"/>
      <c r="CG432" s="131"/>
    </row>
    <row r="433" spans="1:85" ht="15">
      <c r="A433" s="157" t="s">
        <v>141</v>
      </c>
      <c r="B433" s="146">
        <v>69.490114950728056</v>
      </c>
      <c r="C433" s="146">
        <v>54.884245443382547</v>
      </c>
      <c r="D433" s="146">
        <v>21.613601908577586</v>
      </c>
      <c r="E433" s="146">
        <v>21.620789784221596</v>
      </c>
      <c r="F433" s="304"/>
      <c r="G433" s="146">
        <v>0</v>
      </c>
      <c r="H433" s="158">
        <v>0</v>
      </c>
      <c r="I433" s="144">
        <f t="shared" si="175"/>
        <v>167.60875208690976</v>
      </c>
      <c r="J433" s="139"/>
      <c r="K433" s="159" t="s">
        <v>141</v>
      </c>
      <c r="L433" s="146">
        <v>69.490114950728056</v>
      </c>
      <c r="M433" s="146">
        <v>54.884245443382547</v>
      </c>
      <c r="N433" s="146">
        <v>21.613601908577586</v>
      </c>
      <c r="O433" s="146">
        <v>21.620789784221596</v>
      </c>
      <c r="P433" s="146">
        <v>0</v>
      </c>
      <c r="Q433" s="146">
        <v>0</v>
      </c>
      <c r="R433" s="147">
        <v>0</v>
      </c>
      <c r="S433" s="148">
        <f t="shared" si="176"/>
        <v>167.60875208690976</v>
      </c>
      <c r="U433" s="205" t="s">
        <v>141</v>
      </c>
      <c r="V433" s="197">
        <v>69.467532384048923</v>
      </c>
      <c r="W433" s="197">
        <v>0</v>
      </c>
      <c r="X433" s="197">
        <v>0</v>
      </c>
      <c r="Y433" s="197">
        <v>54.884245443382547</v>
      </c>
      <c r="Z433" s="197">
        <v>21.613601908577586</v>
      </c>
      <c r="AA433" s="197">
        <v>0</v>
      </c>
      <c r="AB433" s="197">
        <v>0</v>
      </c>
      <c r="AC433" s="198">
        <v>21.643372350900727</v>
      </c>
      <c r="AD433" s="197">
        <v>2.2582566679131374E-2</v>
      </c>
      <c r="AE433" s="197">
        <v>0</v>
      </c>
      <c r="AF433" s="197">
        <v>0</v>
      </c>
      <c r="AG433" s="197">
        <v>0</v>
      </c>
      <c r="AH433" s="197">
        <v>21.620789784221596</v>
      </c>
      <c r="AI433" s="200">
        <f t="shared" si="177"/>
        <v>167.60875208690979</v>
      </c>
      <c r="AJ433" s="131" t="str">
        <f t="shared" si="178"/>
        <v/>
      </c>
      <c r="BA433" s="131"/>
      <c r="BR433" s="131"/>
      <c r="CG433" s="131"/>
    </row>
    <row r="434" spans="1:85" ht="15">
      <c r="A434" s="149" t="s">
        <v>25</v>
      </c>
      <c r="B434" s="150">
        <v>21.696550819346651</v>
      </c>
      <c r="C434" s="150">
        <v>5.7129834378915341</v>
      </c>
      <c r="D434" s="150">
        <v>13.008074299753371</v>
      </c>
      <c r="E434" s="150">
        <v>236.92039077098107</v>
      </c>
      <c r="F434" s="304"/>
      <c r="G434" s="150">
        <v>31.160893477046105</v>
      </c>
      <c r="H434" s="151">
        <v>0</v>
      </c>
      <c r="I434" s="152">
        <f t="shared" si="175"/>
        <v>308.49889280501873</v>
      </c>
      <c r="J434" s="139"/>
      <c r="K434" s="153" t="s">
        <v>25</v>
      </c>
      <c r="L434" s="154">
        <v>21.696550819346651</v>
      </c>
      <c r="M434" s="154">
        <v>5.7129834378915341</v>
      </c>
      <c r="N434" s="154">
        <v>13.008074299753371</v>
      </c>
      <c r="O434" s="154">
        <v>236.92039077098107</v>
      </c>
      <c r="P434" s="154">
        <v>0.76000712304356599</v>
      </c>
      <c r="Q434" s="154">
        <v>31.160893477046105</v>
      </c>
      <c r="R434" s="155">
        <v>0</v>
      </c>
      <c r="S434" s="156">
        <f t="shared" si="176"/>
        <v>309.25889992806231</v>
      </c>
      <c r="U434" s="201" t="s">
        <v>25</v>
      </c>
      <c r="V434" s="202">
        <v>5.2650917520460023</v>
      </c>
      <c r="W434" s="202">
        <v>16.018936307078384</v>
      </c>
      <c r="X434" s="202">
        <v>31.160893477046105</v>
      </c>
      <c r="Y434" s="202">
        <v>5.7129834378915341</v>
      </c>
      <c r="Z434" s="202">
        <v>12.751971599857571</v>
      </c>
      <c r="AA434" s="202">
        <v>235.80512270736753</v>
      </c>
      <c r="AB434" s="202">
        <v>0.76000712304356599</v>
      </c>
      <c r="AC434" s="203">
        <v>1.78389352373161</v>
      </c>
      <c r="AD434" s="202">
        <v>0.41252276022226203</v>
      </c>
      <c r="AE434" s="202">
        <v>0.61079667858456332</v>
      </c>
      <c r="AF434" s="202">
        <v>0</v>
      </c>
      <c r="AG434" s="202">
        <v>0.25610269989580114</v>
      </c>
      <c r="AH434" s="202">
        <v>0.50447138502898348</v>
      </c>
      <c r="AI434" s="204">
        <f t="shared" si="177"/>
        <v>309.25889992806231</v>
      </c>
      <c r="AJ434" s="131" t="str">
        <f t="shared" si="178"/>
        <v/>
      </c>
      <c r="BA434" s="131"/>
      <c r="BR434" s="131"/>
      <c r="CG434" s="131"/>
    </row>
    <row r="435" spans="1:85" ht="15">
      <c r="A435" s="157" t="s">
        <v>24</v>
      </c>
      <c r="B435" s="146">
        <v>3.7849725570214923</v>
      </c>
      <c r="C435" s="146">
        <v>0</v>
      </c>
      <c r="D435" s="146">
        <v>0.35656915250727089</v>
      </c>
      <c r="E435" s="146">
        <v>0</v>
      </c>
      <c r="F435" s="304"/>
      <c r="G435" s="146">
        <v>0</v>
      </c>
      <c r="H435" s="158">
        <v>0</v>
      </c>
      <c r="I435" s="144">
        <f t="shared" si="175"/>
        <v>4.141541709528763</v>
      </c>
      <c r="J435" s="139"/>
      <c r="K435" s="159" t="s">
        <v>24</v>
      </c>
      <c r="L435" s="146">
        <v>3.7849725570214923</v>
      </c>
      <c r="M435" s="146">
        <v>0</v>
      </c>
      <c r="N435" s="146">
        <v>0.35656915250727089</v>
      </c>
      <c r="O435" s="146">
        <v>0</v>
      </c>
      <c r="P435" s="146">
        <v>0</v>
      </c>
      <c r="Q435" s="146">
        <v>0</v>
      </c>
      <c r="R435" s="147">
        <v>0</v>
      </c>
      <c r="S435" s="148">
        <f t="shared" si="176"/>
        <v>4.141541709528763</v>
      </c>
      <c r="U435" s="205" t="s">
        <v>24</v>
      </c>
      <c r="V435" s="197">
        <v>3.5535385266266388</v>
      </c>
      <c r="W435" s="197">
        <v>0.21370290665367919</v>
      </c>
      <c r="X435" s="197">
        <v>0</v>
      </c>
      <c r="Y435" s="197">
        <v>0</v>
      </c>
      <c r="Z435" s="197">
        <v>0.35656915250727089</v>
      </c>
      <c r="AA435" s="197">
        <v>0</v>
      </c>
      <c r="AB435" s="197">
        <v>0</v>
      </c>
      <c r="AC435" s="198">
        <v>1.7731123741173967E-2</v>
      </c>
      <c r="AD435" s="197">
        <v>1.7731123741173967E-2</v>
      </c>
      <c r="AE435" s="197">
        <v>0</v>
      </c>
      <c r="AF435" s="197">
        <v>0</v>
      </c>
      <c r="AG435" s="197">
        <v>0</v>
      </c>
      <c r="AH435" s="197">
        <v>0</v>
      </c>
      <c r="AI435" s="200">
        <f t="shared" si="177"/>
        <v>4.141541709528763</v>
      </c>
      <c r="AJ435" s="131" t="str">
        <f t="shared" si="178"/>
        <v/>
      </c>
      <c r="BA435" s="131"/>
      <c r="BR435" s="131"/>
      <c r="CG435" s="131"/>
    </row>
    <row r="436" spans="1:85" ht="15">
      <c r="A436" s="149" t="s">
        <v>57</v>
      </c>
      <c r="B436" s="150">
        <v>0</v>
      </c>
      <c r="C436" s="150">
        <v>0</v>
      </c>
      <c r="D436" s="150">
        <v>0</v>
      </c>
      <c r="E436" s="150">
        <v>0</v>
      </c>
      <c r="F436" s="304"/>
      <c r="G436" s="150">
        <v>0</v>
      </c>
      <c r="H436" s="151">
        <v>0</v>
      </c>
      <c r="I436" s="152">
        <f t="shared" si="175"/>
        <v>0</v>
      </c>
      <c r="J436" s="139"/>
      <c r="K436" s="153" t="s">
        <v>57</v>
      </c>
      <c r="L436" s="154">
        <v>0</v>
      </c>
      <c r="M436" s="154">
        <v>0</v>
      </c>
      <c r="N436" s="154">
        <v>0</v>
      </c>
      <c r="O436" s="154">
        <v>0</v>
      </c>
      <c r="P436" s="154">
        <v>0</v>
      </c>
      <c r="Q436" s="154">
        <v>0</v>
      </c>
      <c r="R436" s="155">
        <v>0</v>
      </c>
      <c r="S436" s="156">
        <f t="shared" si="176"/>
        <v>0</v>
      </c>
      <c r="U436" s="201" t="s">
        <v>57</v>
      </c>
      <c r="V436" s="202">
        <v>0</v>
      </c>
      <c r="W436" s="202">
        <v>0</v>
      </c>
      <c r="X436" s="202">
        <v>0</v>
      </c>
      <c r="Y436" s="202">
        <v>0</v>
      </c>
      <c r="Z436" s="202">
        <v>0</v>
      </c>
      <c r="AA436" s="202">
        <v>0</v>
      </c>
      <c r="AB436" s="202">
        <v>0</v>
      </c>
      <c r="AC436" s="203">
        <v>0</v>
      </c>
      <c r="AD436" s="202">
        <v>0</v>
      </c>
      <c r="AE436" s="202">
        <v>0</v>
      </c>
      <c r="AF436" s="202">
        <v>0</v>
      </c>
      <c r="AG436" s="202">
        <v>0</v>
      </c>
      <c r="AH436" s="202">
        <v>0</v>
      </c>
      <c r="AI436" s="204">
        <f t="shared" si="177"/>
        <v>0</v>
      </c>
      <c r="AJ436" s="131" t="str">
        <f t="shared" si="178"/>
        <v/>
      </c>
      <c r="BA436" s="131"/>
      <c r="BR436" s="131"/>
      <c r="CG436" s="131"/>
    </row>
    <row r="437" spans="1:85" ht="15">
      <c r="A437" s="157" t="s">
        <v>22</v>
      </c>
      <c r="B437" s="146">
        <v>5.6398860148033672</v>
      </c>
      <c r="C437" s="146">
        <v>0</v>
      </c>
      <c r="D437" s="146">
        <v>0.3551216446215546</v>
      </c>
      <c r="E437" s="146">
        <v>0</v>
      </c>
      <c r="F437" s="304"/>
      <c r="G437" s="146">
        <v>0</v>
      </c>
      <c r="H437" s="158">
        <v>0</v>
      </c>
      <c r="I437" s="144">
        <f t="shared" si="175"/>
        <v>5.995007659424922</v>
      </c>
      <c r="J437" s="139"/>
      <c r="K437" s="159" t="s">
        <v>22</v>
      </c>
      <c r="L437" s="146">
        <v>5.6398860148033672</v>
      </c>
      <c r="M437" s="146">
        <v>0</v>
      </c>
      <c r="N437" s="146">
        <v>0.3551216446215546</v>
      </c>
      <c r="O437" s="146">
        <v>0</v>
      </c>
      <c r="P437" s="146">
        <v>1.4711945807891567</v>
      </c>
      <c r="Q437" s="146">
        <v>0</v>
      </c>
      <c r="R437" s="147">
        <v>0</v>
      </c>
      <c r="S437" s="148">
        <f t="shared" si="176"/>
        <v>7.4662022402140789</v>
      </c>
      <c r="U437" s="205" t="s">
        <v>22</v>
      </c>
      <c r="V437" s="197">
        <v>5.6143194889770767</v>
      </c>
      <c r="W437" s="197">
        <v>0</v>
      </c>
      <c r="X437" s="197">
        <v>0</v>
      </c>
      <c r="Y437" s="197">
        <v>0</v>
      </c>
      <c r="Z437" s="197">
        <v>6.4713288106475276E-3</v>
      </c>
      <c r="AA437" s="197">
        <v>0</v>
      </c>
      <c r="AB437" s="197">
        <v>1.4711945807891567</v>
      </c>
      <c r="AC437" s="198">
        <v>0.37421684163719737</v>
      </c>
      <c r="AD437" s="197">
        <v>2.5566525826290411E-2</v>
      </c>
      <c r="AE437" s="197">
        <v>0</v>
      </c>
      <c r="AF437" s="197">
        <v>0</v>
      </c>
      <c r="AG437" s="197">
        <v>0.34865031581090705</v>
      </c>
      <c r="AH437" s="197">
        <v>0</v>
      </c>
      <c r="AI437" s="200">
        <f t="shared" si="177"/>
        <v>7.4662022402140789</v>
      </c>
      <c r="AJ437" s="131" t="str">
        <f t="shared" si="178"/>
        <v/>
      </c>
      <c r="BA437" s="131"/>
      <c r="BR437" s="131"/>
      <c r="CG437" s="131"/>
    </row>
    <row r="438" spans="1:85" ht="15">
      <c r="A438" s="149" t="s">
        <v>21</v>
      </c>
      <c r="B438" s="150">
        <v>0.74973958172088995</v>
      </c>
      <c r="C438" s="150">
        <v>8.7624316186421958E-3</v>
      </c>
      <c r="D438" s="150">
        <v>0.44874635776664323</v>
      </c>
      <c r="E438" s="150">
        <v>0</v>
      </c>
      <c r="F438" s="304"/>
      <c r="G438" s="150">
        <v>0</v>
      </c>
      <c r="H438" s="151">
        <v>0</v>
      </c>
      <c r="I438" s="152">
        <f t="shared" si="175"/>
        <v>1.2072483711061754</v>
      </c>
      <c r="J438" s="139"/>
      <c r="K438" s="153" t="s">
        <v>21</v>
      </c>
      <c r="L438" s="154">
        <v>0.74973958172088995</v>
      </c>
      <c r="M438" s="154">
        <v>8.7624316186421958E-3</v>
      </c>
      <c r="N438" s="154">
        <v>0.44874635776664323</v>
      </c>
      <c r="O438" s="154">
        <v>0</v>
      </c>
      <c r="P438" s="154">
        <v>0</v>
      </c>
      <c r="Q438" s="154">
        <v>0</v>
      </c>
      <c r="R438" s="155">
        <v>0</v>
      </c>
      <c r="S438" s="156">
        <f t="shared" si="176"/>
        <v>1.2072483711061754</v>
      </c>
      <c r="U438" s="201" t="s">
        <v>58</v>
      </c>
      <c r="V438" s="202">
        <v>0.74973958172088995</v>
      </c>
      <c r="W438" s="202">
        <v>0</v>
      </c>
      <c r="X438" s="202">
        <v>0</v>
      </c>
      <c r="Y438" s="202">
        <v>8.7624316186421958E-3</v>
      </c>
      <c r="Z438" s="202">
        <v>0.44874635776664323</v>
      </c>
      <c r="AA438" s="202">
        <v>0</v>
      </c>
      <c r="AB438" s="202">
        <v>0</v>
      </c>
      <c r="AC438" s="203">
        <v>0</v>
      </c>
      <c r="AD438" s="202">
        <v>0</v>
      </c>
      <c r="AE438" s="202">
        <v>0</v>
      </c>
      <c r="AF438" s="202">
        <v>0</v>
      </c>
      <c r="AG438" s="202">
        <v>0</v>
      </c>
      <c r="AH438" s="202">
        <v>0</v>
      </c>
      <c r="AI438" s="204">
        <f t="shared" si="177"/>
        <v>1.2072483711061754</v>
      </c>
      <c r="AJ438" s="131" t="str">
        <f t="shared" si="178"/>
        <v/>
      </c>
      <c r="BA438" s="131"/>
      <c r="BR438" s="131"/>
      <c r="CG438" s="131"/>
    </row>
    <row r="439" spans="1:85" ht="15">
      <c r="A439" s="160" t="s">
        <v>61</v>
      </c>
      <c r="B439" s="146">
        <v>1.849923556189774E-5</v>
      </c>
      <c r="C439" s="146">
        <v>0</v>
      </c>
      <c r="D439" s="146">
        <v>0</v>
      </c>
      <c r="E439" s="146">
        <v>0</v>
      </c>
      <c r="F439" s="304"/>
      <c r="G439" s="146">
        <v>0</v>
      </c>
      <c r="H439" s="158">
        <v>0</v>
      </c>
      <c r="I439" s="144">
        <f t="shared" si="175"/>
        <v>1.849923556189774E-5</v>
      </c>
      <c r="J439" s="139"/>
      <c r="K439" s="161" t="s">
        <v>61</v>
      </c>
      <c r="L439" s="146">
        <v>1.849923556189774E-5</v>
      </c>
      <c r="M439" s="146">
        <v>0</v>
      </c>
      <c r="N439" s="146">
        <v>0</v>
      </c>
      <c r="O439" s="146">
        <v>0</v>
      </c>
      <c r="P439" s="146">
        <v>0</v>
      </c>
      <c r="Q439" s="146">
        <v>0</v>
      </c>
      <c r="R439" s="147">
        <v>0</v>
      </c>
      <c r="S439" s="148">
        <f t="shared" si="176"/>
        <v>1.849923556189774E-5</v>
      </c>
      <c r="U439" s="206" t="s">
        <v>59</v>
      </c>
      <c r="V439" s="197">
        <v>1.849923556189774E-5</v>
      </c>
      <c r="W439" s="197">
        <v>0</v>
      </c>
      <c r="X439" s="197">
        <v>0</v>
      </c>
      <c r="Y439" s="197">
        <v>0</v>
      </c>
      <c r="Z439" s="197">
        <v>0</v>
      </c>
      <c r="AA439" s="197">
        <v>0</v>
      </c>
      <c r="AB439" s="197">
        <v>0</v>
      </c>
      <c r="AC439" s="198">
        <v>0</v>
      </c>
      <c r="AD439" s="199">
        <v>0</v>
      </c>
      <c r="AE439" s="199">
        <v>0</v>
      </c>
      <c r="AF439" s="199">
        <v>0</v>
      </c>
      <c r="AG439" s="199">
        <v>0</v>
      </c>
      <c r="AH439" s="199">
        <v>0</v>
      </c>
      <c r="AI439" s="200">
        <f t="shared" si="177"/>
        <v>1.849923556189774E-5</v>
      </c>
      <c r="AJ439" s="131" t="str">
        <f t="shared" si="178"/>
        <v/>
      </c>
      <c r="BA439" s="131"/>
      <c r="BR439" s="131"/>
      <c r="CG439" s="131"/>
    </row>
    <row r="440" spans="1:85">
      <c r="A440" s="162" t="s">
        <v>23</v>
      </c>
      <c r="B440" s="163">
        <v>1.849923556189774E-5</v>
      </c>
      <c r="C440" s="163">
        <v>0</v>
      </c>
      <c r="D440" s="163">
        <v>0</v>
      </c>
      <c r="E440" s="163">
        <v>0</v>
      </c>
      <c r="F440" s="304"/>
      <c r="G440" s="163">
        <v>0</v>
      </c>
      <c r="H440" s="164">
        <v>0</v>
      </c>
      <c r="I440" s="165">
        <f t="shared" si="175"/>
        <v>1.849923556189774E-5</v>
      </c>
      <c r="J440" s="139"/>
      <c r="K440" s="166" t="s">
        <v>23</v>
      </c>
      <c r="L440" s="167">
        <v>1.849923556189774E-5</v>
      </c>
      <c r="M440" s="167">
        <v>0</v>
      </c>
      <c r="N440" s="167">
        <v>0</v>
      </c>
      <c r="O440" s="167">
        <v>0</v>
      </c>
      <c r="P440" s="167">
        <v>0</v>
      </c>
      <c r="Q440" s="167">
        <v>0</v>
      </c>
      <c r="R440" s="168">
        <v>0</v>
      </c>
      <c r="S440" s="169">
        <f t="shared" si="176"/>
        <v>1.849923556189774E-5</v>
      </c>
      <c r="U440" s="207" t="s">
        <v>62</v>
      </c>
      <c r="V440" s="208">
        <v>1.849923556189774E-5</v>
      </c>
      <c r="W440" s="208">
        <v>0</v>
      </c>
      <c r="X440" s="208">
        <v>0</v>
      </c>
      <c r="Y440" s="208">
        <v>0</v>
      </c>
      <c r="Z440" s="208">
        <v>0</v>
      </c>
      <c r="AA440" s="208">
        <v>0</v>
      </c>
      <c r="AB440" s="208">
        <v>0</v>
      </c>
      <c r="AC440" s="208">
        <v>0</v>
      </c>
      <c r="AD440" s="208">
        <v>0</v>
      </c>
      <c r="AE440" s="208">
        <v>0</v>
      </c>
      <c r="AF440" s="208">
        <v>0</v>
      </c>
      <c r="AG440" s="208">
        <v>0</v>
      </c>
      <c r="AH440" s="92">
        <v>0</v>
      </c>
      <c r="AI440" s="209">
        <f t="shared" si="177"/>
        <v>1.849923556189774E-5</v>
      </c>
      <c r="AJ440" s="131" t="str">
        <f t="shared" si="178"/>
        <v/>
      </c>
      <c r="BA440" s="131"/>
      <c r="BR440" s="131"/>
      <c r="CG440" s="131"/>
    </row>
    <row r="441" spans="1:85">
      <c r="A441" s="170" t="s">
        <v>19</v>
      </c>
      <c r="B441" s="171">
        <v>0</v>
      </c>
      <c r="C441" s="171">
        <v>0</v>
      </c>
      <c r="D441" s="171">
        <v>0</v>
      </c>
      <c r="E441" s="171">
        <v>0</v>
      </c>
      <c r="F441" s="304"/>
      <c r="G441" s="171">
        <v>0</v>
      </c>
      <c r="H441" s="172">
        <v>0</v>
      </c>
      <c r="I441" s="173">
        <f t="shared" si="175"/>
        <v>0</v>
      </c>
      <c r="J441" s="139"/>
      <c r="K441" s="174" t="s">
        <v>19</v>
      </c>
      <c r="L441" s="171">
        <v>0</v>
      </c>
      <c r="M441" s="171">
        <v>0</v>
      </c>
      <c r="N441" s="171">
        <v>0</v>
      </c>
      <c r="O441" s="171">
        <v>0</v>
      </c>
      <c r="P441" s="171">
        <v>0</v>
      </c>
      <c r="Q441" s="171">
        <v>0</v>
      </c>
      <c r="R441" s="175">
        <v>0</v>
      </c>
      <c r="S441" s="176">
        <f t="shared" si="176"/>
        <v>0</v>
      </c>
      <c r="U441" s="210" t="s">
        <v>19</v>
      </c>
      <c r="V441" s="211">
        <v>0</v>
      </c>
      <c r="W441" s="211">
        <v>0</v>
      </c>
      <c r="X441" s="211">
        <v>0</v>
      </c>
      <c r="Y441" s="211">
        <v>0</v>
      </c>
      <c r="Z441" s="211">
        <v>0</v>
      </c>
      <c r="AA441" s="211">
        <v>0</v>
      </c>
      <c r="AB441" s="211">
        <v>0</v>
      </c>
      <c r="AC441" s="211">
        <v>0</v>
      </c>
      <c r="AD441" s="212">
        <v>0</v>
      </c>
      <c r="AE441" s="212">
        <v>0</v>
      </c>
      <c r="AF441" s="212">
        <v>0</v>
      </c>
      <c r="AG441" s="212">
        <v>0</v>
      </c>
      <c r="AH441" s="212">
        <v>0</v>
      </c>
      <c r="AI441" s="213">
        <f t="shared" si="177"/>
        <v>0</v>
      </c>
      <c r="AJ441" s="131" t="str">
        <f t="shared" si="178"/>
        <v/>
      </c>
      <c r="BA441" s="131"/>
      <c r="BR441" s="131"/>
      <c r="CG441" s="131"/>
    </row>
    <row r="442" spans="1:85">
      <c r="A442" s="162" t="s">
        <v>20</v>
      </c>
      <c r="B442" s="163">
        <v>0</v>
      </c>
      <c r="C442" s="163">
        <v>0</v>
      </c>
      <c r="D442" s="163">
        <v>0</v>
      </c>
      <c r="E442" s="163">
        <v>0</v>
      </c>
      <c r="F442" s="304"/>
      <c r="G442" s="163">
        <v>0</v>
      </c>
      <c r="H442" s="164">
        <v>0</v>
      </c>
      <c r="I442" s="165">
        <f t="shared" si="175"/>
        <v>0</v>
      </c>
      <c r="J442" s="139"/>
      <c r="K442" s="166" t="s">
        <v>20</v>
      </c>
      <c r="L442" s="167">
        <v>0</v>
      </c>
      <c r="M442" s="167">
        <v>0</v>
      </c>
      <c r="N442" s="167">
        <v>0</v>
      </c>
      <c r="O442" s="167">
        <v>0</v>
      </c>
      <c r="P442" s="167">
        <v>0</v>
      </c>
      <c r="Q442" s="167">
        <v>0</v>
      </c>
      <c r="R442" s="168">
        <v>0</v>
      </c>
      <c r="S442" s="169">
        <f t="shared" si="176"/>
        <v>0</v>
      </c>
      <c r="U442" s="207" t="s">
        <v>20</v>
      </c>
      <c r="V442" s="208">
        <v>0</v>
      </c>
      <c r="W442" s="208">
        <v>0</v>
      </c>
      <c r="X442" s="208">
        <v>0</v>
      </c>
      <c r="Y442" s="208">
        <v>0</v>
      </c>
      <c r="Z442" s="208">
        <v>0</v>
      </c>
      <c r="AA442" s="208">
        <v>0</v>
      </c>
      <c r="AB442" s="208">
        <v>0</v>
      </c>
      <c r="AC442" s="208">
        <v>0</v>
      </c>
      <c r="AD442" s="208">
        <v>0</v>
      </c>
      <c r="AE442" s="208">
        <v>0</v>
      </c>
      <c r="AF442" s="208">
        <v>0</v>
      </c>
      <c r="AG442" s="208">
        <v>0</v>
      </c>
      <c r="AH442" s="92">
        <v>0</v>
      </c>
      <c r="AI442" s="209">
        <f t="shared" si="177"/>
        <v>0</v>
      </c>
      <c r="AJ442" s="131" t="str">
        <f t="shared" si="178"/>
        <v/>
      </c>
      <c r="BA442" s="131"/>
      <c r="BR442" s="131"/>
      <c r="CG442" s="131"/>
    </row>
    <row r="443" spans="1:85" ht="15" thickBot="1">
      <c r="A443" s="177" t="s">
        <v>11</v>
      </c>
      <c r="B443" s="178">
        <v>0</v>
      </c>
      <c r="C443" s="178">
        <v>0</v>
      </c>
      <c r="D443" s="178">
        <v>0</v>
      </c>
      <c r="E443" s="178">
        <v>0</v>
      </c>
      <c r="F443" s="305"/>
      <c r="G443" s="178">
        <v>0</v>
      </c>
      <c r="H443" s="179">
        <v>0</v>
      </c>
      <c r="I443" s="180">
        <f t="shared" si="175"/>
        <v>0</v>
      </c>
      <c r="J443" s="139"/>
      <c r="K443" s="181" t="s">
        <v>11</v>
      </c>
      <c r="L443" s="178">
        <v>0</v>
      </c>
      <c r="M443" s="178">
        <v>0</v>
      </c>
      <c r="N443" s="178">
        <v>0</v>
      </c>
      <c r="O443" s="178">
        <v>0</v>
      </c>
      <c r="P443" s="178">
        <v>0</v>
      </c>
      <c r="Q443" s="178">
        <v>0</v>
      </c>
      <c r="R443" s="182">
        <v>0</v>
      </c>
      <c r="S443" s="183">
        <f t="shared" si="176"/>
        <v>0</v>
      </c>
      <c r="U443" s="210" t="s">
        <v>11</v>
      </c>
      <c r="V443" s="211">
        <v>0</v>
      </c>
      <c r="W443" s="211">
        <v>0</v>
      </c>
      <c r="X443" s="211">
        <v>0</v>
      </c>
      <c r="Y443" s="211">
        <v>0</v>
      </c>
      <c r="Z443" s="211">
        <v>0</v>
      </c>
      <c r="AA443" s="211">
        <v>0</v>
      </c>
      <c r="AB443" s="211">
        <v>0</v>
      </c>
      <c r="AC443" s="211">
        <v>0</v>
      </c>
      <c r="AD443" s="212">
        <v>0</v>
      </c>
      <c r="AE443" s="212">
        <v>0</v>
      </c>
      <c r="AF443" s="212">
        <v>0</v>
      </c>
      <c r="AG443" s="212">
        <v>0</v>
      </c>
      <c r="AH443" s="212">
        <v>0</v>
      </c>
      <c r="AI443" s="213">
        <f t="shared" si="177"/>
        <v>0</v>
      </c>
      <c r="AJ443" s="140" t="str">
        <f t="shared" si="178"/>
        <v/>
      </c>
    </row>
    <row r="444" spans="1:85" ht="15">
      <c r="A444" s="184" t="s">
        <v>26</v>
      </c>
      <c r="B444" s="185">
        <f>SUM(B423:B439)</f>
        <v>109.21668419719516</v>
      </c>
      <c r="C444" s="185">
        <f t="shared" ref="C444:I444" si="179">SUM(C423:C439)</f>
        <v>62.425776243356559</v>
      </c>
      <c r="D444" s="185">
        <f t="shared" si="179"/>
        <v>35.88057561056835</v>
      </c>
      <c r="E444" s="185">
        <f t="shared" si="179"/>
        <v>258.61148294686393</v>
      </c>
      <c r="F444" s="185">
        <f t="shared" si="179"/>
        <v>0</v>
      </c>
      <c r="G444" s="185">
        <f t="shared" si="179"/>
        <v>31.160893477046105</v>
      </c>
      <c r="H444" s="187">
        <f t="shared" si="179"/>
        <v>0</v>
      </c>
      <c r="I444" s="144">
        <f t="shared" si="179"/>
        <v>497.2954124750301</v>
      </c>
      <c r="J444" s="139"/>
      <c r="K444" s="186" t="s">
        <v>26</v>
      </c>
      <c r="L444" s="185">
        <f>SUM(L423:L439)</f>
        <v>109.21668419719516</v>
      </c>
      <c r="M444" s="185">
        <f t="shared" ref="M444:S444" si="180">SUM(M423:M439)</f>
        <v>62.425776243356559</v>
      </c>
      <c r="N444" s="185">
        <f t="shared" si="180"/>
        <v>35.88057561056835</v>
      </c>
      <c r="O444" s="185">
        <f t="shared" si="180"/>
        <v>258.61148294686393</v>
      </c>
      <c r="P444" s="185">
        <f t="shared" si="180"/>
        <v>29.076986191193942</v>
      </c>
      <c r="Q444" s="185">
        <f t="shared" si="180"/>
        <v>31.160893477046105</v>
      </c>
      <c r="R444" s="187">
        <f t="shared" si="180"/>
        <v>0</v>
      </c>
      <c r="S444" s="188">
        <f t="shared" si="180"/>
        <v>526.37239866622406</v>
      </c>
      <c r="T444" s="131" t="str">
        <f>IF(ABS(S444-AI444)&gt;0.01,S444-AI444,"")</f>
        <v/>
      </c>
      <c r="U444" s="214" t="s">
        <v>60</v>
      </c>
      <c r="V444" s="215">
        <f>SUM(V423:V439)</f>
        <v>92.472261112973754</v>
      </c>
      <c r="W444" s="215">
        <f t="shared" ref="W444:AH444" si="181">SUM(W423:W439)</f>
        <v>16.232639213732064</v>
      </c>
      <c r="X444" s="215">
        <f t="shared" si="181"/>
        <v>31.160893477046105</v>
      </c>
      <c r="Y444" s="215">
        <f t="shared" si="181"/>
        <v>62.425776243356559</v>
      </c>
      <c r="Z444" s="215">
        <f t="shared" si="181"/>
        <v>35.275822594861644</v>
      </c>
      <c r="AA444" s="215">
        <f t="shared" si="181"/>
        <v>235.80726259423378</v>
      </c>
      <c r="AB444" s="215">
        <f t="shared" si="181"/>
        <v>29.076986191193942</v>
      </c>
      <c r="AC444" s="215">
        <f t="shared" si="181"/>
        <v>23.920757238826241</v>
      </c>
      <c r="AD444" s="216">
        <f t="shared" si="181"/>
        <v>0.51178387048933693</v>
      </c>
      <c r="AE444" s="216">
        <f t="shared" si="181"/>
        <v>0.61079667858456332</v>
      </c>
      <c r="AF444" s="216">
        <f t="shared" si="181"/>
        <v>0</v>
      </c>
      <c r="AG444" s="216">
        <f t="shared" si="181"/>
        <v>0.60475301570670825</v>
      </c>
      <c r="AH444" s="216">
        <f t="shared" si="181"/>
        <v>22.193423674045633</v>
      </c>
      <c r="AI444" s="217">
        <f>SUM(V444:AC444)</f>
        <v>526.37239866622417</v>
      </c>
      <c r="AJ444" s="131" t="str">
        <f>IF(ABS(S444-AI444)&gt;0.001,S444-AI444,"")</f>
        <v/>
      </c>
    </row>
    <row r="445" spans="1:85" s="2" customFormat="1" ht="15" thickBot="1">
      <c r="A445" s="15" t="s">
        <v>100</v>
      </c>
      <c r="B445" s="100">
        <f>IF($I444=0,"-",B444/$I444)</f>
        <v>0.21962133865990385</v>
      </c>
      <c r="C445" s="100">
        <f t="shared" ref="C445:H445" si="182">IF($I444=0,"-",C444/$I444)</f>
        <v>0.12553056931023077</v>
      </c>
      <c r="D445" s="100">
        <f t="shared" si="182"/>
        <v>7.21514309412013E-2</v>
      </c>
      <c r="E445" s="100">
        <f t="shared" si="182"/>
        <v>0.52003593127827052</v>
      </c>
      <c r="F445" s="100">
        <f t="shared" si="182"/>
        <v>0</v>
      </c>
      <c r="G445" s="100">
        <f t="shared" si="182"/>
        <v>6.2660729810393612E-2</v>
      </c>
      <c r="H445" s="101">
        <f t="shared" si="182"/>
        <v>0</v>
      </c>
      <c r="I445" s="102">
        <f>SUM(B445:H445)</f>
        <v>1</v>
      </c>
      <c r="J445" s="131"/>
      <c r="K445" s="27" t="s">
        <v>100</v>
      </c>
      <c r="L445" s="76">
        <f t="shared" ref="L445:R445" si="183">IF($S444=0,"-",L444/$S444)</f>
        <v>0.20748938294245578</v>
      </c>
      <c r="M445" s="76">
        <f t="shared" si="183"/>
        <v>0.11859621895361031</v>
      </c>
      <c r="N445" s="76">
        <f t="shared" si="183"/>
        <v>6.8165761923471291E-2</v>
      </c>
      <c r="O445" s="76">
        <f t="shared" si="183"/>
        <v>0.49130897365089815</v>
      </c>
      <c r="P445" s="76">
        <f t="shared" si="183"/>
        <v>5.5240332253119973E-2</v>
      </c>
      <c r="Q445" s="76">
        <f t="shared" si="183"/>
        <v>5.9199330276444487E-2</v>
      </c>
      <c r="R445" s="77">
        <f t="shared" si="183"/>
        <v>0</v>
      </c>
      <c r="S445" s="78">
        <f>SUM(L445:R445)</f>
        <v>1</v>
      </c>
      <c r="U445" s="36" t="s">
        <v>100</v>
      </c>
      <c r="V445" s="103">
        <f>+V444/$AI444</f>
        <v>0.1756784005910822</v>
      </c>
      <c r="W445" s="103">
        <f t="shared" ref="W445:AH445" si="184">+W444/$AI444</f>
        <v>3.0838697573930499E-2</v>
      </c>
      <c r="X445" s="103">
        <f t="shared" si="184"/>
        <v>5.9199330276444473E-2</v>
      </c>
      <c r="Y445" s="103">
        <f t="shared" si="184"/>
        <v>0.11859621895361028</v>
      </c>
      <c r="Z445" s="103">
        <f t="shared" si="184"/>
        <v>6.7016854767170744E-2</v>
      </c>
      <c r="AA445" s="103">
        <f t="shared" si="184"/>
        <v>0.44798561473159715</v>
      </c>
      <c r="AB445" s="103">
        <f t="shared" si="184"/>
        <v>5.5240332253119966E-2</v>
      </c>
      <c r="AC445" s="103">
        <f t="shared" si="184"/>
        <v>4.5444550853044503E-2</v>
      </c>
      <c r="AD445" s="103">
        <f t="shared" si="184"/>
        <v>9.7228477744301732E-4</v>
      </c>
      <c r="AE445" s="103">
        <f t="shared" si="184"/>
        <v>1.1603888808232763E-3</v>
      </c>
      <c r="AF445" s="103">
        <f t="shared" si="184"/>
        <v>0</v>
      </c>
      <c r="AG445" s="103">
        <f t="shared" si="184"/>
        <v>1.1489071563005448E-3</v>
      </c>
      <c r="AH445" s="103">
        <f t="shared" si="184"/>
        <v>4.2162970038477667E-2</v>
      </c>
      <c r="AI445" s="104">
        <f>SUM(V445:AC445)</f>
        <v>0.99999999999999989</v>
      </c>
      <c r="AJ445" s="131" t="str">
        <f t="shared" si="178"/>
        <v/>
      </c>
      <c r="BA445" s="189"/>
      <c r="BR445" s="189"/>
    </row>
    <row r="446" spans="1:85" ht="15" thickBot="1">
      <c r="A446" s="218"/>
      <c r="B446" s="218"/>
      <c r="C446" s="218"/>
      <c r="D446" s="218"/>
      <c r="E446" s="218"/>
      <c r="F446" s="218"/>
      <c r="G446" s="218"/>
      <c r="H446" s="218"/>
      <c r="I446" s="218"/>
      <c r="K446" s="218"/>
      <c r="L446" s="218"/>
      <c r="M446" s="218"/>
      <c r="N446" s="218"/>
      <c r="O446" s="218"/>
      <c r="P446" s="218"/>
      <c r="Q446" s="218"/>
      <c r="R446" s="218"/>
      <c r="S446" s="218"/>
    </row>
    <row r="447" spans="1:85" ht="28.5">
      <c r="A447" s="310" t="s">
        <v>41</v>
      </c>
      <c r="B447" s="135" t="s">
        <v>0</v>
      </c>
      <c r="C447" s="135" t="s">
        <v>1</v>
      </c>
      <c r="D447" s="135" t="s">
        <v>2</v>
      </c>
      <c r="E447" s="135" t="s">
        <v>3</v>
      </c>
      <c r="F447" s="135" t="s">
        <v>27</v>
      </c>
      <c r="G447" s="135" t="s">
        <v>4</v>
      </c>
      <c r="H447" s="135" t="s">
        <v>5</v>
      </c>
      <c r="I447" s="136" t="s">
        <v>6</v>
      </c>
      <c r="K447" s="312" t="s">
        <v>41</v>
      </c>
      <c r="L447" s="137" t="s">
        <v>0</v>
      </c>
      <c r="M447" s="137" t="s">
        <v>1</v>
      </c>
      <c r="N447" s="137" t="s">
        <v>2</v>
      </c>
      <c r="O447" s="137" t="s">
        <v>3</v>
      </c>
      <c r="P447" s="137" t="s">
        <v>27</v>
      </c>
      <c r="Q447" s="137" t="s">
        <v>4</v>
      </c>
      <c r="R447" s="137" t="s">
        <v>5</v>
      </c>
      <c r="S447" s="138" t="s">
        <v>6</v>
      </c>
    </row>
    <row r="448" spans="1:85" ht="15">
      <c r="A448" s="311" t="s">
        <v>41</v>
      </c>
      <c r="B448" s="294" t="s">
        <v>109</v>
      </c>
      <c r="C448" s="295"/>
      <c r="D448" s="295"/>
      <c r="E448" s="295"/>
      <c r="F448" s="295"/>
      <c r="G448" s="295"/>
      <c r="H448" s="295"/>
      <c r="I448" s="296"/>
      <c r="K448" s="313" t="s">
        <v>41</v>
      </c>
      <c r="L448" s="297" t="s">
        <v>109</v>
      </c>
      <c r="M448" s="298"/>
      <c r="N448" s="298"/>
      <c r="O448" s="298"/>
      <c r="P448" s="298"/>
      <c r="Q448" s="298"/>
      <c r="R448" s="298"/>
      <c r="S448" s="299"/>
    </row>
    <row r="449" spans="1:19" ht="15">
      <c r="A449" s="141" t="s">
        <v>7</v>
      </c>
      <c r="B449" s="314"/>
      <c r="C449" s="315"/>
      <c r="D449" s="315"/>
      <c r="E449" s="316"/>
      <c r="F449" s="142">
        <v>5.2561363978092888E-3</v>
      </c>
      <c r="G449" s="314"/>
      <c r="H449" s="316"/>
      <c r="I449" s="144">
        <f>SUM(B449:H449)</f>
        <v>5.2561363978092888E-3</v>
      </c>
      <c r="J449" s="139"/>
      <c r="K449" s="193" t="s">
        <v>7</v>
      </c>
      <c r="L449" s="314"/>
      <c r="M449" s="315"/>
      <c r="N449" s="315"/>
      <c r="O449" s="316"/>
      <c r="P449" s="142">
        <v>0</v>
      </c>
      <c r="Q449" s="314"/>
      <c r="R449" s="323"/>
      <c r="S449" s="195">
        <f>SUM(L449:R449)</f>
        <v>0</v>
      </c>
    </row>
    <row r="450" spans="1:19" ht="15">
      <c r="A450" s="149" t="s">
        <v>8</v>
      </c>
      <c r="B450" s="317"/>
      <c r="C450" s="318"/>
      <c r="D450" s="318"/>
      <c r="E450" s="319"/>
      <c r="F450" s="150">
        <v>0</v>
      </c>
      <c r="G450" s="317"/>
      <c r="H450" s="319"/>
      <c r="I450" s="152">
        <f t="shared" ref="I450:I469" si="185">SUM(B450:H450)</f>
        <v>0</v>
      </c>
      <c r="J450" s="139"/>
      <c r="K450" s="153" t="s">
        <v>8</v>
      </c>
      <c r="L450" s="317"/>
      <c r="M450" s="318"/>
      <c r="N450" s="318"/>
      <c r="O450" s="319"/>
      <c r="P450" s="154">
        <v>0</v>
      </c>
      <c r="Q450" s="317"/>
      <c r="R450" s="324"/>
      <c r="S450" s="156">
        <f t="shared" ref="S450:S469" si="186">SUM(L450:R450)</f>
        <v>0</v>
      </c>
    </row>
    <row r="451" spans="1:19" ht="15">
      <c r="A451" s="157" t="s">
        <v>10</v>
      </c>
      <c r="B451" s="317"/>
      <c r="C451" s="318"/>
      <c r="D451" s="318"/>
      <c r="E451" s="319"/>
      <c r="F451" s="146">
        <v>0</v>
      </c>
      <c r="G451" s="317"/>
      <c r="H451" s="319"/>
      <c r="I451" s="144">
        <f t="shared" si="185"/>
        <v>0</v>
      </c>
      <c r="J451" s="139"/>
      <c r="K451" s="159" t="s">
        <v>10</v>
      </c>
      <c r="L451" s="317"/>
      <c r="M451" s="318"/>
      <c r="N451" s="318"/>
      <c r="O451" s="319"/>
      <c r="P451" s="146">
        <v>0</v>
      </c>
      <c r="Q451" s="317"/>
      <c r="R451" s="324"/>
      <c r="S451" s="148">
        <f t="shared" si="186"/>
        <v>0</v>
      </c>
    </row>
    <row r="452" spans="1:19" ht="15">
      <c r="A452" s="149" t="s">
        <v>53</v>
      </c>
      <c r="B452" s="317"/>
      <c r="C452" s="318"/>
      <c r="D452" s="318"/>
      <c r="E452" s="319"/>
      <c r="F452" s="150">
        <v>0</v>
      </c>
      <c r="G452" s="317"/>
      <c r="H452" s="319"/>
      <c r="I452" s="152">
        <f t="shared" si="185"/>
        <v>0</v>
      </c>
      <c r="J452" s="139"/>
      <c r="K452" s="153" t="s">
        <v>53</v>
      </c>
      <c r="L452" s="317"/>
      <c r="M452" s="318"/>
      <c r="N452" s="318"/>
      <c r="O452" s="319"/>
      <c r="P452" s="154">
        <v>0</v>
      </c>
      <c r="Q452" s="317"/>
      <c r="R452" s="324"/>
      <c r="S452" s="156">
        <f t="shared" si="186"/>
        <v>0</v>
      </c>
    </row>
    <row r="453" spans="1:19" ht="15">
      <c r="A453" s="157" t="s">
        <v>16</v>
      </c>
      <c r="B453" s="317"/>
      <c r="C453" s="318"/>
      <c r="D453" s="318"/>
      <c r="E453" s="319"/>
      <c r="F453" s="146">
        <v>0</v>
      </c>
      <c r="G453" s="317"/>
      <c r="H453" s="319"/>
      <c r="I453" s="144">
        <f t="shared" si="185"/>
        <v>0</v>
      </c>
      <c r="J453" s="139"/>
      <c r="K453" s="159" t="s">
        <v>16</v>
      </c>
      <c r="L453" s="317"/>
      <c r="M453" s="318"/>
      <c r="N453" s="318"/>
      <c r="O453" s="319"/>
      <c r="P453" s="146">
        <v>0</v>
      </c>
      <c r="Q453" s="317"/>
      <c r="R453" s="324"/>
      <c r="S453" s="148">
        <f t="shared" si="186"/>
        <v>0</v>
      </c>
    </row>
    <row r="454" spans="1:19" ht="15">
      <c r="A454" s="149" t="s">
        <v>15</v>
      </c>
      <c r="B454" s="317"/>
      <c r="C454" s="318"/>
      <c r="D454" s="318"/>
      <c r="E454" s="319"/>
      <c r="F454" s="150">
        <v>0</v>
      </c>
      <c r="G454" s="317"/>
      <c r="H454" s="319"/>
      <c r="I454" s="152">
        <f t="shared" si="185"/>
        <v>0</v>
      </c>
      <c r="J454" s="139"/>
      <c r="K454" s="153" t="s">
        <v>15</v>
      </c>
      <c r="L454" s="317"/>
      <c r="M454" s="318"/>
      <c r="N454" s="318"/>
      <c r="O454" s="319"/>
      <c r="P454" s="154">
        <v>0</v>
      </c>
      <c r="Q454" s="317"/>
      <c r="R454" s="324"/>
      <c r="S454" s="156">
        <f t="shared" si="186"/>
        <v>0</v>
      </c>
    </row>
    <row r="455" spans="1:19" ht="15">
      <c r="A455" s="157" t="s">
        <v>55</v>
      </c>
      <c r="B455" s="317"/>
      <c r="C455" s="318"/>
      <c r="D455" s="318"/>
      <c r="E455" s="319"/>
      <c r="F455" s="146">
        <v>87.949281995897849</v>
      </c>
      <c r="G455" s="317"/>
      <c r="H455" s="319"/>
      <c r="I455" s="144">
        <f t="shared" si="185"/>
        <v>87.949281995897849</v>
      </c>
      <c r="J455" s="139"/>
      <c r="K455" s="159" t="s">
        <v>55</v>
      </c>
      <c r="L455" s="317"/>
      <c r="M455" s="318"/>
      <c r="N455" s="318"/>
      <c r="O455" s="319"/>
      <c r="P455" s="146">
        <v>0</v>
      </c>
      <c r="Q455" s="317"/>
      <c r="R455" s="324"/>
      <c r="S455" s="148">
        <f t="shared" si="186"/>
        <v>0</v>
      </c>
    </row>
    <row r="456" spans="1:19" ht="15">
      <c r="A456" s="149" t="s">
        <v>12</v>
      </c>
      <c r="B456" s="317"/>
      <c r="C456" s="318"/>
      <c r="D456" s="318"/>
      <c r="E456" s="319"/>
      <c r="F456" s="150">
        <v>0</v>
      </c>
      <c r="G456" s="317"/>
      <c r="H456" s="319"/>
      <c r="I456" s="152">
        <f t="shared" si="185"/>
        <v>0</v>
      </c>
      <c r="J456" s="139"/>
      <c r="K456" s="153" t="s">
        <v>12</v>
      </c>
      <c r="L456" s="317"/>
      <c r="M456" s="318"/>
      <c r="N456" s="318"/>
      <c r="O456" s="319"/>
      <c r="P456" s="154">
        <v>0</v>
      </c>
      <c r="Q456" s="317"/>
      <c r="R456" s="324"/>
      <c r="S456" s="156">
        <f t="shared" si="186"/>
        <v>0</v>
      </c>
    </row>
    <row r="457" spans="1:19" ht="15">
      <c r="A457" s="157" t="s">
        <v>56</v>
      </c>
      <c r="B457" s="317"/>
      <c r="C457" s="318"/>
      <c r="D457" s="318"/>
      <c r="E457" s="319"/>
      <c r="F457" s="146">
        <v>0</v>
      </c>
      <c r="G457" s="317"/>
      <c r="H457" s="319"/>
      <c r="I457" s="144">
        <f t="shared" si="185"/>
        <v>0</v>
      </c>
      <c r="J457" s="139"/>
      <c r="K457" s="159" t="s">
        <v>56</v>
      </c>
      <c r="L457" s="317"/>
      <c r="M457" s="318"/>
      <c r="N457" s="318"/>
      <c r="O457" s="319"/>
      <c r="P457" s="146">
        <v>0</v>
      </c>
      <c r="Q457" s="317"/>
      <c r="R457" s="324"/>
      <c r="S457" s="148">
        <f t="shared" si="186"/>
        <v>0</v>
      </c>
    </row>
    <row r="458" spans="1:19" ht="15">
      <c r="A458" s="149" t="s">
        <v>17</v>
      </c>
      <c r="B458" s="317"/>
      <c r="C458" s="318"/>
      <c r="D458" s="318"/>
      <c r="E458" s="319"/>
      <c r="F458" s="150">
        <v>0</v>
      </c>
      <c r="G458" s="317"/>
      <c r="H458" s="319"/>
      <c r="I458" s="152">
        <f t="shared" si="185"/>
        <v>0</v>
      </c>
      <c r="J458" s="139"/>
      <c r="K458" s="153" t="s">
        <v>17</v>
      </c>
      <c r="L458" s="317"/>
      <c r="M458" s="318"/>
      <c r="N458" s="318"/>
      <c r="O458" s="319"/>
      <c r="P458" s="154">
        <v>0</v>
      </c>
      <c r="Q458" s="317"/>
      <c r="R458" s="324"/>
      <c r="S458" s="156">
        <f t="shared" si="186"/>
        <v>0</v>
      </c>
    </row>
    <row r="459" spans="1:19" ht="15">
      <c r="A459" s="157" t="s">
        <v>141</v>
      </c>
      <c r="B459" s="317"/>
      <c r="C459" s="318"/>
      <c r="D459" s="318"/>
      <c r="E459" s="319"/>
      <c r="F459" s="146">
        <v>0</v>
      </c>
      <c r="G459" s="317"/>
      <c r="H459" s="319"/>
      <c r="I459" s="144">
        <f t="shared" si="185"/>
        <v>0</v>
      </c>
      <c r="J459" s="139"/>
      <c r="K459" s="159" t="s">
        <v>141</v>
      </c>
      <c r="L459" s="317"/>
      <c r="M459" s="318"/>
      <c r="N459" s="318"/>
      <c r="O459" s="319"/>
      <c r="P459" s="146">
        <v>0</v>
      </c>
      <c r="Q459" s="317"/>
      <c r="R459" s="324"/>
      <c r="S459" s="148">
        <f t="shared" si="186"/>
        <v>0</v>
      </c>
    </row>
    <row r="460" spans="1:19" ht="15">
      <c r="A460" s="149" t="s">
        <v>25</v>
      </c>
      <c r="B460" s="317"/>
      <c r="C460" s="318"/>
      <c r="D460" s="318"/>
      <c r="E460" s="319"/>
      <c r="F460" s="150">
        <v>322.7668845029483</v>
      </c>
      <c r="G460" s="317"/>
      <c r="H460" s="319"/>
      <c r="I460" s="152">
        <f t="shared" si="185"/>
        <v>322.7668845029483</v>
      </c>
      <c r="J460" s="139"/>
      <c r="K460" s="153" t="s">
        <v>25</v>
      </c>
      <c r="L460" s="317"/>
      <c r="M460" s="318"/>
      <c r="N460" s="318"/>
      <c r="O460" s="319"/>
      <c r="P460" s="154">
        <v>0</v>
      </c>
      <c r="Q460" s="317"/>
      <c r="R460" s="324"/>
      <c r="S460" s="156">
        <f t="shared" si="186"/>
        <v>0</v>
      </c>
    </row>
    <row r="461" spans="1:19" ht="15">
      <c r="A461" s="157" t="s">
        <v>24</v>
      </c>
      <c r="B461" s="317"/>
      <c r="C461" s="318"/>
      <c r="D461" s="318"/>
      <c r="E461" s="319"/>
      <c r="F461" s="146">
        <v>0</v>
      </c>
      <c r="G461" s="317"/>
      <c r="H461" s="319"/>
      <c r="I461" s="144">
        <f t="shared" si="185"/>
        <v>0</v>
      </c>
      <c r="J461" s="139"/>
      <c r="K461" s="159" t="s">
        <v>24</v>
      </c>
      <c r="L461" s="317"/>
      <c r="M461" s="318"/>
      <c r="N461" s="318"/>
      <c r="O461" s="319"/>
      <c r="P461" s="146">
        <v>0</v>
      </c>
      <c r="Q461" s="317"/>
      <c r="R461" s="324"/>
      <c r="S461" s="148">
        <f t="shared" si="186"/>
        <v>0</v>
      </c>
    </row>
    <row r="462" spans="1:19" ht="15">
      <c r="A462" s="149" t="s">
        <v>57</v>
      </c>
      <c r="B462" s="317"/>
      <c r="C462" s="318"/>
      <c r="D462" s="318"/>
      <c r="E462" s="319"/>
      <c r="F462" s="150">
        <v>0</v>
      </c>
      <c r="G462" s="317"/>
      <c r="H462" s="319"/>
      <c r="I462" s="152">
        <f t="shared" si="185"/>
        <v>0</v>
      </c>
      <c r="J462" s="139"/>
      <c r="K462" s="153" t="s">
        <v>57</v>
      </c>
      <c r="L462" s="317"/>
      <c r="M462" s="318"/>
      <c r="N462" s="318"/>
      <c r="O462" s="319"/>
      <c r="P462" s="154">
        <v>0</v>
      </c>
      <c r="Q462" s="317"/>
      <c r="R462" s="324"/>
      <c r="S462" s="156">
        <f t="shared" si="186"/>
        <v>0</v>
      </c>
    </row>
    <row r="463" spans="1:19" ht="15">
      <c r="A463" s="157" t="s">
        <v>22</v>
      </c>
      <c r="B463" s="317"/>
      <c r="C463" s="318"/>
      <c r="D463" s="318"/>
      <c r="E463" s="319"/>
      <c r="F463" s="146">
        <v>5.7098085817180388</v>
      </c>
      <c r="G463" s="317"/>
      <c r="H463" s="319"/>
      <c r="I463" s="144">
        <f t="shared" si="185"/>
        <v>5.7098085817180388</v>
      </c>
      <c r="J463" s="139"/>
      <c r="K463" s="159" t="s">
        <v>22</v>
      </c>
      <c r="L463" s="317"/>
      <c r="M463" s="318"/>
      <c r="N463" s="318"/>
      <c r="O463" s="319"/>
      <c r="P463" s="146">
        <v>0</v>
      </c>
      <c r="Q463" s="317"/>
      <c r="R463" s="324"/>
      <c r="S463" s="148">
        <f t="shared" si="186"/>
        <v>0</v>
      </c>
    </row>
    <row r="464" spans="1:19" ht="15">
      <c r="A464" s="149" t="s">
        <v>21</v>
      </c>
      <c r="B464" s="317"/>
      <c r="C464" s="318"/>
      <c r="D464" s="318"/>
      <c r="E464" s="319"/>
      <c r="F464" s="150">
        <v>0</v>
      </c>
      <c r="G464" s="317"/>
      <c r="H464" s="319"/>
      <c r="I464" s="152">
        <f t="shared" si="185"/>
        <v>0</v>
      </c>
      <c r="J464" s="139"/>
      <c r="K464" s="153" t="s">
        <v>21</v>
      </c>
      <c r="L464" s="317"/>
      <c r="M464" s="318"/>
      <c r="N464" s="318"/>
      <c r="O464" s="319"/>
      <c r="P464" s="154">
        <v>0</v>
      </c>
      <c r="Q464" s="317"/>
      <c r="R464" s="324"/>
      <c r="S464" s="156">
        <f t="shared" si="186"/>
        <v>0</v>
      </c>
    </row>
    <row r="465" spans="1:19" ht="15">
      <c r="A465" s="160" t="s">
        <v>61</v>
      </c>
      <c r="B465" s="317"/>
      <c r="C465" s="318"/>
      <c r="D465" s="318"/>
      <c r="E465" s="319"/>
      <c r="F465" s="146">
        <v>0</v>
      </c>
      <c r="G465" s="317"/>
      <c r="H465" s="319"/>
      <c r="I465" s="144">
        <f t="shared" si="185"/>
        <v>0</v>
      </c>
      <c r="J465" s="139"/>
      <c r="K465" s="161" t="s">
        <v>61</v>
      </c>
      <c r="L465" s="317"/>
      <c r="M465" s="318"/>
      <c r="N465" s="318"/>
      <c r="O465" s="319"/>
      <c r="P465" s="146">
        <v>0</v>
      </c>
      <c r="Q465" s="317"/>
      <c r="R465" s="324"/>
      <c r="S465" s="148">
        <f t="shared" si="186"/>
        <v>0</v>
      </c>
    </row>
    <row r="466" spans="1:19">
      <c r="A466" s="162" t="s">
        <v>23</v>
      </c>
      <c r="B466" s="317"/>
      <c r="C466" s="318"/>
      <c r="D466" s="318"/>
      <c r="E466" s="319"/>
      <c r="F466" s="163">
        <v>0</v>
      </c>
      <c r="G466" s="317"/>
      <c r="H466" s="319"/>
      <c r="I466" s="165">
        <f t="shared" si="185"/>
        <v>0</v>
      </c>
      <c r="J466" s="139"/>
      <c r="K466" s="166" t="s">
        <v>23</v>
      </c>
      <c r="L466" s="317"/>
      <c r="M466" s="318"/>
      <c r="N466" s="318"/>
      <c r="O466" s="319"/>
      <c r="P466" s="167">
        <v>0</v>
      </c>
      <c r="Q466" s="317"/>
      <c r="R466" s="324"/>
      <c r="S466" s="169">
        <f t="shared" si="186"/>
        <v>0</v>
      </c>
    </row>
    <row r="467" spans="1:19">
      <c r="A467" s="170" t="s">
        <v>19</v>
      </c>
      <c r="B467" s="317"/>
      <c r="C467" s="318"/>
      <c r="D467" s="318"/>
      <c r="E467" s="319"/>
      <c r="F467" s="171">
        <v>0</v>
      </c>
      <c r="G467" s="317"/>
      <c r="H467" s="319"/>
      <c r="I467" s="173">
        <f t="shared" si="185"/>
        <v>0</v>
      </c>
      <c r="J467" s="139"/>
      <c r="K467" s="174" t="s">
        <v>19</v>
      </c>
      <c r="L467" s="317"/>
      <c r="M467" s="318"/>
      <c r="N467" s="318"/>
      <c r="O467" s="319"/>
      <c r="P467" s="171">
        <v>0</v>
      </c>
      <c r="Q467" s="317"/>
      <c r="R467" s="324"/>
      <c r="S467" s="176">
        <f t="shared" si="186"/>
        <v>0</v>
      </c>
    </row>
    <row r="468" spans="1:19">
      <c r="A468" s="162" t="s">
        <v>20</v>
      </c>
      <c r="B468" s="317"/>
      <c r="C468" s="318"/>
      <c r="D468" s="318"/>
      <c r="E468" s="319"/>
      <c r="F468" s="163">
        <v>0</v>
      </c>
      <c r="G468" s="317"/>
      <c r="H468" s="319"/>
      <c r="I468" s="165">
        <f t="shared" si="185"/>
        <v>0</v>
      </c>
      <c r="J468" s="139"/>
      <c r="K468" s="166" t="s">
        <v>20</v>
      </c>
      <c r="L468" s="317"/>
      <c r="M468" s="318"/>
      <c r="N468" s="318"/>
      <c r="O468" s="319"/>
      <c r="P468" s="167">
        <v>0</v>
      </c>
      <c r="Q468" s="317"/>
      <c r="R468" s="324"/>
      <c r="S468" s="169">
        <f t="shared" si="186"/>
        <v>0</v>
      </c>
    </row>
    <row r="469" spans="1:19" ht="15" thickBot="1">
      <c r="A469" s="177" t="s">
        <v>11</v>
      </c>
      <c r="B469" s="320"/>
      <c r="C469" s="321"/>
      <c r="D469" s="321"/>
      <c r="E469" s="322"/>
      <c r="F469" s="178">
        <v>0</v>
      </c>
      <c r="G469" s="320"/>
      <c r="H469" s="322"/>
      <c r="I469" s="180">
        <f t="shared" si="185"/>
        <v>0</v>
      </c>
      <c r="J469" s="139"/>
      <c r="K469" s="181" t="s">
        <v>11</v>
      </c>
      <c r="L469" s="320"/>
      <c r="M469" s="321"/>
      <c r="N469" s="321"/>
      <c r="O469" s="322"/>
      <c r="P469" s="178">
        <v>0</v>
      </c>
      <c r="Q469" s="320"/>
      <c r="R469" s="325"/>
      <c r="S469" s="183">
        <f t="shared" si="186"/>
        <v>0</v>
      </c>
    </row>
    <row r="470" spans="1:19" ht="15">
      <c r="A470" s="184" t="s">
        <v>26</v>
      </c>
      <c r="B470" s="185">
        <f>SUM(B449:B465)</f>
        <v>0</v>
      </c>
      <c r="C470" s="185">
        <f t="shared" ref="C470:I470" si="187">SUM(C449:C465)</f>
        <v>0</v>
      </c>
      <c r="D470" s="185">
        <f t="shared" si="187"/>
        <v>0</v>
      </c>
      <c r="E470" s="185">
        <f t="shared" si="187"/>
        <v>0</v>
      </c>
      <c r="F470" s="185">
        <f t="shared" si="187"/>
        <v>416.43123121696198</v>
      </c>
      <c r="G470" s="185">
        <f t="shared" si="187"/>
        <v>0</v>
      </c>
      <c r="H470" s="187">
        <f t="shared" si="187"/>
        <v>0</v>
      </c>
      <c r="I470" s="144">
        <f t="shared" si="187"/>
        <v>416.43123121696198</v>
      </c>
      <c r="J470" s="139"/>
      <c r="K470" s="186" t="s">
        <v>26</v>
      </c>
      <c r="L470" s="185">
        <f>SUM(L449:L465)</f>
        <v>0</v>
      </c>
      <c r="M470" s="185">
        <f t="shared" ref="M470:S470" si="188">SUM(M449:M465)</f>
        <v>0</v>
      </c>
      <c r="N470" s="185">
        <f t="shared" si="188"/>
        <v>0</v>
      </c>
      <c r="O470" s="185">
        <f t="shared" si="188"/>
        <v>0</v>
      </c>
      <c r="P470" s="185">
        <f t="shared" si="188"/>
        <v>0</v>
      </c>
      <c r="Q470" s="185">
        <f t="shared" si="188"/>
        <v>0</v>
      </c>
      <c r="R470" s="187">
        <f t="shared" si="188"/>
        <v>0</v>
      </c>
      <c r="S470" s="188">
        <f t="shared" si="188"/>
        <v>0</v>
      </c>
    </row>
    <row r="471" spans="1:19" ht="15" thickBot="1">
      <c r="A471" s="15" t="s">
        <v>100</v>
      </c>
      <c r="B471" s="100">
        <f>IF($I470=0,"-",B470/$I470)</f>
        <v>0</v>
      </c>
      <c r="C471" s="100">
        <f t="shared" ref="C471:H471" si="189">IF($I470=0,"-",C470/$I470)</f>
        <v>0</v>
      </c>
      <c r="D471" s="100">
        <f t="shared" si="189"/>
        <v>0</v>
      </c>
      <c r="E471" s="100">
        <f t="shared" si="189"/>
        <v>0</v>
      </c>
      <c r="F471" s="100">
        <f t="shared" si="189"/>
        <v>1</v>
      </c>
      <c r="G471" s="100">
        <f t="shared" si="189"/>
        <v>0</v>
      </c>
      <c r="H471" s="101">
        <f t="shared" si="189"/>
        <v>0</v>
      </c>
      <c r="I471" s="102">
        <f>SUM(B471:H471)</f>
        <v>1</v>
      </c>
      <c r="J471" s="2"/>
      <c r="K471" s="27" t="s">
        <v>100</v>
      </c>
      <c r="L471" s="76" t="str">
        <f t="shared" ref="L471:R471" si="190">IF($S470=0,"-",L470/$S470)</f>
        <v>-</v>
      </c>
      <c r="M471" s="76" t="str">
        <f t="shared" si="190"/>
        <v>-</v>
      </c>
      <c r="N471" s="76" t="str">
        <f t="shared" si="190"/>
        <v>-</v>
      </c>
      <c r="O471" s="76" t="str">
        <f t="shared" si="190"/>
        <v>-</v>
      </c>
      <c r="P471" s="76" t="str">
        <f t="shared" si="190"/>
        <v>-</v>
      </c>
      <c r="Q471" s="76" t="str">
        <f t="shared" si="190"/>
        <v>-</v>
      </c>
      <c r="R471" s="77" t="str">
        <f t="shared" si="190"/>
        <v>-</v>
      </c>
      <c r="S471" s="78">
        <f>SUM(L471:R471)</f>
        <v>0</v>
      </c>
    </row>
    <row r="472" spans="1:19" ht="15" thickBot="1">
      <c r="A472" s="218"/>
      <c r="B472" s="218"/>
      <c r="C472" s="218"/>
      <c r="D472" s="218"/>
      <c r="E472" s="218"/>
      <c r="F472" s="218"/>
      <c r="G472" s="218"/>
      <c r="H472" s="218"/>
      <c r="I472" s="218"/>
      <c r="K472" s="218"/>
      <c r="L472" s="218"/>
      <c r="M472" s="218"/>
      <c r="N472" s="218"/>
      <c r="O472" s="218"/>
      <c r="P472" s="218"/>
      <c r="Q472" s="218"/>
      <c r="R472" s="218"/>
      <c r="S472" s="218"/>
    </row>
    <row r="473" spans="1:19" ht="28.5">
      <c r="A473" s="310" t="s">
        <v>42</v>
      </c>
      <c r="B473" s="135" t="s">
        <v>0</v>
      </c>
      <c r="C473" s="135" t="s">
        <v>1</v>
      </c>
      <c r="D473" s="135" t="s">
        <v>2</v>
      </c>
      <c r="E473" s="135" t="s">
        <v>3</v>
      </c>
      <c r="F473" s="135" t="s">
        <v>27</v>
      </c>
      <c r="G473" s="135" t="s">
        <v>4</v>
      </c>
      <c r="H473" s="135" t="s">
        <v>5</v>
      </c>
      <c r="I473" s="136" t="s">
        <v>6</v>
      </c>
      <c r="K473" s="312" t="s">
        <v>42</v>
      </c>
      <c r="L473" s="137" t="s">
        <v>0</v>
      </c>
      <c r="M473" s="137" t="s">
        <v>1</v>
      </c>
      <c r="N473" s="137" t="s">
        <v>2</v>
      </c>
      <c r="O473" s="137" t="s">
        <v>3</v>
      </c>
      <c r="P473" s="137" t="s">
        <v>27</v>
      </c>
      <c r="Q473" s="137" t="s">
        <v>4</v>
      </c>
      <c r="R473" s="137" t="s">
        <v>5</v>
      </c>
      <c r="S473" s="138" t="s">
        <v>6</v>
      </c>
    </row>
    <row r="474" spans="1:19" ht="15">
      <c r="A474" s="311" t="s">
        <v>42</v>
      </c>
      <c r="B474" s="294" t="s">
        <v>109</v>
      </c>
      <c r="C474" s="295"/>
      <c r="D474" s="295"/>
      <c r="E474" s="295"/>
      <c r="F474" s="295"/>
      <c r="G474" s="295"/>
      <c r="H474" s="295"/>
      <c r="I474" s="296"/>
      <c r="K474" s="313" t="s">
        <v>42</v>
      </c>
      <c r="L474" s="297" t="s">
        <v>109</v>
      </c>
      <c r="M474" s="298"/>
      <c r="N474" s="298"/>
      <c r="O474" s="298"/>
      <c r="P474" s="298"/>
      <c r="Q474" s="298"/>
      <c r="R474" s="298"/>
      <c r="S474" s="299"/>
    </row>
    <row r="475" spans="1:19" ht="15">
      <c r="A475" s="141" t="s">
        <v>7</v>
      </c>
      <c r="B475" s="314"/>
      <c r="C475" s="315"/>
      <c r="D475" s="315"/>
      <c r="E475" s="316"/>
      <c r="F475" s="142">
        <v>0</v>
      </c>
      <c r="G475" s="314"/>
      <c r="H475" s="316"/>
      <c r="I475" s="144">
        <f>SUM(B475:H475)</f>
        <v>0</v>
      </c>
      <c r="J475" s="139"/>
      <c r="K475" s="193" t="s">
        <v>7</v>
      </c>
      <c r="L475" s="314"/>
      <c r="M475" s="315"/>
      <c r="N475" s="315"/>
      <c r="O475" s="316"/>
      <c r="P475" s="142">
        <v>0</v>
      </c>
      <c r="Q475" s="314"/>
      <c r="R475" s="323"/>
      <c r="S475" s="195">
        <f>SUM(L475:R475)</f>
        <v>0</v>
      </c>
    </row>
    <row r="476" spans="1:19" ht="15">
      <c r="A476" s="149" t="s">
        <v>8</v>
      </c>
      <c r="B476" s="317"/>
      <c r="C476" s="318"/>
      <c r="D476" s="318"/>
      <c r="E476" s="319"/>
      <c r="F476" s="150">
        <v>0</v>
      </c>
      <c r="G476" s="317"/>
      <c r="H476" s="319"/>
      <c r="I476" s="152">
        <f t="shared" ref="I476:I495" si="191">SUM(B476:H476)</f>
        <v>0</v>
      </c>
      <c r="J476" s="139"/>
      <c r="K476" s="153" t="s">
        <v>8</v>
      </c>
      <c r="L476" s="317"/>
      <c r="M476" s="318"/>
      <c r="N476" s="318"/>
      <c r="O476" s="319"/>
      <c r="P476" s="154">
        <v>0</v>
      </c>
      <c r="Q476" s="317"/>
      <c r="R476" s="324"/>
      <c r="S476" s="156">
        <f t="shared" ref="S476:S495" si="192">SUM(L476:R476)</f>
        <v>0</v>
      </c>
    </row>
    <row r="477" spans="1:19" ht="15">
      <c r="A477" s="157" t="s">
        <v>10</v>
      </c>
      <c r="B477" s="317"/>
      <c r="C477" s="318"/>
      <c r="D477" s="318"/>
      <c r="E477" s="319"/>
      <c r="F477" s="146">
        <v>0</v>
      </c>
      <c r="G477" s="317"/>
      <c r="H477" s="319"/>
      <c r="I477" s="144">
        <f t="shared" si="191"/>
        <v>0</v>
      </c>
      <c r="J477" s="139"/>
      <c r="K477" s="159" t="s">
        <v>10</v>
      </c>
      <c r="L477" s="317"/>
      <c r="M477" s="318"/>
      <c r="N477" s="318"/>
      <c r="O477" s="319"/>
      <c r="P477" s="146">
        <v>0</v>
      </c>
      <c r="Q477" s="317"/>
      <c r="R477" s="324"/>
      <c r="S477" s="148">
        <f t="shared" si="192"/>
        <v>0</v>
      </c>
    </row>
    <row r="478" spans="1:19" ht="15">
      <c r="A478" s="149" t="s">
        <v>53</v>
      </c>
      <c r="B478" s="317"/>
      <c r="C478" s="318"/>
      <c r="D478" s="318"/>
      <c r="E478" s="319"/>
      <c r="F478" s="150">
        <v>0</v>
      </c>
      <c r="G478" s="317"/>
      <c r="H478" s="319"/>
      <c r="I478" s="152">
        <f t="shared" si="191"/>
        <v>0</v>
      </c>
      <c r="J478" s="139"/>
      <c r="K478" s="153" t="s">
        <v>53</v>
      </c>
      <c r="L478" s="317"/>
      <c r="M478" s="318"/>
      <c r="N478" s="318"/>
      <c r="O478" s="319"/>
      <c r="P478" s="154">
        <v>0</v>
      </c>
      <c r="Q478" s="317"/>
      <c r="R478" s="324"/>
      <c r="S478" s="156">
        <f t="shared" si="192"/>
        <v>0</v>
      </c>
    </row>
    <row r="479" spans="1:19" ht="15">
      <c r="A479" s="157" t="s">
        <v>16</v>
      </c>
      <c r="B479" s="317"/>
      <c r="C479" s="318"/>
      <c r="D479" s="318"/>
      <c r="E479" s="319"/>
      <c r="F479" s="146">
        <v>0</v>
      </c>
      <c r="G479" s="317"/>
      <c r="H479" s="319"/>
      <c r="I479" s="144">
        <f t="shared" si="191"/>
        <v>0</v>
      </c>
      <c r="J479" s="139"/>
      <c r="K479" s="159" t="s">
        <v>16</v>
      </c>
      <c r="L479" s="317"/>
      <c r="M479" s="318"/>
      <c r="N479" s="318"/>
      <c r="O479" s="319"/>
      <c r="P479" s="146">
        <v>0</v>
      </c>
      <c r="Q479" s="317"/>
      <c r="R479" s="324"/>
      <c r="S479" s="148">
        <f t="shared" si="192"/>
        <v>0</v>
      </c>
    </row>
    <row r="480" spans="1:19" ht="15">
      <c r="A480" s="149" t="s">
        <v>15</v>
      </c>
      <c r="B480" s="317"/>
      <c r="C480" s="318"/>
      <c r="D480" s="318"/>
      <c r="E480" s="319"/>
      <c r="F480" s="150">
        <v>0</v>
      </c>
      <c r="G480" s="317"/>
      <c r="H480" s="319"/>
      <c r="I480" s="152">
        <f t="shared" si="191"/>
        <v>0</v>
      </c>
      <c r="J480" s="139"/>
      <c r="K480" s="153" t="s">
        <v>15</v>
      </c>
      <c r="L480" s="317"/>
      <c r="M480" s="318"/>
      <c r="N480" s="318"/>
      <c r="O480" s="319"/>
      <c r="P480" s="154">
        <v>0</v>
      </c>
      <c r="Q480" s="317"/>
      <c r="R480" s="324"/>
      <c r="S480" s="156">
        <f t="shared" si="192"/>
        <v>0</v>
      </c>
    </row>
    <row r="481" spans="1:19" ht="15">
      <c r="A481" s="157" t="s">
        <v>55</v>
      </c>
      <c r="B481" s="317"/>
      <c r="C481" s="318"/>
      <c r="D481" s="318"/>
      <c r="E481" s="319"/>
      <c r="F481" s="146">
        <v>9323.544750010522</v>
      </c>
      <c r="G481" s="317"/>
      <c r="H481" s="319"/>
      <c r="I481" s="144">
        <f t="shared" si="191"/>
        <v>9323.544750010522</v>
      </c>
      <c r="J481" s="139"/>
      <c r="K481" s="159" t="s">
        <v>55</v>
      </c>
      <c r="L481" s="317"/>
      <c r="M481" s="318"/>
      <c r="N481" s="318"/>
      <c r="O481" s="319"/>
      <c r="P481" s="146">
        <v>4732.394820984222</v>
      </c>
      <c r="Q481" s="317"/>
      <c r="R481" s="324"/>
      <c r="S481" s="148">
        <f t="shared" si="192"/>
        <v>4732.394820984222</v>
      </c>
    </row>
    <row r="482" spans="1:19" ht="15">
      <c r="A482" s="149" t="s">
        <v>12</v>
      </c>
      <c r="B482" s="317"/>
      <c r="C482" s="318"/>
      <c r="D482" s="318"/>
      <c r="E482" s="319"/>
      <c r="F482" s="150">
        <v>2857.6200755559125</v>
      </c>
      <c r="G482" s="317"/>
      <c r="H482" s="319"/>
      <c r="I482" s="152">
        <f t="shared" si="191"/>
        <v>2857.6200755559125</v>
      </c>
      <c r="J482" s="139"/>
      <c r="K482" s="153" t="s">
        <v>12</v>
      </c>
      <c r="L482" s="317"/>
      <c r="M482" s="318"/>
      <c r="N482" s="318"/>
      <c r="O482" s="319"/>
      <c r="P482" s="154">
        <v>1177.8554428210239</v>
      </c>
      <c r="Q482" s="317"/>
      <c r="R482" s="324"/>
      <c r="S482" s="156">
        <f t="shared" si="192"/>
        <v>1177.8554428210239</v>
      </c>
    </row>
    <row r="483" spans="1:19" ht="15">
      <c r="A483" s="157" t="s">
        <v>56</v>
      </c>
      <c r="B483" s="317"/>
      <c r="C483" s="318"/>
      <c r="D483" s="318"/>
      <c r="E483" s="319"/>
      <c r="F483" s="146">
        <v>0</v>
      </c>
      <c r="G483" s="317"/>
      <c r="H483" s="319"/>
      <c r="I483" s="144">
        <f t="shared" si="191"/>
        <v>0</v>
      </c>
      <c r="J483" s="139"/>
      <c r="K483" s="159" t="s">
        <v>56</v>
      </c>
      <c r="L483" s="317"/>
      <c r="M483" s="318"/>
      <c r="N483" s="318"/>
      <c r="O483" s="319"/>
      <c r="P483" s="146">
        <v>0</v>
      </c>
      <c r="Q483" s="317"/>
      <c r="R483" s="324"/>
      <c r="S483" s="148">
        <f t="shared" si="192"/>
        <v>0</v>
      </c>
    </row>
    <row r="484" spans="1:19" ht="15">
      <c r="A484" s="149" t="s">
        <v>17</v>
      </c>
      <c r="B484" s="317"/>
      <c r="C484" s="318"/>
      <c r="D484" s="318"/>
      <c r="E484" s="319"/>
      <c r="F484" s="150">
        <v>4.4143509168909087</v>
      </c>
      <c r="G484" s="317"/>
      <c r="H484" s="319"/>
      <c r="I484" s="152">
        <f t="shared" si="191"/>
        <v>4.4143509168909087</v>
      </c>
      <c r="J484" s="139"/>
      <c r="K484" s="153" t="s">
        <v>17</v>
      </c>
      <c r="L484" s="317"/>
      <c r="M484" s="318"/>
      <c r="N484" s="318"/>
      <c r="O484" s="319"/>
      <c r="P484" s="154">
        <v>4.5127795394210395</v>
      </c>
      <c r="Q484" s="317"/>
      <c r="R484" s="324"/>
      <c r="S484" s="156">
        <f t="shared" si="192"/>
        <v>4.5127795394210395</v>
      </c>
    </row>
    <row r="485" spans="1:19" ht="15">
      <c r="A485" s="157" t="s">
        <v>141</v>
      </c>
      <c r="B485" s="317"/>
      <c r="C485" s="318"/>
      <c r="D485" s="318"/>
      <c r="E485" s="319"/>
      <c r="F485" s="146">
        <v>41.454823913175389</v>
      </c>
      <c r="G485" s="317"/>
      <c r="H485" s="319"/>
      <c r="I485" s="144">
        <f t="shared" si="191"/>
        <v>41.454823913175389</v>
      </c>
      <c r="J485" s="139"/>
      <c r="K485" s="159" t="s">
        <v>141</v>
      </c>
      <c r="L485" s="317"/>
      <c r="M485" s="318"/>
      <c r="N485" s="318"/>
      <c r="O485" s="319"/>
      <c r="P485" s="146">
        <v>37.063186265013258</v>
      </c>
      <c r="Q485" s="317"/>
      <c r="R485" s="324"/>
      <c r="S485" s="148">
        <f t="shared" si="192"/>
        <v>37.063186265013258</v>
      </c>
    </row>
    <row r="486" spans="1:19" ht="15">
      <c r="A486" s="149" t="s">
        <v>25</v>
      </c>
      <c r="B486" s="317"/>
      <c r="C486" s="318"/>
      <c r="D486" s="318"/>
      <c r="E486" s="319"/>
      <c r="F486" s="150">
        <v>130.89192103563775</v>
      </c>
      <c r="G486" s="317"/>
      <c r="H486" s="319"/>
      <c r="I486" s="152">
        <f t="shared" si="191"/>
        <v>130.89192103563775</v>
      </c>
      <c r="J486" s="139"/>
      <c r="K486" s="153" t="s">
        <v>25</v>
      </c>
      <c r="L486" s="317"/>
      <c r="M486" s="318"/>
      <c r="N486" s="318"/>
      <c r="O486" s="319"/>
      <c r="P486" s="154">
        <v>0</v>
      </c>
      <c r="Q486" s="317"/>
      <c r="R486" s="324"/>
      <c r="S486" s="156">
        <f t="shared" si="192"/>
        <v>0</v>
      </c>
    </row>
    <row r="487" spans="1:19" ht="15">
      <c r="A487" s="157" t="s">
        <v>24</v>
      </c>
      <c r="B487" s="317"/>
      <c r="C487" s="318"/>
      <c r="D487" s="318"/>
      <c r="E487" s="319"/>
      <c r="F487" s="146">
        <v>0</v>
      </c>
      <c r="G487" s="317"/>
      <c r="H487" s="319"/>
      <c r="I487" s="144">
        <f t="shared" si="191"/>
        <v>0</v>
      </c>
      <c r="J487" s="139"/>
      <c r="K487" s="159" t="s">
        <v>24</v>
      </c>
      <c r="L487" s="317"/>
      <c r="M487" s="318"/>
      <c r="N487" s="318"/>
      <c r="O487" s="319"/>
      <c r="P487" s="146">
        <v>0</v>
      </c>
      <c r="Q487" s="317"/>
      <c r="R487" s="324"/>
      <c r="S487" s="148">
        <f t="shared" si="192"/>
        <v>0</v>
      </c>
    </row>
    <row r="488" spans="1:19" ht="15">
      <c r="A488" s="149" t="s">
        <v>57</v>
      </c>
      <c r="B488" s="317"/>
      <c r="C488" s="318"/>
      <c r="D488" s="318"/>
      <c r="E488" s="319"/>
      <c r="F488" s="150">
        <v>0</v>
      </c>
      <c r="G488" s="317"/>
      <c r="H488" s="319"/>
      <c r="I488" s="152">
        <f t="shared" si="191"/>
        <v>0</v>
      </c>
      <c r="J488" s="139"/>
      <c r="K488" s="153" t="s">
        <v>57</v>
      </c>
      <c r="L488" s="317"/>
      <c r="M488" s="318"/>
      <c r="N488" s="318"/>
      <c r="O488" s="319"/>
      <c r="P488" s="154">
        <v>0</v>
      </c>
      <c r="Q488" s="317"/>
      <c r="R488" s="324"/>
      <c r="S488" s="156">
        <f t="shared" si="192"/>
        <v>0</v>
      </c>
    </row>
    <row r="489" spans="1:19" ht="15">
      <c r="A489" s="157" t="s">
        <v>22</v>
      </c>
      <c r="B489" s="317"/>
      <c r="C489" s="318"/>
      <c r="D489" s="318"/>
      <c r="E489" s="319"/>
      <c r="F489" s="146">
        <v>1018.9727059586105</v>
      </c>
      <c r="G489" s="317"/>
      <c r="H489" s="319"/>
      <c r="I489" s="144">
        <f t="shared" si="191"/>
        <v>1018.9727059586105</v>
      </c>
      <c r="J489" s="139"/>
      <c r="K489" s="159" t="s">
        <v>22</v>
      </c>
      <c r="L489" s="317"/>
      <c r="M489" s="318"/>
      <c r="N489" s="318"/>
      <c r="O489" s="319"/>
      <c r="P489" s="146">
        <v>639.11032686154874</v>
      </c>
      <c r="Q489" s="317"/>
      <c r="R489" s="324"/>
      <c r="S489" s="148">
        <f t="shared" si="192"/>
        <v>639.11032686154874</v>
      </c>
    </row>
    <row r="490" spans="1:19" ht="15">
      <c r="A490" s="149" t="s">
        <v>21</v>
      </c>
      <c r="B490" s="317"/>
      <c r="C490" s="318"/>
      <c r="D490" s="318"/>
      <c r="E490" s="319"/>
      <c r="F490" s="150">
        <v>0</v>
      </c>
      <c r="G490" s="317"/>
      <c r="H490" s="319"/>
      <c r="I490" s="152">
        <f t="shared" si="191"/>
        <v>0</v>
      </c>
      <c r="J490" s="139"/>
      <c r="K490" s="153" t="s">
        <v>21</v>
      </c>
      <c r="L490" s="317"/>
      <c r="M490" s="318"/>
      <c r="N490" s="318"/>
      <c r="O490" s="319"/>
      <c r="P490" s="154">
        <v>0</v>
      </c>
      <c r="Q490" s="317"/>
      <c r="R490" s="324"/>
      <c r="S490" s="156">
        <f t="shared" si="192"/>
        <v>0</v>
      </c>
    </row>
    <row r="491" spans="1:19" ht="15">
      <c r="A491" s="160" t="s">
        <v>61</v>
      </c>
      <c r="B491" s="317"/>
      <c r="C491" s="318"/>
      <c r="D491" s="318"/>
      <c r="E491" s="319"/>
      <c r="F491" s="146">
        <v>0</v>
      </c>
      <c r="G491" s="317"/>
      <c r="H491" s="319"/>
      <c r="I491" s="144">
        <f t="shared" si="191"/>
        <v>0</v>
      </c>
      <c r="J491" s="139"/>
      <c r="K491" s="161" t="s">
        <v>61</v>
      </c>
      <c r="L491" s="317"/>
      <c r="M491" s="318"/>
      <c r="N491" s="318"/>
      <c r="O491" s="319"/>
      <c r="P491" s="146">
        <v>0</v>
      </c>
      <c r="Q491" s="317"/>
      <c r="R491" s="324"/>
      <c r="S491" s="148">
        <f t="shared" si="192"/>
        <v>0</v>
      </c>
    </row>
    <row r="492" spans="1:19">
      <c r="A492" s="162" t="s">
        <v>23</v>
      </c>
      <c r="B492" s="317"/>
      <c r="C492" s="318"/>
      <c r="D492" s="318"/>
      <c r="E492" s="319"/>
      <c r="F492" s="163">
        <v>0</v>
      </c>
      <c r="G492" s="317"/>
      <c r="H492" s="319"/>
      <c r="I492" s="165">
        <f t="shared" si="191"/>
        <v>0</v>
      </c>
      <c r="J492" s="139"/>
      <c r="K492" s="166" t="s">
        <v>23</v>
      </c>
      <c r="L492" s="317"/>
      <c r="M492" s="318"/>
      <c r="N492" s="318"/>
      <c r="O492" s="319"/>
      <c r="P492" s="167">
        <v>0</v>
      </c>
      <c r="Q492" s="317"/>
      <c r="R492" s="324"/>
      <c r="S492" s="169">
        <f t="shared" si="192"/>
        <v>0</v>
      </c>
    </row>
    <row r="493" spans="1:19">
      <c r="A493" s="170" t="s">
        <v>19</v>
      </c>
      <c r="B493" s="317"/>
      <c r="C493" s="318"/>
      <c r="D493" s="318"/>
      <c r="E493" s="319"/>
      <c r="F493" s="171">
        <v>0</v>
      </c>
      <c r="G493" s="317"/>
      <c r="H493" s="319"/>
      <c r="I493" s="173">
        <f t="shared" si="191"/>
        <v>0</v>
      </c>
      <c r="J493" s="139"/>
      <c r="K493" s="174" t="s">
        <v>19</v>
      </c>
      <c r="L493" s="317"/>
      <c r="M493" s="318"/>
      <c r="N493" s="318"/>
      <c r="O493" s="319"/>
      <c r="P493" s="171">
        <v>0</v>
      </c>
      <c r="Q493" s="317"/>
      <c r="R493" s="324"/>
      <c r="S493" s="176">
        <f t="shared" si="192"/>
        <v>0</v>
      </c>
    </row>
    <row r="494" spans="1:19">
      <c r="A494" s="162" t="s">
        <v>20</v>
      </c>
      <c r="B494" s="317"/>
      <c r="C494" s="318"/>
      <c r="D494" s="318"/>
      <c r="E494" s="319"/>
      <c r="F494" s="163">
        <v>0</v>
      </c>
      <c r="G494" s="317"/>
      <c r="H494" s="319"/>
      <c r="I494" s="165">
        <f t="shared" si="191"/>
        <v>0</v>
      </c>
      <c r="J494" s="139"/>
      <c r="K494" s="166" t="s">
        <v>20</v>
      </c>
      <c r="L494" s="317"/>
      <c r="M494" s="318"/>
      <c r="N494" s="318"/>
      <c r="O494" s="319"/>
      <c r="P494" s="167">
        <v>0</v>
      </c>
      <c r="Q494" s="317"/>
      <c r="R494" s="324"/>
      <c r="S494" s="169">
        <f t="shared" si="192"/>
        <v>0</v>
      </c>
    </row>
    <row r="495" spans="1:19" ht="15" thickBot="1">
      <c r="A495" s="177" t="s">
        <v>11</v>
      </c>
      <c r="B495" s="320"/>
      <c r="C495" s="321"/>
      <c r="D495" s="321"/>
      <c r="E495" s="322"/>
      <c r="F495" s="178">
        <v>0</v>
      </c>
      <c r="G495" s="320"/>
      <c r="H495" s="322"/>
      <c r="I495" s="180">
        <f t="shared" si="191"/>
        <v>0</v>
      </c>
      <c r="J495" s="139"/>
      <c r="K495" s="181" t="s">
        <v>11</v>
      </c>
      <c r="L495" s="320"/>
      <c r="M495" s="321"/>
      <c r="N495" s="321"/>
      <c r="O495" s="322"/>
      <c r="P495" s="178">
        <v>0</v>
      </c>
      <c r="Q495" s="320"/>
      <c r="R495" s="325"/>
      <c r="S495" s="183">
        <f t="shared" si="192"/>
        <v>0</v>
      </c>
    </row>
    <row r="496" spans="1:19" ht="15">
      <c r="A496" s="184" t="s">
        <v>26</v>
      </c>
      <c r="B496" s="185">
        <f>SUM(B475:B491)</f>
        <v>0</v>
      </c>
      <c r="C496" s="185">
        <f t="shared" ref="C496:I496" si="193">SUM(C475:C491)</f>
        <v>0</v>
      </c>
      <c r="D496" s="185">
        <f t="shared" si="193"/>
        <v>0</v>
      </c>
      <c r="E496" s="185">
        <f t="shared" si="193"/>
        <v>0</v>
      </c>
      <c r="F496" s="185">
        <f t="shared" si="193"/>
        <v>13376.89862739075</v>
      </c>
      <c r="G496" s="185">
        <f t="shared" si="193"/>
        <v>0</v>
      </c>
      <c r="H496" s="187">
        <f t="shared" si="193"/>
        <v>0</v>
      </c>
      <c r="I496" s="144">
        <f t="shared" si="193"/>
        <v>13376.89862739075</v>
      </c>
      <c r="J496" s="139"/>
      <c r="K496" s="186" t="s">
        <v>26</v>
      </c>
      <c r="L496" s="185">
        <f>SUM(L475:L491)</f>
        <v>0</v>
      </c>
      <c r="M496" s="185">
        <f t="shared" ref="M496:S496" si="194">SUM(M475:M491)</f>
        <v>0</v>
      </c>
      <c r="N496" s="185">
        <f t="shared" si="194"/>
        <v>0</v>
      </c>
      <c r="O496" s="185">
        <f t="shared" si="194"/>
        <v>0</v>
      </c>
      <c r="P496" s="185">
        <f t="shared" si="194"/>
        <v>6590.9365564712289</v>
      </c>
      <c r="Q496" s="185">
        <f t="shared" si="194"/>
        <v>0</v>
      </c>
      <c r="R496" s="187">
        <f t="shared" si="194"/>
        <v>0</v>
      </c>
      <c r="S496" s="188">
        <f t="shared" si="194"/>
        <v>6590.9365564712289</v>
      </c>
    </row>
    <row r="497" spans="1:19" ht="15" thickBot="1">
      <c r="A497" s="15" t="s">
        <v>100</v>
      </c>
      <c r="B497" s="100">
        <f>IF($I496=0,"-",B496/$I496)</f>
        <v>0</v>
      </c>
      <c r="C497" s="100">
        <f t="shared" ref="C497:H497" si="195">IF($I496=0,"-",C496/$I496)</f>
        <v>0</v>
      </c>
      <c r="D497" s="100">
        <f t="shared" si="195"/>
        <v>0</v>
      </c>
      <c r="E497" s="100">
        <f t="shared" si="195"/>
        <v>0</v>
      </c>
      <c r="F497" s="100">
        <f t="shared" si="195"/>
        <v>1</v>
      </c>
      <c r="G497" s="100">
        <f t="shared" si="195"/>
        <v>0</v>
      </c>
      <c r="H497" s="101">
        <f t="shared" si="195"/>
        <v>0</v>
      </c>
      <c r="I497" s="102">
        <f>SUM(B497:H497)</f>
        <v>1</v>
      </c>
      <c r="J497" s="2"/>
      <c r="K497" s="27" t="s">
        <v>100</v>
      </c>
      <c r="L497" s="76">
        <f t="shared" ref="L497:R497" si="196">IF($S496=0,"-",L496/$S496)</f>
        <v>0</v>
      </c>
      <c r="M497" s="76">
        <f t="shared" si="196"/>
        <v>0</v>
      </c>
      <c r="N497" s="76">
        <f t="shared" si="196"/>
        <v>0</v>
      </c>
      <c r="O497" s="76">
        <f t="shared" si="196"/>
        <v>0</v>
      </c>
      <c r="P497" s="76">
        <f t="shared" si="196"/>
        <v>1</v>
      </c>
      <c r="Q497" s="76">
        <f t="shared" si="196"/>
        <v>0</v>
      </c>
      <c r="R497" s="77">
        <f t="shared" si="196"/>
        <v>0</v>
      </c>
      <c r="S497" s="78">
        <f>SUM(L497:R497)</f>
        <v>1</v>
      </c>
    </row>
    <row r="498" spans="1:19" ht="15" thickBot="1">
      <c r="A498" s="218"/>
      <c r="B498" s="218"/>
      <c r="C498" s="218"/>
      <c r="D498" s="218"/>
      <c r="E498" s="218"/>
      <c r="F498" s="218"/>
      <c r="G498" s="218"/>
      <c r="H498" s="218"/>
      <c r="I498" s="218"/>
      <c r="K498" s="218"/>
      <c r="L498" s="218"/>
      <c r="M498" s="218"/>
      <c r="N498" s="218"/>
      <c r="O498" s="218"/>
      <c r="P498" s="218"/>
      <c r="Q498" s="218"/>
      <c r="R498" s="218"/>
      <c r="S498" s="218"/>
    </row>
    <row r="499" spans="1:19" ht="28.5">
      <c r="A499" s="310" t="s">
        <v>43</v>
      </c>
      <c r="B499" s="135" t="s">
        <v>0</v>
      </c>
      <c r="C499" s="135" t="s">
        <v>1</v>
      </c>
      <c r="D499" s="135" t="s">
        <v>2</v>
      </c>
      <c r="E499" s="135" t="s">
        <v>3</v>
      </c>
      <c r="F499" s="135" t="s">
        <v>27</v>
      </c>
      <c r="G499" s="135" t="s">
        <v>4</v>
      </c>
      <c r="H499" s="135" t="s">
        <v>5</v>
      </c>
      <c r="I499" s="136" t="s">
        <v>6</v>
      </c>
      <c r="K499" s="312" t="s">
        <v>43</v>
      </c>
      <c r="L499" s="137" t="s">
        <v>0</v>
      </c>
      <c r="M499" s="137" t="s">
        <v>1</v>
      </c>
      <c r="N499" s="137" t="s">
        <v>2</v>
      </c>
      <c r="O499" s="137" t="s">
        <v>3</v>
      </c>
      <c r="P499" s="137" t="s">
        <v>27</v>
      </c>
      <c r="Q499" s="137" t="s">
        <v>4</v>
      </c>
      <c r="R499" s="137" t="s">
        <v>5</v>
      </c>
      <c r="S499" s="138" t="s">
        <v>6</v>
      </c>
    </row>
    <row r="500" spans="1:19" ht="15">
      <c r="A500" s="311" t="s">
        <v>43</v>
      </c>
      <c r="B500" s="294" t="s">
        <v>109</v>
      </c>
      <c r="C500" s="295"/>
      <c r="D500" s="295"/>
      <c r="E500" s="295"/>
      <c r="F500" s="295"/>
      <c r="G500" s="295"/>
      <c r="H500" s="295"/>
      <c r="I500" s="296"/>
      <c r="K500" s="313" t="s">
        <v>43</v>
      </c>
      <c r="L500" s="297" t="s">
        <v>109</v>
      </c>
      <c r="M500" s="298"/>
      <c r="N500" s="298"/>
      <c r="O500" s="298"/>
      <c r="P500" s="298"/>
      <c r="Q500" s="298"/>
      <c r="R500" s="298"/>
      <c r="S500" s="299"/>
    </row>
    <row r="501" spans="1:19" ht="15">
      <c r="A501" s="141" t="s">
        <v>7</v>
      </c>
      <c r="B501" s="314"/>
      <c r="C501" s="315"/>
      <c r="D501" s="315"/>
      <c r="E501" s="316"/>
      <c r="F501" s="142">
        <v>0</v>
      </c>
      <c r="G501" s="314"/>
      <c r="H501" s="316"/>
      <c r="I501" s="144">
        <f>SUM(B501:H501)</f>
        <v>0</v>
      </c>
      <c r="J501" s="139"/>
      <c r="K501" s="193" t="s">
        <v>7</v>
      </c>
      <c r="L501" s="314"/>
      <c r="M501" s="315"/>
      <c r="N501" s="315"/>
      <c r="O501" s="316"/>
      <c r="P501" s="142">
        <v>0</v>
      </c>
      <c r="Q501" s="314"/>
      <c r="R501" s="323"/>
      <c r="S501" s="195">
        <f>SUM(L501:R501)</f>
        <v>0</v>
      </c>
    </row>
    <row r="502" spans="1:19" ht="15">
      <c r="A502" s="149" t="s">
        <v>8</v>
      </c>
      <c r="B502" s="317"/>
      <c r="C502" s="318"/>
      <c r="D502" s="318"/>
      <c r="E502" s="319"/>
      <c r="F502" s="150">
        <v>0</v>
      </c>
      <c r="G502" s="317"/>
      <c r="H502" s="319"/>
      <c r="I502" s="152">
        <f t="shared" ref="I502:I521" si="197">SUM(B502:H502)</f>
        <v>0</v>
      </c>
      <c r="J502" s="139"/>
      <c r="K502" s="153" t="s">
        <v>8</v>
      </c>
      <c r="L502" s="317"/>
      <c r="M502" s="318"/>
      <c r="N502" s="318"/>
      <c r="O502" s="319"/>
      <c r="P502" s="154">
        <v>0</v>
      </c>
      <c r="Q502" s="317"/>
      <c r="R502" s="324"/>
      <c r="S502" s="156">
        <f t="shared" ref="S502:S521" si="198">SUM(L502:R502)</f>
        <v>0</v>
      </c>
    </row>
    <row r="503" spans="1:19" ht="15">
      <c r="A503" s="157" t="s">
        <v>10</v>
      </c>
      <c r="B503" s="317"/>
      <c r="C503" s="318"/>
      <c r="D503" s="318"/>
      <c r="E503" s="319"/>
      <c r="F503" s="146">
        <v>0</v>
      </c>
      <c r="G503" s="317"/>
      <c r="H503" s="319"/>
      <c r="I503" s="144">
        <f t="shared" si="197"/>
        <v>0</v>
      </c>
      <c r="J503" s="139"/>
      <c r="K503" s="159" t="s">
        <v>10</v>
      </c>
      <c r="L503" s="317"/>
      <c r="M503" s="318"/>
      <c r="N503" s="318"/>
      <c r="O503" s="319"/>
      <c r="P503" s="146">
        <v>0</v>
      </c>
      <c r="Q503" s="317"/>
      <c r="R503" s="324"/>
      <c r="S503" s="148">
        <f t="shared" si="198"/>
        <v>0</v>
      </c>
    </row>
    <row r="504" spans="1:19" ht="15">
      <c r="A504" s="149" t="s">
        <v>53</v>
      </c>
      <c r="B504" s="317"/>
      <c r="C504" s="318"/>
      <c r="D504" s="318"/>
      <c r="E504" s="319"/>
      <c r="F504" s="150">
        <v>0</v>
      </c>
      <c r="G504" s="317"/>
      <c r="H504" s="319"/>
      <c r="I504" s="152">
        <f t="shared" si="197"/>
        <v>0</v>
      </c>
      <c r="J504" s="139"/>
      <c r="K504" s="153" t="s">
        <v>53</v>
      </c>
      <c r="L504" s="317"/>
      <c r="M504" s="318"/>
      <c r="N504" s="318"/>
      <c r="O504" s="319"/>
      <c r="P504" s="154">
        <v>0</v>
      </c>
      <c r="Q504" s="317"/>
      <c r="R504" s="324"/>
      <c r="S504" s="156">
        <f t="shared" si="198"/>
        <v>0</v>
      </c>
    </row>
    <row r="505" spans="1:19" ht="15">
      <c r="A505" s="157" t="s">
        <v>16</v>
      </c>
      <c r="B505" s="317"/>
      <c r="C505" s="318"/>
      <c r="D505" s="318"/>
      <c r="E505" s="319"/>
      <c r="F505" s="146">
        <v>0</v>
      </c>
      <c r="G505" s="317"/>
      <c r="H505" s="319"/>
      <c r="I505" s="144">
        <f t="shared" si="197"/>
        <v>0</v>
      </c>
      <c r="J505" s="139"/>
      <c r="K505" s="159" t="s">
        <v>16</v>
      </c>
      <c r="L505" s="317"/>
      <c r="M505" s="318"/>
      <c r="N505" s="318"/>
      <c r="O505" s="319"/>
      <c r="P505" s="146">
        <v>0</v>
      </c>
      <c r="Q505" s="317"/>
      <c r="R505" s="324"/>
      <c r="S505" s="148">
        <f t="shared" si="198"/>
        <v>0</v>
      </c>
    </row>
    <row r="506" spans="1:19" ht="15">
      <c r="A506" s="149" t="s">
        <v>15</v>
      </c>
      <c r="B506" s="317"/>
      <c r="C506" s="318"/>
      <c r="D506" s="318"/>
      <c r="E506" s="319"/>
      <c r="F506" s="150">
        <v>0</v>
      </c>
      <c r="G506" s="317"/>
      <c r="H506" s="319"/>
      <c r="I506" s="152">
        <f t="shared" si="197"/>
        <v>0</v>
      </c>
      <c r="J506" s="139"/>
      <c r="K506" s="153" t="s">
        <v>15</v>
      </c>
      <c r="L506" s="317"/>
      <c r="M506" s="318"/>
      <c r="N506" s="318"/>
      <c r="O506" s="319"/>
      <c r="P506" s="154">
        <v>0</v>
      </c>
      <c r="Q506" s="317"/>
      <c r="R506" s="324"/>
      <c r="S506" s="156">
        <f t="shared" si="198"/>
        <v>0</v>
      </c>
    </row>
    <row r="507" spans="1:19" ht="15">
      <c r="A507" s="157" t="s">
        <v>55</v>
      </c>
      <c r="B507" s="317"/>
      <c r="C507" s="318"/>
      <c r="D507" s="318"/>
      <c r="E507" s="319"/>
      <c r="F507" s="146">
        <v>0</v>
      </c>
      <c r="G507" s="317"/>
      <c r="H507" s="319"/>
      <c r="I507" s="144">
        <f t="shared" si="197"/>
        <v>0</v>
      </c>
      <c r="J507" s="139"/>
      <c r="K507" s="159" t="s">
        <v>55</v>
      </c>
      <c r="L507" s="317"/>
      <c r="M507" s="318"/>
      <c r="N507" s="318"/>
      <c r="O507" s="319"/>
      <c r="P507" s="146">
        <v>0</v>
      </c>
      <c r="Q507" s="317"/>
      <c r="R507" s="324"/>
      <c r="S507" s="148">
        <f t="shared" si="198"/>
        <v>0</v>
      </c>
    </row>
    <row r="508" spans="1:19" ht="15">
      <c r="A508" s="149" t="s">
        <v>12</v>
      </c>
      <c r="B508" s="317"/>
      <c r="C508" s="318"/>
      <c r="D508" s="318"/>
      <c r="E508" s="319"/>
      <c r="F508" s="150">
        <v>0</v>
      </c>
      <c r="G508" s="317"/>
      <c r="H508" s="319"/>
      <c r="I508" s="152">
        <f t="shared" si="197"/>
        <v>0</v>
      </c>
      <c r="J508" s="139"/>
      <c r="K508" s="153" t="s">
        <v>12</v>
      </c>
      <c r="L508" s="317"/>
      <c r="M508" s="318"/>
      <c r="N508" s="318"/>
      <c r="O508" s="319"/>
      <c r="P508" s="154">
        <v>0</v>
      </c>
      <c r="Q508" s="317"/>
      <c r="R508" s="324"/>
      <c r="S508" s="156">
        <f t="shared" si="198"/>
        <v>0</v>
      </c>
    </row>
    <row r="509" spans="1:19" ht="15">
      <c r="A509" s="157" t="s">
        <v>56</v>
      </c>
      <c r="B509" s="317"/>
      <c r="C509" s="318"/>
      <c r="D509" s="318"/>
      <c r="E509" s="319"/>
      <c r="F509" s="146">
        <v>0</v>
      </c>
      <c r="G509" s="317"/>
      <c r="H509" s="319"/>
      <c r="I509" s="144">
        <f t="shared" si="197"/>
        <v>0</v>
      </c>
      <c r="J509" s="139"/>
      <c r="K509" s="159" t="s">
        <v>56</v>
      </c>
      <c r="L509" s="317"/>
      <c r="M509" s="318"/>
      <c r="N509" s="318"/>
      <c r="O509" s="319"/>
      <c r="P509" s="146">
        <v>0</v>
      </c>
      <c r="Q509" s="317"/>
      <c r="R509" s="324"/>
      <c r="S509" s="148">
        <f t="shared" si="198"/>
        <v>0</v>
      </c>
    </row>
    <row r="510" spans="1:19" ht="15">
      <c r="A510" s="149" t="s">
        <v>17</v>
      </c>
      <c r="B510" s="317"/>
      <c r="C510" s="318"/>
      <c r="D510" s="318"/>
      <c r="E510" s="319"/>
      <c r="F510" s="150">
        <v>0</v>
      </c>
      <c r="G510" s="317"/>
      <c r="H510" s="319"/>
      <c r="I510" s="152">
        <f t="shared" si="197"/>
        <v>0</v>
      </c>
      <c r="J510" s="139"/>
      <c r="K510" s="153" t="s">
        <v>17</v>
      </c>
      <c r="L510" s="317"/>
      <c r="M510" s="318"/>
      <c r="N510" s="318"/>
      <c r="O510" s="319"/>
      <c r="P510" s="154">
        <v>0</v>
      </c>
      <c r="Q510" s="317"/>
      <c r="R510" s="324"/>
      <c r="S510" s="156">
        <f t="shared" si="198"/>
        <v>0</v>
      </c>
    </row>
    <row r="511" spans="1:19" ht="15">
      <c r="A511" s="157" t="s">
        <v>141</v>
      </c>
      <c r="B511" s="317"/>
      <c r="C511" s="318"/>
      <c r="D511" s="318"/>
      <c r="E511" s="319"/>
      <c r="F511" s="146">
        <v>0</v>
      </c>
      <c r="G511" s="317"/>
      <c r="H511" s="319"/>
      <c r="I511" s="144">
        <f t="shared" si="197"/>
        <v>0</v>
      </c>
      <c r="J511" s="139"/>
      <c r="K511" s="159" t="s">
        <v>141</v>
      </c>
      <c r="L511" s="317"/>
      <c r="M511" s="318"/>
      <c r="N511" s="318"/>
      <c r="O511" s="319"/>
      <c r="P511" s="146">
        <v>0</v>
      </c>
      <c r="Q511" s="317"/>
      <c r="R511" s="324"/>
      <c r="S511" s="148">
        <f t="shared" si="198"/>
        <v>0</v>
      </c>
    </row>
    <row r="512" spans="1:19" ht="15">
      <c r="A512" s="149" t="s">
        <v>25</v>
      </c>
      <c r="B512" s="317"/>
      <c r="C512" s="318"/>
      <c r="D512" s="318"/>
      <c r="E512" s="319"/>
      <c r="F512" s="150">
        <v>0</v>
      </c>
      <c r="G512" s="317"/>
      <c r="H512" s="319"/>
      <c r="I512" s="152">
        <f t="shared" si="197"/>
        <v>0</v>
      </c>
      <c r="J512" s="139"/>
      <c r="K512" s="153" t="s">
        <v>25</v>
      </c>
      <c r="L512" s="317"/>
      <c r="M512" s="318"/>
      <c r="N512" s="318"/>
      <c r="O512" s="319"/>
      <c r="P512" s="154">
        <v>0</v>
      </c>
      <c r="Q512" s="317"/>
      <c r="R512" s="324"/>
      <c r="S512" s="156">
        <f t="shared" si="198"/>
        <v>0</v>
      </c>
    </row>
    <row r="513" spans="1:19" ht="15">
      <c r="A513" s="157" t="s">
        <v>24</v>
      </c>
      <c r="B513" s="317"/>
      <c r="C513" s="318"/>
      <c r="D513" s="318"/>
      <c r="E513" s="319"/>
      <c r="F513" s="146">
        <v>0</v>
      </c>
      <c r="G513" s="317"/>
      <c r="H513" s="319"/>
      <c r="I513" s="144">
        <f t="shared" si="197"/>
        <v>0</v>
      </c>
      <c r="J513" s="139"/>
      <c r="K513" s="159" t="s">
        <v>24</v>
      </c>
      <c r="L513" s="317"/>
      <c r="M513" s="318"/>
      <c r="N513" s="318"/>
      <c r="O513" s="319"/>
      <c r="P513" s="146">
        <v>0</v>
      </c>
      <c r="Q513" s="317"/>
      <c r="R513" s="324"/>
      <c r="S513" s="148">
        <f t="shared" si="198"/>
        <v>0</v>
      </c>
    </row>
    <row r="514" spans="1:19" ht="15">
      <c r="A514" s="149" t="s">
        <v>57</v>
      </c>
      <c r="B514" s="317"/>
      <c r="C514" s="318"/>
      <c r="D514" s="318"/>
      <c r="E514" s="319"/>
      <c r="F514" s="150">
        <v>0</v>
      </c>
      <c r="G514" s="317"/>
      <c r="H514" s="319"/>
      <c r="I514" s="152">
        <f t="shared" si="197"/>
        <v>0</v>
      </c>
      <c r="J514" s="139"/>
      <c r="K514" s="153" t="s">
        <v>57</v>
      </c>
      <c r="L514" s="317"/>
      <c r="M514" s="318"/>
      <c r="N514" s="318"/>
      <c r="O514" s="319"/>
      <c r="P514" s="154">
        <v>0</v>
      </c>
      <c r="Q514" s="317"/>
      <c r="R514" s="324"/>
      <c r="S514" s="156">
        <f t="shared" si="198"/>
        <v>0</v>
      </c>
    </row>
    <row r="515" spans="1:19" ht="15">
      <c r="A515" s="157" t="s">
        <v>22</v>
      </c>
      <c r="B515" s="317"/>
      <c r="C515" s="318"/>
      <c r="D515" s="318"/>
      <c r="E515" s="319"/>
      <c r="F515" s="146">
        <v>0</v>
      </c>
      <c r="G515" s="317"/>
      <c r="H515" s="319"/>
      <c r="I515" s="144">
        <f t="shared" si="197"/>
        <v>0</v>
      </c>
      <c r="J515" s="139"/>
      <c r="K515" s="159" t="s">
        <v>22</v>
      </c>
      <c r="L515" s="317"/>
      <c r="M515" s="318"/>
      <c r="N515" s="318"/>
      <c r="O515" s="319"/>
      <c r="P515" s="146">
        <v>0</v>
      </c>
      <c r="Q515" s="317"/>
      <c r="R515" s="324"/>
      <c r="S515" s="148">
        <f t="shared" si="198"/>
        <v>0</v>
      </c>
    </row>
    <row r="516" spans="1:19" ht="15">
      <c r="A516" s="149" t="s">
        <v>21</v>
      </c>
      <c r="B516" s="317"/>
      <c r="C516" s="318"/>
      <c r="D516" s="318"/>
      <c r="E516" s="319"/>
      <c r="F516" s="150">
        <v>0</v>
      </c>
      <c r="G516" s="317"/>
      <c r="H516" s="319"/>
      <c r="I516" s="152">
        <f t="shared" si="197"/>
        <v>0</v>
      </c>
      <c r="J516" s="139"/>
      <c r="K516" s="153" t="s">
        <v>21</v>
      </c>
      <c r="L516" s="317"/>
      <c r="M516" s="318"/>
      <c r="N516" s="318"/>
      <c r="O516" s="319"/>
      <c r="P516" s="154">
        <v>0</v>
      </c>
      <c r="Q516" s="317"/>
      <c r="R516" s="324"/>
      <c r="S516" s="156">
        <f t="shared" si="198"/>
        <v>0</v>
      </c>
    </row>
    <row r="517" spans="1:19" ht="15">
      <c r="A517" s="160" t="s">
        <v>61</v>
      </c>
      <c r="B517" s="317"/>
      <c r="C517" s="318"/>
      <c r="D517" s="318"/>
      <c r="E517" s="319"/>
      <c r="F517" s="146">
        <v>0</v>
      </c>
      <c r="G517" s="317"/>
      <c r="H517" s="319"/>
      <c r="I517" s="144">
        <f t="shared" si="197"/>
        <v>0</v>
      </c>
      <c r="J517" s="139"/>
      <c r="K517" s="161" t="s">
        <v>61</v>
      </c>
      <c r="L517" s="317"/>
      <c r="M517" s="318"/>
      <c r="N517" s="318"/>
      <c r="O517" s="319"/>
      <c r="P517" s="146">
        <v>0</v>
      </c>
      <c r="Q517" s="317"/>
      <c r="R517" s="324"/>
      <c r="S517" s="148">
        <f t="shared" si="198"/>
        <v>0</v>
      </c>
    </row>
    <row r="518" spans="1:19">
      <c r="A518" s="162" t="s">
        <v>23</v>
      </c>
      <c r="B518" s="317"/>
      <c r="C518" s="318"/>
      <c r="D518" s="318"/>
      <c r="E518" s="319"/>
      <c r="F518" s="163">
        <v>0</v>
      </c>
      <c r="G518" s="317"/>
      <c r="H518" s="319"/>
      <c r="I518" s="165">
        <f t="shared" si="197"/>
        <v>0</v>
      </c>
      <c r="J518" s="139"/>
      <c r="K518" s="166" t="s">
        <v>23</v>
      </c>
      <c r="L518" s="317"/>
      <c r="M518" s="318"/>
      <c r="N518" s="318"/>
      <c r="O518" s="319"/>
      <c r="P518" s="167">
        <v>0</v>
      </c>
      <c r="Q518" s="317"/>
      <c r="R518" s="324"/>
      <c r="S518" s="169">
        <f t="shared" si="198"/>
        <v>0</v>
      </c>
    </row>
    <row r="519" spans="1:19">
      <c r="A519" s="170" t="s">
        <v>19</v>
      </c>
      <c r="B519" s="317"/>
      <c r="C519" s="318"/>
      <c r="D519" s="318"/>
      <c r="E519" s="319"/>
      <c r="F519" s="171">
        <v>0</v>
      </c>
      <c r="G519" s="317"/>
      <c r="H519" s="319"/>
      <c r="I519" s="173">
        <f t="shared" si="197"/>
        <v>0</v>
      </c>
      <c r="J519" s="139"/>
      <c r="K519" s="174" t="s">
        <v>19</v>
      </c>
      <c r="L519" s="317"/>
      <c r="M519" s="318"/>
      <c r="N519" s="318"/>
      <c r="O519" s="319"/>
      <c r="P519" s="171">
        <v>0</v>
      </c>
      <c r="Q519" s="317"/>
      <c r="R519" s="324"/>
      <c r="S519" s="176">
        <f t="shared" si="198"/>
        <v>0</v>
      </c>
    </row>
    <row r="520" spans="1:19">
      <c r="A520" s="162" t="s">
        <v>20</v>
      </c>
      <c r="B520" s="317"/>
      <c r="C520" s="318"/>
      <c r="D520" s="318"/>
      <c r="E520" s="319"/>
      <c r="F520" s="163">
        <v>0</v>
      </c>
      <c r="G520" s="317"/>
      <c r="H520" s="319"/>
      <c r="I520" s="165">
        <f t="shared" si="197"/>
        <v>0</v>
      </c>
      <c r="J520" s="139"/>
      <c r="K520" s="166" t="s">
        <v>20</v>
      </c>
      <c r="L520" s="317"/>
      <c r="M520" s="318"/>
      <c r="N520" s="318"/>
      <c r="O520" s="319"/>
      <c r="P520" s="167">
        <v>0</v>
      </c>
      <c r="Q520" s="317"/>
      <c r="R520" s="324"/>
      <c r="S520" s="169">
        <f t="shared" si="198"/>
        <v>0</v>
      </c>
    </row>
    <row r="521" spans="1:19" ht="15" thickBot="1">
      <c r="A521" s="177" t="s">
        <v>11</v>
      </c>
      <c r="B521" s="320"/>
      <c r="C521" s="321"/>
      <c r="D521" s="321"/>
      <c r="E521" s="322"/>
      <c r="F521" s="178">
        <v>0</v>
      </c>
      <c r="G521" s="320"/>
      <c r="H521" s="322"/>
      <c r="I521" s="180">
        <f t="shared" si="197"/>
        <v>0</v>
      </c>
      <c r="J521" s="139"/>
      <c r="K521" s="181" t="s">
        <v>11</v>
      </c>
      <c r="L521" s="320"/>
      <c r="M521" s="321"/>
      <c r="N521" s="321"/>
      <c r="O521" s="322"/>
      <c r="P521" s="178">
        <v>0</v>
      </c>
      <c r="Q521" s="320"/>
      <c r="R521" s="325"/>
      <c r="S521" s="183">
        <f t="shared" si="198"/>
        <v>0</v>
      </c>
    </row>
    <row r="522" spans="1:19" ht="15">
      <c r="A522" s="184" t="s">
        <v>26</v>
      </c>
      <c r="B522" s="185">
        <f>SUM(B501:B517)</f>
        <v>0</v>
      </c>
      <c r="C522" s="185">
        <f t="shared" ref="C522:I522" si="199">SUM(C501:C517)</f>
        <v>0</v>
      </c>
      <c r="D522" s="185">
        <f t="shared" si="199"/>
        <v>0</v>
      </c>
      <c r="E522" s="185">
        <f t="shared" si="199"/>
        <v>0</v>
      </c>
      <c r="F522" s="185">
        <f t="shared" si="199"/>
        <v>0</v>
      </c>
      <c r="G522" s="185">
        <f t="shared" si="199"/>
        <v>0</v>
      </c>
      <c r="H522" s="187">
        <f t="shared" si="199"/>
        <v>0</v>
      </c>
      <c r="I522" s="144">
        <f t="shared" si="199"/>
        <v>0</v>
      </c>
      <c r="J522" s="139"/>
      <c r="K522" s="186" t="s">
        <v>26</v>
      </c>
      <c r="L522" s="185">
        <f>SUM(L501:L517)</f>
        <v>0</v>
      </c>
      <c r="M522" s="185">
        <f t="shared" ref="M522:S522" si="200">SUM(M501:M517)</f>
        <v>0</v>
      </c>
      <c r="N522" s="185">
        <f t="shared" si="200"/>
        <v>0</v>
      </c>
      <c r="O522" s="185">
        <f t="shared" si="200"/>
        <v>0</v>
      </c>
      <c r="P522" s="185">
        <f t="shared" si="200"/>
        <v>0</v>
      </c>
      <c r="Q522" s="185">
        <f t="shared" si="200"/>
        <v>0</v>
      </c>
      <c r="R522" s="187">
        <f t="shared" si="200"/>
        <v>0</v>
      </c>
      <c r="S522" s="188">
        <f t="shared" si="200"/>
        <v>0</v>
      </c>
    </row>
    <row r="523" spans="1:19" ht="15" thickBot="1">
      <c r="A523" s="15" t="s">
        <v>100</v>
      </c>
      <c r="B523" s="100" t="str">
        <f>IF($I522=0,"-",B522/$I522)</f>
        <v>-</v>
      </c>
      <c r="C523" s="100" t="str">
        <f t="shared" ref="C523:H523" si="201">IF($I522=0,"-",C522/$I522)</f>
        <v>-</v>
      </c>
      <c r="D523" s="100" t="str">
        <f t="shared" si="201"/>
        <v>-</v>
      </c>
      <c r="E523" s="100" t="str">
        <f t="shared" si="201"/>
        <v>-</v>
      </c>
      <c r="F523" s="100" t="str">
        <f t="shared" si="201"/>
        <v>-</v>
      </c>
      <c r="G523" s="100" t="str">
        <f t="shared" si="201"/>
        <v>-</v>
      </c>
      <c r="H523" s="101" t="str">
        <f t="shared" si="201"/>
        <v>-</v>
      </c>
      <c r="I523" s="102">
        <f>SUM(B523:H523)</f>
        <v>0</v>
      </c>
      <c r="J523" s="2"/>
      <c r="K523" s="27" t="s">
        <v>100</v>
      </c>
      <c r="L523" s="76" t="str">
        <f t="shared" ref="L523:R523" si="202">IF($S522=0,"-",L522/$S522)</f>
        <v>-</v>
      </c>
      <c r="M523" s="76" t="str">
        <f t="shared" si="202"/>
        <v>-</v>
      </c>
      <c r="N523" s="76" t="str">
        <f t="shared" si="202"/>
        <v>-</v>
      </c>
      <c r="O523" s="76" t="str">
        <f t="shared" si="202"/>
        <v>-</v>
      </c>
      <c r="P523" s="76" t="str">
        <f t="shared" si="202"/>
        <v>-</v>
      </c>
      <c r="Q523" s="76" t="str">
        <f t="shared" si="202"/>
        <v>-</v>
      </c>
      <c r="R523" s="77" t="str">
        <f t="shared" si="202"/>
        <v>-</v>
      </c>
      <c r="S523" s="78">
        <f>SUM(L523:R523)</f>
        <v>0</v>
      </c>
    </row>
    <row r="524" spans="1:19" ht="15" thickBot="1">
      <c r="A524" s="218"/>
      <c r="B524" s="218"/>
      <c r="C524" s="218"/>
      <c r="D524" s="218"/>
      <c r="E524" s="218"/>
      <c r="F524" s="218"/>
      <c r="G524" s="218"/>
      <c r="H524" s="218"/>
      <c r="I524" s="218"/>
      <c r="K524" s="218"/>
      <c r="L524" s="218"/>
      <c r="M524" s="218"/>
      <c r="N524" s="218"/>
      <c r="O524" s="218"/>
      <c r="P524" s="218"/>
      <c r="Q524" s="218"/>
      <c r="R524" s="218"/>
      <c r="S524" s="218"/>
    </row>
    <row r="525" spans="1:19" ht="28.5">
      <c r="A525" s="310" t="s">
        <v>44</v>
      </c>
      <c r="B525" s="135" t="s">
        <v>0</v>
      </c>
      <c r="C525" s="135" t="s">
        <v>1</v>
      </c>
      <c r="D525" s="135" t="s">
        <v>2</v>
      </c>
      <c r="E525" s="135" t="s">
        <v>3</v>
      </c>
      <c r="F525" s="135" t="s">
        <v>27</v>
      </c>
      <c r="G525" s="135" t="s">
        <v>4</v>
      </c>
      <c r="H525" s="135" t="s">
        <v>5</v>
      </c>
      <c r="I525" s="136" t="s">
        <v>6</v>
      </c>
      <c r="K525" s="312" t="s">
        <v>44</v>
      </c>
      <c r="L525" s="137" t="s">
        <v>0</v>
      </c>
      <c r="M525" s="137" t="s">
        <v>1</v>
      </c>
      <c r="N525" s="137" t="s">
        <v>2</v>
      </c>
      <c r="O525" s="137" t="s">
        <v>3</v>
      </c>
      <c r="P525" s="137" t="s">
        <v>27</v>
      </c>
      <c r="Q525" s="137" t="s">
        <v>4</v>
      </c>
      <c r="R525" s="137" t="s">
        <v>5</v>
      </c>
      <c r="S525" s="138" t="s">
        <v>6</v>
      </c>
    </row>
    <row r="526" spans="1:19" ht="15">
      <c r="A526" s="311" t="s">
        <v>44</v>
      </c>
      <c r="B526" s="294" t="s">
        <v>109</v>
      </c>
      <c r="C526" s="295"/>
      <c r="D526" s="295"/>
      <c r="E526" s="295"/>
      <c r="F526" s="295"/>
      <c r="G526" s="295"/>
      <c r="H526" s="295"/>
      <c r="I526" s="296"/>
      <c r="K526" s="313" t="s">
        <v>44</v>
      </c>
      <c r="L526" s="297" t="s">
        <v>109</v>
      </c>
      <c r="M526" s="298"/>
      <c r="N526" s="298"/>
      <c r="O526" s="298"/>
      <c r="P526" s="298"/>
      <c r="Q526" s="298"/>
      <c r="R526" s="298"/>
      <c r="S526" s="299"/>
    </row>
    <row r="527" spans="1:19" ht="15">
      <c r="A527" s="141" t="s">
        <v>7</v>
      </c>
      <c r="B527" s="314"/>
      <c r="C527" s="315"/>
      <c r="D527" s="315"/>
      <c r="E527" s="316"/>
      <c r="F527" s="142">
        <v>0</v>
      </c>
      <c r="G527" s="314"/>
      <c r="H527" s="316"/>
      <c r="I527" s="144">
        <f>SUM(B527:H527)</f>
        <v>0</v>
      </c>
      <c r="J527" s="139"/>
      <c r="K527" s="193" t="s">
        <v>7</v>
      </c>
      <c r="L527" s="314"/>
      <c r="M527" s="315"/>
      <c r="N527" s="315"/>
      <c r="O527" s="316"/>
      <c r="P527" s="142">
        <v>0</v>
      </c>
      <c r="Q527" s="314"/>
      <c r="R527" s="323"/>
      <c r="S527" s="195">
        <f>SUM(L527:R527)</f>
        <v>0</v>
      </c>
    </row>
    <row r="528" spans="1:19" ht="15">
      <c r="A528" s="149" t="s">
        <v>8</v>
      </c>
      <c r="B528" s="317"/>
      <c r="C528" s="318"/>
      <c r="D528" s="318"/>
      <c r="E528" s="319"/>
      <c r="F528" s="150">
        <v>0</v>
      </c>
      <c r="G528" s="317"/>
      <c r="H528" s="319"/>
      <c r="I528" s="152">
        <f t="shared" ref="I528:I547" si="203">SUM(B528:H528)</f>
        <v>0</v>
      </c>
      <c r="J528" s="139"/>
      <c r="K528" s="153" t="s">
        <v>8</v>
      </c>
      <c r="L528" s="317"/>
      <c r="M528" s="318"/>
      <c r="N528" s="318"/>
      <c r="O528" s="319"/>
      <c r="P528" s="154">
        <v>0</v>
      </c>
      <c r="Q528" s="317"/>
      <c r="R528" s="324"/>
      <c r="S528" s="156">
        <f t="shared" ref="S528:S547" si="204">SUM(L528:R528)</f>
        <v>0</v>
      </c>
    </row>
    <row r="529" spans="1:19" ht="15">
      <c r="A529" s="157" t="s">
        <v>10</v>
      </c>
      <c r="B529" s="317"/>
      <c r="C529" s="318"/>
      <c r="D529" s="318"/>
      <c r="E529" s="319"/>
      <c r="F529" s="146">
        <v>0</v>
      </c>
      <c r="G529" s="317"/>
      <c r="H529" s="319"/>
      <c r="I529" s="144">
        <f t="shared" si="203"/>
        <v>0</v>
      </c>
      <c r="J529" s="139"/>
      <c r="K529" s="159" t="s">
        <v>10</v>
      </c>
      <c r="L529" s="317"/>
      <c r="M529" s="318"/>
      <c r="N529" s="318"/>
      <c r="O529" s="319"/>
      <c r="P529" s="146">
        <v>0</v>
      </c>
      <c r="Q529" s="317"/>
      <c r="R529" s="324"/>
      <c r="S529" s="148">
        <f t="shared" si="204"/>
        <v>0</v>
      </c>
    </row>
    <row r="530" spans="1:19" ht="15">
      <c r="A530" s="149" t="s">
        <v>53</v>
      </c>
      <c r="B530" s="317"/>
      <c r="C530" s="318"/>
      <c r="D530" s="318"/>
      <c r="E530" s="319"/>
      <c r="F530" s="150">
        <v>0</v>
      </c>
      <c r="G530" s="317"/>
      <c r="H530" s="319"/>
      <c r="I530" s="152">
        <f t="shared" si="203"/>
        <v>0</v>
      </c>
      <c r="J530" s="139"/>
      <c r="K530" s="153" t="s">
        <v>53</v>
      </c>
      <c r="L530" s="317"/>
      <c r="M530" s="318"/>
      <c r="N530" s="318"/>
      <c r="O530" s="319"/>
      <c r="P530" s="154">
        <v>0</v>
      </c>
      <c r="Q530" s="317"/>
      <c r="R530" s="324"/>
      <c r="S530" s="156">
        <f t="shared" si="204"/>
        <v>0</v>
      </c>
    </row>
    <row r="531" spans="1:19" ht="15">
      <c r="A531" s="157" t="s">
        <v>16</v>
      </c>
      <c r="B531" s="317"/>
      <c r="C531" s="318"/>
      <c r="D531" s="318"/>
      <c r="E531" s="319"/>
      <c r="F531" s="146">
        <v>0</v>
      </c>
      <c r="G531" s="317"/>
      <c r="H531" s="319"/>
      <c r="I531" s="144">
        <f t="shared" si="203"/>
        <v>0</v>
      </c>
      <c r="J531" s="139"/>
      <c r="K531" s="159" t="s">
        <v>16</v>
      </c>
      <c r="L531" s="317"/>
      <c r="M531" s="318"/>
      <c r="N531" s="318"/>
      <c r="O531" s="319"/>
      <c r="P531" s="146">
        <v>0</v>
      </c>
      <c r="Q531" s="317"/>
      <c r="R531" s="324"/>
      <c r="S531" s="148">
        <f t="shared" si="204"/>
        <v>0</v>
      </c>
    </row>
    <row r="532" spans="1:19" ht="15">
      <c r="A532" s="149" t="s">
        <v>15</v>
      </c>
      <c r="B532" s="317"/>
      <c r="C532" s="318"/>
      <c r="D532" s="318"/>
      <c r="E532" s="319"/>
      <c r="F532" s="150">
        <v>0</v>
      </c>
      <c r="G532" s="317"/>
      <c r="H532" s="319"/>
      <c r="I532" s="152">
        <f t="shared" si="203"/>
        <v>0</v>
      </c>
      <c r="J532" s="139"/>
      <c r="K532" s="153" t="s">
        <v>15</v>
      </c>
      <c r="L532" s="317"/>
      <c r="M532" s="318"/>
      <c r="N532" s="318"/>
      <c r="O532" s="319"/>
      <c r="P532" s="154">
        <v>0</v>
      </c>
      <c r="Q532" s="317"/>
      <c r="R532" s="324"/>
      <c r="S532" s="156">
        <f t="shared" si="204"/>
        <v>0</v>
      </c>
    </row>
    <row r="533" spans="1:19" ht="15">
      <c r="A533" s="157" t="s">
        <v>55</v>
      </c>
      <c r="B533" s="317"/>
      <c r="C533" s="318"/>
      <c r="D533" s="318"/>
      <c r="E533" s="319"/>
      <c r="F533" s="146">
        <v>3.8393052883132519</v>
      </c>
      <c r="G533" s="317"/>
      <c r="H533" s="319"/>
      <c r="I533" s="144">
        <f t="shared" si="203"/>
        <v>3.8393052883132519</v>
      </c>
      <c r="J533" s="139"/>
      <c r="K533" s="159" t="s">
        <v>55</v>
      </c>
      <c r="L533" s="317"/>
      <c r="M533" s="318"/>
      <c r="N533" s="318"/>
      <c r="O533" s="319"/>
      <c r="P533" s="146">
        <v>0</v>
      </c>
      <c r="Q533" s="317"/>
      <c r="R533" s="324"/>
      <c r="S533" s="148">
        <f t="shared" si="204"/>
        <v>0</v>
      </c>
    </row>
    <row r="534" spans="1:19" ht="15">
      <c r="A534" s="149" t="s">
        <v>12</v>
      </c>
      <c r="B534" s="317"/>
      <c r="C534" s="318"/>
      <c r="D534" s="318"/>
      <c r="E534" s="319"/>
      <c r="F534" s="150">
        <v>0.40929308119673369</v>
      </c>
      <c r="G534" s="317"/>
      <c r="H534" s="319"/>
      <c r="I534" s="152">
        <f t="shared" si="203"/>
        <v>0.40929308119673369</v>
      </c>
      <c r="J534" s="139"/>
      <c r="K534" s="153" t="s">
        <v>12</v>
      </c>
      <c r="L534" s="317"/>
      <c r="M534" s="318"/>
      <c r="N534" s="318"/>
      <c r="O534" s="319"/>
      <c r="P534" s="154">
        <v>0</v>
      </c>
      <c r="Q534" s="317"/>
      <c r="R534" s="324"/>
      <c r="S534" s="156">
        <f t="shared" si="204"/>
        <v>0</v>
      </c>
    </row>
    <row r="535" spans="1:19" ht="15">
      <c r="A535" s="157" t="s">
        <v>56</v>
      </c>
      <c r="B535" s="317"/>
      <c r="C535" s="318"/>
      <c r="D535" s="318"/>
      <c r="E535" s="319"/>
      <c r="F535" s="146">
        <v>0</v>
      </c>
      <c r="G535" s="317"/>
      <c r="H535" s="319"/>
      <c r="I535" s="144">
        <f t="shared" si="203"/>
        <v>0</v>
      </c>
      <c r="J535" s="139"/>
      <c r="K535" s="159" t="s">
        <v>56</v>
      </c>
      <c r="L535" s="317"/>
      <c r="M535" s="318"/>
      <c r="N535" s="318"/>
      <c r="O535" s="319"/>
      <c r="P535" s="146">
        <v>0</v>
      </c>
      <c r="Q535" s="317"/>
      <c r="R535" s="324"/>
      <c r="S535" s="148">
        <f t="shared" si="204"/>
        <v>0</v>
      </c>
    </row>
    <row r="536" spans="1:19" ht="15">
      <c r="A536" s="149" t="s">
        <v>17</v>
      </c>
      <c r="B536" s="317"/>
      <c r="C536" s="318"/>
      <c r="D536" s="318"/>
      <c r="E536" s="319"/>
      <c r="F536" s="150">
        <v>0</v>
      </c>
      <c r="G536" s="317"/>
      <c r="H536" s="319"/>
      <c r="I536" s="152">
        <f t="shared" si="203"/>
        <v>0</v>
      </c>
      <c r="J536" s="139"/>
      <c r="K536" s="153" t="s">
        <v>17</v>
      </c>
      <c r="L536" s="317"/>
      <c r="M536" s="318"/>
      <c r="N536" s="318"/>
      <c r="O536" s="319"/>
      <c r="P536" s="154">
        <v>0</v>
      </c>
      <c r="Q536" s="317"/>
      <c r="R536" s="324"/>
      <c r="S536" s="156">
        <f t="shared" si="204"/>
        <v>0</v>
      </c>
    </row>
    <row r="537" spans="1:19" ht="15">
      <c r="A537" s="157" t="s">
        <v>141</v>
      </c>
      <c r="B537" s="317"/>
      <c r="C537" s="318"/>
      <c r="D537" s="318"/>
      <c r="E537" s="319"/>
      <c r="F537" s="146">
        <v>0</v>
      </c>
      <c r="G537" s="317"/>
      <c r="H537" s="319"/>
      <c r="I537" s="144">
        <f t="shared" si="203"/>
        <v>0</v>
      </c>
      <c r="J537" s="139"/>
      <c r="K537" s="159" t="s">
        <v>141</v>
      </c>
      <c r="L537" s="317"/>
      <c r="M537" s="318"/>
      <c r="N537" s="318"/>
      <c r="O537" s="319"/>
      <c r="P537" s="146">
        <v>0</v>
      </c>
      <c r="Q537" s="317"/>
      <c r="R537" s="324"/>
      <c r="S537" s="148">
        <f t="shared" si="204"/>
        <v>0</v>
      </c>
    </row>
    <row r="538" spans="1:19" ht="15">
      <c r="A538" s="149" t="s">
        <v>25</v>
      </c>
      <c r="B538" s="317"/>
      <c r="C538" s="318"/>
      <c r="D538" s="318"/>
      <c r="E538" s="319"/>
      <c r="F538" s="150">
        <v>0</v>
      </c>
      <c r="G538" s="317"/>
      <c r="H538" s="319"/>
      <c r="I538" s="152">
        <f t="shared" si="203"/>
        <v>0</v>
      </c>
      <c r="J538" s="139"/>
      <c r="K538" s="153" t="s">
        <v>25</v>
      </c>
      <c r="L538" s="317"/>
      <c r="M538" s="318"/>
      <c r="N538" s="318"/>
      <c r="O538" s="319"/>
      <c r="P538" s="154">
        <v>0</v>
      </c>
      <c r="Q538" s="317"/>
      <c r="R538" s="324"/>
      <c r="S538" s="156">
        <f t="shared" si="204"/>
        <v>0</v>
      </c>
    </row>
    <row r="539" spans="1:19" ht="15">
      <c r="A539" s="157" t="s">
        <v>24</v>
      </c>
      <c r="B539" s="317"/>
      <c r="C539" s="318"/>
      <c r="D539" s="318"/>
      <c r="E539" s="319"/>
      <c r="F539" s="146">
        <v>0</v>
      </c>
      <c r="G539" s="317"/>
      <c r="H539" s="319"/>
      <c r="I539" s="144">
        <f t="shared" si="203"/>
        <v>0</v>
      </c>
      <c r="J539" s="139"/>
      <c r="K539" s="159" t="s">
        <v>24</v>
      </c>
      <c r="L539" s="317"/>
      <c r="M539" s="318"/>
      <c r="N539" s="318"/>
      <c r="O539" s="319"/>
      <c r="P539" s="146">
        <v>0</v>
      </c>
      <c r="Q539" s="317"/>
      <c r="R539" s="324"/>
      <c r="S539" s="148">
        <f t="shared" si="204"/>
        <v>0</v>
      </c>
    </row>
    <row r="540" spans="1:19" ht="15">
      <c r="A540" s="149" t="s">
        <v>57</v>
      </c>
      <c r="B540" s="317"/>
      <c r="C540" s="318"/>
      <c r="D540" s="318"/>
      <c r="E540" s="319"/>
      <c r="F540" s="150">
        <v>0</v>
      </c>
      <c r="G540" s="317"/>
      <c r="H540" s="319"/>
      <c r="I540" s="152">
        <f t="shared" si="203"/>
        <v>0</v>
      </c>
      <c r="J540" s="139"/>
      <c r="K540" s="153" t="s">
        <v>57</v>
      </c>
      <c r="L540" s="317"/>
      <c r="M540" s="318"/>
      <c r="N540" s="318"/>
      <c r="O540" s="319"/>
      <c r="P540" s="154">
        <v>0</v>
      </c>
      <c r="Q540" s="317"/>
      <c r="R540" s="324"/>
      <c r="S540" s="156">
        <f t="shared" si="204"/>
        <v>0</v>
      </c>
    </row>
    <row r="541" spans="1:19" ht="15">
      <c r="A541" s="157" t="s">
        <v>22</v>
      </c>
      <c r="B541" s="317"/>
      <c r="C541" s="318"/>
      <c r="D541" s="318"/>
      <c r="E541" s="319"/>
      <c r="F541" s="146">
        <v>0</v>
      </c>
      <c r="G541" s="317"/>
      <c r="H541" s="319"/>
      <c r="I541" s="144">
        <f t="shared" si="203"/>
        <v>0</v>
      </c>
      <c r="J541" s="139"/>
      <c r="K541" s="159" t="s">
        <v>22</v>
      </c>
      <c r="L541" s="317"/>
      <c r="M541" s="318"/>
      <c r="N541" s="318"/>
      <c r="O541" s="319"/>
      <c r="P541" s="146">
        <v>0</v>
      </c>
      <c r="Q541" s="317"/>
      <c r="R541" s="324"/>
      <c r="S541" s="148">
        <f t="shared" si="204"/>
        <v>0</v>
      </c>
    </row>
    <row r="542" spans="1:19" ht="15">
      <c r="A542" s="149" t="s">
        <v>21</v>
      </c>
      <c r="B542" s="317"/>
      <c r="C542" s="318"/>
      <c r="D542" s="318"/>
      <c r="E542" s="319"/>
      <c r="F542" s="150">
        <v>0</v>
      </c>
      <c r="G542" s="317"/>
      <c r="H542" s="319"/>
      <c r="I542" s="152">
        <f t="shared" si="203"/>
        <v>0</v>
      </c>
      <c r="J542" s="139"/>
      <c r="K542" s="153" t="s">
        <v>21</v>
      </c>
      <c r="L542" s="317"/>
      <c r="M542" s="318"/>
      <c r="N542" s="318"/>
      <c r="O542" s="319"/>
      <c r="P542" s="154">
        <v>0</v>
      </c>
      <c r="Q542" s="317"/>
      <c r="R542" s="324"/>
      <c r="S542" s="156">
        <f t="shared" si="204"/>
        <v>0</v>
      </c>
    </row>
    <row r="543" spans="1:19" ht="15">
      <c r="A543" s="160" t="s">
        <v>61</v>
      </c>
      <c r="B543" s="317"/>
      <c r="C543" s="318"/>
      <c r="D543" s="318"/>
      <c r="E543" s="319"/>
      <c r="F543" s="146">
        <v>0</v>
      </c>
      <c r="G543" s="317"/>
      <c r="H543" s="319"/>
      <c r="I543" s="144">
        <f t="shared" si="203"/>
        <v>0</v>
      </c>
      <c r="J543" s="139"/>
      <c r="K543" s="161" t="s">
        <v>61</v>
      </c>
      <c r="L543" s="317"/>
      <c r="M543" s="318"/>
      <c r="N543" s="318"/>
      <c r="O543" s="319"/>
      <c r="P543" s="146">
        <v>0</v>
      </c>
      <c r="Q543" s="317"/>
      <c r="R543" s="324"/>
      <c r="S543" s="148">
        <f t="shared" si="204"/>
        <v>0</v>
      </c>
    </row>
    <row r="544" spans="1:19">
      <c r="A544" s="162" t="s">
        <v>23</v>
      </c>
      <c r="B544" s="317"/>
      <c r="C544" s="318"/>
      <c r="D544" s="318"/>
      <c r="E544" s="319"/>
      <c r="F544" s="163">
        <v>0</v>
      </c>
      <c r="G544" s="317"/>
      <c r="H544" s="319"/>
      <c r="I544" s="165">
        <f t="shared" si="203"/>
        <v>0</v>
      </c>
      <c r="J544" s="139"/>
      <c r="K544" s="166" t="s">
        <v>23</v>
      </c>
      <c r="L544" s="317"/>
      <c r="M544" s="318"/>
      <c r="N544" s="318"/>
      <c r="O544" s="319"/>
      <c r="P544" s="167">
        <v>0</v>
      </c>
      <c r="Q544" s="317"/>
      <c r="R544" s="324"/>
      <c r="S544" s="169">
        <f t="shared" si="204"/>
        <v>0</v>
      </c>
    </row>
    <row r="545" spans="1:19">
      <c r="A545" s="170" t="s">
        <v>19</v>
      </c>
      <c r="B545" s="317"/>
      <c r="C545" s="318"/>
      <c r="D545" s="318"/>
      <c r="E545" s="319"/>
      <c r="F545" s="171">
        <v>0</v>
      </c>
      <c r="G545" s="317"/>
      <c r="H545" s="319"/>
      <c r="I545" s="173">
        <f t="shared" si="203"/>
        <v>0</v>
      </c>
      <c r="J545" s="139"/>
      <c r="K545" s="174" t="s">
        <v>19</v>
      </c>
      <c r="L545" s="317"/>
      <c r="M545" s="318"/>
      <c r="N545" s="318"/>
      <c r="O545" s="319"/>
      <c r="P545" s="171">
        <v>0</v>
      </c>
      <c r="Q545" s="317"/>
      <c r="R545" s="324"/>
      <c r="S545" s="176">
        <f t="shared" si="204"/>
        <v>0</v>
      </c>
    </row>
    <row r="546" spans="1:19">
      <c r="A546" s="162" t="s">
        <v>20</v>
      </c>
      <c r="B546" s="317"/>
      <c r="C546" s="318"/>
      <c r="D546" s="318"/>
      <c r="E546" s="319"/>
      <c r="F546" s="163">
        <v>0</v>
      </c>
      <c r="G546" s="317"/>
      <c r="H546" s="319"/>
      <c r="I546" s="165">
        <f t="shared" si="203"/>
        <v>0</v>
      </c>
      <c r="J546" s="139"/>
      <c r="K546" s="166" t="s">
        <v>20</v>
      </c>
      <c r="L546" s="317"/>
      <c r="M546" s="318"/>
      <c r="N546" s="318"/>
      <c r="O546" s="319"/>
      <c r="P546" s="167">
        <v>0</v>
      </c>
      <c r="Q546" s="317"/>
      <c r="R546" s="324"/>
      <c r="S546" s="169">
        <f t="shared" si="204"/>
        <v>0</v>
      </c>
    </row>
    <row r="547" spans="1:19" ht="15" thickBot="1">
      <c r="A547" s="177" t="s">
        <v>11</v>
      </c>
      <c r="B547" s="320"/>
      <c r="C547" s="321"/>
      <c r="D547" s="321"/>
      <c r="E547" s="322"/>
      <c r="F547" s="178">
        <v>0</v>
      </c>
      <c r="G547" s="320"/>
      <c r="H547" s="322"/>
      <c r="I547" s="180">
        <f t="shared" si="203"/>
        <v>0</v>
      </c>
      <c r="J547" s="139"/>
      <c r="K547" s="181" t="s">
        <v>11</v>
      </c>
      <c r="L547" s="320"/>
      <c r="M547" s="321"/>
      <c r="N547" s="321"/>
      <c r="O547" s="322"/>
      <c r="P547" s="178">
        <v>0</v>
      </c>
      <c r="Q547" s="320"/>
      <c r="R547" s="325"/>
      <c r="S547" s="183">
        <f t="shared" si="204"/>
        <v>0</v>
      </c>
    </row>
    <row r="548" spans="1:19" ht="15">
      <c r="A548" s="184" t="s">
        <v>26</v>
      </c>
      <c r="B548" s="185">
        <f>SUM(B527:B543)</f>
        <v>0</v>
      </c>
      <c r="C548" s="185">
        <f t="shared" ref="C548:I548" si="205">SUM(C527:C543)</f>
        <v>0</v>
      </c>
      <c r="D548" s="185">
        <f t="shared" si="205"/>
        <v>0</v>
      </c>
      <c r="E548" s="185">
        <f t="shared" si="205"/>
        <v>0</v>
      </c>
      <c r="F548" s="185">
        <f t="shared" si="205"/>
        <v>4.2485983695099856</v>
      </c>
      <c r="G548" s="185">
        <f t="shared" si="205"/>
        <v>0</v>
      </c>
      <c r="H548" s="187">
        <f t="shared" si="205"/>
        <v>0</v>
      </c>
      <c r="I548" s="144">
        <f t="shared" si="205"/>
        <v>4.2485983695099856</v>
      </c>
      <c r="J548" s="139"/>
      <c r="K548" s="186" t="s">
        <v>26</v>
      </c>
      <c r="L548" s="185">
        <f>SUM(L527:L543)</f>
        <v>0</v>
      </c>
      <c r="M548" s="185">
        <f t="shared" ref="M548:S548" si="206">SUM(M527:M543)</f>
        <v>0</v>
      </c>
      <c r="N548" s="185">
        <f t="shared" si="206"/>
        <v>0</v>
      </c>
      <c r="O548" s="185">
        <f t="shared" si="206"/>
        <v>0</v>
      </c>
      <c r="P548" s="185">
        <f t="shared" si="206"/>
        <v>0</v>
      </c>
      <c r="Q548" s="185">
        <f t="shared" si="206"/>
        <v>0</v>
      </c>
      <c r="R548" s="187">
        <f t="shared" si="206"/>
        <v>0</v>
      </c>
      <c r="S548" s="188">
        <f t="shared" si="206"/>
        <v>0</v>
      </c>
    </row>
    <row r="549" spans="1:19" ht="15" thickBot="1">
      <c r="A549" s="15" t="s">
        <v>100</v>
      </c>
      <c r="B549" s="100">
        <f>IF($I548=0,"-",B548/$I548)</f>
        <v>0</v>
      </c>
      <c r="C549" s="100">
        <f t="shared" ref="C549:H549" si="207">IF($I548=0,"-",C548/$I548)</f>
        <v>0</v>
      </c>
      <c r="D549" s="100">
        <f t="shared" si="207"/>
        <v>0</v>
      </c>
      <c r="E549" s="100">
        <f t="shared" si="207"/>
        <v>0</v>
      </c>
      <c r="F549" s="100">
        <f t="shared" si="207"/>
        <v>1</v>
      </c>
      <c r="G549" s="100">
        <f t="shared" si="207"/>
        <v>0</v>
      </c>
      <c r="H549" s="101">
        <f t="shared" si="207"/>
        <v>0</v>
      </c>
      <c r="I549" s="102">
        <f>SUM(B549:H549)</f>
        <v>1</v>
      </c>
      <c r="J549" s="2"/>
      <c r="K549" s="27" t="s">
        <v>100</v>
      </c>
      <c r="L549" s="76" t="str">
        <f t="shared" ref="L549:R549" si="208">IF($S548=0,"-",L548/$S548)</f>
        <v>-</v>
      </c>
      <c r="M549" s="76" t="str">
        <f t="shared" si="208"/>
        <v>-</v>
      </c>
      <c r="N549" s="76" t="str">
        <f t="shared" si="208"/>
        <v>-</v>
      </c>
      <c r="O549" s="76" t="str">
        <f t="shared" si="208"/>
        <v>-</v>
      </c>
      <c r="P549" s="76" t="str">
        <f t="shared" si="208"/>
        <v>-</v>
      </c>
      <c r="Q549" s="76" t="str">
        <f t="shared" si="208"/>
        <v>-</v>
      </c>
      <c r="R549" s="77" t="str">
        <f t="shared" si="208"/>
        <v>-</v>
      </c>
      <c r="S549" s="78">
        <f>SUM(L549:R549)</f>
        <v>0</v>
      </c>
    </row>
    <row r="550" spans="1:19" ht="15" thickBot="1">
      <c r="A550" s="218"/>
      <c r="B550" s="218"/>
      <c r="C550" s="218"/>
      <c r="D550" s="218"/>
      <c r="E550" s="218"/>
      <c r="F550" s="218"/>
      <c r="G550" s="218"/>
      <c r="H550" s="218"/>
      <c r="I550" s="218"/>
      <c r="K550" s="218"/>
      <c r="L550" s="218"/>
      <c r="M550" s="218"/>
      <c r="N550" s="218"/>
      <c r="O550" s="218"/>
      <c r="P550" s="218"/>
      <c r="Q550" s="218"/>
      <c r="R550" s="218"/>
      <c r="S550" s="218"/>
    </row>
    <row r="551" spans="1:19" ht="28.5">
      <c r="A551" s="310" t="s">
        <v>45</v>
      </c>
      <c r="B551" s="135" t="s">
        <v>0</v>
      </c>
      <c r="C551" s="135" t="s">
        <v>1</v>
      </c>
      <c r="D551" s="135" t="s">
        <v>2</v>
      </c>
      <c r="E551" s="135" t="s">
        <v>3</v>
      </c>
      <c r="F551" s="135" t="s">
        <v>27</v>
      </c>
      <c r="G551" s="135" t="s">
        <v>4</v>
      </c>
      <c r="H551" s="135" t="s">
        <v>5</v>
      </c>
      <c r="I551" s="136" t="s">
        <v>6</v>
      </c>
      <c r="K551" s="312" t="s">
        <v>45</v>
      </c>
      <c r="L551" s="137" t="s">
        <v>0</v>
      </c>
      <c r="M551" s="137" t="s">
        <v>1</v>
      </c>
      <c r="N551" s="137" t="s">
        <v>2</v>
      </c>
      <c r="O551" s="137" t="s">
        <v>3</v>
      </c>
      <c r="P551" s="137" t="s">
        <v>27</v>
      </c>
      <c r="Q551" s="137" t="s">
        <v>4</v>
      </c>
      <c r="R551" s="137" t="s">
        <v>5</v>
      </c>
      <c r="S551" s="138" t="s">
        <v>6</v>
      </c>
    </row>
    <row r="552" spans="1:19" ht="15">
      <c r="A552" s="311" t="s">
        <v>45</v>
      </c>
      <c r="B552" s="294" t="s">
        <v>109</v>
      </c>
      <c r="C552" s="295"/>
      <c r="D552" s="295"/>
      <c r="E552" s="295"/>
      <c r="F552" s="295"/>
      <c r="G552" s="295"/>
      <c r="H552" s="295"/>
      <c r="I552" s="296"/>
      <c r="K552" s="313" t="s">
        <v>45</v>
      </c>
      <c r="L552" s="297" t="s">
        <v>109</v>
      </c>
      <c r="M552" s="298"/>
      <c r="N552" s="298"/>
      <c r="O552" s="298"/>
      <c r="P552" s="298"/>
      <c r="Q552" s="298"/>
      <c r="R552" s="298"/>
      <c r="S552" s="299"/>
    </row>
    <row r="553" spans="1:19" ht="15">
      <c r="A553" s="141" t="s">
        <v>7</v>
      </c>
      <c r="B553" s="314"/>
      <c r="C553" s="315"/>
      <c r="D553" s="315"/>
      <c r="E553" s="316"/>
      <c r="F553" s="142">
        <v>0</v>
      </c>
      <c r="G553" s="314"/>
      <c r="H553" s="316"/>
      <c r="I553" s="144">
        <f>SUM(B553:H553)</f>
        <v>0</v>
      </c>
      <c r="J553" s="139"/>
      <c r="K553" s="193" t="s">
        <v>7</v>
      </c>
      <c r="L553" s="314"/>
      <c r="M553" s="315"/>
      <c r="N553" s="315"/>
      <c r="O553" s="316"/>
      <c r="P553" s="142">
        <v>0</v>
      </c>
      <c r="Q553" s="314"/>
      <c r="R553" s="323"/>
      <c r="S553" s="195">
        <f>SUM(L553:R553)</f>
        <v>0</v>
      </c>
    </row>
    <row r="554" spans="1:19" ht="15">
      <c r="A554" s="149" t="s">
        <v>8</v>
      </c>
      <c r="B554" s="317"/>
      <c r="C554" s="318"/>
      <c r="D554" s="318"/>
      <c r="E554" s="319"/>
      <c r="F554" s="150">
        <v>0</v>
      </c>
      <c r="G554" s="317"/>
      <c r="H554" s="319"/>
      <c r="I554" s="152">
        <f t="shared" ref="I554:I573" si="209">SUM(B554:H554)</f>
        <v>0</v>
      </c>
      <c r="J554" s="139"/>
      <c r="K554" s="153" t="s">
        <v>8</v>
      </c>
      <c r="L554" s="317"/>
      <c r="M554" s="318"/>
      <c r="N554" s="318"/>
      <c r="O554" s="319"/>
      <c r="P554" s="154">
        <v>0</v>
      </c>
      <c r="Q554" s="317"/>
      <c r="R554" s="324"/>
      <c r="S554" s="156">
        <f t="shared" ref="S554:S573" si="210">SUM(L554:R554)</f>
        <v>0</v>
      </c>
    </row>
    <row r="555" spans="1:19" ht="15">
      <c r="A555" s="157" t="s">
        <v>10</v>
      </c>
      <c r="B555" s="317"/>
      <c r="C555" s="318"/>
      <c r="D555" s="318"/>
      <c r="E555" s="319"/>
      <c r="F555" s="146">
        <v>0</v>
      </c>
      <c r="G555" s="317"/>
      <c r="H555" s="319"/>
      <c r="I555" s="144">
        <f t="shared" si="209"/>
        <v>0</v>
      </c>
      <c r="J555" s="139"/>
      <c r="K555" s="159" t="s">
        <v>10</v>
      </c>
      <c r="L555" s="317"/>
      <c r="M555" s="318"/>
      <c r="N555" s="318"/>
      <c r="O555" s="319"/>
      <c r="P555" s="146">
        <v>0</v>
      </c>
      <c r="Q555" s="317"/>
      <c r="R555" s="324"/>
      <c r="S555" s="148">
        <f t="shared" si="210"/>
        <v>0</v>
      </c>
    </row>
    <row r="556" spans="1:19" ht="15">
      <c r="A556" s="149" t="s">
        <v>53</v>
      </c>
      <c r="B556" s="317"/>
      <c r="C556" s="318"/>
      <c r="D556" s="318"/>
      <c r="E556" s="319"/>
      <c r="F556" s="150">
        <v>0</v>
      </c>
      <c r="G556" s="317"/>
      <c r="H556" s="319"/>
      <c r="I556" s="152">
        <f t="shared" si="209"/>
        <v>0</v>
      </c>
      <c r="J556" s="139"/>
      <c r="K556" s="153" t="s">
        <v>53</v>
      </c>
      <c r="L556" s="317"/>
      <c r="M556" s="318"/>
      <c r="N556" s="318"/>
      <c r="O556" s="319"/>
      <c r="P556" s="154">
        <v>0</v>
      </c>
      <c r="Q556" s="317"/>
      <c r="R556" s="324"/>
      <c r="S556" s="156">
        <f t="shared" si="210"/>
        <v>0</v>
      </c>
    </row>
    <row r="557" spans="1:19" ht="15">
      <c r="A557" s="157" t="s">
        <v>16</v>
      </c>
      <c r="B557" s="317"/>
      <c r="C557" s="318"/>
      <c r="D557" s="318"/>
      <c r="E557" s="319"/>
      <c r="F557" s="146">
        <v>0</v>
      </c>
      <c r="G557" s="317"/>
      <c r="H557" s="319"/>
      <c r="I557" s="144">
        <f t="shared" si="209"/>
        <v>0</v>
      </c>
      <c r="J557" s="139"/>
      <c r="K557" s="159" t="s">
        <v>16</v>
      </c>
      <c r="L557" s="317"/>
      <c r="M557" s="318"/>
      <c r="N557" s="318"/>
      <c r="O557" s="319"/>
      <c r="P557" s="146">
        <v>0</v>
      </c>
      <c r="Q557" s="317"/>
      <c r="R557" s="324"/>
      <c r="S557" s="148">
        <f t="shared" si="210"/>
        <v>0</v>
      </c>
    </row>
    <row r="558" spans="1:19" ht="15">
      <c r="A558" s="149" t="s">
        <v>15</v>
      </c>
      <c r="B558" s="317"/>
      <c r="C558" s="318"/>
      <c r="D558" s="318"/>
      <c r="E558" s="319"/>
      <c r="F558" s="150">
        <v>0</v>
      </c>
      <c r="G558" s="317"/>
      <c r="H558" s="319"/>
      <c r="I558" s="152">
        <f t="shared" si="209"/>
        <v>0</v>
      </c>
      <c r="J558" s="139"/>
      <c r="K558" s="153" t="s">
        <v>15</v>
      </c>
      <c r="L558" s="317"/>
      <c r="M558" s="318"/>
      <c r="N558" s="318"/>
      <c r="O558" s="319"/>
      <c r="P558" s="154">
        <v>0</v>
      </c>
      <c r="Q558" s="317"/>
      <c r="R558" s="324"/>
      <c r="S558" s="156">
        <f t="shared" si="210"/>
        <v>0</v>
      </c>
    </row>
    <row r="559" spans="1:19" ht="15">
      <c r="A559" s="157" t="s">
        <v>55</v>
      </c>
      <c r="B559" s="317"/>
      <c r="C559" s="318"/>
      <c r="D559" s="318"/>
      <c r="E559" s="319"/>
      <c r="F559" s="146">
        <v>0</v>
      </c>
      <c r="G559" s="317"/>
      <c r="H559" s="319"/>
      <c r="I559" s="144">
        <f t="shared" si="209"/>
        <v>0</v>
      </c>
      <c r="J559" s="139"/>
      <c r="K559" s="159" t="s">
        <v>55</v>
      </c>
      <c r="L559" s="317"/>
      <c r="M559" s="318"/>
      <c r="N559" s="318"/>
      <c r="O559" s="319"/>
      <c r="P559" s="146">
        <v>0</v>
      </c>
      <c r="Q559" s="317"/>
      <c r="R559" s="324"/>
      <c r="S559" s="148">
        <f t="shared" si="210"/>
        <v>0</v>
      </c>
    </row>
    <row r="560" spans="1:19" ht="15">
      <c r="A560" s="149" t="s">
        <v>12</v>
      </c>
      <c r="B560" s="317"/>
      <c r="C560" s="318"/>
      <c r="D560" s="318"/>
      <c r="E560" s="319"/>
      <c r="F560" s="150">
        <v>3.3477350430308372</v>
      </c>
      <c r="G560" s="317"/>
      <c r="H560" s="319"/>
      <c r="I560" s="152">
        <f t="shared" si="209"/>
        <v>3.3477350430308372</v>
      </c>
      <c r="J560" s="139"/>
      <c r="K560" s="153" t="s">
        <v>12</v>
      </c>
      <c r="L560" s="317"/>
      <c r="M560" s="318"/>
      <c r="N560" s="318"/>
      <c r="O560" s="319"/>
      <c r="P560" s="154">
        <v>0</v>
      </c>
      <c r="Q560" s="317"/>
      <c r="R560" s="324"/>
      <c r="S560" s="156">
        <f t="shared" si="210"/>
        <v>0</v>
      </c>
    </row>
    <row r="561" spans="1:19" ht="15">
      <c r="A561" s="157" t="s">
        <v>56</v>
      </c>
      <c r="B561" s="317"/>
      <c r="C561" s="318"/>
      <c r="D561" s="318"/>
      <c r="E561" s="319"/>
      <c r="F561" s="146">
        <v>39.091467392645185</v>
      </c>
      <c r="G561" s="317"/>
      <c r="H561" s="319"/>
      <c r="I561" s="144">
        <f t="shared" si="209"/>
        <v>39.091467392645185</v>
      </c>
      <c r="J561" s="139"/>
      <c r="K561" s="159" t="s">
        <v>56</v>
      </c>
      <c r="L561" s="317"/>
      <c r="M561" s="318"/>
      <c r="N561" s="318"/>
      <c r="O561" s="319"/>
      <c r="P561" s="146">
        <v>0</v>
      </c>
      <c r="Q561" s="317"/>
      <c r="R561" s="324"/>
      <c r="S561" s="148">
        <f t="shared" si="210"/>
        <v>0</v>
      </c>
    </row>
    <row r="562" spans="1:19" ht="15">
      <c r="A562" s="149" t="s">
        <v>17</v>
      </c>
      <c r="B562" s="317"/>
      <c r="C562" s="318"/>
      <c r="D562" s="318"/>
      <c r="E562" s="319"/>
      <c r="F562" s="150">
        <v>0</v>
      </c>
      <c r="G562" s="317"/>
      <c r="H562" s="319"/>
      <c r="I562" s="152">
        <f t="shared" si="209"/>
        <v>0</v>
      </c>
      <c r="J562" s="139"/>
      <c r="K562" s="153" t="s">
        <v>17</v>
      </c>
      <c r="L562" s="317"/>
      <c r="M562" s="318"/>
      <c r="N562" s="318"/>
      <c r="O562" s="319"/>
      <c r="P562" s="154">
        <v>0</v>
      </c>
      <c r="Q562" s="317"/>
      <c r="R562" s="324"/>
      <c r="S562" s="156">
        <f t="shared" si="210"/>
        <v>0</v>
      </c>
    </row>
    <row r="563" spans="1:19" ht="15">
      <c r="A563" s="157" t="s">
        <v>141</v>
      </c>
      <c r="B563" s="317"/>
      <c r="C563" s="318"/>
      <c r="D563" s="318"/>
      <c r="E563" s="319"/>
      <c r="F563" s="146">
        <v>0</v>
      </c>
      <c r="G563" s="317"/>
      <c r="H563" s="319"/>
      <c r="I563" s="144">
        <f t="shared" si="209"/>
        <v>0</v>
      </c>
      <c r="J563" s="139"/>
      <c r="K563" s="159" t="s">
        <v>141</v>
      </c>
      <c r="L563" s="317"/>
      <c r="M563" s="318"/>
      <c r="N563" s="318"/>
      <c r="O563" s="319"/>
      <c r="P563" s="146">
        <v>0</v>
      </c>
      <c r="Q563" s="317"/>
      <c r="R563" s="324"/>
      <c r="S563" s="148">
        <f t="shared" si="210"/>
        <v>0</v>
      </c>
    </row>
    <row r="564" spans="1:19" ht="15">
      <c r="A564" s="149" t="s">
        <v>25</v>
      </c>
      <c r="B564" s="317"/>
      <c r="C564" s="318"/>
      <c r="D564" s="318"/>
      <c r="E564" s="319"/>
      <c r="F564" s="150">
        <v>0</v>
      </c>
      <c r="G564" s="317"/>
      <c r="H564" s="319"/>
      <c r="I564" s="152">
        <f t="shared" si="209"/>
        <v>0</v>
      </c>
      <c r="J564" s="139"/>
      <c r="K564" s="153" t="s">
        <v>25</v>
      </c>
      <c r="L564" s="317"/>
      <c r="M564" s="318"/>
      <c r="N564" s="318"/>
      <c r="O564" s="319"/>
      <c r="P564" s="154">
        <v>0</v>
      </c>
      <c r="Q564" s="317"/>
      <c r="R564" s="324"/>
      <c r="S564" s="156">
        <f t="shared" si="210"/>
        <v>0</v>
      </c>
    </row>
    <row r="565" spans="1:19" ht="15">
      <c r="A565" s="157" t="s">
        <v>24</v>
      </c>
      <c r="B565" s="317"/>
      <c r="C565" s="318"/>
      <c r="D565" s="318"/>
      <c r="E565" s="319"/>
      <c r="F565" s="146">
        <v>0</v>
      </c>
      <c r="G565" s="317"/>
      <c r="H565" s="319"/>
      <c r="I565" s="144">
        <f t="shared" si="209"/>
        <v>0</v>
      </c>
      <c r="J565" s="139"/>
      <c r="K565" s="159" t="s">
        <v>24</v>
      </c>
      <c r="L565" s="317"/>
      <c r="M565" s="318"/>
      <c r="N565" s="318"/>
      <c r="O565" s="319"/>
      <c r="P565" s="146">
        <v>0</v>
      </c>
      <c r="Q565" s="317"/>
      <c r="R565" s="324"/>
      <c r="S565" s="148">
        <f t="shared" si="210"/>
        <v>0</v>
      </c>
    </row>
    <row r="566" spans="1:19" ht="15">
      <c r="A566" s="149" t="s">
        <v>57</v>
      </c>
      <c r="B566" s="317"/>
      <c r="C566" s="318"/>
      <c r="D566" s="318"/>
      <c r="E566" s="319"/>
      <c r="F566" s="150">
        <v>0</v>
      </c>
      <c r="G566" s="317"/>
      <c r="H566" s="319"/>
      <c r="I566" s="152">
        <f t="shared" si="209"/>
        <v>0</v>
      </c>
      <c r="J566" s="139"/>
      <c r="K566" s="153" t="s">
        <v>57</v>
      </c>
      <c r="L566" s="317"/>
      <c r="M566" s="318"/>
      <c r="N566" s="318"/>
      <c r="O566" s="319"/>
      <c r="P566" s="154">
        <v>0</v>
      </c>
      <c r="Q566" s="317"/>
      <c r="R566" s="324"/>
      <c r="S566" s="156">
        <f t="shared" si="210"/>
        <v>0</v>
      </c>
    </row>
    <row r="567" spans="1:19" ht="15">
      <c r="A567" s="157" t="s">
        <v>22</v>
      </c>
      <c r="B567" s="317"/>
      <c r="C567" s="318"/>
      <c r="D567" s="318"/>
      <c r="E567" s="319"/>
      <c r="F567" s="146">
        <v>0</v>
      </c>
      <c r="G567" s="317"/>
      <c r="H567" s="319"/>
      <c r="I567" s="144">
        <f t="shared" si="209"/>
        <v>0</v>
      </c>
      <c r="J567" s="139"/>
      <c r="K567" s="159" t="s">
        <v>22</v>
      </c>
      <c r="L567" s="317"/>
      <c r="M567" s="318"/>
      <c r="N567" s="318"/>
      <c r="O567" s="319"/>
      <c r="P567" s="146">
        <v>0</v>
      </c>
      <c r="Q567" s="317"/>
      <c r="R567" s="324"/>
      <c r="S567" s="148">
        <f t="shared" si="210"/>
        <v>0</v>
      </c>
    </row>
    <row r="568" spans="1:19" ht="15">
      <c r="A568" s="149" t="s">
        <v>21</v>
      </c>
      <c r="B568" s="317"/>
      <c r="C568" s="318"/>
      <c r="D568" s="318"/>
      <c r="E568" s="319"/>
      <c r="F568" s="150">
        <v>0</v>
      </c>
      <c r="G568" s="317"/>
      <c r="H568" s="319"/>
      <c r="I568" s="152">
        <f t="shared" si="209"/>
        <v>0</v>
      </c>
      <c r="J568" s="139"/>
      <c r="K568" s="153" t="s">
        <v>21</v>
      </c>
      <c r="L568" s="317"/>
      <c r="M568" s="318"/>
      <c r="N568" s="318"/>
      <c r="O568" s="319"/>
      <c r="P568" s="154">
        <v>0</v>
      </c>
      <c r="Q568" s="317"/>
      <c r="R568" s="324"/>
      <c r="S568" s="156">
        <f t="shared" si="210"/>
        <v>0</v>
      </c>
    </row>
    <row r="569" spans="1:19" ht="15">
      <c r="A569" s="160" t="s">
        <v>61</v>
      </c>
      <c r="B569" s="317"/>
      <c r="C569" s="318"/>
      <c r="D569" s="318"/>
      <c r="E569" s="319"/>
      <c r="F569" s="146">
        <v>0</v>
      </c>
      <c r="G569" s="317"/>
      <c r="H569" s="319"/>
      <c r="I569" s="144">
        <f t="shared" si="209"/>
        <v>0</v>
      </c>
      <c r="J569" s="139"/>
      <c r="K569" s="161" t="s">
        <v>61</v>
      </c>
      <c r="L569" s="317"/>
      <c r="M569" s="318"/>
      <c r="N569" s="318"/>
      <c r="O569" s="319"/>
      <c r="P569" s="146">
        <v>0</v>
      </c>
      <c r="Q569" s="317"/>
      <c r="R569" s="324"/>
      <c r="S569" s="148">
        <f t="shared" si="210"/>
        <v>0</v>
      </c>
    </row>
    <row r="570" spans="1:19">
      <c r="A570" s="162" t="s">
        <v>23</v>
      </c>
      <c r="B570" s="317"/>
      <c r="C570" s="318"/>
      <c r="D570" s="318"/>
      <c r="E570" s="319"/>
      <c r="F570" s="163">
        <v>0</v>
      </c>
      <c r="G570" s="317"/>
      <c r="H570" s="319"/>
      <c r="I570" s="165">
        <f t="shared" si="209"/>
        <v>0</v>
      </c>
      <c r="J570" s="139"/>
      <c r="K570" s="166" t="s">
        <v>23</v>
      </c>
      <c r="L570" s="317"/>
      <c r="M570" s="318"/>
      <c r="N570" s="318"/>
      <c r="O570" s="319"/>
      <c r="P570" s="167">
        <v>0</v>
      </c>
      <c r="Q570" s="317"/>
      <c r="R570" s="324"/>
      <c r="S570" s="169">
        <f t="shared" si="210"/>
        <v>0</v>
      </c>
    </row>
    <row r="571" spans="1:19">
      <c r="A571" s="170" t="s">
        <v>19</v>
      </c>
      <c r="B571" s="317"/>
      <c r="C571" s="318"/>
      <c r="D571" s="318"/>
      <c r="E571" s="319"/>
      <c r="F571" s="171">
        <v>0</v>
      </c>
      <c r="G571" s="317"/>
      <c r="H571" s="319"/>
      <c r="I571" s="173">
        <f t="shared" si="209"/>
        <v>0</v>
      </c>
      <c r="J571" s="139"/>
      <c r="K571" s="174" t="s">
        <v>19</v>
      </c>
      <c r="L571" s="317"/>
      <c r="M571" s="318"/>
      <c r="N571" s="318"/>
      <c r="O571" s="319"/>
      <c r="P571" s="171">
        <v>0</v>
      </c>
      <c r="Q571" s="317"/>
      <c r="R571" s="324"/>
      <c r="S571" s="176">
        <f t="shared" si="210"/>
        <v>0</v>
      </c>
    </row>
    <row r="572" spans="1:19">
      <c r="A572" s="162" t="s">
        <v>20</v>
      </c>
      <c r="B572" s="317"/>
      <c r="C572" s="318"/>
      <c r="D572" s="318"/>
      <c r="E572" s="319"/>
      <c r="F572" s="163">
        <v>0</v>
      </c>
      <c r="G572" s="317"/>
      <c r="H572" s="319"/>
      <c r="I572" s="165">
        <f t="shared" si="209"/>
        <v>0</v>
      </c>
      <c r="J572" s="139"/>
      <c r="K572" s="166" t="s">
        <v>20</v>
      </c>
      <c r="L572" s="317"/>
      <c r="M572" s="318"/>
      <c r="N572" s="318"/>
      <c r="O572" s="319"/>
      <c r="P572" s="167">
        <v>0</v>
      </c>
      <c r="Q572" s="317"/>
      <c r="R572" s="324"/>
      <c r="S572" s="169">
        <f t="shared" si="210"/>
        <v>0</v>
      </c>
    </row>
    <row r="573" spans="1:19" ht="15" thickBot="1">
      <c r="A573" s="177" t="s">
        <v>11</v>
      </c>
      <c r="B573" s="320"/>
      <c r="C573" s="321"/>
      <c r="D573" s="321"/>
      <c r="E573" s="322"/>
      <c r="F573" s="178">
        <v>0</v>
      </c>
      <c r="G573" s="320"/>
      <c r="H573" s="322"/>
      <c r="I573" s="180">
        <f t="shared" si="209"/>
        <v>0</v>
      </c>
      <c r="J573" s="139"/>
      <c r="K573" s="181" t="s">
        <v>11</v>
      </c>
      <c r="L573" s="320"/>
      <c r="M573" s="321"/>
      <c r="N573" s="321"/>
      <c r="O573" s="322"/>
      <c r="P573" s="178">
        <v>0</v>
      </c>
      <c r="Q573" s="320"/>
      <c r="R573" s="325"/>
      <c r="S573" s="183">
        <f t="shared" si="210"/>
        <v>0</v>
      </c>
    </row>
    <row r="574" spans="1:19" ht="15">
      <c r="A574" s="184" t="s">
        <v>26</v>
      </c>
      <c r="B574" s="185">
        <f>SUM(B553:B569)</f>
        <v>0</v>
      </c>
      <c r="C574" s="185">
        <f t="shared" ref="C574:I574" si="211">SUM(C553:C569)</f>
        <v>0</v>
      </c>
      <c r="D574" s="185">
        <f t="shared" si="211"/>
        <v>0</v>
      </c>
      <c r="E574" s="185">
        <f t="shared" si="211"/>
        <v>0</v>
      </c>
      <c r="F574" s="185">
        <f t="shared" si="211"/>
        <v>42.439202435676023</v>
      </c>
      <c r="G574" s="185">
        <f t="shared" si="211"/>
        <v>0</v>
      </c>
      <c r="H574" s="187">
        <f t="shared" si="211"/>
        <v>0</v>
      </c>
      <c r="I574" s="144">
        <f t="shared" si="211"/>
        <v>42.439202435676023</v>
      </c>
      <c r="J574" s="139"/>
      <c r="K574" s="186" t="s">
        <v>26</v>
      </c>
      <c r="L574" s="185">
        <f>SUM(L553:L569)</f>
        <v>0</v>
      </c>
      <c r="M574" s="185">
        <f t="shared" ref="M574:S574" si="212">SUM(M553:M569)</f>
        <v>0</v>
      </c>
      <c r="N574" s="185">
        <f t="shared" si="212"/>
        <v>0</v>
      </c>
      <c r="O574" s="185">
        <f t="shared" si="212"/>
        <v>0</v>
      </c>
      <c r="P574" s="185">
        <f t="shared" si="212"/>
        <v>0</v>
      </c>
      <c r="Q574" s="185">
        <f t="shared" si="212"/>
        <v>0</v>
      </c>
      <c r="R574" s="187">
        <f t="shared" si="212"/>
        <v>0</v>
      </c>
      <c r="S574" s="188">
        <f t="shared" si="212"/>
        <v>0</v>
      </c>
    </row>
    <row r="575" spans="1:19" ht="15" thickBot="1">
      <c r="A575" s="15" t="s">
        <v>100</v>
      </c>
      <c r="B575" s="100">
        <f>IF($I574=0,"-",B574/$I574)</f>
        <v>0</v>
      </c>
      <c r="C575" s="100">
        <f t="shared" ref="C575:H575" si="213">IF($I574=0,"-",C574/$I574)</f>
        <v>0</v>
      </c>
      <c r="D575" s="100">
        <f t="shared" si="213"/>
        <v>0</v>
      </c>
      <c r="E575" s="100">
        <f t="shared" si="213"/>
        <v>0</v>
      </c>
      <c r="F575" s="100">
        <f t="shared" si="213"/>
        <v>1</v>
      </c>
      <c r="G575" s="100">
        <f t="shared" si="213"/>
        <v>0</v>
      </c>
      <c r="H575" s="101">
        <f t="shared" si="213"/>
        <v>0</v>
      </c>
      <c r="I575" s="102">
        <f>SUM(B575:H575)</f>
        <v>1</v>
      </c>
      <c r="J575" s="2"/>
      <c r="K575" s="27" t="s">
        <v>100</v>
      </c>
      <c r="L575" s="76" t="str">
        <f t="shared" ref="L575:R575" si="214">IF($S574=0,"-",L574/$S574)</f>
        <v>-</v>
      </c>
      <c r="M575" s="76" t="str">
        <f t="shared" si="214"/>
        <v>-</v>
      </c>
      <c r="N575" s="76" t="str">
        <f t="shared" si="214"/>
        <v>-</v>
      </c>
      <c r="O575" s="76" t="str">
        <f t="shared" si="214"/>
        <v>-</v>
      </c>
      <c r="P575" s="76" t="str">
        <f t="shared" si="214"/>
        <v>-</v>
      </c>
      <c r="Q575" s="76" t="str">
        <f t="shared" si="214"/>
        <v>-</v>
      </c>
      <c r="R575" s="77" t="str">
        <f t="shared" si="214"/>
        <v>-</v>
      </c>
      <c r="S575" s="78">
        <f>SUM(L575:R575)</f>
        <v>0</v>
      </c>
    </row>
    <row r="576" spans="1:19" ht="15" thickBot="1">
      <c r="A576" s="218"/>
      <c r="B576" s="218"/>
      <c r="C576" s="218"/>
      <c r="D576" s="218"/>
      <c r="E576" s="218"/>
      <c r="F576" s="218"/>
      <c r="G576" s="218"/>
      <c r="H576" s="218"/>
      <c r="I576" s="218"/>
      <c r="K576" s="218"/>
      <c r="L576" s="218"/>
      <c r="M576" s="218"/>
      <c r="N576" s="218"/>
      <c r="O576" s="218"/>
      <c r="P576" s="218"/>
      <c r="Q576" s="218"/>
      <c r="R576" s="218"/>
      <c r="S576" s="218"/>
    </row>
    <row r="577" spans="1:19" ht="28.5">
      <c r="A577" s="306" t="s">
        <v>46</v>
      </c>
      <c r="B577" s="135" t="s">
        <v>0</v>
      </c>
      <c r="C577" s="135" t="s">
        <v>1</v>
      </c>
      <c r="D577" s="135" t="s">
        <v>2</v>
      </c>
      <c r="E577" s="135" t="s">
        <v>3</v>
      </c>
      <c r="F577" s="135" t="s">
        <v>27</v>
      </c>
      <c r="G577" s="135" t="s">
        <v>4</v>
      </c>
      <c r="H577" s="135" t="s">
        <v>5</v>
      </c>
      <c r="I577" s="136" t="s">
        <v>6</v>
      </c>
      <c r="K577" s="308" t="s">
        <v>46</v>
      </c>
      <c r="L577" s="137" t="s">
        <v>0</v>
      </c>
      <c r="M577" s="137" t="s">
        <v>1</v>
      </c>
      <c r="N577" s="137" t="s">
        <v>2</v>
      </c>
      <c r="O577" s="137" t="s">
        <v>3</v>
      </c>
      <c r="P577" s="137" t="s">
        <v>27</v>
      </c>
      <c r="Q577" s="137" t="s">
        <v>4</v>
      </c>
      <c r="R577" s="137" t="s">
        <v>5</v>
      </c>
      <c r="S577" s="138" t="s">
        <v>6</v>
      </c>
    </row>
    <row r="578" spans="1:19" ht="15">
      <c r="A578" s="307" t="s">
        <v>46</v>
      </c>
      <c r="B578" s="294" t="s">
        <v>109</v>
      </c>
      <c r="C578" s="295"/>
      <c r="D578" s="295"/>
      <c r="E578" s="295"/>
      <c r="F578" s="295"/>
      <c r="G578" s="295"/>
      <c r="H578" s="295"/>
      <c r="I578" s="296"/>
      <c r="K578" s="309" t="s">
        <v>46</v>
      </c>
      <c r="L578" s="297" t="s">
        <v>109</v>
      </c>
      <c r="M578" s="298"/>
      <c r="N578" s="298"/>
      <c r="O578" s="298"/>
      <c r="P578" s="298"/>
      <c r="Q578" s="298"/>
      <c r="R578" s="298"/>
      <c r="S578" s="299"/>
    </row>
    <row r="579" spans="1:19" ht="15">
      <c r="A579" s="141" t="s">
        <v>7</v>
      </c>
      <c r="B579" s="142">
        <v>0</v>
      </c>
      <c r="C579" s="142">
        <v>0</v>
      </c>
      <c r="D579" s="142">
        <v>0</v>
      </c>
      <c r="E579" s="142">
        <v>0</v>
      </c>
      <c r="F579" s="303"/>
      <c r="G579" s="142">
        <v>0</v>
      </c>
      <c r="H579" s="143">
        <v>0</v>
      </c>
      <c r="I579" s="144">
        <f>SUM(B579:H579)</f>
        <v>0</v>
      </c>
      <c r="J579" s="139"/>
      <c r="K579" s="193" t="s">
        <v>7</v>
      </c>
      <c r="L579" s="142">
        <v>0</v>
      </c>
      <c r="M579" s="142">
        <v>0</v>
      </c>
      <c r="N579" s="142">
        <v>0</v>
      </c>
      <c r="O579" s="142">
        <v>0</v>
      </c>
      <c r="P579" s="142">
        <v>5.2561363978092888E-3</v>
      </c>
      <c r="Q579" s="142">
        <v>0</v>
      </c>
      <c r="R579" s="194">
        <v>0</v>
      </c>
      <c r="S579" s="195">
        <f>SUM(L579:R579)</f>
        <v>5.2561363978092888E-3</v>
      </c>
    </row>
    <row r="580" spans="1:19" ht="15">
      <c r="A580" s="149" t="s">
        <v>8</v>
      </c>
      <c r="B580" s="150">
        <v>0</v>
      </c>
      <c r="C580" s="150">
        <v>0</v>
      </c>
      <c r="D580" s="150">
        <v>0</v>
      </c>
      <c r="E580" s="150">
        <v>0</v>
      </c>
      <c r="F580" s="304"/>
      <c r="G580" s="150">
        <v>0</v>
      </c>
      <c r="H580" s="151">
        <v>0</v>
      </c>
      <c r="I580" s="152">
        <f t="shared" ref="I580:I599" si="215">SUM(B580:H580)</f>
        <v>0</v>
      </c>
      <c r="J580" s="139"/>
      <c r="K580" s="153" t="s">
        <v>8</v>
      </c>
      <c r="L580" s="154">
        <v>0</v>
      </c>
      <c r="M580" s="154">
        <v>0</v>
      </c>
      <c r="N580" s="154">
        <v>0</v>
      </c>
      <c r="O580" s="154">
        <v>0</v>
      </c>
      <c r="P580" s="154">
        <v>0</v>
      </c>
      <c r="Q580" s="154">
        <v>0</v>
      </c>
      <c r="R580" s="155">
        <v>0</v>
      </c>
      <c r="S580" s="156">
        <f t="shared" ref="S580:S599" si="216">SUM(L580:R580)</f>
        <v>0</v>
      </c>
    </row>
    <row r="581" spans="1:19" ht="15">
      <c r="A581" s="157" t="s">
        <v>10</v>
      </c>
      <c r="B581" s="146">
        <v>0</v>
      </c>
      <c r="C581" s="146">
        <v>0</v>
      </c>
      <c r="D581" s="146">
        <v>0</v>
      </c>
      <c r="E581" s="146">
        <v>0</v>
      </c>
      <c r="F581" s="304"/>
      <c r="G581" s="146">
        <v>0</v>
      </c>
      <c r="H581" s="158">
        <v>0</v>
      </c>
      <c r="I581" s="144">
        <f t="shared" si="215"/>
        <v>0</v>
      </c>
      <c r="J581" s="139"/>
      <c r="K581" s="159" t="s">
        <v>10</v>
      </c>
      <c r="L581" s="146">
        <v>0</v>
      </c>
      <c r="M581" s="146">
        <v>0</v>
      </c>
      <c r="N581" s="146">
        <v>0</v>
      </c>
      <c r="O581" s="146">
        <v>0</v>
      </c>
      <c r="P581" s="146">
        <v>0</v>
      </c>
      <c r="Q581" s="146">
        <v>0</v>
      </c>
      <c r="R581" s="147">
        <v>0</v>
      </c>
      <c r="S581" s="148">
        <f t="shared" si="216"/>
        <v>0</v>
      </c>
    </row>
    <row r="582" spans="1:19" ht="15">
      <c r="A582" s="149" t="s">
        <v>53</v>
      </c>
      <c r="B582" s="150">
        <v>0</v>
      </c>
      <c r="C582" s="150">
        <v>0</v>
      </c>
      <c r="D582" s="150">
        <v>0</v>
      </c>
      <c r="E582" s="150">
        <v>0</v>
      </c>
      <c r="F582" s="304"/>
      <c r="G582" s="150">
        <v>0</v>
      </c>
      <c r="H582" s="151">
        <v>0</v>
      </c>
      <c r="I582" s="152">
        <f t="shared" si="215"/>
        <v>0</v>
      </c>
      <c r="J582" s="139"/>
      <c r="K582" s="153" t="s">
        <v>53</v>
      </c>
      <c r="L582" s="154">
        <v>0</v>
      </c>
      <c r="M582" s="154">
        <v>0</v>
      </c>
      <c r="N582" s="154">
        <v>0</v>
      </c>
      <c r="O582" s="154">
        <v>0</v>
      </c>
      <c r="P582" s="154">
        <v>0</v>
      </c>
      <c r="Q582" s="154">
        <v>0</v>
      </c>
      <c r="R582" s="155">
        <v>0</v>
      </c>
      <c r="S582" s="156">
        <f t="shared" si="216"/>
        <v>0</v>
      </c>
    </row>
    <row r="583" spans="1:19" ht="15">
      <c r="A583" s="157" t="s">
        <v>16</v>
      </c>
      <c r="B583" s="146">
        <v>22.902499942101805</v>
      </c>
      <c r="C583" s="146">
        <v>2.774060702264542</v>
      </c>
      <c r="D583" s="146">
        <v>0.59814829564935679</v>
      </c>
      <c r="E583" s="146">
        <v>1.3340405413314225</v>
      </c>
      <c r="F583" s="304"/>
      <c r="G583" s="146">
        <v>0</v>
      </c>
      <c r="H583" s="158">
        <v>0</v>
      </c>
      <c r="I583" s="144">
        <f t="shared" si="215"/>
        <v>27.608749481347125</v>
      </c>
      <c r="J583" s="139"/>
      <c r="K583" s="159" t="s">
        <v>16</v>
      </c>
      <c r="L583" s="146">
        <v>22.902499942101805</v>
      </c>
      <c r="M583" s="146">
        <v>2.774060702264542</v>
      </c>
      <c r="N583" s="146">
        <v>0.59814829564935679</v>
      </c>
      <c r="O583" s="146">
        <v>1.3340405413314225</v>
      </c>
      <c r="P583" s="146">
        <v>0</v>
      </c>
      <c r="Q583" s="146">
        <v>0</v>
      </c>
      <c r="R583" s="147">
        <v>0</v>
      </c>
      <c r="S583" s="148">
        <f t="shared" si="216"/>
        <v>27.608749481347125</v>
      </c>
    </row>
    <row r="584" spans="1:19" ht="15">
      <c r="A584" s="149" t="s">
        <v>15</v>
      </c>
      <c r="B584" s="150">
        <v>215.70204899765264</v>
      </c>
      <c r="C584" s="150">
        <v>3.2734608428960663</v>
      </c>
      <c r="D584" s="150">
        <v>3.8705320726253212</v>
      </c>
      <c r="E584" s="150">
        <v>0</v>
      </c>
      <c r="F584" s="304"/>
      <c r="G584" s="150">
        <v>0</v>
      </c>
      <c r="H584" s="151">
        <v>0</v>
      </c>
      <c r="I584" s="152">
        <f t="shared" si="215"/>
        <v>222.84604191317402</v>
      </c>
      <c r="J584" s="139"/>
      <c r="K584" s="153" t="s">
        <v>15</v>
      </c>
      <c r="L584" s="154">
        <v>215.70204899765264</v>
      </c>
      <c r="M584" s="154">
        <v>3.2734608428960663</v>
      </c>
      <c r="N584" s="154">
        <v>3.8705320726253212</v>
      </c>
      <c r="O584" s="154">
        <v>0</v>
      </c>
      <c r="P584" s="154">
        <v>0</v>
      </c>
      <c r="Q584" s="154">
        <v>0</v>
      </c>
      <c r="R584" s="155">
        <v>0</v>
      </c>
      <c r="S584" s="156">
        <f t="shared" si="216"/>
        <v>222.84604191317402</v>
      </c>
    </row>
    <row r="585" spans="1:19" ht="15">
      <c r="A585" s="157" t="s">
        <v>55</v>
      </c>
      <c r="B585" s="146">
        <v>0</v>
      </c>
      <c r="C585" s="146">
        <v>0</v>
      </c>
      <c r="D585" s="146">
        <v>0.11224875995216294</v>
      </c>
      <c r="E585" s="146">
        <v>52.362324039756444</v>
      </c>
      <c r="F585" s="304"/>
      <c r="G585" s="146">
        <v>0</v>
      </c>
      <c r="H585" s="158">
        <v>0</v>
      </c>
      <c r="I585" s="144">
        <f t="shared" si="215"/>
        <v>52.474572799708611</v>
      </c>
      <c r="J585" s="139"/>
      <c r="K585" s="159" t="s">
        <v>55</v>
      </c>
      <c r="L585" s="146">
        <v>0</v>
      </c>
      <c r="M585" s="146">
        <v>0</v>
      </c>
      <c r="N585" s="146">
        <v>0.11224875995216294</v>
      </c>
      <c r="O585" s="146">
        <v>52.362324039756444</v>
      </c>
      <c r="P585" s="146">
        <v>991.39850410820486</v>
      </c>
      <c r="Q585" s="146">
        <v>0</v>
      </c>
      <c r="R585" s="147">
        <v>0</v>
      </c>
      <c r="S585" s="148">
        <f t="shared" si="216"/>
        <v>1043.8730769079134</v>
      </c>
    </row>
    <row r="586" spans="1:19" ht="15">
      <c r="A586" s="149" t="s">
        <v>12</v>
      </c>
      <c r="B586" s="150">
        <v>0</v>
      </c>
      <c r="C586" s="150">
        <v>0</v>
      </c>
      <c r="D586" s="150">
        <v>5.3040441503452121E-2</v>
      </c>
      <c r="E586" s="150">
        <v>1.5507703878233703</v>
      </c>
      <c r="F586" s="304"/>
      <c r="G586" s="150">
        <v>0</v>
      </c>
      <c r="H586" s="151">
        <v>0</v>
      </c>
      <c r="I586" s="152">
        <f t="shared" si="215"/>
        <v>1.6038108293268225</v>
      </c>
      <c r="J586" s="139"/>
      <c r="K586" s="153" t="s">
        <v>12</v>
      </c>
      <c r="L586" s="154">
        <v>0</v>
      </c>
      <c r="M586" s="154">
        <v>0</v>
      </c>
      <c r="N586" s="154">
        <v>5.3040441503452121E-2</v>
      </c>
      <c r="O586" s="154">
        <v>1.5507703878233703</v>
      </c>
      <c r="P586" s="154">
        <v>63.007809076015505</v>
      </c>
      <c r="Q586" s="154">
        <v>0</v>
      </c>
      <c r="R586" s="155">
        <v>0</v>
      </c>
      <c r="S586" s="156">
        <f t="shared" si="216"/>
        <v>64.611619905342323</v>
      </c>
    </row>
    <row r="587" spans="1:19" ht="15">
      <c r="A587" s="157" t="s">
        <v>56</v>
      </c>
      <c r="B587" s="146">
        <v>0</v>
      </c>
      <c r="C587" s="146">
        <v>0</v>
      </c>
      <c r="D587" s="146">
        <v>0</v>
      </c>
      <c r="E587" s="146">
        <v>0</v>
      </c>
      <c r="F587" s="304"/>
      <c r="G587" s="146">
        <v>0</v>
      </c>
      <c r="H587" s="158">
        <v>0</v>
      </c>
      <c r="I587" s="144">
        <f t="shared" si="215"/>
        <v>0</v>
      </c>
      <c r="J587" s="139"/>
      <c r="K587" s="159" t="s">
        <v>56</v>
      </c>
      <c r="L587" s="146">
        <v>0</v>
      </c>
      <c r="M587" s="146">
        <v>0</v>
      </c>
      <c r="N587" s="146">
        <v>0</v>
      </c>
      <c r="O587" s="146">
        <v>0</v>
      </c>
      <c r="P587" s="146">
        <v>39.091467392645185</v>
      </c>
      <c r="Q587" s="146">
        <v>0</v>
      </c>
      <c r="R587" s="147">
        <v>0</v>
      </c>
      <c r="S587" s="148">
        <f t="shared" si="216"/>
        <v>39.091467392645185</v>
      </c>
    </row>
    <row r="588" spans="1:19" ht="15">
      <c r="A588" s="149" t="s">
        <v>17</v>
      </c>
      <c r="B588" s="150">
        <v>3.0421846379533037</v>
      </c>
      <c r="C588" s="150">
        <v>1.6483452912485909E-2</v>
      </c>
      <c r="D588" s="150">
        <v>0.38610315287253144</v>
      </c>
      <c r="E588" s="150">
        <v>5.2632547559636533E-2</v>
      </c>
      <c r="F588" s="304"/>
      <c r="G588" s="150">
        <v>0</v>
      </c>
      <c r="H588" s="151">
        <v>0</v>
      </c>
      <c r="I588" s="152">
        <f t="shared" si="215"/>
        <v>3.4974037912979572</v>
      </c>
      <c r="J588" s="139"/>
      <c r="K588" s="153" t="s">
        <v>17</v>
      </c>
      <c r="L588" s="154">
        <v>3.0421846379533037</v>
      </c>
      <c r="M588" s="154">
        <v>1.6483452912485909E-2</v>
      </c>
      <c r="N588" s="154">
        <v>0.38610315287253144</v>
      </c>
      <c r="O588" s="154">
        <v>5.2632547559636533E-2</v>
      </c>
      <c r="P588" s="154">
        <v>0</v>
      </c>
      <c r="Q588" s="154">
        <v>0</v>
      </c>
      <c r="R588" s="155">
        <v>0</v>
      </c>
      <c r="S588" s="156">
        <f t="shared" si="216"/>
        <v>3.4974037912979572</v>
      </c>
    </row>
    <row r="589" spans="1:19" ht="15">
      <c r="A589" s="157" t="s">
        <v>141</v>
      </c>
      <c r="B589" s="146">
        <v>642.71098438665149</v>
      </c>
      <c r="C589" s="146">
        <v>101.28275680741572</v>
      </c>
      <c r="D589" s="146">
        <v>19.753297322022625</v>
      </c>
      <c r="E589" s="146">
        <v>15.554130065913444</v>
      </c>
      <c r="F589" s="304"/>
      <c r="G589" s="146">
        <v>0</v>
      </c>
      <c r="H589" s="158">
        <v>0</v>
      </c>
      <c r="I589" s="144">
        <f t="shared" si="215"/>
        <v>779.30116858200324</v>
      </c>
      <c r="J589" s="139"/>
      <c r="K589" s="159" t="s">
        <v>141</v>
      </c>
      <c r="L589" s="146">
        <v>642.71098438665149</v>
      </c>
      <c r="M589" s="146">
        <v>101.28275680741572</v>
      </c>
      <c r="N589" s="146">
        <v>19.753297322022625</v>
      </c>
      <c r="O589" s="146">
        <v>15.554130065913444</v>
      </c>
      <c r="P589" s="146">
        <v>0</v>
      </c>
      <c r="Q589" s="146">
        <v>0</v>
      </c>
      <c r="R589" s="147">
        <v>0</v>
      </c>
      <c r="S589" s="148">
        <f t="shared" si="216"/>
        <v>779.30116858200324</v>
      </c>
    </row>
    <row r="590" spans="1:19" ht="15">
      <c r="A590" s="149" t="s">
        <v>25</v>
      </c>
      <c r="B590" s="150">
        <v>332.70349887888227</v>
      </c>
      <c r="C590" s="150">
        <v>0</v>
      </c>
      <c r="D590" s="150">
        <v>733.78740625671344</v>
      </c>
      <c r="E590" s="150">
        <v>161.69989775630896</v>
      </c>
      <c r="F590" s="304"/>
      <c r="G590" s="150">
        <v>502.72752264932814</v>
      </c>
      <c r="H590" s="151">
        <v>0.13087658829589069</v>
      </c>
      <c r="I590" s="152">
        <f t="shared" si="215"/>
        <v>1731.0492021295288</v>
      </c>
      <c r="J590" s="139"/>
      <c r="K590" s="153" t="s">
        <v>25</v>
      </c>
      <c r="L590" s="154">
        <v>332.70349887888227</v>
      </c>
      <c r="M590" s="154">
        <v>0</v>
      </c>
      <c r="N590" s="154">
        <v>733.78740625671344</v>
      </c>
      <c r="O590" s="154">
        <v>161.69989775630896</v>
      </c>
      <c r="P590" s="154">
        <v>450.72706470785187</v>
      </c>
      <c r="Q590" s="154">
        <v>502.72752264932814</v>
      </c>
      <c r="R590" s="155">
        <v>0.13087658829589069</v>
      </c>
      <c r="S590" s="156">
        <f t="shared" si="216"/>
        <v>2181.7762668373807</v>
      </c>
    </row>
    <row r="591" spans="1:19" ht="15">
      <c r="A591" s="157" t="s">
        <v>24</v>
      </c>
      <c r="B591" s="146">
        <v>242.92433434819057</v>
      </c>
      <c r="C591" s="146">
        <v>1.5400969288994919</v>
      </c>
      <c r="D591" s="146">
        <v>0</v>
      </c>
      <c r="E591" s="146">
        <v>0</v>
      </c>
      <c r="F591" s="304"/>
      <c r="G591" s="146">
        <v>0</v>
      </c>
      <c r="H591" s="158">
        <v>0</v>
      </c>
      <c r="I591" s="144">
        <f t="shared" si="215"/>
        <v>244.46443127709006</v>
      </c>
      <c r="J591" s="139"/>
      <c r="K591" s="159" t="s">
        <v>24</v>
      </c>
      <c r="L591" s="146">
        <v>242.92433434819057</v>
      </c>
      <c r="M591" s="146">
        <v>1.5400969288994919</v>
      </c>
      <c r="N591" s="146">
        <v>0</v>
      </c>
      <c r="O591" s="146">
        <v>0</v>
      </c>
      <c r="P591" s="146">
        <v>0</v>
      </c>
      <c r="Q591" s="146">
        <v>0</v>
      </c>
      <c r="R591" s="147">
        <v>0</v>
      </c>
      <c r="S591" s="148">
        <f t="shared" si="216"/>
        <v>244.46443127709006</v>
      </c>
    </row>
    <row r="592" spans="1:19" ht="15">
      <c r="A592" s="149" t="s">
        <v>57</v>
      </c>
      <c r="B592" s="150">
        <v>1.3821155430125258</v>
      </c>
      <c r="C592" s="150">
        <v>0</v>
      </c>
      <c r="D592" s="150">
        <v>0.24569944321258691</v>
      </c>
      <c r="E592" s="150">
        <v>0</v>
      </c>
      <c r="F592" s="304"/>
      <c r="G592" s="150">
        <v>0</v>
      </c>
      <c r="H592" s="151">
        <v>0</v>
      </c>
      <c r="I592" s="152">
        <f t="shared" si="215"/>
        <v>1.6278149862251128</v>
      </c>
      <c r="J592" s="139"/>
      <c r="K592" s="153" t="s">
        <v>57</v>
      </c>
      <c r="L592" s="154">
        <v>1.3821155430125258</v>
      </c>
      <c r="M592" s="154">
        <v>0</v>
      </c>
      <c r="N592" s="154">
        <v>0.24569944321258691</v>
      </c>
      <c r="O592" s="154">
        <v>0</v>
      </c>
      <c r="P592" s="154">
        <v>0</v>
      </c>
      <c r="Q592" s="154">
        <v>0</v>
      </c>
      <c r="R592" s="155">
        <v>0</v>
      </c>
      <c r="S592" s="156">
        <f t="shared" si="216"/>
        <v>1.6278149862251128</v>
      </c>
    </row>
    <row r="593" spans="1:85" ht="15">
      <c r="A593" s="157" t="s">
        <v>22</v>
      </c>
      <c r="B593" s="146">
        <v>80.419851316059621</v>
      </c>
      <c r="C593" s="146">
        <v>0</v>
      </c>
      <c r="D593" s="146">
        <v>4.9602335550107597</v>
      </c>
      <c r="E593" s="146">
        <v>0</v>
      </c>
      <c r="F593" s="304"/>
      <c r="G593" s="146">
        <v>0</v>
      </c>
      <c r="H593" s="158">
        <v>0</v>
      </c>
      <c r="I593" s="144">
        <f t="shared" si="215"/>
        <v>85.38008487107038</v>
      </c>
      <c r="J593" s="139"/>
      <c r="K593" s="159" t="s">
        <v>22</v>
      </c>
      <c r="L593" s="146">
        <v>80.419851316059621</v>
      </c>
      <c r="M593" s="146">
        <v>0</v>
      </c>
      <c r="N593" s="146">
        <v>4.9602335550107597</v>
      </c>
      <c r="O593" s="146">
        <v>0</v>
      </c>
      <c r="P593" s="146">
        <v>66.838385595099751</v>
      </c>
      <c r="Q593" s="146">
        <v>0</v>
      </c>
      <c r="R593" s="147">
        <v>0</v>
      </c>
      <c r="S593" s="148">
        <f t="shared" si="216"/>
        <v>152.21847046617012</v>
      </c>
    </row>
    <row r="594" spans="1:85" ht="15">
      <c r="A594" s="149" t="s">
        <v>21</v>
      </c>
      <c r="B594" s="150">
        <v>0</v>
      </c>
      <c r="C594" s="150">
        <v>0</v>
      </c>
      <c r="D594" s="150">
        <v>0</v>
      </c>
      <c r="E594" s="150">
        <v>0</v>
      </c>
      <c r="F594" s="304"/>
      <c r="G594" s="150">
        <v>0</v>
      </c>
      <c r="H594" s="151">
        <v>0</v>
      </c>
      <c r="I594" s="152">
        <f t="shared" si="215"/>
        <v>0</v>
      </c>
      <c r="J594" s="139"/>
      <c r="K594" s="153" t="s">
        <v>21</v>
      </c>
      <c r="L594" s="154">
        <v>0</v>
      </c>
      <c r="M594" s="154">
        <v>0</v>
      </c>
      <c r="N594" s="154">
        <v>0</v>
      </c>
      <c r="O594" s="154">
        <v>0</v>
      </c>
      <c r="P594" s="154">
        <v>0</v>
      </c>
      <c r="Q594" s="154">
        <v>0</v>
      </c>
      <c r="R594" s="155">
        <v>0</v>
      </c>
      <c r="S594" s="156">
        <f t="shared" si="216"/>
        <v>0</v>
      </c>
    </row>
    <row r="595" spans="1:85" ht="15">
      <c r="A595" s="160" t="s">
        <v>61</v>
      </c>
      <c r="B595" s="146">
        <v>723.40118820669579</v>
      </c>
      <c r="C595" s="146">
        <v>0</v>
      </c>
      <c r="D595" s="146">
        <v>0</v>
      </c>
      <c r="E595" s="146">
        <v>0</v>
      </c>
      <c r="F595" s="304"/>
      <c r="G595" s="146">
        <v>0</v>
      </c>
      <c r="H595" s="158">
        <v>0</v>
      </c>
      <c r="I595" s="144">
        <f t="shared" si="215"/>
        <v>723.40118820669579</v>
      </c>
      <c r="J595" s="139"/>
      <c r="K595" s="161" t="s">
        <v>61</v>
      </c>
      <c r="L595" s="146">
        <v>723.40118820669579</v>
      </c>
      <c r="M595" s="146">
        <v>0</v>
      </c>
      <c r="N595" s="146">
        <v>0</v>
      </c>
      <c r="O595" s="146">
        <v>0</v>
      </c>
      <c r="P595" s="146">
        <v>0</v>
      </c>
      <c r="Q595" s="146">
        <v>0</v>
      </c>
      <c r="R595" s="147">
        <v>0</v>
      </c>
      <c r="S595" s="148">
        <f t="shared" si="216"/>
        <v>723.40118820669579</v>
      </c>
    </row>
    <row r="596" spans="1:85">
      <c r="A596" s="162" t="s">
        <v>23</v>
      </c>
      <c r="B596" s="163">
        <v>723.40118820669579</v>
      </c>
      <c r="C596" s="163">
        <v>0</v>
      </c>
      <c r="D596" s="163">
        <v>0</v>
      </c>
      <c r="E596" s="163">
        <v>0</v>
      </c>
      <c r="F596" s="304"/>
      <c r="G596" s="163">
        <v>0</v>
      </c>
      <c r="H596" s="164">
        <v>0</v>
      </c>
      <c r="I596" s="165">
        <f t="shared" si="215"/>
        <v>723.40118820669579</v>
      </c>
      <c r="J596" s="139"/>
      <c r="K596" s="166" t="s">
        <v>23</v>
      </c>
      <c r="L596" s="167">
        <v>723.40118820669579</v>
      </c>
      <c r="M596" s="167">
        <v>0</v>
      </c>
      <c r="N596" s="167">
        <v>0</v>
      </c>
      <c r="O596" s="167">
        <v>0</v>
      </c>
      <c r="P596" s="167">
        <v>0</v>
      </c>
      <c r="Q596" s="167">
        <v>0</v>
      </c>
      <c r="R596" s="168">
        <v>0</v>
      </c>
      <c r="S596" s="169">
        <f t="shared" si="216"/>
        <v>723.40118820669579</v>
      </c>
    </row>
    <row r="597" spans="1:85">
      <c r="A597" s="170" t="s">
        <v>19</v>
      </c>
      <c r="B597" s="171">
        <v>0</v>
      </c>
      <c r="C597" s="171">
        <v>0</v>
      </c>
      <c r="D597" s="171">
        <v>0</v>
      </c>
      <c r="E597" s="171">
        <v>0</v>
      </c>
      <c r="F597" s="304"/>
      <c r="G597" s="171">
        <v>0</v>
      </c>
      <c r="H597" s="172">
        <v>0</v>
      </c>
      <c r="I597" s="173">
        <f t="shared" si="215"/>
        <v>0</v>
      </c>
      <c r="J597" s="139"/>
      <c r="K597" s="174" t="s">
        <v>19</v>
      </c>
      <c r="L597" s="171">
        <v>0</v>
      </c>
      <c r="M597" s="171">
        <v>0</v>
      </c>
      <c r="N597" s="171">
        <v>0</v>
      </c>
      <c r="O597" s="171">
        <v>0</v>
      </c>
      <c r="P597" s="171">
        <v>0</v>
      </c>
      <c r="Q597" s="171">
        <v>0</v>
      </c>
      <c r="R597" s="175">
        <v>0</v>
      </c>
      <c r="S597" s="176">
        <f t="shared" si="216"/>
        <v>0</v>
      </c>
    </row>
    <row r="598" spans="1:85">
      <c r="A598" s="162" t="s">
        <v>20</v>
      </c>
      <c r="B598" s="163">
        <v>0</v>
      </c>
      <c r="C598" s="163">
        <v>0</v>
      </c>
      <c r="D598" s="163">
        <v>0</v>
      </c>
      <c r="E598" s="163">
        <v>0</v>
      </c>
      <c r="F598" s="304"/>
      <c r="G598" s="163">
        <v>0</v>
      </c>
      <c r="H598" s="164">
        <v>0</v>
      </c>
      <c r="I598" s="165">
        <f t="shared" si="215"/>
        <v>0</v>
      </c>
      <c r="J598" s="139"/>
      <c r="K598" s="166" t="s">
        <v>20</v>
      </c>
      <c r="L598" s="167">
        <v>0</v>
      </c>
      <c r="M598" s="167">
        <v>0</v>
      </c>
      <c r="N598" s="167">
        <v>0</v>
      </c>
      <c r="O598" s="167">
        <v>0</v>
      </c>
      <c r="P598" s="167">
        <v>0</v>
      </c>
      <c r="Q598" s="167">
        <v>0</v>
      </c>
      <c r="R598" s="168">
        <v>0</v>
      </c>
      <c r="S598" s="169">
        <f t="shared" si="216"/>
        <v>0</v>
      </c>
    </row>
    <row r="599" spans="1:85" ht="15" thickBot="1">
      <c r="A599" s="177" t="s">
        <v>11</v>
      </c>
      <c r="B599" s="178">
        <v>0</v>
      </c>
      <c r="C599" s="178">
        <v>0</v>
      </c>
      <c r="D599" s="178">
        <v>0</v>
      </c>
      <c r="E599" s="178">
        <v>0</v>
      </c>
      <c r="F599" s="305"/>
      <c r="G599" s="178">
        <v>0</v>
      </c>
      <c r="H599" s="179">
        <v>0</v>
      </c>
      <c r="I599" s="180">
        <f t="shared" si="215"/>
        <v>0</v>
      </c>
      <c r="J599" s="139"/>
      <c r="K599" s="181" t="s">
        <v>11</v>
      </c>
      <c r="L599" s="178">
        <v>0</v>
      </c>
      <c r="M599" s="178">
        <v>0</v>
      </c>
      <c r="N599" s="178">
        <v>0</v>
      </c>
      <c r="O599" s="178">
        <v>0</v>
      </c>
      <c r="P599" s="178">
        <v>0</v>
      </c>
      <c r="Q599" s="178">
        <v>0</v>
      </c>
      <c r="R599" s="182">
        <v>0</v>
      </c>
      <c r="S599" s="183">
        <f t="shared" si="216"/>
        <v>0</v>
      </c>
    </row>
    <row r="600" spans="1:85" ht="15">
      <c r="A600" s="184" t="s">
        <v>26</v>
      </c>
      <c r="B600" s="185">
        <f>SUM(B579:B595)</f>
        <v>2265.1887062572</v>
      </c>
      <c r="C600" s="185">
        <f t="shared" ref="C600:I600" si="217">SUM(C579:C595)</f>
        <v>108.8868587343883</v>
      </c>
      <c r="D600" s="185">
        <f t="shared" si="217"/>
        <v>763.76670929956231</v>
      </c>
      <c r="E600" s="185">
        <f t="shared" si="217"/>
        <v>232.55379533869328</v>
      </c>
      <c r="F600" s="185">
        <f t="shared" si="217"/>
        <v>0</v>
      </c>
      <c r="G600" s="185">
        <f t="shared" si="217"/>
        <v>502.72752264932814</v>
      </c>
      <c r="H600" s="187">
        <f t="shared" si="217"/>
        <v>0.13087658829589069</v>
      </c>
      <c r="I600" s="144">
        <f t="shared" si="217"/>
        <v>3873.2544688674679</v>
      </c>
      <c r="J600" s="139"/>
      <c r="K600" s="186" t="s">
        <v>26</v>
      </c>
      <c r="L600" s="185">
        <f>SUM(L579:L595)</f>
        <v>2265.1887062572</v>
      </c>
      <c r="M600" s="185">
        <f t="shared" ref="M600:S600" si="218">SUM(M579:M595)</f>
        <v>108.8868587343883</v>
      </c>
      <c r="N600" s="185">
        <f t="shared" si="218"/>
        <v>763.76670929956231</v>
      </c>
      <c r="O600" s="185">
        <f t="shared" si="218"/>
        <v>232.55379533869328</v>
      </c>
      <c r="P600" s="185">
        <f t="shared" si="218"/>
        <v>1611.0684870162149</v>
      </c>
      <c r="Q600" s="185">
        <f t="shared" si="218"/>
        <v>502.72752264932814</v>
      </c>
      <c r="R600" s="187">
        <f t="shared" si="218"/>
        <v>0.13087658829589069</v>
      </c>
      <c r="S600" s="188">
        <f t="shared" si="218"/>
        <v>5484.3229558836838</v>
      </c>
    </row>
    <row r="601" spans="1:85" s="2" customFormat="1" ht="15" thickBot="1">
      <c r="A601" s="17" t="s">
        <v>100</v>
      </c>
      <c r="B601" s="100">
        <f>IF($I600=0,"-",B600/$I600)</f>
        <v>0.58482826895686424</v>
      </c>
      <c r="C601" s="100">
        <f t="shared" ref="C601:H601" si="219">IF($I600=0,"-",C600/$I600)</f>
        <v>2.8112498058054679E-2</v>
      </c>
      <c r="D601" s="100">
        <f t="shared" si="219"/>
        <v>0.19718991236919328</v>
      </c>
      <c r="E601" s="100">
        <f t="shared" si="219"/>
        <v>6.0040928683596548E-2</v>
      </c>
      <c r="F601" s="100">
        <f t="shared" si="219"/>
        <v>0</v>
      </c>
      <c r="G601" s="100">
        <f t="shared" si="219"/>
        <v>0.12979460210790764</v>
      </c>
      <c r="H601" s="101">
        <f t="shared" si="219"/>
        <v>3.378982438356516E-5</v>
      </c>
      <c r="I601" s="102">
        <f>SUM(B601:H601)</f>
        <v>0.99999999999999989</v>
      </c>
      <c r="K601" s="27" t="s">
        <v>100</v>
      </c>
      <c r="L601" s="76">
        <f t="shared" ref="L601:R601" si="220">IF($S600=0,"-",L600/$S600)</f>
        <v>0.41302978042660005</v>
      </c>
      <c r="M601" s="76">
        <f t="shared" si="220"/>
        <v>1.9854202535168439E-2</v>
      </c>
      <c r="N601" s="76">
        <f t="shared" si="220"/>
        <v>0.13926362751489299</v>
      </c>
      <c r="O601" s="76">
        <f t="shared" si="220"/>
        <v>4.2403373617741685E-2</v>
      </c>
      <c r="P601" s="76">
        <f t="shared" si="220"/>
        <v>0.29375886503690135</v>
      </c>
      <c r="Q601" s="76">
        <f t="shared" si="220"/>
        <v>9.1666287104772468E-2</v>
      </c>
      <c r="R601" s="77">
        <f t="shared" si="220"/>
        <v>2.3863763922852837E-5</v>
      </c>
      <c r="S601" s="78">
        <f>SUM(L601:R601)</f>
        <v>0.99999999999999989</v>
      </c>
      <c r="BA601" s="189"/>
      <c r="BR601" s="189"/>
    </row>
    <row r="602" spans="1:85" ht="15" thickBot="1">
      <c r="A602" s="218"/>
      <c r="B602" s="218"/>
      <c r="C602" s="218"/>
      <c r="D602" s="218"/>
      <c r="E602" s="218"/>
      <c r="F602" s="218"/>
      <c r="G602" s="218"/>
      <c r="H602" s="218"/>
      <c r="I602" s="218"/>
      <c r="K602" s="218"/>
      <c r="L602" s="218"/>
      <c r="M602" s="218"/>
      <c r="N602" s="218"/>
      <c r="O602" s="218"/>
      <c r="P602" s="218"/>
      <c r="Q602" s="218"/>
      <c r="R602" s="218"/>
      <c r="S602" s="218"/>
      <c r="U602" s="225"/>
      <c r="AA602" s="226"/>
      <c r="AC602" s="226"/>
      <c r="AD602" s="226"/>
      <c r="AE602" s="226"/>
      <c r="AF602" s="226"/>
      <c r="AG602" s="226"/>
      <c r="AH602" s="226"/>
      <c r="AI602" s="227"/>
      <c r="AJ602" s="227"/>
      <c r="AK602" s="227"/>
      <c r="AL602" s="227"/>
      <c r="AM602" s="227"/>
      <c r="AN602" s="227"/>
      <c r="AO602" s="227"/>
      <c r="AP602" s="227"/>
    </row>
    <row r="603" spans="1:85" ht="28.5">
      <c r="A603" s="306" t="s">
        <v>47</v>
      </c>
      <c r="B603" s="135" t="s">
        <v>0</v>
      </c>
      <c r="C603" s="135" t="s">
        <v>1</v>
      </c>
      <c r="D603" s="135" t="s">
        <v>2</v>
      </c>
      <c r="E603" s="135" t="s">
        <v>3</v>
      </c>
      <c r="F603" s="135" t="s">
        <v>27</v>
      </c>
      <c r="G603" s="135" t="s">
        <v>4</v>
      </c>
      <c r="H603" s="135" t="s">
        <v>5</v>
      </c>
      <c r="I603" s="136" t="s">
        <v>6</v>
      </c>
      <c r="K603" s="308" t="s">
        <v>47</v>
      </c>
      <c r="L603" s="137" t="s">
        <v>0</v>
      </c>
      <c r="M603" s="137" t="s">
        <v>110</v>
      </c>
      <c r="N603" s="137" t="s">
        <v>111</v>
      </c>
      <c r="O603" s="137" t="s">
        <v>3</v>
      </c>
      <c r="P603" s="137" t="s">
        <v>27</v>
      </c>
      <c r="Q603" s="137" t="s">
        <v>4</v>
      </c>
      <c r="R603" s="137" t="s">
        <v>5</v>
      </c>
      <c r="S603" s="138" t="s">
        <v>6</v>
      </c>
      <c r="U603" s="292" t="s">
        <v>47</v>
      </c>
      <c r="V603" s="191" t="s">
        <v>74</v>
      </c>
      <c r="W603" s="191" t="s">
        <v>75</v>
      </c>
      <c r="X603" s="191" t="s">
        <v>67</v>
      </c>
      <c r="Y603" s="191" t="s">
        <v>76</v>
      </c>
      <c r="Z603" s="191" t="s">
        <v>77</v>
      </c>
      <c r="AA603" s="191" t="s">
        <v>118</v>
      </c>
      <c r="AB603" s="191" t="s">
        <v>78</v>
      </c>
      <c r="AC603" s="191" t="s">
        <v>71</v>
      </c>
      <c r="AD603" s="191" t="s">
        <v>64</v>
      </c>
      <c r="AE603" s="228" t="s">
        <v>27</v>
      </c>
      <c r="AF603" s="229" t="s">
        <v>60</v>
      </c>
      <c r="AG603" s="230"/>
      <c r="AH603" s="131"/>
      <c r="AI603" s="131"/>
      <c r="AR603" s="132"/>
      <c r="BA603" s="131"/>
      <c r="BI603" s="132"/>
      <c r="BR603" s="131"/>
      <c r="BX603" s="2"/>
      <c r="CG603" s="131"/>
    </row>
    <row r="604" spans="1:85" ht="15" customHeight="1">
      <c r="A604" s="307" t="s">
        <v>47</v>
      </c>
      <c r="B604" s="294" t="s">
        <v>109</v>
      </c>
      <c r="C604" s="295"/>
      <c r="D604" s="295"/>
      <c r="E604" s="295"/>
      <c r="F604" s="295"/>
      <c r="G604" s="295"/>
      <c r="H604" s="295"/>
      <c r="I604" s="296"/>
      <c r="K604" s="309" t="s">
        <v>47</v>
      </c>
      <c r="L604" s="297" t="s">
        <v>109</v>
      </c>
      <c r="M604" s="298"/>
      <c r="N604" s="298"/>
      <c r="O604" s="298"/>
      <c r="P604" s="298"/>
      <c r="Q604" s="298"/>
      <c r="R604" s="298"/>
      <c r="S604" s="299"/>
      <c r="U604" s="293" t="s">
        <v>47</v>
      </c>
      <c r="V604" s="300" t="s">
        <v>109</v>
      </c>
      <c r="W604" s="301"/>
      <c r="X604" s="301"/>
      <c r="Y604" s="301"/>
      <c r="Z604" s="301"/>
      <c r="AA604" s="301"/>
      <c r="AB604" s="301"/>
      <c r="AC604" s="301"/>
      <c r="AD604" s="301"/>
      <c r="AE604" s="301"/>
      <c r="AF604" s="302"/>
      <c r="AG604" s="231"/>
      <c r="AH604" s="131"/>
      <c r="AI604" s="131"/>
      <c r="AR604" s="132"/>
      <c r="BA604" s="131"/>
      <c r="BI604" s="132"/>
      <c r="BR604" s="131"/>
      <c r="BX604" s="2"/>
      <c r="CG604" s="131"/>
    </row>
    <row r="605" spans="1:85" ht="15">
      <c r="A605" s="141" t="s">
        <v>7</v>
      </c>
      <c r="B605" s="142">
        <v>1.9085703913732059</v>
      </c>
      <c r="C605" s="142">
        <v>0</v>
      </c>
      <c r="D605" s="142">
        <v>0</v>
      </c>
      <c r="E605" s="142">
        <v>0</v>
      </c>
      <c r="F605" s="303"/>
      <c r="G605" s="142">
        <v>0</v>
      </c>
      <c r="H605" s="143">
        <v>0</v>
      </c>
      <c r="I605" s="144">
        <f>SUM(B605:H605)</f>
        <v>1.9085703913732059</v>
      </c>
      <c r="J605" s="139"/>
      <c r="K605" s="193" t="s">
        <v>7</v>
      </c>
      <c r="L605" s="142">
        <v>1.9085703913732059</v>
      </c>
      <c r="M605" s="142">
        <v>0</v>
      </c>
      <c r="N605" s="142">
        <v>0</v>
      </c>
      <c r="O605" s="142">
        <v>0</v>
      </c>
      <c r="P605" s="142">
        <v>0</v>
      </c>
      <c r="Q605" s="142">
        <v>0</v>
      </c>
      <c r="R605" s="194">
        <v>0</v>
      </c>
      <c r="S605" s="195">
        <f>SUM(L605:R605)</f>
        <v>1.9085703913732059</v>
      </c>
      <c r="U605" s="29" t="s">
        <v>7</v>
      </c>
      <c r="V605" s="197">
        <v>1.9085703913732059</v>
      </c>
      <c r="W605" s="197">
        <v>0</v>
      </c>
      <c r="X605" s="197">
        <v>0</v>
      </c>
      <c r="Y605" s="197">
        <v>0</v>
      </c>
      <c r="Z605" s="197">
        <v>0</v>
      </c>
      <c r="AA605" s="197">
        <v>0</v>
      </c>
      <c r="AB605" s="197">
        <v>0</v>
      </c>
      <c r="AC605" s="197">
        <v>0</v>
      </c>
      <c r="AD605" s="199">
        <v>0</v>
      </c>
      <c r="AE605" s="232">
        <f t="shared" ref="AE605:AE610" si="221">+P605</f>
        <v>0</v>
      </c>
      <c r="AF605" s="200">
        <f t="shared" ref="AF605:AF625" si="222">SUM(V605:AE605)</f>
        <v>1.9085703913732059</v>
      </c>
      <c r="AG605" s="233" t="str">
        <f>+IF(ABS(S605-AF605)&gt;0.01,S605-AF605,"")</f>
        <v/>
      </c>
      <c r="AH605" s="131"/>
      <c r="AI605" s="131"/>
      <c r="AR605" s="132"/>
      <c r="BA605" s="131"/>
      <c r="BI605" s="132"/>
      <c r="BR605" s="131"/>
      <c r="BX605" s="2"/>
      <c r="CG605" s="131"/>
    </row>
    <row r="606" spans="1:85" ht="15">
      <c r="A606" s="149" t="s">
        <v>8</v>
      </c>
      <c r="B606" s="150">
        <v>14.407092973793141</v>
      </c>
      <c r="C606" s="150">
        <v>0</v>
      </c>
      <c r="D606" s="150">
        <v>1.0063960013389217</v>
      </c>
      <c r="E606" s="150">
        <v>0</v>
      </c>
      <c r="F606" s="304"/>
      <c r="G606" s="150">
        <v>0</v>
      </c>
      <c r="H606" s="151">
        <v>0</v>
      </c>
      <c r="I606" s="152">
        <f t="shared" ref="I606:I625" si="223">SUM(B606:H606)</f>
        <v>15.413488975132063</v>
      </c>
      <c r="J606" s="139"/>
      <c r="K606" s="153" t="s">
        <v>8</v>
      </c>
      <c r="L606" s="154">
        <v>14.407092973793141</v>
      </c>
      <c r="M606" s="154">
        <v>0</v>
      </c>
      <c r="N606" s="154">
        <v>1.0063960013389217</v>
      </c>
      <c r="O606" s="154">
        <v>0</v>
      </c>
      <c r="P606" s="154">
        <v>0</v>
      </c>
      <c r="Q606" s="154">
        <v>0</v>
      </c>
      <c r="R606" s="155">
        <v>0</v>
      </c>
      <c r="S606" s="156">
        <f t="shared" ref="S606:S625" si="224">SUM(L606:R606)</f>
        <v>15.413488975132063</v>
      </c>
      <c r="U606" s="30" t="s">
        <v>8</v>
      </c>
      <c r="V606" s="202">
        <v>14.407092973793141</v>
      </c>
      <c r="W606" s="202">
        <v>0.92872797399984686</v>
      </c>
      <c r="X606" s="202">
        <v>7.7668027339074713E-2</v>
      </c>
      <c r="Y606" s="202">
        <v>0</v>
      </c>
      <c r="Z606" s="202">
        <v>0</v>
      </c>
      <c r="AA606" s="202">
        <v>0</v>
      </c>
      <c r="AB606" s="202">
        <v>0</v>
      </c>
      <c r="AC606" s="202">
        <v>0</v>
      </c>
      <c r="AD606" s="202">
        <v>0</v>
      </c>
      <c r="AE606" s="234">
        <f t="shared" si="221"/>
        <v>0</v>
      </c>
      <c r="AF606" s="204">
        <f t="shared" si="222"/>
        <v>15.413488975132061</v>
      </c>
      <c r="AG606" s="233" t="str">
        <f t="shared" ref="AG606:AG626" si="225">+IF(ABS(S606-AF606)&gt;0.01,S606-AF606,"")</f>
        <v/>
      </c>
      <c r="AH606" s="131"/>
      <c r="AI606" s="131"/>
      <c r="AR606" s="132"/>
      <c r="BA606" s="131"/>
      <c r="BI606" s="132"/>
      <c r="BR606" s="131"/>
      <c r="BX606" s="2"/>
      <c r="CG606" s="131"/>
    </row>
    <row r="607" spans="1:85" ht="15">
      <c r="A607" s="157" t="s">
        <v>10</v>
      </c>
      <c r="B607" s="146">
        <v>5.3846607464044558</v>
      </c>
      <c r="C607" s="146">
        <v>0</v>
      </c>
      <c r="D607" s="146">
        <v>0.43822287753773054</v>
      </c>
      <c r="E607" s="146">
        <v>0</v>
      </c>
      <c r="F607" s="304"/>
      <c r="G607" s="146">
        <v>0</v>
      </c>
      <c r="H607" s="158">
        <v>0</v>
      </c>
      <c r="I607" s="144">
        <f t="shared" si="223"/>
        <v>5.8228836239421859</v>
      </c>
      <c r="J607" s="139"/>
      <c r="K607" s="159" t="s">
        <v>10</v>
      </c>
      <c r="L607" s="146">
        <v>5.3846607464044558</v>
      </c>
      <c r="M607" s="146">
        <v>0</v>
      </c>
      <c r="N607" s="146">
        <v>0.43822287753773054</v>
      </c>
      <c r="O607" s="146">
        <v>0</v>
      </c>
      <c r="P607" s="146">
        <v>0</v>
      </c>
      <c r="Q607" s="146">
        <v>0</v>
      </c>
      <c r="R607" s="147">
        <v>0</v>
      </c>
      <c r="S607" s="148">
        <f t="shared" si="224"/>
        <v>5.8228836239421859</v>
      </c>
      <c r="U607" s="259" t="s">
        <v>10</v>
      </c>
      <c r="V607" s="197">
        <v>5.3846607464044558</v>
      </c>
      <c r="W607" s="197">
        <v>0.36577043520204588</v>
      </c>
      <c r="X607" s="197">
        <v>7.2452442335684666E-2</v>
      </c>
      <c r="Y607" s="197">
        <v>0</v>
      </c>
      <c r="Z607" s="197">
        <v>0</v>
      </c>
      <c r="AA607" s="197">
        <v>0</v>
      </c>
      <c r="AB607" s="197">
        <v>0</v>
      </c>
      <c r="AC607" s="197">
        <v>0</v>
      </c>
      <c r="AD607" s="199">
        <v>0</v>
      </c>
      <c r="AE607" s="232">
        <f t="shared" si="221"/>
        <v>0</v>
      </c>
      <c r="AF607" s="200">
        <f t="shared" si="222"/>
        <v>5.8228836239421859</v>
      </c>
      <c r="AG607" s="233" t="str">
        <f t="shared" si="225"/>
        <v/>
      </c>
      <c r="AH607" s="131"/>
      <c r="AI607" s="131"/>
      <c r="AR607" s="132"/>
      <c r="BA607" s="131"/>
      <c r="BI607" s="132"/>
      <c r="BR607" s="131"/>
      <c r="BX607" s="2"/>
      <c r="CG607" s="131"/>
    </row>
    <row r="608" spans="1:85" ht="15">
      <c r="A608" s="149" t="s">
        <v>53</v>
      </c>
      <c r="B608" s="150">
        <v>0</v>
      </c>
      <c r="C608" s="150">
        <v>0</v>
      </c>
      <c r="D608" s="150">
        <v>0</v>
      </c>
      <c r="E608" s="150">
        <v>0</v>
      </c>
      <c r="F608" s="304"/>
      <c r="G608" s="150">
        <v>0</v>
      </c>
      <c r="H608" s="151">
        <v>0</v>
      </c>
      <c r="I608" s="152">
        <f t="shared" si="223"/>
        <v>0</v>
      </c>
      <c r="J608" s="139"/>
      <c r="K608" s="153" t="s">
        <v>53</v>
      </c>
      <c r="L608" s="154">
        <v>0</v>
      </c>
      <c r="M608" s="154">
        <v>0</v>
      </c>
      <c r="N608" s="154">
        <v>0</v>
      </c>
      <c r="O608" s="154">
        <v>0</v>
      </c>
      <c r="P608" s="154">
        <v>0</v>
      </c>
      <c r="Q608" s="154">
        <v>0</v>
      </c>
      <c r="R608" s="155">
        <v>0</v>
      </c>
      <c r="S608" s="156">
        <f t="shared" si="224"/>
        <v>0</v>
      </c>
      <c r="U608" s="30" t="s">
        <v>53</v>
      </c>
      <c r="V608" s="202">
        <v>0</v>
      </c>
      <c r="W608" s="202">
        <v>0</v>
      </c>
      <c r="X608" s="202">
        <v>0</v>
      </c>
      <c r="Y608" s="202">
        <v>0</v>
      </c>
      <c r="Z608" s="202">
        <v>0</v>
      </c>
      <c r="AA608" s="202">
        <v>0</v>
      </c>
      <c r="AB608" s="202">
        <v>0</v>
      </c>
      <c r="AC608" s="202">
        <v>0</v>
      </c>
      <c r="AD608" s="202">
        <v>0</v>
      </c>
      <c r="AE608" s="234">
        <f t="shared" si="221"/>
        <v>0</v>
      </c>
      <c r="AF608" s="204">
        <f t="shared" si="222"/>
        <v>0</v>
      </c>
      <c r="AG608" s="233" t="str">
        <f t="shared" si="225"/>
        <v/>
      </c>
      <c r="AH608" s="131"/>
      <c r="AI608" s="131"/>
      <c r="AR608" s="132"/>
      <c r="BA608" s="131"/>
      <c r="BI608" s="132"/>
      <c r="BR608" s="131"/>
      <c r="BX608" s="2"/>
      <c r="CG608" s="131"/>
    </row>
    <row r="609" spans="1:85" ht="15">
      <c r="A609" s="157" t="s">
        <v>16</v>
      </c>
      <c r="B609" s="146">
        <v>0</v>
      </c>
      <c r="C609" s="146">
        <v>0</v>
      </c>
      <c r="D609" s="146">
        <v>0</v>
      </c>
      <c r="E609" s="146">
        <v>0</v>
      </c>
      <c r="F609" s="304"/>
      <c r="G609" s="146">
        <v>0</v>
      </c>
      <c r="H609" s="158">
        <v>0</v>
      </c>
      <c r="I609" s="144">
        <f t="shared" si="223"/>
        <v>0</v>
      </c>
      <c r="J609" s="139"/>
      <c r="K609" s="159" t="s">
        <v>16</v>
      </c>
      <c r="L609" s="146">
        <v>0</v>
      </c>
      <c r="M609" s="146">
        <v>0</v>
      </c>
      <c r="N609" s="146">
        <v>0</v>
      </c>
      <c r="O609" s="146">
        <v>0</v>
      </c>
      <c r="P609" s="146">
        <v>0</v>
      </c>
      <c r="Q609" s="146">
        <v>0</v>
      </c>
      <c r="R609" s="147">
        <v>0</v>
      </c>
      <c r="S609" s="148">
        <f t="shared" si="224"/>
        <v>0</v>
      </c>
      <c r="U609" s="259" t="s">
        <v>16</v>
      </c>
      <c r="V609" s="197">
        <v>0</v>
      </c>
      <c r="W609" s="197">
        <v>0</v>
      </c>
      <c r="X609" s="197">
        <v>0</v>
      </c>
      <c r="Y609" s="197">
        <v>0</v>
      </c>
      <c r="Z609" s="197">
        <v>0</v>
      </c>
      <c r="AA609" s="197">
        <v>0</v>
      </c>
      <c r="AB609" s="197">
        <v>0</v>
      </c>
      <c r="AC609" s="197">
        <v>0</v>
      </c>
      <c r="AD609" s="199">
        <v>0</v>
      </c>
      <c r="AE609" s="232">
        <f t="shared" si="221"/>
        <v>0</v>
      </c>
      <c r="AF609" s="200">
        <f t="shared" si="222"/>
        <v>0</v>
      </c>
      <c r="AG609" s="233" t="str">
        <f t="shared" si="225"/>
        <v/>
      </c>
      <c r="AH609" s="131"/>
      <c r="AI609" s="131"/>
      <c r="AR609" s="132"/>
      <c r="BA609" s="131"/>
      <c r="BI609" s="132"/>
      <c r="BR609" s="131"/>
      <c r="BX609" s="2"/>
      <c r="CG609" s="131"/>
    </row>
    <row r="610" spans="1:85" ht="15">
      <c r="A610" s="149" t="s">
        <v>15</v>
      </c>
      <c r="B610" s="150">
        <v>2130.5739134446862</v>
      </c>
      <c r="C610" s="150">
        <v>0</v>
      </c>
      <c r="D610" s="150">
        <v>218.87914707181255</v>
      </c>
      <c r="E610" s="150">
        <v>0</v>
      </c>
      <c r="F610" s="304"/>
      <c r="G610" s="150">
        <v>0</v>
      </c>
      <c r="H610" s="151">
        <v>0</v>
      </c>
      <c r="I610" s="152">
        <f t="shared" si="223"/>
        <v>2349.4530605164987</v>
      </c>
      <c r="J610" s="139"/>
      <c r="K610" s="153" t="s">
        <v>15</v>
      </c>
      <c r="L610" s="154">
        <v>2130.5739134446862</v>
      </c>
      <c r="M610" s="154">
        <v>0</v>
      </c>
      <c r="N610" s="154">
        <v>218.87914707181255</v>
      </c>
      <c r="O610" s="154">
        <v>0</v>
      </c>
      <c r="P610" s="154">
        <v>0</v>
      </c>
      <c r="Q610" s="154">
        <v>0</v>
      </c>
      <c r="R610" s="155">
        <v>0</v>
      </c>
      <c r="S610" s="156">
        <f t="shared" si="224"/>
        <v>2349.4530605164987</v>
      </c>
      <c r="U610" s="30" t="s">
        <v>15</v>
      </c>
      <c r="V610" s="202">
        <v>2130.5739134446862</v>
      </c>
      <c r="W610" s="202">
        <v>218.87914707181255</v>
      </c>
      <c r="X610" s="202">
        <v>0</v>
      </c>
      <c r="Y610" s="202">
        <v>0</v>
      </c>
      <c r="Z610" s="202">
        <v>0</v>
      </c>
      <c r="AA610" s="202">
        <v>0</v>
      </c>
      <c r="AB610" s="202">
        <v>0</v>
      </c>
      <c r="AC610" s="202">
        <v>0</v>
      </c>
      <c r="AD610" s="202">
        <v>0</v>
      </c>
      <c r="AE610" s="234">
        <f t="shared" si="221"/>
        <v>0</v>
      </c>
      <c r="AF610" s="204">
        <f t="shared" si="222"/>
        <v>2349.4530605164987</v>
      </c>
      <c r="AG610" s="233" t="str">
        <f t="shared" si="225"/>
        <v/>
      </c>
      <c r="AH610" s="131"/>
      <c r="AI610" s="131"/>
      <c r="AR610" s="132"/>
      <c r="BA610" s="131"/>
      <c r="BI610" s="132"/>
      <c r="BR610" s="131"/>
      <c r="BX610" s="2"/>
      <c r="CG610" s="131"/>
    </row>
    <row r="611" spans="1:85" ht="15">
      <c r="A611" s="157" t="s">
        <v>55</v>
      </c>
      <c r="B611" s="146">
        <v>0</v>
      </c>
      <c r="C611" s="146">
        <v>0</v>
      </c>
      <c r="D611" s="146">
        <v>0</v>
      </c>
      <c r="E611" s="146">
        <v>0</v>
      </c>
      <c r="F611" s="304"/>
      <c r="G611" s="146">
        <v>0</v>
      </c>
      <c r="H611" s="158">
        <v>0</v>
      </c>
      <c r="I611" s="144">
        <f t="shared" si="223"/>
        <v>0</v>
      </c>
      <c r="J611" s="139"/>
      <c r="K611" s="159" t="s">
        <v>55</v>
      </c>
      <c r="L611" s="146">
        <v>0</v>
      </c>
      <c r="M611" s="146">
        <v>0</v>
      </c>
      <c r="N611" s="146">
        <v>0</v>
      </c>
      <c r="O611" s="146">
        <v>0</v>
      </c>
      <c r="P611" s="146">
        <v>2984.0477949013571</v>
      </c>
      <c r="Q611" s="146">
        <v>0</v>
      </c>
      <c r="R611" s="147">
        <v>0</v>
      </c>
      <c r="S611" s="148">
        <f t="shared" si="224"/>
        <v>2984.0477949013571</v>
      </c>
      <c r="U611" s="260" t="s">
        <v>55</v>
      </c>
      <c r="V611" s="197">
        <v>0</v>
      </c>
      <c r="W611" s="197">
        <v>0</v>
      </c>
      <c r="X611" s="197">
        <v>0</v>
      </c>
      <c r="Y611" s="197">
        <v>0</v>
      </c>
      <c r="Z611" s="197">
        <v>0</v>
      </c>
      <c r="AA611" s="197">
        <v>0</v>
      </c>
      <c r="AB611" s="197">
        <v>0</v>
      </c>
      <c r="AC611" s="197">
        <v>0</v>
      </c>
      <c r="AD611" s="197">
        <v>0</v>
      </c>
      <c r="AE611" s="235">
        <f>+P611</f>
        <v>2984.0477949013571</v>
      </c>
      <c r="AF611" s="236">
        <f t="shared" si="222"/>
        <v>2984.0477949013571</v>
      </c>
      <c r="AG611" s="233" t="str">
        <f t="shared" si="225"/>
        <v/>
      </c>
      <c r="AH611" s="131"/>
      <c r="AI611" s="131"/>
      <c r="AR611" s="132"/>
      <c r="BA611" s="131"/>
      <c r="BI611" s="132"/>
      <c r="BR611" s="131"/>
      <c r="BX611" s="2"/>
      <c r="CG611" s="131"/>
    </row>
    <row r="612" spans="1:85" ht="15">
      <c r="A612" s="149" t="s">
        <v>12</v>
      </c>
      <c r="B612" s="150">
        <v>0</v>
      </c>
      <c r="C612" s="150">
        <v>0</v>
      </c>
      <c r="D612" s="150">
        <v>0</v>
      </c>
      <c r="E612" s="150">
        <v>0</v>
      </c>
      <c r="F612" s="304"/>
      <c r="G612" s="150">
        <v>0</v>
      </c>
      <c r="H612" s="151">
        <v>0</v>
      </c>
      <c r="I612" s="152">
        <f t="shared" si="223"/>
        <v>0</v>
      </c>
      <c r="J612" s="139"/>
      <c r="K612" s="153" t="s">
        <v>12</v>
      </c>
      <c r="L612" s="154">
        <v>0</v>
      </c>
      <c r="M612" s="154">
        <v>0</v>
      </c>
      <c r="N612" s="154">
        <v>0</v>
      </c>
      <c r="O612" s="154">
        <v>0</v>
      </c>
      <c r="P612" s="154">
        <v>1573.1680188846449</v>
      </c>
      <c r="Q612" s="154">
        <v>0</v>
      </c>
      <c r="R612" s="155">
        <v>0</v>
      </c>
      <c r="S612" s="156">
        <f t="shared" si="224"/>
        <v>1573.1680188846449</v>
      </c>
      <c r="U612" s="30" t="s">
        <v>12</v>
      </c>
      <c r="V612" s="202">
        <v>0</v>
      </c>
      <c r="W612" s="202">
        <v>0</v>
      </c>
      <c r="X612" s="202">
        <v>0</v>
      </c>
      <c r="Y612" s="202">
        <v>0</v>
      </c>
      <c r="Z612" s="202">
        <v>0</v>
      </c>
      <c r="AA612" s="202">
        <v>0</v>
      </c>
      <c r="AB612" s="202">
        <v>0</v>
      </c>
      <c r="AC612" s="202">
        <v>0</v>
      </c>
      <c r="AD612" s="202">
        <v>0</v>
      </c>
      <c r="AE612" s="234">
        <f t="shared" ref="AE612:AE625" si="226">+P612</f>
        <v>1573.1680188846449</v>
      </c>
      <c r="AF612" s="204">
        <f t="shared" si="222"/>
        <v>1573.1680188846449</v>
      </c>
      <c r="AG612" s="233" t="str">
        <f t="shared" si="225"/>
        <v/>
      </c>
      <c r="AH612" s="131"/>
      <c r="AI612" s="131"/>
      <c r="AR612" s="132"/>
      <c r="BA612" s="131"/>
      <c r="BI612" s="132"/>
      <c r="BR612" s="131"/>
      <c r="BX612" s="2"/>
      <c r="CG612" s="131"/>
    </row>
    <row r="613" spans="1:85" ht="15">
      <c r="A613" s="157" t="s">
        <v>56</v>
      </c>
      <c r="B613" s="146">
        <v>0</v>
      </c>
      <c r="C613" s="146">
        <v>0</v>
      </c>
      <c r="D613" s="146">
        <v>0</v>
      </c>
      <c r="E613" s="146">
        <v>0</v>
      </c>
      <c r="F613" s="304"/>
      <c r="G613" s="146">
        <v>0</v>
      </c>
      <c r="H613" s="158">
        <v>0</v>
      </c>
      <c r="I613" s="144">
        <f t="shared" si="223"/>
        <v>0</v>
      </c>
      <c r="J613" s="139"/>
      <c r="K613" s="159" t="s">
        <v>56</v>
      </c>
      <c r="L613" s="146">
        <v>0</v>
      </c>
      <c r="M613" s="146">
        <v>0</v>
      </c>
      <c r="N613" s="146">
        <v>0</v>
      </c>
      <c r="O613" s="146">
        <v>0</v>
      </c>
      <c r="P613" s="146">
        <v>0</v>
      </c>
      <c r="Q613" s="146">
        <v>0</v>
      </c>
      <c r="R613" s="147">
        <v>0</v>
      </c>
      <c r="S613" s="148">
        <f t="shared" si="224"/>
        <v>0</v>
      </c>
      <c r="U613" s="261" t="s">
        <v>56</v>
      </c>
      <c r="V613" s="197">
        <v>0</v>
      </c>
      <c r="W613" s="197">
        <v>0</v>
      </c>
      <c r="X613" s="197">
        <v>0</v>
      </c>
      <c r="Y613" s="197">
        <v>0</v>
      </c>
      <c r="Z613" s="197">
        <v>0</v>
      </c>
      <c r="AA613" s="197">
        <v>0</v>
      </c>
      <c r="AB613" s="197">
        <v>0</v>
      </c>
      <c r="AC613" s="197">
        <v>0</v>
      </c>
      <c r="AD613" s="197">
        <v>0</v>
      </c>
      <c r="AE613" s="235">
        <f t="shared" si="226"/>
        <v>0</v>
      </c>
      <c r="AF613" s="236">
        <f t="shared" si="222"/>
        <v>0</v>
      </c>
      <c r="AG613" s="233" t="str">
        <f t="shared" si="225"/>
        <v/>
      </c>
      <c r="AH613" s="131"/>
      <c r="AI613" s="131"/>
      <c r="AR613" s="132"/>
      <c r="BA613" s="131"/>
      <c r="BI613" s="132"/>
      <c r="BR613" s="131"/>
      <c r="BX613" s="2"/>
      <c r="CG613" s="131"/>
    </row>
    <row r="614" spans="1:85" ht="15">
      <c r="A614" s="149" t="s">
        <v>17</v>
      </c>
      <c r="B614" s="150">
        <v>40.756273938357815</v>
      </c>
      <c r="C614" s="150">
        <v>0</v>
      </c>
      <c r="D614" s="150">
        <v>7.4585955078085631</v>
      </c>
      <c r="E614" s="150">
        <v>0</v>
      </c>
      <c r="F614" s="304"/>
      <c r="G614" s="150">
        <v>0</v>
      </c>
      <c r="H614" s="151">
        <v>0</v>
      </c>
      <c r="I614" s="152">
        <f t="shared" si="223"/>
        <v>48.214869446166375</v>
      </c>
      <c r="J614" s="139"/>
      <c r="K614" s="153" t="s">
        <v>17</v>
      </c>
      <c r="L614" s="154">
        <v>40.756273938357815</v>
      </c>
      <c r="M614" s="154">
        <v>0</v>
      </c>
      <c r="N614" s="154">
        <v>7.4585955078085631</v>
      </c>
      <c r="O614" s="154">
        <v>0</v>
      </c>
      <c r="P614" s="154">
        <v>0</v>
      </c>
      <c r="Q614" s="154">
        <v>0</v>
      </c>
      <c r="R614" s="155">
        <v>0</v>
      </c>
      <c r="S614" s="156">
        <f t="shared" si="224"/>
        <v>48.214869446166375</v>
      </c>
      <c r="U614" s="30" t="s">
        <v>17</v>
      </c>
      <c r="V614" s="202">
        <v>40.756273938357815</v>
      </c>
      <c r="W614" s="202">
        <v>7.3524594417315683</v>
      </c>
      <c r="X614" s="202">
        <v>0.10613606607699487</v>
      </c>
      <c r="Y614" s="202">
        <v>0</v>
      </c>
      <c r="Z614" s="202">
        <v>0</v>
      </c>
      <c r="AA614" s="202">
        <v>0</v>
      </c>
      <c r="AB614" s="202">
        <v>0</v>
      </c>
      <c r="AC614" s="202">
        <v>0</v>
      </c>
      <c r="AD614" s="202">
        <v>0</v>
      </c>
      <c r="AE614" s="234">
        <f t="shared" si="226"/>
        <v>0</v>
      </c>
      <c r="AF614" s="204">
        <f t="shared" si="222"/>
        <v>48.214869446166375</v>
      </c>
      <c r="AG614" s="233" t="str">
        <f t="shared" si="225"/>
        <v/>
      </c>
      <c r="AH614" s="131"/>
      <c r="AI614" s="131"/>
      <c r="AR614" s="132"/>
      <c r="BA614" s="131"/>
      <c r="BI614" s="132"/>
      <c r="BR614" s="131"/>
      <c r="BX614" s="2"/>
      <c r="CG614" s="131"/>
    </row>
    <row r="615" spans="1:85" ht="15">
      <c r="A615" s="157" t="s">
        <v>141</v>
      </c>
      <c r="B615" s="146">
        <v>1848.9225182091823</v>
      </c>
      <c r="C615" s="146">
        <v>0</v>
      </c>
      <c r="D615" s="146">
        <v>284.07044019081769</v>
      </c>
      <c r="E615" s="146">
        <v>0</v>
      </c>
      <c r="F615" s="304"/>
      <c r="G615" s="146">
        <v>0</v>
      </c>
      <c r="H615" s="158">
        <v>0</v>
      </c>
      <c r="I615" s="144">
        <f t="shared" si="223"/>
        <v>2132.9929584000001</v>
      </c>
      <c r="J615" s="139"/>
      <c r="K615" s="159" t="s">
        <v>141</v>
      </c>
      <c r="L615" s="146">
        <v>1848.9225182091823</v>
      </c>
      <c r="M615" s="146">
        <v>0</v>
      </c>
      <c r="N615" s="146">
        <v>284.07044019081769</v>
      </c>
      <c r="O615" s="146">
        <v>0</v>
      </c>
      <c r="P615" s="146">
        <v>0</v>
      </c>
      <c r="Q615" s="146">
        <v>0</v>
      </c>
      <c r="R615" s="147">
        <v>0</v>
      </c>
      <c r="S615" s="148">
        <f t="shared" si="224"/>
        <v>2132.9929584000001</v>
      </c>
      <c r="U615" s="31" t="s">
        <v>141</v>
      </c>
      <c r="V615" s="197">
        <v>1848.9225182091823</v>
      </c>
      <c r="W615" s="197">
        <v>278.67643879772089</v>
      </c>
      <c r="X615" s="197">
        <v>5.3940013930968131</v>
      </c>
      <c r="Y615" s="197">
        <v>0</v>
      </c>
      <c r="Z615" s="197">
        <v>0</v>
      </c>
      <c r="AA615" s="197">
        <v>0</v>
      </c>
      <c r="AB615" s="197">
        <v>0</v>
      </c>
      <c r="AC615" s="197">
        <v>0</v>
      </c>
      <c r="AD615" s="197">
        <v>0</v>
      </c>
      <c r="AE615" s="235">
        <f t="shared" si="226"/>
        <v>0</v>
      </c>
      <c r="AF615" s="236">
        <f t="shared" si="222"/>
        <v>2132.9929584000001</v>
      </c>
      <c r="AG615" s="233" t="str">
        <f t="shared" si="225"/>
        <v/>
      </c>
      <c r="AH615" s="131"/>
      <c r="AI615" s="131"/>
      <c r="AR615" s="132"/>
      <c r="BA615" s="131"/>
      <c r="BI615" s="132"/>
      <c r="BR615" s="131"/>
      <c r="BX615" s="2"/>
      <c r="CG615" s="131"/>
    </row>
    <row r="616" spans="1:85" ht="15">
      <c r="A616" s="149" t="s">
        <v>25</v>
      </c>
      <c r="B616" s="150">
        <v>633.20797797283444</v>
      </c>
      <c r="C616" s="150">
        <v>0</v>
      </c>
      <c r="D616" s="150">
        <v>880.37780196098447</v>
      </c>
      <c r="E616" s="150">
        <v>1121.9607930001023</v>
      </c>
      <c r="F616" s="304"/>
      <c r="G616" s="150">
        <v>458.70276425217594</v>
      </c>
      <c r="H616" s="151">
        <v>0</v>
      </c>
      <c r="I616" s="152">
        <f t="shared" si="223"/>
        <v>3094.2493371860974</v>
      </c>
      <c r="J616" s="139"/>
      <c r="K616" s="153" t="s">
        <v>25</v>
      </c>
      <c r="L616" s="154">
        <v>633.20797797283444</v>
      </c>
      <c r="M616" s="154">
        <v>0</v>
      </c>
      <c r="N616" s="154">
        <v>880.37780196098447</v>
      </c>
      <c r="O616" s="154">
        <v>1121.9607930001023</v>
      </c>
      <c r="P616" s="154">
        <v>0</v>
      </c>
      <c r="Q616" s="154">
        <v>458.70276425217594</v>
      </c>
      <c r="R616" s="155">
        <v>0</v>
      </c>
      <c r="S616" s="156">
        <f t="shared" si="224"/>
        <v>3094.2493371860974</v>
      </c>
      <c r="U616" s="30" t="s">
        <v>25</v>
      </c>
      <c r="V616" s="202">
        <v>633.20797797283444</v>
      </c>
      <c r="W616" s="202">
        <v>604.46454745053586</v>
      </c>
      <c r="X616" s="202">
        <v>275.91325451044867</v>
      </c>
      <c r="Y616" s="202">
        <v>314.04134074783349</v>
      </c>
      <c r="Z616" s="202">
        <v>355.12492873103054</v>
      </c>
      <c r="AA616" s="202">
        <v>96.492111246440501</v>
      </c>
      <c r="AB616" s="202">
        <v>266.5653776550821</v>
      </c>
      <c r="AC616" s="202">
        <v>192.13738659709384</v>
      </c>
      <c r="AD616" s="202">
        <v>356.30241227479775</v>
      </c>
      <c r="AE616" s="234">
        <f t="shared" si="226"/>
        <v>0</v>
      </c>
      <c r="AF616" s="204">
        <f t="shared" si="222"/>
        <v>3094.2493371860969</v>
      </c>
      <c r="AG616" s="233" t="str">
        <f t="shared" si="225"/>
        <v/>
      </c>
      <c r="AH616" s="131"/>
      <c r="AI616" s="131"/>
      <c r="AR616" s="132"/>
      <c r="BA616" s="131"/>
      <c r="BI616" s="132"/>
      <c r="BR616" s="131"/>
      <c r="BX616" s="2"/>
      <c r="CG616" s="131"/>
    </row>
    <row r="617" spans="1:85" ht="15">
      <c r="A617" s="157" t="s">
        <v>24</v>
      </c>
      <c r="B617" s="146">
        <v>560.78050465420631</v>
      </c>
      <c r="C617" s="146">
        <v>0</v>
      </c>
      <c r="D617" s="146">
        <v>76.187549164662883</v>
      </c>
      <c r="E617" s="146">
        <v>0</v>
      </c>
      <c r="F617" s="304"/>
      <c r="G617" s="146">
        <v>0</v>
      </c>
      <c r="H617" s="158">
        <v>0</v>
      </c>
      <c r="I617" s="144">
        <f t="shared" si="223"/>
        <v>636.96805381886918</v>
      </c>
      <c r="J617" s="139"/>
      <c r="K617" s="159" t="s">
        <v>24</v>
      </c>
      <c r="L617" s="146">
        <v>560.78050465420631</v>
      </c>
      <c r="M617" s="146">
        <v>0</v>
      </c>
      <c r="N617" s="146">
        <v>76.187549164662883</v>
      </c>
      <c r="O617" s="146">
        <v>0</v>
      </c>
      <c r="P617" s="146">
        <v>0</v>
      </c>
      <c r="Q617" s="146">
        <v>0</v>
      </c>
      <c r="R617" s="147">
        <v>0</v>
      </c>
      <c r="S617" s="148">
        <f t="shared" si="224"/>
        <v>636.96805381886918</v>
      </c>
      <c r="U617" s="261" t="s">
        <v>24</v>
      </c>
      <c r="V617" s="197">
        <v>560.78050465420631</v>
      </c>
      <c r="W617" s="197">
        <v>76.187549164662883</v>
      </c>
      <c r="X617" s="197">
        <v>0</v>
      </c>
      <c r="Y617" s="197">
        <v>0</v>
      </c>
      <c r="Z617" s="197">
        <v>0</v>
      </c>
      <c r="AA617" s="197">
        <v>0</v>
      </c>
      <c r="AB617" s="197">
        <v>0</v>
      </c>
      <c r="AC617" s="197">
        <v>0</v>
      </c>
      <c r="AD617" s="197">
        <v>0</v>
      </c>
      <c r="AE617" s="235">
        <f t="shared" si="226"/>
        <v>0</v>
      </c>
      <c r="AF617" s="236">
        <f t="shared" si="222"/>
        <v>636.96805381886918</v>
      </c>
      <c r="AG617" s="233" t="str">
        <f t="shared" si="225"/>
        <v/>
      </c>
      <c r="AH617" s="131"/>
      <c r="AI617" s="131"/>
      <c r="AR617" s="132"/>
      <c r="BA617" s="131"/>
      <c r="BI617" s="132"/>
      <c r="BR617" s="131"/>
      <c r="BX617" s="2"/>
      <c r="CG617" s="131"/>
    </row>
    <row r="618" spans="1:85" ht="15">
      <c r="A618" s="149" t="s">
        <v>57</v>
      </c>
      <c r="B618" s="150">
        <v>1873.6466499885487</v>
      </c>
      <c r="C618" s="150">
        <v>0</v>
      </c>
      <c r="D618" s="150">
        <v>149.38359496490341</v>
      </c>
      <c r="E618" s="150">
        <v>0</v>
      </c>
      <c r="F618" s="304"/>
      <c r="G618" s="150">
        <v>0</v>
      </c>
      <c r="H618" s="151">
        <v>0</v>
      </c>
      <c r="I618" s="152">
        <f t="shared" si="223"/>
        <v>2023.030244953452</v>
      </c>
      <c r="J618" s="139"/>
      <c r="K618" s="153" t="s">
        <v>57</v>
      </c>
      <c r="L618" s="154">
        <v>1873.6466499885487</v>
      </c>
      <c r="M618" s="154">
        <v>0</v>
      </c>
      <c r="N618" s="154">
        <v>149.38359496490341</v>
      </c>
      <c r="O618" s="154">
        <v>0</v>
      </c>
      <c r="P618" s="154">
        <v>0</v>
      </c>
      <c r="Q618" s="154">
        <v>0</v>
      </c>
      <c r="R618" s="155">
        <v>0</v>
      </c>
      <c r="S618" s="156">
        <f t="shared" si="224"/>
        <v>2023.030244953452</v>
      </c>
      <c r="U618" s="30" t="s">
        <v>57</v>
      </c>
      <c r="V618" s="202">
        <v>1873.6466499885487</v>
      </c>
      <c r="W618" s="202">
        <v>142.21545360264366</v>
      </c>
      <c r="X618" s="202">
        <v>7.1681413622597381</v>
      </c>
      <c r="Y618" s="202">
        <v>0</v>
      </c>
      <c r="Z618" s="202">
        <v>0</v>
      </c>
      <c r="AA618" s="202">
        <v>0</v>
      </c>
      <c r="AB618" s="202">
        <v>0</v>
      </c>
      <c r="AC618" s="202">
        <v>0</v>
      </c>
      <c r="AD618" s="202">
        <v>0</v>
      </c>
      <c r="AE618" s="234">
        <f t="shared" si="226"/>
        <v>0</v>
      </c>
      <c r="AF618" s="204">
        <f t="shared" si="222"/>
        <v>2023.0302449534522</v>
      </c>
      <c r="AG618" s="233" t="str">
        <f t="shared" si="225"/>
        <v/>
      </c>
      <c r="AH618" s="131"/>
      <c r="AI618" s="131"/>
      <c r="AR618" s="132"/>
      <c r="BA618" s="131"/>
      <c r="BI618" s="132"/>
      <c r="BR618" s="131"/>
      <c r="BX618" s="2"/>
      <c r="CG618" s="131"/>
    </row>
    <row r="619" spans="1:85" ht="15">
      <c r="A619" s="157" t="s">
        <v>22</v>
      </c>
      <c r="B619" s="146">
        <v>162.78941113929719</v>
      </c>
      <c r="C619" s="146">
        <v>0</v>
      </c>
      <c r="D619" s="146">
        <v>67.19837529859501</v>
      </c>
      <c r="E619" s="146">
        <v>0</v>
      </c>
      <c r="F619" s="304"/>
      <c r="G619" s="146">
        <v>0</v>
      </c>
      <c r="H619" s="158">
        <v>0</v>
      </c>
      <c r="I619" s="144">
        <f t="shared" si="223"/>
        <v>229.9877864378922</v>
      </c>
      <c r="J619" s="139"/>
      <c r="K619" s="159" t="s">
        <v>22</v>
      </c>
      <c r="L619" s="146">
        <v>162.78941113929719</v>
      </c>
      <c r="M619" s="146">
        <v>0</v>
      </c>
      <c r="N619" s="146">
        <v>67.19837529859501</v>
      </c>
      <c r="O619" s="146">
        <v>0</v>
      </c>
      <c r="P619" s="146">
        <v>257.44832863163799</v>
      </c>
      <c r="Q619" s="146">
        <v>0</v>
      </c>
      <c r="R619" s="147">
        <v>0</v>
      </c>
      <c r="S619" s="148">
        <f t="shared" si="224"/>
        <v>487.43611506953016</v>
      </c>
      <c r="U619" s="261" t="s">
        <v>22</v>
      </c>
      <c r="V619" s="197">
        <v>162.78941113929719</v>
      </c>
      <c r="W619" s="197">
        <v>66.707992146563043</v>
      </c>
      <c r="X619" s="197">
        <v>0.49038315203196653</v>
      </c>
      <c r="Y619" s="197">
        <v>0</v>
      </c>
      <c r="Z619" s="197">
        <v>0</v>
      </c>
      <c r="AA619" s="197">
        <v>0</v>
      </c>
      <c r="AB619" s="197">
        <v>0</v>
      </c>
      <c r="AC619" s="197">
        <v>0</v>
      </c>
      <c r="AD619" s="197">
        <v>0</v>
      </c>
      <c r="AE619" s="235">
        <f t="shared" si="226"/>
        <v>257.44832863163799</v>
      </c>
      <c r="AF619" s="236">
        <f t="shared" si="222"/>
        <v>487.43611506953016</v>
      </c>
      <c r="AG619" s="233" t="str">
        <f t="shared" si="225"/>
        <v/>
      </c>
      <c r="AH619" s="131"/>
      <c r="AI619" s="131"/>
      <c r="AR619" s="132"/>
      <c r="BA619" s="131"/>
      <c r="BI619" s="132"/>
      <c r="BR619" s="131"/>
      <c r="BX619" s="2"/>
      <c r="CG619" s="131"/>
    </row>
    <row r="620" spans="1:85" ht="15">
      <c r="A620" s="149" t="s">
        <v>21</v>
      </c>
      <c r="B620" s="150">
        <v>0</v>
      </c>
      <c r="C620" s="150">
        <v>0</v>
      </c>
      <c r="D620" s="150">
        <v>0</v>
      </c>
      <c r="E620" s="150">
        <v>0</v>
      </c>
      <c r="F620" s="304"/>
      <c r="G620" s="150">
        <v>0</v>
      </c>
      <c r="H620" s="151">
        <v>0</v>
      </c>
      <c r="I620" s="152">
        <f t="shared" si="223"/>
        <v>0</v>
      </c>
      <c r="J620" s="139"/>
      <c r="K620" s="153" t="s">
        <v>21</v>
      </c>
      <c r="L620" s="154">
        <v>0</v>
      </c>
      <c r="M620" s="154">
        <v>0</v>
      </c>
      <c r="N620" s="154">
        <v>0</v>
      </c>
      <c r="O620" s="154">
        <v>0</v>
      </c>
      <c r="P620" s="154">
        <v>0</v>
      </c>
      <c r="Q620" s="154">
        <v>0</v>
      </c>
      <c r="R620" s="155">
        <v>0</v>
      </c>
      <c r="S620" s="156">
        <f t="shared" si="224"/>
        <v>0</v>
      </c>
      <c r="U620" s="30" t="s">
        <v>21</v>
      </c>
      <c r="V620" s="202">
        <v>0</v>
      </c>
      <c r="W620" s="202">
        <v>0</v>
      </c>
      <c r="X620" s="202">
        <v>0</v>
      </c>
      <c r="Y620" s="202">
        <v>0</v>
      </c>
      <c r="Z620" s="202">
        <v>0</v>
      </c>
      <c r="AA620" s="202">
        <v>0</v>
      </c>
      <c r="AB620" s="202">
        <v>0</v>
      </c>
      <c r="AC620" s="202">
        <v>0</v>
      </c>
      <c r="AD620" s="202">
        <v>0</v>
      </c>
      <c r="AE620" s="234">
        <f t="shared" si="226"/>
        <v>0</v>
      </c>
      <c r="AF620" s="204">
        <f t="shared" si="222"/>
        <v>0</v>
      </c>
      <c r="AG620" s="233" t="str">
        <f t="shared" si="225"/>
        <v/>
      </c>
      <c r="AH620" s="131"/>
      <c r="AI620" s="131"/>
      <c r="AR620" s="132"/>
      <c r="BA620" s="131"/>
      <c r="BI620" s="132"/>
      <c r="BR620" s="131"/>
      <c r="BX620" s="2"/>
      <c r="CG620" s="131"/>
    </row>
    <row r="621" spans="1:85" ht="15">
      <c r="A621" s="160" t="s">
        <v>61</v>
      </c>
      <c r="B621" s="146">
        <v>503.12482824661322</v>
      </c>
      <c r="C621" s="146">
        <v>0</v>
      </c>
      <c r="D621" s="146">
        <v>330.0230455968732</v>
      </c>
      <c r="E621" s="146">
        <v>0</v>
      </c>
      <c r="F621" s="304"/>
      <c r="G621" s="146">
        <v>0</v>
      </c>
      <c r="H621" s="158">
        <v>0</v>
      </c>
      <c r="I621" s="144">
        <f t="shared" si="223"/>
        <v>833.14787384348642</v>
      </c>
      <c r="J621" s="139"/>
      <c r="K621" s="161" t="s">
        <v>61</v>
      </c>
      <c r="L621" s="146">
        <v>503.12482824661322</v>
      </c>
      <c r="M621" s="146">
        <v>0</v>
      </c>
      <c r="N621" s="146">
        <v>330.0230455968732</v>
      </c>
      <c r="O621" s="146">
        <v>0</v>
      </c>
      <c r="P621" s="146">
        <v>0</v>
      </c>
      <c r="Q621" s="146">
        <v>0</v>
      </c>
      <c r="R621" s="147">
        <v>0</v>
      </c>
      <c r="S621" s="148">
        <f t="shared" si="224"/>
        <v>833.14787384348642</v>
      </c>
      <c r="U621" s="262" t="s">
        <v>61</v>
      </c>
      <c r="V621" s="197">
        <v>503.12482824661322</v>
      </c>
      <c r="W621" s="197">
        <v>330.0230455968732</v>
      </c>
      <c r="X621" s="197">
        <v>0</v>
      </c>
      <c r="Y621" s="197">
        <v>0</v>
      </c>
      <c r="Z621" s="197">
        <v>0</v>
      </c>
      <c r="AA621" s="197">
        <v>0</v>
      </c>
      <c r="AB621" s="197">
        <v>0</v>
      </c>
      <c r="AC621" s="197">
        <v>0</v>
      </c>
      <c r="AD621" s="199">
        <v>0</v>
      </c>
      <c r="AE621" s="232">
        <f t="shared" si="226"/>
        <v>0</v>
      </c>
      <c r="AF621" s="200">
        <f t="shared" si="222"/>
        <v>833.14787384348642</v>
      </c>
      <c r="AG621" s="233" t="str">
        <f t="shared" si="225"/>
        <v/>
      </c>
      <c r="AH621" s="131"/>
      <c r="AI621" s="131"/>
      <c r="AR621" s="132"/>
      <c r="BA621" s="131"/>
      <c r="BI621" s="132"/>
      <c r="BR621" s="131"/>
      <c r="BX621" s="2"/>
      <c r="CG621" s="131"/>
    </row>
    <row r="622" spans="1:85" ht="15">
      <c r="A622" s="162" t="s">
        <v>23</v>
      </c>
      <c r="B622" s="163">
        <v>503.12482824661322</v>
      </c>
      <c r="C622" s="163">
        <v>0</v>
      </c>
      <c r="D622" s="163">
        <v>330.0230455968732</v>
      </c>
      <c r="E622" s="163">
        <v>0</v>
      </c>
      <c r="F622" s="304"/>
      <c r="G622" s="163">
        <v>0</v>
      </c>
      <c r="H622" s="164">
        <v>0</v>
      </c>
      <c r="I622" s="165">
        <f t="shared" si="223"/>
        <v>833.14787384348642</v>
      </c>
      <c r="J622" s="139"/>
      <c r="K622" s="166" t="s">
        <v>23</v>
      </c>
      <c r="L622" s="167">
        <v>503.12482824661322</v>
      </c>
      <c r="M622" s="167">
        <v>0</v>
      </c>
      <c r="N622" s="167">
        <v>330.0230455968732</v>
      </c>
      <c r="O622" s="167">
        <v>0</v>
      </c>
      <c r="P622" s="167">
        <v>0</v>
      </c>
      <c r="Q622" s="167">
        <v>0</v>
      </c>
      <c r="R622" s="168">
        <v>0</v>
      </c>
      <c r="S622" s="169">
        <f t="shared" si="224"/>
        <v>833.14787384348642</v>
      </c>
      <c r="U622" s="263" t="s">
        <v>136</v>
      </c>
      <c r="V622" s="202">
        <v>503.12482824661322</v>
      </c>
      <c r="W622" s="202">
        <v>330.0230455968732</v>
      </c>
      <c r="X622" s="202">
        <v>0</v>
      </c>
      <c r="Y622" s="202">
        <v>0</v>
      </c>
      <c r="Z622" s="202">
        <v>0</v>
      </c>
      <c r="AA622" s="202">
        <v>0</v>
      </c>
      <c r="AB622" s="202">
        <v>0</v>
      </c>
      <c r="AC622" s="202">
        <v>0</v>
      </c>
      <c r="AD622" s="202">
        <v>0</v>
      </c>
      <c r="AE622" s="234">
        <f t="shared" si="226"/>
        <v>0</v>
      </c>
      <c r="AF622" s="204">
        <f t="shared" si="222"/>
        <v>833.14787384348642</v>
      </c>
      <c r="AG622" s="237" t="str">
        <f t="shared" si="225"/>
        <v/>
      </c>
      <c r="AH622" s="131"/>
      <c r="AI622" s="131"/>
      <c r="AR622" s="132"/>
      <c r="BA622" s="131"/>
      <c r="BI622" s="132"/>
      <c r="BR622" s="131"/>
      <c r="BX622" s="2"/>
      <c r="CG622" s="131"/>
    </row>
    <row r="623" spans="1:85" ht="15">
      <c r="A623" s="170" t="s">
        <v>19</v>
      </c>
      <c r="B623" s="171">
        <v>0</v>
      </c>
      <c r="C623" s="171">
        <v>0</v>
      </c>
      <c r="D623" s="171">
        <v>0</v>
      </c>
      <c r="E623" s="171">
        <v>0</v>
      </c>
      <c r="F623" s="304"/>
      <c r="G623" s="171">
        <v>0</v>
      </c>
      <c r="H623" s="172">
        <v>0</v>
      </c>
      <c r="I623" s="173">
        <f t="shared" si="223"/>
        <v>0</v>
      </c>
      <c r="J623" s="139"/>
      <c r="K623" s="174" t="s">
        <v>19</v>
      </c>
      <c r="L623" s="171">
        <v>0</v>
      </c>
      <c r="M623" s="171">
        <v>0</v>
      </c>
      <c r="N623" s="171">
        <v>0</v>
      </c>
      <c r="O623" s="171">
        <v>0</v>
      </c>
      <c r="P623" s="171">
        <v>0</v>
      </c>
      <c r="Q623" s="171">
        <v>0</v>
      </c>
      <c r="R623" s="175">
        <v>0</v>
      </c>
      <c r="S623" s="176">
        <f t="shared" si="224"/>
        <v>0</v>
      </c>
      <c r="U623" s="264" t="s">
        <v>19</v>
      </c>
      <c r="V623" s="197">
        <v>0</v>
      </c>
      <c r="W623" s="197">
        <v>0</v>
      </c>
      <c r="X623" s="197">
        <v>0</v>
      </c>
      <c r="Y623" s="197">
        <v>0</v>
      </c>
      <c r="Z623" s="197">
        <v>0</v>
      </c>
      <c r="AA623" s="197">
        <v>0</v>
      </c>
      <c r="AB623" s="197">
        <v>0</v>
      </c>
      <c r="AC623" s="197">
        <v>0</v>
      </c>
      <c r="AD623" s="197">
        <v>0</v>
      </c>
      <c r="AE623" s="235">
        <f t="shared" si="226"/>
        <v>0</v>
      </c>
      <c r="AF623" s="236">
        <f t="shared" si="222"/>
        <v>0</v>
      </c>
      <c r="AG623" s="237" t="str">
        <f t="shared" si="225"/>
        <v/>
      </c>
      <c r="AH623" s="131"/>
      <c r="AI623" s="131"/>
      <c r="AR623" s="132"/>
      <c r="BA623" s="131"/>
      <c r="BI623" s="132"/>
      <c r="BR623" s="131"/>
      <c r="BX623" s="2"/>
      <c r="CG623" s="131"/>
    </row>
    <row r="624" spans="1:85" ht="15">
      <c r="A624" s="162" t="s">
        <v>20</v>
      </c>
      <c r="B624" s="163">
        <v>0</v>
      </c>
      <c r="C624" s="163">
        <v>0</v>
      </c>
      <c r="D624" s="163">
        <v>0</v>
      </c>
      <c r="E624" s="163">
        <v>0</v>
      </c>
      <c r="F624" s="304"/>
      <c r="G624" s="163">
        <v>0</v>
      </c>
      <c r="H624" s="164">
        <v>0</v>
      </c>
      <c r="I624" s="165">
        <f t="shared" si="223"/>
        <v>0</v>
      </c>
      <c r="J624" s="139"/>
      <c r="K624" s="166" t="s">
        <v>20</v>
      </c>
      <c r="L624" s="167">
        <v>0</v>
      </c>
      <c r="M624" s="167">
        <v>0</v>
      </c>
      <c r="N624" s="167">
        <v>0</v>
      </c>
      <c r="O624" s="167">
        <v>0</v>
      </c>
      <c r="P624" s="167">
        <v>0</v>
      </c>
      <c r="Q624" s="167">
        <v>0</v>
      </c>
      <c r="R624" s="168">
        <v>0</v>
      </c>
      <c r="S624" s="169">
        <f t="shared" si="224"/>
        <v>0</v>
      </c>
      <c r="U624" s="263" t="s">
        <v>137</v>
      </c>
      <c r="V624" s="202">
        <v>0</v>
      </c>
      <c r="W624" s="202">
        <v>0</v>
      </c>
      <c r="X624" s="202">
        <v>0</v>
      </c>
      <c r="Y624" s="202">
        <v>0</v>
      </c>
      <c r="Z624" s="202">
        <v>0</v>
      </c>
      <c r="AA624" s="202">
        <v>0</v>
      </c>
      <c r="AB624" s="202">
        <v>0</v>
      </c>
      <c r="AC624" s="202">
        <v>0</v>
      </c>
      <c r="AD624" s="202">
        <v>0</v>
      </c>
      <c r="AE624" s="234">
        <f t="shared" si="226"/>
        <v>0</v>
      </c>
      <c r="AF624" s="204">
        <f t="shared" si="222"/>
        <v>0</v>
      </c>
      <c r="AG624" s="237" t="str">
        <f t="shared" si="225"/>
        <v/>
      </c>
      <c r="AH624" s="131"/>
      <c r="AI624" s="131"/>
      <c r="AR624" s="132"/>
      <c r="BA624" s="131"/>
      <c r="BI624" s="132"/>
      <c r="BR624" s="131"/>
      <c r="BX624" s="2"/>
      <c r="CG624" s="131"/>
    </row>
    <row r="625" spans="1:85" ht="15.75" thickBot="1">
      <c r="A625" s="177" t="s">
        <v>11</v>
      </c>
      <c r="B625" s="178">
        <v>0</v>
      </c>
      <c r="C625" s="178">
        <v>0</v>
      </c>
      <c r="D625" s="178">
        <v>0</v>
      </c>
      <c r="E625" s="178">
        <v>0</v>
      </c>
      <c r="F625" s="305"/>
      <c r="G625" s="178">
        <v>0</v>
      </c>
      <c r="H625" s="179">
        <v>0</v>
      </c>
      <c r="I625" s="180">
        <f t="shared" si="223"/>
        <v>0</v>
      </c>
      <c r="J625" s="139"/>
      <c r="K625" s="181" t="s">
        <v>11</v>
      </c>
      <c r="L625" s="178">
        <v>0</v>
      </c>
      <c r="M625" s="178">
        <v>0</v>
      </c>
      <c r="N625" s="178">
        <v>0</v>
      </c>
      <c r="O625" s="178">
        <v>0</v>
      </c>
      <c r="P625" s="178">
        <v>0</v>
      </c>
      <c r="Q625" s="178">
        <v>0</v>
      </c>
      <c r="R625" s="182">
        <v>0</v>
      </c>
      <c r="S625" s="183">
        <f t="shared" si="224"/>
        <v>0</v>
      </c>
      <c r="U625" s="265" t="s">
        <v>11</v>
      </c>
      <c r="V625" s="197">
        <v>0</v>
      </c>
      <c r="W625" s="197">
        <v>0</v>
      </c>
      <c r="X625" s="197">
        <v>0</v>
      </c>
      <c r="Y625" s="197">
        <v>0</v>
      </c>
      <c r="Z625" s="197">
        <v>0</v>
      </c>
      <c r="AA625" s="197">
        <v>0</v>
      </c>
      <c r="AB625" s="197">
        <v>0</v>
      </c>
      <c r="AC625" s="197">
        <v>0</v>
      </c>
      <c r="AD625" s="197">
        <v>0</v>
      </c>
      <c r="AE625" s="235">
        <f t="shared" si="226"/>
        <v>0</v>
      </c>
      <c r="AF625" s="236">
        <f t="shared" si="222"/>
        <v>0</v>
      </c>
      <c r="AG625" s="237" t="str">
        <f t="shared" si="225"/>
        <v/>
      </c>
      <c r="AH625" s="131"/>
      <c r="AI625" s="131"/>
      <c r="AR625" s="132"/>
      <c r="BA625" s="131"/>
      <c r="BI625" s="132"/>
      <c r="BR625" s="131"/>
      <c r="BX625" s="2"/>
      <c r="CG625" s="131"/>
    </row>
    <row r="626" spans="1:85" ht="15">
      <c r="A626" s="184" t="s">
        <v>26</v>
      </c>
      <c r="B626" s="185">
        <f>SUM(B605:B621)</f>
        <v>7775.5024017052974</v>
      </c>
      <c r="C626" s="185">
        <f t="shared" ref="C626:I626" si="227">SUM(C605:C621)</f>
        <v>0</v>
      </c>
      <c r="D626" s="185">
        <f t="shared" si="227"/>
        <v>2015.0231686353345</v>
      </c>
      <c r="E626" s="185">
        <f t="shared" si="227"/>
        <v>1121.9607930001023</v>
      </c>
      <c r="F626" s="185">
        <f t="shared" si="227"/>
        <v>0</v>
      </c>
      <c r="G626" s="185">
        <f t="shared" si="227"/>
        <v>458.70276425217594</v>
      </c>
      <c r="H626" s="187">
        <f t="shared" si="227"/>
        <v>0</v>
      </c>
      <c r="I626" s="144">
        <f t="shared" si="227"/>
        <v>11371.18912759291</v>
      </c>
      <c r="J626" s="139"/>
      <c r="K626" s="186" t="s">
        <v>26</v>
      </c>
      <c r="L626" s="185">
        <f>SUM(L605:L621)</f>
        <v>7775.5024017052974</v>
      </c>
      <c r="M626" s="185">
        <f t="shared" ref="M626:S626" si="228">SUM(M605:M621)</f>
        <v>0</v>
      </c>
      <c r="N626" s="185">
        <f t="shared" si="228"/>
        <v>2015.0231686353345</v>
      </c>
      <c r="O626" s="185">
        <f t="shared" si="228"/>
        <v>1121.9607930001023</v>
      </c>
      <c r="P626" s="185">
        <f t="shared" si="228"/>
        <v>4814.6641424176405</v>
      </c>
      <c r="Q626" s="185">
        <f t="shared" si="228"/>
        <v>458.70276425217594</v>
      </c>
      <c r="R626" s="187">
        <f t="shared" si="228"/>
        <v>0</v>
      </c>
      <c r="S626" s="188">
        <f t="shared" si="228"/>
        <v>16185.85327001055</v>
      </c>
      <c r="U626" s="214" t="s">
        <v>60</v>
      </c>
      <c r="V626" s="215">
        <f>SUM(V605:V621)</f>
        <v>7775.5024017052974</v>
      </c>
      <c r="W626" s="215">
        <f t="shared" ref="W626:AE626" si="229">SUM(W605:W621)</f>
        <v>1725.8011316817456</v>
      </c>
      <c r="X626" s="215">
        <f t="shared" si="229"/>
        <v>289.22203695358894</v>
      </c>
      <c r="Y626" s="215">
        <f t="shared" si="229"/>
        <v>314.04134074783349</v>
      </c>
      <c r="Z626" s="215">
        <f t="shared" si="229"/>
        <v>355.12492873103054</v>
      </c>
      <c r="AA626" s="215">
        <f t="shared" si="229"/>
        <v>96.492111246440501</v>
      </c>
      <c r="AB626" s="215">
        <f t="shared" si="229"/>
        <v>266.5653776550821</v>
      </c>
      <c r="AC626" s="215">
        <f t="shared" si="229"/>
        <v>192.13738659709384</v>
      </c>
      <c r="AD626" s="215">
        <f t="shared" si="229"/>
        <v>356.30241227479775</v>
      </c>
      <c r="AE626" s="215">
        <f t="shared" si="229"/>
        <v>4814.6641424176405</v>
      </c>
      <c r="AF626" s="238">
        <f>SUM(AF605:AF621)</f>
        <v>16185.853270010548</v>
      </c>
      <c r="AG626" s="239" t="str">
        <f t="shared" si="225"/>
        <v/>
      </c>
      <c r="AH626" s="131"/>
      <c r="AI626" s="131"/>
      <c r="AR626" s="132"/>
      <c r="BA626" s="131"/>
      <c r="BI626" s="132"/>
      <c r="BR626" s="131"/>
      <c r="BX626" s="2"/>
      <c r="CG626" s="131"/>
    </row>
    <row r="627" spans="1:85" s="2" customFormat="1" ht="15" thickBot="1">
      <c r="A627" s="17" t="s">
        <v>100</v>
      </c>
      <c r="B627" s="100">
        <f>IF($I626=0,"-",B626/$I626)</f>
        <v>0.68378973513311359</v>
      </c>
      <c r="C627" s="100">
        <f t="shared" ref="C627:H627" si="230">IF($I626=0,"-",C626/$I626)</f>
        <v>0</v>
      </c>
      <c r="D627" s="100">
        <f t="shared" si="230"/>
        <v>0.17720426122768052</v>
      </c>
      <c r="E627" s="100">
        <f t="shared" si="230"/>
        <v>9.8666971449590385E-2</v>
      </c>
      <c r="F627" s="100">
        <f t="shared" si="230"/>
        <v>0</v>
      </c>
      <c r="G627" s="100">
        <f t="shared" si="230"/>
        <v>4.033903218961548E-2</v>
      </c>
      <c r="H627" s="101">
        <f t="shared" si="230"/>
        <v>0</v>
      </c>
      <c r="I627" s="102">
        <f>SUM(B627:H627)</f>
        <v>0.99999999999999989</v>
      </c>
      <c r="K627" s="27" t="s">
        <v>100</v>
      </c>
      <c r="L627" s="76">
        <f t="shared" ref="L627:R627" si="231">IF($S626=0,"-",L626/$S626)</f>
        <v>0.48038878593517792</v>
      </c>
      <c r="M627" s="76">
        <f t="shared" si="231"/>
        <v>0</v>
      </c>
      <c r="N627" s="76">
        <f t="shared" si="231"/>
        <v>0.12449286021694062</v>
      </c>
      <c r="O627" s="76">
        <f t="shared" si="231"/>
        <v>6.9317370810403442E-2</v>
      </c>
      <c r="P627" s="76">
        <f t="shared" si="231"/>
        <v>0.29746124977781307</v>
      </c>
      <c r="Q627" s="76">
        <f t="shared" si="231"/>
        <v>2.8339733259665028E-2</v>
      </c>
      <c r="R627" s="77">
        <f t="shared" si="231"/>
        <v>0</v>
      </c>
      <c r="S627" s="78">
        <f>SUM(L627:R627)</f>
        <v>1</v>
      </c>
      <c r="U627" s="36" t="s">
        <v>100</v>
      </c>
      <c r="V627" s="103">
        <f>V626/$AF626</f>
        <v>0.48038878593517798</v>
      </c>
      <c r="W627" s="103">
        <f t="shared" ref="W627:AF627" si="232">W626/$AF626</f>
        <v>0.10662404402734468</v>
      </c>
      <c r="X627" s="103">
        <f t="shared" si="232"/>
        <v>1.7868816189595946E-2</v>
      </c>
      <c r="Y627" s="103">
        <f t="shared" si="232"/>
        <v>1.9402211023974568E-2</v>
      </c>
      <c r="Z627" s="103">
        <f t="shared" si="232"/>
        <v>2.1940451504587198E-2</v>
      </c>
      <c r="AA627" s="103">
        <f t="shared" si="232"/>
        <v>5.9615090806008292E-3</v>
      </c>
      <c r="AB627" s="103">
        <f t="shared" si="232"/>
        <v>1.6469034607460544E-2</v>
      </c>
      <c r="AC627" s="103">
        <f t="shared" si="232"/>
        <v>1.1870698652204489E-2</v>
      </c>
      <c r="AD627" s="240">
        <f t="shared" si="232"/>
        <v>2.2013199201240848E-2</v>
      </c>
      <c r="AE627" s="240">
        <f t="shared" si="232"/>
        <v>0.29746124977781307</v>
      </c>
      <c r="AF627" s="241">
        <f t="shared" si="232"/>
        <v>1</v>
      </c>
      <c r="AG627" s="123"/>
      <c r="AR627" s="189"/>
      <c r="BI627" s="189"/>
    </row>
    <row r="628" spans="1:85" ht="15" thickBot="1">
      <c r="A628" s="218"/>
      <c r="B628" s="218"/>
      <c r="C628" s="218"/>
      <c r="D628" s="218"/>
      <c r="E628" s="218"/>
      <c r="F628" s="218"/>
      <c r="G628" s="218"/>
      <c r="H628" s="218"/>
      <c r="I628" s="218"/>
      <c r="K628" s="218"/>
      <c r="L628" s="218"/>
      <c r="M628" s="218"/>
      <c r="N628" s="218"/>
      <c r="O628" s="218"/>
      <c r="P628" s="218"/>
      <c r="Q628" s="218"/>
      <c r="R628" s="218"/>
      <c r="S628" s="218"/>
      <c r="AG628" s="131"/>
      <c r="AH628" s="131"/>
      <c r="AI628" s="131"/>
      <c r="AP628" s="132"/>
      <c r="BA628" s="131"/>
      <c r="BG628" s="132"/>
      <c r="BR628" s="131"/>
      <c r="BV628" s="2"/>
      <c r="CG628" s="131"/>
    </row>
    <row r="629" spans="1:85" ht="28.5">
      <c r="A629" s="306" t="s">
        <v>48</v>
      </c>
      <c r="B629" s="135" t="s">
        <v>0</v>
      </c>
      <c r="C629" s="135" t="s">
        <v>1</v>
      </c>
      <c r="D629" s="135" t="s">
        <v>2</v>
      </c>
      <c r="E629" s="135" t="s">
        <v>3</v>
      </c>
      <c r="F629" s="135" t="s">
        <v>27</v>
      </c>
      <c r="G629" s="135" t="s">
        <v>4</v>
      </c>
      <c r="H629" s="135" t="s">
        <v>5</v>
      </c>
      <c r="I629" s="136" t="s">
        <v>6</v>
      </c>
      <c r="K629" s="308" t="s">
        <v>48</v>
      </c>
      <c r="L629" s="137" t="s">
        <v>0</v>
      </c>
      <c r="M629" s="137" t="s">
        <v>1</v>
      </c>
      <c r="N629" s="137" t="s">
        <v>2</v>
      </c>
      <c r="O629" s="137" t="s">
        <v>3</v>
      </c>
      <c r="P629" s="137" t="s">
        <v>27</v>
      </c>
      <c r="Q629" s="137" t="s">
        <v>4</v>
      </c>
      <c r="R629" s="137" t="s">
        <v>5</v>
      </c>
      <c r="S629" s="138" t="s">
        <v>6</v>
      </c>
    </row>
    <row r="630" spans="1:85" ht="15" customHeight="1">
      <c r="A630" s="307" t="s">
        <v>48</v>
      </c>
      <c r="B630" s="294" t="s">
        <v>109</v>
      </c>
      <c r="C630" s="295"/>
      <c r="D630" s="295"/>
      <c r="E630" s="295"/>
      <c r="F630" s="295"/>
      <c r="G630" s="295"/>
      <c r="H630" s="295"/>
      <c r="I630" s="296"/>
      <c r="K630" s="309" t="s">
        <v>48</v>
      </c>
      <c r="L630" s="297" t="s">
        <v>109</v>
      </c>
      <c r="M630" s="298"/>
      <c r="N630" s="298"/>
      <c r="O630" s="298"/>
      <c r="P630" s="298"/>
      <c r="Q630" s="298"/>
      <c r="R630" s="298"/>
      <c r="S630" s="299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ht="15">
      <c r="A631" s="141" t="s">
        <v>7</v>
      </c>
      <c r="B631" s="142">
        <v>1.1960730346269866E-2</v>
      </c>
      <c r="C631" s="142">
        <v>0</v>
      </c>
      <c r="D631" s="142">
        <v>0</v>
      </c>
      <c r="E631" s="142">
        <v>0</v>
      </c>
      <c r="F631" s="142">
        <v>0</v>
      </c>
      <c r="G631" s="142">
        <v>0</v>
      </c>
      <c r="H631" s="143">
        <v>0</v>
      </c>
      <c r="I631" s="144">
        <f>SUM(B631:H631)</f>
        <v>1.1960730346269866E-2</v>
      </c>
      <c r="J631" s="139"/>
      <c r="K631" s="193" t="s">
        <v>7</v>
      </c>
      <c r="L631" s="142">
        <v>1.1960730346269866E-2</v>
      </c>
      <c r="M631" s="142">
        <v>0</v>
      </c>
      <c r="N631" s="142">
        <v>0</v>
      </c>
      <c r="O631" s="142">
        <v>0</v>
      </c>
      <c r="P631" s="142">
        <v>0</v>
      </c>
      <c r="Q631" s="142">
        <v>0</v>
      </c>
      <c r="R631" s="194">
        <v>0</v>
      </c>
      <c r="S631" s="195">
        <f>SUM(L631:R631)</f>
        <v>1.1960730346269866E-2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ht="15">
      <c r="A632" s="149" t="s">
        <v>8</v>
      </c>
      <c r="B632" s="150">
        <v>0.59942751238929315</v>
      </c>
      <c r="C632" s="150">
        <v>0</v>
      </c>
      <c r="D632" s="150">
        <v>0</v>
      </c>
      <c r="E632" s="150">
        <v>0</v>
      </c>
      <c r="F632" s="150">
        <v>0</v>
      </c>
      <c r="G632" s="150">
        <v>0</v>
      </c>
      <c r="H632" s="151">
        <v>0</v>
      </c>
      <c r="I632" s="152">
        <f t="shared" ref="I632:I651" si="233">SUM(B632:H632)</f>
        <v>0.59942751238929315</v>
      </c>
      <c r="J632" s="139"/>
      <c r="K632" s="153" t="s">
        <v>8</v>
      </c>
      <c r="L632" s="154">
        <v>0.59942751238929315</v>
      </c>
      <c r="M632" s="154">
        <v>0</v>
      </c>
      <c r="N632" s="154">
        <v>0</v>
      </c>
      <c r="O632" s="154">
        <v>0</v>
      </c>
      <c r="P632" s="154">
        <v>0</v>
      </c>
      <c r="Q632" s="154">
        <v>0</v>
      </c>
      <c r="R632" s="155">
        <v>0</v>
      </c>
      <c r="S632" s="156">
        <f t="shared" ref="S632:S651" si="234">SUM(L632:R632)</f>
        <v>0.59942751238929315</v>
      </c>
    </row>
    <row r="633" spans="1:85" ht="15">
      <c r="A633" s="157" t="s">
        <v>10</v>
      </c>
      <c r="B633" s="146">
        <v>0.13408464376569768</v>
      </c>
      <c r="C633" s="146">
        <v>0</v>
      </c>
      <c r="D633" s="146">
        <v>4.2953284054406804E-4</v>
      </c>
      <c r="E633" s="146">
        <v>0</v>
      </c>
      <c r="F633" s="146">
        <v>0</v>
      </c>
      <c r="G633" s="146">
        <v>0</v>
      </c>
      <c r="H633" s="158">
        <v>0</v>
      </c>
      <c r="I633" s="144">
        <f t="shared" si="233"/>
        <v>0.13451417660624174</v>
      </c>
      <c r="J633" s="139"/>
      <c r="K633" s="159" t="s">
        <v>10</v>
      </c>
      <c r="L633" s="146">
        <v>0.13408464376569768</v>
      </c>
      <c r="M633" s="146">
        <v>0</v>
      </c>
      <c r="N633" s="146">
        <v>4.2953284054406804E-4</v>
      </c>
      <c r="O633" s="146">
        <v>0</v>
      </c>
      <c r="P633" s="146">
        <v>0</v>
      </c>
      <c r="Q633" s="146">
        <v>0</v>
      </c>
      <c r="R633" s="147">
        <v>0</v>
      </c>
      <c r="S633" s="148">
        <f t="shared" si="234"/>
        <v>0.13451417660624174</v>
      </c>
    </row>
    <row r="634" spans="1:85" ht="15">
      <c r="A634" s="149" t="s">
        <v>53</v>
      </c>
      <c r="B634" s="150">
        <v>0</v>
      </c>
      <c r="C634" s="150">
        <v>0</v>
      </c>
      <c r="D634" s="150">
        <v>0</v>
      </c>
      <c r="E634" s="150">
        <v>0</v>
      </c>
      <c r="F634" s="150">
        <v>0</v>
      </c>
      <c r="G634" s="150">
        <v>0</v>
      </c>
      <c r="H634" s="151">
        <v>0</v>
      </c>
      <c r="I634" s="152">
        <f t="shared" si="233"/>
        <v>0</v>
      </c>
      <c r="J634" s="139"/>
      <c r="K634" s="153" t="s">
        <v>53</v>
      </c>
      <c r="L634" s="154">
        <v>0</v>
      </c>
      <c r="M634" s="154">
        <v>0</v>
      </c>
      <c r="N634" s="154">
        <v>0</v>
      </c>
      <c r="O634" s="154">
        <v>0</v>
      </c>
      <c r="P634" s="154">
        <v>0</v>
      </c>
      <c r="Q634" s="154">
        <v>0</v>
      </c>
      <c r="R634" s="155">
        <v>0</v>
      </c>
      <c r="S634" s="156">
        <f t="shared" si="234"/>
        <v>0</v>
      </c>
    </row>
    <row r="635" spans="1:85" ht="15">
      <c r="A635" s="157" t="s">
        <v>16</v>
      </c>
      <c r="B635" s="146">
        <v>21.979908172799281</v>
      </c>
      <c r="C635" s="146">
        <v>9.499854077456435E-2</v>
      </c>
      <c r="D635" s="146">
        <v>1.7711350620789859</v>
      </c>
      <c r="E635" s="146">
        <v>0</v>
      </c>
      <c r="F635" s="146">
        <v>0</v>
      </c>
      <c r="G635" s="146">
        <v>0</v>
      </c>
      <c r="H635" s="158">
        <v>0</v>
      </c>
      <c r="I635" s="144">
        <f t="shared" si="233"/>
        <v>23.846041775652832</v>
      </c>
      <c r="J635" s="139"/>
      <c r="K635" s="159" t="s">
        <v>16</v>
      </c>
      <c r="L635" s="146">
        <v>21.979908172799281</v>
      </c>
      <c r="M635" s="146">
        <v>9.499854077456435E-2</v>
      </c>
      <c r="N635" s="146">
        <v>1.7711350620789859</v>
      </c>
      <c r="O635" s="146">
        <v>0</v>
      </c>
      <c r="P635" s="146">
        <v>0</v>
      </c>
      <c r="Q635" s="146">
        <v>0</v>
      </c>
      <c r="R635" s="147">
        <v>0</v>
      </c>
      <c r="S635" s="148">
        <f t="shared" si="234"/>
        <v>23.846041775652832</v>
      </c>
    </row>
    <row r="636" spans="1:85" ht="15">
      <c r="A636" s="149" t="s">
        <v>15</v>
      </c>
      <c r="B636" s="150">
        <v>2.1784137616685326</v>
      </c>
      <c r="C636" s="150">
        <v>4.9162019992172498E-2</v>
      </c>
      <c r="D636" s="150">
        <v>0</v>
      </c>
      <c r="E636" s="150">
        <v>0</v>
      </c>
      <c r="F636" s="150">
        <v>0</v>
      </c>
      <c r="G636" s="150">
        <v>0</v>
      </c>
      <c r="H636" s="151">
        <v>0</v>
      </c>
      <c r="I636" s="152">
        <f t="shared" si="233"/>
        <v>2.2275757816607049</v>
      </c>
      <c r="J636" s="139"/>
      <c r="K636" s="153" t="s">
        <v>15</v>
      </c>
      <c r="L636" s="154">
        <v>2.1784137616685326</v>
      </c>
      <c r="M636" s="154">
        <v>4.9162019992172498E-2</v>
      </c>
      <c r="N636" s="154">
        <v>0</v>
      </c>
      <c r="O636" s="154">
        <v>0</v>
      </c>
      <c r="P636" s="154">
        <v>0</v>
      </c>
      <c r="Q636" s="154">
        <v>0</v>
      </c>
      <c r="R636" s="155">
        <v>0</v>
      </c>
      <c r="S636" s="156">
        <f t="shared" si="234"/>
        <v>2.2275757816607049</v>
      </c>
    </row>
    <row r="637" spans="1:85" ht="15">
      <c r="A637" s="157" t="s">
        <v>55</v>
      </c>
      <c r="B637" s="146">
        <v>0</v>
      </c>
      <c r="C637" s="146">
        <v>9.1360477401972603E-2</v>
      </c>
      <c r="D637" s="146">
        <v>0</v>
      </c>
      <c r="E637" s="146">
        <v>4.4342411346333801</v>
      </c>
      <c r="F637" s="146">
        <v>175.12050804483943</v>
      </c>
      <c r="G637" s="146">
        <v>0</v>
      </c>
      <c r="H637" s="158">
        <v>0</v>
      </c>
      <c r="I637" s="144">
        <f t="shared" si="233"/>
        <v>179.64610965687478</v>
      </c>
      <c r="J637" s="139"/>
      <c r="K637" s="159" t="s">
        <v>55</v>
      </c>
      <c r="L637" s="146">
        <v>0</v>
      </c>
      <c r="M637" s="146">
        <v>9.1360477401972603E-2</v>
      </c>
      <c r="N637" s="146">
        <v>0</v>
      </c>
      <c r="O637" s="146">
        <v>4.4342411346333801</v>
      </c>
      <c r="P637" s="146">
        <v>175.12050804483943</v>
      </c>
      <c r="Q637" s="146">
        <v>0</v>
      </c>
      <c r="R637" s="147">
        <v>0</v>
      </c>
      <c r="S637" s="148">
        <f t="shared" si="234"/>
        <v>179.64610965687478</v>
      </c>
    </row>
    <row r="638" spans="1:85" ht="15">
      <c r="A638" s="149" t="s">
        <v>12</v>
      </c>
      <c r="B638" s="150">
        <v>0</v>
      </c>
      <c r="C638" s="150">
        <v>0</v>
      </c>
      <c r="D638" s="150">
        <v>0</v>
      </c>
      <c r="E638" s="150">
        <v>7.1056686109113016</v>
      </c>
      <c r="F638" s="150">
        <v>0</v>
      </c>
      <c r="G638" s="150">
        <v>0</v>
      </c>
      <c r="H638" s="151">
        <v>0</v>
      </c>
      <c r="I638" s="152">
        <f t="shared" si="233"/>
        <v>7.1056686109113016</v>
      </c>
      <c r="J638" s="139"/>
      <c r="K638" s="153" t="s">
        <v>12</v>
      </c>
      <c r="L638" s="154">
        <v>0</v>
      </c>
      <c r="M638" s="154">
        <v>0</v>
      </c>
      <c r="N638" s="154">
        <v>0</v>
      </c>
      <c r="O638" s="154">
        <v>7.1056686109113016</v>
      </c>
      <c r="P638" s="154">
        <v>0</v>
      </c>
      <c r="Q638" s="154">
        <v>0</v>
      </c>
      <c r="R638" s="155">
        <v>0</v>
      </c>
      <c r="S638" s="156">
        <f t="shared" si="234"/>
        <v>7.1056686109113016</v>
      </c>
    </row>
    <row r="639" spans="1:85" ht="15">
      <c r="A639" s="157" t="s">
        <v>56</v>
      </c>
      <c r="B639" s="146">
        <v>0</v>
      </c>
      <c r="C639" s="146">
        <v>0</v>
      </c>
      <c r="D639" s="146">
        <v>0</v>
      </c>
      <c r="E639" s="146">
        <v>0</v>
      </c>
      <c r="F639" s="146">
        <v>0</v>
      </c>
      <c r="G639" s="146">
        <v>0</v>
      </c>
      <c r="H639" s="158">
        <v>0</v>
      </c>
      <c r="I639" s="144">
        <f t="shared" si="233"/>
        <v>0</v>
      </c>
      <c r="J639" s="139"/>
      <c r="K639" s="159" t="s">
        <v>56</v>
      </c>
      <c r="L639" s="146">
        <v>0</v>
      </c>
      <c r="M639" s="146">
        <v>0</v>
      </c>
      <c r="N639" s="146">
        <v>0</v>
      </c>
      <c r="O639" s="146">
        <v>0</v>
      </c>
      <c r="P639" s="146">
        <v>0</v>
      </c>
      <c r="Q639" s="146">
        <v>0</v>
      </c>
      <c r="R639" s="147">
        <v>0</v>
      </c>
      <c r="S639" s="148">
        <f t="shared" si="234"/>
        <v>0</v>
      </c>
    </row>
    <row r="640" spans="1:85" ht="15">
      <c r="A640" s="149" t="s">
        <v>17</v>
      </c>
      <c r="B640" s="150">
        <v>4.769677716618725</v>
      </c>
      <c r="C640" s="150">
        <v>0</v>
      </c>
      <c r="D640" s="150">
        <v>2.309111544170574E-2</v>
      </c>
      <c r="E640" s="150">
        <v>0.1405028156293483</v>
      </c>
      <c r="F640" s="150">
        <v>0</v>
      </c>
      <c r="G640" s="150">
        <v>0</v>
      </c>
      <c r="H640" s="151">
        <v>0</v>
      </c>
      <c r="I640" s="152">
        <f t="shared" si="233"/>
        <v>4.9332716476897795</v>
      </c>
      <c r="J640" s="139"/>
      <c r="K640" s="153" t="s">
        <v>17</v>
      </c>
      <c r="L640" s="154">
        <v>4.769677716618725</v>
      </c>
      <c r="M640" s="154">
        <v>0</v>
      </c>
      <c r="N640" s="154">
        <v>2.309111544170574E-2</v>
      </c>
      <c r="O640" s="154">
        <v>0.1405028156293483</v>
      </c>
      <c r="P640" s="154">
        <v>0</v>
      </c>
      <c r="Q640" s="154">
        <v>0</v>
      </c>
      <c r="R640" s="155">
        <v>0</v>
      </c>
      <c r="S640" s="156">
        <f t="shared" si="234"/>
        <v>4.9332716476897795</v>
      </c>
    </row>
    <row r="641" spans="1:70" ht="15">
      <c r="A641" s="157" t="s">
        <v>141</v>
      </c>
      <c r="B641" s="146">
        <v>18.566883858408506</v>
      </c>
      <c r="C641" s="146">
        <v>0</v>
      </c>
      <c r="D641" s="146">
        <v>4.7987287904743408</v>
      </c>
      <c r="E641" s="146">
        <v>0</v>
      </c>
      <c r="F641" s="146">
        <v>0</v>
      </c>
      <c r="G641" s="146">
        <v>0</v>
      </c>
      <c r="H641" s="158">
        <v>0</v>
      </c>
      <c r="I641" s="144">
        <f t="shared" si="233"/>
        <v>23.365612648882845</v>
      </c>
      <c r="J641" s="139"/>
      <c r="K641" s="159" t="s">
        <v>141</v>
      </c>
      <c r="L641" s="146">
        <v>18.566883858408506</v>
      </c>
      <c r="M641" s="146">
        <v>0</v>
      </c>
      <c r="N641" s="146">
        <v>4.7987287904743408</v>
      </c>
      <c r="O641" s="146">
        <v>0</v>
      </c>
      <c r="P641" s="146">
        <v>0</v>
      </c>
      <c r="Q641" s="146">
        <v>0</v>
      </c>
      <c r="R641" s="147">
        <v>0</v>
      </c>
      <c r="S641" s="148">
        <f t="shared" si="234"/>
        <v>23.365612648882845</v>
      </c>
    </row>
    <row r="642" spans="1:70" ht="15">
      <c r="A642" s="149" t="s">
        <v>25</v>
      </c>
      <c r="B642" s="150">
        <v>38.846944163307825</v>
      </c>
      <c r="C642" s="150">
        <v>5.047474620033502E-2</v>
      </c>
      <c r="D642" s="150">
        <v>0.80352189443506195</v>
      </c>
      <c r="E642" s="150">
        <v>64.551457194705293</v>
      </c>
      <c r="F642" s="150">
        <v>0</v>
      </c>
      <c r="G642" s="150">
        <v>21.768058754785148</v>
      </c>
      <c r="H642" s="151">
        <v>0.30540567225625942</v>
      </c>
      <c r="I642" s="152">
        <f t="shared" si="233"/>
        <v>126.32586242568992</v>
      </c>
      <c r="J642" s="139"/>
      <c r="K642" s="153" t="s">
        <v>25</v>
      </c>
      <c r="L642" s="154">
        <v>38.846944163307825</v>
      </c>
      <c r="M642" s="154">
        <v>5.047474620033502E-2</v>
      </c>
      <c r="N642" s="154">
        <v>0.80352189443506195</v>
      </c>
      <c r="O642" s="154">
        <v>64.551457194705293</v>
      </c>
      <c r="P642" s="154">
        <v>0</v>
      </c>
      <c r="Q642" s="154">
        <v>21.768058754785148</v>
      </c>
      <c r="R642" s="155">
        <v>0.30540567225625942</v>
      </c>
      <c r="S642" s="156">
        <f t="shared" si="234"/>
        <v>126.32586242568992</v>
      </c>
    </row>
    <row r="643" spans="1:70" ht="15">
      <c r="A643" s="157" t="s">
        <v>24</v>
      </c>
      <c r="B643" s="146">
        <v>9.0042720826655067</v>
      </c>
      <c r="C643" s="146">
        <v>0</v>
      </c>
      <c r="D643" s="146">
        <v>0</v>
      </c>
      <c r="E643" s="146">
        <v>0</v>
      </c>
      <c r="F643" s="146">
        <v>0</v>
      </c>
      <c r="G643" s="146">
        <v>0</v>
      </c>
      <c r="H643" s="158">
        <v>0</v>
      </c>
      <c r="I643" s="144">
        <f t="shared" si="233"/>
        <v>9.0042720826655067</v>
      </c>
      <c r="J643" s="139"/>
      <c r="K643" s="159" t="s">
        <v>24</v>
      </c>
      <c r="L643" s="146">
        <v>9.0042720826655067</v>
      </c>
      <c r="M643" s="146">
        <v>0</v>
      </c>
      <c r="N643" s="146">
        <v>0</v>
      </c>
      <c r="O643" s="146">
        <v>0</v>
      </c>
      <c r="P643" s="146">
        <v>0</v>
      </c>
      <c r="Q643" s="146">
        <v>0</v>
      </c>
      <c r="R643" s="147">
        <v>0</v>
      </c>
      <c r="S643" s="148">
        <f t="shared" si="234"/>
        <v>9.0042720826655067</v>
      </c>
    </row>
    <row r="644" spans="1:70" ht="15">
      <c r="A644" s="149" t="s">
        <v>57</v>
      </c>
      <c r="B644" s="150">
        <v>78.981103856882626</v>
      </c>
      <c r="C644" s="150">
        <v>3.5775759451158673</v>
      </c>
      <c r="D644" s="150">
        <v>44.972440548542551</v>
      </c>
      <c r="E644" s="150">
        <v>0</v>
      </c>
      <c r="F644" s="150">
        <v>0</v>
      </c>
      <c r="G644" s="150">
        <v>0</v>
      </c>
      <c r="H644" s="151">
        <v>0</v>
      </c>
      <c r="I644" s="152">
        <f t="shared" si="233"/>
        <v>127.53112035054104</v>
      </c>
      <c r="J644" s="139"/>
      <c r="K644" s="153" t="s">
        <v>57</v>
      </c>
      <c r="L644" s="154">
        <v>78.981103856882626</v>
      </c>
      <c r="M644" s="154">
        <v>3.5775759451158673</v>
      </c>
      <c r="N644" s="154">
        <v>44.972440548542551</v>
      </c>
      <c r="O644" s="154">
        <v>0</v>
      </c>
      <c r="P644" s="154">
        <v>0</v>
      </c>
      <c r="Q644" s="154">
        <v>0</v>
      </c>
      <c r="R644" s="155">
        <v>0</v>
      </c>
      <c r="S644" s="156">
        <f t="shared" si="234"/>
        <v>127.53112035054104</v>
      </c>
    </row>
    <row r="645" spans="1:70" ht="15">
      <c r="A645" s="157" t="s">
        <v>22</v>
      </c>
      <c r="B645" s="146">
        <v>19.147457000592961</v>
      </c>
      <c r="C645" s="146">
        <v>0</v>
      </c>
      <c r="D645" s="146">
        <v>7.3312106958363357</v>
      </c>
      <c r="E645" s="146">
        <v>0.28802453042683795</v>
      </c>
      <c r="F645" s="146">
        <v>11.93348190607932</v>
      </c>
      <c r="G645" s="146">
        <v>0</v>
      </c>
      <c r="H645" s="158">
        <v>0</v>
      </c>
      <c r="I645" s="144">
        <f t="shared" si="233"/>
        <v>38.700174132935459</v>
      </c>
      <c r="J645" s="139"/>
      <c r="K645" s="159" t="s">
        <v>22</v>
      </c>
      <c r="L645" s="146">
        <v>19.147457000592961</v>
      </c>
      <c r="M645" s="146">
        <v>0</v>
      </c>
      <c r="N645" s="146">
        <v>7.3312106958363357</v>
      </c>
      <c r="O645" s="146">
        <v>0.28802453042683795</v>
      </c>
      <c r="P645" s="146">
        <v>11.93348190607932</v>
      </c>
      <c r="Q645" s="146">
        <v>0</v>
      </c>
      <c r="R645" s="147">
        <v>0</v>
      </c>
      <c r="S645" s="148">
        <f t="shared" si="234"/>
        <v>38.700174132935459</v>
      </c>
    </row>
    <row r="646" spans="1:70" ht="15">
      <c r="A646" s="149" t="s">
        <v>21</v>
      </c>
      <c r="B646" s="150">
        <v>0</v>
      </c>
      <c r="C646" s="150">
        <v>0</v>
      </c>
      <c r="D646" s="150">
        <v>0</v>
      </c>
      <c r="E646" s="150">
        <v>0</v>
      </c>
      <c r="F646" s="150">
        <v>0</v>
      </c>
      <c r="G646" s="150">
        <v>0</v>
      </c>
      <c r="H646" s="151">
        <v>0</v>
      </c>
      <c r="I646" s="152">
        <f t="shared" si="233"/>
        <v>0</v>
      </c>
      <c r="J646" s="139"/>
      <c r="K646" s="153" t="s">
        <v>21</v>
      </c>
      <c r="L646" s="154">
        <v>0</v>
      </c>
      <c r="M646" s="154">
        <v>0</v>
      </c>
      <c r="N646" s="154">
        <v>0</v>
      </c>
      <c r="O646" s="154">
        <v>0</v>
      </c>
      <c r="P646" s="154">
        <v>0</v>
      </c>
      <c r="Q646" s="154">
        <v>0</v>
      </c>
      <c r="R646" s="155">
        <v>0</v>
      </c>
      <c r="S646" s="156">
        <f t="shared" si="234"/>
        <v>0</v>
      </c>
    </row>
    <row r="647" spans="1:70" ht="15">
      <c r="A647" s="160" t="s">
        <v>61</v>
      </c>
      <c r="B647" s="146">
        <v>11.249819116824938</v>
      </c>
      <c r="C647" s="146">
        <v>0</v>
      </c>
      <c r="D647" s="146">
        <v>0</v>
      </c>
      <c r="E647" s="146">
        <v>0</v>
      </c>
      <c r="F647" s="146">
        <v>0</v>
      </c>
      <c r="G647" s="146">
        <v>0</v>
      </c>
      <c r="H647" s="158">
        <v>0</v>
      </c>
      <c r="I647" s="144">
        <f t="shared" si="233"/>
        <v>11.249819116824938</v>
      </c>
      <c r="J647" s="139"/>
      <c r="K647" s="161" t="s">
        <v>61</v>
      </c>
      <c r="L647" s="146">
        <v>11.249819116824938</v>
      </c>
      <c r="M647" s="146">
        <v>0</v>
      </c>
      <c r="N647" s="146">
        <v>0</v>
      </c>
      <c r="O647" s="146">
        <v>0</v>
      </c>
      <c r="P647" s="146">
        <v>0</v>
      </c>
      <c r="Q647" s="146">
        <v>0</v>
      </c>
      <c r="R647" s="147">
        <v>0</v>
      </c>
      <c r="S647" s="148">
        <f t="shared" si="234"/>
        <v>11.249819116824938</v>
      </c>
    </row>
    <row r="648" spans="1:70">
      <c r="A648" s="162" t="s">
        <v>23</v>
      </c>
      <c r="B648" s="163">
        <v>11.249819116824938</v>
      </c>
      <c r="C648" s="163">
        <v>0</v>
      </c>
      <c r="D648" s="163">
        <v>0</v>
      </c>
      <c r="E648" s="163">
        <v>0</v>
      </c>
      <c r="F648" s="163">
        <v>0</v>
      </c>
      <c r="G648" s="163">
        <v>0</v>
      </c>
      <c r="H648" s="164">
        <v>0</v>
      </c>
      <c r="I648" s="165">
        <f t="shared" si="233"/>
        <v>11.249819116824938</v>
      </c>
      <c r="J648" s="139"/>
      <c r="K648" s="166" t="s">
        <v>23</v>
      </c>
      <c r="L648" s="167">
        <v>11.249819116824938</v>
      </c>
      <c r="M648" s="167">
        <v>0</v>
      </c>
      <c r="N648" s="167">
        <v>0</v>
      </c>
      <c r="O648" s="167">
        <v>0</v>
      </c>
      <c r="P648" s="167">
        <v>0</v>
      </c>
      <c r="Q648" s="167">
        <v>0</v>
      </c>
      <c r="R648" s="168">
        <v>0</v>
      </c>
      <c r="S648" s="169">
        <f t="shared" si="234"/>
        <v>11.249819116824938</v>
      </c>
    </row>
    <row r="649" spans="1:70">
      <c r="A649" s="170" t="s">
        <v>19</v>
      </c>
      <c r="B649" s="171">
        <v>0</v>
      </c>
      <c r="C649" s="171">
        <v>0</v>
      </c>
      <c r="D649" s="171">
        <v>0</v>
      </c>
      <c r="E649" s="171">
        <v>0</v>
      </c>
      <c r="F649" s="171">
        <v>0</v>
      </c>
      <c r="G649" s="171">
        <v>0</v>
      </c>
      <c r="H649" s="172">
        <v>0</v>
      </c>
      <c r="I649" s="173">
        <f t="shared" si="233"/>
        <v>0</v>
      </c>
      <c r="J649" s="139"/>
      <c r="K649" s="174" t="s">
        <v>19</v>
      </c>
      <c r="L649" s="171">
        <v>0</v>
      </c>
      <c r="M649" s="171">
        <v>0</v>
      </c>
      <c r="N649" s="171">
        <v>0</v>
      </c>
      <c r="O649" s="171">
        <v>0</v>
      </c>
      <c r="P649" s="171">
        <v>0</v>
      </c>
      <c r="Q649" s="171">
        <v>0</v>
      </c>
      <c r="R649" s="175">
        <v>0</v>
      </c>
      <c r="S649" s="176">
        <f t="shared" si="234"/>
        <v>0</v>
      </c>
    </row>
    <row r="650" spans="1:70">
      <c r="A650" s="162" t="s">
        <v>20</v>
      </c>
      <c r="B650" s="163">
        <v>0</v>
      </c>
      <c r="C650" s="163">
        <v>0</v>
      </c>
      <c r="D650" s="163">
        <v>0</v>
      </c>
      <c r="E650" s="163">
        <v>0</v>
      </c>
      <c r="F650" s="163">
        <v>0</v>
      </c>
      <c r="G650" s="163">
        <v>0</v>
      </c>
      <c r="H650" s="164">
        <v>0</v>
      </c>
      <c r="I650" s="165">
        <f t="shared" si="233"/>
        <v>0</v>
      </c>
      <c r="J650" s="139"/>
      <c r="K650" s="166" t="s">
        <v>20</v>
      </c>
      <c r="L650" s="167">
        <v>0</v>
      </c>
      <c r="M650" s="167">
        <v>0</v>
      </c>
      <c r="N650" s="167">
        <v>0</v>
      </c>
      <c r="O650" s="167">
        <v>0</v>
      </c>
      <c r="P650" s="167">
        <v>0</v>
      </c>
      <c r="Q650" s="167">
        <v>0</v>
      </c>
      <c r="R650" s="168">
        <v>0</v>
      </c>
      <c r="S650" s="169">
        <f t="shared" si="234"/>
        <v>0</v>
      </c>
    </row>
    <row r="651" spans="1:70" ht="15" thickBot="1">
      <c r="A651" s="177" t="s">
        <v>11</v>
      </c>
      <c r="B651" s="178">
        <v>0</v>
      </c>
      <c r="C651" s="178">
        <v>0</v>
      </c>
      <c r="D651" s="178">
        <v>0</v>
      </c>
      <c r="E651" s="178">
        <v>0</v>
      </c>
      <c r="F651" s="178">
        <v>0</v>
      </c>
      <c r="G651" s="178">
        <v>0</v>
      </c>
      <c r="H651" s="179">
        <v>0</v>
      </c>
      <c r="I651" s="180">
        <f t="shared" si="233"/>
        <v>0</v>
      </c>
      <c r="J651" s="139"/>
      <c r="K651" s="181" t="s">
        <v>11</v>
      </c>
      <c r="L651" s="178">
        <v>0</v>
      </c>
      <c r="M651" s="178">
        <v>0</v>
      </c>
      <c r="N651" s="178">
        <v>0</v>
      </c>
      <c r="O651" s="178">
        <v>0</v>
      </c>
      <c r="P651" s="178">
        <v>0</v>
      </c>
      <c r="Q651" s="178">
        <v>0</v>
      </c>
      <c r="R651" s="182">
        <v>0</v>
      </c>
      <c r="S651" s="183">
        <f t="shared" si="234"/>
        <v>0</v>
      </c>
    </row>
    <row r="652" spans="1:70" ht="15">
      <c r="A652" s="184" t="s">
        <v>26</v>
      </c>
      <c r="B652" s="185">
        <f>SUM(B631:B647)</f>
        <v>205.46995261627018</v>
      </c>
      <c r="C652" s="185">
        <f t="shared" ref="C652:I652" si="235">SUM(C631:C647)</f>
        <v>3.8635717294849119</v>
      </c>
      <c r="D652" s="185">
        <f t="shared" si="235"/>
        <v>59.700557639649524</v>
      </c>
      <c r="E652" s="185">
        <f t="shared" si="235"/>
        <v>76.519894286306169</v>
      </c>
      <c r="F652" s="185">
        <f t="shared" si="235"/>
        <v>187.05398995091875</v>
      </c>
      <c r="G652" s="185">
        <f t="shared" si="235"/>
        <v>21.768058754785148</v>
      </c>
      <c r="H652" s="187">
        <f t="shared" si="235"/>
        <v>0.30540567225625942</v>
      </c>
      <c r="I652" s="144">
        <f t="shared" si="235"/>
        <v>554.68143064967092</v>
      </c>
      <c r="J652" s="139"/>
      <c r="K652" s="186" t="s">
        <v>26</v>
      </c>
      <c r="L652" s="185">
        <f>SUM(L631:L647)</f>
        <v>205.46995261627018</v>
      </c>
      <c r="M652" s="185">
        <f t="shared" ref="M652:S652" si="236">SUM(M631:M647)</f>
        <v>3.8635717294849119</v>
      </c>
      <c r="N652" s="185">
        <f t="shared" si="236"/>
        <v>59.700557639649524</v>
      </c>
      <c r="O652" s="185">
        <f t="shared" si="236"/>
        <v>76.519894286306169</v>
      </c>
      <c r="P652" s="185">
        <f t="shared" si="236"/>
        <v>187.05398995091875</v>
      </c>
      <c r="Q652" s="185">
        <f t="shared" si="236"/>
        <v>21.768058754785148</v>
      </c>
      <c r="R652" s="187">
        <f t="shared" si="236"/>
        <v>0.30540567225625942</v>
      </c>
      <c r="S652" s="188">
        <f t="shared" si="236"/>
        <v>554.68143064967092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70" s="2" customFormat="1" ht="15" thickBot="1">
      <c r="A653" s="17" t="s">
        <v>100</v>
      </c>
      <c r="B653" s="100">
        <f>IF($I652=0,"-",B652/$I652)</f>
        <v>0.37042875651274892</v>
      </c>
      <c r="C653" s="100">
        <f t="shared" ref="C653:H653" si="237">IF($I652=0,"-",C652/$I652)</f>
        <v>6.9653886284956421E-3</v>
      </c>
      <c r="D653" s="100">
        <f t="shared" si="237"/>
        <v>0.10763035201976244</v>
      </c>
      <c r="E653" s="100">
        <f t="shared" si="237"/>
        <v>0.13795286818360261</v>
      </c>
      <c r="F653" s="100">
        <f t="shared" si="237"/>
        <v>0.33722778448132229</v>
      </c>
      <c r="G653" s="100">
        <f t="shared" si="237"/>
        <v>3.9244253641751263E-2</v>
      </c>
      <c r="H653" s="101">
        <f t="shared" si="237"/>
        <v>5.5059653231685237E-4</v>
      </c>
      <c r="I653" s="102">
        <f>SUM(B653:H653)</f>
        <v>1</v>
      </c>
      <c r="K653" s="27" t="s">
        <v>100</v>
      </c>
      <c r="L653" s="76">
        <f t="shared" ref="L653:R653" si="238">IF($S652=0,"-",L652/$S652)</f>
        <v>0.37042875651274892</v>
      </c>
      <c r="M653" s="76">
        <f t="shared" si="238"/>
        <v>6.9653886284956421E-3</v>
      </c>
      <c r="N653" s="76">
        <f t="shared" si="238"/>
        <v>0.10763035201976244</v>
      </c>
      <c r="O653" s="76">
        <f t="shared" si="238"/>
        <v>0.13795286818360261</v>
      </c>
      <c r="P653" s="76">
        <f t="shared" si="238"/>
        <v>0.33722778448132229</v>
      </c>
      <c r="Q653" s="76">
        <f t="shared" si="238"/>
        <v>3.9244253641751263E-2</v>
      </c>
      <c r="R653" s="77">
        <f t="shared" si="238"/>
        <v>5.5059653231685237E-4</v>
      </c>
      <c r="S653" s="78">
        <f>SUM(L653:R653)</f>
        <v>1</v>
      </c>
      <c r="U653" s="131"/>
      <c r="V653" s="139"/>
      <c r="W653" s="139"/>
      <c r="X653" s="139"/>
      <c r="Y653" s="139"/>
      <c r="Z653" s="139"/>
      <c r="AA653" s="139"/>
      <c r="AB653" s="139"/>
      <c r="AC653" s="139"/>
      <c r="AD653" s="139"/>
      <c r="AE653" s="139"/>
      <c r="AF653" s="139"/>
      <c r="AG653" s="139"/>
      <c r="AH653" s="139"/>
      <c r="AI653" s="140"/>
      <c r="AJ653" s="131"/>
      <c r="AK653" s="131"/>
      <c r="AL653" s="131"/>
      <c r="AM653" s="131"/>
      <c r="AN653" s="131"/>
      <c r="AO653" s="131"/>
      <c r="AP653" s="131"/>
      <c r="BA653" s="189"/>
      <c r="BR653" s="189"/>
    </row>
    <row r="654" spans="1:70">
      <c r="A654" s="218"/>
      <c r="B654" s="218"/>
      <c r="C654" s="218"/>
      <c r="D654" s="218"/>
      <c r="E654" s="218"/>
      <c r="F654" s="218"/>
      <c r="G654" s="218"/>
      <c r="H654" s="218"/>
      <c r="I654" s="218"/>
      <c r="K654" s="218"/>
      <c r="L654" s="218"/>
      <c r="M654" s="218"/>
      <c r="N654" s="218"/>
      <c r="O654" s="218"/>
      <c r="P654" s="218"/>
      <c r="Q654" s="218"/>
      <c r="R654" s="218"/>
      <c r="S654" s="21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2.625" style="131" customWidth="1"/>
    <col min="2" max="9" width="16.625" style="139" customWidth="1"/>
    <col min="10" max="10" width="11.625" style="131" customWidth="1"/>
    <col min="11" max="11" width="42.625" style="131" customWidth="1"/>
    <col min="12" max="19" width="16.625" style="139" customWidth="1"/>
    <col min="20" max="20" width="11.625" style="131" customWidth="1"/>
    <col min="21" max="21" width="41" style="131" customWidth="1"/>
    <col min="22" max="23" width="16.625" style="139" customWidth="1"/>
    <col min="24" max="24" width="23.5" style="139" customWidth="1"/>
    <col min="25" max="26" width="16.625" style="139" customWidth="1"/>
    <col min="27" max="27" width="20.5" style="139" customWidth="1"/>
    <col min="28" max="31" width="16.625" style="139" customWidth="1"/>
    <col min="32" max="32" width="21.5" style="139" customWidth="1"/>
    <col min="33" max="34" width="16.625" style="139" customWidth="1"/>
    <col min="35" max="35" width="16.625" style="140" customWidth="1"/>
    <col min="36" max="42" width="16.625" style="131" customWidth="1"/>
    <col min="43" max="50" width="8.625" style="131" customWidth="1"/>
    <col min="51" max="51" width="11" style="131"/>
    <col min="52" max="52" width="22.25" style="131" customWidth="1"/>
    <col min="53" max="53" width="3" style="132" customWidth="1"/>
    <col min="54" max="66" width="8.625" style="131" customWidth="1"/>
    <col min="67" max="68" width="11" style="131"/>
    <col min="69" max="69" width="25.625" style="131" customWidth="1"/>
    <col min="70" max="70" width="4.375" style="132" customWidth="1"/>
    <col min="71" max="84" width="8.625" style="131" customWidth="1"/>
    <col min="85" max="85" width="11" style="2" customWidth="1"/>
    <col min="86" max="88" width="11" style="131"/>
    <col min="89" max="101" width="8.625" style="131" customWidth="1"/>
    <col min="102" max="16384" width="11" style="131"/>
  </cols>
  <sheetData>
    <row r="1" spans="1:85" ht="15" customHeight="1" thickTop="1">
      <c r="A1" s="338" t="s">
        <v>142</v>
      </c>
      <c r="B1" s="339"/>
      <c r="C1" s="339"/>
      <c r="D1" s="339"/>
      <c r="E1" s="339"/>
      <c r="F1" s="339"/>
      <c r="G1" s="339"/>
      <c r="H1" s="339"/>
      <c r="I1" s="340"/>
      <c r="K1" s="347" t="s">
        <v>143</v>
      </c>
      <c r="L1" s="348"/>
      <c r="M1" s="348"/>
      <c r="N1" s="348"/>
      <c r="O1" s="348"/>
      <c r="P1" s="348"/>
      <c r="Q1" s="348"/>
      <c r="R1" s="348"/>
      <c r="S1" s="349"/>
      <c r="U1" s="356" t="s">
        <v>144</v>
      </c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8"/>
    </row>
    <row r="2" spans="1:85" ht="14.25" customHeight="1">
      <c r="A2" s="341"/>
      <c r="B2" s="342"/>
      <c r="C2" s="342"/>
      <c r="D2" s="342"/>
      <c r="E2" s="342"/>
      <c r="F2" s="342"/>
      <c r="G2" s="342"/>
      <c r="H2" s="342"/>
      <c r="I2" s="343"/>
      <c r="K2" s="350"/>
      <c r="L2" s="351"/>
      <c r="M2" s="351"/>
      <c r="N2" s="351"/>
      <c r="O2" s="351"/>
      <c r="P2" s="351"/>
      <c r="Q2" s="351"/>
      <c r="R2" s="351"/>
      <c r="S2" s="352"/>
      <c r="U2" s="359"/>
      <c r="V2" s="360"/>
      <c r="W2" s="360"/>
      <c r="X2" s="360"/>
      <c r="Y2" s="360"/>
      <c r="Z2" s="360"/>
      <c r="AA2" s="360"/>
      <c r="AB2" s="360"/>
      <c r="AC2" s="360"/>
      <c r="AD2" s="360"/>
      <c r="AE2" s="360"/>
      <c r="AF2" s="360"/>
      <c r="AG2" s="360"/>
      <c r="AH2" s="360"/>
      <c r="AI2" s="361"/>
    </row>
    <row r="3" spans="1:85" ht="15" customHeight="1" thickBot="1">
      <c r="A3" s="344"/>
      <c r="B3" s="345"/>
      <c r="C3" s="345"/>
      <c r="D3" s="345"/>
      <c r="E3" s="345"/>
      <c r="F3" s="345"/>
      <c r="G3" s="345"/>
      <c r="H3" s="345"/>
      <c r="I3" s="346"/>
      <c r="K3" s="353"/>
      <c r="L3" s="354"/>
      <c r="M3" s="354"/>
      <c r="N3" s="354"/>
      <c r="O3" s="354"/>
      <c r="P3" s="354"/>
      <c r="Q3" s="354"/>
      <c r="R3" s="354"/>
      <c r="S3" s="355"/>
      <c r="U3" s="362"/>
      <c r="V3" s="363"/>
      <c r="W3" s="363"/>
      <c r="X3" s="363"/>
      <c r="Y3" s="363"/>
      <c r="Z3" s="363"/>
      <c r="AA3" s="363"/>
      <c r="AB3" s="363"/>
      <c r="AC3" s="363"/>
      <c r="AD3" s="363"/>
      <c r="AE3" s="363"/>
      <c r="AF3" s="363"/>
      <c r="AG3" s="363"/>
      <c r="AH3" s="363"/>
      <c r="AI3" s="364"/>
    </row>
    <row r="4" spans="1:85" ht="15" customHeight="1" thickTop="1" thickBot="1">
      <c r="A4" s="133"/>
      <c r="B4" s="133"/>
      <c r="C4" s="133"/>
      <c r="D4" s="133"/>
      <c r="E4" s="133"/>
      <c r="F4" s="133"/>
      <c r="G4" s="133"/>
      <c r="H4" s="133"/>
      <c r="I4" s="133"/>
      <c r="K4" s="133"/>
      <c r="L4" s="133"/>
      <c r="M4" s="133"/>
      <c r="N4" s="133"/>
      <c r="O4" s="133"/>
      <c r="P4" s="133"/>
      <c r="Q4" s="133"/>
      <c r="R4" s="133"/>
      <c r="S4" s="133"/>
      <c r="U4" s="134"/>
      <c r="V4" s="134"/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34"/>
      <c r="AI4" s="134"/>
    </row>
    <row r="5" spans="1:85" ht="28.5">
      <c r="A5" s="365" t="s">
        <v>101</v>
      </c>
      <c r="B5" s="135" t="s">
        <v>0</v>
      </c>
      <c r="C5" s="135" t="s">
        <v>1</v>
      </c>
      <c r="D5" s="135" t="s">
        <v>2</v>
      </c>
      <c r="E5" s="135" t="s">
        <v>3</v>
      </c>
      <c r="F5" s="135" t="s">
        <v>27</v>
      </c>
      <c r="G5" s="135" t="s">
        <v>4</v>
      </c>
      <c r="H5" s="135" t="s">
        <v>5</v>
      </c>
      <c r="I5" s="136" t="s">
        <v>6</v>
      </c>
      <c r="K5" s="367" t="s">
        <v>101</v>
      </c>
      <c r="L5" s="137" t="s">
        <v>0</v>
      </c>
      <c r="M5" s="137" t="s">
        <v>1</v>
      </c>
      <c r="N5" s="137" t="s">
        <v>2</v>
      </c>
      <c r="O5" s="137" t="s">
        <v>3</v>
      </c>
      <c r="P5" s="137" t="s">
        <v>27</v>
      </c>
      <c r="Q5" s="137" t="s">
        <v>4</v>
      </c>
      <c r="R5" s="137" t="s">
        <v>5</v>
      </c>
      <c r="S5" s="138" t="s">
        <v>6</v>
      </c>
      <c r="U5" s="139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40"/>
      <c r="AJ5" s="140"/>
      <c r="AR5" s="132"/>
      <c r="BA5" s="131"/>
      <c r="BI5" s="132"/>
      <c r="BR5" s="131"/>
      <c r="BX5" s="2"/>
      <c r="CG5" s="131"/>
    </row>
    <row r="6" spans="1:85" ht="15">
      <c r="A6" s="366" t="s">
        <v>99</v>
      </c>
      <c r="B6" s="294" t="s">
        <v>109</v>
      </c>
      <c r="C6" s="295"/>
      <c r="D6" s="295"/>
      <c r="E6" s="295"/>
      <c r="F6" s="295"/>
      <c r="G6" s="295"/>
      <c r="H6" s="295"/>
      <c r="I6" s="296"/>
      <c r="K6" s="368" t="s">
        <v>99</v>
      </c>
      <c r="L6" s="297" t="s">
        <v>109</v>
      </c>
      <c r="M6" s="298"/>
      <c r="N6" s="298"/>
      <c r="O6" s="298"/>
      <c r="P6" s="298"/>
      <c r="Q6" s="298"/>
      <c r="R6" s="298"/>
      <c r="S6" s="299"/>
      <c r="U6" s="139"/>
      <c r="X6" s="131"/>
      <c r="Y6" s="131"/>
      <c r="Z6" s="131"/>
      <c r="AA6" s="131"/>
      <c r="AB6" s="131"/>
      <c r="AC6" s="131"/>
      <c r="AD6" s="131"/>
      <c r="AE6" s="131"/>
      <c r="AF6" s="131"/>
      <c r="AG6" s="131"/>
      <c r="AH6" s="140"/>
      <c r="AJ6" s="140"/>
      <c r="AR6" s="132"/>
      <c r="BA6" s="131"/>
      <c r="BI6" s="132"/>
      <c r="BR6" s="131"/>
      <c r="BX6" s="2"/>
      <c r="CG6" s="131"/>
    </row>
    <row r="7" spans="1:85" ht="15">
      <c r="A7" s="141" t="s">
        <v>7</v>
      </c>
      <c r="B7" s="42">
        <f>B33+B85</f>
        <v>2.421674307736863</v>
      </c>
      <c r="C7" s="42">
        <f t="shared" ref="C7:E7" si="0">C33+C85</f>
        <v>0</v>
      </c>
      <c r="D7" s="42">
        <f t="shared" si="0"/>
        <v>3.1901620267875511E-4</v>
      </c>
      <c r="E7" s="42">
        <f t="shared" si="0"/>
        <v>0</v>
      </c>
      <c r="F7" s="142">
        <f>F59+F85</f>
        <v>0</v>
      </c>
      <c r="G7" s="42">
        <f t="shared" ref="G7:H22" si="1">G33+G85</f>
        <v>0</v>
      </c>
      <c r="H7" s="42">
        <f t="shared" si="1"/>
        <v>0</v>
      </c>
      <c r="I7" s="144">
        <f>SUM(B7:H7)</f>
        <v>2.4219933239395419</v>
      </c>
      <c r="J7" s="139"/>
      <c r="K7" s="145" t="s">
        <v>7</v>
      </c>
      <c r="L7" s="42">
        <f>L33+L85</f>
        <v>2.421674307736863</v>
      </c>
      <c r="M7" s="42">
        <f t="shared" ref="M7:O7" si="2">M33+M85</f>
        <v>0</v>
      </c>
      <c r="N7" s="42">
        <f t="shared" si="2"/>
        <v>3.1901620267875511E-4</v>
      </c>
      <c r="O7" s="42">
        <f t="shared" si="2"/>
        <v>0</v>
      </c>
      <c r="P7" s="45">
        <f>P59+P85+P33</f>
        <v>0</v>
      </c>
      <c r="Q7" s="42">
        <f t="shared" ref="Q7:R22" si="3">Q33+Q85</f>
        <v>0</v>
      </c>
      <c r="R7" s="42">
        <f t="shared" si="3"/>
        <v>0</v>
      </c>
      <c r="S7" s="148">
        <f>SUM(L7:R7)</f>
        <v>2.4219933239395419</v>
      </c>
      <c r="T7" s="139" t="str">
        <f>IF(ABS(S7-I7)&gt;0.01,S7-I7,"")</f>
        <v/>
      </c>
      <c r="U7" s="139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40"/>
      <c r="AJ7" s="140"/>
      <c r="AR7" s="132"/>
      <c r="BA7" s="131"/>
      <c r="BI7" s="132"/>
      <c r="BR7" s="131"/>
      <c r="BX7" s="2"/>
      <c r="CG7" s="131"/>
    </row>
    <row r="8" spans="1:85" ht="15">
      <c r="A8" s="149" t="s">
        <v>8</v>
      </c>
      <c r="B8" s="48">
        <f t="shared" ref="B8:E23" si="4">B34+B86</f>
        <v>19.916744313737613</v>
      </c>
      <c r="C8" s="48">
        <f t="shared" si="4"/>
        <v>0</v>
      </c>
      <c r="D8" s="48">
        <f t="shared" si="4"/>
        <v>0.48236307325271288</v>
      </c>
      <c r="E8" s="48">
        <f t="shared" si="4"/>
        <v>0</v>
      </c>
      <c r="F8" s="150">
        <f t="shared" ref="F8:F27" si="5">F60+F86</f>
        <v>0</v>
      </c>
      <c r="G8" s="48">
        <f t="shared" si="1"/>
        <v>0</v>
      </c>
      <c r="H8" s="48">
        <f t="shared" si="1"/>
        <v>0</v>
      </c>
      <c r="I8" s="152">
        <f t="shared" ref="I8:I27" si="6">SUM(B8:H8)</f>
        <v>20.399107386990327</v>
      </c>
      <c r="J8" s="139"/>
      <c r="K8" s="153" t="s">
        <v>8</v>
      </c>
      <c r="L8" s="51">
        <f t="shared" ref="L8:O23" si="7">L34+L86</f>
        <v>19.916744313737613</v>
      </c>
      <c r="M8" s="51">
        <f t="shared" si="7"/>
        <v>0</v>
      </c>
      <c r="N8" s="51">
        <f t="shared" si="7"/>
        <v>0.48236307325271288</v>
      </c>
      <c r="O8" s="51">
        <f t="shared" si="7"/>
        <v>0</v>
      </c>
      <c r="P8" s="51">
        <f t="shared" ref="P8:P27" si="8">P60+P86+P34</f>
        <v>0</v>
      </c>
      <c r="Q8" s="51">
        <f t="shared" si="3"/>
        <v>0</v>
      </c>
      <c r="R8" s="51">
        <f t="shared" si="3"/>
        <v>0</v>
      </c>
      <c r="S8" s="156">
        <f t="shared" ref="S8:S27" si="9">SUM(L8:R8)</f>
        <v>20.399107386990327</v>
      </c>
      <c r="T8" s="139" t="str">
        <f t="shared" ref="T8:T24" si="10">IF(ABS(S8-I8)&gt;0.01,S8-I8,"")</f>
        <v/>
      </c>
      <c r="U8" s="139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40"/>
      <c r="AJ8" s="140"/>
      <c r="AR8" s="132"/>
      <c r="BA8" s="131"/>
      <c r="BI8" s="132"/>
      <c r="BR8" s="131"/>
      <c r="BX8" s="2"/>
      <c r="CG8" s="131"/>
    </row>
    <row r="9" spans="1:85" ht="15">
      <c r="A9" s="157" t="s">
        <v>10</v>
      </c>
      <c r="B9" s="45">
        <f t="shared" si="4"/>
        <v>6.7850180358648826</v>
      </c>
      <c r="C9" s="45">
        <f t="shared" si="4"/>
        <v>0</v>
      </c>
      <c r="D9" s="45">
        <f t="shared" si="4"/>
        <v>0.55312616809220005</v>
      </c>
      <c r="E9" s="45">
        <f t="shared" si="4"/>
        <v>0</v>
      </c>
      <c r="F9" s="146">
        <f t="shared" si="5"/>
        <v>0</v>
      </c>
      <c r="G9" s="45">
        <f t="shared" si="1"/>
        <v>0</v>
      </c>
      <c r="H9" s="45">
        <f t="shared" si="1"/>
        <v>0</v>
      </c>
      <c r="I9" s="144">
        <f t="shared" si="6"/>
        <v>7.338144203957083</v>
      </c>
      <c r="J9" s="139"/>
      <c r="K9" s="145" t="s">
        <v>10</v>
      </c>
      <c r="L9" s="45">
        <f t="shared" si="7"/>
        <v>6.7850180358648826</v>
      </c>
      <c r="M9" s="45">
        <f t="shared" si="7"/>
        <v>0</v>
      </c>
      <c r="N9" s="45">
        <f t="shared" si="7"/>
        <v>0.55312616809220005</v>
      </c>
      <c r="O9" s="45">
        <f t="shared" si="7"/>
        <v>0</v>
      </c>
      <c r="P9" s="45">
        <f t="shared" si="8"/>
        <v>0</v>
      </c>
      <c r="Q9" s="45">
        <f t="shared" si="3"/>
        <v>0</v>
      </c>
      <c r="R9" s="45">
        <f t="shared" si="3"/>
        <v>0</v>
      </c>
      <c r="S9" s="148">
        <f t="shared" si="9"/>
        <v>7.338144203957083</v>
      </c>
      <c r="T9" s="139" t="str">
        <f t="shared" si="10"/>
        <v/>
      </c>
      <c r="U9" s="139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40"/>
      <c r="AJ9" s="140"/>
      <c r="AR9" s="132"/>
      <c r="BA9" s="131"/>
      <c r="BI9" s="132"/>
      <c r="BR9" s="131"/>
      <c r="BX9" s="2"/>
      <c r="CG9" s="131"/>
    </row>
    <row r="10" spans="1:85" ht="15">
      <c r="A10" s="149" t="s">
        <v>53</v>
      </c>
      <c r="B10" s="48">
        <f t="shared" si="4"/>
        <v>0</v>
      </c>
      <c r="C10" s="48">
        <f t="shared" si="4"/>
        <v>0</v>
      </c>
      <c r="D10" s="48">
        <f t="shared" si="4"/>
        <v>0</v>
      </c>
      <c r="E10" s="48">
        <f t="shared" si="4"/>
        <v>0</v>
      </c>
      <c r="F10" s="150">
        <f t="shared" si="5"/>
        <v>0</v>
      </c>
      <c r="G10" s="48">
        <f t="shared" si="1"/>
        <v>0</v>
      </c>
      <c r="H10" s="48">
        <f t="shared" si="1"/>
        <v>0</v>
      </c>
      <c r="I10" s="152">
        <f t="shared" si="6"/>
        <v>0</v>
      </c>
      <c r="J10" s="139"/>
      <c r="K10" s="153" t="s">
        <v>53</v>
      </c>
      <c r="L10" s="51">
        <f t="shared" si="7"/>
        <v>0</v>
      </c>
      <c r="M10" s="51">
        <f t="shared" si="7"/>
        <v>0</v>
      </c>
      <c r="N10" s="51">
        <f t="shared" si="7"/>
        <v>0</v>
      </c>
      <c r="O10" s="51">
        <f t="shared" si="7"/>
        <v>0</v>
      </c>
      <c r="P10" s="51">
        <f t="shared" si="8"/>
        <v>0</v>
      </c>
      <c r="Q10" s="51">
        <f t="shared" si="3"/>
        <v>0</v>
      </c>
      <c r="R10" s="51">
        <f t="shared" si="3"/>
        <v>0</v>
      </c>
      <c r="S10" s="156">
        <f t="shared" si="9"/>
        <v>0</v>
      </c>
      <c r="T10" s="139" t="str">
        <f t="shared" si="10"/>
        <v/>
      </c>
      <c r="U10" s="139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40"/>
      <c r="AJ10" s="140"/>
      <c r="AR10" s="132"/>
      <c r="BA10" s="131"/>
      <c r="BI10" s="132"/>
      <c r="BR10" s="131"/>
      <c r="BX10" s="2"/>
      <c r="CG10" s="131"/>
    </row>
    <row r="11" spans="1:85" ht="15">
      <c r="A11" s="157" t="s">
        <v>16</v>
      </c>
      <c r="B11" s="45">
        <f t="shared" si="4"/>
        <v>127.98598124931058</v>
      </c>
      <c r="C11" s="45">
        <f t="shared" si="4"/>
        <v>53.719884618872555</v>
      </c>
      <c r="D11" s="45">
        <f t="shared" si="4"/>
        <v>30.062630495834473</v>
      </c>
      <c r="E11" s="45">
        <f t="shared" si="4"/>
        <v>12.653837587796927</v>
      </c>
      <c r="F11" s="146">
        <f t="shared" si="5"/>
        <v>0</v>
      </c>
      <c r="G11" s="45">
        <f t="shared" si="1"/>
        <v>0</v>
      </c>
      <c r="H11" s="45">
        <f t="shared" si="1"/>
        <v>0</v>
      </c>
      <c r="I11" s="144">
        <f t="shared" si="6"/>
        <v>224.42233395181452</v>
      </c>
      <c r="J11" s="139"/>
      <c r="K11" s="145" t="s">
        <v>16</v>
      </c>
      <c r="L11" s="45">
        <f t="shared" si="7"/>
        <v>127.98598124931058</v>
      </c>
      <c r="M11" s="45">
        <f t="shared" si="7"/>
        <v>53.719884618872555</v>
      </c>
      <c r="N11" s="45">
        <f t="shared" si="7"/>
        <v>30.062630495834473</v>
      </c>
      <c r="O11" s="45">
        <f t="shared" si="7"/>
        <v>12.653837587796927</v>
      </c>
      <c r="P11" s="45">
        <f t="shared" si="8"/>
        <v>0</v>
      </c>
      <c r="Q11" s="45">
        <f t="shared" si="3"/>
        <v>0</v>
      </c>
      <c r="R11" s="45">
        <f t="shared" si="3"/>
        <v>0</v>
      </c>
      <c r="S11" s="148">
        <f t="shared" si="9"/>
        <v>224.42233395181452</v>
      </c>
      <c r="T11" s="139" t="str">
        <f t="shared" si="10"/>
        <v/>
      </c>
      <c r="U11" s="139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40"/>
      <c r="AJ11" s="140"/>
      <c r="AR11" s="132"/>
      <c r="BA11" s="131"/>
      <c r="BI11" s="132"/>
      <c r="BR11" s="131"/>
      <c r="BX11" s="2"/>
      <c r="CG11" s="131"/>
    </row>
    <row r="12" spans="1:85" ht="15">
      <c r="A12" s="149" t="s">
        <v>15</v>
      </c>
      <c r="B12" s="48">
        <f t="shared" si="4"/>
        <v>2831.7893736684869</v>
      </c>
      <c r="C12" s="48">
        <f t="shared" si="4"/>
        <v>5.8344467300757241</v>
      </c>
      <c r="D12" s="48">
        <f t="shared" si="4"/>
        <v>260.36269684363236</v>
      </c>
      <c r="E12" s="48">
        <f t="shared" si="4"/>
        <v>0.85591764748385979</v>
      </c>
      <c r="F12" s="150">
        <f t="shared" si="5"/>
        <v>0</v>
      </c>
      <c r="G12" s="48">
        <f t="shared" si="1"/>
        <v>0</v>
      </c>
      <c r="H12" s="48">
        <f t="shared" si="1"/>
        <v>0</v>
      </c>
      <c r="I12" s="152">
        <f t="shared" si="6"/>
        <v>3098.8424348896788</v>
      </c>
      <c r="J12" s="139"/>
      <c r="K12" s="153" t="s">
        <v>15</v>
      </c>
      <c r="L12" s="51">
        <f t="shared" si="7"/>
        <v>2831.7893736684869</v>
      </c>
      <c r="M12" s="51">
        <f t="shared" si="7"/>
        <v>5.8344467300757241</v>
      </c>
      <c r="N12" s="51">
        <f t="shared" si="7"/>
        <v>260.36269684363236</v>
      </c>
      <c r="O12" s="51">
        <f t="shared" si="7"/>
        <v>0.85591764748385979</v>
      </c>
      <c r="P12" s="51">
        <f t="shared" si="8"/>
        <v>0</v>
      </c>
      <c r="Q12" s="51">
        <f t="shared" si="3"/>
        <v>0</v>
      </c>
      <c r="R12" s="51">
        <f t="shared" si="3"/>
        <v>0</v>
      </c>
      <c r="S12" s="156">
        <f t="shared" si="9"/>
        <v>3098.8424348896788</v>
      </c>
      <c r="T12" s="139" t="str">
        <f t="shared" si="10"/>
        <v/>
      </c>
      <c r="U12" s="139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40"/>
      <c r="AJ12" s="140"/>
      <c r="AR12" s="132"/>
      <c r="BA12" s="131"/>
      <c r="BI12" s="132"/>
      <c r="BR12" s="131"/>
      <c r="BX12" s="2"/>
      <c r="CG12" s="131"/>
    </row>
    <row r="13" spans="1:85" ht="15">
      <c r="A13" s="157" t="s">
        <v>55</v>
      </c>
      <c r="B13" s="45">
        <f t="shared" si="4"/>
        <v>0</v>
      </c>
      <c r="C13" s="45">
        <f t="shared" si="4"/>
        <v>9.2586581585699018E-2</v>
      </c>
      <c r="D13" s="45">
        <f t="shared" si="4"/>
        <v>0.10978859871639071</v>
      </c>
      <c r="E13" s="45">
        <f t="shared" si="4"/>
        <v>463.8599795637387</v>
      </c>
      <c r="F13" s="146">
        <f t="shared" si="5"/>
        <v>9680.9892557365511</v>
      </c>
      <c r="G13" s="45">
        <f t="shared" si="1"/>
        <v>0</v>
      </c>
      <c r="H13" s="45">
        <f t="shared" si="1"/>
        <v>0</v>
      </c>
      <c r="I13" s="144">
        <f t="shared" si="6"/>
        <v>10145.051610480592</v>
      </c>
      <c r="J13" s="139"/>
      <c r="K13" s="159" t="s">
        <v>55</v>
      </c>
      <c r="L13" s="45">
        <f t="shared" si="7"/>
        <v>0</v>
      </c>
      <c r="M13" s="45">
        <f t="shared" si="7"/>
        <v>9.2586581585699018E-2</v>
      </c>
      <c r="N13" s="45">
        <f t="shared" si="7"/>
        <v>0.10978859871639071</v>
      </c>
      <c r="O13" s="45">
        <f t="shared" si="7"/>
        <v>463.8599795637387</v>
      </c>
      <c r="P13" s="45">
        <f t="shared" si="8"/>
        <v>9680.9892557365511</v>
      </c>
      <c r="Q13" s="45">
        <f t="shared" si="3"/>
        <v>0</v>
      </c>
      <c r="R13" s="45">
        <f t="shared" si="3"/>
        <v>0</v>
      </c>
      <c r="S13" s="148">
        <f t="shared" si="9"/>
        <v>10145.051610480592</v>
      </c>
      <c r="T13" s="139" t="str">
        <f t="shared" si="10"/>
        <v/>
      </c>
      <c r="U13" s="139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40"/>
      <c r="AJ13" s="140"/>
      <c r="AR13" s="132"/>
      <c r="BA13" s="131"/>
      <c r="BI13" s="132"/>
      <c r="BR13" s="131"/>
      <c r="BX13" s="2"/>
      <c r="CG13" s="131"/>
    </row>
    <row r="14" spans="1:85" ht="15">
      <c r="A14" s="149" t="s">
        <v>12</v>
      </c>
      <c r="B14" s="48">
        <f t="shared" si="4"/>
        <v>0</v>
      </c>
      <c r="C14" s="48">
        <f t="shared" si="4"/>
        <v>0</v>
      </c>
      <c r="D14" s="48">
        <f t="shared" si="4"/>
        <v>1.1483344431859447E-2</v>
      </c>
      <c r="E14" s="48">
        <f t="shared" si="4"/>
        <v>12.181239746497187</v>
      </c>
      <c r="F14" s="150">
        <f t="shared" si="5"/>
        <v>2906.630236215618</v>
      </c>
      <c r="G14" s="48">
        <f t="shared" si="1"/>
        <v>0</v>
      </c>
      <c r="H14" s="48">
        <f t="shared" si="1"/>
        <v>0</v>
      </c>
      <c r="I14" s="152">
        <f t="shared" si="6"/>
        <v>2918.8229593065471</v>
      </c>
      <c r="J14" s="139"/>
      <c r="K14" s="153" t="s">
        <v>12</v>
      </c>
      <c r="L14" s="51">
        <f t="shared" si="7"/>
        <v>0</v>
      </c>
      <c r="M14" s="51">
        <f t="shared" si="7"/>
        <v>0</v>
      </c>
      <c r="N14" s="51">
        <f t="shared" si="7"/>
        <v>1.1483344431859447E-2</v>
      </c>
      <c r="O14" s="51">
        <f t="shared" si="7"/>
        <v>12.181239746497187</v>
      </c>
      <c r="P14" s="51">
        <f t="shared" si="8"/>
        <v>2906.630236215618</v>
      </c>
      <c r="Q14" s="51">
        <f t="shared" si="3"/>
        <v>0</v>
      </c>
      <c r="R14" s="51">
        <f t="shared" si="3"/>
        <v>0</v>
      </c>
      <c r="S14" s="156">
        <f t="shared" si="9"/>
        <v>2918.8229593065471</v>
      </c>
      <c r="T14" s="139" t="str">
        <f t="shared" si="10"/>
        <v/>
      </c>
      <c r="U14" s="139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40"/>
      <c r="AJ14" s="140"/>
      <c r="AR14" s="132"/>
      <c r="BA14" s="131"/>
      <c r="BI14" s="132"/>
      <c r="BR14" s="131"/>
      <c r="BX14" s="2"/>
      <c r="CG14" s="131"/>
    </row>
    <row r="15" spans="1:85" ht="15">
      <c r="A15" s="157" t="s">
        <v>56</v>
      </c>
      <c r="B15" s="45">
        <f t="shared" si="4"/>
        <v>0</v>
      </c>
      <c r="C15" s="45">
        <f t="shared" si="4"/>
        <v>0</v>
      </c>
      <c r="D15" s="45">
        <f t="shared" si="4"/>
        <v>4.2683589987822422E-2</v>
      </c>
      <c r="E15" s="45">
        <f t="shared" si="4"/>
        <v>5.4469991078839014E-2</v>
      </c>
      <c r="F15" s="146">
        <f t="shared" si="5"/>
        <v>42.702135380586206</v>
      </c>
      <c r="G15" s="45">
        <f t="shared" si="1"/>
        <v>0</v>
      </c>
      <c r="H15" s="45">
        <f t="shared" si="1"/>
        <v>0</v>
      </c>
      <c r="I15" s="144">
        <f t="shared" si="6"/>
        <v>42.79928896165287</v>
      </c>
      <c r="J15" s="139"/>
      <c r="K15" s="159" t="s">
        <v>56</v>
      </c>
      <c r="L15" s="45">
        <f t="shared" si="7"/>
        <v>0</v>
      </c>
      <c r="M15" s="45">
        <f t="shared" si="7"/>
        <v>0</v>
      </c>
      <c r="N15" s="45">
        <f t="shared" si="7"/>
        <v>4.2683589987822422E-2</v>
      </c>
      <c r="O15" s="45">
        <f t="shared" si="7"/>
        <v>5.4469991078839014E-2</v>
      </c>
      <c r="P15" s="45">
        <f t="shared" si="8"/>
        <v>42.702135380586206</v>
      </c>
      <c r="Q15" s="45">
        <f t="shared" si="3"/>
        <v>0</v>
      </c>
      <c r="R15" s="45">
        <f t="shared" si="3"/>
        <v>0</v>
      </c>
      <c r="S15" s="148">
        <f t="shared" si="9"/>
        <v>42.79928896165287</v>
      </c>
      <c r="T15" s="139" t="str">
        <f t="shared" si="10"/>
        <v/>
      </c>
      <c r="U15" s="139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40"/>
      <c r="AJ15" s="140"/>
      <c r="AR15" s="132"/>
      <c r="BA15" s="131"/>
      <c r="BI15" s="132"/>
      <c r="BR15" s="131"/>
      <c r="BX15" s="2"/>
      <c r="CG15" s="131"/>
    </row>
    <row r="16" spans="1:85" ht="15">
      <c r="A16" s="149" t="s">
        <v>17</v>
      </c>
      <c r="B16" s="48">
        <f t="shared" si="4"/>
        <v>61.184313774498683</v>
      </c>
      <c r="C16" s="48">
        <f t="shared" si="4"/>
        <v>1.5968016452715723</v>
      </c>
      <c r="D16" s="48">
        <f t="shared" si="4"/>
        <v>27.725490788444951</v>
      </c>
      <c r="E16" s="48">
        <f t="shared" si="4"/>
        <v>5.246115607120247</v>
      </c>
      <c r="F16" s="150">
        <f t="shared" si="5"/>
        <v>3.8844970307035536</v>
      </c>
      <c r="G16" s="48">
        <f t="shared" si="1"/>
        <v>0</v>
      </c>
      <c r="H16" s="48">
        <f t="shared" si="1"/>
        <v>0</v>
      </c>
      <c r="I16" s="152">
        <f t="shared" si="6"/>
        <v>99.637218846039005</v>
      </c>
      <c r="J16" s="139"/>
      <c r="K16" s="153" t="s">
        <v>17</v>
      </c>
      <c r="L16" s="51">
        <f t="shared" si="7"/>
        <v>61.184313774498683</v>
      </c>
      <c r="M16" s="51">
        <f t="shared" si="7"/>
        <v>1.5968016452715723</v>
      </c>
      <c r="N16" s="51">
        <f t="shared" si="7"/>
        <v>27.725490788444951</v>
      </c>
      <c r="O16" s="51">
        <f t="shared" si="7"/>
        <v>5.246115607120247</v>
      </c>
      <c r="P16" s="51">
        <f t="shared" si="8"/>
        <v>3.8844970307035536</v>
      </c>
      <c r="Q16" s="51">
        <f t="shared" si="3"/>
        <v>0</v>
      </c>
      <c r="R16" s="51">
        <f t="shared" si="3"/>
        <v>0</v>
      </c>
      <c r="S16" s="156">
        <f t="shared" si="9"/>
        <v>99.637218846039005</v>
      </c>
      <c r="T16" s="139" t="str">
        <f t="shared" si="10"/>
        <v/>
      </c>
      <c r="U16" s="139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40"/>
      <c r="AJ16" s="140"/>
      <c r="AR16" s="132"/>
      <c r="BA16" s="131"/>
      <c r="BI16" s="132"/>
      <c r="BR16" s="131"/>
      <c r="BX16" s="2"/>
      <c r="CG16" s="131"/>
    </row>
    <row r="17" spans="1:85" ht="15">
      <c r="A17" s="157" t="s">
        <v>141</v>
      </c>
      <c r="B17" s="45">
        <f t="shared" si="4"/>
        <v>3908.1258966540281</v>
      </c>
      <c r="C17" s="45">
        <f t="shared" si="4"/>
        <v>2287.3164738003875</v>
      </c>
      <c r="D17" s="45">
        <f t="shared" si="4"/>
        <v>1368.2341147240916</v>
      </c>
      <c r="E17" s="45">
        <f t="shared" si="4"/>
        <v>170.85236732634871</v>
      </c>
      <c r="F17" s="146">
        <f t="shared" si="5"/>
        <v>36.199987079110919</v>
      </c>
      <c r="G17" s="45">
        <f t="shared" si="1"/>
        <v>0</v>
      </c>
      <c r="H17" s="45">
        <f t="shared" si="1"/>
        <v>0</v>
      </c>
      <c r="I17" s="144">
        <f t="shared" si="6"/>
        <v>7770.728839583966</v>
      </c>
      <c r="J17" s="139"/>
      <c r="K17" s="159" t="s">
        <v>141</v>
      </c>
      <c r="L17" s="45">
        <f t="shared" si="7"/>
        <v>3908.1258966540281</v>
      </c>
      <c r="M17" s="45">
        <f t="shared" si="7"/>
        <v>2287.3164738003875</v>
      </c>
      <c r="N17" s="45">
        <f t="shared" si="7"/>
        <v>1368.2341147240916</v>
      </c>
      <c r="O17" s="45">
        <f t="shared" si="7"/>
        <v>170.85236732634871</v>
      </c>
      <c r="P17" s="45">
        <f t="shared" si="8"/>
        <v>36.199987079110919</v>
      </c>
      <c r="Q17" s="45">
        <f t="shared" si="3"/>
        <v>0</v>
      </c>
      <c r="R17" s="45">
        <f t="shared" si="3"/>
        <v>0</v>
      </c>
      <c r="S17" s="148">
        <f t="shared" si="9"/>
        <v>7770.728839583966</v>
      </c>
      <c r="T17" s="139" t="str">
        <f t="shared" si="10"/>
        <v/>
      </c>
      <c r="U17" s="139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40"/>
      <c r="AJ17" s="140"/>
      <c r="AR17" s="132"/>
      <c r="BA17" s="131"/>
      <c r="BI17" s="132"/>
      <c r="BR17" s="131"/>
      <c r="BX17" s="2"/>
      <c r="CG17" s="131"/>
    </row>
    <row r="18" spans="1:85" ht="15">
      <c r="A18" s="149" t="s">
        <v>25</v>
      </c>
      <c r="B18" s="48">
        <f t="shared" si="4"/>
        <v>1341.2858682720696</v>
      </c>
      <c r="C18" s="48">
        <f t="shared" si="4"/>
        <v>34.555090871570975</v>
      </c>
      <c r="D18" s="48">
        <f t="shared" si="4"/>
        <v>2239.6980636868361</v>
      </c>
      <c r="E18" s="48">
        <f t="shared" si="4"/>
        <v>3849.2097077788872</v>
      </c>
      <c r="F18" s="150">
        <f t="shared" si="5"/>
        <v>462.10277728707706</v>
      </c>
      <c r="G18" s="48">
        <f t="shared" si="1"/>
        <v>1316.2048728193481</v>
      </c>
      <c r="H18" s="48">
        <f t="shared" si="1"/>
        <v>29.171274084210999</v>
      </c>
      <c r="I18" s="152">
        <f t="shared" si="6"/>
        <v>9272.2276547999991</v>
      </c>
      <c r="J18" s="139"/>
      <c r="K18" s="153" t="s">
        <v>25</v>
      </c>
      <c r="L18" s="51">
        <f t="shared" si="7"/>
        <v>1341.2858682720696</v>
      </c>
      <c r="M18" s="51">
        <f t="shared" si="7"/>
        <v>34.555090871570975</v>
      </c>
      <c r="N18" s="51">
        <f t="shared" si="7"/>
        <v>2239.6980636868361</v>
      </c>
      <c r="O18" s="51">
        <f t="shared" si="7"/>
        <v>3849.2097077788872</v>
      </c>
      <c r="P18" s="51">
        <f t="shared" si="8"/>
        <v>462.10277728707706</v>
      </c>
      <c r="Q18" s="51">
        <f t="shared" si="3"/>
        <v>1316.2048728193481</v>
      </c>
      <c r="R18" s="51">
        <f t="shared" si="3"/>
        <v>29.171274084210999</v>
      </c>
      <c r="S18" s="156">
        <f t="shared" si="9"/>
        <v>9272.2276547999991</v>
      </c>
      <c r="T18" s="139" t="str">
        <f t="shared" si="10"/>
        <v/>
      </c>
      <c r="U18" s="139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40"/>
      <c r="AJ18" s="140"/>
      <c r="AR18" s="132"/>
      <c r="BA18" s="131"/>
      <c r="BI18" s="132"/>
      <c r="BR18" s="131"/>
      <c r="BX18" s="2"/>
      <c r="CG18" s="131"/>
    </row>
    <row r="19" spans="1:85" ht="15">
      <c r="A19" s="157" t="s">
        <v>24</v>
      </c>
      <c r="B19" s="45">
        <f t="shared" si="4"/>
        <v>843.4359372920967</v>
      </c>
      <c r="C19" s="45">
        <f t="shared" si="4"/>
        <v>2.730442952399708</v>
      </c>
      <c r="D19" s="45">
        <f t="shared" si="4"/>
        <v>110.92314394250978</v>
      </c>
      <c r="E19" s="45">
        <f t="shared" si="4"/>
        <v>0</v>
      </c>
      <c r="F19" s="146">
        <f t="shared" si="5"/>
        <v>0</v>
      </c>
      <c r="G19" s="45">
        <f t="shared" si="1"/>
        <v>0</v>
      </c>
      <c r="H19" s="45">
        <f t="shared" si="1"/>
        <v>0</v>
      </c>
      <c r="I19" s="144">
        <f t="shared" si="6"/>
        <v>957.08952418700619</v>
      </c>
      <c r="J19" s="139"/>
      <c r="K19" s="159" t="s">
        <v>24</v>
      </c>
      <c r="L19" s="45">
        <f t="shared" si="7"/>
        <v>843.4359372920967</v>
      </c>
      <c r="M19" s="45">
        <f t="shared" si="7"/>
        <v>2.730442952399708</v>
      </c>
      <c r="N19" s="45">
        <f t="shared" si="7"/>
        <v>110.92314394250978</v>
      </c>
      <c r="O19" s="45">
        <f t="shared" si="7"/>
        <v>0</v>
      </c>
      <c r="P19" s="45">
        <f t="shared" si="8"/>
        <v>0</v>
      </c>
      <c r="Q19" s="45">
        <f t="shared" si="3"/>
        <v>0</v>
      </c>
      <c r="R19" s="45">
        <f t="shared" si="3"/>
        <v>0</v>
      </c>
      <c r="S19" s="148">
        <f t="shared" si="9"/>
        <v>957.08952418700619</v>
      </c>
      <c r="T19" s="139" t="str">
        <f t="shared" si="10"/>
        <v/>
      </c>
      <c r="U19" s="139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40"/>
      <c r="AJ19" s="140"/>
      <c r="AR19" s="132"/>
      <c r="BA19" s="131"/>
      <c r="BI19" s="132"/>
      <c r="BR19" s="131"/>
      <c r="BX19" s="2"/>
      <c r="CG19" s="131"/>
    </row>
    <row r="20" spans="1:85" ht="15">
      <c r="A20" s="149" t="s">
        <v>57</v>
      </c>
      <c r="B20" s="48">
        <f t="shared" si="4"/>
        <v>2480.9827635547713</v>
      </c>
      <c r="C20" s="48">
        <f t="shared" si="4"/>
        <v>4.5025167636268595</v>
      </c>
      <c r="D20" s="48">
        <f t="shared" si="4"/>
        <v>233.09276408693975</v>
      </c>
      <c r="E20" s="48">
        <f t="shared" si="4"/>
        <v>0</v>
      </c>
      <c r="F20" s="150">
        <f t="shared" si="5"/>
        <v>0</v>
      </c>
      <c r="G20" s="48">
        <f t="shared" si="1"/>
        <v>0</v>
      </c>
      <c r="H20" s="48">
        <f t="shared" si="1"/>
        <v>0</v>
      </c>
      <c r="I20" s="152">
        <f t="shared" si="6"/>
        <v>2718.578044405338</v>
      </c>
      <c r="J20" s="139"/>
      <c r="K20" s="153" t="s">
        <v>57</v>
      </c>
      <c r="L20" s="51">
        <f t="shared" si="7"/>
        <v>2480.9827635547713</v>
      </c>
      <c r="M20" s="51">
        <f t="shared" si="7"/>
        <v>4.5025167636268595</v>
      </c>
      <c r="N20" s="51">
        <f t="shared" si="7"/>
        <v>233.09276408693975</v>
      </c>
      <c r="O20" s="51">
        <f t="shared" si="7"/>
        <v>0</v>
      </c>
      <c r="P20" s="51">
        <f t="shared" si="8"/>
        <v>0</v>
      </c>
      <c r="Q20" s="51">
        <f t="shared" si="3"/>
        <v>0</v>
      </c>
      <c r="R20" s="51">
        <f t="shared" si="3"/>
        <v>0</v>
      </c>
      <c r="S20" s="156">
        <f t="shared" si="9"/>
        <v>2718.578044405338</v>
      </c>
      <c r="T20" s="139" t="str">
        <f t="shared" si="10"/>
        <v/>
      </c>
      <c r="U20" s="139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40"/>
      <c r="AJ20" s="140"/>
      <c r="AR20" s="132"/>
      <c r="BA20" s="131"/>
      <c r="BI20" s="132"/>
      <c r="BR20" s="131"/>
      <c r="BX20" s="2"/>
      <c r="CG20" s="131"/>
    </row>
    <row r="21" spans="1:85" ht="15">
      <c r="A21" s="157" t="s">
        <v>22</v>
      </c>
      <c r="B21" s="45">
        <f t="shared" si="4"/>
        <v>413.96368483124462</v>
      </c>
      <c r="C21" s="45">
        <f t="shared" si="4"/>
        <v>212.58642292930242</v>
      </c>
      <c r="D21" s="45">
        <f t="shared" si="4"/>
        <v>218.0502350410473</v>
      </c>
      <c r="E21" s="45">
        <f t="shared" si="4"/>
        <v>3.9828084479272006</v>
      </c>
      <c r="F21" s="146">
        <f t="shared" si="5"/>
        <v>872.16045622602905</v>
      </c>
      <c r="G21" s="45">
        <f t="shared" si="1"/>
        <v>0</v>
      </c>
      <c r="H21" s="45">
        <f t="shared" si="1"/>
        <v>0</v>
      </c>
      <c r="I21" s="144">
        <f t="shared" si="6"/>
        <v>1720.7436074755506</v>
      </c>
      <c r="J21" s="139"/>
      <c r="K21" s="159" t="s">
        <v>22</v>
      </c>
      <c r="L21" s="45">
        <f t="shared" si="7"/>
        <v>413.96368483124462</v>
      </c>
      <c r="M21" s="45">
        <f t="shared" si="7"/>
        <v>212.58642292930242</v>
      </c>
      <c r="N21" s="45">
        <f t="shared" si="7"/>
        <v>218.0502350410473</v>
      </c>
      <c r="O21" s="45">
        <f t="shared" si="7"/>
        <v>3.9828084479272006</v>
      </c>
      <c r="P21" s="45">
        <f t="shared" si="8"/>
        <v>872.16045622602905</v>
      </c>
      <c r="Q21" s="45">
        <f t="shared" si="3"/>
        <v>0</v>
      </c>
      <c r="R21" s="45">
        <f t="shared" si="3"/>
        <v>0</v>
      </c>
      <c r="S21" s="148">
        <f t="shared" si="9"/>
        <v>1720.7436074755506</v>
      </c>
      <c r="T21" s="139" t="str">
        <f t="shared" si="10"/>
        <v/>
      </c>
      <c r="U21" s="139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40"/>
      <c r="AJ21" s="140"/>
      <c r="AR21" s="132"/>
      <c r="BA21" s="131"/>
      <c r="BI21" s="132"/>
      <c r="BR21" s="131"/>
      <c r="BX21" s="2"/>
      <c r="CG21" s="131"/>
    </row>
    <row r="22" spans="1:85" ht="15">
      <c r="A22" s="149" t="s">
        <v>21</v>
      </c>
      <c r="B22" s="48">
        <f t="shared" si="4"/>
        <v>0.95033549043259458</v>
      </c>
      <c r="C22" s="48">
        <f t="shared" si="4"/>
        <v>0.16139844996562808</v>
      </c>
      <c r="D22" s="48">
        <f t="shared" si="4"/>
        <v>0.55517479296034289</v>
      </c>
      <c r="E22" s="48">
        <f t="shared" si="4"/>
        <v>0</v>
      </c>
      <c r="F22" s="150">
        <f t="shared" si="5"/>
        <v>0</v>
      </c>
      <c r="G22" s="48">
        <f t="shared" si="1"/>
        <v>0</v>
      </c>
      <c r="H22" s="48">
        <f t="shared" si="1"/>
        <v>0</v>
      </c>
      <c r="I22" s="152">
        <f t="shared" si="6"/>
        <v>1.6669087333585657</v>
      </c>
      <c r="J22" s="139"/>
      <c r="K22" s="153" t="s">
        <v>21</v>
      </c>
      <c r="L22" s="51">
        <f t="shared" si="7"/>
        <v>0.95033549043259458</v>
      </c>
      <c r="M22" s="51">
        <f t="shared" si="7"/>
        <v>0.16139844996562808</v>
      </c>
      <c r="N22" s="51">
        <f t="shared" si="7"/>
        <v>0.55517479296034289</v>
      </c>
      <c r="O22" s="51">
        <f t="shared" si="7"/>
        <v>0</v>
      </c>
      <c r="P22" s="51">
        <f t="shared" si="8"/>
        <v>0</v>
      </c>
      <c r="Q22" s="51">
        <f t="shared" si="3"/>
        <v>0</v>
      </c>
      <c r="R22" s="51">
        <f t="shared" si="3"/>
        <v>0</v>
      </c>
      <c r="S22" s="156">
        <f t="shared" si="9"/>
        <v>1.6669087333585657</v>
      </c>
      <c r="T22" s="139" t="str">
        <f t="shared" si="10"/>
        <v/>
      </c>
      <c r="U22" s="139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40"/>
      <c r="AJ22" s="140"/>
      <c r="AR22" s="132"/>
      <c r="BA22" s="131"/>
      <c r="BI22" s="132"/>
      <c r="BR22" s="131"/>
      <c r="BX22" s="2"/>
      <c r="CG22" s="131"/>
    </row>
    <row r="23" spans="1:85" ht="15">
      <c r="A23" s="160" t="s">
        <v>61</v>
      </c>
      <c r="B23" s="45">
        <f t="shared" si="4"/>
        <v>1200.3908182262032</v>
      </c>
      <c r="C23" s="45">
        <f t="shared" si="4"/>
        <v>0</v>
      </c>
      <c r="D23" s="45">
        <f t="shared" si="4"/>
        <v>287.01735110588356</v>
      </c>
      <c r="E23" s="45">
        <f t="shared" si="4"/>
        <v>0</v>
      </c>
      <c r="F23" s="146">
        <f t="shared" si="5"/>
        <v>0</v>
      </c>
      <c r="G23" s="45">
        <f t="shared" ref="G23:H27" si="11">G49+G101</f>
        <v>0</v>
      </c>
      <c r="H23" s="45">
        <f t="shared" si="11"/>
        <v>0</v>
      </c>
      <c r="I23" s="144">
        <f t="shared" si="6"/>
        <v>1487.4081693320868</v>
      </c>
      <c r="J23" s="139"/>
      <c r="K23" s="161" t="s">
        <v>61</v>
      </c>
      <c r="L23" s="45">
        <f t="shared" si="7"/>
        <v>1200.3908182262032</v>
      </c>
      <c r="M23" s="45">
        <f t="shared" si="7"/>
        <v>0</v>
      </c>
      <c r="N23" s="45">
        <f t="shared" si="7"/>
        <v>287.01735110588356</v>
      </c>
      <c r="O23" s="45">
        <f t="shared" si="7"/>
        <v>0</v>
      </c>
      <c r="P23" s="45">
        <f t="shared" si="8"/>
        <v>0</v>
      </c>
      <c r="Q23" s="45">
        <f t="shared" ref="Q23:R27" si="12">Q49+Q101</f>
        <v>0</v>
      </c>
      <c r="R23" s="45">
        <f t="shared" si="12"/>
        <v>0</v>
      </c>
      <c r="S23" s="148">
        <f t="shared" si="9"/>
        <v>1487.4081693320868</v>
      </c>
      <c r="T23" s="139" t="str">
        <f t="shared" si="10"/>
        <v/>
      </c>
      <c r="U23" s="139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40"/>
      <c r="AJ23" s="140"/>
      <c r="AR23" s="132"/>
      <c r="BA23" s="131"/>
      <c r="BI23" s="132"/>
      <c r="BR23" s="131"/>
      <c r="BX23" s="2"/>
      <c r="CG23" s="131"/>
    </row>
    <row r="24" spans="1:85">
      <c r="A24" s="162" t="str">
        <f>A50</f>
        <v>Umgebungswärme etc.</v>
      </c>
      <c r="B24" s="55">
        <f t="shared" ref="B24:E27" si="13">B50+B102</f>
        <v>1200.3908182262032</v>
      </c>
      <c r="C24" s="55">
        <f t="shared" si="13"/>
        <v>0</v>
      </c>
      <c r="D24" s="55">
        <f t="shared" si="13"/>
        <v>287.01735110588356</v>
      </c>
      <c r="E24" s="55">
        <f t="shared" si="13"/>
        <v>0</v>
      </c>
      <c r="F24" s="163">
        <f t="shared" si="5"/>
        <v>0</v>
      </c>
      <c r="G24" s="55">
        <f t="shared" si="11"/>
        <v>0</v>
      </c>
      <c r="H24" s="55">
        <f t="shared" si="11"/>
        <v>0</v>
      </c>
      <c r="I24" s="165">
        <f t="shared" si="6"/>
        <v>1487.4081693320868</v>
      </c>
      <c r="J24" s="139"/>
      <c r="K24" s="166" t="s">
        <v>23</v>
      </c>
      <c r="L24" s="58">
        <f t="shared" ref="L24:O27" si="14">L50+L102</f>
        <v>1200.3908182262032</v>
      </c>
      <c r="M24" s="58">
        <f t="shared" si="14"/>
        <v>0</v>
      </c>
      <c r="N24" s="58">
        <f t="shared" si="14"/>
        <v>287.01735110588356</v>
      </c>
      <c r="O24" s="58">
        <f t="shared" si="14"/>
        <v>0</v>
      </c>
      <c r="P24" s="58">
        <f t="shared" si="8"/>
        <v>0</v>
      </c>
      <c r="Q24" s="58">
        <f t="shared" si="12"/>
        <v>0</v>
      </c>
      <c r="R24" s="58">
        <f t="shared" si="12"/>
        <v>0</v>
      </c>
      <c r="S24" s="169">
        <f t="shared" si="9"/>
        <v>1487.4081693320868</v>
      </c>
      <c r="T24" s="139" t="str">
        <f t="shared" si="10"/>
        <v/>
      </c>
      <c r="U24" s="139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40"/>
      <c r="AJ24" s="140"/>
      <c r="AR24" s="132"/>
      <c r="BA24" s="131"/>
      <c r="BI24" s="132"/>
      <c r="BR24" s="131"/>
      <c r="BX24" s="2"/>
      <c r="CG24" s="131"/>
    </row>
    <row r="25" spans="1:85">
      <c r="A25" s="170" t="str">
        <f>A51</f>
        <v>Gichtgas</v>
      </c>
      <c r="B25" s="61">
        <f t="shared" si="13"/>
        <v>0</v>
      </c>
      <c r="C25" s="61">
        <f t="shared" si="13"/>
        <v>0</v>
      </c>
      <c r="D25" s="61">
        <f t="shared" si="13"/>
        <v>0</v>
      </c>
      <c r="E25" s="61">
        <f t="shared" si="13"/>
        <v>0</v>
      </c>
      <c r="F25" s="171">
        <f t="shared" si="5"/>
        <v>0</v>
      </c>
      <c r="G25" s="61">
        <f t="shared" si="11"/>
        <v>0</v>
      </c>
      <c r="H25" s="61">
        <f t="shared" si="11"/>
        <v>0</v>
      </c>
      <c r="I25" s="173">
        <f t="shared" si="6"/>
        <v>0</v>
      </c>
      <c r="J25" s="139"/>
      <c r="K25" s="174" t="s">
        <v>19</v>
      </c>
      <c r="L25" s="61">
        <f t="shared" si="14"/>
        <v>0</v>
      </c>
      <c r="M25" s="61">
        <f t="shared" si="14"/>
        <v>0</v>
      </c>
      <c r="N25" s="61">
        <f t="shared" si="14"/>
        <v>0</v>
      </c>
      <c r="O25" s="61">
        <f t="shared" si="14"/>
        <v>0</v>
      </c>
      <c r="P25" s="61">
        <f t="shared" si="8"/>
        <v>0</v>
      </c>
      <c r="Q25" s="61">
        <f t="shared" si="12"/>
        <v>0</v>
      </c>
      <c r="R25" s="61">
        <f t="shared" si="12"/>
        <v>0</v>
      </c>
      <c r="S25" s="176">
        <f t="shared" si="9"/>
        <v>0</v>
      </c>
      <c r="T25" s="139"/>
      <c r="U25" s="139"/>
      <c r="Z25" s="140"/>
      <c r="AA25" s="131"/>
      <c r="AB25" s="131"/>
      <c r="AC25" s="131"/>
      <c r="AD25" s="131"/>
      <c r="AE25" s="131"/>
      <c r="AF25" s="131"/>
      <c r="AG25" s="131"/>
      <c r="AH25" s="131"/>
      <c r="AI25" s="131"/>
      <c r="AR25" s="132"/>
      <c r="BA25" s="131"/>
      <c r="BI25" s="132"/>
      <c r="BR25" s="131"/>
      <c r="BX25" s="2"/>
      <c r="CG25" s="131"/>
    </row>
    <row r="26" spans="1:85">
      <c r="A26" s="162" t="str">
        <f>A52</f>
        <v>Kokereigas</v>
      </c>
      <c r="B26" s="55">
        <f t="shared" si="13"/>
        <v>0</v>
      </c>
      <c r="C26" s="55">
        <f t="shared" si="13"/>
        <v>0</v>
      </c>
      <c r="D26" s="55">
        <f t="shared" si="13"/>
        <v>0</v>
      </c>
      <c r="E26" s="55">
        <f t="shared" si="13"/>
        <v>0</v>
      </c>
      <c r="F26" s="163">
        <f t="shared" si="5"/>
        <v>0</v>
      </c>
      <c r="G26" s="55">
        <f t="shared" si="11"/>
        <v>0</v>
      </c>
      <c r="H26" s="55">
        <f t="shared" si="11"/>
        <v>0</v>
      </c>
      <c r="I26" s="165">
        <f t="shared" si="6"/>
        <v>0</v>
      </c>
      <c r="J26" s="139"/>
      <c r="K26" s="166" t="s">
        <v>20</v>
      </c>
      <c r="L26" s="58">
        <f t="shared" si="14"/>
        <v>0</v>
      </c>
      <c r="M26" s="58">
        <f t="shared" si="14"/>
        <v>0</v>
      </c>
      <c r="N26" s="58">
        <f t="shared" si="14"/>
        <v>0</v>
      </c>
      <c r="O26" s="58">
        <f t="shared" si="14"/>
        <v>0</v>
      </c>
      <c r="P26" s="58">
        <f t="shared" si="8"/>
        <v>0</v>
      </c>
      <c r="Q26" s="58">
        <f t="shared" si="12"/>
        <v>0</v>
      </c>
      <c r="R26" s="58">
        <f t="shared" si="12"/>
        <v>0</v>
      </c>
      <c r="S26" s="169">
        <f t="shared" si="9"/>
        <v>0</v>
      </c>
      <c r="T26" s="139"/>
      <c r="U26" s="139"/>
      <c r="Z26" s="140"/>
      <c r="AA26" s="131"/>
      <c r="AB26" s="131"/>
      <c r="AC26" s="131"/>
      <c r="AD26" s="131"/>
      <c r="AE26" s="131"/>
      <c r="AF26" s="131"/>
      <c r="AG26" s="131"/>
      <c r="AH26" s="131"/>
      <c r="AI26" s="131"/>
      <c r="AR26" s="132"/>
      <c r="BA26" s="131"/>
      <c r="BI26" s="132"/>
      <c r="BR26" s="131"/>
      <c r="BX26" s="2"/>
      <c r="CG26" s="131"/>
    </row>
    <row r="27" spans="1:85" ht="15" thickBot="1">
      <c r="A27" s="177" t="str">
        <f>A53</f>
        <v>Brenntorf</v>
      </c>
      <c r="B27" s="66">
        <f t="shared" si="13"/>
        <v>0</v>
      </c>
      <c r="C27" s="66">
        <f t="shared" si="13"/>
        <v>0</v>
      </c>
      <c r="D27" s="66">
        <f t="shared" si="13"/>
        <v>0</v>
      </c>
      <c r="E27" s="66">
        <f t="shared" si="13"/>
        <v>0</v>
      </c>
      <c r="F27" s="178">
        <f t="shared" si="5"/>
        <v>0</v>
      </c>
      <c r="G27" s="66">
        <f t="shared" si="11"/>
        <v>0</v>
      </c>
      <c r="H27" s="66">
        <f t="shared" si="11"/>
        <v>0</v>
      </c>
      <c r="I27" s="180">
        <f t="shared" si="6"/>
        <v>0</v>
      </c>
      <c r="J27" s="139"/>
      <c r="K27" s="181" t="s">
        <v>63</v>
      </c>
      <c r="L27" s="66">
        <f t="shared" si="14"/>
        <v>0</v>
      </c>
      <c r="M27" s="66">
        <f t="shared" si="14"/>
        <v>0</v>
      </c>
      <c r="N27" s="66">
        <f t="shared" si="14"/>
        <v>0</v>
      </c>
      <c r="O27" s="66">
        <f t="shared" si="14"/>
        <v>0</v>
      </c>
      <c r="P27" s="66">
        <f t="shared" si="8"/>
        <v>0</v>
      </c>
      <c r="Q27" s="66">
        <f t="shared" si="12"/>
        <v>0</v>
      </c>
      <c r="R27" s="66">
        <f t="shared" si="12"/>
        <v>0</v>
      </c>
      <c r="S27" s="183">
        <f t="shared" si="9"/>
        <v>0</v>
      </c>
      <c r="T27" s="139"/>
      <c r="U27" s="139"/>
      <c r="Z27" s="140"/>
      <c r="AA27" s="131"/>
      <c r="AB27" s="131"/>
      <c r="AC27" s="131"/>
      <c r="AD27" s="131"/>
      <c r="AE27" s="131"/>
      <c r="AF27" s="131"/>
      <c r="AG27" s="131"/>
      <c r="AH27" s="131"/>
      <c r="AI27" s="131"/>
      <c r="AR27" s="132"/>
      <c r="BA27" s="131"/>
      <c r="BI27" s="132"/>
      <c r="BR27" s="131"/>
      <c r="BX27" s="2"/>
      <c r="CG27" s="131"/>
    </row>
    <row r="28" spans="1:85" ht="15">
      <c r="A28" s="184" t="s">
        <v>26</v>
      </c>
      <c r="B28" s="185">
        <f>SUM(B7:B23)</f>
        <v>13239.21840967048</v>
      </c>
      <c r="C28" s="185">
        <f t="shared" ref="C28:I28" si="15">SUM(C7:C23)</f>
        <v>2603.0960653430584</v>
      </c>
      <c r="D28" s="185">
        <f t="shared" si="15"/>
        <v>4776.9214292988636</v>
      </c>
      <c r="E28" s="185">
        <f t="shared" si="15"/>
        <v>4518.8964436968781</v>
      </c>
      <c r="F28" s="185">
        <f t="shared" si="15"/>
        <v>14004.669344955677</v>
      </c>
      <c r="G28" s="185">
        <f t="shared" si="15"/>
        <v>1316.2048728193481</v>
      </c>
      <c r="H28" s="185">
        <f t="shared" si="15"/>
        <v>29.171274084210999</v>
      </c>
      <c r="I28" s="185">
        <f t="shared" si="15"/>
        <v>40488.17783986852</v>
      </c>
      <c r="J28" s="226"/>
      <c r="K28" s="186" t="s">
        <v>26</v>
      </c>
      <c r="L28" s="185">
        <f>SUM(L7:L23)</f>
        <v>13239.21840967048</v>
      </c>
      <c r="M28" s="185">
        <f t="shared" ref="M28:S28" si="16">SUM(M7:M23)</f>
        <v>2603.0960653430584</v>
      </c>
      <c r="N28" s="185">
        <f t="shared" si="16"/>
        <v>4776.9214292988636</v>
      </c>
      <c r="O28" s="185">
        <f t="shared" si="16"/>
        <v>4518.8964436968781</v>
      </c>
      <c r="P28" s="185">
        <f t="shared" si="16"/>
        <v>14004.669344955677</v>
      </c>
      <c r="Q28" s="185">
        <f t="shared" si="16"/>
        <v>1316.2048728193481</v>
      </c>
      <c r="R28" s="185">
        <f t="shared" si="16"/>
        <v>29.171274084210999</v>
      </c>
      <c r="S28" s="185">
        <f t="shared" si="16"/>
        <v>40488.17783986852</v>
      </c>
      <c r="T28" s="139" t="str">
        <f>IF(ABS(S28-S54-S80-S106)&gt;0.01,S28-S54-S80-S106,"")</f>
        <v/>
      </c>
      <c r="U28" s="139"/>
      <c r="Z28" s="140"/>
      <c r="AA28" s="131"/>
      <c r="AB28" s="131"/>
      <c r="AC28" s="131"/>
      <c r="AD28" s="131"/>
      <c r="AE28" s="131"/>
      <c r="AF28" s="131"/>
      <c r="AG28" s="131"/>
      <c r="AH28" s="131"/>
      <c r="AI28" s="131"/>
      <c r="AR28" s="132"/>
      <c r="BA28" s="131"/>
      <c r="BI28" s="132"/>
      <c r="BR28" s="131"/>
      <c r="BX28" s="2"/>
      <c r="CG28" s="131"/>
    </row>
    <row r="29" spans="1:85" s="2" customFormat="1" ht="15" thickBot="1">
      <c r="A29" s="15" t="s">
        <v>100</v>
      </c>
      <c r="B29" s="74">
        <f>IF($I28=0,"-",B28/$I28)</f>
        <v>0.32698973171951157</v>
      </c>
      <c r="C29" s="74">
        <f t="shared" ref="C29:H29" si="17">IF($I28=0,"-",C28/$I28)</f>
        <v>6.4292744307692745E-2</v>
      </c>
      <c r="D29" s="74">
        <f t="shared" si="17"/>
        <v>0.11798311715068223</v>
      </c>
      <c r="E29" s="74">
        <f t="shared" si="17"/>
        <v>0.11161026958459815</v>
      </c>
      <c r="F29" s="74">
        <f t="shared" si="17"/>
        <v>0.34589527343869114</v>
      </c>
      <c r="G29" s="74">
        <f t="shared" si="17"/>
        <v>3.2508375111988549E-2</v>
      </c>
      <c r="H29" s="74">
        <f t="shared" si="17"/>
        <v>7.2048868683554789E-4</v>
      </c>
      <c r="I29" s="75">
        <f>SUM(B29:H29)</f>
        <v>1</v>
      </c>
      <c r="K29" s="27" t="s">
        <v>100</v>
      </c>
      <c r="L29" s="76">
        <f>IF($I28=0,"-",L28/$I28)</f>
        <v>0.32698973171951157</v>
      </c>
      <c r="M29" s="76">
        <f t="shared" ref="M29:R29" si="18">IF($I28=0,"-",M28/$I28)</f>
        <v>6.4292744307692745E-2</v>
      </c>
      <c r="N29" s="76">
        <f t="shared" si="18"/>
        <v>0.11798311715068223</v>
      </c>
      <c r="O29" s="76">
        <f t="shared" si="18"/>
        <v>0.11161026958459815</v>
      </c>
      <c r="P29" s="76">
        <f t="shared" si="18"/>
        <v>0.34589527343869114</v>
      </c>
      <c r="Q29" s="76">
        <f t="shared" si="18"/>
        <v>3.2508375111988549E-2</v>
      </c>
      <c r="R29" s="77">
        <f t="shared" si="18"/>
        <v>7.2048868683554789E-4</v>
      </c>
      <c r="S29" s="78">
        <f>SUM(L29:R29)</f>
        <v>1</v>
      </c>
      <c r="BA29" s="189"/>
      <c r="BR29" s="189"/>
    </row>
    <row r="30" spans="1:85" ht="15" thickBot="1"/>
    <row r="31" spans="1:85" ht="28.5">
      <c r="A31" s="328" t="s">
        <v>50</v>
      </c>
      <c r="B31" s="135" t="s">
        <v>0</v>
      </c>
      <c r="C31" s="135" t="s">
        <v>1</v>
      </c>
      <c r="D31" s="135" t="s">
        <v>2</v>
      </c>
      <c r="E31" s="135" t="s">
        <v>3</v>
      </c>
      <c r="F31" s="135" t="s">
        <v>27</v>
      </c>
      <c r="G31" s="135" t="s">
        <v>4</v>
      </c>
      <c r="H31" s="135" t="s">
        <v>5</v>
      </c>
      <c r="I31" s="136" t="s">
        <v>6</v>
      </c>
      <c r="K31" s="330" t="s">
        <v>50</v>
      </c>
      <c r="L31" s="137" t="s">
        <v>0</v>
      </c>
      <c r="M31" s="137" t="s">
        <v>1</v>
      </c>
      <c r="N31" s="137" t="s">
        <v>2</v>
      </c>
      <c r="O31" s="137" t="s">
        <v>3</v>
      </c>
      <c r="P31" s="137" t="s">
        <v>27</v>
      </c>
      <c r="Q31" s="137" t="s">
        <v>4</v>
      </c>
      <c r="R31" s="137" t="s">
        <v>5</v>
      </c>
      <c r="S31" s="138" t="s">
        <v>6</v>
      </c>
      <c r="U31" s="332" t="s">
        <v>50</v>
      </c>
      <c r="V31" s="190" t="s">
        <v>69</v>
      </c>
      <c r="W31" s="190" t="s">
        <v>70</v>
      </c>
      <c r="X31" s="190" t="s">
        <v>4</v>
      </c>
      <c r="Y31" s="190" t="s">
        <v>1</v>
      </c>
      <c r="Z31" s="190" t="s">
        <v>2</v>
      </c>
      <c r="AA31" s="190" t="s">
        <v>3</v>
      </c>
      <c r="AB31" s="190" t="s">
        <v>52</v>
      </c>
      <c r="AC31" s="190" t="s">
        <v>64</v>
      </c>
      <c r="AD31" s="191" t="s">
        <v>72</v>
      </c>
      <c r="AE31" s="191" t="s">
        <v>79</v>
      </c>
      <c r="AF31" s="191" t="s">
        <v>73</v>
      </c>
      <c r="AG31" s="191" t="s">
        <v>80</v>
      </c>
      <c r="AH31" s="191" t="s">
        <v>81</v>
      </c>
      <c r="AI31" s="192" t="s">
        <v>60</v>
      </c>
    </row>
    <row r="32" spans="1:85" ht="15">
      <c r="A32" s="329" t="s">
        <v>50</v>
      </c>
      <c r="B32" s="294" t="s">
        <v>109</v>
      </c>
      <c r="C32" s="295"/>
      <c r="D32" s="295"/>
      <c r="E32" s="295"/>
      <c r="F32" s="295"/>
      <c r="G32" s="295"/>
      <c r="H32" s="295"/>
      <c r="I32" s="296"/>
      <c r="K32" s="331" t="s">
        <v>50</v>
      </c>
      <c r="L32" s="297" t="s">
        <v>109</v>
      </c>
      <c r="M32" s="298"/>
      <c r="N32" s="298"/>
      <c r="O32" s="298"/>
      <c r="P32" s="298"/>
      <c r="Q32" s="298"/>
      <c r="R32" s="298"/>
      <c r="S32" s="299"/>
      <c r="U32" s="333" t="s">
        <v>50</v>
      </c>
      <c r="V32" s="326" t="s">
        <v>109</v>
      </c>
      <c r="W32" s="326"/>
      <c r="X32" s="326"/>
      <c r="Y32" s="326"/>
      <c r="Z32" s="326"/>
      <c r="AA32" s="326"/>
      <c r="AB32" s="326"/>
      <c r="AC32" s="326"/>
      <c r="AD32" s="326"/>
      <c r="AE32" s="326"/>
      <c r="AF32" s="326"/>
      <c r="AG32" s="326"/>
      <c r="AH32" s="326"/>
      <c r="AI32" s="327"/>
    </row>
    <row r="33" spans="1:36" ht="15">
      <c r="A33" s="141" t="s">
        <v>7</v>
      </c>
      <c r="B33" s="42">
        <f>B111+B137+B163+B189+B215+B241+B267+B293+B319+B345+B371+B397+B423</f>
        <v>0</v>
      </c>
      <c r="C33" s="42">
        <f t="shared" ref="C33:E33" si="19">C111+C137+C163+C189+C215+C241+C267+C293+C319+C345+C371+C397+C423</f>
        <v>0</v>
      </c>
      <c r="D33" s="42">
        <f t="shared" si="19"/>
        <v>3.1901620267875511E-4</v>
      </c>
      <c r="E33" s="42">
        <f t="shared" si="19"/>
        <v>0</v>
      </c>
      <c r="F33" s="303">
        <v>0</v>
      </c>
      <c r="G33" s="42">
        <f t="shared" ref="G33:H48" si="20">G111+G137+G163+G189+G215+G241+G267+G293+G319+G345+G371+G397+G423</f>
        <v>0</v>
      </c>
      <c r="H33" s="42">
        <f t="shared" si="20"/>
        <v>0</v>
      </c>
      <c r="I33" s="144">
        <f>SUM(B33:H33)</f>
        <v>3.1901620267875511E-4</v>
      </c>
      <c r="J33" s="139"/>
      <c r="K33" s="193" t="s">
        <v>7</v>
      </c>
      <c r="L33" s="42">
        <f t="shared" ref="L33:R48" si="21">L111+L137+L163+L189+L215+L241+L267+L293+L319+L345+L371+L397+L423</f>
        <v>0</v>
      </c>
      <c r="M33" s="42">
        <f t="shared" si="21"/>
        <v>0</v>
      </c>
      <c r="N33" s="42">
        <f t="shared" si="21"/>
        <v>3.1901620267875511E-4</v>
      </c>
      <c r="O33" s="42">
        <f t="shared" si="21"/>
        <v>0</v>
      </c>
      <c r="P33" s="42">
        <f t="shared" si="21"/>
        <v>0</v>
      </c>
      <c r="Q33" s="42">
        <f t="shared" si="21"/>
        <v>0</v>
      </c>
      <c r="R33" s="42">
        <f t="shared" si="21"/>
        <v>0</v>
      </c>
      <c r="S33" s="195">
        <f>SUM(L33:R33)</f>
        <v>3.1901620267875511E-4</v>
      </c>
      <c r="T33" s="139"/>
      <c r="U33" s="196" t="s">
        <v>7</v>
      </c>
      <c r="V33" s="84">
        <f t="shared" ref="V33:AH48" si="22">V111+V137+V163+V189+V215+V241+V267+V293+V319+V345+V371+V397+V423</f>
        <v>0</v>
      </c>
      <c r="W33" s="84">
        <f t="shared" si="22"/>
        <v>0</v>
      </c>
      <c r="X33" s="84">
        <f t="shared" si="22"/>
        <v>0</v>
      </c>
      <c r="Y33" s="84">
        <f t="shared" si="22"/>
        <v>0</v>
      </c>
      <c r="Z33" s="84">
        <f t="shared" si="22"/>
        <v>3.1901620267875511E-4</v>
      </c>
      <c r="AA33" s="84">
        <f t="shared" si="22"/>
        <v>0</v>
      </c>
      <c r="AB33" s="84">
        <f t="shared" si="22"/>
        <v>0</v>
      </c>
      <c r="AC33" s="85">
        <f t="shared" si="22"/>
        <v>0</v>
      </c>
      <c r="AD33" s="84">
        <f t="shared" si="22"/>
        <v>0</v>
      </c>
      <c r="AE33" s="84">
        <f t="shared" si="22"/>
        <v>0</v>
      </c>
      <c r="AF33" s="84">
        <f t="shared" si="22"/>
        <v>0</v>
      </c>
      <c r="AG33" s="84">
        <f t="shared" si="22"/>
        <v>0</v>
      </c>
      <c r="AH33" s="84">
        <f t="shared" si="22"/>
        <v>0</v>
      </c>
      <c r="AI33" s="200">
        <f>SUM(V33:AC33)</f>
        <v>3.1901620267875511E-4</v>
      </c>
      <c r="AJ33" s="131" t="str">
        <f>IF(ABS(S33-AI33)&gt;0.001,S33-AI33,"")</f>
        <v/>
      </c>
    </row>
    <row r="34" spans="1:36" ht="15">
      <c r="A34" s="149" t="s">
        <v>8</v>
      </c>
      <c r="B34" s="48">
        <f t="shared" ref="B34:E49" si="23">B112+B138+B164+B190+B216+B242+B268+B294+B320+B346+B372+B398+B424</f>
        <v>3.0102070871988705E-5</v>
      </c>
      <c r="C34" s="48">
        <f t="shared" si="23"/>
        <v>0</v>
      </c>
      <c r="D34" s="48">
        <f t="shared" si="23"/>
        <v>0</v>
      </c>
      <c r="E34" s="48">
        <f t="shared" si="23"/>
        <v>0</v>
      </c>
      <c r="F34" s="304">
        <v>0</v>
      </c>
      <c r="G34" s="48">
        <f t="shared" si="20"/>
        <v>0</v>
      </c>
      <c r="H34" s="48">
        <f t="shared" si="20"/>
        <v>0</v>
      </c>
      <c r="I34" s="152">
        <f t="shared" ref="I34:I53" si="24">SUM(B34:H34)</f>
        <v>3.0102070871988705E-5</v>
      </c>
      <c r="J34" s="139"/>
      <c r="K34" s="153" t="s">
        <v>8</v>
      </c>
      <c r="L34" s="51">
        <f t="shared" si="21"/>
        <v>3.0102070871988705E-5</v>
      </c>
      <c r="M34" s="51">
        <f t="shared" si="21"/>
        <v>0</v>
      </c>
      <c r="N34" s="51">
        <f t="shared" si="21"/>
        <v>0</v>
      </c>
      <c r="O34" s="51">
        <f t="shared" si="21"/>
        <v>0</v>
      </c>
      <c r="P34" s="51">
        <f t="shared" si="21"/>
        <v>0</v>
      </c>
      <c r="Q34" s="51">
        <f t="shared" si="21"/>
        <v>0</v>
      </c>
      <c r="R34" s="51">
        <f t="shared" si="21"/>
        <v>0</v>
      </c>
      <c r="S34" s="156">
        <f t="shared" ref="S34:S53" si="25">SUM(L34:R34)</f>
        <v>3.0102070871988705E-5</v>
      </c>
      <c r="T34" s="139"/>
      <c r="U34" s="201" t="s">
        <v>8</v>
      </c>
      <c r="V34" s="88">
        <f t="shared" si="22"/>
        <v>3.0102070871988705E-5</v>
      </c>
      <c r="W34" s="88">
        <f t="shared" si="22"/>
        <v>0</v>
      </c>
      <c r="X34" s="88">
        <f t="shared" si="22"/>
        <v>0</v>
      </c>
      <c r="Y34" s="88">
        <f t="shared" si="22"/>
        <v>0</v>
      </c>
      <c r="Z34" s="88">
        <f t="shared" si="22"/>
        <v>0</v>
      </c>
      <c r="AA34" s="88">
        <f t="shared" si="22"/>
        <v>0</v>
      </c>
      <c r="AB34" s="88">
        <f t="shared" si="22"/>
        <v>0</v>
      </c>
      <c r="AC34" s="89">
        <f t="shared" si="22"/>
        <v>0</v>
      </c>
      <c r="AD34" s="88">
        <f t="shared" si="22"/>
        <v>0</v>
      </c>
      <c r="AE34" s="88">
        <f t="shared" si="22"/>
        <v>0</v>
      </c>
      <c r="AF34" s="88">
        <f t="shared" si="22"/>
        <v>0</v>
      </c>
      <c r="AG34" s="88">
        <f t="shared" si="22"/>
        <v>0</v>
      </c>
      <c r="AH34" s="88">
        <f t="shared" si="22"/>
        <v>0</v>
      </c>
      <c r="AI34" s="204">
        <f t="shared" ref="AI34:AI53" si="26">SUM(V34:AC34)</f>
        <v>3.0102070871988705E-5</v>
      </c>
      <c r="AJ34" s="131" t="str">
        <f t="shared" ref="AJ34:AJ55" si="27">IF(ABS(S34-AI34)&gt;0.001,S34-AI34,"")</f>
        <v/>
      </c>
    </row>
    <row r="35" spans="1:36" ht="15">
      <c r="A35" s="157" t="s">
        <v>10</v>
      </c>
      <c r="B35" s="45">
        <f t="shared" si="23"/>
        <v>0</v>
      </c>
      <c r="C35" s="45">
        <f t="shared" si="23"/>
        <v>0</v>
      </c>
      <c r="D35" s="45">
        <f t="shared" si="23"/>
        <v>6.9423857496350203E-2</v>
      </c>
      <c r="E35" s="45">
        <f t="shared" si="23"/>
        <v>0</v>
      </c>
      <c r="F35" s="304">
        <v>0</v>
      </c>
      <c r="G35" s="45">
        <f t="shared" si="20"/>
        <v>0</v>
      </c>
      <c r="H35" s="45">
        <f t="shared" si="20"/>
        <v>0</v>
      </c>
      <c r="I35" s="144">
        <f t="shared" si="24"/>
        <v>6.9423857496350203E-2</v>
      </c>
      <c r="J35" s="139"/>
      <c r="K35" s="159" t="s">
        <v>10</v>
      </c>
      <c r="L35" s="45">
        <f t="shared" si="21"/>
        <v>0</v>
      </c>
      <c r="M35" s="45">
        <f t="shared" si="21"/>
        <v>0</v>
      </c>
      <c r="N35" s="45">
        <f t="shared" si="21"/>
        <v>6.9423857496350203E-2</v>
      </c>
      <c r="O35" s="45">
        <f t="shared" si="21"/>
        <v>0</v>
      </c>
      <c r="P35" s="45">
        <f t="shared" si="21"/>
        <v>0</v>
      </c>
      <c r="Q35" s="45">
        <f t="shared" si="21"/>
        <v>0</v>
      </c>
      <c r="R35" s="45">
        <f t="shared" si="21"/>
        <v>0</v>
      </c>
      <c r="S35" s="148">
        <f t="shared" si="25"/>
        <v>6.9423857496350203E-2</v>
      </c>
      <c r="T35" s="139"/>
      <c r="U35" s="205" t="s">
        <v>10</v>
      </c>
      <c r="V35" s="84">
        <f t="shared" si="22"/>
        <v>0</v>
      </c>
      <c r="W35" s="84">
        <f t="shared" si="22"/>
        <v>0</v>
      </c>
      <c r="X35" s="84">
        <f t="shared" si="22"/>
        <v>0</v>
      </c>
      <c r="Y35" s="84">
        <f t="shared" si="22"/>
        <v>0</v>
      </c>
      <c r="Z35" s="84">
        <f t="shared" si="22"/>
        <v>6.9423857496350203E-2</v>
      </c>
      <c r="AA35" s="84">
        <f t="shared" si="22"/>
        <v>0</v>
      </c>
      <c r="AB35" s="84">
        <f t="shared" si="22"/>
        <v>0</v>
      </c>
      <c r="AC35" s="85">
        <f t="shared" si="22"/>
        <v>0</v>
      </c>
      <c r="AD35" s="84">
        <f t="shared" si="22"/>
        <v>0</v>
      </c>
      <c r="AE35" s="84">
        <f t="shared" si="22"/>
        <v>0</v>
      </c>
      <c r="AF35" s="84">
        <f t="shared" si="22"/>
        <v>0</v>
      </c>
      <c r="AG35" s="84">
        <f t="shared" si="22"/>
        <v>0</v>
      </c>
      <c r="AH35" s="84">
        <f t="shared" si="22"/>
        <v>0</v>
      </c>
      <c r="AI35" s="200">
        <f t="shared" si="26"/>
        <v>6.9423857496350203E-2</v>
      </c>
      <c r="AJ35" s="131" t="str">
        <f t="shared" si="27"/>
        <v/>
      </c>
    </row>
    <row r="36" spans="1:36" ht="15">
      <c r="A36" s="149" t="s">
        <v>53</v>
      </c>
      <c r="B36" s="48">
        <f t="shared" si="23"/>
        <v>0</v>
      </c>
      <c r="C36" s="48">
        <f t="shared" si="23"/>
        <v>0</v>
      </c>
      <c r="D36" s="48">
        <f t="shared" si="23"/>
        <v>0</v>
      </c>
      <c r="E36" s="48">
        <f t="shared" si="23"/>
        <v>0</v>
      </c>
      <c r="F36" s="304">
        <v>0</v>
      </c>
      <c r="G36" s="48">
        <f t="shared" si="20"/>
        <v>0</v>
      </c>
      <c r="H36" s="48">
        <f t="shared" si="20"/>
        <v>0</v>
      </c>
      <c r="I36" s="152">
        <f t="shared" si="24"/>
        <v>0</v>
      </c>
      <c r="J36" s="139"/>
      <c r="K36" s="153" t="s">
        <v>53</v>
      </c>
      <c r="L36" s="51">
        <f t="shared" si="21"/>
        <v>0</v>
      </c>
      <c r="M36" s="51">
        <f t="shared" si="21"/>
        <v>0</v>
      </c>
      <c r="N36" s="51">
        <f t="shared" si="21"/>
        <v>0</v>
      </c>
      <c r="O36" s="51">
        <f t="shared" si="21"/>
        <v>0</v>
      </c>
      <c r="P36" s="51">
        <f t="shared" si="21"/>
        <v>0</v>
      </c>
      <c r="Q36" s="51">
        <f t="shared" si="21"/>
        <v>0</v>
      </c>
      <c r="R36" s="51">
        <f t="shared" si="21"/>
        <v>0</v>
      </c>
      <c r="S36" s="156">
        <f t="shared" si="25"/>
        <v>0</v>
      </c>
      <c r="T36" s="139"/>
      <c r="U36" s="201" t="s">
        <v>53</v>
      </c>
      <c r="V36" s="88">
        <f t="shared" si="22"/>
        <v>0</v>
      </c>
      <c r="W36" s="88">
        <f t="shared" si="22"/>
        <v>0</v>
      </c>
      <c r="X36" s="88">
        <f t="shared" si="22"/>
        <v>0</v>
      </c>
      <c r="Y36" s="88">
        <f t="shared" si="22"/>
        <v>0</v>
      </c>
      <c r="Z36" s="88">
        <f t="shared" si="22"/>
        <v>0</v>
      </c>
      <c r="AA36" s="88">
        <f t="shared" si="22"/>
        <v>0</v>
      </c>
      <c r="AB36" s="88">
        <f t="shared" si="22"/>
        <v>0</v>
      </c>
      <c r="AC36" s="89">
        <f t="shared" si="22"/>
        <v>0</v>
      </c>
      <c r="AD36" s="88">
        <f t="shared" si="22"/>
        <v>0</v>
      </c>
      <c r="AE36" s="88">
        <f t="shared" si="22"/>
        <v>0</v>
      </c>
      <c r="AF36" s="88">
        <f t="shared" si="22"/>
        <v>0</v>
      </c>
      <c r="AG36" s="88">
        <f t="shared" si="22"/>
        <v>0</v>
      </c>
      <c r="AH36" s="88">
        <f t="shared" si="22"/>
        <v>0</v>
      </c>
      <c r="AI36" s="204">
        <f t="shared" si="26"/>
        <v>0</v>
      </c>
      <c r="AJ36" s="131" t="str">
        <f t="shared" si="27"/>
        <v/>
      </c>
    </row>
    <row r="37" spans="1:36" ht="15">
      <c r="A37" s="157" t="s">
        <v>16</v>
      </c>
      <c r="B37" s="45">
        <f t="shared" si="23"/>
        <v>72.368870638466191</v>
      </c>
      <c r="C37" s="45">
        <f t="shared" si="23"/>
        <v>50.655349684989666</v>
      </c>
      <c r="D37" s="45">
        <f t="shared" si="23"/>
        <v>26.71440248045554</v>
      </c>
      <c r="E37" s="45">
        <f t="shared" si="23"/>
        <v>11.221830202810795</v>
      </c>
      <c r="F37" s="304">
        <v>0</v>
      </c>
      <c r="G37" s="45">
        <f t="shared" si="20"/>
        <v>0</v>
      </c>
      <c r="H37" s="45">
        <f t="shared" si="20"/>
        <v>0</v>
      </c>
      <c r="I37" s="144">
        <f t="shared" si="24"/>
        <v>160.96045300672219</v>
      </c>
      <c r="J37" s="139"/>
      <c r="K37" s="159" t="s">
        <v>16</v>
      </c>
      <c r="L37" s="45">
        <f t="shared" si="21"/>
        <v>72.368870638466191</v>
      </c>
      <c r="M37" s="45">
        <f t="shared" si="21"/>
        <v>50.655349684989666</v>
      </c>
      <c r="N37" s="45">
        <f t="shared" si="21"/>
        <v>26.71440248045554</v>
      </c>
      <c r="O37" s="45">
        <f t="shared" si="21"/>
        <v>11.221830202810795</v>
      </c>
      <c r="P37" s="45">
        <f t="shared" si="21"/>
        <v>0</v>
      </c>
      <c r="Q37" s="45">
        <f t="shared" si="21"/>
        <v>0</v>
      </c>
      <c r="R37" s="45">
        <f t="shared" si="21"/>
        <v>0</v>
      </c>
      <c r="S37" s="148">
        <f t="shared" si="25"/>
        <v>160.96045300672219</v>
      </c>
      <c r="T37" s="139"/>
      <c r="U37" s="205" t="s">
        <v>16</v>
      </c>
      <c r="V37" s="84">
        <f t="shared" si="22"/>
        <v>72.333415383424537</v>
      </c>
      <c r="W37" s="84">
        <f t="shared" si="22"/>
        <v>0</v>
      </c>
      <c r="X37" s="84">
        <f t="shared" si="22"/>
        <v>0</v>
      </c>
      <c r="Y37" s="84">
        <f t="shared" si="22"/>
        <v>50.655349684989666</v>
      </c>
      <c r="Z37" s="84">
        <f t="shared" si="22"/>
        <v>26.71440248045554</v>
      </c>
      <c r="AA37" s="84">
        <f t="shared" si="22"/>
        <v>11.221830202810795</v>
      </c>
      <c r="AB37" s="84">
        <f t="shared" si="22"/>
        <v>0</v>
      </c>
      <c r="AC37" s="85">
        <f t="shared" si="22"/>
        <v>3.5455255041656669E-2</v>
      </c>
      <c r="AD37" s="84">
        <f t="shared" si="22"/>
        <v>3.5455255041656669E-2</v>
      </c>
      <c r="AE37" s="84">
        <f t="shared" si="22"/>
        <v>0</v>
      </c>
      <c r="AF37" s="84">
        <f t="shared" si="22"/>
        <v>0</v>
      </c>
      <c r="AG37" s="84">
        <f t="shared" si="22"/>
        <v>0</v>
      </c>
      <c r="AH37" s="84">
        <f t="shared" si="22"/>
        <v>0</v>
      </c>
      <c r="AI37" s="200">
        <f t="shared" si="26"/>
        <v>160.96045300672219</v>
      </c>
      <c r="AJ37" s="131" t="str">
        <f t="shared" si="27"/>
        <v/>
      </c>
    </row>
    <row r="38" spans="1:36" ht="15">
      <c r="A38" s="149" t="s">
        <v>15</v>
      </c>
      <c r="B38" s="48">
        <f t="shared" si="23"/>
        <v>19.869411216819877</v>
      </c>
      <c r="C38" s="48">
        <f t="shared" si="23"/>
        <v>1.6249260779490717</v>
      </c>
      <c r="D38" s="48">
        <f t="shared" si="23"/>
        <v>3.5617840724878431</v>
      </c>
      <c r="E38" s="48">
        <f t="shared" si="23"/>
        <v>0.85591764748385979</v>
      </c>
      <c r="F38" s="304">
        <v>0</v>
      </c>
      <c r="G38" s="48">
        <f t="shared" si="20"/>
        <v>0</v>
      </c>
      <c r="H38" s="48">
        <f t="shared" si="20"/>
        <v>0</v>
      </c>
      <c r="I38" s="152">
        <f t="shared" si="24"/>
        <v>25.912039014740653</v>
      </c>
      <c r="J38" s="139"/>
      <c r="K38" s="153" t="s">
        <v>15</v>
      </c>
      <c r="L38" s="51">
        <f t="shared" si="21"/>
        <v>19.869411216819877</v>
      </c>
      <c r="M38" s="51">
        <f t="shared" si="21"/>
        <v>1.6249260779490717</v>
      </c>
      <c r="N38" s="51">
        <f t="shared" si="21"/>
        <v>3.5617840724878431</v>
      </c>
      <c r="O38" s="51">
        <f t="shared" si="21"/>
        <v>0.85591764748385979</v>
      </c>
      <c r="P38" s="51">
        <f t="shared" si="21"/>
        <v>0</v>
      </c>
      <c r="Q38" s="51">
        <f t="shared" si="21"/>
        <v>0</v>
      </c>
      <c r="R38" s="51">
        <f t="shared" si="21"/>
        <v>0</v>
      </c>
      <c r="S38" s="156">
        <f t="shared" si="25"/>
        <v>25.912039014740653</v>
      </c>
      <c r="T38" s="139"/>
      <c r="U38" s="201" t="s">
        <v>54</v>
      </c>
      <c r="V38" s="88">
        <f t="shared" si="22"/>
        <v>19.371748004763695</v>
      </c>
      <c r="W38" s="88">
        <f t="shared" si="22"/>
        <v>0</v>
      </c>
      <c r="X38" s="88">
        <f t="shared" si="22"/>
        <v>0</v>
      </c>
      <c r="Y38" s="88">
        <f t="shared" si="22"/>
        <v>1.6249260779490717</v>
      </c>
      <c r="Z38" s="88">
        <f t="shared" si="22"/>
        <v>3.2996131645234406</v>
      </c>
      <c r="AA38" s="88">
        <f t="shared" si="22"/>
        <v>0.75507562515817983</v>
      </c>
      <c r="AB38" s="88">
        <f t="shared" si="22"/>
        <v>0</v>
      </c>
      <c r="AC38" s="89">
        <f t="shared" si="22"/>
        <v>0.86067614234626033</v>
      </c>
      <c r="AD38" s="88">
        <f t="shared" si="22"/>
        <v>0.49766321205617764</v>
      </c>
      <c r="AE38" s="88">
        <f t="shared" si="22"/>
        <v>0</v>
      </c>
      <c r="AF38" s="88">
        <f t="shared" si="22"/>
        <v>0</v>
      </c>
      <c r="AG38" s="88">
        <f t="shared" si="22"/>
        <v>0.2621709079644029</v>
      </c>
      <c r="AH38" s="88">
        <f t="shared" si="22"/>
        <v>0.10084202232567996</v>
      </c>
      <c r="AI38" s="204">
        <f t="shared" si="26"/>
        <v>25.91203901474065</v>
      </c>
      <c r="AJ38" s="131" t="str">
        <f t="shared" si="27"/>
        <v/>
      </c>
    </row>
    <row r="39" spans="1:36" ht="15">
      <c r="A39" s="157" t="s">
        <v>55</v>
      </c>
      <c r="B39" s="45">
        <f t="shared" si="23"/>
        <v>0</v>
      </c>
      <c r="C39" s="45">
        <f t="shared" si="23"/>
        <v>0</v>
      </c>
      <c r="D39" s="45">
        <f t="shared" si="23"/>
        <v>0</v>
      </c>
      <c r="E39" s="45">
        <f t="shared" si="23"/>
        <v>408.15153207753679</v>
      </c>
      <c r="F39" s="304">
        <v>0</v>
      </c>
      <c r="G39" s="45">
        <f t="shared" si="20"/>
        <v>0</v>
      </c>
      <c r="H39" s="45">
        <f t="shared" si="20"/>
        <v>0</v>
      </c>
      <c r="I39" s="144">
        <f t="shared" si="24"/>
        <v>408.15153207753679</v>
      </c>
      <c r="J39" s="139"/>
      <c r="K39" s="159" t="s">
        <v>55</v>
      </c>
      <c r="L39" s="45">
        <f t="shared" si="21"/>
        <v>0</v>
      </c>
      <c r="M39" s="45">
        <f t="shared" si="21"/>
        <v>0</v>
      </c>
      <c r="N39" s="45">
        <f t="shared" si="21"/>
        <v>0</v>
      </c>
      <c r="O39" s="45">
        <f t="shared" si="21"/>
        <v>408.15153207753679</v>
      </c>
      <c r="P39" s="45">
        <f t="shared" si="21"/>
        <v>762.95654389385197</v>
      </c>
      <c r="Q39" s="45">
        <f t="shared" si="21"/>
        <v>0</v>
      </c>
      <c r="R39" s="45">
        <f t="shared" si="21"/>
        <v>0</v>
      </c>
      <c r="S39" s="148">
        <f t="shared" si="25"/>
        <v>1171.1080759713886</v>
      </c>
      <c r="T39" s="139"/>
      <c r="U39" s="205" t="s">
        <v>55</v>
      </c>
      <c r="V39" s="84">
        <f t="shared" si="22"/>
        <v>0</v>
      </c>
      <c r="W39" s="84">
        <f t="shared" si="22"/>
        <v>0</v>
      </c>
      <c r="X39" s="84">
        <f t="shared" si="22"/>
        <v>0</v>
      </c>
      <c r="Y39" s="84">
        <f t="shared" si="22"/>
        <v>0</v>
      </c>
      <c r="Z39" s="84">
        <f t="shared" si="22"/>
        <v>0</v>
      </c>
      <c r="AA39" s="84">
        <f t="shared" si="22"/>
        <v>397.95330628362706</v>
      </c>
      <c r="AB39" s="84">
        <f t="shared" si="22"/>
        <v>762.95654389385197</v>
      </c>
      <c r="AC39" s="85">
        <f t="shared" si="22"/>
        <v>10.198225793909707</v>
      </c>
      <c r="AD39" s="84">
        <f t="shared" si="22"/>
        <v>0</v>
      </c>
      <c r="AE39" s="84">
        <f t="shared" si="22"/>
        <v>0</v>
      </c>
      <c r="AF39" s="84">
        <f t="shared" si="22"/>
        <v>0</v>
      </c>
      <c r="AG39" s="84">
        <f t="shared" si="22"/>
        <v>0</v>
      </c>
      <c r="AH39" s="84">
        <f t="shared" si="22"/>
        <v>10.198225793909707</v>
      </c>
      <c r="AI39" s="200">
        <f t="shared" si="26"/>
        <v>1171.1080759713886</v>
      </c>
      <c r="AJ39" s="131" t="str">
        <f t="shared" si="27"/>
        <v/>
      </c>
    </row>
    <row r="40" spans="1:36" ht="15">
      <c r="A40" s="149" t="s">
        <v>12</v>
      </c>
      <c r="B40" s="48">
        <f t="shared" si="23"/>
        <v>0</v>
      </c>
      <c r="C40" s="48">
        <f t="shared" si="23"/>
        <v>0</v>
      </c>
      <c r="D40" s="48">
        <f t="shared" si="23"/>
        <v>0</v>
      </c>
      <c r="E40" s="48">
        <f t="shared" si="23"/>
        <v>6.0065026045326588</v>
      </c>
      <c r="F40" s="304">
        <v>0</v>
      </c>
      <c r="G40" s="48">
        <f t="shared" si="20"/>
        <v>0</v>
      </c>
      <c r="H40" s="48">
        <f t="shared" si="20"/>
        <v>0</v>
      </c>
      <c r="I40" s="152">
        <f t="shared" si="24"/>
        <v>6.0065026045326588</v>
      </c>
      <c r="J40" s="139"/>
      <c r="K40" s="153" t="s">
        <v>12</v>
      </c>
      <c r="L40" s="51">
        <f t="shared" si="21"/>
        <v>0</v>
      </c>
      <c r="M40" s="51">
        <f t="shared" si="21"/>
        <v>0</v>
      </c>
      <c r="N40" s="51">
        <f t="shared" si="21"/>
        <v>0</v>
      </c>
      <c r="O40" s="51">
        <f t="shared" si="21"/>
        <v>6.0065026045326588</v>
      </c>
      <c r="P40" s="51">
        <f t="shared" si="21"/>
        <v>54.488993413392024</v>
      </c>
      <c r="Q40" s="51">
        <f t="shared" si="21"/>
        <v>0</v>
      </c>
      <c r="R40" s="51">
        <f t="shared" si="21"/>
        <v>0</v>
      </c>
      <c r="S40" s="156">
        <f t="shared" si="25"/>
        <v>60.49549601792468</v>
      </c>
      <c r="T40" s="139"/>
      <c r="U40" s="201" t="s">
        <v>12</v>
      </c>
      <c r="V40" s="88">
        <f t="shared" si="22"/>
        <v>0</v>
      </c>
      <c r="W40" s="88">
        <f t="shared" si="22"/>
        <v>0</v>
      </c>
      <c r="X40" s="88">
        <f t="shared" si="22"/>
        <v>0</v>
      </c>
      <c r="Y40" s="88">
        <f t="shared" si="22"/>
        <v>0</v>
      </c>
      <c r="Z40" s="88">
        <f t="shared" si="22"/>
        <v>0</v>
      </c>
      <c r="AA40" s="88">
        <f t="shared" si="22"/>
        <v>4.8127376294898765</v>
      </c>
      <c r="AB40" s="88">
        <f t="shared" si="22"/>
        <v>54.488993413392024</v>
      </c>
      <c r="AC40" s="89">
        <f t="shared" si="22"/>
        <v>1.1937649750427823</v>
      </c>
      <c r="AD40" s="88">
        <f t="shared" si="22"/>
        <v>0</v>
      </c>
      <c r="AE40" s="88">
        <f t="shared" si="22"/>
        <v>0</v>
      </c>
      <c r="AF40" s="88">
        <f t="shared" si="22"/>
        <v>0</v>
      </c>
      <c r="AG40" s="88">
        <f t="shared" si="22"/>
        <v>0</v>
      </c>
      <c r="AH40" s="88">
        <f t="shared" si="22"/>
        <v>1.1937649750427823</v>
      </c>
      <c r="AI40" s="204">
        <f t="shared" si="26"/>
        <v>60.49549601792468</v>
      </c>
      <c r="AJ40" s="131" t="str">
        <f t="shared" si="27"/>
        <v/>
      </c>
    </row>
    <row r="41" spans="1:36" ht="15">
      <c r="A41" s="157" t="s">
        <v>56</v>
      </c>
      <c r="B41" s="45">
        <f t="shared" si="23"/>
        <v>0</v>
      </c>
      <c r="C41" s="45">
        <f t="shared" si="23"/>
        <v>0</v>
      </c>
      <c r="D41" s="45">
        <f t="shared" si="23"/>
        <v>4.2683589987822422E-2</v>
      </c>
      <c r="E41" s="45">
        <f t="shared" si="23"/>
        <v>5.4469991078839014E-2</v>
      </c>
      <c r="F41" s="304">
        <v>0</v>
      </c>
      <c r="G41" s="45">
        <f t="shared" si="20"/>
        <v>0</v>
      </c>
      <c r="H41" s="45">
        <f t="shared" si="20"/>
        <v>0</v>
      </c>
      <c r="I41" s="144">
        <f t="shared" si="24"/>
        <v>9.7153581066661443E-2</v>
      </c>
      <c r="J41" s="139"/>
      <c r="K41" s="159" t="s">
        <v>56</v>
      </c>
      <c r="L41" s="45">
        <f t="shared" si="21"/>
        <v>0</v>
      </c>
      <c r="M41" s="45">
        <f t="shared" si="21"/>
        <v>0</v>
      </c>
      <c r="N41" s="45">
        <f t="shared" si="21"/>
        <v>4.2683589987822422E-2</v>
      </c>
      <c r="O41" s="45">
        <f t="shared" si="21"/>
        <v>5.4469991078839014E-2</v>
      </c>
      <c r="P41" s="45">
        <f t="shared" si="21"/>
        <v>0</v>
      </c>
      <c r="Q41" s="45">
        <f t="shared" si="21"/>
        <v>0</v>
      </c>
      <c r="R41" s="45">
        <f t="shared" si="21"/>
        <v>0</v>
      </c>
      <c r="S41" s="148">
        <f t="shared" si="25"/>
        <v>9.7153581066661443E-2</v>
      </c>
      <c r="T41" s="139"/>
      <c r="U41" s="205" t="s">
        <v>56</v>
      </c>
      <c r="V41" s="84">
        <f t="shared" si="22"/>
        <v>0</v>
      </c>
      <c r="W41" s="84">
        <f t="shared" si="22"/>
        <v>0</v>
      </c>
      <c r="X41" s="84">
        <f t="shared" si="22"/>
        <v>0</v>
      </c>
      <c r="Y41" s="84">
        <f t="shared" si="22"/>
        <v>0</v>
      </c>
      <c r="Z41" s="84">
        <f t="shared" si="22"/>
        <v>4.2683589987822422E-2</v>
      </c>
      <c r="AA41" s="84">
        <f t="shared" si="22"/>
        <v>0</v>
      </c>
      <c r="AB41" s="84">
        <f t="shared" si="22"/>
        <v>0</v>
      </c>
      <c r="AC41" s="85">
        <f t="shared" si="22"/>
        <v>5.4469991078839014E-2</v>
      </c>
      <c r="AD41" s="84">
        <f t="shared" si="22"/>
        <v>0</v>
      </c>
      <c r="AE41" s="84">
        <f t="shared" si="22"/>
        <v>0</v>
      </c>
      <c r="AF41" s="84">
        <f t="shared" si="22"/>
        <v>0</v>
      </c>
      <c r="AG41" s="84">
        <f t="shared" si="22"/>
        <v>0</v>
      </c>
      <c r="AH41" s="84">
        <f t="shared" si="22"/>
        <v>5.4469991078839014E-2</v>
      </c>
      <c r="AI41" s="200">
        <f t="shared" si="26"/>
        <v>9.7153581066661443E-2</v>
      </c>
      <c r="AJ41" s="131" t="str">
        <f t="shared" si="27"/>
        <v/>
      </c>
    </row>
    <row r="42" spans="1:36" ht="15">
      <c r="A42" s="149" t="s">
        <v>17</v>
      </c>
      <c r="B42" s="48">
        <f t="shared" si="23"/>
        <v>2.99339949045594</v>
      </c>
      <c r="C42" s="48">
        <f t="shared" si="23"/>
        <v>1.5885457462582431</v>
      </c>
      <c r="D42" s="48">
        <f t="shared" si="23"/>
        <v>20.948852014970711</v>
      </c>
      <c r="E42" s="48">
        <f t="shared" si="23"/>
        <v>5.0521014880248778</v>
      </c>
      <c r="F42" s="304">
        <v>0</v>
      </c>
      <c r="G42" s="48">
        <f t="shared" si="20"/>
        <v>0</v>
      </c>
      <c r="H42" s="48">
        <f t="shared" si="20"/>
        <v>0</v>
      </c>
      <c r="I42" s="152">
        <f t="shared" si="24"/>
        <v>30.582898739709773</v>
      </c>
      <c r="J42" s="139"/>
      <c r="K42" s="153" t="s">
        <v>17</v>
      </c>
      <c r="L42" s="51">
        <f t="shared" si="21"/>
        <v>2.99339949045594</v>
      </c>
      <c r="M42" s="51">
        <f t="shared" si="21"/>
        <v>1.5885457462582431</v>
      </c>
      <c r="N42" s="51">
        <f t="shared" si="21"/>
        <v>20.948852014970711</v>
      </c>
      <c r="O42" s="51">
        <f t="shared" si="21"/>
        <v>5.0521014880248778</v>
      </c>
      <c r="P42" s="51">
        <f t="shared" si="21"/>
        <v>0.14683561084068836</v>
      </c>
      <c r="Q42" s="51">
        <f t="shared" si="21"/>
        <v>0</v>
      </c>
      <c r="R42" s="51">
        <f t="shared" si="21"/>
        <v>0</v>
      </c>
      <c r="S42" s="156">
        <f t="shared" si="25"/>
        <v>30.729734350550462</v>
      </c>
      <c r="T42" s="139"/>
      <c r="U42" s="201" t="s">
        <v>17</v>
      </c>
      <c r="V42" s="88">
        <f t="shared" si="22"/>
        <v>2.9886529572446783</v>
      </c>
      <c r="W42" s="88">
        <f t="shared" si="22"/>
        <v>0</v>
      </c>
      <c r="X42" s="88">
        <f t="shared" si="22"/>
        <v>0</v>
      </c>
      <c r="Y42" s="88">
        <f t="shared" si="22"/>
        <v>1.5885457462582431</v>
      </c>
      <c r="Z42" s="88">
        <f t="shared" si="22"/>
        <v>20.94805233172233</v>
      </c>
      <c r="AA42" s="88">
        <f t="shared" si="22"/>
        <v>3.183052625324112E-2</v>
      </c>
      <c r="AB42" s="88">
        <f t="shared" si="22"/>
        <v>0.14683561084068836</v>
      </c>
      <c r="AC42" s="89">
        <f t="shared" si="22"/>
        <v>5.0258171782312795</v>
      </c>
      <c r="AD42" s="88">
        <f t="shared" si="22"/>
        <v>4.7465332112615341E-3</v>
      </c>
      <c r="AE42" s="88">
        <f t="shared" si="22"/>
        <v>0</v>
      </c>
      <c r="AF42" s="88">
        <f t="shared" si="22"/>
        <v>0</v>
      </c>
      <c r="AG42" s="88">
        <f t="shared" si="22"/>
        <v>7.9968324838136282E-4</v>
      </c>
      <c r="AH42" s="88">
        <f t="shared" si="22"/>
        <v>5.0202709617716366</v>
      </c>
      <c r="AI42" s="204">
        <f t="shared" si="26"/>
        <v>30.729734350550462</v>
      </c>
      <c r="AJ42" s="131" t="str">
        <f t="shared" si="27"/>
        <v/>
      </c>
    </row>
    <row r="43" spans="1:36" ht="15">
      <c r="A43" s="157" t="s">
        <v>141</v>
      </c>
      <c r="B43" s="45">
        <f t="shared" si="23"/>
        <v>889.9821660413362</v>
      </c>
      <c r="C43" s="45">
        <f t="shared" si="23"/>
        <v>2185.8106787793586</v>
      </c>
      <c r="D43" s="45">
        <f t="shared" si="23"/>
        <v>1075.8650904089263</v>
      </c>
      <c r="E43" s="45">
        <f t="shared" si="23"/>
        <v>155.26398498005148</v>
      </c>
      <c r="F43" s="304">
        <v>0</v>
      </c>
      <c r="G43" s="45">
        <f t="shared" si="20"/>
        <v>0</v>
      </c>
      <c r="H43" s="45">
        <f t="shared" si="20"/>
        <v>0</v>
      </c>
      <c r="I43" s="144">
        <f t="shared" si="24"/>
        <v>4306.9219202096729</v>
      </c>
      <c r="J43" s="139"/>
      <c r="K43" s="159" t="s">
        <v>141</v>
      </c>
      <c r="L43" s="45">
        <f t="shared" si="21"/>
        <v>889.9821660413362</v>
      </c>
      <c r="M43" s="45">
        <f t="shared" si="21"/>
        <v>2185.8106787793586</v>
      </c>
      <c r="N43" s="45">
        <f t="shared" si="21"/>
        <v>1075.8650904089263</v>
      </c>
      <c r="O43" s="45">
        <f t="shared" si="21"/>
        <v>155.26398498005148</v>
      </c>
      <c r="P43" s="45">
        <f t="shared" si="21"/>
        <v>0.11109383993407951</v>
      </c>
      <c r="Q43" s="45">
        <f t="shared" si="21"/>
        <v>0</v>
      </c>
      <c r="R43" s="45">
        <f t="shared" si="21"/>
        <v>0</v>
      </c>
      <c r="S43" s="148">
        <f t="shared" si="25"/>
        <v>4307.0330140496071</v>
      </c>
      <c r="T43" s="139"/>
      <c r="U43" s="205" t="s">
        <v>141</v>
      </c>
      <c r="V43" s="84">
        <f t="shared" si="22"/>
        <v>863.92784667165233</v>
      </c>
      <c r="W43" s="84">
        <f t="shared" si="22"/>
        <v>0</v>
      </c>
      <c r="X43" s="84">
        <f t="shared" si="22"/>
        <v>0</v>
      </c>
      <c r="Y43" s="84">
        <f t="shared" si="22"/>
        <v>2185.8106787793586</v>
      </c>
      <c r="Z43" s="84">
        <f t="shared" si="22"/>
        <v>1010.4795750782602</v>
      </c>
      <c r="AA43" s="84">
        <f t="shared" si="22"/>
        <v>42.350643976785094</v>
      </c>
      <c r="AB43" s="84">
        <f t="shared" si="22"/>
        <v>0.11109383993407951</v>
      </c>
      <c r="AC43" s="85">
        <f t="shared" si="22"/>
        <v>204.35317570361639</v>
      </c>
      <c r="AD43" s="84">
        <f t="shared" si="22"/>
        <v>26.054319369683753</v>
      </c>
      <c r="AE43" s="84">
        <f t="shared" si="22"/>
        <v>15.935513760542474</v>
      </c>
      <c r="AF43" s="84">
        <f t="shared" si="22"/>
        <v>0</v>
      </c>
      <c r="AG43" s="84">
        <f t="shared" si="22"/>
        <v>65.385515330666209</v>
      </c>
      <c r="AH43" s="84">
        <f t="shared" si="22"/>
        <v>96.977827242723933</v>
      </c>
      <c r="AI43" s="200">
        <f t="shared" si="26"/>
        <v>4307.0330140496062</v>
      </c>
      <c r="AJ43" s="131" t="str">
        <f t="shared" si="27"/>
        <v/>
      </c>
    </row>
    <row r="44" spans="1:36" ht="15">
      <c r="A44" s="149" t="s">
        <v>25</v>
      </c>
      <c r="B44" s="48">
        <f t="shared" si="23"/>
        <v>158.86991770878026</v>
      </c>
      <c r="C44" s="48">
        <f t="shared" si="23"/>
        <v>34.502810092774808</v>
      </c>
      <c r="D44" s="48">
        <f t="shared" si="23"/>
        <v>600.55251152246819</v>
      </c>
      <c r="E44" s="48">
        <f t="shared" si="23"/>
        <v>2509.2246702433267</v>
      </c>
      <c r="F44" s="304">
        <v>0</v>
      </c>
      <c r="G44" s="48">
        <f t="shared" si="20"/>
        <v>322.92145650845418</v>
      </c>
      <c r="H44" s="48">
        <f t="shared" si="20"/>
        <v>28.72199538183186</v>
      </c>
      <c r="I44" s="152">
        <f t="shared" si="24"/>
        <v>3654.7933614576355</v>
      </c>
      <c r="J44" s="139"/>
      <c r="K44" s="153" t="s">
        <v>25</v>
      </c>
      <c r="L44" s="51">
        <f t="shared" si="21"/>
        <v>158.86991770878026</v>
      </c>
      <c r="M44" s="51">
        <f t="shared" si="21"/>
        <v>34.502810092774808</v>
      </c>
      <c r="N44" s="51">
        <f t="shared" si="21"/>
        <v>600.55251152246819</v>
      </c>
      <c r="O44" s="51">
        <f t="shared" si="21"/>
        <v>2509.2246702433267</v>
      </c>
      <c r="P44" s="51">
        <f t="shared" si="21"/>
        <v>2.6794440290110404</v>
      </c>
      <c r="Q44" s="51">
        <f t="shared" si="21"/>
        <v>322.92145650845418</v>
      </c>
      <c r="R44" s="51">
        <f t="shared" si="21"/>
        <v>28.72199538183186</v>
      </c>
      <c r="S44" s="156">
        <f t="shared" si="25"/>
        <v>3657.4728054866468</v>
      </c>
      <c r="T44" s="139"/>
      <c r="U44" s="201" t="s">
        <v>25</v>
      </c>
      <c r="V44" s="88">
        <f t="shared" si="22"/>
        <v>41.264917965061699</v>
      </c>
      <c r="W44" s="88">
        <f t="shared" si="22"/>
        <v>113.07555924401092</v>
      </c>
      <c r="X44" s="88">
        <f t="shared" si="22"/>
        <v>322.92145650845418</v>
      </c>
      <c r="Y44" s="88">
        <f t="shared" si="22"/>
        <v>34.502810092774808</v>
      </c>
      <c r="Z44" s="88">
        <f t="shared" si="22"/>
        <v>599.39713912057937</v>
      </c>
      <c r="AA44" s="88">
        <f t="shared" si="22"/>
        <v>2385.9149406336683</v>
      </c>
      <c r="AB44" s="88">
        <f t="shared" si="22"/>
        <v>2.6794440290110404</v>
      </c>
      <c r="AC44" s="89">
        <f t="shared" si="22"/>
        <v>157.71653789308689</v>
      </c>
      <c r="AD44" s="88">
        <f t="shared" si="22"/>
        <v>4.5294404997076727</v>
      </c>
      <c r="AE44" s="88">
        <f t="shared" si="22"/>
        <v>94.76113310619958</v>
      </c>
      <c r="AF44" s="88">
        <f t="shared" si="22"/>
        <v>28.72199538183186</v>
      </c>
      <c r="AG44" s="88">
        <f t="shared" si="22"/>
        <v>1.1553724018887677</v>
      </c>
      <c r="AH44" s="88">
        <f t="shared" si="22"/>
        <v>28.548596503458988</v>
      </c>
      <c r="AI44" s="204">
        <f t="shared" si="26"/>
        <v>3657.4728054866468</v>
      </c>
      <c r="AJ44" s="131" t="str">
        <f t="shared" si="27"/>
        <v/>
      </c>
    </row>
    <row r="45" spans="1:36" ht="15">
      <c r="A45" s="157" t="s">
        <v>24</v>
      </c>
      <c r="B45" s="45">
        <f t="shared" si="23"/>
        <v>36.395248191693099</v>
      </c>
      <c r="C45" s="45">
        <f t="shared" si="23"/>
        <v>1.1663080313920329</v>
      </c>
      <c r="D45" s="45">
        <f t="shared" si="23"/>
        <v>58.071156710800409</v>
      </c>
      <c r="E45" s="45">
        <f t="shared" si="23"/>
        <v>0</v>
      </c>
      <c r="F45" s="304">
        <v>0</v>
      </c>
      <c r="G45" s="45">
        <f t="shared" si="20"/>
        <v>0</v>
      </c>
      <c r="H45" s="45">
        <f t="shared" si="20"/>
        <v>0</v>
      </c>
      <c r="I45" s="144">
        <f t="shared" si="24"/>
        <v>95.632712933885543</v>
      </c>
      <c r="J45" s="139"/>
      <c r="K45" s="159" t="s">
        <v>24</v>
      </c>
      <c r="L45" s="45">
        <f t="shared" si="21"/>
        <v>36.395248191693099</v>
      </c>
      <c r="M45" s="45">
        <f t="shared" si="21"/>
        <v>1.1663080313920329</v>
      </c>
      <c r="N45" s="45">
        <f t="shared" si="21"/>
        <v>58.071156710800409</v>
      </c>
      <c r="O45" s="45">
        <f t="shared" si="21"/>
        <v>0</v>
      </c>
      <c r="P45" s="45">
        <f t="shared" si="21"/>
        <v>0</v>
      </c>
      <c r="Q45" s="45">
        <f t="shared" si="21"/>
        <v>0</v>
      </c>
      <c r="R45" s="45">
        <f t="shared" si="21"/>
        <v>0</v>
      </c>
      <c r="S45" s="148">
        <f t="shared" si="25"/>
        <v>95.632712933885543</v>
      </c>
      <c r="T45" s="139"/>
      <c r="U45" s="205" t="s">
        <v>24</v>
      </c>
      <c r="V45" s="84">
        <f t="shared" si="22"/>
        <v>35.799829055412857</v>
      </c>
      <c r="W45" s="84">
        <f t="shared" si="22"/>
        <v>0.31911937767619297</v>
      </c>
      <c r="X45" s="84">
        <f t="shared" si="22"/>
        <v>0</v>
      </c>
      <c r="Y45" s="84">
        <f t="shared" si="22"/>
        <v>1.1663080313920329</v>
      </c>
      <c r="Z45" s="84">
        <f t="shared" si="22"/>
        <v>30.313581111309539</v>
      </c>
      <c r="AA45" s="84">
        <f t="shared" si="22"/>
        <v>0</v>
      </c>
      <c r="AB45" s="84">
        <f t="shared" si="22"/>
        <v>0</v>
      </c>
      <c r="AC45" s="85">
        <f t="shared" si="22"/>
        <v>28.033875358094921</v>
      </c>
      <c r="AD45" s="84">
        <f t="shared" si="22"/>
        <v>0.27629975860405454</v>
      </c>
      <c r="AE45" s="84">
        <f t="shared" si="22"/>
        <v>0</v>
      </c>
      <c r="AF45" s="84">
        <f t="shared" si="22"/>
        <v>0</v>
      </c>
      <c r="AG45" s="84">
        <f t="shared" si="22"/>
        <v>27.757575599490867</v>
      </c>
      <c r="AH45" s="84">
        <f t="shared" si="22"/>
        <v>0</v>
      </c>
      <c r="AI45" s="200">
        <f t="shared" si="26"/>
        <v>95.632712933885543</v>
      </c>
      <c r="AJ45" s="131" t="str">
        <f t="shared" si="27"/>
        <v/>
      </c>
    </row>
    <row r="46" spans="1:36" ht="15">
      <c r="A46" s="149" t="s">
        <v>57</v>
      </c>
      <c r="B46" s="48">
        <f t="shared" si="23"/>
        <v>0</v>
      </c>
      <c r="C46" s="48">
        <f t="shared" si="23"/>
        <v>0</v>
      </c>
      <c r="D46" s="48">
        <f t="shared" si="23"/>
        <v>0</v>
      </c>
      <c r="E46" s="48">
        <f t="shared" si="23"/>
        <v>0</v>
      </c>
      <c r="F46" s="304">
        <v>0</v>
      </c>
      <c r="G46" s="48">
        <f t="shared" si="20"/>
        <v>0</v>
      </c>
      <c r="H46" s="48">
        <f t="shared" si="20"/>
        <v>0</v>
      </c>
      <c r="I46" s="152">
        <f t="shared" si="24"/>
        <v>0</v>
      </c>
      <c r="J46" s="139"/>
      <c r="K46" s="153" t="s">
        <v>57</v>
      </c>
      <c r="L46" s="51">
        <f t="shared" si="21"/>
        <v>0</v>
      </c>
      <c r="M46" s="51">
        <f t="shared" si="21"/>
        <v>0</v>
      </c>
      <c r="N46" s="51">
        <f t="shared" si="21"/>
        <v>0</v>
      </c>
      <c r="O46" s="51">
        <f t="shared" si="21"/>
        <v>0</v>
      </c>
      <c r="P46" s="51">
        <f t="shared" si="21"/>
        <v>0</v>
      </c>
      <c r="Q46" s="51">
        <f t="shared" si="21"/>
        <v>0</v>
      </c>
      <c r="R46" s="51">
        <f t="shared" si="21"/>
        <v>0</v>
      </c>
      <c r="S46" s="156">
        <f t="shared" si="25"/>
        <v>0</v>
      </c>
      <c r="T46" s="139"/>
      <c r="U46" s="201" t="s">
        <v>57</v>
      </c>
      <c r="V46" s="88">
        <f t="shared" si="22"/>
        <v>0</v>
      </c>
      <c r="W46" s="88">
        <f t="shared" si="22"/>
        <v>0</v>
      </c>
      <c r="X46" s="88">
        <f t="shared" si="22"/>
        <v>0</v>
      </c>
      <c r="Y46" s="88">
        <f t="shared" si="22"/>
        <v>0</v>
      </c>
      <c r="Z46" s="88">
        <f t="shared" si="22"/>
        <v>0</v>
      </c>
      <c r="AA46" s="88">
        <f t="shared" si="22"/>
        <v>0</v>
      </c>
      <c r="AB46" s="88">
        <f t="shared" si="22"/>
        <v>0</v>
      </c>
      <c r="AC46" s="89">
        <f t="shared" si="22"/>
        <v>0</v>
      </c>
      <c r="AD46" s="88">
        <f t="shared" si="22"/>
        <v>0</v>
      </c>
      <c r="AE46" s="88">
        <f t="shared" si="22"/>
        <v>0</v>
      </c>
      <c r="AF46" s="88">
        <f t="shared" si="22"/>
        <v>0</v>
      </c>
      <c r="AG46" s="88">
        <f t="shared" si="22"/>
        <v>0</v>
      </c>
      <c r="AH46" s="88">
        <f t="shared" si="22"/>
        <v>0</v>
      </c>
      <c r="AI46" s="204">
        <f t="shared" si="26"/>
        <v>0</v>
      </c>
      <c r="AJ46" s="131" t="str">
        <f t="shared" si="27"/>
        <v/>
      </c>
    </row>
    <row r="47" spans="1:36" ht="15">
      <c r="A47" s="157" t="s">
        <v>22</v>
      </c>
      <c r="B47" s="45">
        <f t="shared" si="23"/>
        <v>100.36298269061005</v>
      </c>
      <c r="C47" s="45">
        <f t="shared" si="23"/>
        <v>212.58642292930242</v>
      </c>
      <c r="D47" s="45">
        <f t="shared" si="23"/>
        <v>152.13958100408755</v>
      </c>
      <c r="E47" s="45">
        <f t="shared" si="23"/>
        <v>3.6921743461842684</v>
      </c>
      <c r="F47" s="304">
        <v>0</v>
      </c>
      <c r="G47" s="45">
        <f t="shared" si="20"/>
        <v>0</v>
      </c>
      <c r="H47" s="45">
        <f t="shared" si="20"/>
        <v>0</v>
      </c>
      <c r="I47" s="144">
        <f t="shared" si="24"/>
        <v>468.78116097018426</v>
      </c>
      <c r="J47" s="139"/>
      <c r="K47" s="159" t="s">
        <v>22</v>
      </c>
      <c r="L47" s="45">
        <f t="shared" si="21"/>
        <v>100.36298269061005</v>
      </c>
      <c r="M47" s="45">
        <f t="shared" si="21"/>
        <v>212.58642292930242</v>
      </c>
      <c r="N47" s="45">
        <f t="shared" si="21"/>
        <v>152.13958100408755</v>
      </c>
      <c r="O47" s="45">
        <f t="shared" si="21"/>
        <v>3.6921743461842684</v>
      </c>
      <c r="P47" s="45">
        <f t="shared" si="21"/>
        <v>63.957248900906585</v>
      </c>
      <c r="Q47" s="45">
        <f t="shared" si="21"/>
        <v>0</v>
      </c>
      <c r="R47" s="45">
        <f t="shared" si="21"/>
        <v>0</v>
      </c>
      <c r="S47" s="148">
        <f t="shared" si="25"/>
        <v>532.73840987109088</v>
      </c>
      <c r="T47" s="139"/>
      <c r="U47" s="205" t="s">
        <v>22</v>
      </c>
      <c r="V47" s="84">
        <f t="shared" si="22"/>
        <v>99.906541850959613</v>
      </c>
      <c r="W47" s="84">
        <f t="shared" si="22"/>
        <v>0</v>
      </c>
      <c r="X47" s="84">
        <f t="shared" si="22"/>
        <v>0</v>
      </c>
      <c r="Y47" s="84">
        <f t="shared" si="22"/>
        <v>212.58642292930242</v>
      </c>
      <c r="Z47" s="84">
        <f t="shared" si="22"/>
        <v>116.56343205805025</v>
      </c>
      <c r="AA47" s="84">
        <f t="shared" si="22"/>
        <v>0</v>
      </c>
      <c r="AB47" s="84">
        <f t="shared" si="22"/>
        <v>63.957248900906585</v>
      </c>
      <c r="AC47" s="85">
        <f t="shared" si="22"/>
        <v>39.724764131871986</v>
      </c>
      <c r="AD47" s="84">
        <f t="shared" si="22"/>
        <v>0.45644083965042359</v>
      </c>
      <c r="AE47" s="84">
        <f t="shared" si="22"/>
        <v>0</v>
      </c>
      <c r="AF47" s="84">
        <f t="shared" si="22"/>
        <v>0</v>
      </c>
      <c r="AG47" s="84">
        <f t="shared" si="22"/>
        <v>35.5761489460373</v>
      </c>
      <c r="AH47" s="84">
        <f t="shared" si="22"/>
        <v>3.6921743461842684</v>
      </c>
      <c r="AI47" s="200">
        <f t="shared" si="26"/>
        <v>532.73840987109077</v>
      </c>
      <c r="AJ47" s="131" t="str">
        <f t="shared" si="27"/>
        <v/>
      </c>
    </row>
    <row r="48" spans="1:36" ht="15">
      <c r="A48" s="149" t="s">
        <v>21</v>
      </c>
      <c r="B48" s="48">
        <f t="shared" si="23"/>
        <v>0.95033549043259458</v>
      </c>
      <c r="C48" s="48">
        <f t="shared" si="23"/>
        <v>0.16139844996562808</v>
      </c>
      <c r="D48" s="48">
        <f t="shared" si="23"/>
        <v>0.55517479296034289</v>
      </c>
      <c r="E48" s="48">
        <f t="shared" si="23"/>
        <v>0</v>
      </c>
      <c r="F48" s="304">
        <v>0</v>
      </c>
      <c r="G48" s="48">
        <f t="shared" si="20"/>
        <v>0</v>
      </c>
      <c r="H48" s="48">
        <f t="shared" si="20"/>
        <v>0</v>
      </c>
      <c r="I48" s="152">
        <f t="shared" si="24"/>
        <v>1.6669087333585657</v>
      </c>
      <c r="J48" s="139"/>
      <c r="K48" s="153" t="s">
        <v>21</v>
      </c>
      <c r="L48" s="51">
        <f t="shared" si="21"/>
        <v>0.95033549043259458</v>
      </c>
      <c r="M48" s="51">
        <f t="shared" si="21"/>
        <v>0.16139844996562808</v>
      </c>
      <c r="N48" s="51">
        <f t="shared" si="21"/>
        <v>0.55517479296034289</v>
      </c>
      <c r="O48" s="51">
        <f t="shared" si="21"/>
        <v>0</v>
      </c>
      <c r="P48" s="51">
        <f t="shared" si="21"/>
        <v>0</v>
      </c>
      <c r="Q48" s="51">
        <f t="shared" si="21"/>
        <v>0</v>
      </c>
      <c r="R48" s="51">
        <f t="shared" si="21"/>
        <v>0</v>
      </c>
      <c r="S48" s="156">
        <f t="shared" si="25"/>
        <v>1.6669087333585657</v>
      </c>
      <c r="T48" s="139"/>
      <c r="U48" s="201" t="s">
        <v>58</v>
      </c>
      <c r="V48" s="88">
        <f t="shared" si="22"/>
        <v>0.95033549043259458</v>
      </c>
      <c r="W48" s="88">
        <f t="shared" si="22"/>
        <v>0</v>
      </c>
      <c r="X48" s="88">
        <f t="shared" si="22"/>
        <v>0</v>
      </c>
      <c r="Y48" s="88">
        <f t="shared" si="22"/>
        <v>0.16139844996562808</v>
      </c>
      <c r="Z48" s="88">
        <f t="shared" si="22"/>
        <v>0.55517479296034289</v>
      </c>
      <c r="AA48" s="88">
        <f t="shared" si="22"/>
        <v>0</v>
      </c>
      <c r="AB48" s="88">
        <f t="shared" si="22"/>
        <v>0</v>
      </c>
      <c r="AC48" s="89">
        <f t="shared" si="22"/>
        <v>0</v>
      </c>
      <c r="AD48" s="88">
        <f t="shared" si="22"/>
        <v>0</v>
      </c>
      <c r="AE48" s="88">
        <f t="shared" si="22"/>
        <v>0</v>
      </c>
      <c r="AF48" s="88">
        <f t="shared" si="22"/>
        <v>0</v>
      </c>
      <c r="AG48" s="88">
        <f t="shared" si="22"/>
        <v>0</v>
      </c>
      <c r="AH48" s="88">
        <f t="shared" si="22"/>
        <v>0</v>
      </c>
      <c r="AI48" s="204">
        <f t="shared" si="26"/>
        <v>1.6669087333585657</v>
      </c>
      <c r="AJ48" s="131" t="str">
        <f t="shared" si="27"/>
        <v/>
      </c>
    </row>
    <row r="49" spans="1:36" ht="15">
      <c r="A49" s="160" t="s">
        <v>61</v>
      </c>
      <c r="B49" s="45">
        <f t="shared" si="23"/>
        <v>13.049342494548066</v>
      </c>
      <c r="C49" s="45">
        <f t="shared" si="23"/>
        <v>0</v>
      </c>
      <c r="D49" s="45">
        <f t="shared" si="23"/>
        <v>0</v>
      </c>
      <c r="E49" s="45">
        <f t="shared" si="23"/>
        <v>0</v>
      </c>
      <c r="F49" s="304">
        <v>0</v>
      </c>
      <c r="G49" s="45">
        <f t="shared" ref="G49:H53" si="28">G127+G153+G179+G205+G231+G257+G283+G309+G335+G361+G387+G413+G439</f>
        <v>0</v>
      </c>
      <c r="H49" s="45">
        <f t="shared" si="28"/>
        <v>0</v>
      </c>
      <c r="I49" s="144">
        <f t="shared" si="24"/>
        <v>13.049342494548066</v>
      </c>
      <c r="J49" s="139"/>
      <c r="K49" s="161" t="s">
        <v>61</v>
      </c>
      <c r="L49" s="45">
        <f t="shared" ref="L49:R53" si="29">L127+L153+L179+L205+L231+L257+L283+L309+L335+L361+L387+L413+L439</f>
        <v>13.049342494548066</v>
      </c>
      <c r="M49" s="45">
        <f t="shared" si="29"/>
        <v>0</v>
      </c>
      <c r="N49" s="45">
        <f t="shared" si="29"/>
        <v>0</v>
      </c>
      <c r="O49" s="45">
        <f t="shared" si="29"/>
        <v>0</v>
      </c>
      <c r="P49" s="45">
        <f t="shared" si="29"/>
        <v>0</v>
      </c>
      <c r="Q49" s="45">
        <f t="shared" si="29"/>
        <v>0</v>
      </c>
      <c r="R49" s="45">
        <f t="shared" si="29"/>
        <v>0</v>
      </c>
      <c r="S49" s="148">
        <f t="shared" si="25"/>
        <v>13.049342494548066</v>
      </c>
      <c r="T49" s="139"/>
      <c r="U49" s="206" t="s">
        <v>59</v>
      </c>
      <c r="V49" s="84">
        <f t="shared" ref="V49:AH53" si="30">V127+V153+V179+V205+V231+V257+V283+V309+V335+V361+V387+V413+V439</f>
        <v>13.049342494548066</v>
      </c>
      <c r="W49" s="84">
        <f t="shared" si="30"/>
        <v>0</v>
      </c>
      <c r="X49" s="84">
        <f t="shared" si="30"/>
        <v>0</v>
      </c>
      <c r="Y49" s="84">
        <f t="shared" si="30"/>
        <v>0</v>
      </c>
      <c r="Z49" s="84">
        <f t="shared" si="30"/>
        <v>0</v>
      </c>
      <c r="AA49" s="84">
        <f t="shared" si="30"/>
        <v>0</v>
      </c>
      <c r="AB49" s="84">
        <f t="shared" si="30"/>
        <v>0</v>
      </c>
      <c r="AC49" s="85">
        <f t="shared" si="30"/>
        <v>0</v>
      </c>
      <c r="AD49" s="84">
        <f t="shared" si="30"/>
        <v>0</v>
      </c>
      <c r="AE49" s="84">
        <f t="shared" si="30"/>
        <v>0</v>
      </c>
      <c r="AF49" s="84">
        <f t="shared" si="30"/>
        <v>0</v>
      </c>
      <c r="AG49" s="84">
        <f t="shared" si="30"/>
        <v>0</v>
      </c>
      <c r="AH49" s="84">
        <f t="shared" si="30"/>
        <v>0</v>
      </c>
      <c r="AI49" s="200">
        <f t="shared" si="26"/>
        <v>13.049342494548066</v>
      </c>
      <c r="AJ49" s="131" t="str">
        <f t="shared" si="27"/>
        <v/>
      </c>
    </row>
    <row r="50" spans="1:36">
      <c r="A50" s="162" t="s">
        <v>23</v>
      </c>
      <c r="B50" s="55">
        <f t="shared" ref="B50:E53" si="31">B128+B154+B180+B206+B232+B258+B284+B310+B336+B362+B388+B414+B440</f>
        <v>13.049342494548066</v>
      </c>
      <c r="C50" s="55">
        <f t="shared" si="31"/>
        <v>0</v>
      </c>
      <c r="D50" s="55">
        <f t="shared" si="31"/>
        <v>0</v>
      </c>
      <c r="E50" s="55">
        <f t="shared" si="31"/>
        <v>0</v>
      </c>
      <c r="F50" s="304">
        <v>0</v>
      </c>
      <c r="G50" s="55">
        <f t="shared" si="28"/>
        <v>0</v>
      </c>
      <c r="H50" s="55">
        <f t="shared" si="28"/>
        <v>0</v>
      </c>
      <c r="I50" s="165">
        <f t="shared" si="24"/>
        <v>13.049342494548066</v>
      </c>
      <c r="J50" s="139"/>
      <c r="K50" s="166" t="s">
        <v>23</v>
      </c>
      <c r="L50" s="58">
        <f t="shared" si="29"/>
        <v>13.049342494548066</v>
      </c>
      <c r="M50" s="58">
        <f t="shared" si="29"/>
        <v>0</v>
      </c>
      <c r="N50" s="58">
        <f t="shared" si="29"/>
        <v>0</v>
      </c>
      <c r="O50" s="58">
        <f t="shared" si="29"/>
        <v>0</v>
      </c>
      <c r="P50" s="58">
        <f t="shared" si="29"/>
        <v>0</v>
      </c>
      <c r="Q50" s="58">
        <f t="shared" si="29"/>
        <v>0</v>
      </c>
      <c r="R50" s="58">
        <f t="shared" si="29"/>
        <v>0</v>
      </c>
      <c r="S50" s="169">
        <f t="shared" si="25"/>
        <v>13.049342494548066</v>
      </c>
      <c r="T50" s="139"/>
      <c r="U50" s="207" t="s">
        <v>62</v>
      </c>
      <c r="V50" s="91">
        <f t="shared" si="30"/>
        <v>13.049342494548066</v>
      </c>
      <c r="W50" s="91">
        <f t="shared" si="30"/>
        <v>0</v>
      </c>
      <c r="X50" s="91">
        <f t="shared" si="30"/>
        <v>0</v>
      </c>
      <c r="Y50" s="91">
        <f t="shared" si="30"/>
        <v>0</v>
      </c>
      <c r="Z50" s="91">
        <f t="shared" si="30"/>
        <v>0</v>
      </c>
      <c r="AA50" s="91">
        <f t="shared" si="30"/>
        <v>0</v>
      </c>
      <c r="AB50" s="91">
        <f t="shared" si="30"/>
        <v>0</v>
      </c>
      <c r="AC50" s="268">
        <f t="shared" si="30"/>
        <v>0</v>
      </c>
      <c r="AD50" s="91">
        <f t="shared" si="30"/>
        <v>0</v>
      </c>
      <c r="AE50" s="91">
        <f t="shared" si="30"/>
        <v>0</v>
      </c>
      <c r="AF50" s="91">
        <f t="shared" si="30"/>
        <v>0</v>
      </c>
      <c r="AG50" s="91">
        <f t="shared" si="30"/>
        <v>0</v>
      </c>
      <c r="AH50" s="91">
        <f t="shared" si="30"/>
        <v>0</v>
      </c>
      <c r="AI50" s="209">
        <f t="shared" si="26"/>
        <v>13.049342494548066</v>
      </c>
      <c r="AJ50" s="131" t="str">
        <f t="shared" si="27"/>
        <v/>
      </c>
    </row>
    <row r="51" spans="1:36">
      <c r="A51" s="170" t="s">
        <v>19</v>
      </c>
      <c r="B51" s="61">
        <f t="shared" si="31"/>
        <v>0</v>
      </c>
      <c r="C51" s="61">
        <f t="shared" si="31"/>
        <v>0</v>
      </c>
      <c r="D51" s="61">
        <f t="shared" si="31"/>
        <v>0</v>
      </c>
      <c r="E51" s="61">
        <f t="shared" si="31"/>
        <v>0</v>
      </c>
      <c r="F51" s="304">
        <v>0</v>
      </c>
      <c r="G51" s="61">
        <f t="shared" si="28"/>
        <v>0</v>
      </c>
      <c r="H51" s="61">
        <f t="shared" si="28"/>
        <v>0</v>
      </c>
      <c r="I51" s="173">
        <f t="shared" si="24"/>
        <v>0</v>
      </c>
      <c r="J51" s="139"/>
      <c r="K51" s="174" t="s">
        <v>19</v>
      </c>
      <c r="L51" s="61">
        <f t="shared" si="29"/>
        <v>0</v>
      </c>
      <c r="M51" s="61">
        <f t="shared" si="29"/>
        <v>0</v>
      </c>
      <c r="N51" s="61">
        <f t="shared" si="29"/>
        <v>0</v>
      </c>
      <c r="O51" s="61">
        <f t="shared" si="29"/>
        <v>0</v>
      </c>
      <c r="P51" s="61">
        <f t="shared" si="29"/>
        <v>0</v>
      </c>
      <c r="Q51" s="61">
        <f t="shared" si="29"/>
        <v>0</v>
      </c>
      <c r="R51" s="61">
        <f t="shared" si="29"/>
        <v>0</v>
      </c>
      <c r="S51" s="176">
        <f t="shared" si="25"/>
        <v>0</v>
      </c>
      <c r="T51" s="139"/>
      <c r="U51" s="210" t="s">
        <v>19</v>
      </c>
      <c r="V51" s="94">
        <f t="shared" si="30"/>
        <v>0</v>
      </c>
      <c r="W51" s="94">
        <f t="shared" si="30"/>
        <v>0</v>
      </c>
      <c r="X51" s="94">
        <f t="shared" si="30"/>
        <v>0</v>
      </c>
      <c r="Y51" s="94">
        <f t="shared" si="30"/>
        <v>0</v>
      </c>
      <c r="Z51" s="94">
        <f t="shared" si="30"/>
        <v>0</v>
      </c>
      <c r="AA51" s="94">
        <f t="shared" si="30"/>
        <v>0</v>
      </c>
      <c r="AB51" s="94">
        <f t="shared" si="30"/>
        <v>0</v>
      </c>
      <c r="AC51" s="269">
        <f t="shared" si="30"/>
        <v>0</v>
      </c>
      <c r="AD51" s="94">
        <f t="shared" si="30"/>
        <v>0</v>
      </c>
      <c r="AE51" s="94">
        <f t="shared" si="30"/>
        <v>0</v>
      </c>
      <c r="AF51" s="94">
        <f t="shared" si="30"/>
        <v>0</v>
      </c>
      <c r="AG51" s="94">
        <f t="shared" si="30"/>
        <v>0</v>
      </c>
      <c r="AH51" s="94">
        <f t="shared" si="30"/>
        <v>0</v>
      </c>
      <c r="AI51" s="213">
        <f t="shared" si="26"/>
        <v>0</v>
      </c>
      <c r="AJ51" s="131" t="str">
        <f t="shared" si="27"/>
        <v/>
      </c>
    </row>
    <row r="52" spans="1:36">
      <c r="A52" s="162" t="s">
        <v>20</v>
      </c>
      <c r="B52" s="55">
        <f t="shared" si="31"/>
        <v>0</v>
      </c>
      <c r="C52" s="55">
        <f t="shared" si="31"/>
        <v>0</v>
      </c>
      <c r="D52" s="55">
        <f t="shared" si="31"/>
        <v>0</v>
      </c>
      <c r="E52" s="55">
        <f t="shared" si="31"/>
        <v>0</v>
      </c>
      <c r="F52" s="304">
        <v>0</v>
      </c>
      <c r="G52" s="55">
        <f t="shared" si="28"/>
        <v>0</v>
      </c>
      <c r="H52" s="55">
        <f t="shared" si="28"/>
        <v>0</v>
      </c>
      <c r="I52" s="165">
        <f t="shared" si="24"/>
        <v>0</v>
      </c>
      <c r="J52" s="139"/>
      <c r="K52" s="166" t="s">
        <v>20</v>
      </c>
      <c r="L52" s="58">
        <f t="shared" si="29"/>
        <v>0</v>
      </c>
      <c r="M52" s="58">
        <f t="shared" si="29"/>
        <v>0</v>
      </c>
      <c r="N52" s="58">
        <f t="shared" si="29"/>
        <v>0</v>
      </c>
      <c r="O52" s="58">
        <f t="shared" si="29"/>
        <v>0</v>
      </c>
      <c r="P52" s="58">
        <f t="shared" si="29"/>
        <v>0</v>
      </c>
      <c r="Q52" s="58">
        <f t="shared" si="29"/>
        <v>0</v>
      </c>
      <c r="R52" s="58">
        <f t="shared" si="29"/>
        <v>0</v>
      </c>
      <c r="S52" s="169">
        <f t="shared" si="25"/>
        <v>0</v>
      </c>
      <c r="T52" s="139"/>
      <c r="U52" s="207" t="s">
        <v>20</v>
      </c>
      <c r="V52" s="91">
        <f t="shared" si="30"/>
        <v>0</v>
      </c>
      <c r="W52" s="91">
        <f t="shared" si="30"/>
        <v>0</v>
      </c>
      <c r="X52" s="91">
        <f t="shared" si="30"/>
        <v>0</v>
      </c>
      <c r="Y52" s="91">
        <f t="shared" si="30"/>
        <v>0</v>
      </c>
      <c r="Z52" s="91">
        <f t="shared" si="30"/>
        <v>0</v>
      </c>
      <c r="AA52" s="91">
        <f t="shared" si="30"/>
        <v>0</v>
      </c>
      <c r="AB52" s="91">
        <f t="shared" si="30"/>
        <v>0</v>
      </c>
      <c r="AC52" s="268">
        <f t="shared" si="30"/>
        <v>0</v>
      </c>
      <c r="AD52" s="91">
        <f t="shared" si="30"/>
        <v>0</v>
      </c>
      <c r="AE52" s="91">
        <f t="shared" si="30"/>
        <v>0</v>
      </c>
      <c r="AF52" s="91">
        <f t="shared" si="30"/>
        <v>0</v>
      </c>
      <c r="AG52" s="91">
        <f t="shared" si="30"/>
        <v>0</v>
      </c>
      <c r="AH52" s="91">
        <f t="shared" si="30"/>
        <v>0</v>
      </c>
      <c r="AI52" s="209">
        <f t="shared" si="26"/>
        <v>0</v>
      </c>
      <c r="AJ52" s="131" t="str">
        <f t="shared" si="27"/>
        <v/>
      </c>
    </row>
    <row r="53" spans="1:36" ht="15" thickBot="1">
      <c r="A53" s="177" t="s">
        <v>11</v>
      </c>
      <c r="B53" s="66">
        <f t="shared" si="31"/>
        <v>0</v>
      </c>
      <c r="C53" s="66">
        <f t="shared" si="31"/>
        <v>0</v>
      </c>
      <c r="D53" s="66">
        <f t="shared" si="31"/>
        <v>0</v>
      </c>
      <c r="E53" s="66">
        <f t="shared" si="31"/>
        <v>0</v>
      </c>
      <c r="F53" s="305">
        <v>0</v>
      </c>
      <c r="G53" s="66">
        <f t="shared" si="28"/>
        <v>0</v>
      </c>
      <c r="H53" s="66">
        <f t="shared" si="28"/>
        <v>0</v>
      </c>
      <c r="I53" s="180">
        <f t="shared" si="24"/>
        <v>0</v>
      </c>
      <c r="J53" s="139"/>
      <c r="K53" s="181" t="s">
        <v>11</v>
      </c>
      <c r="L53" s="66">
        <f t="shared" si="29"/>
        <v>0</v>
      </c>
      <c r="M53" s="66">
        <f t="shared" si="29"/>
        <v>0</v>
      </c>
      <c r="N53" s="66">
        <f t="shared" si="29"/>
        <v>0</v>
      </c>
      <c r="O53" s="66">
        <f t="shared" si="29"/>
        <v>0</v>
      </c>
      <c r="P53" s="66">
        <f t="shared" si="29"/>
        <v>0</v>
      </c>
      <c r="Q53" s="66">
        <f t="shared" si="29"/>
        <v>0</v>
      </c>
      <c r="R53" s="66">
        <f t="shared" si="29"/>
        <v>0</v>
      </c>
      <c r="S53" s="183">
        <f t="shared" si="25"/>
        <v>0</v>
      </c>
      <c r="T53" s="139"/>
      <c r="U53" s="210" t="s">
        <v>11</v>
      </c>
      <c r="V53" s="94">
        <f t="shared" si="30"/>
        <v>0</v>
      </c>
      <c r="W53" s="94">
        <f t="shared" si="30"/>
        <v>0</v>
      </c>
      <c r="X53" s="94">
        <f t="shared" si="30"/>
        <v>0</v>
      </c>
      <c r="Y53" s="94">
        <f t="shared" si="30"/>
        <v>0</v>
      </c>
      <c r="Z53" s="94">
        <f t="shared" si="30"/>
        <v>0</v>
      </c>
      <c r="AA53" s="94">
        <f t="shared" si="30"/>
        <v>0</v>
      </c>
      <c r="AB53" s="94">
        <f t="shared" si="30"/>
        <v>0</v>
      </c>
      <c r="AC53" s="269">
        <f t="shared" si="30"/>
        <v>0</v>
      </c>
      <c r="AD53" s="94">
        <f t="shared" si="30"/>
        <v>0</v>
      </c>
      <c r="AE53" s="94">
        <f t="shared" si="30"/>
        <v>0</v>
      </c>
      <c r="AF53" s="94">
        <f t="shared" si="30"/>
        <v>0</v>
      </c>
      <c r="AG53" s="94">
        <f t="shared" si="30"/>
        <v>0</v>
      </c>
      <c r="AH53" s="94">
        <f t="shared" si="30"/>
        <v>0</v>
      </c>
      <c r="AI53" s="213">
        <f t="shared" si="26"/>
        <v>0</v>
      </c>
      <c r="AJ53" s="131" t="str">
        <f t="shared" si="27"/>
        <v/>
      </c>
    </row>
    <row r="54" spans="1:36" ht="15">
      <c r="A54" s="184" t="s">
        <v>26</v>
      </c>
      <c r="B54" s="185">
        <f>SUM(B33:B49)</f>
        <v>1294.8417040652132</v>
      </c>
      <c r="C54" s="185">
        <f t="shared" ref="C54:I54" si="32">SUM(C33:C49)</f>
        <v>2488.0964397919902</v>
      </c>
      <c r="D54" s="185">
        <f t="shared" si="32"/>
        <v>1938.5209794708437</v>
      </c>
      <c r="E54" s="185">
        <f t="shared" si="32"/>
        <v>3099.5231835810305</v>
      </c>
      <c r="F54" s="185">
        <f t="shared" si="32"/>
        <v>0</v>
      </c>
      <c r="G54" s="185">
        <f t="shared" si="32"/>
        <v>322.92145650845418</v>
      </c>
      <c r="H54" s="185">
        <f t="shared" si="32"/>
        <v>28.72199538183186</v>
      </c>
      <c r="I54" s="185">
        <f t="shared" si="32"/>
        <v>9172.6257587993659</v>
      </c>
      <c r="J54" s="139"/>
      <c r="K54" s="186" t="s">
        <v>26</v>
      </c>
      <c r="L54" s="185">
        <f>SUM(L33:L49)</f>
        <v>1294.8417040652132</v>
      </c>
      <c r="M54" s="185">
        <f t="shared" ref="M54:S54" si="33">SUM(M33:M49)</f>
        <v>2488.0964397919902</v>
      </c>
      <c r="N54" s="185">
        <f t="shared" si="33"/>
        <v>1938.5209794708437</v>
      </c>
      <c r="O54" s="185">
        <f t="shared" si="33"/>
        <v>3099.5231835810305</v>
      </c>
      <c r="P54" s="185">
        <f t="shared" si="33"/>
        <v>884.34015968793631</v>
      </c>
      <c r="Q54" s="185">
        <f t="shared" si="33"/>
        <v>322.92145650845418</v>
      </c>
      <c r="R54" s="187">
        <f t="shared" si="33"/>
        <v>28.72199538183186</v>
      </c>
      <c r="S54" s="188">
        <f t="shared" si="33"/>
        <v>10056.965918487303</v>
      </c>
      <c r="T54" s="139" t="str">
        <f>IF(ABS(S54-AI54)&gt;0.01,S54-AI54,"")</f>
        <v/>
      </c>
      <c r="U54" s="214" t="s">
        <v>60</v>
      </c>
      <c r="V54" s="215">
        <f>SUM(V33:V49)</f>
        <v>1149.592659975571</v>
      </c>
      <c r="W54" s="215">
        <f t="shared" ref="W54:AH54" si="34">SUM(W33:W49)</f>
        <v>113.39467862168711</v>
      </c>
      <c r="X54" s="215">
        <f t="shared" si="34"/>
        <v>322.92145650845418</v>
      </c>
      <c r="Y54" s="215">
        <f t="shared" si="34"/>
        <v>2488.0964397919902</v>
      </c>
      <c r="Z54" s="215">
        <f t="shared" si="34"/>
        <v>1808.3833966015477</v>
      </c>
      <c r="AA54" s="215">
        <f t="shared" si="34"/>
        <v>2843.0403648777924</v>
      </c>
      <c r="AB54" s="215">
        <f t="shared" si="34"/>
        <v>884.34015968793631</v>
      </c>
      <c r="AC54" s="215">
        <f t="shared" si="34"/>
        <v>447.19676242232077</v>
      </c>
      <c r="AD54" s="216">
        <f t="shared" si="34"/>
        <v>31.854365467954999</v>
      </c>
      <c r="AE54" s="216">
        <f t="shared" si="34"/>
        <v>110.69664686674206</v>
      </c>
      <c r="AF54" s="216">
        <f t="shared" si="34"/>
        <v>28.72199538183186</v>
      </c>
      <c r="AG54" s="216">
        <f t="shared" si="34"/>
        <v>130.13758286929593</v>
      </c>
      <c r="AH54" s="216">
        <f t="shared" si="34"/>
        <v>145.78617183649581</v>
      </c>
      <c r="AI54" s="217">
        <f>SUM(V54:AC54)</f>
        <v>10056.9659184873</v>
      </c>
      <c r="AJ54" s="131" t="str">
        <f t="shared" si="27"/>
        <v/>
      </c>
    </row>
    <row r="55" spans="1:36" ht="15" thickBot="1">
      <c r="A55" s="15" t="s">
        <v>100</v>
      </c>
      <c r="B55" s="100">
        <f>IF($I54=0,"-",B54/$I54)</f>
        <v>0.14116369054118033</v>
      </c>
      <c r="C55" s="100">
        <f t="shared" ref="C55:H55" si="35">IF($I54=0,"-",C54/$I54)</f>
        <v>0.27125236603108344</v>
      </c>
      <c r="D55" s="100">
        <f t="shared" si="35"/>
        <v>0.21133762898930075</v>
      </c>
      <c r="E55" s="100">
        <f t="shared" si="35"/>
        <v>0.33791013228765338</v>
      </c>
      <c r="F55" s="100">
        <f t="shared" si="35"/>
        <v>0</v>
      </c>
      <c r="G55" s="100">
        <f t="shared" si="35"/>
        <v>3.5204909150324086E-2</v>
      </c>
      <c r="H55" s="101">
        <f t="shared" si="35"/>
        <v>3.1312730004577636E-3</v>
      </c>
      <c r="I55" s="102">
        <f>SUM(B55:H55)</f>
        <v>0.99999999999999967</v>
      </c>
      <c r="K55" s="27" t="s">
        <v>100</v>
      </c>
      <c r="L55" s="76">
        <f>IF($S54=0,"-",L54/$S54)</f>
        <v>0.12875073004721627</v>
      </c>
      <c r="M55" s="76">
        <f t="shared" ref="M55:R55" si="36">IF($S54=0,"-",M54/$S54)</f>
        <v>0.24740030541599287</v>
      </c>
      <c r="N55" s="76">
        <f t="shared" si="36"/>
        <v>0.19275405675854393</v>
      </c>
      <c r="O55" s="76">
        <f t="shared" si="36"/>
        <v>0.30819664784617651</v>
      </c>
      <c r="P55" s="76">
        <f t="shared" si="36"/>
        <v>8.7933097005160415E-2</v>
      </c>
      <c r="Q55" s="76">
        <f t="shared" si="36"/>
        <v>3.2109232458950775E-2</v>
      </c>
      <c r="R55" s="77">
        <f t="shared" si="36"/>
        <v>2.8559304679588709E-3</v>
      </c>
      <c r="S55" s="78">
        <f>SUM(L55:R55)</f>
        <v>0.99999999999999967</v>
      </c>
      <c r="U55" s="36" t="s">
        <v>100</v>
      </c>
      <c r="V55" s="103">
        <f>+V54/$AI54</f>
        <v>0.11430809941021307</v>
      </c>
      <c r="W55" s="103">
        <f t="shared" ref="W55:AH55" si="37">+W54/$AI54</f>
        <v>1.1275237436495476E-2</v>
      </c>
      <c r="X55" s="103">
        <f t="shared" si="37"/>
        <v>3.2109232458950782E-2</v>
      </c>
      <c r="Y55" s="103">
        <f t="shared" si="37"/>
        <v>0.24740030541599298</v>
      </c>
      <c r="Z55" s="103">
        <f t="shared" si="37"/>
        <v>0.17981401262156732</v>
      </c>
      <c r="AA55" s="103">
        <f t="shared" si="37"/>
        <v>0.28269364616733467</v>
      </c>
      <c r="AB55" s="103">
        <f t="shared" si="37"/>
        <v>8.7933097005160457E-2</v>
      </c>
      <c r="AC55" s="103">
        <f t="shared" si="37"/>
        <v>4.4466369484285284E-2</v>
      </c>
      <c r="AD55" s="103">
        <f t="shared" si="37"/>
        <v>3.1673932005077646E-3</v>
      </c>
      <c r="AE55" s="103">
        <f t="shared" si="37"/>
        <v>1.1006962513739163E-2</v>
      </c>
      <c r="AF55" s="103">
        <f t="shared" si="37"/>
        <v>2.8559304679588718E-3</v>
      </c>
      <c r="AG55" s="103">
        <f t="shared" si="37"/>
        <v>1.2940044136976685E-2</v>
      </c>
      <c r="AH55" s="103">
        <f t="shared" si="37"/>
        <v>1.4496039165102786E-2</v>
      </c>
      <c r="AI55" s="104">
        <f>SUM(V55:AC55)</f>
        <v>1</v>
      </c>
      <c r="AJ55" s="131" t="str">
        <f t="shared" si="27"/>
        <v/>
      </c>
    </row>
    <row r="56" spans="1:36" ht="15" thickBot="1"/>
    <row r="57" spans="1:36" ht="28.5">
      <c r="A57" s="310" t="s">
        <v>49</v>
      </c>
      <c r="B57" s="135" t="s">
        <v>0</v>
      </c>
      <c r="C57" s="135" t="s">
        <v>1</v>
      </c>
      <c r="D57" s="135" t="s">
        <v>2</v>
      </c>
      <c r="E57" s="135" t="s">
        <v>3</v>
      </c>
      <c r="F57" s="135" t="s">
        <v>27</v>
      </c>
      <c r="G57" s="135" t="s">
        <v>4</v>
      </c>
      <c r="H57" s="135" t="s">
        <v>5</v>
      </c>
      <c r="I57" s="136" t="s">
        <v>6</v>
      </c>
      <c r="K57" s="312" t="s">
        <v>49</v>
      </c>
      <c r="L57" s="137" t="s">
        <v>0</v>
      </c>
      <c r="M57" s="137" t="s">
        <v>1</v>
      </c>
      <c r="N57" s="137" t="s">
        <v>2</v>
      </c>
      <c r="O57" s="137" t="s">
        <v>3</v>
      </c>
      <c r="P57" s="137" t="s">
        <v>27</v>
      </c>
      <c r="Q57" s="137" t="s">
        <v>4</v>
      </c>
      <c r="R57" s="137" t="s">
        <v>5</v>
      </c>
      <c r="S57" s="138" t="s">
        <v>6</v>
      </c>
    </row>
    <row r="58" spans="1:36" ht="15">
      <c r="A58" s="311" t="s">
        <v>49</v>
      </c>
      <c r="B58" s="294" t="s">
        <v>109</v>
      </c>
      <c r="C58" s="295"/>
      <c r="D58" s="295"/>
      <c r="E58" s="295"/>
      <c r="F58" s="295"/>
      <c r="G58" s="295"/>
      <c r="H58" s="295"/>
      <c r="I58" s="296"/>
      <c r="K58" s="313" t="s">
        <v>49</v>
      </c>
      <c r="L58" s="297" t="s">
        <v>109</v>
      </c>
      <c r="M58" s="298"/>
      <c r="N58" s="298"/>
      <c r="O58" s="298"/>
      <c r="P58" s="298"/>
      <c r="Q58" s="298"/>
      <c r="R58" s="298"/>
      <c r="S58" s="299"/>
    </row>
    <row r="59" spans="1:36" ht="15">
      <c r="A59" s="141" t="s">
        <v>7</v>
      </c>
      <c r="B59" s="314"/>
      <c r="C59" s="315"/>
      <c r="D59" s="315"/>
      <c r="E59" s="316"/>
      <c r="F59" s="42">
        <f>F449+F475+F501+F527+F553</f>
        <v>0</v>
      </c>
      <c r="G59" s="314"/>
      <c r="H59" s="316"/>
      <c r="I59" s="144">
        <f>SUM(B59:H59)</f>
        <v>0</v>
      </c>
      <c r="J59" s="139"/>
      <c r="K59" s="193" t="s">
        <v>7</v>
      </c>
      <c r="L59" s="314"/>
      <c r="M59" s="315"/>
      <c r="N59" s="315"/>
      <c r="O59" s="316"/>
      <c r="P59" s="42">
        <f>P449+P475+P501+P527+P553</f>
        <v>0</v>
      </c>
      <c r="Q59" s="314"/>
      <c r="R59" s="323"/>
      <c r="S59" s="195">
        <f>SUM(L59:R59)</f>
        <v>0</v>
      </c>
      <c r="T59" s="139"/>
    </row>
    <row r="60" spans="1:36" ht="15">
      <c r="A60" s="149" t="s">
        <v>8</v>
      </c>
      <c r="B60" s="317"/>
      <c r="C60" s="318"/>
      <c r="D60" s="318"/>
      <c r="E60" s="319"/>
      <c r="F60" s="48">
        <f t="shared" ref="F60:F79" si="38">F450+F476+F502+F528+F554</f>
        <v>0</v>
      </c>
      <c r="G60" s="317"/>
      <c r="H60" s="319"/>
      <c r="I60" s="152">
        <f t="shared" ref="I60:I79" si="39">SUM(B60:H60)</f>
        <v>0</v>
      </c>
      <c r="J60" s="139"/>
      <c r="K60" s="153" t="s">
        <v>8</v>
      </c>
      <c r="L60" s="317"/>
      <c r="M60" s="318"/>
      <c r="N60" s="318"/>
      <c r="O60" s="319"/>
      <c r="P60" s="51">
        <f t="shared" ref="P60:P79" si="40">P450+P476+P502+P528+P554</f>
        <v>0</v>
      </c>
      <c r="Q60" s="317"/>
      <c r="R60" s="324"/>
      <c r="S60" s="156">
        <f t="shared" ref="S60:S79" si="41">SUM(L60:R60)</f>
        <v>0</v>
      </c>
      <c r="T60" s="139"/>
    </row>
    <row r="61" spans="1:36" ht="15">
      <c r="A61" s="157" t="s">
        <v>10</v>
      </c>
      <c r="B61" s="317"/>
      <c r="C61" s="318"/>
      <c r="D61" s="318"/>
      <c r="E61" s="319"/>
      <c r="F61" s="45">
        <f t="shared" si="38"/>
        <v>0</v>
      </c>
      <c r="G61" s="317"/>
      <c r="H61" s="319"/>
      <c r="I61" s="144">
        <f t="shared" si="39"/>
        <v>0</v>
      </c>
      <c r="J61" s="139"/>
      <c r="K61" s="159" t="s">
        <v>10</v>
      </c>
      <c r="L61" s="317"/>
      <c r="M61" s="318"/>
      <c r="N61" s="318"/>
      <c r="O61" s="319"/>
      <c r="P61" s="45">
        <f t="shared" si="40"/>
        <v>0</v>
      </c>
      <c r="Q61" s="317"/>
      <c r="R61" s="324"/>
      <c r="S61" s="148">
        <f t="shared" si="41"/>
        <v>0</v>
      </c>
      <c r="T61" s="139"/>
    </row>
    <row r="62" spans="1:36" ht="15">
      <c r="A62" s="149" t="s">
        <v>53</v>
      </c>
      <c r="B62" s="317"/>
      <c r="C62" s="318"/>
      <c r="D62" s="318"/>
      <c r="E62" s="319"/>
      <c r="F62" s="48">
        <f t="shared" si="38"/>
        <v>0</v>
      </c>
      <c r="G62" s="317"/>
      <c r="H62" s="319"/>
      <c r="I62" s="152">
        <f t="shared" si="39"/>
        <v>0</v>
      </c>
      <c r="J62" s="139"/>
      <c r="K62" s="153" t="s">
        <v>53</v>
      </c>
      <c r="L62" s="317"/>
      <c r="M62" s="318"/>
      <c r="N62" s="318"/>
      <c r="O62" s="319"/>
      <c r="P62" s="51">
        <f t="shared" si="40"/>
        <v>0</v>
      </c>
      <c r="Q62" s="317"/>
      <c r="R62" s="324"/>
      <c r="S62" s="156">
        <f t="shared" si="41"/>
        <v>0</v>
      </c>
      <c r="T62" s="139"/>
    </row>
    <row r="63" spans="1:36" ht="15">
      <c r="A63" s="157" t="s">
        <v>16</v>
      </c>
      <c r="B63" s="317"/>
      <c r="C63" s="318"/>
      <c r="D63" s="318"/>
      <c r="E63" s="319"/>
      <c r="F63" s="45">
        <f t="shared" si="38"/>
        <v>0</v>
      </c>
      <c r="G63" s="317"/>
      <c r="H63" s="319"/>
      <c r="I63" s="144">
        <f t="shared" si="39"/>
        <v>0</v>
      </c>
      <c r="J63" s="139"/>
      <c r="K63" s="159" t="s">
        <v>16</v>
      </c>
      <c r="L63" s="317"/>
      <c r="M63" s="318"/>
      <c r="N63" s="318"/>
      <c r="O63" s="319"/>
      <c r="P63" s="45">
        <f t="shared" si="40"/>
        <v>0</v>
      </c>
      <c r="Q63" s="317"/>
      <c r="R63" s="324"/>
      <c r="S63" s="148">
        <f t="shared" si="41"/>
        <v>0</v>
      </c>
      <c r="T63" s="139"/>
    </row>
    <row r="64" spans="1:36" ht="15">
      <c r="A64" s="149" t="s">
        <v>15</v>
      </c>
      <c r="B64" s="317"/>
      <c r="C64" s="318"/>
      <c r="D64" s="318"/>
      <c r="E64" s="319"/>
      <c r="F64" s="48">
        <f t="shared" si="38"/>
        <v>0</v>
      </c>
      <c r="G64" s="317"/>
      <c r="H64" s="319"/>
      <c r="I64" s="152">
        <f t="shared" si="39"/>
        <v>0</v>
      </c>
      <c r="J64" s="139"/>
      <c r="K64" s="153" t="s">
        <v>15</v>
      </c>
      <c r="L64" s="317"/>
      <c r="M64" s="318"/>
      <c r="N64" s="318"/>
      <c r="O64" s="319"/>
      <c r="P64" s="51">
        <f t="shared" si="40"/>
        <v>0</v>
      </c>
      <c r="Q64" s="317"/>
      <c r="R64" s="324"/>
      <c r="S64" s="156">
        <f t="shared" si="41"/>
        <v>0</v>
      </c>
      <c r="T64" s="139"/>
    </row>
    <row r="65" spans="1:20" ht="15">
      <c r="A65" s="157" t="s">
        <v>55</v>
      </c>
      <c r="B65" s="317"/>
      <c r="C65" s="318"/>
      <c r="D65" s="318"/>
      <c r="E65" s="319"/>
      <c r="F65" s="45">
        <f t="shared" si="38"/>
        <v>9503.5185411945913</v>
      </c>
      <c r="G65" s="317"/>
      <c r="H65" s="319"/>
      <c r="I65" s="144">
        <f t="shared" si="39"/>
        <v>9503.5185411945913</v>
      </c>
      <c r="J65" s="139"/>
      <c r="K65" s="159" t="s">
        <v>55</v>
      </c>
      <c r="L65" s="317"/>
      <c r="M65" s="318"/>
      <c r="N65" s="318"/>
      <c r="O65" s="319"/>
      <c r="P65" s="45">
        <f t="shared" si="40"/>
        <v>4707.1127801711191</v>
      </c>
      <c r="Q65" s="317"/>
      <c r="R65" s="324"/>
      <c r="S65" s="148">
        <f t="shared" si="41"/>
        <v>4707.1127801711191</v>
      </c>
      <c r="T65" s="139"/>
    </row>
    <row r="66" spans="1:20" ht="15">
      <c r="A66" s="149" t="s">
        <v>12</v>
      </c>
      <c r="B66" s="317"/>
      <c r="C66" s="318"/>
      <c r="D66" s="318"/>
      <c r="E66" s="319"/>
      <c r="F66" s="48">
        <f t="shared" si="38"/>
        <v>2906.630236215618</v>
      </c>
      <c r="G66" s="317"/>
      <c r="H66" s="319"/>
      <c r="I66" s="152">
        <f t="shared" si="39"/>
        <v>2906.630236215618</v>
      </c>
      <c r="J66" s="139"/>
      <c r="K66" s="153" t="s">
        <v>12</v>
      </c>
      <c r="L66" s="317"/>
      <c r="M66" s="318"/>
      <c r="N66" s="318"/>
      <c r="O66" s="319"/>
      <c r="P66" s="51">
        <f t="shared" si="40"/>
        <v>1268.2639750227634</v>
      </c>
      <c r="Q66" s="317"/>
      <c r="R66" s="324"/>
      <c r="S66" s="156">
        <f t="shared" si="41"/>
        <v>1268.2639750227634</v>
      </c>
      <c r="T66" s="139"/>
    </row>
    <row r="67" spans="1:20" ht="15">
      <c r="A67" s="157" t="s">
        <v>56</v>
      </c>
      <c r="B67" s="317"/>
      <c r="C67" s="318"/>
      <c r="D67" s="318"/>
      <c r="E67" s="319"/>
      <c r="F67" s="45">
        <f t="shared" si="38"/>
        <v>42.702135380586206</v>
      </c>
      <c r="G67" s="317"/>
      <c r="H67" s="319"/>
      <c r="I67" s="144">
        <f t="shared" si="39"/>
        <v>42.702135380586206</v>
      </c>
      <c r="J67" s="139"/>
      <c r="K67" s="159" t="s">
        <v>56</v>
      </c>
      <c r="L67" s="317"/>
      <c r="M67" s="318"/>
      <c r="N67" s="318"/>
      <c r="O67" s="319"/>
      <c r="P67" s="45">
        <f t="shared" si="40"/>
        <v>0</v>
      </c>
      <c r="Q67" s="317"/>
      <c r="R67" s="324"/>
      <c r="S67" s="148">
        <f t="shared" si="41"/>
        <v>0</v>
      </c>
      <c r="T67" s="139"/>
    </row>
    <row r="68" spans="1:20" ht="15">
      <c r="A68" s="149" t="s">
        <v>17</v>
      </c>
      <c r="B68" s="317"/>
      <c r="C68" s="318"/>
      <c r="D68" s="318"/>
      <c r="E68" s="319"/>
      <c r="F68" s="48">
        <f t="shared" si="38"/>
        <v>3.8844970307035536</v>
      </c>
      <c r="G68" s="317"/>
      <c r="H68" s="319"/>
      <c r="I68" s="152">
        <f t="shared" si="39"/>
        <v>3.8844970307035536</v>
      </c>
      <c r="J68" s="139"/>
      <c r="K68" s="153" t="s">
        <v>17</v>
      </c>
      <c r="L68" s="317"/>
      <c r="M68" s="318"/>
      <c r="N68" s="318"/>
      <c r="O68" s="319"/>
      <c r="P68" s="51">
        <f t="shared" si="40"/>
        <v>3.737661419862865</v>
      </c>
      <c r="Q68" s="317"/>
      <c r="R68" s="324"/>
      <c r="S68" s="156">
        <f t="shared" si="41"/>
        <v>3.737661419862865</v>
      </c>
      <c r="T68" s="139"/>
    </row>
    <row r="69" spans="1:20" ht="15">
      <c r="A69" s="157" t="s">
        <v>141</v>
      </c>
      <c r="B69" s="317"/>
      <c r="C69" s="318"/>
      <c r="D69" s="318"/>
      <c r="E69" s="319"/>
      <c r="F69" s="45">
        <f t="shared" si="38"/>
        <v>36.199987079110919</v>
      </c>
      <c r="G69" s="317"/>
      <c r="H69" s="319"/>
      <c r="I69" s="144">
        <f t="shared" si="39"/>
        <v>36.199987079110919</v>
      </c>
      <c r="J69" s="139"/>
      <c r="K69" s="159" t="s">
        <v>141</v>
      </c>
      <c r="L69" s="317"/>
      <c r="M69" s="318"/>
      <c r="N69" s="318"/>
      <c r="O69" s="319"/>
      <c r="P69" s="45">
        <f t="shared" si="40"/>
        <v>36.088893239176841</v>
      </c>
      <c r="Q69" s="317"/>
      <c r="R69" s="324"/>
      <c r="S69" s="148">
        <f t="shared" si="41"/>
        <v>36.088893239176841</v>
      </c>
      <c r="T69" s="139"/>
    </row>
    <row r="70" spans="1:20" ht="15">
      <c r="A70" s="149" t="s">
        <v>25</v>
      </c>
      <c r="B70" s="317"/>
      <c r="C70" s="318"/>
      <c r="D70" s="318"/>
      <c r="E70" s="319"/>
      <c r="F70" s="48">
        <f t="shared" si="38"/>
        <v>462.10277728707706</v>
      </c>
      <c r="G70" s="317"/>
      <c r="H70" s="319"/>
      <c r="I70" s="152">
        <f t="shared" si="39"/>
        <v>462.10277728707706</v>
      </c>
      <c r="J70" s="139"/>
      <c r="K70" s="153" t="s">
        <v>25</v>
      </c>
      <c r="L70" s="317"/>
      <c r="M70" s="318"/>
      <c r="N70" s="318"/>
      <c r="O70" s="319"/>
      <c r="P70" s="51">
        <f t="shared" si="40"/>
        <v>0</v>
      </c>
      <c r="Q70" s="317"/>
      <c r="R70" s="324"/>
      <c r="S70" s="156">
        <f t="shared" si="41"/>
        <v>0</v>
      </c>
      <c r="T70" s="139"/>
    </row>
    <row r="71" spans="1:20" ht="15">
      <c r="A71" s="157" t="s">
        <v>24</v>
      </c>
      <c r="B71" s="317"/>
      <c r="C71" s="318"/>
      <c r="D71" s="318"/>
      <c r="E71" s="319"/>
      <c r="F71" s="45">
        <f t="shared" si="38"/>
        <v>0</v>
      </c>
      <c r="G71" s="317"/>
      <c r="H71" s="319"/>
      <c r="I71" s="144">
        <f t="shared" si="39"/>
        <v>0</v>
      </c>
      <c r="J71" s="139"/>
      <c r="K71" s="159" t="s">
        <v>24</v>
      </c>
      <c r="L71" s="317"/>
      <c r="M71" s="318"/>
      <c r="N71" s="318"/>
      <c r="O71" s="319"/>
      <c r="P71" s="45">
        <f t="shared" si="40"/>
        <v>0</v>
      </c>
      <c r="Q71" s="317"/>
      <c r="R71" s="324"/>
      <c r="S71" s="148">
        <f t="shared" si="41"/>
        <v>0</v>
      </c>
      <c r="T71" s="139"/>
    </row>
    <row r="72" spans="1:20" ht="15">
      <c r="A72" s="149" t="s">
        <v>57</v>
      </c>
      <c r="B72" s="317"/>
      <c r="C72" s="318"/>
      <c r="D72" s="318"/>
      <c r="E72" s="319"/>
      <c r="F72" s="48">
        <f t="shared" si="38"/>
        <v>0</v>
      </c>
      <c r="G72" s="317"/>
      <c r="H72" s="319"/>
      <c r="I72" s="152">
        <f t="shared" si="39"/>
        <v>0</v>
      </c>
      <c r="J72" s="139"/>
      <c r="K72" s="153" t="s">
        <v>57</v>
      </c>
      <c r="L72" s="317"/>
      <c r="M72" s="318"/>
      <c r="N72" s="318"/>
      <c r="O72" s="319"/>
      <c r="P72" s="51">
        <f t="shared" si="40"/>
        <v>0</v>
      </c>
      <c r="Q72" s="317"/>
      <c r="R72" s="324"/>
      <c r="S72" s="156">
        <f t="shared" si="41"/>
        <v>0</v>
      </c>
      <c r="T72" s="139"/>
    </row>
    <row r="73" spans="1:20" ht="15">
      <c r="A73" s="157" t="s">
        <v>22</v>
      </c>
      <c r="B73" s="317"/>
      <c r="C73" s="318"/>
      <c r="D73" s="318"/>
      <c r="E73" s="319"/>
      <c r="F73" s="105">
        <f t="shared" si="38"/>
        <v>860.1027630435018</v>
      </c>
      <c r="G73" s="317"/>
      <c r="H73" s="319"/>
      <c r="I73" s="144">
        <f t="shared" si="39"/>
        <v>860.1027630435018</v>
      </c>
      <c r="J73" s="139"/>
      <c r="K73" s="159" t="s">
        <v>22</v>
      </c>
      <c r="L73" s="317"/>
      <c r="M73" s="318"/>
      <c r="N73" s="318"/>
      <c r="O73" s="319"/>
      <c r="P73" s="45">
        <f t="shared" si="40"/>
        <v>469.3987539033306</v>
      </c>
      <c r="Q73" s="317"/>
      <c r="R73" s="324"/>
      <c r="S73" s="148">
        <f t="shared" si="41"/>
        <v>469.3987539033306</v>
      </c>
      <c r="T73" s="139"/>
    </row>
    <row r="74" spans="1:20" ht="15">
      <c r="A74" s="149" t="s">
        <v>21</v>
      </c>
      <c r="B74" s="317"/>
      <c r="C74" s="318"/>
      <c r="D74" s="318"/>
      <c r="E74" s="319"/>
      <c r="F74" s="48">
        <f t="shared" si="38"/>
        <v>0</v>
      </c>
      <c r="G74" s="317"/>
      <c r="H74" s="319"/>
      <c r="I74" s="152">
        <f t="shared" si="39"/>
        <v>0</v>
      </c>
      <c r="J74" s="139"/>
      <c r="K74" s="153" t="s">
        <v>21</v>
      </c>
      <c r="L74" s="317"/>
      <c r="M74" s="318"/>
      <c r="N74" s="318"/>
      <c r="O74" s="319"/>
      <c r="P74" s="51">
        <f t="shared" si="40"/>
        <v>0</v>
      </c>
      <c r="Q74" s="317"/>
      <c r="R74" s="324"/>
      <c r="S74" s="156">
        <f t="shared" si="41"/>
        <v>0</v>
      </c>
      <c r="T74" s="139"/>
    </row>
    <row r="75" spans="1:20" ht="15">
      <c r="A75" s="160" t="s">
        <v>61</v>
      </c>
      <c r="B75" s="317"/>
      <c r="C75" s="318"/>
      <c r="D75" s="318"/>
      <c r="E75" s="319"/>
      <c r="F75" s="45">
        <f t="shared" si="38"/>
        <v>0</v>
      </c>
      <c r="G75" s="317"/>
      <c r="H75" s="319"/>
      <c r="I75" s="144">
        <f t="shared" si="39"/>
        <v>0</v>
      </c>
      <c r="J75" s="139"/>
      <c r="K75" s="161" t="s">
        <v>61</v>
      </c>
      <c r="L75" s="317"/>
      <c r="M75" s="318"/>
      <c r="N75" s="318"/>
      <c r="O75" s="319"/>
      <c r="P75" s="45">
        <f t="shared" si="40"/>
        <v>0</v>
      </c>
      <c r="Q75" s="317"/>
      <c r="R75" s="324"/>
      <c r="S75" s="148">
        <f t="shared" si="41"/>
        <v>0</v>
      </c>
      <c r="T75" s="139"/>
    </row>
    <row r="76" spans="1:20">
      <c r="A76" s="162" t="s">
        <v>23</v>
      </c>
      <c r="B76" s="317"/>
      <c r="C76" s="318"/>
      <c r="D76" s="318"/>
      <c r="E76" s="319"/>
      <c r="F76" s="55">
        <f t="shared" si="38"/>
        <v>0</v>
      </c>
      <c r="G76" s="317"/>
      <c r="H76" s="319"/>
      <c r="I76" s="165">
        <f t="shared" si="39"/>
        <v>0</v>
      </c>
      <c r="J76" s="139"/>
      <c r="K76" s="166" t="s">
        <v>23</v>
      </c>
      <c r="L76" s="317"/>
      <c r="M76" s="318"/>
      <c r="N76" s="318"/>
      <c r="O76" s="319"/>
      <c r="P76" s="58">
        <f t="shared" si="40"/>
        <v>0</v>
      </c>
      <c r="Q76" s="317"/>
      <c r="R76" s="324"/>
      <c r="S76" s="169">
        <f t="shared" si="41"/>
        <v>0</v>
      </c>
      <c r="T76" s="139"/>
    </row>
    <row r="77" spans="1:20">
      <c r="A77" s="170" t="s">
        <v>19</v>
      </c>
      <c r="B77" s="317"/>
      <c r="C77" s="318"/>
      <c r="D77" s="318"/>
      <c r="E77" s="319"/>
      <c r="F77" s="61">
        <f t="shared" si="38"/>
        <v>0</v>
      </c>
      <c r="G77" s="317"/>
      <c r="H77" s="319"/>
      <c r="I77" s="173">
        <f t="shared" si="39"/>
        <v>0</v>
      </c>
      <c r="J77" s="139"/>
      <c r="K77" s="174" t="s">
        <v>19</v>
      </c>
      <c r="L77" s="317"/>
      <c r="M77" s="318"/>
      <c r="N77" s="318"/>
      <c r="O77" s="319"/>
      <c r="P77" s="61">
        <f t="shared" si="40"/>
        <v>0</v>
      </c>
      <c r="Q77" s="317"/>
      <c r="R77" s="324"/>
      <c r="S77" s="176">
        <f t="shared" si="41"/>
        <v>0</v>
      </c>
      <c r="T77" s="139"/>
    </row>
    <row r="78" spans="1:20">
      <c r="A78" s="162" t="s">
        <v>20</v>
      </c>
      <c r="B78" s="317"/>
      <c r="C78" s="318"/>
      <c r="D78" s="318"/>
      <c r="E78" s="319"/>
      <c r="F78" s="55">
        <f t="shared" si="38"/>
        <v>0</v>
      </c>
      <c r="G78" s="317"/>
      <c r="H78" s="319"/>
      <c r="I78" s="165">
        <f t="shared" si="39"/>
        <v>0</v>
      </c>
      <c r="J78" s="139"/>
      <c r="K78" s="166" t="s">
        <v>20</v>
      </c>
      <c r="L78" s="317"/>
      <c r="M78" s="318"/>
      <c r="N78" s="318"/>
      <c r="O78" s="319"/>
      <c r="P78" s="58">
        <f t="shared" si="40"/>
        <v>0</v>
      </c>
      <c r="Q78" s="317"/>
      <c r="R78" s="324"/>
      <c r="S78" s="169">
        <f t="shared" si="41"/>
        <v>0</v>
      </c>
      <c r="T78" s="139"/>
    </row>
    <row r="79" spans="1:20" ht="15" thickBot="1">
      <c r="A79" s="177" t="s">
        <v>11</v>
      </c>
      <c r="B79" s="320"/>
      <c r="C79" s="321"/>
      <c r="D79" s="321"/>
      <c r="E79" s="322"/>
      <c r="F79" s="66">
        <f t="shared" si="38"/>
        <v>0</v>
      </c>
      <c r="G79" s="320"/>
      <c r="H79" s="322"/>
      <c r="I79" s="180">
        <f t="shared" si="39"/>
        <v>0</v>
      </c>
      <c r="J79" s="139"/>
      <c r="K79" s="181" t="s">
        <v>11</v>
      </c>
      <c r="L79" s="320"/>
      <c r="M79" s="321"/>
      <c r="N79" s="321"/>
      <c r="O79" s="322"/>
      <c r="P79" s="66">
        <f t="shared" si="40"/>
        <v>0</v>
      </c>
      <c r="Q79" s="320"/>
      <c r="R79" s="325"/>
      <c r="S79" s="183">
        <f t="shared" si="41"/>
        <v>0</v>
      </c>
      <c r="T79" s="139"/>
    </row>
    <row r="80" spans="1:20" ht="15">
      <c r="A80" s="184" t="s">
        <v>26</v>
      </c>
      <c r="B80" s="185">
        <f>SUM(B59:B75)</f>
        <v>0</v>
      </c>
      <c r="C80" s="185">
        <f t="shared" ref="C80:I80" si="42">SUM(C59:C75)</f>
        <v>0</v>
      </c>
      <c r="D80" s="185">
        <f t="shared" si="42"/>
        <v>0</v>
      </c>
      <c r="E80" s="185">
        <f t="shared" si="42"/>
        <v>0</v>
      </c>
      <c r="F80" s="185">
        <f t="shared" si="42"/>
        <v>13815.14093723119</v>
      </c>
      <c r="G80" s="185">
        <f t="shared" si="42"/>
        <v>0</v>
      </c>
      <c r="H80" s="187">
        <f t="shared" si="42"/>
        <v>0</v>
      </c>
      <c r="I80" s="185">
        <f t="shared" si="42"/>
        <v>13815.14093723119</v>
      </c>
      <c r="J80" s="139"/>
      <c r="K80" s="186" t="s">
        <v>26</v>
      </c>
      <c r="L80" s="185">
        <f>SUM(L59:L75)</f>
        <v>0</v>
      </c>
      <c r="M80" s="185">
        <f t="shared" ref="M80:S80" si="43">SUM(M59:M75)</f>
        <v>0</v>
      </c>
      <c r="N80" s="185">
        <f t="shared" si="43"/>
        <v>0</v>
      </c>
      <c r="O80" s="185">
        <f t="shared" si="43"/>
        <v>0</v>
      </c>
      <c r="P80" s="185">
        <f t="shared" si="43"/>
        <v>6484.6020637562533</v>
      </c>
      <c r="Q80" s="185">
        <f t="shared" si="43"/>
        <v>0</v>
      </c>
      <c r="R80" s="187">
        <f t="shared" si="43"/>
        <v>0</v>
      </c>
      <c r="S80" s="188">
        <f t="shared" si="43"/>
        <v>6484.6020637562533</v>
      </c>
      <c r="T80" s="139"/>
    </row>
    <row r="81" spans="1:85" s="2" customFormat="1" ht="15" thickBot="1">
      <c r="A81" s="15" t="s">
        <v>100</v>
      </c>
      <c r="B81" s="100">
        <f>IF($I80=0,"-",B80/$I80)</f>
        <v>0</v>
      </c>
      <c r="C81" s="100">
        <f t="shared" ref="C81:H81" si="44">IF($I80=0,"-",C80/$I80)</f>
        <v>0</v>
      </c>
      <c r="D81" s="100">
        <f t="shared" si="44"/>
        <v>0</v>
      </c>
      <c r="E81" s="100">
        <f t="shared" si="44"/>
        <v>0</v>
      </c>
      <c r="F81" s="100">
        <f t="shared" si="44"/>
        <v>1</v>
      </c>
      <c r="G81" s="100">
        <f t="shared" si="44"/>
        <v>0</v>
      </c>
      <c r="H81" s="100">
        <f t="shared" si="44"/>
        <v>0</v>
      </c>
      <c r="I81" s="102">
        <f>SUM(B81:H81)</f>
        <v>1</v>
      </c>
      <c r="K81" s="27" t="s">
        <v>100</v>
      </c>
      <c r="L81" s="76">
        <f t="shared" ref="L81:R81" si="45">IF($S80=0,"-",L80/$S80)</f>
        <v>0</v>
      </c>
      <c r="M81" s="76">
        <f t="shared" si="45"/>
        <v>0</v>
      </c>
      <c r="N81" s="76">
        <f t="shared" si="45"/>
        <v>0</v>
      </c>
      <c r="O81" s="76">
        <f t="shared" si="45"/>
        <v>0</v>
      </c>
      <c r="P81" s="76">
        <f t="shared" si="45"/>
        <v>1</v>
      </c>
      <c r="Q81" s="76">
        <f t="shared" si="45"/>
        <v>0</v>
      </c>
      <c r="R81" s="77">
        <f t="shared" si="45"/>
        <v>0</v>
      </c>
      <c r="S81" s="78">
        <f>SUM(L81:R81)</f>
        <v>1</v>
      </c>
      <c r="BA81" s="189"/>
      <c r="BR81" s="189"/>
    </row>
    <row r="82" spans="1:85" ht="15" thickBot="1">
      <c r="A82" s="218"/>
      <c r="B82" s="218"/>
      <c r="C82" s="218"/>
      <c r="D82" s="218"/>
      <c r="E82" s="218"/>
      <c r="F82" s="218"/>
      <c r="G82" s="218"/>
      <c r="H82" s="218"/>
      <c r="I82" s="218"/>
      <c r="K82" s="218"/>
    </row>
    <row r="83" spans="1:85" ht="28.5">
      <c r="A83" s="334" t="s">
        <v>51</v>
      </c>
      <c r="B83" s="135" t="s">
        <v>0</v>
      </c>
      <c r="C83" s="135" t="s">
        <v>1</v>
      </c>
      <c r="D83" s="135" t="s">
        <v>2</v>
      </c>
      <c r="E83" s="135" t="s">
        <v>3</v>
      </c>
      <c r="F83" s="135" t="s">
        <v>27</v>
      </c>
      <c r="G83" s="135" t="s">
        <v>4</v>
      </c>
      <c r="H83" s="135" t="s">
        <v>5</v>
      </c>
      <c r="I83" s="136" t="s">
        <v>6</v>
      </c>
      <c r="K83" s="336" t="s">
        <v>51</v>
      </c>
      <c r="L83" s="137" t="s">
        <v>0</v>
      </c>
      <c r="M83" s="137" t="s">
        <v>1</v>
      </c>
      <c r="N83" s="137" t="s">
        <v>2</v>
      </c>
      <c r="O83" s="137" t="s">
        <v>3</v>
      </c>
      <c r="P83" s="137" t="s">
        <v>27</v>
      </c>
      <c r="Q83" s="137" t="s">
        <v>4</v>
      </c>
      <c r="R83" s="137" t="s">
        <v>5</v>
      </c>
      <c r="S83" s="138" t="s">
        <v>6</v>
      </c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219"/>
      <c r="BA83" s="131"/>
      <c r="BR83" s="131"/>
      <c r="CG83" s="131"/>
    </row>
    <row r="84" spans="1:85" ht="15">
      <c r="A84" s="335" t="s">
        <v>51</v>
      </c>
      <c r="B84" s="294" t="s">
        <v>109</v>
      </c>
      <c r="C84" s="295"/>
      <c r="D84" s="295"/>
      <c r="E84" s="295"/>
      <c r="F84" s="295"/>
      <c r="G84" s="295"/>
      <c r="H84" s="295"/>
      <c r="I84" s="296"/>
      <c r="K84" s="337" t="s">
        <v>51</v>
      </c>
      <c r="L84" s="297" t="s">
        <v>109</v>
      </c>
      <c r="M84" s="298"/>
      <c r="N84" s="298"/>
      <c r="O84" s="298"/>
      <c r="P84" s="298"/>
      <c r="Q84" s="298"/>
      <c r="R84" s="298"/>
      <c r="S84" s="299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220"/>
      <c r="BA84" s="131"/>
      <c r="BR84" s="131"/>
      <c r="CG84" s="131"/>
    </row>
    <row r="85" spans="1:85" ht="15">
      <c r="A85" s="141" t="s">
        <v>7</v>
      </c>
      <c r="B85" s="42">
        <f t="shared" ref="B85:H100" si="46">B579+B605+B631</f>
        <v>2.421674307736863</v>
      </c>
      <c r="C85" s="42">
        <f t="shared" si="46"/>
        <v>0</v>
      </c>
      <c r="D85" s="42">
        <f t="shared" si="46"/>
        <v>0</v>
      </c>
      <c r="E85" s="42">
        <f t="shared" si="46"/>
        <v>0</v>
      </c>
      <c r="F85" s="42">
        <f t="shared" si="46"/>
        <v>0</v>
      </c>
      <c r="G85" s="42">
        <f t="shared" si="46"/>
        <v>0</v>
      </c>
      <c r="H85" s="42">
        <f t="shared" si="46"/>
        <v>0</v>
      </c>
      <c r="I85" s="144">
        <f>SUM(B85:H85)</f>
        <v>2.421674307736863</v>
      </c>
      <c r="J85" s="139"/>
      <c r="K85" s="193" t="s">
        <v>7</v>
      </c>
      <c r="L85" s="42">
        <f t="shared" ref="L85:R100" si="47">L579+L605+L631</f>
        <v>2.421674307736863</v>
      </c>
      <c r="M85" s="42">
        <f t="shared" si="47"/>
        <v>0</v>
      </c>
      <c r="N85" s="42">
        <f t="shared" si="47"/>
        <v>0</v>
      </c>
      <c r="O85" s="42">
        <f t="shared" si="47"/>
        <v>0</v>
      </c>
      <c r="P85" s="42">
        <f t="shared" si="47"/>
        <v>0</v>
      </c>
      <c r="Q85" s="42">
        <f t="shared" si="47"/>
        <v>0</v>
      </c>
      <c r="R85" s="42">
        <f t="shared" si="47"/>
        <v>0</v>
      </c>
      <c r="S85" s="195">
        <f>SUM(L85:R85)</f>
        <v>2.421674307736863</v>
      </c>
      <c r="T85" s="139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221"/>
      <c r="BA85" s="131"/>
      <c r="BR85" s="131"/>
      <c r="CG85" s="131"/>
    </row>
    <row r="86" spans="1:85" ht="15">
      <c r="A86" s="149" t="s">
        <v>8</v>
      </c>
      <c r="B86" s="48">
        <f t="shared" si="46"/>
        <v>19.91671421166674</v>
      </c>
      <c r="C86" s="48">
        <f t="shared" si="46"/>
        <v>0</v>
      </c>
      <c r="D86" s="48">
        <f t="shared" si="46"/>
        <v>0.48236307325271288</v>
      </c>
      <c r="E86" s="48">
        <f t="shared" si="46"/>
        <v>0</v>
      </c>
      <c r="F86" s="48">
        <f t="shared" si="46"/>
        <v>0</v>
      </c>
      <c r="G86" s="48">
        <f t="shared" si="46"/>
        <v>0</v>
      </c>
      <c r="H86" s="48">
        <f t="shared" si="46"/>
        <v>0</v>
      </c>
      <c r="I86" s="152">
        <f t="shared" ref="I86:I105" si="48">SUM(B86:H86)</f>
        <v>20.399077284919453</v>
      </c>
      <c r="J86" s="139"/>
      <c r="K86" s="153" t="s">
        <v>8</v>
      </c>
      <c r="L86" s="51">
        <f t="shared" si="47"/>
        <v>19.91671421166674</v>
      </c>
      <c r="M86" s="51">
        <f t="shared" si="47"/>
        <v>0</v>
      </c>
      <c r="N86" s="51">
        <f t="shared" si="47"/>
        <v>0.48236307325271288</v>
      </c>
      <c r="O86" s="51">
        <f t="shared" si="47"/>
        <v>0</v>
      </c>
      <c r="P86" s="51">
        <f t="shared" si="47"/>
        <v>0</v>
      </c>
      <c r="Q86" s="51">
        <f t="shared" si="47"/>
        <v>0</v>
      </c>
      <c r="R86" s="51">
        <f t="shared" si="47"/>
        <v>0</v>
      </c>
      <c r="S86" s="156">
        <f t="shared" ref="S86:S105" si="49">SUM(L86:R86)</f>
        <v>20.399077284919453</v>
      </c>
      <c r="T86" s="139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221"/>
      <c r="BA86" s="131"/>
      <c r="BR86" s="131"/>
      <c r="CG86" s="131"/>
    </row>
    <row r="87" spans="1:85" ht="15">
      <c r="A87" s="157" t="s">
        <v>10</v>
      </c>
      <c r="B87" s="45">
        <f t="shared" si="46"/>
        <v>6.7850180358648826</v>
      </c>
      <c r="C87" s="45">
        <f t="shared" si="46"/>
        <v>0</v>
      </c>
      <c r="D87" s="45">
        <f t="shared" si="46"/>
        <v>0.48370231059584989</v>
      </c>
      <c r="E87" s="45">
        <f t="shared" si="46"/>
        <v>0</v>
      </c>
      <c r="F87" s="45">
        <f t="shared" si="46"/>
        <v>0</v>
      </c>
      <c r="G87" s="45">
        <f t="shared" si="46"/>
        <v>0</v>
      </c>
      <c r="H87" s="45">
        <f t="shared" si="46"/>
        <v>0</v>
      </c>
      <c r="I87" s="144">
        <f t="shared" si="48"/>
        <v>7.2687203464607322</v>
      </c>
      <c r="J87" s="139"/>
      <c r="K87" s="159" t="s">
        <v>10</v>
      </c>
      <c r="L87" s="45">
        <f t="shared" si="47"/>
        <v>6.7850180358648826</v>
      </c>
      <c r="M87" s="45">
        <f t="shared" si="47"/>
        <v>0</v>
      </c>
      <c r="N87" s="45">
        <f t="shared" si="47"/>
        <v>0.48370231059584989</v>
      </c>
      <c r="O87" s="45">
        <f t="shared" si="47"/>
        <v>0</v>
      </c>
      <c r="P87" s="45">
        <f t="shared" si="47"/>
        <v>0</v>
      </c>
      <c r="Q87" s="45">
        <f t="shared" si="47"/>
        <v>0</v>
      </c>
      <c r="R87" s="45">
        <f t="shared" si="47"/>
        <v>0</v>
      </c>
      <c r="S87" s="148">
        <f t="shared" si="49"/>
        <v>7.2687203464607322</v>
      </c>
      <c r="T87" s="139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221"/>
      <c r="BA87" s="131"/>
      <c r="BR87" s="131"/>
      <c r="CG87" s="131"/>
    </row>
    <row r="88" spans="1:85" ht="15">
      <c r="A88" s="149" t="s">
        <v>53</v>
      </c>
      <c r="B88" s="48">
        <f t="shared" si="46"/>
        <v>0</v>
      </c>
      <c r="C88" s="48">
        <f t="shared" si="46"/>
        <v>0</v>
      </c>
      <c r="D88" s="48">
        <f t="shared" si="46"/>
        <v>0</v>
      </c>
      <c r="E88" s="48">
        <f t="shared" si="46"/>
        <v>0</v>
      </c>
      <c r="F88" s="48">
        <f t="shared" si="46"/>
        <v>0</v>
      </c>
      <c r="G88" s="48">
        <f t="shared" si="46"/>
        <v>0</v>
      </c>
      <c r="H88" s="48">
        <f t="shared" si="46"/>
        <v>0</v>
      </c>
      <c r="I88" s="152">
        <f t="shared" si="48"/>
        <v>0</v>
      </c>
      <c r="J88" s="139"/>
      <c r="K88" s="153" t="s">
        <v>53</v>
      </c>
      <c r="L88" s="51">
        <f t="shared" si="47"/>
        <v>0</v>
      </c>
      <c r="M88" s="51">
        <f t="shared" si="47"/>
        <v>0</v>
      </c>
      <c r="N88" s="51">
        <f t="shared" si="47"/>
        <v>0</v>
      </c>
      <c r="O88" s="51">
        <f t="shared" si="47"/>
        <v>0</v>
      </c>
      <c r="P88" s="51">
        <f t="shared" si="47"/>
        <v>0</v>
      </c>
      <c r="Q88" s="51">
        <f t="shared" si="47"/>
        <v>0</v>
      </c>
      <c r="R88" s="51">
        <f t="shared" si="47"/>
        <v>0</v>
      </c>
      <c r="S88" s="156">
        <f t="shared" si="49"/>
        <v>0</v>
      </c>
      <c r="T88" s="139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221"/>
      <c r="BA88" s="131"/>
      <c r="BR88" s="131"/>
      <c r="CG88" s="131"/>
    </row>
    <row r="89" spans="1:85" ht="15">
      <c r="A89" s="157" t="s">
        <v>16</v>
      </c>
      <c r="B89" s="45">
        <f t="shared" si="46"/>
        <v>55.617110610844392</v>
      </c>
      <c r="C89" s="45">
        <f t="shared" si="46"/>
        <v>3.0645349338828893</v>
      </c>
      <c r="D89" s="45">
        <f t="shared" si="46"/>
        <v>3.3482280153789317</v>
      </c>
      <c r="E89" s="45">
        <f t="shared" si="46"/>
        <v>1.432007384986133</v>
      </c>
      <c r="F89" s="45">
        <f t="shared" si="46"/>
        <v>0</v>
      </c>
      <c r="G89" s="45">
        <f t="shared" si="46"/>
        <v>0</v>
      </c>
      <c r="H89" s="45">
        <f t="shared" si="46"/>
        <v>0</v>
      </c>
      <c r="I89" s="144">
        <f t="shared" si="48"/>
        <v>63.461880945092346</v>
      </c>
      <c r="J89" s="139"/>
      <c r="K89" s="159" t="s">
        <v>16</v>
      </c>
      <c r="L89" s="45">
        <f t="shared" si="47"/>
        <v>55.617110610844392</v>
      </c>
      <c r="M89" s="45">
        <f t="shared" si="47"/>
        <v>3.0645349338828893</v>
      </c>
      <c r="N89" s="45">
        <f t="shared" si="47"/>
        <v>3.3482280153789317</v>
      </c>
      <c r="O89" s="45">
        <f t="shared" si="47"/>
        <v>1.432007384986133</v>
      </c>
      <c r="P89" s="45">
        <f t="shared" si="47"/>
        <v>0</v>
      </c>
      <c r="Q89" s="45">
        <f t="shared" si="47"/>
        <v>0</v>
      </c>
      <c r="R89" s="45">
        <f t="shared" si="47"/>
        <v>0</v>
      </c>
      <c r="S89" s="148">
        <f t="shared" si="49"/>
        <v>63.461880945092346</v>
      </c>
      <c r="T89" s="139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221"/>
      <c r="BA89" s="131"/>
      <c r="BR89" s="131"/>
      <c r="CG89" s="131"/>
    </row>
    <row r="90" spans="1:85" ht="15">
      <c r="A90" s="149" t="s">
        <v>15</v>
      </c>
      <c r="B90" s="48">
        <f t="shared" si="46"/>
        <v>2811.9199624516668</v>
      </c>
      <c r="C90" s="48">
        <f t="shared" si="46"/>
        <v>4.2095206521266526</v>
      </c>
      <c r="D90" s="48">
        <f t="shared" si="46"/>
        <v>256.80091277114451</v>
      </c>
      <c r="E90" s="48">
        <f t="shared" si="46"/>
        <v>0</v>
      </c>
      <c r="F90" s="48">
        <f t="shared" si="46"/>
        <v>0</v>
      </c>
      <c r="G90" s="48">
        <f t="shared" si="46"/>
        <v>0</v>
      </c>
      <c r="H90" s="48">
        <f t="shared" si="46"/>
        <v>0</v>
      </c>
      <c r="I90" s="152">
        <f t="shared" si="48"/>
        <v>3072.9303958749379</v>
      </c>
      <c r="J90" s="139"/>
      <c r="K90" s="153" t="s">
        <v>15</v>
      </c>
      <c r="L90" s="51">
        <f t="shared" si="47"/>
        <v>2811.9199624516668</v>
      </c>
      <c r="M90" s="51">
        <f t="shared" si="47"/>
        <v>4.2095206521266526</v>
      </c>
      <c r="N90" s="51">
        <f t="shared" si="47"/>
        <v>256.80091277114451</v>
      </c>
      <c r="O90" s="51">
        <f t="shared" si="47"/>
        <v>0</v>
      </c>
      <c r="P90" s="51">
        <f t="shared" si="47"/>
        <v>0</v>
      </c>
      <c r="Q90" s="51">
        <f t="shared" si="47"/>
        <v>0</v>
      </c>
      <c r="R90" s="51">
        <f t="shared" si="47"/>
        <v>0</v>
      </c>
      <c r="S90" s="156">
        <f t="shared" si="49"/>
        <v>3072.9303958749379</v>
      </c>
      <c r="T90" s="139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221"/>
      <c r="BA90" s="131"/>
      <c r="BR90" s="131"/>
      <c r="CG90" s="131"/>
    </row>
    <row r="91" spans="1:85" ht="15">
      <c r="A91" s="157" t="s">
        <v>55</v>
      </c>
      <c r="B91" s="45">
        <f t="shared" si="46"/>
        <v>0</v>
      </c>
      <c r="C91" s="45">
        <f t="shared" si="46"/>
        <v>9.2586581585699018E-2</v>
      </c>
      <c r="D91" s="45">
        <f t="shared" si="46"/>
        <v>0.10978859871639071</v>
      </c>
      <c r="E91" s="45">
        <f t="shared" si="46"/>
        <v>55.708447486201926</v>
      </c>
      <c r="F91" s="45">
        <f t="shared" si="46"/>
        <v>177.47071454195913</v>
      </c>
      <c r="G91" s="45">
        <f t="shared" si="46"/>
        <v>0</v>
      </c>
      <c r="H91" s="45">
        <f t="shared" si="46"/>
        <v>0</v>
      </c>
      <c r="I91" s="144">
        <f t="shared" si="48"/>
        <v>233.38153720846316</v>
      </c>
      <c r="J91" s="139"/>
      <c r="K91" s="159" t="s">
        <v>55</v>
      </c>
      <c r="L91" s="45">
        <f t="shared" si="47"/>
        <v>0</v>
      </c>
      <c r="M91" s="45">
        <f t="shared" si="47"/>
        <v>9.2586581585699018E-2</v>
      </c>
      <c r="N91" s="45">
        <f t="shared" si="47"/>
        <v>0.10978859871639071</v>
      </c>
      <c r="O91" s="45">
        <f t="shared" si="47"/>
        <v>55.708447486201926</v>
      </c>
      <c r="P91" s="45">
        <f t="shared" si="47"/>
        <v>4210.9199316715803</v>
      </c>
      <c r="Q91" s="45">
        <f t="shared" si="47"/>
        <v>0</v>
      </c>
      <c r="R91" s="45">
        <f t="shared" si="47"/>
        <v>0</v>
      </c>
      <c r="S91" s="148">
        <f t="shared" si="49"/>
        <v>4266.8307543380843</v>
      </c>
      <c r="T91" s="139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221"/>
      <c r="BA91" s="131"/>
      <c r="BR91" s="131"/>
      <c r="CG91" s="131"/>
    </row>
    <row r="92" spans="1:85" ht="15">
      <c r="A92" s="149" t="s">
        <v>12</v>
      </c>
      <c r="B92" s="48">
        <f t="shared" si="46"/>
        <v>0</v>
      </c>
      <c r="C92" s="48">
        <f t="shared" si="46"/>
        <v>0</v>
      </c>
      <c r="D92" s="48">
        <f t="shared" si="46"/>
        <v>1.1483344431859447E-2</v>
      </c>
      <c r="E92" s="48">
        <f t="shared" si="46"/>
        <v>6.1747371419645276</v>
      </c>
      <c r="F92" s="48">
        <f t="shared" si="46"/>
        <v>0</v>
      </c>
      <c r="G92" s="48">
        <f t="shared" si="46"/>
        <v>0</v>
      </c>
      <c r="H92" s="48">
        <f t="shared" si="46"/>
        <v>0</v>
      </c>
      <c r="I92" s="152">
        <f t="shared" si="48"/>
        <v>6.1862204863963868</v>
      </c>
      <c r="J92" s="139"/>
      <c r="K92" s="153" t="s">
        <v>12</v>
      </c>
      <c r="L92" s="51">
        <f t="shared" si="47"/>
        <v>0</v>
      </c>
      <c r="M92" s="51">
        <f t="shared" si="47"/>
        <v>0</v>
      </c>
      <c r="N92" s="51">
        <f t="shared" si="47"/>
        <v>1.1483344431859447E-2</v>
      </c>
      <c r="O92" s="51">
        <f t="shared" si="47"/>
        <v>6.1747371419645276</v>
      </c>
      <c r="P92" s="51">
        <f t="shared" si="47"/>
        <v>1583.8772677794625</v>
      </c>
      <c r="Q92" s="51">
        <f t="shared" si="47"/>
        <v>0</v>
      </c>
      <c r="R92" s="51">
        <f t="shared" si="47"/>
        <v>0</v>
      </c>
      <c r="S92" s="156">
        <f t="shared" si="49"/>
        <v>1590.063488265859</v>
      </c>
      <c r="T92" s="139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221"/>
      <c r="BA92" s="131"/>
      <c r="BR92" s="131"/>
      <c r="CG92" s="131"/>
    </row>
    <row r="93" spans="1:85" ht="15">
      <c r="A93" s="157" t="s">
        <v>56</v>
      </c>
      <c r="B93" s="45">
        <f t="shared" si="46"/>
        <v>0</v>
      </c>
      <c r="C93" s="45">
        <f t="shared" si="46"/>
        <v>0</v>
      </c>
      <c r="D93" s="45">
        <f t="shared" si="46"/>
        <v>0</v>
      </c>
      <c r="E93" s="45">
        <f t="shared" si="46"/>
        <v>0</v>
      </c>
      <c r="F93" s="45">
        <f t="shared" si="46"/>
        <v>0</v>
      </c>
      <c r="G93" s="45">
        <f t="shared" si="46"/>
        <v>0</v>
      </c>
      <c r="H93" s="45">
        <f t="shared" si="46"/>
        <v>0</v>
      </c>
      <c r="I93" s="144">
        <f t="shared" si="48"/>
        <v>0</v>
      </c>
      <c r="J93" s="139"/>
      <c r="K93" s="159" t="s">
        <v>56</v>
      </c>
      <c r="L93" s="45">
        <f t="shared" si="47"/>
        <v>0</v>
      </c>
      <c r="M93" s="45">
        <f t="shared" si="47"/>
        <v>0</v>
      </c>
      <c r="N93" s="45">
        <f t="shared" si="47"/>
        <v>0</v>
      </c>
      <c r="O93" s="45">
        <f t="shared" si="47"/>
        <v>0</v>
      </c>
      <c r="P93" s="45">
        <f t="shared" si="47"/>
        <v>42.702135380586206</v>
      </c>
      <c r="Q93" s="45">
        <f t="shared" si="47"/>
        <v>0</v>
      </c>
      <c r="R93" s="45">
        <f t="shared" si="47"/>
        <v>0</v>
      </c>
      <c r="S93" s="148">
        <f t="shared" si="49"/>
        <v>42.702135380586206</v>
      </c>
      <c r="T93" s="139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221"/>
      <c r="BA93" s="131"/>
      <c r="BR93" s="131"/>
      <c r="CG93" s="131"/>
    </row>
    <row r="94" spans="1:85" ht="15">
      <c r="A94" s="149" t="s">
        <v>17</v>
      </c>
      <c r="B94" s="48">
        <f t="shared" si="46"/>
        <v>58.190914284042741</v>
      </c>
      <c r="C94" s="48">
        <f t="shared" si="46"/>
        <v>8.2558990133292671E-3</v>
      </c>
      <c r="D94" s="48">
        <f t="shared" si="46"/>
        <v>6.7766387734742413</v>
      </c>
      <c r="E94" s="48">
        <f t="shared" si="46"/>
        <v>0.19401411909536947</v>
      </c>
      <c r="F94" s="48">
        <f t="shared" si="46"/>
        <v>0</v>
      </c>
      <c r="G94" s="48">
        <f t="shared" si="46"/>
        <v>0</v>
      </c>
      <c r="H94" s="48">
        <f t="shared" si="46"/>
        <v>0</v>
      </c>
      <c r="I94" s="152">
        <f t="shared" si="48"/>
        <v>65.169823075625686</v>
      </c>
      <c r="J94" s="139"/>
      <c r="K94" s="153" t="s">
        <v>17</v>
      </c>
      <c r="L94" s="51">
        <f t="shared" si="47"/>
        <v>58.190914284042741</v>
      </c>
      <c r="M94" s="51">
        <f t="shared" si="47"/>
        <v>8.2558990133292671E-3</v>
      </c>
      <c r="N94" s="51">
        <f t="shared" si="47"/>
        <v>6.7766387734742413</v>
      </c>
      <c r="O94" s="51">
        <f t="shared" si="47"/>
        <v>0.19401411909536947</v>
      </c>
      <c r="P94" s="51">
        <f t="shared" si="47"/>
        <v>0</v>
      </c>
      <c r="Q94" s="51">
        <f t="shared" si="47"/>
        <v>0</v>
      </c>
      <c r="R94" s="51">
        <f t="shared" si="47"/>
        <v>0</v>
      </c>
      <c r="S94" s="156">
        <f t="shared" si="49"/>
        <v>65.169823075625686</v>
      </c>
      <c r="T94" s="139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221"/>
      <c r="BA94" s="131"/>
      <c r="BR94" s="131"/>
      <c r="CG94" s="131"/>
    </row>
    <row r="95" spans="1:85" ht="15">
      <c r="A95" s="157" t="s">
        <v>141</v>
      </c>
      <c r="B95" s="45">
        <f t="shared" si="46"/>
        <v>3018.1437306126918</v>
      </c>
      <c r="C95" s="45">
        <f t="shared" si="46"/>
        <v>101.50579502102899</v>
      </c>
      <c r="D95" s="45">
        <f t="shared" si="46"/>
        <v>292.36902431516529</v>
      </c>
      <c r="E95" s="45">
        <f t="shared" si="46"/>
        <v>15.588382346297225</v>
      </c>
      <c r="F95" s="45">
        <f t="shared" si="46"/>
        <v>0</v>
      </c>
      <c r="G95" s="45">
        <f t="shared" si="46"/>
        <v>0</v>
      </c>
      <c r="H95" s="45">
        <f t="shared" si="46"/>
        <v>0</v>
      </c>
      <c r="I95" s="144">
        <f t="shared" si="48"/>
        <v>3427.6069322951835</v>
      </c>
      <c r="J95" s="139"/>
      <c r="K95" s="159" t="s">
        <v>141</v>
      </c>
      <c r="L95" s="45">
        <f t="shared" si="47"/>
        <v>3018.1437306126918</v>
      </c>
      <c r="M95" s="45">
        <f t="shared" si="47"/>
        <v>101.50579502102899</v>
      </c>
      <c r="N95" s="45">
        <f t="shared" si="47"/>
        <v>292.36902431516529</v>
      </c>
      <c r="O95" s="45">
        <f t="shared" si="47"/>
        <v>15.588382346297225</v>
      </c>
      <c r="P95" s="45">
        <f t="shared" si="47"/>
        <v>0</v>
      </c>
      <c r="Q95" s="45">
        <f t="shared" si="47"/>
        <v>0</v>
      </c>
      <c r="R95" s="45">
        <f t="shared" si="47"/>
        <v>0</v>
      </c>
      <c r="S95" s="148">
        <f t="shared" si="49"/>
        <v>3427.6069322951835</v>
      </c>
      <c r="T95" s="139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221"/>
      <c r="BA95" s="131"/>
      <c r="BR95" s="131"/>
      <c r="CG95" s="131"/>
    </row>
    <row r="96" spans="1:85" ht="15">
      <c r="A96" s="149" t="s">
        <v>25</v>
      </c>
      <c r="B96" s="48">
        <f t="shared" si="46"/>
        <v>1182.4159505632892</v>
      </c>
      <c r="C96" s="48">
        <f t="shared" si="46"/>
        <v>5.2280778796166605E-2</v>
      </c>
      <c r="D96" s="48">
        <f t="shared" si="46"/>
        <v>1639.1455521643679</v>
      </c>
      <c r="E96" s="48">
        <f t="shared" si="46"/>
        <v>1339.9850375355604</v>
      </c>
      <c r="F96" s="48">
        <f t="shared" si="46"/>
        <v>0</v>
      </c>
      <c r="G96" s="48">
        <f t="shared" si="46"/>
        <v>993.28341631089404</v>
      </c>
      <c r="H96" s="48">
        <f t="shared" si="46"/>
        <v>0.44927870237913814</v>
      </c>
      <c r="I96" s="152">
        <f t="shared" si="48"/>
        <v>5155.3315160552866</v>
      </c>
      <c r="J96" s="139"/>
      <c r="K96" s="153" t="s">
        <v>25</v>
      </c>
      <c r="L96" s="51">
        <f t="shared" si="47"/>
        <v>1182.4159505632892</v>
      </c>
      <c r="M96" s="51">
        <f t="shared" si="47"/>
        <v>5.2280778796166605E-2</v>
      </c>
      <c r="N96" s="51">
        <f t="shared" si="47"/>
        <v>1639.1455521643679</v>
      </c>
      <c r="O96" s="51">
        <f t="shared" si="47"/>
        <v>1339.9850375355604</v>
      </c>
      <c r="P96" s="51">
        <f t="shared" si="47"/>
        <v>459.42333325806601</v>
      </c>
      <c r="Q96" s="51">
        <f t="shared" si="47"/>
        <v>993.28341631089404</v>
      </c>
      <c r="R96" s="51">
        <f t="shared" si="47"/>
        <v>0.44927870237913814</v>
      </c>
      <c r="S96" s="156">
        <f t="shared" si="49"/>
        <v>5614.7548493133527</v>
      </c>
      <c r="T96" s="139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221"/>
      <c r="BA96" s="131"/>
      <c r="BR96" s="131"/>
      <c r="CG96" s="131"/>
    </row>
    <row r="97" spans="1:85" ht="15">
      <c r="A97" s="157" t="s">
        <v>24</v>
      </c>
      <c r="B97" s="45">
        <f t="shared" si="46"/>
        <v>807.0406891004036</v>
      </c>
      <c r="C97" s="45">
        <f t="shared" si="46"/>
        <v>1.5641349210076751</v>
      </c>
      <c r="D97" s="45">
        <f t="shared" si="46"/>
        <v>52.851987231709373</v>
      </c>
      <c r="E97" s="45">
        <f t="shared" si="46"/>
        <v>0</v>
      </c>
      <c r="F97" s="45">
        <f t="shared" si="46"/>
        <v>0</v>
      </c>
      <c r="G97" s="45">
        <f t="shared" si="46"/>
        <v>0</v>
      </c>
      <c r="H97" s="45">
        <f t="shared" si="46"/>
        <v>0</v>
      </c>
      <c r="I97" s="144">
        <f t="shared" si="48"/>
        <v>861.45681125312058</v>
      </c>
      <c r="J97" s="139"/>
      <c r="K97" s="159" t="s">
        <v>24</v>
      </c>
      <c r="L97" s="45">
        <f t="shared" si="47"/>
        <v>807.0406891004036</v>
      </c>
      <c r="M97" s="45">
        <f t="shared" si="47"/>
        <v>1.5641349210076751</v>
      </c>
      <c r="N97" s="45">
        <f t="shared" si="47"/>
        <v>52.851987231709373</v>
      </c>
      <c r="O97" s="45">
        <f t="shared" si="47"/>
        <v>0</v>
      </c>
      <c r="P97" s="45">
        <f t="shared" si="47"/>
        <v>0</v>
      </c>
      <c r="Q97" s="45">
        <f t="shared" si="47"/>
        <v>0</v>
      </c>
      <c r="R97" s="45">
        <f t="shared" si="47"/>
        <v>0</v>
      </c>
      <c r="S97" s="148">
        <f t="shared" si="49"/>
        <v>861.45681125312058</v>
      </c>
      <c r="T97" s="139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221"/>
      <c r="BA97" s="131"/>
      <c r="BR97" s="131"/>
      <c r="CG97" s="131"/>
    </row>
    <row r="98" spans="1:85" ht="15">
      <c r="A98" s="149" t="s">
        <v>57</v>
      </c>
      <c r="B98" s="48">
        <f t="shared" si="46"/>
        <v>2480.9827635547713</v>
      </c>
      <c r="C98" s="48">
        <f t="shared" si="46"/>
        <v>4.5025167636268595</v>
      </c>
      <c r="D98" s="48">
        <f t="shared" si="46"/>
        <v>233.09276408693975</v>
      </c>
      <c r="E98" s="48">
        <f t="shared" si="46"/>
        <v>0</v>
      </c>
      <c r="F98" s="48">
        <f t="shared" si="46"/>
        <v>0</v>
      </c>
      <c r="G98" s="48">
        <f t="shared" si="46"/>
        <v>0</v>
      </c>
      <c r="H98" s="48">
        <f t="shared" si="46"/>
        <v>0</v>
      </c>
      <c r="I98" s="152">
        <f t="shared" si="48"/>
        <v>2718.578044405338</v>
      </c>
      <c r="J98" s="139"/>
      <c r="K98" s="153" t="s">
        <v>57</v>
      </c>
      <c r="L98" s="51">
        <f t="shared" si="47"/>
        <v>2480.9827635547713</v>
      </c>
      <c r="M98" s="51">
        <f t="shared" si="47"/>
        <v>4.5025167636268595</v>
      </c>
      <c r="N98" s="51">
        <f t="shared" si="47"/>
        <v>233.09276408693975</v>
      </c>
      <c r="O98" s="51">
        <f t="shared" si="47"/>
        <v>0</v>
      </c>
      <c r="P98" s="51">
        <f t="shared" si="47"/>
        <v>0</v>
      </c>
      <c r="Q98" s="51">
        <f t="shared" si="47"/>
        <v>0</v>
      </c>
      <c r="R98" s="51">
        <f t="shared" si="47"/>
        <v>0</v>
      </c>
      <c r="S98" s="156">
        <f t="shared" si="49"/>
        <v>2718.578044405338</v>
      </c>
      <c r="T98" s="139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221"/>
      <c r="BA98" s="131"/>
      <c r="BR98" s="131"/>
      <c r="CG98" s="131"/>
    </row>
    <row r="99" spans="1:85" ht="15">
      <c r="A99" s="157" t="s">
        <v>22</v>
      </c>
      <c r="B99" s="45">
        <f t="shared" si="46"/>
        <v>313.60070214063455</v>
      </c>
      <c r="C99" s="45">
        <f t="shared" si="46"/>
        <v>0</v>
      </c>
      <c r="D99" s="45">
        <f t="shared" si="46"/>
        <v>65.91065403695977</v>
      </c>
      <c r="E99" s="45">
        <f t="shared" si="46"/>
        <v>0.29063410174293219</v>
      </c>
      <c r="F99" s="45">
        <f t="shared" si="46"/>
        <v>12.057693182527213</v>
      </c>
      <c r="G99" s="45">
        <f t="shared" si="46"/>
        <v>0</v>
      </c>
      <c r="H99" s="45">
        <f t="shared" si="46"/>
        <v>0</v>
      </c>
      <c r="I99" s="144">
        <f t="shared" si="48"/>
        <v>391.85968346186445</v>
      </c>
      <c r="J99" s="139"/>
      <c r="K99" s="159" t="s">
        <v>22</v>
      </c>
      <c r="L99" s="45">
        <f t="shared" si="47"/>
        <v>313.60070214063455</v>
      </c>
      <c r="M99" s="45">
        <f t="shared" si="47"/>
        <v>0</v>
      </c>
      <c r="N99" s="45">
        <f t="shared" si="47"/>
        <v>65.91065403695977</v>
      </c>
      <c r="O99" s="45">
        <f t="shared" si="47"/>
        <v>0.29063410174293219</v>
      </c>
      <c r="P99" s="45">
        <f t="shared" si="47"/>
        <v>338.80445342179183</v>
      </c>
      <c r="Q99" s="45">
        <f t="shared" si="47"/>
        <v>0</v>
      </c>
      <c r="R99" s="45">
        <f t="shared" si="47"/>
        <v>0</v>
      </c>
      <c r="S99" s="148">
        <f t="shared" si="49"/>
        <v>718.60644370112914</v>
      </c>
      <c r="T99" s="139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221"/>
      <c r="BA99" s="131"/>
      <c r="BR99" s="131"/>
      <c r="CG99" s="131"/>
    </row>
    <row r="100" spans="1:85" ht="15">
      <c r="A100" s="149" t="s">
        <v>21</v>
      </c>
      <c r="B100" s="48">
        <f t="shared" si="46"/>
        <v>0</v>
      </c>
      <c r="C100" s="48">
        <f t="shared" si="46"/>
        <v>0</v>
      </c>
      <c r="D100" s="48">
        <f t="shared" si="46"/>
        <v>0</v>
      </c>
      <c r="E100" s="48">
        <f t="shared" si="46"/>
        <v>0</v>
      </c>
      <c r="F100" s="48">
        <f t="shared" si="46"/>
        <v>0</v>
      </c>
      <c r="G100" s="48">
        <f t="shared" si="46"/>
        <v>0</v>
      </c>
      <c r="H100" s="48">
        <f t="shared" si="46"/>
        <v>0</v>
      </c>
      <c r="I100" s="152">
        <f t="shared" si="48"/>
        <v>0</v>
      </c>
      <c r="J100" s="139"/>
      <c r="K100" s="153" t="s">
        <v>21</v>
      </c>
      <c r="L100" s="51">
        <f t="shared" si="47"/>
        <v>0</v>
      </c>
      <c r="M100" s="51">
        <f t="shared" si="47"/>
        <v>0</v>
      </c>
      <c r="N100" s="51">
        <f t="shared" si="47"/>
        <v>0</v>
      </c>
      <c r="O100" s="51">
        <f t="shared" si="47"/>
        <v>0</v>
      </c>
      <c r="P100" s="51">
        <f t="shared" si="47"/>
        <v>0</v>
      </c>
      <c r="Q100" s="51">
        <f t="shared" si="47"/>
        <v>0</v>
      </c>
      <c r="R100" s="51">
        <f t="shared" si="47"/>
        <v>0</v>
      </c>
      <c r="S100" s="156">
        <f t="shared" si="49"/>
        <v>0</v>
      </c>
      <c r="T100" s="139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221"/>
      <c r="BA100" s="131"/>
      <c r="BR100" s="131"/>
      <c r="CG100" s="131"/>
    </row>
    <row r="101" spans="1:85" ht="15">
      <c r="A101" s="160" t="s">
        <v>61</v>
      </c>
      <c r="B101" s="45">
        <f t="shared" ref="B101:H105" si="50">B595+B621+B647</f>
        <v>1187.3414757316552</v>
      </c>
      <c r="C101" s="45">
        <f t="shared" si="50"/>
        <v>0</v>
      </c>
      <c r="D101" s="45">
        <f t="shared" si="50"/>
        <v>287.01735110588356</v>
      </c>
      <c r="E101" s="45">
        <f t="shared" si="50"/>
        <v>0</v>
      </c>
      <c r="F101" s="45">
        <f t="shared" si="50"/>
        <v>0</v>
      </c>
      <c r="G101" s="45">
        <f t="shared" si="50"/>
        <v>0</v>
      </c>
      <c r="H101" s="45">
        <f t="shared" si="50"/>
        <v>0</v>
      </c>
      <c r="I101" s="144">
        <f t="shared" si="48"/>
        <v>1474.3588268375388</v>
      </c>
      <c r="J101" s="139"/>
      <c r="K101" s="161" t="s">
        <v>61</v>
      </c>
      <c r="L101" s="45">
        <f t="shared" ref="L101:R105" si="51">L595+L621+L647</f>
        <v>1187.3414757316552</v>
      </c>
      <c r="M101" s="45">
        <f t="shared" si="51"/>
        <v>0</v>
      </c>
      <c r="N101" s="45">
        <f t="shared" si="51"/>
        <v>287.01735110588356</v>
      </c>
      <c r="O101" s="45">
        <f t="shared" si="51"/>
        <v>0</v>
      </c>
      <c r="P101" s="45">
        <f t="shared" si="51"/>
        <v>0</v>
      </c>
      <c r="Q101" s="45">
        <f t="shared" si="51"/>
        <v>0</v>
      </c>
      <c r="R101" s="45">
        <f t="shared" si="51"/>
        <v>0</v>
      </c>
      <c r="S101" s="148">
        <f t="shared" si="49"/>
        <v>1474.3588268375388</v>
      </c>
      <c r="T101" s="139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221"/>
      <c r="BA101" s="131"/>
      <c r="BR101" s="131"/>
      <c r="CG101" s="131"/>
    </row>
    <row r="102" spans="1:85">
      <c r="A102" s="162" t="s">
        <v>23</v>
      </c>
      <c r="B102" s="55">
        <f t="shared" si="50"/>
        <v>1187.3414757316552</v>
      </c>
      <c r="C102" s="55">
        <f t="shared" si="50"/>
        <v>0</v>
      </c>
      <c r="D102" s="55">
        <f t="shared" si="50"/>
        <v>287.01735110588356</v>
      </c>
      <c r="E102" s="55">
        <f t="shared" si="50"/>
        <v>0</v>
      </c>
      <c r="F102" s="55">
        <f t="shared" si="50"/>
        <v>0</v>
      </c>
      <c r="G102" s="55">
        <f t="shared" si="50"/>
        <v>0</v>
      </c>
      <c r="H102" s="55">
        <f t="shared" si="50"/>
        <v>0</v>
      </c>
      <c r="I102" s="165">
        <f t="shared" si="48"/>
        <v>1474.3588268375388</v>
      </c>
      <c r="J102" s="139"/>
      <c r="K102" s="166" t="s">
        <v>23</v>
      </c>
      <c r="L102" s="58">
        <f t="shared" si="51"/>
        <v>1187.3414757316552</v>
      </c>
      <c r="M102" s="58">
        <f t="shared" si="51"/>
        <v>0</v>
      </c>
      <c r="N102" s="58">
        <f t="shared" si="51"/>
        <v>287.01735110588356</v>
      </c>
      <c r="O102" s="58">
        <f t="shared" si="51"/>
        <v>0</v>
      </c>
      <c r="P102" s="58">
        <f t="shared" si="51"/>
        <v>0</v>
      </c>
      <c r="Q102" s="58">
        <f t="shared" si="51"/>
        <v>0</v>
      </c>
      <c r="R102" s="58">
        <f t="shared" si="51"/>
        <v>0</v>
      </c>
      <c r="S102" s="169">
        <f t="shared" si="49"/>
        <v>1474.3588268375388</v>
      </c>
      <c r="T102" s="139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222"/>
      <c r="BA102" s="131"/>
      <c r="BR102" s="131"/>
      <c r="CG102" s="131"/>
    </row>
    <row r="103" spans="1:85">
      <c r="A103" s="170" t="s">
        <v>19</v>
      </c>
      <c r="B103" s="61">
        <f t="shared" si="50"/>
        <v>0</v>
      </c>
      <c r="C103" s="61">
        <f t="shared" si="50"/>
        <v>0</v>
      </c>
      <c r="D103" s="61">
        <f t="shared" si="50"/>
        <v>0</v>
      </c>
      <c r="E103" s="61">
        <f t="shared" si="50"/>
        <v>0</v>
      </c>
      <c r="F103" s="61">
        <f t="shared" si="50"/>
        <v>0</v>
      </c>
      <c r="G103" s="61">
        <f t="shared" si="50"/>
        <v>0</v>
      </c>
      <c r="H103" s="61">
        <f t="shared" si="50"/>
        <v>0</v>
      </c>
      <c r="I103" s="173">
        <f t="shared" si="48"/>
        <v>0</v>
      </c>
      <c r="J103" s="139"/>
      <c r="K103" s="174" t="s">
        <v>19</v>
      </c>
      <c r="L103" s="61">
        <f t="shared" si="51"/>
        <v>0</v>
      </c>
      <c r="M103" s="61">
        <f t="shared" si="51"/>
        <v>0</v>
      </c>
      <c r="N103" s="61">
        <f t="shared" si="51"/>
        <v>0</v>
      </c>
      <c r="O103" s="61">
        <f t="shared" si="51"/>
        <v>0</v>
      </c>
      <c r="P103" s="61">
        <f t="shared" si="51"/>
        <v>0</v>
      </c>
      <c r="Q103" s="61">
        <f t="shared" si="51"/>
        <v>0</v>
      </c>
      <c r="R103" s="61">
        <f t="shared" si="51"/>
        <v>0</v>
      </c>
      <c r="S103" s="176">
        <f t="shared" si="49"/>
        <v>0</v>
      </c>
      <c r="T103" s="139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222"/>
      <c r="BA103" s="131"/>
      <c r="BR103" s="131"/>
      <c r="CG103" s="131"/>
    </row>
    <row r="104" spans="1:85">
      <c r="A104" s="162" t="s">
        <v>20</v>
      </c>
      <c r="B104" s="55">
        <f t="shared" si="50"/>
        <v>0</v>
      </c>
      <c r="C104" s="55">
        <f t="shared" si="50"/>
        <v>0</v>
      </c>
      <c r="D104" s="55">
        <f t="shared" si="50"/>
        <v>0</v>
      </c>
      <c r="E104" s="55">
        <f t="shared" si="50"/>
        <v>0</v>
      </c>
      <c r="F104" s="55">
        <f t="shared" si="50"/>
        <v>0</v>
      </c>
      <c r="G104" s="55">
        <f t="shared" si="50"/>
        <v>0</v>
      </c>
      <c r="H104" s="55">
        <f t="shared" si="50"/>
        <v>0</v>
      </c>
      <c r="I104" s="165">
        <f t="shared" si="48"/>
        <v>0</v>
      </c>
      <c r="J104" s="139"/>
      <c r="K104" s="166" t="s">
        <v>20</v>
      </c>
      <c r="L104" s="58">
        <f t="shared" si="51"/>
        <v>0</v>
      </c>
      <c r="M104" s="58">
        <f t="shared" si="51"/>
        <v>0</v>
      </c>
      <c r="N104" s="58">
        <f t="shared" si="51"/>
        <v>0</v>
      </c>
      <c r="O104" s="58">
        <f t="shared" si="51"/>
        <v>0</v>
      </c>
      <c r="P104" s="58">
        <f t="shared" si="51"/>
        <v>0</v>
      </c>
      <c r="Q104" s="58">
        <f t="shared" si="51"/>
        <v>0</v>
      </c>
      <c r="R104" s="58">
        <f t="shared" si="51"/>
        <v>0</v>
      </c>
      <c r="S104" s="169">
        <f t="shared" si="49"/>
        <v>0</v>
      </c>
      <c r="T104" s="139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222"/>
      <c r="BA104" s="131"/>
      <c r="BR104" s="131"/>
      <c r="CG104" s="131"/>
    </row>
    <row r="105" spans="1:85" ht="15" thickBot="1">
      <c r="A105" s="177" t="s">
        <v>11</v>
      </c>
      <c r="B105" s="66">
        <f t="shared" si="50"/>
        <v>0</v>
      </c>
      <c r="C105" s="66">
        <f t="shared" si="50"/>
        <v>0</v>
      </c>
      <c r="D105" s="66">
        <f t="shared" si="50"/>
        <v>0</v>
      </c>
      <c r="E105" s="66">
        <f t="shared" si="50"/>
        <v>0</v>
      </c>
      <c r="F105" s="66">
        <f t="shared" si="50"/>
        <v>0</v>
      </c>
      <c r="G105" s="66">
        <f t="shared" si="50"/>
        <v>0</v>
      </c>
      <c r="H105" s="66">
        <f t="shared" si="50"/>
        <v>0</v>
      </c>
      <c r="I105" s="180">
        <f t="shared" si="48"/>
        <v>0</v>
      </c>
      <c r="J105" s="139"/>
      <c r="K105" s="181" t="s">
        <v>11</v>
      </c>
      <c r="L105" s="66">
        <f t="shared" si="51"/>
        <v>0</v>
      </c>
      <c r="M105" s="66">
        <f t="shared" si="51"/>
        <v>0</v>
      </c>
      <c r="N105" s="66">
        <f t="shared" si="51"/>
        <v>0</v>
      </c>
      <c r="O105" s="66">
        <f t="shared" si="51"/>
        <v>0</v>
      </c>
      <c r="P105" s="66">
        <f t="shared" si="51"/>
        <v>0</v>
      </c>
      <c r="Q105" s="66">
        <f t="shared" si="51"/>
        <v>0</v>
      </c>
      <c r="R105" s="66">
        <f t="shared" si="51"/>
        <v>0</v>
      </c>
      <c r="S105" s="183">
        <f t="shared" si="49"/>
        <v>0</v>
      </c>
      <c r="T105" s="139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222"/>
      <c r="BA105" s="131"/>
      <c r="BR105" s="131"/>
      <c r="CG105" s="131"/>
    </row>
    <row r="106" spans="1:85" ht="15">
      <c r="A106" s="184" t="s">
        <v>26</v>
      </c>
      <c r="B106" s="185">
        <f>SUM(B85:B101)</f>
        <v>11944.376705605269</v>
      </c>
      <c r="C106" s="185">
        <f t="shared" ref="C106:I106" si="52">SUM(C85:C101)</f>
        <v>114.99962555106825</v>
      </c>
      <c r="D106" s="185">
        <f t="shared" si="52"/>
        <v>2838.4004498280201</v>
      </c>
      <c r="E106" s="185">
        <f t="shared" si="52"/>
        <v>1419.3732601158486</v>
      </c>
      <c r="F106" s="185">
        <f t="shared" si="52"/>
        <v>189.52840772448633</v>
      </c>
      <c r="G106" s="185">
        <f t="shared" si="52"/>
        <v>993.28341631089404</v>
      </c>
      <c r="H106" s="185">
        <f t="shared" si="52"/>
        <v>0.44927870237913814</v>
      </c>
      <c r="I106" s="185">
        <f t="shared" si="52"/>
        <v>17500.411143837962</v>
      </c>
      <c r="J106" s="139"/>
      <c r="K106" s="186" t="s">
        <v>26</v>
      </c>
      <c r="L106" s="185">
        <f>SUM(L85:L101)</f>
        <v>11944.376705605269</v>
      </c>
      <c r="M106" s="185">
        <f t="shared" ref="M106:S106" si="53">SUM(M85:M101)</f>
        <v>114.99962555106825</v>
      </c>
      <c r="N106" s="185">
        <f t="shared" si="53"/>
        <v>2838.4004498280201</v>
      </c>
      <c r="O106" s="185">
        <f t="shared" si="53"/>
        <v>1419.3732601158486</v>
      </c>
      <c r="P106" s="185">
        <f t="shared" si="53"/>
        <v>6635.7271215114861</v>
      </c>
      <c r="Q106" s="185">
        <f t="shared" si="53"/>
        <v>993.28341631089404</v>
      </c>
      <c r="R106" s="187">
        <f t="shared" si="53"/>
        <v>0.44927870237913814</v>
      </c>
      <c r="S106" s="188">
        <f t="shared" si="53"/>
        <v>23946.609857624964</v>
      </c>
      <c r="T106" s="139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221"/>
      <c r="BA106" s="131"/>
      <c r="BR106" s="131"/>
      <c r="CG106" s="131"/>
    </row>
    <row r="107" spans="1:85" s="2" customFormat="1" ht="15" thickBot="1">
      <c r="A107" s="17" t="s">
        <v>100</v>
      </c>
      <c r="B107" s="100">
        <f>IF($I106=0,"-",B106/$I106)</f>
        <v>0.6825197766745601</v>
      </c>
      <c r="C107" s="100">
        <f t="shared" ref="C107:H107" si="54">IF($I106=0,"-",C106/$I106)</f>
        <v>6.5712527897700598E-3</v>
      </c>
      <c r="D107" s="100">
        <f t="shared" si="54"/>
        <v>0.16219050092588505</v>
      </c>
      <c r="E107" s="100">
        <f t="shared" si="54"/>
        <v>8.1105137956465748E-2</v>
      </c>
      <c r="F107" s="100">
        <f t="shared" si="54"/>
        <v>1.0829940289215481E-2</v>
      </c>
      <c r="G107" s="100">
        <f t="shared" si="54"/>
        <v>5.6757718898543551E-2</v>
      </c>
      <c r="H107" s="101">
        <f t="shared" si="54"/>
        <v>2.5672465560178158E-5</v>
      </c>
      <c r="I107" s="102">
        <f>SUM(B107:H107)</f>
        <v>1.0000000000000002</v>
      </c>
      <c r="K107" s="27" t="s">
        <v>100</v>
      </c>
      <c r="L107" s="76">
        <f t="shared" ref="L107:R107" si="55">IF($S106=0,"-",L106/$S106)</f>
        <v>0.49879196999578618</v>
      </c>
      <c r="M107" s="76">
        <f t="shared" si="55"/>
        <v>4.8023342859302744E-3</v>
      </c>
      <c r="N107" s="76">
        <f t="shared" si="55"/>
        <v>0.11853036679111513</v>
      </c>
      <c r="O107" s="76">
        <f t="shared" si="55"/>
        <v>5.9272409270237414E-2</v>
      </c>
      <c r="P107" s="76">
        <f t="shared" si="55"/>
        <v>0.27710507503835957</v>
      </c>
      <c r="Q107" s="76">
        <f t="shared" si="55"/>
        <v>4.1479082935600486E-2</v>
      </c>
      <c r="R107" s="77">
        <f t="shared" si="55"/>
        <v>1.8761682971006476E-5</v>
      </c>
      <c r="S107" s="78">
        <f>SUM(L107:R107)</f>
        <v>1.0000000000000002</v>
      </c>
      <c r="AI107" s="110"/>
    </row>
    <row r="108" spans="1:85" ht="15" thickBot="1">
      <c r="A108" s="223"/>
      <c r="B108" s="224"/>
      <c r="C108" s="224"/>
      <c r="D108" s="224"/>
      <c r="E108" s="224"/>
      <c r="F108" s="224"/>
      <c r="G108" s="224"/>
      <c r="H108" s="224"/>
      <c r="I108" s="224"/>
      <c r="K108" s="223"/>
      <c r="AI108" s="139"/>
      <c r="BA108" s="131"/>
      <c r="BR108" s="131"/>
      <c r="CG108" s="131"/>
    </row>
    <row r="109" spans="1:85" ht="28.5">
      <c r="A109" s="328" t="s">
        <v>29</v>
      </c>
      <c r="B109" s="135" t="s">
        <v>0</v>
      </c>
      <c r="C109" s="135" t="s">
        <v>1</v>
      </c>
      <c r="D109" s="135" t="s">
        <v>2</v>
      </c>
      <c r="E109" s="135" t="s">
        <v>3</v>
      </c>
      <c r="F109" s="135" t="s">
        <v>27</v>
      </c>
      <c r="G109" s="135" t="s">
        <v>4</v>
      </c>
      <c r="H109" s="135" t="s">
        <v>5</v>
      </c>
      <c r="I109" s="136" t="s">
        <v>6</v>
      </c>
      <c r="K109" s="330" t="s">
        <v>29</v>
      </c>
      <c r="L109" s="137" t="s">
        <v>0</v>
      </c>
      <c r="M109" s="137" t="s">
        <v>1</v>
      </c>
      <c r="N109" s="137" t="s">
        <v>2</v>
      </c>
      <c r="O109" s="137" t="s">
        <v>3</v>
      </c>
      <c r="P109" s="137" t="s">
        <v>27</v>
      </c>
      <c r="Q109" s="137" t="s">
        <v>4</v>
      </c>
      <c r="R109" s="137" t="s">
        <v>5</v>
      </c>
      <c r="S109" s="138" t="s">
        <v>6</v>
      </c>
      <c r="U109" s="332" t="s">
        <v>29</v>
      </c>
      <c r="V109" s="190" t="s">
        <v>69</v>
      </c>
      <c r="W109" s="190" t="s">
        <v>70</v>
      </c>
      <c r="X109" s="190" t="s">
        <v>4</v>
      </c>
      <c r="Y109" s="190" t="s">
        <v>1</v>
      </c>
      <c r="Z109" s="190" t="s">
        <v>2</v>
      </c>
      <c r="AA109" s="190" t="s">
        <v>3</v>
      </c>
      <c r="AB109" s="190" t="s">
        <v>52</v>
      </c>
      <c r="AC109" s="190" t="s">
        <v>64</v>
      </c>
      <c r="AD109" s="191" t="s">
        <v>72</v>
      </c>
      <c r="AE109" s="191" t="s">
        <v>79</v>
      </c>
      <c r="AF109" s="191" t="s">
        <v>73</v>
      </c>
      <c r="AG109" s="191" t="s">
        <v>80</v>
      </c>
      <c r="AH109" s="191" t="s">
        <v>81</v>
      </c>
      <c r="AI109" s="192" t="s">
        <v>60</v>
      </c>
      <c r="BA109" s="131"/>
      <c r="BR109" s="131"/>
      <c r="CG109" s="131"/>
    </row>
    <row r="110" spans="1:85" ht="15">
      <c r="A110" s="329" t="s">
        <v>29</v>
      </c>
      <c r="B110" s="294" t="s">
        <v>109</v>
      </c>
      <c r="C110" s="295"/>
      <c r="D110" s="295"/>
      <c r="E110" s="295"/>
      <c r="F110" s="295"/>
      <c r="G110" s="295"/>
      <c r="H110" s="295"/>
      <c r="I110" s="296"/>
      <c r="K110" s="331" t="s">
        <v>29</v>
      </c>
      <c r="L110" s="297" t="s">
        <v>109</v>
      </c>
      <c r="M110" s="298"/>
      <c r="N110" s="298"/>
      <c r="O110" s="298"/>
      <c r="P110" s="298"/>
      <c r="Q110" s="298"/>
      <c r="R110" s="298"/>
      <c r="S110" s="299"/>
      <c r="U110" s="333" t="s">
        <v>29</v>
      </c>
      <c r="V110" s="326" t="s">
        <v>109</v>
      </c>
      <c r="W110" s="326"/>
      <c r="X110" s="326"/>
      <c r="Y110" s="326"/>
      <c r="Z110" s="326"/>
      <c r="AA110" s="326"/>
      <c r="AB110" s="326"/>
      <c r="AC110" s="326"/>
      <c r="AD110" s="326"/>
      <c r="AE110" s="326"/>
      <c r="AF110" s="326"/>
      <c r="AG110" s="326"/>
      <c r="AH110" s="326"/>
      <c r="AI110" s="327"/>
      <c r="BA110" s="131"/>
      <c r="BR110" s="131"/>
      <c r="CG110" s="131"/>
    </row>
    <row r="111" spans="1:85" ht="15">
      <c r="A111" s="141" t="s">
        <v>7</v>
      </c>
      <c r="B111" s="142">
        <v>0</v>
      </c>
      <c r="C111" s="142">
        <v>0</v>
      </c>
      <c r="D111" s="142">
        <v>0</v>
      </c>
      <c r="E111" s="142">
        <v>0</v>
      </c>
      <c r="F111" s="303"/>
      <c r="G111" s="142">
        <v>0</v>
      </c>
      <c r="H111" s="143">
        <v>0</v>
      </c>
      <c r="I111" s="144">
        <f>SUM(B111:H111)</f>
        <v>0</v>
      </c>
      <c r="J111" s="139"/>
      <c r="K111" s="193" t="s">
        <v>7</v>
      </c>
      <c r="L111" s="142">
        <v>0</v>
      </c>
      <c r="M111" s="142">
        <v>0</v>
      </c>
      <c r="N111" s="142">
        <v>0</v>
      </c>
      <c r="O111" s="142">
        <v>0</v>
      </c>
      <c r="P111" s="142">
        <v>0</v>
      </c>
      <c r="Q111" s="142">
        <v>0</v>
      </c>
      <c r="R111" s="194">
        <v>0</v>
      </c>
      <c r="S111" s="195">
        <f>SUM(L111:R111)</f>
        <v>0</v>
      </c>
      <c r="U111" s="196" t="s">
        <v>7</v>
      </c>
      <c r="V111" s="197">
        <v>0</v>
      </c>
      <c r="W111" s="197">
        <v>0</v>
      </c>
      <c r="X111" s="197">
        <v>0</v>
      </c>
      <c r="Y111" s="197">
        <v>0</v>
      </c>
      <c r="Z111" s="197">
        <v>0</v>
      </c>
      <c r="AA111" s="197">
        <v>0</v>
      </c>
      <c r="AB111" s="197">
        <v>0</v>
      </c>
      <c r="AC111" s="198">
        <v>0</v>
      </c>
      <c r="AD111" s="199">
        <v>0</v>
      </c>
      <c r="AE111" s="199">
        <v>0</v>
      </c>
      <c r="AF111" s="199">
        <v>0</v>
      </c>
      <c r="AG111" s="199">
        <v>0</v>
      </c>
      <c r="AH111" s="199">
        <v>0</v>
      </c>
      <c r="AI111" s="200">
        <f>SUM(V111:AC111)</f>
        <v>0</v>
      </c>
      <c r="AJ111" s="131" t="str">
        <f>IF(ABS(S111-AI111)&gt;0.001,S111-AI111,"")</f>
        <v/>
      </c>
      <c r="BA111" s="131"/>
      <c r="BR111" s="131"/>
      <c r="CG111" s="131"/>
    </row>
    <row r="112" spans="1:85" ht="15">
      <c r="A112" s="149" t="s">
        <v>8</v>
      </c>
      <c r="B112" s="150">
        <v>0</v>
      </c>
      <c r="C112" s="150">
        <v>0</v>
      </c>
      <c r="D112" s="150">
        <v>0</v>
      </c>
      <c r="E112" s="150">
        <v>0</v>
      </c>
      <c r="F112" s="304"/>
      <c r="G112" s="150">
        <v>0</v>
      </c>
      <c r="H112" s="151">
        <v>0</v>
      </c>
      <c r="I112" s="152">
        <f t="shared" ref="I112:I131" si="56">SUM(B112:H112)</f>
        <v>0</v>
      </c>
      <c r="J112" s="139"/>
      <c r="K112" s="153" t="s">
        <v>8</v>
      </c>
      <c r="L112" s="154">
        <v>0</v>
      </c>
      <c r="M112" s="154">
        <v>0</v>
      </c>
      <c r="N112" s="154">
        <v>0</v>
      </c>
      <c r="O112" s="154">
        <v>0</v>
      </c>
      <c r="P112" s="154">
        <v>0</v>
      </c>
      <c r="Q112" s="154">
        <v>0</v>
      </c>
      <c r="R112" s="155">
        <v>0</v>
      </c>
      <c r="S112" s="156">
        <f t="shared" ref="S112:S131" si="57">SUM(L112:R112)</f>
        <v>0</v>
      </c>
      <c r="U112" s="201" t="s">
        <v>8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3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4">
        <f t="shared" ref="AI112:AI131" si="58">SUM(V112:AC112)</f>
        <v>0</v>
      </c>
      <c r="AJ112" s="131" t="str">
        <f t="shared" ref="AJ112:AJ133" si="59">IF(ABS(S112-AI112)&gt;0.001,S112-AI112,"")</f>
        <v/>
      </c>
      <c r="BA112" s="131"/>
      <c r="BR112" s="131"/>
      <c r="CG112" s="131"/>
    </row>
    <row r="113" spans="1:85" ht="15">
      <c r="A113" s="157" t="s">
        <v>10</v>
      </c>
      <c r="B113" s="146">
        <v>0</v>
      </c>
      <c r="C113" s="146">
        <v>0</v>
      </c>
      <c r="D113" s="146">
        <v>0</v>
      </c>
      <c r="E113" s="146">
        <v>0</v>
      </c>
      <c r="F113" s="304"/>
      <c r="G113" s="146">
        <v>0</v>
      </c>
      <c r="H113" s="158">
        <v>0</v>
      </c>
      <c r="I113" s="144">
        <f t="shared" si="56"/>
        <v>0</v>
      </c>
      <c r="J113" s="139"/>
      <c r="K113" s="159" t="s">
        <v>10</v>
      </c>
      <c r="L113" s="146">
        <v>0</v>
      </c>
      <c r="M113" s="146">
        <v>0</v>
      </c>
      <c r="N113" s="146">
        <v>0</v>
      </c>
      <c r="O113" s="146">
        <v>0</v>
      </c>
      <c r="P113" s="146">
        <v>0</v>
      </c>
      <c r="Q113" s="146">
        <v>0</v>
      </c>
      <c r="R113" s="147">
        <v>0</v>
      </c>
      <c r="S113" s="148">
        <f t="shared" si="57"/>
        <v>0</v>
      </c>
      <c r="U113" s="205" t="s">
        <v>10</v>
      </c>
      <c r="V113" s="197">
        <v>0</v>
      </c>
      <c r="W113" s="197">
        <v>0</v>
      </c>
      <c r="X113" s="197">
        <v>0</v>
      </c>
      <c r="Y113" s="197">
        <v>0</v>
      </c>
      <c r="Z113" s="197">
        <v>0</v>
      </c>
      <c r="AA113" s="197">
        <v>0</v>
      </c>
      <c r="AB113" s="197">
        <v>0</v>
      </c>
      <c r="AC113" s="198">
        <v>0</v>
      </c>
      <c r="AD113" s="199">
        <v>0</v>
      </c>
      <c r="AE113" s="199">
        <v>0</v>
      </c>
      <c r="AF113" s="199">
        <v>0</v>
      </c>
      <c r="AG113" s="199">
        <v>0</v>
      </c>
      <c r="AH113" s="199">
        <v>0</v>
      </c>
      <c r="AI113" s="200">
        <f t="shared" si="58"/>
        <v>0</v>
      </c>
      <c r="AJ113" s="131" t="str">
        <f t="shared" si="59"/>
        <v/>
      </c>
      <c r="BA113" s="131"/>
      <c r="BR113" s="131"/>
      <c r="CG113" s="131"/>
    </row>
    <row r="114" spans="1:85" ht="15">
      <c r="A114" s="149" t="s">
        <v>53</v>
      </c>
      <c r="B114" s="150">
        <v>0</v>
      </c>
      <c r="C114" s="150">
        <v>0</v>
      </c>
      <c r="D114" s="150">
        <v>0</v>
      </c>
      <c r="E114" s="150">
        <v>0</v>
      </c>
      <c r="F114" s="304"/>
      <c r="G114" s="150">
        <v>0</v>
      </c>
      <c r="H114" s="151">
        <v>0</v>
      </c>
      <c r="I114" s="152">
        <f t="shared" si="56"/>
        <v>0</v>
      </c>
      <c r="J114" s="139"/>
      <c r="K114" s="153" t="s">
        <v>53</v>
      </c>
      <c r="L114" s="154">
        <v>0</v>
      </c>
      <c r="M114" s="154">
        <v>0</v>
      </c>
      <c r="N114" s="154">
        <v>0</v>
      </c>
      <c r="O114" s="154">
        <v>0</v>
      </c>
      <c r="P114" s="154">
        <v>0</v>
      </c>
      <c r="Q114" s="154">
        <v>0</v>
      </c>
      <c r="R114" s="155">
        <v>0</v>
      </c>
      <c r="S114" s="156">
        <f t="shared" si="57"/>
        <v>0</v>
      </c>
      <c r="U114" s="201" t="s">
        <v>53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3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4">
        <f t="shared" si="58"/>
        <v>0</v>
      </c>
      <c r="AJ114" s="131" t="str">
        <f t="shared" si="59"/>
        <v/>
      </c>
      <c r="BA114" s="131"/>
      <c r="BR114" s="131"/>
      <c r="CG114" s="131"/>
    </row>
    <row r="115" spans="1:85" ht="15">
      <c r="A115" s="157" t="s">
        <v>16</v>
      </c>
      <c r="B115" s="146">
        <v>0</v>
      </c>
      <c r="C115" s="146">
        <v>0</v>
      </c>
      <c r="D115" s="146">
        <v>0</v>
      </c>
      <c r="E115" s="146">
        <v>0</v>
      </c>
      <c r="F115" s="304"/>
      <c r="G115" s="146">
        <v>0</v>
      </c>
      <c r="H115" s="158">
        <v>0</v>
      </c>
      <c r="I115" s="144">
        <f t="shared" si="56"/>
        <v>0</v>
      </c>
      <c r="J115" s="139"/>
      <c r="K115" s="159" t="s">
        <v>16</v>
      </c>
      <c r="L115" s="146">
        <v>0</v>
      </c>
      <c r="M115" s="146">
        <v>0</v>
      </c>
      <c r="N115" s="146">
        <v>0</v>
      </c>
      <c r="O115" s="146">
        <v>0</v>
      </c>
      <c r="P115" s="146">
        <v>0</v>
      </c>
      <c r="Q115" s="146">
        <v>0</v>
      </c>
      <c r="R115" s="147">
        <v>0</v>
      </c>
      <c r="S115" s="148">
        <f t="shared" si="57"/>
        <v>0</v>
      </c>
      <c r="U115" s="205" t="s">
        <v>16</v>
      </c>
      <c r="V115" s="197">
        <v>0</v>
      </c>
      <c r="W115" s="197">
        <v>0</v>
      </c>
      <c r="X115" s="197">
        <v>0</v>
      </c>
      <c r="Y115" s="197">
        <v>0</v>
      </c>
      <c r="Z115" s="197">
        <v>0</v>
      </c>
      <c r="AA115" s="197">
        <v>0</v>
      </c>
      <c r="AB115" s="197">
        <v>0</v>
      </c>
      <c r="AC115" s="198">
        <v>0</v>
      </c>
      <c r="AD115" s="199">
        <v>0</v>
      </c>
      <c r="AE115" s="199">
        <v>0</v>
      </c>
      <c r="AF115" s="199">
        <v>0</v>
      </c>
      <c r="AG115" s="199">
        <v>0</v>
      </c>
      <c r="AH115" s="199">
        <v>0</v>
      </c>
      <c r="AI115" s="200">
        <f t="shared" si="58"/>
        <v>0</v>
      </c>
      <c r="AJ115" s="131" t="str">
        <f t="shared" si="59"/>
        <v/>
      </c>
      <c r="BA115" s="131"/>
      <c r="BR115" s="131"/>
      <c r="CG115" s="131"/>
    </row>
    <row r="116" spans="1:85" ht="15">
      <c r="A116" s="149" t="s">
        <v>15</v>
      </c>
      <c r="B116" s="150">
        <v>0</v>
      </c>
      <c r="C116" s="150">
        <v>0</v>
      </c>
      <c r="D116" s="150">
        <v>0</v>
      </c>
      <c r="E116" s="150">
        <v>0</v>
      </c>
      <c r="F116" s="304"/>
      <c r="G116" s="150">
        <v>0</v>
      </c>
      <c r="H116" s="151">
        <v>0</v>
      </c>
      <c r="I116" s="152">
        <f t="shared" si="56"/>
        <v>0</v>
      </c>
      <c r="J116" s="139"/>
      <c r="K116" s="153" t="s">
        <v>15</v>
      </c>
      <c r="L116" s="154">
        <v>0</v>
      </c>
      <c r="M116" s="154">
        <v>0</v>
      </c>
      <c r="N116" s="154">
        <v>0</v>
      </c>
      <c r="O116" s="154">
        <v>0</v>
      </c>
      <c r="P116" s="154">
        <v>0</v>
      </c>
      <c r="Q116" s="154">
        <v>0</v>
      </c>
      <c r="R116" s="155">
        <v>0</v>
      </c>
      <c r="S116" s="156">
        <f t="shared" si="57"/>
        <v>0</v>
      </c>
      <c r="U116" s="201" t="s">
        <v>54</v>
      </c>
      <c r="V116" s="202">
        <v>0</v>
      </c>
      <c r="W116" s="202">
        <v>0</v>
      </c>
      <c r="X116" s="202">
        <v>0</v>
      </c>
      <c r="Y116" s="202">
        <v>0</v>
      </c>
      <c r="Z116" s="202">
        <v>0</v>
      </c>
      <c r="AA116" s="202">
        <v>0</v>
      </c>
      <c r="AB116" s="202">
        <v>0</v>
      </c>
      <c r="AC116" s="203">
        <v>0</v>
      </c>
      <c r="AD116" s="202">
        <v>0</v>
      </c>
      <c r="AE116" s="202">
        <v>0</v>
      </c>
      <c r="AF116" s="202">
        <v>0</v>
      </c>
      <c r="AG116" s="202">
        <v>0</v>
      </c>
      <c r="AH116" s="202">
        <v>0</v>
      </c>
      <c r="AI116" s="204">
        <f t="shared" si="58"/>
        <v>0</v>
      </c>
      <c r="AJ116" s="131" t="str">
        <f t="shared" si="59"/>
        <v/>
      </c>
      <c r="BA116" s="131"/>
      <c r="BR116" s="131"/>
      <c r="CG116" s="131"/>
    </row>
    <row r="117" spans="1:85" ht="15">
      <c r="A117" s="157" t="s">
        <v>55</v>
      </c>
      <c r="B117" s="146">
        <v>0</v>
      </c>
      <c r="C117" s="146">
        <v>0</v>
      </c>
      <c r="D117" s="146">
        <v>0</v>
      </c>
      <c r="E117" s="146">
        <v>9.7057510356594445E-3</v>
      </c>
      <c r="F117" s="304"/>
      <c r="G117" s="146">
        <v>0</v>
      </c>
      <c r="H117" s="158">
        <v>0</v>
      </c>
      <c r="I117" s="144">
        <f t="shared" si="56"/>
        <v>9.7057510356594445E-3</v>
      </c>
      <c r="J117" s="139"/>
      <c r="K117" s="159" t="s">
        <v>55</v>
      </c>
      <c r="L117" s="146">
        <v>0</v>
      </c>
      <c r="M117" s="146">
        <v>0</v>
      </c>
      <c r="N117" s="146">
        <v>0</v>
      </c>
      <c r="O117" s="146">
        <v>9.7057510356594445E-3</v>
      </c>
      <c r="P117" s="146">
        <v>0.77653874318361593</v>
      </c>
      <c r="Q117" s="146">
        <v>0</v>
      </c>
      <c r="R117" s="147">
        <v>0</v>
      </c>
      <c r="S117" s="148">
        <f t="shared" si="57"/>
        <v>0.78624449421927534</v>
      </c>
      <c r="U117" s="205" t="s">
        <v>55</v>
      </c>
      <c r="V117" s="197">
        <v>0</v>
      </c>
      <c r="W117" s="197">
        <v>0</v>
      </c>
      <c r="X117" s="197">
        <v>0</v>
      </c>
      <c r="Y117" s="197">
        <v>0</v>
      </c>
      <c r="Z117" s="197">
        <v>0</v>
      </c>
      <c r="AA117" s="197">
        <v>4.8528755178297222E-4</v>
      </c>
      <c r="AB117" s="197">
        <v>0.77653874318361593</v>
      </c>
      <c r="AC117" s="198">
        <v>9.2204634838764718E-3</v>
      </c>
      <c r="AD117" s="197">
        <v>0</v>
      </c>
      <c r="AE117" s="197">
        <v>0</v>
      </c>
      <c r="AF117" s="197">
        <v>0</v>
      </c>
      <c r="AG117" s="197">
        <v>0</v>
      </c>
      <c r="AH117" s="197">
        <v>9.2204634838764718E-3</v>
      </c>
      <c r="AI117" s="200">
        <f t="shared" si="58"/>
        <v>0.78624449421927545</v>
      </c>
      <c r="AJ117" s="131" t="str">
        <f t="shared" si="59"/>
        <v/>
      </c>
      <c r="BA117" s="131"/>
      <c r="BR117" s="131"/>
      <c r="CG117" s="131"/>
    </row>
    <row r="118" spans="1:85" ht="15">
      <c r="A118" s="149" t="s">
        <v>12</v>
      </c>
      <c r="B118" s="150">
        <v>0</v>
      </c>
      <c r="C118" s="150">
        <v>0</v>
      </c>
      <c r="D118" s="150">
        <v>0</v>
      </c>
      <c r="E118" s="150">
        <v>0</v>
      </c>
      <c r="F118" s="304"/>
      <c r="G118" s="150">
        <v>0</v>
      </c>
      <c r="H118" s="151">
        <v>0</v>
      </c>
      <c r="I118" s="152">
        <f t="shared" si="56"/>
        <v>0</v>
      </c>
      <c r="J118" s="139"/>
      <c r="K118" s="153" t="s">
        <v>12</v>
      </c>
      <c r="L118" s="154">
        <v>0</v>
      </c>
      <c r="M118" s="154">
        <v>0</v>
      </c>
      <c r="N118" s="154">
        <v>0</v>
      </c>
      <c r="O118" s="154">
        <v>0</v>
      </c>
      <c r="P118" s="154">
        <v>0</v>
      </c>
      <c r="Q118" s="154">
        <v>0</v>
      </c>
      <c r="R118" s="155">
        <v>0</v>
      </c>
      <c r="S118" s="156">
        <f t="shared" si="57"/>
        <v>0</v>
      </c>
      <c r="U118" s="201" t="s">
        <v>12</v>
      </c>
      <c r="V118" s="202">
        <v>0</v>
      </c>
      <c r="W118" s="202">
        <v>0</v>
      </c>
      <c r="X118" s="202">
        <v>0</v>
      </c>
      <c r="Y118" s="202">
        <v>0</v>
      </c>
      <c r="Z118" s="202">
        <v>0</v>
      </c>
      <c r="AA118" s="202">
        <v>0</v>
      </c>
      <c r="AB118" s="202">
        <v>0</v>
      </c>
      <c r="AC118" s="203">
        <v>0</v>
      </c>
      <c r="AD118" s="202">
        <v>0</v>
      </c>
      <c r="AE118" s="202">
        <v>0</v>
      </c>
      <c r="AF118" s="202">
        <v>0</v>
      </c>
      <c r="AG118" s="202">
        <v>0</v>
      </c>
      <c r="AH118" s="202">
        <v>0</v>
      </c>
      <c r="AI118" s="204">
        <f t="shared" si="58"/>
        <v>0</v>
      </c>
      <c r="AJ118" s="131" t="str">
        <f t="shared" si="59"/>
        <v/>
      </c>
      <c r="BA118" s="131"/>
      <c r="BR118" s="131"/>
      <c r="CG118" s="131"/>
    </row>
    <row r="119" spans="1:85" ht="15">
      <c r="A119" s="157" t="s">
        <v>56</v>
      </c>
      <c r="B119" s="146">
        <v>0</v>
      </c>
      <c r="C119" s="146">
        <v>0</v>
      </c>
      <c r="D119" s="146">
        <v>0</v>
      </c>
      <c r="E119" s="146">
        <v>0</v>
      </c>
      <c r="F119" s="304"/>
      <c r="G119" s="146">
        <v>0</v>
      </c>
      <c r="H119" s="158">
        <v>0</v>
      </c>
      <c r="I119" s="144">
        <f t="shared" si="56"/>
        <v>0</v>
      </c>
      <c r="J119" s="139"/>
      <c r="K119" s="159" t="s">
        <v>56</v>
      </c>
      <c r="L119" s="146">
        <v>0</v>
      </c>
      <c r="M119" s="146">
        <v>0</v>
      </c>
      <c r="N119" s="146">
        <v>0</v>
      </c>
      <c r="O119" s="146">
        <v>0</v>
      </c>
      <c r="P119" s="146">
        <v>0</v>
      </c>
      <c r="Q119" s="146">
        <v>0</v>
      </c>
      <c r="R119" s="147">
        <v>0</v>
      </c>
      <c r="S119" s="148">
        <f t="shared" si="57"/>
        <v>0</v>
      </c>
      <c r="U119" s="205" t="s">
        <v>56</v>
      </c>
      <c r="V119" s="197">
        <v>0</v>
      </c>
      <c r="W119" s="197">
        <v>0</v>
      </c>
      <c r="X119" s="197">
        <v>0</v>
      </c>
      <c r="Y119" s="197">
        <v>0</v>
      </c>
      <c r="Z119" s="197">
        <v>0</v>
      </c>
      <c r="AA119" s="197">
        <v>0</v>
      </c>
      <c r="AB119" s="197">
        <v>0</v>
      </c>
      <c r="AC119" s="198">
        <v>0</v>
      </c>
      <c r="AD119" s="197">
        <v>0</v>
      </c>
      <c r="AE119" s="197">
        <v>0</v>
      </c>
      <c r="AF119" s="197">
        <v>0</v>
      </c>
      <c r="AG119" s="197">
        <v>0</v>
      </c>
      <c r="AH119" s="197">
        <v>0</v>
      </c>
      <c r="AI119" s="200">
        <f t="shared" si="58"/>
        <v>0</v>
      </c>
      <c r="AJ119" s="131" t="str">
        <f t="shared" si="59"/>
        <v/>
      </c>
      <c r="BA119" s="131"/>
      <c r="BR119" s="131"/>
      <c r="CG119" s="131"/>
    </row>
    <row r="120" spans="1:85" ht="15">
      <c r="A120" s="149" t="s">
        <v>17</v>
      </c>
      <c r="B120" s="150">
        <v>0</v>
      </c>
      <c r="C120" s="150">
        <v>0</v>
      </c>
      <c r="D120" s="150">
        <v>0</v>
      </c>
      <c r="E120" s="150">
        <v>0</v>
      </c>
      <c r="F120" s="304"/>
      <c r="G120" s="150">
        <v>0</v>
      </c>
      <c r="H120" s="151">
        <v>0</v>
      </c>
      <c r="I120" s="152">
        <f t="shared" si="56"/>
        <v>0</v>
      </c>
      <c r="J120" s="139"/>
      <c r="K120" s="153" t="s">
        <v>17</v>
      </c>
      <c r="L120" s="154">
        <v>0</v>
      </c>
      <c r="M120" s="154">
        <v>0</v>
      </c>
      <c r="N120" s="154">
        <v>0</v>
      </c>
      <c r="O120" s="154">
        <v>0</v>
      </c>
      <c r="P120" s="154">
        <v>0</v>
      </c>
      <c r="Q120" s="154">
        <v>0</v>
      </c>
      <c r="R120" s="155">
        <v>0</v>
      </c>
      <c r="S120" s="156">
        <f t="shared" si="57"/>
        <v>0</v>
      </c>
      <c r="U120" s="201" t="s">
        <v>17</v>
      </c>
      <c r="V120" s="202">
        <v>0</v>
      </c>
      <c r="W120" s="202">
        <v>0</v>
      </c>
      <c r="X120" s="202">
        <v>0</v>
      </c>
      <c r="Y120" s="202">
        <v>0</v>
      </c>
      <c r="Z120" s="202">
        <v>0</v>
      </c>
      <c r="AA120" s="202">
        <v>0</v>
      </c>
      <c r="AB120" s="202">
        <v>0</v>
      </c>
      <c r="AC120" s="203">
        <v>0</v>
      </c>
      <c r="AD120" s="202">
        <v>0</v>
      </c>
      <c r="AE120" s="202">
        <v>0</v>
      </c>
      <c r="AF120" s="202">
        <v>0</v>
      </c>
      <c r="AG120" s="202">
        <v>0</v>
      </c>
      <c r="AH120" s="202">
        <v>0</v>
      </c>
      <c r="AI120" s="204">
        <f t="shared" si="58"/>
        <v>0</v>
      </c>
      <c r="AJ120" s="131" t="str">
        <f t="shared" si="59"/>
        <v/>
      </c>
      <c r="BA120" s="131"/>
      <c r="BR120" s="131"/>
      <c r="CG120" s="131"/>
    </row>
    <row r="121" spans="1:85" ht="15">
      <c r="A121" s="157" t="s">
        <v>141</v>
      </c>
      <c r="B121" s="146">
        <v>6.9463635337839538</v>
      </c>
      <c r="C121" s="146">
        <v>1.8071892419288871</v>
      </c>
      <c r="D121" s="146">
        <v>9.1308515663244432</v>
      </c>
      <c r="E121" s="146">
        <v>3.7795316579627141</v>
      </c>
      <c r="F121" s="304"/>
      <c r="G121" s="146">
        <v>0</v>
      </c>
      <c r="H121" s="158">
        <v>0</v>
      </c>
      <c r="I121" s="144">
        <f t="shared" si="56"/>
        <v>21.663936</v>
      </c>
      <c r="J121" s="139"/>
      <c r="K121" s="159" t="s">
        <v>141</v>
      </c>
      <c r="L121" s="146">
        <v>6.9463635337839538</v>
      </c>
      <c r="M121" s="146">
        <v>1.8071892419288871</v>
      </c>
      <c r="N121" s="146">
        <v>9.1308515663244432</v>
      </c>
      <c r="O121" s="146">
        <v>3.7795316579627141</v>
      </c>
      <c r="P121" s="146">
        <v>0</v>
      </c>
      <c r="Q121" s="146">
        <v>0</v>
      </c>
      <c r="R121" s="147">
        <v>0</v>
      </c>
      <c r="S121" s="148">
        <f t="shared" si="57"/>
        <v>21.663936</v>
      </c>
      <c r="U121" s="205" t="s">
        <v>141</v>
      </c>
      <c r="V121" s="197">
        <v>6.5880491286057028</v>
      </c>
      <c r="W121" s="197">
        <v>0</v>
      </c>
      <c r="X121" s="197">
        <v>0</v>
      </c>
      <c r="Y121" s="197">
        <v>1.8071892419288871</v>
      </c>
      <c r="Z121" s="197">
        <v>9.1308515663244432</v>
      </c>
      <c r="AA121" s="197">
        <v>3.7254802055680405</v>
      </c>
      <c r="AB121" s="197">
        <v>0</v>
      </c>
      <c r="AC121" s="198">
        <v>0.41236585757292432</v>
      </c>
      <c r="AD121" s="197">
        <v>0.35831440517825075</v>
      </c>
      <c r="AE121" s="197">
        <v>0</v>
      </c>
      <c r="AF121" s="197">
        <v>0</v>
      </c>
      <c r="AG121" s="197">
        <v>0</v>
      </c>
      <c r="AH121" s="197">
        <v>5.4051452394673606E-2</v>
      </c>
      <c r="AI121" s="200">
        <f t="shared" si="58"/>
        <v>21.663936</v>
      </c>
      <c r="AJ121" s="131" t="str">
        <f t="shared" si="59"/>
        <v/>
      </c>
      <c r="BA121" s="131"/>
      <c r="BR121" s="131"/>
      <c r="CG121" s="131"/>
    </row>
    <row r="122" spans="1:85" ht="15">
      <c r="A122" s="149" t="s">
        <v>25</v>
      </c>
      <c r="B122" s="150">
        <v>2.0079797436606794</v>
      </c>
      <c r="C122" s="150">
        <v>2.3272632064016259E-2</v>
      </c>
      <c r="D122" s="150">
        <v>2.9507387250115538</v>
      </c>
      <c r="E122" s="150">
        <v>13.413634439235512</v>
      </c>
      <c r="F122" s="304"/>
      <c r="G122" s="150">
        <v>1.2963744600282401</v>
      </c>
      <c r="H122" s="151">
        <v>0</v>
      </c>
      <c r="I122" s="152">
        <f t="shared" si="56"/>
        <v>19.692</v>
      </c>
      <c r="J122" s="139"/>
      <c r="K122" s="153" t="s">
        <v>25</v>
      </c>
      <c r="L122" s="154">
        <v>2.0079797436606794</v>
      </c>
      <c r="M122" s="154">
        <v>2.3272632064016259E-2</v>
      </c>
      <c r="N122" s="154">
        <v>2.9507387250115538</v>
      </c>
      <c r="O122" s="154">
        <v>13.413634439235512</v>
      </c>
      <c r="P122" s="154">
        <v>2.7510363765950847E-2</v>
      </c>
      <c r="Q122" s="154">
        <v>1.2963744600282401</v>
      </c>
      <c r="R122" s="155">
        <v>0</v>
      </c>
      <c r="S122" s="156">
        <f t="shared" si="57"/>
        <v>19.719510363765952</v>
      </c>
      <c r="U122" s="201" t="s">
        <v>25</v>
      </c>
      <c r="V122" s="202">
        <v>1.7983848791000436</v>
      </c>
      <c r="W122" s="202">
        <v>0.19061950677846171</v>
      </c>
      <c r="X122" s="202">
        <v>1.2963744600282401</v>
      </c>
      <c r="Y122" s="202">
        <v>2.3272632064016259E-2</v>
      </c>
      <c r="Z122" s="202">
        <v>2.9507387250115538</v>
      </c>
      <c r="AA122" s="202">
        <v>13.229063196407424</v>
      </c>
      <c r="AB122" s="202">
        <v>2.7510363765950847E-2</v>
      </c>
      <c r="AC122" s="203">
        <v>0.20354660061026303</v>
      </c>
      <c r="AD122" s="202">
        <v>1.8975357782174199E-2</v>
      </c>
      <c r="AE122" s="202">
        <v>0</v>
      </c>
      <c r="AF122" s="202">
        <v>0</v>
      </c>
      <c r="AG122" s="202">
        <v>0</v>
      </c>
      <c r="AH122" s="202">
        <v>0.18457124282808884</v>
      </c>
      <c r="AI122" s="204">
        <f t="shared" si="58"/>
        <v>19.719510363765956</v>
      </c>
      <c r="AJ122" s="131" t="str">
        <f t="shared" si="59"/>
        <v/>
      </c>
      <c r="BA122" s="131"/>
      <c r="BR122" s="131"/>
      <c r="CG122" s="131"/>
    </row>
    <row r="123" spans="1:85" ht="15">
      <c r="A123" s="157" t="s">
        <v>24</v>
      </c>
      <c r="B123" s="146">
        <v>0</v>
      </c>
      <c r="C123" s="146">
        <v>0</v>
      </c>
      <c r="D123" s="146">
        <v>0</v>
      </c>
      <c r="E123" s="146">
        <v>0</v>
      </c>
      <c r="F123" s="304"/>
      <c r="G123" s="146">
        <v>0</v>
      </c>
      <c r="H123" s="158">
        <v>0</v>
      </c>
      <c r="I123" s="144">
        <f t="shared" si="56"/>
        <v>0</v>
      </c>
      <c r="J123" s="139"/>
      <c r="K123" s="159" t="s">
        <v>24</v>
      </c>
      <c r="L123" s="146">
        <v>0</v>
      </c>
      <c r="M123" s="146">
        <v>0</v>
      </c>
      <c r="N123" s="146">
        <v>0</v>
      </c>
      <c r="O123" s="146">
        <v>0</v>
      </c>
      <c r="P123" s="146">
        <v>0</v>
      </c>
      <c r="Q123" s="146">
        <v>0</v>
      </c>
      <c r="R123" s="147">
        <v>0</v>
      </c>
      <c r="S123" s="148">
        <f t="shared" si="57"/>
        <v>0</v>
      </c>
      <c r="U123" s="205" t="s">
        <v>24</v>
      </c>
      <c r="V123" s="197">
        <v>0</v>
      </c>
      <c r="W123" s="197">
        <v>0</v>
      </c>
      <c r="X123" s="197">
        <v>0</v>
      </c>
      <c r="Y123" s="197">
        <v>0</v>
      </c>
      <c r="Z123" s="197">
        <v>0</v>
      </c>
      <c r="AA123" s="197">
        <v>0</v>
      </c>
      <c r="AB123" s="197">
        <v>0</v>
      </c>
      <c r="AC123" s="198">
        <v>0</v>
      </c>
      <c r="AD123" s="197">
        <v>0</v>
      </c>
      <c r="AE123" s="197">
        <v>0</v>
      </c>
      <c r="AF123" s="197">
        <v>0</v>
      </c>
      <c r="AG123" s="197">
        <v>0</v>
      </c>
      <c r="AH123" s="197">
        <v>0</v>
      </c>
      <c r="AI123" s="200">
        <f t="shared" si="58"/>
        <v>0</v>
      </c>
      <c r="AJ123" s="131" t="str">
        <f t="shared" si="59"/>
        <v/>
      </c>
      <c r="BA123" s="131"/>
      <c r="BR123" s="131"/>
      <c r="CG123" s="131"/>
    </row>
    <row r="124" spans="1:85" ht="15">
      <c r="A124" s="149" t="s">
        <v>57</v>
      </c>
      <c r="B124" s="150">
        <v>0</v>
      </c>
      <c r="C124" s="150">
        <v>0</v>
      </c>
      <c r="D124" s="150">
        <v>0</v>
      </c>
      <c r="E124" s="150">
        <v>0</v>
      </c>
      <c r="F124" s="304"/>
      <c r="G124" s="150">
        <v>0</v>
      </c>
      <c r="H124" s="151">
        <v>0</v>
      </c>
      <c r="I124" s="152">
        <f t="shared" si="56"/>
        <v>0</v>
      </c>
      <c r="J124" s="139"/>
      <c r="K124" s="153" t="s">
        <v>57</v>
      </c>
      <c r="L124" s="154">
        <v>0</v>
      </c>
      <c r="M124" s="154">
        <v>0</v>
      </c>
      <c r="N124" s="154">
        <v>0</v>
      </c>
      <c r="O124" s="154">
        <v>0</v>
      </c>
      <c r="P124" s="154">
        <v>0</v>
      </c>
      <c r="Q124" s="154">
        <v>0</v>
      </c>
      <c r="R124" s="155">
        <v>0</v>
      </c>
      <c r="S124" s="156">
        <f t="shared" si="57"/>
        <v>0</v>
      </c>
      <c r="U124" s="201" t="s">
        <v>57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3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4">
        <f t="shared" si="58"/>
        <v>0</v>
      </c>
      <c r="AJ124" s="131" t="str">
        <f t="shared" si="59"/>
        <v/>
      </c>
      <c r="BA124" s="131"/>
      <c r="BR124" s="131"/>
      <c r="CG124" s="131"/>
    </row>
    <row r="125" spans="1:85" ht="15">
      <c r="A125" s="157" t="s">
        <v>22</v>
      </c>
      <c r="B125" s="146">
        <v>0</v>
      </c>
      <c r="C125" s="146">
        <v>6.2740186043856326E-4</v>
      </c>
      <c r="D125" s="146">
        <v>0</v>
      </c>
      <c r="E125" s="146">
        <v>0</v>
      </c>
      <c r="F125" s="304"/>
      <c r="G125" s="146">
        <v>0</v>
      </c>
      <c r="H125" s="158">
        <v>0</v>
      </c>
      <c r="I125" s="144">
        <f t="shared" si="56"/>
        <v>6.2740186043856326E-4</v>
      </c>
      <c r="J125" s="139"/>
      <c r="K125" s="159" t="s">
        <v>22</v>
      </c>
      <c r="L125" s="146">
        <v>0</v>
      </c>
      <c r="M125" s="146">
        <v>6.2740186043856326E-4</v>
      </c>
      <c r="N125" s="146">
        <v>0</v>
      </c>
      <c r="O125" s="146">
        <v>0</v>
      </c>
      <c r="P125" s="146">
        <v>4.7498334606433552E-2</v>
      </c>
      <c r="Q125" s="146">
        <v>0</v>
      </c>
      <c r="R125" s="147">
        <v>0</v>
      </c>
      <c r="S125" s="148">
        <f t="shared" si="57"/>
        <v>4.8125736466872113E-2</v>
      </c>
      <c r="U125" s="205" t="s">
        <v>22</v>
      </c>
      <c r="V125" s="197">
        <v>0</v>
      </c>
      <c r="W125" s="197">
        <v>0</v>
      </c>
      <c r="X125" s="197">
        <v>0</v>
      </c>
      <c r="Y125" s="197">
        <v>6.2740186043856326E-4</v>
      </c>
      <c r="Z125" s="197">
        <v>0</v>
      </c>
      <c r="AA125" s="197">
        <v>0</v>
      </c>
      <c r="AB125" s="197">
        <v>4.7498334606433552E-2</v>
      </c>
      <c r="AC125" s="198">
        <v>0</v>
      </c>
      <c r="AD125" s="197">
        <v>0</v>
      </c>
      <c r="AE125" s="197">
        <v>0</v>
      </c>
      <c r="AF125" s="197">
        <v>0</v>
      </c>
      <c r="AG125" s="197">
        <v>0</v>
      </c>
      <c r="AH125" s="197">
        <v>0</v>
      </c>
      <c r="AI125" s="200">
        <f t="shared" si="58"/>
        <v>4.8125736466872113E-2</v>
      </c>
      <c r="AJ125" s="131" t="str">
        <f t="shared" si="59"/>
        <v/>
      </c>
      <c r="BA125" s="131"/>
      <c r="BR125" s="131"/>
      <c r="CG125" s="131"/>
    </row>
    <row r="126" spans="1:85" ht="15">
      <c r="A126" s="149" t="s">
        <v>21</v>
      </c>
      <c r="B126" s="150">
        <v>0</v>
      </c>
      <c r="C126" s="150">
        <v>0</v>
      </c>
      <c r="D126" s="150">
        <v>0</v>
      </c>
      <c r="E126" s="150">
        <v>0</v>
      </c>
      <c r="F126" s="304"/>
      <c r="G126" s="150">
        <v>0</v>
      </c>
      <c r="H126" s="151">
        <v>0</v>
      </c>
      <c r="I126" s="152">
        <f t="shared" si="56"/>
        <v>0</v>
      </c>
      <c r="J126" s="139"/>
      <c r="K126" s="153" t="s">
        <v>21</v>
      </c>
      <c r="L126" s="154">
        <v>0</v>
      </c>
      <c r="M126" s="154">
        <v>0</v>
      </c>
      <c r="N126" s="154">
        <v>0</v>
      </c>
      <c r="O126" s="154">
        <v>0</v>
      </c>
      <c r="P126" s="154">
        <v>0</v>
      </c>
      <c r="Q126" s="154">
        <v>0</v>
      </c>
      <c r="R126" s="155">
        <v>0</v>
      </c>
      <c r="S126" s="156">
        <f t="shared" si="57"/>
        <v>0</v>
      </c>
      <c r="U126" s="201" t="s">
        <v>58</v>
      </c>
      <c r="V126" s="202">
        <v>0</v>
      </c>
      <c r="W126" s="202">
        <v>0</v>
      </c>
      <c r="X126" s="202">
        <v>0</v>
      </c>
      <c r="Y126" s="202">
        <v>0</v>
      </c>
      <c r="Z126" s="202">
        <v>0</v>
      </c>
      <c r="AA126" s="202">
        <v>0</v>
      </c>
      <c r="AB126" s="202">
        <v>0</v>
      </c>
      <c r="AC126" s="203">
        <v>0</v>
      </c>
      <c r="AD126" s="202">
        <v>0</v>
      </c>
      <c r="AE126" s="202">
        <v>0</v>
      </c>
      <c r="AF126" s="202">
        <v>0</v>
      </c>
      <c r="AG126" s="202">
        <v>0</v>
      </c>
      <c r="AH126" s="202">
        <v>0</v>
      </c>
      <c r="AI126" s="204">
        <f t="shared" si="58"/>
        <v>0</v>
      </c>
      <c r="AJ126" s="131" t="str">
        <f t="shared" si="59"/>
        <v/>
      </c>
      <c r="BA126" s="131"/>
      <c r="BR126" s="131"/>
      <c r="CG126" s="131"/>
    </row>
    <row r="127" spans="1:85" ht="15">
      <c r="A127" s="160" t="s">
        <v>61</v>
      </c>
      <c r="B127" s="146">
        <v>0</v>
      </c>
      <c r="C127" s="146">
        <v>0</v>
      </c>
      <c r="D127" s="146">
        <v>0</v>
      </c>
      <c r="E127" s="146">
        <v>0</v>
      </c>
      <c r="F127" s="304"/>
      <c r="G127" s="146">
        <v>0</v>
      </c>
      <c r="H127" s="158">
        <v>0</v>
      </c>
      <c r="I127" s="144">
        <f t="shared" si="56"/>
        <v>0</v>
      </c>
      <c r="J127" s="139"/>
      <c r="K127" s="161" t="s">
        <v>61</v>
      </c>
      <c r="L127" s="146">
        <v>0</v>
      </c>
      <c r="M127" s="146">
        <v>0</v>
      </c>
      <c r="N127" s="146">
        <v>0</v>
      </c>
      <c r="O127" s="146">
        <v>0</v>
      </c>
      <c r="P127" s="146">
        <v>0</v>
      </c>
      <c r="Q127" s="146">
        <v>0</v>
      </c>
      <c r="R127" s="147">
        <v>0</v>
      </c>
      <c r="S127" s="148">
        <f t="shared" si="57"/>
        <v>0</v>
      </c>
      <c r="U127" s="206" t="s">
        <v>59</v>
      </c>
      <c r="V127" s="197">
        <v>0</v>
      </c>
      <c r="W127" s="197">
        <v>0</v>
      </c>
      <c r="X127" s="197">
        <v>0</v>
      </c>
      <c r="Y127" s="197">
        <v>0</v>
      </c>
      <c r="Z127" s="197">
        <v>0</v>
      </c>
      <c r="AA127" s="197">
        <v>0</v>
      </c>
      <c r="AB127" s="197">
        <v>0</v>
      </c>
      <c r="AC127" s="198">
        <v>0</v>
      </c>
      <c r="AD127" s="199">
        <v>0</v>
      </c>
      <c r="AE127" s="199">
        <v>0</v>
      </c>
      <c r="AF127" s="199">
        <v>0</v>
      </c>
      <c r="AG127" s="199">
        <v>0</v>
      </c>
      <c r="AH127" s="199">
        <v>0</v>
      </c>
      <c r="AI127" s="200">
        <f t="shared" si="58"/>
        <v>0</v>
      </c>
      <c r="AJ127" s="131" t="str">
        <f t="shared" si="59"/>
        <v/>
      </c>
      <c r="BA127" s="131"/>
      <c r="BR127" s="131"/>
      <c r="CG127" s="131"/>
    </row>
    <row r="128" spans="1:85">
      <c r="A128" s="162" t="s">
        <v>23</v>
      </c>
      <c r="B128" s="163">
        <v>0</v>
      </c>
      <c r="C128" s="163">
        <v>0</v>
      </c>
      <c r="D128" s="163">
        <v>0</v>
      </c>
      <c r="E128" s="163">
        <v>0</v>
      </c>
      <c r="F128" s="304"/>
      <c r="G128" s="163">
        <v>0</v>
      </c>
      <c r="H128" s="164">
        <v>0</v>
      </c>
      <c r="I128" s="165">
        <f t="shared" si="56"/>
        <v>0</v>
      </c>
      <c r="J128" s="139"/>
      <c r="K128" s="166" t="s">
        <v>23</v>
      </c>
      <c r="L128" s="167">
        <v>0</v>
      </c>
      <c r="M128" s="167">
        <v>0</v>
      </c>
      <c r="N128" s="167">
        <v>0</v>
      </c>
      <c r="O128" s="167">
        <v>0</v>
      </c>
      <c r="P128" s="167">
        <v>0</v>
      </c>
      <c r="Q128" s="167">
        <v>0</v>
      </c>
      <c r="R128" s="168">
        <v>0</v>
      </c>
      <c r="S128" s="169">
        <f t="shared" si="57"/>
        <v>0</v>
      </c>
      <c r="U128" s="207" t="s">
        <v>62</v>
      </c>
      <c r="V128" s="208">
        <v>0</v>
      </c>
      <c r="W128" s="208">
        <v>0</v>
      </c>
      <c r="X128" s="208">
        <v>0</v>
      </c>
      <c r="Y128" s="208">
        <v>0</v>
      </c>
      <c r="Z128" s="208">
        <v>0</v>
      </c>
      <c r="AA128" s="208">
        <v>0</v>
      </c>
      <c r="AB128" s="208">
        <v>0</v>
      </c>
      <c r="AC128" s="208">
        <v>0</v>
      </c>
      <c r="AD128" s="208">
        <v>0</v>
      </c>
      <c r="AE128" s="208">
        <v>0</v>
      </c>
      <c r="AF128" s="208">
        <v>0</v>
      </c>
      <c r="AG128" s="208">
        <v>0</v>
      </c>
      <c r="AH128" s="92">
        <v>0</v>
      </c>
      <c r="AI128" s="209">
        <f t="shared" si="58"/>
        <v>0</v>
      </c>
      <c r="AJ128" s="131" t="str">
        <f t="shared" si="59"/>
        <v/>
      </c>
      <c r="BA128" s="131"/>
      <c r="BR128" s="131"/>
      <c r="CG128" s="131"/>
    </row>
    <row r="129" spans="1:85">
      <c r="A129" s="170" t="s">
        <v>19</v>
      </c>
      <c r="B129" s="171">
        <v>0</v>
      </c>
      <c r="C129" s="171">
        <v>0</v>
      </c>
      <c r="D129" s="171">
        <v>0</v>
      </c>
      <c r="E129" s="171">
        <v>0</v>
      </c>
      <c r="F129" s="304"/>
      <c r="G129" s="171">
        <v>0</v>
      </c>
      <c r="H129" s="172">
        <v>0</v>
      </c>
      <c r="I129" s="173">
        <f t="shared" si="56"/>
        <v>0</v>
      </c>
      <c r="J129" s="139"/>
      <c r="K129" s="174" t="s">
        <v>19</v>
      </c>
      <c r="L129" s="171">
        <v>0</v>
      </c>
      <c r="M129" s="171">
        <v>0</v>
      </c>
      <c r="N129" s="171">
        <v>0</v>
      </c>
      <c r="O129" s="171">
        <v>0</v>
      </c>
      <c r="P129" s="171">
        <v>0</v>
      </c>
      <c r="Q129" s="171">
        <v>0</v>
      </c>
      <c r="R129" s="175">
        <v>0</v>
      </c>
      <c r="S129" s="176">
        <f t="shared" si="57"/>
        <v>0</v>
      </c>
      <c r="U129" s="210" t="s">
        <v>19</v>
      </c>
      <c r="V129" s="211">
        <v>0</v>
      </c>
      <c r="W129" s="211">
        <v>0</v>
      </c>
      <c r="X129" s="211">
        <v>0</v>
      </c>
      <c r="Y129" s="211">
        <v>0</v>
      </c>
      <c r="Z129" s="211">
        <v>0</v>
      </c>
      <c r="AA129" s="211">
        <v>0</v>
      </c>
      <c r="AB129" s="211">
        <v>0</v>
      </c>
      <c r="AC129" s="211">
        <v>0</v>
      </c>
      <c r="AD129" s="212">
        <v>0</v>
      </c>
      <c r="AE129" s="212">
        <v>0</v>
      </c>
      <c r="AF129" s="212">
        <v>0</v>
      </c>
      <c r="AG129" s="212">
        <v>0</v>
      </c>
      <c r="AH129" s="212">
        <v>0</v>
      </c>
      <c r="AI129" s="213">
        <f t="shared" si="58"/>
        <v>0</v>
      </c>
      <c r="AJ129" s="131" t="str">
        <f t="shared" si="59"/>
        <v/>
      </c>
      <c r="BA129" s="131"/>
      <c r="BR129" s="131"/>
      <c r="CG129" s="131"/>
    </row>
    <row r="130" spans="1:85">
      <c r="A130" s="162" t="s">
        <v>20</v>
      </c>
      <c r="B130" s="163">
        <v>0</v>
      </c>
      <c r="C130" s="163">
        <v>0</v>
      </c>
      <c r="D130" s="163">
        <v>0</v>
      </c>
      <c r="E130" s="163">
        <v>0</v>
      </c>
      <c r="F130" s="304"/>
      <c r="G130" s="163">
        <v>0</v>
      </c>
      <c r="H130" s="164">
        <v>0</v>
      </c>
      <c r="I130" s="165">
        <f t="shared" si="56"/>
        <v>0</v>
      </c>
      <c r="J130" s="139"/>
      <c r="K130" s="166" t="s">
        <v>20</v>
      </c>
      <c r="L130" s="167">
        <v>0</v>
      </c>
      <c r="M130" s="167">
        <v>0</v>
      </c>
      <c r="N130" s="167">
        <v>0</v>
      </c>
      <c r="O130" s="167">
        <v>0</v>
      </c>
      <c r="P130" s="167">
        <v>0</v>
      </c>
      <c r="Q130" s="167">
        <v>0</v>
      </c>
      <c r="R130" s="168">
        <v>0</v>
      </c>
      <c r="S130" s="169">
        <f t="shared" si="57"/>
        <v>0</v>
      </c>
      <c r="U130" s="207" t="s">
        <v>20</v>
      </c>
      <c r="V130" s="208">
        <v>0</v>
      </c>
      <c r="W130" s="208">
        <v>0</v>
      </c>
      <c r="X130" s="208">
        <v>0</v>
      </c>
      <c r="Y130" s="208">
        <v>0</v>
      </c>
      <c r="Z130" s="208">
        <v>0</v>
      </c>
      <c r="AA130" s="208">
        <v>0</v>
      </c>
      <c r="AB130" s="208">
        <v>0</v>
      </c>
      <c r="AC130" s="208">
        <v>0</v>
      </c>
      <c r="AD130" s="208">
        <v>0</v>
      </c>
      <c r="AE130" s="208">
        <v>0</v>
      </c>
      <c r="AF130" s="208">
        <v>0</v>
      </c>
      <c r="AG130" s="208">
        <v>0</v>
      </c>
      <c r="AH130" s="92">
        <v>0</v>
      </c>
      <c r="AI130" s="209">
        <f t="shared" si="58"/>
        <v>0</v>
      </c>
      <c r="AJ130" s="131" t="str">
        <f t="shared" si="59"/>
        <v/>
      </c>
      <c r="BA130" s="131"/>
      <c r="BR130" s="131"/>
      <c r="CG130" s="131"/>
    </row>
    <row r="131" spans="1:85" ht="15" thickBot="1">
      <c r="A131" s="177" t="s">
        <v>11</v>
      </c>
      <c r="B131" s="178">
        <v>0</v>
      </c>
      <c r="C131" s="178">
        <v>0</v>
      </c>
      <c r="D131" s="178">
        <v>0</v>
      </c>
      <c r="E131" s="178">
        <v>0</v>
      </c>
      <c r="F131" s="305"/>
      <c r="G131" s="178">
        <v>0</v>
      </c>
      <c r="H131" s="179">
        <v>0</v>
      </c>
      <c r="I131" s="180">
        <f t="shared" si="56"/>
        <v>0</v>
      </c>
      <c r="J131" s="139"/>
      <c r="K131" s="181" t="s">
        <v>11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82">
        <v>0</v>
      </c>
      <c r="S131" s="183">
        <f t="shared" si="57"/>
        <v>0</v>
      </c>
      <c r="U131" s="210" t="s">
        <v>11</v>
      </c>
      <c r="V131" s="211">
        <v>0</v>
      </c>
      <c r="W131" s="211">
        <v>0</v>
      </c>
      <c r="X131" s="211">
        <v>0</v>
      </c>
      <c r="Y131" s="211">
        <v>0</v>
      </c>
      <c r="Z131" s="211">
        <v>0</v>
      </c>
      <c r="AA131" s="211">
        <v>0</v>
      </c>
      <c r="AB131" s="211">
        <v>0</v>
      </c>
      <c r="AC131" s="211">
        <v>0</v>
      </c>
      <c r="AD131" s="212">
        <v>0</v>
      </c>
      <c r="AE131" s="212">
        <v>0</v>
      </c>
      <c r="AF131" s="212">
        <v>0</v>
      </c>
      <c r="AG131" s="212">
        <v>0</v>
      </c>
      <c r="AH131" s="212">
        <v>0</v>
      </c>
      <c r="AI131" s="213">
        <f t="shared" si="58"/>
        <v>0</v>
      </c>
      <c r="AJ131" s="131" t="str">
        <f t="shared" si="59"/>
        <v/>
      </c>
      <c r="BA131" s="131"/>
      <c r="BR131" s="131"/>
      <c r="CG131" s="131"/>
    </row>
    <row r="132" spans="1:85" ht="15">
      <c r="A132" s="184" t="s">
        <v>26</v>
      </c>
      <c r="B132" s="185">
        <f>SUM(B111:B127)</f>
        <v>8.9543432774446323</v>
      </c>
      <c r="C132" s="185">
        <f t="shared" ref="C132:I132" si="60">SUM(C111:C127)</f>
        <v>1.8310892758533419</v>
      </c>
      <c r="D132" s="185">
        <f t="shared" si="60"/>
        <v>12.081590291335997</v>
      </c>
      <c r="E132" s="185">
        <f t="shared" si="60"/>
        <v>17.202871848233887</v>
      </c>
      <c r="F132" s="185">
        <f t="shared" si="60"/>
        <v>0</v>
      </c>
      <c r="G132" s="185">
        <f t="shared" si="60"/>
        <v>1.2963744600282401</v>
      </c>
      <c r="H132" s="187">
        <f t="shared" si="60"/>
        <v>0</v>
      </c>
      <c r="I132" s="144">
        <f t="shared" si="60"/>
        <v>41.366269152896102</v>
      </c>
      <c r="J132" s="139"/>
      <c r="K132" s="186" t="s">
        <v>26</v>
      </c>
      <c r="L132" s="185">
        <f>SUM(L111:L127)</f>
        <v>8.9543432774446323</v>
      </c>
      <c r="M132" s="185">
        <f t="shared" ref="M132:S132" si="61">SUM(M111:M127)</f>
        <v>1.8310892758533419</v>
      </c>
      <c r="N132" s="185">
        <f t="shared" si="61"/>
        <v>12.081590291335997</v>
      </c>
      <c r="O132" s="185">
        <f t="shared" si="61"/>
        <v>17.202871848233887</v>
      </c>
      <c r="P132" s="185">
        <f t="shared" si="61"/>
        <v>0.85154744155600037</v>
      </c>
      <c r="Q132" s="185">
        <f t="shared" si="61"/>
        <v>1.2963744600282401</v>
      </c>
      <c r="R132" s="187">
        <f t="shared" si="61"/>
        <v>0</v>
      </c>
      <c r="S132" s="188">
        <f t="shared" si="61"/>
        <v>42.217816594452103</v>
      </c>
      <c r="T132" s="131" t="str">
        <f>IF(ABS(S132-AI132)&gt;0.01,S132-AI132,"")</f>
        <v/>
      </c>
      <c r="U132" s="214" t="s">
        <v>60</v>
      </c>
      <c r="V132" s="215">
        <f>SUM(V111:V127)</f>
        <v>8.3864340077057467</v>
      </c>
      <c r="W132" s="215">
        <f t="shared" ref="W132:AH132" si="62">SUM(W111:W127)</f>
        <v>0.19061950677846171</v>
      </c>
      <c r="X132" s="215">
        <f t="shared" si="62"/>
        <v>1.2963744600282401</v>
      </c>
      <c r="Y132" s="215">
        <f t="shared" si="62"/>
        <v>1.8310892758533419</v>
      </c>
      <c r="Z132" s="215">
        <f t="shared" si="62"/>
        <v>12.081590291335997</v>
      </c>
      <c r="AA132" s="215">
        <f t="shared" si="62"/>
        <v>16.955028689527246</v>
      </c>
      <c r="AB132" s="215">
        <f t="shared" si="62"/>
        <v>0.85154744155600037</v>
      </c>
      <c r="AC132" s="215">
        <f t="shared" si="62"/>
        <v>0.6251329216670638</v>
      </c>
      <c r="AD132" s="216">
        <f t="shared" si="62"/>
        <v>0.37728976296042493</v>
      </c>
      <c r="AE132" s="216">
        <f t="shared" si="62"/>
        <v>0</v>
      </c>
      <c r="AF132" s="216">
        <f t="shared" si="62"/>
        <v>0</v>
      </c>
      <c r="AG132" s="216">
        <f t="shared" si="62"/>
        <v>0</v>
      </c>
      <c r="AH132" s="216">
        <f t="shared" si="62"/>
        <v>0.24784315870663892</v>
      </c>
      <c r="AI132" s="217">
        <f>SUM(V132:AC132)</f>
        <v>42.217816594452103</v>
      </c>
      <c r="AJ132" s="131" t="str">
        <f t="shared" si="59"/>
        <v/>
      </c>
      <c r="BA132" s="131"/>
      <c r="BR132" s="131"/>
      <c r="CG132" s="131"/>
    </row>
    <row r="133" spans="1:85" s="2" customFormat="1" ht="15" thickBot="1">
      <c r="A133" s="15" t="s">
        <v>100</v>
      </c>
      <c r="B133" s="100">
        <f>IF($I132=0,"-",B132/$I132)</f>
        <v>0.21646485073014443</v>
      </c>
      <c r="C133" s="100">
        <f t="shared" ref="C133:H133" si="63">IF($I132=0,"-",C132/$I132)</f>
        <v>4.4265274905149261E-2</v>
      </c>
      <c r="D133" s="100">
        <f t="shared" si="63"/>
        <v>0.29206381282973765</v>
      </c>
      <c r="E133" s="100">
        <f t="shared" si="63"/>
        <v>0.41586713524126195</v>
      </c>
      <c r="F133" s="100">
        <f t="shared" si="63"/>
        <v>0</v>
      </c>
      <c r="G133" s="100">
        <f t="shared" si="63"/>
        <v>3.1338926293706604E-2</v>
      </c>
      <c r="H133" s="101">
        <f t="shared" si="63"/>
        <v>0</v>
      </c>
      <c r="I133" s="102">
        <f>SUM(B133:H133)</f>
        <v>0.99999999999999989</v>
      </c>
      <c r="J133" s="131"/>
      <c r="K133" s="27" t="s">
        <v>100</v>
      </c>
      <c r="L133" s="76">
        <f t="shared" ref="L133:R133" si="64">IF($S132=0,"-",L132/$S132)</f>
        <v>0.21209868249371602</v>
      </c>
      <c r="M133" s="76">
        <f t="shared" si="64"/>
        <v>4.3372429546580764E-2</v>
      </c>
      <c r="N133" s="76">
        <f t="shared" si="64"/>
        <v>0.28617278831335052</v>
      </c>
      <c r="O133" s="76">
        <f t="shared" si="64"/>
        <v>0.40747895641989546</v>
      </c>
      <c r="P133" s="76">
        <f t="shared" si="64"/>
        <v>2.0170333528520358E-2</v>
      </c>
      <c r="Q133" s="76">
        <f t="shared" si="64"/>
        <v>3.0706809697936824E-2</v>
      </c>
      <c r="R133" s="77">
        <f t="shared" si="64"/>
        <v>0</v>
      </c>
      <c r="S133" s="78">
        <f>SUM(L133:R133)</f>
        <v>1</v>
      </c>
      <c r="U133" s="36" t="s">
        <v>100</v>
      </c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4"/>
      <c r="AJ133" s="2">
        <f t="shared" si="59"/>
        <v>1</v>
      </c>
    </row>
    <row r="134" spans="1:85" ht="15" thickBot="1">
      <c r="A134" s="223"/>
      <c r="B134" s="218"/>
      <c r="C134" s="218"/>
      <c r="D134" s="218"/>
      <c r="E134" s="218"/>
      <c r="F134" s="218"/>
      <c r="G134" s="218"/>
      <c r="H134" s="218"/>
      <c r="I134" s="218"/>
      <c r="K134" s="223"/>
      <c r="L134" s="218"/>
      <c r="M134" s="218"/>
      <c r="N134" s="218"/>
      <c r="O134" s="218"/>
      <c r="P134" s="218"/>
      <c r="Q134" s="218"/>
      <c r="R134" s="218"/>
      <c r="S134" s="218"/>
      <c r="AI134" s="139"/>
      <c r="BA134" s="131"/>
      <c r="BR134" s="131"/>
      <c r="CG134" s="131"/>
    </row>
    <row r="135" spans="1:85" ht="28.5">
      <c r="A135" s="328" t="s">
        <v>30</v>
      </c>
      <c r="B135" s="135" t="s">
        <v>0</v>
      </c>
      <c r="C135" s="135" t="s">
        <v>1</v>
      </c>
      <c r="D135" s="135" t="s">
        <v>2</v>
      </c>
      <c r="E135" s="135" t="s">
        <v>3</v>
      </c>
      <c r="F135" s="135" t="s">
        <v>27</v>
      </c>
      <c r="G135" s="135" t="s">
        <v>4</v>
      </c>
      <c r="H135" s="135" t="s">
        <v>5</v>
      </c>
      <c r="I135" s="136" t="s">
        <v>6</v>
      </c>
      <c r="K135" s="330" t="s">
        <v>30</v>
      </c>
      <c r="L135" s="137" t="s">
        <v>0</v>
      </c>
      <c r="M135" s="137" t="s">
        <v>1</v>
      </c>
      <c r="N135" s="137" t="s">
        <v>2</v>
      </c>
      <c r="O135" s="137" t="s">
        <v>3</v>
      </c>
      <c r="P135" s="137" t="s">
        <v>27</v>
      </c>
      <c r="Q135" s="137" t="s">
        <v>4</v>
      </c>
      <c r="R135" s="137" t="s">
        <v>5</v>
      </c>
      <c r="S135" s="138" t="s">
        <v>6</v>
      </c>
      <c r="U135" s="332" t="s">
        <v>30</v>
      </c>
      <c r="V135" s="190" t="s">
        <v>69</v>
      </c>
      <c r="W135" s="190" t="s">
        <v>70</v>
      </c>
      <c r="X135" s="190" t="s">
        <v>4</v>
      </c>
      <c r="Y135" s="190" t="s">
        <v>1</v>
      </c>
      <c r="Z135" s="190" t="s">
        <v>2</v>
      </c>
      <c r="AA135" s="190" t="s">
        <v>3</v>
      </c>
      <c r="AB135" s="190" t="s">
        <v>52</v>
      </c>
      <c r="AC135" s="190" t="s">
        <v>64</v>
      </c>
      <c r="AD135" s="191" t="s">
        <v>72</v>
      </c>
      <c r="AE135" s="191" t="s">
        <v>79</v>
      </c>
      <c r="AF135" s="191" t="s">
        <v>73</v>
      </c>
      <c r="AG135" s="191" t="s">
        <v>80</v>
      </c>
      <c r="AH135" s="191" t="s">
        <v>81</v>
      </c>
      <c r="AI135" s="192" t="s">
        <v>60</v>
      </c>
      <c r="BA135" s="131"/>
      <c r="BR135" s="131"/>
      <c r="CG135" s="131"/>
    </row>
    <row r="136" spans="1:85" ht="15">
      <c r="A136" s="329" t="s">
        <v>30</v>
      </c>
      <c r="B136" s="294" t="s">
        <v>109</v>
      </c>
      <c r="C136" s="295"/>
      <c r="D136" s="295"/>
      <c r="E136" s="295"/>
      <c r="F136" s="295"/>
      <c r="G136" s="295"/>
      <c r="H136" s="295"/>
      <c r="I136" s="296"/>
      <c r="K136" s="331" t="s">
        <v>30</v>
      </c>
      <c r="L136" s="297" t="s">
        <v>109</v>
      </c>
      <c r="M136" s="298"/>
      <c r="N136" s="298"/>
      <c r="O136" s="298"/>
      <c r="P136" s="298"/>
      <c r="Q136" s="298"/>
      <c r="R136" s="298"/>
      <c r="S136" s="299"/>
      <c r="U136" s="333" t="s">
        <v>30</v>
      </c>
      <c r="V136" s="326" t="s">
        <v>109</v>
      </c>
      <c r="W136" s="326"/>
      <c r="X136" s="326"/>
      <c r="Y136" s="326"/>
      <c r="Z136" s="326"/>
      <c r="AA136" s="326"/>
      <c r="AB136" s="326"/>
      <c r="AC136" s="326"/>
      <c r="AD136" s="326"/>
      <c r="AE136" s="326"/>
      <c r="AF136" s="326"/>
      <c r="AG136" s="326"/>
      <c r="AH136" s="326"/>
      <c r="AI136" s="327"/>
      <c r="BA136" s="131"/>
      <c r="BR136" s="131"/>
      <c r="CG136" s="131"/>
    </row>
    <row r="137" spans="1:85" ht="15">
      <c r="A137" s="141" t="s">
        <v>7</v>
      </c>
      <c r="B137" s="142">
        <v>0</v>
      </c>
      <c r="C137" s="142">
        <v>0</v>
      </c>
      <c r="D137" s="142">
        <v>0</v>
      </c>
      <c r="E137" s="142">
        <v>0</v>
      </c>
      <c r="F137" s="303"/>
      <c r="G137" s="142">
        <v>0</v>
      </c>
      <c r="H137" s="143">
        <v>0</v>
      </c>
      <c r="I137" s="144">
        <f>SUM(B137:H137)</f>
        <v>0</v>
      </c>
      <c r="J137" s="139"/>
      <c r="K137" s="193" t="s">
        <v>7</v>
      </c>
      <c r="L137" s="142">
        <v>0</v>
      </c>
      <c r="M137" s="142">
        <v>0</v>
      </c>
      <c r="N137" s="142">
        <v>0</v>
      </c>
      <c r="O137" s="142">
        <v>0</v>
      </c>
      <c r="P137" s="142">
        <v>0</v>
      </c>
      <c r="Q137" s="142">
        <v>0</v>
      </c>
      <c r="R137" s="194">
        <v>0</v>
      </c>
      <c r="S137" s="195">
        <f>SUM(L137:R137)</f>
        <v>0</v>
      </c>
      <c r="U137" s="196" t="s">
        <v>7</v>
      </c>
      <c r="V137" s="197">
        <v>0</v>
      </c>
      <c r="W137" s="197">
        <v>0</v>
      </c>
      <c r="X137" s="197">
        <v>0</v>
      </c>
      <c r="Y137" s="197">
        <v>0</v>
      </c>
      <c r="Z137" s="197">
        <v>0</v>
      </c>
      <c r="AA137" s="197">
        <v>0</v>
      </c>
      <c r="AB137" s="197">
        <v>0</v>
      </c>
      <c r="AC137" s="198">
        <v>0</v>
      </c>
      <c r="AD137" s="199">
        <v>0</v>
      </c>
      <c r="AE137" s="199">
        <v>0</v>
      </c>
      <c r="AF137" s="199">
        <v>0</v>
      </c>
      <c r="AG137" s="199">
        <v>0</v>
      </c>
      <c r="AH137" s="199">
        <v>0</v>
      </c>
      <c r="AI137" s="200">
        <f>SUM(V137:AC137)</f>
        <v>0</v>
      </c>
      <c r="AJ137" s="131" t="str">
        <f>IF(ABS(S137-AI137)&gt;0.001,S137-AI137,"")</f>
        <v/>
      </c>
      <c r="BA137" s="131"/>
      <c r="BR137" s="131"/>
      <c r="CG137" s="131"/>
    </row>
    <row r="138" spans="1:85" ht="15">
      <c r="A138" s="149" t="s">
        <v>8</v>
      </c>
      <c r="B138" s="150">
        <v>0</v>
      </c>
      <c r="C138" s="150">
        <v>0</v>
      </c>
      <c r="D138" s="150">
        <v>0</v>
      </c>
      <c r="E138" s="150">
        <v>0</v>
      </c>
      <c r="F138" s="304"/>
      <c r="G138" s="150">
        <v>0</v>
      </c>
      <c r="H138" s="151">
        <v>0</v>
      </c>
      <c r="I138" s="152">
        <f t="shared" ref="I138:I157" si="65">SUM(B138:H138)</f>
        <v>0</v>
      </c>
      <c r="J138" s="139"/>
      <c r="K138" s="153" t="s">
        <v>8</v>
      </c>
      <c r="L138" s="154">
        <v>0</v>
      </c>
      <c r="M138" s="154">
        <v>0</v>
      </c>
      <c r="N138" s="154">
        <v>0</v>
      </c>
      <c r="O138" s="154">
        <v>0</v>
      </c>
      <c r="P138" s="154">
        <v>0</v>
      </c>
      <c r="Q138" s="154">
        <v>0</v>
      </c>
      <c r="R138" s="155">
        <v>0</v>
      </c>
      <c r="S138" s="156">
        <f t="shared" ref="S138:S157" si="66">SUM(L138:R138)</f>
        <v>0</v>
      </c>
      <c r="U138" s="201" t="s">
        <v>8</v>
      </c>
      <c r="V138" s="202">
        <v>0</v>
      </c>
      <c r="W138" s="202">
        <v>0</v>
      </c>
      <c r="X138" s="202">
        <v>0</v>
      </c>
      <c r="Y138" s="202">
        <v>0</v>
      </c>
      <c r="Z138" s="202">
        <v>0</v>
      </c>
      <c r="AA138" s="202">
        <v>0</v>
      </c>
      <c r="AB138" s="202">
        <v>0</v>
      </c>
      <c r="AC138" s="203">
        <v>0</v>
      </c>
      <c r="AD138" s="202">
        <v>0</v>
      </c>
      <c r="AE138" s="202">
        <v>0</v>
      </c>
      <c r="AF138" s="202">
        <v>0</v>
      </c>
      <c r="AG138" s="202">
        <v>0</v>
      </c>
      <c r="AH138" s="202">
        <v>0</v>
      </c>
      <c r="AI138" s="204">
        <f t="shared" ref="AI138:AI157" si="67">SUM(V138:AC138)</f>
        <v>0</v>
      </c>
      <c r="AJ138" s="131" t="str">
        <f t="shared" ref="AJ138:AJ159" si="68">IF(ABS(S138-AI138)&gt;0.001,S138-AI138,"")</f>
        <v/>
      </c>
      <c r="BA138" s="131"/>
      <c r="BR138" s="131"/>
      <c r="CG138" s="131"/>
    </row>
    <row r="139" spans="1:85" ht="15">
      <c r="A139" s="157" t="s">
        <v>10</v>
      </c>
      <c r="B139" s="146">
        <v>0</v>
      </c>
      <c r="C139" s="146">
        <v>0</v>
      </c>
      <c r="D139" s="146">
        <v>0</v>
      </c>
      <c r="E139" s="146">
        <v>0</v>
      </c>
      <c r="F139" s="304"/>
      <c r="G139" s="146">
        <v>0</v>
      </c>
      <c r="H139" s="158">
        <v>0</v>
      </c>
      <c r="I139" s="144">
        <f t="shared" si="65"/>
        <v>0</v>
      </c>
      <c r="J139" s="139"/>
      <c r="K139" s="159" t="s">
        <v>10</v>
      </c>
      <c r="L139" s="146">
        <v>0</v>
      </c>
      <c r="M139" s="146">
        <v>0</v>
      </c>
      <c r="N139" s="146">
        <v>0</v>
      </c>
      <c r="O139" s="146">
        <v>0</v>
      </c>
      <c r="P139" s="146">
        <v>0</v>
      </c>
      <c r="Q139" s="146">
        <v>0</v>
      </c>
      <c r="R139" s="147">
        <v>0</v>
      </c>
      <c r="S139" s="148">
        <f t="shared" si="66"/>
        <v>0</v>
      </c>
      <c r="U139" s="205" t="s">
        <v>10</v>
      </c>
      <c r="V139" s="197">
        <v>0</v>
      </c>
      <c r="W139" s="197">
        <v>0</v>
      </c>
      <c r="X139" s="197">
        <v>0</v>
      </c>
      <c r="Y139" s="197">
        <v>0</v>
      </c>
      <c r="Z139" s="197">
        <v>0</v>
      </c>
      <c r="AA139" s="197">
        <v>0</v>
      </c>
      <c r="AB139" s="197">
        <v>0</v>
      </c>
      <c r="AC139" s="198">
        <v>0</v>
      </c>
      <c r="AD139" s="199">
        <v>0</v>
      </c>
      <c r="AE139" s="199">
        <v>0</v>
      </c>
      <c r="AF139" s="199">
        <v>0</v>
      </c>
      <c r="AG139" s="199">
        <v>0</v>
      </c>
      <c r="AH139" s="199">
        <v>0</v>
      </c>
      <c r="AI139" s="200">
        <f t="shared" si="67"/>
        <v>0</v>
      </c>
      <c r="AJ139" s="131" t="str">
        <f t="shared" si="68"/>
        <v/>
      </c>
      <c r="BA139" s="131"/>
      <c r="BR139" s="131"/>
      <c r="CG139" s="131"/>
    </row>
    <row r="140" spans="1:85" ht="15">
      <c r="A140" s="149" t="s">
        <v>53</v>
      </c>
      <c r="B140" s="150">
        <v>0</v>
      </c>
      <c r="C140" s="150">
        <v>0</v>
      </c>
      <c r="D140" s="150">
        <v>0</v>
      </c>
      <c r="E140" s="150">
        <v>0</v>
      </c>
      <c r="F140" s="304"/>
      <c r="G140" s="150">
        <v>0</v>
      </c>
      <c r="H140" s="151">
        <v>0</v>
      </c>
      <c r="I140" s="152">
        <f t="shared" si="65"/>
        <v>0</v>
      </c>
      <c r="J140" s="139"/>
      <c r="K140" s="153" t="s">
        <v>53</v>
      </c>
      <c r="L140" s="154">
        <v>0</v>
      </c>
      <c r="M140" s="154">
        <v>0</v>
      </c>
      <c r="N140" s="154">
        <v>0</v>
      </c>
      <c r="O140" s="154">
        <v>0</v>
      </c>
      <c r="P140" s="154">
        <v>0</v>
      </c>
      <c r="Q140" s="154">
        <v>0</v>
      </c>
      <c r="R140" s="155">
        <v>0</v>
      </c>
      <c r="S140" s="156">
        <f t="shared" si="66"/>
        <v>0</v>
      </c>
      <c r="U140" s="201" t="s">
        <v>53</v>
      </c>
      <c r="V140" s="202">
        <v>0</v>
      </c>
      <c r="W140" s="202">
        <v>0</v>
      </c>
      <c r="X140" s="202">
        <v>0</v>
      </c>
      <c r="Y140" s="202">
        <v>0</v>
      </c>
      <c r="Z140" s="202">
        <v>0</v>
      </c>
      <c r="AA140" s="202">
        <v>0</v>
      </c>
      <c r="AB140" s="202">
        <v>0</v>
      </c>
      <c r="AC140" s="203">
        <v>0</v>
      </c>
      <c r="AD140" s="202">
        <v>0</v>
      </c>
      <c r="AE140" s="202">
        <v>0</v>
      </c>
      <c r="AF140" s="202">
        <v>0</v>
      </c>
      <c r="AG140" s="202">
        <v>0</v>
      </c>
      <c r="AH140" s="202">
        <v>0</v>
      </c>
      <c r="AI140" s="204">
        <f t="shared" si="67"/>
        <v>0</v>
      </c>
      <c r="AJ140" s="131" t="str">
        <f t="shared" si="68"/>
        <v/>
      </c>
      <c r="BA140" s="131"/>
      <c r="BR140" s="131"/>
      <c r="CG140" s="131"/>
    </row>
    <row r="141" spans="1:85" ht="15">
      <c r="A141" s="157" t="s">
        <v>16</v>
      </c>
      <c r="B141" s="146">
        <v>2.17948968856712</v>
      </c>
      <c r="C141" s="146">
        <v>0.37352863027879496</v>
      </c>
      <c r="D141" s="146">
        <v>0</v>
      </c>
      <c r="E141" s="146">
        <v>0</v>
      </c>
      <c r="F141" s="304"/>
      <c r="G141" s="146">
        <v>0</v>
      </c>
      <c r="H141" s="158">
        <v>0</v>
      </c>
      <c r="I141" s="144">
        <f t="shared" si="65"/>
        <v>2.5530183188459148</v>
      </c>
      <c r="J141" s="139"/>
      <c r="K141" s="159" t="s">
        <v>16</v>
      </c>
      <c r="L141" s="146">
        <v>2.17948968856712</v>
      </c>
      <c r="M141" s="146">
        <v>0.37352863027879496</v>
      </c>
      <c r="N141" s="146">
        <v>0</v>
      </c>
      <c r="O141" s="146">
        <v>0</v>
      </c>
      <c r="P141" s="146">
        <v>0</v>
      </c>
      <c r="Q141" s="146">
        <v>0</v>
      </c>
      <c r="R141" s="147">
        <v>0</v>
      </c>
      <c r="S141" s="148">
        <f t="shared" si="66"/>
        <v>2.5530183188459148</v>
      </c>
      <c r="U141" s="205" t="s">
        <v>16</v>
      </c>
      <c r="V141" s="197">
        <v>2.17948968856712</v>
      </c>
      <c r="W141" s="197">
        <v>0</v>
      </c>
      <c r="X141" s="197">
        <v>0</v>
      </c>
      <c r="Y141" s="197">
        <v>0.37352863027879496</v>
      </c>
      <c r="Z141" s="197">
        <v>0</v>
      </c>
      <c r="AA141" s="197">
        <v>0</v>
      </c>
      <c r="AB141" s="197">
        <v>0</v>
      </c>
      <c r="AC141" s="198">
        <v>0</v>
      </c>
      <c r="AD141" s="199">
        <v>0</v>
      </c>
      <c r="AE141" s="199">
        <v>0</v>
      </c>
      <c r="AF141" s="199">
        <v>0</v>
      </c>
      <c r="AG141" s="199">
        <v>0</v>
      </c>
      <c r="AH141" s="199">
        <v>0</v>
      </c>
      <c r="AI141" s="200">
        <f t="shared" si="67"/>
        <v>2.5530183188459148</v>
      </c>
      <c r="AJ141" s="131" t="str">
        <f t="shared" si="68"/>
        <v/>
      </c>
      <c r="BA141" s="131"/>
      <c r="BR141" s="131"/>
      <c r="CG141" s="131"/>
    </row>
    <row r="142" spans="1:85" ht="15">
      <c r="A142" s="149" t="s">
        <v>15</v>
      </c>
      <c r="B142" s="150">
        <v>0.18395265223485824</v>
      </c>
      <c r="C142" s="150">
        <v>0.98702105324027856</v>
      </c>
      <c r="D142" s="150">
        <v>3.1298748486407485E-2</v>
      </c>
      <c r="E142" s="150">
        <v>1.8521860569333144E-2</v>
      </c>
      <c r="F142" s="304"/>
      <c r="G142" s="150">
        <v>0</v>
      </c>
      <c r="H142" s="151">
        <v>0</v>
      </c>
      <c r="I142" s="152">
        <f t="shared" si="65"/>
        <v>1.2207943145308775</v>
      </c>
      <c r="J142" s="139"/>
      <c r="K142" s="153" t="s">
        <v>15</v>
      </c>
      <c r="L142" s="154">
        <v>0.18395265223485824</v>
      </c>
      <c r="M142" s="154">
        <v>0.98702105324027856</v>
      </c>
      <c r="N142" s="154">
        <v>3.1298748486407485E-2</v>
      </c>
      <c r="O142" s="154">
        <v>1.8521860569333144E-2</v>
      </c>
      <c r="P142" s="154">
        <v>0</v>
      </c>
      <c r="Q142" s="154">
        <v>0</v>
      </c>
      <c r="R142" s="155">
        <v>0</v>
      </c>
      <c r="S142" s="156">
        <f t="shared" si="66"/>
        <v>1.2207943145308775</v>
      </c>
      <c r="U142" s="201" t="s">
        <v>54</v>
      </c>
      <c r="V142" s="202">
        <v>0.18395265223485824</v>
      </c>
      <c r="W142" s="202">
        <v>0</v>
      </c>
      <c r="X142" s="202">
        <v>0</v>
      </c>
      <c r="Y142" s="202">
        <v>0.98702105324027856</v>
      </c>
      <c r="Z142" s="202">
        <v>3.1298748486407485E-2</v>
      </c>
      <c r="AA142" s="202">
        <v>0</v>
      </c>
      <c r="AB142" s="202">
        <v>0</v>
      </c>
      <c r="AC142" s="203">
        <v>1.8521860569333144E-2</v>
      </c>
      <c r="AD142" s="202">
        <v>0</v>
      </c>
      <c r="AE142" s="202">
        <v>0</v>
      </c>
      <c r="AF142" s="202">
        <v>0</v>
      </c>
      <c r="AG142" s="202">
        <v>0</v>
      </c>
      <c r="AH142" s="202">
        <v>1.8521860569333144E-2</v>
      </c>
      <c r="AI142" s="204">
        <f t="shared" si="67"/>
        <v>1.2207943145308775</v>
      </c>
      <c r="AJ142" s="131" t="str">
        <f t="shared" si="68"/>
        <v/>
      </c>
      <c r="BA142" s="131"/>
      <c r="BR142" s="131"/>
      <c r="CG142" s="131"/>
    </row>
    <row r="143" spans="1:85" ht="15">
      <c r="A143" s="157" t="s">
        <v>55</v>
      </c>
      <c r="B143" s="146">
        <v>0</v>
      </c>
      <c r="C143" s="146">
        <v>0</v>
      </c>
      <c r="D143" s="146">
        <v>0</v>
      </c>
      <c r="E143" s="146">
        <v>0</v>
      </c>
      <c r="F143" s="304"/>
      <c r="G143" s="146">
        <v>0</v>
      </c>
      <c r="H143" s="158">
        <v>0</v>
      </c>
      <c r="I143" s="144">
        <f t="shared" si="65"/>
        <v>0</v>
      </c>
      <c r="J143" s="139"/>
      <c r="K143" s="159" t="s">
        <v>55</v>
      </c>
      <c r="L143" s="146">
        <v>0</v>
      </c>
      <c r="M143" s="146">
        <v>0</v>
      </c>
      <c r="N143" s="146">
        <v>0</v>
      </c>
      <c r="O143" s="146">
        <v>0</v>
      </c>
      <c r="P143" s="146">
        <v>6.233214075835327E-2</v>
      </c>
      <c r="Q143" s="146">
        <v>0</v>
      </c>
      <c r="R143" s="147">
        <v>0</v>
      </c>
      <c r="S143" s="148">
        <f t="shared" si="66"/>
        <v>6.233214075835327E-2</v>
      </c>
      <c r="U143" s="205" t="s">
        <v>55</v>
      </c>
      <c r="V143" s="197">
        <v>0</v>
      </c>
      <c r="W143" s="197">
        <v>0</v>
      </c>
      <c r="X143" s="197">
        <v>0</v>
      </c>
      <c r="Y143" s="197">
        <v>0</v>
      </c>
      <c r="Z143" s="197">
        <v>0</v>
      </c>
      <c r="AA143" s="197">
        <v>0</v>
      </c>
      <c r="AB143" s="197">
        <v>6.233214075835327E-2</v>
      </c>
      <c r="AC143" s="198">
        <v>0</v>
      </c>
      <c r="AD143" s="197">
        <v>0</v>
      </c>
      <c r="AE143" s="197">
        <v>0</v>
      </c>
      <c r="AF143" s="197">
        <v>0</v>
      </c>
      <c r="AG143" s="197">
        <v>0</v>
      </c>
      <c r="AH143" s="197">
        <v>0</v>
      </c>
      <c r="AI143" s="200">
        <f t="shared" si="67"/>
        <v>6.233214075835327E-2</v>
      </c>
      <c r="AJ143" s="131" t="str">
        <f t="shared" si="68"/>
        <v/>
      </c>
      <c r="BA143" s="131"/>
      <c r="BR143" s="131"/>
      <c r="CG143" s="131"/>
    </row>
    <row r="144" spans="1:85" ht="15">
      <c r="A144" s="149" t="s">
        <v>12</v>
      </c>
      <c r="B144" s="150">
        <v>0</v>
      </c>
      <c r="C144" s="150">
        <v>0</v>
      </c>
      <c r="D144" s="150">
        <v>0</v>
      </c>
      <c r="E144" s="150">
        <v>0</v>
      </c>
      <c r="F144" s="304"/>
      <c r="G144" s="150">
        <v>0</v>
      </c>
      <c r="H144" s="151">
        <v>0</v>
      </c>
      <c r="I144" s="152">
        <f t="shared" si="65"/>
        <v>0</v>
      </c>
      <c r="J144" s="139"/>
      <c r="K144" s="153" t="s">
        <v>12</v>
      </c>
      <c r="L144" s="154">
        <v>0</v>
      </c>
      <c r="M144" s="154">
        <v>0</v>
      </c>
      <c r="N144" s="154">
        <v>0</v>
      </c>
      <c r="O144" s="154">
        <v>0</v>
      </c>
      <c r="P144" s="154">
        <v>3.0468536158246452E-3</v>
      </c>
      <c r="Q144" s="154">
        <v>0</v>
      </c>
      <c r="R144" s="155">
        <v>0</v>
      </c>
      <c r="S144" s="156">
        <f t="shared" si="66"/>
        <v>3.0468536158246452E-3</v>
      </c>
      <c r="U144" s="201" t="s">
        <v>12</v>
      </c>
      <c r="V144" s="202">
        <v>0</v>
      </c>
      <c r="W144" s="202">
        <v>0</v>
      </c>
      <c r="X144" s="202">
        <v>0</v>
      </c>
      <c r="Y144" s="202">
        <v>0</v>
      </c>
      <c r="Z144" s="202">
        <v>0</v>
      </c>
      <c r="AA144" s="202">
        <v>0</v>
      </c>
      <c r="AB144" s="202">
        <v>3.0468536158246452E-3</v>
      </c>
      <c r="AC144" s="203">
        <v>0</v>
      </c>
      <c r="AD144" s="202">
        <v>0</v>
      </c>
      <c r="AE144" s="202">
        <v>0</v>
      </c>
      <c r="AF144" s="202">
        <v>0</v>
      </c>
      <c r="AG144" s="202">
        <v>0</v>
      </c>
      <c r="AH144" s="202">
        <v>0</v>
      </c>
      <c r="AI144" s="204">
        <f t="shared" si="67"/>
        <v>3.0468536158246452E-3</v>
      </c>
      <c r="AJ144" s="131" t="str">
        <f t="shared" si="68"/>
        <v/>
      </c>
      <c r="BA144" s="131"/>
      <c r="BR144" s="131"/>
      <c r="CG144" s="131"/>
    </row>
    <row r="145" spans="1:85" ht="15">
      <c r="A145" s="157" t="s">
        <v>56</v>
      </c>
      <c r="B145" s="146">
        <v>0</v>
      </c>
      <c r="C145" s="146">
        <v>0</v>
      </c>
      <c r="D145" s="146">
        <v>0</v>
      </c>
      <c r="E145" s="146">
        <v>0</v>
      </c>
      <c r="F145" s="304"/>
      <c r="G145" s="146">
        <v>0</v>
      </c>
      <c r="H145" s="158">
        <v>0</v>
      </c>
      <c r="I145" s="144">
        <f t="shared" si="65"/>
        <v>0</v>
      </c>
      <c r="J145" s="139"/>
      <c r="K145" s="159" t="s">
        <v>56</v>
      </c>
      <c r="L145" s="146">
        <v>0</v>
      </c>
      <c r="M145" s="146">
        <v>0</v>
      </c>
      <c r="N145" s="146">
        <v>0</v>
      </c>
      <c r="O145" s="146">
        <v>0</v>
      </c>
      <c r="P145" s="146">
        <v>0</v>
      </c>
      <c r="Q145" s="146">
        <v>0</v>
      </c>
      <c r="R145" s="147">
        <v>0</v>
      </c>
      <c r="S145" s="148">
        <f t="shared" si="66"/>
        <v>0</v>
      </c>
      <c r="U145" s="205" t="s">
        <v>56</v>
      </c>
      <c r="V145" s="197">
        <v>0</v>
      </c>
      <c r="W145" s="197">
        <v>0</v>
      </c>
      <c r="X145" s="197">
        <v>0</v>
      </c>
      <c r="Y145" s="197">
        <v>0</v>
      </c>
      <c r="Z145" s="197">
        <v>0</v>
      </c>
      <c r="AA145" s="197">
        <v>0</v>
      </c>
      <c r="AB145" s="197">
        <v>0</v>
      </c>
      <c r="AC145" s="198">
        <v>0</v>
      </c>
      <c r="AD145" s="197">
        <v>0</v>
      </c>
      <c r="AE145" s="197">
        <v>0</v>
      </c>
      <c r="AF145" s="197">
        <v>0</v>
      </c>
      <c r="AG145" s="197">
        <v>0</v>
      </c>
      <c r="AH145" s="197">
        <v>0</v>
      </c>
      <c r="AI145" s="200">
        <f t="shared" si="67"/>
        <v>0</v>
      </c>
      <c r="AJ145" s="131" t="str">
        <f t="shared" si="68"/>
        <v/>
      </c>
      <c r="BA145" s="131"/>
      <c r="BR145" s="131"/>
      <c r="CG145" s="131"/>
    </row>
    <row r="146" spans="1:85" ht="15">
      <c r="A146" s="149" t="s">
        <v>17</v>
      </c>
      <c r="B146" s="150">
        <v>2.6987524208484552E-7</v>
      </c>
      <c r="C146" s="150">
        <v>1.4509116224842627E-3</v>
      </c>
      <c r="D146" s="150">
        <v>1.4533404996630265E-3</v>
      </c>
      <c r="E146" s="150">
        <v>0</v>
      </c>
      <c r="F146" s="304"/>
      <c r="G146" s="150">
        <v>0</v>
      </c>
      <c r="H146" s="151">
        <v>0</v>
      </c>
      <c r="I146" s="152">
        <f t="shared" si="65"/>
        <v>2.904521997389374E-3</v>
      </c>
      <c r="J146" s="139"/>
      <c r="K146" s="153" t="s">
        <v>17</v>
      </c>
      <c r="L146" s="154">
        <v>2.6987524208484552E-7</v>
      </c>
      <c r="M146" s="154">
        <v>1.4509116224842627E-3</v>
      </c>
      <c r="N146" s="154">
        <v>1.4533404996630265E-3</v>
      </c>
      <c r="O146" s="154">
        <v>0</v>
      </c>
      <c r="P146" s="154">
        <v>1.52142997238663E-7</v>
      </c>
      <c r="Q146" s="154">
        <v>0</v>
      </c>
      <c r="R146" s="155">
        <v>0</v>
      </c>
      <c r="S146" s="156">
        <f t="shared" si="66"/>
        <v>2.9046741403866128E-3</v>
      </c>
      <c r="U146" s="201" t="s">
        <v>17</v>
      </c>
      <c r="V146" s="202">
        <v>2.6987524208484552E-7</v>
      </c>
      <c r="W146" s="202">
        <v>0</v>
      </c>
      <c r="X146" s="202">
        <v>0</v>
      </c>
      <c r="Y146" s="202">
        <v>1.4509116224842627E-3</v>
      </c>
      <c r="Z146" s="202">
        <v>1.4533404996630265E-3</v>
      </c>
      <c r="AA146" s="202">
        <v>0</v>
      </c>
      <c r="AB146" s="202">
        <v>1.52142997238663E-7</v>
      </c>
      <c r="AC146" s="203">
        <v>0</v>
      </c>
      <c r="AD146" s="202">
        <v>0</v>
      </c>
      <c r="AE146" s="202">
        <v>0</v>
      </c>
      <c r="AF146" s="202">
        <v>0</v>
      </c>
      <c r="AG146" s="202">
        <v>0</v>
      </c>
      <c r="AH146" s="202">
        <v>0</v>
      </c>
      <c r="AI146" s="204">
        <f t="shared" si="67"/>
        <v>2.9046741403866128E-3</v>
      </c>
      <c r="AJ146" s="131" t="str">
        <f t="shared" si="68"/>
        <v/>
      </c>
      <c r="BA146" s="131"/>
      <c r="BR146" s="131"/>
      <c r="CG146" s="131"/>
    </row>
    <row r="147" spans="1:85" ht="15">
      <c r="A147" s="157" t="s">
        <v>141</v>
      </c>
      <c r="B147" s="146">
        <v>0.1016328151784473</v>
      </c>
      <c r="C147" s="146">
        <v>1.2401615381668922</v>
      </c>
      <c r="D147" s="146">
        <v>3.2619299971950415</v>
      </c>
      <c r="E147" s="146">
        <v>2.4551224091073721E-2</v>
      </c>
      <c r="F147" s="304"/>
      <c r="G147" s="146">
        <v>0</v>
      </c>
      <c r="H147" s="158">
        <v>0</v>
      </c>
      <c r="I147" s="144">
        <f t="shared" si="65"/>
        <v>4.6282755746314548</v>
      </c>
      <c r="J147" s="139"/>
      <c r="K147" s="159" t="s">
        <v>141</v>
      </c>
      <c r="L147" s="146">
        <v>0.1016328151784473</v>
      </c>
      <c r="M147" s="146">
        <v>1.2401615381668922</v>
      </c>
      <c r="N147" s="146">
        <v>3.2619299971950415</v>
      </c>
      <c r="O147" s="146">
        <v>2.4551224091073721E-2</v>
      </c>
      <c r="P147" s="146">
        <v>0</v>
      </c>
      <c r="Q147" s="146">
        <v>0</v>
      </c>
      <c r="R147" s="147">
        <v>0</v>
      </c>
      <c r="S147" s="148">
        <f t="shared" si="66"/>
        <v>4.6282755746314548</v>
      </c>
      <c r="U147" s="205" t="s">
        <v>141</v>
      </c>
      <c r="V147" s="197">
        <v>0.10086849829755441</v>
      </c>
      <c r="W147" s="197">
        <v>0</v>
      </c>
      <c r="X147" s="197">
        <v>0</v>
      </c>
      <c r="Y147" s="197">
        <v>1.2401615381668922</v>
      </c>
      <c r="Z147" s="197">
        <v>3.2574148162939602</v>
      </c>
      <c r="AA147" s="197">
        <v>0</v>
      </c>
      <c r="AB147" s="197">
        <v>0</v>
      </c>
      <c r="AC147" s="198">
        <v>2.9830721873047712E-2</v>
      </c>
      <c r="AD147" s="197">
        <v>7.6431688089288058E-4</v>
      </c>
      <c r="AE147" s="197">
        <v>0</v>
      </c>
      <c r="AF147" s="197">
        <v>0</v>
      </c>
      <c r="AG147" s="197">
        <v>4.5151809010811096E-3</v>
      </c>
      <c r="AH147" s="197">
        <v>2.4551224091073721E-2</v>
      </c>
      <c r="AI147" s="200">
        <f t="shared" si="67"/>
        <v>4.6282755746314548</v>
      </c>
      <c r="AJ147" s="131" t="str">
        <f t="shared" si="68"/>
        <v/>
      </c>
      <c r="BA147" s="131"/>
      <c r="BR147" s="131"/>
      <c r="CG147" s="131"/>
    </row>
    <row r="148" spans="1:85" ht="15">
      <c r="A148" s="149" t="s">
        <v>25</v>
      </c>
      <c r="B148" s="150">
        <v>0.16457253311560621</v>
      </c>
      <c r="C148" s="150">
        <v>0.12174275277128693</v>
      </c>
      <c r="D148" s="150">
        <v>4.8480893853590695E-2</v>
      </c>
      <c r="E148" s="150">
        <v>6.3480701974926745</v>
      </c>
      <c r="F148" s="304"/>
      <c r="G148" s="150">
        <v>0.17775686613405733</v>
      </c>
      <c r="H148" s="151">
        <v>0</v>
      </c>
      <c r="I148" s="152">
        <f t="shared" si="65"/>
        <v>6.8606232433672156</v>
      </c>
      <c r="J148" s="139"/>
      <c r="K148" s="153" t="s">
        <v>25</v>
      </c>
      <c r="L148" s="154">
        <v>0.16457253311560621</v>
      </c>
      <c r="M148" s="154">
        <v>0.12174275277128693</v>
      </c>
      <c r="N148" s="154">
        <v>4.8480893853590695E-2</v>
      </c>
      <c r="O148" s="154">
        <v>6.3480701974926745</v>
      </c>
      <c r="P148" s="154">
        <v>4.5189859487428666E-4</v>
      </c>
      <c r="Q148" s="154">
        <v>0.17775686613405733</v>
      </c>
      <c r="R148" s="155">
        <v>0</v>
      </c>
      <c r="S148" s="156">
        <f t="shared" si="66"/>
        <v>6.8610751419620897</v>
      </c>
      <c r="U148" s="201" t="s">
        <v>25</v>
      </c>
      <c r="V148" s="202">
        <v>3.1078924669462594E-2</v>
      </c>
      <c r="W148" s="202">
        <v>0.13349360844614361</v>
      </c>
      <c r="X148" s="202">
        <v>0.17775686613405733</v>
      </c>
      <c r="Y148" s="202">
        <v>0.12174275277128693</v>
      </c>
      <c r="Z148" s="202">
        <v>4.8480893853590695E-2</v>
      </c>
      <c r="AA148" s="202">
        <v>6.3085284027671662</v>
      </c>
      <c r="AB148" s="202">
        <v>4.5189859487428666E-4</v>
      </c>
      <c r="AC148" s="203">
        <v>3.954179472550768E-2</v>
      </c>
      <c r="AD148" s="202">
        <v>0</v>
      </c>
      <c r="AE148" s="202">
        <v>4.7401693421960885E-4</v>
      </c>
      <c r="AF148" s="202">
        <v>0</v>
      </c>
      <c r="AG148" s="202">
        <v>0</v>
      </c>
      <c r="AH148" s="202">
        <v>3.9067777791288068E-2</v>
      </c>
      <c r="AI148" s="204">
        <f t="shared" si="67"/>
        <v>6.8610751419620888</v>
      </c>
      <c r="AJ148" s="131" t="str">
        <f t="shared" si="68"/>
        <v/>
      </c>
      <c r="BA148" s="131"/>
      <c r="BR148" s="131"/>
      <c r="CG148" s="131"/>
    </row>
    <row r="149" spans="1:85" ht="15">
      <c r="A149" s="157" t="s">
        <v>24</v>
      </c>
      <c r="B149" s="146">
        <v>7.2009461796096838E-2</v>
      </c>
      <c r="C149" s="146">
        <v>0.71249213072480544</v>
      </c>
      <c r="D149" s="146">
        <v>3.8899383236696859E-2</v>
      </c>
      <c r="E149" s="146">
        <v>0</v>
      </c>
      <c r="F149" s="304"/>
      <c r="G149" s="146">
        <v>0</v>
      </c>
      <c r="H149" s="158">
        <v>0</v>
      </c>
      <c r="I149" s="144">
        <f t="shared" si="65"/>
        <v>0.82340097575759907</v>
      </c>
      <c r="J149" s="139"/>
      <c r="K149" s="159" t="s">
        <v>24</v>
      </c>
      <c r="L149" s="146">
        <v>7.2009461796096838E-2</v>
      </c>
      <c r="M149" s="146">
        <v>0.71249213072480544</v>
      </c>
      <c r="N149" s="146">
        <v>3.8899383236696859E-2</v>
      </c>
      <c r="O149" s="146">
        <v>0</v>
      </c>
      <c r="P149" s="146">
        <v>0</v>
      </c>
      <c r="Q149" s="146">
        <v>0</v>
      </c>
      <c r="R149" s="147">
        <v>0</v>
      </c>
      <c r="S149" s="148">
        <f t="shared" si="66"/>
        <v>0.82340097575759907</v>
      </c>
      <c r="U149" s="205" t="s">
        <v>24</v>
      </c>
      <c r="V149" s="197">
        <v>6.4371778910372157E-2</v>
      </c>
      <c r="W149" s="197">
        <v>5.6592839505787123E-3</v>
      </c>
      <c r="X149" s="197">
        <v>0</v>
      </c>
      <c r="Y149" s="197">
        <v>0.71249213072480544</v>
      </c>
      <c r="Z149" s="197">
        <v>3.8899383236696859E-2</v>
      </c>
      <c r="AA149" s="197">
        <v>0</v>
      </c>
      <c r="AB149" s="197">
        <v>0</v>
      </c>
      <c r="AC149" s="198">
        <v>1.9783989351459708E-3</v>
      </c>
      <c r="AD149" s="197">
        <v>1.9783989351459708E-3</v>
      </c>
      <c r="AE149" s="197">
        <v>0</v>
      </c>
      <c r="AF149" s="197">
        <v>0</v>
      </c>
      <c r="AG149" s="197">
        <v>0</v>
      </c>
      <c r="AH149" s="197">
        <v>0</v>
      </c>
      <c r="AI149" s="200">
        <f t="shared" si="67"/>
        <v>0.82340097575759907</v>
      </c>
      <c r="AJ149" s="131" t="str">
        <f t="shared" si="68"/>
        <v/>
      </c>
      <c r="BA149" s="131"/>
      <c r="BR149" s="131"/>
      <c r="CG149" s="131"/>
    </row>
    <row r="150" spans="1:85" ht="15">
      <c r="A150" s="149" t="s">
        <v>57</v>
      </c>
      <c r="B150" s="150">
        <v>0</v>
      </c>
      <c r="C150" s="150">
        <v>0</v>
      </c>
      <c r="D150" s="150">
        <v>0</v>
      </c>
      <c r="E150" s="150">
        <v>0</v>
      </c>
      <c r="F150" s="304"/>
      <c r="G150" s="150">
        <v>0</v>
      </c>
      <c r="H150" s="151">
        <v>0</v>
      </c>
      <c r="I150" s="152">
        <f t="shared" si="65"/>
        <v>0</v>
      </c>
      <c r="J150" s="139"/>
      <c r="K150" s="153" t="s">
        <v>57</v>
      </c>
      <c r="L150" s="154">
        <v>0</v>
      </c>
      <c r="M150" s="154">
        <v>0</v>
      </c>
      <c r="N150" s="154">
        <v>0</v>
      </c>
      <c r="O150" s="154">
        <v>0</v>
      </c>
      <c r="P150" s="154">
        <v>0</v>
      </c>
      <c r="Q150" s="154">
        <v>0</v>
      </c>
      <c r="R150" s="155">
        <v>0</v>
      </c>
      <c r="S150" s="156">
        <f t="shared" si="66"/>
        <v>0</v>
      </c>
      <c r="U150" s="201" t="s">
        <v>57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3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4">
        <f t="shared" si="67"/>
        <v>0</v>
      </c>
      <c r="AJ150" s="131" t="str">
        <f t="shared" si="68"/>
        <v/>
      </c>
      <c r="BA150" s="131"/>
      <c r="BR150" s="131"/>
      <c r="CG150" s="131"/>
    </row>
    <row r="151" spans="1:85" ht="15">
      <c r="A151" s="157" t="s">
        <v>22</v>
      </c>
      <c r="B151" s="146">
        <v>0</v>
      </c>
      <c r="C151" s="146">
        <v>0</v>
      </c>
      <c r="D151" s="146">
        <v>0</v>
      </c>
      <c r="E151" s="146">
        <v>0</v>
      </c>
      <c r="F151" s="304"/>
      <c r="G151" s="146">
        <v>0</v>
      </c>
      <c r="H151" s="158">
        <v>0</v>
      </c>
      <c r="I151" s="144">
        <f t="shared" si="65"/>
        <v>0</v>
      </c>
      <c r="J151" s="139"/>
      <c r="K151" s="159" t="s">
        <v>22</v>
      </c>
      <c r="L151" s="146">
        <v>0</v>
      </c>
      <c r="M151" s="146">
        <v>0</v>
      </c>
      <c r="N151" s="146">
        <v>0</v>
      </c>
      <c r="O151" s="146">
        <v>0</v>
      </c>
      <c r="P151" s="146">
        <v>3.7709246528398674E-3</v>
      </c>
      <c r="Q151" s="146">
        <v>0</v>
      </c>
      <c r="R151" s="147">
        <v>0</v>
      </c>
      <c r="S151" s="148">
        <f t="shared" si="66"/>
        <v>3.7709246528398674E-3</v>
      </c>
      <c r="U151" s="205" t="s">
        <v>22</v>
      </c>
      <c r="V151" s="197">
        <v>0</v>
      </c>
      <c r="W151" s="197">
        <v>0</v>
      </c>
      <c r="X151" s="197">
        <v>0</v>
      </c>
      <c r="Y151" s="197">
        <v>0</v>
      </c>
      <c r="Z151" s="197">
        <v>0</v>
      </c>
      <c r="AA151" s="197">
        <v>0</v>
      </c>
      <c r="AB151" s="197">
        <v>3.7709246528398674E-3</v>
      </c>
      <c r="AC151" s="198">
        <v>0</v>
      </c>
      <c r="AD151" s="197">
        <v>0</v>
      </c>
      <c r="AE151" s="197">
        <v>0</v>
      </c>
      <c r="AF151" s="197">
        <v>0</v>
      </c>
      <c r="AG151" s="197">
        <v>0</v>
      </c>
      <c r="AH151" s="197">
        <v>0</v>
      </c>
      <c r="AI151" s="200">
        <f t="shared" si="67"/>
        <v>3.7709246528398674E-3</v>
      </c>
      <c r="AJ151" s="131" t="str">
        <f t="shared" si="68"/>
        <v/>
      </c>
      <c r="BA151" s="131"/>
      <c r="BR151" s="131"/>
      <c r="CG151" s="131"/>
    </row>
    <row r="152" spans="1:85" ht="15">
      <c r="A152" s="149" t="s">
        <v>21</v>
      </c>
      <c r="B152" s="150">
        <v>0</v>
      </c>
      <c r="C152" s="150">
        <v>0</v>
      </c>
      <c r="D152" s="150">
        <v>0</v>
      </c>
      <c r="E152" s="150">
        <v>0</v>
      </c>
      <c r="F152" s="304"/>
      <c r="G152" s="150">
        <v>0</v>
      </c>
      <c r="H152" s="151">
        <v>0</v>
      </c>
      <c r="I152" s="152">
        <f t="shared" si="65"/>
        <v>0</v>
      </c>
      <c r="J152" s="139"/>
      <c r="K152" s="153" t="s">
        <v>21</v>
      </c>
      <c r="L152" s="154">
        <v>0</v>
      </c>
      <c r="M152" s="154">
        <v>0</v>
      </c>
      <c r="N152" s="154">
        <v>0</v>
      </c>
      <c r="O152" s="154">
        <v>0</v>
      </c>
      <c r="P152" s="154">
        <v>0</v>
      </c>
      <c r="Q152" s="154">
        <v>0</v>
      </c>
      <c r="R152" s="155">
        <v>0</v>
      </c>
      <c r="S152" s="156">
        <f t="shared" si="66"/>
        <v>0</v>
      </c>
      <c r="U152" s="201" t="s">
        <v>58</v>
      </c>
      <c r="V152" s="202">
        <v>0</v>
      </c>
      <c r="W152" s="202">
        <v>0</v>
      </c>
      <c r="X152" s="202">
        <v>0</v>
      </c>
      <c r="Y152" s="202">
        <v>0</v>
      </c>
      <c r="Z152" s="202">
        <v>0</v>
      </c>
      <c r="AA152" s="202">
        <v>0</v>
      </c>
      <c r="AB152" s="202">
        <v>0</v>
      </c>
      <c r="AC152" s="203">
        <v>0</v>
      </c>
      <c r="AD152" s="202">
        <v>0</v>
      </c>
      <c r="AE152" s="202">
        <v>0</v>
      </c>
      <c r="AF152" s="202">
        <v>0</v>
      </c>
      <c r="AG152" s="202">
        <v>0</v>
      </c>
      <c r="AH152" s="202">
        <v>0</v>
      </c>
      <c r="AI152" s="204">
        <f t="shared" si="67"/>
        <v>0</v>
      </c>
      <c r="AJ152" s="131" t="str">
        <f t="shared" si="68"/>
        <v/>
      </c>
      <c r="BA152" s="131"/>
      <c r="BR152" s="131"/>
      <c r="CG152" s="131"/>
    </row>
    <row r="153" spans="1:85" ht="15">
      <c r="A153" s="160" t="s">
        <v>61</v>
      </c>
      <c r="B153" s="146">
        <v>0</v>
      </c>
      <c r="C153" s="146">
        <v>0</v>
      </c>
      <c r="D153" s="146">
        <v>0</v>
      </c>
      <c r="E153" s="146">
        <v>0</v>
      </c>
      <c r="F153" s="304"/>
      <c r="G153" s="146">
        <v>0</v>
      </c>
      <c r="H153" s="158">
        <v>0</v>
      </c>
      <c r="I153" s="144">
        <f t="shared" si="65"/>
        <v>0</v>
      </c>
      <c r="J153" s="139"/>
      <c r="K153" s="161" t="s">
        <v>61</v>
      </c>
      <c r="L153" s="146">
        <v>0</v>
      </c>
      <c r="M153" s="146">
        <v>0</v>
      </c>
      <c r="N153" s="146">
        <v>0</v>
      </c>
      <c r="O153" s="146">
        <v>0</v>
      </c>
      <c r="P153" s="146">
        <v>0</v>
      </c>
      <c r="Q153" s="146">
        <v>0</v>
      </c>
      <c r="R153" s="147">
        <v>0</v>
      </c>
      <c r="S153" s="148">
        <f t="shared" si="66"/>
        <v>0</v>
      </c>
      <c r="U153" s="206" t="s">
        <v>59</v>
      </c>
      <c r="V153" s="197">
        <v>0</v>
      </c>
      <c r="W153" s="197">
        <v>0</v>
      </c>
      <c r="X153" s="197">
        <v>0</v>
      </c>
      <c r="Y153" s="197">
        <v>0</v>
      </c>
      <c r="Z153" s="197">
        <v>0</v>
      </c>
      <c r="AA153" s="197">
        <v>0</v>
      </c>
      <c r="AB153" s="197">
        <v>0</v>
      </c>
      <c r="AC153" s="198">
        <v>0</v>
      </c>
      <c r="AD153" s="199">
        <v>0</v>
      </c>
      <c r="AE153" s="199">
        <v>0</v>
      </c>
      <c r="AF153" s="199">
        <v>0</v>
      </c>
      <c r="AG153" s="199">
        <v>0</v>
      </c>
      <c r="AH153" s="199">
        <v>0</v>
      </c>
      <c r="AI153" s="200">
        <f t="shared" si="67"/>
        <v>0</v>
      </c>
      <c r="AJ153" s="131" t="str">
        <f t="shared" si="68"/>
        <v/>
      </c>
      <c r="BA153" s="131"/>
      <c r="BR153" s="131"/>
      <c r="CG153" s="131"/>
    </row>
    <row r="154" spans="1:85">
      <c r="A154" s="162" t="s">
        <v>23</v>
      </c>
      <c r="B154" s="163">
        <v>0</v>
      </c>
      <c r="C154" s="163">
        <v>0</v>
      </c>
      <c r="D154" s="163">
        <v>0</v>
      </c>
      <c r="E154" s="163">
        <v>0</v>
      </c>
      <c r="F154" s="304"/>
      <c r="G154" s="163">
        <v>0</v>
      </c>
      <c r="H154" s="164">
        <v>0</v>
      </c>
      <c r="I154" s="165">
        <f t="shared" si="65"/>
        <v>0</v>
      </c>
      <c r="J154" s="139"/>
      <c r="K154" s="166" t="s">
        <v>23</v>
      </c>
      <c r="L154" s="167">
        <v>0</v>
      </c>
      <c r="M154" s="167">
        <v>0</v>
      </c>
      <c r="N154" s="167">
        <v>0</v>
      </c>
      <c r="O154" s="167">
        <v>0</v>
      </c>
      <c r="P154" s="167">
        <v>0</v>
      </c>
      <c r="Q154" s="167">
        <v>0</v>
      </c>
      <c r="R154" s="168">
        <v>0</v>
      </c>
      <c r="S154" s="169">
        <f t="shared" si="66"/>
        <v>0</v>
      </c>
      <c r="U154" s="207" t="s">
        <v>62</v>
      </c>
      <c r="V154" s="208">
        <v>0</v>
      </c>
      <c r="W154" s="208">
        <v>0</v>
      </c>
      <c r="X154" s="208">
        <v>0</v>
      </c>
      <c r="Y154" s="208">
        <v>0</v>
      </c>
      <c r="Z154" s="208">
        <v>0</v>
      </c>
      <c r="AA154" s="208">
        <v>0</v>
      </c>
      <c r="AB154" s="208">
        <v>0</v>
      </c>
      <c r="AC154" s="208">
        <v>0</v>
      </c>
      <c r="AD154" s="208">
        <v>0</v>
      </c>
      <c r="AE154" s="208">
        <v>0</v>
      </c>
      <c r="AF154" s="208">
        <v>0</v>
      </c>
      <c r="AG154" s="208">
        <v>0</v>
      </c>
      <c r="AH154" s="92">
        <v>0</v>
      </c>
      <c r="AI154" s="209">
        <f t="shared" si="67"/>
        <v>0</v>
      </c>
      <c r="AJ154" s="131" t="str">
        <f t="shared" si="68"/>
        <v/>
      </c>
      <c r="BA154" s="131"/>
      <c r="BR154" s="131"/>
      <c r="CG154" s="131"/>
    </row>
    <row r="155" spans="1:85">
      <c r="A155" s="170" t="s">
        <v>19</v>
      </c>
      <c r="B155" s="171">
        <v>0</v>
      </c>
      <c r="C155" s="171">
        <v>0</v>
      </c>
      <c r="D155" s="171">
        <v>0</v>
      </c>
      <c r="E155" s="171">
        <v>0</v>
      </c>
      <c r="F155" s="304"/>
      <c r="G155" s="171">
        <v>0</v>
      </c>
      <c r="H155" s="172">
        <v>0</v>
      </c>
      <c r="I155" s="173">
        <f t="shared" si="65"/>
        <v>0</v>
      </c>
      <c r="J155" s="139"/>
      <c r="K155" s="174" t="s">
        <v>19</v>
      </c>
      <c r="L155" s="171">
        <v>0</v>
      </c>
      <c r="M155" s="171">
        <v>0</v>
      </c>
      <c r="N155" s="171">
        <v>0</v>
      </c>
      <c r="O155" s="171">
        <v>0</v>
      </c>
      <c r="P155" s="171">
        <v>0</v>
      </c>
      <c r="Q155" s="171">
        <v>0</v>
      </c>
      <c r="R155" s="175">
        <v>0</v>
      </c>
      <c r="S155" s="176">
        <f t="shared" si="66"/>
        <v>0</v>
      </c>
      <c r="U155" s="210" t="s">
        <v>19</v>
      </c>
      <c r="V155" s="211">
        <v>0</v>
      </c>
      <c r="W155" s="211">
        <v>0</v>
      </c>
      <c r="X155" s="211">
        <v>0</v>
      </c>
      <c r="Y155" s="211">
        <v>0</v>
      </c>
      <c r="Z155" s="211">
        <v>0</v>
      </c>
      <c r="AA155" s="211">
        <v>0</v>
      </c>
      <c r="AB155" s="211">
        <v>0</v>
      </c>
      <c r="AC155" s="211">
        <v>0</v>
      </c>
      <c r="AD155" s="212">
        <v>0</v>
      </c>
      <c r="AE155" s="212">
        <v>0</v>
      </c>
      <c r="AF155" s="212">
        <v>0</v>
      </c>
      <c r="AG155" s="212">
        <v>0</v>
      </c>
      <c r="AH155" s="212">
        <v>0</v>
      </c>
      <c r="AI155" s="213">
        <f t="shared" si="67"/>
        <v>0</v>
      </c>
      <c r="AJ155" s="131" t="str">
        <f t="shared" si="68"/>
        <v/>
      </c>
      <c r="BA155" s="131"/>
      <c r="BR155" s="131"/>
      <c r="CG155" s="131"/>
    </row>
    <row r="156" spans="1:85">
      <c r="A156" s="162" t="s">
        <v>20</v>
      </c>
      <c r="B156" s="163">
        <v>0</v>
      </c>
      <c r="C156" s="163">
        <v>0</v>
      </c>
      <c r="D156" s="163">
        <v>0</v>
      </c>
      <c r="E156" s="163">
        <v>0</v>
      </c>
      <c r="F156" s="304"/>
      <c r="G156" s="163">
        <v>0</v>
      </c>
      <c r="H156" s="164">
        <v>0</v>
      </c>
      <c r="I156" s="165">
        <f t="shared" si="65"/>
        <v>0</v>
      </c>
      <c r="J156" s="139"/>
      <c r="K156" s="166" t="s">
        <v>20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8">
        <v>0</v>
      </c>
      <c r="S156" s="169">
        <f t="shared" si="66"/>
        <v>0</v>
      </c>
      <c r="U156" s="207" t="s">
        <v>20</v>
      </c>
      <c r="V156" s="208">
        <v>0</v>
      </c>
      <c r="W156" s="208">
        <v>0</v>
      </c>
      <c r="X156" s="208">
        <v>0</v>
      </c>
      <c r="Y156" s="208">
        <v>0</v>
      </c>
      <c r="Z156" s="208">
        <v>0</v>
      </c>
      <c r="AA156" s="208">
        <v>0</v>
      </c>
      <c r="AB156" s="208">
        <v>0</v>
      </c>
      <c r="AC156" s="208">
        <v>0</v>
      </c>
      <c r="AD156" s="208">
        <v>0</v>
      </c>
      <c r="AE156" s="208">
        <v>0</v>
      </c>
      <c r="AF156" s="208">
        <v>0</v>
      </c>
      <c r="AG156" s="208">
        <v>0</v>
      </c>
      <c r="AH156" s="92">
        <v>0</v>
      </c>
      <c r="AI156" s="209">
        <f t="shared" si="67"/>
        <v>0</v>
      </c>
      <c r="AJ156" s="131" t="str">
        <f t="shared" si="68"/>
        <v/>
      </c>
      <c r="BA156" s="131"/>
      <c r="BR156" s="131"/>
      <c r="CG156" s="131"/>
    </row>
    <row r="157" spans="1:85" ht="15" thickBot="1">
      <c r="A157" s="177" t="s">
        <v>11</v>
      </c>
      <c r="B157" s="178">
        <v>0</v>
      </c>
      <c r="C157" s="178">
        <v>0</v>
      </c>
      <c r="D157" s="178">
        <v>0</v>
      </c>
      <c r="E157" s="178">
        <v>0</v>
      </c>
      <c r="F157" s="305"/>
      <c r="G157" s="178">
        <v>0</v>
      </c>
      <c r="H157" s="179">
        <v>0</v>
      </c>
      <c r="I157" s="180">
        <f t="shared" si="65"/>
        <v>0</v>
      </c>
      <c r="J157" s="139"/>
      <c r="K157" s="181" t="s">
        <v>11</v>
      </c>
      <c r="L157" s="178">
        <v>0</v>
      </c>
      <c r="M157" s="178">
        <v>0</v>
      </c>
      <c r="N157" s="178">
        <v>0</v>
      </c>
      <c r="O157" s="178">
        <v>0</v>
      </c>
      <c r="P157" s="178">
        <v>0</v>
      </c>
      <c r="Q157" s="178">
        <v>0</v>
      </c>
      <c r="R157" s="182">
        <v>0</v>
      </c>
      <c r="S157" s="183">
        <f t="shared" si="66"/>
        <v>0</v>
      </c>
      <c r="U157" s="210" t="s">
        <v>11</v>
      </c>
      <c r="V157" s="211">
        <v>0</v>
      </c>
      <c r="W157" s="211">
        <v>0</v>
      </c>
      <c r="X157" s="211">
        <v>0</v>
      </c>
      <c r="Y157" s="211">
        <v>0</v>
      </c>
      <c r="Z157" s="211">
        <v>0</v>
      </c>
      <c r="AA157" s="211">
        <v>0</v>
      </c>
      <c r="AB157" s="211">
        <v>0</v>
      </c>
      <c r="AC157" s="211">
        <v>0</v>
      </c>
      <c r="AD157" s="212">
        <v>0</v>
      </c>
      <c r="AE157" s="212">
        <v>0</v>
      </c>
      <c r="AF157" s="212">
        <v>0</v>
      </c>
      <c r="AG157" s="212">
        <v>0</v>
      </c>
      <c r="AH157" s="212">
        <v>0</v>
      </c>
      <c r="AI157" s="213">
        <f t="shared" si="67"/>
        <v>0</v>
      </c>
      <c r="AJ157" s="131" t="str">
        <f t="shared" si="68"/>
        <v/>
      </c>
      <c r="BA157" s="131"/>
      <c r="BR157" s="131"/>
      <c r="CG157" s="131"/>
    </row>
    <row r="158" spans="1:85" ht="15">
      <c r="A158" s="184" t="s">
        <v>26</v>
      </c>
      <c r="B158" s="185">
        <f>SUM(B137:B153)</f>
        <v>2.7016574207673707</v>
      </c>
      <c r="C158" s="185">
        <f t="shared" ref="C158:I158" si="69">SUM(C137:C153)</f>
        <v>3.4363970168045426</v>
      </c>
      <c r="D158" s="185">
        <f t="shared" si="69"/>
        <v>3.3820623632713995</v>
      </c>
      <c r="E158" s="185">
        <f t="shared" si="69"/>
        <v>6.3911432821530818</v>
      </c>
      <c r="F158" s="185">
        <f t="shared" si="69"/>
        <v>0</v>
      </c>
      <c r="G158" s="185">
        <f t="shared" si="69"/>
        <v>0.17775686613405733</v>
      </c>
      <c r="H158" s="187">
        <f t="shared" si="69"/>
        <v>0</v>
      </c>
      <c r="I158" s="144">
        <f t="shared" si="69"/>
        <v>16.089016949130453</v>
      </c>
      <c r="J158" s="139"/>
      <c r="K158" s="186" t="s">
        <v>26</v>
      </c>
      <c r="L158" s="185">
        <f>SUM(L137:L153)</f>
        <v>2.7016574207673707</v>
      </c>
      <c r="M158" s="185">
        <f t="shared" ref="M158:S158" si="70">SUM(M137:M153)</f>
        <v>3.4363970168045426</v>
      </c>
      <c r="N158" s="185">
        <f t="shared" si="70"/>
        <v>3.3820623632713995</v>
      </c>
      <c r="O158" s="185">
        <f t="shared" si="70"/>
        <v>6.3911432821530818</v>
      </c>
      <c r="P158" s="185">
        <f t="shared" si="70"/>
        <v>6.9601969764889304E-2</v>
      </c>
      <c r="Q158" s="185">
        <f t="shared" si="70"/>
        <v>0.17775686613405733</v>
      </c>
      <c r="R158" s="187">
        <f t="shared" si="70"/>
        <v>0</v>
      </c>
      <c r="S158" s="188">
        <f t="shared" si="70"/>
        <v>16.158618918895343</v>
      </c>
      <c r="T158" s="131" t="str">
        <f>IF(ABS(S158-AI158)&gt;0.01,S158-AI158,"")</f>
        <v/>
      </c>
      <c r="U158" s="214" t="s">
        <v>60</v>
      </c>
      <c r="V158" s="215">
        <f>SUM(V137:V153)</f>
        <v>2.5597618125546098</v>
      </c>
      <c r="W158" s="215">
        <f t="shared" ref="W158:AH158" si="71">SUM(W137:W153)</f>
        <v>0.13915289239672232</v>
      </c>
      <c r="X158" s="215">
        <f t="shared" si="71"/>
        <v>0.17775686613405733</v>
      </c>
      <c r="Y158" s="215">
        <f t="shared" si="71"/>
        <v>3.4363970168045426</v>
      </c>
      <c r="Z158" s="215">
        <f t="shared" si="71"/>
        <v>3.3775471823703183</v>
      </c>
      <c r="AA158" s="215">
        <f t="shared" si="71"/>
        <v>6.3085284027671662</v>
      </c>
      <c r="AB158" s="215">
        <f t="shared" si="71"/>
        <v>6.9601969764889304E-2</v>
      </c>
      <c r="AC158" s="215">
        <f t="shared" si="71"/>
        <v>8.9872776103034499E-2</v>
      </c>
      <c r="AD158" s="216">
        <f t="shared" si="71"/>
        <v>2.7427158160388512E-3</v>
      </c>
      <c r="AE158" s="216">
        <f t="shared" si="71"/>
        <v>4.7401693421960885E-4</v>
      </c>
      <c r="AF158" s="216">
        <f t="shared" si="71"/>
        <v>0</v>
      </c>
      <c r="AG158" s="216">
        <f t="shared" si="71"/>
        <v>4.5151809010811096E-3</v>
      </c>
      <c r="AH158" s="216">
        <f t="shared" si="71"/>
        <v>8.214086245169494E-2</v>
      </c>
      <c r="AI158" s="217">
        <f>SUM(V158:AC158)</f>
        <v>16.158618918895343</v>
      </c>
      <c r="AJ158" s="131" t="str">
        <f t="shared" si="68"/>
        <v/>
      </c>
      <c r="BA158" s="131"/>
      <c r="BR158" s="131"/>
      <c r="CG158" s="131"/>
    </row>
    <row r="159" spans="1:85" s="2" customFormat="1" ht="15" thickBot="1">
      <c r="A159" s="15" t="s">
        <v>100</v>
      </c>
      <c r="B159" s="100">
        <f>IF($I158=0,"-",B158/$I158)</f>
        <v>0.16791935948040532</v>
      </c>
      <c r="C159" s="100">
        <f t="shared" ref="C159:H159" si="72">IF($I158=0,"-",C158/$I158)</f>
        <v>0.21358651231890621</v>
      </c>
      <c r="D159" s="100">
        <f t="shared" si="72"/>
        <v>0.21020938531947947</v>
      </c>
      <c r="E159" s="100">
        <f t="shared" si="72"/>
        <v>0.39723640682089639</v>
      </c>
      <c r="F159" s="100">
        <f t="shared" si="72"/>
        <v>0</v>
      </c>
      <c r="G159" s="100">
        <f t="shared" si="72"/>
        <v>1.1048336060312521E-2</v>
      </c>
      <c r="H159" s="101">
        <f t="shared" si="72"/>
        <v>0</v>
      </c>
      <c r="I159" s="102">
        <f>SUM(B159:H159)</f>
        <v>0.99999999999999989</v>
      </c>
      <c r="J159" s="131"/>
      <c r="K159" s="27" t="s">
        <v>100</v>
      </c>
      <c r="L159" s="76">
        <f t="shared" ref="L159:R159" si="73">IF($S158=0,"-",L158/$S158)</f>
        <v>0.16719606015388752</v>
      </c>
      <c r="M159" s="76">
        <f t="shared" si="73"/>
        <v>0.21266650535251724</v>
      </c>
      <c r="N159" s="76">
        <f t="shared" si="73"/>
        <v>0.20930392505986573</v>
      </c>
      <c r="O159" s="76">
        <f t="shared" si="73"/>
        <v>0.39552534249566929</v>
      </c>
      <c r="P159" s="76">
        <f t="shared" si="73"/>
        <v>4.3074207092970744E-3</v>
      </c>
      <c r="Q159" s="76">
        <f t="shared" si="73"/>
        <v>1.1000746228763058E-2</v>
      </c>
      <c r="R159" s="77">
        <f t="shared" si="73"/>
        <v>0</v>
      </c>
      <c r="S159" s="78">
        <f>SUM(L159:R159)</f>
        <v>0.99999999999999989</v>
      </c>
      <c r="U159" s="36" t="s">
        <v>100</v>
      </c>
      <c r="V159" s="103">
        <f>+V158/$AI158</f>
        <v>0.15841464084293186</v>
      </c>
      <c r="W159" s="103">
        <f t="shared" ref="W159:AH159" si="74">+W158/$AI158</f>
        <v>8.6116822913622666E-3</v>
      </c>
      <c r="X159" s="103">
        <f t="shared" si="74"/>
        <v>1.1000746228763058E-2</v>
      </c>
      <c r="Y159" s="103">
        <f t="shared" si="74"/>
        <v>0.21266650535251724</v>
      </c>
      <c r="Z159" s="103">
        <f t="shared" si="74"/>
        <v>0.20902449642034251</v>
      </c>
      <c r="AA159" s="103">
        <f t="shared" si="74"/>
        <v>0.39041259865285804</v>
      </c>
      <c r="AB159" s="103">
        <f t="shared" si="74"/>
        <v>4.3074207092970744E-3</v>
      </c>
      <c r="AC159" s="103">
        <f t="shared" si="74"/>
        <v>5.5619095019278112E-3</v>
      </c>
      <c r="AD159" s="103">
        <f t="shared" si="74"/>
        <v>1.6973701959340176E-4</v>
      </c>
      <c r="AE159" s="103">
        <f t="shared" si="74"/>
        <v>2.9335238153633878E-5</v>
      </c>
      <c r="AF159" s="103">
        <f t="shared" si="74"/>
        <v>0</v>
      </c>
      <c r="AG159" s="103">
        <f t="shared" si="74"/>
        <v>2.7942863952322124E-4</v>
      </c>
      <c r="AH159" s="103">
        <f t="shared" si="74"/>
        <v>5.0834086046575551E-3</v>
      </c>
      <c r="AI159" s="104">
        <f>SUM(V159:AC159)</f>
        <v>0.99999999999999989</v>
      </c>
      <c r="AJ159" s="2" t="str">
        <f t="shared" si="68"/>
        <v/>
      </c>
    </row>
    <row r="160" spans="1:85" ht="15" thickBot="1">
      <c r="A160" s="218"/>
      <c r="B160" s="218"/>
      <c r="C160" s="218"/>
      <c r="D160" s="218"/>
      <c r="E160" s="218"/>
      <c r="F160" s="218"/>
      <c r="G160" s="218"/>
      <c r="H160" s="218"/>
      <c r="I160" s="218"/>
      <c r="K160" s="218"/>
      <c r="AI160" s="139"/>
      <c r="BA160" s="131"/>
      <c r="BR160" s="131"/>
      <c r="CG160" s="131"/>
    </row>
    <row r="161" spans="1:85" ht="28.5">
      <c r="A161" s="328" t="s">
        <v>31</v>
      </c>
      <c r="B161" s="135" t="s">
        <v>0</v>
      </c>
      <c r="C161" s="135" t="s">
        <v>1</v>
      </c>
      <c r="D161" s="135" t="s">
        <v>2</v>
      </c>
      <c r="E161" s="135" t="s">
        <v>3</v>
      </c>
      <c r="F161" s="135" t="s">
        <v>27</v>
      </c>
      <c r="G161" s="135" t="s">
        <v>4</v>
      </c>
      <c r="H161" s="135" t="s">
        <v>5</v>
      </c>
      <c r="I161" s="136" t="s">
        <v>6</v>
      </c>
      <c r="K161" s="330" t="s">
        <v>31</v>
      </c>
      <c r="L161" s="137" t="s">
        <v>0</v>
      </c>
      <c r="M161" s="137" t="s">
        <v>1</v>
      </c>
      <c r="N161" s="137" t="s">
        <v>2</v>
      </c>
      <c r="O161" s="137" t="s">
        <v>3</v>
      </c>
      <c r="P161" s="137" t="s">
        <v>27</v>
      </c>
      <c r="Q161" s="137" t="s">
        <v>4</v>
      </c>
      <c r="R161" s="137" t="s">
        <v>5</v>
      </c>
      <c r="S161" s="138" t="s">
        <v>6</v>
      </c>
      <c r="U161" s="332" t="s">
        <v>31</v>
      </c>
      <c r="V161" s="190" t="s">
        <v>69</v>
      </c>
      <c r="W161" s="190" t="s">
        <v>70</v>
      </c>
      <c r="X161" s="190" t="s">
        <v>4</v>
      </c>
      <c r="Y161" s="190" t="s">
        <v>1</v>
      </c>
      <c r="Z161" s="190" t="s">
        <v>2</v>
      </c>
      <c r="AA161" s="190" t="s">
        <v>3</v>
      </c>
      <c r="AB161" s="190" t="s">
        <v>52</v>
      </c>
      <c r="AC161" s="190" t="s">
        <v>64</v>
      </c>
      <c r="AD161" s="191" t="s">
        <v>72</v>
      </c>
      <c r="AE161" s="191" t="s">
        <v>79</v>
      </c>
      <c r="AF161" s="191" t="s">
        <v>73</v>
      </c>
      <c r="AG161" s="191" t="s">
        <v>80</v>
      </c>
      <c r="AH161" s="191" t="s">
        <v>81</v>
      </c>
      <c r="AI161" s="192" t="s">
        <v>60</v>
      </c>
      <c r="BA161" s="131"/>
      <c r="BR161" s="131"/>
      <c r="CG161" s="131"/>
    </row>
    <row r="162" spans="1:85" ht="15">
      <c r="A162" s="329" t="s">
        <v>31</v>
      </c>
      <c r="B162" s="294" t="s">
        <v>109</v>
      </c>
      <c r="C162" s="295"/>
      <c r="D162" s="295"/>
      <c r="E162" s="295"/>
      <c r="F162" s="295"/>
      <c r="G162" s="295"/>
      <c r="H162" s="295"/>
      <c r="I162" s="296"/>
      <c r="K162" s="331" t="s">
        <v>31</v>
      </c>
      <c r="L162" s="297" t="s">
        <v>109</v>
      </c>
      <c r="M162" s="298"/>
      <c r="N162" s="298"/>
      <c r="O162" s="298"/>
      <c r="P162" s="298"/>
      <c r="Q162" s="298"/>
      <c r="R162" s="298"/>
      <c r="S162" s="299"/>
      <c r="U162" s="333" t="s">
        <v>31</v>
      </c>
      <c r="V162" s="326" t="s">
        <v>109</v>
      </c>
      <c r="W162" s="326"/>
      <c r="X162" s="326"/>
      <c r="Y162" s="326"/>
      <c r="Z162" s="326"/>
      <c r="AA162" s="326"/>
      <c r="AB162" s="326"/>
      <c r="AC162" s="326"/>
      <c r="AD162" s="326"/>
      <c r="AE162" s="326"/>
      <c r="AF162" s="326"/>
      <c r="AG162" s="326"/>
      <c r="AH162" s="326"/>
      <c r="AI162" s="327"/>
      <c r="BA162" s="131"/>
      <c r="BR162" s="131"/>
      <c r="CG162" s="131"/>
    </row>
    <row r="163" spans="1:85" ht="15">
      <c r="A163" s="141" t="s">
        <v>7</v>
      </c>
      <c r="B163" s="142">
        <v>0</v>
      </c>
      <c r="C163" s="142">
        <v>0</v>
      </c>
      <c r="D163" s="142">
        <v>3.1901620267875511E-4</v>
      </c>
      <c r="E163" s="142">
        <v>0</v>
      </c>
      <c r="F163" s="303"/>
      <c r="G163" s="142">
        <v>0</v>
      </c>
      <c r="H163" s="143">
        <v>0</v>
      </c>
      <c r="I163" s="144">
        <f>SUM(B163:H163)</f>
        <v>3.1901620267875511E-4</v>
      </c>
      <c r="J163" s="139"/>
      <c r="K163" s="193" t="s">
        <v>7</v>
      </c>
      <c r="L163" s="142">
        <v>0</v>
      </c>
      <c r="M163" s="142">
        <v>0</v>
      </c>
      <c r="N163" s="142">
        <v>3.1901620267875511E-4</v>
      </c>
      <c r="O163" s="142">
        <v>0</v>
      </c>
      <c r="P163" s="142">
        <v>0</v>
      </c>
      <c r="Q163" s="142">
        <v>0</v>
      </c>
      <c r="R163" s="194">
        <v>0</v>
      </c>
      <c r="S163" s="195">
        <f>SUM(L163:R163)</f>
        <v>3.1901620267875511E-4</v>
      </c>
      <c r="U163" s="196" t="s">
        <v>7</v>
      </c>
      <c r="V163" s="197">
        <v>0</v>
      </c>
      <c r="W163" s="197">
        <v>0</v>
      </c>
      <c r="X163" s="197">
        <v>0</v>
      </c>
      <c r="Y163" s="197">
        <v>0</v>
      </c>
      <c r="Z163" s="197">
        <v>3.1901620267875511E-4</v>
      </c>
      <c r="AA163" s="197">
        <v>0</v>
      </c>
      <c r="AB163" s="197">
        <v>0</v>
      </c>
      <c r="AC163" s="198">
        <v>0</v>
      </c>
      <c r="AD163" s="199">
        <v>0</v>
      </c>
      <c r="AE163" s="199">
        <v>0</v>
      </c>
      <c r="AF163" s="199">
        <v>0</v>
      </c>
      <c r="AG163" s="199">
        <v>0</v>
      </c>
      <c r="AH163" s="199">
        <v>0</v>
      </c>
      <c r="AI163" s="200">
        <f>SUM(V163:AC163)</f>
        <v>3.1901620267875511E-4</v>
      </c>
      <c r="AJ163" s="131" t="str">
        <f>IF(ABS(S163-AI163)&gt;0.001,S163-AI163,"")</f>
        <v/>
      </c>
      <c r="BA163" s="131"/>
      <c r="BR163" s="131"/>
      <c r="CG163" s="131"/>
    </row>
    <row r="164" spans="1:85" ht="15">
      <c r="A164" s="149" t="s">
        <v>8</v>
      </c>
      <c r="B164" s="150">
        <v>0</v>
      </c>
      <c r="C164" s="150">
        <v>0</v>
      </c>
      <c r="D164" s="150">
        <v>0</v>
      </c>
      <c r="E164" s="150">
        <v>0</v>
      </c>
      <c r="F164" s="304"/>
      <c r="G164" s="150">
        <v>0</v>
      </c>
      <c r="H164" s="151">
        <v>0</v>
      </c>
      <c r="I164" s="152">
        <f t="shared" ref="I164:I183" si="75">SUM(B164:H164)</f>
        <v>0</v>
      </c>
      <c r="J164" s="139"/>
      <c r="K164" s="153" t="s">
        <v>8</v>
      </c>
      <c r="L164" s="154">
        <v>0</v>
      </c>
      <c r="M164" s="154">
        <v>0</v>
      </c>
      <c r="N164" s="154">
        <v>0</v>
      </c>
      <c r="O164" s="154">
        <v>0</v>
      </c>
      <c r="P164" s="154">
        <v>0</v>
      </c>
      <c r="Q164" s="154">
        <v>0</v>
      </c>
      <c r="R164" s="155">
        <v>0</v>
      </c>
      <c r="S164" s="156">
        <f t="shared" ref="S164:S183" si="76">SUM(L164:R164)</f>
        <v>0</v>
      </c>
      <c r="U164" s="201" t="s">
        <v>8</v>
      </c>
      <c r="V164" s="202">
        <v>0</v>
      </c>
      <c r="W164" s="202">
        <v>0</v>
      </c>
      <c r="X164" s="202">
        <v>0</v>
      </c>
      <c r="Y164" s="202">
        <v>0</v>
      </c>
      <c r="Z164" s="202">
        <v>0</v>
      </c>
      <c r="AA164" s="202">
        <v>0</v>
      </c>
      <c r="AB164" s="202">
        <v>0</v>
      </c>
      <c r="AC164" s="203">
        <v>0</v>
      </c>
      <c r="AD164" s="202">
        <v>0</v>
      </c>
      <c r="AE164" s="202">
        <v>0</v>
      </c>
      <c r="AF164" s="202">
        <v>0</v>
      </c>
      <c r="AG164" s="202">
        <v>0</v>
      </c>
      <c r="AH164" s="202">
        <v>0</v>
      </c>
      <c r="AI164" s="204">
        <f t="shared" ref="AI164:AI183" si="77">SUM(V164:AC164)</f>
        <v>0</v>
      </c>
      <c r="AJ164" s="131" t="str">
        <f t="shared" ref="AJ164:AJ185" si="78">IF(ABS(S164-AI164)&gt;0.001,S164-AI164,"")</f>
        <v/>
      </c>
      <c r="BA164" s="131"/>
      <c r="BR164" s="131"/>
      <c r="CG164" s="131"/>
    </row>
    <row r="165" spans="1:85" ht="15">
      <c r="A165" s="157" t="s">
        <v>10</v>
      </c>
      <c r="B165" s="146">
        <v>0</v>
      </c>
      <c r="C165" s="146">
        <v>0</v>
      </c>
      <c r="D165" s="146">
        <v>0</v>
      </c>
      <c r="E165" s="146">
        <v>0</v>
      </c>
      <c r="F165" s="304"/>
      <c r="G165" s="146">
        <v>0</v>
      </c>
      <c r="H165" s="158">
        <v>0</v>
      </c>
      <c r="I165" s="144">
        <f t="shared" si="75"/>
        <v>0</v>
      </c>
      <c r="J165" s="139"/>
      <c r="K165" s="159" t="s">
        <v>10</v>
      </c>
      <c r="L165" s="146">
        <v>0</v>
      </c>
      <c r="M165" s="146">
        <v>0</v>
      </c>
      <c r="N165" s="146">
        <v>0</v>
      </c>
      <c r="O165" s="146">
        <v>0</v>
      </c>
      <c r="P165" s="146">
        <v>0</v>
      </c>
      <c r="Q165" s="146">
        <v>0</v>
      </c>
      <c r="R165" s="147">
        <v>0</v>
      </c>
      <c r="S165" s="148">
        <f t="shared" si="76"/>
        <v>0</v>
      </c>
      <c r="U165" s="205" t="s">
        <v>10</v>
      </c>
      <c r="V165" s="197">
        <v>0</v>
      </c>
      <c r="W165" s="197">
        <v>0</v>
      </c>
      <c r="X165" s="197">
        <v>0</v>
      </c>
      <c r="Y165" s="197">
        <v>0</v>
      </c>
      <c r="Z165" s="197">
        <v>0</v>
      </c>
      <c r="AA165" s="197">
        <v>0</v>
      </c>
      <c r="AB165" s="197">
        <v>0</v>
      </c>
      <c r="AC165" s="198">
        <v>0</v>
      </c>
      <c r="AD165" s="199">
        <v>0</v>
      </c>
      <c r="AE165" s="199">
        <v>0</v>
      </c>
      <c r="AF165" s="199">
        <v>0</v>
      </c>
      <c r="AG165" s="199">
        <v>0</v>
      </c>
      <c r="AH165" s="199">
        <v>0</v>
      </c>
      <c r="AI165" s="200">
        <f t="shared" si="77"/>
        <v>0</v>
      </c>
      <c r="AJ165" s="131" t="str">
        <f t="shared" si="78"/>
        <v/>
      </c>
      <c r="BA165" s="131"/>
      <c r="BR165" s="131"/>
      <c r="CG165" s="131"/>
    </row>
    <row r="166" spans="1:85" ht="15">
      <c r="A166" s="149" t="s">
        <v>53</v>
      </c>
      <c r="B166" s="150">
        <v>0</v>
      </c>
      <c r="C166" s="150">
        <v>0</v>
      </c>
      <c r="D166" s="150">
        <v>0</v>
      </c>
      <c r="E166" s="150">
        <v>0</v>
      </c>
      <c r="F166" s="304"/>
      <c r="G166" s="150">
        <v>0</v>
      </c>
      <c r="H166" s="151">
        <v>0</v>
      </c>
      <c r="I166" s="152">
        <f t="shared" si="75"/>
        <v>0</v>
      </c>
      <c r="J166" s="139"/>
      <c r="K166" s="153" t="s">
        <v>53</v>
      </c>
      <c r="L166" s="154">
        <v>0</v>
      </c>
      <c r="M166" s="154">
        <v>0</v>
      </c>
      <c r="N166" s="154">
        <v>0</v>
      </c>
      <c r="O166" s="154">
        <v>0</v>
      </c>
      <c r="P166" s="154">
        <v>0</v>
      </c>
      <c r="Q166" s="154">
        <v>0</v>
      </c>
      <c r="R166" s="155">
        <v>0</v>
      </c>
      <c r="S166" s="156">
        <f t="shared" si="76"/>
        <v>0</v>
      </c>
      <c r="U166" s="201" t="s">
        <v>53</v>
      </c>
      <c r="V166" s="202">
        <v>0</v>
      </c>
      <c r="W166" s="202">
        <v>0</v>
      </c>
      <c r="X166" s="202">
        <v>0</v>
      </c>
      <c r="Y166" s="202">
        <v>0</v>
      </c>
      <c r="Z166" s="202">
        <v>0</v>
      </c>
      <c r="AA166" s="202">
        <v>0</v>
      </c>
      <c r="AB166" s="202">
        <v>0</v>
      </c>
      <c r="AC166" s="203">
        <v>0</v>
      </c>
      <c r="AD166" s="202">
        <v>0</v>
      </c>
      <c r="AE166" s="202">
        <v>0</v>
      </c>
      <c r="AF166" s="202">
        <v>0</v>
      </c>
      <c r="AG166" s="202">
        <v>0</v>
      </c>
      <c r="AH166" s="202">
        <v>0</v>
      </c>
      <c r="AI166" s="204">
        <f t="shared" si="77"/>
        <v>0</v>
      </c>
      <c r="AJ166" s="131" t="str">
        <f t="shared" si="78"/>
        <v/>
      </c>
      <c r="BA166" s="131"/>
      <c r="BR166" s="131"/>
      <c r="CG166" s="131"/>
    </row>
    <row r="167" spans="1:85" ht="15">
      <c r="A167" s="157" t="s">
        <v>16</v>
      </c>
      <c r="B167" s="146">
        <v>1.9758754044598423</v>
      </c>
      <c r="C167" s="146">
        <v>0</v>
      </c>
      <c r="D167" s="146">
        <v>0</v>
      </c>
      <c r="E167" s="146">
        <v>0</v>
      </c>
      <c r="F167" s="304"/>
      <c r="G167" s="146">
        <v>0</v>
      </c>
      <c r="H167" s="158">
        <v>0</v>
      </c>
      <c r="I167" s="144">
        <f t="shared" si="75"/>
        <v>1.9758754044598423</v>
      </c>
      <c r="J167" s="139"/>
      <c r="K167" s="159" t="s">
        <v>16</v>
      </c>
      <c r="L167" s="146">
        <v>1.9758754044598423</v>
      </c>
      <c r="M167" s="146">
        <v>0</v>
      </c>
      <c r="N167" s="146">
        <v>0</v>
      </c>
      <c r="O167" s="146">
        <v>0</v>
      </c>
      <c r="P167" s="146">
        <v>0</v>
      </c>
      <c r="Q167" s="146">
        <v>0</v>
      </c>
      <c r="R167" s="147">
        <v>0</v>
      </c>
      <c r="S167" s="148">
        <f t="shared" si="76"/>
        <v>1.9758754044598423</v>
      </c>
      <c r="U167" s="205" t="s">
        <v>16</v>
      </c>
      <c r="V167" s="197">
        <v>1.9758754044598423</v>
      </c>
      <c r="W167" s="197">
        <v>0</v>
      </c>
      <c r="X167" s="197">
        <v>0</v>
      </c>
      <c r="Y167" s="197">
        <v>0</v>
      </c>
      <c r="Z167" s="197">
        <v>0</v>
      </c>
      <c r="AA167" s="197">
        <v>0</v>
      </c>
      <c r="AB167" s="197">
        <v>0</v>
      </c>
      <c r="AC167" s="198">
        <v>0</v>
      </c>
      <c r="AD167" s="199">
        <v>0</v>
      </c>
      <c r="AE167" s="199">
        <v>0</v>
      </c>
      <c r="AF167" s="199">
        <v>0</v>
      </c>
      <c r="AG167" s="199">
        <v>0</v>
      </c>
      <c r="AH167" s="199">
        <v>0</v>
      </c>
      <c r="AI167" s="200">
        <f t="shared" si="77"/>
        <v>1.9758754044598423</v>
      </c>
      <c r="AJ167" s="131" t="str">
        <f t="shared" si="78"/>
        <v/>
      </c>
      <c r="BA167" s="131"/>
      <c r="BR167" s="131"/>
      <c r="CG167" s="131"/>
    </row>
    <row r="168" spans="1:85" ht="15">
      <c r="A168" s="149" t="s">
        <v>15</v>
      </c>
      <c r="B168" s="150">
        <v>6.6530682320455226E-2</v>
      </c>
      <c r="C168" s="150">
        <v>0</v>
      </c>
      <c r="D168" s="150">
        <v>0</v>
      </c>
      <c r="E168" s="150">
        <v>0</v>
      </c>
      <c r="F168" s="304"/>
      <c r="G168" s="150">
        <v>0</v>
      </c>
      <c r="H168" s="151">
        <v>0</v>
      </c>
      <c r="I168" s="152">
        <f t="shared" si="75"/>
        <v>6.6530682320455226E-2</v>
      </c>
      <c r="J168" s="139"/>
      <c r="K168" s="153" t="s">
        <v>15</v>
      </c>
      <c r="L168" s="154">
        <v>6.6530682320455226E-2</v>
      </c>
      <c r="M168" s="154">
        <v>0</v>
      </c>
      <c r="N168" s="154">
        <v>0</v>
      </c>
      <c r="O168" s="154">
        <v>0</v>
      </c>
      <c r="P168" s="154">
        <v>0</v>
      </c>
      <c r="Q168" s="154">
        <v>0</v>
      </c>
      <c r="R168" s="155">
        <v>0</v>
      </c>
      <c r="S168" s="156">
        <f t="shared" si="76"/>
        <v>6.6530682320455226E-2</v>
      </c>
      <c r="U168" s="201" t="s">
        <v>54</v>
      </c>
      <c r="V168" s="202">
        <v>6.6530682320455226E-2</v>
      </c>
      <c r="W168" s="202">
        <v>0</v>
      </c>
      <c r="X168" s="202">
        <v>0</v>
      </c>
      <c r="Y168" s="202">
        <v>0</v>
      </c>
      <c r="Z168" s="202">
        <v>0</v>
      </c>
      <c r="AA168" s="202">
        <v>0</v>
      </c>
      <c r="AB168" s="202">
        <v>0</v>
      </c>
      <c r="AC168" s="203">
        <v>0</v>
      </c>
      <c r="AD168" s="202">
        <v>0</v>
      </c>
      <c r="AE168" s="202">
        <v>0</v>
      </c>
      <c r="AF168" s="202">
        <v>0</v>
      </c>
      <c r="AG168" s="202">
        <v>0</v>
      </c>
      <c r="AH168" s="202">
        <v>0</v>
      </c>
      <c r="AI168" s="204">
        <f t="shared" si="77"/>
        <v>6.6530682320455226E-2</v>
      </c>
      <c r="AJ168" s="131" t="str">
        <f t="shared" si="78"/>
        <v/>
      </c>
      <c r="BA168" s="131"/>
      <c r="BR168" s="131"/>
      <c r="CG168" s="131"/>
    </row>
    <row r="169" spans="1:85" ht="15">
      <c r="A169" s="157" t="s">
        <v>55</v>
      </c>
      <c r="B169" s="146">
        <v>0</v>
      </c>
      <c r="C169" s="146">
        <v>0</v>
      </c>
      <c r="D169" s="146">
        <v>0</v>
      </c>
      <c r="E169" s="146">
        <v>0.3329256819580137</v>
      </c>
      <c r="F169" s="304"/>
      <c r="G169" s="146">
        <v>0</v>
      </c>
      <c r="H169" s="158">
        <v>0</v>
      </c>
      <c r="I169" s="144">
        <f t="shared" si="75"/>
        <v>0.3329256819580137</v>
      </c>
      <c r="J169" s="139"/>
      <c r="K169" s="159" t="s">
        <v>55</v>
      </c>
      <c r="L169" s="146">
        <v>0</v>
      </c>
      <c r="M169" s="146">
        <v>0</v>
      </c>
      <c r="N169" s="146">
        <v>0</v>
      </c>
      <c r="O169" s="146">
        <v>0.3329256819580137</v>
      </c>
      <c r="P169" s="146">
        <v>4.8878600125136833</v>
      </c>
      <c r="Q169" s="146">
        <v>0</v>
      </c>
      <c r="R169" s="147">
        <v>0</v>
      </c>
      <c r="S169" s="148">
        <f t="shared" si="76"/>
        <v>5.2207856944716973</v>
      </c>
      <c r="U169" s="205" t="s">
        <v>55</v>
      </c>
      <c r="V169" s="197">
        <v>0</v>
      </c>
      <c r="W169" s="197">
        <v>0</v>
      </c>
      <c r="X169" s="197">
        <v>0</v>
      </c>
      <c r="Y169" s="197">
        <v>0</v>
      </c>
      <c r="Z169" s="197">
        <v>0</v>
      </c>
      <c r="AA169" s="197">
        <v>0.16646284097900685</v>
      </c>
      <c r="AB169" s="197">
        <v>4.8878600125136833</v>
      </c>
      <c r="AC169" s="198">
        <v>0.16646284097900685</v>
      </c>
      <c r="AD169" s="197">
        <v>0</v>
      </c>
      <c r="AE169" s="197">
        <v>0</v>
      </c>
      <c r="AF169" s="197">
        <v>0</v>
      </c>
      <c r="AG169" s="197">
        <v>0</v>
      </c>
      <c r="AH169" s="197">
        <v>0.16646284097900685</v>
      </c>
      <c r="AI169" s="200">
        <f t="shared" si="77"/>
        <v>5.2207856944716964</v>
      </c>
      <c r="AJ169" s="131" t="str">
        <f t="shared" si="78"/>
        <v/>
      </c>
      <c r="BA169" s="131"/>
      <c r="BR169" s="131"/>
      <c r="CG169" s="131"/>
    </row>
    <row r="170" spans="1:85" ht="15">
      <c r="A170" s="149" t="s">
        <v>12</v>
      </c>
      <c r="B170" s="150">
        <v>0</v>
      </c>
      <c r="C170" s="150">
        <v>0</v>
      </c>
      <c r="D170" s="150">
        <v>0</v>
      </c>
      <c r="E170" s="150">
        <v>0</v>
      </c>
      <c r="F170" s="304"/>
      <c r="G170" s="150">
        <v>0</v>
      </c>
      <c r="H170" s="151">
        <v>0</v>
      </c>
      <c r="I170" s="152">
        <f t="shared" si="75"/>
        <v>0</v>
      </c>
      <c r="J170" s="139"/>
      <c r="K170" s="153" t="s">
        <v>12</v>
      </c>
      <c r="L170" s="154">
        <v>0</v>
      </c>
      <c r="M170" s="154">
        <v>0</v>
      </c>
      <c r="N170" s="154">
        <v>0</v>
      </c>
      <c r="O170" s="154">
        <v>0</v>
      </c>
      <c r="P170" s="154">
        <v>7.5054992488892927E-2</v>
      </c>
      <c r="Q170" s="154">
        <v>0</v>
      </c>
      <c r="R170" s="155">
        <v>0</v>
      </c>
      <c r="S170" s="156">
        <f t="shared" si="76"/>
        <v>7.5054992488892927E-2</v>
      </c>
      <c r="U170" s="201" t="s">
        <v>12</v>
      </c>
      <c r="V170" s="202">
        <v>0</v>
      </c>
      <c r="W170" s="202">
        <v>0</v>
      </c>
      <c r="X170" s="202">
        <v>0</v>
      </c>
      <c r="Y170" s="202">
        <v>0</v>
      </c>
      <c r="Z170" s="202">
        <v>0</v>
      </c>
      <c r="AA170" s="202">
        <v>0</v>
      </c>
      <c r="AB170" s="202">
        <v>7.5054992488892927E-2</v>
      </c>
      <c r="AC170" s="203">
        <v>0</v>
      </c>
      <c r="AD170" s="202">
        <v>0</v>
      </c>
      <c r="AE170" s="202">
        <v>0</v>
      </c>
      <c r="AF170" s="202">
        <v>0</v>
      </c>
      <c r="AG170" s="202">
        <v>0</v>
      </c>
      <c r="AH170" s="202">
        <v>0</v>
      </c>
      <c r="AI170" s="204">
        <f t="shared" si="77"/>
        <v>7.5054992488892927E-2</v>
      </c>
      <c r="AJ170" s="131" t="str">
        <f t="shared" si="78"/>
        <v/>
      </c>
      <c r="BA170" s="131"/>
      <c r="BR170" s="131"/>
      <c r="CG170" s="131"/>
    </row>
    <row r="171" spans="1:85" ht="15">
      <c r="A171" s="157" t="s">
        <v>56</v>
      </c>
      <c r="B171" s="146">
        <v>0</v>
      </c>
      <c r="C171" s="146">
        <v>0</v>
      </c>
      <c r="D171" s="146">
        <v>2.7983379173683976E-2</v>
      </c>
      <c r="E171" s="146">
        <v>0</v>
      </c>
      <c r="F171" s="304"/>
      <c r="G171" s="146">
        <v>0</v>
      </c>
      <c r="H171" s="158">
        <v>0</v>
      </c>
      <c r="I171" s="144">
        <f t="shared" si="75"/>
        <v>2.7983379173683976E-2</v>
      </c>
      <c r="J171" s="139"/>
      <c r="K171" s="159" t="s">
        <v>56</v>
      </c>
      <c r="L171" s="146">
        <v>0</v>
      </c>
      <c r="M171" s="146">
        <v>0</v>
      </c>
      <c r="N171" s="146">
        <v>2.7983379173683976E-2</v>
      </c>
      <c r="O171" s="146">
        <v>0</v>
      </c>
      <c r="P171" s="146">
        <v>0</v>
      </c>
      <c r="Q171" s="146">
        <v>0</v>
      </c>
      <c r="R171" s="147">
        <v>0</v>
      </c>
      <c r="S171" s="148">
        <f t="shared" si="76"/>
        <v>2.7983379173683976E-2</v>
      </c>
      <c r="U171" s="205" t="s">
        <v>56</v>
      </c>
      <c r="V171" s="197">
        <v>0</v>
      </c>
      <c r="W171" s="197">
        <v>0</v>
      </c>
      <c r="X171" s="197">
        <v>0</v>
      </c>
      <c r="Y171" s="197">
        <v>0</v>
      </c>
      <c r="Z171" s="197">
        <v>2.7983379173683976E-2</v>
      </c>
      <c r="AA171" s="197">
        <v>0</v>
      </c>
      <c r="AB171" s="197">
        <v>0</v>
      </c>
      <c r="AC171" s="198">
        <v>0</v>
      </c>
      <c r="AD171" s="197">
        <v>0</v>
      </c>
      <c r="AE171" s="197">
        <v>0</v>
      </c>
      <c r="AF171" s="197">
        <v>0</v>
      </c>
      <c r="AG171" s="197">
        <v>0</v>
      </c>
      <c r="AH171" s="197">
        <v>0</v>
      </c>
      <c r="AI171" s="200">
        <f t="shared" si="77"/>
        <v>2.7983379173683976E-2</v>
      </c>
      <c r="AJ171" s="131" t="str">
        <f t="shared" si="78"/>
        <v/>
      </c>
      <c r="BA171" s="131"/>
      <c r="BR171" s="131"/>
      <c r="CG171" s="131"/>
    </row>
    <row r="172" spans="1:85" ht="15">
      <c r="A172" s="149" t="s">
        <v>17</v>
      </c>
      <c r="B172" s="150">
        <v>9.2029097533956036E-2</v>
      </c>
      <c r="C172" s="150">
        <v>0</v>
      </c>
      <c r="D172" s="150">
        <v>0.12708550852392825</v>
      </c>
      <c r="E172" s="150">
        <v>0</v>
      </c>
      <c r="F172" s="304"/>
      <c r="G172" s="150">
        <v>0</v>
      </c>
      <c r="H172" s="151">
        <v>0</v>
      </c>
      <c r="I172" s="152">
        <f t="shared" si="75"/>
        <v>0.2191146060578843</v>
      </c>
      <c r="J172" s="139"/>
      <c r="K172" s="153" t="s">
        <v>17</v>
      </c>
      <c r="L172" s="154">
        <v>9.2029097533956036E-2</v>
      </c>
      <c r="M172" s="154">
        <v>0</v>
      </c>
      <c r="N172" s="154">
        <v>0.12708550852392825</v>
      </c>
      <c r="O172" s="154">
        <v>0</v>
      </c>
      <c r="P172" s="154">
        <v>0</v>
      </c>
      <c r="Q172" s="154">
        <v>0</v>
      </c>
      <c r="R172" s="155">
        <v>0</v>
      </c>
      <c r="S172" s="156">
        <f t="shared" si="76"/>
        <v>0.2191146060578843</v>
      </c>
      <c r="U172" s="201" t="s">
        <v>17</v>
      </c>
      <c r="V172" s="202">
        <v>9.2029097533956036E-2</v>
      </c>
      <c r="W172" s="202">
        <v>0</v>
      </c>
      <c r="X172" s="202">
        <v>0</v>
      </c>
      <c r="Y172" s="202">
        <v>0</v>
      </c>
      <c r="Z172" s="202">
        <v>0.12708550852392825</v>
      </c>
      <c r="AA172" s="202">
        <v>0</v>
      </c>
      <c r="AB172" s="202">
        <v>0</v>
      </c>
      <c r="AC172" s="203">
        <v>0</v>
      </c>
      <c r="AD172" s="202">
        <v>0</v>
      </c>
      <c r="AE172" s="202">
        <v>0</v>
      </c>
      <c r="AF172" s="202">
        <v>0</v>
      </c>
      <c r="AG172" s="202">
        <v>0</v>
      </c>
      <c r="AH172" s="202">
        <v>0</v>
      </c>
      <c r="AI172" s="204">
        <f t="shared" si="77"/>
        <v>0.2191146060578843</v>
      </c>
      <c r="AJ172" s="131" t="str">
        <f t="shared" si="78"/>
        <v/>
      </c>
      <c r="BA172" s="131"/>
      <c r="BR172" s="131"/>
      <c r="CG172" s="131"/>
    </row>
    <row r="173" spans="1:85" ht="15">
      <c r="A173" s="157" t="s">
        <v>141</v>
      </c>
      <c r="B173" s="146">
        <v>35.984563696839032</v>
      </c>
      <c r="C173" s="146">
        <v>0</v>
      </c>
      <c r="D173" s="146">
        <v>96.945429483622434</v>
      </c>
      <c r="E173" s="146">
        <v>0</v>
      </c>
      <c r="F173" s="304"/>
      <c r="G173" s="146">
        <v>0</v>
      </c>
      <c r="H173" s="158">
        <v>0</v>
      </c>
      <c r="I173" s="144">
        <f t="shared" si="75"/>
        <v>132.92999318046145</v>
      </c>
      <c r="J173" s="139"/>
      <c r="K173" s="159" t="s">
        <v>141</v>
      </c>
      <c r="L173" s="146">
        <v>35.984563696839032</v>
      </c>
      <c r="M173" s="146">
        <v>0</v>
      </c>
      <c r="N173" s="146">
        <v>96.945429483622434</v>
      </c>
      <c r="O173" s="146">
        <v>0</v>
      </c>
      <c r="P173" s="146">
        <v>0</v>
      </c>
      <c r="Q173" s="146">
        <v>0</v>
      </c>
      <c r="R173" s="147">
        <v>0</v>
      </c>
      <c r="S173" s="148">
        <f t="shared" si="76"/>
        <v>132.92999318046145</v>
      </c>
      <c r="U173" s="205" t="s">
        <v>141</v>
      </c>
      <c r="V173" s="197">
        <v>35.984563696839032</v>
      </c>
      <c r="W173" s="197">
        <v>0</v>
      </c>
      <c r="X173" s="197">
        <v>0</v>
      </c>
      <c r="Y173" s="197">
        <v>0</v>
      </c>
      <c r="Z173" s="197">
        <v>96.945429483622434</v>
      </c>
      <c r="AA173" s="197">
        <v>0</v>
      </c>
      <c r="AB173" s="197">
        <v>0</v>
      </c>
      <c r="AC173" s="198">
        <v>0</v>
      </c>
      <c r="AD173" s="197">
        <v>0</v>
      </c>
      <c r="AE173" s="197">
        <v>0</v>
      </c>
      <c r="AF173" s="197">
        <v>0</v>
      </c>
      <c r="AG173" s="197">
        <v>0</v>
      </c>
      <c r="AH173" s="197">
        <v>0</v>
      </c>
      <c r="AI173" s="200">
        <f t="shared" si="77"/>
        <v>132.92999318046145</v>
      </c>
      <c r="AJ173" s="131" t="str">
        <f t="shared" si="78"/>
        <v/>
      </c>
      <c r="BA173" s="131"/>
      <c r="BR173" s="131"/>
      <c r="CG173" s="131"/>
    </row>
    <row r="174" spans="1:85" ht="15">
      <c r="A174" s="149" t="s">
        <v>25</v>
      </c>
      <c r="B174" s="150">
        <v>1.3459908252196866</v>
      </c>
      <c r="C174" s="150">
        <v>1.1835095080570917</v>
      </c>
      <c r="D174" s="150">
        <v>115.69702228588137</v>
      </c>
      <c r="E174" s="150">
        <v>61.477157137620253</v>
      </c>
      <c r="F174" s="304"/>
      <c r="G174" s="150">
        <v>6.2589777023551116</v>
      </c>
      <c r="H174" s="151">
        <v>0</v>
      </c>
      <c r="I174" s="152">
        <f t="shared" si="75"/>
        <v>185.96265745913351</v>
      </c>
      <c r="J174" s="139"/>
      <c r="K174" s="153" t="s">
        <v>25</v>
      </c>
      <c r="L174" s="154">
        <v>1.3459908252196866</v>
      </c>
      <c r="M174" s="154">
        <v>1.1835095080570917</v>
      </c>
      <c r="N174" s="154">
        <v>115.69702228588137</v>
      </c>
      <c r="O174" s="154">
        <v>61.477157137620253</v>
      </c>
      <c r="P174" s="154">
        <v>0</v>
      </c>
      <c r="Q174" s="154">
        <v>6.2589777023551116</v>
      </c>
      <c r="R174" s="155">
        <v>0</v>
      </c>
      <c r="S174" s="156">
        <f t="shared" si="76"/>
        <v>185.96265745913351</v>
      </c>
      <c r="U174" s="201" t="s">
        <v>25</v>
      </c>
      <c r="V174" s="202">
        <v>1.2755378911472592</v>
      </c>
      <c r="W174" s="202">
        <v>3.0194114602468826E-2</v>
      </c>
      <c r="X174" s="202">
        <v>6.2589777023551116</v>
      </c>
      <c r="Y174" s="202">
        <v>1.1835095080570917</v>
      </c>
      <c r="Z174" s="202">
        <v>115.69702228588137</v>
      </c>
      <c r="AA174" s="202">
        <v>61.477157137620253</v>
      </c>
      <c r="AB174" s="202">
        <v>0</v>
      </c>
      <c r="AC174" s="203">
        <v>4.0258819469958435E-2</v>
      </c>
      <c r="AD174" s="202">
        <v>4.0258819469958435E-2</v>
      </c>
      <c r="AE174" s="202">
        <v>0</v>
      </c>
      <c r="AF174" s="202">
        <v>0</v>
      </c>
      <c r="AG174" s="202">
        <v>0</v>
      </c>
      <c r="AH174" s="202">
        <v>0</v>
      </c>
      <c r="AI174" s="204">
        <f t="shared" si="77"/>
        <v>185.96265745913351</v>
      </c>
      <c r="AJ174" s="131" t="str">
        <f t="shared" si="78"/>
        <v/>
      </c>
      <c r="BA174" s="131"/>
      <c r="BR174" s="131"/>
      <c r="CG174" s="131"/>
    </row>
    <row r="175" spans="1:85" ht="15">
      <c r="A175" s="157" t="s">
        <v>24</v>
      </c>
      <c r="B175" s="146">
        <v>1.8219039648166757</v>
      </c>
      <c r="C175" s="146">
        <v>0</v>
      </c>
      <c r="D175" s="146">
        <v>0</v>
      </c>
      <c r="E175" s="146">
        <v>0</v>
      </c>
      <c r="F175" s="304"/>
      <c r="G175" s="146">
        <v>0</v>
      </c>
      <c r="H175" s="158">
        <v>0</v>
      </c>
      <c r="I175" s="144">
        <f t="shared" si="75"/>
        <v>1.8219039648166757</v>
      </c>
      <c r="J175" s="139"/>
      <c r="K175" s="159" t="s">
        <v>24</v>
      </c>
      <c r="L175" s="146">
        <v>1.8219039648166757</v>
      </c>
      <c r="M175" s="146">
        <v>0</v>
      </c>
      <c r="N175" s="146">
        <v>0</v>
      </c>
      <c r="O175" s="146">
        <v>0</v>
      </c>
      <c r="P175" s="146">
        <v>0</v>
      </c>
      <c r="Q175" s="146">
        <v>0</v>
      </c>
      <c r="R175" s="147">
        <v>0</v>
      </c>
      <c r="S175" s="148">
        <f t="shared" si="76"/>
        <v>1.8219039648166757</v>
      </c>
      <c r="U175" s="205" t="s">
        <v>24</v>
      </c>
      <c r="V175" s="197">
        <v>1.8219039648166757</v>
      </c>
      <c r="W175" s="197">
        <v>0</v>
      </c>
      <c r="X175" s="197">
        <v>0</v>
      </c>
      <c r="Y175" s="197">
        <v>0</v>
      </c>
      <c r="Z175" s="197">
        <v>0</v>
      </c>
      <c r="AA175" s="197">
        <v>0</v>
      </c>
      <c r="AB175" s="197">
        <v>0</v>
      </c>
      <c r="AC175" s="198">
        <v>0</v>
      </c>
      <c r="AD175" s="197">
        <v>0</v>
      </c>
      <c r="AE175" s="197">
        <v>0</v>
      </c>
      <c r="AF175" s="197">
        <v>0</v>
      </c>
      <c r="AG175" s="197">
        <v>0</v>
      </c>
      <c r="AH175" s="197">
        <v>0</v>
      </c>
      <c r="AI175" s="200">
        <f t="shared" si="77"/>
        <v>1.8219039648166757</v>
      </c>
      <c r="AJ175" s="131" t="str">
        <f t="shared" si="78"/>
        <v/>
      </c>
      <c r="BA175" s="131"/>
      <c r="BR175" s="131"/>
      <c r="CG175" s="131"/>
    </row>
    <row r="176" spans="1:85" ht="15">
      <c r="A176" s="149" t="s">
        <v>57</v>
      </c>
      <c r="B176" s="150">
        <v>0</v>
      </c>
      <c r="C176" s="150">
        <v>0</v>
      </c>
      <c r="D176" s="150">
        <v>0</v>
      </c>
      <c r="E176" s="150">
        <v>0</v>
      </c>
      <c r="F176" s="304"/>
      <c r="G176" s="150">
        <v>0</v>
      </c>
      <c r="H176" s="151">
        <v>0</v>
      </c>
      <c r="I176" s="152">
        <f t="shared" si="75"/>
        <v>0</v>
      </c>
      <c r="J176" s="139"/>
      <c r="K176" s="153" t="s">
        <v>57</v>
      </c>
      <c r="L176" s="154">
        <v>0</v>
      </c>
      <c r="M176" s="154">
        <v>0</v>
      </c>
      <c r="N176" s="154">
        <v>0</v>
      </c>
      <c r="O176" s="154">
        <v>0</v>
      </c>
      <c r="P176" s="154">
        <v>0</v>
      </c>
      <c r="Q176" s="154">
        <v>0</v>
      </c>
      <c r="R176" s="155">
        <v>0</v>
      </c>
      <c r="S176" s="156">
        <f t="shared" si="76"/>
        <v>0</v>
      </c>
      <c r="U176" s="201" t="s">
        <v>57</v>
      </c>
      <c r="V176" s="202">
        <v>0</v>
      </c>
      <c r="W176" s="202">
        <v>0</v>
      </c>
      <c r="X176" s="202">
        <v>0</v>
      </c>
      <c r="Y176" s="202">
        <v>0</v>
      </c>
      <c r="Z176" s="202">
        <v>0</v>
      </c>
      <c r="AA176" s="202">
        <v>0</v>
      </c>
      <c r="AB176" s="202">
        <v>0</v>
      </c>
      <c r="AC176" s="203">
        <v>0</v>
      </c>
      <c r="AD176" s="202">
        <v>0</v>
      </c>
      <c r="AE176" s="202">
        <v>0</v>
      </c>
      <c r="AF176" s="202">
        <v>0</v>
      </c>
      <c r="AG176" s="202">
        <v>0</v>
      </c>
      <c r="AH176" s="202">
        <v>0</v>
      </c>
      <c r="AI176" s="204">
        <f t="shared" si="77"/>
        <v>0</v>
      </c>
      <c r="AJ176" s="131" t="str">
        <f t="shared" si="78"/>
        <v/>
      </c>
      <c r="BA176" s="131"/>
      <c r="BR176" s="131"/>
      <c r="CG176" s="131"/>
    </row>
    <row r="177" spans="1:85" ht="15">
      <c r="A177" s="157" t="s">
        <v>22</v>
      </c>
      <c r="B177" s="146">
        <v>2.9045146641768356</v>
      </c>
      <c r="C177" s="146">
        <v>0</v>
      </c>
      <c r="D177" s="146">
        <v>0</v>
      </c>
      <c r="E177" s="146">
        <v>0</v>
      </c>
      <c r="F177" s="304"/>
      <c r="G177" s="146">
        <v>0</v>
      </c>
      <c r="H177" s="158">
        <v>0</v>
      </c>
      <c r="I177" s="144">
        <f t="shared" si="75"/>
        <v>2.9045146641768356</v>
      </c>
      <c r="J177" s="139"/>
      <c r="K177" s="159" t="s">
        <v>22</v>
      </c>
      <c r="L177" s="146">
        <v>2.9045146641768356</v>
      </c>
      <c r="M177" s="146">
        <v>0</v>
      </c>
      <c r="N177" s="146">
        <v>0</v>
      </c>
      <c r="O177" s="146">
        <v>0</v>
      </c>
      <c r="P177" s="146">
        <v>0.29440024434796286</v>
      </c>
      <c r="Q177" s="146">
        <v>0</v>
      </c>
      <c r="R177" s="147">
        <v>0</v>
      </c>
      <c r="S177" s="148">
        <f t="shared" si="76"/>
        <v>3.1989149085247983</v>
      </c>
      <c r="U177" s="205" t="s">
        <v>22</v>
      </c>
      <c r="V177" s="197">
        <v>2.9045146641768356</v>
      </c>
      <c r="W177" s="197">
        <v>0</v>
      </c>
      <c r="X177" s="197">
        <v>0</v>
      </c>
      <c r="Y177" s="197">
        <v>0</v>
      </c>
      <c r="Z177" s="197">
        <v>0</v>
      </c>
      <c r="AA177" s="197">
        <v>0</v>
      </c>
      <c r="AB177" s="197">
        <v>0.29440024434796286</v>
      </c>
      <c r="AC177" s="198">
        <v>0</v>
      </c>
      <c r="AD177" s="197">
        <v>0</v>
      </c>
      <c r="AE177" s="197">
        <v>0</v>
      </c>
      <c r="AF177" s="197">
        <v>0</v>
      </c>
      <c r="AG177" s="197">
        <v>0</v>
      </c>
      <c r="AH177" s="197">
        <v>0</v>
      </c>
      <c r="AI177" s="200">
        <f t="shared" si="77"/>
        <v>3.1989149085247983</v>
      </c>
      <c r="AJ177" s="131" t="str">
        <f t="shared" si="78"/>
        <v/>
      </c>
      <c r="BA177" s="131"/>
      <c r="BR177" s="131"/>
      <c r="CG177" s="131"/>
    </row>
    <row r="178" spans="1:85" ht="15">
      <c r="A178" s="149" t="s">
        <v>21</v>
      </c>
      <c r="B178" s="150">
        <v>0</v>
      </c>
      <c r="C178" s="150">
        <v>0</v>
      </c>
      <c r="D178" s="150">
        <v>0</v>
      </c>
      <c r="E178" s="150">
        <v>0</v>
      </c>
      <c r="F178" s="304"/>
      <c r="G178" s="150">
        <v>0</v>
      </c>
      <c r="H178" s="151">
        <v>0</v>
      </c>
      <c r="I178" s="152">
        <f t="shared" si="75"/>
        <v>0</v>
      </c>
      <c r="J178" s="139"/>
      <c r="K178" s="153" t="s">
        <v>21</v>
      </c>
      <c r="L178" s="154">
        <v>0</v>
      </c>
      <c r="M178" s="154">
        <v>0</v>
      </c>
      <c r="N178" s="154">
        <v>0</v>
      </c>
      <c r="O178" s="154">
        <v>0</v>
      </c>
      <c r="P178" s="154">
        <v>0</v>
      </c>
      <c r="Q178" s="154">
        <v>0</v>
      </c>
      <c r="R178" s="155">
        <v>0</v>
      </c>
      <c r="S178" s="156">
        <f t="shared" si="76"/>
        <v>0</v>
      </c>
      <c r="U178" s="201" t="s">
        <v>58</v>
      </c>
      <c r="V178" s="202">
        <v>0</v>
      </c>
      <c r="W178" s="202">
        <v>0</v>
      </c>
      <c r="X178" s="202">
        <v>0</v>
      </c>
      <c r="Y178" s="202">
        <v>0</v>
      </c>
      <c r="Z178" s="202">
        <v>0</v>
      </c>
      <c r="AA178" s="202">
        <v>0</v>
      </c>
      <c r="AB178" s="202">
        <v>0</v>
      </c>
      <c r="AC178" s="203">
        <v>0</v>
      </c>
      <c r="AD178" s="202">
        <v>0</v>
      </c>
      <c r="AE178" s="202">
        <v>0</v>
      </c>
      <c r="AF178" s="202">
        <v>0</v>
      </c>
      <c r="AG178" s="202">
        <v>0</v>
      </c>
      <c r="AH178" s="202">
        <v>0</v>
      </c>
      <c r="AI178" s="204">
        <f t="shared" si="77"/>
        <v>0</v>
      </c>
      <c r="AJ178" s="131" t="str">
        <f t="shared" si="78"/>
        <v/>
      </c>
      <c r="BA178" s="131"/>
      <c r="BR178" s="131"/>
      <c r="CG178" s="131"/>
    </row>
    <row r="179" spans="1:85" ht="15">
      <c r="A179" s="160" t="s">
        <v>61</v>
      </c>
      <c r="B179" s="146">
        <v>0</v>
      </c>
      <c r="C179" s="146">
        <v>0</v>
      </c>
      <c r="D179" s="146">
        <v>0</v>
      </c>
      <c r="E179" s="146">
        <v>0</v>
      </c>
      <c r="F179" s="304"/>
      <c r="G179" s="146">
        <v>0</v>
      </c>
      <c r="H179" s="158">
        <v>0</v>
      </c>
      <c r="I179" s="144">
        <f t="shared" si="75"/>
        <v>0</v>
      </c>
      <c r="J179" s="139"/>
      <c r="K179" s="161" t="s">
        <v>61</v>
      </c>
      <c r="L179" s="146">
        <v>0</v>
      </c>
      <c r="M179" s="146">
        <v>0</v>
      </c>
      <c r="N179" s="146">
        <v>0</v>
      </c>
      <c r="O179" s="146">
        <v>0</v>
      </c>
      <c r="P179" s="146">
        <v>0</v>
      </c>
      <c r="Q179" s="146">
        <v>0</v>
      </c>
      <c r="R179" s="147">
        <v>0</v>
      </c>
      <c r="S179" s="148">
        <f t="shared" si="76"/>
        <v>0</v>
      </c>
      <c r="U179" s="206" t="s">
        <v>59</v>
      </c>
      <c r="V179" s="197">
        <v>0</v>
      </c>
      <c r="W179" s="197">
        <v>0</v>
      </c>
      <c r="X179" s="197">
        <v>0</v>
      </c>
      <c r="Y179" s="197">
        <v>0</v>
      </c>
      <c r="Z179" s="197">
        <v>0</v>
      </c>
      <c r="AA179" s="197">
        <v>0</v>
      </c>
      <c r="AB179" s="197">
        <v>0</v>
      </c>
      <c r="AC179" s="198">
        <v>0</v>
      </c>
      <c r="AD179" s="199">
        <v>0</v>
      </c>
      <c r="AE179" s="199">
        <v>0</v>
      </c>
      <c r="AF179" s="199">
        <v>0</v>
      </c>
      <c r="AG179" s="199">
        <v>0</v>
      </c>
      <c r="AH179" s="199">
        <v>0</v>
      </c>
      <c r="AI179" s="200">
        <f t="shared" si="77"/>
        <v>0</v>
      </c>
      <c r="AJ179" s="131" t="str">
        <f t="shared" si="78"/>
        <v/>
      </c>
      <c r="BA179" s="131"/>
      <c r="BR179" s="131"/>
      <c r="CG179" s="131"/>
    </row>
    <row r="180" spans="1:85">
      <c r="A180" s="162" t="s">
        <v>23</v>
      </c>
      <c r="B180" s="163">
        <v>0</v>
      </c>
      <c r="C180" s="163">
        <v>0</v>
      </c>
      <c r="D180" s="163">
        <v>0</v>
      </c>
      <c r="E180" s="163">
        <v>0</v>
      </c>
      <c r="F180" s="304"/>
      <c r="G180" s="163">
        <v>0</v>
      </c>
      <c r="H180" s="164">
        <v>0</v>
      </c>
      <c r="I180" s="165">
        <f t="shared" si="75"/>
        <v>0</v>
      </c>
      <c r="J180" s="139"/>
      <c r="K180" s="166" t="s">
        <v>23</v>
      </c>
      <c r="L180" s="167">
        <v>0</v>
      </c>
      <c r="M180" s="167">
        <v>0</v>
      </c>
      <c r="N180" s="167">
        <v>0</v>
      </c>
      <c r="O180" s="167">
        <v>0</v>
      </c>
      <c r="P180" s="167">
        <v>0</v>
      </c>
      <c r="Q180" s="167">
        <v>0</v>
      </c>
      <c r="R180" s="168">
        <v>0</v>
      </c>
      <c r="S180" s="169">
        <f t="shared" si="76"/>
        <v>0</v>
      </c>
      <c r="U180" s="207" t="s">
        <v>62</v>
      </c>
      <c r="V180" s="208">
        <v>0</v>
      </c>
      <c r="W180" s="208">
        <v>0</v>
      </c>
      <c r="X180" s="208">
        <v>0</v>
      </c>
      <c r="Y180" s="208">
        <v>0</v>
      </c>
      <c r="Z180" s="208">
        <v>0</v>
      </c>
      <c r="AA180" s="208">
        <v>0</v>
      </c>
      <c r="AB180" s="208">
        <v>0</v>
      </c>
      <c r="AC180" s="208">
        <v>0</v>
      </c>
      <c r="AD180" s="208">
        <v>0</v>
      </c>
      <c r="AE180" s="208">
        <v>0</v>
      </c>
      <c r="AF180" s="208">
        <v>0</v>
      </c>
      <c r="AG180" s="208">
        <v>0</v>
      </c>
      <c r="AH180" s="92">
        <v>0</v>
      </c>
      <c r="AI180" s="209">
        <f t="shared" si="77"/>
        <v>0</v>
      </c>
      <c r="AJ180" s="131" t="str">
        <f t="shared" si="78"/>
        <v/>
      </c>
      <c r="BA180" s="131"/>
      <c r="BR180" s="131"/>
      <c r="CG180" s="131"/>
    </row>
    <row r="181" spans="1:85">
      <c r="A181" s="170" t="s">
        <v>19</v>
      </c>
      <c r="B181" s="171">
        <v>0</v>
      </c>
      <c r="C181" s="171">
        <v>0</v>
      </c>
      <c r="D181" s="171">
        <v>0</v>
      </c>
      <c r="E181" s="171">
        <v>0</v>
      </c>
      <c r="F181" s="304"/>
      <c r="G181" s="171">
        <v>0</v>
      </c>
      <c r="H181" s="172">
        <v>0</v>
      </c>
      <c r="I181" s="173">
        <f t="shared" si="75"/>
        <v>0</v>
      </c>
      <c r="J181" s="139"/>
      <c r="K181" s="174" t="s">
        <v>19</v>
      </c>
      <c r="L181" s="171">
        <v>0</v>
      </c>
      <c r="M181" s="171">
        <v>0</v>
      </c>
      <c r="N181" s="171">
        <v>0</v>
      </c>
      <c r="O181" s="171">
        <v>0</v>
      </c>
      <c r="P181" s="171">
        <v>0</v>
      </c>
      <c r="Q181" s="171">
        <v>0</v>
      </c>
      <c r="R181" s="175">
        <v>0</v>
      </c>
      <c r="S181" s="176">
        <f t="shared" si="76"/>
        <v>0</v>
      </c>
      <c r="U181" s="210" t="s">
        <v>19</v>
      </c>
      <c r="V181" s="211">
        <v>0</v>
      </c>
      <c r="W181" s="211">
        <v>0</v>
      </c>
      <c r="X181" s="211">
        <v>0</v>
      </c>
      <c r="Y181" s="211">
        <v>0</v>
      </c>
      <c r="Z181" s="211">
        <v>0</v>
      </c>
      <c r="AA181" s="211">
        <v>0</v>
      </c>
      <c r="AB181" s="211">
        <v>0</v>
      </c>
      <c r="AC181" s="211">
        <v>0</v>
      </c>
      <c r="AD181" s="212">
        <v>0</v>
      </c>
      <c r="AE181" s="212">
        <v>0</v>
      </c>
      <c r="AF181" s="212">
        <v>0</v>
      </c>
      <c r="AG181" s="212">
        <v>0</v>
      </c>
      <c r="AH181" s="212">
        <v>0</v>
      </c>
      <c r="AI181" s="213">
        <f t="shared" si="77"/>
        <v>0</v>
      </c>
      <c r="AJ181" s="131" t="str">
        <f t="shared" si="78"/>
        <v/>
      </c>
      <c r="BA181" s="131"/>
      <c r="BR181" s="131"/>
      <c r="CG181" s="131"/>
    </row>
    <row r="182" spans="1:85">
      <c r="A182" s="162" t="s">
        <v>20</v>
      </c>
      <c r="B182" s="163">
        <v>0</v>
      </c>
      <c r="C182" s="163">
        <v>0</v>
      </c>
      <c r="D182" s="163">
        <v>0</v>
      </c>
      <c r="E182" s="163">
        <v>0</v>
      </c>
      <c r="F182" s="304"/>
      <c r="G182" s="163">
        <v>0</v>
      </c>
      <c r="H182" s="164">
        <v>0</v>
      </c>
      <c r="I182" s="165">
        <f t="shared" si="75"/>
        <v>0</v>
      </c>
      <c r="J182" s="139"/>
      <c r="K182" s="166" t="s">
        <v>20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8">
        <v>0</v>
      </c>
      <c r="S182" s="169">
        <f t="shared" si="76"/>
        <v>0</v>
      </c>
      <c r="U182" s="207" t="s">
        <v>20</v>
      </c>
      <c r="V182" s="208">
        <v>0</v>
      </c>
      <c r="W182" s="208">
        <v>0</v>
      </c>
      <c r="X182" s="208">
        <v>0</v>
      </c>
      <c r="Y182" s="208">
        <v>0</v>
      </c>
      <c r="Z182" s="208">
        <v>0</v>
      </c>
      <c r="AA182" s="208">
        <v>0</v>
      </c>
      <c r="AB182" s="208">
        <v>0</v>
      </c>
      <c r="AC182" s="208">
        <v>0</v>
      </c>
      <c r="AD182" s="208">
        <v>0</v>
      </c>
      <c r="AE182" s="208">
        <v>0</v>
      </c>
      <c r="AF182" s="208">
        <v>0</v>
      </c>
      <c r="AG182" s="208">
        <v>0</v>
      </c>
      <c r="AH182" s="92">
        <v>0</v>
      </c>
      <c r="AI182" s="209">
        <f t="shared" si="77"/>
        <v>0</v>
      </c>
      <c r="AJ182" s="131" t="str">
        <f t="shared" si="78"/>
        <v/>
      </c>
      <c r="BA182" s="131"/>
      <c r="BR182" s="131"/>
      <c r="CG182" s="131"/>
    </row>
    <row r="183" spans="1:85" ht="15" thickBot="1">
      <c r="A183" s="177" t="s">
        <v>11</v>
      </c>
      <c r="B183" s="178">
        <v>0</v>
      </c>
      <c r="C183" s="178">
        <v>0</v>
      </c>
      <c r="D183" s="178">
        <v>0</v>
      </c>
      <c r="E183" s="178">
        <v>0</v>
      </c>
      <c r="F183" s="305"/>
      <c r="G183" s="178">
        <v>0</v>
      </c>
      <c r="H183" s="179">
        <v>0</v>
      </c>
      <c r="I183" s="180">
        <f t="shared" si="75"/>
        <v>0</v>
      </c>
      <c r="J183" s="139"/>
      <c r="K183" s="181" t="s">
        <v>11</v>
      </c>
      <c r="L183" s="178">
        <v>0</v>
      </c>
      <c r="M183" s="178">
        <v>0</v>
      </c>
      <c r="N183" s="178">
        <v>0</v>
      </c>
      <c r="O183" s="178">
        <v>0</v>
      </c>
      <c r="P183" s="178">
        <v>0</v>
      </c>
      <c r="Q183" s="178">
        <v>0</v>
      </c>
      <c r="R183" s="182">
        <v>0</v>
      </c>
      <c r="S183" s="183">
        <f t="shared" si="76"/>
        <v>0</v>
      </c>
      <c r="U183" s="210" t="s">
        <v>11</v>
      </c>
      <c r="V183" s="211">
        <v>0</v>
      </c>
      <c r="W183" s="211">
        <v>0</v>
      </c>
      <c r="X183" s="211">
        <v>0</v>
      </c>
      <c r="Y183" s="211">
        <v>0</v>
      </c>
      <c r="Z183" s="211">
        <v>0</v>
      </c>
      <c r="AA183" s="211">
        <v>0</v>
      </c>
      <c r="AB183" s="211">
        <v>0</v>
      </c>
      <c r="AC183" s="211">
        <v>0</v>
      </c>
      <c r="AD183" s="212">
        <v>0</v>
      </c>
      <c r="AE183" s="212">
        <v>0</v>
      </c>
      <c r="AF183" s="212">
        <v>0</v>
      </c>
      <c r="AG183" s="212">
        <v>0</v>
      </c>
      <c r="AH183" s="212">
        <v>0</v>
      </c>
      <c r="AI183" s="213">
        <f t="shared" si="77"/>
        <v>0</v>
      </c>
      <c r="AJ183" s="131" t="str">
        <f t="shared" si="78"/>
        <v/>
      </c>
      <c r="BA183" s="131"/>
      <c r="BR183" s="131"/>
      <c r="CG183" s="131"/>
    </row>
    <row r="184" spans="1:85" ht="15">
      <c r="A184" s="184" t="s">
        <v>26</v>
      </c>
      <c r="B184" s="185">
        <f>SUM(B163:B179)</f>
        <v>44.191408335366489</v>
      </c>
      <c r="C184" s="185">
        <f t="shared" ref="C184:I184" si="79">SUM(C163:C179)</f>
        <v>1.1835095080570917</v>
      </c>
      <c r="D184" s="185">
        <f t="shared" si="79"/>
        <v>212.7978396734041</v>
      </c>
      <c r="E184" s="185">
        <f t="shared" si="79"/>
        <v>61.81008281957827</v>
      </c>
      <c r="F184" s="185">
        <f t="shared" si="79"/>
        <v>0</v>
      </c>
      <c r="G184" s="185">
        <f t="shared" si="79"/>
        <v>6.2589777023551116</v>
      </c>
      <c r="H184" s="187">
        <f t="shared" si="79"/>
        <v>0</v>
      </c>
      <c r="I184" s="144">
        <f t="shared" si="79"/>
        <v>326.24181803876098</v>
      </c>
      <c r="J184" s="139"/>
      <c r="K184" s="186" t="s">
        <v>26</v>
      </c>
      <c r="L184" s="185">
        <f>SUM(L163:L179)</f>
        <v>44.191408335366489</v>
      </c>
      <c r="M184" s="185">
        <f t="shared" ref="M184:S184" si="80">SUM(M163:M179)</f>
        <v>1.1835095080570917</v>
      </c>
      <c r="N184" s="185">
        <f t="shared" si="80"/>
        <v>212.7978396734041</v>
      </c>
      <c r="O184" s="185">
        <f t="shared" si="80"/>
        <v>61.81008281957827</v>
      </c>
      <c r="P184" s="185">
        <f t="shared" si="80"/>
        <v>5.2573152493505386</v>
      </c>
      <c r="Q184" s="185">
        <f t="shared" si="80"/>
        <v>6.2589777023551116</v>
      </c>
      <c r="R184" s="187">
        <f t="shared" si="80"/>
        <v>0</v>
      </c>
      <c r="S184" s="188">
        <f t="shared" si="80"/>
        <v>331.49913328811158</v>
      </c>
      <c r="T184" s="131" t="str">
        <f>IF(ABS(S184-AI184)&gt;0.01,S184-AI184,"")</f>
        <v/>
      </c>
      <c r="U184" s="214" t="s">
        <v>60</v>
      </c>
      <c r="V184" s="215">
        <f>SUM(V163:V179)</f>
        <v>44.120955401294061</v>
      </c>
      <c r="W184" s="215">
        <f t="shared" ref="W184:AH184" si="81">SUM(W163:W179)</f>
        <v>3.0194114602468826E-2</v>
      </c>
      <c r="X184" s="215">
        <f t="shared" si="81"/>
        <v>6.2589777023551116</v>
      </c>
      <c r="Y184" s="215">
        <f t="shared" si="81"/>
        <v>1.1835095080570917</v>
      </c>
      <c r="Z184" s="215">
        <f t="shared" si="81"/>
        <v>212.7978396734041</v>
      </c>
      <c r="AA184" s="215">
        <f t="shared" si="81"/>
        <v>61.643619978599261</v>
      </c>
      <c r="AB184" s="215">
        <f t="shared" si="81"/>
        <v>5.2573152493505386</v>
      </c>
      <c r="AC184" s="215">
        <f t="shared" si="81"/>
        <v>0.20672166044896528</v>
      </c>
      <c r="AD184" s="216">
        <f t="shared" si="81"/>
        <v>4.0258819469958435E-2</v>
      </c>
      <c r="AE184" s="216">
        <f t="shared" si="81"/>
        <v>0</v>
      </c>
      <c r="AF184" s="216">
        <f t="shared" si="81"/>
        <v>0</v>
      </c>
      <c r="AG184" s="216">
        <f t="shared" si="81"/>
        <v>0</v>
      </c>
      <c r="AH184" s="216">
        <f t="shared" si="81"/>
        <v>0.16646284097900685</v>
      </c>
      <c r="AI184" s="217">
        <f>SUM(V184:AC184)</f>
        <v>331.49913328811158</v>
      </c>
      <c r="AJ184" s="131" t="str">
        <f t="shared" si="78"/>
        <v/>
      </c>
      <c r="BA184" s="131"/>
      <c r="BR184" s="131"/>
      <c r="CG184" s="131"/>
    </row>
    <row r="185" spans="1:85" s="2" customFormat="1" ht="15" thickBot="1">
      <c r="A185" s="15" t="s">
        <v>100</v>
      </c>
      <c r="B185" s="100">
        <f>IF($I184=0,"-",B184/$I184)</f>
        <v>0.13545598967363554</v>
      </c>
      <c r="C185" s="100">
        <f t="shared" ref="C185:H185" si="82">IF($I184=0,"-",C184/$I184)</f>
        <v>3.6277063289185023E-3</v>
      </c>
      <c r="D185" s="100">
        <f t="shared" si="82"/>
        <v>0.65227027286894734</v>
      </c>
      <c r="E185" s="100">
        <f t="shared" si="82"/>
        <v>0.1894609440051446</v>
      </c>
      <c r="F185" s="100">
        <f t="shared" si="82"/>
        <v>0</v>
      </c>
      <c r="G185" s="100">
        <f t="shared" si="82"/>
        <v>1.9185087123354243E-2</v>
      </c>
      <c r="H185" s="101">
        <f t="shared" si="82"/>
        <v>0</v>
      </c>
      <c r="I185" s="102">
        <f>SUM(B185:H185)</f>
        <v>1.0000000000000002</v>
      </c>
      <c r="J185" s="131"/>
      <c r="K185" s="27" t="s">
        <v>100</v>
      </c>
      <c r="L185" s="76">
        <f t="shared" ref="L185:R185" si="83">IF($S184=0,"-",L184/$S184)</f>
        <v>0.13330776432817693</v>
      </c>
      <c r="M185" s="76">
        <f t="shared" si="83"/>
        <v>3.5701737628028225E-3</v>
      </c>
      <c r="N185" s="76">
        <f t="shared" si="83"/>
        <v>0.64192577990379796</v>
      </c>
      <c r="O185" s="76">
        <f t="shared" si="83"/>
        <v>0.18645624260458643</v>
      </c>
      <c r="P185" s="76">
        <f t="shared" si="83"/>
        <v>1.5859212653751693E-2</v>
      </c>
      <c r="Q185" s="76">
        <f t="shared" si="83"/>
        <v>1.8880826746884211E-2</v>
      </c>
      <c r="R185" s="77">
        <f t="shared" si="83"/>
        <v>0</v>
      </c>
      <c r="S185" s="78">
        <f>SUM(L185:R185)</f>
        <v>1</v>
      </c>
      <c r="U185" s="36" t="s">
        <v>100</v>
      </c>
      <c r="V185" s="103">
        <f>+V184/$AI184</f>
        <v>0.13309523606792595</v>
      </c>
      <c r="W185" s="103">
        <f t="shared" ref="W185:AH185" si="84">+W184/$AI184</f>
        <v>9.1083540107559204E-5</v>
      </c>
      <c r="X185" s="103">
        <f t="shared" si="84"/>
        <v>1.8880826746884211E-2</v>
      </c>
      <c r="Y185" s="103">
        <f t="shared" si="84"/>
        <v>3.5701737628028225E-3</v>
      </c>
      <c r="Z185" s="103">
        <f t="shared" si="84"/>
        <v>0.64192577990379796</v>
      </c>
      <c r="AA185" s="103">
        <f t="shared" si="84"/>
        <v>0.18595409094184187</v>
      </c>
      <c r="AB185" s="103">
        <f t="shared" si="84"/>
        <v>1.5859212653751693E-2</v>
      </c>
      <c r="AC185" s="103">
        <f t="shared" si="84"/>
        <v>6.2359638288797558E-4</v>
      </c>
      <c r="AD185" s="103">
        <f t="shared" si="84"/>
        <v>1.2144472014341227E-4</v>
      </c>
      <c r="AE185" s="103">
        <f t="shared" si="84"/>
        <v>0</v>
      </c>
      <c r="AF185" s="103">
        <f t="shared" si="84"/>
        <v>0</v>
      </c>
      <c r="AG185" s="103">
        <f t="shared" si="84"/>
        <v>0</v>
      </c>
      <c r="AH185" s="103">
        <f t="shared" si="84"/>
        <v>5.0215166274456327E-4</v>
      </c>
      <c r="AI185" s="104">
        <f>SUM(V185:AC185)</f>
        <v>1</v>
      </c>
      <c r="AJ185" s="2" t="str">
        <f t="shared" si="78"/>
        <v/>
      </c>
    </row>
    <row r="186" spans="1:85" ht="15" thickBot="1">
      <c r="A186" s="218"/>
      <c r="B186" s="218"/>
      <c r="C186" s="218"/>
      <c r="D186" s="218"/>
      <c r="E186" s="218"/>
      <c r="F186" s="218"/>
      <c r="G186" s="218"/>
      <c r="H186" s="218"/>
      <c r="I186" s="218"/>
      <c r="K186" s="218"/>
      <c r="L186" s="218"/>
      <c r="M186" s="218"/>
      <c r="N186" s="218"/>
      <c r="O186" s="218"/>
      <c r="P186" s="218"/>
      <c r="Q186" s="218"/>
      <c r="R186" s="218"/>
      <c r="S186" s="218"/>
      <c r="AI186" s="139"/>
      <c r="BA186" s="131"/>
      <c r="BR186" s="131"/>
      <c r="CG186" s="131"/>
    </row>
    <row r="187" spans="1:85" ht="28.5">
      <c r="A187" s="328" t="s">
        <v>32</v>
      </c>
      <c r="B187" s="135" t="s">
        <v>0</v>
      </c>
      <c r="C187" s="135" t="s">
        <v>1</v>
      </c>
      <c r="D187" s="135" t="s">
        <v>2</v>
      </c>
      <c r="E187" s="135" t="s">
        <v>3</v>
      </c>
      <c r="F187" s="135" t="s">
        <v>27</v>
      </c>
      <c r="G187" s="135" t="s">
        <v>4</v>
      </c>
      <c r="H187" s="135" t="s">
        <v>5</v>
      </c>
      <c r="I187" s="136" t="s">
        <v>6</v>
      </c>
      <c r="K187" s="330" t="s">
        <v>32</v>
      </c>
      <c r="L187" s="137" t="s">
        <v>0</v>
      </c>
      <c r="M187" s="137" t="s">
        <v>1</v>
      </c>
      <c r="N187" s="137" t="s">
        <v>2</v>
      </c>
      <c r="O187" s="137" t="s">
        <v>3</v>
      </c>
      <c r="P187" s="137" t="s">
        <v>27</v>
      </c>
      <c r="Q187" s="137" t="s">
        <v>4</v>
      </c>
      <c r="R187" s="137" t="s">
        <v>5</v>
      </c>
      <c r="S187" s="138" t="s">
        <v>6</v>
      </c>
      <c r="U187" s="332" t="s">
        <v>32</v>
      </c>
      <c r="V187" s="190" t="s">
        <v>69</v>
      </c>
      <c r="W187" s="190" t="s">
        <v>70</v>
      </c>
      <c r="X187" s="190" t="s">
        <v>4</v>
      </c>
      <c r="Y187" s="190" t="s">
        <v>1</v>
      </c>
      <c r="Z187" s="190" t="s">
        <v>2</v>
      </c>
      <c r="AA187" s="190" t="s">
        <v>3</v>
      </c>
      <c r="AB187" s="190" t="s">
        <v>52</v>
      </c>
      <c r="AC187" s="190" t="s">
        <v>64</v>
      </c>
      <c r="AD187" s="191" t="s">
        <v>72</v>
      </c>
      <c r="AE187" s="191" t="s">
        <v>79</v>
      </c>
      <c r="AF187" s="191" t="s">
        <v>73</v>
      </c>
      <c r="AG187" s="191" t="s">
        <v>80</v>
      </c>
      <c r="AH187" s="191" t="s">
        <v>81</v>
      </c>
      <c r="AI187" s="192" t="s">
        <v>60</v>
      </c>
      <c r="BA187" s="131"/>
      <c r="BR187" s="131"/>
      <c r="CG187" s="131"/>
    </row>
    <row r="188" spans="1:85" ht="15">
      <c r="A188" s="329" t="s">
        <v>32</v>
      </c>
      <c r="B188" s="294" t="s">
        <v>109</v>
      </c>
      <c r="C188" s="295"/>
      <c r="D188" s="295"/>
      <c r="E188" s="295"/>
      <c r="F188" s="295"/>
      <c r="G188" s="295"/>
      <c r="H188" s="295"/>
      <c r="I188" s="296"/>
      <c r="K188" s="331" t="s">
        <v>32</v>
      </c>
      <c r="L188" s="297" t="s">
        <v>109</v>
      </c>
      <c r="M188" s="298"/>
      <c r="N188" s="298"/>
      <c r="O188" s="298"/>
      <c r="P188" s="298"/>
      <c r="Q188" s="298"/>
      <c r="R188" s="298"/>
      <c r="S188" s="299"/>
      <c r="U188" s="333" t="s">
        <v>32</v>
      </c>
      <c r="V188" s="326" t="s">
        <v>109</v>
      </c>
      <c r="W188" s="326"/>
      <c r="X188" s="326"/>
      <c r="Y188" s="326"/>
      <c r="Z188" s="326"/>
      <c r="AA188" s="326"/>
      <c r="AB188" s="326"/>
      <c r="AC188" s="326"/>
      <c r="AD188" s="326"/>
      <c r="AE188" s="326"/>
      <c r="AF188" s="326"/>
      <c r="AG188" s="326"/>
      <c r="AH188" s="326"/>
      <c r="AI188" s="327"/>
      <c r="BA188" s="131"/>
      <c r="BR188" s="131"/>
      <c r="CG188" s="131"/>
    </row>
    <row r="189" spans="1:85" ht="15">
      <c r="A189" s="141" t="s">
        <v>7</v>
      </c>
      <c r="B189" s="142">
        <v>0</v>
      </c>
      <c r="C189" s="142">
        <v>0</v>
      </c>
      <c r="D189" s="142">
        <v>0</v>
      </c>
      <c r="E189" s="142">
        <v>0</v>
      </c>
      <c r="F189" s="303"/>
      <c r="G189" s="142">
        <v>0</v>
      </c>
      <c r="H189" s="143">
        <v>0</v>
      </c>
      <c r="I189" s="144">
        <f>SUM(B189:H189)</f>
        <v>0</v>
      </c>
      <c r="J189" s="139"/>
      <c r="K189" s="193" t="s">
        <v>7</v>
      </c>
      <c r="L189" s="142">
        <v>0</v>
      </c>
      <c r="M189" s="142">
        <v>0</v>
      </c>
      <c r="N189" s="142">
        <v>0</v>
      </c>
      <c r="O189" s="142">
        <v>0</v>
      </c>
      <c r="P189" s="142">
        <v>0</v>
      </c>
      <c r="Q189" s="142">
        <v>0</v>
      </c>
      <c r="R189" s="194">
        <v>0</v>
      </c>
      <c r="S189" s="195">
        <f>SUM(L189:R189)</f>
        <v>0</v>
      </c>
      <c r="U189" s="196" t="s">
        <v>7</v>
      </c>
      <c r="V189" s="197">
        <v>0</v>
      </c>
      <c r="W189" s="197">
        <v>0</v>
      </c>
      <c r="X189" s="197">
        <v>0</v>
      </c>
      <c r="Y189" s="197">
        <v>0</v>
      </c>
      <c r="Z189" s="197">
        <v>0</v>
      </c>
      <c r="AA189" s="197">
        <v>0</v>
      </c>
      <c r="AB189" s="197">
        <v>0</v>
      </c>
      <c r="AC189" s="198">
        <v>0</v>
      </c>
      <c r="AD189" s="199">
        <v>0</v>
      </c>
      <c r="AE189" s="199">
        <v>0</v>
      </c>
      <c r="AF189" s="199">
        <v>0</v>
      </c>
      <c r="AG189" s="199">
        <v>0</v>
      </c>
      <c r="AH189" s="199">
        <v>0</v>
      </c>
      <c r="AI189" s="200">
        <f>SUM(V189:AC189)</f>
        <v>0</v>
      </c>
      <c r="AJ189" s="131" t="str">
        <f>IF(ABS(S189-AI189)&gt;0.001,S189-AI189,"")</f>
        <v/>
      </c>
      <c r="BA189" s="131"/>
      <c r="BR189" s="131"/>
      <c r="CG189" s="131"/>
    </row>
    <row r="190" spans="1:85" ht="15">
      <c r="A190" s="149" t="s">
        <v>8</v>
      </c>
      <c r="B190" s="150">
        <v>0</v>
      </c>
      <c r="C190" s="150">
        <v>0</v>
      </c>
      <c r="D190" s="150">
        <v>0</v>
      </c>
      <c r="E190" s="150">
        <v>0</v>
      </c>
      <c r="F190" s="304"/>
      <c r="G190" s="150">
        <v>0</v>
      </c>
      <c r="H190" s="151">
        <v>0</v>
      </c>
      <c r="I190" s="152">
        <f t="shared" ref="I190:I209" si="85">SUM(B190:H190)</f>
        <v>0</v>
      </c>
      <c r="J190" s="139"/>
      <c r="K190" s="153" t="s">
        <v>8</v>
      </c>
      <c r="L190" s="154">
        <v>0</v>
      </c>
      <c r="M190" s="154">
        <v>0</v>
      </c>
      <c r="N190" s="154">
        <v>0</v>
      </c>
      <c r="O190" s="154">
        <v>0</v>
      </c>
      <c r="P190" s="154">
        <v>0</v>
      </c>
      <c r="Q190" s="154">
        <v>0</v>
      </c>
      <c r="R190" s="155">
        <v>0</v>
      </c>
      <c r="S190" s="156">
        <f t="shared" ref="S190:S209" si="86">SUM(L190:R190)</f>
        <v>0</v>
      </c>
      <c r="U190" s="201" t="s">
        <v>8</v>
      </c>
      <c r="V190" s="202">
        <v>0</v>
      </c>
      <c r="W190" s="202">
        <v>0</v>
      </c>
      <c r="X190" s="202">
        <v>0</v>
      </c>
      <c r="Y190" s="202">
        <v>0</v>
      </c>
      <c r="Z190" s="202">
        <v>0</v>
      </c>
      <c r="AA190" s="202">
        <v>0</v>
      </c>
      <c r="AB190" s="202">
        <v>0</v>
      </c>
      <c r="AC190" s="203">
        <v>0</v>
      </c>
      <c r="AD190" s="202">
        <v>0</v>
      </c>
      <c r="AE190" s="202">
        <v>0</v>
      </c>
      <c r="AF190" s="202">
        <v>0</v>
      </c>
      <c r="AG190" s="202">
        <v>0</v>
      </c>
      <c r="AH190" s="202">
        <v>0</v>
      </c>
      <c r="AI190" s="204">
        <f t="shared" ref="AI190:AI209" si="87">SUM(V190:AC190)</f>
        <v>0</v>
      </c>
      <c r="AJ190" s="131" t="str">
        <f t="shared" ref="AJ190:AJ211" si="88">IF(ABS(S190-AI190)&gt;0.001,S190-AI190,"")</f>
        <v/>
      </c>
      <c r="BA190" s="131"/>
      <c r="BR190" s="131"/>
      <c r="CG190" s="131"/>
    </row>
    <row r="191" spans="1:85" ht="15">
      <c r="A191" s="157" t="s">
        <v>10</v>
      </c>
      <c r="B191" s="146">
        <v>0</v>
      </c>
      <c r="C191" s="146">
        <v>0</v>
      </c>
      <c r="D191" s="146">
        <v>6.9423857496350203E-2</v>
      </c>
      <c r="E191" s="146">
        <v>0</v>
      </c>
      <c r="F191" s="304"/>
      <c r="G191" s="146">
        <v>0</v>
      </c>
      <c r="H191" s="158">
        <v>0</v>
      </c>
      <c r="I191" s="144">
        <f t="shared" si="85"/>
        <v>6.9423857496350203E-2</v>
      </c>
      <c r="J191" s="139"/>
      <c r="K191" s="159" t="s">
        <v>10</v>
      </c>
      <c r="L191" s="146">
        <v>0</v>
      </c>
      <c r="M191" s="146">
        <v>0</v>
      </c>
      <c r="N191" s="146">
        <v>6.9423857496350203E-2</v>
      </c>
      <c r="O191" s="146">
        <v>0</v>
      </c>
      <c r="P191" s="146">
        <v>0</v>
      </c>
      <c r="Q191" s="146">
        <v>0</v>
      </c>
      <c r="R191" s="147">
        <v>0</v>
      </c>
      <c r="S191" s="148">
        <f t="shared" si="86"/>
        <v>6.9423857496350203E-2</v>
      </c>
      <c r="U191" s="205" t="s">
        <v>10</v>
      </c>
      <c r="V191" s="197">
        <v>0</v>
      </c>
      <c r="W191" s="197">
        <v>0</v>
      </c>
      <c r="X191" s="197">
        <v>0</v>
      </c>
      <c r="Y191" s="197">
        <v>0</v>
      </c>
      <c r="Z191" s="197">
        <v>6.9423857496350203E-2</v>
      </c>
      <c r="AA191" s="197">
        <v>0</v>
      </c>
      <c r="AB191" s="197">
        <v>0</v>
      </c>
      <c r="AC191" s="198">
        <v>0</v>
      </c>
      <c r="AD191" s="199">
        <v>0</v>
      </c>
      <c r="AE191" s="199">
        <v>0</v>
      </c>
      <c r="AF191" s="199">
        <v>0</v>
      </c>
      <c r="AG191" s="199">
        <v>0</v>
      </c>
      <c r="AH191" s="199">
        <v>0</v>
      </c>
      <c r="AI191" s="200">
        <f t="shared" si="87"/>
        <v>6.9423857496350203E-2</v>
      </c>
      <c r="AJ191" s="131" t="str">
        <f t="shared" si="88"/>
        <v/>
      </c>
      <c r="BA191" s="131"/>
      <c r="BR191" s="131"/>
      <c r="CG191" s="131"/>
    </row>
    <row r="192" spans="1:85" ht="15">
      <c r="A192" s="149" t="s">
        <v>53</v>
      </c>
      <c r="B192" s="150">
        <v>0</v>
      </c>
      <c r="C192" s="150">
        <v>0</v>
      </c>
      <c r="D192" s="150">
        <v>0</v>
      </c>
      <c r="E192" s="150">
        <v>0</v>
      </c>
      <c r="F192" s="304"/>
      <c r="G192" s="150">
        <v>0</v>
      </c>
      <c r="H192" s="151">
        <v>0</v>
      </c>
      <c r="I192" s="152">
        <f t="shared" si="85"/>
        <v>0</v>
      </c>
      <c r="J192" s="139"/>
      <c r="K192" s="153" t="s">
        <v>53</v>
      </c>
      <c r="L192" s="154">
        <v>0</v>
      </c>
      <c r="M192" s="154">
        <v>0</v>
      </c>
      <c r="N192" s="154">
        <v>0</v>
      </c>
      <c r="O192" s="154">
        <v>0</v>
      </c>
      <c r="P192" s="154">
        <v>0</v>
      </c>
      <c r="Q192" s="154">
        <v>0</v>
      </c>
      <c r="R192" s="155">
        <v>0</v>
      </c>
      <c r="S192" s="156">
        <f t="shared" si="86"/>
        <v>0</v>
      </c>
      <c r="U192" s="201" t="s">
        <v>53</v>
      </c>
      <c r="V192" s="202">
        <v>0</v>
      </c>
      <c r="W192" s="202">
        <v>0</v>
      </c>
      <c r="X192" s="202">
        <v>0</v>
      </c>
      <c r="Y192" s="202">
        <v>0</v>
      </c>
      <c r="Z192" s="202">
        <v>0</v>
      </c>
      <c r="AA192" s="202">
        <v>0</v>
      </c>
      <c r="AB192" s="202">
        <v>0</v>
      </c>
      <c r="AC192" s="203">
        <v>0</v>
      </c>
      <c r="AD192" s="202">
        <v>0</v>
      </c>
      <c r="AE192" s="202">
        <v>0</v>
      </c>
      <c r="AF192" s="202">
        <v>0</v>
      </c>
      <c r="AG192" s="202">
        <v>0</v>
      </c>
      <c r="AH192" s="202">
        <v>0</v>
      </c>
      <c r="AI192" s="204">
        <f t="shared" si="87"/>
        <v>0</v>
      </c>
      <c r="AJ192" s="131" t="str">
        <f t="shared" si="88"/>
        <v/>
      </c>
      <c r="BA192" s="131"/>
      <c r="BR192" s="131"/>
      <c r="CG192" s="131"/>
    </row>
    <row r="193" spans="1:85" ht="15">
      <c r="A193" s="157" t="s">
        <v>16</v>
      </c>
      <c r="B193" s="146">
        <v>0.33485825625293464</v>
      </c>
      <c r="C193" s="146">
        <v>0</v>
      </c>
      <c r="D193" s="146">
        <v>15.178496151921447</v>
      </c>
      <c r="E193" s="146">
        <v>0</v>
      </c>
      <c r="F193" s="304"/>
      <c r="G193" s="146">
        <v>0</v>
      </c>
      <c r="H193" s="158">
        <v>0</v>
      </c>
      <c r="I193" s="144">
        <f t="shared" si="85"/>
        <v>15.513354408174381</v>
      </c>
      <c r="J193" s="139"/>
      <c r="K193" s="159" t="s">
        <v>16</v>
      </c>
      <c r="L193" s="146">
        <v>0.33485825625293464</v>
      </c>
      <c r="M193" s="146">
        <v>0</v>
      </c>
      <c r="N193" s="146">
        <v>15.178496151921447</v>
      </c>
      <c r="O193" s="146">
        <v>0</v>
      </c>
      <c r="P193" s="146">
        <v>0</v>
      </c>
      <c r="Q193" s="146">
        <v>0</v>
      </c>
      <c r="R193" s="147">
        <v>0</v>
      </c>
      <c r="S193" s="148">
        <f t="shared" si="86"/>
        <v>15.513354408174381</v>
      </c>
      <c r="U193" s="205" t="s">
        <v>16</v>
      </c>
      <c r="V193" s="197">
        <v>0.33485825625293464</v>
      </c>
      <c r="W193" s="197">
        <v>0</v>
      </c>
      <c r="X193" s="197">
        <v>0</v>
      </c>
      <c r="Y193" s="197">
        <v>0</v>
      </c>
      <c r="Z193" s="197">
        <v>15.178496151921447</v>
      </c>
      <c r="AA193" s="197">
        <v>0</v>
      </c>
      <c r="AB193" s="197">
        <v>0</v>
      </c>
      <c r="AC193" s="198">
        <v>0</v>
      </c>
      <c r="AD193" s="199">
        <v>0</v>
      </c>
      <c r="AE193" s="199">
        <v>0</v>
      </c>
      <c r="AF193" s="199">
        <v>0</v>
      </c>
      <c r="AG193" s="199">
        <v>0</v>
      </c>
      <c r="AH193" s="199">
        <v>0</v>
      </c>
      <c r="AI193" s="200">
        <f t="shared" si="87"/>
        <v>15.513354408174381</v>
      </c>
      <c r="AJ193" s="131" t="str">
        <f t="shared" si="88"/>
        <v/>
      </c>
      <c r="BA193" s="131"/>
      <c r="BR193" s="131"/>
      <c r="CG193" s="131"/>
    </row>
    <row r="194" spans="1:85" ht="15">
      <c r="A194" s="149" t="s">
        <v>15</v>
      </c>
      <c r="B194" s="150">
        <v>1.0096343330530704</v>
      </c>
      <c r="C194" s="150">
        <v>6.1458643140477102E-2</v>
      </c>
      <c r="D194" s="150">
        <v>1.0136609823396967</v>
      </c>
      <c r="E194" s="150">
        <v>0.23673835036444438</v>
      </c>
      <c r="F194" s="304"/>
      <c r="G194" s="150">
        <v>0</v>
      </c>
      <c r="H194" s="151">
        <v>0</v>
      </c>
      <c r="I194" s="152">
        <f t="shared" si="85"/>
        <v>2.3214923088976884</v>
      </c>
      <c r="J194" s="139"/>
      <c r="K194" s="153" t="s">
        <v>15</v>
      </c>
      <c r="L194" s="154">
        <v>1.0096343330530704</v>
      </c>
      <c r="M194" s="154">
        <v>6.1458643140477102E-2</v>
      </c>
      <c r="N194" s="154">
        <v>1.0136609823396967</v>
      </c>
      <c r="O194" s="154">
        <v>0.23673835036444438</v>
      </c>
      <c r="P194" s="154">
        <v>0</v>
      </c>
      <c r="Q194" s="154">
        <v>0</v>
      </c>
      <c r="R194" s="155">
        <v>0</v>
      </c>
      <c r="S194" s="156">
        <f t="shared" si="86"/>
        <v>2.3214923088976884</v>
      </c>
      <c r="U194" s="201" t="s">
        <v>54</v>
      </c>
      <c r="V194" s="202">
        <v>0.70386486077552834</v>
      </c>
      <c r="W194" s="202">
        <v>0</v>
      </c>
      <c r="X194" s="202">
        <v>0</v>
      </c>
      <c r="Y194" s="202">
        <v>6.1458643140477102E-2</v>
      </c>
      <c r="Z194" s="202">
        <v>0.9779607966664734</v>
      </c>
      <c r="AA194" s="202">
        <v>0.16184524474151213</v>
      </c>
      <c r="AB194" s="202">
        <v>0</v>
      </c>
      <c r="AC194" s="203">
        <v>0.41636276357369756</v>
      </c>
      <c r="AD194" s="202">
        <v>0.30576947227754198</v>
      </c>
      <c r="AE194" s="202">
        <v>0</v>
      </c>
      <c r="AF194" s="202">
        <v>0</v>
      </c>
      <c r="AG194" s="202">
        <v>3.5700185673223334E-2</v>
      </c>
      <c r="AH194" s="202">
        <v>7.4893105622932249E-2</v>
      </c>
      <c r="AI194" s="204">
        <f t="shared" si="87"/>
        <v>2.3214923088976889</v>
      </c>
      <c r="AJ194" s="131" t="str">
        <f t="shared" si="88"/>
        <v/>
      </c>
      <c r="BA194" s="131"/>
      <c r="BR194" s="131"/>
      <c r="CG194" s="131"/>
    </row>
    <row r="195" spans="1:85" ht="15">
      <c r="A195" s="157" t="s">
        <v>55</v>
      </c>
      <c r="B195" s="146">
        <v>0</v>
      </c>
      <c r="C195" s="146">
        <v>0</v>
      </c>
      <c r="D195" s="146">
        <v>0</v>
      </c>
      <c r="E195" s="146">
        <v>0.87615302540383877</v>
      </c>
      <c r="F195" s="304"/>
      <c r="G195" s="146">
        <v>0</v>
      </c>
      <c r="H195" s="158">
        <v>0</v>
      </c>
      <c r="I195" s="144">
        <f t="shared" si="85"/>
        <v>0.87615302540383877</v>
      </c>
      <c r="J195" s="139"/>
      <c r="K195" s="159" t="s">
        <v>55</v>
      </c>
      <c r="L195" s="146">
        <v>0</v>
      </c>
      <c r="M195" s="146">
        <v>0</v>
      </c>
      <c r="N195" s="146">
        <v>0</v>
      </c>
      <c r="O195" s="146">
        <v>0.87615302540383877</v>
      </c>
      <c r="P195" s="146">
        <v>133.12441142910492</v>
      </c>
      <c r="Q195" s="146">
        <v>0</v>
      </c>
      <c r="R195" s="147">
        <v>0</v>
      </c>
      <c r="S195" s="148">
        <f t="shared" si="86"/>
        <v>134.00056445450878</v>
      </c>
      <c r="U195" s="205" t="s">
        <v>55</v>
      </c>
      <c r="V195" s="197">
        <v>0</v>
      </c>
      <c r="W195" s="197">
        <v>0</v>
      </c>
      <c r="X195" s="197">
        <v>0</v>
      </c>
      <c r="Y195" s="197">
        <v>0</v>
      </c>
      <c r="Z195" s="197">
        <v>0</v>
      </c>
      <c r="AA195" s="197">
        <v>0.13142295381057581</v>
      </c>
      <c r="AB195" s="197">
        <v>133.12441142910492</v>
      </c>
      <c r="AC195" s="198">
        <v>0.74473007159326299</v>
      </c>
      <c r="AD195" s="197">
        <v>0</v>
      </c>
      <c r="AE195" s="197">
        <v>0</v>
      </c>
      <c r="AF195" s="197">
        <v>0</v>
      </c>
      <c r="AG195" s="197">
        <v>0</v>
      </c>
      <c r="AH195" s="197">
        <v>0.74473007159326299</v>
      </c>
      <c r="AI195" s="200">
        <f t="shared" si="87"/>
        <v>134.00056445450878</v>
      </c>
      <c r="AJ195" s="131" t="str">
        <f t="shared" si="88"/>
        <v/>
      </c>
      <c r="BA195" s="131"/>
      <c r="BR195" s="131"/>
      <c r="CG195" s="131"/>
    </row>
    <row r="196" spans="1:85" ht="15">
      <c r="A196" s="149" t="s">
        <v>12</v>
      </c>
      <c r="B196" s="150">
        <v>0</v>
      </c>
      <c r="C196" s="150">
        <v>0</v>
      </c>
      <c r="D196" s="150">
        <v>0</v>
      </c>
      <c r="E196" s="150">
        <v>0</v>
      </c>
      <c r="F196" s="304"/>
      <c r="G196" s="150">
        <v>0</v>
      </c>
      <c r="H196" s="151">
        <v>0</v>
      </c>
      <c r="I196" s="152">
        <f t="shared" si="85"/>
        <v>0</v>
      </c>
      <c r="J196" s="139"/>
      <c r="K196" s="153" t="s">
        <v>12</v>
      </c>
      <c r="L196" s="154">
        <v>0</v>
      </c>
      <c r="M196" s="154">
        <v>0</v>
      </c>
      <c r="N196" s="154">
        <v>0</v>
      </c>
      <c r="O196" s="154">
        <v>0</v>
      </c>
      <c r="P196" s="154">
        <v>0.22136509283307826</v>
      </c>
      <c r="Q196" s="154">
        <v>0</v>
      </c>
      <c r="R196" s="155">
        <v>0</v>
      </c>
      <c r="S196" s="156">
        <f t="shared" si="86"/>
        <v>0.22136509283307826</v>
      </c>
      <c r="U196" s="201" t="s">
        <v>12</v>
      </c>
      <c r="V196" s="202">
        <v>0</v>
      </c>
      <c r="W196" s="202">
        <v>0</v>
      </c>
      <c r="X196" s="202">
        <v>0</v>
      </c>
      <c r="Y196" s="202">
        <v>0</v>
      </c>
      <c r="Z196" s="202">
        <v>0</v>
      </c>
      <c r="AA196" s="202">
        <v>0</v>
      </c>
      <c r="AB196" s="202">
        <v>0.22136509283307826</v>
      </c>
      <c r="AC196" s="203">
        <v>0</v>
      </c>
      <c r="AD196" s="202">
        <v>0</v>
      </c>
      <c r="AE196" s="202">
        <v>0</v>
      </c>
      <c r="AF196" s="202">
        <v>0</v>
      </c>
      <c r="AG196" s="202">
        <v>0</v>
      </c>
      <c r="AH196" s="202">
        <v>0</v>
      </c>
      <c r="AI196" s="204">
        <f t="shared" si="87"/>
        <v>0.22136509283307826</v>
      </c>
      <c r="AJ196" s="131" t="str">
        <f t="shared" si="88"/>
        <v/>
      </c>
      <c r="BA196" s="131"/>
      <c r="BR196" s="131"/>
      <c r="CG196" s="131"/>
    </row>
    <row r="197" spans="1:85" ht="15">
      <c r="A197" s="157" t="s">
        <v>56</v>
      </c>
      <c r="B197" s="146">
        <v>0</v>
      </c>
      <c r="C197" s="146">
        <v>0</v>
      </c>
      <c r="D197" s="146">
        <v>1.340458095447123E-2</v>
      </c>
      <c r="E197" s="146">
        <v>0</v>
      </c>
      <c r="F197" s="304"/>
      <c r="G197" s="146">
        <v>0</v>
      </c>
      <c r="H197" s="158">
        <v>0</v>
      </c>
      <c r="I197" s="144">
        <f t="shared" si="85"/>
        <v>1.340458095447123E-2</v>
      </c>
      <c r="J197" s="139"/>
      <c r="K197" s="159" t="s">
        <v>56</v>
      </c>
      <c r="L197" s="146">
        <v>0</v>
      </c>
      <c r="M197" s="146">
        <v>0</v>
      </c>
      <c r="N197" s="146">
        <v>1.340458095447123E-2</v>
      </c>
      <c r="O197" s="146">
        <v>0</v>
      </c>
      <c r="P197" s="146">
        <v>0</v>
      </c>
      <c r="Q197" s="146">
        <v>0</v>
      </c>
      <c r="R197" s="147">
        <v>0</v>
      </c>
      <c r="S197" s="148">
        <f t="shared" si="86"/>
        <v>1.340458095447123E-2</v>
      </c>
      <c r="U197" s="205" t="s">
        <v>56</v>
      </c>
      <c r="V197" s="197">
        <v>0</v>
      </c>
      <c r="W197" s="197">
        <v>0</v>
      </c>
      <c r="X197" s="197">
        <v>0</v>
      </c>
      <c r="Y197" s="197">
        <v>0</v>
      </c>
      <c r="Z197" s="197">
        <v>1.340458095447123E-2</v>
      </c>
      <c r="AA197" s="197">
        <v>0</v>
      </c>
      <c r="AB197" s="197">
        <v>0</v>
      </c>
      <c r="AC197" s="198">
        <v>0</v>
      </c>
      <c r="AD197" s="197">
        <v>0</v>
      </c>
      <c r="AE197" s="197">
        <v>0</v>
      </c>
      <c r="AF197" s="197">
        <v>0</v>
      </c>
      <c r="AG197" s="197">
        <v>0</v>
      </c>
      <c r="AH197" s="197">
        <v>0</v>
      </c>
      <c r="AI197" s="200">
        <f t="shared" si="87"/>
        <v>1.340458095447123E-2</v>
      </c>
      <c r="AJ197" s="131" t="str">
        <f t="shared" si="88"/>
        <v/>
      </c>
      <c r="BA197" s="131"/>
      <c r="BR197" s="131"/>
      <c r="CG197" s="131"/>
    </row>
    <row r="198" spans="1:85" ht="15">
      <c r="A198" s="149" t="s">
        <v>17</v>
      </c>
      <c r="B198" s="150">
        <v>1.3198719124934282</v>
      </c>
      <c r="C198" s="150">
        <v>0</v>
      </c>
      <c r="D198" s="150">
        <v>0.24471903592199137</v>
      </c>
      <c r="E198" s="150">
        <v>1.1908367117563622E-2</v>
      </c>
      <c r="F198" s="304"/>
      <c r="G198" s="150">
        <v>0</v>
      </c>
      <c r="H198" s="151">
        <v>0</v>
      </c>
      <c r="I198" s="152">
        <f t="shared" si="85"/>
        <v>1.5764993155329832</v>
      </c>
      <c r="J198" s="139"/>
      <c r="K198" s="153" t="s">
        <v>17</v>
      </c>
      <c r="L198" s="154">
        <v>1.3198719124934282</v>
      </c>
      <c r="M198" s="154">
        <v>0</v>
      </c>
      <c r="N198" s="154">
        <v>0.24471903592199137</v>
      </c>
      <c r="O198" s="154">
        <v>1.1908367117563622E-2</v>
      </c>
      <c r="P198" s="154">
        <v>0</v>
      </c>
      <c r="Q198" s="154">
        <v>0</v>
      </c>
      <c r="R198" s="155">
        <v>0</v>
      </c>
      <c r="S198" s="156">
        <f t="shared" si="86"/>
        <v>1.5764993155329832</v>
      </c>
      <c r="U198" s="201" t="s">
        <v>17</v>
      </c>
      <c r="V198" s="202">
        <v>1.3198719124934282</v>
      </c>
      <c r="W198" s="202">
        <v>0</v>
      </c>
      <c r="X198" s="202">
        <v>0</v>
      </c>
      <c r="Y198" s="202">
        <v>0</v>
      </c>
      <c r="Z198" s="202">
        <v>0.24471903592199137</v>
      </c>
      <c r="AA198" s="202">
        <v>2.0488573482880345E-3</v>
      </c>
      <c r="AB198" s="202">
        <v>0</v>
      </c>
      <c r="AC198" s="203">
        <v>9.8595097692755866E-3</v>
      </c>
      <c r="AD198" s="202">
        <v>0</v>
      </c>
      <c r="AE198" s="202">
        <v>0</v>
      </c>
      <c r="AF198" s="202">
        <v>0</v>
      </c>
      <c r="AG198" s="202">
        <v>0</v>
      </c>
      <c r="AH198" s="202">
        <v>9.8595097692755866E-3</v>
      </c>
      <c r="AI198" s="204">
        <f t="shared" si="87"/>
        <v>1.5764993155329829</v>
      </c>
      <c r="AJ198" s="131" t="str">
        <f t="shared" si="88"/>
        <v/>
      </c>
      <c r="BA198" s="131"/>
      <c r="BR198" s="131"/>
      <c r="CG198" s="131"/>
    </row>
    <row r="199" spans="1:85" ht="15">
      <c r="A199" s="157" t="s">
        <v>141</v>
      </c>
      <c r="B199" s="146">
        <v>10.048465741539287</v>
      </c>
      <c r="C199" s="146">
        <v>7.6921554164320636</v>
      </c>
      <c r="D199" s="146">
        <v>204.96440944569343</v>
      </c>
      <c r="E199" s="146">
        <v>0</v>
      </c>
      <c r="F199" s="304"/>
      <c r="G199" s="146">
        <v>0</v>
      </c>
      <c r="H199" s="158">
        <v>0</v>
      </c>
      <c r="I199" s="144">
        <f t="shared" si="85"/>
        <v>222.7050306036648</v>
      </c>
      <c r="J199" s="139"/>
      <c r="K199" s="159" t="s">
        <v>141</v>
      </c>
      <c r="L199" s="146">
        <v>10.048465741539287</v>
      </c>
      <c r="M199" s="146">
        <v>7.6921554164320636</v>
      </c>
      <c r="N199" s="146">
        <v>204.96440944569343</v>
      </c>
      <c r="O199" s="146">
        <v>0</v>
      </c>
      <c r="P199" s="146">
        <v>0</v>
      </c>
      <c r="Q199" s="146">
        <v>0</v>
      </c>
      <c r="R199" s="147">
        <v>0</v>
      </c>
      <c r="S199" s="148">
        <f t="shared" si="86"/>
        <v>222.7050306036648</v>
      </c>
      <c r="U199" s="205" t="s">
        <v>141</v>
      </c>
      <c r="V199" s="197">
        <v>9.927164388085604</v>
      </c>
      <c r="W199" s="197">
        <v>0</v>
      </c>
      <c r="X199" s="197">
        <v>0</v>
      </c>
      <c r="Y199" s="197">
        <v>7.6921554164320636</v>
      </c>
      <c r="Z199" s="197">
        <v>165.24256111329302</v>
      </c>
      <c r="AA199" s="197">
        <v>0</v>
      </c>
      <c r="AB199" s="197">
        <v>0</v>
      </c>
      <c r="AC199" s="198">
        <v>39.843149685854101</v>
      </c>
      <c r="AD199" s="197">
        <v>0.12130135345368287</v>
      </c>
      <c r="AE199" s="197">
        <v>0</v>
      </c>
      <c r="AF199" s="197">
        <v>0</v>
      </c>
      <c r="AG199" s="197">
        <v>39.72184833240042</v>
      </c>
      <c r="AH199" s="197">
        <v>0</v>
      </c>
      <c r="AI199" s="200">
        <f t="shared" si="87"/>
        <v>222.7050306036648</v>
      </c>
      <c r="AJ199" s="131" t="str">
        <f t="shared" si="88"/>
        <v/>
      </c>
      <c r="BA199" s="131"/>
      <c r="BR199" s="131"/>
      <c r="CG199" s="131"/>
    </row>
    <row r="200" spans="1:85" ht="15">
      <c r="A200" s="149" t="s">
        <v>25</v>
      </c>
      <c r="B200" s="150">
        <v>3.6094789805982557</v>
      </c>
      <c r="C200" s="150">
        <v>1.9688067166899577</v>
      </c>
      <c r="D200" s="150">
        <v>53.814050256192175</v>
      </c>
      <c r="E200" s="150">
        <v>103.52641985261361</v>
      </c>
      <c r="F200" s="304"/>
      <c r="G200" s="150">
        <v>1.1484705847358085</v>
      </c>
      <c r="H200" s="151">
        <v>0</v>
      </c>
      <c r="I200" s="152">
        <f t="shared" si="85"/>
        <v>164.0672263908298</v>
      </c>
      <c r="J200" s="139"/>
      <c r="K200" s="153" t="s">
        <v>25</v>
      </c>
      <c r="L200" s="154">
        <v>3.6094789805982557</v>
      </c>
      <c r="M200" s="154">
        <v>1.9688067166899577</v>
      </c>
      <c r="N200" s="154">
        <v>53.814050256192175</v>
      </c>
      <c r="O200" s="154">
        <v>103.52641985261361</v>
      </c>
      <c r="P200" s="154">
        <v>0</v>
      </c>
      <c r="Q200" s="154">
        <v>1.1484705847358085</v>
      </c>
      <c r="R200" s="155">
        <v>0</v>
      </c>
      <c r="S200" s="156">
        <f t="shared" si="86"/>
        <v>164.0672263908298</v>
      </c>
      <c r="U200" s="201" t="s">
        <v>25</v>
      </c>
      <c r="V200" s="202">
        <v>0.32813445278165959</v>
      </c>
      <c r="W200" s="202">
        <v>3.281344527816596</v>
      </c>
      <c r="X200" s="202">
        <v>1.1484705847358085</v>
      </c>
      <c r="Y200" s="202">
        <v>1.9688067166899577</v>
      </c>
      <c r="Z200" s="202">
        <v>53.814050256192175</v>
      </c>
      <c r="AA200" s="202">
        <v>102.87015094705029</v>
      </c>
      <c r="AB200" s="202">
        <v>0</v>
      </c>
      <c r="AC200" s="203">
        <v>0.65626890556331918</v>
      </c>
      <c r="AD200" s="202">
        <v>0</v>
      </c>
      <c r="AE200" s="202">
        <v>0.49220167917248941</v>
      </c>
      <c r="AF200" s="202">
        <v>0</v>
      </c>
      <c r="AG200" s="202">
        <v>0</v>
      </c>
      <c r="AH200" s="202">
        <v>0.1640672263908298</v>
      </c>
      <c r="AI200" s="204">
        <f t="shared" si="87"/>
        <v>164.0672263908298</v>
      </c>
      <c r="AJ200" s="131" t="str">
        <f t="shared" si="88"/>
        <v/>
      </c>
      <c r="BA200" s="131"/>
      <c r="BR200" s="131"/>
      <c r="CG200" s="131"/>
    </row>
    <row r="201" spans="1:85" ht="15">
      <c r="A201" s="157" t="s">
        <v>24</v>
      </c>
      <c r="B201" s="146">
        <v>0.29789513438039206</v>
      </c>
      <c r="C201" s="146">
        <v>0</v>
      </c>
      <c r="D201" s="146">
        <v>3.2459366730328128E-2</v>
      </c>
      <c r="E201" s="146">
        <v>0</v>
      </c>
      <c r="F201" s="304"/>
      <c r="G201" s="146">
        <v>0</v>
      </c>
      <c r="H201" s="158">
        <v>0</v>
      </c>
      <c r="I201" s="144">
        <f t="shared" si="85"/>
        <v>0.33035450111072018</v>
      </c>
      <c r="J201" s="139"/>
      <c r="K201" s="159" t="s">
        <v>24</v>
      </c>
      <c r="L201" s="146">
        <v>0.29789513438039206</v>
      </c>
      <c r="M201" s="146">
        <v>0</v>
      </c>
      <c r="N201" s="146">
        <v>3.2459366730328128E-2</v>
      </c>
      <c r="O201" s="146">
        <v>0</v>
      </c>
      <c r="P201" s="146">
        <v>0</v>
      </c>
      <c r="Q201" s="146">
        <v>0</v>
      </c>
      <c r="R201" s="147">
        <v>0</v>
      </c>
      <c r="S201" s="148">
        <f t="shared" si="86"/>
        <v>0.33035450111072018</v>
      </c>
      <c r="U201" s="205" t="s">
        <v>24</v>
      </c>
      <c r="V201" s="197">
        <v>0.29789513438039206</v>
      </c>
      <c r="W201" s="197">
        <v>0</v>
      </c>
      <c r="X201" s="197">
        <v>0</v>
      </c>
      <c r="Y201" s="197">
        <v>0</v>
      </c>
      <c r="Z201" s="197">
        <v>0</v>
      </c>
      <c r="AA201" s="197">
        <v>0</v>
      </c>
      <c r="AB201" s="197">
        <v>0</v>
      </c>
      <c r="AC201" s="198">
        <v>3.2459366730328128E-2</v>
      </c>
      <c r="AD201" s="197">
        <v>0</v>
      </c>
      <c r="AE201" s="197">
        <v>0</v>
      </c>
      <c r="AF201" s="197">
        <v>0</v>
      </c>
      <c r="AG201" s="197">
        <v>3.2459366730328128E-2</v>
      </c>
      <c r="AH201" s="197">
        <v>0</v>
      </c>
      <c r="AI201" s="200">
        <f t="shared" si="87"/>
        <v>0.33035450111072018</v>
      </c>
      <c r="AJ201" s="131" t="str">
        <f t="shared" si="88"/>
        <v/>
      </c>
      <c r="BA201" s="131"/>
      <c r="BR201" s="131"/>
      <c r="CG201" s="131"/>
    </row>
    <row r="202" spans="1:85" ht="15">
      <c r="A202" s="149" t="s">
        <v>57</v>
      </c>
      <c r="B202" s="150">
        <v>0</v>
      </c>
      <c r="C202" s="150">
        <v>0</v>
      </c>
      <c r="D202" s="150">
        <v>0</v>
      </c>
      <c r="E202" s="150">
        <v>0</v>
      </c>
      <c r="F202" s="304"/>
      <c r="G202" s="150">
        <v>0</v>
      </c>
      <c r="H202" s="151">
        <v>0</v>
      </c>
      <c r="I202" s="152">
        <f t="shared" si="85"/>
        <v>0</v>
      </c>
      <c r="J202" s="139"/>
      <c r="K202" s="153" t="s">
        <v>57</v>
      </c>
      <c r="L202" s="154">
        <v>0</v>
      </c>
      <c r="M202" s="154">
        <v>0</v>
      </c>
      <c r="N202" s="154">
        <v>0</v>
      </c>
      <c r="O202" s="154">
        <v>0</v>
      </c>
      <c r="P202" s="154">
        <v>0</v>
      </c>
      <c r="Q202" s="154">
        <v>0</v>
      </c>
      <c r="R202" s="155">
        <v>0</v>
      </c>
      <c r="S202" s="156">
        <f t="shared" si="86"/>
        <v>0</v>
      </c>
      <c r="U202" s="201" t="s">
        <v>57</v>
      </c>
      <c r="V202" s="202">
        <v>0</v>
      </c>
      <c r="W202" s="202">
        <v>0</v>
      </c>
      <c r="X202" s="202">
        <v>0</v>
      </c>
      <c r="Y202" s="202">
        <v>0</v>
      </c>
      <c r="Z202" s="202">
        <v>0</v>
      </c>
      <c r="AA202" s="202">
        <v>0</v>
      </c>
      <c r="AB202" s="202">
        <v>0</v>
      </c>
      <c r="AC202" s="203">
        <v>0</v>
      </c>
      <c r="AD202" s="202">
        <v>0</v>
      </c>
      <c r="AE202" s="202">
        <v>0</v>
      </c>
      <c r="AF202" s="202">
        <v>0</v>
      </c>
      <c r="AG202" s="202">
        <v>0</v>
      </c>
      <c r="AH202" s="202">
        <v>0</v>
      </c>
      <c r="AI202" s="204">
        <f t="shared" si="87"/>
        <v>0</v>
      </c>
      <c r="AJ202" s="131" t="str">
        <f t="shared" si="88"/>
        <v/>
      </c>
      <c r="BA202" s="131"/>
      <c r="BR202" s="131"/>
      <c r="CG202" s="131"/>
    </row>
    <row r="203" spans="1:85" ht="15">
      <c r="A203" s="157" t="s">
        <v>22</v>
      </c>
      <c r="B203" s="146">
        <v>2.3360759712472459</v>
      </c>
      <c r="C203" s="146">
        <v>0</v>
      </c>
      <c r="D203" s="146">
        <v>31.069972237783677</v>
      </c>
      <c r="E203" s="146">
        <v>0</v>
      </c>
      <c r="F203" s="304"/>
      <c r="G203" s="146">
        <v>0</v>
      </c>
      <c r="H203" s="158">
        <v>0</v>
      </c>
      <c r="I203" s="144">
        <f t="shared" si="85"/>
        <v>33.406048209030921</v>
      </c>
      <c r="J203" s="139"/>
      <c r="K203" s="159" t="s">
        <v>22</v>
      </c>
      <c r="L203" s="146">
        <v>2.3360759712472459</v>
      </c>
      <c r="M203" s="146">
        <v>0</v>
      </c>
      <c r="N203" s="146">
        <v>31.069972237783677</v>
      </c>
      <c r="O203" s="146">
        <v>0</v>
      </c>
      <c r="P203" s="146">
        <v>8.0502377548568713</v>
      </c>
      <c r="Q203" s="146">
        <v>0</v>
      </c>
      <c r="R203" s="147">
        <v>0</v>
      </c>
      <c r="S203" s="148">
        <f t="shared" si="86"/>
        <v>41.456285963887794</v>
      </c>
      <c r="U203" s="205" t="s">
        <v>22</v>
      </c>
      <c r="V203" s="197">
        <v>2.3360759712472459</v>
      </c>
      <c r="W203" s="197">
        <v>0</v>
      </c>
      <c r="X203" s="197">
        <v>0</v>
      </c>
      <c r="Y203" s="197">
        <v>0</v>
      </c>
      <c r="Z203" s="197">
        <v>31.069972237783677</v>
      </c>
      <c r="AA203" s="197">
        <v>0</v>
      </c>
      <c r="AB203" s="197">
        <v>8.0502377548568713</v>
      </c>
      <c r="AC203" s="198">
        <v>0</v>
      </c>
      <c r="AD203" s="197">
        <v>0</v>
      </c>
      <c r="AE203" s="197">
        <v>0</v>
      </c>
      <c r="AF203" s="197">
        <v>0</v>
      </c>
      <c r="AG203" s="197">
        <v>0</v>
      </c>
      <c r="AH203" s="197">
        <v>0</v>
      </c>
      <c r="AI203" s="200">
        <f t="shared" si="87"/>
        <v>41.456285963887794</v>
      </c>
      <c r="AJ203" s="131" t="str">
        <f t="shared" si="88"/>
        <v/>
      </c>
      <c r="BA203" s="131"/>
      <c r="BR203" s="131"/>
      <c r="CG203" s="131"/>
    </row>
    <row r="204" spans="1:85" ht="15">
      <c r="A204" s="149" t="s">
        <v>21</v>
      </c>
      <c r="B204" s="150">
        <v>0</v>
      </c>
      <c r="C204" s="150">
        <v>0</v>
      </c>
      <c r="D204" s="150">
        <v>0</v>
      </c>
      <c r="E204" s="150">
        <v>0</v>
      </c>
      <c r="F204" s="304"/>
      <c r="G204" s="150">
        <v>0</v>
      </c>
      <c r="H204" s="151">
        <v>0</v>
      </c>
      <c r="I204" s="152">
        <f t="shared" si="85"/>
        <v>0</v>
      </c>
      <c r="J204" s="139"/>
      <c r="K204" s="153" t="s">
        <v>21</v>
      </c>
      <c r="L204" s="154">
        <v>0</v>
      </c>
      <c r="M204" s="154">
        <v>0</v>
      </c>
      <c r="N204" s="154">
        <v>0</v>
      </c>
      <c r="O204" s="154">
        <v>0</v>
      </c>
      <c r="P204" s="154">
        <v>0</v>
      </c>
      <c r="Q204" s="154">
        <v>0</v>
      </c>
      <c r="R204" s="155">
        <v>0</v>
      </c>
      <c r="S204" s="156">
        <f t="shared" si="86"/>
        <v>0</v>
      </c>
      <c r="U204" s="201" t="s">
        <v>58</v>
      </c>
      <c r="V204" s="202">
        <v>0</v>
      </c>
      <c r="W204" s="202">
        <v>0</v>
      </c>
      <c r="X204" s="202">
        <v>0</v>
      </c>
      <c r="Y204" s="202">
        <v>0</v>
      </c>
      <c r="Z204" s="202">
        <v>0</v>
      </c>
      <c r="AA204" s="202">
        <v>0</v>
      </c>
      <c r="AB204" s="202">
        <v>0</v>
      </c>
      <c r="AC204" s="203">
        <v>0</v>
      </c>
      <c r="AD204" s="202">
        <v>0</v>
      </c>
      <c r="AE204" s="202">
        <v>0</v>
      </c>
      <c r="AF204" s="202">
        <v>0</v>
      </c>
      <c r="AG204" s="202">
        <v>0</v>
      </c>
      <c r="AH204" s="202">
        <v>0</v>
      </c>
      <c r="AI204" s="204">
        <f t="shared" si="87"/>
        <v>0</v>
      </c>
      <c r="AJ204" s="131" t="str">
        <f t="shared" si="88"/>
        <v/>
      </c>
      <c r="BA204" s="131"/>
      <c r="BR204" s="131"/>
      <c r="CG204" s="131"/>
    </row>
    <row r="205" spans="1:85" ht="15">
      <c r="A205" s="160" t="s">
        <v>61</v>
      </c>
      <c r="B205" s="146">
        <v>0</v>
      </c>
      <c r="C205" s="146">
        <v>0</v>
      </c>
      <c r="D205" s="146">
        <v>0</v>
      </c>
      <c r="E205" s="146">
        <v>0</v>
      </c>
      <c r="F205" s="304"/>
      <c r="G205" s="146">
        <v>0</v>
      </c>
      <c r="H205" s="158">
        <v>0</v>
      </c>
      <c r="I205" s="144">
        <f t="shared" si="85"/>
        <v>0</v>
      </c>
      <c r="J205" s="139"/>
      <c r="K205" s="161" t="s">
        <v>61</v>
      </c>
      <c r="L205" s="146">
        <v>0</v>
      </c>
      <c r="M205" s="146">
        <v>0</v>
      </c>
      <c r="N205" s="146">
        <v>0</v>
      </c>
      <c r="O205" s="146">
        <v>0</v>
      </c>
      <c r="P205" s="146">
        <v>0</v>
      </c>
      <c r="Q205" s="146">
        <v>0</v>
      </c>
      <c r="R205" s="147">
        <v>0</v>
      </c>
      <c r="S205" s="148">
        <f t="shared" si="86"/>
        <v>0</v>
      </c>
      <c r="U205" s="206" t="s">
        <v>59</v>
      </c>
      <c r="V205" s="197">
        <v>0</v>
      </c>
      <c r="W205" s="197">
        <v>0</v>
      </c>
      <c r="X205" s="197">
        <v>0</v>
      </c>
      <c r="Y205" s="197">
        <v>0</v>
      </c>
      <c r="Z205" s="197">
        <v>0</v>
      </c>
      <c r="AA205" s="197">
        <v>0</v>
      </c>
      <c r="AB205" s="197">
        <v>0</v>
      </c>
      <c r="AC205" s="198">
        <v>0</v>
      </c>
      <c r="AD205" s="199">
        <v>0</v>
      </c>
      <c r="AE205" s="199">
        <v>0</v>
      </c>
      <c r="AF205" s="199">
        <v>0</v>
      </c>
      <c r="AG205" s="199">
        <v>0</v>
      </c>
      <c r="AH205" s="199">
        <v>0</v>
      </c>
      <c r="AI205" s="200">
        <f t="shared" si="87"/>
        <v>0</v>
      </c>
      <c r="AJ205" s="131" t="str">
        <f t="shared" si="88"/>
        <v/>
      </c>
      <c r="BA205" s="131"/>
      <c r="BR205" s="131"/>
      <c r="CG205" s="131"/>
    </row>
    <row r="206" spans="1:85">
      <c r="A206" s="162" t="s">
        <v>23</v>
      </c>
      <c r="B206" s="163">
        <v>0</v>
      </c>
      <c r="C206" s="163">
        <v>0</v>
      </c>
      <c r="D206" s="163">
        <v>0</v>
      </c>
      <c r="E206" s="163">
        <v>0</v>
      </c>
      <c r="F206" s="304"/>
      <c r="G206" s="163">
        <v>0</v>
      </c>
      <c r="H206" s="164">
        <v>0</v>
      </c>
      <c r="I206" s="165">
        <f t="shared" si="85"/>
        <v>0</v>
      </c>
      <c r="J206" s="139"/>
      <c r="K206" s="166" t="s">
        <v>23</v>
      </c>
      <c r="L206" s="167">
        <v>0</v>
      </c>
      <c r="M206" s="167">
        <v>0</v>
      </c>
      <c r="N206" s="167">
        <v>0</v>
      </c>
      <c r="O206" s="167">
        <v>0</v>
      </c>
      <c r="P206" s="167">
        <v>0</v>
      </c>
      <c r="Q206" s="167">
        <v>0</v>
      </c>
      <c r="R206" s="168">
        <v>0</v>
      </c>
      <c r="S206" s="169">
        <f t="shared" si="86"/>
        <v>0</v>
      </c>
      <c r="U206" s="207" t="s">
        <v>62</v>
      </c>
      <c r="V206" s="208">
        <v>0</v>
      </c>
      <c r="W206" s="208">
        <v>0</v>
      </c>
      <c r="X206" s="208">
        <v>0</v>
      </c>
      <c r="Y206" s="208">
        <v>0</v>
      </c>
      <c r="Z206" s="208">
        <v>0</v>
      </c>
      <c r="AA206" s="208">
        <v>0</v>
      </c>
      <c r="AB206" s="208">
        <v>0</v>
      </c>
      <c r="AC206" s="208">
        <v>0</v>
      </c>
      <c r="AD206" s="208">
        <v>0</v>
      </c>
      <c r="AE206" s="208">
        <v>0</v>
      </c>
      <c r="AF206" s="208">
        <v>0</v>
      </c>
      <c r="AG206" s="208">
        <v>0</v>
      </c>
      <c r="AH206" s="92">
        <v>0</v>
      </c>
      <c r="AI206" s="209">
        <f t="shared" si="87"/>
        <v>0</v>
      </c>
      <c r="AJ206" s="131" t="str">
        <f t="shared" si="88"/>
        <v/>
      </c>
      <c r="BA206" s="131"/>
      <c r="BR206" s="131"/>
      <c r="CG206" s="131"/>
    </row>
    <row r="207" spans="1:85">
      <c r="A207" s="170" t="s">
        <v>19</v>
      </c>
      <c r="B207" s="171">
        <v>0</v>
      </c>
      <c r="C207" s="171">
        <v>0</v>
      </c>
      <c r="D207" s="171">
        <v>0</v>
      </c>
      <c r="E207" s="171">
        <v>0</v>
      </c>
      <c r="F207" s="304"/>
      <c r="G207" s="171">
        <v>0</v>
      </c>
      <c r="H207" s="172">
        <v>0</v>
      </c>
      <c r="I207" s="173">
        <f t="shared" si="85"/>
        <v>0</v>
      </c>
      <c r="J207" s="139"/>
      <c r="K207" s="174" t="s">
        <v>19</v>
      </c>
      <c r="L207" s="171">
        <v>0</v>
      </c>
      <c r="M207" s="171">
        <v>0</v>
      </c>
      <c r="N207" s="171">
        <v>0</v>
      </c>
      <c r="O207" s="171">
        <v>0</v>
      </c>
      <c r="P207" s="171">
        <v>0</v>
      </c>
      <c r="Q207" s="171">
        <v>0</v>
      </c>
      <c r="R207" s="175">
        <v>0</v>
      </c>
      <c r="S207" s="176">
        <f t="shared" si="86"/>
        <v>0</v>
      </c>
      <c r="U207" s="210" t="s">
        <v>19</v>
      </c>
      <c r="V207" s="211">
        <v>0</v>
      </c>
      <c r="W207" s="211">
        <v>0</v>
      </c>
      <c r="X207" s="211">
        <v>0</v>
      </c>
      <c r="Y207" s="211">
        <v>0</v>
      </c>
      <c r="Z207" s="211">
        <v>0</v>
      </c>
      <c r="AA207" s="211">
        <v>0</v>
      </c>
      <c r="AB207" s="211">
        <v>0</v>
      </c>
      <c r="AC207" s="211">
        <v>0</v>
      </c>
      <c r="AD207" s="212">
        <v>0</v>
      </c>
      <c r="AE207" s="212">
        <v>0</v>
      </c>
      <c r="AF207" s="212">
        <v>0</v>
      </c>
      <c r="AG207" s="212">
        <v>0</v>
      </c>
      <c r="AH207" s="212">
        <v>0</v>
      </c>
      <c r="AI207" s="213">
        <f t="shared" si="87"/>
        <v>0</v>
      </c>
      <c r="AJ207" s="131" t="str">
        <f t="shared" si="88"/>
        <v/>
      </c>
      <c r="BA207" s="131"/>
      <c r="BR207" s="131"/>
      <c r="CG207" s="131"/>
    </row>
    <row r="208" spans="1:85">
      <c r="A208" s="162" t="s">
        <v>20</v>
      </c>
      <c r="B208" s="163">
        <v>0</v>
      </c>
      <c r="C208" s="163">
        <v>0</v>
      </c>
      <c r="D208" s="163">
        <v>0</v>
      </c>
      <c r="E208" s="163">
        <v>0</v>
      </c>
      <c r="F208" s="304"/>
      <c r="G208" s="163">
        <v>0</v>
      </c>
      <c r="H208" s="164">
        <v>0</v>
      </c>
      <c r="I208" s="165">
        <f t="shared" si="85"/>
        <v>0</v>
      </c>
      <c r="J208" s="139"/>
      <c r="K208" s="166" t="s">
        <v>20</v>
      </c>
      <c r="L208" s="167">
        <v>0</v>
      </c>
      <c r="M208" s="167">
        <v>0</v>
      </c>
      <c r="N208" s="167">
        <v>0</v>
      </c>
      <c r="O208" s="167">
        <v>0</v>
      </c>
      <c r="P208" s="167">
        <v>0</v>
      </c>
      <c r="Q208" s="167">
        <v>0</v>
      </c>
      <c r="R208" s="168">
        <v>0</v>
      </c>
      <c r="S208" s="169">
        <f t="shared" si="86"/>
        <v>0</v>
      </c>
      <c r="U208" s="207" t="s">
        <v>20</v>
      </c>
      <c r="V208" s="208">
        <v>0</v>
      </c>
      <c r="W208" s="208">
        <v>0</v>
      </c>
      <c r="X208" s="208">
        <v>0</v>
      </c>
      <c r="Y208" s="208">
        <v>0</v>
      </c>
      <c r="Z208" s="208">
        <v>0</v>
      </c>
      <c r="AA208" s="208">
        <v>0</v>
      </c>
      <c r="AB208" s="208">
        <v>0</v>
      </c>
      <c r="AC208" s="208">
        <v>0</v>
      </c>
      <c r="AD208" s="208">
        <v>0</v>
      </c>
      <c r="AE208" s="208">
        <v>0</v>
      </c>
      <c r="AF208" s="208">
        <v>0</v>
      </c>
      <c r="AG208" s="208">
        <v>0</v>
      </c>
      <c r="AH208" s="92">
        <v>0</v>
      </c>
      <c r="AI208" s="209">
        <f t="shared" si="87"/>
        <v>0</v>
      </c>
      <c r="AJ208" s="131" t="str">
        <f t="shared" si="88"/>
        <v/>
      </c>
      <c r="BA208" s="131"/>
      <c r="BR208" s="131"/>
      <c r="CG208" s="131"/>
    </row>
    <row r="209" spans="1:85" ht="15" thickBot="1">
      <c r="A209" s="177" t="s">
        <v>11</v>
      </c>
      <c r="B209" s="178">
        <v>0</v>
      </c>
      <c r="C209" s="178">
        <v>0</v>
      </c>
      <c r="D209" s="178">
        <v>0</v>
      </c>
      <c r="E209" s="178">
        <v>0</v>
      </c>
      <c r="F209" s="305"/>
      <c r="G209" s="178">
        <v>0</v>
      </c>
      <c r="H209" s="179">
        <v>0</v>
      </c>
      <c r="I209" s="180">
        <f t="shared" si="85"/>
        <v>0</v>
      </c>
      <c r="J209" s="139"/>
      <c r="K209" s="181" t="s">
        <v>11</v>
      </c>
      <c r="L209" s="178">
        <v>0</v>
      </c>
      <c r="M209" s="178">
        <v>0</v>
      </c>
      <c r="N209" s="178">
        <v>0</v>
      </c>
      <c r="O209" s="178">
        <v>0</v>
      </c>
      <c r="P209" s="178">
        <v>0</v>
      </c>
      <c r="Q209" s="178">
        <v>0</v>
      </c>
      <c r="R209" s="182">
        <v>0</v>
      </c>
      <c r="S209" s="183">
        <f t="shared" si="86"/>
        <v>0</v>
      </c>
      <c r="U209" s="210" t="s">
        <v>11</v>
      </c>
      <c r="V209" s="211">
        <v>0</v>
      </c>
      <c r="W209" s="211">
        <v>0</v>
      </c>
      <c r="X209" s="211">
        <v>0</v>
      </c>
      <c r="Y209" s="211">
        <v>0</v>
      </c>
      <c r="Z209" s="211">
        <v>0</v>
      </c>
      <c r="AA209" s="211">
        <v>0</v>
      </c>
      <c r="AB209" s="211">
        <v>0</v>
      </c>
      <c r="AC209" s="211">
        <v>0</v>
      </c>
      <c r="AD209" s="212">
        <v>0</v>
      </c>
      <c r="AE209" s="212">
        <v>0</v>
      </c>
      <c r="AF209" s="212">
        <v>0</v>
      </c>
      <c r="AG209" s="212">
        <v>0</v>
      </c>
      <c r="AH209" s="212">
        <v>0</v>
      </c>
      <c r="AI209" s="213">
        <f t="shared" si="87"/>
        <v>0</v>
      </c>
      <c r="AJ209" s="131" t="str">
        <f t="shared" si="88"/>
        <v/>
      </c>
      <c r="BA209" s="131"/>
      <c r="BR209" s="131"/>
      <c r="CG209" s="131"/>
    </row>
    <row r="210" spans="1:85" ht="15">
      <c r="A210" s="184" t="s">
        <v>26</v>
      </c>
      <c r="B210" s="185">
        <f>SUM(B189:B205)</f>
        <v>18.956280329564617</v>
      </c>
      <c r="C210" s="185">
        <f t="shared" ref="C210:I210" si="89">SUM(C189:C205)</f>
        <v>9.7224207762624975</v>
      </c>
      <c r="D210" s="185">
        <f t="shared" si="89"/>
        <v>306.40059591503359</v>
      </c>
      <c r="E210" s="185">
        <f t="shared" si="89"/>
        <v>104.65121959549946</v>
      </c>
      <c r="F210" s="185">
        <f t="shared" si="89"/>
        <v>0</v>
      </c>
      <c r="G210" s="185">
        <f t="shared" si="89"/>
        <v>1.1484705847358085</v>
      </c>
      <c r="H210" s="187">
        <f t="shared" si="89"/>
        <v>0</v>
      </c>
      <c r="I210" s="144">
        <f t="shared" si="89"/>
        <v>440.87898720109592</v>
      </c>
      <c r="J210" s="139"/>
      <c r="K210" s="186" t="s">
        <v>26</v>
      </c>
      <c r="L210" s="185">
        <f>SUM(L189:L205)</f>
        <v>18.956280329564617</v>
      </c>
      <c r="M210" s="185">
        <f t="shared" ref="M210:S210" si="90">SUM(M189:M205)</f>
        <v>9.7224207762624975</v>
      </c>
      <c r="N210" s="185">
        <f t="shared" si="90"/>
        <v>306.40059591503359</v>
      </c>
      <c r="O210" s="185">
        <f t="shared" si="90"/>
        <v>104.65121959549946</v>
      </c>
      <c r="P210" s="185">
        <f t="shared" si="90"/>
        <v>141.39601427679489</v>
      </c>
      <c r="Q210" s="185">
        <f t="shared" si="90"/>
        <v>1.1484705847358085</v>
      </c>
      <c r="R210" s="187">
        <f t="shared" si="90"/>
        <v>0</v>
      </c>
      <c r="S210" s="188">
        <f t="shared" si="90"/>
        <v>582.27500147789078</v>
      </c>
      <c r="T210" s="131" t="str">
        <f>IF(ABS(S210-AI210)&gt;0.01,S210-AI210,"")</f>
        <v/>
      </c>
      <c r="U210" s="214" t="s">
        <v>60</v>
      </c>
      <c r="V210" s="215">
        <f>SUM(V189:V205)</f>
        <v>15.247864976016791</v>
      </c>
      <c r="W210" s="215">
        <f t="shared" ref="W210:AH210" si="91">SUM(W189:W205)</f>
        <v>3.281344527816596</v>
      </c>
      <c r="X210" s="215">
        <f t="shared" si="91"/>
        <v>1.1484705847358085</v>
      </c>
      <c r="Y210" s="215">
        <f t="shared" si="91"/>
        <v>9.7224207762624975</v>
      </c>
      <c r="Z210" s="215">
        <f t="shared" si="91"/>
        <v>266.61058803022962</v>
      </c>
      <c r="AA210" s="215">
        <f t="shared" si="91"/>
        <v>103.16546800295066</v>
      </c>
      <c r="AB210" s="215">
        <f t="shared" si="91"/>
        <v>141.39601427679489</v>
      </c>
      <c r="AC210" s="215">
        <f t="shared" si="91"/>
        <v>41.702830303083985</v>
      </c>
      <c r="AD210" s="216">
        <f t="shared" si="91"/>
        <v>0.42707082573122485</v>
      </c>
      <c r="AE210" s="216">
        <f t="shared" si="91"/>
        <v>0.49220167917248941</v>
      </c>
      <c r="AF210" s="216">
        <f t="shared" si="91"/>
        <v>0</v>
      </c>
      <c r="AG210" s="216">
        <f t="shared" si="91"/>
        <v>39.79000788480397</v>
      </c>
      <c r="AH210" s="216">
        <f t="shared" si="91"/>
        <v>0.99354991337630072</v>
      </c>
      <c r="AI210" s="217">
        <f>SUM(V210:AC210)</f>
        <v>582.27500147789078</v>
      </c>
      <c r="AJ210" s="131" t="str">
        <f t="shared" si="88"/>
        <v/>
      </c>
      <c r="BA210" s="131"/>
      <c r="BR210" s="131"/>
      <c r="CG210" s="131"/>
    </row>
    <row r="211" spans="1:85" s="2" customFormat="1" ht="15" thickBot="1">
      <c r="A211" s="15" t="s">
        <v>100</v>
      </c>
      <c r="B211" s="100">
        <f>IF($I210=0,"-",B210/$I210)</f>
        <v>4.2996561142339462E-2</v>
      </c>
      <c r="C211" s="100">
        <f t="shared" ref="C211:H211" si="92">IF($I210=0,"-",C210/$I210)</f>
        <v>2.2052356901799582E-2</v>
      </c>
      <c r="D211" s="100">
        <f t="shared" si="92"/>
        <v>0.69497663714981417</v>
      </c>
      <c r="E211" s="100">
        <f t="shared" si="92"/>
        <v>0.23736948830306903</v>
      </c>
      <c r="F211" s="100">
        <f t="shared" si="92"/>
        <v>0</v>
      </c>
      <c r="G211" s="100">
        <f t="shared" si="92"/>
        <v>2.6049565029779074E-3</v>
      </c>
      <c r="H211" s="101">
        <f t="shared" si="92"/>
        <v>0</v>
      </c>
      <c r="I211" s="102">
        <f>SUM(B211:H211)</f>
        <v>1.0000000000000002</v>
      </c>
      <c r="J211" s="131"/>
      <c r="K211" s="27" t="s">
        <v>100</v>
      </c>
      <c r="L211" s="76">
        <f t="shared" ref="L211:R211" si="93">IF($S210=0,"-",L210/$S210)</f>
        <v>3.2555545543688252E-2</v>
      </c>
      <c r="M211" s="76">
        <f t="shared" si="93"/>
        <v>1.6697300676803417E-2</v>
      </c>
      <c r="N211" s="76">
        <f t="shared" si="93"/>
        <v>0.52621286357365238</v>
      </c>
      <c r="O211" s="76">
        <f t="shared" si="93"/>
        <v>0.17972816852841159</v>
      </c>
      <c r="P211" s="76">
        <f t="shared" si="93"/>
        <v>0.24283373649549292</v>
      </c>
      <c r="Q211" s="76">
        <f t="shared" si="93"/>
        <v>1.9723851819515499E-3</v>
      </c>
      <c r="R211" s="77">
        <f t="shared" si="93"/>
        <v>0</v>
      </c>
      <c r="S211" s="78">
        <f>SUM(L211:R211)</f>
        <v>1</v>
      </c>
      <c r="U211" s="36" t="s">
        <v>100</v>
      </c>
      <c r="V211" s="103">
        <f>+V210/$AI210</f>
        <v>2.618670720418307E-2</v>
      </c>
      <c r="W211" s="103">
        <f t="shared" ref="W211:AH211" si="94">+W210/$AI210</f>
        <v>5.6353862341472858E-3</v>
      </c>
      <c r="X211" s="103">
        <f t="shared" si="94"/>
        <v>1.9723851819515499E-3</v>
      </c>
      <c r="Y211" s="103">
        <f t="shared" si="94"/>
        <v>1.6697300676803417E-2</v>
      </c>
      <c r="Z211" s="103">
        <f t="shared" si="94"/>
        <v>0.45787744167882316</v>
      </c>
      <c r="AA211" s="103">
        <f t="shared" si="94"/>
        <v>0.17717653641510125</v>
      </c>
      <c r="AB211" s="103">
        <f t="shared" si="94"/>
        <v>0.24283373649549292</v>
      </c>
      <c r="AC211" s="103">
        <f t="shared" si="94"/>
        <v>7.1620506113497406E-2</v>
      </c>
      <c r="AD211" s="103">
        <f t="shared" si="94"/>
        <v>7.3345210535788539E-4</v>
      </c>
      <c r="AE211" s="103">
        <f t="shared" si="94"/>
        <v>8.4530793512209283E-4</v>
      </c>
      <c r="AF211" s="103">
        <f t="shared" si="94"/>
        <v>0</v>
      </c>
      <c r="AG211" s="103">
        <f t="shared" si="94"/>
        <v>6.8335421894829218E-2</v>
      </c>
      <c r="AH211" s="103">
        <f t="shared" si="94"/>
        <v>1.70632417818821E-3</v>
      </c>
      <c r="AI211" s="104">
        <f>SUM(V211:AC211)</f>
        <v>1</v>
      </c>
      <c r="AJ211" s="2" t="str">
        <f t="shared" si="88"/>
        <v/>
      </c>
    </row>
    <row r="212" spans="1:85" ht="15" thickBot="1">
      <c r="A212" s="218"/>
      <c r="B212" s="218"/>
      <c r="C212" s="218"/>
      <c r="D212" s="218"/>
      <c r="E212" s="218"/>
      <c r="F212" s="218"/>
      <c r="G212" s="218"/>
      <c r="H212" s="218"/>
      <c r="I212" s="218"/>
      <c r="K212" s="218"/>
      <c r="L212" s="218"/>
      <c r="M212" s="218"/>
      <c r="N212" s="218"/>
      <c r="O212" s="218"/>
      <c r="P212" s="218"/>
      <c r="Q212" s="218"/>
      <c r="R212" s="218"/>
      <c r="S212" s="218"/>
      <c r="AI212" s="139"/>
      <c r="BA212" s="131"/>
      <c r="BR212" s="131"/>
      <c r="CG212" s="131"/>
    </row>
    <row r="213" spans="1:85" ht="28.5">
      <c r="A213" s="328" t="s">
        <v>33</v>
      </c>
      <c r="B213" s="135" t="s">
        <v>0</v>
      </c>
      <c r="C213" s="135" t="s">
        <v>1</v>
      </c>
      <c r="D213" s="135" t="s">
        <v>2</v>
      </c>
      <c r="E213" s="135" t="s">
        <v>3</v>
      </c>
      <c r="F213" s="135" t="s">
        <v>27</v>
      </c>
      <c r="G213" s="135" t="s">
        <v>4</v>
      </c>
      <c r="H213" s="135" t="s">
        <v>5</v>
      </c>
      <c r="I213" s="136" t="s">
        <v>6</v>
      </c>
      <c r="K213" s="330" t="s">
        <v>33</v>
      </c>
      <c r="L213" s="137" t="s">
        <v>0</v>
      </c>
      <c r="M213" s="137" t="s">
        <v>1</v>
      </c>
      <c r="N213" s="137" t="s">
        <v>2</v>
      </c>
      <c r="O213" s="137" t="s">
        <v>3</v>
      </c>
      <c r="P213" s="137" t="s">
        <v>27</v>
      </c>
      <c r="Q213" s="137" t="s">
        <v>4</v>
      </c>
      <c r="R213" s="137" t="s">
        <v>5</v>
      </c>
      <c r="S213" s="138" t="s">
        <v>6</v>
      </c>
      <c r="U213" s="332" t="s">
        <v>33</v>
      </c>
      <c r="V213" s="190" t="s">
        <v>69</v>
      </c>
      <c r="W213" s="190" t="s">
        <v>70</v>
      </c>
      <c r="X213" s="190" t="s">
        <v>4</v>
      </c>
      <c r="Y213" s="190" t="s">
        <v>1</v>
      </c>
      <c r="Z213" s="190" t="s">
        <v>2</v>
      </c>
      <c r="AA213" s="190" t="s">
        <v>3</v>
      </c>
      <c r="AB213" s="190" t="s">
        <v>52</v>
      </c>
      <c r="AC213" s="190" t="s">
        <v>64</v>
      </c>
      <c r="AD213" s="191" t="s">
        <v>72</v>
      </c>
      <c r="AE213" s="191" t="s">
        <v>79</v>
      </c>
      <c r="AF213" s="191" t="s">
        <v>73</v>
      </c>
      <c r="AG213" s="191" t="s">
        <v>80</v>
      </c>
      <c r="AH213" s="191" t="s">
        <v>81</v>
      </c>
      <c r="AI213" s="192" t="s">
        <v>60</v>
      </c>
      <c r="BA213" s="131"/>
      <c r="BR213" s="131"/>
      <c r="CG213" s="131"/>
    </row>
    <row r="214" spans="1:85" ht="15">
      <c r="A214" s="329" t="s">
        <v>33</v>
      </c>
      <c r="B214" s="294" t="s">
        <v>109</v>
      </c>
      <c r="C214" s="295"/>
      <c r="D214" s="295"/>
      <c r="E214" s="295"/>
      <c r="F214" s="295"/>
      <c r="G214" s="295"/>
      <c r="H214" s="295"/>
      <c r="I214" s="296"/>
      <c r="K214" s="331" t="s">
        <v>33</v>
      </c>
      <c r="L214" s="297" t="s">
        <v>109</v>
      </c>
      <c r="M214" s="298"/>
      <c r="N214" s="298"/>
      <c r="O214" s="298"/>
      <c r="P214" s="298"/>
      <c r="Q214" s="298"/>
      <c r="R214" s="298"/>
      <c r="S214" s="299"/>
      <c r="U214" s="333" t="s">
        <v>33</v>
      </c>
      <c r="V214" s="326" t="s">
        <v>109</v>
      </c>
      <c r="W214" s="326"/>
      <c r="X214" s="326"/>
      <c r="Y214" s="326"/>
      <c r="Z214" s="326"/>
      <c r="AA214" s="326"/>
      <c r="AB214" s="326"/>
      <c r="AC214" s="326"/>
      <c r="AD214" s="326"/>
      <c r="AE214" s="326"/>
      <c r="AF214" s="326"/>
      <c r="AG214" s="326"/>
      <c r="AH214" s="326"/>
      <c r="AI214" s="327"/>
      <c r="BA214" s="131"/>
      <c r="BR214" s="131"/>
      <c r="CG214" s="131"/>
    </row>
    <row r="215" spans="1:85" ht="15">
      <c r="A215" s="141" t="s">
        <v>7</v>
      </c>
      <c r="B215" s="142">
        <v>0</v>
      </c>
      <c r="C215" s="142">
        <v>0</v>
      </c>
      <c r="D215" s="142">
        <v>0</v>
      </c>
      <c r="E215" s="142">
        <v>0</v>
      </c>
      <c r="F215" s="303"/>
      <c r="G215" s="142">
        <v>0</v>
      </c>
      <c r="H215" s="143">
        <v>0</v>
      </c>
      <c r="I215" s="144">
        <f>SUM(B215:H215)</f>
        <v>0</v>
      </c>
      <c r="J215" s="139"/>
      <c r="K215" s="193" t="s">
        <v>7</v>
      </c>
      <c r="L215" s="142">
        <v>0</v>
      </c>
      <c r="M215" s="142">
        <v>0</v>
      </c>
      <c r="N215" s="142">
        <v>0</v>
      </c>
      <c r="O215" s="142">
        <v>0</v>
      </c>
      <c r="P215" s="142">
        <v>0</v>
      </c>
      <c r="Q215" s="142">
        <v>0</v>
      </c>
      <c r="R215" s="194">
        <v>0</v>
      </c>
      <c r="S215" s="195">
        <f>SUM(L215:R215)</f>
        <v>0</v>
      </c>
      <c r="U215" s="196" t="s">
        <v>7</v>
      </c>
      <c r="V215" s="197">
        <v>0</v>
      </c>
      <c r="W215" s="197">
        <v>0</v>
      </c>
      <c r="X215" s="197">
        <v>0</v>
      </c>
      <c r="Y215" s="197">
        <v>0</v>
      </c>
      <c r="Z215" s="197">
        <v>0</v>
      </c>
      <c r="AA215" s="197">
        <v>0</v>
      </c>
      <c r="AB215" s="197">
        <v>0</v>
      </c>
      <c r="AC215" s="198">
        <v>0</v>
      </c>
      <c r="AD215" s="199">
        <v>0</v>
      </c>
      <c r="AE215" s="199">
        <v>0</v>
      </c>
      <c r="AF215" s="199">
        <v>0</v>
      </c>
      <c r="AG215" s="199">
        <v>0</v>
      </c>
      <c r="AH215" s="199">
        <v>0</v>
      </c>
      <c r="AI215" s="200">
        <f>SUM(V215:AC215)</f>
        <v>0</v>
      </c>
      <c r="AJ215" s="131" t="str">
        <f>IF(ABS(S215-AI215)&gt;0.001,S215-AI215,"")</f>
        <v/>
      </c>
      <c r="BA215" s="131"/>
      <c r="BR215" s="131"/>
      <c r="CG215" s="131"/>
    </row>
    <row r="216" spans="1:85" ht="15">
      <c r="A216" s="149" t="s">
        <v>8</v>
      </c>
      <c r="B216" s="150">
        <v>0</v>
      </c>
      <c r="C216" s="150">
        <v>0</v>
      </c>
      <c r="D216" s="150">
        <v>0</v>
      </c>
      <c r="E216" s="150">
        <v>0</v>
      </c>
      <c r="F216" s="304"/>
      <c r="G216" s="150">
        <v>0</v>
      </c>
      <c r="H216" s="151">
        <v>0</v>
      </c>
      <c r="I216" s="152">
        <f t="shared" ref="I216:I235" si="95">SUM(B216:H216)</f>
        <v>0</v>
      </c>
      <c r="J216" s="139"/>
      <c r="K216" s="153" t="s">
        <v>8</v>
      </c>
      <c r="L216" s="154">
        <v>0</v>
      </c>
      <c r="M216" s="154">
        <v>0</v>
      </c>
      <c r="N216" s="154">
        <v>0</v>
      </c>
      <c r="O216" s="154">
        <v>0</v>
      </c>
      <c r="P216" s="154">
        <v>0</v>
      </c>
      <c r="Q216" s="154">
        <v>0</v>
      </c>
      <c r="R216" s="155">
        <v>0</v>
      </c>
      <c r="S216" s="156">
        <f t="shared" ref="S216:S235" si="96">SUM(L216:R216)</f>
        <v>0</v>
      </c>
      <c r="U216" s="201" t="s">
        <v>8</v>
      </c>
      <c r="V216" s="202">
        <v>0</v>
      </c>
      <c r="W216" s="202">
        <v>0</v>
      </c>
      <c r="X216" s="202">
        <v>0</v>
      </c>
      <c r="Y216" s="202">
        <v>0</v>
      </c>
      <c r="Z216" s="202">
        <v>0</v>
      </c>
      <c r="AA216" s="202">
        <v>0</v>
      </c>
      <c r="AB216" s="202">
        <v>0</v>
      </c>
      <c r="AC216" s="203">
        <v>0</v>
      </c>
      <c r="AD216" s="202">
        <v>0</v>
      </c>
      <c r="AE216" s="202">
        <v>0</v>
      </c>
      <c r="AF216" s="202">
        <v>0</v>
      </c>
      <c r="AG216" s="202">
        <v>0</v>
      </c>
      <c r="AH216" s="202">
        <v>0</v>
      </c>
      <c r="AI216" s="204">
        <f t="shared" ref="AI216:AI235" si="97">SUM(V216:AC216)</f>
        <v>0</v>
      </c>
      <c r="AJ216" s="131" t="str">
        <f t="shared" ref="AJ216:AJ237" si="98">IF(ABS(S216-AI216)&gt;0.001,S216-AI216,"")</f>
        <v/>
      </c>
      <c r="BA216" s="131"/>
      <c r="BR216" s="131"/>
      <c r="CG216" s="131"/>
    </row>
    <row r="217" spans="1:85" ht="15">
      <c r="A217" s="157" t="s">
        <v>10</v>
      </c>
      <c r="B217" s="146">
        <v>0</v>
      </c>
      <c r="C217" s="146">
        <v>0</v>
      </c>
      <c r="D217" s="146">
        <v>0</v>
      </c>
      <c r="E217" s="146">
        <v>0</v>
      </c>
      <c r="F217" s="304"/>
      <c r="G217" s="146">
        <v>0</v>
      </c>
      <c r="H217" s="158">
        <v>0</v>
      </c>
      <c r="I217" s="144">
        <f t="shared" si="95"/>
        <v>0</v>
      </c>
      <c r="J217" s="139"/>
      <c r="K217" s="159" t="s">
        <v>10</v>
      </c>
      <c r="L217" s="146">
        <v>0</v>
      </c>
      <c r="M217" s="146">
        <v>0</v>
      </c>
      <c r="N217" s="146">
        <v>0</v>
      </c>
      <c r="O217" s="146">
        <v>0</v>
      </c>
      <c r="P217" s="146">
        <v>0</v>
      </c>
      <c r="Q217" s="146">
        <v>0</v>
      </c>
      <c r="R217" s="147">
        <v>0</v>
      </c>
      <c r="S217" s="148">
        <f t="shared" si="96"/>
        <v>0</v>
      </c>
      <c r="U217" s="205" t="s">
        <v>10</v>
      </c>
      <c r="V217" s="197">
        <v>0</v>
      </c>
      <c r="W217" s="197">
        <v>0</v>
      </c>
      <c r="X217" s="197">
        <v>0</v>
      </c>
      <c r="Y217" s="197">
        <v>0</v>
      </c>
      <c r="Z217" s="197">
        <v>0</v>
      </c>
      <c r="AA217" s="197">
        <v>0</v>
      </c>
      <c r="AB217" s="197">
        <v>0</v>
      </c>
      <c r="AC217" s="198">
        <v>0</v>
      </c>
      <c r="AD217" s="199">
        <v>0</v>
      </c>
      <c r="AE217" s="199">
        <v>0</v>
      </c>
      <c r="AF217" s="199">
        <v>0</v>
      </c>
      <c r="AG217" s="199">
        <v>0</v>
      </c>
      <c r="AH217" s="199">
        <v>0</v>
      </c>
      <c r="AI217" s="200">
        <f t="shared" si="97"/>
        <v>0</v>
      </c>
      <c r="AJ217" s="131" t="str">
        <f t="shared" si="98"/>
        <v/>
      </c>
      <c r="BA217" s="131"/>
      <c r="BR217" s="131"/>
      <c r="CG217" s="131"/>
    </row>
    <row r="218" spans="1:85" ht="15">
      <c r="A218" s="149" t="s">
        <v>53</v>
      </c>
      <c r="B218" s="150">
        <v>0</v>
      </c>
      <c r="C218" s="150">
        <v>0</v>
      </c>
      <c r="D218" s="150">
        <v>0</v>
      </c>
      <c r="E218" s="150">
        <v>0</v>
      </c>
      <c r="F218" s="304"/>
      <c r="G218" s="150">
        <v>0</v>
      </c>
      <c r="H218" s="151">
        <v>0</v>
      </c>
      <c r="I218" s="152">
        <f t="shared" si="95"/>
        <v>0</v>
      </c>
      <c r="J218" s="139"/>
      <c r="K218" s="153" t="s">
        <v>53</v>
      </c>
      <c r="L218" s="154">
        <v>0</v>
      </c>
      <c r="M218" s="154">
        <v>0</v>
      </c>
      <c r="N218" s="154">
        <v>0</v>
      </c>
      <c r="O218" s="154">
        <v>0</v>
      </c>
      <c r="P218" s="154">
        <v>0</v>
      </c>
      <c r="Q218" s="154">
        <v>0</v>
      </c>
      <c r="R218" s="155">
        <v>0</v>
      </c>
      <c r="S218" s="156">
        <f t="shared" si="96"/>
        <v>0</v>
      </c>
      <c r="U218" s="201" t="s">
        <v>53</v>
      </c>
      <c r="V218" s="202">
        <v>0</v>
      </c>
      <c r="W218" s="202">
        <v>0</v>
      </c>
      <c r="X218" s="202">
        <v>0</v>
      </c>
      <c r="Y218" s="202">
        <v>0</v>
      </c>
      <c r="Z218" s="202">
        <v>0</v>
      </c>
      <c r="AA218" s="202">
        <v>0</v>
      </c>
      <c r="AB218" s="202">
        <v>0</v>
      </c>
      <c r="AC218" s="203">
        <v>0</v>
      </c>
      <c r="AD218" s="202">
        <v>0</v>
      </c>
      <c r="AE218" s="202">
        <v>0</v>
      </c>
      <c r="AF218" s="202">
        <v>0</v>
      </c>
      <c r="AG218" s="202">
        <v>0</v>
      </c>
      <c r="AH218" s="202">
        <v>0</v>
      </c>
      <c r="AI218" s="204">
        <f t="shared" si="97"/>
        <v>0</v>
      </c>
      <c r="AJ218" s="131" t="str">
        <f t="shared" si="98"/>
        <v/>
      </c>
      <c r="BA218" s="131"/>
      <c r="BR218" s="131"/>
      <c r="CG218" s="131"/>
    </row>
    <row r="219" spans="1:85" ht="15">
      <c r="A219" s="157" t="s">
        <v>16</v>
      </c>
      <c r="B219" s="146">
        <v>2.3702641120929435</v>
      </c>
      <c r="C219" s="146">
        <v>0</v>
      </c>
      <c r="D219" s="146">
        <v>0</v>
      </c>
      <c r="E219" s="146">
        <v>0</v>
      </c>
      <c r="F219" s="304"/>
      <c r="G219" s="146">
        <v>0</v>
      </c>
      <c r="H219" s="158">
        <v>0</v>
      </c>
      <c r="I219" s="144">
        <f t="shared" si="95"/>
        <v>2.3702641120929435</v>
      </c>
      <c r="J219" s="139"/>
      <c r="K219" s="159" t="s">
        <v>16</v>
      </c>
      <c r="L219" s="146">
        <v>2.3702641120929435</v>
      </c>
      <c r="M219" s="146">
        <v>0</v>
      </c>
      <c r="N219" s="146">
        <v>0</v>
      </c>
      <c r="O219" s="146">
        <v>0</v>
      </c>
      <c r="P219" s="146">
        <v>0</v>
      </c>
      <c r="Q219" s="146">
        <v>0</v>
      </c>
      <c r="R219" s="147">
        <v>0</v>
      </c>
      <c r="S219" s="148">
        <f t="shared" si="96"/>
        <v>2.3702641120929435</v>
      </c>
      <c r="U219" s="205" t="s">
        <v>16</v>
      </c>
      <c r="V219" s="197">
        <v>2.3702641120929435</v>
      </c>
      <c r="W219" s="197">
        <v>0</v>
      </c>
      <c r="X219" s="197">
        <v>0</v>
      </c>
      <c r="Y219" s="197">
        <v>0</v>
      </c>
      <c r="Z219" s="197">
        <v>0</v>
      </c>
      <c r="AA219" s="197">
        <v>0</v>
      </c>
      <c r="AB219" s="197">
        <v>0</v>
      </c>
      <c r="AC219" s="198">
        <v>0</v>
      </c>
      <c r="AD219" s="199">
        <v>0</v>
      </c>
      <c r="AE219" s="199">
        <v>0</v>
      </c>
      <c r="AF219" s="199">
        <v>0</v>
      </c>
      <c r="AG219" s="199">
        <v>0</v>
      </c>
      <c r="AH219" s="199">
        <v>0</v>
      </c>
      <c r="AI219" s="200">
        <f t="shared" si="97"/>
        <v>2.3702641120929435</v>
      </c>
      <c r="AJ219" s="131" t="str">
        <f t="shared" si="98"/>
        <v/>
      </c>
      <c r="BA219" s="131"/>
      <c r="BR219" s="131"/>
      <c r="CG219" s="131"/>
    </row>
    <row r="220" spans="1:85" ht="15">
      <c r="A220" s="149" t="s">
        <v>15</v>
      </c>
      <c r="B220" s="150">
        <v>2.4825855380212687</v>
      </c>
      <c r="C220" s="150">
        <v>0</v>
      </c>
      <c r="D220" s="150">
        <v>0</v>
      </c>
      <c r="E220" s="150">
        <v>0</v>
      </c>
      <c r="F220" s="304"/>
      <c r="G220" s="150">
        <v>0</v>
      </c>
      <c r="H220" s="151">
        <v>0</v>
      </c>
      <c r="I220" s="152">
        <f t="shared" si="95"/>
        <v>2.4825855380212687</v>
      </c>
      <c r="J220" s="139"/>
      <c r="K220" s="153" t="s">
        <v>15</v>
      </c>
      <c r="L220" s="154">
        <v>2.4825855380212687</v>
      </c>
      <c r="M220" s="154">
        <v>0</v>
      </c>
      <c r="N220" s="154">
        <v>0</v>
      </c>
      <c r="O220" s="154">
        <v>0</v>
      </c>
      <c r="P220" s="154">
        <v>0</v>
      </c>
      <c r="Q220" s="154">
        <v>0</v>
      </c>
      <c r="R220" s="155">
        <v>0</v>
      </c>
      <c r="S220" s="156">
        <f t="shared" si="96"/>
        <v>2.4825855380212687</v>
      </c>
      <c r="U220" s="201" t="s">
        <v>54</v>
      </c>
      <c r="V220" s="202">
        <v>2.4825855380212687</v>
      </c>
      <c r="W220" s="202">
        <v>0</v>
      </c>
      <c r="X220" s="202">
        <v>0</v>
      </c>
      <c r="Y220" s="202">
        <v>0</v>
      </c>
      <c r="Z220" s="202">
        <v>0</v>
      </c>
      <c r="AA220" s="202">
        <v>0</v>
      </c>
      <c r="AB220" s="202">
        <v>0</v>
      </c>
      <c r="AC220" s="203">
        <v>0</v>
      </c>
      <c r="AD220" s="202">
        <v>0</v>
      </c>
      <c r="AE220" s="202">
        <v>0</v>
      </c>
      <c r="AF220" s="202">
        <v>0</v>
      </c>
      <c r="AG220" s="202">
        <v>0</v>
      </c>
      <c r="AH220" s="202">
        <v>0</v>
      </c>
      <c r="AI220" s="204">
        <f t="shared" si="97"/>
        <v>2.4825855380212687</v>
      </c>
      <c r="AJ220" s="131" t="str">
        <f t="shared" si="98"/>
        <v/>
      </c>
      <c r="BA220" s="131"/>
      <c r="BR220" s="131"/>
      <c r="CG220" s="131"/>
    </row>
    <row r="221" spans="1:85" ht="15">
      <c r="A221" s="157" t="s">
        <v>55</v>
      </c>
      <c r="B221" s="146">
        <v>0</v>
      </c>
      <c r="C221" s="146">
        <v>0</v>
      </c>
      <c r="D221" s="146">
        <v>0</v>
      </c>
      <c r="E221" s="146">
        <v>1.1851322117350334E-2</v>
      </c>
      <c r="F221" s="304"/>
      <c r="G221" s="146">
        <v>0</v>
      </c>
      <c r="H221" s="158">
        <v>0</v>
      </c>
      <c r="I221" s="144">
        <f t="shared" si="95"/>
        <v>1.1851322117350334E-2</v>
      </c>
      <c r="J221" s="139"/>
      <c r="K221" s="159" t="s">
        <v>55</v>
      </c>
      <c r="L221" s="146">
        <v>0</v>
      </c>
      <c r="M221" s="146">
        <v>0</v>
      </c>
      <c r="N221" s="146">
        <v>0</v>
      </c>
      <c r="O221" s="146">
        <v>1.1851322117350334E-2</v>
      </c>
      <c r="P221" s="146">
        <v>17.674909100552163</v>
      </c>
      <c r="Q221" s="146">
        <v>0</v>
      </c>
      <c r="R221" s="147">
        <v>0</v>
      </c>
      <c r="S221" s="148">
        <f t="shared" si="96"/>
        <v>17.686760422669515</v>
      </c>
      <c r="U221" s="205" t="s">
        <v>55</v>
      </c>
      <c r="V221" s="197">
        <v>0</v>
      </c>
      <c r="W221" s="197">
        <v>0</v>
      </c>
      <c r="X221" s="197">
        <v>0</v>
      </c>
      <c r="Y221" s="197">
        <v>0</v>
      </c>
      <c r="Z221" s="197">
        <v>0</v>
      </c>
      <c r="AA221" s="197">
        <v>0</v>
      </c>
      <c r="AB221" s="197">
        <v>17.674909100552163</v>
      </c>
      <c r="AC221" s="198">
        <v>1.1851322117350334E-2</v>
      </c>
      <c r="AD221" s="197">
        <v>0</v>
      </c>
      <c r="AE221" s="197">
        <v>0</v>
      </c>
      <c r="AF221" s="197">
        <v>0</v>
      </c>
      <c r="AG221" s="197">
        <v>0</v>
      </c>
      <c r="AH221" s="197">
        <v>1.1851322117350334E-2</v>
      </c>
      <c r="AI221" s="200">
        <f t="shared" si="97"/>
        <v>17.686760422669515</v>
      </c>
      <c r="AJ221" s="131" t="str">
        <f t="shared" si="98"/>
        <v/>
      </c>
      <c r="BA221" s="131"/>
      <c r="BR221" s="131"/>
      <c r="CG221" s="131"/>
    </row>
    <row r="222" spans="1:85" ht="15">
      <c r="A222" s="149" t="s">
        <v>12</v>
      </c>
      <c r="B222" s="150">
        <v>0</v>
      </c>
      <c r="C222" s="150">
        <v>0</v>
      </c>
      <c r="D222" s="150">
        <v>0</v>
      </c>
      <c r="E222" s="150">
        <v>6.3307290081595497E-19</v>
      </c>
      <c r="F222" s="304"/>
      <c r="G222" s="150">
        <v>0</v>
      </c>
      <c r="H222" s="151">
        <v>0</v>
      </c>
      <c r="I222" s="152">
        <f t="shared" si="95"/>
        <v>6.3307290081595497E-19</v>
      </c>
      <c r="J222" s="139"/>
      <c r="K222" s="153" t="s">
        <v>12</v>
      </c>
      <c r="L222" s="154">
        <v>0</v>
      </c>
      <c r="M222" s="154">
        <v>0</v>
      </c>
      <c r="N222" s="154">
        <v>0</v>
      </c>
      <c r="O222" s="154">
        <v>6.3307290081595497E-19</v>
      </c>
      <c r="P222" s="154">
        <v>0.28571089946972378</v>
      </c>
      <c r="Q222" s="154">
        <v>0</v>
      </c>
      <c r="R222" s="155">
        <v>0</v>
      </c>
      <c r="S222" s="156">
        <f t="shared" si="96"/>
        <v>0.28571089946972378</v>
      </c>
      <c r="U222" s="201" t="s">
        <v>12</v>
      </c>
      <c r="V222" s="202">
        <v>0</v>
      </c>
      <c r="W222" s="202">
        <v>0</v>
      </c>
      <c r="X222" s="202">
        <v>0</v>
      </c>
      <c r="Y222" s="202">
        <v>0</v>
      </c>
      <c r="Z222" s="202">
        <v>0</v>
      </c>
      <c r="AA222" s="202">
        <v>0</v>
      </c>
      <c r="AB222" s="202">
        <v>0.28571089946972378</v>
      </c>
      <c r="AC222" s="203">
        <v>6.3307290081595497E-19</v>
      </c>
      <c r="AD222" s="202">
        <v>0</v>
      </c>
      <c r="AE222" s="202">
        <v>0</v>
      </c>
      <c r="AF222" s="202">
        <v>0</v>
      </c>
      <c r="AG222" s="202">
        <v>0</v>
      </c>
      <c r="AH222" s="202">
        <v>6.3307290081595497E-19</v>
      </c>
      <c r="AI222" s="204">
        <f t="shared" si="97"/>
        <v>0.28571089946972378</v>
      </c>
      <c r="AJ222" s="131" t="str">
        <f t="shared" si="98"/>
        <v/>
      </c>
      <c r="BA222" s="131"/>
      <c r="BR222" s="131"/>
      <c r="CG222" s="131"/>
    </row>
    <row r="223" spans="1:85" ht="15">
      <c r="A223" s="157" t="s">
        <v>56</v>
      </c>
      <c r="B223" s="146">
        <v>0</v>
      </c>
      <c r="C223" s="146">
        <v>0</v>
      </c>
      <c r="D223" s="146">
        <v>0</v>
      </c>
      <c r="E223" s="146">
        <v>0</v>
      </c>
      <c r="F223" s="304"/>
      <c r="G223" s="146">
        <v>0</v>
      </c>
      <c r="H223" s="158">
        <v>0</v>
      </c>
      <c r="I223" s="144">
        <f t="shared" si="95"/>
        <v>0</v>
      </c>
      <c r="J223" s="139"/>
      <c r="K223" s="159" t="s">
        <v>56</v>
      </c>
      <c r="L223" s="146">
        <v>0</v>
      </c>
      <c r="M223" s="146">
        <v>0</v>
      </c>
      <c r="N223" s="146">
        <v>0</v>
      </c>
      <c r="O223" s="146">
        <v>0</v>
      </c>
      <c r="P223" s="146">
        <v>0</v>
      </c>
      <c r="Q223" s="146">
        <v>0</v>
      </c>
      <c r="R223" s="147">
        <v>0</v>
      </c>
      <c r="S223" s="148">
        <f t="shared" si="96"/>
        <v>0</v>
      </c>
      <c r="U223" s="205" t="s">
        <v>56</v>
      </c>
      <c r="V223" s="197">
        <v>0</v>
      </c>
      <c r="W223" s="197">
        <v>0</v>
      </c>
      <c r="X223" s="197">
        <v>0</v>
      </c>
      <c r="Y223" s="197">
        <v>0</v>
      </c>
      <c r="Z223" s="197">
        <v>0</v>
      </c>
      <c r="AA223" s="197">
        <v>0</v>
      </c>
      <c r="AB223" s="197">
        <v>0</v>
      </c>
      <c r="AC223" s="198">
        <v>0</v>
      </c>
      <c r="AD223" s="197">
        <v>0</v>
      </c>
      <c r="AE223" s="197">
        <v>0</v>
      </c>
      <c r="AF223" s="197">
        <v>0</v>
      </c>
      <c r="AG223" s="197">
        <v>0</v>
      </c>
      <c r="AH223" s="197">
        <v>0</v>
      </c>
      <c r="AI223" s="200">
        <f t="shared" si="97"/>
        <v>0</v>
      </c>
      <c r="AJ223" s="131" t="str">
        <f t="shared" si="98"/>
        <v/>
      </c>
      <c r="BA223" s="131"/>
      <c r="BR223" s="131"/>
      <c r="CG223" s="131"/>
    </row>
    <row r="224" spans="1:85" ht="15">
      <c r="A224" s="149" t="s">
        <v>17</v>
      </c>
      <c r="B224" s="150">
        <v>0</v>
      </c>
      <c r="C224" s="150">
        <v>0</v>
      </c>
      <c r="D224" s="150">
        <v>0</v>
      </c>
      <c r="E224" s="150">
        <v>1.341868248577485E-5</v>
      </c>
      <c r="F224" s="304"/>
      <c r="G224" s="150">
        <v>0</v>
      </c>
      <c r="H224" s="151">
        <v>0</v>
      </c>
      <c r="I224" s="152">
        <f t="shared" si="95"/>
        <v>1.341868248577485E-5</v>
      </c>
      <c r="J224" s="139"/>
      <c r="K224" s="153" t="s">
        <v>17</v>
      </c>
      <c r="L224" s="154">
        <v>0</v>
      </c>
      <c r="M224" s="154">
        <v>0</v>
      </c>
      <c r="N224" s="154">
        <v>0</v>
      </c>
      <c r="O224" s="154">
        <v>1.341868248577485E-5</v>
      </c>
      <c r="P224" s="154">
        <v>0</v>
      </c>
      <c r="Q224" s="154">
        <v>0</v>
      </c>
      <c r="R224" s="155">
        <v>0</v>
      </c>
      <c r="S224" s="156">
        <f t="shared" si="96"/>
        <v>1.341868248577485E-5</v>
      </c>
      <c r="U224" s="201" t="s">
        <v>17</v>
      </c>
      <c r="V224" s="202">
        <v>0</v>
      </c>
      <c r="W224" s="202">
        <v>0</v>
      </c>
      <c r="X224" s="202">
        <v>0</v>
      </c>
      <c r="Y224" s="202">
        <v>0</v>
      </c>
      <c r="Z224" s="202">
        <v>0</v>
      </c>
      <c r="AA224" s="202">
        <v>0</v>
      </c>
      <c r="AB224" s="202">
        <v>0</v>
      </c>
      <c r="AC224" s="203">
        <v>1.341868248577485E-5</v>
      </c>
      <c r="AD224" s="202">
        <v>0</v>
      </c>
      <c r="AE224" s="202">
        <v>0</v>
      </c>
      <c r="AF224" s="202">
        <v>0</v>
      </c>
      <c r="AG224" s="202">
        <v>0</v>
      </c>
      <c r="AH224" s="202">
        <v>1.341868248577485E-5</v>
      </c>
      <c r="AI224" s="204">
        <f t="shared" si="97"/>
        <v>1.341868248577485E-5</v>
      </c>
      <c r="AJ224" s="131" t="str">
        <f t="shared" si="98"/>
        <v/>
      </c>
      <c r="BA224" s="131"/>
      <c r="BR224" s="131"/>
      <c r="CG224" s="131"/>
    </row>
    <row r="225" spans="1:85" ht="15">
      <c r="A225" s="157" t="s">
        <v>141</v>
      </c>
      <c r="B225" s="146">
        <v>14.902563220427457</v>
      </c>
      <c r="C225" s="146">
        <v>0</v>
      </c>
      <c r="D225" s="146">
        <v>0.21069053986776545</v>
      </c>
      <c r="E225" s="146">
        <v>0.49099236283232878</v>
      </c>
      <c r="F225" s="304"/>
      <c r="G225" s="146">
        <v>0</v>
      </c>
      <c r="H225" s="158">
        <v>0</v>
      </c>
      <c r="I225" s="144">
        <f t="shared" si="95"/>
        <v>15.604246123127551</v>
      </c>
      <c r="J225" s="139"/>
      <c r="K225" s="159" t="s">
        <v>141</v>
      </c>
      <c r="L225" s="146">
        <v>14.902563220427457</v>
      </c>
      <c r="M225" s="146">
        <v>0</v>
      </c>
      <c r="N225" s="146">
        <v>0.21069053986776545</v>
      </c>
      <c r="O225" s="146">
        <v>0.49099236283232878</v>
      </c>
      <c r="P225" s="146">
        <v>0</v>
      </c>
      <c r="Q225" s="146">
        <v>0</v>
      </c>
      <c r="R225" s="147">
        <v>0</v>
      </c>
      <c r="S225" s="148">
        <f t="shared" si="96"/>
        <v>15.604246123127551</v>
      </c>
      <c r="U225" s="205" t="s">
        <v>141</v>
      </c>
      <c r="V225" s="197">
        <v>14.80538426962379</v>
      </c>
      <c r="W225" s="197">
        <v>0</v>
      </c>
      <c r="X225" s="197">
        <v>0</v>
      </c>
      <c r="Y225" s="197">
        <v>0</v>
      </c>
      <c r="Z225" s="197">
        <v>0.21069053986776545</v>
      </c>
      <c r="AA225" s="197">
        <v>0</v>
      </c>
      <c r="AB225" s="197">
        <v>0</v>
      </c>
      <c r="AC225" s="198">
        <v>0.58817131363599573</v>
      </c>
      <c r="AD225" s="197">
        <v>9.717895080366698E-2</v>
      </c>
      <c r="AE225" s="197">
        <v>0</v>
      </c>
      <c r="AF225" s="197">
        <v>0</v>
      </c>
      <c r="AG225" s="197">
        <v>0</v>
      </c>
      <c r="AH225" s="197">
        <v>0.49099236283232878</v>
      </c>
      <c r="AI225" s="200">
        <f t="shared" si="97"/>
        <v>15.604246123127552</v>
      </c>
      <c r="AJ225" s="131" t="str">
        <f t="shared" si="98"/>
        <v/>
      </c>
      <c r="BA225" s="131"/>
      <c r="BR225" s="131"/>
      <c r="CG225" s="131"/>
    </row>
    <row r="226" spans="1:85" ht="15">
      <c r="A226" s="149" t="s">
        <v>25</v>
      </c>
      <c r="B226" s="150">
        <v>4.3928519991586796</v>
      </c>
      <c r="C226" s="150">
        <v>0</v>
      </c>
      <c r="D226" s="150">
        <v>13.664127308723295</v>
      </c>
      <c r="E226" s="150">
        <v>53.431707951406601</v>
      </c>
      <c r="F226" s="304"/>
      <c r="G226" s="150">
        <v>10.491077657181398</v>
      </c>
      <c r="H226" s="151">
        <v>0</v>
      </c>
      <c r="I226" s="152">
        <f t="shared" si="95"/>
        <v>81.979764916469975</v>
      </c>
      <c r="J226" s="139"/>
      <c r="K226" s="153" t="s">
        <v>25</v>
      </c>
      <c r="L226" s="154">
        <v>4.3928519991586796</v>
      </c>
      <c r="M226" s="154">
        <v>0</v>
      </c>
      <c r="N226" s="154">
        <v>13.664127308723295</v>
      </c>
      <c r="O226" s="154">
        <v>53.431707951406601</v>
      </c>
      <c r="P226" s="154">
        <v>0</v>
      </c>
      <c r="Q226" s="154">
        <v>10.491077657181398</v>
      </c>
      <c r="R226" s="155">
        <v>0</v>
      </c>
      <c r="S226" s="156">
        <f t="shared" si="96"/>
        <v>81.979764916469975</v>
      </c>
      <c r="U226" s="201" t="s">
        <v>25</v>
      </c>
      <c r="V226" s="202">
        <v>1.2110948049017651</v>
      </c>
      <c r="W226" s="202">
        <v>3.1817571942569143</v>
      </c>
      <c r="X226" s="202">
        <v>10.491077657181398</v>
      </c>
      <c r="Y226" s="202">
        <v>0</v>
      </c>
      <c r="Z226" s="202">
        <v>13.664127308723295</v>
      </c>
      <c r="AA226" s="202">
        <v>52.001936775798264</v>
      </c>
      <c r="AB226" s="202">
        <v>0</v>
      </c>
      <c r="AC226" s="203">
        <v>1.4297711756083422</v>
      </c>
      <c r="AD226" s="202">
        <v>0</v>
      </c>
      <c r="AE226" s="202">
        <v>0.58681844018037466</v>
      </c>
      <c r="AF226" s="202">
        <v>0</v>
      </c>
      <c r="AG226" s="202">
        <v>0</v>
      </c>
      <c r="AH226" s="202">
        <v>0.84295273542796756</v>
      </c>
      <c r="AI226" s="204">
        <f t="shared" si="97"/>
        <v>81.979764916469975</v>
      </c>
      <c r="AJ226" s="131" t="str">
        <f t="shared" si="98"/>
        <v/>
      </c>
      <c r="BA226" s="131"/>
      <c r="BR226" s="131"/>
      <c r="CG226" s="131"/>
    </row>
    <row r="227" spans="1:85" ht="15">
      <c r="A227" s="157" t="s">
        <v>24</v>
      </c>
      <c r="B227" s="146">
        <v>1.4577714760670576E-4</v>
      </c>
      <c r="C227" s="146">
        <v>0</v>
      </c>
      <c r="D227" s="146">
        <v>0</v>
      </c>
      <c r="E227" s="146">
        <v>0</v>
      </c>
      <c r="F227" s="304"/>
      <c r="G227" s="146">
        <v>0</v>
      </c>
      <c r="H227" s="158">
        <v>0</v>
      </c>
      <c r="I227" s="144">
        <f t="shared" si="95"/>
        <v>1.4577714760670576E-4</v>
      </c>
      <c r="J227" s="139"/>
      <c r="K227" s="159" t="s">
        <v>24</v>
      </c>
      <c r="L227" s="146">
        <v>1.4577714760670576E-4</v>
      </c>
      <c r="M227" s="146">
        <v>0</v>
      </c>
      <c r="N227" s="146">
        <v>0</v>
      </c>
      <c r="O227" s="146">
        <v>0</v>
      </c>
      <c r="P227" s="146">
        <v>0</v>
      </c>
      <c r="Q227" s="146">
        <v>0</v>
      </c>
      <c r="R227" s="147">
        <v>0</v>
      </c>
      <c r="S227" s="148">
        <f t="shared" si="96"/>
        <v>1.4577714760670576E-4</v>
      </c>
      <c r="U227" s="205" t="s">
        <v>24</v>
      </c>
      <c r="V227" s="197">
        <v>1.4234214381396001E-4</v>
      </c>
      <c r="W227" s="197">
        <v>3.4350037927457438E-6</v>
      </c>
      <c r="X227" s="197">
        <v>0</v>
      </c>
      <c r="Y227" s="197">
        <v>0</v>
      </c>
      <c r="Z227" s="197">
        <v>0</v>
      </c>
      <c r="AA227" s="197">
        <v>0</v>
      </c>
      <c r="AB227" s="197">
        <v>0</v>
      </c>
      <c r="AC227" s="198">
        <v>0</v>
      </c>
      <c r="AD227" s="197">
        <v>0</v>
      </c>
      <c r="AE227" s="197">
        <v>0</v>
      </c>
      <c r="AF227" s="197">
        <v>0</v>
      </c>
      <c r="AG227" s="197">
        <v>0</v>
      </c>
      <c r="AH227" s="197">
        <v>0</v>
      </c>
      <c r="AI227" s="200">
        <f t="shared" si="97"/>
        <v>1.4577714760670576E-4</v>
      </c>
      <c r="AJ227" s="131" t="str">
        <f t="shared" si="98"/>
        <v/>
      </c>
      <c r="BA227" s="131"/>
      <c r="BR227" s="131"/>
      <c r="CG227" s="131"/>
    </row>
    <row r="228" spans="1:85" ht="15">
      <c r="A228" s="149" t="s">
        <v>57</v>
      </c>
      <c r="B228" s="150">
        <v>0</v>
      </c>
      <c r="C228" s="150">
        <v>0</v>
      </c>
      <c r="D228" s="150">
        <v>0</v>
      </c>
      <c r="E228" s="150">
        <v>0</v>
      </c>
      <c r="F228" s="304"/>
      <c r="G228" s="150">
        <v>0</v>
      </c>
      <c r="H228" s="151">
        <v>0</v>
      </c>
      <c r="I228" s="152">
        <f t="shared" si="95"/>
        <v>0</v>
      </c>
      <c r="J228" s="139"/>
      <c r="K228" s="153" t="s">
        <v>57</v>
      </c>
      <c r="L228" s="154">
        <v>0</v>
      </c>
      <c r="M228" s="154">
        <v>0</v>
      </c>
      <c r="N228" s="154">
        <v>0</v>
      </c>
      <c r="O228" s="154">
        <v>0</v>
      </c>
      <c r="P228" s="154">
        <v>0</v>
      </c>
      <c r="Q228" s="154">
        <v>0</v>
      </c>
      <c r="R228" s="155">
        <v>0</v>
      </c>
      <c r="S228" s="156">
        <f t="shared" si="96"/>
        <v>0</v>
      </c>
      <c r="U228" s="201" t="s">
        <v>57</v>
      </c>
      <c r="V228" s="202">
        <v>0</v>
      </c>
      <c r="W228" s="202">
        <v>0</v>
      </c>
      <c r="X228" s="202">
        <v>0</v>
      </c>
      <c r="Y228" s="202">
        <v>0</v>
      </c>
      <c r="Z228" s="202">
        <v>0</v>
      </c>
      <c r="AA228" s="202">
        <v>0</v>
      </c>
      <c r="AB228" s="202">
        <v>0</v>
      </c>
      <c r="AC228" s="203">
        <v>0</v>
      </c>
      <c r="AD228" s="202">
        <v>0</v>
      </c>
      <c r="AE228" s="202">
        <v>0</v>
      </c>
      <c r="AF228" s="202">
        <v>0</v>
      </c>
      <c r="AG228" s="202">
        <v>0</v>
      </c>
      <c r="AH228" s="202">
        <v>0</v>
      </c>
      <c r="AI228" s="204">
        <f t="shared" si="97"/>
        <v>0</v>
      </c>
      <c r="AJ228" s="131" t="str">
        <f t="shared" si="98"/>
        <v/>
      </c>
      <c r="BA228" s="131"/>
      <c r="BR228" s="131"/>
      <c r="CG228" s="131"/>
    </row>
    <row r="229" spans="1:85" ht="15">
      <c r="A229" s="157" t="s">
        <v>22</v>
      </c>
      <c r="B229" s="146">
        <v>7.7867790894182662E-4</v>
      </c>
      <c r="C229" s="146">
        <v>0</v>
      </c>
      <c r="D229" s="146">
        <v>0</v>
      </c>
      <c r="E229" s="146">
        <v>0</v>
      </c>
      <c r="F229" s="304"/>
      <c r="G229" s="146">
        <v>0</v>
      </c>
      <c r="H229" s="158">
        <v>0</v>
      </c>
      <c r="I229" s="144">
        <f t="shared" si="95"/>
        <v>7.7867790894182662E-4</v>
      </c>
      <c r="J229" s="139"/>
      <c r="K229" s="159" t="s">
        <v>22</v>
      </c>
      <c r="L229" s="146">
        <v>7.7867790894182662E-4</v>
      </c>
      <c r="M229" s="146">
        <v>0</v>
      </c>
      <c r="N229" s="146">
        <v>0</v>
      </c>
      <c r="O229" s="146">
        <v>0</v>
      </c>
      <c r="P229" s="146">
        <v>1.0692374874514985</v>
      </c>
      <c r="Q229" s="146">
        <v>0</v>
      </c>
      <c r="R229" s="147">
        <v>0</v>
      </c>
      <c r="S229" s="148">
        <f t="shared" si="96"/>
        <v>1.0700161653604403</v>
      </c>
      <c r="U229" s="205" t="s">
        <v>22</v>
      </c>
      <c r="V229" s="197">
        <v>7.7867790894182662E-4</v>
      </c>
      <c r="W229" s="197">
        <v>0</v>
      </c>
      <c r="X229" s="197">
        <v>0</v>
      </c>
      <c r="Y229" s="197">
        <v>0</v>
      </c>
      <c r="Z229" s="197">
        <v>0</v>
      </c>
      <c r="AA229" s="197">
        <v>0</v>
      </c>
      <c r="AB229" s="197">
        <v>1.0692374874514985</v>
      </c>
      <c r="AC229" s="198">
        <v>0</v>
      </c>
      <c r="AD229" s="197">
        <v>0</v>
      </c>
      <c r="AE229" s="197">
        <v>0</v>
      </c>
      <c r="AF229" s="197">
        <v>0</v>
      </c>
      <c r="AG229" s="197">
        <v>0</v>
      </c>
      <c r="AH229" s="197">
        <v>0</v>
      </c>
      <c r="AI229" s="200">
        <f t="shared" si="97"/>
        <v>1.0700161653604403</v>
      </c>
      <c r="AJ229" s="131" t="str">
        <f t="shared" si="98"/>
        <v/>
      </c>
      <c r="BA229" s="131"/>
      <c r="BR229" s="131"/>
      <c r="CG229" s="131"/>
    </row>
    <row r="230" spans="1:85" ht="15">
      <c r="A230" s="149" t="s">
        <v>21</v>
      </c>
      <c r="B230" s="150">
        <v>0</v>
      </c>
      <c r="C230" s="150">
        <v>0</v>
      </c>
      <c r="D230" s="150">
        <v>0</v>
      </c>
      <c r="E230" s="150">
        <v>0</v>
      </c>
      <c r="F230" s="304"/>
      <c r="G230" s="150">
        <v>0</v>
      </c>
      <c r="H230" s="151">
        <v>0</v>
      </c>
      <c r="I230" s="152">
        <f t="shared" si="95"/>
        <v>0</v>
      </c>
      <c r="J230" s="139"/>
      <c r="K230" s="153" t="s">
        <v>21</v>
      </c>
      <c r="L230" s="154">
        <v>0</v>
      </c>
      <c r="M230" s="154">
        <v>0</v>
      </c>
      <c r="N230" s="154">
        <v>0</v>
      </c>
      <c r="O230" s="154">
        <v>0</v>
      </c>
      <c r="P230" s="154">
        <v>0</v>
      </c>
      <c r="Q230" s="154">
        <v>0</v>
      </c>
      <c r="R230" s="155">
        <v>0</v>
      </c>
      <c r="S230" s="156">
        <f t="shared" si="96"/>
        <v>0</v>
      </c>
      <c r="U230" s="201" t="s">
        <v>58</v>
      </c>
      <c r="V230" s="202">
        <v>0</v>
      </c>
      <c r="W230" s="202">
        <v>0</v>
      </c>
      <c r="X230" s="202">
        <v>0</v>
      </c>
      <c r="Y230" s="202">
        <v>0</v>
      </c>
      <c r="Z230" s="202">
        <v>0</v>
      </c>
      <c r="AA230" s="202">
        <v>0</v>
      </c>
      <c r="AB230" s="202">
        <v>0</v>
      </c>
      <c r="AC230" s="203">
        <v>0</v>
      </c>
      <c r="AD230" s="202">
        <v>0</v>
      </c>
      <c r="AE230" s="202">
        <v>0</v>
      </c>
      <c r="AF230" s="202">
        <v>0</v>
      </c>
      <c r="AG230" s="202">
        <v>0</v>
      </c>
      <c r="AH230" s="202">
        <v>0</v>
      </c>
      <c r="AI230" s="204">
        <f t="shared" si="97"/>
        <v>0</v>
      </c>
      <c r="AJ230" s="131" t="str">
        <f t="shared" si="98"/>
        <v/>
      </c>
      <c r="BA230" s="131"/>
      <c r="BR230" s="131"/>
      <c r="CG230" s="131"/>
    </row>
    <row r="231" spans="1:85" ht="15">
      <c r="A231" s="160" t="s">
        <v>61</v>
      </c>
      <c r="B231" s="146">
        <v>0</v>
      </c>
      <c r="C231" s="146">
        <v>0</v>
      </c>
      <c r="D231" s="146">
        <v>0</v>
      </c>
      <c r="E231" s="146">
        <v>0</v>
      </c>
      <c r="F231" s="304"/>
      <c r="G231" s="146">
        <v>0</v>
      </c>
      <c r="H231" s="158">
        <v>0</v>
      </c>
      <c r="I231" s="144">
        <f t="shared" si="95"/>
        <v>0</v>
      </c>
      <c r="J231" s="139"/>
      <c r="K231" s="161" t="s">
        <v>61</v>
      </c>
      <c r="L231" s="146">
        <v>0</v>
      </c>
      <c r="M231" s="146">
        <v>0</v>
      </c>
      <c r="N231" s="146">
        <v>0</v>
      </c>
      <c r="O231" s="146">
        <v>0</v>
      </c>
      <c r="P231" s="146">
        <v>0</v>
      </c>
      <c r="Q231" s="146">
        <v>0</v>
      </c>
      <c r="R231" s="147">
        <v>0</v>
      </c>
      <c r="S231" s="148">
        <f t="shared" si="96"/>
        <v>0</v>
      </c>
      <c r="U231" s="206" t="s">
        <v>59</v>
      </c>
      <c r="V231" s="197">
        <v>0</v>
      </c>
      <c r="W231" s="197">
        <v>0</v>
      </c>
      <c r="X231" s="197">
        <v>0</v>
      </c>
      <c r="Y231" s="197">
        <v>0</v>
      </c>
      <c r="Z231" s="197">
        <v>0</v>
      </c>
      <c r="AA231" s="197">
        <v>0</v>
      </c>
      <c r="AB231" s="197">
        <v>0</v>
      </c>
      <c r="AC231" s="198">
        <v>0</v>
      </c>
      <c r="AD231" s="199">
        <v>0</v>
      </c>
      <c r="AE231" s="199">
        <v>0</v>
      </c>
      <c r="AF231" s="199">
        <v>0</v>
      </c>
      <c r="AG231" s="199">
        <v>0</v>
      </c>
      <c r="AH231" s="199">
        <v>0</v>
      </c>
      <c r="AI231" s="200">
        <f t="shared" si="97"/>
        <v>0</v>
      </c>
      <c r="AJ231" s="131" t="str">
        <f t="shared" si="98"/>
        <v/>
      </c>
      <c r="BA231" s="131"/>
      <c r="BR231" s="131"/>
      <c r="CG231" s="131"/>
    </row>
    <row r="232" spans="1:85">
      <c r="A232" s="162" t="s">
        <v>23</v>
      </c>
      <c r="B232" s="163">
        <v>0</v>
      </c>
      <c r="C232" s="163">
        <v>0</v>
      </c>
      <c r="D232" s="163">
        <v>0</v>
      </c>
      <c r="E232" s="163">
        <v>0</v>
      </c>
      <c r="F232" s="304"/>
      <c r="G232" s="163">
        <v>0</v>
      </c>
      <c r="H232" s="164">
        <v>0</v>
      </c>
      <c r="I232" s="165">
        <f t="shared" si="95"/>
        <v>0</v>
      </c>
      <c r="J232" s="139"/>
      <c r="K232" s="166" t="s">
        <v>23</v>
      </c>
      <c r="L232" s="167">
        <v>0</v>
      </c>
      <c r="M232" s="167">
        <v>0</v>
      </c>
      <c r="N232" s="167">
        <v>0</v>
      </c>
      <c r="O232" s="167">
        <v>0</v>
      </c>
      <c r="P232" s="167">
        <v>0</v>
      </c>
      <c r="Q232" s="167">
        <v>0</v>
      </c>
      <c r="R232" s="168">
        <v>0</v>
      </c>
      <c r="S232" s="169">
        <f t="shared" si="96"/>
        <v>0</v>
      </c>
      <c r="U232" s="207" t="s">
        <v>62</v>
      </c>
      <c r="V232" s="208">
        <v>0</v>
      </c>
      <c r="W232" s="208">
        <v>0</v>
      </c>
      <c r="X232" s="208">
        <v>0</v>
      </c>
      <c r="Y232" s="208">
        <v>0</v>
      </c>
      <c r="Z232" s="208">
        <v>0</v>
      </c>
      <c r="AA232" s="208">
        <v>0</v>
      </c>
      <c r="AB232" s="208">
        <v>0</v>
      </c>
      <c r="AC232" s="208">
        <v>0</v>
      </c>
      <c r="AD232" s="208">
        <v>0</v>
      </c>
      <c r="AE232" s="208">
        <v>0</v>
      </c>
      <c r="AF232" s="208">
        <v>0</v>
      </c>
      <c r="AG232" s="208">
        <v>0</v>
      </c>
      <c r="AH232" s="92">
        <v>0</v>
      </c>
      <c r="AI232" s="209">
        <f t="shared" si="97"/>
        <v>0</v>
      </c>
      <c r="AJ232" s="131" t="str">
        <f t="shared" si="98"/>
        <v/>
      </c>
      <c r="BA232" s="131"/>
      <c r="BR232" s="131"/>
      <c r="CG232" s="131"/>
    </row>
    <row r="233" spans="1:85">
      <c r="A233" s="170" t="s">
        <v>19</v>
      </c>
      <c r="B233" s="171">
        <v>0</v>
      </c>
      <c r="C233" s="171">
        <v>0</v>
      </c>
      <c r="D233" s="171">
        <v>0</v>
      </c>
      <c r="E233" s="171">
        <v>0</v>
      </c>
      <c r="F233" s="304"/>
      <c r="G233" s="171">
        <v>0</v>
      </c>
      <c r="H233" s="172">
        <v>0</v>
      </c>
      <c r="I233" s="173">
        <f t="shared" si="95"/>
        <v>0</v>
      </c>
      <c r="J233" s="139"/>
      <c r="K233" s="174" t="s">
        <v>19</v>
      </c>
      <c r="L233" s="171">
        <v>0</v>
      </c>
      <c r="M233" s="171">
        <v>0</v>
      </c>
      <c r="N233" s="171">
        <v>0</v>
      </c>
      <c r="O233" s="171">
        <v>0</v>
      </c>
      <c r="P233" s="171">
        <v>0</v>
      </c>
      <c r="Q233" s="171">
        <v>0</v>
      </c>
      <c r="R233" s="175">
        <v>0</v>
      </c>
      <c r="S233" s="176">
        <f t="shared" si="96"/>
        <v>0</v>
      </c>
      <c r="U233" s="210" t="s">
        <v>19</v>
      </c>
      <c r="V233" s="211">
        <v>0</v>
      </c>
      <c r="W233" s="211">
        <v>0</v>
      </c>
      <c r="X233" s="211">
        <v>0</v>
      </c>
      <c r="Y233" s="211">
        <v>0</v>
      </c>
      <c r="Z233" s="211">
        <v>0</v>
      </c>
      <c r="AA233" s="211">
        <v>0</v>
      </c>
      <c r="AB233" s="211">
        <v>0</v>
      </c>
      <c r="AC233" s="211">
        <v>0</v>
      </c>
      <c r="AD233" s="212">
        <v>0</v>
      </c>
      <c r="AE233" s="212">
        <v>0</v>
      </c>
      <c r="AF233" s="212">
        <v>0</v>
      </c>
      <c r="AG233" s="212">
        <v>0</v>
      </c>
      <c r="AH233" s="212">
        <v>0</v>
      </c>
      <c r="AI233" s="213">
        <f t="shared" si="97"/>
        <v>0</v>
      </c>
      <c r="AJ233" s="131" t="str">
        <f t="shared" si="98"/>
        <v/>
      </c>
      <c r="BA233" s="131"/>
      <c r="BR233" s="131"/>
      <c r="CG233" s="131"/>
    </row>
    <row r="234" spans="1:85">
      <c r="A234" s="162" t="s">
        <v>20</v>
      </c>
      <c r="B234" s="163">
        <v>0</v>
      </c>
      <c r="C234" s="163">
        <v>0</v>
      </c>
      <c r="D234" s="163">
        <v>0</v>
      </c>
      <c r="E234" s="163">
        <v>0</v>
      </c>
      <c r="F234" s="304"/>
      <c r="G234" s="163">
        <v>0</v>
      </c>
      <c r="H234" s="164">
        <v>0</v>
      </c>
      <c r="I234" s="165">
        <f t="shared" si="95"/>
        <v>0</v>
      </c>
      <c r="J234" s="139"/>
      <c r="K234" s="166" t="s">
        <v>20</v>
      </c>
      <c r="L234" s="167">
        <v>0</v>
      </c>
      <c r="M234" s="167">
        <v>0</v>
      </c>
      <c r="N234" s="167">
        <v>0</v>
      </c>
      <c r="O234" s="167">
        <v>0</v>
      </c>
      <c r="P234" s="167">
        <v>0</v>
      </c>
      <c r="Q234" s="167">
        <v>0</v>
      </c>
      <c r="R234" s="168">
        <v>0</v>
      </c>
      <c r="S234" s="169">
        <f t="shared" si="96"/>
        <v>0</v>
      </c>
      <c r="U234" s="207" t="s">
        <v>20</v>
      </c>
      <c r="V234" s="208">
        <v>0</v>
      </c>
      <c r="W234" s="208">
        <v>0</v>
      </c>
      <c r="X234" s="208">
        <v>0</v>
      </c>
      <c r="Y234" s="208">
        <v>0</v>
      </c>
      <c r="Z234" s="208">
        <v>0</v>
      </c>
      <c r="AA234" s="208">
        <v>0</v>
      </c>
      <c r="AB234" s="208">
        <v>0</v>
      </c>
      <c r="AC234" s="208">
        <v>0</v>
      </c>
      <c r="AD234" s="208">
        <v>0</v>
      </c>
      <c r="AE234" s="208">
        <v>0</v>
      </c>
      <c r="AF234" s="208">
        <v>0</v>
      </c>
      <c r="AG234" s="208">
        <v>0</v>
      </c>
      <c r="AH234" s="92">
        <v>0</v>
      </c>
      <c r="AI234" s="209">
        <f t="shared" si="97"/>
        <v>0</v>
      </c>
      <c r="AJ234" s="131" t="str">
        <f t="shared" si="98"/>
        <v/>
      </c>
      <c r="BA234" s="131"/>
      <c r="BR234" s="131"/>
      <c r="CG234" s="131"/>
    </row>
    <row r="235" spans="1:85" ht="15" thickBot="1">
      <c r="A235" s="177" t="s">
        <v>11</v>
      </c>
      <c r="B235" s="178">
        <v>0</v>
      </c>
      <c r="C235" s="178">
        <v>0</v>
      </c>
      <c r="D235" s="178">
        <v>0</v>
      </c>
      <c r="E235" s="178">
        <v>0</v>
      </c>
      <c r="F235" s="305"/>
      <c r="G235" s="178">
        <v>0</v>
      </c>
      <c r="H235" s="179">
        <v>0</v>
      </c>
      <c r="I235" s="180">
        <f t="shared" si="95"/>
        <v>0</v>
      </c>
      <c r="J235" s="139"/>
      <c r="K235" s="181" t="s">
        <v>11</v>
      </c>
      <c r="L235" s="178">
        <v>0</v>
      </c>
      <c r="M235" s="178">
        <v>0</v>
      </c>
      <c r="N235" s="178">
        <v>0</v>
      </c>
      <c r="O235" s="178">
        <v>0</v>
      </c>
      <c r="P235" s="178">
        <v>0</v>
      </c>
      <c r="Q235" s="178">
        <v>0</v>
      </c>
      <c r="R235" s="182">
        <v>0</v>
      </c>
      <c r="S235" s="183">
        <f t="shared" si="96"/>
        <v>0</v>
      </c>
      <c r="U235" s="210" t="s">
        <v>11</v>
      </c>
      <c r="V235" s="211">
        <v>0</v>
      </c>
      <c r="W235" s="211">
        <v>0</v>
      </c>
      <c r="X235" s="211">
        <v>0</v>
      </c>
      <c r="Y235" s="211">
        <v>0</v>
      </c>
      <c r="Z235" s="211">
        <v>0</v>
      </c>
      <c r="AA235" s="211">
        <v>0</v>
      </c>
      <c r="AB235" s="211">
        <v>0</v>
      </c>
      <c r="AC235" s="211">
        <v>0</v>
      </c>
      <c r="AD235" s="212">
        <v>0</v>
      </c>
      <c r="AE235" s="212">
        <v>0</v>
      </c>
      <c r="AF235" s="212">
        <v>0</v>
      </c>
      <c r="AG235" s="212">
        <v>0</v>
      </c>
      <c r="AH235" s="212">
        <v>0</v>
      </c>
      <c r="AI235" s="213">
        <f t="shared" si="97"/>
        <v>0</v>
      </c>
      <c r="AJ235" s="131" t="str">
        <f t="shared" si="98"/>
        <v/>
      </c>
      <c r="BA235" s="131"/>
      <c r="BR235" s="131"/>
      <c r="CG235" s="131"/>
    </row>
    <row r="236" spans="1:85" ht="15">
      <c r="A236" s="184" t="s">
        <v>26</v>
      </c>
      <c r="B236" s="185">
        <f>SUM(B215:B231)</f>
        <v>24.1491893247569</v>
      </c>
      <c r="C236" s="185">
        <f t="shared" ref="C236:I236" si="99">SUM(C215:C231)</f>
        <v>0</v>
      </c>
      <c r="D236" s="185">
        <f t="shared" si="99"/>
        <v>13.874817848591061</v>
      </c>
      <c r="E236" s="185">
        <f t="shared" si="99"/>
        <v>53.934565055038767</v>
      </c>
      <c r="F236" s="185">
        <f t="shared" si="99"/>
        <v>0</v>
      </c>
      <c r="G236" s="185">
        <f t="shared" si="99"/>
        <v>10.491077657181398</v>
      </c>
      <c r="H236" s="187">
        <f t="shared" si="99"/>
        <v>0</v>
      </c>
      <c r="I236" s="144">
        <f t="shared" si="99"/>
        <v>102.44964988556812</v>
      </c>
      <c r="J236" s="139"/>
      <c r="K236" s="186" t="s">
        <v>26</v>
      </c>
      <c r="L236" s="185">
        <f>SUM(L215:L231)</f>
        <v>24.1491893247569</v>
      </c>
      <c r="M236" s="185">
        <f t="shared" ref="M236:S236" si="100">SUM(M215:M231)</f>
        <v>0</v>
      </c>
      <c r="N236" s="185">
        <f t="shared" si="100"/>
        <v>13.874817848591061</v>
      </c>
      <c r="O236" s="185">
        <f t="shared" si="100"/>
        <v>53.934565055038767</v>
      </c>
      <c r="P236" s="185">
        <f t="shared" si="100"/>
        <v>19.029857487473386</v>
      </c>
      <c r="Q236" s="185">
        <f t="shared" si="100"/>
        <v>10.491077657181398</v>
      </c>
      <c r="R236" s="187">
        <f t="shared" si="100"/>
        <v>0</v>
      </c>
      <c r="S236" s="188">
        <f t="shared" si="100"/>
        <v>121.47950737304151</v>
      </c>
      <c r="T236" s="131" t="str">
        <f>IF(ABS(S236-AI236)&gt;0.01,S236-AI236,"")</f>
        <v/>
      </c>
      <c r="U236" s="214" t="s">
        <v>60</v>
      </c>
      <c r="V236" s="215">
        <f>SUM(V215:V231)</f>
        <v>20.870249744692526</v>
      </c>
      <c r="W236" s="215">
        <f t="shared" ref="W236:AH236" si="101">SUM(W215:W231)</f>
        <v>3.1817606292607072</v>
      </c>
      <c r="X236" s="215">
        <f t="shared" si="101"/>
        <v>10.491077657181398</v>
      </c>
      <c r="Y236" s="215">
        <f t="shared" si="101"/>
        <v>0</v>
      </c>
      <c r="Z236" s="215">
        <f t="shared" si="101"/>
        <v>13.874817848591061</v>
      </c>
      <c r="AA236" s="215">
        <f t="shared" si="101"/>
        <v>52.001936775798264</v>
      </c>
      <c r="AB236" s="215">
        <f t="shared" si="101"/>
        <v>19.029857487473386</v>
      </c>
      <c r="AC236" s="215">
        <f t="shared" si="101"/>
        <v>2.0298072300441738</v>
      </c>
      <c r="AD236" s="216">
        <f t="shared" si="101"/>
        <v>9.717895080366698E-2</v>
      </c>
      <c r="AE236" s="216">
        <f t="shared" si="101"/>
        <v>0.58681844018037466</v>
      </c>
      <c r="AF236" s="216">
        <f t="shared" si="101"/>
        <v>0</v>
      </c>
      <c r="AG236" s="216">
        <f t="shared" si="101"/>
        <v>0</v>
      </c>
      <c r="AH236" s="216">
        <f t="shared" si="101"/>
        <v>1.3458098390601325</v>
      </c>
      <c r="AI236" s="217">
        <f>SUM(V236:AC236)</f>
        <v>121.4795073730415</v>
      </c>
      <c r="AJ236" s="131" t="str">
        <f t="shared" si="98"/>
        <v/>
      </c>
      <c r="BA236" s="131"/>
      <c r="BR236" s="131"/>
      <c r="CG236" s="131"/>
    </row>
    <row r="237" spans="1:85" s="2" customFormat="1" ht="15" thickBot="1">
      <c r="A237" s="15" t="s">
        <v>100</v>
      </c>
      <c r="B237" s="100">
        <f>IF($I236=0,"-",B236/$I236)</f>
        <v>0.23571763643634228</v>
      </c>
      <c r="C237" s="100">
        <f t="shared" ref="C237:H237" si="102">IF($I236=0,"-",C236/$I236)</f>
        <v>0</v>
      </c>
      <c r="D237" s="100">
        <f t="shared" si="102"/>
        <v>0.13543060287749778</v>
      </c>
      <c r="E237" s="100">
        <f t="shared" si="102"/>
        <v>0.52644948143094072</v>
      </c>
      <c r="F237" s="100">
        <f t="shared" si="102"/>
        <v>0</v>
      </c>
      <c r="G237" s="100">
        <f t="shared" si="102"/>
        <v>0.10240227925521934</v>
      </c>
      <c r="H237" s="101">
        <f t="shared" si="102"/>
        <v>0</v>
      </c>
      <c r="I237" s="102">
        <f>SUM(B237:H237)</f>
        <v>1</v>
      </c>
      <c r="J237" s="131"/>
      <c r="K237" s="27" t="s">
        <v>100</v>
      </c>
      <c r="L237" s="76">
        <f t="shared" ref="L237:R237" si="103">IF($S236=0,"-",L236/$S236)</f>
        <v>0.19879228889691761</v>
      </c>
      <c r="M237" s="76">
        <f t="shared" si="103"/>
        <v>0</v>
      </c>
      <c r="N237" s="76">
        <f t="shared" si="103"/>
        <v>0.11421529563816894</v>
      </c>
      <c r="O237" s="76">
        <f t="shared" si="103"/>
        <v>0.44398076861980934</v>
      </c>
      <c r="P237" s="76">
        <f t="shared" si="103"/>
        <v>0.15665076274170381</v>
      </c>
      <c r="Q237" s="76">
        <f t="shared" si="103"/>
        <v>8.6360884103400273E-2</v>
      </c>
      <c r="R237" s="77">
        <f t="shared" si="103"/>
        <v>0</v>
      </c>
      <c r="S237" s="78">
        <f>SUM(L237:R237)</f>
        <v>1</v>
      </c>
      <c r="U237" s="36" t="s">
        <v>100</v>
      </c>
      <c r="V237" s="103">
        <f>+V236/$AI236</f>
        <v>0.17180057934054491</v>
      </c>
      <c r="W237" s="103">
        <f t="shared" ref="W237:AH237" si="104">+W236/$AI236</f>
        <v>2.6191747876373076E-2</v>
      </c>
      <c r="X237" s="103">
        <f t="shared" si="104"/>
        <v>8.6360884103400287E-2</v>
      </c>
      <c r="Y237" s="103">
        <f t="shared" si="104"/>
        <v>0</v>
      </c>
      <c r="Z237" s="103">
        <f t="shared" si="104"/>
        <v>0.11421529563816896</v>
      </c>
      <c r="AA237" s="103">
        <f t="shared" si="104"/>
        <v>0.42807167974520804</v>
      </c>
      <c r="AB237" s="103">
        <f t="shared" si="104"/>
        <v>0.15665076274170384</v>
      </c>
      <c r="AC237" s="103">
        <f t="shared" si="104"/>
        <v>1.6709050554600986E-2</v>
      </c>
      <c r="AD237" s="103">
        <f t="shared" si="104"/>
        <v>7.9996167999964044E-4</v>
      </c>
      <c r="AE237" s="103">
        <f t="shared" si="104"/>
        <v>4.830596146380161E-3</v>
      </c>
      <c r="AF237" s="103">
        <f t="shared" si="104"/>
        <v>0</v>
      </c>
      <c r="AG237" s="103">
        <f t="shared" si="104"/>
        <v>0</v>
      </c>
      <c r="AH237" s="103">
        <f t="shared" si="104"/>
        <v>1.1078492728221189E-2</v>
      </c>
      <c r="AI237" s="104">
        <f>SUM(V237:AC237)</f>
        <v>1</v>
      </c>
      <c r="AJ237" s="2" t="str">
        <f t="shared" si="98"/>
        <v/>
      </c>
    </row>
    <row r="238" spans="1:85" ht="15" thickBot="1">
      <c r="A238" s="218"/>
      <c r="B238" s="218"/>
      <c r="C238" s="218"/>
      <c r="D238" s="218"/>
      <c r="E238" s="218"/>
      <c r="F238" s="218"/>
      <c r="G238" s="218"/>
      <c r="H238" s="218"/>
      <c r="I238" s="218"/>
      <c r="K238" s="218"/>
      <c r="L238" s="218"/>
      <c r="M238" s="218"/>
      <c r="N238" s="218"/>
      <c r="O238" s="218"/>
      <c r="P238" s="218"/>
      <c r="Q238" s="218"/>
      <c r="R238" s="218"/>
      <c r="S238" s="218"/>
      <c r="AI238" s="139"/>
      <c r="BA238" s="131"/>
      <c r="BR238" s="131"/>
      <c r="CG238" s="131"/>
    </row>
    <row r="239" spans="1:85" ht="28.5">
      <c r="A239" s="328" t="s">
        <v>66</v>
      </c>
      <c r="B239" s="135" t="s">
        <v>0</v>
      </c>
      <c r="C239" s="135" t="s">
        <v>1</v>
      </c>
      <c r="D239" s="135" t="s">
        <v>2</v>
      </c>
      <c r="E239" s="135" t="s">
        <v>3</v>
      </c>
      <c r="F239" s="135" t="s">
        <v>27</v>
      </c>
      <c r="G239" s="135" t="s">
        <v>4</v>
      </c>
      <c r="H239" s="135" t="s">
        <v>5</v>
      </c>
      <c r="I239" s="136" t="s">
        <v>6</v>
      </c>
      <c r="K239" s="330" t="s">
        <v>66</v>
      </c>
      <c r="L239" s="137" t="s">
        <v>0</v>
      </c>
      <c r="M239" s="137" t="s">
        <v>1</v>
      </c>
      <c r="N239" s="137" t="s">
        <v>2</v>
      </c>
      <c r="O239" s="137" t="s">
        <v>3</v>
      </c>
      <c r="P239" s="137" t="s">
        <v>27</v>
      </c>
      <c r="Q239" s="137" t="s">
        <v>4</v>
      </c>
      <c r="R239" s="137" t="s">
        <v>5</v>
      </c>
      <c r="S239" s="138" t="s">
        <v>6</v>
      </c>
      <c r="U239" s="332" t="s">
        <v>66</v>
      </c>
      <c r="V239" s="190" t="s">
        <v>69</v>
      </c>
      <c r="W239" s="190" t="s">
        <v>70</v>
      </c>
      <c r="X239" s="190" t="s">
        <v>4</v>
      </c>
      <c r="Y239" s="190" t="s">
        <v>1</v>
      </c>
      <c r="Z239" s="190" t="s">
        <v>2</v>
      </c>
      <c r="AA239" s="190" t="s">
        <v>3</v>
      </c>
      <c r="AB239" s="190" t="s">
        <v>52</v>
      </c>
      <c r="AC239" s="190" t="s">
        <v>64</v>
      </c>
      <c r="AD239" s="191" t="s">
        <v>72</v>
      </c>
      <c r="AE239" s="191" t="s">
        <v>79</v>
      </c>
      <c r="AF239" s="191" t="s">
        <v>73</v>
      </c>
      <c r="AG239" s="191" t="s">
        <v>80</v>
      </c>
      <c r="AH239" s="191" t="s">
        <v>81</v>
      </c>
      <c r="AI239" s="192" t="s">
        <v>60</v>
      </c>
      <c r="BA239" s="131"/>
      <c r="BR239" s="131"/>
      <c r="CG239" s="131"/>
    </row>
    <row r="240" spans="1:85" ht="15">
      <c r="A240" s="329" t="s">
        <v>66</v>
      </c>
      <c r="B240" s="294" t="s">
        <v>109</v>
      </c>
      <c r="C240" s="295"/>
      <c r="D240" s="295"/>
      <c r="E240" s="295"/>
      <c r="F240" s="295"/>
      <c r="G240" s="295"/>
      <c r="H240" s="295"/>
      <c r="I240" s="296"/>
      <c r="K240" s="331" t="s">
        <v>66</v>
      </c>
      <c r="L240" s="297" t="s">
        <v>109</v>
      </c>
      <c r="M240" s="298"/>
      <c r="N240" s="298"/>
      <c r="O240" s="298"/>
      <c r="P240" s="298"/>
      <c r="Q240" s="298"/>
      <c r="R240" s="298"/>
      <c r="S240" s="299"/>
      <c r="U240" s="333" t="s">
        <v>66</v>
      </c>
      <c r="V240" s="326" t="s">
        <v>109</v>
      </c>
      <c r="W240" s="326"/>
      <c r="X240" s="326"/>
      <c r="Y240" s="326"/>
      <c r="Z240" s="326"/>
      <c r="AA240" s="326"/>
      <c r="AB240" s="326"/>
      <c r="AC240" s="326"/>
      <c r="AD240" s="326"/>
      <c r="AE240" s="326"/>
      <c r="AF240" s="326"/>
      <c r="AG240" s="326"/>
      <c r="AH240" s="326"/>
      <c r="AI240" s="327"/>
      <c r="BA240" s="131"/>
      <c r="BR240" s="131"/>
      <c r="CG240" s="131"/>
    </row>
    <row r="241" spans="1:85" ht="15">
      <c r="A241" s="141" t="s">
        <v>7</v>
      </c>
      <c r="B241" s="142">
        <v>0</v>
      </c>
      <c r="C241" s="142">
        <v>0</v>
      </c>
      <c r="D241" s="142">
        <v>0</v>
      </c>
      <c r="E241" s="142">
        <v>0</v>
      </c>
      <c r="F241" s="303"/>
      <c r="G241" s="142">
        <v>0</v>
      </c>
      <c r="H241" s="143">
        <v>0</v>
      </c>
      <c r="I241" s="144">
        <f>SUM(B241:H241)</f>
        <v>0</v>
      </c>
      <c r="J241" s="139"/>
      <c r="K241" s="193" t="s">
        <v>7</v>
      </c>
      <c r="L241" s="142">
        <v>0</v>
      </c>
      <c r="M241" s="142">
        <v>0</v>
      </c>
      <c r="N241" s="142">
        <v>0</v>
      </c>
      <c r="O241" s="142">
        <v>0</v>
      </c>
      <c r="P241" s="142">
        <v>0</v>
      </c>
      <c r="Q241" s="142">
        <v>0</v>
      </c>
      <c r="R241" s="194">
        <v>0</v>
      </c>
      <c r="S241" s="195">
        <f>SUM(L241:R241)</f>
        <v>0</v>
      </c>
      <c r="U241" s="196" t="s">
        <v>7</v>
      </c>
      <c r="V241" s="197">
        <v>0</v>
      </c>
      <c r="W241" s="197">
        <v>0</v>
      </c>
      <c r="X241" s="197">
        <v>0</v>
      </c>
      <c r="Y241" s="197">
        <v>0</v>
      </c>
      <c r="Z241" s="197">
        <v>0</v>
      </c>
      <c r="AA241" s="197">
        <v>0</v>
      </c>
      <c r="AB241" s="197">
        <v>0</v>
      </c>
      <c r="AC241" s="198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200">
        <f>SUM(V241:AC241)</f>
        <v>0</v>
      </c>
      <c r="AJ241" s="131" t="str">
        <f>IF(ABS(S241-AI241)&gt;0.001,S241-AI241,"")</f>
        <v/>
      </c>
      <c r="BA241" s="131"/>
      <c r="BR241" s="131"/>
      <c r="CG241" s="131"/>
    </row>
    <row r="242" spans="1:85" ht="15">
      <c r="A242" s="149" t="s">
        <v>8</v>
      </c>
      <c r="B242" s="150">
        <v>3.0102070871988705E-5</v>
      </c>
      <c r="C242" s="150">
        <v>0</v>
      </c>
      <c r="D242" s="150">
        <v>0</v>
      </c>
      <c r="E242" s="150">
        <v>0</v>
      </c>
      <c r="F242" s="304"/>
      <c r="G242" s="150">
        <v>0</v>
      </c>
      <c r="H242" s="151">
        <v>0</v>
      </c>
      <c r="I242" s="152">
        <f t="shared" ref="I242:I261" si="105">SUM(B242:H242)</f>
        <v>3.0102070871988705E-5</v>
      </c>
      <c r="J242" s="139"/>
      <c r="K242" s="153" t="s">
        <v>8</v>
      </c>
      <c r="L242" s="154">
        <v>3.0102070871988705E-5</v>
      </c>
      <c r="M242" s="154">
        <v>0</v>
      </c>
      <c r="N242" s="154">
        <v>0</v>
      </c>
      <c r="O242" s="154">
        <v>0</v>
      </c>
      <c r="P242" s="154">
        <v>0</v>
      </c>
      <c r="Q242" s="154">
        <v>0</v>
      </c>
      <c r="R242" s="155">
        <v>0</v>
      </c>
      <c r="S242" s="156">
        <f t="shared" ref="S242:S261" si="106">SUM(L242:R242)</f>
        <v>3.0102070871988705E-5</v>
      </c>
      <c r="U242" s="201" t="s">
        <v>8</v>
      </c>
      <c r="V242" s="202">
        <v>3.0102070871988705E-5</v>
      </c>
      <c r="W242" s="202">
        <v>0</v>
      </c>
      <c r="X242" s="202">
        <v>0</v>
      </c>
      <c r="Y242" s="202">
        <v>0</v>
      </c>
      <c r="Z242" s="202">
        <v>0</v>
      </c>
      <c r="AA242" s="202">
        <v>0</v>
      </c>
      <c r="AB242" s="202">
        <v>0</v>
      </c>
      <c r="AC242" s="203">
        <v>0</v>
      </c>
      <c r="AD242" s="202">
        <v>0</v>
      </c>
      <c r="AE242" s="202">
        <v>0</v>
      </c>
      <c r="AF242" s="202">
        <v>0</v>
      </c>
      <c r="AG242" s="202">
        <v>0</v>
      </c>
      <c r="AH242" s="202">
        <v>0</v>
      </c>
      <c r="AI242" s="204">
        <f t="shared" ref="AI242:AI261" si="107">SUM(V242:AC242)</f>
        <v>3.0102070871988705E-5</v>
      </c>
      <c r="AJ242" s="131" t="str">
        <f t="shared" ref="AJ242:AJ263" si="108">IF(ABS(S242-AI242)&gt;0.001,S242-AI242,"")</f>
        <v/>
      </c>
      <c r="BA242" s="131"/>
      <c r="BR242" s="131"/>
      <c r="CG242" s="131"/>
    </row>
    <row r="243" spans="1:85" ht="15">
      <c r="A243" s="157" t="s">
        <v>10</v>
      </c>
      <c r="B243" s="146">
        <v>0</v>
      </c>
      <c r="C243" s="146">
        <v>0</v>
      </c>
      <c r="D243" s="146">
        <v>0</v>
      </c>
      <c r="E243" s="146">
        <v>0</v>
      </c>
      <c r="F243" s="304"/>
      <c r="G243" s="146">
        <v>0</v>
      </c>
      <c r="H243" s="158">
        <v>0</v>
      </c>
      <c r="I243" s="144">
        <f t="shared" si="105"/>
        <v>0</v>
      </c>
      <c r="J243" s="139"/>
      <c r="K243" s="159" t="s">
        <v>10</v>
      </c>
      <c r="L243" s="146">
        <v>0</v>
      </c>
      <c r="M243" s="146">
        <v>0</v>
      </c>
      <c r="N243" s="146">
        <v>0</v>
      </c>
      <c r="O243" s="146">
        <v>0</v>
      </c>
      <c r="P243" s="146">
        <v>0</v>
      </c>
      <c r="Q243" s="146">
        <v>0</v>
      </c>
      <c r="R243" s="147">
        <v>0</v>
      </c>
      <c r="S243" s="148">
        <f t="shared" si="106"/>
        <v>0</v>
      </c>
      <c r="U243" s="205" t="s">
        <v>10</v>
      </c>
      <c r="V243" s="197">
        <v>0</v>
      </c>
      <c r="W243" s="197">
        <v>0</v>
      </c>
      <c r="X243" s="197">
        <v>0</v>
      </c>
      <c r="Y243" s="197">
        <v>0</v>
      </c>
      <c r="Z243" s="197">
        <v>0</v>
      </c>
      <c r="AA243" s="197">
        <v>0</v>
      </c>
      <c r="AB243" s="197">
        <v>0</v>
      </c>
      <c r="AC243" s="198">
        <v>0</v>
      </c>
      <c r="AD243" s="199">
        <v>0</v>
      </c>
      <c r="AE243" s="199">
        <v>0</v>
      </c>
      <c r="AF243" s="199">
        <v>0</v>
      </c>
      <c r="AG243" s="199">
        <v>0</v>
      </c>
      <c r="AH243" s="199">
        <v>0</v>
      </c>
      <c r="AI243" s="200">
        <f t="shared" si="107"/>
        <v>0</v>
      </c>
      <c r="AJ243" s="131" t="str">
        <f t="shared" si="108"/>
        <v/>
      </c>
      <c r="BA243" s="131"/>
      <c r="BR243" s="131"/>
      <c r="CG243" s="131"/>
    </row>
    <row r="244" spans="1:85" ht="15">
      <c r="A244" s="149" t="s">
        <v>53</v>
      </c>
      <c r="B244" s="150">
        <v>0</v>
      </c>
      <c r="C244" s="150">
        <v>0</v>
      </c>
      <c r="D244" s="150">
        <v>0</v>
      </c>
      <c r="E244" s="150">
        <v>0</v>
      </c>
      <c r="F244" s="304"/>
      <c r="G244" s="150">
        <v>0</v>
      </c>
      <c r="H244" s="151">
        <v>0</v>
      </c>
      <c r="I244" s="152">
        <f t="shared" si="105"/>
        <v>0</v>
      </c>
      <c r="J244" s="139"/>
      <c r="K244" s="153" t="s">
        <v>53</v>
      </c>
      <c r="L244" s="154">
        <v>0</v>
      </c>
      <c r="M244" s="154">
        <v>0</v>
      </c>
      <c r="N244" s="154">
        <v>0</v>
      </c>
      <c r="O244" s="154">
        <v>0</v>
      </c>
      <c r="P244" s="154">
        <v>0</v>
      </c>
      <c r="Q244" s="154">
        <v>0</v>
      </c>
      <c r="R244" s="155">
        <v>0</v>
      </c>
      <c r="S244" s="156">
        <f t="shared" si="106"/>
        <v>0</v>
      </c>
      <c r="U244" s="201" t="s">
        <v>53</v>
      </c>
      <c r="V244" s="202">
        <v>0</v>
      </c>
      <c r="W244" s="202">
        <v>0</v>
      </c>
      <c r="X244" s="202">
        <v>0</v>
      </c>
      <c r="Y244" s="202">
        <v>0</v>
      </c>
      <c r="Z244" s="202">
        <v>0</v>
      </c>
      <c r="AA244" s="202">
        <v>0</v>
      </c>
      <c r="AB244" s="202">
        <v>0</v>
      </c>
      <c r="AC244" s="203">
        <v>0</v>
      </c>
      <c r="AD244" s="202">
        <v>0</v>
      </c>
      <c r="AE244" s="202">
        <v>0</v>
      </c>
      <c r="AF244" s="202">
        <v>0</v>
      </c>
      <c r="AG244" s="202">
        <v>0</v>
      </c>
      <c r="AH244" s="202">
        <v>0</v>
      </c>
      <c r="AI244" s="204">
        <f t="shared" si="107"/>
        <v>0</v>
      </c>
      <c r="AJ244" s="131" t="str">
        <f t="shared" si="108"/>
        <v/>
      </c>
      <c r="BA244" s="131"/>
      <c r="BR244" s="131"/>
      <c r="CG244" s="131"/>
    </row>
    <row r="245" spans="1:85" ht="15">
      <c r="A245" s="157" t="s">
        <v>16</v>
      </c>
      <c r="B245" s="146">
        <v>18.219964342021491</v>
      </c>
      <c r="C245" s="146">
        <v>0</v>
      </c>
      <c r="D245" s="146">
        <v>2.8613368951751772</v>
      </c>
      <c r="E245" s="146">
        <v>0</v>
      </c>
      <c r="F245" s="304"/>
      <c r="G245" s="146">
        <v>0</v>
      </c>
      <c r="H245" s="158">
        <v>0</v>
      </c>
      <c r="I245" s="144">
        <f t="shared" si="105"/>
        <v>21.081301237196669</v>
      </c>
      <c r="J245" s="139"/>
      <c r="K245" s="159" t="s">
        <v>16</v>
      </c>
      <c r="L245" s="146">
        <v>18.219964342021491</v>
      </c>
      <c r="M245" s="146">
        <v>0</v>
      </c>
      <c r="N245" s="146">
        <v>2.8613368951751772</v>
      </c>
      <c r="O245" s="146">
        <v>0</v>
      </c>
      <c r="P245" s="146">
        <v>0</v>
      </c>
      <c r="Q245" s="146">
        <v>0</v>
      </c>
      <c r="R245" s="147">
        <v>0</v>
      </c>
      <c r="S245" s="148">
        <f t="shared" si="106"/>
        <v>21.081301237196669</v>
      </c>
      <c r="U245" s="205" t="s">
        <v>16</v>
      </c>
      <c r="V245" s="197">
        <v>18.219964342021491</v>
      </c>
      <c r="W245" s="197">
        <v>0</v>
      </c>
      <c r="X245" s="197">
        <v>0</v>
      </c>
      <c r="Y245" s="197">
        <v>0</v>
      </c>
      <c r="Z245" s="197">
        <v>2.8613368951751772</v>
      </c>
      <c r="AA245" s="197">
        <v>0</v>
      </c>
      <c r="AB245" s="197">
        <v>0</v>
      </c>
      <c r="AC245" s="198">
        <v>0</v>
      </c>
      <c r="AD245" s="199">
        <v>0</v>
      </c>
      <c r="AE245" s="199">
        <v>0</v>
      </c>
      <c r="AF245" s="199">
        <v>0</v>
      </c>
      <c r="AG245" s="199">
        <v>0</v>
      </c>
      <c r="AH245" s="199">
        <v>0</v>
      </c>
      <c r="AI245" s="200">
        <f t="shared" si="107"/>
        <v>21.081301237196669</v>
      </c>
      <c r="AJ245" s="131" t="str">
        <f t="shared" si="108"/>
        <v/>
      </c>
      <c r="BA245" s="131"/>
      <c r="BR245" s="131"/>
      <c r="CG245" s="131"/>
    </row>
    <row r="246" spans="1:85" ht="15">
      <c r="A246" s="149" t="s">
        <v>15</v>
      </c>
      <c r="B246" s="150">
        <v>5.238364623275567</v>
      </c>
      <c r="C246" s="150">
        <v>6.5728767821177092E-2</v>
      </c>
      <c r="D246" s="150">
        <v>1.3057448809771082</v>
      </c>
      <c r="E246" s="150">
        <v>4.9290261534749594E-2</v>
      </c>
      <c r="F246" s="304"/>
      <c r="G246" s="150">
        <v>0</v>
      </c>
      <c r="H246" s="151">
        <v>0</v>
      </c>
      <c r="I246" s="152">
        <f t="shared" si="105"/>
        <v>6.6591285336086017</v>
      </c>
      <c r="J246" s="139"/>
      <c r="K246" s="153" t="s">
        <v>15</v>
      </c>
      <c r="L246" s="154">
        <v>5.238364623275567</v>
      </c>
      <c r="M246" s="154">
        <v>6.5728767821177092E-2</v>
      </c>
      <c r="N246" s="154">
        <v>1.3057448809771082</v>
      </c>
      <c r="O246" s="154">
        <v>4.9290261534749594E-2</v>
      </c>
      <c r="P246" s="154">
        <v>0</v>
      </c>
      <c r="Q246" s="154">
        <v>0</v>
      </c>
      <c r="R246" s="155">
        <v>0</v>
      </c>
      <c r="S246" s="156">
        <f t="shared" si="106"/>
        <v>6.6591285336086017</v>
      </c>
      <c r="U246" s="201" t="s">
        <v>54</v>
      </c>
      <c r="V246" s="202">
        <v>5.1380218209455233</v>
      </c>
      <c r="W246" s="202">
        <v>0</v>
      </c>
      <c r="X246" s="202">
        <v>0</v>
      </c>
      <c r="Y246" s="202">
        <v>6.5728767821177092E-2</v>
      </c>
      <c r="Z246" s="202">
        <v>1.3057448809771082</v>
      </c>
      <c r="AA246" s="202">
        <v>4.2248795601213932E-2</v>
      </c>
      <c r="AB246" s="202">
        <v>0</v>
      </c>
      <c r="AC246" s="203">
        <v>0.10738426826357923</v>
      </c>
      <c r="AD246" s="202">
        <v>0.10034280233004358</v>
      </c>
      <c r="AE246" s="202">
        <v>0</v>
      </c>
      <c r="AF246" s="202">
        <v>0</v>
      </c>
      <c r="AG246" s="202">
        <v>0</v>
      </c>
      <c r="AH246" s="202">
        <v>7.0414659335356639E-3</v>
      </c>
      <c r="AI246" s="204">
        <f t="shared" si="107"/>
        <v>6.6591285336086017</v>
      </c>
      <c r="AJ246" s="131" t="str">
        <f t="shared" si="108"/>
        <v/>
      </c>
      <c r="BA246" s="131"/>
      <c r="BR246" s="131"/>
      <c r="CG246" s="131"/>
    </row>
    <row r="247" spans="1:85" ht="15">
      <c r="A247" s="157" t="s">
        <v>55</v>
      </c>
      <c r="B247" s="146">
        <v>0</v>
      </c>
      <c r="C247" s="146">
        <v>0</v>
      </c>
      <c r="D247" s="146">
        <v>0</v>
      </c>
      <c r="E247" s="146">
        <v>0.41133178592315384</v>
      </c>
      <c r="F247" s="304"/>
      <c r="G247" s="146">
        <v>0</v>
      </c>
      <c r="H247" s="158">
        <v>0</v>
      </c>
      <c r="I247" s="144">
        <f t="shared" si="105"/>
        <v>0.41133178592315384</v>
      </c>
      <c r="J247" s="139"/>
      <c r="K247" s="159" t="s">
        <v>55</v>
      </c>
      <c r="L247" s="146">
        <v>0</v>
      </c>
      <c r="M247" s="146">
        <v>0</v>
      </c>
      <c r="N247" s="146">
        <v>0</v>
      </c>
      <c r="O247" s="146">
        <v>0.41133178592315384</v>
      </c>
      <c r="P247" s="146">
        <v>76.481469912039032</v>
      </c>
      <c r="Q247" s="146">
        <v>0</v>
      </c>
      <c r="R247" s="147">
        <v>0</v>
      </c>
      <c r="S247" s="148">
        <f t="shared" si="106"/>
        <v>76.892801697962184</v>
      </c>
      <c r="U247" s="205" t="s">
        <v>55</v>
      </c>
      <c r="V247" s="197">
        <v>0</v>
      </c>
      <c r="W247" s="197">
        <v>0</v>
      </c>
      <c r="X247" s="197">
        <v>0</v>
      </c>
      <c r="Y247" s="197">
        <v>0</v>
      </c>
      <c r="Z247" s="197">
        <v>0</v>
      </c>
      <c r="AA247" s="197">
        <v>2.8793225014620769E-2</v>
      </c>
      <c r="AB247" s="197">
        <v>76.481469912039032</v>
      </c>
      <c r="AC247" s="198">
        <v>0.38253856090853305</v>
      </c>
      <c r="AD247" s="197">
        <v>0</v>
      </c>
      <c r="AE247" s="197">
        <v>0</v>
      </c>
      <c r="AF247" s="197">
        <v>0</v>
      </c>
      <c r="AG247" s="197">
        <v>0</v>
      </c>
      <c r="AH247" s="197">
        <v>0.38253856090853305</v>
      </c>
      <c r="AI247" s="200">
        <f t="shared" si="107"/>
        <v>76.892801697962184</v>
      </c>
      <c r="AJ247" s="131" t="str">
        <f t="shared" si="108"/>
        <v/>
      </c>
      <c r="BA247" s="131"/>
      <c r="BR247" s="131"/>
      <c r="CG247" s="131"/>
    </row>
    <row r="248" spans="1:85" ht="15">
      <c r="A248" s="149" t="s">
        <v>12</v>
      </c>
      <c r="B248" s="150">
        <v>0</v>
      </c>
      <c r="C248" s="150">
        <v>0</v>
      </c>
      <c r="D248" s="150">
        <v>0</v>
      </c>
      <c r="E248" s="150">
        <v>5.4786735836953329E-2</v>
      </c>
      <c r="F248" s="304"/>
      <c r="G248" s="150">
        <v>0</v>
      </c>
      <c r="H248" s="151">
        <v>0</v>
      </c>
      <c r="I248" s="152">
        <f t="shared" si="105"/>
        <v>5.4786735836953329E-2</v>
      </c>
      <c r="J248" s="139"/>
      <c r="K248" s="153" t="s">
        <v>12</v>
      </c>
      <c r="L248" s="154">
        <v>0</v>
      </c>
      <c r="M248" s="154">
        <v>0</v>
      </c>
      <c r="N248" s="154">
        <v>0</v>
      </c>
      <c r="O248" s="154">
        <v>5.4786735836953329E-2</v>
      </c>
      <c r="P248" s="154">
        <v>23.588103533863229</v>
      </c>
      <c r="Q248" s="154">
        <v>0</v>
      </c>
      <c r="R248" s="155">
        <v>0</v>
      </c>
      <c r="S248" s="156">
        <f t="shared" si="106"/>
        <v>23.642890269700182</v>
      </c>
      <c r="U248" s="201" t="s">
        <v>12</v>
      </c>
      <c r="V248" s="202">
        <v>0</v>
      </c>
      <c r="W248" s="202">
        <v>0</v>
      </c>
      <c r="X248" s="202">
        <v>0</v>
      </c>
      <c r="Y248" s="202">
        <v>0</v>
      </c>
      <c r="Z248" s="202">
        <v>0</v>
      </c>
      <c r="AA248" s="202">
        <v>5.4238868478583793E-2</v>
      </c>
      <c r="AB248" s="202">
        <v>23.588103533863229</v>
      </c>
      <c r="AC248" s="203">
        <v>5.4786735836953333E-4</v>
      </c>
      <c r="AD248" s="202">
        <v>0</v>
      </c>
      <c r="AE248" s="202">
        <v>0</v>
      </c>
      <c r="AF248" s="202">
        <v>0</v>
      </c>
      <c r="AG248" s="202">
        <v>0</v>
      </c>
      <c r="AH248" s="202">
        <v>5.4786735836953333E-4</v>
      </c>
      <c r="AI248" s="204">
        <f t="shared" si="107"/>
        <v>23.642890269700185</v>
      </c>
      <c r="AJ248" s="131" t="str">
        <f t="shared" si="108"/>
        <v/>
      </c>
      <c r="BA248" s="131"/>
      <c r="BR248" s="131"/>
      <c r="CG248" s="131"/>
    </row>
    <row r="249" spans="1:85" ht="15">
      <c r="A249" s="157" t="s">
        <v>56</v>
      </c>
      <c r="B249" s="146">
        <v>0</v>
      </c>
      <c r="C249" s="146">
        <v>0</v>
      </c>
      <c r="D249" s="146">
        <v>1.2956298596672124E-3</v>
      </c>
      <c r="E249" s="146">
        <v>0</v>
      </c>
      <c r="F249" s="304"/>
      <c r="G249" s="146">
        <v>0</v>
      </c>
      <c r="H249" s="158">
        <v>0</v>
      </c>
      <c r="I249" s="144">
        <f t="shared" si="105"/>
        <v>1.2956298596672124E-3</v>
      </c>
      <c r="J249" s="139"/>
      <c r="K249" s="159" t="s">
        <v>56</v>
      </c>
      <c r="L249" s="146">
        <v>0</v>
      </c>
      <c r="M249" s="146">
        <v>0</v>
      </c>
      <c r="N249" s="146">
        <v>1.2956298596672124E-3</v>
      </c>
      <c r="O249" s="146">
        <v>0</v>
      </c>
      <c r="P249" s="146">
        <v>0</v>
      </c>
      <c r="Q249" s="146">
        <v>0</v>
      </c>
      <c r="R249" s="147">
        <v>0</v>
      </c>
      <c r="S249" s="148">
        <f t="shared" si="106"/>
        <v>1.2956298596672124E-3</v>
      </c>
      <c r="U249" s="205" t="s">
        <v>56</v>
      </c>
      <c r="V249" s="197">
        <v>0</v>
      </c>
      <c r="W249" s="197">
        <v>0</v>
      </c>
      <c r="X249" s="197">
        <v>0</v>
      </c>
      <c r="Y249" s="197">
        <v>0</v>
      </c>
      <c r="Z249" s="197">
        <v>1.2956298596672124E-3</v>
      </c>
      <c r="AA249" s="197">
        <v>0</v>
      </c>
      <c r="AB249" s="197">
        <v>0</v>
      </c>
      <c r="AC249" s="198">
        <v>0</v>
      </c>
      <c r="AD249" s="197">
        <v>0</v>
      </c>
      <c r="AE249" s="197">
        <v>0</v>
      </c>
      <c r="AF249" s="197">
        <v>0</v>
      </c>
      <c r="AG249" s="197">
        <v>0</v>
      </c>
      <c r="AH249" s="197">
        <v>0</v>
      </c>
      <c r="AI249" s="200">
        <f t="shared" si="107"/>
        <v>1.2956298596672124E-3</v>
      </c>
      <c r="AJ249" s="131" t="str">
        <f t="shared" si="108"/>
        <v/>
      </c>
      <c r="BA249" s="131"/>
      <c r="BR249" s="131"/>
      <c r="CG249" s="131"/>
    </row>
    <row r="250" spans="1:85" ht="15">
      <c r="A250" s="149" t="s">
        <v>17</v>
      </c>
      <c r="B250" s="150">
        <v>1.1470429731382197</v>
      </c>
      <c r="C250" s="150">
        <v>0</v>
      </c>
      <c r="D250" s="150">
        <v>1.6265825748590226</v>
      </c>
      <c r="E250" s="150">
        <v>3.2174026731493659</v>
      </c>
      <c r="F250" s="304"/>
      <c r="G250" s="150">
        <v>0</v>
      </c>
      <c r="H250" s="151">
        <v>0</v>
      </c>
      <c r="I250" s="152">
        <f t="shared" si="105"/>
        <v>5.9910282211466086</v>
      </c>
      <c r="J250" s="139"/>
      <c r="K250" s="153" t="s">
        <v>17</v>
      </c>
      <c r="L250" s="154">
        <v>1.1470429731382197</v>
      </c>
      <c r="M250" s="154">
        <v>0</v>
      </c>
      <c r="N250" s="154">
        <v>1.6265825748590226</v>
      </c>
      <c r="O250" s="154">
        <v>3.2174026731493659</v>
      </c>
      <c r="P250" s="154">
        <v>0</v>
      </c>
      <c r="Q250" s="154">
        <v>0</v>
      </c>
      <c r="R250" s="155">
        <v>0</v>
      </c>
      <c r="S250" s="156">
        <f t="shared" si="106"/>
        <v>5.9910282211466086</v>
      </c>
      <c r="U250" s="201" t="s">
        <v>17</v>
      </c>
      <c r="V250" s="202">
        <v>1.1470429731382197</v>
      </c>
      <c r="W250" s="202">
        <v>0</v>
      </c>
      <c r="X250" s="202">
        <v>0</v>
      </c>
      <c r="Y250" s="202">
        <v>0</v>
      </c>
      <c r="Z250" s="202">
        <v>1.6265825748590226</v>
      </c>
      <c r="AA250" s="202">
        <v>1.6271037580979333E-2</v>
      </c>
      <c r="AB250" s="202">
        <v>0</v>
      </c>
      <c r="AC250" s="203">
        <v>3.2011316355683865</v>
      </c>
      <c r="AD250" s="202">
        <v>0</v>
      </c>
      <c r="AE250" s="202">
        <v>0</v>
      </c>
      <c r="AF250" s="202">
        <v>0</v>
      </c>
      <c r="AG250" s="202">
        <v>0</v>
      </c>
      <c r="AH250" s="202">
        <v>3.2011316355683865</v>
      </c>
      <c r="AI250" s="204">
        <f t="shared" si="107"/>
        <v>5.9910282211466086</v>
      </c>
      <c r="AJ250" s="131" t="str">
        <f t="shared" si="108"/>
        <v/>
      </c>
      <c r="BA250" s="131"/>
      <c r="BR250" s="131"/>
      <c r="CG250" s="131"/>
    </row>
    <row r="251" spans="1:85" ht="15">
      <c r="A251" s="157" t="s">
        <v>141</v>
      </c>
      <c r="B251" s="146">
        <v>485.2132037050489</v>
      </c>
      <c r="C251" s="146">
        <v>16.19421239666195</v>
      </c>
      <c r="D251" s="146">
        <v>208.7318299571416</v>
      </c>
      <c r="E251" s="146">
        <v>44.595673189851652</v>
      </c>
      <c r="F251" s="304"/>
      <c r="G251" s="146">
        <v>0</v>
      </c>
      <c r="H251" s="158">
        <v>0</v>
      </c>
      <c r="I251" s="144">
        <f t="shared" si="105"/>
        <v>754.73491924870405</v>
      </c>
      <c r="J251" s="139"/>
      <c r="K251" s="159" t="s">
        <v>141</v>
      </c>
      <c r="L251" s="146">
        <v>485.2132037050489</v>
      </c>
      <c r="M251" s="146">
        <v>16.19421239666195</v>
      </c>
      <c r="N251" s="146">
        <v>208.7318299571416</v>
      </c>
      <c r="O251" s="146">
        <v>44.595673189851652</v>
      </c>
      <c r="P251" s="146">
        <v>0</v>
      </c>
      <c r="Q251" s="146">
        <v>0</v>
      </c>
      <c r="R251" s="147">
        <v>0</v>
      </c>
      <c r="S251" s="148">
        <f t="shared" si="106"/>
        <v>754.73491924870405</v>
      </c>
      <c r="U251" s="205" t="s">
        <v>141</v>
      </c>
      <c r="V251" s="197">
        <v>478.77826254704178</v>
      </c>
      <c r="W251" s="197">
        <v>0</v>
      </c>
      <c r="X251" s="197">
        <v>0</v>
      </c>
      <c r="Y251" s="197">
        <v>16.19421239666195</v>
      </c>
      <c r="Z251" s="197">
        <v>208.7318299571416</v>
      </c>
      <c r="AA251" s="197">
        <v>5.1947276421411779</v>
      </c>
      <c r="AB251" s="197">
        <v>0</v>
      </c>
      <c r="AC251" s="198">
        <v>45.835886705717584</v>
      </c>
      <c r="AD251" s="197">
        <v>6.4349411580071028</v>
      </c>
      <c r="AE251" s="197">
        <v>15.935513760542474</v>
      </c>
      <c r="AF251" s="197">
        <v>0</v>
      </c>
      <c r="AG251" s="197">
        <v>0</v>
      </c>
      <c r="AH251" s="197">
        <v>23.465431787168004</v>
      </c>
      <c r="AI251" s="200">
        <f t="shared" si="107"/>
        <v>754.73491924870405</v>
      </c>
      <c r="AJ251" s="131" t="str">
        <f t="shared" si="108"/>
        <v/>
      </c>
      <c r="BA251" s="131"/>
      <c r="BR251" s="131"/>
      <c r="CG251" s="131"/>
    </row>
    <row r="252" spans="1:85" ht="15">
      <c r="A252" s="149" t="s">
        <v>25</v>
      </c>
      <c r="B252" s="150">
        <v>45.949012855375209</v>
      </c>
      <c r="C252" s="150">
        <v>0.42030042160694547</v>
      </c>
      <c r="D252" s="150">
        <v>307.29627704786793</v>
      </c>
      <c r="E252" s="150">
        <v>560.11673313325605</v>
      </c>
      <c r="F252" s="304"/>
      <c r="G252" s="150">
        <v>111.06950254830208</v>
      </c>
      <c r="H252" s="151">
        <v>28.72199538183186</v>
      </c>
      <c r="I252" s="152">
        <f t="shared" si="105"/>
        <v>1053.57382138824</v>
      </c>
      <c r="J252" s="139"/>
      <c r="K252" s="153" t="s">
        <v>25</v>
      </c>
      <c r="L252" s="154">
        <v>45.949012855375209</v>
      </c>
      <c r="M252" s="154">
        <v>0.42030042160694547</v>
      </c>
      <c r="N252" s="154">
        <v>307.29627704786793</v>
      </c>
      <c r="O252" s="154">
        <v>560.11673313325605</v>
      </c>
      <c r="P252" s="154">
        <v>1.141638343174167</v>
      </c>
      <c r="Q252" s="154">
        <v>111.06950254830208</v>
      </c>
      <c r="R252" s="155">
        <v>28.72199538183186</v>
      </c>
      <c r="S252" s="156">
        <f t="shared" si="106"/>
        <v>1054.7154597314143</v>
      </c>
      <c r="U252" s="201" t="s">
        <v>25</v>
      </c>
      <c r="V252" s="202">
        <v>9.4371789286524326</v>
      </c>
      <c r="W252" s="202">
        <v>35.941526408244137</v>
      </c>
      <c r="X252" s="202">
        <v>111.06950254830208</v>
      </c>
      <c r="Y252" s="202">
        <v>0.42030042160694547</v>
      </c>
      <c r="Z252" s="202">
        <v>307.29627704786793</v>
      </c>
      <c r="AA252" s="202">
        <v>551.3663988993269</v>
      </c>
      <c r="AB252" s="202">
        <v>1.141638343174167</v>
      </c>
      <c r="AC252" s="203">
        <v>38.042637134239655</v>
      </c>
      <c r="AD252" s="202">
        <v>0.57030751847863659</v>
      </c>
      <c r="AE252" s="202">
        <v>1.3728581969388094</v>
      </c>
      <c r="AF252" s="202">
        <v>28.72199538183186</v>
      </c>
      <c r="AG252" s="202">
        <v>0</v>
      </c>
      <c r="AH252" s="202">
        <v>7.3774760369903412</v>
      </c>
      <c r="AI252" s="204">
        <f t="shared" si="107"/>
        <v>1054.7154597314143</v>
      </c>
      <c r="AJ252" s="131" t="str">
        <f t="shared" si="108"/>
        <v/>
      </c>
      <c r="BA252" s="131"/>
      <c r="BR252" s="131"/>
      <c r="CG252" s="131"/>
    </row>
    <row r="253" spans="1:85" ht="15">
      <c r="A253" s="157" t="s">
        <v>24</v>
      </c>
      <c r="B253" s="146">
        <v>11.518154708084591</v>
      </c>
      <c r="C253" s="146">
        <v>0</v>
      </c>
      <c r="D253" s="146">
        <v>0.1675057897056173</v>
      </c>
      <c r="E253" s="146">
        <v>0</v>
      </c>
      <c r="F253" s="304"/>
      <c r="G253" s="146">
        <v>0</v>
      </c>
      <c r="H253" s="158">
        <v>0</v>
      </c>
      <c r="I253" s="144">
        <f t="shared" si="105"/>
        <v>11.685660497790208</v>
      </c>
      <c r="J253" s="139"/>
      <c r="K253" s="159" t="s">
        <v>24</v>
      </c>
      <c r="L253" s="146">
        <v>11.518154708084591</v>
      </c>
      <c r="M253" s="146">
        <v>0</v>
      </c>
      <c r="N253" s="146">
        <v>0.1675057897056173</v>
      </c>
      <c r="O253" s="146">
        <v>0</v>
      </c>
      <c r="P253" s="146">
        <v>0</v>
      </c>
      <c r="Q253" s="146">
        <v>0</v>
      </c>
      <c r="R253" s="147">
        <v>0</v>
      </c>
      <c r="S253" s="148">
        <f t="shared" si="106"/>
        <v>11.685660497790208</v>
      </c>
      <c r="U253" s="205" t="s">
        <v>24</v>
      </c>
      <c r="V253" s="197">
        <v>11.513288440107633</v>
      </c>
      <c r="W253" s="197">
        <v>0</v>
      </c>
      <c r="X253" s="197">
        <v>0</v>
      </c>
      <c r="Y253" s="197">
        <v>0</v>
      </c>
      <c r="Z253" s="197">
        <v>0.1675057897056173</v>
      </c>
      <c r="AA253" s="197">
        <v>0</v>
      </c>
      <c r="AB253" s="197">
        <v>0</v>
      </c>
      <c r="AC253" s="198">
        <v>4.8662679769579248E-3</v>
      </c>
      <c r="AD253" s="197">
        <v>4.8662679769579248E-3</v>
      </c>
      <c r="AE253" s="197">
        <v>0</v>
      </c>
      <c r="AF253" s="197">
        <v>0</v>
      </c>
      <c r="AG253" s="197">
        <v>0</v>
      </c>
      <c r="AH253" s="197">
        <v>0</v>
      </c>
      <c r="AI253" s="200">
        <f t="shared" si="107"/>
        <v>11.685660497790208</v>
      </c>
      <c r="AJ253" s="131" t="str">
        <f t="shared" si="108"/>
        <v/>
      </c>
      <c r="BA253" s="131"/>
      <c r="BR253" s="131"/>
      <c r="CG253" s="131"/>
    </row>
    <row r="254" spans="1:85" ht="15">
      <c r="A254" s="149" t="s">
        <v>57</v>
      </c>
      <c r="B254" s="150">
        <v>0</v>
      </c>
      <c r="C254" s="150">
        <v>0</v>
      </c>
      <c r="D254" s="150">
        <v>0</v>
      </c>
      <c r="E254" s="150">
        <v>0</v>
      </c>
      <c r="F254" s="304"/>
      <c r="G254" s="150">
        <v>0</v>
      </c>
      <c r="H254" s="151">
        <v>0</v>
      </c>
      <c r="I254" s="152">
        <f t="shared" si="105"/>
        <v>0</v>
      </c>
      <c r="J254" s="139"/>
      <c r="K254" s="153" t="s">
        <v>57</v>
      </c>
      <c r="L254" s="154">
        <v>0</v>
      </c>
      <c r="M254" s="154">
        <v>0</v>
      </c>
      <c r="N254" s="154">
        <v>0</v>
      </c>
      <c r="O254" s="154">
        <v>0</v>
      </c>
      <c r="P254" s="154">
        <v>0</v>
      </c>
      <c r="Q254" s="154">
        <v>0</v>
      </c>
      <c r="R254" s="155">
        <v>0</v>
      </c>
      <c r="S254" s="156">
        <f t="shared" si="106"/>
        <v>0</v>
      </c>
      <c r="U254" s="201" t="s">
        <v>57</v>
      </c>
      <c r="V254" s="202">
        <v>0</v>
      </c>
      <c r="W254" s="202">
        <v>0</v>
      </c>
      <c r="X254" s="202">
        <v>0</v>
      </c>
      <c r="Y254" s="202">
        <v>0</v>
      </c>
      <c r="Z254" s="202">
        <v>0</v>
      </c>
      <c r="AA254" s="202">
        <v>0</v>
      </c>
      <c r="AB254" s="202">
        <v>0</v>
      </c>
      <c r="AC254" s="203">
        <v>0</v>
      </c>
      <c r="AD254" s="202">
        <v>0</v>
      </c>
      <c r="AE254" s="202">
        <v>0</v>
      </c>
      <c r="AF254" s="202">
        <v>0</v>
      </c>
      <c r="AG254" s="202">
        <v>0</v>
      </c>
      <c r="AH254" s="202">
        <v>0</v>
      </c>
      <c r="AI254" s="204">
        <f t="shared" si="107"/>
        <v>0</v>
      </c>
      <c r="AJ254" s="131" t="str">
        <f t="shared" si="108"/>
        <v/>
      </c>
      <c r="BA254" s="131"/>
      <c r="BR254" s="131"/>
      <c r="CG254" s="131"/>
    </row>
    <row r="255" spans="1:85" ht="15">
      <c r="A255" s="157" t="s">
        <v>22</v>
      </c>
      <c r="B255" s="146">
        <v>8.0020971736693571</v>
      </c>
      <c r="C255" s="146">
        <v>0</v>
      </c>
      <c r="D255" s="146">
        <v>0</v>
      </c>
      <c r="E255" s="146">
        <v>0.20518197881203479</v>
      </c>
      <c r="F255" s="304"/>
      <c r="G255" s="146">
        <v>0</v>
      </c>
      <c r="H255" s="158">
        <v>0</v>
      </c>
      <c r="I255" s="144">
        <f t="shared" si="105"/>
        <v>8.2072791524813926</v>
      </c>
      <c r="J255" s="139"/>
      <c r="K255" s="159" t="s">
        <v>22</v>
      </c>
      <c r="L255" s="146">
        <v>8.0020971736693571</v>
      </c>
      <c r="M255" s="146">
        <v>0</v>
      </c>
      <c r="N255" s="146">
        <v>0</v>
      </c>
      <c r="O255" s="146">
        <v>0.20518197881203479</v>
      </c>
      <c r="P255" s="146">
        <v>4.6253119202283646</v>
      </c>
      <c r="Q255" s="146">
        <v>0</v>
      </c>
      <c r="R255" s="147">
        <v>0</v>
      </c>
      <c r="S255" s="148">
        <f t="shared" si="106"/>
        <v>12.832591072709757</v>
      </c>
      <c r="U255" s="205" t="s">
        <v>22</v>
      </c>
      <c r="V255" s="197">
        <v>7.9610607779069493</v>
      </c>
      <c r="W255" s="197">
        <v>0</v>
      </c>
      <c r="X255" s="197">
        <v>0</v>
      </c>
      <c r="Y255" s="197">
        <v>0</v>
      </c>
      <c r="Z255" s="197">
        <v>0</v>
      </c>
      <c r="AA255" s="197">
        <v>0</v>
      </c>
      <c r="AB255" s="197">
        <v>4.6253119202283646</v>
      </c>
      <c r="AC255" s="198">
        <v>0.24621837457444171</v>
      </c>
      <c r="AD255" s="197">
        <v>4.1036395762406953E-2</v>
      </c>
      <c r="AE255" s="197">
        <v>0</v>
      </c>
      <c r="AF255" s="197">
        <v>0</v>
      </c>
      <c r="AG255" s="197">
        <v>0</v>
      </c>
      <c r="AH255" s="197">
        <v>0.20518197881203479</v>
      </c>
      <c r="AI255" s="200">
        <f t="shared" si="107"/>
        <v>12.832591072709755</v>
      </c>
      <c r="AJ255" s="131" t="str">
        <f t="shared" si="108"/>
        <v/>
      </c>
      <c r="BA255" s="131"/>
      <c r="BR255" s="131"/>
      <c r="CG255" s="131"/>
    </row>
    <row r="256" spans="1:85" ht="15">
      <c r="A256" s="149" t="s">
        <v>21</v>
      </c>
      <c r="B256" s="150">
        <v>5.116338437194559E-3</v>
      </c>
      <c r="C256" s="150">
        <v>0</v>
      </c>
      <c r="D256" s="150">
        <v>1.2790846092986397E-3</v>
      </c>
      <c r="E256" s="150">
        <v>0</v>
      </c>
      <c r="F256" s="304"/>
      <c r="G256" s="150">
        <v>0</v>
      </c>
      <c r="H256" s="151">
        <v>0</v>
      </c>
      <c r="I256" s="152">
        <f t="shared" si="105"/>
        <v>6.395423046493199E-3</v>
      </c>
      <c r="J256" s="139"/>
      <c r="K256" s="153" t="s">
        <v>21</v>
      </c>
      <c r="L256" s="154">
        <v>5.116338437194559E-3</v>
      </c>
      <c r="M256" s="154">
        <v>0</v>
      </c>
      <c r="N256" s="154">
        <v>1.2790846092986397E-3</v>
      </c>
      <c r="O256" s="154">
        <v>0</v>
      </c>
      <c r="P256" s="154">
        <v>0</v>
      </c>
      <c r="Q256" s="154">
        <v>0</v>
      </c>
      <c r="R256" s="155">
        <v>0</v>
      </c>
      <c r="S256" s="156">
        <f t="shared" si="106"/>
        <v>6.395423046493199E-3</v>
      </c>
      <c r="U256" s="201" t="s">
        <v>58</v>
      </c>
      <c r="V256" s="202">
        <v>5.116338437194559E-3</v>
      </c>
      <c r="W256" s="202">
        <v>0</v>
      </c>
      <c r="X256" s="202">
        <v>0</v>
      </c>
      <c r="Y256" s="202">
        <v>0</v>
      </c>
      <c r="Z256" s="202">
        <v>1.2790846092986397E-3</v>
      </c>
      <c r="AA256" s="202">
        <v>0</v>
      </c>
      <c r="AB256" s="202">
        <v>0</v>
      </c>
      <c r="AC256" s="203">
        <v>0</v>
      </c>
      <c r="AD256" s="202">
        <v>0</v>
      </c>
      <c r="AE256" s="202">
        <v>0</v>
      </c>
      <c r="AF256" s="202">
        <v>0</v>
      </c>
      <c r="AG256" s="202">
        <v>0</v>
      </c>
      <c r="AH256" s="202">
        <v>0</v>
      </c>
      <c r="AI256" s="204">
        <f t="shared" si="107"/>
        <v>6.395423046493199E-3</v>
      </c>
      <c r="AJ256" s="131" t="str">
        <f t="shared" si="108"/>
        <v/>
      </c>
      <c r="BA256" s="131"/>
      <c r="BR256" s="131"/>
      <c r="CG256" s="131"/>
    </row>
    <row r="257" spans="1:85" ht="15">
      <c r="A257" s="160" t="s">
        <v>61</v>
      </c>
      <c r="B257" s="146">
        <v>10.948344519959718</v>
      </c>
      <c r="C257" s="146">
        <v>0</v>
      </c>
      <c r="D257" s="146">
        <v>0</v>
      </c>
      <c r="E257" s="146">
        <v>0</v>
      </c>
      <c r="F257" s="304"/>
      <c r="G257" s="146">
        <v>0</v>
      </c>
      <c r="H257" s="158">
        <v>0</v>
      </c>
      <c r="I257" s="144">
        <f t="shared" si="105"/>
        <v>10.948344519959718</v>
      </c>
      <c r="J257" s="139"/>
      <c r="K257" s="161" t="s">
        <v>61</v>
      </c>
      <c r="L257" s="146">
        <v>10.948344519959718</v>
      </c>
      <c r="M257" s="146">
        <v>0</v>
      </c>
      <c r="N257" s="146">
        <v>0</v>
      </c>
      <c r="O257" s="146">
        <v>0</v>
      </c>
      <c r="P257" s="146">
        <v>0</v>
      </c>
      <c r="Q257" s="146">
        <v>0</v>
      </c>
      <c r="R257" s="147">
        <v>0</v>
      </c>
      <c r="S257" s="148">
        <f t="shared" si="106"/>
        <v>10.948344519959718</v>
      </c>
      <c r="U257" s="206" t="s">
        <v>59</v>
      </c>
      <c r="V257" s="197">
        <v>10.948344519959718</v>
      </c>
      <c r="W257" s="197">
        <v>0</v>
      </c>
      <c r="X257" s="197">
        <v>0</v>
      </c>
      <c r="Y257" s="197">
        <v>0</v>
      </c>
      <c r="Z257" s="197">
        <v>0</v>
      </c>
      <c r="AA257" s="197">
        <v>0</v>
      </c>
      <c r="AB257" s="197">
        <v>0</v>
      </c>
      <c r="AC257" s="198">
        <v>0</v>
      </c>
      <c r="AD257" s="199">
        <v>0</v>
      </c>
      <c r="AE257" s="199">
        <v>0</v>
      </c>
      <c r="AF257" s="199">
        <v>0</v>
      </c>
      <c r="AG257" s="199">
        <v>0</v>
      </c>
      <c r="AH257" s="199">
        <v>0</v>
      </c>
      <c r="AI257" s="200">
        <f t="shared" si="107"/>
        <v>10.948344519959718</v>
      </c>
      <c r="AJ257" s="131" t="str">
        <f t="shared" si="108"/>
        <v/>
      </c>
      <c r="BA257" s="131"/>
      <c r="BR257" s="131"/>
      <c r="CG257" s="131"/>
    </row>
    <row r="258" spans="1:85">
      <c r="A258" s="162" t="s">
        <v>23</v>
      </c>
      <c r="B258" s="163">
        <v>10.948344519959718</v>
      </c>
      <c r="C258" s="163">
        <v>0</v>
      </c>
      <c r="D258" s="163">
        <v>0</v>
      </c>
      <c r="E258" s="163">
        <v>0</v>
      </c>
      <c r="F258" s="304"/>
      <c r="G258" s="163">
        <v>0</v>
      </c>
      <c r="H258" s="164">
        <v>0</v>
      </c>
      <c r="I258" s="165">
        <f t="shared" si="105"/>
        <v>10.948344519959718</v>
      </c>
      <c r="J258" s="139"/>
      <c r="K258" s="166" t="s">
        <v>23</v>
      </c>
      <c r="L258" s="167">
        <v>10.948344519959718</v>
      </c>
      <c r="M258" s="167">
        <v>0</v>
      </c>
      <c r="N258" s="167">
        <v>0</v>
      </c>
      <c r="O258" s="167">
        <v>0</v>
      </c>
      <c r="P258" s="167">
        <v>0</v>
      </c>
      <c r="Q258" s="167">
        <v>0</v>
      </c>
      <c r="R258" s="168">
        <v>0</v>
      </c>
      <c r="S258" s="169">
        <f t="shared" si="106"/>
        <v>10.948344519959718</v>
      </c>
      <c r="U258" s="207" t="s">
        <v>62</v>
      </c>
      <c r="V258" s="208">
        <v>10.948344519959718</v>
      </c>
      <c r="W258" s="208">
        <v>0</v>
      </c>
      <c r="X258" s="208">
        <v>0</v>
      </c>
      <c r="Y258" s="208">
        <v>0</v>
      </c>
      <c r="Z258" s="208">
        <v>0</v>
      </c>
      <c r="AA258" s="208">
        <v>0</v>
      </c>
      <c r="AB258" s="208">
        <v>0</v>
      </c>
      <c r="AC258" s="208">
        <v>0</v>
      </c>
      <c r="AD258" s="208">
        <v>0</v>
      </c>
      <c r="AE258" s="208">
        <v>0</v>
      </c>
      <c r="AF258" s="208">
        <v>0</v>
      </c>
      <c r="AG258" s="208">
        <v>0</v>
      </c>
      <c r="AH258" s="92">
        <v>0</v>
      </c>
      <c r="AI258" s="209">
        <f t="shared" si="107"/>
        <v>10.948344519959718</v>
      </c>
      <c r="AJ258" s="131" t="str">
        <f t="shared" si="108"/>
        <v/>
      </c>
      <c r="BA258" s="131"/>
      <c r="BR258" s="131"/>
      <c r="CG258" s="131"/>
    </row>
    <row r="259" spans="1:85">
      <c r="A259" s="170" t="s">
        <v>19</v>
      </c>
      <c r="B259" s="171">
        <v>0</v>
      </c>
      <c r="C259" s="171">
        <v>0</v>
      </c>
      <c r="D259" s="171">
        <v>0</v>
      </c>
      <c r="E259" s="171">
        <v>0</v>
      </c>
      <c r="F259" s="304"/>
      <c r="G259" s="171">
        <v>0</v>
      </c>
      <c r="H259" s="172">
        <v>0</v>
      </c>
      <c r="I259" s="173">
        <f t="shared" si="105"/>
        <v>0</v>
      </c>
      <c r="J259" s="139"/>
      <c r="K259" s="174" t="s">
        <v>19</v>
      </c>
      <c r="L259" s="171">
        <v>0</v>
      </c>
      <c r="M259" s="171">
        <v>0</v>
      </c>
      <c r="N259" s="171">
        <v>0</v>
      </c>
      <c r="O259" s="171">
        <v>0</v>
      </c>
      <c r="P259" s="171">
        <v>0</v>
      </c>
      <c r="Q259" s="171">
        <v>0</v>
      </c>
      <c r="R259" s="175">
        <v>0</v>
      </c>
      <c r="S259" s="176">
        <f t="shared" si="106"/>
        <v>0</v>
      </c>
      <c r="U259" s="210" t="s">
        <v>19</v>
      </c>
      <c r="V259" s="211">
        <v>0</v>
      </c>
      <c r="W259" s="211">
        <v>0</v>
      </c>
      <c r="X259" s="211">
        <v>0</v>
      </c>
      <c r="Y259" s="211">
        <v>0</v>
      </c>
      <c r="Z259" s="211">
        <v>0</v>
      </c>
      <c r="AA259" s="211">
        <v>0</v>
      </c>
      <c r="AB259" s="211">
        <v>0</v>
      </c>
      <c r="AC259" s="211">
        <v>0</v>
      </c>
      <c r="AD259" s="212">
        <v>0</v>
      </c>
      <c r="AE259" s="212">
        <v>0</v>
      </c>
      <c r="AF259" s="212">
        <v>0</v>
      </c>
      <c r="AG259" s="212">
        <v>0</v>
      </c>
      <c r="AH259" s="212">
        <v>0</v>
      </c>
      <c r="AI259" s="213">
        <f t="shared" si="107"/>
        <v>0</v>
      </c>
      <c r="AJ259" s="131" t="str">
        <f t="shared" si="108"/>
        <v/>
      </c>
      <c r="BA259" s="131"/>
      <c r="BR259" s="131"/>
      <c r="CG259" s="131"/>
    </row>
    <row r="260" spans="1:85">
      <c r="A260" s="162" t="s">
        <v>20</v>
      </c>
      <c r="B260" s="163">
        <v>0</v>
      </c>
      <c r="C260" s="163">
        <v>0</v>
      </c>
      <c r="D260" s="163">
        <v>0</v>
      </c>
      <c r="E260" s="163">
        <v>0</v>
      </c>
      <c r="F260" s="304"/>
      <c r="G260" s="163">
        <v>0</v>
      </c>
      <c r="H260" s="164">
        <v>0</v>
      </c>
      <c r="I260" s="165">
        <f t="shared" si="105"/>
        <v>0</v>
      </c>
      <c r="J260" s="139"/>
      <c r="K260" s="166" t="s">
        <v>20</v>
      </c>
      <c r="L260" s="167">
        <v>0</v>
      </c>
      <c r="M260" s="167">
        <v>0</v>
      </c>
      <c r="N260" s="167">
        <v>0</v>
      </c>
      <c r="O260" s="167">
        <v>0</v>
      </c>
      <c r="P260" s="167">
        <v>0</v>
      </c>
      <c r="Q260" s="167">
        <v>0</v>
      </c>
      <c r="R260" s="168">
        <v>0</v>
      </c>
      <c r="S260" s="169">
        <f t="shared" si="106"/>
        <v>0</v>
      </c>
      <c r="U260" s="207" t="s">
        <v>20</v>
      </c>
      <c r="V260" s="208">
        <v>0</v>
      </c>
      <c r="W260" s="208">
        <v>0</v>
      </c>
      <c r="X260" s="208">
        <v>0</v>
      </c>
      <c r="Y260" s="208">
        <v>0</v>
      </c>
      <c r="Z260" s="208">
        <v>0</v>
      </c>
      <c r="AA260" s="208">
        <v>0</v>
      </c>
      <c r="AB260" s="208">
        <v>0</v>
      </c>
      <c r="AC260" s="208">
        <v>0</v>
      </c>
      <c r="AD260" s="208">
        <v>0</v>
      </c>
      <c r="AE260" s="208">
        <v>0</v>
      </c>
      <c r="AF260" s="208">
        <v>0</v>
      </c>
      <c r="AG260" s="208">
        <v>0</v>
      </c>
      <c r="AH260" s="92">
        <v>0</v>
      </c>
      <c r="AI260" s="209">
        <f t="shared" si="107"/>
        <v>0</v>
      </c>
      <c r="AJ260" s="131" t="str">
        <f t="shared" si="108"/>
        <v/>
      </c>
      <c r="BA260" s="131"/>
      <c r="BR260" s="131"/>
      <c r="CG260" s="131"/>
    </row>
    <row r="261" spans="1:85" ht="15" thickBot="1">
      <c r="A261" s="177" t="s">
        <v>11</v>
      </c>
      <c r="B261" s="178">
        <v>0</v>
      </c>
      <c r="C261" s="178">
        <v>0</v>
      </c>
      <c r="D261" s="178">
        <v>0</v>
      </c>
      <c r="E261" s="178">
        <v>0</v>
      </c>
      <c r="F261" s="305"/>
      <c r="G261" s="178">
        <v>0</v>
      </c>
      <c r="H261" s="179">
        <v>0</v>
      </c>
      <c r="I261" s="180">
        <f t="shared" si="105"/>
        <v>0</v>
      </c>
      <c r="J261" s="139"/>
      <c r="K261" s="181" t="s">
        <v>11</v>
      </c>
      <c r="L261" s="178">
        <v>0</v>
      </c>
      <c r="M261" s="178">
        <v>0</v>
      </c>
      <c r="N261" s="178">
        <v>0</v>
      </c>
      <c r="O261" s="178">
        <v>0</v>
      </c>
      <c r="P261" s="178">
        <v>0</v>
      </c>
      <c r="Q261" s="178">
        <v>0</v>
      </c>
      <c r="R261" s="182">
        <v>0</v>
      </c>
      <c r="S261" s="183">
        <f t="shared" si="106"/>
        <v>0</v>
      </c>
      <c r="U261" s="210" t="s">
        <v>11</v>
      </c>
      <c r="V261" s="211">
        <v>0</v>
      </c>
      <c r="W261" s="211">
        <v>0</v>
      </c>
      <c r="X261" s="211">
        <v>0</v>
      </c>
      <c r="Y261" s="211">
        <v>0</v>
      </c>
      <c r="Z261" s="211">
        <v>0</v>
      </c>
      <c r="AA261" s="211">
        <v>0</v>
      </c>
      <c r="AB261" s="211">
        <v>0</v>
      </c>
      <c r="AC261" s="211">
        <v>0</v>
      </c>
      <c r="AD261" s="212">
        <v>0</v>
      </c>
      <c r="AE261" s="212">
        <v>0</v>
      </c>
      <c r="AF261" s="212">
        <v>0</v>
      </c>
      <c r="AG261" s="212">
        <v>0</v>
      </c>
      <c r="AH261" s="212">
        <v>0</v>
      </c>
      <c r="AI261" s="213">
        <f t="shared" si="107"/>
        <v>0</v>
      </c>
      <c r="AJ261" s="131" t="str">
        <f t="shared" si="108"/>
        <v/>
      </c>
      <c r="BA261" s="131"/>
      <c r="BR261" s="131"/>
      <c r="CG261" s="131"/>
    </row>
    <row r="262" spans="1:85" ht="15">
      <c r="A262" s="184" t="s">
        <v>26</v>
      </c>
      <c r="B262" s="185">
        <f>SUM(B241:B257)</f>
        <v>586.24133134108115</v>
      </c>
      <c r="C262" s="185">
        <f t="shared" ref="C262:I262" si="109">SUM(C241:C257)</f>
        <v>16.680241586090073</v>
      </c>
      <c r="D262" s="185">
        <f t="shared" si="109"/>
        <v>521.99185186019542</v>
      </c>
      <c r="E262" s="185">
        <f t="shared" si="109"/>
        <v>608.65039975836396</v>
      </c>
      <c r="F262" s="185">
        <f t="shared" si="109"/>
        <v>0</v>
      </c>
      <c r="G262" s="185">
        <f t="shared" si="109"/>
        <v>111.06950254830208</v>
      </c>
      <c r="H262" s="187">
        <f t="shared" si="109"/>
        <v>28.72199538183186</v>
      </c>
      <c r="I262" s="144">
        <f t="shared" si="109"/>
        <v>1873.3553224758643</v>
      </c>
      <c r="J262" s="139"/>
      <c r="K262" s="186" t="s">
        <v>26</v>
      </c>
      <c r="L262" s="185">
        <f>SUM(L241:L257)</f>
        <v>586.24133134108115</v>
      </c>
      <c r="M262" s="185">
        <f t="shared" ref="M262:S262" si="110">SUM(M241:M257)</f>
        <v>16.680241586090073</v>
      </c>
      <c r="N262" s="185">
        <f t="shared" si="110"/>
        <v>521.99185186019542</v>
      </c>
      <c r="O262" s="185">
        <f t="shared" si="110"/>
        <v>608.65039975836396</v>
      </c>
      <c r="P262" s="185">
        <f t="shared" si="110"/>
        <v>105.8365237093048</v>
      </c>
      <c r="Q262" s="185">
        <f t="shared" si="110"/>
        <v>111.06950254830208</v>
      </c>
      <c r="R262" s="187">
        <f t="shared" si="110"/>
        <v>28.72199538183186</v>
      </c>
      <c r="S262" s="188">
        <f t="shared" si="110"/>
        <v>1979.1918461851692</v>
      </c>
      <c r="T262" s="131" t="str">
        <f>IF(ABS(S262-AI262)&gt;0.01,S262-AI262,"")</f>
        <v/>
      </c>
      <c r="U262" s="214" t="s">
        <v>60</v>
      </c>
      <c r="V262" s="215">
        <f>SUM(V241:V257)</f>
        <v>543.14831079028193</v>
      </c>
      <c r="W262" s="215">
        <f t="shared" ref="W262:AH262" si="111">SUM(W241:W257)</f>
        <v>35.941526408244137</v>
      </c>
      <c r="X262" s="215">
        <f t="shared" si="111"/>
        <v>111.06950254830208</v>
      </c>
      <c r="Y262" s="215">
        <f t="shared" si="111"/>
        <v>16.680241586090073</v>
      </c>
      <c r="Z262" s="215">
        <f t="shared" si="111"/>
        <v>521.99185186019542</v>
      </c>
      <c r="AA262" s="215">
        <f t="shared" si="111"/>
        <v>556.70267846814352</v>
      </c>
      <c r="AB262" s="215">
        <f t="shared" si="111"/>
        <v>105.8365237093048</v>
      </c>
      <c r="AC262" s="215">
        <f t="shared" si="111"/>
        <v>87.821210814607511</v>
      </c>
      <c r="AD262" s="216">
        <f t="shared" si="111"/>
        <v>7.1514941425551477</v>
      </c>
      <c r="AE262" s="216">
        <f t="shared" si="111"/>
        <v>17.308371957481285</v>
      </c>
      <c r="AF262" s="216">
        <f t="shared" si="111"/>
        <v>28.72199538183186</v>
      </c>
      <c r="AG262" s="216">
        <f t="shared" si="111"/>
        <v>0</v>
      </c>
      <c r="AH262" s="216">
        <f t="shared" si="111"/>
        <v>34.639349332739201</v>
      </c>
      <c r="AI262" s="217">
        <f>SUM(V262:AC262)</f>
        <v>1979.1918461851694</v>
      </c>
      <c r="AJ262" s="131" t="str">
        <f t="shared" si="108"/>
        <v/>
      </c>
      <c r="BA262" s="131"/>
      <c r="BR262" s="131"/>
      <c r="CG262" s="131"/>
    </row>
    <row r="263" spans="1:85" s="2" customFormat="1" ht="15" thickBot="1">
      <c r="A263" s="15" t="s">
        <v>100</v>
      </c>
      <c r="B263" s="100">
        <f>IF($I262=0,"-",B262/$I262)</f>
        <v>0.3129365392179273</v>
      </c>
      <c r="C263" s="100">
        <f t="shared" ref="C263:H263" si="112">IF($I262=0,"-",C262/$I262)</f>
        <v>8.9039390370669932E-3</v>
      </c>
      <c r="D263" s="100">
        <f t="shared" si="112"/>
        <v>0.27864006662138202</v>
      </c>
      <c r="E263" s="100">
        <f t="shared" si="112"/>
        <v>0.32489853497411225</v>
      </c>
      <c r="F263" s="100">
        <f t="shared" si="112"/>
        <v>0</v>
      </c>
      <c r="G263" s="100">
        <f t="shared" si="112"/>
        <v>5.9289074109822572E-2</v>
      </c>
      <c r="H263" s="101">
        <f t="shared" si="112"/>
        <v>1.5331846039688984E-2</v>
      </c>
      <c r="I263" s="102">
        <f>SUM(B263:H263)</f>
        <v>1.0000000000000002</v>
      </c>
      <c r="J263" s="131"/>
      <c r="K263" s="27" t="s">
        <v>100</v>
      </c>
      <c r="L263" s="76">
        <f t="shared" ref="L263:R263" si="113">IF($S262=0,"-",L262/$S262)</f>
        <v>0.2962023779913216</v>
      </c>
      <c r="M263" s="76">
        <f t="shared" si="113"/>
        <v>8.4278043173231145E-3</v>
      </c>
      <c r="N263" s="76">
        <f t="shared" si="113"/>
        <v>0.26373989609259885</v>
      </c>
      <c r="O263" s="76">
        <f t="shared" si="113"/>
        <v>0.30752471061939685</v>
      </c>
      <c r="P263" s="76">
        <f t="shared" si="113"/>
        <v>5.3474615870766351E-2</v>
      </c>
      <c r="Q263" s="76">
        <f t="shared" si="113"/>
        <v>5.6118613646466406E-2</v>
      </c>
      <c r="R263" s="77">
        <f t="shared" si="113"/>
        <v>1.4511981462126886E-2</v>
      </c>
      <c r="S263" s="78">
        <f>SUM(L263:R263)</f>
        <v>1</v>
      </c>
      <c r="U263" s="36" t="s">
        <v>100</v>
      </c>
      <c r="V263" s="103">
        <f>+V262/$AI262</f>
        <v>0.27442933934736208</v>
      </c>
      <c r="W263" s="103">
        <f t="shared" ref="W263:AH263" si="114">+W262/$AI262</f>
        <v>1.8159698099767491E-2</v>
      </c>
      <c r="X263" s="103">
        <f t="shared" si="114"/>
        <v>5.6118613646466406E-2</v>
      </c>
      <c r="Y263" s="103">
        <f t="shared" si="114"/>
        <v>8.4278043173231128E-3</v>
      </c>
      <c r="Z263" s="103">
        <f t="shared" si="114"/>
        <v>0.26373989609259885</v>
      </c>
      <c r="AA263" s="103">
        <f t="shared" si="114"/>
        <v>0.28127777483581018</v>
      </c>
      <c r="AB263" s="103">
        <f t="shared" si="114"/>
        <v>5.3474615870766344E-2</v>
      </c>
      <c r="AC263" s="103">
        <f t="shared" si="114"/>
        <v>4.4372257789905591E-2</v>
      </c>
      <c r="AD263" s="103">
        <f t="shared" si="114"/>
        <v>3.6133405441920296E-3</v>
      </c>
      <c r="AE263" s="103">
        <f t="shared" si="114"/>
        <v>8.7451714147077919E-3</v>
      </c>
      <c r="AF263" s="103">
        <f t="shared" si="114"/>
        <v>1.4511981462126884E-2</v>
      </c>
      <c r="AG263" s="103">
        <f t="shared" si="114"/>
        <v>0</v>
      </c>
      <c r="AH263" s="103">
        <f t="shared" si="114"/>
        <v>1.7501764368878878E-2</v>
      </c>
      <c r="AI263" s="104">
        <f>SUM(V263:AC263)</f>
        <v>1</v>
      </c>
      <c r="AJ263" s="2" t="str">
        <f t="shared" si="108"/>
        <v/>
      </c>
    </row>
    <row r="264" spans="1:85" ht="15" thickBot="1">
      <c r="A264" s="218"/>
      <c r="B264" s="218"/>
      <c r="C264" s="218"/>
      <c r="D264" s="218"/>
      <c r="E264" s="218"/>
      <c r="F264" s="218"/>
      <c r="G264" s="218"/>
      <c r="H264" s="218"/>
      <c r="I264" s="218"/>
      <c r="K264" s="218"/>
      <c r="L264" s="218"/>
      <c r="M264" s="218"/>
      <c r="N264" s="218"/>
      <c r="O264" s="218"/>
      <c r="P264" s="218"/>
      <c r="Q264" s="218"/>
      <c r="R264" s="218"/>
      <c r="S264" s="218"/>
      <c r="AI264" s="139"/>
      <c r="BA264" s="131"/>
      <c r="BR264" s="131"/>
      <c r="CG264" s="131"/>
    </row>
    <row r="265" spans="1:85" ht="28.5">
      <c r="A265" s="328" t="s">
        <v>34</v>
      </c>
      <c r="B265" s="135" t="s">
        <v>0</v>
      </c>
      <c r="C265" s="135" t="s">
        <v>1</v>
      </c>
      <c r="D265" s="135" t="s">
        <v>2</v>
      </c>
      <c r="E265" s="135" t="s">
        <v>3</v>
      </c>
      <c r="F265" s="135" t="s">
        <v>27</v>
      </c>
      <c r="G265" s="135" t="s">
        <v>4</v>
      </c>
      <c r="H265" s="135" t="s">
        <v>5</v>
      </c>
      <c r="I265" s="136" t="s">
        <v>6</v>
      </c>
      <c r="K265" s="330" t="s">
        <v>34</v>
      </c>
      <c r="L265" s="137" t="s">
        <v>0</v>
      </c>
      <c r="M265" s="137" t="s">
        <v>1</v>
      </c>
      <c r="N265" s="137" t="s">
        <v>2</v>
      </c>
      <c r="O265" s="137" t="s">
        <v>3</v>
      </c>
      <c r="P265" s="137" t="s">
        <v>27</v>
      </c>
      <c r="Q265" s="137" t="s">
        <v>4</v>
      </c>
      <c r="R265" s="137" t="s">
        <v>5</v>
      </c>
      <c r="S265" s="138" t="s">
        <v>6</v>
      </c>
      <c r="U265" s="332" t="s">
        <v>34</v>
      </c>
      <c r="V265" s="190" t="s">
        <v>69</v>
      </c>
      <c r="W265" s="190" t="s">
        <v>70</v>
      </c>
      <c r="X265" s="190" t="s">
        <v>4</v>
      </c>
      <c r="Y265" s="190" t="s">
        <v>1</v>
      </c>
      <c r="Z265" s="190" t="s">
        <v>2</v>
      </c>
      <c r="AA265" s="190" t="s">
        <v>3</v>
      </c>
      <c r="AB265" s="190" t="s">
        <v>52</v>
      </c>
      <c r="AC265" s="190" t="s">
        <v>64</v>
      </c>
      <c r="AD265" s="191" t="s">
        <v>72</v>
      </c>
      <c r="AE265" s="191" t="s">
        <v>79</v>
      </c>
      <c r="AF265" s="191" t="s">
        <v>73</v>
      </c>
      <c r="AG265" s="191" t="s">
        <v>80</v>
      </c>
      <c r="AH265" s="191" t="s">
        <v>81</v>
      </c>
      <c r="AI265" s="192" t="s">
        <v>60</v>
      </c>
      <c r="BA265" s="131"/>
      <c r="BR265" s="131"/>
      <c r="CG265" s="131"/>
    </row>
    <row r="266" spans="1:85" ht="15">
      <c r="A266" s="329" t="s">
        <v>34</v>
      </c>
      <c r="B266" s="294" t="s">
        <v>109</v>
      </c>
      <c r="C266" s="295"/>
      <c r="D266" s="295"/>
      <c r="E266" s="295"/>
      <c r="F266" s="295"/>
      <c r="G266" s="295"/>
      <c r="H266" s="295"/>
      <c r="I266" s="296"/>
      <c r="K266" s="331" t="s">
        <v>34</v>
      </c>
      <c r="L266" s="297" t="s">
        <v>109</v>
      </c>
      <c r="M266" s="298"/>
      <c r="N266" s="298"/>
      <c r="O266" s="298"/>
      <c r="P266" s="298"/>
      <c r="Q266" s="298"/>
      <c r="R266" s="298"/>
      <c r="S266" s="299"/>
      <c r="U266" s="333" t="s">
        <v>34</v>
      </c>
      <c r="V266" s="326" t="s">
        <v>109</v>
      </c>
      <c r="W266" s="326"/>
      <c r="X266" s="326"/>
      <c r="Y266" s="326"/>
      <c r="Z266" s="326"/>
      <c r="AA266" s="326"/>
      <c r="AB266" s="326"/>
      <c r="AC266" s="326"/>
      <c r="AD266" s="326"/>
      <c r="AE266" s="326"/>
      <c r="AF266" s="326"/>
      <c r="AG266" s="326"/>
      <c r="AH266" s="326"/>
      <c r="AI266" s="327"/>
      <c r="BA266" s="131"/>
      <c r="BR266" s="131"/>
      <c r="CG266" s="131"/>
    </row>
    <row r="267" spans="1:85" ht="15">
      <c r="A267" s="141" t="s">
        <v>7</v>
      </c>
      <c r="B267" s="142">
        <v>0</v>
      </c>
      <c r="C267" s="142">
        <v>0</v>
      </c>
      <c r="D267" s="142">
        <v>0</v>
      </c>
      <c r="E267" s="142">
        <v>0</v>
      </c>
      <c r="F267" s="303"/>
      <c r="G267" s="142">
        <v>0</v>
      </c>
      <c r="H267" s="143">
        <v>0</v>
      </c>
      <c r="I267" s="144">
        <f>SUM(B267:H267)</f>
        <v>0</v>
      </c>
      <c r="J267" s="139"/>
      <c r="K267" s="193" t="s">
        <v>7</v>
      </c>
      <c r="L267" s="142">
        <v>0</v>
      </c>
      <c r="M267" s="142">
        <v>0</v>
      </c>
      <c r="N267" s="142">
        <v>0</v>
      </c>
      <c r="O267" s="142">
        <v>0</v>
      </c>
      <c r="P267" s="142">
        <v>0</v>
      </c>
      <c r="Q267" s="142">
        <v>0</v>
      </c>
      <c r="R267" s="194">
        <v>0</v>
      </c>
      <c r="S267" s="195">
        <f>SUM(L267:R267)</f>
        <v>0</v>
      </c>
      <c r="U267" s="196" t="s">
        <v>7</v>
      </c>
      <c r="V267" s="197">
        <v>0</v>
      </c>
      <c r="W267" s="197">
        <v>0</v>
      </c>
      <c r="X267" s="197">
        <v>0</v>
      </c>
      <c r="Y267" s="197">
        <v>0</v>
      </c>
      <c r="Z267" s="197">
        <v>0</v>
      </c>
      <c r="AA267" s="197">
        <v>0</v>
      </c>
      <c r="AB267" s="197">
        <v>0</v>
      </c>
      <c r="AC267" s="198">
        <v>0</v>
      </c>
      <c r="AD267" s="199">
        <v>0</v>
      </c>
      <c r="AE267" s="199">
        <v>0</v>
      </c>
      <c r="AF267" s="199">
        <v>0</v>
      </c>
      <c r="AG267" s="199">
        <v>0</v>
      </c>
      <c r="AH267" s="199">
        <v>0</v>
      </c>
      <c r="AI267" s="200">
        <f>SUM(V267:AC267)</f>
        <v>0</v>
      </c>
      <c r="AJ267" s="131" t="str">
        <f>IF(ABS(S267-AI267)&gt;0.001,S267-AI267,"")</f>
        <v/>
      </c>
      <c r="BA267" s="131"/>
      <c r="BR267" s="131"/>
      <c r="CG267" s="131"/>
    </row>
    <row r="268" spans="1:85" ht="15">
      <c r="A268" s="149" t="s">
        <v>8</v>
      </c>
      <c r="B268" s="150">
        <v>0</v>
      </c>
      <c r="C268" s="150">
        <v>0</v>
      </c>
      <c r="D268" s="150">
        <v>0</v>
      </c>
      <c r="E268" s="150">
        <v>0</v>
      </c>
      <c r="F268" s="304"/>
      <c r="G268" s="150">
        <v>0</v>
      </c>
      <c r="H268" s="151">
        <v>0</v>
      </c>
      <c r="I268" s="152">
        <f t="shared" ref="I268:I287" si="115">SUM(B268:H268)</f>
        <v>0</v>
      </c>
      <c r="J268" s="139"/>
      <c r="K268" s="153" t="s">
        <v>8</v>
      </c>
      <c r="L268" s="154">
        <v>0</v>
      </c>
      <c r="M268" s="154">
        <v>0</v>
      </c>
      <c r="N268" s="154">
        <v>0</v>
      </c>
      <c r="O268" s="154">
        <v>0</v>
      </c>
      <c r="P268" s="154">
        <v>0</v>
      </c>
      <c r="Q268" s="154">
        <v>0</v>
      </c>
      <c r="R268" s="155">
        <v>0</v>
      </c>
      <c r="S268" s="156">
        <f t="shared" ref="S268:S287" si="116">SUM(L268:R268)</f>
        <v>0</v>
      </c>
      <c r="U268" s="201" t="s">
        <v>8</v>
      </c>
      <c r="V268" s="202">
        <v>0</v>
      </c>
      <c r="W268" s="202">
        <v>0</v>
      </c>
      <c r="X268" s="202">
        <v>0</v>
      </c>
      <c r="Y268" s="202">
        <v>0</v>
      </c>
      <c r="Z268" s="202">
        <v>0</v>
      </c>
      <c r="AA268" s="202">
        <v>0</v>
      </c>
      <c r="AB268" s="202">
        <v>0</v>
      </c>
      <c r="AC268" s="203">
        <v>0</v>
      </c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4">
        <f t="shared" ref="AI268:AI287" si="117">SUM(V268:AC268)</f>
        <v>0</v>
      </c>
      <c r="AJ268" s="131" t="str">
        <f t="shared" ref="AJ268:AJ289" si="118">IF(ABS(S268-AI268)&gt;0.001,S268-AI268,"")</f>
        <v/>
      </c>
      <c r="BA268" s="131"/>
      <c r="BR268" s="131"/>
      <c r="CG268" s="131"/>
    </row>
    <row r="269" spans="1:85" ht="15">
      <c r="A269" s="157" t="s">
        <v>10</v>
      </c>
      <c r="B269" s="146">
        <v>0</v>
      </c>
      <c r="C269" s="146">
        <v>0</v>
      </c>
      <c r="D269" s="146">
        <v>0</v>
      </c>
      <c r="E269" s="146">
        <v>0</v>
      </c>
      <c r="F269" s="304"/>
      <c r="G269" s="146">
        <v>0</v>
      </c>
      <c r="H269" s="158">
        <v>0</v>
      </c>
      <c r="I269" s="144">
        <f t="shared" si="115"/>
        <v>0</v>
      </c>
      <c r="J269" s="139"/>
      <c r="K269" s="159" t="s">
        <v>10</v>
      </c>
      <c r="L269" s="146">
        <v>0</v>
      </c>
      <c r="M269" s="146">
        <v>0</v>
      </c>
      <c r="N269" s="146">
        <v>0</v>
      </c>
      <c r="O269" s="146">
        <v>0</v>
      </c>
      <c r="P269" s="146">
        <v>0</v>
      </c>
      <c r="Q269" s="146">
        <v>0</v>
      </c>
      <c r="R269" s="147">
        <v>0</v>
      </c>
      <c r="S269" s="148">
        <f t="shared" si="116"/>
        <v>0</v>
      </c>
      <c r="U269" s="205" t="s">
        <v>10</v>
      </c>
      <c r="V269" s="197">
        <v>0</v>
      </c>
      <c r="W269" s="197">
        <v>0</v>
      </c>
      <c r="X269" s="197">
        <v>0</v>
      </c>
      <c r="Y269" s="197">
        <v>0</v>
      </c>
      <c r="Z269" s="197">
        <v>0</v>
      </c>
      <c r="AA269" s="197">
        <v>0</v>
      </c>
      <c r="AB269" s="197">
        <v>0</v>
      </c>
      <c r="AC269" s="198">
        <v>0</v>
      </c>
      <c r="AD269" s="199">
        <v>0</v>
      </c>
      <c r="AE269" s="199">
        <v>0</v>
      </c>
      <c r="AF269" s="199">
        <v>0</v>
      </c>
      <c r="AG269" s="199">
        <v>0</v>
      </c>
      <c r="AH269" s="199">
        <v>0</v>
      </c>
      <c r="AI269" s="200">
        <f t="shared" si="117"/>
        <v>0</v>
      </c>
      <c r="AJ269" s="131" t="str">
        <f t="shared" si="118"/>
        <v/>
      </c>
      <c r="BA269" s="131"/>
      <c r="BR269" s="131"/>
      <c r="CG269" s="131"/>
    </row>
    <row r="270" spans="1:85" ht="15">
      <c r="A270" s="149" t="s">
        <v>53</v>
      </c>
      <c r="B270" s="150">
        <v>0</v>
      </c>
      <c r="C270" s="150">
        <v>0</v>
      </c>
      <c r="D270" s="150">
        <v>0</v>
      </c>
      <c r="E270" s="150">
        <v>0</v>
      </c>
      <c r="F270" s="304"/>
      <c r="G270" s="150">
        <v>0</v>
      </c>
      <c r="H270" s="151">
        <v>0</v>
      </c>
      <c r="I270" s="152">
        <f t="shared" si="115"/>
        <v>0</v>
      </c>
      <c r="J270" s="139"/>
      <c r="K270" s="153" t="s">
        <v>53</v>
      </c>
      <c r="L270" s="154">
        <v>0</v>
      </c>
      <c r="M270" s="154">
        <v>0</v>
      </c>
      <c r="N270" s="154">
        <v>0</v>
      </c>
      <c r="O270" s="154">
        <v>0</v>
      </c>
      <c r="P270" s="154">
        <v>0</v>
      </c>
      <c r="Q270" s="154">
        <v>0</v>
      </c>
      <c r="R270" s="155">
        <v>0</v>
      </c>
      <c r="S270" s="156">
        <f t="shared" si="116"/>
        <v>0</v>
      </c>
      <c r="U270" s="201" t="s">
        <v>53</v>
      </c>
      <c r="V270" s="202">
        <v>0</v>
      </c>
      <c r="W270" s="202">
        <v>0</v>
      </c>
      <c r="X270" s="202">
        <v>0</v>
      </c>
      <c r="Y270" s="202">
        <v>0</v>
      </c>
      <c r="Z270" s="202">
        <v>0</v>
      </c>
      <c r="AA270" s="202">
        <v>0</v>
      </c>
      <c r="AB270" s="202">
        <v>0</v>
      </c>
      <c r="AC270" s="203">
        <v>0</v>
      </c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4">
        <f t="shared" si="117"/>
        <v>0</v>
      </c>
      <c r="AJ270" s="131" t="str">
        <f t="shared" si="118"/>
        <v/>
      </c>
      <c r="BA270" s="131"/>
      <c r="BR270" s="131"/>
      <c r="CG270" s="131"/>
    </row>
    <row r="271" spans="1:85" ht="15">
      <c r="A271" s="157" t="s">
        <v>16</v>
      </c>
      <c r="B271" s="146">
        <v>0</v>
      </c>
      <c r="C271" s="146">
        <v>0</v>
      </c>
      <c r="D271" s="146">
        <v>0</v>
      </c>
      <c r="E271" s="146">
        <v>11.12985456582024</v>
      </c>
      <c r="F271" s="304"/>
      <c r="G271" s="146">
        <v>0</v>
      </c>
      <c r="H271" s="158">
        <v>0</v>
      </c>
      <c r="I271" s="144">
        <f t="shared" si="115"/>
        <v>11.12985456582024</v>
      </c>
      <c r="J271" s="139"/>
      <c r="K271" s="159" t="s">
        <v>16</v>
      </c>
      <c r="L271" s="146">
        <v>0</v>
      </c>
      <c r="M271" s="146">
        <v>0</v>
      </c>
      <c r="N271" s="146">
        <v>0</v>
      </c>
      <c r="O271" s="146">
        <v>11.12985456582024</v>
      </c>
      <c r="P271" s="146">
        <v>0</v>
      </c>
      <c r="Q271" s="146">
        <v>0</v>
      </c>
      <c r="R271" s="147">
        <v>0</v>
      </c>
      <c r="S271" s="148">
        <f t="shared" si="116"/>
        <v>11.12985456582024</v>
      </c>
      <c r="U271" s="205" t="s">
        <v>16</v>
      </c>
      <c r="V271" s="197">
        <v>0</v>
      </c>
      <c r="W271" s="197">
        <v>0</v>
      </c>
      <c r="X271" s="197">
        <v>0</v>
      </c>
      <c r="Y271" s="197">
        <v>0</v>
      </c>
      <c r="Z271" s="197">
        <v>0</v>
      </c>
      <c r="AA271" s="197">
        <v>11.12985456582024</v>
      </c>
      <c r="AB271" s="197">
        <v>0</v>
      </c>
      <c r="AC271" s="198">
        <v>0</v>
      </c>
      <c r="AD271" s="199">
        <v>0</v>
      </c>
      <c r="AE271" s="199">
        <v>0</v>
      </c>
      <c r="AF271" s="199">
        <v>0</v>
      </c>
      <c r="AG271" s="199">
        <v>0</v>
      </c>
      <c r="AH271" s="199">
        <v>0</v>
      </c>
      <c r="AI271" s="200">
        <f t="shared" si="117"/>
        <v>11.12985456582024</v>
      </c>
      <c r="AJ271" s="131" t="str">
        <f t="shared" si="118"/>
        <v/>
      </c>
      <c r="BA271" s="131"/>
      <c r="BR271" s="131"/>
      <c r="CG271" s="131"/>
    </row>
    <row r="272" spans="1:85" ht="15">
      <c r="A272" s="149" t="s">
        <v>15</v>
      </c>
      <c r="B272" s="150">
        <v>1.0139101111327222</v>
      </c>
      <c r="C272" s="150">
        <v>2.6979535916863726E-2</v>
      </c>
      <c r="D272" s="150">
        <v>0.68667332862075592</v>
      </c>
      <c r="E272" s="150">
        <v>0.39228775329869719</v>
      </c>
      <c r="F272" s="304"/>
      <c r="G272" s="150">
        <v>0</v>
      </c>
      <c r="H272" s="151">
        <v>0</v>
      </c>
      <c r="I272" s="152">
        <f t="shared" si="115"/>
        <v>2.1198507289690389</v>
      </c>
      <c r="J272" s="139"/>
      <c r="K272" s="153" t="s">
        <v>15</v>
      </c>
      <c r="L272" s="154">
        <v>1.0139101111327222</v>
      </c>
      <c r="M272" s="154">
        <v>2.6979535916863726E-2</v>
      </c>
      <c r="N272" s="154">
        <v>0.68667332862075592</v>
      </c>
      <c r="O272" s="154">
        <v>0.39228775329869719</v>
      </c>
      <c r="P272" s="154">
        <v>0</v>
      </c>
      <c r="Q272" s="154">
        <v>0</v>
      </c>
      <c r="R272" s="155">
        <v>0</v>
      </c>
      <c r="S272" s="156">
        <f t="shared" si="116"/>
        <v>2.1198507289690389</v>
      </c>
      <c r="U272" s="201" t="s">
        <v>54</v>
      </c>
      <c r="V272" s="202">
        <v>0.97716411489354538</v>
      </c>
      <c r="W272" s="202">
        <v>0</v>
      </c>
      <c r="X272" s="202">
        <v>0</v>
      </c>
      <c r="Y272" s="202">
        <v>2.6979535916863726E-2</v>
      </c>
      <c r="Z272" s="202">
        <v>0.51712913608179156</v>
      </c>
      <c r="AA272" s="202">
        <v>0.39228775329869719</v>
      </c>
      <c r="AB272" s="202">
        <v>0</v>
      </c>
      <c r="AC272" s="203">
        <v>0.20629018877814115</v>
      </c>
      <c r="AD272" s="202">
        <v>3.6745996239176786E-2</v>
      </c>
      <c r="AE272" s="202">
        <v>0</v>
      </c>
      <c r="AF272" s="202">
        <v>0</v>
      </c>
      <c r="AG272" s="202">
        <v>0.16954419253896436</v>
      </c>
      <c r="AH272" s="202">
        <v>0</v>
      </c>
      <c r="AI272" s="204">
        <f t="shared" si="117"/>
        <v>2.1198507289690389</v>
      </c>
      <c r="AJ272" s="131" t="str">
        <f t="shared" si="118"/>
        <v/>
      </c>
      <c r="BA272" s="131"/>
      <c r="BR272" s="131"/>
      <c r="CG272" s="131"/>
    </row>
    <row r="273" spans="1:85" ht="15">
      <c r="A273" s="157" t="s">
        <v>55</v>
      </c>
      <c r="B273" s="146">
        <v>0</v>
      </c>
      <c r="C273" s="146">
        <v>0</v>
      </c>
      <c r="D273" s="146">
        <v>0</v>
      </c>
      <c r="E273" s="146">
        <v>8.9705918894575589</v>
      </c>
      <c r="F273" s="304"/>
      <c r="G273" s="146">
        <v>0</v>
      </c>
      <c r="H273" s="158">
        <v>0</v>
      </c>
      <c r="I273" s="144">
        <f t="shared" si="115"/>
        <v>8.9705918894575589</v>
      </c>
      <c r="J273" s="139"/>
      <c r="K273" s="159" t="s">
        <v>55</v>
      </c>
      <c r="L273" s="146">
        <v>0</v>
      </c>
      <c r="M273" s="146">
        <v>0</v>
      </c>
      <c r="N273" s="146">
        <v>0</v>
      </c>
      <c r="O273" s="146">
        <v>8.9705918894575589</v>
      </c>
      <c r="P273" s="146">
        <v>122.62735908709212</v>
      </c>
      <c r="Q273" s="146">
        <v>0</v>
      </c>
      <c r="R273" s="147">
        <v>0</v>
      </c>
      <c r="S273" s="148">
        <f t="shared" si="116"/>
        <v>131.59795097654967</v>
      </c>
      <c r="U273" s="205" t="s">
        <v>55</v>
      </c>
      <c r="V273" s="197">
        <v>0</v>
      </c>
      <c r="W273" s="197">
        <v>0</v>
      </c>
      <c r="X273" s="197">
        <v>0</v>
      </c>
      <c r="Y273" s="197">
        <v>0</v>
      </c>
      <c r="Z273" s="197">
        <v>0</v>
      </c>
      <c r="AA273" s="197">
        <v>1.3455887834186337</v>
      </c>
      <c r="AB273" s="197">
        <v>122.62735908709212</v>
      </c>
      <c r="AC273" s="198">
        <v>7.6250031060389247</v>
      </c>
      <c r="AD273" s="197">
        <v>0</v>
      </c>
      <c r="AE273" s="197">
        <v>0</v>
      </c>
      <c r="AF273" s="197">
        <v>0</v>
      </c>
      <c r="AG273" s="197">
        <v>0</v>
      </c>
      <c r="AH273" s="197">
        <v>7.6250031060389247</v>
      </c>
      <c r="AI273" s="200">
        <f t="shared" si="117"/>
        <v>131.59795097654967</v>
      </c>
      <c r="AJ273" s="131" t="str">
        <f t="shared" si="118"/>
        <v/>
      </c>
      <c r="BA273" s="131"/>
      <c r="BR273" s="131"/>
      <c r="CG273" s="131"/>
    </row>
    <row r="274" spans="1:85" ht="15">
      <c r="A274" s="149" t="s">
        <v>12</v>
      </c>
      <c r="B274" s="150">
        <v>0</v>
      </c>
      <c r="C274" s="150">
        <v>0</v>
      </c>
      <c r="D274" s="150">
        <v>0</v>
      </c>
      <c r="E274" s="150">
        <v>3.5924174315896773E-3</v>
      </c>
      <c r="F274" s="304"/>
      <c r="G274" s="150">
        <v>0</v>
      </c>
      <c r="H274" s="151">
        <v>0</v>
      </c>
      <c r="I274" s="152">
        <f t="shared" si="115"/>
        <v>3.5924174315896773E-3</v>
      </c>
      <c r="J274" s="139"/>
      <c r="K274" s="153" t="s">
        <v>12</v>
      </c>
      <c r="L274" s="154">
        <v>0</v>
      </c>
      <c r="M274" s="154">
        <v>0</v>
      </c>
      <c r="N274" s="154">
        <v>0</v>
      </c>
      <c r="O274" s="154">
        <v>3.5924174315896773E-3</v>
      </c>
      <c r="P274" s="154">
        <v>4.6539818434308627E-2</v>
      </c>
      <c r="Q274" s="154">
        <v>0</v>
      </c>
      <c r="R274" s="155">
        <v>0</v>
      </c>
      <c r="S274" s="156">
        <f t="shared" si="116"/>
        <v>5.0132235865898302E-2</v>
      </c>
      <c r="U274" s="201" t="s">
        <v>12</v>
      </c>
      <c r="V274" s="202">
        <v>0</v>
      </c>
      <c r="W274" s="202">
        <v>0</v>
      </c>
      <c r="X274" s="202">
        <v>0</v>
      </c>
      <c r="Y274" s="202">
        <v>0</v>
      </c>
      <c r="Z274" s="202">
        <v>0</v>
      </c>
      <c r="AA274" s="202">
        <v>0</v>
      </c>
      <c r="AB274" s="202">
        <v>4.6539818434308627E-2</v>
      </c>
      <c r="AC274" s="203">
        <v>3.5924174315896773E-3</v>
      </c>
      <c r="AD274" s="202">
        <v>0</v>
      </c>
      <c r="AE274" s="202">
        <v>0</v>
      </c>
      <c r="AF274" s="202">
        <v>0</v>
      </c>
      <c r="AG274" s="202">
        <v>0</v>
      </c>
      <c r="AH274" s="202">
        <v>3.5924174315896773E-3</v>
      </c>
      <c r="AI274" s="204">
        <f t="shared" si="117"/>
        <v>5.0132235865898302E-2</v>
      </c>
      <c r="AJ274" s="131" t="str">
        <f t="shared" si="118"/>
        <v/>
      </c>
      <c r="BA274" s="131"/>
      <c r="BR274" s="131"/>
      <c r="CG274" s="131"/>
    </row>
    <row r="275" spans="1:85" ht="15">
      <c r="A275" s="157" t="s">
        <v>56</v>
      </c>
      <c r="B275" s="146">
        <v>0</v>
      </c>
      <c r="C275" s="146">
        <v>0</v>
      </c>
      <c r="D275" s="146">
        <v>0</v>
      </c>
      <c r="E275" s="146">
        <v>0</v>
      </c>
      <c r="F275" s="304"/>
      <c r="G275" s="146">
        <v>0</v>
      </c>
      <c r="H275" s="158">
        <v>0</v>
      </c>
      <c r="I275" s="144">
        <f t="shared" si="115"/>
        <v>0</v>
      </c>
      <c r="J275" s="139"/>
      <c r="K275" s="159" t="s">
        <v>56</v>
      </c>
      <c r="L275" s="146">
        <v>0</v>
      </c>
      <c r="M275" s="146">
        <v>0</v>
      </c>
      <c r="N275" s="146">
        <v>0</v>
      </c>
      <c r="O275" s="146">
        <v>0</v>
      </c>
      <c r="P275" s="146">
        <v>0</v>
      </c>
      <c r="Q275" s="146">
        <v>0</v>
      </c>
      <c r="R275" s="147">
        <v>0</v>
      </c>
      <c r="S275" s="148">
        <f t="shared" si="116"/>
        <v>0</v>
      </c>
      <c r="U275" s="205" t="s">
        <v>56</v>
      </c>
      <c r="V275" s="197">
        <v>0</v>
      </c>
      <c r="W275" s="197">
        <v>0</v>
      </c>
      <c r="X275" s="197">
        <v>0</v>
      </c>
      <c r="Y275" s="197">
        <v>0</v>
      </c>
      <c r="Z275" s="197">
        <v>0</v>
      </c>
      <c r="AA275" s="197">
        <v>0</v>
      </c>
      <c r="AB275" s="197">
        <v>0</v>
      </c>
      <c r="AC275" s="198">
        <v>0</v>
      </c>
      <c r="AD275" s="197">
        <v>0</v>
      </c>
      <c r="AE275" s="197">
        <v>0</v>
      </c>
      <c r="AF275" s="197">
        <v>0</v>
      </c>
      <c r="AG275" s="197">
        <v>0</v>
      </c>
      <c r="AH275" s="197">
        <v>0</v>
      </c>
      <c r="AI275" s="200">
        <f t="shared" si="117"/>
        <v>0</v>
      </c>
      <c r="AJ275" s="131" t="str">
        <f t="shared" si="118"/>
        <v/>
      </c>
      <c r="BA275" s="131"/>
      <c r="BR275" s="131"/>
      <c r="CG275" s="131"/>
    </row>
    <row r="276" spans="1:85" ht="15">
      <c r="A276" s="149" t="s">
        <v>17</v>
      </c>
      <c r="B276" s="150">
        <v>0</v>
      </c>
      <c r="C276" s="150">
        <v>0</v>
      </c>
      <c r="D276" s="150">
        <v>4.9222053263434438</v>
      </c>
      <c r="E276" s="150">
        <v>0.44549657129331749</v>
      </c>
      <c r="F276" s="304"/>
      <c r="G276" s="150">
        <v>0</v>
      </c>
      <c r="H276" s="151">
        <v>0</v>
      </c>
      <c r="I276" s="152">
        <f t="shared" si="115"/>
        <v>5.3677018976367616</v>
      </c>
      <c r="J276" s="139"/>
      <c r="K276" s="153" t="s">
        <v>17</v>
      </c>
      <c r="L276" s="154">
        <v>0</v>
      </c>
      <c r="M276" s="154">
        <v>0</v>
      </c>
      <c r="N276" s="154">
        <v>4.9222053263434438</v>
      </c>
      <c r="O276" s="154">
        <v>0.44549657129331749</v>
      </c>
      <c r="P276" s="154">
        <v>0</v>
      </c>
      <c r="Q276" s="154">
        <v>0</v>
      </c>
      <c r="R276" s="155">
        <v>0</v>
      </c>
      <c r="S276" s="156">
        <f t="shared" si="116"/>
        <v>5.3677018976367616</v>
      </c>
      <c r="U276" s="201" t="s">
        <v>17</v>
      </c>
      <c r="V276" s="202">
        <v>0</v>
      </c>
      <c r="W276" s="202">
        <v>0</v>
      </c>
      <c r="X276" s="202">
        <v>0</v>
      </c>
      <c r="Y276" s="202">
        <v>0</v>
      </c>
      <c r="Z276" s="202">
        <v>4.9222053263434438</v>
      </c>
      <c r="AA276" s="202">
        <v>0</v>
      </c>
      <c r="AB276" s="202">
        <v>0</v>
      </c>
      <c r="AC276" s="203">
        <v>0.44549657129331749</v>
      </c>
      <c r="AD276" s="202">
        <v>0</v>
      </c>
      <c r="AE276" s="202">
        <v>0</v>
      </c>
      <c r="AF276" s="202">
        <v>0</v>
      </c>
      <c r="AG276" s="202">
        <v>0</v>
      </c>
      <c r="AH276" s="202">
        <v>0.44549657129331749</v>
      </c>
      <c r="AI276" s="204">
        <f t="shared" si="117"/>
        <v>5.3677018976367616</v>
      </c>
      <c r="AJ276" s="131" t="str">
        <f t="shared" si="118"/>
        <v/>
      </c>
      <c r="BA276" s="131"/>
      <c r="BR276" s="131"/>
      <c r="CG276" s="131"/>
    </row>
    <row r="277" spans="1:85" ht="15">
      <c r="A277" s="157" t="s">
        <v>141</v>
      </c>
      <c r="B277" s="146">
        <v>7.246584636396217</v>
      </c>
      <c r="C277" s="146">
        <v>254.1625963729326</v>
      </c>
      <c r="D277" s="146">
        <v>15.623070166286167</v>
      </c>
      <c r="E277" s="146">
        <v>19.483832711381666</v>
      </c>
      <c r="F277" s="304"/>
      <c r="G277" s="146">
        <v>0</v>
      </c>
      <c r="H277" s="158">
        <v>0</v>
      </c>
      <c r="I277" s="144">
        <f t="shared" si="115"/>
        <v>296.51608388699663</v>
      </c>
      <c r="J277" s="139"/>
      <c r="K277" s="159" t="s">
        <v>141</v>
      </c>
      <c r="L277" s="146">
        <v>7.246584636396217</v>
      </c>
      <c r="M277" s="146">
        <v>254.1625963729326</v>
      </c>
      <c r="N277" s="146">
        <v>15.623070166286167</v>
      </c>
      <c r="O277" s="146">
        <v>19.483832711381666</v>
      </c>
      <c r="P277" s="146">
        <v>0</v>
      </c>
      <c r="Q277" s="146">
        <v>0</v>
      </c>
      <c r="R277" s="147">
        <v>0</v>
      </c>
      <c r="S277" s="148">
        <f t="shared" si="116"/>
        <v>296.51608388699663</v>
      </c>
      <c r="U277" s="205" t="s">
        <v>141</v>
      </c>
      <c r="V277" s="197">
        <v>7.246584636396217</v>
      </c>
      <c r="W277" s="197">
        <v>0</v>
      </c>
      <c r="X277" s="197">
        <v>0</v>
      </c>
      <c r="Y277" s="197">
        <v>254.1625963729326</v>
      </c>
      <c r="Z277" s="197">
        <v>0</v>
      </c>
      <c r="AA277" s="197">
        <v>0</v>
      </c>
      <c r="AB277" s="197">
        <v>0</v>
      </c>
      <c r="AC277" s="198">
        <v>35.106902877667835</v>
      </c>
      <c r="AD277" s="197">
        <v>0</v>
      </c>
      <c r="AE277" s="197">
        <v>0</v>
      </c>
      <c r="AF277" s="197">
        <v>0</v>
      </c>
      <c r="AG277" s="197">
        <v>15.623070166286167</v>
      </c>
      <c r="AH277" s="197">
        <v>19.483832711381666</v>
      </c>
      <c r="AI277" s="200">
        <f t="shared" si="117"/>
        <v>296.51608388699663</v>
      </c>
      <c r="AJ277" s="131" t="str">
        <f t="shared" si="118"/>
        <v/>
      </c>
      <c r="BA277" s="131"/>
      <c r="BR277" s="131"/>
      <c r="CG277" s="131"/>
    </row>
    <row r="278" spans="1:85" ht="15">
      <c r="A278" s="149" t="s">
        <v>25</v>
      </c>
      <c r="B278" s="150">
        <v>3.0642130987511282</v>
      </c>
      <c r="C278" s="150">
        <v>0.10643029154109031</v>
      </c>
      <c r="D278" s="150">
        <v>55.870955636661293</v>
      </c>
      <c r="E278" s="150">
        <v>190.00894129133547</v>
      </c>
      <c r="F278" s="304"/>
      <c r="G278" s="150">
        <v>3.0827907588593289</v>
      </c>
      <c r="H278" s="151">
        <v>0</v>
      </c>
      <c r="I278" s="152">
        <f t="shared" si="115"/>
        <v>252.13333107714831</v>
      </c>
      <c r="J278" s="139"/>
      <c r="K278" s="153" t="s">
        <v>25</v>
      </c>
      <c r="L278" s="154">
        <v>3.0642130987511282</v>
      </c>
      <c r="M278" s="154">
        <v>0.10643029154109031</v>
      </c>
      <c r="N278" s="154">
        <v>55.870955636661293</v>
      </c>
      <c r="O278" s="154">
        <v>190.00894129133547</v>
      </c>
      <c r="P278" s="154">
        <v>0</v>
      </c>
      <c r="Q278" s="154">
        <v>3.0827907588593289</v>
      </c>
      <c r="R278" s="155">
        <v>0</v>
      </c>
      <c r="S278" s="156">
        <f t="shared" si="116"/>
        <v>252.13333107714831</v>
      </c>
      <c r="U278" s="201" t="s">
        <v>25</v>
      </c>
      <c r="V278" s="202">
        <v>1.6789924804049081</v>
      </c>
      <c r="W278" s="202">
        <v>1.3852206183462201</v>
      </c>
      <c r="X278" s="202">
        <v>3.0827907588593289</v>
      </c>
      <c r="Y278" s="202">
        <v>0.10643029154109031</v>
      </c>
      <c r="Z278" s="202">
        <v>55.870955636661293</v>
      </c>
      <c r="AA278" s="202">
        <v>189.97594721651222</v>
      </c>
      <c r="AB278" s="202">
        <v>0</v>
      </c>
      <c r="AC278" s="203">
        <v>3.2994074823254331E-2</v>
      </c>
      <c r="AD278" s="202">
        <v>0</v>
      </c>
      <c r="AE278" s="202">
        <v>0</v>
      </c>
      <c r="AF278" s="202">
        <v>0</v>
      </c>
      <c r="AG278" s="202">
        <v>0</v>
      </c>
      <c r="AH278" s="202">
        <v>3.2994074823254331E-2</v>
      </c>
      <c r="AI278" s="204">
        <f t="shared" si="117"/>
        <v>252.13333107714831</v>
      </c>
      <c r="AJ278" s="131" t="str">
        <f t="shared" si="118"/>
        <v/>
      </c>
      <c r="BA278" s="131"/>
      <c r="BR278" s="131"/>
      <c r="CG278" s="131"/>
    </row>
    <row r="279" spans="1:85" ht="15">
      <c r="A279" s="157" t="s">
        <v>24</v>
      </c>
      <c r="B279" s="146">
        <v>0</v>
      </c>
      <c r="C279" s="146">
        <v>0</v>
      </c>
      <c r="D279" s="146">
        <v>0</v>
      </c>
      <c r="E279" s="146">
        <v>0</v>
      </c>
      <c r="F279" s="304"/>
      <c r="G279" s="146">
        <v>0</v>
      </c>
      <c r="H279" s="158">
        <v>0</v>
      </c>
      <c r="I279" s="144">
        <f t="shared" si="115"/>
        <v>0</v>
      </c>
      <c r="J279" s="139"/>
      <c r="K279" s="159" t="s">
        <v>24</v>
      </c>
      <c r="L279" s="146">
        <v>0</v>
      </c>
      <c r="M279" s="146">
        <v>0</v>
      </c>
      <c r="N279" s="146">
        <v>0</v>
      </c>
      <c r="O279" s="146">
        <v>0</v>
      </c>
      <c r="P279" s="146">
        <v>0</v>
      </c>
      <c r="Q279" s="146">
        <v>0</v>
      </c>
      <c r="R279" s="147">
        <v>0</v>
      </c>
      <c r="S279" s="148">
        <f t="shared" si="116"/>
        <v>0</v>
      </c>
      <c r="U279" s="205" t="s">
        <v>24</v>
      </c>
      <c r="V279" s="197">
        <v>0</v>
      </c>
      <c r="W279" s="197">
        <v>0</v>
      </c>
      <c r="X279" s="197">
        <v>0</v>
      </c>
      <c r="Y279" s="197">
        <v>0</v>
      </c>
      <c r="Z279" s="197">
        <v>0</v>
      </c>
      <c r="AA279" s="197">
        <v>0</v>
      </c>
      <c r="AB279" s="197">
        <v>0</v>
      </c>
      <c r="AC279" s="198">
        <v>0</v>
      </c>
      <c r="AD279" s="197">
        <v>0</v>
      </c>
      <c r="AE279" s="197">
        <v>0</v>
      </c>
      <c r="AF279" s="197">
        <v>0</v>
      </c>
      <c r="AG279" s="197">
        <v>0</v>
      </c>
      <c r="AH279" s="197">
        <v>0</v>
      </c>
      <c r="AI279" s="200">
        <f t="shared" si="117"/>
        <v>0</v>
      </c>
      <c r="AJ279" s="131" t="str">
        <f t="shared" si="118"/>
        <v/>
      </c>
      <c r="BA279" s="131"/>
      <c r="BR279" s="131"/>
      <c r="CG279" s="131"/>
    </row>
    <row r="280" spans="1:85" ht="15">
      <c r="A280" s="149" t="s">
        <v>57</v>
      </c>
      <c r="B280" s="150">
        <v>0</v>
      </c>
      <c r="C280" s="150">
        <v>0</v>
      </c>
      <c r="D280" s="150">
        <v>0</v>
      </c>
      <c r="E280" s="150">
        <v>0</v>
      </c>
      <c r="F280" s="304"/>
      <c r="G280" s="150">
        <v>0</v>
      </c>
      <c r="H280" s="151">
        <v>0</v>
      </c>
      <c r="I280" s="152">
        <f t="shared" si="115"/>
        <v>0</v>
      </c>
      <c r="J280" s="139"/>
      <c r="K280" s="153" t="s">
        <v>57</v>
      </c>
      <c r="L280" s="154">
        <v>0</v>
      </c>
      <c r="M280" s="154">
        <v>0</v>
      </c>
      <c r="N280" s="154">
        <v>0</v>
      </c>
      <c r="O280" s="154">
        <v>0</v>
      </c>
      <c r="P280" s="154">
        <v>0</v>
      </c>
      <c r="Q280" s="154">
        <v>0</v>
      </c>
      <c r="R280" s="155">
        <v>0</v>
      </c>
      <c r="S280" s="156">
        <f t="shared" si="116"/>
        <v>0</v>
      </c>
      <c r="U280" s="201" t="s">
        <v>57</v>
      </c>
      <c r="V280" s="202">
        <v>0</v>
      </c>
      <c r="W280" s="202">
        <v>0</v>
      </c>
      <c r="X280" s="202">
        <v>0</v>
      </c>
      <c r="Y280" s="202">
        <v>0</v>
      </c>
      <c r="Z280" s="202">
        <v>0</v>
      </c>
      <c r="AA280" s="202">
        <v>0</v>
      </c>
      <c r="AB280" s="202">
        <v>0</v>
      </c>
      <c r="AC280" s="203">
        <v>0</v>
      </c>
      <c r="AD280" s="202">
        <v>0</v>
      </c>
      <c r="AE280" s="202">
        <v>0</v>
      </c>
      <c r="AF280" s="202">
        <v>0</v>
      </c>
      <c r="AG280" s="202">
        <v>0</v>
      </c>
      <c r="AH280" s="202">
        <v>0</v>
      </c>
      <c r="AI280" s="204">
        <f t="shared" si="117"/>
        <v>0</v>
      </c>
      <c r="AJ280" s="131" t="str">
        <f t="shared" si="118"/>
        <v/>
      </c>
      <c r="BA280" s="131"/>
      <c r="BR280" s="131"/>
      <c r="CG280" s="131"/>
    </row>
    <row r="281" spans="1:85" ht="15">
      <c r="A281" s="157" t="s">
        <v>22</v>
      </c>
      <c r="B281" s="146">
        <v>0.57987949824826324</v>
      </c>
      <c r="C281" s="146">
        <v>0</v>
      </c>
      <c r="D281" s="146">
        <v>0</v>
      </c>
      <c r="E281" s="146">
        <v>0</v>
      </c>
      <c r="F281" s="304"/>
      <c r="G281" s="146">
        <v>0</v>
      </c>
      <c r="H281" s="158">
        <v>0</v>
      </c>
      <c r="I281" s="144">
        <f t="shared" si="115"/>
        <v>0.57987949824826324</v>
      </c>
      <c r="J281" s="139"/>
      <c r="K281" s="159" t="s">
        <v>22</v>
      </c>
      <c r="L281" s="146">
        <v>0.57987949824826324</v>
      </c>
      <c r="M281" s="146">
        <v>0</v>
      </c>
      <c r="N281" s="146">
        <v>0</v>
      </c>
      <c r="O281" s="146">
        <v>0</v>
      </c>
      <c r="P281" s="146">
        <v>7.3835399201633392</v>
      </c>
      <c r="Q281" s="146">
        <v>0</v>
      </c>
      <c r="R281" s="147">
        <v>0</v>
      </c>
      <c r="S281" s="148">
        <f t="shared" si="116"/>
        <v>7.9634194184116023</v>
      </c>
      <c r="U281" s="205" t="s">
        <v>22</v>
      </c>
      <c r="V281" s="197">
        <v>0.57987949824826324</v>
      </c>
      <c r="W281" s="197">
        <v>0</v>
      </c>
      <c r="X281" s="197">
        <v>0</v>
      </c>
      <c r="Y281" s="197">
        <v>0</v>
      </c>
      <c r="Z281" s="197">
        <v>0</v>
      </c>
      <c r="AA281" s="197">
        <v>0</v>
      </c>
      <c r="AB281" s="197">
        <v>7.3835399201633392</v>
      </c>
      <c r="AC281" s="198">
        <v>0</v>
      </c>
      <c r="AD281" s="197">
        <v>0</v>
      </c>
      <c r="AE281" s="197">
        <v>0</v>
      </c>
      <c r="AF281" s="197">
        <v>0</v>
      </c>
      <c r="AG281" s="197">
        <v>0</v>
      </c>
      <c r="AH281" s="197">
        <v>0</v>
      </c>
      <c r="AI281" s="200">
        <f t="shared" si="117"/>
        <v>7.9634194184116023</v>
      </c>
      <c r="AJ281" s="131" t="str">
        <f t="shared" si="118"/>
        <v/>
      </c>
      <c r="BA281" s="131"/>
      <c r="BR281" s="131"/>
      <c r="CG281" s="131"/>
    </row>
    <row r="282" spans="1:85" ht="15">
      <c r="A282" s="149" t="s">
        <v>21</v>
      </c>
      <c r="B282" s="150">
        <v>0</v>
      </c>
      <c r="C282" s="150">
        <v>0</v>
      </c>
      <c r="D282" s="150">
        <v>0</v>
      </c>
      <c r="E282" s="150">
        <v>0</v>
      </c>
      <c r="F282" s="304"/>
      <c r="G282" s="150">
        <v>0</v>
      </c>
      <c r="H282" s="151">
        <v>0</v>
      </c>
      <c r="I282" s="152">
        <f t="shared" si="115"/>
        <v>0</v>
      </c>
      <c r="J282" s="139"/>
      <c r="K282" s="153" t="s">
        <v>21</v>
      </c>
      <c r="L282" s="154">
        <v>0</v>
      </c>
      <c r="M282" s="154">
        <v>0</v>
      </c>
      <c r="N282" s="154">
        <v>0</v>
      </c>
      <c r="O282" s="154">
        <v>0</v>
      </c>
      <c r="P282" s="154">
        <v>0</v>
      </c>
      <c r="Q282" s="154">
        <v>0</v>
      </c>
      <c r="R282" s="155">
        <v>0</v>
      </c>
      <c r="S282" s="156">
        <f t="shared" si="116"/>
        <v>0</v>
      </c>
      <c r="U282" s="201" t="s">
        <v>58</v>
      </c>
      <c r="V282" s="202">
        <v>0</v>
      </c>
      <c r="W282" s="202">
        <v>0</v>
      </c>
      <c r="X282" s="202">
        <v>0</v>
      </c>
      <c r="Y282" s="202">
        <v>0</v>
      </c>
      <c r="Z282" s="202">
        <v>0</v>
      </c>
      <c r="AA282" s="202">
        <v>0</v>
      </c>
      <c r="AB282" s="202">
        <v>0</v>
      </c>
      <c r="AC282" s="203">
        <v>0</v>
      </c>
      <c r="AD282" s="202">
        <v>0</v>
      </c>
      <c r="AE282" s="202">
        <v>0</v>
      </c>
      <c r="AF282" s="202">
        <v>0</v>
      </c>
      <c r="AG282" s="202">
        <v>0</v>
      </c>
      <c r="AH282" s="202">
        <v>0</v>
      </c>
      <c r="AI282" s="204">
        <f t="shared" si="117"/>
        <v>0</v>
      </c>
      <c r="AJ282" s="131" t="str">
        <f t="shared" si="118"/>
        <v/>
      </c>
      <c r="BA282" s="131"/>
      <c r="BR282" s="131"/>
      <c r="CG282" s="131"/>
    </row>
    <row r="283" spans="1:85" ht="15">
      <c r="A283" s="160" t="s">
        <v>61</v>
      </c>
      <c r="B283" s="146">
        <v>0</v>
      </c>
      <c r="C283" s="146">
        <v>0</v>
      </c>
      <c r="D283" s="146">
        <v>0</v>
      </c>
      <c r="E283" s="146">
        <v>0</v>
      </c>
      <c r="F283" s="304"/>
      <c r="G283" s="146">
        <v>0</v>
      </c>
      <c r="H283" s="158">
        <v>0</v>
      </c>
      <c r="I283" s="144">
        <f t="shared" si="115"/>
        <v>0</v>
      </c>
      <c r="J283" s="139"/>
      <c r="K283" s="161" t="s">
        <v>61</v>
      </c>
      <c r="L283" s="146">
        <v>0</v>
      </c>
      <c r="M283" s="146">
        <v>0</v>
      </c>
      <c r="N283" s="146">
        <v>0</v>
      </c>
      <c r="O283" s="146">
        <v>0</v>
      </c>
      <c r="P283" s="146">
        <v>0</v>
      </c>
      <c r="Q283" s="146">
        <v>0</v>
      </c>
      <c r="R283" s="147">
        <v>0</v>
      </c>
      <c r="S283" s="148">
        <f t="shared" si="116"/>
        <v>0</v>
      </c>
      <c r="U283" s="206" t="s">
        <v>59</v>
      </c>
      <c r="V283" s="197">
        <v>0</v>
      </c>
      <c r="W283" s="197">
        <v>0</v>
      </c>
      <c r="X283" s="197">
        <v>0</v>
      </c>
      <c r="Y283" s="197">
        <v>0</v>
      </c>
      <c r="Z283" s="197">
        <v>0</v>
      </c>
      <c r="AA283" s="197">
        <v>0</v>
      </c>
      <c r="AB283" s="197">
        <v>0</v>
      </c>
      <c r="AC283" s="198">
        <v>0</v>
      </c>
      <c r="AD283" s="199">
        <v>0</v>
      </c>
      <c r="AE283" s="199">
        <v>0</v>
      </c>
      <c r="AF283" s="199">
        <v>0</v>
      </c>
      <c r="AG283" s="199">
        <v>0</v>
      </c>
      <c r="AH283" s="199">
        <v>0</v>
      </c>
      <c r="AI283" s="200">
        <f t="shared" si="117"/>
        <v>0</v>
      </c>
      <c r="AJ283" s="131" t="str">
        <f t="shared" si="118"/>
        <v/>
      </c>
      <c r="BA283" s="131"/>
      <c r="BR283" s="131"/>
      <c r="CG283" s="131"/>
    </row>
    <row r="284" spans="1:85">
      <c r="A284" s="162" t="s">
        <v>23</v>
      </c>
      <c r="B284" s="163">
        <v>0</v>
      </c>
      <c r="C284" s="163">
        <v>0</v>
      </c>
      <c r="D284" s="163">
        <v>0</v>
      </c>
      <c r="E284" s="163">
        <v>0</v>
      </c>
      <c r="F284" s="304"/>
      <c r="G284" s="163">
        <v>0</v>
      </c>
      <c r="H284" s="164">
        <v>0</v>
      </c>
      <c r="I284" s="165">
        <f t="shared" si="115"/>
        <v>0</v>
      </c>
      <c r="J284" s="139"/>
      <c r="K284" s="166" t="s">
        <v>23</v>
      </c>
      <c r="L284" s="167">
        <v>0</v>
      </c>
      <c r="M284" s="167">
        <v>0</v>
      </c>
      <c r="N284" s="167">
        <v>0</v>
      </c>
      <c r="O284" s="167">
        <v>0</v>
      </c>
      <c r="P284" s="167">
        <v>0</v>
      </c>
      <c r="Q284" s="167">
        <v>0</v>
      </c>
      <c r="R284" s="168">
        <v>0</v>
      </c>
      <c r="S284" s="169">
        <f t="shared" si="116"/>
        <v>0</v>
      </c>
      <c r="U284" s="207" t="s">
        <v>62</v>
      </c>
      <c r="V284" s="208">
        <v>0</v>
      </c>
      <c r="W284" s="208">
        <v>0</v>
      </c>
      <c r="X284" s="208">
        <v>0</v>
      </c>
      <c r="Y284" s="208">
        <v>0</v>
      </c>
      <c r="Z284" s="208">
        <v>0</v>
      </c>
      <c r="AA284" s="208">
        <v>0</v>
      </c>
      <c r="AB284" s="208">
        <v>0</v>
      </c>
      <c r="AC284" s="208">
        <v>0</v>
      </c>
      <c r="AD284" s="208">
        <v>0</v>
      </c>
      <c r="AE284" s="208">
        <v>0</v>
      </c>
      <c r="AF284" s="208">
        <v>0</v>
      </c>
      <c r="AG284" s="208">
        <v>0</v>
      </c>
      <c r="AH284" s="92">
        <v>0</v>
      </c>
      <c r="AI284" s="209">
        <f t="shared" si="117"/>
        <v>0</v>
      </c>
      <c r="AJ284" s="131" t="str">
        <f t="shared" si="118"/>
        <v/>
      </c>
      <c r="BA284" s="131"/>
      <c r="BR284" s="131"/>
      <c r="CG284" s="131"/>
    </row>
    <row r="285" spans="1:85">
      <c r="A285" s="170" t="s">
        <v>19</v>
      </c>
      <c r="B285" s="171">
        <v>0</v>
      </c>
      <c r="C285" s="171">
        <v>0</v>
      </c>
      <c r="D285" s="171">
        <v>0</v>
      </c>
      <c r="E285" s="171">
        <v>0</v>
      </c>
      <c r="F285" s="304"/>
      <c r="G285" s="171">
        <v>0</v>
      </c>
      <c r="H285" s="172">
        <v>0</v>
      </c>
      <c r="I285" s="173">
        <f t="shared" si="115"/>
        <v>0</v>
      </c>
      <c r="J285" s="139"/>
      <c r="K285" s="174" t="s">
        <v>19</v>
      </c>
      <c r="L285" s="171">
        <v>0</v>
      </c>
      <c r="M285" s="171">
        <v>0</v>
      </c>
      <c r="N285" s="171">
        <v>0</v>
      </c>
      <c r="O285" s="171">
        <v>0</v>
      </c>
      <c r="P285" s="171">
        <v>0</v>
      </c>
      <c r="Q285" s="171">
        <v>0</v>
      </c>
      <c r="R285" s="175">
        <v>0</v>
      </c>
      <c r="S285" s="176">
        <f t="shared" si="116"/>
        <v>0</v>
      </c>
      <c r="U285" s="210" t="s">
        <v>19</v>
      </c>
      <c r="V285" s="211">
        <v>0</v>
      </c>
      <c r="W285" s="211">
        <v>0</v>
      </c>
      <c r="X285" s="211">
        <v>0</v>
      </c>
      <c r="Y285" s="211">
        <v>0</v>
      </c>
      <c r="Z285" s="211">
        <v>0</v>
      </c>
      <c r="AA285" s="211">
        <v>0</v>
      </c>
      <c r="AB285" s="211">
        <v>0</v>
      </c>
      <c r="AC285" s="211">
        <v>0</v>
      </c>
      <c r="AD285" s="212">
        <v>0</v>
      </c>
      <c r="AE285" s="212">
        <v>0</v>
      </c>
      <c r="AF285" s="212">
        <v>0</v>
      </c>
      <c r="AG285" s="212">
        <v>0</v>
      </c>
      <c r="AH285" s="212">
        <v>0</v>
      </c>
      <c r="AI285" s="213">
        <f t="shared" si="117"/>
        <v>0</v>
      </c>
      <c r="AJ285" s="131" t="str">
        <f t="shared" si="118"/>
        <v/>
      </c>
      <c r="BA285" s="131"/>
      <c r="BR285" s="131"/>
      <c r="CG285" s="131"/>
    </row>
    <row r="286" spans="1:85">
      <c r="A286" s="162" t="s">
        <v>20</v>
      </c>
      <c r="B286" s="163">
        <v>0</v>
      </c>
      <c r="C286" s="163">
        <v>0</v>
      </c>
      <c r="D286" s="163">
        <v>0</v>
      </c>
      <c r="E286" s="163">
        <v>0</v>
      </c>
      <c r="F286" s="304"/>
      <c r="G286" s="163">
        <v>0</v>
      </c>
      <c r="H286" s="164">
        <v>0</v>
      </c>
      <c r="I286" s="165">
        <f t="shared" si="115"/>
        <v>0</v>
      </c>
      <c r="J286" s="139"/>
      <c r="K286" s="166" t="s">
        <v>20</v>
      </c>
      <c r="L286" s="167">
        <v>0</v>
      </c>
      <c r="M286" s="167">
        <v>0</v>
      </c>
      <c r="N286" s="167">
        <v>0</v>
      </c>
      <c r="O286" s="167">
        <v>0</v>
      </c>
      <c r="P286" s="167">
        <v>0</v>
      </c>
      <c r="Q286" s="167">
        <v>0</v>
      </c>
      <c r="R286" s="168">
        <v>0</v>
      </c>
      <c r="S286" s="169">
        <f t="shared" si="116"/>
        <v>0</v>
      </c>
      <c r="U286" s="207" t="s">
        <v>20</v>
      </c>
      <c r="V286" s="208">
        <v>0</v>
      </c>
      <c r="W286" s="208">
        <v>0</v>
      </c>
      <c r="X286" s="208">
        <v>0</v>
      </c>
      <c r="Y286" s="208">
        <v>0</v>
      </c>
      <c r="Z286" s="208">
        <v>0</v>
      </c>
      <c r="AA286" s="208">
        <v>0</v>
      </c>
      <c r="AB286" s="208">
        <v>0</v>
      </c>
      <c r="AC286" s="208">
        <v>0</v>
      </c>
      <c r="AD286" s="208">
        <v>0</v>
      </c>
      <c r="AE286" s="208">
        <v>0</v>
      </c>
      <c r="AF286" s="208">
        <v>0</v>
      </c>
      <c r="AG286" s="208">
        <v>0</v>
      </c>
      <c r="AH286" s="92">
        <v>0</v>
      </c>
      <c r="AI286" s="209">
        <f t="shared" si="117"/>
        <v>0</v>
      </c>
      <c r="AJ286" s="131" t="str">
        <f t="shared" si="118"/>
        <v/>
      </c>
      <c r="BA286" s="131"/>
      <c r="BR286" s="131"/>
      <c r="CG286" s="131"/>
    </row>
    <row r="287" spans="1:85" ht="15" thickBot="1">
      <c r="A287" s="177" t="s">
        <v>11</v>
      </c>
      <c r="B287" s="178">
        <v>0</v>
      </c>
      <c r="C287" s="178">
        <v>0</v>
      </c>
      <c r="D287" s="178">
        <v>0</v>
      </c>
      <c r="E287" s="178">
        <v>0</v>
      </c>
      <c r="F287" s="305"/>
      <c r="G287" s="178">
        <v>0</v>
      </c>
      <c r="H287" s="179">
        <v>0</v>
      </c>
      <c r="I287" s="180">
        <f t="shared" si="115"/>
        <v>0</v>
      </c>
      <c r="J287" s="139"/>
      <c r="K287" s="181" t="s">
        <v>11</v>
      </c>
      <c r="L287" s="178">
        <v>0</v>
      </c>
      <c r="M287" s="178">
        <v>0</v>
      </c>
      <c r="N287" s="178">
        <v>0</v>
      </c>
      <c r="O287" s="178">
        <v>0</v>
      </c>
      <c r="P287" s="178">
        <v>0</v>
      </c>
      <c r="Q287" s="178">
        <v>0</v>
      </c>
      <c r="R287" s="182">
        <v>0</v>
      </c>
      <c r="S287" s="183">
        <f t="shared" si="116"/>
        <v>0</v>
      </c>
      <c r="U287" s="210" t="s">
        <v>11</v>
      </c>
      <c r="V287" s="211">
        <v>0</v>
      </c>
      <c r="W287" s="211">
        <v>0</v>
      </c>
      <c r="X287" s="211">
        <v>0</v>
      </c>
      <c r="Y287" s="211">
        <v>0</v>
      </c>
      <c r="Z287" s="211">
        <v>0</v>
      </c>
      <c r="AA287" s="211">
        <v>0</v>
      </c>
      <c r="AB287" s="211">
        <v>0</v>
      </c>
      <c r="AC287" s="211">
        <v>0</v>
      </c>
      <c r="AD287" s="212">
        <v>0</v>
      </c>
      <c r="AE287" s="212">
        <v>0</v>
      </c>
      <c r="AF287" s="212">
        <v>0</v>
      </c>
      <c r="AG287" s="212">
        <v>0</v>
      </c>
      <c r="AH287" s="212">
        <v>0</v>
      </c>
      <c r="AI287" s="213">
        <f t="shared" si="117"/>
        <v>0</v>
      </c>
      <c r="AJ287" s="131" t="str">
        <f t="shared" si="118"/>
        <v/>
      </c>
      <c r="BA287" s="131"/>
      <c r="BR287" s="131"/>
      <c r="CG287" s="131"/>
    </row>
    <row r="288" spans="1:85" ht="15">
      <c r="A288" s="184" t="s">
        <v>26</v>
      </c>
      <c r="B288" s="185">
        <f>SUM(B267:B283)</f>
        <v>11.904587344528332</v>
      </c>
      <c r="C288" s="185">
        <f t="shared" ref="C288:I288" si="119">SUM(C267:C283)</f>
        <v>254.29600620039056</v>
      </c>
      <c r="D288" s="185">
        <f t="shared" si="119"/>
        <v>77.102904457911663</v>
      </c>
      <c r="E288" s="185">
        <f t="shared" si="119"/>
        <v>230.43459720001854</v>
      </c>
      <c r="F288" s="185">
        <f t="shared" si="119"/>
        <v>0</v>
      </c>
      <c r="G288" s="185">
        <f t="shared" si="119"/>
        <v>3.0827907588593289</v>
      </c>
      <c r="H288" s="187">
        <f t="shared" si="119"/>
        <v>0</v>
      </c>
      <c r="I288" s="144">
        <f t="shared" si="119"/>
        <v>576.82088596170843</v>
      </c>
      <c r="J288" s="139"/>
      <c r="K288" s="186" t="s">
        <v>26</v>
      </c>
      <c r="L288" s="185">
        <f>SUM(L267:L283)</f>
        <v>11.904587344528332</v>
      </c>
      <c r="M288" s="185">
        <f t="shared" ref="M288:S288" si="120">SUM(M267:M283)</f>
        <v>254.29600620039056</v>
      </c>
      <c r="N288" s="185">
        <f t="shared" si="120"/>
        <v>77.102904457911663</v>
      </c>
      <c r="O288" s="185">
        <f t="shared" si="120"/>
        <v>230.43459720001854</v>
      </c>
      <c r="P288" s="185">
        <f t="shared" si="120"/>
        <v>130.05743882568976</v>
      </c>
      <c r="Q288" s="185">
        <f t="shared" si="120"/>
        <v>3.0827907588593289</v>
      </c>
      <c r="R288" s="187">
        <f t="shared" si="120"/>
        <v>0</v>
      </c>
      <c r="S288" s="188">
        <f t="shared" si="120"/>
        <v>706.87832478739813</v>
      </c>
      <c r="T288" s="131" t="str">
        <f>IF(ABS(S288-AI288)&gt;0.01,S288-AI288,"")</f>
        <v/>
      </c>
      <c r="U288" s="214" t="s">
        <v>60</v>
      </c>
      <c r="V288" s="215">
        <f>SUM(V267:V283)</f>
        <v>10.482620729942933</v>
      </c>
      <c r="W288" s="215">
        <f t="shared" ref="W288:AH288" si="121">SUM(W267:W283)</f>
        <v>1.3852206183462201</v>
      </c>
      <c r="X288" s="215">
        <f t="shared" si="121"/>
        <v>3.0827907588593289</v>
      </c>
      <c r="Y288" s="215">
        <f t="shared" si="121"/>
        <v>254.29600620039056</v>
      </c>
      <c r="Z288" s="215">
        <f t="shared" si="121"/>
        <v>61.310290099086529</v>
      </c>
      <c r="AA288" s="215">
        <f t="shared" si="121"/>
        <v>202.84367831904979</v>
      </c>
      <c r="AB288" s="215">
        <f t="shared" si="121"/>
        <v>130.05743882568976</v>
      </c>
      <c r="AC288" s="215">
        <f t="shared" si="121"/>
        <v>43.420279236033068</v>
      </c>
      <c r="AD288" s="216">
        <f t="shared" si="121"/>
        <v>3.6745996239176786E-2</v>
      </c>
      <c r="AE288" s="216">
        <f t="shared" si="121"/>
        <v>0</v>
      </c>
      <c r="AF288" s="216">
        <f t="shared" si="121"/>
        <v>0</v>
      </c>
      <c r="AG288" s="216">
        <f t="shared" si="121"/>
        <v>15.792614358825132</v>
      </c>
      <c r="AH288" s="216">
        <f t="shared" si="121"/>
        <v>27.590918880968754</v>
      </c>
      <c r="AI288" s="217">
        <f>SUM(V288:AC288)</f>
        <v>706.87832478739813</v>
      </c>
      <c r="AJ288" s="131" t="str">
        <f t="shared" si="118"/>
        <v/>
      </c>
      <c r="BA288" s="131"/>
      <c r="BR288" s="131"/>
      <c r="CG288" s="131"/>
    </row>
    <row r="289" spans="1:85" s="2" customFormat="1" ht="15" thickBot="1">
      <c r="A289" s="15" t="s">
        <v>100</v>
      </c>
      <c r="B289" s="100">
        <f>IF($I288=0,"-",B288/$I288)</f>
        <v>2.0638273741909206E-2</v>
      </c>
      <c r="C289" s="100">
        <f t="shared" ref="C289:H289" si="122">IF($I288=0,"-",C288/$I288)</f>
        <v>0.44085783366948283</v>
      </c>
      <c r="D289" s="100">
        <f t="shared" si="122"/>
        <v>0.13366871126616947</v>
      </c>
      <c r="E289" s="100">
        <f t="shared" si="122"/>
        <v>0.39949073067252922</v>
      </c>
      <c r="F289" s="100">
        <f t="shared" si="122"/>
        <v>0</v>
      </c>
      <c r="G289" s="100">
        <f t="shared" si="122"/>
        <v>5.3444506499093309E-3</v>
      </c>
      <c r="H289" s="101">
        <f t="shared" si="122"/>
        <v>0</v>
      </c>
      <c r="I289" s="102">
        <f>SUM(B289:H289)</f>
        <v>1.0000000000000002</v>
      </c>
      <c r="J289" s="131"/>
      <c r="K289" s="27" t="s">
        <v>100</v>
      </c>
      <c r="L289" s="76">
        <f t="shared" ref="L289:R289" si="123">IF($S288=0,"-",L288/$S288)</f>
        <v>1.6841069993352498E-2</v>
      </c>
      <c r="M289" s="76">
        <f t="shared" si="123"/>
        <v>0.35974508947756045</v>
      </c>
      <c r="N289" s="76">
        <f t="shared" si="123"/>
        <v>0.10907521387234678</v>
      </c>
      <c r="O289" s="76">
        <f t="shared" si="123"/>
        <v>0.32598905514513327</v>
      </c>
      <c r="P289" s="76">
        <f t="shared" si="123"/>
        <v>0.1839884379886822</v>
      </c>
      <c r="Q289" s="76">
        <f t="shared" si="123"/>
        <v>4.3611335229249166E-3</v>
      </c>
      <c r="R289" s="77">
        <f t="shared" si="123"/>
        <v>0</v>
      </c>
      <c r="S289" s="78">
        <f>SUM(L289:R289)</f>
        <v>1.0000000000000002</v>
      </c>
      <c r="U289" s="36" t="s">
        <v>100</v>
      </c>
      <c r="V289" s="103">
        <f>+V288/$AI288</f>
        <v>1.4829455597037444E-2</v>
      </c>
      <c r="W289" s="103">
        <f t="shared" ref="W289:AH289" si="124">+W288/$AI288</f>
        <v>1.9596309149284515E-3</v>
      </c>
      <c r="X289" s="103">
        <f t="shared" si="124"/>
        <v>4.3611335229249166E-3</v>
      </c>
      <c r="Y289" s="103">
        <f t="shared" si="124"/>
        <v>0.35974508947756045</v>
      </c>
      <c r="Z289" s="103">
        <f t="shared" si="124"/>
        <v>8.6733866281055241E-2</v>
      </c>
      <c r="AA289" s="103">
        <f t="shared" si="124"/>
        <v>0.28695699274702952</v>
      </c>
      <c r="AB289" s="103">
        <f t="shared" si="124"/>
        <v>0.1839884379886822</v>
      </c>
      <c r="AC289" s="103">
        <f t="shared" si="124"/>
        <v>6.1425393470781867E-2</v>
      </c>
      <c r="AD289" s="103">
        <f t="shared" si="124"/>
        <v>5.1983481386600124E-5</v>
      </c>
      <c r="AE289" s="103">
        <f t="shared" si="124"/>
        <v>0</v>
      </c>
      <c r="AF289" s="103">
        <f t="shared" si="124"/>
        <v>0</v>
      </c>
      <c r="AG289" s="103">
        <f t="shared" si="124"/>
        <v>2.2341347591291534E-2</v>
      </c>
      <c r="AH289" s="103">
        <f t="shared" si="124"/>
        <v>3.9032062398103723E-2</v>
      </c>
      <c r="AI289" s="104">
        <f>SUM(V289:AC289)</f>
        <v>1</v>
      </c>
      <c r="AJ289" s="2" t="str">
        <f t="shared" si="118"/>
        <v/>
      </c>
    </row>
    <row r="290" spans="1:85" ht="15" thickBot="1">
      <c r="A290" s="218"/>
      <c r="B290" s="218"/>
      <c r="C290" s="218"/>
      <c r="D290" s="218"/>
      <c r="E290" s="218"/>
      <c r="F290" s="218"/>
      <c r="G290" s="218"/>
      <c r="H290" s="218"/>
      <c r="I290" s="218"/>
      <c r="K290" s="218"/>
      <c r="L290" s="218"/>
      <c r="M290" s="218"/>
      <c r="N290" s="218"/>
      <c r="O290" s="218"/>
      <c r="P290" s="218"/>
      <c r="Q290" s="218"/>
      <c r="R290" s="218"/>
      <c r="S290" s="218"/>
      <c r="AI290" s="139"/>
      <c r="BA290" s="131"/>
      <c r="BR290" s="131"/>
      <c r="CG290" s="131"/>
    </row>
    <row r="291" spans="1:85" ht="28.5">
      <c r="A291" s="328" t="s">
        <v>35</v>
      </c>
      <c r="B291" s="135" t="s">
        <v>0</v>
      </c>
      <c r="C291" s="135" t="s">
        <v>1</v>
      </c>
      <c r="D291" s="135" t="s">
        <v>2</v>
      </c>
      <c r="E291" s="135" t="s">
        <v>3</v>
      </c>
      <c r="F291" s="135" t="s">
        <v>27</v>
      </c>
      <c r="G291" s="135" t="s">
        <v>4</v>
      </c>
      <c r="H291" s="135" t="s">
        <v>5</v>
      </c>
      <c r="I291" s="136" t="s">
        <v>6</v>
      </c>
      <c r="K291" s="330" t="s">
        <v>35</v>
      </c>
      <c r="L291" s="137" t="s">
        <v>0</v>
      </c>
      <c r="M291" s="137" t="s">
        <v>1</v>
      </c>
      <c r="N291" s="137" t="s">
        <v>2</v>
      </c>
      <c r="O291" s="137" t="s">
        <v>3</v>
      </c>
      <c r="P291" s="137" t="s">
        <v>27</v>
      </c>
      <c r="Q291" s="137" t="s">
        <v>4</v>
      </c>
      <c r="R291" s="137" t="s">
        <v>5</v>
      </c>
      <c r="S291" s="138" t="s">
        <v>6</v>
      </c>
      <c r="U291" s="332" t="s">
        <v>35</v>
      </c>
      <c r="V291" s="190" t="s">
        <v>69</v>
      </c>
      <c r="W291" s="190" t="s">
        <v>70</v>
      </c>
      <c r="X291" s="190" t="s">
        <v>4</v>
      </c>
      <c r="Y291" s="190" t="s">
        <v>1</v>
      </c>
      <c r="Z291" s="190" t="s">
        <v>2</v>
      </c>
      <c r="AA291" s="190" t="s">
        <v>3</v>
      </c>
      <c r="AB291" s="190" t="s">
        <v>52</v>
      </c>
      <c r="AC291" s="190" t="s">
        <v>64</v>
      </c>
      <c r="AD291" s="191" t="s">
        <v>72</v>
      </c>
      <c r="AE291" s="191" t="s">
        <v>79</v>
      </c>
      <c r="AF291" s="191" t="s">
        <v>73</v>
      </c>
      <c r="AG291" s="191" t="s">
        <v>80</v>
      </c>
      <c r="AH291" s="191" t="s">
        <v>81</v>
      </c>
      <c r="AI291" s="192" t="s">
        <v>60</v>
      </c>
      <c r="BA291" s="131"/>
      <c r="BR291" s="131"/>
      <c r="CG291" s="131"/>
    </row>
    <row r="292" spans="1:85" ht="15">
      <c r="A292" s="329" t="s">
        <v>35</v>
      </c>
      <c r="B292" s="294" t="s">
        <v>109</v>
      </c>
      <c r="C292" s="295"/>
      <c r="D292" s="295"/>
      <c r="E292" s="295"/>
      <c r="F292" s="295"/>
      <c r="G292" s="295"/>
      <c r="H292" s="295"/>
      <c r="I292" s="296"/>
      <c r="K292" s="331" t="s">
        <v>35</v>
      </c>
      <c r="L292" s="297" t="s">
        <v>109</v>
      </c>
      <c r="M292" s="298"/>
      <c r="N292" s="298"/>
      <c r="O292" s="298"/>
      <c r="P292" s="298"/>
      <c r="Q292" s="298"/>
      <c r="R292" s="298"/>
      <c r="S292" s="299"/>
      <c r="U292" s="333" t="s">
        <v>35</v>
      </c>
      <c r="V292" s="326" t="s">
        <v>109</v>
      </c>
      <c r="W292" s="326"/>
      <c r="X292" s="326"/>
      <c r="Y292" s="326"/>
      <c r="Z292" s="326"/>
      <c r="AA292" s="326"/>
      <c r="AB292" s="326"/>
      <c r="AC292" s="326"/>
      <c r="AD292" s="326"/>
      <c r="AE292" s="326"/>
      <c r="AF292" s="326"/>
      <c r="AG292" s="326"/>
      <c r="AH292" s="326"/>
      <c r="AI292" s="327"/>
      <c r="BA292" s="131"/>
      <c r="BR292" s="131"/>
      <c r="CG292" s="131"/>
    </row>
    <row r="293" spans="1:85" ht="15">
      <c r="A293" s="141" t="s">
        <v>7</v>
      </c>
      <c r="B293" s="142">
        <v>0</v>
      </c>
      <c r="C293" s="142">
        <v>0</v>
      </c>
      <c r="D293" s="142">
        <v>0</v>
      </c>
      <c r="E293" s="142">
        <v>0</v>
      </c>
      <c r="F293" s="303"/>
      <c r="G293" s="142">
        <v>0</v>
      </c>
      <c r="H293" s="143">
        <v>0</v>
      </c>
      <c r="I293" s="144">
        <f>SUM(B293:H293)</f>
        <v>0</v>
      </c>
      <c r="J293" s="139"/>
      <c r="K293" s="193" t="s">
        <v>7</v>
      </c>
      <c r="L293" s="142">
        <v>0</v>
      </c>
      <c r="M293" s="142">
        <v>0</v>
      </c>
      <c r="N293" s="142">
        <v>0</v>
      </c>
      <c r="O293" s="142">
        <v>0</v>
      </c>
      <c r="P293" s="142">
        <v>0</v>
      </c>
      <c r="Q293" s="142">
        <v>0</v>
      </c>
      <c r="R293" s="194">
        <v>0</v>
      </c>
      <c r="S293" s="195">
        <f>SUM(L293:R293)</f>
        <v>0</v>
      </c>
      <c r="U293" s="196" t="s">
        <v>7</v>
      </c>
      <c r="V293" s="197">
        <v>0</v>
      </c>
      <c r="W293" s="197">
        <v>0</v>
      </c>
      <c r="X293" s="197">
        <v>0</v>
      </c>
      <c r="Y293" s="197">
        <v>0</v>
      </c>
      <c r="Z293" s="197">
        <v>0</v>
      </c>
      <c r="AA293" s="197">
        <v>0</v>
      </c>
      <c r="AB293" s="197">
        <v>0</v>
      </c>
      <c r="AC293" s="198">
        <v>0</v>
      </c>
      <c r="AD293" s="199">
        <v>0</v>
      </c>
      <c r="AE293" s="199">
        <v>0</v>
      </c>
      <c r="AF293" s="199">
        <v>0</v>
      </c>
      <c r="AG293" s="199">
        <v>0</v>
      </c>
      <c r="AH293" s="199">
        <v>0</v>
      </c>
      <c r="AI293" s="200">
        <f>SUM(V293:AC293)</f>
        <v>0</v>
      </c>
      <c r="AJ293" s="131" t="str">
        <f>IF(ABS(S293-AI293)&gt;0.001,S293-AI293,"")</f>
        <v/>
      </c>
      <c r="BA293" s="131"/>
      <c r="BR293" s="131"/>
      <c r="CG293" s="131"/>
    </row>
    <row r="294" spans="1:85" ht="15">
      <c r="A294" s="149" t="s">
        <v>8</v>
      </c>
      <c r="B294" s="150">
        <v>0</v>
      </c>
      <c r="C294" s="150">
        <v>0</v>
      </c>
      <c r="D294" s="150">
        <v>0</v>
      </c>
      <c r="E294" s="150">
        <v>0</v>
      </c>
      <c r="F294" s="304"/>
      <c r="G294" s="150">
        <v>0</v>
      </c>
      <c r="H294" s="151">
        <v>0</v>
      </c>
      <c r="I294" s="152">
        <f t="shared" ref="I294:I313" si="125">SUM(B294:H294)</f>
        <v>0</v>
      </c>
      <c r="J294" s="139"/>
      <c r="K294" s="153" t="s">
        <v>8</v>
      </c>
      <c r="L294" s="154">
        <v>0</v>
      </c>
      <c r="M294" s="154">
        <v>0</v>
      </c>
      <c r="N294" s="154">
        <v>0</v>
      </c>
      <c r="O294" s="154">
        <v>0</v>
      </c>
      <c r="P294" s="154">
        <v>0</v>
      </c>
      <c r="Q294" s="154">
        <v>0</v>
      </c>
      <c r="R294" s="155">
        <v>0</v>
      </c>
      <c r="S294" s="156">
        <f t="shared" ref="S294:S313" si="126">SUM(L294:R294)</f>
        <v>0</v>
      </c>
      <c r="U294" s="201" t="s">
        <v>8</v>
      </c>
      <c r="V294" s="202">
        <v>0</v>
      </c>
      <c r="W294" s="202">
        <v>0</v>
      </c>
      <c r="X294" s="202">
        <v>0</v>
      </c>
      <c r="Y294" s="202">
        <v>0</v>
      </c>
      <c r="Z294" s="202">
        <v>0</v>
      </c>
      <c r="AA294" s="202">
        <v>0</v>
      </c>
      <c r="AB294" s="202">
        <v>0</v>
      </c>
      <c r="AC294" s="203">
        <v>0</v>
      </c>
      <c r="AD294" s="202">
        <v>0</v>
      </c>
      <c r="AE294" s="202">
        <v>0</v>
      </c>
      <c r="AF294" s="202">
        <v>0</v>
      </c>
      <c r="AG294" s="202">
        <v>0</v>
      </c>
      <c r="AH294" s="202">
        <v>0</v>
      </c>
      <c r="AI294" s="204">
        <f t="shared" ref="AI294:AI313" si="127">SUM(V294:AC294)</f>
        <v>0</v>
      </c>
      <c r="AJ294" s="131" t="str">
        <f t="shared" ref="AJ294:AJ315" si="128">IF(ABS(S294-AI294)&gt;0.001,S294-AI294,"")</f>
        <v/>
      </c>
      <c r="BA294" s="131"/>
      <c r="BR294" s="131"/>
      <c r="CG294" s="131"/>
    </row>
    <row r="295" spans="1:85" ht="15">
      <c r="A295" s="157" t="s">
        <v>10</v>
      </c>
      <c r="B295" s="146">
        <v>0</v>
      </c>
      <c r="C295" s="146">
        <v>0</v>
      </c>
      <c r="D295" s="146">
        <v>0</v>
      </c>
      <c r="E295" s="146">
        <v>0</v>
      </c>
      <c r="F295" s="304"/>
      <c r="G295" s="146">
        <v>0</v>
      </c>
      <c r="H295" s="158">
        <v>0</v>
      </c>
      <c r="I295" s="144">
        <f t="shared" si="125"/>
        <v>0</v>
      </c>
      <c r="J295" s="139"/>
      <c r="K295" s="159" t="s">
        <v>10</v>
      </c>
      <c r="L295" s="146">
        <v>0</v>
      </c>
      <c r="M295" s="146">
        <v>0</v>
      </c>
      <c r="N295" s="146">
        <v>0</v>
      </c>
      <c r="O295" s="146">
        <v>0</v>
      </c>
      <c r="P295" s="146">
        <v>0</v>
      </c>
      <c r="Q295" s="146">
        <v>0</v>
      </c>
      <c r="R295" s="147">
        <v>0</v>
      </c>
      <c r="S295" s="148">
        <f t="shared" si="126"/>
        <v>0</v>
      </c>
      <c r="U295" s="205" t="s">
        <v>10</v>
      </c>
      <c r="V295" s="197">
        <v>0</v>
      </c>
      <c r="W295" s="197">
        <v>0</v>
      </c>
      <c r="X295" s="197">
        <v>0</v>
      </c>
      <c r="Y295" s="197">
        <v>0</v>
      </c>
      <c r="Z295" s="197">
        <v>0</v>
      </c>
      <c r="AA295" s="197">
        <v>0</v>
      </c>
      <c r="AB295" s="197">
        <v>0</v>
      </c>
      <c r="AC295" s="198">
        <v>0</v>
      </c>
      <c r="AD295" s="199">
        <v>0</v>
      </c>
      <c r="AE295" s="199">
        <v>0</v>
      </c>
      <c r="AF295" s="199">
        <v>0</v>
      </c>
      <c r="AG295" s="199">
        <v>0</v>
      </c>
      <c r="AH295" s="199">
        <v>0</v>
      </c>
      <c r="AI295" s="200">
        <f t="shared" si="127"/>
        <v>0</v>
      </c>
      <c r="AJ295" s="131" t="str">
        <f t="shared" si="128"/>
        <v/>
      </c>
      <c r="BA295" s="131"/>
      <c r="BR295" s="131"/>
      <c r="CG295" s="131"/>
    </row>
    <row r="296" spans="1:85" ht="15">
      <c r="A296" s="149" t="s">
        <v>53</v>
      </c>
      <c r="B296" s="150">
        <v>0</v>
      </c>
      <c r="C296" s="150">
        <v>0</v>
      </c>
      <c r="D296" s="150">
        <v>0</v>
      </c>
      <c r="E296" s="150">
        <v>0</v>
      </c>
      <c r="F296" s="304"/>
      <c r="G296" s="150">
        <v>0</v>
      </c>
      <c r="H296" s="151">
        <v>0</v>
      </c>
      <c r="I296" s="152">
        <f t="shared" si="125"/>
        <v>0</v>
      </c>
      <c r="J296" s="139"/>
      <c r="K296" s="153" t="s">
        <v>53</v>
      </c>
      <c r="L296" s="154">
        <v>0</v>
      </c>
      <c r="M296" s="154">
        <v>0</v>
      </c>
      <c r="N296" s="154">
        <v>0</v>
      </c>
      <c r="O296" s="154">
        <v>0</v>
      </c>
      <c r="P296" s="154">
        <v>0</v>
      </c>
      <c r="Q296" s="154">
        <v>0</v>
      </c>
      <c r="R296" s="155">
        <v>0</v>
      </c>
      <c r="S296" s="156">
        <f t="shared" si="126"/>
        <v>0</v>
      </c>
      <c r="U296" s="201" t="s">
        <v>53</v>
      </c>
      <c r="V296" s="202">
        <v>0</v>
      </c>
      <c r="W296" s="202">
        <v>0</v>
      </c>
      <c r="X296" s="202">
        <v>0</v>
      </c>
      <c r="Y296" s="202">
        <v>0</v>
      </c>
      <c r="Z296" s="202">
        <v>0</v>
      </c>
      <c r="AA296" s="202">
        <v>0</v>
      </c>
      <c r="AB296" s="202">
        <v>0</v>
      </c>
      <c r="AC296" s="203">
        <v>0</v>
      </c>
      <c r="AD296" s="202">
        <v>0</v>
      </c>
      <c r="AE296" s="202">
        <v>0</v>
      </c>
      <c r="AF296" s="202">
        <v>0</v>
      </c>
      <c r="AG296" s="202">
        <v>0</v>
      </c>
      <c r="AH296" s="202">
        <v>0</v>
      </c>
      <c r="AI296" s="204">
        <f t="shared" si="127"/>
        <v>0</v>
      </c>
      <c r="AJ296" s="131" t="str">
        <f t="shared" si="128"/>
        <v/>
      </c>
      <c r="BA296" s="131"/>
      <c r="BR296" s="131"/>
      <c r="CG296" s="131"/>
    </row>
    <row r="297" spans="1:85" ht="15">
      <c r="A297" s="157" t="s">
        <v>16</v>
      </c>
      <c r="B297" s="146">
        <v>4.0371755501107263</v>
      </c>
      <c r="C297" s="146">
        <v>30.514720129008609</v>
      </c>
      <c r="D297" s="146">
        <v>5.0541040908465025</v>
      </c>
      <c r="E297" s="146">
        <v>9.1975636990553472E-2</v>
      </c>
      <c r="F297" s="304"/>
      <c r="G297" s="146">
        <v>0</v>
      </c>
      <c r="H297" s="158">
        <v>0</v>
      </c>
      <c r="I297" s="144">
        <f t="shared" si="125"/>
        <v>39.697975406956388</v>
      </c>
      <c r="J297" s="139"/>
      <c r="K297" s="159" t="s">
        <v>16</v>
      </c>
      <c r="L297" s="146">
        <v>4.0371755501107263</v>
      </c>
      <c r="M297" s="146">
        <v>30.514720129008609</v>
      </c>
      <c r="N297" s="146">
        <v>5.0541040908465025</v>
      </c>
      <c r="O297" s="146">
        <v>9.1975636990553472E-2</v>
      </c>
      <c r="P297" s="146">
        <v>0</v>
      </c>
      <c r="Q297" s="146">
        <v>0</v>
      </c>
      <c r="R297" s="147">
        <v>0</v>
      </c>
      <c r="S297" s="148">
        <f t="shared" si="126"/>
        <v>39.697975406956388</v>
      </c>
      <c r="U297" s="205" t="s">
        <v>16</v>
      </c>
      <c r="V297" s="197">
        <v>4.0371755501107263</v>
      </c>
      <c r="W297" s="197">
        <v>0</v>
      </c>
      <c r="X297" s="197">
        <v>0</v>
      </c>
      <c r="Y297" s="197">
        <v>30.514720129008609</v>
      </c>
      <c r="Z297" s="197">
        <v>5.0541040908465025</v>
      </c>
      <c r="AA297" s="197">
        <v>9.1975636990553472E-2</v>
      </c>
      <c r="AB297" s="197">
        <v>0</v>
      </c>
      <c r="AC297" s="198">
        <v>0</v>
      </c>
      <c r="AD297" s="199">
        <v>0</v>
      </c>
      <c r="AE297" s="199">
        <v>0</v>
      </c>
      <c r="AF297" s="199">
        <v>0</v>
      </c>
      <c r="AG297" s="199">
        <v>0</v>
      </c>
      <c r="AH297" s="199">
        <v>0</v>
      </c>
      <c r="AI297" s="200">
        <f t="shared" si="127"/>
        <v>39.697975406956388</v>
      </c>
      <c r="AJ297" s="131" t="str">
        <f t="shared" si="128"/>
        <v/>
      </c>
      <c r="BA297" s="131"/>
      <c r="BR297" s="131"/>
      <c r="CG297" s="131"/>
    </row>
    <row r="298" spans="1:85" ht="15">
      <c r="A298" s="149" t="s">
        <v>15</v>
      </c>
      <c r="B298" s="150">
        <v>0.27105216769196583</v>
      </c>
      <c r="C298" s="150">
        <v>0.46844065435228333</v>
      </c>
      <c r="D298" s="150">
        <v>0.19302119142227508</v>
      </c>
      <c r="E298" s="150">
        <v>3.453510015270026E-3</v>
      </c>
      <c r="F298" s="304"/>
      <c r="G298" s="150">
        <v>0</v>
      </c>
      <c r="H298" s="151">
        <v>0</v>
      </c>
      <c r="I298" s="152">
        <f t="shared" si="125"/>
        <v>0.93596752348179424</v>
      </c>
      <c r="J298" s="139"/>
      <c r="K298" s="153" t="s">
        <v>15</v>
      </c>
      <c r="L298" s="154">
        <v>0.27105216769196583</v>
      </c>
      <c r="M298" s="154">
        <v>0.46844065435228333</v>
      </c>
      <c r="N298" s="154">
        <v>0.19302119142227508</v>
      </c>
      <c r="O298" s="154">
        <v>3.453510015270026E-3</v>
      </c>
      <c r="P298" s="154">
        <v>0</v>
      </c>
      <c r="Q298" s="154">
        <v>0</v>
      </c>
      <c r="R298" s="155">
        <v>0</v>
      </c>
      <c r="S298" s="156">
        <f t="shared" si="126"/>
        <v>0.93596752348179424</v>
      </c>
      <c r="U298" s="201" t="s">
        <v>54</v>
      </c>
      <c r="V298" s="202">
        <v>0.23275177509010347</v>
      </c>
      <c r="W298" s="202">
        <v>0</v>
      </c>
      <c r="X298" s="202">
        <v>0</v>
      </c>
      <c r="Y298" s="202">
        <v>0.46844065435228333</v>
      </c>
      <c r="Z298" s="202">
        <v>0.19302119142227508</v>
      </c>
      <c r="AA298" s="202">
        <v>3.453510015270026E-3</v>
      </c>
      <c r="AB298" s="202">
        <v>0</v>
      </c>
      <c r="AC298" s="203">
        <v>3.8300392601862368E-2</v>
      </c>
      <c r="AD298" s="202">
        <v>3.8300392601862368E-2</v>
      </c>
      <c r="AE298" s="202">
        <v>0</v>
      </c>
      <c r="AF298" s="202">
        <v>0</v>
      </c>
      <c r="AG298" s="202">
        <v>0</v>
      </c>
      <c r="AH298" s="202">
        <v>0</v>
      </c>
      <c r="AI298" s="204">
        <f t="shared" si="127"/>
        <v>0.93596752348179424</v>
      </c>
      <c r="AJ298" s="131" t="str">
        <f t="shared" si="128"/>
        <v/>
      </c>
      <c r="BA298" s="131"/>
      <c r="BR298" s="131"/>
      <c r="CG298" s="131"/>
    </row>
    <row r="299" spans="1:85" ht="15">
      <c r="A299" s="157" t="s">
        <v>55</v>
      </c>
      <c r="B299" s="146">
        <v>0</v>
      </c>
      <c r="C299" s="146">
        <v>0</v>
      </c>
      <c r="D299" s="146">
        <v>0</v>
      </c>
      <c r="E299" s="146">
        <v>0.22197968808234869</v>
      </c>
      <c r="F299" s="304"/>
      <c r="G299" s="146">
        <v>0</v>
      </c>
      <c r="H299" s="158">
        <v>0</v>
      </c>
      <c r="I299" s="144">
        <f t="shared" si="125"/>
        <v>0.22197968808234869</v>
      </c>
      <c r="J299" s="139"/>
      <c r="K299" s="159" t="s">
        <v>55</v>
      </c>
      <c r="L299" s="146">
        <v>0</v>
      </c>
      <c r="M299" s="146">
        <v>0</v>
      </c>
      <c r="N299" s="146">
        <v>0</v>
      </c>
      <c r="O299" s="146">
        <v>0.22197968808234869</v>
      </c>
      <c r="P299" s="146">
        <v>82.785124966470534</v>
      </c>
      <c r="Q299" s="146">
        <v>0</v>
      </c>
      <c r="R299" s="147">
        <v>0</v>
      </c>
      <c r="S299" s="148">
        <f t="shared" si="126"/>
        <v>83.007104654552876</v>
      </c>
      <c r="U299" s="205" t="s">
        <v>55</v>
      </c>
      <c r="V299" s="197">
        <v>0</v>
      </c>
      <c r="W299" s="197">
        <v>0</v>
      </c>
      <c r="X299" s="197">
        <v>0</v>
      </c>
      <c r="Y299" s="197">
        <v>0</v>
      </c>
      <c r="Z299" s="197">
        <v>0</v>
      </c>
      <c r="AA299" s="197">
        <v>0.22197968808234869</v>
      </c>
      <c r="AB299" s="197">
        <v>82.785124966470534</v>
      </c>
      <c r="AC299" s="198">
        <v>0</v>
      </c>
      <c r="AD299" s="197">
        <v>0</v>
      </c>
      <c r="AE299" s="197">
        <v>0</v>
      </c>
      <c r="AF299" s="197">
        <v>0</v>
      </c>
      <c r="AG299" s="197">
        <v>0</v>
      </c>
      <c r="AH299" s="197">
        <v>0</v>
      </c>
      <c r="AI299" s="200">
        <f t="shared" si="127"/>
        <v>83.007104654552876</v>
      </c>
      <c r="AJ299" s="131" t="str">
        <f t="shared" si="128"/>
        <v/>
      </c>
      <c r="BA299" s="131"/>
      <c r="BR299" s="131"/>
      <c r="CG299" s="131"/>
    </row>
    <row r="300" spans="1:85" ht="15">
      <c r="A300" s="149" t="s">
        <v>12</v>
      </c>
      <c r="B300" s="150">
        <v>0</v>
      </c>
      <c r="C300" s="150">
        <v>0</v>
      </c>
      <c r="D300" s="150">
        <v>0</v>
      </c>
      <c r="E300" s="150">
        <v>0</v>
      </c>
      <c r="F300" s="304"/>
      <c r="G300" s="150">
        <v>0</v>
      </c>
      <c r="H300" s="151">
        <v>0</v>
      </c>
      <c r="I300" s="152">
        <f t="shared" si="125"/>
        <v>0</v>
      </c>
      <c r="J300" s="139"/>
      <c r="K300" s="153" t="s">
        <v>12</v>
      </c>
      <c r="L300" s="154">
        <v>0</v>
      </c>
      <c r="M300" s="154">
        <v>0</v>
      </c>
      <c r="N300" s="154">
        <v>0</v>
      </c>
      <c r="O300" s="154">
        <v>0</v>
      </c>
      <c r="P300" s="154">
        <v>1.6867983790059853</v>
      </c>
      <c r="Q300" s="154">
        <v>0</v>
      </c>
      <c r="R300" s="155">
        <v>0</v>
      </c>
      <c r="S300" s="156">
        <f t="shared" si="126"/>
        <v>1.6867983790059853</v>
      </c>
      <c r="U300" s="201" t="s">
        <v>12</v>
      </c>
      <c r="V300" s="202">
        <v>0</v>
      </c>
      <c r="W300" s="202">
        <v>0</v>
      </c>
      <c r="X300" s="202">
        <v>0</v>
      </c>
      <c r="Y300" s="202">
        <v>0</v>
      </c>
      <c r="Z300" s="202">
        <v>0</v>
      </c>
      <c r="AA300" s="202">
        <v>0</v>
      </c>
      <c r="AB300" s="202">
        <v>1.6867983790059853</v>
      </c>
      <c r="AC300" s="203">
        <v>0</v>
      </c>
      <c r="AD300" s="202">
        <v>0</v>
      </c>
      <c r="AE300" s="202">
        <v>0</v>
      </c>
      <c r="AF300" s="202">
        <v>0</v>
      </c>
      <c r="AG300" s="202">
        <v>0</v>
      </c>
      <c r="AH300" s="202">
        <v>0</v>
      </c>
      <c r="AI300" s="204">
        <f t="shared" si="127"/>
        <v>1.6867983790059853</v>
      </c>
      <c r="AJ300" s="131" t="str">
        <f t="shared" si="128"/>
        <v/>
      </c>
      <c r="BA300" s="131"/>
      <c r="BR300" s="131"/>
      <c r="CG300" s="131"/>
    </row>
    <row r="301" spans="1:85" ht="15">
      <c r="A301" s="157" t="s">
        <v>56</v>
      </c>
      <c r="B301" s="146">
        <v>0</v>
      </c>
      <c r="C301" s="146">
        <v>0</v>
      </c>
      <c r="D301" s="146">
        <v>0</v>
      </c>
      <c r="E301" s="146">
        <v>0</v>
      </c>
      <c r="F301" s="304"/>
      <c r="G301" s="146">
        <v>0</v>
      </c>
      <c r="H301" s="158">
        <v>0</v>
      </c>
      <c r="I301" s="144">
        <f t="shared" si="125"/>
        <v>0</v>
      </c>
      <c r="J301" s="139"/>
      <c r="K301" s="159" t="s">
        <v>56</v>
      </c>
      <c r="L301" s="146">
        <v>0</v>
      </c>
      <c r="M301" s="146">
        <v>0</v>
      </c>
      <c r="N301" s="146">
        <v>0</v>
      </c>
      <c r="O301" s="146">
        <v>0</v>
      </c>
      <c r="P301" s="146">
        <v>0</v>
      </c>
      <c r="Q301" s="146">
        <v>0</v>
      </c>
      <c r="R301" s="147">
        <v>0</v>
      </c>
      <c r="S301" s="148">
        <f t="shared" si="126"/>
        <v>0</v>
      </c>
      <c r="U301" s="205" t="s">
        <v>56</v>
      </c>
      <c r="V301" s="197">
        <v>0</v>
      </c>
      <c r="W301" s="197">
        <v>0</v>
      </c>
      <c r="X301" s="197">
        <v>0</v>
      </c>
      <c r="Y301" s="197">
        <v>0</v>
      </c>
      <c r="Z301" s="197">
        <v>0</v>
      </c>
      <c r="AA301" s="197">
        <v>0</v>
      </c>
      <c r="AB301" s="197">
        <v>0</v>
      </c>
      <c r="AC301" s="198">
        <v>0</v>
      </c>
      <c r="AD301" s="197">
        <v>0</v>
      </c>
      <c r="AE301" s="197">
        <v>0</v>
      </c>
      <c r="AF301" s="197">
        <v>0</v>
      </c>
      <c r="AG301" s="197">
        <v>0</v>
      </c>
      <c r="AH301" s="197">
        <v>0</v>
      </c>
      <c r="AI301" s="200">
        <f t="shared" si="127"/>
        <v>0</v>
      </c>
      <c r="AJ301" s="131" t="str">
        <f t="shared" si="128"/>
        <v/>
      </c>
      <c r="BA301" s="131"/>
      <c r="BR301" s="131"/>
      <c r="CG301" s="131"/>
    </row>
    <row r="302" spans="1:85" ht="15">
      <c r="A302" s="149" t="s">
        <v>17</v>
      </c>
      <c r="B302" s="150">
        <v>4.7465332112615341E-3</v>
      </c>
      <c r="C302" s="150">
        <v>0</v>
      </c>
      <c r="D302" s="150">
        <v>2.0794066544979941</v>
      </c>
      <c r="E302" s="150">
        <v>2.9442219866694333E-2</v>
      </c>
      <c r="F302" s="304"/>
      <c r="G302" s="150">
        <v>0</v>
      </c>
      <c r="H302" s="151">
        <v>0</v>
      </c>
      <c r="I302" s="152">
        <f t="shared" si="125"/>
        <v>2.11359540757595</v>
      </c>
      <c r="J302" s="139"/>
      <c r="K302" s="153" t="s">
        <v>17</v>
      </c>
      <c r="L302" s="154">
        <v>4.7465332112615341E-3</v>
      </c>
      <c r="M302" s="154">
        <v>0</v>
      </c>
      <c r="N302" s="154">
        <v>2.0794066544979941</v>
      </c>
      <c r="O302" s="154">
        <v>2.9442219866694333E-2</v>
      </c>
      <c r="P302" s="154">
        <v>3.5032399465242774E-2</v>
      </c>
      <c r="Q302" s="154">
        <v>0</v>
      </c>
      <c r="R302" s="155">
        <v>0</v>
      </c>
      <c r="S302" s="156">
        <f t="shared" si="126"/>
        <v>2.1486278070411928</v>
      </c>
      <c r="U302" s="201" t="s">
        <v>17</v>
      </c>
      <c r="V302" s="202">
        <v>0</v>
      </c>
      <c r="W302" s="202">
        <v>0</v>
      </c>
      <c r="X302" s="202">
        <v>0</v>
      </c>
      <c r="Y302" s="202">
        <v>0</v>
      </c>
      <c r="Z302" s="202">
        <v>2.0794066544979941</v>
      </c>
      <c r="AA302" s="202">
        <v>1.3510631323973751E-2</v>
      </c>
      <c r="AB302" s="202">
        <v>3.5032399465242774E-2</v>
      </c>
      <c r="AC302" s="203">
        <v>2.0678121753982114E-2</v>
      </c>
      <c r="AD302" s="202">
        <v>4.7465332112615341E-3</v>
      </c>
      <c r="AE302" s="202">
        <v>0</v>
      </c>
      <c r="AF302" s="202">
        <v>0</v>
      </c>
      <c r="AG302" s="202">
        <v>0</v>
      </c>
      <c r="AH302" s="202">
        <v>1.593158854272058E-2</v>
      </c>
      <c r="AI302" s="204">
        <f t="shared" si="127"/>
        <v>2.1486278070411928</v>
      </c>
      <c r="AJ302" s="131" t="str">
        <f t="shared" si="128"/>
        <v/>
      </c>
      <c r="BA302" s="131"/>
      <c r="BR302" s="131"/>
      <c r="CG302" s="131"/>
    </row>
    <row r="303" spans="1:85" ht="15">
      <c r="A303" s="157" t="s">
        <v>141</v>
      </c>
      <c r="B303" s="146">
        <v>106.4841955466615</v>
      </c>
      <c r="C303" s="146">
        <v>625.15284605150168</v>
      </c>
      <c r="D303" s="146">
        <v>221.64652597305979</v>
      </c>
      <c r="E303" s="146">
        <v>36.089347550866897</v>
      </c>
      <c r="F303" s="304"/>
      <c r="G303" s="146">
        <v>0</v>
      </c>
      <c r="H303" s="158">
        <v>0</v>
      </c>
      <c r="I303" s="144">
        <f t="shared" si="125"/>
        <v>989.37291512208981</v>
      </c>
      <c r="J303" s="139"/>
      <c r="K303" s="159" t="s">
        <v>141</v>
      </c>
      <c r="L303" s="146">
        <v>106.4841955466615</v>
      </c>
      <c r="M303" s="146">
        <v>625.15284605150168</v>
      </c>
      <c r="N303" s="146">
        <v>221.64652597305979</v>
      </c>
      <c r="O303" s="146">
        <v>36.089347550866897</v>
      </c>
      <c r="P303" s="146">
        <v>0</v>
      </c>
      <c r="Q303" s="146">
        <v>0</v>
      </c>
      <c r="R303" s="147">
        <v>0</v>
      </c>
      <c r="S303" s="148">
        <f t="shared" si="126"/>
        <v>989.37291512208981</v>
      </c>
      <c r="U303" s="205" t="s">
        <v>141</v>
      </c>
      <c r="V303" s="197">
        <v>87.778080927473312</v>
      </c>
      <c r="W303" s="197">
        <v>0</v>
      </c>
      <c r="X303" s="197">
        <v>0</v>
      </c>
      <c r="Y303" s="197">
        <v>625.15284605150168</v>
      </c>
      <c r="Z303" s="197">
        <v>221.64652597305979</v>
      </c>
      <c r="AA303" s="197">
        <v>32.900001461007236</v>
      </c>
      <c r="AB303" s="197">
        <v>0</v>
      </c>
      <c r="AC303" s="198">
        <v>21.895460709047843</v>
      </c>
      <c r="AD303" s="197">
        <v>18.706114619188181</v>
      </c>
      <c r="AE303" s="197">
        <v>0</v>
      </c>
      <c r="AF303" s="197">
        <v>0</v>
      </c>
      <c r="AG303" s="197">
        <v>0</v>
      </c>
      <c r="AH303" s="197">
        <v>3.1893460898596628</v>
      </c>
      <c r="AI303" s="200">
        <f t="shared" si="127"/>
        <v>989.37291512208981</v>
      </c>
      <c r="AJ303" s="131" t="str">
        <f t="shared" si="128"/>
        <v/>
      </c>
      <c r="BA303" s="131"/>
      <c r="BR303" s="131"/>
      <c r="CG303" s="131"/>
    </row>
    <row r="304" spans="1:85" ht="15">
      <c r="A304" s="149" t="s">
        <v>25</v>
      </c>
      <c r="B304" s="150">
        <v>27.275352625216311</v>
      </c>
      <c r="C304" s="150">
        <v>4.257430109839091</v>
      </c>
      <c r="D304" s="150">
        <v>21.368350064261502</v>
      </c>
      <c r="E304" s="150">
        <v>349.88769591550448</v>
      </c>
      <c r="F304" s="304"/>
      <c r="G304" s="150">
        <v>34.257470892575725</v>
      </c>
      <c r="H304" s="151">
        <v>0</v>
      </c>
      <c r="I304" s="152">
        <f t="shared" si="125"/>
        <v>437.04629960739709</v>
      </c>
      <c r="J304" s="139"/>
      <c r="K304" s="153" t="s">
        <v>25</v>
      </c>
      <c r="L304" s="154">
        <v>27.275352625216311</v>
      </c>
      <c r="M304" s="154">
        <v>4.257430109839091</v>
      </c>
      <c r="N304" s="154">
        <v>21.368350064261502</v>
      </c>
      <c r="O304" s="154">
        <v>349.88769591550448</v>
      </c>
      <c r="P304" s="154">
        <v>0.32491788549382539</v>
      </c>
      <c r="Q304" s="154">
        <v>34.257470892575725</v>
      </c>
      <c r="R304" s="155">
        <v>0</v>
      </c>
      <c r="S304" s="156">
        <f t="shared" si="126"/>
        <v>437.37121749289093</v>
      </c>
      <c r="U304" s="201" t="s">
        <v>25</v>
      </c>
      <c r="V304" s="202">
        <v>2.5663914915849619</v>
      </c>
      <c r="W304" s="202">
        <v>23.661377704587267</v>
      </c>
      <c r="X304" s="202">
        <v>34.257470892575725</v>
      </c>
      <c r="Y304" s="202">
        <v>4.257430109839091</v>
      </c>
      <c r="Z304" s="202">
        <v>21.368350064261502</v>
      </c>
      <c r="AA304" s="202">
        <v>252.52444894460092</v>
      </c>
      <c r="AB304" s="202">
        <v>0.32491788549382539</v>
      </c>
      <c r="AC304" s="203">
        <v>98.410830399947599</v>
      </c>
      <c r="AD304" s="202">
        <v>1.0475834290440813</v>
      </c>
      <c r="AE304" s="202">
        <v>91.55732726460829</v>
      </c>
      <c r="AF304" s="202">
        <v>0</v>
      </c>
      <c r="AG304" s="202">
        <v>0</v>
      </c>
      <c r="AH304" s="202">
        <v>5.8059197062952306</v>
      </c>
      <c r="AI304" s="204">
        <f t="shared" si="127"/>
        <v>437.37121749289093</v>
      </c>
      <c r="AJ304" s="131" t="str">
        <f t="shared" si="128"/>
        <v/>
      </c>
      <c r="BA304" s="131"/>
      <c r="BR304" s="131"/>
      <c r="CG304" s="131"/>
    </row>
    <row r="305" spans="1:85" ht="15">
      <c r="A305" s="157" t="s">
        <v>24</v>
      </c>
      <c r="B305" s="146">
        <v>4.4624025439703834</v>
      </c>
      <c r="C305" s="146">
        <v>0.45381590066722749</v>
      </c>
      <c r="D305" s="146">
        <v>28.906688095140588</v>
      </c>
      <c r="E305" s="146">
        <v>0</v>
      </c>
      <c r="F305" s="304"/>
      <c r="G305" s="146">
        <v>0</v>
      </c>
      <c r="H305" s="158">
        <v>0</v>
      </c>
      <c r="I305" s="144">
        <f t="shared" si="125"/>
        <v>33.822906539778202</v>
      </c>
      <c r="J305" s="139"/>
      <c r="K305" s="159" t="s">
        <v>24</v>
      </c>
      <c r="L305" s="146">
        <v>4.4624025439703834</v>
      </c>
      <c r="M305" s="146">
        <v>0.45381590066722749</v>
      </c>
      <c r="N305" s="146">
        <v>28.906688095140588</v>
      </c>
      <c r="O305" s="146">
        <v>0</v>
      </c>
      <c r="P305" s="146">
        <v>0</v>
      </c>
      <c r="Q305" s="146">
        <v>0</v>
      </c>
      <c r="R305" s="147">
        <v>0</v>
      </c>
      <c r="S305" s="148">
        <f t="shared" si="126"/>
        <v>33.822906539778202</v>
      </c>
      <c r="U305" s="205" t="s">
        <v>24</v>
      </c>
      <c r="V305" s="197">
        <v>4.1558614586292792</v>
      </c>
      <c r="W305" s="197">
        <v>6.990720494553064E-2</v>
      </c>
      <c r="X305" s="197">
        <v>0</v>
      </c>
      <c r="Y305" s="197">
        <v>0.45381590066722749</v>
      </c>
      <c r="Z305" s="197">
        <v>28.906688095140588</v>
      </c>
      <c r="AA305" s="197">
        <v>0</v>
      </c>
      <c r="AB305" s="197">
        <v>0</v>
      </c>
      <c r="AC305" s="198">
        <v>0.23663388039557387</v>
      </c>
      <c r="AD305" s="197">
        <v>0.23663388039557387</v>
      </c>
      <c r="AE305" s="197">
        <v>0</v>
      </c>
      <c r="AF305" s="197">
        <v>0</v>
      </c>
      <c r="AG305" s="197">
        <v>0</v>
      </c>
      <c r="AH305" s="197">
        <v>0</v>
      </c>
      <c r="AI305" s="200">
        <f t="shared" si="127"/>
        <v>33.822906539778195</v>
      </c>
      <c r="AJ305" s="131" t="str">
        <f t="shared" si="128"/>
        <v/>
      </c>
      <c r="BA305" s="131"/>
      <c r="BR305" s="131"/>
      <c r="CG305" s="131"/>
    </row>
    <row r="306" spans="1:85" ht="15">
      <c r="A306" s="149" t="s">
        <v>57</v>
      </c>
      <c r="B306" s="150">
        <v>0</v>
      </c>
      <c r="C306" s="150">
        <v>0</v>
      </c>
      <c r="D306" s="150">
        <v>0</v>
      </c>
      <c r="E306" s="150">
        <v>0</v>
      </c>
      <c r="F306" s="304"/>
      <c r="G306" s="150">
        <v>0</v>
      </c>
      <c r="H306" s="151">
        <v>0</v>
      </c>
      <c r="I306" s="152">
        <f t="shared" si="125"/>
        <v>0</v>
      </c>
      <c r="J306" s="139"/>
      <c r="K306" s="153" t="s">
        <v>57</v>
      </c>
      <c r="L306" s="154">
        <v>0</v>
      </c>
      <c r="M306" s="154">
        <v>0</v>
      </c>
      <c r="N306" s="154">
        <v>0</v>
      </c>
      <c r="O306" s="154">
        <v>0</v>
      </c>
      <c r="P306" s="154">
        <v>0</v>
      </c>
      <c r="Q306" s="154">
        <v>0</v>
      </c>
      <c r="R306" s="155">
        <v>0</v>
      </c>
      <c r="S306" s="156">
        <f t="shared" si="126"/>
        <v>0</v>
      </c>
      <c r="U306" s="201" t="s">
        <v>57</v>
      </c>
      <c r="V306" s="202">
        <v>0</v>
      </c>
      <c r="W306" s="202">
        <v>0</v>
      </c>
      <c r="X306" s="202">
        <v>0</v>
      </c>
      <c r="Y306" s="202">
        <v>0</v>
      </c>
      <c r="Z306" s="202">
        <v>0</v>
      </c>
      <c r="AA306" s="202">
        <v>0</v>
      </c>
      <c r="AB306" s="202">
        <v>0</v>
      </c>
      <c r="AC306" s="203">
        <v>0</v>
      </c>
      <c r="AD306" s="202">
        <v>0</v>
      </c>
      <c r="AE306" s="202">
        <v>0</v>
      </c>
      <c r="AF306" s="202">
        <v>0</v>
      </c>
      <c r="AG306" s="202">
        <v>0</v>
      </c>
      <c r="AH306" s="202">
        <v>0</v>
      </c>
      <c r="AI306" s="204">
        <f t="shared" si="127"/>
        <v>0</v>
      </c>
      <c r="AJ306" s="131" t="str">
        <f t="shared" si="128"/>
        <v/>
      </c>
      <c r="BA306" s="131"/>
      <c r="BR306" s="131"/>
      <c r="CG306" s="131"/>
    </row>
    <row r="307" spans="1:85" ht="15">
      <c r="A307" s="157" t="s">
        <v>22</v>
      </c>
      <c r="B307" s="146">
        <v>4.4562922234261686</v>
      </c>
      <c r="C307" s="146">
        <v>2.0455111845234879</v>
      </c>
      <c r="D307" s="146">
        <v>0.80359367963422723</v>
      </c>
      <c r="E307" s="146">
        <v>0</v>
      </c>
      <c r="F307" s="304"/>
      <c r="G307" s="146">
        <v>0</v>
      </c>
      <c r="H307" s="158">
        <v>0</v>
      </c>
      <c r="I307" s="144">
        <f t="shared" si="125"/>
        <v>7.3053970875838843</v>
      </c>
      <c r="J307" s="139"/>
      <c r="K307" s="159" t="s">
        <v>22</v>
      </c>
      <c r="L307" s="146">
        <v>4.4562922234261686</v>
      </c>
      <c r="M307" s="146">
        <v>2.0455111845234879</v>
      </c>
      <c r="N307" s="146">
        <v>0.80359367963422723</v>
      </c>
      <c r="O307" s="146">
        <v>0</v>
      </c>
      <c r="P307" s="146">
        <v>5.007406368537648</v>
      </c>
      <c r="Q307" s="146">
        <v>0</v>
      </c>
      <c r="R307" s="147">
        <v>0</v>
      </c>
      <c r="S307" s="148">
        <f t="shared" si="126"/>
        <v>12.312803456121532</v>
      </c>
      <c r="U307" s="205" t="s">
        <v>22</v>
      </c>
      <c r="V307" s="197">
        <v>4.3101842816744913</v>
      </c>
      <c r="W307" s="197">
        <v>0</v>
      </c>
      <c r="X307" s="197">
        <v>0</v>
      </c>
      <c r="Y307" s="197">
        <v>2.0455111845234879</v>
      </c>
      <c r="Z307" s="197">
        <v>0.80359367963422723</v>
      </c>
      <c r="AA307" s="197">
        <v>0</v>
      </c>
      <c r="AB307" s="197">
        <v>5.007406368537648</v>
      </c>
      <c r="AC307" s="198">
        <v>0.14610794175167768</v>
      </c>
      <c r="AD307" s="197">
        <v>0.14610794175167768</v>
      </c>
      <c r="AE307" s="197">
        <v>0</v>
      </c>
      <c r="AF307" s="197">
        <v>0</v>
      </c>
      <c r="AG307" s="197">
        <v>0</v>
      </c>
      <c r="AH307" s="197">
        <v>0</v>
      </c>
      <c r="AI307" s="200">
        <f t="shared" si="127"/>
        <v>12.312803456121532</v>
      </c>
      <c r="AJ307" s="131" t="str">
        <f t="shared" si="128"/>
        <v/>
      </c>
      <c r="BA307" s="131"/>
      <c r="BR307" s="131"/>
      <c r="CG307" s="131"/>
    </row>
    <row r="308" spans="1:85" ht="15">
      <c r="A308" s="149" t="s">
        <v>21</v>
      </c>
      <c r="B308" s="150">
        <v>9.5794243565823379E-3</v>
      </c>
      <c r="C308" s="150">
        <v>1.4369136534873506E-2</v>
      </c>
      <c r="D308" s="150">
        <v>0</v>
      </c>
      <c r="E308" s="150">
        <v>0</v>
      </c>
      <c r="F308" s="304"/>
      <c r="G308" s="150">
        <v>0</v>
      </c>
      <c r="H308" s="151">
        <v>0</v>
      </c>
      <c r="I308" s="152">
        <f t="shared" si="125"/>
        <v>2.3948560891455844E-2</v>
      </c>
      <c r="J308" s="139"/>
      <c r="K308" s="153" t="s">
        <v>21</v>
      </c>
      <c r="L308" s="154">
        <v>9.5794243565823379E-3</v>
      </c>
      <c r="M308" s="154">
        <v>1.4369136534873506E-2</v>
      </c>
      <c r="N308" s="154">
        <v>0</v>
      </c>
      <c r="O308" s="154">
        <v>0</v>
      </c>
      <c r="P308" s="154">
        <v>0</v>
      </c>
      <c r="Q308" s="154">
        <v>0</v>
      </c>
      <c r="R308" s="155">
        <v>0</v>
      </c>
      <c r="S308" s="156">
        <f t="shared" si="126"/>
        <v>2.3948560891455844E-2</v>
      </c>
      <c r="U308" s="201" t="s">
        <v>58</v>
      </c>
      <c r="V308" s="202">
        <v>9.5794243565823379E-3</v>
      </c>
      <c r="W308" s="202">
        <v>0</v>
      </c>
      <c r="X308" s="202">
        <v>0</v>
      </c>
      <c r="Y308" s="202">
        <v>1.4369136534873506E-2</v>
      </c>
      <c r="Z308" s="202">
        <v>0</v>
      </c>
      <c r="AA308" s="202">
        <v>0</v>
      </c>
      <c r="AB308" s="202">
        <v>0</v>
      </c>
      <c r="AC308" s="203">
        <v>0</v>
      </c>
      <c r="AD308" s="202">
        <v>0</v>
      </c>
      <c r="AE308" s="202">
        <v>0</v>
      </c>
      <c r="AF308" s="202">
        <v>0</v>
      </c>
      <c r="AG308" s="202">
        <v>0</v>
      </c>
      <c r="AH308" s="202">
        <v>0</v>
      </c>
      <c r="AI308" s="204">
        <f t="shared" si="127"/>
        <v>2.3948560891455844E-2</v>
      </c>
      <c r="AJ308" s="131" t="str">
        <f t="shared" si="128"/>
        <v/>
      </c>
      <c r="BA308" s="131"/>
      <c r="BR308" s="131"/>
      <c r="CG308" s="131"/>
    </row>
    <row r="309" spans="1:85" ht="15">
      <c r="A309" s="160" t="s">
        <v>61</v>
      </c>
      <c r="B309" s="146">
        <v>0.52039607522874387</v>
      </c>
      <c r="C309" s="146">
        <v>0</v>
      </c>
      <c r="D309" s="146">
        <v>0</v>
      </c>
      <c r="E309" s="146">
        <v>0</v>
      </c>
      <c r="F309" s="304"/>
      <c r="G309" s="146">
        <v>0</v>
      </c>
      <c r="H309" s="158">
        <v>0</v>
      </c>
      <c r="I309" s="144">
        <f t="shared" si="125"/>
        <v>0.52039607522874387</v>
      </c>
      <c r="J309" s="139"/>
      <c r="K309" s="161" t="s">
        <v>61</v>
      </c>
      <c r="L309" s="146">
        <v>0.52039607522874387</v>
      </c>
      <c r="M309" s="146">
        <v>0</v>
      </c>
      <c r="N309" s="146">
        <v>0</v>
      </c>
      <c r="O309" s="146">
        <v>0</v>
      </c>
      <c r="P309" s="146">
        <v>0</v>
      </c>
      <c r="Q309" s="146">
        <v>0</v>
      </c>
      <c r="R309" s="147">
        <v>0</v>
      </c>
      <c r="S309" s="148">
        <f t="shared" si="126"/>
        <v>0.52039607522874387</v>
      </c>
      <c r="U309" s="206" t="s">
        <v>59</v>
      </c>
      <c r="V309" s="197">
        <v>0.52039607522874387</v>
      </c>
      <c r="W309" s="197">
        <v>0</v>
      </c>
      <c r="X309" s="197">
        <v>0</v>
      </c>
      <c r="Y309" s="197">
        <v>0</v>
      </c>
      <c r="Z309" s="197">
        <v>0</v>
      </c>
      <c r="AA309" s="197">
        <v>0</v>
      </c>
      <c r="AB309" s="197">
        <v>0</v>
      </c>
      <c r="AC309" s="198">
        <v>0</v>
      </c>
      <c r="AD309" s="199">
        <v>0</v>
      </c>
      <c r="AE309" s="199">
        <v>0</v>
      </c>
      <c r="AF309" s="199">
        <v>0</v>
      </c>
      <c r="AG309" s="199">
        <v>0</v>
      </c>
      <c r="AH309" s="199">
        <v>0</v>
      </c>
      <c r="AI309" s="200">
        <f t="shared" si="127"/>
        <v>0.52039607522874387</v>
      </c>
      <c r="AJ309" s="131" t="str">
        <f t="shared" si="128"/>
        <v/>
      </c>
      <c r="BA309" s="131"/>
      <c r="BR309" s="131"/>
      <c r="CG309" s="131"/>
    </row>
    <row r="310" spans="1:85">
      <c r="A310" s="162" t="s">
        <v>23</v>
      </c>
      <c r="B310" s="163">
        <v>0.52039607522874387</v>
      </c>
      <c r="C310" s="163">
        <v>0</v>
      </c>
      <c r="D310" s="163">
        <v>0</v>
      </c>
      <c r="E310" s="163">
        <v>0</v>
      </c>
      <c r="F310" s="304"/>
      <c r="G310" s="163">
        <v>0</v>
      </c>
      <c r="H310" s="164">
        <v>0</v>
      </c>
      <c r="I310" s="165">
        <f t="shared" si="125"/>
        <v>0.52039607522874387</v>
      </c>
      <c r="J310" s="139"/>
      <c r="K310" s="166" t="s">
        <v>23</v>
      </c>
      <c r="L310" s="167">
        <v>0.52039607522874387</v>
      </c>
      <c r="M310" s="167">
        <v>0</v>
      </c>
      <c r="N310" s="167">
        <v>0</v>
      </c>
      <c r="O310" s="167">
        <v>0</v>
      </c>
      <c r="P310" s="167">
        <v>0</v>
      </c>
      <c r="Q310" s="167">
        <v>0</v>
      </c>
      <c r="R310" s="168">
        <v>0</v>
      </c>
      <c r="S310" s="169">
        <f t="shared" si="126"/>
        <v>0.52039607522874387</v>
      </c>
      <c r="U310" s="207" t="s">
        <v>62</v>
      </c>
      <c r="V310" s="208">
        <v>0.52039607522874387</v>
      </c>
      <c r="W310" s="208">
        <v>0</v>
      </c>
      <c r="X310" s="208">
        <v>0</v>
      </c>
      <c r="Y310" s="208">
        <v>0</v>
      </c>
      <c r="Z310" s="208">
        <v>0</v>
      </c>
      <c r="AA310" s="208">
        <v>0</v>
      </c>
      <c r="AB310" s="208">
        <v>0</v>
      </c>
      <c r="AC310" s="208">
        <v>0</v>
      </c>
      <c r="AD310" s="208">
        <v>0</v>
      </c>
      <c r="AE310" s="208">
        <v>0</v>
      </c>
      <c r="AF310" s="208">
        <v>0</v>
      </c>
      <c r="AG310" s="208">
        <v>0</v>
      </c>
      <c r="AH310" s="92">
        <v>0</v>
      </c>
      <c r="AI310" s="209">
        <f t="shared" si="127"/>
        <v>0.52039607522874387</v>
      </c>
      <c r="AJ310" s="131" t="str">
        <f t="shared" si="128"/>
        <v/>
      </c>
      <c r="BA310" s="131"/>
      <c r="BR310" s="131"/>
      <c r="CG310" s="131"/>
    </row>
    <row r="311" spans="1:85">
      <c r="A311" s="170" t="s">
        <v>19</v>
      </c>
      <c r="B311" s="171">
        <v>0</v>
      </c>
      <c r="C311" s="171">
        <v>0</v>
      </c>
      <c r="D311" s="171">
        <v>0</v>
      </c>
      <c r="E311" s="171">
        <v>0</v>
      </c>
      <c r="F311" s="304"/>
      <c r="G311" s="171">
        <v>0</v>
      </c>
      <c r="H311" s="172">
        <v>0</v>
      </c>
      <c r="I311" s="173">
        <f t="shared" si="125"/>
        <v>0</v>
      </c>
      <c r="J311" s="139"/>
      <c r="K311" s="174" t="s">
        <v>19</v>
      </c>
      <c r="L311" s="171">
        <v>0</v>
      </c>
      <c r="M311" s="171">
        <v>0</v>
      </c>
      <c r="N311" s="171">
        <v>0</v>
      </c>
      <c r="O311" s="171">
        <v>0</v>
      </c>
      <c r="P311" s="171">
        <v>0</v>
      </c>
      <c r="Q311" s="171">
        <v>0</v>
      </c>
      <c r="R311" s="175">
        <v>0</v>
      </c>
      <c r="S311" s="176">
        <f t="shared" si="126"/>
        <v>0</v>
      </c>
      <c r="U311" s="210" t="s">
        <v>19</v>
      </c>
      <c r="V311" s="211">
        <v>0</v>
      </c>
      <c r="W311" s="211">
        <v>0</v>
      </c>
      <c r="X311" s="211">
        <v>0</v>
      </c>
      <c r="Y311" s="211">
        <v>0</v>
      </c>
      <c r="Z311" s="211">
        <v>0</v>
      </c>
      <c r="AA311" s="211">
        <v>0</v>
      </c>
      <c r="AB311" s="211">
        <v>0</v>
      </c>
      <c r="AC311" s="211">
        <v>0</v>
      </c>
      <c r="AD311" s="212">
        <v>0</v>
      </c>
      <c r="AE311" s="212">
        <v>0</v>
      </c>
      <c r="AF311" s="212">
        <v>0</v>
      </c>
      <c r="AG311" s="212">
        <v>0</v>
      </c>
      <c r="AH311" s="212">
        <v>0</v>
      </c>
      <c r="AI311" s="213">
        <f t="shared" si="127"/>
        <v>0</v>
      </c>
      <c r="AJ311" s="131" t="str">
        <f t="shared" si="128"/>
        <v/>
      </c>
      <c r="BA311" s="131"/>
      <c r="BR311" s="131"/>
      <c r="CG311" s="131"/>
    </row>
    <row r="312" spans="1:85">
      <c r="A312" s="162" t="s">
        <v>20</v>
      </c>
      <c r="B312" s="163">
        <v>0</v>
      </c>
      <c r="C312" s="163">
        <v>0</v>
      </c>
      <c r="D312" s="163">
        <v>0</v>
      </c>
      <c r="E312" s="163">
        <v>0</v>
      </c>
      <c r="F312" s="304"/>
      <c r="G312" s="163">
        <v>0</v>
      </c>
      <c r="H312" s="164">
        <v>0</v>
      </c>
      <c r="I312" s="165">
        <f t="shared" si="125"/>
        <v>0</v>
      </c>
      <c r="J312" s="139"/>
      <c r="K312" s="166" t="s">
        <v>20</v>
      </c>
      <c r="L312" s="167">
        <v>0</v>
      </c>
      <c r="M312" s="167">
        <v>0</v>
      </c>
      <c r="N312" s="167">
        <v>0</v>
      </c>
      <c r="O312" s="167">
        <v>0</v>
      </c>
      <c r="P312" s="167">
        <v>0</v>
      </c>
      <c r="Q312" s="167">
        <v>0</v>
      </c>
      <c r="R312" s="168">
        <v>0</v>
      </c>
      <c r="S312" s="169">
        <f t="shared" si="126"/>
        <v>0</v>
      </c>
      <c r="U312" s="207" t="s">
        <v>20</v>
      </c>
      <c r="V312" s="208">
        <v>0</v>
      </c>
      <c r="W312" s="208">
        <v>0</v>
      </c>
      <c r="X312" s="208">
        <v>0</v>
      </c>
      <c r="Y312" s="208">
        <v>0</v>
      </c>
      <c r="Z312" s="208">
        <v>0</v>
      </c>
      <c r="AA312" s="208">
        <v>0</v>
      </c>
      <c r="AB312" s="208">
        <v>0</v>
      </c>
      <c r="AC312" s="208">
        <v>0</v>
      </c>
      <c r="AD312" s="208">
        <v>0</v>
      </c>
      <c r="AE312" s="208">
        <v>0</v>
      </c>
      <c r="AF312" s="208">
        <v>0</v>
      </c>
      <c r="AG312" s="208">
        <v>0</v>
      </c>
      <c r="AH312" s="92">
        <v>0</v>
      </c>
      <c r="AI312" s="209">
        <f t="shared" si="127"/>
        <v>0</v>
      </c>
      <c r="AJ312" s="131" t="str">
        <f t="shared" si="128"/>
        <v/>
      </c>
      <c r="BA312" s="131"/>
      <c r="BR312" s="131"/>
      <c r="CG312" s="131"/>
    </row>
    <row r="313" spans="1:85" ht="15" thickBot="1">
      <c r="A313" s="177" t="s">
        <v>11</v>
      </c>
      <c r="B313" s="178">
        <v>0</v>
      </c>
      <c r="C313" s="178">
        <v>0</v>
      </c>
      <c r="D313" s="178">
        <v>0</v>
      </c>
      <c r="E313" s="178">
        <v>0</v>
      </c>
      <c r="F313" s="305"/>
      <c r="G313" s="178">
        <v>0</v>
      </c>
      <c r="H313" s="179">
        <v>0</v>
      </c>
      <c r="I313" s="180">
        <f t="shared" si="125"/>
        <v>0</v>
      </c>
      <c r="J313" s="139"/>
      <c r="K313" s="181" t="s">
        <v>11</v>
      </c>
      <c r="L313" s="178">
        <v>0</v>
      </c>
      <c r="M313" s="178">
        <v>0</v>
      </c>
      <c r="N313" s="178">
        <v>0</v>
      </c>
      <c r="O313" s="178">
        <v>0</v>
      </c>
      <c r="P313" s="178">
        <v>0</v>
      </c>
      <c r="Q313" s="178">
        <v>0</v>
      </c>
      <c r="R313" s="182">
        <v>0</v>
      </c>
      <c r="S313" s="183">
        <f t="shared" si="126"/>
        <v>0</v>
      </c>
      <c r="U313" s="210" t="s">
        <v>11</v>
      </c>
      <c r="V313" s="211">
        <v>0</v>
      </c>
      <c r="W313" s="211">
        <v>0</v>
      </c>
      <c r="X313" s="211">
        <v>0</v>
      </c>
      <c r="Y313" s="211">
        <v>0</v>
      </c>
      <c r="Z313" s="211">
        <v>0</v>
      </c>
      <c r="AA313" s="211">
        <v>0</v>
      </c>
      <c r="AB313" s="211">
        <v>0</v>
      </c>
      <c r="AC313" s="211">
        <v>0</v>
      </c>
      <c r="AD313" s="212">
        <v>0</v>
      </c>
      <c r="AE313" s="212">
        <v>0</v>
      </c>
      <c r="AF313" s="212">
        <v>0</v>
      </c>
      <c r="AG313" s="212">
        <v>0</v>
      </c>
      <c r="AH313" s="212">
        <v>0</v>
      </c>
      <c r="AI313" s="213">
        <f t="shared" si="127"/>
        <v>0</v>
      </c>
      <c r="AJ313" s="131" t="str">
        <f t="shared" si="128"/>
        <v/>
      </c>
      <c r="BA313" s="131"/>
      <c r="BR313" s="131"/>
      <c r="CG313" s="131"/>
    </row>
    <row r="314" spans="1:85" ht="15">
      <c r="A314" s="184" t="s">
        <v>26</v>
      </c>
      <c r="B314" s="185">
        <f>SUM(B293:B309)</f>
        <v>147.52119268987363</v>
      </c>
      <c r="C314" s="185">
        <f t="shared" ref="C314:I314" si="129">SUM(C293:C309)</f>
        <v>662.90713316642723</v>
      </c>
      <c r="D314" s="185">
        <f t="shared" si="129"/>
        <v>280.05168974886288</v>
      </c>
      <c r="E314" s="185">
        <f t="shared" si="129"/>
        <v>386.32389452132622</v>
      </c>
      <c r="F314" s="185">
        <f t="shared" si="129"/>
        <v>0</v>
      </c>
      <c r="G314" s="185">
        <f t="shared" si="129"/>
        <v>34.257470892575725</v>
      </c>
      <c r="H314" s="187">
        <f t="shared" si="129"/>
        <v>0</v>
      </c>
      <c r="I314" s="144">
        <f t="shared" si="129"/>
        <v>1511.0613810190657</v>
      </c>
      <c r="J314" s="139"/>
      <c r="K314" s="186" t="s">
        <v>26</v>
      </c>
      <c r="L314" s="185">
        <f>SUM(L293:L309)</f>
        <v>147.52119268987363</v>
      </c>
      <c r="M314" s="185">
        <f t="shared" ref="M314:S314" si="130">SUM(M293:M309)</f>
        <v>662.90713316642723</v>
      </c>
      <c r="N314" s="185">
        <f t="shared" si="130"/>
        <v>280.05168974886288</v>
      </c>
      <c r="O314" s="185">
        <f t="shared" si="130"/>
        <v>386.32389452132622</v>
      </c>
      <c r="P314" s="185">
        <f t="shared" si="130"/>
        <v>89.839279998973225</v>
      </c>
      <c r="Q314" s="185">
        <f t="shared" si="130"/>
        <v>34.257470892575725</v>
      </c>
      <c r="R314" s="187">
        <f t="shared" si="130"/>
        <v>0</v>
      </c>
      <c r="S314" s="188">
        <f t="shared" si="130"/>
        <v>1600.900661018039</v>
      </c>
      <c r="T314" s="131" t="str">
        <f>IF(ABS(S314-AI314)&gt;0.01,S314-AI314,"")</f>
        <v/>
      </c>
      <c r="U314" s="214" t="s">
        <v>60</v>
      </c>
      <c r="V314" s="215">
        <f>SUM(V293:V309)</f>
        <v>103.61042098414821</v>
      </c>
      <c r="W314" s="215">
        <f t="shared" ref="W314:AH314" si="131">SUM(W293:W309)</f>
        <v>23.731284909532796</v>
      </c>
      <c r="X314" s="215">
        <f t="shared" si="131"/>
        <v>34.257470892575725</v>
      </c>
      <c r="Y314" s="215">
        <f t="shared" si="131"/>
        <v>662.90713316642723</v>
      </c>
      <c r="Z314" s="215">
        <f t="shared" si="131"/>
        <v>280.05168974886288</v>
      </c>
      <c r="AA314" s="215">
        <f t="shared" si="131"/>
        <v>285.75536987202031</v>
      </c>
      <c r="AB314" s="215">
        <f t="shared" si="131"/>
        <v>89.839279998973225</v>
      </c>
      <c r="AC314" s="215">
        <f t="shared" si="131"/>
        <v>120.74801144549853</v>
      </c>
      <c r="AD314" s="216">
        <f t="shared" si="131"/>
        <v>20.179486796192634</v>
      </c>
      <c r="AE314" s="216">
        <f t="shared" si="131"/>
        <v>91.55732726460829</v>
      </c>
      <c r="AF314" s="216">
        <f t="shared" si="131"/>
        <v>0</v>
      </c>
      <c r="AG314" s="216">
        <f t="shared" si="131"/>
        <v>0</v>
      </c>
      <c r="AH314" s="216">
        <f t="shared" si="131"/>
        <v>9.0111973846976134</v>
      </c>
      <c r="AI314" s="217">
        <f>SUM(V314:AC314)</f>
        <v>1600.900661018039</v>
      </c>
      <c r="AJ314" s="131" t="str">
        <f t="shared" si="128"/>
        <v/>
      </c>
      <c r="BA314" s="131"/>
      <c r="BR314" s="131"/>
      <c r="CG314" s="131"/>
    </row>
    <row r="315" spans="1:85" s="2" customFormat="1" ht="15" thickBot="1">
      <c r="A315" s="15" t="s">
        <v>100</v>
      </c>
      <c r="B315" s="100">
        <f>IF($I314=0,"-",B314/$I314)</f>
        <v>9.7627531576768081E-2</v>
      </c>
      <c r="C315" s="100">
        <f t="shared" ref="C315:H315" si="132">IF($I314=0,"-",C314/$I314)</f>
        <v>0.43870298155549448</v>
      </c>
      <c r="D315" s="100">
        <f t="shared" si="132"/>
        <v>0.18533442338390974</v>
      </c>
      <c r="E315" s="100">
        <f t="shared" si="132"/>
        <v>0.25566393223602069</v>
      </c>
      <c r="F315" s="100">
        <f t="shared" si="132"/>
        <v>0</v>
      </c>
      <c r="G315" s="100">
        <f t="shared" si="132"/>
        <v>2.2671131247806991E-2</v>
      </c>
      <c r="H315" s="101">
        <f t="shared" si="132"/>
        <v>0</v>
      </c>
      <c r="I315" s="102">
        <f>SUM(B315:H315)</f>
        <v>0.99999999999999989</v>
      </c>
      <c r="J315" s="131"/>
      <c r="K315" s="27" t="s">
        <v>100</v>
      </c>
      <c r="L315" s="76">
        <f t="shared" ref="L315:R315" si="133">IF($S314=0,"-",L314/$S314)</f>
        <v>9.2148873619717589E-2</v>
      </c>
      <c r="M315" s="76">
        <f t="shared" si="133"/>
        <v>0.41408386498189942</v>
      </c>
      <c r="N315" s="76">
        <f t="shared" si="133"/>
        <v>0.1749338335401607</v>
      </c>
      <c r="O315" s="76">
        <f t="shared" si="133"/>
        <v>0.24131659379518058</v>
      </c>
      <c r="P315" s="76">
        <f t="shared" si="133"/>
        <v>5.6117960462233149E-2</v>
      </c>
      <c r="Q315" s="76">
        <f t="shared" si="133"/>
        <v>2.1398873600808457E-2</v>
      </c>
      <c r="R315" s="77">
        <f t="shared" si="133"/>
        <v>0</v>
      </c>
      <c r="S315" s="78">
        <f>SUM(L315:R315)</f>
        <v>0.99999999999999989</v>
      </c>
      <c r="U315" s="36" t="s">
        <v>100</v>
      </c>
      <c r="V315" s="103">
        <f>+V314/$AI314</f>
        <v>6.4720081331130594E-2</v>
      </c>
      <c r="W315" s="103">
        <f t="shared" ref="W315:AH315" si="134">+W314/$AI314</f>
        <v>1.4823708608154164E-2</v>
      </c>
      <c r="X315" s="103">
        <f t="shared" si="134"/>
        <v>2.1398873600808457E-2</v>
      </c>
      <c r="Y315" s="103">
        <f t="shared" si="134"/>
        <v>0.41408386498189942</v>
      </c>
      <c r="Z315" s="103">
        <f t="shared" si="134"/>
        <v>0.1749338335401607</v>
      </c>
      <c r="AA315" s="103">
        <f t="shared" si="134"/>
        <v>0.17849662807328956</v>
      </c>
      <c r="AB315" s="103">
        <f t="shared" si="134"/>
        <v>5.6117960462233149E-2</v>
      </c>
      <c r="AC315" s="103">
        <f t="shared" si="134"/>
        <v>7.5425049402323877E-2</v>
      </c>
      <c r="AD315" s="103">
        <f t="shared" si="134"/>
        <v>1.2605083680432843E-2</v>
      </c>
      <c r="AE315" s="103">
        <f t="shared" si="134"/>
        <v>5.7191135898704344E-2</v>
      </c>
      <c r="AF315" s="103">
        <f t="shared" si="134"/>
        <v>0</v>
      </c>
      <c r="AG315" s="103">
        <f t="shared" si="134"/>
        <v>0</v>
      </c>
      <c r="AH315" s="103">
        <f t="shared" si="134"/>
        <v>5.6288298231866839E-3</v>
      </c>
      <c r="AI315" s="104">
        <f>SUM(V315:AC315)</f>
        <v>0.99999999999999989</v>
      </c>
      <c r="AJ315" s="2" t="str">
        <f t="shared" si="128"/>
        <v/>
      </c>
    </row>
    <row r="316" spans="1:85" ht="15" thickBot="1">
      <c r="A316" s="218"/>
      <c r="B316" s="218"/>
      <c r="C316" s="218"/>
      <c r="D316" s="218"/>
      <c r="E316" s="218"/>
      <c r="F316" s="218"/>
      <c r="G316" s="218"/>
      <c r="H316" s="218"/>
      <c r="I316" s="218"/>
      <c r="K316" s="218"/>
      <c r="L316" s="218"/>
      <c r="M316" s="218"/>
      <c r="N316" s="218"/>
      <c r="O316" s="218"/>
      <c r="P316" s="218"/>
      <c r="Q316" s="218"/>
      <c r="R316" s="218"/>
      <c r="S316" s="218"/>
      <c r="AI316" s="139"/>
      <c r="BA316" s="131"/>
      <c r="BR316" s="131"/>
      <c r="CG316" s="131"/>
    </row>
    <row r="317" spans="1:85" ht="28.5">
      <c r="A317" s="328" t="s">
        <v>36</v>
      </c>
      <c r="B317" s="135" t="s">
        <v>0</v>
      </c>
      <c r="C317" s="135" t="s">
        <v>1</v>
      </c>
      <c r="D317" s="135" t="s">
        <v>2</v>
      </c>
      <c r="E317" s="135" t="s">
        <v>3</v>
      </c>
      <c r="F317" s="135" t="s">
        <v>27</v>
      </c>
      <c r="G317" s="135" t="s">
        <v>4</v>
      </c>
      <c r="H317" s="135" t="s">
        <v>5</v>
      </c>
      <c r="I317" s="136" t="s">
        <v>6</v>
      </c>
      <c r="K317" s="330" t="s">
        <v>36</v>
      </c>
      <c r="L317" s="137" t="s">
        <v>0</v>
      </c>
      <c r="M317" s="137" t="s">
        <v>1</v>
      </c>
      <c r="N317" s="137" t="s">
        <v>2</v>
      </c>
      <c r="O317" s="137" t="s">
        <v>3</v>
      </c>
      <c r="P317" s="137" t="s">
        <v>27</v>
      </c>
      <c r="Q317" s="137" t="s">
        <v>4</v>
      </c>
      <c r="R317" s="137" t="s">
        <v>5</v>
      </c>
      <c r="S317" s="138" t="s">
        <v>6</v>
      </c>
      <c r="U317" s="332" t="s">
        <v>36</v>
      </c>
      <c r="V317" s="190" t="s">
        <v>69</v>
      </c>
      <c r="W317" s="190" t="s">
        <v>70</v>
      </c>
      <c r="X317" s="190" t="s">
        <v>4</v>
      </c>
      <c r="Y317" s="190" t="s">
        <v>1</v>
      </c>
      <c r="Z317" s="190" t="s">
        <v>2</v>
      </c>
      <c r="AA317" s="190" t="s">
        <v>3</v>
      </c>
      <c r="AB317" s="190" t="s">
        <v>52</v>
      </c>
      <c r="AC317" s="190" t="s">
        <v>64</v>
      </c>
      <c r="AD317" s="191" t="s">
        <v>72</v>
      </c>
      <c r="AE317" s="191" t="s">
        <v>79</v>
      </c>
      <c r="AF317" s="191" t="s">
        <v>73</v>
      </c>
      <c r="AG317" s="191" t="s">
        <v>80</v>
      </c>
      <c r="AH317" s="191" t="s">
        <v>81</v>
      </c>
      <c r="AI317" s="192" t="s">
        <v>60</v>
      </c>
      <c r="BA317" s="131"/>
      <c r="BR317" s="131"/>
      <c r="CG317" s="131"/>
    </row>
    <row r="318" spans="1:85" ht="15">
      <c r="A318" s="329" t="s">
        <v>36</v>
      </c>
      <c r="B318" s="294" t="s">
        <v>109</v>
      </c>
      <c r="C318" s="295"/>
      <c r="D318" s="295"/>
      <c r="E318" s="295"/>
      <c r="F318" s="295"/>
      <c r="G318" s="295"/>
      <c r="H318" s="295"/>
      <c r="I318" s="296"/>
      <c r="K318" s="331" t="s">
        <v>36</v>
      </c>
      <c r="L318" s="297" t="s">
        <v>109</v>
      </c>
      <c r="M318" s="298"/>
      <c r="N318" s="298"/>
      <c r="O318" s="298"/>
      <c r="P318" s="298"/>
      <c r="Q318" s="298"/>
      <c r="R318" s="298"/>
      <c r="S318" s="299"/>
      <c r="U318" s="333" t="s">
        <v>36</v>
      </c>
      <c r="V318" s="326" t="s">
        <v>109</v>
      </c>
      <c r="W318" s="326"/>
      <c r="X318" s="326"/>
      <c r="Y318" s="326"/>
      <c r="Z318" s="326"/>
      <c r="AA318" s="326"/>
      <c r="AB318" s="326"/>
      <c r="AC318" s="326"/>
      <c r="AD318" s="326"/>
      <c r="AE318" s="326"/>
      <c r="AF318" s="326"/>
      <c r="AG318" s="326"/>
      <c r="AH318" s="326"/>
      <c r="AI318" s="327"/>
      <c r="BA318" s="131"/>
      <c r="BR318" s="131"/>
      <c r="CG318" s="131"/>
    </row>
    <row r="319" spans="1:85" ht="15">
      <c r="A319" s="141" t="s">
        <v>7</v>
      </c>
      <c r="B319" s="142">
        <v>0</v>
      </c>
      <c r="C319" s="142">
        <v>0</v>
      </c>
      <c r="D319" s="142">
        <v>0</v>
      </c>
      <c r="E319" s="142">
        <v>0</v>
      </c>
      <c r="F319" s="303"/>
      <c r="G319" s="142">
        <v>0</v>
      </c>
      <c r="H319" s="143">
        <v>0</v>
      </c>
      <c r="I319" s="144">
        <f>SUM(B319:H319)</f>
        <v>0</v>
      </c>
      <c r="J319" s="139"/>
      <c r="K319" s="193" t="s">
        <v>7</v>
      </c>
      <c r="L319" s="142">
        <v>0</v>
      </c>
      <c r="M319" s="142">
        <v>0</v>
      </c>
      <c r="N319" s="142">
        <v>0</v>
      </c>
      <c r="O319" s="142">
        <v>0</v>
      </c>
      <c r="P319" s="142">
        <v>0</v>
      </c>
      <c r="Q319" s="142">
        <v>0</v>
      </c>
      <c r="R319" s="194">
        <v>0</v>
      </c>
      <c r="S319" s="195">
        <f>SUM(L319:R319)</f>
        <v>0</v>
      </c>
      <c r="U319" s="196" t="s">
        <v>7</v>
      </c>
      <c r="V319" s="197">
        <v>0</v>
      </c>
      <c r="W319" s="197">
        <v>0</v>
      </c>
      <c r="X319" s="197">
        <v>0</v>
      </c>
      <c r="Y319" s="197">
        <v>0</v>
      </c>
      <c r="Z319" s="197">
        <v>0</v>
      </c>
      <c r="AA319" s="197">
        <v>0</v>
      </c>
      <c r="AB319" s="197">
        <v>0</v>
      </c>
      <c r="AC319" s="198">
        <v>0</v>
      </c>
      <c r="AD319" s="199">
        <v>0</v>
      </c>
      <c r="AE319" s="199">
        <v>0</v>
      </c>
      <c r="AF319" s="199">
        <v>0</v>
      </c>
      <c r="AG319" s="199">
        <v>0</v>
      </c>
      <c r="AH319" s="199">
        <v>0</v>
      </c>
      <c r="AI319" s="200">
        <f>SUM(V319:AC319)</f>
        <v>0</v>
      </c>
      <c r="AJ319" s="131" t="str">
        <f>IF(ABS(S319-AI319)&gt;0.001,S319-AI319,"")</f>
        <v/>
      </c>
      <c r="BA319" s="131"/>
      <c r="BR319" s="131"/>
      <c r="CG319" s="131"/>
    </row>
    <row r="320" spans="1:85" ht="15">
      <c r="A320" s="149" t="s">
        <v>8</v>
      </c>
      <c r="B320" s="150">
        <v>0</v>
      </c>
      <c r="C320" s="150">
        <v>0</v>
      </c>
      <c r="D320" s="150">
        <v>0</v>
      </c>
      <c r="E320" s="150">
        <v>0</v>
      </c>
      <c r="F320" s="304"/>
      <c r="G320" s="150">
        <v>0</v>
      </c>
      <c r="H320" s="151">
        <v>0</v>
      </c>
      <c r="I320" s="152">
        <f t="shared" ref="I320:I339" si="135">SUM(B320:H320)</f>
        <v>0</v>
      </c>
      <c r="J320" s="139"/>
      <c r="K320" s="153" t="s">
        <v>8</v>
      </c>
      <c r="L320" s="154">
        <v>0</v>
      </c>
      <c r="M320" s="154">
        <v>0</v>
      </c>
      <c r="N320" s="154">
        <v>0</v>
      </c>
      <c r="O320" s="154">
        <v>0</v>
      </c>
      <c r="P320" s="154">
        <v>0</v>
      </c>
      <c r="Q320" s="154">
        <v>0</v>
      </c>
      <c r="R320" s="155">
        <v>0</v>
      </c>
      <c r="S320" s="156">
        <f t="shared" ref="S320:S339" si="136">SUM(L320:R320)</f>
        <v>0</v>
      </c>
      <c r="U320" s="201" t="s">
        <v>8</v>
      </c>
      <c r="V320" s="202">
        <v>0</v>
      </c>
      <c r="W320" s="202">
        <v>0</v>
      </c>
      <c r="X320" s="202">
        <v>0</v>
      </c>
      <c r="Y320" s="202">
        <v>0</v>
      </c>
      <c r="Z320" s="202">
        <v>0</v>
      </c>
      <c r="AA320" s="202">
        <v>0</v>
      </c>
      <c r="AB320" s="202">
        <v>0</v>
      </c>
      <c r="AC320" s="203">
        <v>0</v>
      </c>
      <c r="AD320" s="202">
        <v>0</v>
      </c>
      <c r="AE320" s="202">
        <v>0</v>
      </c>
      <c r="AF320" s="202">
        <v>0</v>
      </c>
      <c r="AG320" s="202">
        <v>0</v>
      </c>
      <c r="AH320" s="202">
        <v>0</v>
      </c>
      <c r="AI320" s="204">
        <f t="shared" ref="AI320:AI339" si="137">SUM(V320:AC320)</f>
        <v>0</v>
      </c>
      <c r="AJ320" s="131" t="str">
        <f t="shared" ref="AJ320:AJ341" si="138">IF(ABS(S320-AI320)&gt;0.001,S320-AI320,"")</f>
        <v/>
      </c>
      <c r="BA320" s="131"/>
      <c r="BR320" s="131"/>
      <c r="CG320" s="131"/>
    </row>
    <row r="321" spans="1:85" ht="15">
      <c r="A321" s="157" t="s">
        <v>10</v>
      </c>
      <c r="B321" s="146">
        <v>0</v>
      </c>
      <c r="C321" s="146">
        <v>0</v>
      </c>
      <c r="D321" s="146">
        <v>0</v>
      </c>
      <c r="E321" s="146">
        <v>0</v>
      </c>
      <c r="F321" s="304"/>
      <c r="G321" s="146">
        <v>0</v>
      </c>
      <c r="H321" s="158">
        <v>0</v>
      </c>
      <c r="I321" s="144">
        <f t="shared" si="135"/>
        <v>0</v>
      </c>
      <c r="J321" s="139"/>
      <c r="K321" s="159" t="s">
        <v>10</v>
      </c>
      <c r="L321" s="146">
        <v>0</v>
      </c>
      <c r="M321" s="146">
        <v>0</v>
      </c>
      <c r="N321" s="146">
        <v>0</v>
      </c>
      <c r="O321" s="146">
        <v>0</v>
      </c>
      <c r="P321" s="146">
        <v>0</v>
      </c>
      <c r="Q321" s="146">
        <v>0</v>
      </c>
      <c r="R321" s="147">
        <v>0</v>
      </c>
      <c r="S321" s="148">
        <f t="shared" si="136"/>
        <v>0</v>
      </c>
      <c r="U321" s="205" t="s">
        <v>10</v>
      </c>
      <c r="V321" s="197">
        <v>0</v>
      </c>
      <c r="W321" s="197">
        <v>0</v>
      </c>
      <c r="X321" s="197">
        <v>0</v>
      </c>
      <c r="Y321" s="197">
        <v>0</v>
      </c>
      <c r="Z321" s="197">
        <v>0</v>
      </c>
      <c r="AA321" s="197">
        <v>0</v>
      </c>
      <c r="AB321" s="197">
        <v>0</v>
      </c>
      <c r="AC321" s="198">
        <v>0</v>
      </c>
      <c r="AD321" s="199">
        <v>0</v>
      </c>
      <c r="AE321" s="199">
        <v>0</v>
      </c>
      <c r="AF321" s="199">
        <v>0</v>
      </c>
      <c r="AG321" s="199">
        <v>0</v>
      </c>
      <c r="AH321" s="199">
        <v>0</v>
      </c>
      <c r="AI321" s="200">
        <f t="shared" si="137"/>
        <v>0</v>
      </c>
      <c r="AJ321" s="131" t="str">
        <f t="shared" si="138"/>
        <v/>
      </c>
      <c r="BA321" s="131"/>
      <c r="BR321" s="131"/>
      <c r="CG321" s="131"/>
    </row>
    <row r="322" spans="1:85" ht="15">
      <c r="A322" s="149" t="s">
        <v>53</v>
      </c>
      <c r="B322" s="150">
        <v>0</v>
      </c>
      <c r="C322" s="150">
        <v>0</v>
      </c>
      <c r="D322" s="150">
        <v>0</v>
      </c>
      <c r="E322" s="150">
        <v>0</v>
      </c>
      <c r="F322" s="304"/>
      <c r="G322" s="150">
        <v>0</v>
      </c>
      <c r="H322" s="151">
        <v>0</v>
      </c>
      <c r="I322" s="152">
        <f t="shared" si="135"/>
        <v>0</v>
      </c>
      <c r="J322" s="139"/>
      <c r="K322" s="153" t="s">
        <v>53</v>
      </c>
      <c r="L322" s="154">
        <v>0</v>
      </c>
      <c r="M322" s="154">
        <v>0</v>
      </c>
      <c r="N322" s="154">
        <v>0</v>
      </c>
      <c r="O322" s="154">
        <v>0</v>
      </c>
      <c r="P322" s="154">
        <v>0</v>
      </c>
      <c r="Q322" s="154">
        <v>0</v>
      </c>
      <c r="R322" s="155">
        <v>0</v>
      </c>
      <c r="S322" s="156">
        <f t="shared" si="136"/>
        <v>0</v>
      </c>
      <c r="U322" s="201" t="s">
        <v>53</v>
      </c>
      <c r="V322" s="202">
        <v>0</v>
      </c>
      <c r="W322" s="202">
        <v>0</v>
      </c>
      <c r="X322" s="202">
        <v>0</v>
      </c>
      <c r="Y322" s="202">
        <v>0</v>
      </c>
      <c r="Z322" s="202">
        <v>0</v>
      </c>
      <c r="AA322" s="202">
        <v>0</v>
      </c>
      <c r="AB322" s="202">
        <v>0</v>
      </c>
      <c r="AC322" s="203">
        <v>0</v>
      </c>
      <c r="AD322" s="202">
        <v>0</v>
      </c>
      <c r="AE322" s="202">
        <v>0</v>
      </c>
      <c r="AF322" s="202">
        <v>0</v>
      </c>
      <c r="AG322" s="202">
        <v>0</v>
      </c>
      <c r="AH322" s="202">
        <v>0</v>
      </c>
      <c r="AI322" s="204">
        <f t="shared" si="137"/>
        <v>0</v>
      </c>
      <c r="AJ322" s="131" t="str">
        <f t="shared" si="138"/>
        <v/>
      </c>
      <c r="BA322" s="131"/>
      <c r="BR322" s="131"/>
      <c r="CG322" s="131"/>
    </row>
    <row r="323" spans="1:85" ht="15">
      <c r="A323" s="157" t="s">
        <v>16</v>
      </c>
      <c r="B323" s="146">
        <v>0.94678751726645993</v>
      </c>
      <c r="C323" s="146">
        <v>9.7394928240394218</v>
      </c>
      <c r="D323" s="146">
        <v>0</v>
      </c>
      <c r="E323" s="146">
        <v>0</v>
      </c>
      <c r="F323" s="304"/>
      <c r="G323" s="146">
        <v>0</v>
      </c>
      <c r="H323" s="158">
        <v>0</v>
      </c>
      <c r="I323" s="144">
        <f t="shared" si="135"/>
        <v>10.686280341305881</v>
      </c>
      <c r="J323" s="139"/>
      <c r="K323" s="159" t="s">
        <v>16</v>
      </c>
      <c r="L323" s="146">
        <v>0.94678751726645993</v>
      </c>
      <c r="M323" s="146">
        <v>9.7394928240394218</v>
      </c>
      <c r="N323" s="146">
        <v>0</v>
      </c>
      <c r="O323" s="146">
        <v>0</v>
      </c>
      <c r="P323" s="146">
        <v>0</v>
      </c>
      <c r="Q323" s="146">
        <v>0</v>
      </c>
      <c r="R323" s="147">
        <v>0</v>
      </c>
      <c r="S323" s="148">
        <f t="shared" si="136"/>
        <v>10.686280341305881</v>
      </c>
      <c r="U323" s="205" t="s">
        <v>16</v>
      </c>
      <c r="V323" s="197">
        <v>0.94678751726645993</v>
      </c>
      <c r="W323" s="197">
        <v>0</v>
      </c>
      <c r="X323" s="197">
        <v>0</v>
      </c>
      <c r="Y323" s="197">
        <v>9.7394928240394218</v>
      </c>
      <c r="Z323" s="197">
        <v>0</v>
      </c>
      <c r="AA323" s="197">
        <v>0</v>
      </c>
      <c r="AB323" s="197">
        <v>0</v>
      </c>
      <c r="AC323" s="198">
        <v>0</v>
      </c>
      <c r="AD323" s="199">
        <v>0</v>
      </c>
      <c r="AE323" s="199">
        <v>0</v>
      </c>
      <c r="AF323" s="199">
        <v>0</v>
      </c>
      <c r="AG323" s="199">
        <v>0</v>
      </c>
      <c r="AH323" s="199">
        <v>0</v>
      </c>
      <c r="AI323" s="200">
        <f t="shared" si="137"/>
        <v>10.686280341305881</v>
      </c>
      <c r="AJ323" s="131" t="str">
        <f t="shared" si="138"/>
        <v/>
      </c>
      <c r="BA323" s="131"/>
      <c r="BR323" s="131"/>
      <c r="CG323" s="131"/>
    </row>
    <row r="324" spans="1:85" ht="15">
      <c r="A324" s="149" t="s">
        <v>15</v>
      </c>
      <c r="B324" s="150">
        <v>4.4894133700707046</v>
      </c>
      <c r="C324" s="150">
        <v>0</v>
      </c>
      <c r="D324" s="150">
        <v>0</v>
      </c>
      <c r="E324" s="150">
        <v>0</v>
      </c>
      <c r="F324" s="304"/>
      <c r="G324" s="150">
        <v>0</v>
      </c>
      <c r="H324" s="151">
        <v>0</v>
      </c>
      <c r="I324" s="152">
        <f t="shared" si="135"/>
        <v>4.4894133700707046</v>
      </c>
      <c r="J324" s="139"/>
      <c r="K324" s="153" t="s">
        <v>15</v>
      </c>
      <c r="L324" s="154">
        <v>4.4894133700707046</v>
      </c>
      <c r="M324" s="154">
        <v>0</v>
      </c>
      <c r="N324" s="154">
        <v>0</v>
      </c>
      <c r="O324" s="154">
        <v>0</v>
      </c>
      <c r="P324" s="154">
        <v>0</v>
      </c>
      <c r="Q324" s="154">
        <v>0</v>
      </c>
      <c r="R324" s="155">
        <v>0</v>
      </c>
      <c r="S324" s="156">
        <f t="shared" si="136"/>
        <v>4.4894133700707046</v>
      </c>
      <c r="U324" s="201" t="s">
        <v>54</v>
      </c>
      <c r="V324" s="202">
        <v>4.4894133700707046</v>
      </c>
      <c r="W324" s="202">
        <v>0</v>
      </c>
      <c r="X324" s="202">
        <v>0</v>
      </c>
      <c r="Y324" s="202">
        <v>0</v>
      </c>
      <c r="Z324" s="202">
        <v>0</v>
      </c>
      <c r="AA324" s="202">
        <v>0</v>
      </c>
      <c r="AB324" s="202">
        <v>0</v>
      </c>
      <c r="AC324" s="203">
        <v>0</v>
      </c>
      <c r="AD324" s="202">
        <v>0</v>
      </c>
      <c r="AE324" s="202">
        <v>0</v>
      </c>
      <c r="AF324" s="202">
        <v>0</v>
      </c>
      <c r="AG324" s="202">
        <v>0</v>
      </c>
      <c r="AH324" s="202">
        <v>0</v>
      </c>
      <c r="AI324" s="204">
        <f t="shared" si="137"/>
        <v>4.4894133700707046</v>
      </c>
      <c r="AJ324" s="131" t="str">
        <f t="shared" si="138"/>
        <v/>
      </c>
      <c r="BA324" s="131"/>
      <c r="BR324" s="131"/>
      <c r="CG324" s="131"/>
    </row>
    <row r="325" spans="1:85" ht="15">
      <c r="A325" s="157" t="s">
        <v>55</v>
      </c>
      <c r="B325" s="146">
        <v>0</v>
      </c>
      <c r="C325" s="146">
        <v>0</v>
      </c>
      <c r="D325" s="146">
        <v>0</v>
      </c>
      <c r="E325" s="146">
        <v>0.77210444609097684</v>
      </c>
      <c r="F325" s="304"/>
      <c r="G325" s="146">
        <v>0</v>
      </c>
      <c r="H325" s="158">
        <v>0</v>
      </c>
      <c r="I325" s="144">
        <f t="shared" si="135"/>
        <v>0.77210444609097684</v>
      </c>
      <c r="J325" s="139"/>
      <c r="K325" s="159" t="s">
        <v>55</v>
      </c>
      <c r="L325" s="146">
        <v>0</v>
      </c>
      <c r="M325" s="146">
        <v>0</v>
      </c>
      <c r="N325" s="146">
        <v>0</v>
      </c>
      <c r="O325" s="146">
        <v>0.77210444609097684</v>
      </c>
      <c r="P325" s="146">
        <v>12.027162803780946</v>
      </c>
      <c r="Q325" s="146">
        <v>0</v>
      </c>
      <c r="R325" s="147">
        <v>0</v>
      </c>
      <c r="S325" s="148">
        <f t="shared" si="136"/>
        <v>12.799267249871923</v>
      </c>
      <c r="U325" s="205" t="s">
        <v>55</v>
      </c>
      <c r="V325" s="197">
        <v>0</v>
      </c>
      <c r="W325" s="197">
        <v>0</v>
      </c>
      <c r="X325" s="197">
        <v>0</v>
      </c>
      <c r="Y325" s="197">
        <v>0</v>
      </c>
      <c r="Z325" s="197">
        <v>0</v>
      </c>
      <c r="AA325" s="197">
        <v>0</v>
      </c>
      <c r="AB325" s="197">
        <v>12.027162803780946</v>
      </c>
      <c r="AC325" s="198">
        <v>0.77210444609097684</v>
      </c>
      <c r="AD325" s="197">
        <v>0</v>
      </c>
      <c r="AE325" s="197">
        <v>0</v>
      </c>
      <c r="AF325" s="197">
        <v>0</v>
      </c>
      <c r="AG325" s="197">
        <v>0</v>
      </c>
      <c r="AH325" s="197">
        <v>0.77210444609097684</v>
      </c>
      <c r="AI325" s="200">
        <f t="shared" si="137"/>
        <v>12.799267249871923</v>
      </c>
      <c r="AJ325" s="131" t="str">
        <f t="shared" si="138"/>
        <v/>
      </c>
      <c r="BA325" s="131"/>
      <c r="BR325" s="131"/>
      <c r="CG325" s="131"/>
    </row>
    <row r="326" spans="1:85" ht="15">
      <c r="A326" s="149" t="s">
        <v>12</v>
      </c>
      <c r="B326" s="150">
        <v>0</v>
      </c>
      <c r="C326" s="150">
        <v>0</v>
      </c>
      <c r="D326" s="150">
        <v>0</v>
      </c>
      <c r="E326" s="150">
        <v>0</v>
      </c>
      <c r="F326" s="304"/>
      <c r="G326" s="150">
        <v>0</v>
      </c>
      <c r="H326" s="151">
        <v>0</v>
      </c>
      <c r="I326" s="152">
        <f t="shared" si="135"/>
        <v>0</v>
      </c>
      <c r="J326" s="139"/>
      <c r="K326" s="153" t="s">
        <v>12</v>
      </c>
      <c r="L326" s="154">
        <v>0</v>
      </c>
      <c r="M326" s="154">
        <v>0</v>
      </c>
      <c r="N326" s="154">
        <v>0</v>
      </c>
      <c r="O326" s="154">
        <v>0</v>
      </c>
      <c r="P326" s="154">
        <v>0.40069763167046418</v>
      </c>
      <c r="Q326" s="154">
        <v>0</v>
      </c>
      <c r="R326" s="155">
        <v>0</v>
      </c>
      <c r="S326" s="156">
        <f t="shared" si="136"/>
        <v>0.40069763167046418</v>
      </c>
      <c r="U326" s="201" t="s">
        <v>12</v>
      </c>
      <c r="V326" s="202">
        <v>0</v>
      </c>
      <c r="W326" s="202">
        <v>0</v>
      </c>
      <c r="X326" s="202">
        <v>0</v>
      </c>
      <c r="Y326" s="202">
        <v>0</v>
      </c>
      <c r="Z326" s="202">
        <v>0</v>
      </c>
      <c r="AA326" s="202">
        <v>0</v>
      </c>
      <c r="AB326" s="202">
        <v>0.40069763167046418</v>
      </c>
      <c r="AC326" s="203">
        <v>0</v>
      </c>
      <c r="AD326" s="202">
        <v>0</v>
      </c>
      <c r="AE326" s="202">
        <v>0</v>
      </c>
      <c r="AF326" s="202">
        <v>0</v>
      </c>
      <c r="AG326" s="202">
        <v>0</v>
      </c>
      <c r="AH326" s="202">
        <v>0</v>
      </c>
      <c r="AI326" s="204">
        <f t="shared" si="137"/>
        <v>0.40069763167046418</v>
      </c>
      <c r="AJ326" s="131" t="str">
        <f t="shared" si="138"/>
        <v/>
      </c>
      <c r="BA326" s="131"/>
      <c r="BR326" s="131"/>
      <c r="CG326" s="131"/>
    </row>
    <row r="327" spans="1:85" ht="15">
      <c r="A327" s="157" t="s">
        <v>56</v>
      </c>
      <c r="B327" s="146">
        <v>0</v>
      </c>
      <c r="C327" s="146">
        <v>0</v>
      </c>
      <c r="D327" s="146">
        <v>0</v>
      </c>
      <c r="E327" s="146">
        <v>0</v>
      </c>
      <c r="F327" s="304"/>
      <c r="G327" s="146">
        <v>0</v>
      </c>
      <c r="H327" s="158">
        <v>0</v>
      </c>
      <c r="I327" s="144">
        <f t="shared" si="135"/>
        <v>0</v>
      </c>
      <c r="J327" s="139"/>
      <c r="K327" s="159" t="s">
        <v>56</v>
      </c>
      <c r="L327" s="146">
        <v>0</v>
      </c>
      <c r="M327" s="146">
        <v>0</v>
      </c>
      <c r="N327" s="146">
        <v>0</v>
      </c>
      <c r="O327" s="146">
        <v>0</v>
      </c>
      <c r="P327" s="146">
        <v>0</v>
      </c>
      <c r="Q327" s="146">
        <v>0</v>
      </c>
      <c r="R327" s="147">
        <v>0</v>
      </c>
      <c r="S327" s="148">
        <f t="shared" si="136"/>
        <v>0</v>
      </c>
      <c r="U327" s="205" t="s">
        <v>56</v>
      </c>
      <c r="V327" s="197">
        <v>0</v>
      </c>
      <c r="W327" s="197">
        <v>0</v>
      </c>
      <c r="X327" s="197">
        <v>0</v>
      </c>
      <c r="Y327" s="197">
        <v>0</v>
      </c>
      <c r="Z327" s="197">
        <v>0</v>
      </c>
      <c r="AA327" s="197">
        <v>0</v>
      </c>
      <c r="AB327" s="197">
        <v>0</v>
      </c>
      <c r="AC327" s="198">
        <v>0</v>
      </c>
      <c r="AD327" s="197">
        <v>0</v>
      </c>
      <c r="AE327" s="197">
        <v>0</v>
      </c>
      <c r="AF327" s="197">
        <v>0</v>
      </c>
      <c r="AG327" s="197">
        <v>0</v>
      </c>
      <c r="AH327" s="197">
        <v>0</v>
      </c>
      <c r="AI327" s="200">
        <f t="shared" si="137"/>
        <v>0</v>
      </c>
      <c r="AJ327" s="131" t="str">
        <f t="shared" si="138"/>
        <v/>
      </c>
      <c r="BA327" s="131"/>
      <c r="BR327" s="131"/>
      <c r="CG327" s="131"/>
    </row>
    <row r="328" spans="1:85" ht="15">
      <c r="A328" s="149" t="s">
        <v>17</v>
      </c>
      <c r="B328" s="150">
        <v>0</v>
      </c>
      <c r="C328" s="150">
        <v>0</v>
      </c>
      <c r="D328" s="150">
        <v>7.0989865246150083</v>
      </c>
      <c r="E328" s="150">
        <v>0.20048349964685394</v>
      </c>
      <c r="F328" s="304"/>
      <c r="G328" s="150">
        <v>0</v>
      </c>
      <c r="H328" s="151">
        <v>0</v>
      </c>
      <c r="I328" s="152">
        <f t="shared" si="135"/>
        <v>7.2994700242618622</v>
      </c>
      <c r="J328" s="139"/>
      <c r="K328" s="153" t="s">
        <v>17</v>
      </c>
      <c r="L328" s="154">
        <v>0</v>
      </c>
      <c r="M328" s="154">
        <v>0</v>
      </c>
      <c r="N328" s="154">
        <v>7.0989865246150083</v>
      </c>
      <c r="O328" s="154">
        <v>0.20048349964685394</v>
      </c>
      <c r="P328" s="154">
        <v>2.8517035865752622E-2</v>
      </c>
      <c r="Q328" s="154">
        <v>0</v>
      </c>
      <c r="R328" s="155">
        <v>0</v>
      </c>
      <c r="S328" s="156">
        <f t="shared" si="136"/>
        <v>7.3279870601276151</v>
      </c>
      <c r="U328" s="201" t="s">
        <v>17</v>
      </c>
      <c r="V328" s="202">
        <v>0</v>
      </c>
      <c r="W328" s="202">
        <v>0</v>
      </c>
      <c r="X328" s="202">
        <v>0</v>
      </c>
      <c r="Y328" s="202">
        <v>0</v>
      </c>
      <c r="Z328" s="202">
        <v>7.0989865246150083</v>
      </c>
      <c r="AA328" s="202">
        <v>0</v>
      </c>
      <c r="AB328" s="202">
        <v>2.8517035865752622E-2</v>
      </c>
      <c r="AC328" s="203">
        <v>0.20048349964685394</v>
      </c>
      <c r="AD328" s="202">
        <v>0</v>
      </c>
      <c r="AE328" s="202">
        <v>0</v>
      </c>
      <c r="AF328" s="202">
        <v>0</v>
      </c>
      <c r="AG328" s="202">
        <v>0</v>
      </c>
      <c r="AH328" s="202">
        <v>0.20048349964685394</v>
      </c>
      <c r="AI328" s="204">
        <f t="shared" si="137"/>
        <v>7.3279870601276151</v>
      </c>
      <c r="AJ328" s="131" t="str">
        <f t="shared" si="138"/>
        <v/>
      </c>
      <c r="BA328" s="131"/>
      <c r="BR328" s="131"/>
      <c r="CG328" s="131"/>
    </row>
    <row r="329" spans="1:85" ht="15">
      <c r="A329" s="157" t="s">
        <v>141</v>
      </c>
      <c r="B329" s="146">
        <v>24.439031994789662</v>
      </c>
      <c r="C329" s="146">
        <v>861.14806844254565</v>
      </c>
      <c r="D329" s="146">
        <v>25.71406358690302</v>
      </c>
      <c r="E329" s="146">
        <v>0</v>
      </c>
      <c r="F329" s="304"/>
      <c r="G329" s="146">
        <v>0</v>
      </c>
      <c r="H329" s="158">
        <v>0</v>
      </c>
      <c r="I329" s="144">
        <f t="shared" si="135"/>
        <v>911.30116402423823</v>
      </c>
      <c r="J329" s="139"/>
      <c r="K329" s="159" t="s">
        <v>141</v>
      </c>
      <c r="L329" s="146">
        <v>24.439031994789662</v>
      </c>
      <c r="M329" s="146">
        <v>861.14806844254565</v>
      </c>
      <c r="N329" s="146">
        <v>25.71406358690302</v>
      </c>
      <c r="O329" s="146">
        <v>0</v>
      </c>
      <c r="P329" s="146">
        <v>0</v>
      </c>
      <c r="Q329" s="146">
        <v>0</v>
      </c>
      <c r="R329" s="147">
        <v>0</v>
      </c>
      <c r="S329" s="148">
        <f t="shared" si="136"/>
        <v>911.30116402423823</v>
      </c>
      <c r="U329" s="205" t="s">
        <v>141</v>
      </c>
      <c r="V329" s="197">
        <v>24.430956965940371</v>
      </c>
      <c r="W329" s="197">
        <v>0</v>
      </c>
      <c r="X329" s="197">
        <v>0</v>
      </c>
      <c r="Y329" s="197">
        <v>861.14806844254565</v>
      </c>
      <c r="Z329" s="197">
        <v>15.677981935824478</v>
      </c>
      <c r="AA329" s="197">
        <v>0</v>
      </c>
      <c r="AB329" s="197">
        <v>0</v>
      </c>
      <c r="AC329" s="198">
        <v>10.044156679927834</v>
      </c>
      <c r="AD329" s="197">
        <v>8.0750288492915396E-3</v>
      </c>
      <c r="AE329" s="197">
        <v>0</v>
      </c>
      <c r="AF329" s="197">
        <v>0</v>
      </c>
      <c r="AG329" s="197">
        <v>10.036081651078542</v>
      </c>
      <c r="AH329" s="197">
        <v>0</v>
      </c>
      <c r="AI329" s="200">
        <f t="shared" si="137"/>
        <v>911.30116402423835</v>
      </c>
      <c r="AJ329" s="131" t="str">
        <f t="shared" si="138"/>
        <v/>
      </c>
      <c r="BA329" s="131"/>
      <c r="BR329" s="131"/>
      <c r="CG329" s="131"/>
    </row>
    <row r="330" spans="1:85" ht="15">
      <c r="A330" s="149" t="s">
        <v>25</v>
      </c>
      <c r="B330" s="150">
        <v>2.1897745355942106</v>
      </c>
      <c r="C330" s="150">
        <v>4.4106057602177318</v>
      </c>
      <c r="D330" s="150">
        <v>1.7078451171210041</v>
      </c>
      <c r="E330" s="150">
        <v>298.69860607216083</v>
      </c>
      <c r="F330" s="304"/>
      <c r="G330" s="150">
        <v>26.32061998928004</v>
      </c>
      <c r="H330" s="151">
        <v>0</v>
      </c>
      <c r="I330" s="152">
        <f t="shared" si="135"/>
        <v>333.32745147437379</v>
      </c>
      <c r="J330" s="139"/>
      <c r="K330" s="153" t="s">
        <v>25</v>
      </c>
      <c r="L330" s="154">
        <v>2.1897745355942106</v>
      </c>
      <c r="M330" s="154">
        <v>4.4106057602177318</v>
      </c>
      <c r="N330" s="154">
        <v>1.7078451171210041</v>
      </c>
      <c r="O330" s="154">
        <v>298.69860607216083</v>
      </c>
      <c r="P330" s="154">
        <v>0</v>
      </c>
      <c r="Q330" s="154">
        <v>26.32061998928004</v>
      </c>
      <c r="R330" s="155">
        <v>0</v>
      </c>
      <c r="S330" s="156">
        <f t="shared" si="136"/>
        <v>333.32745147437379</v>
      </c>
      <c r="U330" s="201" t="s">
        <v>25</v>
      </c>
      <c r="V330" s="202">
        <v>0.23571134619366213</v>
      </c>
      <c r="W330" s="202">
        <v>1.9292585744688315</v>
      </c>
      <c r="X330" s="202">
        <v>26.32061998928004</v>
      </c>
      <c r="Y330" s="202">
        <v>4.4106057602177318</v>
      </c>
      <c r="Z330" s="202">
        <v>1.3227623053589084</v>
      </c>
      <c r="AA330" s="202">
        <v>298.58007341777318</v>
      </c>
      <c r="AB330" s="202">
        <v>0</v>
      </c>
      <c r="AC330" s="203">
        <v>0.52842008108147087</v>
      </c>
      <c r="AD330" s="202">
        <v>2.4804614931717105E-2</v>
      </c>
      <c r="AE330" s="202">
        <v>0.11853265438765803</v>
      </c>
      <c r="AF330" s="202">
        <v>0</v>
      </c>
      <c r="AG330" s="202">
        <v>0.38508281176209574</v>
      </c>
      <c r="AH330" s="202">
        <v>0</v>
      </c>
      <c r="AI330" s="204">
        <f t="shared" si="137"/>
        <v>333.32745147437385</v>
      </c>
      <c r="AJ330" s="131" t="str">
        <f t="shared" si="138"/>
        <v/>
      </c>
      <c r="BA330" s="131"/>
      <c r="BR330" s="131"/>
      <c r="CG330" s="131"/>
    </row>
    <row r="331" spans="1:85" ht="15">
      <c r="A331" s="157" t="s">
        <v>24</v>
      </c>
      <c r="B331" s="146">
        <v>4.282621508266911</v>
      </c>
      <c r="C331" s="146">
        <v>0</v>
      </c>
      <c r="D331" s="146">
        <v>0</v>
      </c>
      <c r="E331" s="146">
        <v>0</v>
      </c>
      <c r="F331" s="304"/>
      <c r="G331" s="146">
        <v>0</v>
      </c>
      <c r="H331" s="158">
        <v>0</v>
      </c>
      <c r="I331" s="144">
        <f t="shared" si="135"/>
        <v>4.282621508266911</v>
      </c>
      <c r="J331" s="139"/>
      <c r="K331" s="159" t="s">
        <v>24</v>
      </c>
      <c r="L331" s="146">
        <v>4.282621508266911</v>
      </c>
      <c r="M331" s="146">
        <v>0</v>
      </c>
      <c r="N331" s="146">
        <v>0</v>
      </c>
      <c r="O331" s="146">
        <v>0</v>
      </c>
      <c r="P331" s="146">
        <v>0</v>
      </c>
      <c r="Q331" s="146">
        <v>0</v>
      </c>
      <c r="R331" s="147">
        <v>0</v>
      </c>
      <c r="S331" s="148">
        <f t="shared" si="136"/>
        <v>4.282621508266911</v>
      </c>
      <c r="U331" s="205" t="s">
        <v>24</v>
      </c>
      <c r="V331" s="197">
        <v>4.2705271791689201</v>
      </c>
      <c r="W331" s="197">
        <v>0</v>
      </c>
      <c r="X331" s="197">
        <v>0</v>
      </c>
      <c r="Y331" s="197">
        <v>0</v>
      </c>
      <c r="Z331" s="197">
        <v>0</v>
      </c>
      <c r="AA331" s="197">
        <v>0</v>
      </c>
      <c r="AB331" s="197">
        <v>0</v>
      </c>
      <c r="AC331" s="198">
        <v>1.209432909799109E-2</v>
      </c>
      <c r="AD331" s="197">
        <v>1.209432909799109E-2</v>
      </c>
      <c r="AE331" s="197">
        <v>0</v>
      </c>
      <c r="AF331" s="197">
        <v>0</v>
      </c>
      <c r="AG331" s="197">
        <v>0</v>
      </c>
      <c r="AH331" s="197">
        <v>0</v>
      </c>
      <c r="AI331" s="200">
        <f t="shared" si="137"/>
        <v>4.282621508266911</v>
      </c>
      <c r="AJ331" s="131" t="str">
        <f t="shared" si="138"/>
        <v/>
      </c>
      <c r="BA331" s="131"/>
      <c r="BR331" s="131"/>
      <c r="CG331" s="131"/>
    </row>
    <row r="332" spans="1:85" ht="15">
      <c r="A332" s="149" t="s">
        <v>57</v>
      </c>
      <c r="B332" s="150">
        <v>0</v>
      </c>
      <c r="C332" s="150">
        <v>0</v>
      </c>
      <c r="D332" s="150">
        <v>0</v>
      </c>
      <c r="E332" s="150">
        <v>0</v>
      </c>
      <c r="F332" s="304"/>
      <c r="G332" s="150">
        <v>0</v>
      </c>
      <c r="H332" s="151">
        <v>0</v>
      </c>
      <c r="I332" s="152">
        <f t="shared" si="135"/>
        <v>0</v>
      </c>
      <c r="J332" s="139"/>
      <c r="K332" s="153" t="s">
        <v>57</v>
      </c>
      <c r="L332" s="154">
        <v>0</v>
      </c>
      <c r="M332" s="154">
        <v>0</v>
      </c>
      <c r="N332" s="154">
        <v>0</v>
      </c>
      <c r="O332" s="154">
        <v>0</v>
      </c>
      <c r="P332" s="154">
        <v>0</v>
      </c>
      <c r="Q332" s="154">
        <v>0</v>
      </c>
      <c r="R332" s="155">
        <v>0</v>
      </c>
      <c r="S332" s="156">
        <f t="shared" si="136"/>
        <v>0</v>
      </c>
      <c r="U332" s="201" t="s">
        <v>57</v>
      </c>
      <c r="V332" s="202">
        <v>0</v>
      </c>
      <c r="W332" s="202">
        <v>0</v>
      </c>
      <c r="X332" s="202">
        <v>0</v>
      </c>
      <c r="Y332" s="202">
        <v>0</v>
      </c>
      <c r="Z332" s="202">
        <v>0</v>
      </c>
      <c r="AA332" s="202">
        <v>0</v>
      </c>
      <c r="AB332" s="202">
        <v>0</v>
      </c>
      <c r="AC332" s="203">
        <v>0</v>
      </c>
      <c r="AD332" s="202">
        <v>0</v>
      </c>
      <c r="AE332" s="202">
        <v>0</v>
      </c>
      <c r="AF332" s="202">
        <v>0</v>
      </c>
      <c r="AG332" s="202">
        <v>0</v>
      </c>
      <c r="AH332" s="202">
        <v>0</v>
      </c>
      <c r="AI332" s="204">
        <f t="shared" si="137"/>
        <v>0</v>
      </c>
      <c r="AJ332" s="131" t="str">
        <f t="shared" si="138"/>
        <v/>
      </c>
      <c r="BA332" s="131"/>
      <c r="BR332" s="131"/>
      <c r="CG332" s="131"/>
    </row>
    <row r="333" spans="1:85" ht="15">
      <c r="A333" s="157" t="s">
        <v>22</v>
      </c>
      <c r="B333" s="146">
        <v>1.3544045250154131</v>
      </c>
      <c r="C333" s="146">
        <v>6.5018980524772756</v>
      </c>
      <c r="D333" s="146">
        <v>0</v>
      </c>
      <c r="E333" s="146">
        <v>0.45146817500513775</v>
      </c>
      <c r="F333" s="304"/>
      <c r="G333" s="146">
        <v>0</v>
      </c>
      <c r="H333" s="158">
        <v>0</v>
      </c>
      <c r="I333" s="144">
        <f t="shared" si="135"/>
        <v>8.3077707524978273</v>
      </c>
      <c r="J333" s="139"/>
      <c r="K333" s="159" t="s">
        <v>22</v>
      </c>
      <c r="L333" s="146">
        <v>1.3544045250154131</v>
      </c>
      <c r="M333" s="146">
        <v>6.5018980524772756</v>
      </c>
      <c r="N333" s="146">
        <v>0</v>
      </c>
      <c r="O333" s="146">
        <v>0.45146817500513775</v>
      </c>
      <c r="P333" s="146">
        <v>0.72459111935919052</v>
      </c>
      <c r="Q333" s="146">
        <v>0</v>
      </c>
      <c r="R333" s="147">
        <v>0</v>
      </c>
      <c r="S333" s="148">
        <f t="shared" si="136"/>
        <v>9.0323618718570184</v>
      </c>
      <c r="U333" s="205" t="s">
        <v>22</v>
      </c>
      <c r="V333" s="197">
        <v>1.3544045250154131</v>
      </c>
      <c r="W333" s="197">
        <v>0</v>
      </c>
      <c r="X333" s="197">
        <v>0</v>
      </c>
      <c r="Y333" s="197">
        <v>6.5018980524772756</v>
      </c>
      <c r="Z333" s="197">
        <v>0</v>
      </c>
      <c r="AA333" s="197">
        <v>0</v>
      </c>
      <c r="AB333" s="197">
        <v>0.72459111935919052</v>
      </c>
      <c r="AC333" s="198">
        <v>0.45146817500513775</v>
      </c>
      <c r="AD333" s="197">
        <v>0</v>
      </c>
      <c r="AE333" s="197">
        <v>0</v>
      </c>
      <c r="AF333" s="197">
        <v>0</v>
      </c>
      <c r="AG333" s="197">
        <v>0</v>
      </c>
      <c r="AH333" s="197">
        <v>0.45146817500513775</v>
      </c>
      <c r="AI333" s="200">
        <f t="shared" si="137"/>
        <v>9.0323618718570167</v>
      </c>
      <c r="AJ333" s="131" t="str">
        <f t="shared" si="138"/>
        <v/>
      </c>
      <c r="BA333" s="131"/>
      <c r="BR333" s="131"/>
      <c r="CG333" s="131"/>
    </row>
    <row r="334" spans="1:85" ht="15">
      <c r="A334" s="149" t="s">
        <v>21</v>
      </c>
      <c r="B334" s="150">
        <v>2.5456922012621827E-3</v>
      </c>
      <c r="C334" s="150">
        <v>0.1370468515428756</v>
      </c>
      <c r="D334" s="150">
        <v>4.2668504683102418E-2</v>
      </c>
      <c r="E334" s="150">
        <v>0</v>
      </c>
      <c r="F334" s="304"/>
      <c r="G334" s="150">
        <v>0</v>
      </c>
      <c r="H334" s="151">
        <v>0</v>
      </c>
      <c r="I334" s="152">
        <f t="shared" si="135"/>
        <v>0.18226104842724022</v>
      </c>
      <c r="J334" s="139"/>
      <c r="K334" s="153" t="s">
        <v>21</v>
      </c>
      <c r="L334" s="154">
        <v>2.5456922012621827E-3</v>
      </c>
      <c r="M334" s="154">
        <v>0.1370468515428756</v>
      </c>
      <c r="N334" s="154">
        <v>4.2668504683102418E-2</v>
      </c>
      <c r="O334" s="154">
        <v>0</v>
      </c>
      <c r="P334" s="154">
        <v>0</v>
      </c>
      <c r="Q334" s="154">
        <v>0</v>
      </c>
      <c r="R334" s="155">
        <v>0</v>
      </c>
      <c r="S334" s="156">
        <f t="shared" si="136"/>
        <v>0.18226104842724022</v>
      </c>
      <c r="U334" s="201" t="s">
        <v>58</v>
      </c>
      <c r="V334" s="202">
        <v>2.5456922012621827E-3</v>
      </c>
      <c r="W334" s="202">
        <v>0</v>
      </c>
      <c r="X334" s="202">
        <v>0</v>
      </c>
      <c r="Y334" s="202">
        <v>0.1370468515428756</v>
      </c>
      <c r="Z334" s="202">
        <v>4.2668504683102418E-2</v>
      </c>
      <c r="AA334" s="202">
        <v>0</v>
      </c>
      <c r="AB334" s="202">
        <v>0</v>
      </c>
      <c r="AC334" s="203">
        <v>0</v>
      </c>
      <c r="AD334" s="202">
        <v>0</v>
      </c>
      <c r="AE334" s="202">
        <v>0</v>
      </c>
      <c r="AF334" s="202">
        <v>0</v>
      </c>
      <c r="AG334" s="202">
        <v>0</v>
      </c>
      <c r="AH334" s="202">
        <v>0</v>
      </c>
      <c r="AI334" s="204">
        <f t="shared" si="137"/>
        <v>0.18226104842724022</v>
      </c>
      <c r="AJ334" s="131" t="str">
        <f t="shared" si="138"/>
        <v/>
      </c>
      <c r="BA334" s="131"/>
      <c r="BR334" s="131"/>
      <c r="CG334" s="131"/>
    </row>
    <row r="335" spans="1:85" ht="15">
      <c r="A335" s="160" t="s">
        <v>61</v>
      </c>
      <c r="B335" s="146">
        <v>0.8260382603898333</v>
      </c>
      <c r="C335" s="146">
        <v>0</v>
      </c>
      <c r="D335" s="146">
        <v>0</v>
      </c>
      <c r="E335" s="146">
        <v>0</v>
      </c>
      <c r="F335" s="304"/>
      <c r="G335" s="146">
        <v>0</v>
      </c>
      <c r="H335" s="158">
        <v>0</v>
      </c>
      <c r="I335" s="144">
        <f t="shared" si="135"/>
        <v>0.8260382603898333</v>
      </c>
      <c r="J335" s="139"/>
      <c r="K335" s="161" t="s">
        <v>61</v>
      </c>
      <c r="L335" s="146">
        <v>0.8260382603898333</v>
      </c>
      <c r="M335" s="146">
        <v>0</v>
      </c>
      <c r="N335" s="146">
        <v>0</v>
      </c>
      <c r="O335" s="146">
        <v>0</v>
      </c>
      <c r="P335" s="146">
        <v>0</v>
      </c>
      <c r="Q335" s="146">
        <v>0</v>
      </c>
      <c r="R335" s="147">
        <v>0</v>
      </c>
      <c r="S335" s="148">
        <f t="shared" si="136"/>
        <v>0.8260382603898333</v>
      </c>
      <c r="U335" s="206" t="s">
        <v>59</v>
      </c>
      <c r="V335" s="197">
        <v>0.8260382603898333</v>
      </c>
      <c r="W335" s="197">
        <v>0</v>
      </c>
      <c r="X335" s="197">
        <v>0</v>
      </c>
      <c r="Y335" s="197">
        <v>0</v>
      </c>
      <c r="Z335" s="197">
        <v>0</v>
      </c>
      <c r="AA335" s="197">
        <v>0</v>
      </c>
      <c r="AB335" s="197">
        <v>0</v>
      </c>
      <c r="AC335" s="198">
        <v>0</v>
      </c>
      <c r="AD335" s="199">
        <v>0</v>
      </c>
      <c r="AE335" s="199">
        <v>0</v>
      </c>
      <c r="AF335" s="199">
        <v>0</v>
      </c>
      <c r="AG335" s="199">
        <v>0</v>
      </c>
      <c r="AH335" s="199">
        <v>0</v>
      </c>
      <c r="AI335" s="200">
        <f t="shared" si="137"/>
        <v>0.8260382603898333</v>
      </c>
      <c r="AJ335" s="131" t="str">
        <f t="shared" si="138"/>
        <v/>
      </c>
      <c r="BA335" s="131"/>
      <c r="BR335" s="131"/>
      <c r="CG335" s="131"/>
    </row>
    <row r="336" spans="1:85">
      <c r="A336" s="162" t="s">
        <v>23</v>
      </c>
      <c r="B336" s="163">
        <v>0.8260382603898333</v>
      </c>
      <c r="C336" s="163">
        <v>0</v>
      </c>
      <c r="D336" s="163">
        <v>0</v>
      </c>
      <c r="E336" s="163">
        <v>0</v>
      </c>
      <c r="F336" s="304"/>
      <c r="G336" s="163">
        <v>0</v>
      </c>
      <c r="H336" s="164">
        <v>0</v>
      </c>
      <c r="I336" s="165">
        <f t="shared" si="135"/>
        <v>0.8260382603898333</v>
      </c>
      <c r="J336" s="139"/>
      <c r="K336" s="166" t="s">
        <v>23</v>
      </c>
      <c r="L336" s="167">
        <v>0.8260382603898333</v>
      </c>
      <c r="M336" s="167">
        <v>0</v>
      </c>
      <c r="N336" s="167">
        <v>0</v>
      </c>
      <c r="O336" s="167">
        <v>0</v>
      </c>
      <c r="P336" s="167">
        <v>0</v>
      </c>
      <c r="Q336" s="167">
        <v>0</v>
      </c>
      <c r="R336" s="168">
        <v>0</v>
      </c>
      <c r="S336" s="169">
        <f t="shared" si="136"/>
        <v>0.8260382603898333</v>
      </c>
      <c r="U336" s="207" t="s">
        <v>62</v>
      </c>
      <c r="V336" s="208">
        <v>0.8260382603898333</v>
      </c>
      <c r="W336" s="208">
        <v>0</v>
      </c>
      <c r="X336" s="208">
        <v>0</v>
      </c>
      <c r="Y336" s="208">
        <v>0</v>
      </c>
      <c r="Z336" s="208">
        <v>0</v>
      </c>
      <c r="AA336" s="208">
        <v>0</v>
      </c>
      <c r="AB336" s="208">
        <v>0</v>
      </c>
      <c r="AC336" s="208">
        <v>0</v>
      </c>
      <c r="AD336" s="208">
        <v>0</v>
      </c>
      <c r="AE336" s="208">
        <v>0</v>
      </c>
      <c r="AF336" s="208">
        <v>0</v>
      </c>
      <c r="AG336" s="208">
        <v>0</v>
      </c>
      <c r="AH336" s="92">
        <v>0</v>
      </c>
      <c r="AI336" s="209">
        <f t="shared" si="137"/>
        <v>0.8260382603898333</v>
      </c>
      <c r="AJ336" s="131" t="str">
        <f t="shared" si="138"/>
        <v/>
      </c>
      <c r="BA336" s="131"/>
      <c r="BR336" s="131"/>
      <c r="CG336" s="131"/>
    </row>
    <row r="337" spans="1:85">
      <c r="A337" s="170" t="s">
        <v>19</v>
      </c>
      <c r="B337" s="171">
        <v>0</v>
      </c>
      <c r="C337" s="171">
        <v>0</v>
      </c>
      <c r="D337" s="171">
        <v>0</v>
      </c>
      <c r="E337" s="171">
        <v>0</v>
      </c>
      <c r="F337" s="304"/>
      <c r="G337" s="171">
        <v>0</v>
      </c>
      <c r="H337" s="172">
        <v>0</v>
      </c>
      <c r="I337" s="173">
        <f t="shared" si="135"/>
        <v>0</v>
      </c>
      <c r="J337" s="139"/>
      <c r="K337" s="174" t="s">
        <v>19</v>
      </c>
      <c r="L337" s="171">
        <v>0</v>
      </c>
      <c r="M337" s="171">
        <v>0</v>
      </c>
      <c r="N337" s="171">
        <v>0</v>
      </c>
      <c r="O337" s="171">
        <v>0</v>
      </c>
      <c r="P337" s="171">
        <v>0</v>
      </c>
      <c r="Q337" s="171">
        <v>0</v>
      </c>
      <c r="R337" s="175">
        <v>0</v>
      </c>
      <c r="S337" s="176">
        <f t="shared" si="136"/>
        <v>0</v>
      </c>
      <c r="U337" s="210" t="s">
        <v>19</v>
      </c>
      <c r="V337" s="211">
        <v>0</v>
      </c>
      <c r="W337" s="211">
        <v>0</v>
      </c>
      <c r="X337" s="211">
        <v>0</v>
      </c>
      <c r="Y337" s="211">
        <v>0</v>
      </c>
      <c r="Z337" s="211">
        <v>0</v>
      </c>
      <c r="AA337" s="211">
        <v>0</v>
      </c>
      <c r="AB337" s="211">
        <v>0</v>
      </c>
      <c r="AC337" s="211">
        <v>0</v>
      </c>
      <c r="AD337" s="212">
        <v>0</v>
      </c>
      <c r="AE337" s="212">
        <v>0</v>
      </c>
      <c r="AF337" s="212">
        <v>0</v>
      </c>
      <c r="AG337" s="212">
        <v>0</v>
      </c>
      <c r="AH337" s="212">
        <v>0</v>
      </c>
      <c r="AI337" s="213">
        <f t="shared" si="137"/>
        <v>0</v>
      </c>
      <c r="AJ337" s="131" t="str">
        <f t="shared" si="138"/>
        <v/>
      </c>
      <c r="BA337" s="131"/>
      <c r="BR337" s="131"/>
      <c r="CG337" s="131"/>
    </row>
    <row r="338" spans="1:85">
      <c r="A338" s="162" t="s">
        <v>20</v>
      </c>
      <c r="B338" s="163">
        <v>0</v>
      </c>
      <c r="C338" s="163">
        <v>0</v>
      </c>
      <c r="D338" s="163">
        <v>0</v>
      </c>
      <c r="E338" s="163">
        <v>0</v>
      </c>
      <c r="F338" s="304"/>
      <c r="G338" s="163">
        <v>0</v>
      </c>
      <c r="H338" s="164">
        <v>0</v>
      </c>
      <c r="I338" s="165">
        <f t="shared" si="135"/>
        <v>0</v>
      </c>
      <c r="J338" s="139"/>
      <c r="K338" s="166" t="s">
        <v>20</v>
      </c>
      <c r="L338" s="167">
        <v>0</v>
      </c>
      <c r="M338" s="167">
        <v>0</v>
      </c>
      <c r="N338" s="167">
        <v>0</v>
      </c>
      <c r="O338" s="167">
        <v>0</v>
      </c>
      <c r="P338" s="167">
        <v>0</v>
      </c>
      <c r="Q338" s="167">
        <v>0</v>
      </c>
      <c r="R338" s="168">
        <v>0</v>
      </c>
      <c r="S338" s="169">
        <f t="shared" si="136"/>
        <v>0</v>
      </c>
      <c r="U338" s="207" t="s">
        <v>20</v>
      </c>
      <c r="V338" s="208">
        <v>0</v>
      </c>
      <c r="W338" s="208">
        <v>0</v>
      </c>
      <c r="X338" s="208">
        <v>0</v>
      </c>
      <c r="Y338" s="208">
        <v>0</v>
      </c>
      <c r="Z338" s="208">
        <v>0</v>
      </c>
      <c r="AA338" s="208">
        <v>0</v>
      </c>
      <c r="AB338" s="208">
        <v>0</v>
      </c>
      <c r="AC338" s="208">
        <v>0</v>
      </c>
      <c r="AD338" s="208">
        <v>0</v>
      </c>
      <c r="AE338" s="208">
        <v>0</v>
      </c>
      <c r="AF338" s="208">
        <v>0</v>
      </c>
      <c r="AG338" s="208">
        <v>0</v>
      </c>
      <c r="AH338" s="92">
        <v>0</v>
      </c>
      <c r="AI338" s="209">
        <f t="shared" si="137"/>
        <v>0</v>
      </c>
      <c r="AJ338" s="131" t="str">
        <f t="shared" si="138"/>
        <v/>
      </c>
      <c r="BA338" s="131"/>
      <c r="BR338" s="131"/>
      <c r="CG338" s="131"/>
    </row>
    <row r="339" spans="1:85" ht="15" thickBot="1">
      <c r="A339" s="177" t="s">
        <v>11</v>
      </c>
      <c r="B339" s="178">
        <v>0</v>
      </c>
      <c r="C339" s="178">
        <v>0</v>
      </c>
      <c r="D339" s="178">
        <v>0</v>
      </c>
      <c r="E339" s="178">
        <v>0</v>
      </c>
      <c r="F339" s="305"/>
      <c r="G339" s="178">
        <v>0</v>
      </c>
      <c r="H339" s="179">
        <v>0</v>
      </c>
      <c r="I339" s="180">
        <f t="shared" si="135"/>
        <v>0</v>
      </c>
      <c r="J339" s="139"/>
      <c r="K339" s="181" t="s">
        <v>11</v>
      </c>
      <c r="L339" s="178">
        <v>0</v>
      </c>
      <c r="M339" s="178">
        <v>0</v>
      </c>
      <c r="N339" s="178">
        <v>0</v>
      </c>
      <c r="O339" s="178">
        <v>0</v>
      </c>
      <c r="P339" s="178">
        <v>0</v>
      </c>
      <c r="Q339" s="178">
        <v>0</v>
      </c>
      <c r="R339" s="182">
        <v>0</v>
      </c>
      <c r="S339" s="183">
        <f t="shared" si="136"/>
        <v>0</v>
      </c>
      <c r="U339" s="210" t="s">
        <v>11</v>
      </c>
      <c r="V339" s="211">
        <v>0</v>
      </c>
      <c r="W339" s="211">
        <v>0</v>
      </c>
      <c r="X339" s="211">
        <v>0</v>
      </c>
      <c r="Y339" s="211">
        <v>0</v>
      </c>
      <c r="Z339" s="211">
        <v>0</v>
      </c>
      <c r="AA339" s="211">
        <v>0</v>
      </c>
      <c r="AB339" s="211">
        <v>0</v>
      </c>
      <c r="AC339" s="211">
        <v>0</v>
      </c>
      <c r="AD339" s="212">
        <v>0</v>
      </c>
      <c r="AE339" s="212">
        <v>0</v>
      </c>
      <c r="AF339" s="212">
        <v>0</v>
      </c>
      <c r="AG339" s="212">
        <v>0</v>
      </c>
      <c r="AH339" s="212">
        <v>0</v>
      </c>
      <c r="AI339" s="213">
        <f t="shared" si="137"/>
        <v>0</v>
      </c>
      <c r="AJ339" s="131" t="str">
        <f t="shared" si="138"/>
        <v/>
      </c>
      <c r="BA339" s="131"/>
      <c r="BR339" s="131"/>
      <c r="CG339" s="131"/>
    </row>
    <row r="340" spans="1:85" ht="15">
      <c r="A340" s="184" t="s">
        <v>26</v>
      </c>
      <c r="B340" s="185">
        <f>SUM(B319:B335)</f>
        <v>38.530617403594455</v>
      </c>
      <c r="C340" s="185">
        <f t="shared" ref="C340:I340" si="139">SUM(C319:C335)</f>
        <v>881.93711193082299</v>
      </c>
      <c r="D340" s="185">
        <f t="shared" si="139"/>
        <v>34.563563733322134</v>
      </c>
      <c r="E340" s="185">
        <f t="shared" si="139"/>
        <v>300.12266219290376</v>
      </c>
      <c r="F340" s="185">
        <f t="shared" si="139"/>
        <v>0</v>
      </c>
      <c r="G340" s="185">
        <f t="shared" si="139"/>
        <v>26.32061998928004</v>
      </c>
      <c r="H340" s="187">
        <f t="shared" si="139"/>
        <v>0</v>
      </c>
      <c r="I340" s="144">
        <f t="shared" si="139"/>
        <v>1281.4745752499232</v>
      </c>
      <c r="J340" s="139"/>
      <c r="K340" s="186" t="s">
        <v>26</v>
      </c>
      <c r="L340" s="185">
        <f>SUM(L319:L335)</f>
        <v>38.530617403594455</v>
      </c>
      <c r="M340" s="185">
        <f t="shared" ref="M340:S340" si="140">SUM(M319:M335)</f>
        <v>881.93711193082299</v>
      </c>
      <c r="N340" s="185">
        <f t="shared" si="140"/>
        <v>34.563563733322134</v>
      </c>
      <c r="O340" s="185">
        <f t="shared" si="140"/>
        <v>300.12266219290376</v>
      </c>
      <c r="P340" s="185">
        <f t="shared" si="140"/>
        <v>13.180968590676354</v>
      </c>
      <c r="Q340" s="185">
        <f t="shared" si="140"/>
        <v>26.32061998928004</v>
      </c>
      <c r="R340" s="187">
        <f t="shared" si="140"/>
        <v>0</v>
      </c>
      <c r="S340" s="188">
        <f t="shared" si="140"/>
        <v>1294.6555438405999</v>
      </c>
      <c r="T340" s="131" t="str">
        <f>IF(ABS(S340-AI340)&gt;0.01,S340-AI340,"")</f>
        <v/>
      </c>
      <c r="U340" s="214" t="s">
        <v>60</v>
      </c>
      <c r="V340" s="215">
        <f>SUM(V319:V335)</f>
        <v>36.556384856246623</v>
      </c>
      <c r="W340" s="215">
        <f t="shared" ref="W340:AH340" si="141">SUM(W319:W335)</f>
        <v>1.9292585744688315</v>
      </c>
      <c r="X340" s="215">
        <f t="shared" si="141"/>
        <v>26.32061998928004</v>
      </c>
      <c r="Y340" s="215">
        <f t="shared" si="141"/>
        <v>881.93711193082299</v>
      </c>
      <c r="Z340" s="215">
        <f t="shared" si="141"/>
        <v>24.142399270481498</v>
      </c>
      <c r="AA340" s="215">
        <f t="shared" si="141"/>
        <v>298.58007341777318</v>
      </c>
      <c r="AB340" s="215">
        <f t="shared" si="141"/>
        <v>13.180968590676354</v>
      </c>
      <c r="AC340" s="215">
        <f t="shared" si="141"/>
        <v>12.008727210850264</v>
      </c>
      <c r="AD340" s="216">
        <f t="shared" si="141"/>
        <v>4.4973972878999735E-2</v>
      </c>
      <c r="AE340" s="216">
        <f t="shared" si="141"/>
        <v>0.11853265438765803</v>
      </c>
      <c r="AF340" s="216">
        <f t="shared" si="141"/>
        <v>0</v>
      </c>
      <c r="AG340" s="216">
        <f t="shared" si="141"/>
        <v>10.421164462840638</v>
      </c>
      <c r="AH340" s="216">
        <f t="shared" si="141"/>
        <v>1.4240561207429685</v>
      </c>
      <c r="AI340" s="217">
        <f>SUM(V340:AC340)</f>
        <v>1294.6555438405999</v>
      </c>
      <c r="AJ340" s="131" t="str">
        <f t="shared" si="138"/>
        <v/>
      </c>
      <c r="BA340" s="131"/>
      <c r="BR340" s="131"/>
      <c r="CG340" s="131"/>
    </row>
    <row r="341" spans="1:85" s="2" customFormat="1" ht="15" thickBot="1">
      <c r="A341" s="15" t="s">
        <v>100</v>
      </c>
      <c r="B341" s="100">
        <f>IF($I340=0,"-",B340/$I340)</f>
        <v>3.0067406835660327E-2</v>
      </c>
      <c r="C341" s="100">
        <f t="shared" ref="C341:H341" si="142">IF($I340=0,"-",C340/$I340)</f>
        <v>0.6882205304454212</v>
      </c>
      <c r="D341" s="100">
        <f t="shared" si="142"/>
        <v>2.6971712432594518E-2</v>
      </c>
      <c r="E341" s="100">
        <f t="shared" si="142"/>
        <v>0.23420102746429558</v>
      </c>
      <c r="F341" s="100">
        <f t="shared" si="142"/>
        <v>0</v>
      </c>
      <c r="G341" s="100">
        <f t="shared" si="142"/>
        <v>2.053932282202851E-2</v>
      </c>
      <c r="H341" s="101">
        <f t="shared" si="142"/>
        <v>0</v>
      </c>
      <c r="I341" s="102">
        <f>SUM(B341:H341)</f>
        <v>1.0000000000000002</v>
      </c>
      <c r="J341" s="131"/>
      <c r="K341" s="27" t="s">
        <v>100</v>
      </c>
      <c r="L341" s="76">
        <f t="shared" ref="L341:R341" si="143">IF($S340=0,"-",L340/$S340)</f>
        <v>2.9761288697141213E-2</v>
      </c>
      <c r="M341" s="76">
        <f t="shared" si="143"/>
        <v>0.68121371443291678</v>
      </c>
      <c r="N341" s="76">
        <f t="shared" si="143"/>
        <v>2.6697111751276491E-2</v>
      </c>
      <c r="O341" s="76">
        <f t="shared" si="143"/>
        <v>0.23181661224157657</v>
      </c>
      <c r="P341" s="76">
        <f t="shared" si="143"/>
        <v>1.0181062177801339E-2</v>
      </c>
      <c r="Q341" s="76">
        <f t="shared" si="143"/>
        <v>2.0330210699287501E-2</v>
      </c>
      <c r="R341" s="77">
        <f t="shared" si="143"/>
        <v>0</v>
      </c>
      <c r="S341" s="78">
        <f>SUM(L341:R341)</f>
        <v>1</v>
      </c>
      <c r="U341" s="36" t="s">
        <v>100</v>
      </c>
      <c r="V341" s="103">
        <f>+V340/$AI340</f>
        <v>2.8236379189944216E-2</v>
      </c>
      <c r="W341" s="103">
        <f t="shared" ref="W341:AH341" si="144">+W340/$AI340</f>
        <v>1.4901713306272027E-3</v>
      </c>
      <c r="X341" s="103">
        <f t="shared" si="144"/>
        <v>2.0330210699287501E-2</v>
      </c>
      <c r="Y341" s="103">
        <f t="shared" si="144"/>
        <v>0.68121371443291678</v>
      </c>
      <c r="Z341" s="103">
        <f t="shared" si="144"/>
        <v>1.8647739458839369E-2</v>
      </c>
      <c r="AA341" s="103">
        <f t="shared" si="144"/>
        <v>0.23062510707059147</v>
      </c>
      <c r="AB341" s="103">
        <f t="shared" si="144"/>
        <v>1.0181062177801339E-2</v>
      </c>
      <c r="AC341" s="103">
        <f t="shared" si="144"/>
        <v>9.275615639992036E-3</v>
      </c>
      <c r="AD341" s="103">
        <f t="shared" si="144"/>
        <v>3.4738176569795777E-5</v>
      </c>
      <c r="AE341" s="103">
        <f t="shared" si="144"/>
        <v>9.1555359996397601E-5</v>
      </c>
      <c r="AF341" s="103">
        <f t="shared" si="144"/>
        <v>0</v>
      </c>
      <c r="AG341" s="103">
        <f t="shared" si="144"/>
        <v>8.0493722924371222E-3</v>
      </c>
      <c r="AH341" s="103">
        <f t="shared" si="144"/>
        <v>1.0999498109887217E-3</v>
      </c>
      <c r="AI341" s="104">
        <f>SUM(V341:AC341)</f>
        <v>0.99999999999999989</v>
      </c>
      <c r="AJ341" s="2" t="str">
        <f t="shared" si="138"/>
        <v/>
      </c>
    </row>
    <row r="342" spans="1:85" ht="15" thickBot="1">
      <c r="A342" s="218"/>
      <c r="B342" s="218"/>
      <c r="C342" s="218"/>
      <c r="D342" s="218"/>
      <c r="E342" s="218"/>
      <c r="F342" s="218"/>
      <c r="G342" s="218"/>
      <c r="H342" s="218"/>
      <c r="I342" s="218"/>
      <c r="K342" s="218"/>
      <c r="L342" s="218"/>
      <c r="M342" s="218"/>
      <c r="N342" s="218"/>
      <c r="O342" s="218"/>
      <c r="P342" s="218"/>
      <c r="Q342" s="218"/>
      <c r="R342" s="218"/>
      <c r="S342" s="218"/>
      <c r="AI342" s="139"/>
      <c r="BA342" s="131"/>
      <c r="BR342" s="131"/>
      <c r="CG342" s="131"/>
    </row>
    <row r="343" spans="1:85" ht="28.5">
      <c r="A343" s="328" t="s">
        <v>37</v>
      </c>
      <c r="B343" s="135" t="s">
        <v>0</v>
      </c>
      <c r="C343" s="135" t="s">
        <v>1</v>
      </c>
      <c r="D343" s="135" t="s">
        <v>2</v>
      </c>
      <c r="E343" s="135" t="s">
        <v>3</v>
      </c>
      <c r="F343" s="135" t="s">
        <v>27</v>
      </c>
      <c r="G343" s="135" t="s">
        <v>4</v>
      </c>
      <c r="H343" s="135" t="s">
        <v>5</v>
      </c>
      <c r="I343" s="136" t="s">
        <v>6</v>
      </c>
      <c r="K343" s="330" t="s">
        <v>37</v>
      </c>
      <c r="L343" s="137" t="s">
        <v>0</v>
      </c>
      <c r="M343" s="137" t="s">
        <v>1</v>
      </c>
      <c r="N343" s="137" t="s">
        <v>2</v>
      </c>
      <c r="O343" s="137" t="s">
        <v>3</v>
      </c>
      <c r="P343" s="137" t="s">
        <v>27</v>
      </c>
      <c r="Q343" s="137" t="s">
        <v>4</v>
      </c>
      <c r="R343" s="137" t="s">
        <v>5</v>
      </c>
      <c r="S343" s="138" t="s">
        <v>6</v>
      </c>
      <c r="U343" s="332" t="s">
        <v>37</v>
      </c>
      <c r="V343" s="190" t="s">
        <v>69</v>
      </c>
      <c r="W343" s="190" t="s">
        <v>70</v>
      </c>
      <c r="X343" s="190" t="s">
        <v>4</v>
      </c>
      <c r="Y343" s="190" t="s">
        <v>1</v>
      </c>
      <c r="Z343" s="190" t="s">
        <v>2</v>
      </c>
      <c r="AA343" s="190" t="s">
        <v>3</v>
      </c>
      <c r="AB343" s="190" t="s">
        <v>52</v>
      </c>
      <c r="AC343" s="190" t="s">
        <v>64</v>
      </c>
      <c r="AD343" s="191" t="s">
        <v>72</v>
      </c>
      <c r="AE343" s="191" t="s">
        <v>79</v>
      </c>
      <c r="AF343" s="191" t="s">
        <v>73</v>
      </c>
      <c r="AG343" s="191" t="s">
        <v>80</v>
      </c>
      <c r="AH343" s="191" t="s">
        <v>81</v>
      </c>
      <c r="AI343" s="192" t="s">
        <v>60</v>
      </c>
      <c r="BA343" s="131"/>
      <c r="BR343" s="131"/>
      <c r="CG343" s="131"/>
    </row>
    <row r="344" spans="1:85" ht="15">
      <c r="A344" s="329" t="s">
        <v>37</v>
      </c>
      <c r="B344" s="294" t="s">
        <v>109</v>
      </c>
      <c r="C344" s="295"/>
      <c r="D344" s="295"/>
      <c r="E344" s="295"/>
      <c r="F344" s="295"/>
      <c r="G344" s="295"/>
      <c r="H344" s="295"/>
      <c r="I344" s="296"/>
      <c r="K344" s="331" t="s">
        <v>37</v>
      </c>
      <c r="L344" s="297" t="s">
        <v>109</v>
      </c>
      <c r="M344" s="298"/>
      <c r="N344" s="298"/>
      <c r="O344" s="298"/>
      <c r="P344" s="298"/>
      <c r="Q344" s="298"/>
      <c r="R344" s="298"/>
      <c r="S344" s="299"/>
      <c r="U344" s="333" t="s">
        <v>37</v>
      </c>
      <c r="V344" s="326" t="s">
        <v>109</v>
      </c>
      <c r="W344" s="326"/>
      <c r="X344" s="326"/>
      <c r="Y344" s="326"/>
      <c r="Z344" s="326"/>
      <c r="AA344" s="326"/>
      <c r="AB344" s="326"/>
      <c r="AC344" s="326"/>
      <c r="AD344" s="326"/>
      <c r="AE344" s="326"/>
      <c r="AF344" s="326"/>
      <c r="AG344" s="326"/>
      <c r="AH344" s="326"/>
      <c r="AI344" s="327"/>
      <c r="BA344" s="131"/>
      <c r="BR344" s="131"/>
      <c r="CG344" s="131"/>
    </row>
    <row r="345" spans="1:85" ht="15">
      <c r="A345" s="141" t="s">
        <v>7</v>
      </c>
      <c r="B345" s="142">
        <v>0</v>
      </c>
      <c r="C345" s="142">
        <v>0</v>
      </c>
      <c r="D345" s="142">
        <v>0</v>
      </c>
      <c r="E345" s="142">
        <v>0</v>
      </c>
      <c r="F345" s="303"/>
      <c r="G345" s="142">
        <v>0</v>
      </c>
      <c r="H345" s="143">
        <v>0</v>
      </c>
      <c r="I345" s="144">
        <f>SUM(B345:H345)</f>
        <v>0</v>
      </c>
      <c r="J345" s="139"/>
      <c r="K345" s="193" t="s">
        <v>7</v>
      </c>
      <c r="L345" s="142">
        <v>0</v>
      </c>
      <c r="M345" s="142">
        <v>0</v>
      </c>
      <c r="N345" s="142">
        <v>0</v>
      </c>
      <c r="O345" s="142">
        <v>0</v>
      </c>
      <c r="P345" s="142">
        <v>0</v>
      </c>
      <c r="Q345" s="142">
        <v>0</v>
      </c>
      <c r="R345" s="194">
        <v>0</v>
      </c>
      <c r="S345" s="195">
        <f>SUM(L345:R345)</f>
        <v>0</v>
      </c>
      <c r="U345" s="196" t="s">
        <v>7</v>
      </c>
      <c r="V345" s="197">
        <v>0</v>
      </c>
      <c r="W345" s="197">
        <v>0</v>
      </c>
      <c r="X345" s="197">
        <v>0</v>
      </c>
      <c r="Y345" s="197">
        <v>0</v>
      </c>
      <c r="Z345" s="197">
        <v>0</v>
      </c>
      <c r="AA345" s="197">
        <v>0</v>
      </c>
      <c r="AB345" s="197">
        <v>0</v>
      </c>
      <c r="AC345" s="198">
        <v>0</v>
      </c>
      <c r="AD345" s="199">
        <v>0</v>
      </c>
      <c r="AE345" s="199">
        <v>0</v>
      </c>
      <c r="AF345" s="199">
        <v>0</v>
      </c>
      <c r="AG345" s="199">
        <v>0</v>
      </c>
      <c r="AH345" s="199">
        <v>0</v>
      </c>
      <c r="AI345" s="200">
        <f>SUM(V345:AC345)</f>
        <v>0</v>
      </c>
      <c r="AJ345" s="131" t="str">
        <f>IF(ABS(S345-AI345)&gt;0.001,S345-AI345,"")</f>
        <v/>
      </c>
      <c r="BA345" s="131"/>
      <c r="BR345" s="131"/>
      <c r="CG345" s="131"/>
    </row>
    <row r="346" spans="1:85" ht="15">
      <c r="A346" s="149" t="s">
        <v>8</v>
      </c>
      <c r="B346" s="150">
        <v>0</v>
      </c>
      <c r="C346" s="150">
        <v>0</v>
      </c>
      <c r="D346" s="150">
        <v>0</v>
      </c>
      <c r="E346" s="150">
        <v>0</v>
      </c>
      <c r="F346" s="304"/>
      <c r="G346" s="150">
        <v>0</v>
      </c>
      <c r="H346" s="151">
        <v>0</v>
      </c>
      <c r="I346" s="152">
        <f t="shared" ref="I346:I365" si="145">SUM(B346:H346)</f>
        <v>0</v>
      </c>
      <c r="J346" s="139"/>
      <c r="K346" s="153" t="s">
        <v>8</v>
      </c>
      <c r="L346" s="154">
        <v>0</v>
      </c>
      <c r="M346" s="154">
        <v>0</v>
      </c>
      <c r="N346" s="154">
        <v>0</v>
      </c>
      <c r="O346" s="154">
        <v>0</v>
      </c>
      <c r="P346" s="154">
        <v>0</v>
      </c>
      <c r="Q346" s="154">
        <v>0</v>
      </c>
      <c r="R346" s="155">
        <v>0</v>
      </c>
      <c r="S346" s="156">
        <f t="shared" ref="S346:S365" si="146">SUM(L346:R346)</f>
        <v>0</v>
      </c>
      <c r="U346" s="201" t="s">
        <v>8</v>
      </c>
      <c r="V346" s="202">
        <v>0</v>
      </c>
      <c r="W346" s="202">
        <v>0</v>
      </c>
      <c r="X346" s="202">
        <v>0</v>
      </c>
      <c r="Y346" s="202">
        <v>0</v>
      </c>
      <c r="Z346" s="202">
        <v>0</v>
      </c>
      <c r="AA346" s="202">
        <v>0</v>
      </c>
      <c r="AB346" s="202">
        <v>0</v>
      </c>
      <c r="AC346" s="203">
        <v>0</v>
      </c>
      <c r="AD346" s="202">
        <v>0</v>
      </c>
      <c r="AE346" s="202">
        <v>0</v>
      </c>
      <c r="AF346" s="202">
        <v>0</v>
      </c>
      <c r="AG346" s="202">
        <v>0</v>
      </c>
      <c r="AH346" s="202">
        <v>0</v>
      </c>
      <c r="AI346" s="204">
        <f t="shared" ref="AI346:AI365" si="147">SUM(V346:AC346)</f>
        <v>0</v>
      </c>
      <c r="AJ346" s="131" t="str">
        <f t="shared" ref="AJ346:AJ367" si="148">IF(ABS(S346-AI346)&gt;0.001,S346-AI346,"")</f>
        <v/>
      </c>
      <c r="BA346" s="131"/>
      <c r="BR346" s="131"/>
      <c r="CG346" s="131"/>
    </row>
    <row r="347" spans="1:85" ht="15">
      <c r="A347" s="157" t="s">
        <v>10</v>
      </c>
      <c r="B347" s="146">
        <v>0</v>
      </c>
      <c r="C347" s="146">
        <v>0</v>
      </c>
      <c r="D347" s="146">
        <v>0</v>
      </c>
      <c r="E347" s="146">
        <v>0</v>
      </c>
      <c r="F347" s="304"/>
      <c r="G347" s="146">
        <v>0</v>
      </c>
      <c r="H347" s="158">
        <v>0</v>
      </c>
      <c r="I347" s="144">
        <f t="shared" si="145"/>
        <v>0</v>
      </c>
      <c r="J347" s="139"/>
      <c r="K347" s="159" t="s">
        <v>10</v>
      </c>
      <c r="L347" s="146">
        <v>0</v>
      </c>
      <c r="M347" s="146">
        <v>0</v>
      </c>
      <c r="N347" s="146">
        <v>0</v>
      </c>
      <c r="O347" s="146">
        <v>0</v>
      </c>
      <c r="P347" s="146">
        <v>0</v>
      </c>
      <c r="Q347" s="146">
        <v>0</v>
      </c>
      <c r="R347" s="147">
        <v>0</v>
      </c>
      <c r="S347" s="148">
        <f t="shared" si="146"/>
        <v>0</v>
      </c>
      <c r="U347" s="205" t="s">
        <v>10</v>
      </c>
      <c r="V347" s="197">
        <v>0</v>
      </c>
      <c r="W347" s="197">
        <v>0</v>
      </c>
      <c r="X347" s="197">
        <v>0</v>
      </c>
      <c r="Y347" s="197">
        <v>0</v>
      </c>
      <c r="Z347" s="197">
        <v>0</v>
      </c>
      <c r="AA347" s="197">
        <v>0</v>
      </c>
      <c r="AB347" s="197">
        <v>0</v>
      </c>
      <c r="AC347" s="198">
        <v>0</v>
      </c>
      <c r="AD347" s="199">
        <v>0</v>
      </c>
      <c r="AE347" s="199">
        <v>0</v>
      </c>
      <c r="AF347" s="199">
        <v>0</v>
      </c>
      <c r="AG347" s="199">
        <v>0</v>
      </c>
      <c r="AH347" s="199">
        <v>0</v>
      </c>
      <c r="AI347" s="200">
        <f t="shared" si="147"/>
        <v>0</v>
      </c>
      <c r="AJ347" s="131" t="str">
        <f t="shared" si="148"/>
        <v/>
      </c>
      <c r="BA347" s="131"/>
      <c r="BR347" s="131"/>
      <c r="CG347" s="131"/>
    </row>
    <row r="348" spans="1:85" ht="15">
      <c r="A348" s="149" t="s">
        <v>53</v>
      </c>
      <c r="B348" s="150">
        <v>0</v>
      </c>
      <c r="C348" s="150">
        <v>0</v>
      </c>
      <c r="D348" s="150">
        <v>0</v>
      </c>
      <c r="E348" s="150">
        <v>0</v>
      </c>
      <c r="F348" s="304"/>
      <c r="G348" s="150">
        <v>0</v>
      </c>
      <c r="H348" s="151">
        <v>0</v>
      </c>
      <c r="I348" s="152">
        <f t="shared" si="145"/>
        <v>0</v>
      </c>
      <c r="J348" s="139"/>
      <c r="K348" s="153" t="s">
        <v>53</v>
      </c>
      <c r="L348" s="154">
        <v>0</v>
      </c>
      <c r="M348" s="154">
        <v>0</v>
      </c>
      <c r="N348" s="154">
        <v>0</v>
      </c>
      <c r="O348" s="154">
        <v>0</v>
      </c>
      <c r="P348" s="154">
        <v>0</v>
      </c>
      <c r="Q348" s="154">
        <v>0</v>
      </c>
      <c r="R348" s="155">
        <v>0</v>
      </c>
      <c r="S348" s="156">
        <f t="shared" si="146"/>
        <v>0</v>
      </c>
      <c r="U348" s="201" t="s">
        <v>53</v>
      </c>
      <c r="V348" s="202">
        <v>0</v>
      </c>
      <c r="W348" s="202">
        <v>0</v>
      </c>
      <c r="X348" s="202">
        <v>0</v>
      </c>
      <c r="Y348" s="202">
        <v>0</v>
      </c>
      <c r="Z348" s="202">
        <v>0</v>
      </c>
      <c r="AA348" s="202">
        <v>0</v>
      </c>
      <c r="AB348" s="202">
        <v>0</v>
      </c>
      <c r="AC348" s="203">
        <v>0</v>
      </c>
      <c r="AD348" s="202">
        <v>0</v>
      </c>
      <c r="AE348" s="202">
        <v>0</v>
      </c>
      <c r="AF348" s="202">
        <v>0</v>
      </c>
      <c r="AG348" s="202">
        <v>0</v>
      </c>
      <c r="AH348" s="202">
        <v>0</v>
      </c>
      <c r="AI348" s="204">
        <f t="shared" si="147"/>
        <v>0</v>
      </c>
      <c r="AJ348" s="131" t="str">
        <f t="shared" si="148"/>
        <v/>
      </c>
      <c r="BA348" s="131"/>
      <c r="BR348" s="131"/>
      <c r="CG348" s="131"/>
    </row>
    <row r="349" spans="1:85" ht="15">
      <c r="A349" s="157" t="s">
        <v>16</v>
      </c>
      <c r="B349" s="146">
        <v>5.1013671704929235</v>
      </c>
      <c r="C349" s="146">
        <v>7.8273282362888672</v>
      </c>
      <c r="D349" s="146">
        <v>0</v>
      </c>
      <c r="E349" s="146">
        <v>0</v>
      </c>
      <c r="F349" s="304"/>
      <c r="G349" s="146">
        <v>0</v>
      </c>
      <c r="H349" s="158">
        <v>0</v>
      </c>
      <c r="I349" s="144">
        <f t="shared" si="145"/>
        <v>12.928695406781792</v>
      </c>
      <c r="J349" s="139"/>
      <c r="K349" s="159" t="s">
        <v>16</v>
      </c>
      <c r="L349" s="146">
        <v>5.1013671704929235</v>
      </c>
      <c r="M349" s="146">
        <v>7.8273282362888672</v>
      </c>
      <c r="N349" s="146">
        <v>0</v>
      </c>
      <c r="O349" s="146">
        <v>0</v>
      </c>
      <c r="P349" s="146">
        <v>0</v>
      </c>
      <c r="Q349" s="146">
        <v>0</v>
      </c>
      <c r="R349" s="147">
        <v>0</v>
      </c>
      <c r="S349" s="148">
        <f t="shared" si="146"/>
        <v>12.928695406781792</v>
      </c>
      <c r="U349" s="205" t="s">
        <v>16</v>
      </c>
      <c r="V349" s="197">
        <v>5.1013671704929235</v>
      </c>
      <c r="W349" s="197">
        <v>0</v>
      </c>
      <c r="X349" s="197">
        <v>0</v>
      </c>
      <c r="Y349" s="197">
        <v>7.8273282362888672</v>
      </c>
      <c r="Z349" s="197">
        <v>0</v>
      </c>
      <c r="AA349" s="197">
        <v>0</v>
      </c>
      <c r="AB349" s="197">
        <v>0</v>
      </c>
      <c r="AC349" s="198">
        <v>0</v>
      </c>
      <c r="AD349" s="199">
        <v>0</v>
      </c>
      <c r="AE349" s="199">
        <v>0</v>
      </c>
      <c r="AF349" s="199">
        <v>0</v>
      </c>
      <c r="AG349" s="199">
        <v>0</v>
      </c>
      <c r="AH349" s="199">
        <v>0</v>
      </c>
      <c r="AI349" s="200">
        <f t="shared" si="147"/>
        <v>12.928695406781792</v>
      </c>
      <c r="AJ349" s="131" t="str">
        <f t="shared" si="148"/>
        <v/>
      </c>
      <c r="BA349" s="131"/>
      <c r="BR349" s="131"/>
      <c r="CG349" s="131"/>
    </row>
    <row r="350" spans="1:85" ht="15">
      <c r="A350" s="149" t="s">
        <v>15</v>
      </c>
      <c r="B350" s="150">
        <v>1.1863828677919937E-2</v>
      </c>
      <c r="C350" s="150">
        <v>0</v>
      </c>
      <c r="D350" s="150">
        <v>5.6926529752215231E-2</v>
      </c>
      <c r="E350" s="150">
        <v>4.841173850938298E-3</v>
      </c>
      <c r="F350" s="304"/>
      <c r="G350" s="150">
        <v>0</v>
      </c>
      <c r="H350" s="151">
        <v>0</v>
      </c>
      <c r="I350" s="152">
        <f t="shared" si="145"/>
        <v>7.363153228107347E-2</v>
      </c>
      <c r="J350" s="139"/>
      <c r="K350" s="153" t="s">
        <v>15</v>
      </c>
      <c r="L350" s="154">
        <v>1.1863828677919937E-2</v>
      </c>
      <c r="M350" s="154">
        <v>0</v>
      </c>
      <c r="N350" s="154">
        <v>5.6926529752215231E-2</v>
      </c>
      <c r="O350" s="154">
        <v>4.841173850938298E-3</v>
      </c>
      <c r="P350" s="154">
        <v>0</v>
      </c>
      <c r="Q350" s="154">
        <v>0</v>
      </c>
      <c r="R350" s="155">
        <v>0</v>
      </c>
      <c r="S350" s="156">
        <f t="shared" si="146"/>
        <v>7.363153228107347E-2</v>
      </c>
      <c r="U350" s="201" t="s">
        <v>54</v>
      </c>
      <c r="V350" s="202">
        <v>1.15948984465794E-2</v>
      </c>
      <c r="W350" s="202">
        <v>0</v>
      </c>
      <c r="X350" s="202">
        <v>0</v>
      </c>
      <c r="Y350" s="202">
        <v>0</v>
      </c>
      <c r="Z350" s="202">
        <v>0</v>
      </c>
      <c r="AA350" s="202">
        <v>4.4555836510593834E-3</v>
      </c>
      <c r="AB350" s="202">
        <v>0</v>
      </c>
      <c r="AC350" s="203">
        <v>5.7581050183434679E-2</v>
      </c>
      <c r="AD350" s="202">
        <v>2.68930231340538E-4</v>
      </c>
      <c r="AE350" s="202">
        <v>0</v>
      </c>
      <c r="AF350" s="202">
        <v>0</v>
      </c>
      <c r="AG350" s="202">
        <v>5.6926529752215231E-2</v>
      </c>
      <c r="AH350" s="202">
        <v>3.8559019987891496E-4</v>
      </c>
      <c r="AI350" s="204">
        <f t="shared" si="147"/>
        <v>7.363153228107347E-2</v>
      </c>
      <c r="AJ350" s="131" t="str">
        <f t="shared" si="148"/>
        <v/>
      </c>
      <c r="BA350" s="131"/>
      <c r="BR350" s="131"/>
      <c r="CG350" s="131"/>
    </row>
    <row r="351" spans="1:85" ht="15">
      <c r="A351" s="157" t="s">
        <v>55</v>
      </c>
      <c r="B351" s="146">
        <v>0</v>
      </c>
      <c r="C351" s="146">
        <v>0</v>
      </c>
      <c r="D351" s="146">
        <v>0</v>
      </c>
      <c r="E351" s="146">
        <v>0.48631055469589918</v>
      </c>
      <c r="F351" s="304"/>
      <c r="G351" s="146">
        <v>0</v>
      </c>
      <c r="H351" s="158">
        <v>0</v>
      </c>
      <c r="I351" s="144">
        <f t="shared" si="145"/>
        <v>0.48631055469589918</v>
      </c>
      <c r="J351" s="139"/>
      <c r="K351" s="159" t="s">
        <v>55</v>
      </c>
      <c r="L351" s="146">
        <v>0</v>
      </c>
      <c r="M351" s="146">
        <v>0</v>
      </c>
      <c r="N351" s="146">
        <v>0</v>
      </c>
      <c r="O351" s="146">
        <v>0.48631055469589918</v>
      </c>
      <c r="P351" s="146">
        <v>28.198801700546554</v>
      </c>
      <c r="Q351" s="146">
        <v>0</v>
      </c>
      <c r="R351" s="147">
        <v>0</v>
      </c>
      <c r="S351" s="148">
        <f t="shared" si="146"/>
        <v>28.685112255242451</v>
      </c>
      <c r="U351" s="205" t="s">
        <v>55</v>
      </c>
      <c r="V351" s="197">
        <v>0</v>
      </c>
      <c r="W351" s="197">
        <v>0</v>
      </c>
      <c r="X351" s="197">
        <v>0</v>
      </c>
      <c r="Y351" s="197">
        <v>0</v>
      </c>
      <c r="Z351" s="197">
        <v>0</v>
      </c>
      <c r="AA351" s="197">
        <v>0</v>
      </c>
      <c r="AB351" s="197">
        <v>28.198801700546554</v>
      </c>
      <c r="AC351" s="198">
        <v>0.48631055469589918</v>
      </c>
      <c r="AD351" s="197">
        <v>0</v>
      </c>
      <c r="AE351" s="197">
        <v>0</v>
      </c>
      <c r="AF351" s="197">
        <v>0</v>
      </c>
      <c r="AG351" s="197">
        <v>0</v>
      </c>
      <c r="AH351" s="197">
        <v>0.48631055469589918</v>
      </c>
      <c r="AI351" s="200">
        <f t="shared" si="147"/>
        <v>28.685112255242451</v>
      </c>
      <c r="AJ351" s="131" t="str">
        <f t="shared" si="148"/>
        <v/>
      </c>
      <c r="BA351" s="131"/>
      <c r="BR351" s="131"/>
      <c r="CG351" s="131"/>
    </row>
    <row r="352" spans="1:85" ht="15">
      <c r="A352" s="149" t="s">
        <v>12</v>
      </c>
      <c r="B352" s="150">
        <v>0</v>
      </c>
      <c r="C352" s="150">
        <v>0</v>
      </c>
      <c r="D352" s="150">
        <v>0</v>
      </c>
      <c r="E352" s="150">
        <v>0</v>
      </c>
      <c r="F352" s="304"/>
      <c r="G352" s="150">
        <v>0</v>
      </c>
      <c r="H352" s="151">
        <v>0</v>
      </c>
      <c r="I352" s="152">
        <f t="shared" si="145"/>
        <v>0</v>
      </c>
      <c r="J352" s="139"/>
      <c r="K352" s="153" t="s">
        <v>12</v>
      </c>
      <c r="L352" s="154">
        <v>0</v>
      </c>
      <c r="M352" s="154">
        <v>0</v>
      </c>
      <c r="N352" s="154">
        <v>0</v>
      </c>
      <c r="O352" s="154">
        <v>0</v>
      </c>
      <c r="P352" s="154">
        <v>0.23230630578249017</v>
      </c>
      <c r="Q352" s="154">
        <v>0</v>
      </c>
      <c r="R352" s="155">
        <v>0</v>
      </c>
      <c r="S352" s="156">
        <f t="shared" si="146"/>
        <v>0.23230630578249017</v>
      </c>
      <c r="U352" s="201" t="s">
        <v>12</v>
      </c>
      <c r="V352" s="202">
        <v>0</v>
      </c>
      <c r="W352" s="202">
        <v>0</v>
      </c>
      <c r="X352" s="202">
        <v>0</v>
      </c>
      <c r="Y352" s="202">
        <v>0</v>
      </c>
      <c r="Z352" s="202">
        <v>0</v>
      </c>
      <c r="AA352" s="202">
        <v>0</v>
      </c>
      <c r="AB352" s="202">
        <v>0.23230630578249017</v>
      </c>
      <c r="AC352" s="203">
        <v>0</v>
      </c>
      <c r="AD352" s="202">
        <v>0</v>
      </c>
      <c r="AE352" s="202">
        <v>0</v>
      </c>
      <c r="AF352" s="202">
        <v>0</v>
      </c>
      <c r="AG352" s="202">
        <v>0</v>
      </c>
      <c r="AH352" s="202">
        <v>0</v>
      </c>
      <c r="AI352" s="204">
        <f t="shared" si="147"/>
        <v>0.23230630578249017</v>
      </c>
      <c r="AJ352" s="131" t="str">
        <f t="shared" si="148"/>
        <v/>
      </c>
      <c r="BA352" s="131"/>
      <c r="BR352" s="131"/>
      <c r="CG352" s="131"/>
    </row>
    <row r="353" spans="1:85" ht="15">
      <c r="A353" s="157" t="s">
        <v>56</v>
      </c>
      <c r="B353" s="146">
        <v>0</v>
      </c>
      <c r="C353" s="146">
        <v>0</v>
      </c>
      <c r="D353" s="146">
        <v>0</v>
      </c>
      <c r="E353" s="146">
        <v>0</v>
      </c>
      <c r="F353" s="304"/>
      <c r="G353" s="146">
        <v>0</v>
      </c>
      <c r="H353" s="158">
        <v>0</v>
      </c>
      <c r="I353" s="144">
        <f t="shared" si="145"/>
        <v>0</v>
      </c>
      <c r="J353" s="139"/>
      <c r="K353" s="159" t="s">
        <v>56</v>
      </c>
      <c r="L353" s="146">
        <v>0</v>
      </c>
      <c r="M353" s="146">
        <v>0</v>
      </c>
      <c r="N353" s="146">
        <v>0</v>
      </c>
      <c r="O353" s="146">
        <v>0</v>
      </c>
      <c r="P353" s="146">
        <v>0</v>
      </c>
      <c r="Q353" s="146">
        <v>0</v>
      </c>
      <c r="R353" s="147">
        <v>0</v>
      </c>
      <c r="S353" s="148">
        <f t="shared" si="146"/>
        <v>0</v>
      </c>
      <c r="U353" s="205" t="s">
        <v>56</v>
      </c>
      <c r="V353" s="197">
        <v>0</v>
      </c>
      <c r="W353" s="197">
        <v>0</v>
      </c>
      <c r="X353" s="197">
        <v>0</v>
      </c>
      <c r="Y353" s="197">
        <v>0</v>
      </c>
      <c r="Z353" s="197">
        <v>0</v>
      </c>
      <c r="AA353" s="197">
        <v>0</v>
      </c>
      <c r="AB353" s="197">
        <v>0</v>
      </c>
      <c r="AC353" s="198">
        <v>0</v>
      </c>
      <c r="AD353" s="197">
        <v>0</v>
      </c>
      <c r="AE353" s="197">
        <v>0</v>
      </c>
      <c r="AF353" s="197">
        <v>0</v>
      </c>
      <c r="AG353" s="197">
        <v>0</v>
      </c>
      <c r="AH353" s="197">
        <v>0</v>
      </c>
      <c r="AI353" s="200">
        <f t="shared" si="147"/>
        <v>0</v>
      </c>
      <c r="AJ353" s="131" t="str">
        <f t="shared" si="148"/>
        <v/>
      </c>
      <c r="BA353" s="131"/>
      <c r="BR353" s="131"/>
      <c r="CG353" s="131"/>
    </row>
    <row r="354" spans="1:85" ht="15">
      <c r="A354" s="149" t="s">
        <v>17</v>
      </c>
      <c r="B354" s="150">
        <v>0</v>
      </c>
      <c r="C354" s="150">
        <v>0.58460900204552502</v>
      </c>
      <c r="D354" s="150">
        <v>0</v>
      </c>
      <c r="E354" s="150">
        <v>0</v>
      </c>
      <c r="F354" s="304"/>
      <c r="G354" s="150">
        <v>0</v>
      </c>
      <c r="H354" s="151">
        <v>0</v>
      </c>
      <c r="I354" s="152">
        <f t="shared" si="145"/>
        <v>0.58460900204552502</v>
      </c>
      <c r="J354" s="139"/>
      <c r="K354" s="153" t="s">
        <v>17</v>
      </c>
      <c r="L354" s="154">
        <v>0</v>
      </c>
      <c r="M354" s="154">
        <v>0.58460900204552502</v>
      </c>
      <c r="N354" s="154">
        <v>0</v>
      </c>
      <c r="O354" s="154">
        <v>0</v>
      </c>
      <c r="P354" s="154">
        <v>9.2841471610231635E-4</v>
      </c>
      <c r="Q354" s="154">
        <v>0</v>
      </c>
      <c r="R354" s="155">
        <v>0</v>
      </c>
      <c r="S354" s="156">
        <f t="shared" si="146"/>
        <v>0.58553741676162729</v>
      </c>
      <c r="U354" s="201" t="s">
        <v>17</v>
      </c>
      <c r="V354" s="202">
        <v>0</v>
      </c>
      <c r="W354" s="202">
        <v>0</v>
      </c>
      <c r="X354" s="202">
        <v>0</v>
      </c>
      <c r="Y354" s="202">
        <v>0.58460900204552502</v>
      </c>
      <c r="Z354" s="202">
        <v>0</v>
      </c>
      <c r="AA354" s="202">
        <v>0</v>
      </c>
      <c r="AB354" s="202">
        <v>9.2841471610231635E-4</v>
      </c>
      <c r="AC354" s="203">
        <v>0</v>
      </c>
      <c r="AD354" s="202">
        <v>0</v>
      </c>
      <c r="AE354" s="202">
        <v>0</v>
      </c>
      <c r="AF354" s="202">
        <v>0</v>
      </c>
      <c r="AG354" s="202">
        <v>0</v>
      </c>
      <c r="AH354" s="202">
        <v>0</v>
      </c>
      <c r="AI354" s="204">
        <f t="shared" si="147"/>
        <v>0.58553741676162729</v>
      </c>
      <c r="AJ354" s="131" t="str">
        <f t="shared" si="148"/>
        <v/>
      </c>
      <c r="BA354" s="131"/>
      <c r="BR354" s="131"/>
      <c r="CG354" s="131"/>
    </row>
    <row r="355" spans="1:85" ht="15">
      <c r="A355" s="157" t="s">
        <v>141</v>
      </c>
      <c r="B355" s="146">
        <v>1.89415974658303</v>
      </c>
      <c r="C355" s="146">
        <v>0</v>
      </c>
      <c r="D355" s="146">
        <v>37.017654914692393</v>
      </c>
      <c r="E355" s="146">
        <v>0</v>
      </c>
      <c r="F355" s="304"/>
      <c r="G355" s="146">
        <v>0</v>
      </c>
      <c r="H355" s="158">
        <v>0</v>
      </c>
      <c r="I355" s="144">
        <f t="shared" si="145"/>
        <v>38.911814661275422</v>
      </c>
      <c r="J355" s="139"/>
      <c r="K355" s="159" t="s">
        <v>141</v>
      </c>
      <c r="L355" s="146">
        <v>1.89415974658303</v>
      </c>
      <c r="M355" s="146">
        <v>0</v>
      </c>
      <c r="N355" s="146">
        <v>37.017654914692393</v>
      </c>
      <c r="O355" s="146">
        <v>0</v>
      </c>
      <c r="P355" s="146">
        <v>0</v>
      </c>
      <c r="Q355" s="146">
        <v>0</v>
      </c>
      <c r="R355" s="147">
        <v>0</v>
      </c>
      <c r="S355" s="148">
        <f t="shared" si="146"/>
        <v>38.911814661275422</v>
      </c>
      <c r="U355" s="205" t="s">
        <v>141</v>
      </c>
      <c r="V355" s="197">
        <v>1.89415974658303</v>
      </c>
      <c r="W355" s="197">
        <v>0</v>
      </c>
      <c r="X355" s="197">
        <v>0</v>
      </c>
      <c r="Y355" s="197">
        <v>0</v>
      </c>
      <c r="Z355" s="197">
        <v>37.017654914692393</v>
      </c>
      <c r="AA355" s="197">
        <v>0</v>
      </c>
      <c r="AB355" s="197">
        <v>0</v>
      </c>
      <c r="AC355" s="198">
        <v>0</v>
      </c>
      <c r="AD355" s="197">
        <v>0</v>
      </c>
      <c r="AE355" s="197">
        <v>0</v>
      </c>
      <c r="AF355" s="197">
        <v>0</v>
      </c>
      <c r="AG355" s="197">
        <v>0</v>
      </c>
      <c r="AH355" s="197">
        <v>0</v>
      </c>
      <c r="AI355" s="200">
        <f t="shared" si="147"/>
        <v>38.911814661275422</v>
      </c>
      <c r="AJ355" s="131" t="str">
        <f t="shared" si="148"/>
        <v/>
      </c>
      <c r="BA355" s="131"/>
      <c r="BR355" s="131"/>
      <c r="CG355" s="131"/>
    </row>
    <row r="356" spans="1:85" ht="15">
      <c r="A356" s="149" t="s">
        <v>25</v>
      </c>
      <c r="B356" s="150">
        <v>2.9990926812506209</v>
      </c>
      <c r="C356" s="150">
        <v>1.4883870313235901</v>
      </c>
      <c r="D356" s="150">
        <v>1.029588263001187</v>
      </c>
      <c r="E356" s="150">
        <v>132.13445074664972</v>
      </c>
      <c r="F356" s="304"/>
      <c r="G356" s="150">
        <v>4.5790309559659477</v>
      </c>
      <c r="H356" s="151">
        <v>0</v>
      </c>
      <c r="I356" s="152">
        <f t="shared" si="145"/>
        <v>142.23054967819107</v>
      </c>
      <c r="J356" s="139"/>
      <c r="K356" s="153" t="s">
        <v>25</v>
      </c>
      <c r="L356" s="154">
        <v>2.9990926812506209</v>
      </c>
      <c r="M356" s="154">
        <v>1.4883870313235901</v>
      </c>
      <c r="N356" s="154">
        <v>1.029588263001187</v>
      </c>
      <c r="O356" s="154">
        <v>132.13445074664972</v>
      </c>
      <c r="P356" s="154">
        <v>0.41771108246718658</v>
      </c>
      <c r="Q356" s="154">
        <v>4.5790309559659477</v>
      </c>
      <c r="R356" s="155">
        <v>0</v>
      </c>
      <c r="S356" s="156">
        <f t="shared" si="146"/>
        <v>142.64826076065825</v>
      </c>
      <c r="U356" s="201" t="s">
        <v>25</v>
      </c>
      <c r="V356" s="202">
        <v>0.72469421880664808</v>
      </c>
      <c r="W356" s="202">
        <v>2.2693353174078834</v>
      </c>
      <c r="X356" s="202">
        <v>4.5790309559659477</v>
      </c>
      <c r="Y356" s="202">
        <v>1.4883870313235901</v>
      </c>
      <c r="Z356" s="202">
        <v>0.5218065887504989</v>
      </c>
      <c r="AA356" s="202">
        <v>131.84291552079893</v>
      </c>
      <c r="AB356" s="202">
        <v>0.41771108246718658</v>
      </c>
      <c r="AC356" s="203">
        <v>0.80438004513755179</v>
      </c>
      <c r="AD356" s="202">
        <v>5.0631450360892165E-3</v>
      </c>
      <c r="AE356" s="202">
        <v>1.6236839090233597E-3</v>
      </c>
      <c r="AF356" s="202">
        <v>0</v>
      </c>
      <c r="AG356" s="202">
        <v>0.50778167425068799</v>
      </c>
      <c r="AH356" s="202">
        <v>0.28991154194175117</v>
      </c>
      <c r="AI356" s="204">
        <f t="shared" si="147"/>
        <v>142.64826076065822</v>
      </c>
      <c r="AJ356" s="131" t="str">
        <f t="shared" si="148"/>
        <v/>
      </c>
      <c r="BA356" s="131"/>
      <c r="BR356" s="131"/>
      <c r="CG356" s="131"/>
    </row>
    <row r="357" spans="1:85" ht="15">
      <c r="A357" s="157" t="s">
        <v>24</v>
      </c>
      <c r="B357" s="146">
        <v>1.8982702424221969</v>
      </c>
      <c r="C357" s="146">
        <v>0</v>
      </c>
      <c r="D357" s="146">
        <v>28.519235142188091</v>
      </c>
      <c r="E357" s="146">
        <v>0</v>
      </c>
      <c r="F357" s="304"/>
      <c r="G357" s="146">
        <v>0</v>
      </c>
      <c r="H357" s="158">
        <v>0</v>
      </c>
      <c r="I357" s="144">
        <f t="shared" si="145"/>
        <v>30.417505384610287</v>
      </c>
      <c r="J357" s="139"/>
      <c r="K357" s="159" t="s">
        <v>24</v>
      </c>
      <c r="L357" s="146">
        <v>1.8982702424221969</v>
      </c>
      <c r="M357" s="146">
        <v>0</v>
      </c>
      <c r="N357" s="146">
        <v>28.519235142188091</v>
      </c>
      <c r="O357" s="146">
        <v>0</v>
      </c>
      <c r="P357" s="146">
        <v>0</v>
      </c>
      <c r="Q357" s="146">
        <v>0</v>
      </c>
      <c r="R357" s="147">
        <v>0</v>
      </c>
      <c r="S357" s="148">
        <f t="shared" si="146"/>
        <v>30.417505384610287</v>
      </c>
      <c r="U357" s="205" t="s">
        <v>24</v>
      </c>
      <c r="V357" s="197">
        <v>1.8982702424221969</v>
      </c>
      <c r="W357" s="197">
        <v>0</v>
      </c>
      <c r="X357" s="197">
        <v>0</v>
      </c>
      <c r="Y357" s="197">
        <v>0</v>
      </c>
      <c r="Z357" s="197">
        <v>0.79411890942755436</v>
      </c>
      <c r="AA357" s="197">
        <v>0</v>
      </c>
      <c r="AB357" s="197">
        <v>0</v>
      </c>
      <c r="AC357" s="198">
        <v>27.725116232760538</v>
      </c>
      <c r="AD357" s="197">
        <v>0</v>
      </c>
      <c r="AE357" s="197">
        <v>0</v>
      </c>
      <c r="AF357" s="197">
        <v>0</v>
      </c>
      <c r="AG357" s="197">
        <v>27.725116232760538</v>
      </c>
      <c r="AH357" s="197">
        <v>0</v>
      </c>
      <c r="AI357" s="200">
        <f t="shared" si="147"/>
        <v>30.417505384610291</v>
      </c>
      <c r="AJ357" s="131" t="str">
        <f t="shared" si="148"/>
        <v/>
      </c>
      <c r="BA357" s="131"/>
      <c r="BR357" s="131"/>
      <c r="CG357" s="131"/>
    </row>
    <row r="358" spans="1:85" ht="15">
      <c r="A358" s="149" t="s">
        <v>57</v>
      </c>
      <c r="B358" s="150">
        <v>0</v>
      </c>
      <c r="C358" s="150">
        <v>0</v>
      </c>
      <c r="D358" s="150">
        <v>0</v>
      </c>
      <c r="E358" s="150">
        <v>0</v>
      </c>
      <c r="F358" s="304"/>
      <c r="G358" s="150">
        <v>0</v>
      </c>
      <c r="H358" s="151">
        <v>0</v>
      </c>
      <c r="I358" s="152">
        <f t="shared" si="145"/>
        <v>0</v>
      </c>
      <c r="J358" s="139"/>
      <c r="K358" s="153" t="s">
        <v>57</v>
      </c>
      <c r="L358" s="154">
        <v>0</v>
      </c>
      <c r="M358" s="154">
        <v>0</v>
      </c>
      <c r="N358" s="154">
        <v>0</v>
      </c>
      <c r="O358" s="154">
        <v>0</v>
      </c>
      <c r="P358" s="154">
        <v>0</v>
      </c>
      <c r="Q358" s="154">
        <v>0</v>
      </c>
      <c r="R358" s="155">
        <v>0</v>
      </c>
      <c r="S358" s="156">
        <f t="shared" si="146"/>
        <v>0</v>
      </c>
      <c r="U358" s="201" t="s">
        <v>57</v>
      </c>
      <c r="V358" s="202">
        <v>0</v>
      </c>
      <c r="W358" s="202">
        <v>0</v>
      </c>
      <c r="X358" s="202">
        <v>0</v>
      </c>
      <c r="Y358" s="202">
        <v>0</v>
      </c>
      <c r="Z358" s="202">
        <v>0</v>
      </c>
      <c r="AA358" s="202">
        <v>0</v>
      </c>
      <c r="AB358" s="202">
        <v>0</v>
      </c>
      <c r="AC358" s="203">
        <v>0</v>
      </c>
      <c r="AD358" s="202">
        <v>0</v>
      </c>
      <c r="AE358" s="202">
        <v>0</v>
      </c>
      <c r="AF358" s="202">
        <v>0</v>
      </c>
      <c r="AG358" s="202">
        <v>0</v>
      </c>
      <c r="AH358" s="202">
        <v>0</v>
      </c>
      <c r="AI358" s="204">
        <f t="shared" si="147"/>
        <v>0</v>
      </c>
      <c r="AJ358" s="131" t="str">
        <f t="shared" si="148"/>
        <v/>
      </c>
      <c r="BA358" s="131"/>
      <c r="BR358" s="131"/>
      <c r="CG358" s="131"/>
    </row>
    <row r="359" spans="1:85" ht="15">
      <c r="A359" s="157" t="s">
        <v>22</v>
      </c>
      <c r="B359" s="146">
        <v>41.266039324454404</v>
      </c>
      <c r="C359" s="146">
        <v>204.03838629044122</v>
      </c>
      <c r="D359" s="146">
        <v>116.34156942274677</v>
      </c>
      <c r="E359" s="146">
        <v>3.0355241923670957</v>
      </c>
      <c r="F359" s="304"/>
      <c r="G359" s="146">
        <v>0</v>
      </c>
      <c r="H359" s="158">
        <v>0</v>
      </c>
      <c r="I359" s="144">
        <f t="shared" si="145"/>
        <v>364.68151923000948</v>
      </c>
      <c r="J359" s="139"/>
      <c r="K359" s="159" t="s">
        <v>22</v>
      </c>
      <c r="L359" s="146">
        <v>41.266039324454404</v>
      </c>
      <c r="M359" s="146">
        <v>204.03838629044122</v>
      </c>
      <c r="N359" s="146">
        <v>116.34156942274677</v>
      </c>
      <c r="O359" s="146">
        <v>3.0355241923670957</v>
      </c>
      <c r="P359" s="146">
        <v>1.704048851769673</v>
      </c>
      <c r="Q359" s="146">
        <v>0</v>
      </c>
      <c r="R359" s="147">
        <v>0</v>
      </c>
      <c r="S359" s="148">
        <f t="shared" si="146"/>
        <v>366.38556808177918</v>
      </c>
      <c r="U359" s="205" t="s">
        <v>22</v>
      </c>
      <c r="V359" s="197">
        <v>41.266039324454404</v>
      </c>
      <c r="W359" s="197">
        <v>0</v>
      </c>
      <c r="X359" s="197">
        <v>0</v>
      </c>
      <c r="Y359" s="197">
        <v>204.03838629044122</v>
      </c>
      <c r="Z359" s="197">
        <v>84.268977155431912</v>
      </c>
      <c r="AA359" s="197">
        <v>0</v>
      </c>
      <c r="AB359" s="197">
        <v>1.704048851769673</v>
      </c>
      <c r="AC359" s="198">
        <v>35.108116459681945</v>
      </c>
      <c r="AD359" s="197">
        <v>0</v>
      </c>
      <c r="AE359" s="197">
        <v>0</v>
      </c>
      <c r="AF359" s="197">
        <v>0</v>
      </c>
      <c r="AG359" s="197">
        <v>32.072592267314853</v>
      </c>
      <c r="AH359" s="197">
        <v>3.0355241923670957</v>
      </c>
      <c r="AI359" s="200">
        <f t="shared" si="147"/>
        <v>366.38556808177918</v>
      </c>
      <c r="AJ359" s="131" t="str">
        <f t="shared" si="148"/>
        <v/>
      </c>
      <c r="BA359" s="131"/>
      <c r="BR359" s="131"/>
      <c r="CG359" s="131"/>
    </row>
    <row r="360" spans="1:85" ht="15">
      <c r="A360" s="149" t="s">
        <v>21</v>
      </c>
      <c r="B360" s="150">
        <v>0</v>
      </c>
      <c r="C360" s="150">
        <v>0</v>
      </c>
      <c r="D360" s="150">
        <v>0</v>
      </c>
      <c r="E360" s="150">
        <v>0</v>
      </c>
      <c r="F360" s="304"/>
      <c r="G360" s="150">
        <v>0</v>
      </c>
      <c r="H360" s="151">
        <v>0</v>
      </c>
      <c r="I360" s="152">
        <f t="shared" si="145"/>
        <v>0</v>
      </c>
      <c r="J360" s="139"/>
      <c r="K360" s="153" t="s">
        <v>21</v>
      </c>
      <c r="L360" s="154">
        <v>0</v>
      </c>
      <c r="M360" s="154">
        <v>0</v>
      </c>
      <c r="N360" s="154">
        <v>0</v>
      </c>
      <c r="O360" s="154">
        <v>0</v>
      </c>
      <c r="P360" s="154">
        <v>0</v>
      </c>
      <c r="Q360" s="154">
        <v>0</v>
      </c>
      <c r="R360" s="155">
        <v>0</v>
      </c>
      <c r="S360" s="156">
        <f t="shared" si="146"/>
        <v>0</v>
      </c>
      <c r="U360" s="201" t="s">
        <v>58</v>
      </c>
      <c r="V360" s="202">
        <v>0</v>
      </c>
      <c r="W360" s="202">
        <v>0</v>
      </c>
      <c r="X360" s="202">
        <v>0</v>
      </c>
      <c r="Y360" s="202">
        <v>0</v>
      </c>
      <c r="Z360" s="202">
        <v>0</v>
      </c>
      <c r="AA360" s="202">
        <v>0</v>
      </c>
      <c r="AB360" s="202">
        <v>0</v>
      </c>
      <c r="AC360" s="203">
        <v>0</v>
      </c>
      <c r="AD360" s="202">
        <v>0</v>
      </c>
      <c r="AE360" s="202">
        <v>0</v>
      </c>
      <c r="AF360" s="202">
        <v>0</v>
      </c>
      <c r="AG360" s="202">
        <v>0</v>
      </c>
      <c r="AH360" s="202">
        <v>0</v>
      </c>
      <c r="AI360" s="204">
        <f t="shared" si="147"/>
        <v>0</v>
      </c>
      <c r="AJ360" s="131" t="str">
        <f t="shared" si="148"/>
        <v/>
      </c>
      <c r="BA360" s="131"/>
      <c r="BR360" s="131"/>
      <c r="CG360" s="131"/>
    </row>
    <row r="361" spans="1:85" ht="15">
      <c r="A361" s="160" t="s">
        <v>61</v>
      </c>
      <c r="B361" s="146">
        <v>0</v>
      </c>
      <c r="C361" s="146">
        <v>0</v>
      </c>
      <c r="D361" s="146">
        <v>0</v>
      </c>
      <c r="E361" s="146">
        <v>0</v>
      </c>
      <c r="F361" s="304"/>
      <c r="G361" s="146">
        <v>0</v>
      </c>
      <c r="H361" s="158">
        <v>0</v>
      </c>
      <c r="I361" s="144">
        <f t="shared" si="145"/>
        <v>0</v>
      </c>
      <c r="J361" s="139"/>
      <c r="K361" s="161" t="s">
        <v>61</v>
      </c>
      <c r="L361" s="146">
        <v>0</v>
      </c>
      <c r="M361" s="146">
        <v>0</v>
      </c>
      <c r="N361" s="146">
        <v>0</v>
      </c>
      <c r="O361" s="146">
        <v>0</v>
      </c>
      <c r="P361" s="146">
        <v>0</v>
      </c>
      <c r="Q361" s="146">
        <v>0</v>
      </c>
      <c r="R361" s="147">
        <v>0</v>
      </c>
      <c r="S361" s="148">
        <f t="shared" si="146"/>
        <v>0</v>
      </c>
      <c r="U361" s="206" t="s">
        <v>59</v>
      </c>
      <c r="V361" s="197">
        <v>0</v>
      </c>
      <c r="W361" s="197">
        <v>0</v>
      </c>
      <c r="X361" s="197">
        <v>0</v>
      </c>
      <c r="Y361" s="197">
        <v>0</v>
      </c>
      <c r="Z361" s="197">
        <v>0</v>
      </c>
      <c r="AA361" s="197">
        <v>0</v>
      </c>
      <c r="AB361" s="197">
        <v>0</v>
      </c>
      <c r="AC361" s="198">
        <v>0</v>
      </c>
      <c r="AD361" s="199">
        <v>0</v>
      </c>
      <c r="AE361" s="199">
        <v>0</v>
      </c>
      <c r="AF361" s="199">
        <v>0</v>
      </c>
      <c r="AG361" s="199">
        <v>0</v>
      </c>
      <c r="AH361" s="199">
        <v>0</v>
      </c>
      <c r="AI361" s="200">
        <f t="shared" si="147"/>
        <v>0</v>
      </c>
      <c r="AJ361" s="131" t="str">
        <f t="shared" si="148"/>
        <v/>
      </c>
      <c r="BA361" s="131"/>
      <c r="BR361" s="131"/>
      <c r="CG361" s="131"/>
    </row>
    <row r="362" spans="1:85">
      <c r="A362" s="162" t="s">
        <v>23</v>
      </c>
      <c r="B362" s="163">
        <v>0</v>
      </c>
      <c r="C362" s="163">
        <v>0</v>
      </c>
      <c r="D362" s="163">
        <v>0</v>
      </c>
      <c r="E362" s="163">
        <v>0</v>
      </c>
      <c r="F362" s="304"/>
      <c r="G362" s="163">
        <v>0</v>
      </c>
      <c r="H362" s="164">
        <v>0</v>
      </c>
      <c r="I362" s="165">
        <f t="shared" si="145"/>
        <v>0</v>
      </c>
      <c r="J362" s="139"/>
      <c r="K362" s="166" t="s">
        <v>23</v>
      </c>
      <c r="L362" s="167">
        <v>0</v>
      </c>
      <c r="M362" s="167">
        <v>0</v>
      </c>
      <c r="N362" s="167">
        <v>0</v>
      </c>
      <c r="O362" s="167">
        <v>0</v>
      </c>
      <c r="P362" s="167">
        <v>0</v>
      </c>
      <c r="Q362" s="167">
        <v>0</v>
      </c>
      <c r="R362" s="168">
        <v>0</v>
      </c>
      <c r="S362" s="169">
        <f t="shared" si="146"/>
        <v>0</v>
      </c>
      <c r="U362" s="207" t="s">
        <v>62</v>
      </c>
      <c r="V362" s="208">
        <v>0</v>
      </c>
      <c r="W362" s="208">
        <v>0</v>
      </c>
      <c r="X362" s="208">
        <v>0</v>
      </c>
      <c r="Y362" s="208">
        <v>0</v>
      </c>
      <c r="Z362" s="208">
        <v>0</v>
      </c>
      <c r="AA362" s="208">
        <v>0</v>
      </c>
      <c r="AB362" s="208">
        <v>0</v>
      </c>
      <c r="AC362" s="208">
        <v>0</v>
      </c>
      <c r="AD362" s="208">
        <v>0</v>
      </c>
      <c r="AE362" s="208">
        <v>0</v>
      </c>
      <c r="AF362" s="208">
        <v>0</v>
      </c>
      <c r="AG362" s="208">
        <v>0</v>
      </c>
      <c r="AH362" s="92">
        <v>0</v>
      </c>
      <c r="AI362" s="209">
        <f t="shared" si="147"/>
        <v>0</v>
      </c>
      <c r="AJ362" s="131" t="str">
        <f t="shared" si="148"/>
        <v/>
      </c>
      <c r="BA362" s="131"/>
      <c r="BR362" s="131"/>
      <c r="CG362" s="131"/>
    </row>
    <row r="363" spans="1:85">
      <c r="A363" s="170" t="s">
        <v>19</v>
      </c>
      <c r="B363" s="171">
        <v>0</v>
      </c>
      <c r="C363" s="171">
        <v>0</v>
      </c>
      <c r="D363" s="171">
        <v>0</v>
      </c>
      <c r="E363" s="171">
        <v>0</v>
      </c>
      <c r="F363" s="304"/>
      <c r="G363" s="171">
        <v>0</v>
      </c>
      <c r="H363" s="172">
        <v>0</v>
      </c>
      <c r="I363" s="173">
        <f t="shared" si="145"/>
        <v>0</v>
      </c>
      <c r="J363" s="139"/>
      <c r="K363" s="174" t="s">
        <v>19</v>
      </c>
      <c r="L363" s="171">
        <v>0</v>
      </c>
      <c r="M363" s="171">
        <v>0</v>
      </c>
      <c r="N363" s="171">
        <v>0</v>
      </c>
      <c r="O363" s="171">
        <v>0</v>
      </c>
      <c r="P363" s="171">
        <v>0</v>
      </c>
      <c r="Q363" s="171">
        <v>0</v>
      </c>
      <c r="R363" s="175">
        <v>0</v>
      </c>
      <c r="S363" s="176">
        <f t="shared" si="146"/>
        <v>0</v>
      </c>
      <c r="U363" s="210" t="s">
        <v>19</v>
      </c>
      <c r="V363" s="211">
        <v>0</v>
      </c>
      <c r="W363" s="211">
        <v>0</v>
      </c>
      <c r="X363" s="211">
        <v>0</v>
      </c>
      <c r="Y363" s="211">
        <v>0</v>
      </c>
      <c r="Z363" s="211">
        <v>0</v>
      </c>
      <c r="AA363" s="211">
        <v>0</v>
      </c>
      <c r="AB363" s="211">
        <v>0</v>
      </c>
      <c r="AC363" s="211">
        <v>0</v>
      </c>
      <c r="AD363" s="212">
        <v>0</v>
      </c>
      <c r="AE363" s="212">
        <v>0</v>
      </c>
      <c r="AF363" s="212">
        <v>0</v>
      </c>
      <c r="AG363" s="212">
        <v>0</v>
      </c>
      <c r="AH363" s="212">
        <v>0</v>
      </c>
      <c r="AI363" s="213">
        <f t="shared" si="147"/>
        <v>0</v>
      </c>
      <c r="AJ363" s="131" t="str">
        <f t="shared" si="148"/>
        <v/>
      </c>
      <c r="BA363" s="131"/>
      <c r="BR363" s="131"/>
      <c r="CG363" s="131"/>
    </row>
    <row r="364" spans="1:85">
      <c r="A364" s="162" t="s">
        <v>20</v>
      </c>
      <c r="B364" s="163">
        <v>0</v>
      </c>
      <c r="C364" s="163">
        <v>0</v>
      </c>
      <c r="D364" s="163">
        <v>0</v>
      </c>
      <c r="E364" s="163">
        <v>0</v>
      </c>
      <c r="F364" s="304"/>
      <c r="G364" s="163">
        <v>0</v>
      </c>
      <c r="H364" s="164">
        <v>0</v>
      </c>
      <c r="I364" s="165">
        <f t="shared" si="145"/>
        <v>0</v>
      </c>
      <c r="J364" s="139"/>
      <c r="K364" s="166" t="s">
        <v>20</v>
      </c>
      <c r="L364" s="167">
        <v>0</v>
      </c>
      <c r="M364" s="167">
        <v>0</v>
      </c>
      <c r="N364" s="167">
        <v>0</v>
      </c>
      <c r="O364" s="167">
        <v>0</v>
      </c>
      <c r="P364" s="167">
        <v>0</v>
      </c>
      <c r="Q364" s="167">
        <v>0</v>
      </c>
      <c r="R364" s="168">
        <v>0</v>
      </c>
      <c r="S364" s="169">
        <f t="shared" si="146"/>
        <v>0</v>
      </c>
      <c r="U364" s="207" t="s">
        <v>20</v>
      </c>
      <c r="V364" s="208">
        <v>0</v>
      </c>
      <c r="W364" s="208">
        <v>0</v>
      </c>
      <c r="X364" s="208">
        <v>0</v>
      </c>
      <c r="Y364" s="208">
        <v>0</v>
      </c>
      <c r="Z364" s="208">
        <v>0</v>
      </c>
      <c r="AA364" s="208">
        <v>0</v>
      </c>
      <c r="AB364" s="208">
        <v>0</v>
      </c>
      <c r="AC364" s="208">
        <v>0</v>
      </c>
      <c r="AD364" s="208">
        <v>0</v>
      </c>
      <c r="AE364" s="208">
        <v>0</v>
      </c>
      <c r="AF364" s="208">
        <v>0</v>
      </c>
      <c r="AG364" s="208">
        <v>0</v>
      </c>
      <c r="AH364" s="92">
        <v>0</v>
      </c>
      <c r="AI364" s="209">
        <f t="shared" si="147"/>
        <v>0</v>
      </c>
      <c r="AJ364" s="131" t="str">
        <f t="shared" si="148"/>
        <v/>
      </c>
      <c r="BA364" s="131"/>
      <c r="BR364" s="131"/>
      <c r="CG364" s="131"/>
    </row>
    <row r="365" spans="1:85" ht="15" thickBot="1">
      <c r="A365" s="177" t="s">
        <v>11</v>
      </c>
      <c r="B365" s="178">
        <v>0</v>
      </c>
      <c r="C365" s="178">
        <v>0</v>
      </c>
      <c r="D365" s="178">
        <v>0</v>
      </c>
      <c r="E365" s="178">
        <v>0</v>
      </c>
      <c r="F365" s="305"/>
      <c r="G365" s="178">
        <v>0</v>
      </c>
      <c r="H365" s="179">
        <v>0</v>
      </c>
      <c r="I365" s="180">
        <f t="shared" si="145"/>
        <v>0</v>
      </c>
      <c r="J365" s="139"/>
      <c r="K365" s="181" t="s">
        <v>11</v>
      </c>
      <c r="L365" s="178">
        <v>0</v>
      </c>
      <c r="M365" s="178">
        <v>0</v>
      </c>
      <c r="N365" s="178">
        <v>0</v>
      </c>
      <c r="O365" s="178">
        <v>0</v>
      </c>
      <c r="P365" s="178">
        <v>0</v>
      </c>
      <c r="Q365" s="178">
        <v>0</v>
      </c>
      <c r="R365" s="182">
        <v>0</v>
      </c>
      <c r="S365" s="183">
        <f t="shared" si="146"/>
        <v>0</v>
      </c>
      <c r="U365" s="210" t="s">
        <v>11</v>
      </c>
      <c r="V365" s="211">
        <v>0</v>
      </c>
      <c r="W365" s="211">
        <v>0</v>
      </c>
      <c r="X365" s="211">
        <v>0</v>
      </c>
      <c r="Y365" s="211">
        <v>0</v>
      </c>
      <c r="Z365" s="211">
        <v>0</v>
      </c>
      <c r="AA365" s="211">
        <v>0</v>
      </c>
      <c r="AB365" s="211">
        <v>0</v>
      </c>
      <c r="AC365" s="211">
        <v>0</v>
      </c>
      <c r="AD365" s="212">
        <v>0</v>
      </c>
      <c r="AE365" s="212">
        <v>0</v>
      </c>
      <c r="AF365" s="212">
        <v>0</v>
      </c>
      <c r="AG365" s="212">
        <v>0</v>
      </c>
      <c r="AH365" s="212">
        <v>0</v>
      </c>
      <c r="AI365" s="213">
        <f t="shared" si="147"/>
        <v>0</v>
      </c>
      <c r="AJ365" s="131" t="str">
        <f t="shared" si="148"/>
        <v/>
      </c>
      <c r="BA365" s="131"/>
      <c r="BR365" s="131"/>
      <c r="CG365" s="131"/>
    </row>
    <row r="366" spans="1:85" ht="15">
      <c r="A366" s="184" t="s">
        <v>26</v>
      </c>
      <c r="B366" s="185">
        <f>SUM(B345:B361)</f>
        <v>53.170792993881093</v>
      </c>
      <c r="C366" s="185">
        <f t="shared" ref="C366:I366" si="149">SUM(C345:C361)</f>
        <v>213.9387105600992</v>
      </c>
      <c r="D366" s="185">
        <f t="shared" si="149"/>
        <v>182.96497427238066</v>
      </c>
      <c r="E366" s="185">
        <f t="shared" si="149"/>
        <v>135.66112666756365</v>
      </c>
      <c r="F366" s="185">
        <f t="shared" si="149"/>
        <v>0</v>
      </c>
      <c r="G366" s="185">
        <f t="shared" si="149"/>
        <v>4.5790309559659477</v>
      </c>
      <c r="H366" s="187">
        <f t="shared" si="149"/>
        <v>0</v>
      </c>
      <c r="I366" s="144">
        <f t="shared" si="149"/>
        <v>590.3146354498906</v>
      </c>
      <c r="J366" s="139"/>
      <c r="K366" s="186" t="s">
        <v>26</v>
      </c>
      <c r="L366" s="185">
        <f>SUM(L345:L361)</f>
        <v>53.170792993881093</v>
      </c>
      <c r="M366" s="185">
        <f t="shared" ref="M366:S366" si="150">SUM(M345:M361)</f>
        <v>213.9387105600992</v>
      </c>
      <c r="N366" s="185">
        <f t="shared" si="150"/>
        <v>182.96497427238066</v>
      </c>
      <c r="O366" s="185">
        <f t="shared" si="150"/>
        <v>135.66112666756365</v>
      </c>
      <c r="P366" s="185">
        <f t="shared" si="150"/>
        <v>30.553796355282007</v>
      </c>
      <c r="Q366" s="185">
        <f t="shared" si="150"/>
        <v>4.5790309559659477</v>
      </c>
      <c r="R366" s="187">
        <f t="shared" si="150"/>
        <v>0</v>
      </c>
      <c r="S366" s="188">
        <f t="shared" si="150"/>
        <v>620.86843180517258</v>
      </c>
      <c r="T366" s="131" t="str">
        <f>IF(ABS(S366-AI366)&gt;0.01,S366-AI366,"")</f>
        <v/>
      </c>
      <c r="U366" s="214" t="s">
        <v>60</v>
      </c>
      <c r="V366" s="215">
        <f>SUM(V345:V361)</f>
        <v>50.896125601205782</v>
      </c>
      <c r="W366" s="215">
        <f t="shared" ref="W366:AH366" si="151">SUM(W345:W361)</f>
        <v>2.2693353174078834</v>
      </c>
      <c r="X366" s="215">
        <f t="shared" si="151"/>
        <v>4.5790309559659477</v>
      </c>
      <c r="Y366" s="215">
        <f t="shared" si="151"/>
        <v>213.9387105600992</v>
      </c>
      <c r="Z366" s="215">
        <f t="shared" si="151"/>
        <v>122.60255756830236</v>
      </c>
      <c r="AA366" s="215">
        <f t="shared" si="151"/>
        <v>131.84737110444999</v>
      </c>
      <c r="AB366" s="215">
        <f t="shared" si="151"/>
        <v>30.553796355282007</v>
      </c>
      <c r="AC366" s="215">
        <f t="shared" si="151"/>
        <v>64.181504342459363</v>
      </c>
      <c r="AD366" s="216">
        <f t="shared" si="151"/>
        <v>5.332075267429754E-3</v>
      </c>
      <c r="AE366" s="216">
        <f t="shared" si="151"/>
        <v>1.6236839090233597E-3</v>
      </c>
      <c r="AF366" s="216">
        <f t="shared" si="151"/>
        <v>0</v>
      </c>
      <c r="AG366" s="216">
        <f t="shared" si="151"/>
        <v>60.362416704078299</v>
      </c>
      <c r="AH366" s="216">
        <f t="shared" si="151"/>
        <v>3.812131879204625</v>
      </c>
      <c r="AI366" s="217">
        <f>SUM(V366:AC366)</f>
        <v>620.86843180517246</v>
      </c>
      <c r="AJ366" s="131" t="str">
        <f t="shared" si="148"/>
        <v/>
      </c>
      <c r="BA366" s="131"/>
      <c r="BR366" s="131"/>
      <c r="CG366" s="131"/>
    </row>
    <row r="367" spans="1:85" s="2" customFormat="1" ht="15" thickBot="1">
      <c r="A367" s="15" t="s">
        <v>100</v>
      </c>
      <c r="B367" s="100">
        <f>IF($I366=0,"-",B366/$I366)</f>
        <v>9.0071954515168959E-2</v>
      </c>
      <c r="C367" s="100">
        <f t="shared" ref="C367:H367" si="152">IF($I366=0,"-",C366/$I366)</f>
        <v>0.36241471532728003</v>
      </c>
      <c r="D367" s="100">
        <f t="shared" si="152"/>
        <v>0.30994483837070952</v>
      </c>
      <c r="E367" s="100">
        <f t="shared" si="152"/>
        <v>0.22981155899035705</v>
      </c>
      <c r="F367" s="100">
        <f t="shared" si="152"/>
        <v>0</v>
      </c>
      <c r="G367" s="100">
        <f t="shared" si="152"/>
        <v>7.7569327964843301E-3</v>
      </c>
      <c r="H367" s="101">
        <f t="shared" si="152"/>
        <v>0</v>
      </c>
      <c r="I367" s="102">
        <f>SUM(B367:H367)</f>
        <v>1</v>
      </c>
      <c r="J367" s="131"/>
      <c r="K367" s="27" t="s">
        <v>100</v>
      </c>
      <c r="L367" s="76">
        <f t="shared" ref="L367:R367" si="153">IF($S366=0,"-",L366/$S366)</f>
        <v>8.5639388749863182E-2</v>
      </c>
      <c r="M367" s="76">
        <f t="shared" si="153"/>
        <v>0.34457978470265144</v>
      </c>
      <c r="N367" s="76">
        <f t="shared" si="153"/>
        <v>0.29469202313992787</v>
      </c>
      <c r="O367" s="76">
        <f t="shared" si="153"/>
        <v>0.21850221354165075</v>
      </c>
      <c r="P367" s="76">
        <f t="shared" si="153"/>
        <v>4.9211386487225582E-2</v>
      </c>
      <c r="Q367" s="76">
        <f t="shared" si="153"/>
        <v>7.3752033786811041E-3</v>
      </c>
      <c r="R367" s="77">
        <f t="shared" si="153"/>
        <v>0</v>
      </c>
      <c r="S367" s="78">
        <f>SUM(L367:R367)</f>
        <v>0.99999999999999989</v>
      </c>
      <c r="U367" s="36" t="s">
        <v>100</v>
      </c>
      <c r="V367" s="103">
        <f>+V366/$AI366</f>
        <v>8.1975702087518768E-2</v>
      </c>
      <c r="W367" s="103">
        <f t="shared" ref="W367:AH367" si="154">+W366/$AI366</f>
        <v>3.6550985702555371E-3</v>
      </c>
      <c r="X367" s="103">
        <f t="shared" si="154"/>
        <v>7.3752033786811059E-3</v>
      </c>
      <c r="Y367" s="103">
        <f t="shared" si="154"/>
        <v>0.34457978470265149</v>
      </c>
      <c r="Z367" s="103">
        <f t="shared" si="154"/>
        <v>0.19746946581232341</v>
      </c>
      <c r="AA367" s="103">
        <f t="shared" si="154"/>
        <v>0.21235959883014874</v>
      </c>
      <c r="AB367" s="103">
        <f t="shared" si="154"/>
        <v>4.9211386487225589E-2</v>
      </c>
      <c r="AC367" s="103">
        <f t="shared" si="154"/>
        <v>0.10337376013119542</v>
      </c>
      <c r="AD367" s="103">
        <f t="shared" si="154"/>
        <v>8.5880920888935631E-6</v>
      </c>
      <c r="AE367" s="103">
        <f t="shared" si="154"/>
        <v>2.6151819384704509E-6</v>
      </c>
      <c r="AF367" s="103">
        <f t="shared" si="154"/>
        <v>0</v>
      </c>
      <c r="AG367" s="103">
        <f t="shared" si="154"/>
        <v>9.7222557327604528E-2</v>
      </c>
      <c r="AH367" s="103">
        <f t="shared" si="154"/>
        <v>6.1399995295635616E-3</v>
      </c>
      <c r="AI367" s="104">
        <f>SUM(V367:AC367)</f>
        <v>1</v>
      </c>
      <c r="AJ367" s="2" t="str">
        <f t="shared" si="148"/>
        <v/>
      </c>
    </row>
    <row r="368" spans="1:85" ht="15" thickBot="1">
      <c r="A368" s="218"/>
      <c r="B368" s="218"/>
      <c r="C368" s="218"/>
      <c r="D368" s="218"/>
      <c r="E368" s="218"/>
      <c r="F368" s="218"/>
      <c r="G368" s="218"/>
      <c r="H368" s="218"/>
      <c r="I368" s="218"/>
      <c r="K368" s="218"/>
      <c r="L368" s="218"/>
      <c r="M368" s="218"/>
      <c r="N368" s="218"/>
      <c r="O368" s="218"/>
      <c r="P368" s="218"/>
      <c r="Q368" s="218"/>
      <c r="R368" s="218"/>
      <c r="S368" s="218"/>
      <c r="AI368" s="139"/>
      <c r="BA368" s="131"/>
      <c r="BR368" s="131"/>
      <c r="CG368" s="131"/>
    </row>
    <row r="369" spans="1:85" ht="28.5">
      <c r="A369" s="328" t="s">
        <v>38</v>
      </c>
      <c r="B369" s="135" t="s">
        <v>0</v>
      </c>
      <c r="C369" s="135" t="s">
        <v>1</v>
      </c>
      <c r="D369" s="135" t="s">
        <v>2</v>
      </c>
      <c r="E369" s="135" t="s">
        <v>3</v>
      </c>
      <c r="F369" s="135" t="s">
        <v>27</v>
      </c>
      <c r="G369" s="135" t="s">
        <v>4</v>
      </c>
      <c r="H369" s="135" t="s">
        <v>5</v>
      </c>
      <c r="I369" s="136" t="s">
        <v>6</v>
      </c>
      <c r="K369" s="330" t="s">
        <v>38</v>
      </c>
      <c r="L369" s="137" t="s">
        <v>0</v>
      </c>
      <c r="M369" s="137" t="s">
        <v>1</v>
      </c>
      <c r="N369" s="137" t="s">
        <v>2</v>
      </c>
      <c r="O369" s="137" t="s">
        <v>3</v>
      </c>
      <c r="P369" s="137" t="s">
        <v>27</v>
      </c>
      <c r="Q369" s="137" t="s">
        <v>4</v>
      </c>
      <c r="R369" s="137" t="s">
        <v>5</v>
      </c>
      <c r="S369" s="138" t="s">
        <v>6</v>
      </c>
      <c r="U369" s="332" t="s">
        <v>38</v>
      </c>
      <c r="V369" s="190" t="s">
        <v>69</v>
      </c>
      <c r="W369" s="190" t="s">
        <v>70</v>
      </c>
      <c r="X369" s="190" t="s">
        <v>4</v>
      </c>
      <c r="Y369" s="190" t="s">
        <v>1</v>
      </c>
      <c r="Z369" s="190" t="s">
        <v>2</v>
      </c>
      <c r="AA369" s="190" t="s">
        <v>3</v>
      </c>
      <c r="AB369" s="190" t="s">
        <v>52</v>
      </c>
      <c r="AC369" s="190" t="s">
        <v>64</v>
      </c>
      <c r="AD369" s="191" t="s">
        <v>72</v>
      </c>
      <c r="AE369" s="191" t="s">
        <v>79</v>
      </c>
      <c r="AF369" s="191" t="s">
        <v>73</v>
      </c>
      <c r="AG369" s="191" t="s">
        <v>80</v>
      </c>
      <c r="AH369" s="191" t="s">
        <v>81</v>
      </c>
      <c r="AI369" s="192" t="s">
        <v>60</v>
      </c>
      <c r="BA369" s="131"/>
      <c r="BR369" s="131"/>
      <c r="CG369" s="131"/>
    </row>
    <row r="370" spans="1:85" ht="15">
      <c r="A370" s="329" t="s">
        <v>38</v>
      </c>
      <c r="B370" s="294" t="s">
        <v>109</v>
      </c>
      <c r="C370" s="295"/>
      <c r="D370" s="295"/>
      <c r="E370" s="295"/>
      <c r="F370" s="295"/>
      <c r="G370" s="295"/>
      <c r="H370" s="295"/>
      <c r="I370" s="296"/>
      <c r="K370" s="331" t="s">
        <v>38</v>
      </c>
      <c r="L370" s="297" t="s">
        <v>109</v>
      </c>
      <c r="M370" s="298"/>
      <c r="N370" s="298"/>
      <c r="O370" s="298"/>
      <c r="P370" s="298"/>
      <c r="Q370" s="298"/>
      <c r="R370" s="298"/>
      <c r="S370" s="299"/>
      <c r="U370" s="333" t="s">
        <v>38</v>
      </c>
      <c r="V370" s="326" t="s">
        <v>109</v>
      </c>
      <c r="W370" s="326"/>
      <c r="X370" s="326"/>
      <c r="Y370" s="326"/>
      <c r="Z370" s="326"/>
      <c r="AA370" s="326"/>
      <c r="AB370" s="326"/>
      <c r="AC370" s="326"/>
      <c r="AD370" s="326"/>
      <c r="AE370" s="326"/>
      <c r="AF370" s="326"/>
      <c r="AG370" s="326"/>
      <c r="AH370" s="326"/>
      <c r="AI370" s="327"/>
      <c r="BA370" s="131"/>
      <c r="BR370" s="131"/>
      <c r="CG370" s="131"/>
    </row>
    <row r="371" spans="1:85" ht="15">
      <c r="A371" s="141" t="s">
        <v>7</v>
      </c>
      <c r="B371" s="142">
        <v>0</v>
      </c>
      <c r="C371" s="142">
        <v>0</v>
      </c>
      <c r="D371" s="142">
        <v>0</v>
      </c>
      <c r="E371" s="142">
        <v>0</v>
      </c>
      <c r="F371" s="303"/>
      <c r="G371" s="142">
        <v>0</v>
      </c>
      <c r="H371" s="143">
        <v>0</v>
      </c>
      <c r="I371" s="144">
        <f>SUM(B371:H371)</f>
        <v>0</v>
      </c>
      <c r="J371" s="139"/>
      <c r="K371" s="193" t="s">
        <v>7</v>
      </c>
      <c r="L371" s="142">
        <v>0</v>
      </c>
      <c r="M371" s="142">
        <v>0</v>
      </c>
      <c r="N371" s="142">
        <v>0</v>
      </c>
      <c r="O371" s="142">
        <v>0</v>
      </c>
      <c r="P371" s="142">
        <v>0</v>
      </c>
      <c r="Q371" s="142">
        <v>0</v>
      </c>
      <c r="R371" s="194">
        <v>0</v>
      </c>
      <c r="S371" s="195">
        <f>SUM(L371:R371)</f>
        <v>0</v>
      </c>
      <c r="U371" s="196" t="s">
        <v>7</v>
      </c>
      <c r="V371" s="197">
        <v>0</v>
      </c>
      <c r="W371" s="197">
        <v>0</v>
      </c>
      <c r="X371" s="197">
        <v>0</v>
      </c>
      <c r="Y371" s="197">
        <v>0</v>
      </c>
      <c r="Z371" s="197">
        <v>0</v>
      </c>
      <c r="AA371" s="197">
        <v>0</v>
      </c>
      <c r="AB371" s="197">
        <v>0</v>
      </c>
      <c r="AC371" s="198">
        <v>0</v>
      </c>
      <c r="AD371" s="199">
        <v>0</v>
      </c>
      <c r="AE371" s="199">
        <v>0</v>
      </c>
      <c r="AF371" s="199">
        <v>0</v>
      </c>
      <c r="AG371" s="199">
        <v>0</v>
      </c>
      <c r="AH371" s="199">
        <v>0</v>
      </c>
      <c r="AI371" s="200">
        <f>SUM(V371:AC371)</f>
        <v>0</v>
      </c>
      <c r="AJ371" s="131" t="str">
        <f>IF(ABS(S371-AI371)&gt;0.001,S371-AI371,"")</f>
        <v/>
      </c>
      <c r="BA371" s="131"/>
      <c r="BR371" s="131"/>
      <c r="CG371" s="131"/>
    </row>
    <row r="372" spans="1:85" ht="15">
      <c r="A372" s="149" t="s">
        <v>8</v>
      </c>
      <c r="B372" s="150">
        <v>0</v>
      </c>
      <c r="C372" s="150">
        <v>0</v>
      </c>
      <c r="D372" s="150">
        <v>0</v>
      </c>
      <c r="E372" s="150">
        <v>0</v>
      </c>
      <c r="F372" s="304"/>
      <c r="G372" s="150">
        <v>0</v>
      </c>
      <c r="H372" s="151">
        <v>0</v>
      </c>
      <c r="I372" s="152">
        <f t="shared" ref="I372:I391" si="155">SUM(B372:H372)</f>
        <v>0</v>
      </c>
      <c r="J372" s="139"/>
      <c r="K372" s="153" t="s">
        <v>8</v>
      </c>
      <c r="L372" s="154">
        <v>0</v>
      </c>
      <c r="M372" s="154">
        <v>0</v>
      </c>
      <c r="N372" s="154">
        <v>0</v>
      </c>
      <c r="O372" s="154">
        <v>0</v>
      </c>
      <c r="P372" s="154">
        <v>0</v>
      </c>
      <c r="Q372" s="154">
        <v>0</v>
      </c>
      <c r="R372" s="155">
        <v>0</v>
      </c>
      <c r="S372" s="156">
        <f t="shared" ref="S372:S391" si="156">SUM(L372:R372)</f>
        <v>0</v>
      </c>
      <c r="U372" s="201" t="s">
        <v>8</v>
      </c>
      <c r="V372" s="202">
        <v>0</v>
      </c>
      <c r="W372" s="202">
        <v>0</v>
      </c>
      <c r="X372" s="202">
        <v>0</v>
      </c>
      <c r="Y372" s="202">
        <v>0</v>
      </c>
      <c r="Z372" s="202">
        <v>0</v>
      </c>
      <c r="AA372" s="202">
        <v>0</v>
      </c>
      <c r="AB372" s="202">
        <v>0</v>
      </c>
      <c r="AC372" s="203">
        <v>0</v>
      </c>
      <c r="AD372" s="202">
        <v>0</v>
      </c>
      <c r="AE372" s="202">
        <v>0</v>
      </c>
      <c r="AF372" s="202">
        <v>0</v>
      </c>
      <c r="AG372" s="202">
        <v>0</v>
      </c>
      <c r="AH372" s="202">
        <v>0</v>
      </c>
      <c r="AI372" s="204">
        <f t="shared" ref="AI372:AI391" si="157">SUM(V372:AC372)</f>
        <v>0</v>
      </c>
      <c r="AJ372" s="131" t="str">
        <f t="shared" ref="AJ372:AJ393" si="158">IF(ABS(S372-AI372)&gt;0.001,S372-AI372,"")</f>
        <v/>
      </c>
      <c r="BA372" s="131"/>
      <c r="BR372" s="131"/>
      <c r="CG372" s="131"/>
    </row>
    <row r="373" spans="1:85" ht="15">
      <c r="A373" s="157" t="s">
        <v>10</v>
      </c>
      <c r="B373" s="146">
        <v>0</v>
      </c>
      <c r="C373" s="146">
        <v>0</v>
      </c>
      <c r="D373" s="146">
        <v>0</v>
      </c>
      <c r="E373" s="146">
        <v>0</v>
      </c>
      <c r="F373" s="304"/>
      <c r="G373" s="146">
        <v>0</v>
      </c>
      <c r="H373" s="158">
        <v>0</v>
      </c>
      <c r="I373" s="144">
        <f t="shared" si="155"/>
        <v>0</v>
      </c>
      <c r="J373" s="139"/>
      <c r="K373" s="159" t="s">
        <v>10</v>
      </c>
      <c r="L373" s="146">
        <v>0</v>
      </c>
      <c r="M373" s="146">
        <v>0</v>
      </c>
      <c r="N373" s="146">
        <v>0</v>
      </c>
      <c r="O373" s="146">
        <v>0</v>
      </c>
      <c r="P373" s="146">
        <v>0</v>
      </c>
      <c r="Q373" s="146">
        <v>0</v>
      </c>
      <c r="R373" s="147">
        <v>0</v>
      </c>
      <c r="S373" s="148">
        <f t="shared" si="156"/>
        <v>0</v>
      </c>
      <c r="U373" s="205" t="s">
        <v>10</v>
      </c>
      <c r="V373" s="197">
        <v>0</v>
      </c>
      <c r="W373" s="197">
        <v>0</v>
      </c>
      <c r="X373" s="197">
        <v>0</v>
      </c>
      <c r="Y373" s="197">
        <v>0</v>
      </c>
      <c r="Z373" s="197">
        <v>0</v>
      </c>
      <c r="AA373" s="197">
        <v>0</v>
      </c>
      <c r="AB373" s="197">
        <v>0</v>
      </c>
      <c r="AC373" s="198">
        <v>0</v>
      </c>
      <c r="AD373" s="199">
        <v>0</v>
      </c>
      <c r="AE373" s="199">
        <v>0</v>
      </c>
      <c r="AF373" s="199">
        <v>0</v>
      </c>
      <c r="AG373" s="199">
        <v>0</v>
      </c>
      <c r="AH373" s="199">
        <v>0</v>
      </c>
      <c r="AI373" s="200">
        <f t="shared" si="157"/>
        <v>0</v>
      </c>
      <c r="AJ373" s="131" t="str">
        <f t="shared" si="158"/>
        <v/>
      </c>
      <c r="BA373" s="131"/>
      <c r="BR373" s="131"/>
      <c r="CG373" s="131"/>
    </row>
    <row r="374" spans="1:85" ht="15">
      <c r="A374" s="149" t="s">
        <v>53</v>
      </c>
      <c r="B374" s="150">
        <v>0</v>
      </c>
      <c r="C374" s="150">
        <v>0</v>
      </c>
      <c r="D374" s="150">
        <v>0</v>
      </c>
      <c r="E374" s="150">
        <v>0</v>
      </c>
      <c r="F374" s="304"/>
      <c r="G374" s="150">
        <v>0</v>
      </c>
      <c r="H374" s="151">
        <v>0</v>
      </c>
      <c r="I374" s="152">
        <f t="shared" si="155"/>
        <v>0</v>
      </c>
      <c r="J374" s="139"/>
      <c r="K374" s="153" t="s">
        <v>53</v>
      </c>
      <c r="L374" s="154">
        <v>0</v>
      </c>
      <c r="M374" s="154">
        <v>0</v>
      </c>
      <c r="N374" s="154">
        <v>0</v>
      </c>
      <c r="O374" s="154">
        <v>0</v>
      </c>
      <c r="P374" s="154">
        <v>0</v>
      </c>
      <c r="Q374" s="154">
        <v>0</v>
      </c>
      <c r="R374" s="155">
        <v>0</v>
      </c>
      <c r="S374" s="156">
        <f t="shared" si="156"/>
        <v>0</v>
      </c>
      <c r="U374" s="201" t="s">
        <v>53</v>
      </c>
      <c r="V374" s="202">
        <v>0</v>
      </c>
      <c r="W374" s="202">
        <v>0</v>
      </c>
      <c r="X374" s="202">
        <v>0</v>
      </c>
      <c r="Y374" s="202">
        <v>0</v>
      </c>
      <c r="Z374" s="202">
        <v>0</v>
      </c>
      <c r="AA374" s="202">
        <v>0</v>
      </c>
      <c r="AB374" s="202">
        <v>0</v>
      </c>
      <c r="AC374" s="203">
        <v>0</v>
      </c>
      <c r="AD374" s="202">
        <v>0</v>
      </c>
      <c r="AE374" s="202">
        <v>0</v>
      </c>
      <c r="AF374" s="202">
        <v>0</v>
      </c>
      <c r="AG374" s="202">
        <v>0</v>
      </c>
      <c r="AH374" s="202">
        <v>0</v>
      </c>
      <c r="AI374" s="204">
        <f t="shared" si="157"/>
        <v>0</v>
      </c>
      <c r="AJ374" s="131" t="str">
        <f t="shared" si="158"/>
        <v/>
      </c>
      <c r="BA374" s="131"/>
      <c r="BR374" s="131"/>
      <c r="CG374" s="131"/>
    </row>
    <row r="375" spans="1:85" ht="15">
      <c r="A375" s="157" t="s">
        <v>16</v>
      </c>
      <c r="B375" s="146">
        <v>22.737339161616799</v>
      </c>
      <c r="C375" s="146">
        <v>0</v>
      </c>
      <c r="D375" s="146">
        <v>0</v>
      </c>
      <c r="E375" s="146">
        <v>0</v>
      </c>
      <c r="F375" s="304"/>
      <c r="G375" s="146">
        <v>0</v>
      </c>
      <c r="H375" s="158">
        <v>0</v>
      </c>
      <c r="I375" s="144">
        <f t="shared" si="155"/>
        <v>22.737339161616799</v>
      </c>
      <c r="J375" s="139"/>
      <c r="K375" s="159" t="s">
        <v>16</v>
      </c>
      <c r="L375" s="146">
        <v>22.737339161616799</v>
      </c>
      <c r="M375" s="146">
        <v>0</v>
      </c>
      <c r="N375" s="146">
        <v>0</v>
      </c>
      <c r="O375" s="146">
        <v>0</v>
      </c>
      <c r="P375" s="146">
        <v>0</v>
      </c>
      <c r="Q375" s="146">
        <v>0</v>
      </c>
      <c r="R375" s="147">
        <v>0</v>
      </c>
      <c r="S375" s="148">
        <f t="shared" si="156"/>
        <v>22.737339161616799</v>
      </c>
      <c r="U375" s="205" t="s">
        <v>16</v>
      </c>
      <c r="V375" s="197">
        <v>22.737339161616799</v>
      </c>
      <c r="W375" s="197">
        <v>0</v>
      </c>
      <c r="X375" s="197">
        <v>0</v>
      </c>
      <c r="Y375" s="197">
        <v>0</v>
      </c>
      <c r="Z375" s="197">
        <v>0</v>
      </c>
      <c r="AA375" s="197">
        <v>0</v>
      </c>
      <c r="AB375" s="197">
        <v>0</v>
      </c>
      <c r="AC375" s="198">
        <v>0</v>
      </c>
      <c r="AD375" s="199">
        <v>0</v>
      </c>
      <c r="AE375" s="199">
        <v>0</v>
      </c>
      <c r="AF375" s="199">
        <v>0</v>
      </c>
      <c r="AG375" s="199">
        <v>0</v>
      </c>
      <c r="AH375" s="199">
        <v>0</v>
      </c>
      <c r="AI375" s="200">
        <f t="shared" si="157"/>
        <v>22.737339161616799</v>
      </c>
      <c r="AJ375" s="131" t="str">
        <f t="shared" si="158"/>
        <v/>
      </c>
      <c r="BA375" s="131"/>
      <c r="BR375" s="131"/>
      <c r="CG375" s="131"/>
    </row>
    <row r="376" spans="1:85" ht="15">
      <c r="A376" s="149" t="s">
        <v>15</v>
      </c>
      <c r="B376" s="150">
        <v>5.0226451796601106</v>
      </c>
      <c r="C376" s="150">
        <v>0</v>
      </c>
      <c r="D376" s="150">
        <v>0.25495038844911694</v>
      </c>
      <c r="E376" s="150">
        <v>0.15076621582336203</v>
      </c>
      <c r="F376" s="304"/>
      <c r="G376" s="150">
        <v>0</v>
      </c>
      <c r="H376" s="151">
        <v>0</v>
      </c>
      <c r="I376" s="152">
        <f t="shared" si="155"/>
        <v>5.4283617839325897</v>
      </c>
      <c r="J376" s="139"/>
      <c r="K376" s="153" t="s">
        <v>15</v>
      </c>
      <c r="L376" s="154">
        <v>5.0226451796601106</v>
      </c>
      <c r="M376" s="154">
        <v>0</v>
      </c>
      <c r="N376" s="154">
        <v>0.25495038844911694</v>
      </c>
      <c r="O376" s="154">
        <v>0.15076621582336203</v>
      </c>
      <c r="P376" s="154">
        <v>0</v>
      </c>
      <c r="Q376" s="154">
        <v>0</v>
      </c>
      <c r="R376" s="155">
        <v>0</v>
      </c>
      <c r="S376" s="156">
        <f t="shared" si="156"/>
        <v>5.4283617839325897</v>
      </c>
      <c r="U376" s="201" t="s">
        <v>54</v>
      </c>
      <c r="V376" s="202">
        <v>5.0080626800025705</v>
      </c>
      <c r="W376" s="202">
        <v>0</v>
      </c>
      <c r="X376" s="202">
        <v>0</v>
      </c>
      <c r="Y376" s="202">
        <v>0</v>
      </c>
      <c r="Z376" s="202">
        <v>0.25495038844911694</v>
      </c>
      <c r="AA376" s="202">
        <v>0.15076621582336203</v>
      </c>
      <c r="AB376" s="202">
        <v>0</v>
      </c>
      <c r="AC376" s="203">
        <v>1.4582499657539692E-2</v>
      </c>
      <c r="AD376" s="202">
        <v>1.4582499657539692E-2</v>
      </c>
      <c r="AE376" s="202">
        <v>0</v>
      </c>
      <c r="AF376" s="202">
        <v>0</v>
      </c>
      <c r="AG376" s="202">
        <v>0</v>
      </c>
      <c r="AH376" s="202">
        <v>0</v>
      </c>
      <c r="AI376" s="204">
        <f t="shared" si="157"/>
        <v>5.4283617839325897</v>
      </c>
      <c r="AJ376" s="131" t="str">
        <f t="shared" si="158"/>
        <v/>
      </c>
      <c r="BA376" s="131"/>
      <c r="BR376" s="131"/>
      <c r="CG376" s="131"/>
    </row>
    <row r="377" spans="1:85" ht="15">
      <c r="A377" s="157" t="s">
        <v>55</v>
      </c>
      <c r="B377" s="146">
        <v>0</v>
      </c>
      <c r="C377" s="146">
        <v>0</v>
      </c>
      <c r="D377" s="146">
        <v>0</v>
      </c>
      <c r="E377" s="146">
        <v>396.05649010778779</v>
      </c>
      <c r="F377" s="304"/>
      <c r="G377" s="146">
        <v>0</v>
      </c>
      <c r="H377" s="158">
        <v>0</v>
      </c>
      <c r="I377" s="144">
        <f t="shared" si="155"/>
        <v>396.05649010778779</v>
      </c>
      <c r="J377" s="139"/>
      <c r="K377" s="159" t="s">
        <v>55</v>
      </c>
      <c r="L377" s="146">
        <v>0</v>
      </c>
      <c r="M377" s="146">
        <v>0</v>
      </c>
      <c r="N377" s="146">
        <v>0</v>
      </c>
      <c r="O377" s="146">
        <v>396.05649010778779</v>
      </c>
      <c r="P377" s="146">
        <v>253.33448764756031</v>
      </c>
      <c r="Q377" s="146">
        <v>0</v>
      </c>
      <c r="R377" s="147">
        <v>0</v>
      </c>
      <c r="S377" s="148">
        <f t="shared" si="156"/>
        <v>649.3909777553481</v>
      </c>
      <c r="U377" s="205" t="s">
        <v>55</v>
      </c>
      <c r="V377" s="197">
        <v>0</v>
      </c>
      <c r="W377" s="197">
        <v>0</v>
      </c>
      <c r="X377" s="197">
        <v>0</v>
      </c>
      <c r="Y377" s="197">
        <v>0</v>
      </c>
      <c r="Z377" s="197">
        <v>0</v>
      </c>
      <c r="AA377" s="197">
        <v>396.05649010778779</v>
      </c>
      <c r="AB377" s="197">
        <v>253.33448764756031</v>
      </c>
      <c r="AC377" s="198">
        <v>0</v>
      </c>
      <c r="AD377" s="197">
        <v>0</v>
      </c>
      <c r="AE377" s="197">
        <v>0</v>
      </c>
      <c r="AF377" s="197">
        <v>0</v>
      </c>
      <c r="AG377" s="197">
        <v>0</v>
      </c>
      <c r="AH377" s="197">
        <v>0</v>
      </c>
      <c r="AI377" s="200">
        <f t="shared" si="157"/>
        <v>649.3909777553481</v>
      </c>
      <c r="AJ377" s="131" t="str">
        <f t="shared" si="158"/>
        <v/>
      </c>
      <c r="BA377" s="131"/>
      <c r="BR377" s="131"/>
      <c r="CG377" s="131"/>
    </row>
    <row r="378" spans="1:85" ht="15">
      <c r="A378" s="149" t="s">
        <v>12</v>
      </c>
      <c r="B378" s="150">
        <v>0</v>
      </c>
      <c r="C378" s="150">
        <v>0</v>
      </c>
      <c r="D378" s="150">
        <v>0</v>
      </c>
      <c r="E378" s="150">
        <v>5.8404951369357105</v>
      </c>
      <c r="F378" s="304"/>
      <c r="G378" s="150">
        <v>0</v>
      </c>
      <c r="H378" s="151">
        <v>0</v>
      </c>
      <c r="I378" s="152">
        <f t="shared" si="155"/>
        <v>5.8404951369357105</v>
      </c>
      <c r="J378" s="139"/>
      <c r="K378" s="153" t="s">
        <v>12</v>
      </c>
      <c r="L378" s="154">
        <v>0</v>
      </c>
      <c r="M378" s="154">
        <v>0</v>
      </c>
      <c r="N378" s="154">
        <v>0</v>
      </c>
      <c r="O378" s="154">
        <v>5.8404951369357105</v>
      </c>
      <c r="P378" s="154">
        <v>24.061970248183943</v>
      </c>
      <c r="Q378" s="154">
        <v>0</v>
      </c>
      <c r="R378" s="155">
        <v>0</v>
      </c>
      <c r="S378" s="156">
        <f t="shared" si="156"/>
        <v>29.902465385119655</v>
      </c>
      <c r="U378" s="201" t="s">
        <v>12</v>
      </c>
      <c r="V378" s="202">
        <v>0</v>
      </c>
      <c r="W378" s="202">
        <v>0</v>
      </c>
      <c r="X378" s="202">
        <v>0</v>
      </c>
      <c r="Y378" s="202">
        <v>0</v>
      </c>
      <c r="Z378" s="202">
        <v>0</v>
      </c>
      <c r="AA378" s="202">
        <v>4.6723961095485684</v>
      </c>
      <c r="AB378" s="202">
        <v>24.061970248183943</v>
      </c>
      <c r="AC378" s="203">
        <v>1.1680990273871421</v>
      </c>
      <c r="AD378" s="202">
        <v>0</v>
      </c>
      <c r="AE378" s="202">
        <v>0</v>
      </c>
      <c r="AF378" s="202">
        <v>0</v>
      </c>
      <c r="AG378" s="202">
        <v>0</v>
      </c>
      <c r="AH378" s="202">
        <v>1.1680990273871421</v>
      </c>
      <c r="AI378" s="204">
        <f t="shared" si="157"/>
        <v>29.902465385119655</v>
      </c>
      <c r="AJ378" s="131" t="str">
        <f t="shared" si="158"/>
        <v/>
      </c>
      <c r="BA378" s="131"/>
      <c r="BR378" s="131"/>
      <c r="CG378" s="131"/>
    </row>
    <row r="379" spans="1:85" ht="15">
      <c r="A379" s="157" t="s">
        <v>56</v>
      </c>
      <c r="B379" s="146">
        <v>0</v>
      </c>
      <c r="C379" s="146">
        <v>0</v>
      </c>
      <c r="D379" s="146">
        <v>0</v>
      </c>
      <c r="E379" s="146">
        <v>5.4469991078839014E-2</v>
      </c>
      <c r="F379" s="304"/>
      <c r="G379" s="146">
        <v>0</v>
      </c>
      <c r="H379" s="158">
        <v>0</v>
      </c>
      <c r="I379" s="144">
        <f t="shared" si="155"/>
        <v>5.4469991078839014E-2</v>
      </c>
      <c r="J379" s="139"/>
      <c r="K379" s="159" t="s">
        <v>56</v>
      </c>
      <c r="L379" s="146">
        <v>0</v>
      </c>
      <c r="M379" s="146">
        <v>0</v>
      </c>
      <c r="N379" s="146">
        <v>0</v>
      </c>
      <c r="O379" s="146">
        <v>5.4469991078839014E-2</v>
      </c>
      <c r="P379" s="146">
        <v>0</v>
      </c>
      <c r="Q379" s="146">
        <v>0</v>
      </c>
      <c r="R379" s="147">
        <v>0</v>
      </c>
      <c r="S379" s="148">
        <f t="shared" si="156"/>
        <v>5.4469991078839014E-2</v>
      </c>
      <c r="U379" s="205" t="s">
        <v>56</v>
      </c>
      <c r="V379" s="197">
        <v>0</v>
      </c>
      <c r="W379" s="197">
        <v>0</v>
      </c>
      <c r="X379" s="197">
        <v>0</v>
      </c>
      <c r="Y379" s="197">
        <v>0</v>
      </c>
      <c r="Z379" s="197">
        <v>0</v>
      </c>
      <c r="AA379" s="197">
        <v>0</v>
      </c>
      <c r="AB379" s="197">
        <v>0</v>
      </c>
      <c r="AC379" s="198">
        <v>5.4469991078839014E-2</v>
      </c>
      <c r="AD379" s="197">
        <v>0</v>
      </c>
      <c r="AE379" s="197">
        <v>0</v>
      </c>
      <c r="AF379" s="197">
        <v>0</v>
      </c>
      <c r="AG379" s="197">
        <v>0</v>
      </c>
      <c r="AH379" s="197">
        <v>5.4469991078839014E-2</v>
      </c>
      <c r="AI379" s="200">
        <f t="shared" si="157"/>
        <v>5.4469991078839014E-2</v>
      </c>
      <c r="AJ379" s="131" t="str">
        <f t="shared" si="158"/>
        <v/>
      </c>
      <c r="BA379" s="131"/>
      <c r="BR379" s="131"/>
      <c r="CG379" s="131"/>
    </row>
    <row r="380" spans="1:85" ht="15">
      <c r="A380" s="149" t="s">
        <v>17</v>
      </c>
      <c r="B380" s="150">
        <v>0.17546851202287736</v>
      </c>
      <c r="C380" s="150">
        <v>0</v>
      </c>
      <c r="D380" s="150">
        <v>4.8047370709404023</v>
      </c>
      <c r="E380" s="150">
        <v>1.0887998587890555</v>
      </c>
      <c r="F380" s="304"/>
      <c r="G380" s="150">
        <v>0</v>
      </c>
      <c r="H380" s="151">
        <v>0</v>
      </c>
      <c r="I380" s="152">
        <f t="shared" si="155"/>
        <v>6.0690054417523349</v>
      </c>
      <c r="J380" s="139"/>
      <c r="K380" s="153" t="s">
        <v>17</v>
      </c>
      <c r="L380" s="154">
        <v>0.17546851202287736</v>
      </c>
      <c r="M380" s="154">
        <v>0</v>
      </c>
      <c r="N380" s="154">
        <v>4.8047370709404023</v>
      </c>
      <c r="O380" s="154">
        <v>1.0887998587890555</v>
      </c>
      <c r="P380" s="154">
        <v>7.9870372034125239E-2</v>
      </c>
      <c r="Q380" s="154">
        <v>0</v>
      </c>
      <c r="R380" s="155">
        <v>0</v>
      </c>
      <c r="S380" s="156">
        <f t="shared" si="156"/>
        <v>6.1488758137864599</v>
      </c>
      <c r="U380" s="201" t="s">
        <v>17</v>
      </c>
      <c r="V380" s="202">
        <v>0.17546851202287736</v>
      </c>
      <c r="W380" s="202">
        <v>0</v>
      </c>
      <c r="X380" s="202">
        <v>0</v>
      </c>
      <c r="Y380" s="202">
        <v>0</v>
      </c>
      <c r="Z380" s="202">
        <v>4.8039373876920211</v>
      </c>
      <c r="AA380" s="202">
        <v>0</v>
      </c>
      <c r="AB380" s="202">
        <v>7.9870372034125239E-2</v>
      </c>
      <c r="AC380" s="203">
        <v>1.0895995420374367</v>
      </c>
      <c r="AD380" s="202">
        <v>0</v>
      </c>
      <c r="AE380" s="202">
        <v>0</v>
      </c>
      <c r="AF380" s="202">
        <v>0</v>
      </c>
      <c r="AG380" s="202">
        <v>7.9968324838136282E-4</v>
      </c>
      <c r="AH380" s="202">
        <v>1.0887998587890555</v>
      </c>
      <c r="AI380" s="204">
        <f t="shared" si="157"/>
        <v>6.1488758137864599</v>
      </c>
      <c r="AJ380" s="131" t="str">
        <f t="shared" si="158"/>
        <v/>
      </c>
      <c r="BA380" s="131"/>
      <c r="BR380" s="131"/>
      <c r="CG380" s="131"/>
    </row>
    <row r="381" spans="1:85" ht="15">
      <c r="A381" s="157" t="s">
        <v>141</v>
      </c>
      <c r="B381" s="146">
        <v>48.203923648789527</v>
      </c>
      <c r="C381" s="146">
        <v>1.345567568843471</v>
      </c>
      <c r="D381" s="146">
        <v>39.195381732795099</v>
      </c>
      <c r="E381" s="146">
        <v>5.486419264623392E-2</v>
      </c>
      <c r="F381" s="304"/>
      <c r="G381" s="146">
        <v>0</v>
      </c>
      <c r="H381" s="158">
        <v>0</v>
      </c>
      <c r="I381" s="144">
        <f t="shared" si="155"/>
        <v>88.799737143074324</v>
      </c>
      <c r="J381" s="139"/>
      <c r="K381" s="159" t="s">
        <v>141</v>
      </c>
      <c r="L381" s="146">
        <v>48.203923648789527</v>
      </c>
      <c r="M381" s="146">
        <v>1.345567568843471</v>
      </c>
      <c r="N381" s="146">
        <v>39.195381732795099</v>
      </c>
      <c r="O381" s="146">
        <v>5.486419264623392E-2</v>
      </c>
      <c r="P381" s="146">
        <v>0.11109383993407951</v>
      </c>
      <c r="Q381" s="146">
        <v>0</v>
      </c>
      <c r="R381" s="147">
        <v>0</v>
      </c>
      <c r="S381" s="148">
        <f t="shared" si="156"/>
        <v>88.91083098300841</v>
      </c>
      <c r="U381" s="205" t="s">
        <v>141</v>
      </c>
      <c r="V381" s="197">
        <v>47.898262003113018</v>
      </c>
      <c r="W381" s="197">
        <v>0</v>
      </c>
      <c r="X381" s="197">
        <v>0</v>
      </c>
      <c r="Y381" s="197">
        <v>1.345567568843471</v>
      </c>
      <c r="Z381" s="197">
        <v>39.195381732795099</v>
      </c>
      <c r="AA381" s="197">
        <v>5.486419264623392E-2</v>
      </c>
      <c r="AB381" s="197">
        <v>0.11109383993407951</v>
      </c>
      <c r="AC381" s="198">
        <v>0.30566164567650567</v>
      </c>
      <c r="AD381" s="197">
        <v>0.30566164567650567</v>
      </c>
      <c r="AE381" s="197">
        <v>0</v>
      </c>
      <c r="AF381" s="197">
        <v>0</v>
      </c>
      <c r="AG381" s="197">
        <v>0</v>
      </c>
      <c r="AH381" s="197">
        <v>0</v>
      </c>
      <c r="AI381" s="200">
        <f t="shared" si="157"/>
        <v>88.91083098300841</v>
      </c>
      <c r="AJ381" s="131" t="str">
        <f t="shared" si="158"/>
        <v/>
      </c>
      <c r="BA381" s="131"/>
      <c r="BR381" s="131"/>
      <c r="CG381" s="131"/>
    </row>
    <row r="382" spans="1:85" ht="15">
      <c r="A382" s="149" t="s">
        <v>25</v>
      </c>
      <c r="B382" s="150">
        <v>11.104978896204258</v>
      </c>
      <c r="C382" s="150">
        <v>0.90424190948388738</v>
      </c>
      <c r="D382" s="150">
        <v>6.6220466651817178</v>
      </c>
      <c r="E382" s="150">
        <v>46.123855425345333</v>
      </c>
      <c r="F382" s="304"/>
      <c r="G382" s="150">
        <v>31.648496519978526</v>
      </c>
      <c r="H382" s="151">
        <v>0</v>
      </c>
      <c r="I382" s="152">
        <f t="shared" si="155"/>
        <v>96.40361941619372</v>
      </c>
      <c r="J382" s="139"/>
      <c r="K382" s="153" t="s">
        <v>25</v>
      </c>
      <c r="L382" s="154">
        <v>11.104978896204258</v>
      </c>
      <c r="M382" s="154">
        <v>0.90424190948388738</v>
      </c>
      <c r="N382" s="154">
        <v>6.6220466651817178</v>
      </c>
      <c r="O382" s="154">
        <v>46.123855425345333</v>
      </c>
      <c r="P382" s="154">
        <v>0</v>
      </c>
      <c r="Q382" s="154">
        <v>31.648496519978526</v>
      </c>
      <c r="R382" s="155">
        <v>0</v>
      </c>
      <c r="S382" s="156">
        <f t="shared" si="156"/>
        <v>96.40361941619372</v>
      </c>
      <c r="U382" s="201" t="s">
        <v>25</v>
      </c>
      <c r="V382" s="202">
        <v>7.4932283476219563</v>
      </c>
      <c r="W382" s="202">
        <v>2.9289244097275038</v>
      </c>
      <c r="X382" s="202">
        <v>31.648496519978526</v>
      </c>
      <c r="Y382" s="202">
        <v>0.90424190948388738</v>
      </c>
      <c r="Z382" s="202">
        <v>6.6220466651817178</v>
      </c>
      <c r="AA382" s="202">
        <v>36.818014128424025</v>
      </c>
      <c r="AB382" s="202">
        <v>0</v>
      </c>
      <c r="AC382" s="203">
        <v>9.9886674357761063</v>
      </c>
      <c r="AD382" s="202">
        <v>0.68282613885479804</v>
      </c>
      <c r="AE382" s="202">
        <v>5.2242579735187556E-3</v>
      </c>
      <c r="AF382" s="202">
        <v>0</v>
      </c>
      <c r="AG382" s="202">
        <v>0</v>
      </c>
      <c r="AH382" s="202">
        <v>9.3006170389477916</v>
      </c>
      <c r="AI382" s="204">
        <f t="shared" si="157"/>
        <v>96.40361941619372</v>
      </c>
      <c r="AJ382" s="131" t="str">
        <f t="shared" si="158"/>
        <v/>
      </c>
      <c r="BA382" s="131"/>
      <c r="BR382" s="131"/>
      <c r="CG382" s="131"/>
    </row>
    <row r="383" spans="1:85" ht="15">
      <c r="A383" s="157" t="s">
        <v>24</v>
      </c>
      <c r="B383" s="146">
        <v>7.715276006571461</v>
      </c>
      <c r="C383" s="146">
        <v>0</v>
      </c>
      <c r="D383" s="146">
        <v>0</v>
      </c>
      <c r="E383" s="146">
        <v>0</v>
      </c>
      <c r="F383" s="304"/>
      <c r="G383" s="146">
        <v>0</v>
      </c>
      <c r="H383" s="158">
        <v>0</v>
      </c>
      <c r="I383" s="144">
        <f t="shared" si="155"/>
        <v>7.715276006571461</v>
      </c>
      <c r="J383" s="139"/>
      <c r="K383" s="159" t="s">
        <v>24</v>
      </c>
      <c r="L383" s="146">
        <v>7.715276006571461</v>
      </c>
      <c r="M383" s="146">
        <v>0</v>
      </c>
      <c r="N383" s="146">
        <v>0</v>
      </c>
      <c r="O383" s="146">
        <v>0</v>
      </c>
      <c r="P383" s="146">
        <v>0</v>
      </c>
      <c r="Q383" s="146">
        <v>0</v>
      </c>
      <c r="R383" s="147">
        <v>0</v>
      </c>
      <c r="S383" s="148">
        <f t="shared" si="156"/>
        <v>7.715276006571461</v>
      </c>
      <c r="U383" s="205" t="s">
        <v>24</v>
      </c>
      <c r="V383" s="197">
        <v>7.715276006571461</v>
      </c>
      <c r="W383" s="197">
        <v>0</v>
      </c>
      <c r="X383" s="197">
        <v>0</v>
      </c>
      <c r="Y383" s="197">
        <v>0</v>
      </c>
      <c r="Z383" s="197">
        <v>0</v>
      </c>
      <c r="AA383" s="197">
        <v>0</v>
      </c>
      <c r="AB383" s="197">
        <v>0</v>
      </c>
      <c r="AC383" s="198">
        <v>0</v>
      </c>
      <c r="AD383" s="197">
        <v>0</v>
      </c>
      <c r="AE383" s="197">
        <v>0</v>
      </c>
      <c r="AF383" s="197">
        <v>0</v>
      </c>
      <c r="AG383" s="197">
        <v>0</v>
      </c>
      <c r="AH383" s="197">
        <v>0</v>
      </c>
      <c r="AI383" s="200">
        <f t="shared" si="157"/>
        <v>7.715276006571461</v>
      </c>
      <c r="AJ383" s="131" t="str">
        <f t="shared" si="158"/>
        <v/>
      </c>
      <c r="BA383" s="131"/>
      <c r="BR383" s="131"/>
      <c r="CG383" s="131"/>
    </row>
    <row r="384" spans="1:85" ht="15">
      <c r="A384" s="149" t="s">
        <v>57</v>
      </c>
      <c r="B384" s="150">
        <v>0</v>
      </c>
      <c r="C384" s="150">
        <v>0</v>
      </c>
      <c r="D384" s="150">
        <v>0</v>
      </c>
      <c r="E384" s="150">
        <v>0</v>
      </c>
      <c r="F384" s="304"/>
      <c r="G384" s="150">
        <v>0</v>
      </c>
      <c r="H384" s="151">
        <v>0</v>
      </c>
      <c r="I384" s="152">
        <f t="shared" si="155"/>
        <v>0</v>
      </c>
      <c r="J384" s="139"/>
      <c r="K384" s="153" t="s">
        <v>57</v>
      </c>
      <c r="L384" s="154">
        <v>0</v>
      </c>
      <c r="M384" s="154">
        <v>0</v>
      </c>
      <c r="N384" s="154">
        <v>0</v>
      </c>
      <c r="O384" s="154">
        <v>0</v>
      </c>
      <c r="P384" s="154">
        <v>0</v>
      </c>
      <c r="Q384" s="154">
        <v>0</v>
      </c>
      <c r="R384" s="155">
        <v>0</v>
      </c>
      <c r="S384" s="156">
        <f t="shared" si="156"/>
        <v>0</v>
      </c>
      <c r="U384" s="201" t="s">
        <v>57</v>
      </c>
      <c r="V384" s="202">
        <v>0</v>
      </c>
      <c r="W384" s="202">
        <v>0</v>
      </c>
      <c r="X384" s="202">
        <v>0</v>
      </c>
      <c r="Y384" s="202">
        <v>0</v>
      </c>
      <c r="Z384" s="202">
        <v>0</v>
      </c>
      <c r="AA384" s="202">
        <v>0</v>
      </c>
      <c r="AB384" s="202">
        <v>0</v>
      </c>
      <c r="AC384" s="203">
        <v>0</v>
      </c>
      <c r="AD384" s="202">
        <v>0</v>
      </c>
      <c r="AE384" s="202">
        <v>0</v>
      </c>
      <c r="AF384" s="202">
        <v>0</v>
      </c>
      <c r="AG384" s="202">
        <v>0</v>
      </c>
      <c r="AH384" s="202">
        <v>0</v>
      </c>
      <c r="AI384" s="204">
        <f t="shared" si="157"/>
        <v>0</v>
      </c>
      <c r="AJ384" s="131" t="str">
        <f t="shared" si="158"/>
        <v/>
      </c>
      <c r="BA384" s="131"/>
      <c r="BR384" s="131"/>
      <c r="CG384" s="131"/>
    </row>
    <row r="385" spans="1:85" ht="15">
      <c r="A385" s="157" t="s">
        <v>22</v>
      </c>
      <c r="B385" s="146">
        <v>33.516605480369101</v>
      </c>
      <c r="C385" s="146">
        <v>0</v>
      </c>
      <c r="D385" s="146">
        <v>3.5500306299533402</v>
      </c>
      <c r="E385" s="146">
        <v>0</v>
      </c>
      <c r="F385" s="304"/>
      <c r="G385" s="146">
        <v>0</v>
      </c>
      <c r="H385" s="158">
        <v>0</v>
      </c>
      <c r="I385" s="144">
        <f t="shared" si="155"/>
        <v>37.066636110322442</v>
      </c>
      <c r="J385" s="139"/>
      <c r="K385" s="159" t="s">
        <v>22</v>
      </c>
      <c r="L385" s="146">
        <v>33.516605480369101</v>
      </c>
      <c r="M385" s="146">
        <v>0</v>
      </c>
      <c r="N385" s="146">
        <v>3.5500306299533402</v>
      </c>
      <c r="O385" s="146">
        <v>0</v>
      </c>
      <c r="P385" s="146">
        <v>33.173245329351097</v>
      </c>
      <c r="Q385" s="146">
        <v>0</v>
      </c>
      <c r="R385" s="147">
        <v>0</v>
      </c>
      <c r="S385" s="148">
        <f t="shared" si="156"/>
        <v>70.239881439673539</v>
      </c>
      <c r="U385" s="205" t="s">
        <v>22</v>
      </c>
      <c r="V385" s="197">
        <v>33.274264506798005</v>
      </c>
      <c r="W385" s="197">
        <v>0</v>
      </c>
      <c r="X385" s="197">
        <v>0</v>
      </c>
      <c r="Y385" s="197">
        <v>0</v>
      </c>
      <c r="Z385" s="197">
        <v>0.41406607583074662</v>
      </c>
      <c r="AA385" s="197">
        <v>0</v>
      </c>
      <c r="AB385" s="197">
        <v>33.173245329351097</v>
      </c>
      <c r="AC385" s="198">
        <v>3.3783055276936862</v>
      </c>
      <c r="AD385" s="197">
        <v>0.24234097357109274</v>
      </c>
      <c r="AE385" s="197">
        <v>0</v>
      </c>
      <c r="AF385" s="197">
        <v>0</v>
      </c>
      <c r="AG385" s="197">
        <v>3.1359645541225936</v>
      </c>
      <c r="AH385" s="197">
        <v>0</v>
      </c>
      <c r="AI385" s="200">
        <f t="shared" si="157"/>
        <v>70.239881439673539</v>
      </c>
      <c r="AJ385" s="131" t="str">
        <f t="shared" si="158"/>
        <v/>
      </c>
      <c r="BA385" s="131"/>
      <c r="BR385" s="131"/>
      <c r="CG385" s="131"/>
    </row>
    <row r="386" spans="1:85" ht="15">
      <c r="A386" s="149" t="s">
        <v>21</v>
      </c>
      <c r="B386" s="150">
        <v>0</v>
      </c>
      <c r="C386" s="150">
        <v>0</v>
      </c>
      <c r="D386" s="150">
        <v>0</v>
      </c>
      <c r="E386" s="150">
        <v>0</v>
      </c>
      <c r="F386" s="304"/>
      <c r="G386" s="150">
        <v>0</v>
      </c>
      <c r="H386" s="151">
        <v>0</v>
      </c>
      <c r="I386" s="152">
        <f t="shared" si="155"/>
        <v>0</v>
      </c>
      <c r="J386" s="139"/>
      <c r="K386" s="153" t="s">
        <v>21</v>
      </c>
      <c r="L386" s="154">
        <v>0</v>
      </c>
      <c r="M386" s="154">
        <v>0</v>
      </c>
      <c r="N386" s="154">
        <v>0</v>
      </c>
      <c r="O386" s="154">
        <v>0</v>
      </c>
      <c r="P386" s="154">
        <v>0</v>
      </c>
      <c r="Q386" s="154">
        <v>0</v>
      </c>
      <c r="R386" s="155">
        <v>0</v>
      </c>
      <c r="S386" s="156">
        <f t="shared" si="156"/>
        <v>0</v>
      </c>
      <c r="U386" s="201" t="s">
        <v>58</v>
      </c>
      <c r="V386" s="202">
        <v>0</v>
      </c>
      <c r="W386" s="202">
        <v>0</v>
      </c>
      <c r="X386" s="202">
        <v>0</v>
      </c>
      <c r="Y386" s="202">
        <v>0</v>
      </c>
      <c r="Z386" s="202">
        <v>0</v>
      </c>
      <c r="AA386" s="202">
        <v>0</v>
      </c>
      <c r="AB386" s="202">
        <v>0</v>
      </c>
      <c r="AC386" s="203">
        <v>0</v>
      </c>
      <c r="AD386" s="202">
        <v>0</v>
      </c>
      <c r="AE386" s="202">
        <v>0</v>
      </c>
      <c r="AF386" s="202">
        <v>0</v>
      </c>
      <c r="AG386" s="202">
        <v>0</v>
      </c>
      <c r="AH386" s="202">
        <v>0</v>
      </c>
      <c r="AI386" s="204">
        <f t="shared" si="157"/>
        <v>0</v>
      </c>
      <c r="AJ386" s="131" t="str">
        <f t="shared" si="158"/>
        <v/>
      </c>
      <c r="BA386" s="131"/>
      <c r="BR386" s="131"/>
      <c r="CG386" s="131"/>
    </row>
    <row r="387" spans="1:85" ht="15">
      <c r="A387" s="160" t="s">
        <v>61</v>
      </c>
      <c r="B387" s="146">
        <v>0.75222775018781618</v>
      </c>
      <c r="C387" s="146">
        <v>0</v>
      </c>
      <c r="D387" s="146">
        <v>0</v>
      </c>
      <c r="E387" s="146">
        <v>0</v>
      </c>
      <c r="F387" s="304"/>
      <c r="G387" s="146">
        <v>0</v>
      </c>
      <c r="H387" s="158">
        <v>0</v>
      </c>
      <c r="I387" s="144">
        <f t="shared" si="155"/>
        <v>0.75222775018781618</v>
      </c>
      <c r="J387" s="139"/>
      <c r="K387" s="161" t="s">
        <v>61</v>
      </c>
      <c r="L387" s="146">
        <v>0.75222775018781618</v>
      </c>
      <c r="M387" s="146">
        <v>0</v>
      </c>
      <c r="N387" s="146">
        <v>0</v>
      </c>
      <c r="O387" s="146">
        <v>0</v>
      </c>
      <c r="P387" s="146">
        <v>0</v>
      </c>
      <c r="Q387" s="146">
        <v>0</v>
      </c>
      <c r="R387" s="147">
        <v>0</v>
      </c>
      <c r="S387" s="148">
        <f t="shared" si="156"/>
        <v>0.75222775018781618</v>
      </c>
      <c r="U387" s="206" t="s">
        <v>59</v>
      </c>
      <c r="V387" s="197">
        <v>0.75222775018781618</v>
      </c>
      <c r="W387" s="197">
        <v>0</v>
      </c>
      <c r="X387" s="197">
        <v>0</v>
      </c>
      <c r="Y387" s="197">
        <v>0</v>
      </c>
      <c r="Z387" s="197">
        <v>0</v>
      </c>
      <c r="AA387" s="197">
        <v>0</v>
      </c>
      <c r="AB387" s="197">
        <v>0</v>
      </c>
      <c r="AC387" s="198">
        <v>0</v>
      </c>
      <c r="AD387" s="199">
        <v>0</v>
      </c>
      <c r="AE387" s="199">
        <v>0</v>
      </c>
      <c r="AF387" s="199">
        <v>0</v>
      </c>
      <c r="AG387" s="199">
        <v>0</v>
      </c>
      <c r="AH387" s="199">
        <v>0</v>
      </c>
      <c r="AI387" s="200">
        <f t="shared" si="157"/>
        <v>0.75222775018781618</v>
      </c>
      <c r="AJ387" s="131" t="str">
        <f t="shared" si="158"/>
        <v/>
      </c>
      <c r="BA387" s="131"/>
      <c r="BR387" s="131"/>
      <c r="CG387" s="131"/>
    </row>
    <row r="388" spans="1:85">
      <c r="A388" s="162" t="s">
        <v>23</v>
      </c>
      <c r="B388" s="163">
        <v>0.75222775018781618</v>
      </c>
      <c r="C388" s="163">
        <v>0</v>
      </c>
      <c r="D388" s="163">
        <v>0</v>
      </c>
      <c r="E388" s="163">
        <v>0</v>
      </c>
      <c r="F388" s="304"/>
      <c r="G388" s="163">
        <v>0</v>
      </c>
      <c r="H388" s="164">
        <v>0</v>
      </c>
      <c r="I388" s="165">
        <f t="shared" si="155"/>
        <v>0.75222775018781618</v>
      </c>
      <c r="J388" s="139"/>
      <c r="K388" s="166" t="s">
        <v>23</v>
      </c>
      <c r="L388" s="167">
        <v>0.75222775018781618</v>
      </c>
      <c r="M388" s="167">
        <v>0</v>
      </c>
      <c r="N388" s="167">
        <v>0</v>
      </c>
      <c r="O388" s="167">
        <v>0</v>
      </c>
      <c r="P388" s="167">
        <v>0</v>
      </c>
      <c r="Q388" s="167">
        <v>0</v>
      </c>
      <c r="R388" s="168">
        <v>0</v>
      </c>
      <c r="S388" s="169">
        <f t="shared" si="156"/>
        <v>0.75222775018781618</v>
      </c>
      <c r="U388" s="207" t="s">
        <v>62</v>
      </c>
      <c r="V388" s="208">
        <v>0.75222775018781618</v>
      </c>
      <c r="W388" s="208">
        <v>0</v>
      </c>
      <c r="X388" s="208">
        <v>0</v>
      </c>
      <c r="Y388" s="208">
        <v>0</v>
      </c>
      <c r="Z388" s="208">
        <v>0</v>
      </c>
      <c r="AA388" s="208">
        <v>0</v>
      </c>
      <c r="AB388" s="208">
        <v>0</v>
      </c>
      <c r="AC388" s="208">
        <v>0</v>
      </c>
      <c r="AD388" s="208">
        <v>0</v>
      </c>
      <c r="AE388" s="208">
        <v>0</v>
      </c>
      <c r="AF388" s="208">
        <v>0</v>
      </c>
      <c r="AG388" s="208">
        <v>0</v>
      </c>
      <c r="AH388" s="92">
        <v>0</v>
      </c>
      <c r="AI388" s="209">
        <f t="shared" si="157"/>
        <v>0.75222775018781618</v>
      </c>
      <c r="BA388" s="131"/>
      <c r="BR388" s="131"/>
      <c r="CG388" s="131"/>
    </row>
    <row r="389" spans="1:85">
      <c r="A389" s="170" t="s">
        <v>19</v>
      </c>
      <c r="B389" s="171">
        <v>0</v>
      </c>
      <c r="C389" s="171">
        <v>0</v>
      </c>
      <c r="D389" s="171">
        <v>0</v>
      </c>
      <c r="E389" s="171">
        <v>0</v>
      </c>
      <c r="F389" s="304"/>
      <c r="G389" s="171">
        <v>0</v>
      </c>
      <c r="H389" s="172">
        <v>0</v>
      </c>
      <c r="I389" s="173">
        <f t="shared" si="155"/>
        <v>0</v>
      </c>
      <c r="J389" s="139"/>
      <c r="K389" s="174" t="s">
        <v>19</v>
      </c>
      <c r="L389" s="171">
        <v>0</v>
      </c>
      <c r="M389" s="171">
        <v>0</v>
      </c>
      <c r="N389" s="171">
        <v>0</v>
      </c>
      <c r="O389" s="171">
        <v>0</v>
      </c>
      <c r="P389" s="171">
        <v>0</v>
      </c>
      <c r="Q389" s="171">
        <v>0</v>
      </c>
      <c r="R389" s="175">
        <v>0</v>
      </c>
      <c r="S389" s="176">
        <f t="shared" si="156"/>
        <v>0</v>
      </c>
      <c r="U389" s="210" t="s">
        <v>19</v>
      </c>
      <c r="V389" s="211">
        <v>0</v>
      </c>
      <c r="W389" s="211">
        <v>0</v>
      </c>
      <c r="X389" s="211">
        <v>0</v>
      </c>
      <c r="Y389" s="211">
        <v>0</v>
      </c>
      <c r="Z389" s="211">
        <v>0</v>
      </c>
      <c r="AA389" s="211">
        <v>0</v>
      </c>
      <c r="AB389" s="211">
        <v>0</v>
      </c>
      <c r="AC389" s="211">
        <v>0</v>
      </c>
      <c r="AD389" s="212">
        <v>0</v>
      </c>
      <c r="AE389" s="212">
        <v>0</v>
      </c>
      <c r="AF389" s="212">
        <v>0</v>
      </c>
      <c r="AG389" s="212">
        <v>0</v>
      </c>
      <c r="AH389" s="212">
        <v>0</v>
      </c>
      <c r="AI389" s="213">
        <f t="shared" si="157"/>
        <v>0</v>
      </c>
      <c r="AJ389" s="131" t="str">
        <f t="shared" si="158"/>
        <v/>
      </c>
      <c r="BA389" s="131"/>
      <c r="BR389" s="131"/>
      <c r="CG389" s="131"/>
    </row>
    <row r="390" spans="1:85">
      <c r="A390" s="162" t="s">
        <v>20</v>
      </c>
      <c r="B390" s="163">
        <v>0</v>
      </c>
      <c r="C390" s="163">
        <v>0</v>
      </c>
      <c r="D390" s="163">
        <v>0</v>
      </c>
      <c r="E390" s="163">
        <v>0</v>
      </c>
      <c r="F390" s="304"/>
      <c r="G390" s="163">
        <v>0</v>
      </c>
      <c r="H390" s="164">
        <v>0</v>
      </c>
      <c r="I390" s="165">
        <f t="shared" si="155"/>
        <v>0</v>
      </c>
      <c r="J390" s="139"/>
      <c r="K390" s="166" t="s">
        <v>20</v>
      </c>
      <c r="L390" s="167">
        <v>0</v>
      </c>
      <c r="M390" s="167">
        <v>0</v>
      </c>
      <c r="N390" s="167">
        <v>0</v>
      </c>
      <c r="O390" s="167">
        <v>0</v>
      </c>
      <c r="P390" s="167">
        <v>0</v>
      </c>
      <c r="Q390" s="167">
        <v>0</v>
      </c>
      <c r="R390" s="168">
        <v>0</v>
      </c>
      <c r="S390" s="169">
        <f t="shared" si="156"/>
        <v>0</v>
      </c>
      <c r="U390" s="207" t="s">
        <v>20</v>
      </c>
      <c r="V390" s="208">
        <v>0</v>
      </c>
      <c r="W390" s="208">
        <v>0</v>
      </c>
      <c r="X390" s="208">
        <v>0</v>
      </c>
      <c r="Y390" s="208">
        <v>0</v>
      </c>
      <c r="Z390" s="208">
        <v>0</v>
      </c>
      <c r="AA390" s="208">
        <v>0</v>
      </c>
      <c r="AB390" s="208">
        <v>0</v>
      </c>
      <c r="AC390" s="208">
        <v>0</v>
      </c>
      <c r="AD390" s="208">
        <v>0</v>
      </c>
      <c r="AE390" s="208">
        <v>0</v>
      </c>
      <c r="AF390" s="208">
        <v>0</v>
      </c>
      <c r="AG390" s="208">
        <v>0</v>
      </c>
      <c r="AH390" s="92">
        <v>0</v>
      </c>
      <c r="AI390" s="209">
        <f t="shared" si="157"/>
        <v>0</v>
      </c>
      <c r="AJ390" s="131" t="str">
        <f t="shared" si="158"/>
        <v/>
      </c>
      <c r="BA390" s="131"/>
      <c r="BR390" s="131"/>
      <c r="CG390" s="131"/>
    </row>
    <row r="391" spans="1:85" ht="15" thickBot="1">
      <c r="A391" s="177" t="s">
        <v>11</v>
      </c>
      <c r="B391" s="178">
        <v>0</v>
      </c>
      <c r="C391" s="178">
        <v>0</v>
      </c>
      <c r="D391" s="178">
        <v>0</v>
      </c>
      <c r="E391" s="178">
        <v>0</v>
      </c>
      <c r="F391" s="305"/>
      <c r="G391" s="178">
        <v>0</v>
      </c>
      <c r="H391" s="179">
        <v>0</v>
      </c>
      <c r="I391" s="180">
        <f t="shared" si="155"/>
        <v>0</v>
      </c>
      <c r="J391" s="139"/>
      <c r="K391" s="181" t="s">
        <v>11</v>
      </c>
      <c r="L391" s="178">
        <v>0</v>
      </c>
      <c r="M391" s="178">
        <v>0</v>
      </c>
      <c r="N391" s="178">
        <v>0</v>
      </c>
      <c r="O391" s="178">
        <v>0</v>
      </c>
      <c r="P391" s="178">
        <v>0</v>
      </c>
      <c r="Q391" s="178">
        <v>0</v>
      </c>
      <c r="R391" s="182">
        <v>0</v>
      </c>
      <c r="S391" s="183">
        <f t="shared" si="156"/>
        <v>0</v>
      </c>
      <c r="U391" s="210" t="s">
        <v>11</v>
      </c>
      <c r="V391" s="211">
        <v>0</v>
      </c>
      <c r="W391" s="211">
        <v>0</v>
      </c>
      <c r="X391" s="211">
        <v>0</v>
      </c>
      <c r="Y391" s="211">
        <v>0</v>
      </c>
      <c r="Z391" s="211">
        <v>0</v>
      </c>
      <c r="AA391" s="211">
        <v>0</v>
      </c>
      <c r="AB391" s="211">
        <v>0</v>
      </c>
      <c r="AC391" s="211">
        <v>0</v>
      </c>
      <c r="AD391" s="212">
        <v>0</v>
      </c>
      <c r="AE391" s="212">
        <v>0</v>
      </c>
      <c r="AF391" s="212">
        <v>0</v>
      </c>
      <c r="AG391" s="212">
        <v>0</v>
      </c>
      <c r="AH391" s="212">
        <v>0</v>
      </c>
      <c r="AI391" s="213">
        <f t="shared" si="157"/>
        <v>0</v>
      </c>
      <c r="AJ391" s="131" t="str">
        <f t="shared" si="158"/>
        <v/>
      </c>
      <c r="BA391" s="131"/>
      <c r="BR391" s="131"/>
      <c r="CG391" s="131"/>
    </row>
    <row r="392" spans="1:85" ht="15">
      <c r="A392" s="184" t="s">
        <v>26</v>
      </c>
      <c r="B392" s="185">
        <f>SUM(B371:B387)</f>
        <v>129.22846463542194</v>
      </c>
      <c r="C392" s="185">
        <f t="shared" ref="C392:I392" si="159">SUM(C371:C387)</f>
        <v>2.2498094783273581</v>
      </c>
      <c r="D392" s="185">
        <f t="shared" si="159"/>
        <v>54.427146487319682</v>
      </c>
      <c r="E392" s="185">
        <f t="shared" si="159"/>
        <v>449.36974092840632</v>
      </c>
      <c r="F392" s="185">
        <f t="shared" si="159"/>
        <v>0</v>
      </c>
      <c r="G392" s="185">
        <f t="shared" si="159"/>
        <v>31.648496519978526</v>
      </c>
      <c r="H392" s="187">
        <f t="shared" si="159"/>
        <v>0</v>
      </c>
      <c r="I392" s="144">
        <f t="shared" si="159"/>
        <v>666.92365804945371</v>
      </c>
      <c r="J392" s="139"/>
      <c r="K392" s="186" t="s">
        <v>26</v>
      </c>
      <c r="L392" s="185">
        <f>SUM(L371:L387)</f>
        <v>129.22846463542194</v>
      </c>
      <c r="M392" s="185">
        <f t="shared" ref="M392:S392" si="160">SUM(M371:M387)</f>
        <v>2.2498094783273581</v>
      </c>
      <c r="N392" s="185">
        <f t="shared" si="160"/>
        <v>54.427146487319682</v>
      </c>
      <c r="O392" s="185">
        <f t="shared" si="160"/>
        <v>449.36974092840632</v>
      </c>
      <c r="P392" s="185">
        <f t="shared" si="160"/>
        <v>310.7606674370636</v>
      </c>
      <c r="Q392" s="185">
        <f t="shared" si="160"/>
        <v>31.648496519978526</v>
      </c>
      <c r="R392" s="187">
        <f t="shared" si="160"/>
        <v>0</v>
      </c>
      <c r="S392" s="188">
        <f t="shared" si="160"/>
        <v>977.68432548651731</v>
      </c>
      <c r="T392" s="131" t="str">
        <f>IF(ABS(S392-AI392)&gt;0.01,S392-AI392,"")</f>
        <v/>
      </c>
      <c r="U392" s="214" t="s">
        <v>60</v>
      </c>
      <c r="V392" s="215">
        <f>SUM(V371:V387)</f>
        <v>125.05412896793449</v>
      </c>
      <c r="W392" s="215">
        <f t="shared" ref="W392:AH392" si="161">SUM(W371:W387)</f>
        <v>2.9289244097275038</v>
      </c>
      <c r="X392" s="215">
        <f t="shared" si="161"/>
        <v>31.648496519978526</v>
      </c>
      <c r="Y392" s="215">
        <f t="shared" si="161"/>
        <v>2.2498094783273581</v>
      </c>
      <c r="Z392" s="215">
        <f t="shared" si="161"/>
        <v>51.290382249948706</v>
      </c>
      <c r="AA392" s="215">
        <f t="shared" si="161"/>
        <v>437.75253075422995</v>
      </c>
      <c r="AB392" s="215">
        <f t="shared" si="161"/>
        <v>310.7606674370636</v>
      </c>
      <c r="AC392" s="215">
        <f t="shared" si="161"/>
        <v>15.999385669307255</v>
      </c>
      <c r="AD392" s="216">
        <f t="shared" si="161"/>
        <v>1.2454112577599363</v>
      </c>
      <c r="AE392" s="216">
        <f t="shared" si="161"/>
        <v>5.2242579735187556E-3</v>
      </c>
      <c r="AF392" s="216">
        <f t="shared" si="161"/>
        <v>0</v>
      </c>
      <c r="AG392" s="216">
        <f t="shared" si="161"/>
        <v>3.1367642373709748</v>
      </c>
      <c r="AH392" s="216">
        <f t="shared" si="161"/>
        <v>11.611985916202828</v>
      </c>
      <c r="AI392" s="217">
        <f>SUM(V392:AC392)</f>
        <v>977.68432548651731</v>
      </c>
      <c r="AJ392" s="131" t="str">
        <f t="shared" si="158"/>
        <v/>
      </c>
      <c r="BA392" s="131"/>
      <c r="BR392" s="131"/>
      <c r="CG392" s="131"/>
    </row>
    <row r="393" spans="1:85" s="2" customFormat="1" ht="15" thickBot="1">
      <c r="A393" s="15" t="s">
        <v>100</v>
      </c>
      <c r="B393" s="100">
        <f>IF($I392=0,"-",B392/$I392)</f>
        <v>0.19376800189301335</v>
      </c>
      <c r="C393" s="100">
        <f t="shared" ref="C393:H393" si="162">IF($I392=0,"-",C392/$I392)</f>
        <v>3.3734138100713924E-3</v>
      </c>
      <c r="D393" s="100">
        <f t="shared" si="162"/>
        <v>8.1609260415955731E-2</v>
      </c>
      <c r="E393" s="100">
        <f t="shared" si="162"/>
        <v>0.67379487217873546</v>
      </c>
      <c r="F393" s="100">
        <f t="shared" si="162"/>
        <v>0</v>
      </c>
      <c r="G393" s="100">
        <f t="shared" si="162"/>
        <v>4.7454451702224253E-2</v>
      </c>
      <c r="H393" s="101">
        <f t="shared" si="162"/>
        <v>0</v>
      </c>
      <c r="I393" s="102">
        <f>SUM(B393:H393)</f>
        <v>1.0000000000000002</v>
      </c>
      <c r="J393" s="131"/>
      <c r="K393" s="27" t="s">
        <v>100</v>
      </c>
      <c r="L393" s="76">
        <f t="shared" ref="L393:R393" si="163">IF($S392=0,"-",L392/$S392)</f>
        <v>0.13217810827755166</v>
      </c>
      <c r="M393" s="76">
        <f t="shared" si="163"/>
        <v>2.3011614482085548E-3</v>
      </c>
      <c r="N393" s="76">
        <f t="shared" si="163"/>
        <v>5.5669447763965665E-2</v>
      </c>
      <c r="O393" s="76">
        <f t="shared" si="163"/>
        <v>0.45962661895473267</v>
      </c>
      <c r="P393" s="76">
        <f t="shared" si="163"/>
        <v>0.31785378913835222</v>
      </c>
      <c r="Q393" s="76">
        <f t="shared" si="163"/>
        <v>3.2370874417189346E-2</v>
      </c>
      <c r="R393" s="77">
        <f t="shared" si="163"/>
        <v>0</v>
      </c>
      <c r="S393" s="78">
        <f>SUM(L393:R393)</f>
        <v>1</v>
      </c>
      <c r="U393" s="36" t="s">
        <v>100</v>
      </c>
      <c r="V393" s="103">
        <f>+V392/$AI392</f>
        <v>0.12790849327128651</v>
      </c>
      <c r="W393" s="103">
        <f t="shared" ref="W393:AH393" si="164">+W392/$AI392</f>
        <v>2.9957771986065199E-3</v>
      </c>
      <c r="X393" s="103">
        <f t="shared" si="164"/>
        <v>3.2370874417189346E-2</v>
      </c>
      <c r="Y393" s="103">
        <f t="shared" si="164"/>
        <v>2.3011614482085548E-3</v>
      </c>
      <c r="Z393" s="103">
        <f t="shared" si="164"/>
        <v>5.2461086787318062E-2</v>
      </c>
      <c r="AA393" s="103">
        <f t="shared" si="164"/>
        <v>0.44774424560442311</v>
      </c>
      <c r="AB393" s="103">
        <f t="shared" si="164"/>
        <v>0.31785378913835222</v>
      </c>
      <c r="AC393" s="103">
        <f t="shared" si="164"/>
        <v>1.636457213461575E-2</v>
      </c>
      <c r="AD393" s="103">
        <f t="shared" si="164"/>
        <v>1.2738378076586144E-3</v>
      </c>
      <c r="AE393" s="103">
        <f t="shared" si="164"/>
        <v>5.3435018209165311E-6</v>
      </c>
      <c r="AF393" s="103">
        <f t="shared" si="164"/>
        <v>0</v>
      </c>
      <c r="AG393" s="103">
        <f t="shared" si="164"/>
        <v>3.2083609766476021E-3</v>
      </c>
      <c r="AH393" s="103">
        <f t="shared" si="164"/>
        <v>1.1877029848488619E-2</v>
      </c>
      <c r="AI393" s="104">
        <f>SUM(V393:AC393)</f>
        <v>1</v>
      </c>
      <c r="AJ393" s="2" t="str">
        <f t="shared" si="158"/>
        <v/>
      </c>
    </row>
    <row r="394" spans="1:85" ht="15" thickBot="1">
      <c r="A394" s="218"/>
      <c r="B394" s="218"/>
      <c r="C394" s="218"/>
      <c r="D394" s="218"/>
      <c r="E394" s="218"/>
      <c r="F394" s="218"/>
      <c r="G394" s="218"/>
      <c r="H394" s="218"/>
      <c r="I394" s="218"/>
      <c r="K394" s="218"/>
      <c r="L394" s="218"/>
      <c r="M394" s="218"/>
      <c r="N394" s="218"/>
      <c r="O394" s="218"/>
      <c r="P394" s="218"/>
      <c r="Q394" s="218"/>
      <c r="R394" s="218"/>
      <c r="S394" s="218"/>
      <c r="AI394" s="139"/>
      <c r="BA394" s="131"/>
      <c r="BR394" s="131"/>
      <c r="CG394" s="131"/>
    </row>
    <row r="395" spans="1:85" ht="28.5">
      <c r="A395" s="328" t="s">
        <v>39</v>
      </c>
      <c r="B395" s="135" t="s">
        <v>0</v>
      </c>
      <c r="C395" s="135" t="s">
        <v>1</v>
      </c>
      <c r="D395" s="135" t="s">
        <v>2</v>
      </c>
      <c r="E395" s="135" t="s">
        <v>3</v>
      </c>
      <c r="F395" s="135" t="s">
        <v>27</v>
      </c>
      <c r="G395" s="135" t="s">
        <v>4</v>
      </c>
      <c r="H395" s="135" t="s">
        <v>5</v>
      </c>
      <c r="I395" s="136" t="s">
        <v>6</v>
      </c>
      <c r="K395" s="330" t="s">
        <v>39</v>
      </c>
      <c r="L395" s="137" t="s">
        <v>0</v>
      </c>
      <c r="M395" s="137" t="s">
        <v>1</v>
      </c>
      <c r="N395" s="137" t="s">
        <v>2</v>
      </c>
      <c r="O395" s="137" t="s">
        <v>3</v>
      </c>
      <c r="P395" s="137" t="s">
        <v>27</v>
      </c>
      <c r="Q395" s="137" t="s">
        <v>4</v>
      </c>
      <c r="R395" s="137" t="s">
        <v>5</v>
      </c>
      <c r="S395" s="138" t="s">
        <v>6</v>
      </c>
      <c r="U395" s="332" t="s">
        <v>39</v>
      </c>
      <c r="V395" s="190" t="s">
        <v>69</v>
      </c>
      <c r="W395" s="190" t="s">
        <v>70</v>
      </c>
      <c r="X395" s="190" t="s">
        <v>4</v>
      </c>
      <c r="Y395" s="190" t="s">
        <v>1</v>
      </c>
      <c r="Z395" s="190" t="s">
        <v>2</v>
      </c>
      <c r="AA395" s="190" t="s">
        <v>3</v>
      </c>
      <c r="AB395" s="190" t="s">
        <v>52</v>
      </c>
      <c r="AC395" s="190" t="s">
        <v>64</v>
      </c>
      <c r="AD395" s="191" t="s">
        <v>72</v>
      </c>
      <c r="AE395" s="191" t="s">
        <v>79</v>
      </c>
      <c r="AF395" s="191" t="s">
        <v>73</v>
      </c>
      <c r="AG395" s="191" t="s">
        <v>80</v>
      </c>
      <c r="AH395" s="191" t="s">
        <v>81</v>
      </c>
      <c r="AI395" s="192" t="s">
        <v>60</v>
      </c>
      <c r="BA395" s="131"/>
      <c r="BR395" s="131"/>
      <c r="CG395" s="131"/>
    </row>
    <row r="396" spans="1:85" ht="15">
      <c r="A396" s="329" t="s">
        <v>39</v>
      </c>
      <c r="B396" s="294" t="s">
        <v>109</v>
      </c>
      <c r="C396" s="295"/>
      <c r="D396" s="295"/>
      <c r="E396" s="295"/>
      <c r="F396" s="295"/>
      <c r="G396" s="295"/>
      <c r="H396" s="295"/>
      <c r="I396" s="296"/>
      <c r="K396" s="331" t="s">
        <v>39</v>
      </c>
      <c r="L396" s="297" t="s">
        <v>109</v>
      </c>
      <c r="M396" s="298"/>
      <c r="N396" s="298"/>
      <c r="O396" s="298"/>
      <c r="P396" s="298"/>
      <c r="Q396" s="298"/>
      <c r="R396" s="298"/>
      <c r="S396" s="299"/>
      <c r="U396" s="333" t="s">
        <v>39</v>
      </c>
      <c r="V396" s="326" t="s">
        <v>109</v>
      </c>
      <c r="W396" s="326"/>
      <c r="X396" s="326"/>
      <c r="Y396" s="326"/>
      <c r="Z396" s="326"/>
      <c r="AA396" s="326"/>
      <c r="AB396" s="326"/>
      <c r="AC396" s="326"/>
      <c r="AD396" s="326"/>
      <c r="AE396" s="326"/>
      <c r="AF396" s="326"/>
      <c r="AG396" s="326"/>
      <c r="AH396" s="326"/>
      <c r="AI396" s="327"/>
      <c r="BA396" s="131"/>
      <c r="BR396" s="131"/>
      <c r="CG396" s="131"/>
    </row>
    <row r="397" spans="1:85" ht="15">
      <c r="A397" s="141" t="s">
        <v>7</v>
      </c>
      <c r="B397" s="142">
        <v>0</v>
      </c>
      <c r="C397" s="142">
        <v>0</v>
      </c>
      <c r="D397" s="142">
        <v>0</v>
      </c>
      <c r="E397" s="142">
        <v>0</v>
      </c>
      <c r="F397" s="303"/>
      <c r="G397" s="142">
        <v>0</v>
      </c>
      <c r="H397" s="143">
        <v>0</v>
      </c>
      <c r="I397" s="144">
        <f>SUM(B397:H397)</f>
        <v>0</v>
      </c>
      <c r="J397" s="139"/>
      <c r="K397" s="193" t="s">
        <v>7</v>
      </c>
      <c r="L397" s="142">
        <v>0</v>
      </c>
      <c r="M397" s="142">
        <v>0</v>
      </c>
      <c r="N397" s="142">
        <v>0</v>
      </c>
      <c r="O397" s="142">
        <v>0</v>
      </c>
      <c r="P397" s="142">
        <v>0</v>
      </c>
      <c r="Q397" s="142">
        <v>0</v>
      </c>
      <c r="R397" s="194">
        <v>0</v>
      </c>
      <c r="S397" s="195">
        <f>SUM(L397:R397)</f>
        <v>0</v>
      </c>
      <c r="U397" s="196" t="s">
        <v>7</v>
      </c>
      <c r="V397" s="197">
        <v>0</v>
      </c>
      <c r="W397" s="197">
        <v>0</v>
      </c>
      <c r="X397" s="197">
        <v>0</v>
      </c>
      <c r="Y397" s="197">
        <v>0</v>
      </c>
      <c r="Z397" s="197">
        <v>0</v>
      </c>
      <c r="AA397" s="197">
        <v>0</v>
      </c>
      <c r="AB397" s="197">
        <v>0</v>
      </c>
      <c r="AC397" s="198">
        <v>0</v>
      </c>
      <c r="AD397" s="199">
        <v>0</v>
      </c>
      <c r="AE397" s="199">
        <v>0</v>
      </c>
      <c r="AF397" s="199">
        <v>0</v>
      </c>
      <c r="AG397" s="199">
        <v>0</v>
      </c>
      <c r="AH397" s="199">
        <v>0</v>
      </c>
      <c r="AI397" s="200">
        <f>SUM(V397:AC397)</f>
        <v>0</v>
      </c>
      <c r="AJ397" s="131" t="str">
        <f>IF(ABS(S397-AI397)&gt;0.001,S397-AI397,"")</f>
        <v/>
      </c>
      <c r="BA397" s="131"/>
      <c r="BR397" s="131"/>
      <c r="CG397" s="131"/>
    </row>
    <row r="398" spans="1:85" ht="15">
      <c r="A398" s="149" t="s">
        <v>8</v>
      </c>
      <c r="B398" s="150">
        <v>0</v>
      </c>
      <c r="C398" s="150">
        <v>0</v>
      </c>
      <c r="D398" s="150">
        <v>0</v>
      </c>
      <c r="E398" s="150">
        <v>0</v>
      </c>
      <c r="F398" s="304"/>
      <c r="G398" s="150">
        <v>0</v>
      </c>
      <c r="H398" s="151">
        <v>0</v>
      </c>
      <c r="I398" s="152">
        <f t="shared" ref="I398:I417" si="165">SUM(B398:H398)</f>
        <v>0</v>
      </c>
      <c r="J398" s="139"/>
      <c r="K398" s="153" t="s">
        <v>8</v>
      </c>
      <c r="L398" s="154">
        <v>0</v>
      </c>
      <c r="M398" s="154">
        <v>0</v>
      </c>
      <c r="N398" s="154">
        <v>0</v>
      </c>
      <c r="O398" s="154">
        <v>0</v>
      </c>
      <c r="P398" s="154">
        <v>0</v>
      </c>
      <c r="Q398" s="154">
        <v>0</v>
      </c>
      <c r="R398" s="155">
        <v>0</v>
      </c>
      <c r="S398" s="156">
        <f t="shared" ref="S398:S417" si="166">SUM(L398:R398)</f>
        <v>0</v>
      </c>
      <c r="U398" s="201" t="s">
        <v>8</v>
      </c>
      <c r="V398" s="202">
        <v>0</v>
      </c>
      <c r="W398" s="202">
        <v>0</v>
      </c>
      <c r="X398" s="202">
        <v>0</v>
      </c>
      <c r="Y398" s="202">
        <v>0</v>
      </c>
      <c r="Z398" s="202">
        <v>0</v>
      </c>
      <c r="AA398" s="202">
        <v>0</v>
      </c>
      <c r="AB398" s="202">
        <v>0</v>
      </c>
      <c r="AC398" s="203">
        <v>0</v>
      </c>
      <c r="AD398" s="202">
        <v>0</v>
      </c>
      <c r="AE398" s="202">
        <v>0</v>
      </c>
      <c r="AF398" s="202">
        <v>0</v>
      </c>
      <c r="AG398" s="202">
        <v>0</v>
      </c>
      <c r="AH398" s="202">
        <v>0</v>
      </c>
      <c r="AI398" s="204">
        <f t="shared" ref="AI398:AI417" si="167">SUM(V398:AC398)</f>
        <v>0</v>
      </c>
      <c r="AJ398" s="131" t="str">
        <f t="shared" ref="AJ398:AJ419" si="168">IF(ABS(S398-AI398)&gt;0.001,S398-AI398,"")</f>
        <v/>
      </c>
      <c r="BA398" s="131"/>
      <c r="BR398" s="131"/>
      <c r="CG398" s="131"/>
    </row>
    <row r="399" spans="1:85" ht="15">
      <c r="A399" s="157" t="s">
        <v>10</v>
      </c>
      <c r="B399" s="146">
        <v>0</v>
      </c>
      <c r="C399" s="146">
        <v>0</v>
      </c>
      <c r="D399" s="146">
        <v>0</v>
      </c>
      <c r="E399" s="146">
        <v>0</v>
      </c>
      <c r="F399" s="304"/>
      <c r="G399" s="146">
        <v>0</v>
      </c>
      <c r="H399" s="158">
        <v>0</v>
      </c>
      <c r="I399" s="144">
        <f t="shared" si="165"/>
        <v>0</v>
      </c>
      <c r="J399" s="139"/>
      <c r="K399" s="159" t="s">
        <v>10</v>
      </c>
      <c r="L399" s="146">
        <v>0</v>
      </c>
      <c r="M399" s="146">
        <v>0</v>
      </c>
      <c r="N399" s="146">
        <v>0</v>
      </c>
      <c r="O399" s="146">
        <v>0</v>
      </c>
      <c r="P399" s="146">
        <v>0</v>
      </c>
      <c r="Q399" s="146">
        <v>0</v>
      </c>
      <c r="R399" s="147">
        <v>0</v>
      </c>
      <c r="S399" s="148">
        <f t="shared" si="166"/>
        <v>0</v>
      </c>
      <c r="U399" s="205" t="s">
        <v>10</v>
      </c>
      <c r="V399" s="197">
        <v>0</v>
      </c>
      <c r="W399" s="197">
        <v>0</v>
      </c>
      <c r="X399" s="197">
        <v>0</v>
      </c>
      <c r="Y399" s="197">
        <v>0</v>
      </c>
      <c r="Z399" s="197">
        <v>0</v>
      </c>
      <c r="AA399" s="197">
        <v>0</v>
      </c>
      <c r="AB399" s="197">
        <v>0</v>
      </c>
      <c r="AC399" s="198">
        <v>0</v>
      </c>
      <c r="AD399" s="199">
        <v>0</v>
      </c>
      <c r="AE399" s="199">
        <v>0</v>
      </c>
      <c r="AF399" s="199">
        <v>0</v>
      </c>
      <c r="AG399" s="199">
        <v>0</v>
      </c>
      <c r="AH399" s="199">
        <v>0</v>
      </c>
      <c r="AI399" s="200">
        <f t="shared" si="167"/>
        <v>0</v>
      </c>
      <c r="AJ399" s="131" t="str">
        <f t="shared" si="168"/>
        <v/>
      </c>
      <c r="BA399" s="131"/>
      <c r="BR399" s="131"/>
      <c r="CG399" s="131"/>
    </row>
    <row r="400" spans="1:85" ht="15">
      <c r="A400" s="149" t="s">
        <v>53</v>
      </c>
      <c r="B400" s="150">
        <v>0</v>
      </c>
      <c r="C400" s="150">
        <v>0</v>
      </c>
      <c r="D400" s="150">
        <v>0</v>
      </c>
      <c r="E400" s="150">
        <v>0</v>
      </c>
      <c r="F400" s="304"/>
      <c r="G400" s="150">
        <v>0</v>
      </c>
      <c r="H400" s="151">
        <v>0</v>
      </c>
      <c r="I400" s="152">
        <f t="shared" si="165"/>
        <v>0</v>
      </c>
      <c r="J400" s="139"/>
      <c r="K400" s="153" t="s">
        <v>53</v>
      </c>
      <c r="L400" s="154">
        <v>0</v>
      </c>
      <c r="M400" s="154">
        <v>0</v>
      </c>
      <c r="N400" s="154">
        <v>0</v>
      </c>
      <c r="O400" s="154">
        <v>0</v>
      </c>
      <c r="P400" s="154">
        <v>0</v>
      </c>
      <c r="Q400" s="154">
        <v>0</v>
      </c>
      <c r="R400" s="155">
        <v>0</v>
      </c>
      <c r="S400" s="156">
        <f t="shared" si="166"/>
        <v>0</v>
      </c>
      <c r="U400" s="201" t="s">
        <v>53</v>
      </c>
      <c r="V400" s="202">
        <v>0</v>
      </c>
      <c r="W400" s="202">
        <v>0</v>
      </c>
      <c r="X400" s="202">
        <v>0</v>
      </c>
      <c r="Y400" s="202">
        <v>0</v>
      </c>
      <c r="Z400" s="202">
        <v>0</v>
      </c>
      <c r="AA400" s="202">
        <v>0</v>
      </c>
      <c r="AB400" s="202">
        <v>0</v>
      </c>
      <c r="AC400" s="203">
        <v>0</v>
      </c>
      <c r="AD400" s="202">
        <v>0</v>
      </c>
      <c r="AE400" s="202">
        <v>0</v>
      </c>
      <c r="AF400" s="202">
        <v>0</v>
      </c>
      <c r="AG400" s="202">
        <v>0</v>
      </c>
      <c r="AH400" s="202">
        <v>0</v>
      </c>
      <c r="AI400" s="204">
        <f t="shared" si="167"/>
        <v>0</v>
      </c>
      <c r="AJ400" s="131" t="str">
        <f t="shared" si="168"/>
        <v/>
      </c>
      <c r="BA400" s="131"/>
      <c r="BR400" s="131"/>
      <c r="CG400" s="131"/>
    </row>
    <row r="401" spans="1:85" ht="15">
      <c r="A401" s="157" t="s">
        <v>16</v>
      </c>
      <c r="B401" s="146">
        <v>5.3396571016845158</v>
      </c>
      <c r="C401" s="146">
        <v>0</v>
      </c>
      <c r="D401" s="146">
        <v>3.6204653425124103</v>
      </c>
      <c r="E401" s="146">
        <v>0</v>
      </c>
      <c r="F401" s="304"/>
      <c r="G401" s="146">
        <v>0</v>
      </c>
      <c r="H401" s="158">
        <v>0</v>
      </c>
      <c r="I401" s="144">
        <f t="shared" si="165"/>
        <v>8.9601224441969265</v>
      </c>
      <c r="J401" s="139"/>
      <c r="K401" s="159" t="s">
        <v>16</v>
      </c>
      <c r="L401" s="146">
        <v>5.3396571016845158</v>
      </c>
      <c r="M401" s="146">
        <v>0</v>
      </c>
      <c r="N401" s="146">
        <v>3.6204653425124103</v>
      </c>
      <c r="O401" s="146">
        <v>0</v>
      </c>
      <c r="P401" s="146">
        <v>0</v>
      </c>
      <c r="Q401" s="146">
        <v>0</v>
      </c>
      <c r="R401" s="147">
        <v>0</v>
      </c>
      <c r="S401" s="148">
        <f t="shared" si="166"/>
        <v>8.9601224441969265</v>
      </c>
      <c r="U401" s="205" t="s">
        <v>16</v>
      </c>
      <c r="V401" s="197">
        <v>5.3396571016845158</v>
      </c>
      <c r="W401" s="197">
        <v>0</v>
      </c>
      <c r="X401" s="197">
        <v>0</v>
      </c>
      <c r="Y401" s="197">
        <v>0</v>
      </c>
      <c r="Z401" s="197">
        <v>3.6204653425124103</v>
      </c>
      <c r="AA401" s="197">
        <v>0</v>
      </c>
      <c r="AB401" s="197">
        <v>0</v>
      </c>
      <c r="AC401" s="198">
        <v>0</v>
      </c>
      <c r="AD401" s="199">
        <v>0</v>
      </c>
      <c r="AE401" s="199">
        <v>0</v>
      </c>
      <c r="AF401" s="199">
        <v>0</v>
      </c>
      <c r="AG401" s="199">
        <v>0</v>
      </c>
      <c r="AH401" s="199">
        <v>0</v>
      </c>
      <c r="AI401" s="200">
        <f t="shared" si="167"/>
        <v>8.9601224441969265</v>
      </c>
      <c r="AJ401" s="131" t="str">
        <f t="shared" si="168"/>
        <v/>
      </c>
      <c r="BA401" s="131"/>
      <c r="BR401" s="131"/>
      <c r="CG401" s="131"/>
    </row>
    <row r="402" spans="1:85" ht="15">
      <c r="A402" s="149" t="s">
        <v>15</v>
      </c>
      <c r="B402" s="150">
        <v>2.1920151240924817E-2</v>
      </c>
      <c r="C402" s="150">
        <v>1.5297423477991857E-2</v>
      </c>
      <c r="D402" s="150">
        <v>1.0245414190601661E-4</v>
      </c>
      <c r="E402" s="150">
        <v>0</v>
      </c>
      <c r="F402" s="304"/>
      <c r="G402" s="150">
        <v>0</v>
      </c>
      <c r="H402" s="151">
        <v>0</v>
      </c>
      <c r="I402" s="152">
        <f t="shared" si="165"/>
        <v>3.7320028860822689E-2</v>
      </c>
      <c r="J402" s="139"/>
      <c r="K402" s="153" t="s">
        <v>15</v>
      </c>
      <c r="L402" s="154">
        <v>2.1920151240924817E-2</v>
      </c>
      <c r="M402" s="154">
        <v>1.5297423477991857E-2</v>
      </c>
      <c r="N402" s="154">
        <v>1.0245414190601661E-4</v>
      </c>
      <c r="O402" s="154">
        <v>0</v>
      </c>
      <c r="P402" s="154">
        <v>0</v>
      </c>
      <c r="Q402" s="154">
        <v>0</v>
      </c>
      <c r="R402" s="155">
        <v>0</v>
      </c>
      <c r="S402" s="156">
        <f t="shared" si="166"/>
        <v>3.7320028860822689E-2</v>
      </c>
      <c r="U402" s="201" t="s">
        <v>54</v>
      </c>
      <c r="V402" s="202">
        <v>2.1920151240924817E-2</v>
      </c>
      <c r="W402" s="202">
        <v>0</v>
      </c>
      <c r="X402" s="202">
        <v>0</v>
      </c>
      <c r="Y402" s="202">
        <v>1.5297423477991857E-2</v>
      </c>
      <c r="Z402" s="202">
        <v>1.0245414190601661E-4</v>
      </c>
      <c r="AA402" s="202">
        <v>0</v>
      </c>
      <c r="AB402" s="202">
        <v>0</v>
      </c>
      <c r="AC402" s="203">
        <v>0</v>
      </c>
      <c r="AD402" s="202">
        <v>0</v>
      </c>
      <c r="AE402" s="202">
        <v>0</v>
      </c>
      <c r="AF402" s="202">
        <v>0</v>
      </c>
      <c r="AG402" s="202">
        <v>0</v>
      </c>
      <c r="AH402" s="202">
        <v>0</v>
      </c>
      <c r="AI402" s="204">
        <f t="shared" si="167"/>
        <v>3.7320028860822689E-2</v>
      </c>
      <c r="AJ402" s="131" t="str">
        <f t="shared" si="168"/>
        <v/>
      </c>
      <c r="BA402" s="131"/>
      <c r="BR402" s="131"/>
      <c r="CG402" s="131"/>
    </row>
    <row r="403" spans="1:85" ht="15">
      <c r="A403" s="157" t="s">
        <v>55</v>
      </c>
      <c r="B403" s="146">
        <v>0</v>
      </c>
      <c r="C403" s="146">
        <v>0</v>
      </c>
      <c r="D403" s="146">
        <v>0</v>
      </c>
      <c r="E403" s="146">
        <v>0</v>
      </c>
      <c r="F403" s="304"/>
      <c r="G403" s="146">
        <v>0</v>
      </c>
      <c r="H403" s="158">
        <v>0</v>
      </c>
      <c r="I403" s="144">
        <f t="shared" si="165"/>
        <v>0</v>
      </c>
      <c r="J403" s="139"/>
      <c r="K403" s="159" t="s">
        <v>55</v>
      </c>
      <c r="L403" s="146">
        <v>0</v>
      </c>
      <c r="M403" s="146">
        <v>0</v>
      </c>
      <c r="N403" s="146">
        <v>0</v>
      </c>
      <c r="O403" s="146">
        <v>0</v>
      </c>
      <c r="P403" s="146">
        <v>6.8846675085926732</v>
      </c>
      <c r="Q403" s="146">
        <v>0</v>
      </c>
      <c r="R403" s="147">
        <v>0</v>
      </c>
      <c r="S403" s="148">
        <f t="shared" si="166"/>
        <v>6.8846675085926732</v>
      </c>
      <c r="U403" s="205" t="s">
        <v>55</v>
      </c>
      <c r="V403" s="197">
        <v>0</v>
      </c>
      <c r="W403" s="197">
        <v>0</v>
      </c>
      <c r="X403" s="197">
        <v>0</v>
      </c>
      <c r="Y403" s="197">
        <v>0</v>
      </c>
      <c r="Z403" s="197">
        <v>0</v>
      </c>
      <c r="AA403" s="197">
        <v>0</v>
      </c>
      <c r="AB403" s="197">
        <v>6.8846675085926732</v>
      </c>
      <c r="AC403" s="198">
        <v>0</v>
      </c>
      <c r="AD403" s="197">
        <v>0</v>
      </c>
      <c r="AE403" s="197">
        <v>0</v>
      </c>
      <c r="AF403" s="197">
        <v>0</v>
      </c>
      <c r="AG403" s="197">
        <v>0</v>
      </c>
      <c r="AH403" s="197">
        <v>0</v>
      </c>
      <c r="AI403" s="200">
        <f t="shared" si="167"/>
        <v>6.8846675085926732</v>
      </c>
      <c r="AJ403" s="131" t="str">
        <f t="shared" si="168"/>
        <v/>
      </c>
      <c r="BA403" s="131"/>
      <c r="BR403" s="131"/>
      <c r="CG403" s="131"/>
    </row>
    <row r="404" spans="1:85" ht="15">
      <c r="A404" s="149" t="s">
        <v>12</v>
      </c>
      <c r="B404" s="150">
        <v>0</v>
      </c>
      <c r="C404" s="150">
        <v>0</v>
      </c>
      <c r="D404" s="150">
        <v>0</v>
      </c>
      <c r="E404" s="150">
        <v>0.10762831432840507</v>
      </c>
      <c r="F404" s="304"/>
      <c r="G404" s="150">
        <v>0</v>
      </c>
      <c r="H404" s="151">
        <v>0</v>
      </c>
      <c r="I404" s="152">
        <f t="shared" si="165"/>
        <v>0.10762831432840507</v>
      </c>
      <c r="J404" s="139"/>
      <c r="K404" s="153" t="s">
        <v>12</v>
      </c>
      <c r="L404" s="154">
        <v>0</v>
      </c>
      <c r="M404" s="154">
        <v>0</v>
      </c>
      <c r="N404" s="154">
        <v>0</v>
      </c>
      <c r="O404" s="154">
        <v>0.10762831432840507</v>
      </c>
      <c r="P404" s="154">
        <v>1.5083017243499921</v>
      </c>
      <c r="Q404" s="154">
        <v>0</v>
      </c>
      <c r="R404" s="155">
        <v>0</v>
      </c>
      <c r="S404" s="156">
        <f t="shared" si="166"/>
        <v>1.6159300386783972</v>
      </c>
      <c r="U404" s="201" t="s">
        <v>12</v>
      </c>
      <c r="V404" s="202">
        <v>0</v>
      </c>
      <c r="W404" s="202">
        <v>0</v>
      </c>
      <c r="X404" s="202">
        <v>0</v>
      </c>
      <c r="Y404" s="202">
        <v>0</v>
      </c>
      <c r="Z404" s="202">
        <v>0</v>
      </c>
      <c r="AA404" s="202">
        <v>8.6102651462724056E-2</v>
      </c>
      <c r="AB404" s="202">
        <v>1.5083017243499921</v>
      </c>
      <c r="AC404" s="203">
        <v>2.1525662865681014E-2</v>
      </c>
      <c r="AD404" s="202">
        <v>0</v>
      </c>
      <c r="AE404" s="202">
        <v>0</v>
      </c>
      <c r="AF404" s="202">
        <v>0</v>
      </c>
      <c r="AG404" s="202">
        <v>0</v>
      </c>
      <c r="AH404" s="202">
        <v>2.1525662865681014E-2</v>
      </c>
      <c r="AI404" s="204">
        <f t="shared" si="167"/>
        <v>1.6159300386783972</v>
      </c>
      <c r="AJ404" s="131" t="str">
        <f t="shared" si="168"/>
        <v/>
      </c>
      <c r="BA404" s="131"/>
      <c r="BR404" s="131"/>
      <c r="CG404" s="131"/>
    </row>
    <row r="405" spans="1:85" ht="15">
      <c r="A405" s="157" t="s">
        <v>56</v>
      </c>
      <c r="B405" s="146">
        <v>0</v>
      </c>
      <c r="C405" s="146">
        <v>0</v>
      </c>
      <c r="D405" s="146">
        <v>0</v>
      </c>
      <c r="E405" s="146">
        <v>0</v>
      </c>
      <c r="F405" s="304"/>
      <c r="G405" s="146">
        <v>0</v>
      </c>
      <c r="H405" s="158">
        <v>0</v>
      </c>
      <c r="I405" s="144">
        <f t="shared" si="165"/>
        <v>0</v>
      </c>
      <c r="J405" s="139"/>
      <c r="K405" s="159" t="s">
        <v>56</v>
      </c>
      <c r="L405" s="146">
        <v>0</v>
      </c>
      <c r="M405" s="146">
        <v>0</v>
      </c>
      <c r="N405" s="146">
        <v>0</v>
      </c>
      <c r="O405" s="146">
        <v>0</v>
      </c>
      <c r="P405" s="146">
        <v>0</v>
      </c>
      <c r="Q405" s="146">
        <v>0</v>
      </c>
      <c r="R405" s="147">
        <v>0</v>
      </c>
      <c r="S405" s="148">
        <f t="shared" si="166"/>
        <v>0</v>
      </c>
      <c r="U405" s="205" t="s">
        <v>56</v>
      </c>
      <c r="V405" s="197">
        <v>0</v>
      </c>
      <c r="W405" s="197">
        <v>0</v>
      </c>
      <c r="X405" s="197">
        <v>0</v>
      </c>
      <c r="Y405" s="197">
        <v>0</v>
      </c>
      <c r="Z405" s="197">
        <v>0</v>
      </c>
      <c r="AA405" s="197">
        <v>0</v>
      </c>
      <c r="AB405" s="197">
        <v>0</v>
      </c>
      <c r="AC405" s="198">
        <v>0</v>
      </c>
      <c r="AD405" s="197">
        <v>0</v>
      </c>
      <c r="AE405" s="197">
        <v>0</v>
      </c>
      <c r="AF405" s="197">
        <v>0</v>
      </c>
      <c r="AG405" s="197">
        <v>0</v>
      </c>
      <c r="AH405" s="197">
        <v>0</v>
      </c>
      <c r="AI405" s="200">
        <f t="shared" si="167"/>
        <v>0</v>
      </c>
      <c r="AJ405" s="131" t="str">
        <f t="shared" si="168"/>
        <v/>
      </c>
      <c r="BA405" s="131"/>
      <c r="BR405" s="131"/>
      <c r="CG405" s="131"/>
    </row>
    <row r="406" spans="1:85" ht="15">
      <c r="A406" s="149" t="s">
        <v>17</v>
      </c>
      <c r="B406" s="150">
        <v>0.11138731473224821</v>
      </c>
      <c r="C406" s="150">
        <v>1.0024858325902337</v>
      </c>
      <c r="D406" s="150">
        <v>0</v>
      </c>
      <c r="E406" s="150">
        <v>0</v>
      </c>
      <c r="F406" s="304"/>
      <c r="G406" s="150">
        <v>0</v>
      </c>
      <c r="H406" s="151">
        <v>0</v>
      </c>
      <c r="I406" s="152">
        <f t="shared" si="165"/>
        <v>1.1138731473224819</v>
      </c>
      <c r="J406" s="139"/>
      <c r="K406" s="153" t="s">
        <v>17</v>
      </c>
      <c r="L406" s="154">
        <v>0.11138731473224821</v>
      </c>
      <c r="M406" s="154">
        <v>1.0024858325902337</v>
      </c>
      <c r="N406" s="154">
        <v>0</v>
      </c>
      <c r="O406" s="154">
        <v>0</v>
      </c>
      <c r="P406" s="154">
        <v>0</v>
      </c>
      <c r="Q406" s="154">
        <v>0</v>
      </c>
      <c r="R406" s="155">
        <v>0</v>
      </c>
      <c r="S406" s="156">
        <f t="shared" si="166"/>
        <v>1.1138731473224819</v>
      </c>
      <c r="U406" s="201" t="s">
        <v>17</v>
      </c>
      <c r="V406" s="202">
        <v>0.11138731473224821</v>
      </c>
      <c r="W406" s="202">
        <v>0</v>
      </c>
      <c r="X406" s="202">
        <v>0</v>
      </c>
      <c r="Y406" s="202">
        <v>1.0024858325902337</v>
      </c>
      <c r="Z406" s="202">
        <v>0</v>
      </c>
      <c r="AA406" s="202">
        <v>0</v>
      </c>
      <c r="AB406" s="202">
        <v>0</v>
      </c>
      <c r="AC406" s="203">
        <v>0</v>
      </c>
      <c r="AD406" s="202">
        <v>0</v>
      </c>
      <c r="AE406" s="202">
        <v>0</v>
      </c>
      <c r="AF406" s="202">
        <v>0</v>
      </c>
      <c r="AG406" s="202">
        <v>0</v>
      </c>
      <c r="AH406" s="202">
        <v>0</v>
      </c>
      <c r="AI406" s="204">
        <f t="shared" si="167"/>
        <v>1.1138731473224819</v>
      </c>
      <c r="AJ406" s="131" t="str">
        <f t="shared" si="168"/>
        <v/>
      </c>
      <c r="BA406" s="131"/>
      <c r="BR406" s="131"/>
      <c r="CG406" s="131"/>
    </row>
    <row r="407" spans="1:85" ht="15">
      <c r="A407" s="157" t="s">
        <v>141</v>
      </c>
      <c r="B407" s="146">
        <v>80.918814706562998</v>
      </c>
      <c r="C407" s="146">
        <v>363.67753094948677</v>
      </c>
      <c r="D407" s="146">
        <v>192.39795191117068</v>
      </c>
      <c r="E407" s="146">
        <v>29.712898727435466</v>
      </c>
      <c r="F407" s="304"/>
      <c r="G407" s="146">
        <v>0</v>
      </c>
      <c r="H407" s="158">
        <v>0</v>
      </c>
      <c r="I407" s="144">
        <f t="shared" si="165"/>
        <v>666.70719629465589</v>
      </c>
      <c r="J407" s="139"/>
      <c r="K407" s="159" t="s">
        <v>141</v>
      </c>
      <c r="L407" s="146">
        <v>80.918814706562998</v>
      </c>
      <c r="M407" s="146">
        <v>363.67753094948677</v>
      </c>
      <c r="N407" s="146">
        <v>192.39795191117068</v>
      </c>
      <c r="O407" s="146">
        <v>29.712898727435466</v>
      </c>
      <c r="P407" s="146">
        <v>0</v>
      </c>
      <c r="Q407" s="146">
        <v>0</v>
      </c>
      <c r="R407" s="147">
        <v>0</v>
      </c>
      <c r="S407" s="148">
        <f t="shared" si="166"/>
        <v>666.70719629465589</v>
      </c>
      <c r="U407" s="205" t="s">
        <v>141</v>
      </c>
      <c r="V407" s="197">
        <v>80.918814706562998</v>
      </c>
      <c r="W407" s="197">
        <v>0</v>
      </c>
      <c r="X407" s="197">
        <v>0</v>
      </c>
      <c r="Y407" s="197">
        <v>363.67753094948677</v>
      </c>
      <c r="Z407" s="197">
        <v>192.39795191117068</v>
      </c>
      <c r="AA407" s="197">
        <v>0.47557047542239855</v>
      </c>
      <c r="AB407" s="197">
        <v>0</v>
      </c>
      <c r="AC407" s="198">
        <v>29.237328252013068</v>
      </c>
      <c r="AD407" s="197">
        <v>0</v>
      </c>
      <c r="AE407" s="197">
        <v>0</v>
      </c>
      <c r="AF407" s="197">
        <v>0</v>
      </c>
      <c r="AG407" s="197">
        <v>0</v>
      </c>
      <c r="AH407" s="197">
        <v>29.237328252013068</v>
      </c>
      <c r="AI407" s="200">
        <f t="shared" si="167"/>
        <v>666.70719629465589</v>
      </c>
      <c r="AJ407" s="131" t="str">
        <f t="shared" si="168"/>
        <v/>
      </c>
      <c r="BA407" s="131"/>
      <c r="BR407" s="131"/>
      <c r="CG407" s="131"/>
    </row>
    <row r="408" spans="1:85" ht="15">
      <c r="A408" s="149" t="s">
        <v>25</v>
      </c>
      <c r="B408" s="150">
        <v>32.52742997020318</v>
      </c>
      <c r="C408" s="150">
        <v>13.762215854596311</v>
      </c>
      <c r="D408" s="150">
        <v>7.1496185786307747</v>
      </c>
      <c r="E408" s="150">
        <v>451.21154743126692</v>
      </c>
      <c r="F408" s="304"/>
      <c r="G408" s="150">
        <v>60.650649509105286</v>
      </c>
      <c r="H408" s="151">
        <v>0</v>
      </c>
      <c r="I408" s="152">
        <f t="shared" si="165"/>
        <v>565.30146134380254</v>
      </c>
      <c r="J408" s="139"/>
      <c r="K408" s="153" t="s">
        <v>25</v>
      </c>
      <c r="L408" s="154">
        <v>32.52742997020318</v>
      </c>
      <c r="M408" s="154">
        <v>13.762215854596311</v>
      </c>
      <c r="N408" s="154">
        <v>7.1496185786307747</v>
      </c>
      <c r="O408" s="154">
        <v>451.21154743126692</v>
      </c>
      <c r="P408" s="154">
        <v>0</v>
      </c>
      <c r="Q408" s="154">
        <v>60.650649509105286</v>
      </c>
      <c r="R408" s="155">
        <v>0</v>
      </c>
      <c r="S408" s="156">
        <f t="shared" si="166"/>
        <v>565.30146134380254</v>
      </c>
      <c r="U408" s="201" t="s">
        <v>25</v>
      </c>
      <c r="V408" s="202">
        <v>9.0877167044709299</v>
      </c>
      <c r="W408" s="202">
        <v>21.722931884948686</v>
      </c>
      <c r="X408" s="202">
        <v>60.650649509105286</v>
      </c>
      <c r="Y408" s="202">
        <v>13.762215854596311</v>
      </c>
      <c r="Z408" s="202">
        <v>7.1496185786307747</v>
      </c>
      <c r="AA408" s="202">
        <v>447.21761669588352</v>
      </c>
      <c r="AB408" s="202">
        <v>0</v>
      </c>
      <c r="AC408" s="203">
        <v>5.7107121161669365</v>
      </c>
      <c r="AD408" s="202">
        <v>1.7167813807835635</v>
      </c>
      <c r="AE408" s="202">
        <v>0</v>
      </c>
      <c r="AF408" s="202">
        <v>0</v>
      </c>
      <c r="AG408" s="202">
        <v>0</v>
      </c>
      <c r="AH408" s="202">
        <v>3.9939307353833731</v>
      </c>
      <c r="AI408" s="204">
        <f t="shared" si="167"/>
        <v>565.30146134380254</v>
      </c>
      <c r="AJ408" s="131" t="str">
        <f t="shared" si="168"/>
        <v/>
      </c>
      <c r="BA408" s="131"/>
      <c r="BR408" s="131"/>
      <c r="CG408" s="131"/>
    </row>
    <row r="409" spans="1:85" ht="15">
      <c r="A409" s="157" t="s">
        <v>24</v>
      </c>
      <c r="B409" s="146">
        <v>1.2972865335466922E-2</v>
      </c>
      <c r="C409" s="146">
        <v>0</v>
      </c>
      <c r="D409" s="146">
        <v>0</v>
      </c>
      <c r="E409" s="146">
        <v>0</v>
      </c>
      <c r="F409" s="304"/>
      <c r="G409" s="146">
        <v>0</v>
      </c>
      <c r="H409" s="158">
        <v>0</v>
      </c>
      <c r="I409" s="144">
        <f t="shared" si="165"/>
        <v>1.2972865335466922E-2</v>
      </c>
      <c r="J409" s="139"/>
      <c r="K409" s="159" t="s">
        <v>24</v>
      </c>
      <c r="L409" s="146">
        <v>1.2972865335466922E-2</v>
      </c>
      <c r="M409" s="146">
        <v>0</v>
      </c>
      <c r="N409" s="146">
        <v>0</v>
      </c>
      <c r="O409" s="146">
        <v>0</v>
      </c>
      <c r="P409" s="146">
        <v>0</v>
      </c>
      <c r="Q409" s="146">
        <v>0</v>
      </c>
      <c r="R409" s="147">
        <v>0</v>
      </c>
      <c r="S409" s="148">
        <f t="shared" si="166"/>
        <v>1.2972865335466922E-2</v>
      </c>
      <c r="U409" s="205" t="s">
        <v>24</v>
      </c>
      <c r="V409" s="197">
        <v>1.2453501928582855E-2</v>
      </c>
      <c r="W409" s="197">
        <v>0</v>
      </c>
      <c r="X409" s="197">
        <v>0</v>
      </c>
      <c r="Y409" s="197">
        <v>0</v>
      </c>
      <c r="Z409" s="197">
        <v>0</v>
      </c>
      <c r="AA409" s="197">
        <v>0</v>
      </c>
      <c r="AB409" s="197">
        <v>0</v>
      </c>
      <c r="AC409" s="198">
        <v>5.1936340688406725E-4</v>
      </c>
      <c r="AD409" s="197">
        <v>5.1936340688406725E-4</v>
      </c>
      <c r="AE409" s="197">
        <v>0</v>
      </c>
      <c r="AF409" s="197">
        <v>0</v>
      </c>
      <c r="AG409" s="197">
        <v>0</v>
      </c>
      <c r="AH409" s="197">
        <v>0</v>
      </c>
      <c r="AI409" s="200">
        <f t="shared" si="167"/>
        <v>1.2972865335466922E-2</v>
      </c>
      <c r="AJ409" s="131" t="str">
        <f t="shared" si="168"/>
        <v/>
      </c>
      <c r="BA409" s="131"/>
      <c r="BR409" s="131"/>
      <c r="CG409" s="131"/>
    </row>
    <row r="410" spans="1:85" ht="15">
      <c r="A410" s="149" t="s">
        <v>57</v>
      </c>
      <c r="B410" s="150">
        <v>0</v>
      </c>
      <c r="C410" s="150">
        <v>0</v>
      </c>
      <c r="D410" s="150">
        <v>0</v>
      </c>
      <c r="E410" s="150">
        <v>0</v>
      </c>
      <c r="F410" s="304"/>
      <c r="G410" s="150">
        <v>0</v>
      </c>
      <c r="H410" s="151">
        <v>0</v>
      </c>
      <c r="I410" s="152">
        <f t="shared" si="165"/>
        <v>0</v>
      </c>
      <c r="J410" s="139"/>
      <c r="K410" s="153" t="s">
        <v>57</v>
      </c>
      <c r="L410" s="154">
        <v>0</v>
      </c>
      <c r="M410" s="154">
        <v>0</v>
      </c>
      <c r="N410" s="154">
        <v>0</v>
      </c>
      <c r="O410" s="154">
        <v>0</v>
      </c>
      <c r="P410" s="154">
        <v>0</v>
      </c>
      <c r="Q410" s="154">
        <v>0</v>
      </c>
      <c r="R410" s="155">
        <v>0</v>
      </c>
      <c r="S410" s="156">
        <f t="shared" si="166"/>
        <v>0</v>
      </c>
      <c r="U410" s="201" t="s">
        <v>57</v>
      </c>
      <c r="V410" s="202">
        <v>0</v>
      </c>
      <c r="W410" s="202">
        <v>0</v>
      </c>
      <c r="X410" s="202">
        <v>0</v>
      </c>
      <c r="Y410" s="202">
        <v>0</v>
      </c>
      <c r="Z410" s="202">
        <v>0</v>
      </c>
      <c r="AA410" s="202">
        <v>0</v>
      </c>
      <c r="AB410" s="202">
        <v>0</v>
      </c>
      <c r="AC410" s="203">
        <v>0</v>
      </c>
      <c r="AD410" s="202">
        <v>0</v>
      </c>
      <c r="AE410" s="202">
        <v>0</v>
      </c>
      <c r="AF410" s="202">
        <v>0</v>
      </c>
      <c r="AG410" s="202">
        <v>0</v>
      </c>
      <c r="AH410" s="202">
        <v>0</v>
      </c>
      <c r="AI410" s="204">
        <f t="shared" si="167"/>
        <v>0</v>
      </c>
      <c r="AJ410" s="131" t="str">
        <f t="shared" si="168"/>
        <v/>
      </c>
      <c r="BA410" s="131"/>
      <c r="BR410" s="131"/>
      <c r="CG410" s="131"/>
    </row>
    <row r="411" spans="1:85" ht="15">
      <c r="A411" s="157" t="s">
        <v>22</v>
      </c>
      <c r="B411" s="146">
        <v>0</v>
      </c>
      <c r="C411" s="146">
        <v>0</v>
      </c>
      <c r="D411" s="146">
        <v>0</v>
      </c>
      <c r="E411" s="146">
        <v>0</v>
      </c>
      <c r="F411" s="304"/>
      <c r="G411" s="146">
        <v>0</v>
      </c>
      <c r="H411" s="158">
        <v>0</v>
      </c>
      <c r="I411" s="144">
        <f t="shared" si="165"/>
        <v>0</v>
      </c>
      <c r="J411" s="139"/>
      <c r="K411" s="159" t="s">
        <v>22</v>
      </c>
      <c r="L411" s="146">
        <v>0</v>
      </c>
      <c r="M411" s="146">
        <v>0</v>
      </c>
      <c r="N411" s="146">
        <v>0</v>
      </c>
      <c r="O411" s="146">
        <v>0</v>
      </c>
      <c r="P411" s="146">
        <v>0.41650362267204133</v>
      </c>
      <c r="Q411" s="146">
        <v>0</v>
      </c>
      <c r="R411" s="147">
        <v>0</v>
      </c>
      <c r="S411" s="148">
        <f t="shared" si="166"/>
        <v>0.41650362267204133</v>
      </c>
      <c r="U411" s="205" t="s">
        <v>22</v>
      </c>
      <c r="V411" s="197">
        <v>0</v>
      </c>
      <c r="W411" s="197">
        <v>0</v>
      </c>
      <c r="X411" s="197">
        <v>0</v>
      </c>
      <c r="Y411" s="197">
        <v>0</v>
      </c>
      <c r="Z411" s="197">
        <v>0</v>
      </c>
      <c r="AA411" s="197">
        <v>0</v>
      </c>
      <c r="AB411" s="197">
        <v>0.41650362267204133</v>
      </c>
      <c r="AC411" s="198">
        <v>0</v>
      </c>
      <c r="AD411" s="197">
        <v>0</v>
      </c>
      <c r="AE411" s="197">
        <v>0</v>
      </c>
      <c r="AF411" s="197">
        <v>0</v>
      </c>
      <c r="AG411" s="197">
        <v>0</v>
      </c>
      <c r="AH411" s="197">
        <v>0</v>
      </c>
      <c r="AI411" s="200">
        <f t="shared" si="167"/>
        <v>0.41650362267204133</v>
      </c>
      <c r="AJ411" s="131" t="str">
        <f t="shared" si="168"/>
        <v/>
      </c>
      <c r="BA411" s="131"/>
      <c r="BR411" s="131"/>
      <c r="CG411" s="131"/>
    </row>
    <row r="412" spans="1:85" ht="15">
      <c r="A412" s="149" t="s">
        <v>21</v>
      </c>
      <c r="B412" s="150">
        <v>7.8965053199309188E-2</v>
      </c>
      <c r="C412" s="150">
        <v>0</v>
      </c>
      <c r="D412" s="150">
        <v>0</v>
      </c>
      <c r="E412" s="150">
        <v>0</v>
      </c>
      <c r="F412" s="304"/>
      <c r="G412" s="150">
        <v>0</v>
      </c>
      <c r="H412" s="151">
        <v>0</v>
      </c>
      <c r="I412" s="152">
        <f t="shared" si="165"/>
        <v>7.8965053199309188E-2</v>
      </c>
      <c r="J412" s="139"/>
      <c r="K412" s="153" t="s">
        <v>21</v>
      </c>
      <c r="L412" s="154">
        <v>7.8965053199309188E-2</v>
      </c>
      <c r="M412" s="154">
        <v>0</v>
      </c>
      <c r="N412" s="154">
        <v>0</v>
      </c>
      <c r="O412" s="154">
        <v>0</v>
      </c>
      <c r="P412" s="154">
        <v>0</v>
      </c>
      <c r="Q412" s="154">
        <v>0</v>
      </c>
      <c r="R412" s="155">
        <v>0</v>
      </c>
      <c r="S412" s="156">
        <f t="shared" si="166"/>
        <v>7.8965053199309188E-2</v>
      </c>
      <c r="U412" s="201" t="s">
        <v>58</v>
      </c>
      <c r="V412" s="202">
        <v>7.8965053199309188E-2</v>
      </c>
      <c r="W412" s="202">
        <v>0</v>
      </c>
      <c r="X412" s="202">
        <v>0</v>
      </c>
      <c r="Y412" s="202">
        <v>0</v>
      </c>
      <c r="Z412" s="202">
        <v>0</v>
      </c>
      <c r="AA412" s="202">
        <v>0</v>
      </c>
      <c r="AB412" s="202">
        <v>0</v>
      </c>
      <c r="AC412" s="203">
        <v>0</v>
      </c>
      <c r="AD412" s="202">
        <v>0</v>
      </c>
      <c r="AE412" s="202">
        <v>0</v>
      </c>
      <c r="AF412" s="202">
        <v>0</v>
      </c>
      <c r="AG412" s="202">
        <v>0</v>
      </c>
      <c r="AH412" s="202">
        <v>0</v>
      </c>
      <c r="AI412" s="204">
        <f t="shared" si="167"/>
        <v>7.8965053199309188E-2</v>
      </c>
      <c r="AJ412" s="131" t="str">
        <f t="shared" si="168"/>
        <v/>
      </c>
      <c r="BA412" s="131"/>
      <c r="BR412" s="131"/>
      <c r="CG412" s="131"/>
    </row>
    <row r="413" spans="1:85" ht="15">
      <c r="A413" s="160" t="s">
        <v>61</v>
      </c>
      <c r="B413" s="146">
        <v>2.3073585595533197E-3</v>
      </c>
      <c r="C413" s="146">
        <v>0</v>
      </c>
      <c r="D413" s="146">
        <v>0</v>
      </c>
      <c r="E413" s="146">
        <v>0</v>
      </c>
      <c r="F413" s="304"/>
      <c r="G413" s="146">
        <v>0</v>
      </c>
      <c r="H413" s="158">
        <v>0</v>
      </c>
      <c r="I413" s="144">
        <f t="shared" si="165"/>
        <v>2.3073585595533197E-3</v>
      </c>
      <c r="J413" s="139"/>
      <c r="K413" s="161" t="s">
        <v>61</v>
      </c>
      <c r="L413" s="146">
        <v>2.3073585595533197E-3</v>
      </c>
      <c r="M413" s="146">
        <v>0</v>
      </c>
      <c r="N413" s="146">
        <v>0</v>
      </c>
      <c r="O413" s="146">
        <v>0</v>
      </c>
      <c r="P413" s="146">
        <v>0</v>
      </c>
      <c r="Q413" s="146">
        <v>0</v>
      </c>
      <c r="R413" s="147">
        <v>0</v>
      </c>
      <c r="S413" s="148">
        <f t="shared" si="166"/>
        <v>2.3073585595533197E-3</v>
      </c>
      <c r="U413" s="206" t="s">
        <v>59</v>
      </c>
      <c r="V413" s="197">
        <v>2.3073585595533197E-3</v>
      </c>
      <c r="W413" s="197">
        <v>0</v>
      </c>
      <c r="X413" s="197">
        <v>0</v>
      </c>
      <c r="Y413" s="197">
        <v>0</v>
      </c>
      <c r="Z413" s="197">
        <v>0</v>
      </c>
      <c r="AA413" s="197">
        <v>0</v>
      </c>
      <c r="AB413" s="197">
        <v>0</v>
      </c>
      <c r="AC413" s="198">
        <v>0</v>
      </c>
      <c r="AD413" s="199">
        <v>0</v>
      </c>
      <c r="AE413" s="199">
        <v>0</v>
      </c>
      <c r="AF413" s="199">
        <v>0</v>
      </c>
      <c r="AG413" s="199">
        <v>0</v>
      </c>
      <c r="AH413" s="199">
        <v>0</v>
      </c>
      <c r="AI413" s="200">
        <f t="shared" si="167"/>
        <v>2.3073585595533197E-3</v>
      </c>
      <c r="AJ413" s="131" t="str">
        <f t="shared" si="168"/>
        <v/>
      </c>
      <c r="BA413" s="131"/>
      <c r="BR413" s="131"/>
      <c r="CG413" s="131"/>
    </row>
    <row r="414" spans="1:85">
      <c r="A414" s="162" t="s">
        <v>23</v>
      </c>
      <c r="B414" s="163">
        <v>2.3073585595533197E-3</v>
      </c>
      <c r="C414" s="163">
        <v>0</v>
      </c>
      <c r="D414" s="163">
        <v>0</v>
      </c>
      <c r="E414" s="163">
        <v>0</v>
      </c>
      <c r="F414" s="304"/>
      <c r="G414" s="163">
        <v>0</v>
      </c>
      <c r="H414" s="164">
        <v>0</v>
      </c>
      <c r="I414" s="165">
        <f t="shared" si="165"/>
        <v>2.3073585595533197E-3</v>
      </c>
      <c r="J414" s="139"/>
      <c r="K414" s="166" t="s">
        <v>23</v>
      </c>
      <c r="L414" s="167">
        <v>2.3073585595533197E-3</v>
      </c>
      <c r="M414" s="167">
        <v>0</v>
      </c>
      <c r="N414" s="167">
        <v>0</v>
      </c>
      <c r="O414" s="167">
        <v>0</v>
      </c>
      <c r="P414" s="167">
        <v>0</v>
      </c>
      <c r="Q414" s="167">
        <v>0</v>
      </c>
      <c r="R414" s="168">
        <v>0</v>
      </c>
      <c r="S414" s="169">
        <f t="shared" si="166"/>
        <v>2.3073585595533197E-3</v>
      </c>
      <c r="U414" s="207" t="s">
        <v>62</v>
      </c>
      <c r="V414" s="208">
        <v>2.3073585595533197E-3</v>
      </c>
      <c r="W414" s="208">
        <v>0</v>
      </c>
      <c r="X414" s="208">
        <v>0</v>
      </c>
      <c r="Y414" s="208">
        <v>0</v>
      </c>
      <c r="Z414" s="208">
        <v>0</v>
      </c>
      <c r="AA414" s="208">
        <v>0</v>
      </c>
      <c r="AB414" s="208">
        <v>0</v>
      </c>
      <c r="AC414" s="208">
        <v>0</v>
      </c>
      <c r="AD414" s="208">
        <v>0</v>
      </c>
      <c r="AE414" s="208">
        <v>0</v>
      </c>
      <c r="AF414" s="208">
        <v>0</v>
      </c>
      <c r="AG414" s="208">
        <v>0</v>
      </c>
      <c r="AH414" s="92">
        <v>0</v>
      </c>
      <c r="AI414" s="209">
        <f t="shared" si="167"/>
        <v>2.3073585595533197E-3</v>
      </c>
      <c r="AJ414" s="131" t="str">
        <f t="shared" si="168"/>
        <v/>
      </c>
      <c r="BA414" s="131"/>
      <c r="BR414" s="131"/>
      <c r="CG414" s="131"/>
    </row>
    <row r="415" spans="1:85">
      <c r="A415" s="170" t="s">
        <v>19</v>
      </c>
      <c r="B415" s="171">
        <v>0</v>
      </c>
      <c r="C415" s="171">
        <v>0</v>
      </c>
      <c r="D415" s="171">
        <v>0</v>
      </c>
      <c r="E415" s="171">
        <v>0</v>
      </c>
      <c r="F415" s="304"/>
      <c r="G415" s="171">
        <v>0</v>
      </c>
      <c r="H415" s="172">
        <v>0</v>
      </c>
      <c r="I415" s="173">
        <f t="shared" si="165"/>
        <v>0</v>
      </c>
      <c r="J415" s="139"/>
      <c r="K415" s="174" t="s">
        <v>19</v>
      </c>
      <c r="L415" s="171">
        <v>0</v>
      </c>
      <c r="M415" s="171">
        <v>0</v>
      </c>
      <c r="N415" s="171">
        <v>0</v>
      </c>
      <c r="O415" s="171">
        <v>0</v>
      </c>
      <c r="P415" s="171">
        <v>0</v>
      </c>
      <c r="Q415" s="171">
        <v>0</v>
      </c>
      <c r="R415" s="175">
        <v>0</v>
      </c>
      <c r="S415" s="176">
        <f t="shared" si="166"/>
        <v>0</v>
      </c>
      <c r="U415" s="210" t="s">
        <v>19</v>
      </c>
      <c r="V415" s="211">
        <v>0</v>
      </c>
      <c r="W415" s="211">
        <v>0</v>
      </c>
      <c r="X415" s="211">
        <v>0</v>
      </c>
      <c r="Y415" s="211">
        <v>0</v>
      </c>
      <c r="Z415" s="211">
        <v>0</v>
      </c>
      <c r="AA415" s="211">
        <v>0</v>
      </c>
      <c r="AB415" s="211">
        <v>0</v>
      </c>
      <c r="AC415" s="211">
        <v>0</v>
      </c>
      <c r="AD415" s="212">
        <v>0</v>
      </c>
      <c r="AE415" s="212">
        <v>0</v>
      </c>
      <c r="AF415" s="212">
        <v>0</v>
      </c>
      <c r="AG415" s="212">
        <v>0</v>
      </c>
      <c r="AH415" s="212">
        <v>0</v>
      </c>
      <c r="AI415" s="213">
        <f t="shared" si="167"/>
        <v>0</v>
      </c>
      <c r="AJ415" s="131" t="str">
        <f t="shared" si="168"/>
        <v/>
      </c>
      <c r="BA415" s="131"/>
      <c r="BR415" s="131"/>
      <c r="CG415" s="131"/>
    </row>
    <row r="416" spans="1:85">
      <c r="A416" s="162" t="s">
        <v>20</v>
      </c>
      <c r="B416" s="163">
        <v>0</v>
      </c>
      <c r="C416" s="163">
        <v>0</v>
      </c>
      <c r="D416" s="163">
        <v>0</v>
      </c>
      <c r="E416" s="163">
        <v>0</v>
      </c>
      <c r="F416" s="304"/>
      <c r="G416" s="163">
        <v>0</v>
      </c>
      <c r="H416" s="164">
        <v>0</v>
      </c>
      <c r="I416" s="165">
        <f t="shared" si="165"/>
        <v>0</v>
      </c>
      <c r="J416" s="139"/>
      <c r="K416" s="166" t="s">
        <v>20</v>
      </c>
      <c r="L416" s="167">
        <v>0</v>
      </c>
      <c r="M416" s="167">
        <v>0</v>
      </c>
      <c r="N416" s="167">
        <v>0</v>
      </c>
      <c r="O416" s="167">
        <v>0</v>
      </c>
      <c r="P416" s="167">
        <v>0</v>
      </c>
      <c r="Q416" s="167">
        <v>0</v>
      </c>
      <c r="R416" s="168">
        <v>0</v>
      </c>
      <c r="S416" s="169">
        <f t="shared" si="166"/>
        <v>0</v>
      </c>
      <c r="U416" s="207" t="s">
        <v>20</v>
      </c>
      <c r="V416" s="208">
        <v>0</v>
      </c>
      <c r="W416" s="208">
        <v>0</v>
      </c>
      <c r="X416" s="208">
        <v>0</v>
      </c>
      <c r="Y416" s="208">
        <v>0</v>
      </c>
      <c r="Z416" s="208">
        <v>0</v>
      </c>
      <c r="AA416" s="208">
        <v>0</v>
      </c>
      <c r="AB416" s="208">
        <v>0</v>
      </c>
      <c r="AC416" s="208">
        <v>0</v>
      </c>
      <c r="AD416" s="208">
        <v>0</v>
      </c>
      <c r="AE416" s="208">
        <v>0</v>
      </c>
      <c r="AF416" s="208">
        <v>0</v>
      </c>
      <c r="AG416" s="208">
        <v>0</v>
      </c>
      <c r="AH416" s="92">
        <v>0</v>
      </c>
      <c r="AI416" s="209">
        <f t="shared" si="167"/>
        <v>0</v>
      </c>
      <c r="AJ416" s="131" t="str">
        <f t="shared" si="168"/>
        <v/>
      </c>
      <c r="BA416" s="131"/>
      <c r="BR416" s="131"/>
      <c r="CG416" s="131"/>
    </row>
    <row r="417" spans="1:85" ht="15" thickBot="1">
      <c r="A417" s="177" t="s">
        <v>11</v>
      </c>
      <c r="B417" s="178">
        <v>0</v>
      </c>
      <c r="C417" s="178">
        <v>0</v>
      </c>
      <c r="D417" s="178">
        <v>0</v>
      </c>
      <c r="E417" s="178">
        <v>0</v>
      </c>
      <c r="F417" s="305"/>
      <c r="G417" s="178">
        <v>0</v>
      </c>
      <c r="H417" s="179">
        <v>0</v>
      </c>
      <c r="I417" s="180">
        <f t="shared" si="165"/>
        <v>0</v>
      </c>
      <c r="J417" s="139"/>
      <c r="K417" s="181" t="s">
        <v>11</v>
      </c>
      <c r="L417" s="178">
        <v>0</v>
      </c>
      <c r="M417" s="178">
        <v>0</v>
      </c>
      <c r="N417" s="178">
        <v>0</v>
      </c>
      <c r="O417" s="178">
        <v>0</v>
      </c>
      <c r="P417" s="178">
        <v>0</v>
      </c>
      <c r="Q417" s="178">
        <v>0</v>
      </c>
      <c r="R417" s="182">
        <v>0</v>
      </c>
      <c r="S417" s="183">
        <f t="shared" si="166"/>
        <v>0</v>
      </c>
      <c r="U417" s="210" t="s">
        <v>11</v>
      </c>
      <c r="V417" s="211">
        <v>0</v>
      </c>
      <c r="W417" s="211">
        <v>0</v>
      </c>
      <c r="X417" s="211">
        <v>0</v>
      </c>
      <c r="Y417" s="211">
        <v>0</v>
      </c>
      <c r="Z417" s="211">
        <v>0</v>
      </c>
      <c r="AA417" s="211">
        <v>0</v>
      </c>
      <c r="AB417" s="211">
        <v>0</v>
      </c>
      <c r="AC417" s="211">
        <v>0</v>
      </c>
      <c r="AD417" s="212">
        <v>0</v>
      </c>
      <c r="AE417" s="212">
        <v>0</v>
      </c>
      <c r="AF417" s="212">
        <v>0</v>
      </c>
      <c r="AG417" s="212">
        <v>0</v>
      </c>
      <c r="AH417" s="212">
        <v>0</v>
      </c>
      <c r="AI417" s="213">
        <f t="shared" si="167"/>
        <v>0</v>
      </c>
      <c r="AJ417" s="131" t="str">
        <f t="shared" si="168"/>
        <v/>
      </c>
      <c r="BA417" s="131"/>
      <c r="BR417" s="131"/>
      <c r="CG417" s="131"/>
    </row>
    <row r="418" spans="1:85" ht="15">
      <c r="A418" s="184" t="s">
        <v>26</v>
      </c>
      <c r="B418" s="185">
        <f>SUM(B397:B413)</f>
        <v>119.01345452151818</v>
      </c>
      <c r="C418" s="185">
        <f t="shared" ref="C418:I418" si="169">SUM(C397:C413)</f>
        <v>378.45753006015133</v>
      </c>
      <c r="D418" s="185">
        <f t="shared" si="169"/>
        <v>203.16813828645576</v>
      </c>
      <c r="E418" s="185">
        <f t="shared" si="169"/>
        <v>481.03207447303078</v>
      </c>
      <c r="F418" s="185">
        <f t="shared" si="169"/>
        <v>0</v>
      </c>
      <c r="G418" s="185">
        <f t="shared" si="169"/>
        <v>60.650649509105286</v>
      </c>
      <c r="H418" s="187">
        <f t="shared" si="169"/>
        <v>0</v>
      </c>
      <c r="I418" s="144">
        <f t="shared" si="169"/>
        <v>1242.3218468502614</v>
      </c>
      <c r="J418" s="139"/>
      <c r="K418" s="186" t="s">
        <v>26</v>
      </c>
      <c r="L418" s="185">
        <f>SUM(L397:L413)</f>
        <v>119.01345452151818</v>
      </c>
      <c r="M418" s="185">
        <f t="shared" ref="M418:S418" si="170">SUM(M397:M413)</f>
        <v>378.45753006015133</v>
      </c>
      <c r="N418" s="185">
        <f t="shared" si="170"/>
        <v>203.16813828645576</v>
      </c>
      <c r="O418" s="185">
        <f t="shared" si="170"/>
        <v>481.03207447303078</v>
      </c>
      <c r="P418" s="185">
        <f t="shared" si="170"/>
        <v>8.8094728556147057</v>
      </c>
      <c r="Q418" s="185">
        <f t="shared" si="170"/>
        <v>60.650649509105286</v>
      </c>
      <c r="R418" s="187">
        <f t="shared" si="170"/>
        <v>0</v>
      </c>
      <c r="S418" s="188">
        <f t="shared" si="170"/>
        <v>1251.1313197058762</v>
      </c>
      <c r="T418" s="131" t="str">
        <f>IF(ABS(S418-AI418)&gt;0.01,S418-AI418,"")</f>
        <v/>
      </c>
      <c r="U418" s="214" t="s">
        <v>60</v>
      </c>
      <c r="V418" s="215">
        <f>SUM(V397:V413)</f>
        <v>95.573221892379053</v>
      </c>
      <c r="W418" s="215">
        <f t="shared" ref="W418:AH418" si="171">SUM(W397:W413)</f>
        <v>21.722931884948686</v>
      </c>
      <c r="X418" s="215">
        <f t="shared" si="171"/>
        <v>60.650649509105286</v>
      </c>
      <c r="Y418" s="215">
        <f t="shared" si="171"/>
        <v>378.45753006015133</v>
      </c>
      <c r="Z418" s="215">
        <f t="shared" si="171"/>
        <v>203.16813828645576</v>
      </c>
      <c r="AA418" s="215">
        <f t="shared" si="171"/>
        <v>447.77928982276865</v>
      </c>
      <c r="AB418" s="215">
        <f t="shared" si="171"/>
        <v>8.8094728556147057</v>
      </c>
      <c r="AC418" s="215">
        <f t="shared" si="171"/>
        <v>34.970085394452575</v>
      </c>
      <c r="AD418" s="216">
        <f t="shared" si="171"/>
        <v>1.7173007441904475</v>
      </c>
      <c r="AE418" s="216">
        <f t="shared" si="171"/>
        <v>0</v>
      </c>
      <c r="AF418" s="216">
        <f t="shared" si="171"/>
        <v>0</v>
      </c>
      <c r="AG418" s="216">
        <f t="shared" si="171"/>
        <v>0</v>
      </c>
      <c r="AH418" s="216">
        <f t="shared" si="171"/>
        <v>33.252784650262122</v>
      </c>
      <c r="AI418" s="217">
        <f>SUM(V418:AC418)</f>
        <v>1251.131319705876</v>
      </c>
      <c r="AJ418" s="131" t="str">
        <f t="shared" si="168"/>
        <v/>
      </c>
      <c r="BA418" s="131"/>
      <c r="BR418" s="131"/>
      <c r="CG418" s="131"/>
    </row>
    <row r="419" spans="1:85" s="2" customFormat="1" ht="15" thickBot="1">
      <c r="A419" s="15" t="s">
        <v>100</v>
      </c>
      <c r="B419" s="100">
        <f>IF($I418=0,"-",B418/$I418)</f>
        <v>9.5799212436986969E-2</v>
      </c>
      <c r="C419" s="100">
        <f t="shared" ref="C419:H419" si="172">IF($I418=0,"-",C418/$I418)</f>
        <v>0.30463726531065927</v>
      </c>
      <c r="D419" s="100">
        <f t="shared" si="172"/>
        <v>0.16353905294474297</v>
      </c>
      <c r="E419" s="100">
        <f t="shared" si="172"/>
        <v>0.38720406929381657</v>
      </c>
      <c r="F419" s="100">
        <f t="shared" si="172"/>
        <v>0</v>
      </c>
      <c r="G419" s="100">
        <f t="shared" si="172"/>
        <v>4.882040001379416E-2</v>
      </c>
      <c r="H419" s="101">
        <f t="shared" si="172"/>
        <v>0</v>
      </c>
      <c r="I419" s="102">
        <f>SUM(B419:H419)</f>
        <v>1</v>
      </c>
      <c r="J419" s="131"/>
      <c r="K419" s="27" t="s">
        <v>100</v>
      </c>
      <c r="L419" s="76">
        <f t="shared" ref="L419:R419" si="173">IF($S418=0,"-",L418/$S418)</f>
        <v>9.5124670485826068E-2</v>
      </c>
      <c r="M419" s="76">
        <f t="shared" si="173"/>
        <v>0.30249225169194988</v>
      </c>
      <c r="N419" s="76">
        <f t="shared" si="173"/>
        <v>0.16238754084920343</v>
      </c>
      <c r="O419" s="76">
        <f t="shared" si="173"/>
        <v>0.38447768583246306</v>
      </c>
      <c r="P419" s="76">
        <f t="shared" si="173"/>
        <v>7.0412056007723408E-3</v>
      </c>
      <c r="Q419" s="76">
        <f t="shared" si="173"/>
        <v>4.8476645539785083E-2</v>
      </c>
      <c r="R419" s="77">
        <f t="shared" si="173"/>
        <v>0</v>
      </c>
      <c r="S419" s="78">
        <f>SUM(L419:R419)</f>
        <v>0.99999999999999978</v>
      </c>
      <c r="U419" s="36" t="s">
        <v>100</v>
      </c>
      <c r="V419" s="103">
        <f>+V418/$AI418</f>
        <v>7.6389440810135767E-2</v>
      </c>
      <c r="W419" s="103">
        <f t="shared" ref="W419:AH419" si="174">+W418/$AI418</f>
        <v>1.7362631358357694E-2</v>
      </c>
      <c r="X419" s="103">
        <f t="shared" si="174"/>
        <v>4.847664553978509E-2</v>
      </c>
      <c r="Y419" s="103">
        <f t="shared" si="174"/>
        <v>0.30249225169194993</v>
      </c>
      <c r="Z419" s="103">
        <f t="shared" si="174"/>
        <v>0.16238754084920345</v>
      </c>
      <c r="AA419" s="103">
        <f t="shared" si="174"/>
        <v>0.35789951284093463</v>
      </c>
      <c r="AB419" s="103">
        <f t="shared" si="174"/>
        <v>7.0412056007723425E-3</v>
      </c>
      <c r="AC419" s="103">
        <f t="shared" si="174"/>
        <v>2.7950771308861141E-2</v>
      </c>
      <c r="AD419" s="103">
        <f t="shared" si="174"/>
        <v>1.3725983173326376E-3</v>
      </c>
      <c r="AE419" s="103">
        <f t="shared" si="174"/>
        <v>0</v>
      </c>
      <c r="AF419" s="103">
        <f t="shared" si="174"/>
        <v>0</v>
      </c>
      <c r="AG419" s="103">
        <f t="shared" si="174"/>
        <v>0</v>
      </c>
      <c r="AH419" s="103">
        <f t="shared" si="174"/>
        <v>2.6578172991528499E-2</v>
      </c>
      <c r="AI419" s="104">
        <f>SUM(V419:AC419)</f>
        <v>1</v>
      </c>
      <c r="AJ419" s="2" t="str">
        <f t="shared" si="168"/>
        <v/>
      </c>
    </row>
    <row r="420" spans="1:85" ht="15" thickBot="1">
      <c r="A420" s="218"/>
      <c r="B420" s="218"/>
      <c r="C420" s="218"/>
      <c r="D420" s="218"/>
      <c r="E420" s="218"/>
      <c r="F420" s="218"/>
      <c r="G420" s="218"/>
      <c r="H420" s="218"/>
      <c r="I420" s="218"/>
      <c r="K420" s="218"/>
      <c r="L420" s="218"/>
      <c r="M420" s="218"/>
      <c r="N420" s="218"/>
      <c r="O420" s="218"/>
      <c r="P420" s="218"/>
      <c r="Q420" s="218"/>
      <c r="R420" s="218"/>
      <c r="S420" s="218"/>
      <c r="AI420" s="139"/>
      <c r="BA420" s="131"/>
      <c r="BR420" s="131"/>
      <c r="CG420" s="131"/>
    </row>
    <row r="421" spans="1:85" ht="28.5">
      <c r="A421" s="328" t="s">
        <v>40</v>
      </c>
      <c r="B421" s="135" t="s">
        <v>0</v>
      </c>
      <c r="C421" s="135" t="s">
        <v>1</v>
      </c>
      <c r="D421" s="135" t="s">
        <v>2</v>
      </c>
      <c r="E421" s="135" t="s">
        <v>3</v>
      </c>
      <c r="F421" s="135" t="s">
        <v>27</v>
      </c>
      <c r="G421" s="135" t="s">
        <v>4</v>
      </c>
      <c r="H421" s="135" t="s">
        <v>5</v>
      </c>
      <c r="I421" s="136" t="s">
        <v>6</v>
      </c>
      <c r="K421" s="330" t="s">
        <v>40</v>
      </c>
      <c r="L421" s="137" t="s">
        <v>0</v>
      </c>
      <c r="M421" s="137" t="s">
        <v>1</v>
      </c>
      <c r="N421" s="137" t="s">
        <v>2</v>
      </c>
      <c r="O421" s="137" t="s">
        <v>3</v>
      </c>
      <c r="P421" s="137" t="s">
        <v>27</v>
      </c>
      <c r="Q421" s="137" t="s">
        <v>4</v>
      </c>
      <c r="R421" s="137" t="s">
        <v>5</v>
      </c>
      <c r="S421" s="138" t="s">
        <v>6</v>
      </c>
      <c r="U421" s="332" t="s">
        <v>40</v>
      </c>
      <c r="V421" s="190" t="s">
        <v>69</v>
      </c>
      <c r="W421" s="190" t="s">
        <v>70</v>
      </c>
      <c r="X421" s="190" t="s">
        <v>4</v>
      </c>
      <c r="Y421" s="190" t="s">
        <v>1</v>
      </c>
      <c r="Z421" s="190" t="s">
        <v>2</v>
      </c>
      <c r="AA421" s="190" t="s">
        <v>3</v>
      </c>
      <c r="AB421" s="190" t="s">
        <v>52</v>
      </c>
      <c r="AC421" s="190" t="s">
        <v>64</v>
      </c>
      <c r="AD421" s="191" t="s">
        <v>72</v>
      </c>
      <c r="AE421" s="191" t="s">
        <v>79</v>
      </c>
      <c r="AF421" s="191" t="s">
        <v>73</v>
      </c>
      <c r="AG421" s="191" t="s">
        <v>80</v>
      </c>
      <c r="AH421" s="191" t="s">
        <v>81</v>
      </c>
      <c r="AI421" s="192" t="s">
        <v>60</v>
      </c>
      <c r="BA421" s="131"/>
      <c r="BR421" s="131"/>
      <c r="CG421" s="131"/>
    </row>
    <row r="422" spans="1:85" ht="15">
      <c r="A422" s="329" t="s">
        <v>40</v>
      </c>
      <c r="B422" s="294" t="s">
        <v>109</v>
      </c>
      <c r="C422" s="295"/>
      <c r="D422" s="295"/>
      <c r="E422" s="295"/>
      <c r="F422" s="295"/>
      <c r="G422" s="295"/>
      <c r="H422" s="295"/>
      <c r="I422" s="296"/>
      <c r="K422" s="331" t="s">
        <v>40</v>
      </c>
      <c r="L422" s="297" t="s">
        <v>109</v>
      </c>
      <c r="M422" s="298"/>
      <c r="N422" s="298"/>
      <c r="O422" s="298"/>
      <c r="P422" s="298"/>
      <c r="Q422" s="298"/>
      <c r="R422" s="298"/>
      <c r="S422" s="299"/>
      <c r="U422" s="333" t="s">
        <v>40</v>
      </c>
      <c r="V422" s="326" t="s">
        <v>109</v>
      </c>
      <c r="W422" s="326"/>
      <c r="X422" s="326"/>
      <c r="Y422" s="326"/>
      <c r="Z422" s="326"/>
      <c r="AA422" s="326"/>
      <c r="AB422" s="326"/>
      <c r="AC422" s="326"/>
      <c r="AD422" s="326"/>
      <c r="AE422" s="326"/>
      <c r="AF422" s="326"/>
      <c r="AG422" s="326"/>
      <c r="AH422" s="326"/>
      <c r="AI422" s="327"/>
      <c r="BA422" s="131"/>
      <c r="BR422" s="131"/>
      <c r="CG422" s="131"/>
    </row>
    <row r="423" spans="1:85" ht="15">
      <c r="A423" s="141" t="s">
        <v>7</v>
      </c>
      <c r="B423" s="142">
        <v>0</v>
      </c>
      <c r="C423" s="142">
        <v>0</v>
      </c>
      <c r="D423" s="142">
        <v>0</v>
      </c>
      <c r="E423" s="142">
        <v>0</v>
      </c>
      <c r="F423" s="303"/>
      <c r="G423" s="142">
        <v>0</v>
      </c>
      <c r="H423" s="143">
        <v>0</v>
      </c>
      <c r="I423" s="144">
        <f>SUM(B423:H423)</f>
        <v>0</v>
      </c>
      <c r="J423" s="139"/>
      <c r="K423" s="193" t="s">
        <v>7</v>
      </c>
      <c r="L423" s="142">
        <v>0</v>
      </c>
      <c r="M423" s="142">
        <v>0</v>
      </c>
      <c r="N423" s="142">
        <v>0</v>
      </c>
      <c r="O423" s="142">
        <v>0</v>
      </c>
      <c r="P423" s="142">
        <v>0</v>
      </c>
      <c r="Q423" s="142">
        <v>0</v>
      </c>
      <c r="R423" s="194">
        <v>0</v>
      </c>
      <c r="S423" s="195">
        <f>SUM(L423:R423)</f>
        <v>0</v>
      </c>
      <c r="U423" s="196" t="s">
        <v>7</v>
      </c>
      <c r="V423" s="197">
        <v>0</v>
      </c>
      <c r="W423" s="197">
        <v>0</v>
      </c>
      <c r="X423" s="197">
        <v>0</v>
      </c>
      <c r="Y423" s="197">
        <v>0</v>
      </c>
      <c r="Z423" s="197">
        <v>0</v>
      </c>
      <c r="AA423" s="197">
        <v>0</v>
      </c>
      <c r="AB423" s="197">
        <v>0</v>
      </c>
      <c r="AC423" s="198">
        <v>0</v>
      </c>
      <c r="AD423" s="199">
        <v>0</v>
      </c>
      <c r="AE423" s="199">
        <v>0</v>
      </c>
      <c r="AF423" s="199">
        <v>0</v>
      </c>
      <c r="AG423" s="199">
        <v>0</v>
      </c>
      <c r="AH423" s="199">
        <v>0</v>
      </c>
      <c r="AI423" s="200">
        <f>SUM(V423:AC423)</f>
        <v>0</v>
      </c>
      <c r="AJ423" s="131" t="str">
        <f>IF(ABS(S423-AI423)&gt;0.001,S423-AI423,"")</f>
        <v/>
      </c>
      <c r="BA423" s="131"/>
      <c r="BR423" s="131"/>
      <c r="CG423" s="131"/>
    </row>
    <row r="424" spans="1:85" ht="15">
      <c r="A424" s="149" t="s">
        <v>8</v>
      </c>
      <c r="B424" s="150">
        <v>0</v>
      </c>
      <c r="C424" s="150">
        <v>0</v>
      </c>
      <c r="D424" s="150">
        <v>0</v>
      </c>
      <c r="E424" s="150">
        <v>0</v>
      </c>
      <c r="F424" s="304"/>
      <c r="G424" s="150">
        <v>0</v>
      </c>
      <c r="H424" s="151">
        <v>0</v>
      </c>
      <c r="I424" s="152">
        <f t="shared" ref="I424:I443" si="175">SUM(B424:H424)</f>
        <v>0</v>
      </c>
      <c r="J424" s="139"/>
      <c r="K424" s="153" t="s">
        <v>8</v>
      </c>
      <c r="L424" s="154">
        <v>0</v>
      </c>
      <c r="M424" s="154">
        <v>0</v>
      </c>
      <c r="N424" s="154">
        <v>0</v>
      </c>
      <c r="O424" s="154">
        <v>0</v>
      </c>
      <c r="P424" s="154">
        <v>0</v>
      </c>
      <c r="Q424" s="154">
        <v>0</v>
      </c>
      <c r="R424" s="155">
        <v>0</v>
      </c>
      <c r="S424" s="156">
        <f t="shared" ref="S424:S443" si="176">SUM(L424:R424)</f>
        <v>0</v>
      </c>
      <c r="U424" s="201" t="s">
        <v>8</v>
      </c>
      <c r="V424" s="202">
        <v>0</v>
      </c>
      <c r="W424" s="202">
        <v>0</v>
      </c>
      <c r="X424" s="202">
        <v>0</v>
      </c>
      <c r="Y424" s="202">
        <v>0</v>
      </c>
      <c r="Z424" s="202">
        <v>0</v>
      </c>
      <c r="AA424" s="202">
        <v>0</v>
      </c>
      <c r="AB424" s="202">
        <v>0</v>
      </c>
      <c r="AC424" s="203">
        <v>0</v>
      </c>
      <c r="AD424" s="202">
        <v>0</v>
      </c>
      <c r="AE424" s="202">
        <v>0</v>
      </c>
      <c r="AF424" s="202">
        <v>0</v>
      </c>
      <c r="AG424" s="202">
        <v>0</v>
      </c>
      <c r="AH424" s="202">
        <v>0</v>
      </c>
      <c r="AI424" s="204">
        <f t="shared" ref="AI424:AI443" si="177">SUM(V424:AC424)</f>
        <v>0</v>
      </c>
      <c r="AJ424" s="131" t="str">
        <f t="shared" ref="AJ424:AJ445" si="178">IF(ABS(S424-AI424)&gt;0.001,S424-AI424,"")</f>
        <v/>
      </c>
      <c r="BA424" s="131"/>
      <c r="BR424" s="131"/>
      <c r="CG424" s="131"/>
    </row>
    <row r="425" spans="1:85" ht="15">
      <c r="A425" s="157" t="s">
        <v>10</v>
      </c>
      <c r="B425" s="146">
        <v>0</v>
      </c>
      <c r="C425" s="146">
        <v>0</v>
      </c>
      <c r="D425" s="146">
        <v>0</v>
      </c>
      <c r="E425" s="146">
        <v>0</v>
      </c>
      <c r="F425" s="304"/>
      <c r="G425" s="146">
        <v>0</v>
      </c>
      <c r="H425" s="158">
        <v>0</v>
      </c>
      <c r="I425" s="144">
        <f t="shared" si="175"/>
        <v>0</v>
      </c>
      <c r="J425" s="139"/>
      <c r="K425" s="159" t="s">
        <v>10</v>
      </c>
      <c r="L425" s="146">
        <v>0</v>
      </c>
      <c r="M425" s="146">
        <v>0</v>
      </c>
      <c r="N425" s="146">
        <v>0</v>
      </c>
      <c r="O425" s="146">
        <v>0</v>
      </c>
      <c r="P425" s="146">
        <v>0</v>
      </c>
      <c r="Q425" s="146">
        <v>0</v>
      </c>
      <c r="R425" s="147">
        <v>0</v>
      </c>
      <c r="S425" s="148">
        <f t="shared" si="176"/>
        <v>0</v>
      </c>
      <c r="U425" s="205" t="s">
        <v>10</v>
      </c>
      <c r="V425" s="197">
        <v>0</v>
      </c>
      <c r="W425" s="197">
        <v>0</v>
      </c>
      <c r="X425" s="197">
        <v>0</v>
      </c>
      <c r="Y425" s="197">
        <v>0</v>
      </c>
      <c r="Z425" s="197">
        <v>0</v>
      </c>
      <c r="AA425" s="197">
        <v>0</v>
      </c>
      <c r="AB425" s="197">
        <v>0</v>
      </c>
      <c r="AC425" s="198">
        <v>0</v>
      </c>
      <c r="AD425" s="199">
        <v>0</v>
      </c>
      <c r="AE425" s="199">
        <v>0</v>
      </c>
      <c r="AF425" s="199">
        <v>0</v>
      </c>
      <c r="AG425" s="199">
        <v>0</v>
      </c>
      <c r="AH425" s="199">
        <v>0</v>
      </c>
      <c r="AI425" s="200">
        <f t="shared" si="177"/>
        <v>0</v>
      </c>
      <c r="AJ425" s="131" t="str">
        <f t="shared" si="178"/>
        <v/>
      </c>
      <c r="BA425" s="131"/>
      <c r="BR425" s="131"/>
      <c r="CG425" s="131"/>
    </row>
    <row r="426" spans="1:85" ht="15">
      <c r="A426" s="149" t="s">
        <v>53</v>
      </c>
      <c r="B426" s="150">
        <v>0</v>
      </c>
      <c r="C426" s="150">
        <v>0</v>
      </c>
      <c r="D426" s="150">
        <v>0</v>
      </c>
      <c r="E426" s="150">
        <v>0</v>
      </c>
      <c r="F426" s="304"/>
      <c r="G426" s="150">
        <v>0</v>
      </c>
      <c r="H426" s="151">
        <v>0</v>
      </c>
      <c r="I426" s="152">
        <f t="shared" si="175"/>
        <v>0</v>
      </c>
      <c r="J426" s="139"/>
      <c r="K426" s="153" t="s">
        <v>53</v>
      </c>
      <c r="L426" s="154">
        <v>0</v>
      </c>
      <c r="M426" s="154">
        <v>0</v>
      </c>
      <c r="N426" s="154">
        <v>0</v>
      </c>
      <c r="O426" s="154">
        <v>0</v>
      </c>
      <c r="P426" s="154">
        <v>0</v>
      </c>
      <c r="Q426" s="154">
        <v>0</v>
      </c>
      <c r="R426" s="155">
        <v>0</v>
      </c>
      <c r="S426" s="156">
        <f t="shared" si="176"/>
        <v>0</v>
      </c>
      <c r="U426" s="201" t="s">
        <v>53</v>
      </c>
      <c r="V426" s="202">
        <v>0</v>
      </c>
      <c r="W426" s="202">
        <v>0</v>
      </c>
      <c r="X426" s="202">
        <v>0</v>
      </c>
      <c r="Y426" s="202">
        <v>0</v>
      </c>
      <c r="Z426" s="202">
        <v>0</v>
      </c>
      <c r="AA426" s="202">
        <v>0</v>
      </c>
      <c r="AB426" s="202">
        <v>0</v>
      </c>
      <c r="AC426" s="203">
        <v>0</v>
      </c>
      <c r="AD426" s="202">
        <v>0</v>
      </c>
      <c r="AE426" s="202">
        <v>0</v>
      </c>
      <c r="AF426" s="202">
        <v>0</v>
      </c>
      <c r="AG426" s="202">
        <v>0</v>
      </c>
      <c r="AH426" s="202">
        <v>0</v>
      </c>
      <c r="AI426" s="204">
        <f t="shared" si="177"/>
        <v>0</v>
      </c>
      <c r="AJ426" s="131" t="str">
        <f t="shared" si="178"/>
        <v/>
      </c>
      <c r="BA426" s="131"/>
      <c r="BR426" s="131"/>
      <c r="CG426" s="131"/>
    </row>
    <row r="427" spans="1:85" ht="15">
      <c r="A427" s="157" t="s">
        <v>16</v>
      </c>
      <c r="B427" s="146">
        <v>9.1260923339004378</v>
      </c>
      <c r="C427" s="146">
        <v>2.2002798653739761</v>
      </c>
      <c r="D427" s="146">
        <v>0</v>
      </c>
      <c r="E427" s="146">
        <v>0</v>
      </c>
      <c r="F427" s="304"/>
      <c r="G427" s="146">
        <v>0</v>
      </c>
      <c r="H427" s="158">
        <v>0</v>
      </c>
      <c r="I427" s="144">
        <f t="shared" si="175"/>
        <v>11.326372199274413</v>
      </c>
      <c r="J427" s="139"/>
      <c r="K427" s="159" t="s">
        <v>16</v>
      </c>
      <c r="L427" s="146">
        <v>9.1260923339004378</v>
      </c>
      <c r="M427" s="146">
        <v>2.2002798653739761</v>
      </c>
      <c r="N427" s="146">
        <v>0</v>
      </c>
      <c r="O427" s="146">
        <v>0</v>
      </c>
      <c r="P427" s="146">
        <v>0</v>
      </c>
      <c r="Q427" s="146">
        <v>0</v>
      </c>
      <c r="R427" s="147">
        <v>0</v>
      </c>
      <c r="S427" s="148">
        <f t="shared" si="176"/>
        <v>11.326372199274413</v>
      </c>
      <c r="U427" s="205" t="s">
        <v>16</v>
      </c>
      <c r="V427" s="197">
        <v>9.0906370788587818</v>
      </c>
      <c r="W427" s="197">
        <v>0</v>
      </c>
      <c r="X427" s="197">
        <v>0</v>
      </c>
      <c r="Y427" s="197">
        <v>2.2002798653739761</v>
      </c>
      <c r="Z427" s="197">
        <v>0</v>
      </c>
      <c r="AA427" s="197">
        <v>0</v>
      </c>
      <c r="AB427" s="197">
        <v>0</v>
      </c>
      <c r="AC427" s="198">
        <v>3.5455255041656669E-2</v>
      </c>
      <c r="AD427" s="199">
        <v>3.5455255041656669E-2</v>
      </c>
      <c r="AE427" s="199">
        <v>0</v>
      </c>
      <c r="AF427" s="199">
        <v>0</v>
      </c>
      <c r="AG427" s="199">
        <v>0</v>
      </c>
      <c r="AH427" s="199">
        <v>0</v>
      </c>
      <c r="AI427" s="200">
        <f t="shared" si="177"/>
        <v>11.326372199274415</v>
      </c>
      <c r="AJ427" s="131" t="str">
        <f t="shared" si="178"/>
        <v/>
      </c>
      <c r="BA427" s="131"/>
      <c r="BR427" s="131"/>
      <c r="CG427" s="131"/>
    </row>
    <row r="428" spans="1:85" ht="15">
      <c r="A428" s="149" t="s">
        <v>15</v>
      </c>
      <c r="B428" s="150">
        <v>5.7538579440311155E-2</v>
      </c>
      <c r="C428" s="150">
        <v>0</v>
      </c>
      <c r="D428" s="150">
        <v>1.9405568298361486E-2</v>
      </c>
      <c r="E428" s="150">
        <v>1.8522027065083874E-5</v>
      </c>
      <c r="F428" s="304"/>
      <c r="G428" s="150">
        <v>0</v>
      </c>
      <c r="H428" s="151">
        <v>0</v>
      </c>
      <c r="I428" s="152">
        <f t="shared" si="175"/>
        <v>7.6962669765737721E-2</v>
      </c>
      <c r="J428" s="139"/>
      <c r="K428" s="153" t="s">
        <v>15</v>
      </c>
      <c r="L428" s="154">
        <v>5.7538579440311155E-2</v>
      </c>
      <c r="M428" s="154">
        <v>0</v>
      </c>
      <c r="N428" s="154">
        <v>1.9405568298361486E-2</v>
      </c>
      <c r="O428" s="154">
        <v>1.8522027065083874E-5</v>
      </c>
      <c r="P428" s="154">
        <v>0</v>
      </c>
      <c r="Q428" s="154">
        <v>0</v>
      </c>
      <c r="R428" s="155">
        <v>0</v>
      </c>
      <c r="S428" s="156">
        <f t="shared" si="176"/>
        <v>7.6962669765737721E-2</v>
      </c>
      <c r="U428" s="201" t="s">
        <v>54</v>
      </c>
      <c r="V428" s="202">
        <v>5.5885460721638539E-2</v>
      </c>
      <c r="W428" s="202">
        <v>0</v>
      </c>
      <c r="X428" s="202">
        <v>0</v>
      </c>
      <c r="Y428" s="202">
        <v>0</v>
      </c>
      <c r="Z428" s="202">
        <v>1.9405568298361486E-2</v>
      </c>
      <c r="AA428" s="202">
        <v>1.8522027065083874E-5</v>
      </c>
      <c r="AB428" s="202">
        <v>0</v>
      </c>
      <c r="AC428" s="203">
        <v>1.6531187186726141E-3</v>
      </c>
      <c r="AD428" s="202">
        <v>1.6531187186726141E-3</v>
      </c>
      <c r="AE428" s="202">
        <v>0</v>
      </c>
      <c r="AF428" s="202">
        <v>0</v>
      </c>
      <c r="AG428" s="202">
        <v>0</v>
      </c>
      <c r="AH428" s="202">
        <v>0</v>
      </c>
      <c r="AI428" s="204">
        <f t="shared" si="177"/>
        <v>7.6962669765737721E-2</v>
      </c>
      <c r="AJ428" s="131" t="str">
        <f t="shared" si="178"/>
        <v/>
      </c>
      <c r="BA428" s="131"/>
      <c r="BR428" s="131"/>
      <c r="CG428" s="131"/>
    </row>
    <row r="429" spans="1:85" ht="15">
      <c r="A429" s="157" t="s">
        <v>55</v>
      </c>
      <c r="B429" s="146">
        <v>0</v>
      </c>
      <c r="C429" s="146">
        <v>0</v>
      </c>
      <c r="D429" s="146">
        <v>0</v>
      </c>
      <c r="E429" s="146">
        <v>2.0878249842033172E-3</v>
      </c>
      <c r="F429" s="304"/>
      <c r="G429" s="146">
        <v>0</v>
      </c>
      <c r="H429" s="158">
        <v>0</v>
      </c>
      <c r="I429" s="144">
        <f t="shared" si="175"/>
        <v>2.0878249842033172E-3</v>
      </c>
      <c r="J429" s="139"/>
      <c r="K429" s="159" t="s">
        <v>55</v>
      </c>
      <c r="L429" s="146">
        <v>0</v>
      </c>
      <c r="M429" s="146">
        <v>0</v>
      </c>
      <c r="N429" s="146">
        <v>0</v>
      </c>
      <c r="O429" s="146">
        <v>2.0878249842033172E-3</v>
      </c>
      <c r="P429" s="146">
        <v>24.091418841657198</v>
      </c>
      <c r="Q429" s="146">
        <v>0</v>
      </c>
      <c r="R429" s="147">
        <v>0</v>
      </c>
      <c r="S429" s="148">
        <f t="shared" si="176"/>
        <v>24.093506666641403</v>
      </c>
      <c r="U429" s="205" t="s">
        <v>55</v>
      </c>
      <c r="V429" s="197">
        <v>0</v>
      </c>
      <c r="W429" s="197">
        <v>0</v>
      </c>
      <c r="X429" s="197">
        <v>0</v>
      </c>
      <c r="Y429" s="197">
        <v>0</v>
      </c>
      <c r="Z429" s="197">
        <v>0</v>
      </c>
      <c r="AA429" s="197">
        <v>2.0833969823272846E-3</v>
      </c>
      <c r="AB429" s="197">
        <v>24.091418841657198</v>
      </c>
      <c r="AC429" s="198">
        <v>4.4280018760325136E-6</v>
      </c>
      <c r="AD429" s="197">
        <v>0</v>
      </c>
      <c r="AE429" s="197">
        <v>0</v>
      </c>
      <c r="AF429" s="197">
        <v>0</v>
      </c>
      <c r="AG429" s="197">
        <v>0</v>
      </c>
      <c r="AH429" s="197">
        <v>4.4280018760325136E-6</v>
      </c>
      <c r="AI429" s="200">
        <f t="shared" si="177"/>
        <v>24.093506666641403</v>
      </c>
      <c r="AJ429" s="131" t="str">
        <f t="shared" si="178"/>
        <v/>
      </c>
      <c r="BA429" s="131"/>
      <c r="BR429" s="131"/>
      <c r="CG429" s="131"/>
    </row>
    <row r="430" spans="1:85" ht="15">
      <c r="A430" s="149" t="s">
        <v>12</v>
      </c>
      <c r="B430" s="150">
        <v>0</v>
      </c>
      <c r="C430" s="150">
        <v>0</v>
      </c>
      <c r="D430" s="150">
        <v>0</v>
      </c>
      <c r="E430" s="150">
        <v>0</v>
      </c>
      <c r="F430" s="304"/>
      <c r="G430" s="150">
        <v>0</v>
      </c>
      <c r="H430" s="151">
        <v>0</v>
      </c>
      <c r="I430" s="152">
        <f t="shared" si="175"/>
        <v>0</v>
      </c>
      <c r="J430" s="139"/>
      <c r="K430" s="153" t="s">
        <v>12</v>
      </c>
      <c r="L430" s="154">
        <v>0</v>
      </c>
      <c r="M430" s="154">
        <v>0</v>
      </c>
      <c r="N430" s="154">
        <v>0</v>
      </c>
      <c r="O430" s="154">
        <v>0</v>
      </c>
      <c r="P430" s="154">
        <v>2.3790979336940938</v>
      </c>
      <c r="Q430" s="154">
        <v>0</v>
      </c>
      <c r="R430" s="155">
        <v>0</v>
      </c>
      <c r="S430" s="156">
        <f t="shared" si="176"/>
        <v>2.3790979336940938</v>
      </c>
      <c r="U430" s="201" t="s">
        <v>12</v>
      </c>
      <c r="V430" s="202">
        <v>0</v>
      </c>
      <c r="W430" s="202">
        <v>0</v>
      </c>
      <c r="X430" s="202">
        <v>0</v>
      </c>
      <c r="Y430" s="202">
        <v>0</v>
      </c>
      <c r="Z430" s="202">
        <v>0</v>
      </c>
      <c r="AA430" s="202">
        <v>0</v>
      </c>
      <c r="AB430" s="202">
        <v>2.3790979336940938</v>
      </c>
      <c r="AC430" s="203">
        <v>0</v>
      </c>
      <c r="AD430" s="202">
        <v>0</v>
      </c>
      <c r="AE430" s="202">
        <v>0</v>
      </c>
      <c r="AF430" s="202">
        <v>0</v>
      </c>
      <c r="AG430" s="202">
        <v>0</v>
      </c>
      <c r="AH430" s="202">
        <v>0</v>
      </c>
      <c r="AI430" s="204">
        <f t="shared" si="177"/>
        <v>2.3790979336940938</v>
      </c>
      <c r="AJ430" s="131" t="str">
        <f t="shared" si="178"/>
        <v/>
      </c>
      <c r="BA430" s="131"/>
      <c r="BR430" s="131"/>
      <c r="CG430" s="131"/>
    </row>
    <row r="431" spans="1:85" ht="15">
      <c r="A431" s="157" t="s">
        <v>56</v>
      </c>
      <c r="B431" s="146">
        <v>0</v>
      </c>
      <c r="C431" s="146">
        <v>0</v>
      </c>
      <c r="D431" s="146">
        <v>0</v>
      </c>
      <c r="E431" s="146">
        <v>0</v>
      </c>
      <c r="F431" s="304"/>
      <c r="G431" s="146">
        <v>0</v>
      </c>
      <c r="H431" s="158">
        <v>0</v>
      </c>
      <c r="I431" s="144">
        <f t="shared" si="175"/>
        <v>0</v>
      </c>
      <c r="J431" s="139"/>
      <c r="K431" s="159" t="s">
        <v>56</v>
      </c>
      <c r="L431" s="146">
        <v>0</v>
      </c>
      <c r="M431" s="146">
        <v>0</v>
      </c>
      <c r="N431" s="146">
        <v>0</v>
      </c>
      <c r="O431" s="146">
        <v>0</v>
      </c>
      <c r="P431" s="146">
        <v>0</v>
      </c>
      <c r="Q431" s="146">
        <v>0</v>
      </c>
      <c r="R431" s="147">
        <v>0</v>
      </c>
      <c r="S431" s="148">
        <f t="shared" si="176"/>
        <v>0</v>
      </c>
      <c r="U431" s="205" t="s">
        <v>56</v>
      </c>
      <c r="V431" s="197">
        <v>0</v>
      </c>
      <c r="W431" s="197">
        <v>0</v>
      </c>
      <c r="X431" s="197">
        <v>0</v>
      </c>
      <c r="Y431" s="197">
        <v>0</v>
      </c>
      <c r="Z431" s="197">
        <v>0</v>
      </c>
      <c r="AA431" s="197">
        <v>0</v>
      </c>
      <c r="AB431" s="197">
        <v>0</v>
      </c>
      <c r="AC431" s="198">
        <v>0</v>
      </c>
      <c r="AD431" s="197">
        <v>0</v>
      </c>
      <c r="AE431" s="197">
        <v>0</v>
      </c>
      <c r="AF431" s="197">
        <v>0</v>
      </c>
      <c r="AG431" s="197">
        <v>0</v>
      </c>
      <c r="AH431" s="197">
        <v>0</v>
      </c>
      <c r="AI431" s="200">
        <f t="shared" si="177"/>
        <v>0</v>
      </c>
      <c r="AJ431" s="131" t="str">
        <f t="shared" si="178"/>
        <v/>
      </c>
      <c r="BA431" s="131"/>
      <c r="BR431" s="131"/>
      <c r="CG431" s="131"/>
    </row>
    <row r="432" spans="1:85" ht="15">
      <c r="A432" s="149" t="s">
        <v>17</v>
      </c>
      <c r="B432" s="150">
        <v>0.14285287744870656</v>
      </c>
      <c r="C432" s="150">
        <v>0</v>
      </c>
      <c r="D432" s="150">
        <v>4.3675978769258675E-2</v>
      </c>
      <c r="E432" s="150">
        <v>5.8554879479541508E-2</v>
      </c>
      <c r="F432" s="304"/>
      <c r="G432" s="150">
        <v>0</v>
      </c>
      <c r="H432" s="151">
        <v>0</v>
      </c>
      <c r="I432" s="152">
        <f t="shared" si="175"/>
        <v>0.24508373569750674</v>
      </c>
      <c r="J432" s="139"/>
      <c r="K432" s="153" t="s">
        <v>17</v>
      </c>
      <c r="L432" s="154">
        <v>0.14285287744870656</v>
      </c>
      <c r="M432" s="154">
        <v>0</v>
      </c>
      <c r="N432" s="154">
        <v>4.3675978769258675E-2</v>
      </c>
      <c r="O432" s="154">
        <v>5.8554879479541508E-2</v>
      </c>
      <c r="P432" s="154">
        <v>2.4872366164681633E-3</v>
      </c>
      <c r="Q432" s="154">
        <v>0</v>
      </c>
      <c r="R432" s="155">
        <v>0</v>
      </c>
      <c r="S432" s="156">
        <f t="shared" si="176"/>
        <v>0.2475709723139749</v>
      </c>
      <c r="U432" s="201" t="s">
        <v>17</v>
      </c>
      <c r="V432" s="202">
        <v>0.14285287744870656</v>
      </c>
      <c r="W432" s="202">
        <v>0</v>
      </c>
      <c r="X432" s="202">
        <v>0</v>
      </c>
      <c r="Y432" s="202">
        <v>0</v>
      </c>
      <c r="Z432" s="202">
        <v>4.3675978769258675E-2</v>
      </c>
      <c r="AA432" s="202">
        <v>0</v>
      </c>
      <c r="AB432" s="202">
        <v>2.4872366164681633E-3</v>
      </c>
      <c r="AC432" s="203">
        <v>5.8554879479541508E-2</v>
      </c>
      <c r="AD432" s="202">
        <v>0</v>
      </c>
      <c r="AE432" s="202">
        <v>0</v>
      </c>
      <c r="AF432" s="202">
        <v>0</v>
      </c>
      <c r="AG432" s="202">
        <v>0</v>
      </c>
      <c r="AH432" s="202">
        <v>5.8554879479541508E-2</v>
      </c>
      <c r="AI432" s="204">
        <f t="shared" si="177"/>
        <v>0.2475709723139749</v>
      </c>
      <c r="AJ432" s="131" t="str">
        <f t="shared" si="178"/>
        <v/>
      </c>
      <c r="BA432" s="131"/>
      <c r="BR432" s="131"/>
      <c r="CG432" s="131"/>
    </row>
    <row r="433" spans="1:85" ht="15">
      <c r="A433" s="157" t="s">
        <v>141</v>
      </c>
      <c r="B433" s="146">
        <v>67.598663048736256</v>
      </c>
      <c r="C433" s="146">
        <v>53.390350800858528</v>
      </c>
      <c r="D433" s="146">
        <v>21.025301134174498</v>
      </c>
      <c r="E433" s="146">
        <v>21.032293362983449</v>
      </c>
      <c r="F433" s="304"/>
      <c r="G433" s="146">
        <v>0</v>
      </c>
      <c r="H433" s="158">
        <v>0</v>
      </c>
      <c r="I433" s="144">
        <f t="shared" si="175"/>
        <v>163.04660834675272</v>
      </c>
      <c r="J433" s="139"/>
      <c r="K433" s="159" t="s">
        <v>141</v>
      </c>
      <c r="L433" s="146">
        <v>67.598663048736256</v>
      </c>
      <c r="M433" s="146">
        <v>53.390350800858528</v>
      </c>
      <c r="N433" s="146">
        <v>21.025301134174498</v>
      </c>
      <c r="O433" s="146">
        <v>21.032293362983449</v>
      </c>
      <c r="P433" s="146">
        <v>0</v>
      </c>
      <c r="Q433" s="146">
        <v>0</v>
      </c>
      <c r="R433" s="147">
        <v>0</v>
      </c>
      <c r="S433" s="148">
        <f t="shared" si="176"/>
        <v>163.04660834675272</v>
      </c>
      <c r="U433" s="205" t="s">
        <v>141</v>
      </c>
      <c r="V433" s="197">
        <v>67.576695157090072</v>
      </c>
      <c r="W433" s="197">
        <v>0</v>
      </c>
      <c r="X433" s="197">
        <v>0</v>
      </c>
      <c r="Y433" s="197">
        <v>53.390350800858528</v>
      </c>
      <c r="Z433" s="197">
        <v>21.025301134174498</v>
      </c>
      <c r="AA433" s="197">
        <v>0</v>
      </c>
      <c r="AB433" s="197">
        <v>0</v>
      </c>
      <c r="AC433" s="198">
        <v>21.05426125462963</v>
      </c>
      <c r="AD433" s="197">
        <v>2.1967891646180484E-2</v>
      </c>
      <c r="AE433" s="197">
        <v>0</v>
      </c>
      <c r="AF433" s="197">
        <v>0</v>
      </c>
      <c r="AG433" s="197">
        <v>0</v>
      </c>
      <c r="AH433" s="197">
        <v>21.032293362983449</v>
      </c>
      <c r="AI433" s="200">
        <f t="shared" si="177"/>
        <v>163.04660834675275</v>
      </c>
      <c r="AJ433" s="131" t="str">
        <f t="shared" si="178"/>
        <v/>
      </c>
      <c r="BA433" s="131"/>
      <c r="BR433" s="131"/>
      <c r="CG433" s="131"/>
    </row>
    <row r="434" spans="1:85" ht="15">
      <c r="A434" s="149" t="s">
        <v>25</v>
      </c>
      <c r="B434" s="150">
        <v>22.239188964432469</v>
      </c>
      <c r="C434" s="150">
        <v>5.8558671045838064</v>
      </c>
      <c r="D434" s="150">
        <v>13.333410680080817</v>
      </c>
      <c r="E434" s="150">
        <v>242.84585064943951</v>
      </c>
      <c r="F434" s="304"/>
      <c r="G434" s="150">
        <v>31.940238063952677</v>
      </c>
      <c r="H434" s="151">
        <v>0</v>
      </c>
      <c r="I434" s="152">
        <f t="shared" si="175"/>
        <v>316.21455546248927</v>
      </c>
      <c r="J434" s="139"/>
      <c r="K434" s="153" t="s">
        <v>25</v>
      </c>
      <c r="L434" s="154">
        <v>22.239188964432469</v>
      </c>
      <c r="M434" s="154">
        <v>5.8558671045838064</v>
      </c>
      <c r="N434" s="154">
        <v>13.333410680080817</v>
      </c>
      <c r="O434" s="154">
        <v>242.84585064943951</v>
      </c>
      <c r="P434" s="154">
        <v>0.76721445551503653</v>
      </c>
      <c r="Q434" s="154">
        <v>31.940238063952677</v>
      </c>
      <c r="R434" s="155">
        <v>0</v>
      </c>
      <c r="S434" s="156">
        <f t="shared" si="176"/>
        <v>316.98176991800432</v>
      </c>
      <c r="U434" s="201" t="s">
        <v>25</v>
      </c>
      <c r="V434" s="202">
        <v>5.3967734947260091</v>
      </c>
      <c r="W434" s="202">
        <v>16.419575374379804</v>
      </c>
      <c r="X434" s="202">
        <v>31.940238063952677</v>
      </c>
      <c r="Y434" s="202">
        <v>5.8558671045838064</v>
      </c>
      <c r="Z434" s="202">
        <v>13.070902764204833</v>
      </c>
      <c r="AA434" s="202">
        <v>241.70268935070524</v>
      </c>
      <c r="AB434" s="202">
        <v>0.76721445551503653</v>
      </c>
      <c r="AC434" s="203">
        <v>1.828509309936907</v>
      </c>
      <c r="AD434" s="202">
        <v>0.42284009532665495</v>
      </c>
      <c r="AE434" s="202">
        <v>0.62607291209519877</v>
      </c>
      <c r="AF434" s="202">
        <v>0</v>
      </c>
      <c r="AG434" s="202">
        <v>0.26250791587598399</v>
      </c>
      <c r="AH434" s="202">
        <v>0.51708838663906909</v>
      </c>
      <c r="AI434" s="204">
        <f t="shared" si="177"/>
        <v>316.98176991800432</v>
      </c>
      <c r="AJ434" s="131" t="str">
        <f t="shared" si="178"/>
        <v/>
      </c>
      <c r="BA434" s="131"/>
      <c r="BR434" s="131"/>
      <c r="CG434" s="131"/>
    </row>
    <row r="435" spans="1:85" ht="15">
      <c r="A435" s="157" t="s">
        <v>24</v>
      </c>
      <c r="B435" s="146">
        <v>4.3135959789013221</v>
      </c>
      <c r="C435" s="146">
        <v>0</v>
      </c>
      <c r="D435" s="146">
        <v>0.40636893379908401</v>
      </c>
      <c r="E435" s="146">
        <v>0</v>
      </c>
      <c r="F435" s="304"/>
      <c r="G435" s="146">
        <v>0</v>
      </c>
      <c r="H435" s="158">
        <v>0</v>
      </c>
      <c r="I435" s="144">
        <f t="shared" si="175"/>
        <v>4.719964912700406</v>
      </c>
      <c r="J435" s="139"/>
      <c r="K435" s="159" t="s">
        <v>24</v>
      </c>
      <c r="L435" s="146">
        <v>4.3135959789013221</v>
      </c>
      <c r="M435" s="146">
        <v>0</v>
      </c>
      <c r="N435" s="146">
        <v>0.40636893379908401</v>
      </c>
      <c r="O435" s="146">
        <v>0</v>
      </c>
      <c r="P435" s="146">
        <v>0</v>
      </c>
      <c r="Q435" s="146">
        <v>0</v>
      </c>
      <c r="R435" s="147">
        <v>0</v>
      </c>
      <c r="S435" s="148">
        <f t="shared" si="176"/>
        <v>4.719964912700406</v>
      </c>
      <c r="U435" s="205" t="s">
        <v>24</v>
      </c>
      <c r="V435" s="197">
        <v>4.0498390063335297</v>
      </c>
      <c r="W435" s="197">
        <v>0.24354945377629089</v>
      </c>
      <c r="X435" s="197">
        <v>0</v>
      </c>
      <c r="Y435" s="197">
        <v>0</v>
      </c>
      <c r="Z435" s="197">
        <v>0.40636893379908401</v>
      </c>
      <c r="AA435" s="197">
        <v>0</v>
      </c>
      <c r="AB435" s="197">
        <v>0</v>
      </c>
      <c r="AC435" s="198">
        <v>2.0207518791501639E-2</v>
      </c>
      <c r="AD435" s="197">
        <v>2.0207518791501639E-2</v>
      </c>
      <c r="AE435" s="197">
        <v>0</v>
      </c>
      <c r="AF435" s="197">
        <v>0</v>
      </c>
      <c r="AG435" s="197">
        <v>0</v>
      </c>
      <c r="AH435" s="197">
        <v>0</v>
      </c>
      <c r="AI435" s="200">
        <f t="shared" si="177"/>
        <v>4.719964912700406</v>
      </c>
      <c r="AJ435" s="131" t="str">
        <f t="shared" si="178"/>
        <v/>
      </c>
      <c r="BA435" s="131"/>
      <c r="BR435" s="131"/>
      <c r="CG435" s="131"/>
    </row>
    <row r="436" spans="1:85" ht="15">
      <c r="A436" s="149" t="s">
        <v>57</v>
      </c>
      <c r="B436" s="150">
        <v>0</v>
      </c>
      <c r="C436" s="150">
        <v>0</v>
      </c>
      <c r="D436" s="150">
        <v>0</v>
      </c>
      <c r="E436" s="150">
        <v>0</v>
      </c>
      <c r="F436" s="304"/>
      <c r="G436" s="150">
        <v>0</v>
      </c>
      <c r="H436" s="151">
        <v>0</v>
      </c>
      <c r="I436" s="152">
        <f t="shared" si="175"/>
        <v>0</v>
      </c>
      <c r="J436" s="139"/>
      <c r="K436" s="153" t="s">
        <v>57</v>
      </c>
      <c r="L436" s="154">
        <v>0</v>
      </c>
      <c r="M436" s="154">
        <v>0</v>
      </c>
      <c r="N436" s="154">
        <v>0</v>
      </c>
      <c r="O436" s="154">
        <v>0</v>
      </c>
      <c r="P436" s="154">
        <v>0</v>
      </c>
      <c r="Q436" s="154">
        <v>0</v>
      </c>
      <c r="R436" s="155">
        <v>0</v>
      </c>
      <c r="S436" s="156">
        <f t="shared" si="176"/>
        <v>0</v>
      </c>
      <c r="U436" s="201" t="s">
        <v>57</v>
      </c>
      <c r="V436" s="202">
        <v>0</v>
      </c>
      <c r="W436" s="202">
        <v>0</v>
      </c>
      <c r="X436" s="202">
        <v>0</v>
      </c>
      <c r="Y436" s="202">
        <v>0</v>
      </c>
      <c r="Z436" s="202">
        <v>0</v>
      </c>
      <c r="AA436" s="202">
        <v>0</v>
      </c>
      <c r="AB436" s="202">
        <v>0</v>
      </c>
      <c r="AC436" s="203">
        <v>0</v>
      </c>
      <c r="AD436" s="202">
        <v>0</v>
      </c>
      <c r="AE436" s="202">
        <v>0</v>
      </c>
      <c r="AF436" s="202">
        <v>0</v>
      </c>
      <c r="AG436" s="202">
        <v>0</v>
      </c>
      <c r="AH436" s="202">
        <v>0</v>
      </c>
      <c r="AI436" s="204">
        <f t="shared" si="177"/>
        <v>0</v>
      </c>
      <c r="AJ436" s="131" t="str">
        <f t="shared" si="178"/>
        <v/>
      </c>
      <c r="BA436" s="131"/>
      <c r="BR436" s="131"/>
      <c r="CG436" s="131"/>
    </row>
    <row r="437" spans="1:85" ht="15">
      <c r="A437" s="157" t="s">
        <v>22</v>
      </c>
      <c r="B437" s="146">
        <v>5.9462951520943168</v>
      </c>
      <c r="C437" s="146">
        <v>0</v>
      </c>
      <c r="D437" s="146">
        <v>0.37441503396953546</v>
      </c>
      <c r="E437" s="146">
        <v>0</v>
      </c>
      <c r="F437" s="304"/>
      <c r="G437" s="146">
        <v>0</v>
      </c>
      <c r="H437" s="158">
        <v>0</v>
      </c>
      <c r="I437" s="144">
        <f t="shared" si="175"/>
        <v>6.3207101860638524</v>
      </c>
      <c r="J437" s="139"/>
      <c r="K437" s="159" t="s">
        <v>22</v>
      </c>
      <c r="L437" s="146">
        <v>5.9462951520943168</v>
      </c>
      <c r="M437" s="146">
        <v>0</v>
      </c>
      <c r="N437" s="146">
        <v>0.37441503396953546</v>
      </c>
      <c r="O437" s="146">
        <v>0</v>
      </c>
      <c r="P437" s="146">
        <v>1.4574570229096286</v>
      </c>
      <c r="Q437" s="146">
        <v>0</v>
      </c>
      <c r="R437" s="147">
        <v>0</v>
      </c>
      <c r="S437" s="148">
        <f t="shared" si="176"/>
        <v>7.778167208973481</v>
      </c>
      <c r="U437" s="205" t="s">
        <v>22</v>
      </c>
      <c r="V437" s="197">
        <v>5.9193396235290709</v>
      </c>
      <c r="W437" s="197">
        <v>0</v>
      </c>
      <c r="X437" s="197">
        <v>0</v>
      </c>
      <c r="Y437" s="197">
        <v>0</v>
      </c>
      <c r="Z437" s="197">
        <v>6.8229093696857779E-3</v>
      </c>
      <c r="AA437" s="197">
        <v>0</v>
      </c>
      <c r="AB437" s="197">
        <v>1.4574570229096286</v>
      </c>
      <c r="AC437" s="198">
        <v>0.39454765316509582</v>
      </c>
      <c r="AD437" s="197">
        <v>2.6955528565246217E-2</v>
      </c>
      <c r="AE437" s="197">
        <v>0</v>
      </c>
      <c r="AF437" s="197">
        <v>0</v>
      </c>
      <c r="AG437" s="197">
        <v>0.36759212459984969</v>
      </c>
      <c r="AH437" s="197">
        <v>0</v>
      </c>
      <c r="AI437" s="200">
        <f t="shared" si="177"/>
        <v>7.778167208973481</v>
      </c>
      <c r="AJ437" s="131" t="str">
        <f t="shared" si="178"/>
        <v/>
      </c>
      <c r="BA437" s="131"/>
      <c r="BR437" s="131"/>
      <c r="CG437" s="131"/>
    </row>
    <row r="438" spans="1:85" ht="15">
      <c r="A438" s="149" t="s">
        <v>21</v>
      </c>
      <c r="B438" s="150">
        <v>0.85412898223824629</v>
      </c>
      <c r="C438" s="150">
        <v>9.9824618878789489E-3</v>
      </c>
      <c r="D438" s="150">
        <v>0.51122720366794183</v>
      </c>
      <c r="E438" s="150">
        <v>0</v>
      </c>
      <c r="F438" s="304"/>
      <c r="G438" s="150">
        <v>0</v>
      </c>
      <c r="H438" s="151">
        <v>0</v>
      </c>
      <c r="I438" s="152">
        <f t="shared" si="175"/>
        <v>1.375338647794067</v>
      </c>
      <c r="J438" s="139"/>
      <c r="K438" s="153" t="s">
        <v>21</v>
      </c>
      <c r="L438" s="154">
        <v>0.85412898223824629</v>
      </c>
      <c r="M438" s="154">
        <v>9.9824618878789489E-3</v>
      </c>
      <c r="N438" s="154">
        <v>0.51122720366794183</v>
      </c>
      <c r="O438" s="154">
        <v>0</v>
      </c>
      <c r="P438" s="154">
        <v>0</v>
      </c>
      <c r="Q438" s="154">
        <v>0</v>
      </c>
      <c r="R438" s="155">
        <v>0</v>
      </c>
      <c r="S438" s="156">
        <f t="shared" si="176"/>
        <v>1.375338647794067</v>
      </c>
      <c r="U438" s="201" t="s">
        <v>58</v>
      </c>
      <c r="V438" s="202">
        <v>0.85412898223824629</v>
      </c>
      <c r="W438" s="202">
        <v>0</v>
      </c>
      <c r="X438" s="202">
        <v>0</v>
      </c>
      <c r="Y438" s="202">
        <v>9.9824618878789489E-3</v>
      </c>
      <c r="Z438" s="202">
        <v>0.51122720366794183</v>
      </c>
      <c r="AA438" s="202">
        <v>0</v>
      </c>
      <c r="AB438" s="202">
        <v>0</v>
      </c>
      <c r="AC438" s="203">
        <v>0</v>
      </c>
      <c r="AD438" s="202">
        <v>0</v>
      </c>
      <c r="AE438" s="202">
        <v>0</v>
      </c>
      <c r="AF438" s="202">
        <v>0</v>
      </c>
      <c r="AG438" s="202">
        <v>0</v>
      </c>
      <c r="AH438" s="202">
        <v>0</v>
      </c>
      <c r="AI438" s="204">
        <f t="shared" si="177"/>
        <v>1.375338647794067</v>
      </c>
      <c r="AJ438" s="131" t="str">
        <f t="shared" si="178"/>
        <v/>
      </c>
      <c r="BA438" s="131"/>
      <c r="BR438" s="131"/>
      <c r="CG438" s="131"/>
    </row>
    <row r="439" spans="1:85" ht="15">
      <c r="A439" s="160" t="s">
        <v>61</v>
      </c>
      <c r="B439" s="146">
        <v>2.8530222401594424E-5</v>
      </c>
      <c r="C439" s="146">
        <v>0</v>
      </c>
      <c r="D439" s="146">
        <v>0</v>
      </c>
      <c r="E439" s="146">
        <v>0</v>
      </c>
      <c r="F439" s="304"/>
      <c r="G439" s="146">
        <v>0</v>
      </c>
      <c r="H439" s="158">
        <v>0</v>
      </c>
      <c r="I439" s="144">
        <f t="shared" si="175"/>
        <v>2.8530222401594424E-5</v>
      </c>
      <c r="J439" s="139"/>
      <c r="K439" s="161" t="s">
        <v>61</v>
      </c>
      <c r="L439" s="146">
        <v>2.8530222401594424E-5</v>
      </c>
      <c r="M439" s="146">
        <v>0</v>
      </c>
      <c r="N439" s="146">
        <v>0</v>
      </c>
      <c r="O439" s="146">
        <v>0</v>
      </c>
      <c r="P439" s="146">
        <v>0</v>
      </c>
      <c r="Q439" s="146">
        <v>0</v>
      </c>
      <c r="R439" s="147">
        <v>0</v>
      </c>
      <c r="S439" s="148">
        <f t="shared" si="176"/>
        <v>2.8530222401594424E-5</v>
      </c>
      <c r="U439" s="206" t="s">
        <v>59</v>
      </c>
      <c r="V439" s="197">
        <v>2.8530222401594424E-5</v>
      </c>
      <c r="W439" s="197">
        <v>0</v>
      </c>
      <c r="X439" s="197">
        <v>0</v>
      </c>
      <c r="Y439" s="197">
        <v>0</v>
      </c>
      <c r="Z439" s="197">
        <v>0</v>
      </c>
      <c r="AA439" s="197">
        <v>0</v>
      </c>
      <c r="AB439" s="197">
        <v>0</v>
      </c>
      <c r="AC439" s="198">
        <v>0</v>
      </c>
      <c r="AD439" s="199">
        <v>0</v>
      </c>
      <c r="AE439" s="199">
        <v>0</v>
      </c>
      <c r="AF439" s="199">
        <v>0</v>
      </c>
      <c r="AG439" s="199">
        <v>0</v>
      </c>
      <c r="AH439" s="199">
        <v>0</v>
      </c>
      <c r="AI439" s="200">
        <f t="shared" si="177"/>
        <v>2.8530222401594424E-5</v>
      </c>
      <c r="AJ439" s="131" t="str">
        <f t="shared" si="178"/>
        <v/>
      </c>
      <c r="BA439" s="131"/>
      <c r="BR439" s="131"/>
      <c r="CG439" s="131"/>
    </row>
    <row r="440" spans="1:85">
      <c r="A440" s="162" t="s">
        <v>23</v>
      </c>
      <c r="B440" s="163">
        <v>2.8530222401594424E-5</v>
      </c>
      <c r="C440" s="163">
        <v>0</v>
      </c>
      <c r="D440" s="163">
        <v>0</v>
      </c>
      <c r="E440" s="163">
        <v>0</v>
      </c>
      <c r="F440" s="304"/>
      <c r="G440" s="163">
        <v>0</v>
      </c>
      <c r="H440" s="164">
        <v>0</v>
      </c>
      <c r="I440" s="165">
        <f t="shared" si="175"/>
        <v>2.8530222401594424E-5</v>
      </c>
      <c r="J440" s="139"/>
      <c r="K440" s="166" t="s">
        <v>23</v>
      </c>
      <c r="L440" s="167">
        <v>2.8530222401594424E-5</v>
      </c>
      <c r="M440" s="167">
        <v>0</v>
      </c>
      <c r="N440" s="167">
        <v>0</v>
      </c>
      <c r="O440" s="167">
        <v>0</v>
      </c>
      <c r="P440" s="167">
        <v>0</v>
      </c>
      <c r="Q440" s="167">
        <v>0</v>
      </c>
      <c r="R440" s="168">
        <v>0</v>
      </c>
      <c r="S440" s="169">
        <f t="shared" si="176"/>
        <v>2.8530222401594424E-5</v>
      </c>
      <c r="U440" s="207" t="s">
        <v>62</v>
      </c>
      <c r="V440" s="208">
        <v>2.8530222401594424E-5</v>
      </c>
      <c r="W440" s="208">
        <v>0</v>
      </c>
      <c r="X440" s="208">
        <v>0</v>
      </c>
      <c r="Y440" s="208">
        <v>0</v>
      </c>
      <c r="Z440" s="208">
        <v>0</v>
      </c>
      <c r="AA440" s="208">
        <v>0</v>
      </c>
      <c r="AB440" s="208">
        <v>0</v>
      </c>
      <c r="AC440" s="208">
        <v>0</v>
      </c>
      <c r="AD440" s="208">
        <v>0</v>
      </c>
      <c r="AE440" s="208">
        <v>0</v>
      </c>
      <c r="AF440" s="208">
        <v>0</v>
      </c>
      <c r="AG440" s="208">
        <v>0</v>
      </c>
      <c r="AH440" s="92">
        <v>0</v>
      </c>
      <c r="AI440" s="209">
        <f t="shared" si="177"/>
        <v>2.8530222401594424E-5</v>
      </c>
      <c r="AJ440" s="131" t="str">
        <f t="shared" si="178"/>
        <v/>
      </c>
      <c r="BA440" s="131"/>
      <c r="BR440" s="131"/>
      <c r="CG440" s="131"/>
    </row>
    <row r="441" spans="1:85">
      <c r="A441" s="170" t="s">
        <v>19</v>
      </c>
      <c r="B441" s="171">
        <v>0</v>
      </c>
      <c r="C441" s="171">
        <v>0</v>
      </c>
      <c r="D441" s="171">
        <v>0</v>
      </c>
      <c r="E441" s="171">
        <v>0</v>
      </c>
      <c r="F441" s="304"/>
      <c r="G441" s="171">
        <v>0</v>
      </c>
      <c r="H441" s="172">
        <v>0</v>
      </c>
      <c r="I441" s="173">
        <f t="shared" si="175"/>
        <v>0</v>
      </c>
      <c r="J441" s="139"/>
      <c r="K441" s="174" t="s">
        <v>19</v>
      </c>
      <c r="L441" s="171">
        <v>0</v>
      </c>
      <c r="M441" s="171">
        <v>0</v>
      </c>
      <c r="N441" s="171">
        <v>0</v>
      </c>
      <c r="O441" s="171">
        <v>0</v>
      </c>
      <c r="P441" s="171">
        <v>0</v>
      </c>
      <c r="Q441" s="171">
        <v>0</v>
      </c>
      <c r="R441" s="175">
        <v>0</v>
      </c>
      <c r="S441" s="176">
        <f t="shared" si="176"/>
        <v>0</v>
      </c>
      <c r="U441" s="210" t="s">
        <v>19</v>
      </c>
      <c r="V441" s="211">
        <v>0</v>
      </c>
      <c r="W441" s="211">
        <v>0</v>
      </c>
      <c r="X441" s="211">
        <v>0</v>
      </c>
      <c r="Y441" s="211">
        <v>0</v>
      </c>
      <c r="Z441" s="211">
        <v>0</v>
      </c>
      <c r="AA441" s="211">
        <v>0</v>
      </c>
      <c r="AB441" s="211">
        <v>0</v>
      </c>
      <c r="AC441" s="211">
        <v>0</v>
      </c>
      <c r="AD441" s="212">
        <v>0</v>
      </c>
      <c r="AE441" s="212">
        <v>0</v>
      </c>
      <c r="AF441" s="212">
        <v>0</v>
      </c>
      <c r="AG441" s="212">
        <v>0</v>
      </c>
      <c r="AH441" s="212">
        <v>0</v>
      </c>
      <c r="AI441" s="213">
        <f t="shared" si="177"/>
        <v>0</v>
      </c>
      <c r="AJ441" s="131" t="str">
        <f t="shared" si="178"/>
        <v/>
      </c>
      <c r="BA441" s="131"/>
      <c r="BR441" s="131"/>
      <c r="CG441" s="131"/>
    </row>
    <row r="442" spans="1:85">
      <c r="A442" s="162" t="s">
        <v>20</v>
      </c>
      <c r="B442" s="163">
        <v>0</v>
      </c>
      <c r="C442" s="163">
        <v>0</v>
      </c>
      <c r="D442" s="163">
        <v>0</v>
      </c>
      <c r="E442" s="163">
        <v>0</v>
      </c>
      <c r="F442" s="304"/>
      <c r="G442" s="163">
        <v>0</v>
      </c>
      <c r="H442" s="164">
        <v>0</v>
      </c>
      <c r="I442" s="165">
        <f t="shared" si="175"/>
        <v>0</v>
      </c>
      <c r="J442" s="139"/>
      <c r="K442" s="166" t="s">
        <v>20</v>
      </c>
      <c r="L442" s="167">
        <v>0</v>
      </c>
      <c r="M442" s="167">
        <v>0</v>
      </c>
      <c r="N442" s="167">
        <v>0</v>
      </c>
      <c r="O442" s="167">
        <v>0</v>
      </c>
      <c r="P442" s="167">
        <v>0</v>
      </c>
      <c r="Q442" s="167">
        <v>0</v>
      </c>
      <c r="R442" s="168">
        <v>0</v>
      </c>
      <c r="S442" s="169">
        <f t="shared" si="176"/>
        <v>0</v>
      </c>
      <c r="U442" s="207" t="s">
        <v>20</v>
      </c>
      <c r="V442" s="208">
        <v>0</v>
      </c>
      <c r="W442" s="208">
        <v>0</v>
      </c>
      <c r="X442" s="208">
        <v>0</v>
      </c>
      <c r="Y442" s="208">
        <v>0</v>
      </c>
      <c r="Z442" s="208">
        <v>0</v>
      </c>
      <c r="AA442" s="208">
        <v>0</v>
      </c>
      <c r="AB442" s="208">
        <v>0</v>
      </c>
      <c r="AC442" s="208">
        <v>0</v>
      </c>
      <c r="AD442" s="208">
        <v>0</v>
      </c>
      <c r="AE442" s="208">
        <v>0</v>
      </c>
      <c r="AF442" s="208">
        <v>0</v>
      </c>
      <c r="AG442" s="208">
        <v>0</v>
      </c>
      <c r="AH442" s="92">
        <v>0</v>
      </c>
      <c r="AI442" s="209">
        <f t="shared" si="177"/>
        <v>0</v>
      </c>
      <c r="AJ442" s="131" t="str">
        <f t="shared" si="178"/>
        <v/>
      </c>
      <c r="BA442" s="131"/>
      <c r="BR442" s="131"/>
      <c r="CG442" s="131"/>
    </row>
    <row r="443" spans="1:85" ht="15" thickBot="1">
      <c r="A443" s="177" t="s">
        <v>11</v>
      </c>
      <c r="B443" s="178">
        <v>0</v>
      </c>
      <c r="C443" s="178">
        <v>0</v>
      </c>
      <c r="D443" s="178">
        <v>0</v>
      </c>
      <c r="E443" s="178">
        <v>0</v>
      </c>
      <c r="F443" s="305"/>
      <c r="G443" s="178">
        <v>0</v>
      </c>
      <c r="H443" s="179">
        <v>0</v>
      </c>
      <c r="I443" s="180">
        <f t="shared" si="175"/>
        <v>0</v>
      </c>
      <c r="J443" s="139"/>
      <c r="K443" s="181" t="s">
        <v>11</v>
      </c>
      <c r="L443" s="178">
        <v>0</v>
      </c>
      <c r="M443" s="178">
        <v>0</v>
      </c>
      <c r="N443" s="178">
        <v>0</v>
      </c>
      <c r="O443" s="178">
        <v>0</v>
      </c>
      <c r="P443" s="178">
        <v>0</v>
      </c>
      <c r="Q443" s="178">
        <v>0</v>
      </c>
      <c r="R443" s="182">
        <v>0</v>
      </c>
      <c r="S443" s="183">
        <f t="shared" si="176"/>
        <v>0</v>
      </c>
      <c r="U443" s="210" t="s">
        <v>11</v>
      </c>
      <c r="V443" s="211">
        <v>0</v>
      </c>
      <c r="W443" s="211">
        <v>0</v>
      </c>
      <c r="X443" s="211">
        <v>0</v>
      </c>
      <c r="Y443" s="211">
        <v>0</v>
      </c>
      <c r="Z443" s="211">
        <v>0</v>
      </c>
      <c r="AA443" s="211">
        <v>0</v>
      </c>
      <c r="AB443" s="211">
        <v>0</v>
      </c>
      <c r="AC443" s="211">
        <v>0</v>
      </c>
      <c r="AD443" s="212">
        <v>0</v>
      </c>
      <c r="AE443" s="212">
        <v>0</v>
      </c>
      <c r="AF443" s="212">
        <v>0</v>
      </c>
      <c r="AG443" s="212">
        <v>0</v>
      </c>
      <c r="AH443" s="212">
        <v>0</v>
      </c>
      <c r="AI443" s="213">
        <f t="shared" si="177"/>
        <v>0</v>
      </c>
      <c r="AJ443" s="140" t="str">
        <f t="shared" si="178"/>
        <v/>
      </c>
    </row>
    <row r="444" spans="1:85" ht="15">
      <c r="A444" s="184" t="s">
        <v>26</v>
      </c>
      <c r="B444" s="185">
        <f>SUM(B423:B439)</f>
        <v>110.27838444741448</v>
      </c>
      <c r="C444" s="185">
        <f t="shared" ref="C444:I444" si="179">SUM(C423:C439)</f>
        <v>61.456480232704195</v>
      </c>
      <c r="D444" s="185">
        <f t="shared" si="179"/>
        <v>35.713804532759504</v>
      </c>
      <c r="E444" s="185">
        <f t="shared" si="179"/>
        <v>263.9388052389138</v>
      </c>
      <c r="F444" s="185">
        <f t="shared" si="179"/>
        <v>0</v>
      </c>
      <c r="G444" s="185">
        <f t="shared" si="179"/>
        <v>31.940238063952677</v>
      </c>
      <c r="H444" s="187">
        <f t="shared" si="179"/>
        <v>0</v>
      </c>
      <c r="I444" s="144">
        <f t="shared" si="179"/>
        <v>503.32771251574462</v>
      </c>
      <c r="J444" s="139"/>
      <c r="K444" s="186" t="s">
        <v>26</v>
      </c>
      <c r="L444" s="185">
        <f>SUM(L423:L439)</f>
        <v>110.27838444741448</v>
      </c>
      <c r="M444" s="185">
        <f t="shared" ref="M444:S444" si="180">SUM(M423:M439)</f>
        <v>61.456480232704195</v>
      </c>
      <c r="N444" s="185">
        <f t="shared" si="180"/>
        <v>35.713804532759504</v>
      </c>
      <c r="O444" s="185">
        <f t="shared" si="180"/>
        <v>263.9388052389138</v>
      </c>
      <c r="P444" s="185">
        <f t="shared" si="180"/>
        <v>28.697675490392427</v>
      </c>
      <c r="Q444" s="185">
        <f t="shared" si="180"/>
        <v>31.940238063952677</v>
      </c>
      <c r="R444" s="187">
        <f t="shared" si="180"/>
        <v>0</v>
      </c>
      <c r="S444" s="188">
        <f t="shared" si="180"/>
        <v>532.02538800613706</v>
      </c>
      <c r="T444" s="131" t="str">
        <f>IF(ABS(S444-AI444)&gt;0.01,S444-AI444,"")</f>
        <v/>
      </c>
      <c r="U444" s="214" t="s">
        <v>60</v>
      </c>
      <c r="V444" s="215">
        <f>SUM(V423:V439)</f>
        <v>93.086180211168454</v>
      </c>
      <c r="W444" s="215">
        <f t="shared" ref="W444:AH444" si="181">SUM(W423:W439)</f>
        <v>16.663124828156093</v>
      </c>
      <c r="X444" s="215">
        <f t="shared" si="181"/>
        <v>31.940238063952677</v>
      </c>
      <c r="Y444" s="215">
        <f t="shared" si="181"/>
        <v>61.456480232704195</v>
      </c>
      <c r="Z444" s="215">
        <f t="shared" si="181"/>
        <v>35.083704492283672</v>
      </c>
      <c r="AA444" s="215">
        <f t="shared" si="181"/>
        <v>241.70479126971463</v>
      </c>
      <c r="AB444" s="215">
        <f t="shared" si="181"/>
        <v>28.697675490392427</v>
      </c>
      <c r="AC444" s="215">
        <f t="shared" si="181"/>
        <v>23.393193417764881</v>
      </c>
      <c r="AD444" s="216">
        <f t="shared" si="181"/>
        <v>0.52907940808991261</v>
      </c>
      <c r="AE444" s="216">
        <f t="shared" si="181"/>
        <v>0.62607291209519877</v>
      </c>
      <c r="AF444" s="216">
        <f t="shared" si="181"/>
        <v>0</v>
      </c>
      <c r="AG444" s="216">
        <f t="shared" si="181"/>
        <v>0.63010004047583368</v>
      </c>
      <c r="AH444" s="216">
        <f t="shared" si="181"/>
        <v>21.607941057103936</v>
      </c>
      <c r="AI444" s="217">
        <f>SUM(V444:AC444)</f>
        <v>532.02538800613706</v>
      </c>
      <c r="AJ444" s="131" t="str">
        <f>IF(ABS(S444-AI444)&gt;0.001,S444-AI444,"")</f>
        <v/>
      </c>
    </row>
    <row r="445" spans="1:85" s="2" customFormat="1" ht="15" thickBot="1">
      <c r="A445" s="15" t="s">
        <v>100</v>
      </c>
      <c r="B445" s="100">
        <f>IF($I444=0,"-",B444/$I444)</f>
        <v>0.21909857475603403</v>
      </c>
      <c r="C445" s="100">
        <f t="shared" ref="C445:H445" si="182">IF($I444=0,"-",C444/$I444)</f>
        <v>0.12210033086700302</v>
      </c>
      <c r="D445" s="100">
        <f t="shared" si="182"/>
        <v>7.0955370913820565E-2</v>
      </c>
      <c r="E445" s="100">
        <f t="shared" si="182"/>
        <v>0.52438758819713804</v>
      </c>
      <c r="F445" s="100">
        <f t="shared" si="182"/>
        <v>0</v>
      </c>
      <c r="G445" s="100">
        <f t="shared" si="182"/>
        <v>6.3458135266004356E-2</v>
      </c>
      <c r="H445" s="101">
        <f t="shared" si="182"/>
        <v>0</v>
      </c>
      <c r="I445" s="102">
        <f>SUM(B445:H445)</f>
        <v>1</v>
      </c>
      <c r="J445" s="131"/>
      <c r="K445" s="27" t="s">
        <v>100</v>
      </c>
      <c r="L445" s="76">
        <f t="shared" ref="L445:R445" si="183">IF($S444=0,"-",L444/$S444)</f>
        <v>0.20728030453716315</v>
      </c>
      <c r="M445" s="76">
        <f t="shared" si="183"/>
        <v>0.11551418713874473</v>
      </c>
      <c r="N445" s="76">
        <f t="shared" si="183"/>
        <v>6.7128008057291313E-2</v>
      </c>
      <c r="O445" s="76">
        <f t="shared" si="183"/>
        <v>0.49610189887379808</v>
      </c>
      <c r="P445" s="76">
        <f t="shared" si="183"/>
        <v>5.3940424907056111E-2</v>
      </c>
      <c r="Q445" s="76">
        <f t="shared" si="183"/>
        <v>6.003517648594664E-2</v>
      </c>
      <c r="R445" s="77">
        <f t="shared" si="183"/>
        <v>0</v>
      </c>
      <c r="S445" s="78">
        <f>SUM(L445:R445)</f>
        <v>1</v>
      </c>
      <c r="U445" s="36" t="s">
        <v>100</v>
      </c>
      <c r="V445" s="103">
        <f>+V444/$AI444</f>
        <v>0.17496567327364965</v>
      </c>
      <c r="W445" s="103">
        <f t="shared" ref="W445:AH445" si="184">+W444/$AI444</f>
        <v>3.1320168555497352E-2</v>
      </c>
      <c r="X445" s="103">
        <f t="shared" si="184"/>
        <v>6.003517648594664E-2</v>
      </c>
      <c r="Y445" s="103">
        <f t="shared" si="184"/>
        <v>0.11551418713874473</v>
      </c>
      <c r="Z445" s="103">
        <f t="shared" si="184"/>
        <v>6.594366600392193E-2</v>
      </c>
      <c r="AA445" s="103">
        <f t="shared" si="184"/>
        <v>0.45431063388825815</v>
      </c>
      <c r="AB445" s="103">
        <f t="shared" si="184"/>
        <v>5.3940424907056111E-2</v>
      </c>
      <c r="AC445" s="103">
        <f t="shared" si="184"/>
        <v>4.3970069746925376E-2</v>
      </c>
      <c r="AD445" s="103">
        <f t="shared" si="184"/>
        <v>9.9446270801612489E-4</v>
      </c>
      <c r="AE445" s="103">
        <f t="shared" si="184"/>
        <v>1.176772624407121E-3</v>
      </c>
      <c r="AF445" s="103">
        <f t="shared" si="184"/>
        <v>0</v>
      </c>
      <c r="AG445" s="103">
        <f t="shared" si="184"/>
        <v>1.1843420533693878E-3</v>
      </c>
      <c r="AH445" s="103">
        <f t="shared" si="184"/>
        <v>4.0614492361132744E-2</v>
      </c>
      <c r="AI445" s="104">
        <f>SUM(V445:AC445)</f>
        <v>1</v>
      </c>
      <c r="AJ445" s="131" t="str">
        <f t="shared" si="178"/>
        <v/>
      </c>
      <c r="BA445" s="189"/>
      <c r="BR445" s="189"/>
    </row>
    <row r="446" spans="1:85" ht="15" thickBot="1">
      <c r="A446" s="218"/>
      <c r="B446" s="218"/>
      <c r="C446" s="218"/>
      <c r="D446" s="218"/>
      <c r="E446" s="218"/>
      <c r="F446" s="218"/>
      <c r="G446" s="218"/>
      <c r="H446" s="218"/>
      <c r="I446" s="218"/>
      <c r="K446" s="218"/>
      <c r="L446" s="218"/>
      <c r="M446" s="218"/>
      <c r="N446" s="218"/>
      <c r="O446" s="218"/>
      <c r="P446" s="218"/>
      <c r="Q446" s="218"/>
      <c r="R446" s="218"/>
      <c r="S446" s="218"/>
    </row>
    <row r="447" spans="1:85" ht="28.5">
      <c r="A447" s="310" t="s">
        <v>41</v>
      </c>
      <c r="B447" s="135" t="s">
        <v>0</v>
      </c>
      <c r="C447" s="135" t="s">
        <v>1</v>
      </c>
      <c r="D447" s="135" t="s">
        <v>2</v>
      </c>
      <c r="E447" s="135" t="s">
        <v>3</v>
      </c>
      <c r="F447" s="135" t="s">
        <v>27</v>
      </c>
      <c r="G447" s="135" t="s">
        <v>4</v>
      </c>
      <c r="H447" s="135" t="s">
        <v>5</v>
      </c>
      <c r="I447" s="136" t="s">
        <v>6</v>
      </c>
      <c r="K447" s="312" t="s">
        <v>41</v>
      </c>
      <c r="L447" s="137" t="s">
        <v>0</v>
      </c>
      <c r="M447" s="137" t="s">
        <v>1</v>
      </c>
      <c r="N447" s="137" t="s">
        <v>2</v>
      </c>
      <c r="O447" s="137" t="s">
        <v>3</v>
      </c>
      <c r="P447" s="137" t="s">
        <v>27</v>
      </c>
      <c r="Q447" s="137" t="s">
        <v>4</v>
      </c>
      <c r="R447" s="137" t="s">
        <v>5</v>
      </c>
      <c r="S447" s="138" t="s">
        <v>6</v>
      </c>
    </row>
    <row r="448" spans="1:85" ht="15">
      <c r="A448" s="311" t="s">
        <v>41</v>
      </c>
      <c r="B448" s="294" t="s">
        <v>109</v>
      </c>
      <c r="C448" s="295"/>
      <c r="D448" s="295"/>
      <c r="E448" s="295"/>
      <c r="F448" s="295"/>
      <c r="G448" s="295"/>
      <c r="H448" s="295"/>
      <c r="I448" s="296"/>
      <c r="K448" s="313" t="s">
        <v>41</v>
      </c>
      <c r="L448" s="297" t="s">
        <v>109</v>
      </c>
      <c r="M448" s="298"/>
      <c r="N448" s="298"/>
      <c r="O448" s="298"/>
      <c r="P448" s="298"/>
      <c r="Q448" s="298"/>
      <c r="R448" s="298"/>
      <c r="S448" s="299"/>
    </row>
    <row r="449" spans="1:19" ht="15">
      <c r="A449" s="141" t="s">
        <v>7</v>
      </c>
      <c r="B449" s="314"/>
      <c r="C449" s="315"/>
      <c r="D449" s="315"/>
      <c r="E449" s="316"/>
      <c r="F449" s="142">
        <v>0</v>
      </c>
      <c r="G449" s="314"/>
      <c r="H449" s="316"/>
      <c r="I449" s="144">
        <f>SUM(B449:H449)</f>
        <v>0</v>
      </c>
      <c r="J449" s="139"/>
      <c r="K449" s="193" t="s">
        <v>7</v>
      </c>
      <c r="L449" s="314"/>
      <c r="M449" s="315"/>
      <c r="N449" s="315"/>
      <c r="O449" s="316"/>
      <c r="P449" s="142">
        <v>0</v>
      </c>
      <c r="Q449" s="314"/>
      <c r="R449" s="323"/>
      <c r="S449" s="195">
        <f>SUM(L449:R449)</f>
        <v>0</v>
      </c>
    </row>
    <row r="450" spans="1:19" ht="15">
      <c r="A450" s="149" t="s">
        <v>8</v>
      </c>
      <c r="B450" s="317"/>
      <c r="C450" s="318"/>
      <c r="D450" s="318"/>
      <c r="E450" s="319"/>
      <c r="F450" s="150">
        <v>0</v>
      </c>
      <c r="G450" s="317"/>
      <c r="H450" s="319"/>
      <c r="I450" s="152">
        <f t="shared" ref="I450:I469" si="185">SUM(B450:H450)</f>
        <v>0</v>
      </c>
      <c r="J450" s="139"/>
      <c r="K450" s="153" t="s">
        <v>8</v>
      </c>
      <c r="L450" s="317"/>
      <c r="M450" s="318"/>
      <c r="N450" s="318"/>
      <c r="O450" s="319"/>
      <c r="P450" s="154">
        <v>0</v>
      </c>
      <c r="Q450" s="317"/>
      <c r="R450" s="324"/>
      <c r="S450" s="156">
        <f t="shared" ref="S450:S469" si="186">SUM(L450:R450)</f>
        <v>0</v>
      </c>
    </row>
    <row r="451" spans="1:19" ht="15">
      <c r="A451" s="157" t="s">
        <v>10</v>
      </c>
      <c r="B451" s="317"/>
      <c r="C451" s="318"/>
      <c r="D451" s="318"/>
      <c r="E451" s="319"/>
      <c r="F451" s="146">
        <v>0</v>
      </c>
      <c r="G451" s="317"/>
      <c r="H451" s="319"/>
      <c r="I451" s="144">
        <f t="shared" si="185"/>
        <v>0</v>
      </c>
      <c r="J451" s="139"/>
      <c r="K451" s="159" t="s">
        <v>10</v>
      </c>
      <c r="L451" s="317"/>
      <c r="M451" s="318"/>
      <c r="N451" s="318"/>
      <c r="O451" s="319"/>
      <c r="P451" s="146">
        <v>0</v>
      </c>
      <c r="Q451" s="317"/>
      <c r="R451" s="324"/>
      <c r="S451" s="148">
        <f t="shared" si="186"/>
        <v>0</v>
      </c>
    </row>
    <row r="452" spans="1:19" ht="15">
      <c r="A452" s="149" t="s">
        <v>53</v>
      </c>
      <c r="B452" s="317"/>
      <c r="C452" s="318"/>
      <c r="D452" s="318"/>
      <c r="E452" s="319"/>
      <c r="F452" s="150">
        <v>0</v>
      </c>
      <c r="G452" s="317"/>
      <c r="H452" s="319"/>
      <c r="I452" s="152">
        <f t="shared" si="185"/>
        <v>0</v>
      </c>
      <c r="J452" s="139"/>
      <c r="K452" s="153" t="s">
        <v>53</v>
      </c>
      <c r="L452" s="317"/>
      <c r="M452" s="318"/>
      <c r="N452" s="318"/>
      <c r="O452" s="319"/>
      <c r="P452" s="154">
        <v>0</v>
      </c>
      <c r="Q452" s="317"/>
      <c r="R452" s="324"/>
      <c r="S452" s="156">
        <f t="shared" si="186"/>
        <v>0</v>
      </c>
    </row>
    <row r="453" spans="1:19" ht="15">
      <c r="A453" s="157" t="s">
        <v>16</v>
      </c>
      <c r="B453" s="317"/>
      <c r="C453" s="318"/>
      <c r="D453" s="318"/>
      <c r="E453" s="319"/>
      <c r="F453" s="146">
        <v>0</v>
      </c>
      <c r="G453" s="317"/>
      <c r="H453" s="319"/>
      <c r="I453" s="144">
        <f t="shared" si="185"/>
        <v>0</v>
      </c>
      <c r="J453" s="139"/>
      <c r="K453" s="159" t="s">
        <v>16</v>
      </c>
      <c r="L453" s="317"/>
      <c r="M453" s="318"/>
      <c r="N453" s="318"/>
      <c r="O453" s="319"/>
      <c r="P453" s="146">
        <v>0</v>
      </c>
      <c r="Q453" s="317"/>
      <c r="R453" s="324"/>
      <c r="S453" s="148">
        <f t="shared" si="186"/>
        <v>0</v>
      </c>
    </row>
    <row r="454" spans="1:19" ht="15">
      <c r="A454" s="149" t="s">
        <v>15</v>
      </c>
      <c r="B454" s="317"/>
      <c r="C454" s="318"/>
      <c r="D454" s="318"/>
      <c r="E454" s="319"/>
      <c r="F454" s="150">
        <v>0</v>
      </c>
      <c r="G454" s="317"/>
      <c r="H454" s="319"/>
      <c r="I454" s="152">
        <f t="shared" si="185"/>
        <v>0</v>
      </c>
      <c r="J454" s="139"/>
      <c r="K454" s="153" t="s">
        <v>15</v>
      </c>
      <c r="L454" s="317"/>
      <c r="M454" s="318"/>
      <c r="N454" s="318"/>
      <c r="O454" s="319"/>
      <c r="P454" s="154">
        <v>0</v>
      </c>
      <c r="Q454" s="317"/>
      <c r="R454" s="324"/>
      <c r="S454" s="156">
        <f t="shared" si="186"/>
        <v>0</v>
      </c>
    </row>
    <row r="455" spans="1:19" ht="15">
      <c r="A455" s="157" t="s">
        <v>55</v>
      </c>
      <c r="B455" s="317"/>
      <c r="C455" s="318"/>
      <c r="D455" s="318"/>
      <c r="E455" s="319"/>
      <c r="F455" s="146">
        <v>81.007075707087395</v>
      </c>
      <c r="G455" s="317"/>
      <c r="H455" s="319"/>
      <c r="I455" s="144">
        <f t="shared" si="185"/>
        <v>81.007075707087395</v>
      </c>
      <c r="J455" s="139"/>
      <c r="K455" s="159" t="s">
        <v>55</v>
      </c>
      <c r="L455" s="317"/>
      <c r="M455" s="318"/>
      <c r="N455" s="318"/>
      <c r="O455" s="319"/>
      <c r="P455" s="146">
        <v>0</v>
      </c>
      <c r="Q455" s="317"/>
      <c r="R455" s="324"/>
      <c r="S455" s="148">
        <f t="shared" si="186"/>
        <v>0</v>
      </c>
    </row>
    <row r="456" spans="1:19" ht="15">
      <c r="A456" s="149" t="s">
        <v>12</v>
      </c>
      <c r="B456" s="317"/>
      <c r="C456" s="318"/>
      <c r="D456" s="318"/>
      <c r="E456" s="319"/>
      <c r="F456" s="150">
        <v>0</v>
      </c>
      <c r="G456" s="317"/>
      <c r="H456" s="319"/>
      <c r="I456" s="152">
        <f t="shared" si="185"/>
        <v>0</v>
      </c>
      <c r="J456" s="139"/>
      <c r="K456" s="153" t="s">
        <v>12</v>
      </c>
      <c r="L456" s="317"/>
      <c r="M456" s="318"/>
      <c r="N456" s="318"/>
      <c r="O456" s="319"/>
      <c r="P456" s="154">
        <v>0</v>
      </c>
      <c r="Q456" s="317"/>
      <c r="R456" s="324"/>
      <c r="S456" s="156">
        <f t="shared" si="186"/>
        <v>0</v>
      </c>
    </row>
    <row r="457" spans="1:19" ht="15">
      <c r="A457" s="157" t="s">
        <v>56</v>
      </c>
      <c r="B457" s="317"/>
      <c r="C457" s="318"/>
      <c r="D457" s="318"/>
      <c r="E457" s="319"/>
      <c r="F457" s="146">
        <v>0</v>
      </c>
      <c r="G457" s="317"/>
      <c r="H457" s="319"/>
      <c r="I457" s="144">
        <f t="shared" si="185"/>
        <v>0</v>
      </c>
      <c r="J457" s="139"/>
      <c r="K457" s="159" t="s">
        <v>56</v>
      </c>
      <c r="L457" s="317"/>
      <c r="M457" s="318"/>
      <c r="N457" s="318"/>
      <c r="O457" s="319"/>
      <c r="P457" s="146">
        <v>0</v>
      </c>
      <c r="Q457" s="317"/>
      <c r="R457" s="324"/>
      <c r="S457" s="148">
        <f t="shared" si="186"/>
        <v>0</v>
      </c>
    </row>
    <row r="458" spans="1:19" ht="15">
      <c r="A458" s="149" t="s">
        <v>17</v>
      </c>
      <c r="B458" s="317"/>
      <c r="C458" s="318"/>
      <c r="D458" s="318"/>
      <c r="E458" s="319"/>
      <c r="F458" s="150">
        <v>0</v>
      </c>
      <c r="G458" s="317"/>
      <c r="H458" s="319"/>
      <c r="I458" s="152">
        <f t="shared" si="185"/>
        <v>0</v>
      </c>
      <c r="J458" s="139"/>
      <c r="K458" s="153" t="s">
        <v>17</v>
      </c>
      <c r="L458" s="317"/>
      <c r="M458" s="318"/>
      <c r="N458" s="318"/>
      <c r="O458" s="319"/>
      <c r="P458" s="154">
        <v>0</v>
      </c>
      <c r="Q458" s="317"/>
      <c r="R458" s="324"/>
      <c r="S458" s="156">
        <f t="shared" si="186"/>
        <v>0</v>
      </c>
    </row>
    <row r="459" spans="1:19" ht="15">
      <c r="A459" s="157" t="s">
        <v>141</v>
      </c>
      <c r="B459" s="317"/>
      <c r="C459" s="318"/>
      <c r="D459" s="318"/>
      <c r="E459" s="319"/>
      <c r="F459" s="146">
        <v>0</v>
      </c>
      <c r="G459" s="317"/>
      <c r="H459" s="319"/>
      <c r="I459" s="144">
        <f t="shared" si="185"/>
        <v>0</v>
      </c>
      <c r="J459" s="139"/>
      <c r="K459" s="159" t="s">
        <v>141</v>
      </c>
      <c r="L459" s="317"/>
      <c r="M459" s="318"/>
      <c r="N459" s="318"/>
      <c r="O459" s="319"/>
      <c r="P459" s="146">
        <v>0</v>
      </c>
      <c r="Q459" s="317"/>
      <c r="R459" s="324"/>
      <c r="S459" s="148">
        <f t="shared" si="186"/>
        <v>0</v>
      </c>
    </row>
    <row r="460" spans="1:19" ht="15">
      <c r="A460" s="149" t="s">
        <v>25</v>
      </c>
      <c r="B460" s="317"/>
      <c r="C460" s="318"/>
      <c r="D460" s="318"/>
      <c r="E460" s="319"/>
      <c r="F460" s="150">
        <v>329.0756949818836</v>
      </c>
      <c r="G460" s="317"/>
      <c r="H460" s="319"/>
      <c r="I460" s="152">
        <f t="shared" si="185"/>
        <v>329.0756949818836</v>
      </c>
      <c r="J460" s="139"/>
      <c r="K460" s="153" t="s">
        <v>25</v>
      </c>
      <c r="L460" s="317"/>
      <c r="M460" s="318"/>
      <c r="N460" s="318"/>
      <c r="O460" s="319"/>
      <c r="P460" s="154">
        <v>0</v>
      </c>
      <c r="Q460" s="317"/>
      <c r="R460" s="324"/>
      <c r="S460" s="156">
        <f t="shared" si="186"/>
        <v>0</v>
      </c>
    </row>
    <row r="461" spans="1:19" ht="15">
      <c r="A461" s="157" t="s">
        <v>24</v>
      </c>
      <c r="B461" s="317"/>
      <c r="C461" s="318"/>
      <c r="D461" s="318"/>
      <c r="E461" s="319"/>
      <c r="F461" s="146">
        <v>0</v>
      </c>
      <c r="G461" s="317"/>
      <c r="H461" s="319"/>
      <c r="I461" s="144">
        <f t="shared" si="185"/>
        <v>0</v>
      </c>
      <c r="J461" s="139"/>
      <c r="K461" s="159" t="s">
        <v>24</v>
      </c>
      <c r="L461" s="317"/>
      <c r="M461" s="318"/>
      <c r="N461" s="318"/>
      <c r="O461" s="319"/>
      <c r="P461" s="146">
        <v>0</v>
      </c>
      <c r="Q461" s="317"/>
      <c r="R461" s="324"/>
      <c r="S461" s="148">
        <f t="shared" si="186"/>
        <v>0</v>
      </c>
    </row>
    <row r="462" spans="1:19" ht="15">
      <c r="A462" s="149" t="s">
        <v>57</v>
      </c>
      <c r="B462" s="317"/>
      <c r="C462" s="318"/>
      <c r="D462" s="318"/>
      <c r="E462" s="319"/>
      <c r="F462" s="150">
        <v>0</v>
      </c>
      <c r="G462" s="317"/>
      <c r="H462" s="319"/>
      <c r="I462" s="152">
        <f t="shared" si="185"/>
        <v>0</v>
      </c>
      <c r="J462" s="139"/>
      <c r="K462" s="153" t="s">
        <v>57</v>
      </c>
      <c r="L462" s="317"/>
      <c r="M462" s="318"/>
      <c r="N462" s="318"/>
      <c r="O462" s="319"/>
      <c r="P462" s="154">
        <v>0</v>
      </c>
      <c r="Q462" s="317"/>
      <c r="R462" s="324"/>
      <c r="S462" s="156">
        <f t="shared" si="186"/>
        <v>0</v>
      </c>
    </row>
    <row r="463" spans="1:19" ht="15">
      <c r="A463" s="157" t="s">
        <v>22</v>
      </c>
      <c r="B463" s="317"/>
      <c r="C463" s="318"/>
      <c r="D463" s="318"/>
      <c r="E463" s="319"/>
      <c r="F463" s="146">
        <v>5.2364819394794013</v>
      </c>
      <c r="G463" s="317"/>
      <c r="H463" s="319"/>
      <c r="I463" s="144">
        <f t="shared" si="185"/>
        <v>5.2364819394794013</v>
      </c>
      <c r="J463" s="139"/>
      <c r="K463" s="159" t="s">
        <v>22</v>
      </c>
      <c r="L463" s="317"/>
      <c r="M463" s="318"/>
      <c r="N463" s="318"/>
      <c r="O463" s="319"/>
      <c r="P463" s="146">
        <v>0</v>
      </c>
      <c r="Q463" s="317"/>
      <c r="R463" s="324"/>
      <c r="S463" s="148">
        <f t="shared" si="186"/>
        <v>0</v>
      </c>
    </row>
    <row r="464" spans="1:19" ht="15">
      <c r="A464" s="149" t="s">
        <v>21</v>
      </c>
      <c r="B464" s="317"/>
      <c r="C464" s="318"/>
      <c r="D464" s="318"/>
      <c r="E464" s="319"/>
      <c r="F464" s="150">
        <v>0</v>
      </c>
      <c r="G464" s="317"/>
      <c r="H464" s="319"/>
      <c r="I464" s="152">
        <f t="shared" si="185"/>
        <v>0</v>
      </c>
      <c r="J464" s="139"/>
      <c r="K464" s="153" t="s">
        <v>21</v>
      </c>
      <c r="L464" s="317"/>
      <c r="M464" s="318"/>
      <c r="N464" s="318"/>
      <c r="O464" s="319"/>
      <c r="P464" s="154">
        <v>0</v>
      </c>
      <c r="Q464" s="317"/>
      <c r="R464" s="324"/>
      <c r="S464" s="156">
        <f t="shared" si="186"/>
        <v>0</v>
      </c>
    </row>
    <row r="465" spans="1:19" ht="15">
      <c r="A465" s="160" t="s">
        <v>61</v>
      </c>
      <c r="B465" s="317"/>
      <c r="C465" s="318"/>
      <c r="D465" s="318"/>
      <c r="E465" s="319"/>
      <c r="F465" s="146">
        <v>0</v>
      </c>
      <c r="G465" s="317"/>
      <c r="H465" s="319"/>
      <c r="I465" s="144">
        <f t="shared" si="185"/>
        <v>0</v>
      </c>
      <c r="J465" s="139"/>
      <c r="K465" s="161" t="s">
        <v>61</v>
      </c>
      <c r="L465" s="317"/>
      <c r="M465" s="318"/>
      <c r="N465" s="318"/>
      <c r="O465" s="319"/>
      <c r="P465" s="146">
        <v>0</v>
      </c>
      <c r="Q465" s="317"/>
      <c r="R465" s="324"/>
      <c r="S465" s="148">
        <f t="shared" si="186"/>
        <v>0</v>
      </c>
    </row>
    <row r="466" spans="1:19">
      <c r="A466" s="162" t="s">
        <v>23</v>
      </c>
      <c r="B466" s="317"/>
      <c r="C466" s="318"/>
      <c r="D466" s="318"/>
      <c r="E466" s="319"/>
      <c r="F466" s="163">
        <v>0</v>
      </c>
      <c r="G466" s="317"/>
      <c r="H466" s="319"/>
      <c r="I466" s="165">
        <f t="shared" si="185"/>
        <v>0</v>
      </c>
      <c r="J466" s="139"/>
      <c r="K466" s="166" t="s">
        <v>23</v>
      </c>
      <c r="L466" s="317"/>
      <c r="M466" s="318"/>
      <c r="N466" s="318"/>
      <c r="O466" s="319"/>
      <c r="P466" s="167">
        <v>0</v>
      </c>
      <c r="Q466" s="317"/>
      <c r="R466" s="324"/>
      <c r="S466" s="169">
        <f t="shared" si="186"/>
        <v>0</v>
      </c>
    </row>
    <row r="467" spans="1:19">
      <c r="A467" s="170" t="s">
        <v>19</v>
      </c>
      <c r="B467" s="317"/>
      <c r="C467" s="318"/>
      <c r="D467" s="318"/>
      <c r="E467" s="319"/>
      <c r="F467" s="171">
        <v>0</v>
      </c>
      <c r="G467" s="317"/>
      <c r="H467" s="319"/>
      <c r="I467" s="173">
        <f t="shared" si="185"/>
        <v>0</v>
      </c>
      <c r="J467" s="139"/>
      <c r="K467" s="174" t="s">
        <v>19</v>
      </c>
      <c r="L467" s="317"/>
      <c r="M467" s="318"/>
      <c r="N467" s="318"/>
      <c r="O467" s="319"/>
      <c r="P467" s="171">
        <v>0</v>
      </c>
      <c r="Q467" s="317"/>
      <c r="R467" s="324"/>
      <c r="S467" s="176">
        <f t="shared" si="186"/>
        <v>0</v>
      </c>
    </row>
    <row r="468" spans="1:19">
      <c r="A468" s="162" t="s">
        <v>20</v>
      </c>
      <c r="B468" s="317"/>
      <c r="C468" s="318"/>
      <c r="D468" s="318"/>
      <c r="E468" s="319"/>
      <c r="F468" s="163">
        <v>0</v>
      </c>
      <c r="G468" s="317"/>
      <c r="H468" s="319"/>
      <c r="I468" s="165">
        <f t="shared" si="185"/>
        <v>0</v>
      </c>
      <c r="J468" s="139"/>
      <c r="K468" s="166" t="s">
        <v>20</v>
      </c>
      <c r="L468" s="317"/>
      <c r="M468" s="318"/>
      <c r="N468" s="318"/>
      <c r="O468" s="319"/>
      <c r="P468" s="167">
        <v>0</v>
      </c>
      <c r="Q468" s="317"/>
      <c r="R468" s="324"/>
      <c r="S468" s="169">
        <f t="shared" si="186"/>
        <v>0</v>
      </c>
    </row>
    <row r="469" spans="1:19" ht="15" thickBot="1">
      <c r="A469" s="177" t="s">
        <v>11</v>
      </c>
      <c r="B469" s="320"/>
      <c r="C469" s="321"/>
      <c r="D469" s="321"/>
      <c r="E469" s="322"/>
      <c r="F469" s="178">
        <v>0</v>
      </c>
      <c r="G469" s="320"/>
      <c r="H469" s="322"/>
      <c r="I469" s="180">
        <f t="shared" si="185"/>
        <v>0</v>
      </c>
      <c r="J469" s="139"/>
      <c r="K469" s="181" t="s">
        <v>11</v>
      </c>
      <c r="L469" s="320"/>
      <c r="M469" s="321"/>
      <c r="N469" s="321"/>
      <c r="O469" s="322"/>
      <c r="P469" s="178">
        <v>0</v>
      </c>
      <c r="Q469" s="320"/>
      <c r="R469" s="325"/>
      <c r="S469" s="183">
        <f t="shared" si="186"/>
        <v>0</v>
      </c>
    </row>
    <row r="470" spans="1:19" ht="15">
      <c r="A470" s="184" t="s">
        <v>26</v>
      </c>
      <c r="B470" s="185">
        <f>SUM(B449:B465)</f>
        <v>0</v>
      </c>
      <c r="C470" s="185">
        <f t="shared" ref="C470:I470" si="187">SUM(C449:C465)</f>
        <v>0</v>
      </c>
      <c r="D470" s="185">
        <f t="shared" si="187"/>
        <v>0</v>
      </c>
      <c r="E470" s="185">
        <f t="shared" si="187"/>
        <v>0</v>
      </c>
      <c r="F470" s="185">
        <f t="shared" si="187"/>
        <v>415.31925262845039</v>
      </c>
      <c r="G470" s="185">
        <f t="shared" si="187"/>
        <v>0</v>
      </c>
      <c r="H470" s="187">
        <f t="shared" si="187"/>
        <v>0</v>
      </c>
      <c r="I470" s="144">
        <f t="shared" si="187"/>
        <v>415.31925262845039</v>
      </c>
      <c r="J470" s="139"/>
      <c r="K470" s="186" t="s">
        <v>26</v>
      </c>
      <c r="L470" s="185">
        <f>SUM(L449:L465)</f>
        <v>0</v>
      </c>
      <c r="M470" s="185">
        <f t="shared" ref="M470:S470" si="188">SUM(M449:M465)</f>
        <v>0</v>
      </c>
      <c r="N470" s="185">
        <f t="shared" si="188"/>
        <v>0</v>
      </c>
      <c r="O470" s="185">
        <f t="shared" si="188"/>
        <v>0</v>
      </c>
      <c r="P470" s="185">
        <f t="shared" si="188"/>
        <v>0</v>
      </c>
      <c r="Q470" s="185">
        <f t="shared" si="188"/>
        <v>0</v>
      </c>
      <c r="R470" s="187">
        <f t="shared" si="188"/>
        <v>0</v>
      </c>
      <c r="S470" s="188">
        <f t="shared" si="188"/>
        <v>0</v>
      </c>
    </row>
    <row r="471" spans="1:19" ht="15" thickBot="1">
      <c r="A471" s="15" t="s">
        <v>100</v>
      </c>
      <c r="B471" s="100">
        <f>IF($I470=0,"-",B470/$I470)</f>
        <v>0</v>
      </c>
      <c r="C471" s="100">
        <f t="shared" ref="C471:H471" si="189">IF($I470=0,"-",C470/$I470)</f>
        <v>0</v>
      </c>
      <c r="D471" s="100">
        <f t="shared" si="189"/>
        <v>0</v>
      </c>
      <c r="E471" s="100">
        <f t="shared" si="189"/>
        <v>0</v>
      </c>
      <c r="F471" s="100">
        <f t="shared" si="189"/>
        <v>1</v>
      </c>
      <c r="G471" s="100">
        <f t="shared" si="189"/>
        <v>0</v>
      </c>
      <c r="H471" s="101">
        <f t="shared" si="189"/>
        <v>0</v>
      </c>
      <c r="I471" s="102">
        <f>SUM(B471:H471)</f>
        <v>1</v>
      </c>
      <c r="J471" s="2"/>
      <c r="K471" s="27" t="s">
        <v>100</v>
      </c>
      <c r="L471" s="76" t="str">
        <f t="shared" ref="L471:R471" si="190">IF($S470=0,"-",L470/$S470)</f>
        <v>-</v>
      </c>
      <c r="M471" s="76" t="str">
        <f t="shared" si="190"/>
        <v>-</v>
      </c>
      <c r="N471" s="76" t="str">
        <f t="shared" si="190"/>
        <v>-</v>
      </c>
      <c r="O471" s="76" t="str">
        <f t="shared" si="190"/>
        <v>-</v>
      </c>
      <c r="P471" s="76" t="str">
        <f t="shared" si="190"/>
        <v>-</v>
      </c>
      <c r="Q471" s="76" t="str">
        <f t="shared" si="190"/>
        <v>-</v>
      </c>
      <c r="R471" s="77" t="str">
        <f t="shared" si="190"/>
        <v>-</v>
      </c>
      <c r="S471" s="78">
        <f>SUM(L471:R471)</f>
        <v>0</v>
      </c>
    </row>
    <row r="472" spans="1:19" ht="15" thickBot="1">
      <c r="A472" s="218"/>
      <c r="B472" s="218"/>
      <c r="C472" s="218"/>
      <c r="D472" s="218"/>
      <c r="E472" s="218"/>
      <c r="F472" s="218"/>
      <c r="G472" s="218"/>
      <c r="H472" s="218"/>
      <c r="I472" s="218"/>
      <c r="K472" s="218"/>
      <c r="L472" s="218"/>
      <c r="M472" s="218"/>
      <c r="N472" s="218"/>
      <c r="O472" s="218"/>
      <c r="P472" s="218"/>
      <c r="Q472" s="218"/>
      <c r="R472" s="218"/>
      <c r="S472" s="218"/>
    </row>
    <row r="473" spans="1:19" ht="28.5">
      <c r="A473" s="310" t="s">
        <v>42</v>
      </c>
      <c r="B473" s="135" t="s">
        <v>0</v>
      </c>
      <c r="C473" s="135" t="s">
        <v>1</v>
      </c>
      <c r="D473" s="135" t="s">
        <v>2</v>
      </c>
      <c r="E473" s="135" t="s">
        <v>3</v>
      </c>
      <c r="F473" s="135" t="s">
        <v>27</v>
      </c>
      <c r="G473" s="135" t="s">
        <v>4</v>
      </c>
      <c r="H473" s="135" t="s">
        <v>5</v>
      </c>
      <c r="I473" s="136" t="s">
        <v>6</v>
      </c>
      <c r="K473" s="312" t="s">
        <v>42</v>
      </c>
      <c r="L473" s="137" t="s">
        <v>0</v>
      </c>
      <c r="M473" s="137" t="s">
        <v>1</v>
      </c>
      <c r="N473" s="137" t="s">
        <v>2</v>
      </c>
      <c r="O473" s="137" t="s">
        <v>3</v>
      </c>
      <c r="P473" s="137" t="s">
        <v>27</v>
      </c>
      <c r="Q473" s="137" t="s">
        <v>4</v>
      </c>
      <c r="R473" s="137" t="s">
        <v>5</v>
      </c>
      <c r="S473" s="138" t="s">
        <v>6</v>
      </c>
    </row>
    <row r="474" spans="1:19" ht="15">
      <c r="A474" s="311" t="s">
        <v>42</v>
      </c>
      <c r="B474" s="294" t="s">
        <v>109</v>
      </c>
      <c r="C474" s="295"/>
      <c r="D474" s="295"/>
      <c r="E474" s="295"/>
      <c r="F474" s="295"/>
      <c r="G474" s="295"/>
      <c r="H474" s="295"/>
      <c r="I474" s="296"/>
      <c r="K474" s="313" t="s">
        <v>42</v>
      </c>
      <c r="L474" s="297" t="s">
        <v>109</v>
      </c>
      <c r="M474" s="298"/>
      <c r="N474" s="298"/>
      <c r="O474" s="298"/>
      <c r="P474" s="298"/>
      <c r="Q474" s="298"/>
      <c r="R474" s="298"/>
      <c r="S474" s="299"/>
    </row>
    <row r="475" spans="1:19" ht="15">
      <c r="A475" s="141" t="s">
        <v>7</v>
      </c>
      <c r="B475" s="314"/>
      <c r="C475" s="315"/>
      <c r="D475" s="315"/>
      <c r="E475" s="316"/>
      <c r="F475" s="142">
        <v>0</v>
      </c>
      <c r="G475" s="314"/>
      <c r="H475" s="316"/>
      <c r="I475" s="144">
        <f>SUM(B475:H475)</f>
        <v>0</v>
      </c>
      <c r="J475" s="139"/>
      <c r="K475" s="193" t="s">
        <v>7</v>
      </c>
      <c r="L475" s="314"/>
      <c r="M475" s="315"/>
      <c r="N475" s="315"/>
      <c r="O475" s="316"/>
      <c r="P475" s="142">
        <v>0</v>
      </c>
      <c r="Q475" s="314"/>
      <c r="R475" s="323"/>
      <c r="S475" s="195">
        <f>SUM(L475:R475)</f>
        <v>0</v>
      </c>
    </row>
    <row r="476" spans="1:19" ht="15">
      <c r="A476" s="149" t="s">
        <v>8</v>
      </c>
      <c r="B476" s="317"/>
      <c r="C476" s="318"/>
      <c r="D476" s="318"/>
      <c r="E476" s="319"/>
      <c r="F476" s="150">
        <v>0</v>
      </c>
      <c r="G476" s="317"/>
      <c r="H476" s="319"/>
      <c r="I476" s="152">
        <f t="shared" ref="I476:I495" si="191">SUM(B476:H476)</f>
        <v>0</v>
      </c>
      <c r="J476" s="139"/>
      <c r="K476" s="153" t="s">
        <v>8</v>
      </c>
      <c r="L476" s="317"/>
      <c r="M476" s="318"/>
      <c r="N476" s="318"/>
      <c r="O476" s="319"/>
      <c r="P476" s="154">
        <v>0</v>
      </c>
      <c r="Q476" s="317"/>
      <c r="R476" s="324"/>
      <c r="S476" s="156">
        <f t="shared" ref="S476:S495" si="192">SUM(L476:R476)</f>
        <v>0</v>
      </c>
    </row>
    <row r="477" spans="1:19" ht="15">
      <c r="A477" s="157" t="s">
        <v>10</v>
      </c>
      <c r="B477" s="317"/>
      <c r="C477" s="318"/>
      <c r="D477" s="318"/>
      <c r="E477" s="319"/>
      <c r="F477" s="146">
        <v>0</v>
      </c>
      <c r="G477" s="317"/>
      <c r="H477" s="319"/>
      <c r="I477" s="144">
        <f t="shared" si="191"/>
        <v>0</v>
      </c>
      <c r="J477" s="139"/>
      <c r="K477" s="159" t="s">
        <v>10</v>
      </c>
      <c r="L477" s="317"/>
      <c r="M477" s="318"/>
      <c r="N477" s="318"/>
      <c r="O477" s="319"/>
      <c r="P477" s="146">
        <v>0</v>
      </c>
      <c r="Q477" s="317"/>
      <c r="R477" s="324"/>
      <c r="S477" s="148">
        <f t="shared" si="192"/>
        <v>0</v>
      </c>
    </row>
    <row r="478" spans="1:19" ht="15">
      <c r="A478" s="149" t="s">
        <v>53</v>
      </c>
      <c r="B478" s="317"/>
      <c r="C478" s="318"/>
      <c r="D478" s="318"/>
      <c r="E478" s="319"/>
      <c r="F478" s="150">
        <v>0</v>
      </c>
      <c r="G478" s="317"/>
      <c r="H478" s="319"/>
      <c r="I478" s="152">
        <f t="shared" si="191"/>
        <v>0</v>
      </c>
      <c r="J478" s="139"/>
      <c r="K478" s="153" t="s">
        <v>53</v>
      </c>
      <c r="L478" s="317"/>
      <c r="M478" s="318"/>
      <c r="N478" s="318"/>
      <c r="O478" s="319"/>
      <c r="P478" s="154">
        <v>0</v>
      </c>
      <c r="Q478" s="317"/>
      <c r="R478" s="324"/>
      <c r="S478" s="156">
        <f t="shared" si="192"/>
        <v>0</v>
      </c>
    </row>
    <row r="479" spans="1:19" ht="15">
      <c r="A479" s="157" t="s">
        <v>16</v>
      </c>
      <c r="B479" s="317"/>
      <c r="C479" s="318"/>
      <c r="D479" s="318"/>
      <c r="E479" s="319"/>
      <c r="F479" s="146">
        <v>0</v>
      </c>
      <c r="G479" s="317"/>
      <c r="H479" s="319"/>
      <c r="I479" s="144">
        <f t="shared" si="191"/>
        <v>0</v>
      </c>
      <c r="J479" s="139"/>
      <c r="K479" s="159" t="s">
        <v>16</v>
      </c>
      <c r="L479" s="317"/>
      <c r="M479" s="318"/>
      <c r="N479" s="318"/>
      <c r="O479" s="319"/>
      <c r="P479" s="146">
        <v>0</v>
      </c>
      <c r="Q479" s="317"/>
      <c r="R479" s="324"/>
      <c r="S479" s="148">
        <f t="shared" si="192"/>
        <v>0</v>
      </c>
    </row>
    <row r="480" spans="1:19" ht="15">
      <c r="A480" s="149" t="s">
        <v>15</v>
      </c>
      <c r="B480" s="317"/>
      <c r="C480" s="318"/>
      <c r="D480" s="318"/>
      <c r="E480" s="319"/>
      <c r="F480" s="150">
        <v>0</v>
      </c>
      <c r="G480" s="317"/>
      <c r="H480" s="319"/>
      <c r="I480" s="152">
        <f t="shared" si="191"/>
        <v>0</v>
      </c>
      <c r="J480" s="139"/>
      <c r="K480" s="153" t="s">
        <v>15</v>
      </c>
      <c r="L480" s="317"/>
      <c r="M480" s="318"/>
      <c r="N480" s="318"/>
      <c r="O480" s="319"/>
      <c r="P480" s="154">
        <v>0</v>
      </c>
      <c r="Q480" s="317"/>
      <c r="R480" s="324"/>
      <c r="S480" s="156">
        <f t="shared" si="192"/>
        <v>0</v>
      </c>
    </row>
    <row r="481" spans="1:19" ht="15">
      <c r="A481" s="157" t="s">
        <v>55</v>
      </c>
      <c r="B481" s="317"/>
      <c r="C481" s="318"/>
      <c r="D481" s="318"/>
      <c r="E481" s="319"/>
      <c r="F481" s="146">
        <v>9417.9875789152793</v>
      </c>
      <c r="G481" s="317"/>
      <c r="H481" s="319"/>
      <c r="I481" s="144">
        <f t="shared" si="191"/>
        <v>9417.9875789152793</v>
      </c>
      <c r="J481" s="139"/>
      <c r="K481" s="159" t="s">
        <v>55</v>
      </c>
      <c r="L481" s="317"/>
      <c r="M481" s="318"/>
      <c r="N481" s="318"/>
      <c r="O481" s="319"/>
      <c r="P481" s="146">
        <v>4707.1127801711191</v>
      </c>
      <c r="Q481" s="317"/>
      <c r="R481" s="324"/>
      <c r="S481" s="148">
        <f t="shared" si="192"/>
        <v>4707.1127801711191</v>
      </c>
    </row>
    <row r="482" spans="1:19" ht="15">
      <c r="A482" s="149" t="s">
        <v>12</v>
      </c>
      <c r="B482" s="317"/>
      <c r="C482" s="318"/>
      <c r="D482" s="318"/>
      <c r="E482" s="319"/>
      <c r="F482" s="150">
        <v>2902.7863497720728</v>
      </c>
      <c r="G482" s="317"/>
      <c r="H482" s="319"/>
      <c r="I482" s="152">
        <f t="shared" si="191"/>
        <v>2902.7863497720728</v>
      </c>
      <c r="J482" s="139"/>
      <c r="K482" s="153" t="s">
        <v>12</v>
      </c>
      <c r="L482" s="317"/>
      <c r="M482" s="318"/>
      <c r="N482" s="318"/>
      <c r="O482" s="319"/>
      <c r="P482" s="154">
        <v>1268.2639750227634</v>
      </c>
      <c r="Q482" s="317"/>
      <c r="R482" s="324"/>
      <c r="S482" s="156">
        <f t="shared" si="192"/>
        <v>1268.2639750227634</v>
      </c>
    </row>
    <row r="483" spans="1:19" ht="15">
      <c r="A483" s="157" t="s">
        <v>56</v>
      </c>
      <c r="B483" s="317"/>
      <c r="C483" s="318"/>
      <c r="D483" s="318"/>
      <c r="E483" s="319"/>
      <c r="F483" s="146">
        <v>0</v>
      </c>
      <c r="G483" s="317"/>
      <c r="H483" s="319"/>
      <c r="I483" s="144">
        <f t="shared" si="191"/>
        <v>0</v>
      </c>
      <c r="J483" s="139"/>
      <c r="K483" s="159" t="s">
        <v>56</v>
      </c>
      <c r="L483" s="317"/>
      <c r="M483" s="318"/>
      <c r="N483" s="318"/>
      <c r="O483" s="319"/>
      <c r="P483" s="146">
        <v>0</v>
      </c>
      <c r="Q483" s="317"/>
      <c r="R483" s="324"/>
      <c r="S483" s="148">
        <f t="shared" si="192"/>
        <v>0</v>
      </c>
    </row>
    <row r="484" spans="1:19" ht="15">
      <c r="A484" s="149" t="s">
        <v>17</v>
      </c>
      <c r="B484" s="317"/>
      <c r="C484" s="318"/>
      <c r="D484" s="318"/>
      <c r="E484" s="319"/>
      <c r="F484" s="150">
        <v>3.8844970307035536</v>
      </c>
      <c r="G484" s="317"/>
      <c r="H484" s="319"/>
      <c r="I484" s="152">
        <f t="shared" si="191"/>
        <v>3.8844970307035536</v>
      </c>
      <c r="J484" s="139"/>
      <c r="K484" s="153" t="s">
        <v>17</v>
      </c>
      <c r="L484" s="317"/>
      <c r="M484" s="318"/>
      <c r="N484" s="318"/>
      <c r="O484" s="319"/>
      <c r="P484" s="154">
        <v>3.737661419862865</v>
      </c>
      <c r="Q484" s="317"/>
      <c r="R484" s="324"/>
      <c r="S484" s="156">
        <f t="shared" si="192"/>
        <v>3.737661419862865</v>
      </c>
    </row>
    <row r="485" spans="1:19" ht="15">
      <c r="A485" s="157" t="s">
        <v>141</v>
      </c>
      <c r="B485" s="317"/>
      <c r="C485" s="318"/>
      <c r="D485" s="318"/>
      <c r="E485" s="319"/>
      <c r="F485" s="146">
        <v>36.199987079110919</v>
      </c>
      <c r="G485" s="317"/>
      <c r="H485" s="319"/>
      <c r="I485" s="144">
        <f t="shared" si="191"/>
        <v>36.199987079110919</v>
      </c>
      <c r="J485" s="139"/>
      <c r="K485" s="159" t="s">
        <v>141</v>
      </c>
      <c r="L485" s="317"/>
      <c r="M485" s="318"/>
      <c r="N485" s="318"/>
      <c r="O485" s="319"/>
      <c r="P485" s="146">
        <v>36.088893239176841</v>
      </c>
      <c r="Q485" s="317"/>
      <c r="R485" s="324"/>
      <c r="S485" s="148">
        <f t="shared" si="192"/>
        <v>36.088893239176841</v>
      </c>
    </row>
    <row r="486" spans="1:19" ht="15">
      <c r="A486" s="149" t="s">
        <v>25</v>
      </c>
      <c r="B486" s="317"/>
      <c r="C486" s="318"/>
      <c r="D486" s="318"/>
      <c r="E486" s="319"/>
      <c r="F486" s="150">
        <v>133.02708230519343</v>
      </c>
      <c r="G486" s="317"/>
      <c r="H486" s="319"/>
      <c r="I486" s="152">
        <f t="shared" si="191"/>
        <v>133.02708230519343</v>
      </c>
      <c r="J486" s="139"/>
      <c r="K486" s="153" t="s">
        <v>25</v>
      </c>
      <c r="L486" s="317"/>
      <c r="M486" s="318"/>
      <c r="N486" s="318"/>
      <c r="O486" s="319"/>
      <c r="P486" s="154">
        <v>0</v>
      </c>
      <c r="Q486" s="317"/>
      <c r="R486" s="324"/>
      <c r="S486" s="156">
        <f t="shared" si="192"/>
        <v>0</v>
      </c>
    </row>
    <row r="487" spans="1:19" ht="15">
      <c r="A487" s="157" t="s">
        <v>24</v>
      </c>
      <c r="B487" s="317"/>
      <c r="C487" s="318"/>
      <c r="D487" s="318"/>
      <c r="E487" s="319"/>
      <c r="F487" s="146">
        <v>0</v>
      </c>
      <c r="G487" s="317"/>
      <c r="H487" s="319"/>
      <c r="I487" s="144">
        <f t="shared" si="191"/>
        <v>0</v>
      </c>
      <c r="J487" s="139"/>
      <c r="K487" s="159" t="s">
        <v>24</v>
      </c>
      <c r="L487" s="317"/>
      <c r="M487" s="318"/>
      <c r="N487" s="318"/>
      <c r="O487" s="319"/>
      <c r="P487" s="146">
        <v>0</v>
      </c>
      <c r="Q487" s="317"/>
      <c r="R487" s="324"/>
      <c r="S487" s="148">
        <f t="shared" si="192"/>
        <v>0</v>
      </c>
    </row>
    <row r="488" spans="1:19" ht="15">
      <c r="A488" s="149" t="s">
        <v>57</v>
      </c>
      <c r="B488" s="317"/>
      <c r="C488" s="318"/>
      <c r="D488" s="318"/>
      <c r="E488" s="319"/>
      <c r="F488" s="150">
        <v>0</v>
      </c>
      <c r="G488" s="317"/>
      <c r="H488" s="319"/>
      <c r="I488" s="152">
        <f t="shared" si="191"/>
        <v>0</v>
      </c>
      <c r="J488" s="139"/>
      <c r="K488" s="153" t="s">
        <v>57</v>
      </c>
      <c r="L488" s="317"/>
      <c r="M488" s="318"/>
      <c r="N488" s="318"/>
      <c r="O488" s="319"/>
      <c r="P488" s="154">
        <v>0</v>
      </c>
      <c r="Q488" s="317"/>
      <c r="R488" s="324"/>
      <c r="S488" s="156">
        <f t="shared" si="192"/>
        <v>0</v>
      </c>
    </row>
    <row r="489" spans="1:19" ht="15">
      <c r="A489" s="157" t="s">
        <v>22</v>
      </c>
      <c r="B489" s="317"/>
      <c r="C489" s="318"/>
      <c r="D489" s="318"/>
      <c r="E489" s="319"/>
      <c r="F489" s="146">
        <v>854.86628110402239</v>
      </c>
      <c r="G489" s="317"/>
      <c r="H489" s="319"/>
      <c r="I489" s="144">
        <f t="shared" si="191"/>
        <v>854.86628110402239</v>
      </c>
      <c r="J489" s="139"/>
      <c r="K489" s="159" t="s">
        <v>22</v>
      </c>
      <c r="L489" s="317"/>
      <c r="M489" s="318"/>
      <c r="N489" s="318"/>
      <c r="O489" s="319"/>
      <c r="P489" s="146">
        <v>469.3987539033306</v>
      </c>
      <c r="Q489" s="317"/>
      <c r="R489" s="324"/>
      <c r="S489" s="148">
        <f t="shared" si="192"/>
        <v>469.3987539033306</v>
      </c>
    </row>
    <row r="490" spans="1:19" ht="15">
      <c r="A490" s="149" t="s">
        <v>21</v>
      </c>
      <c r="B490" s="317"/>
      <c r="C490" s="318"/>
      <c r="D490" s="318"/>
      <c r="E490" s="319"/>
      <c r="F490" s="150">
        <v>0</v>
      </c>
      <c r="G490" s="317"/>
      <c r="H490" s="319"/>
      <c r="I490" s="152">
        <f t="shared" si="191"/>
        <v>0</v>
      </c>
      <c r="J490" s="139"/>
      <c r="K490" s="153" t="s">
        <v>21</v>
      </c>
      <c r="L490" s="317"/>
      <c r="M490" s="318"/>
      <c r="N490" s="318"/>
      <c r="O490" s="319"/>
      <c r="P490" s="154">
        <v>0</v>
      </c>
      <c r="Q490" s="317"/>
      <c r="R490" s="324"/>
      <c r="S490" s="156">
        <f t="shared" si="192"/>
        <v>0</v>
      </c>
    </row>
    <row r="491" spans="1:19" ht="15">
      <c r="A491" s="160" t="s">
        <v>61</v>
      </c>
      <c r="B491" s="317"/>
      <c r="C491" s="318"/>
      <c r="D491" s="318"/>
      <c r="E491" s="319"/>
      <c r="F491" s="146">
        <v>0</v>
      </c>
      <c r="G491" s="317"/>
      <c r="H491" s="319"/>
      <c r="I491" s="144">
        <f t="shared" si="191"/>
        <v>0</v>
      </c>
      <c r="J491" s="139"/>
      <c r="K491" s="161" t="s">
        <v>61</v>
      </c>
      <c r="L491" s="317"/>
      <c r="M491" s="318"/>
      <c r="N491" s="318"/>
      <c r="O491" s="319"/>
      <c r="P491" s="146">
        <v>0</v>
      </c>
      <c r="Q491" s="317"/>
      <c r="R491" s="324"/>
      <c r="S491" s="148">
        <f t="shared" si="192"/>
        <v>0</v>
      </c>
    </row>
    <row r="492" spans="1:19">
      <c r="A492" s="162" t="s">
        <v>23</v>
      </c>
      <c r="B492" s="317"/>
      <c r="C492" s="318"/>
      <c r="D492" s="318"/>
      <c r="E492" s="319"/>
      <c r="F492" s="163">
        <v>0</v>
      </c>
      <c r="G492" s="317"/>
      <c r="H492" s="319"/>
      <c r="I492" s="165">
        <f t="shared" si="191"/>
        <v>0</v>
      </c>
      <c r="J492" s="139"/>
      <c r="K492" s="166" t="s">
        <v>23</v>
      </c>
      <c r="L492" s="317"/>
      <c r="M492" s="318"/>
      <c r="N492" s="318"/>
      <c r="O492" s="319"/>
      <c r="P492" s="167">
        <v>0</v>
      </c>
      <c r="Q492" s="317"/>
      <c r="R492" s="324"/>
      <c r="S492" s="169">
        <f t="shared" si="192"/>
        <v>0</v>
      </c>
    </row>
    <row r="493" spans="1:19">
      <c r="A493" s="170" t="s">
        <v>19</v>
      </c>
      <c r="B493" s="317"/>
      <c r="C493" s="318"/>
      <c r="D493" s="318"/>
      <c r="E493" s="319"/>
      <c r="F493" s="171">
        <v>0</v>
      </c>
      <c r="G493" s="317"/>
      <c r="H493" s="319"/>
      <c r="I493" s="173">
        <f t="shared" si="191"/>
        <v>0</v>
      </c>
      <c r="J493" s="139"/>
      <c r="K493" s="174" t="s">
        <v>19</v>
      </c>
      <c r="L493" s="317"/>
      <c r="M493" s="318"/>
      <c r="N493" s="318"/>
      <c r="O493" s="319"/>
      <c r="P493" s="171">
        <v>0</v>
      </c>
      <c r="Q493" s="317"/>
      <c r="R493" s="324"/>
      <c r="S493" s="176">
        <f t="shared" si="192"/>
        <v>0</v>
      </c>
    </row>
    <row r="494" spans="1:19">
      <c r="A494" s="162" t="s">
        <v>20</v>
      </c>
      <c r="B494" s="317"/>
      <c r="C494" s="318"/>
      <c r="D494" s="318"/>
      <c r="E494" s="319"/>
      <c r="F494" s="163">
        <v>0</v>
      </c>
      <c r="G494" s="317"/>
      <c r="H494" s="319"/>
      <c r="I494" s="165">
        <f t="shared" si="191"/>
        <v>0</v>
      </c>
      <c r="J494" s="139"/>
      <c r="K494" s="166" t="s">
        <v>20</v>
      </c>
      <c r="L494" s="317"/>
      <c r="M494" s="318"/>
      <c r="N494" s="318"/>
      <c r="O494" s="319"/>
      <c r="P494" s="167">
        <v>0</v>
      </c>
      <c r="Q494" s="317"/>
      <c r="R494" s="324"/>
      <c r="S494" s="169">
        <f t="shared" si="192"/>
        <v>0</v>
      </c>
    </row>
    <row r="495" spans="1:19" ht="15" thickBot="1">
      <c r="A495" s="177" t="s">
        <v>11</v>
      </c>
      <c r="B495" s="320"/>
      <c r="C495" s="321"/>
      <c r="D495" s="321"/>
      <c r="E495" s="322"/>
      <c r="F495" s="178">
        <v>0</v>
      </c>
      <c r="G495" s="320"/>
      <c r="H495" s="322"/>
      <c r="I495" s="180">
        <f t="shared" si="191"/>
        <v>0</v>
      </c>
      <c r="J495" s="139"/>
      <c r="K495" s="181" t="s">
        <v>11</v>
      </c>
      <c r="L495" s="320"/>
      <c r="M495" s="321"/>
      <c r="N495" s="321"/>
      <c r="O495" s="322"/>
      <c r="P495" s="178">
        <v>0</v>
      </c>
      <c r="Q495" s="320"/>
      <c r="R495" s="325"/>
      <c r="S495" s="183">
        <f t="shared" si="192"/>
        <v>0</v>
      </c>
    </row>
    <row r="496" spans="1:19" ht="15">
      <c r="A496" s="184" t="s">
        <v>26</v>
      </c>
      <c r="B496" s="185">
        <f>SUM(B475:B491)</f>
        <v>0</v>
      </c>
      <c r="C496" s="185">
        <f t="shared" ref="C496:I496" si="193">SUM(C475:C491)</f>
        <v>0</v>
      </c>
      <c r="D496" s="185">
        <f t="shared" si="193"/>
        <v>0</v>
      </c>
      <c r="E496" s="185">
        <f t="shared" si="193"/>
        <v>0</v>
      </c>
      <c r="F496" s="185">
        <f t="shared" si="193"/>
        <v>13348.751776206384</v>
      </c>
      <c r="G496" s="185">
        <f t="shared" si="193"/>
        <v>0</v>
      </c>
      <c r="H496" s="187">
        <f t="shared" si="193"/>
        <v>0</v>
      </c>
      <c r="I496" s="144">
        <f t="shared" si="193"/>
        <v>13348.751776206384</v>
      </c>
      <c r="J496" s="139"/>
      <c r="K496" s="186" t="s">
        <v>26</v>
      </c>
      <c r="L496" s="185">
        <f>SUM(L475:L491)</f>
        <v>0</v>
      </c>
      <c r="M496" s="185">
        <f t="shared" ref="M496:S496" si="194">SUM(M475:M491)</f>
        <v>0</v>
      </c>
      <c r="N496" s="185">
        <f t="shared" si="194"/>
        <v>0</v>
      </c>
      <c r="O496" s="185">
        <f t="shared" si="194"/>
        <v>0</v>
      </c>
      <c r="P496" s="185">
        <f t="shared" si="194"/>
        <v>6484.6020637562533</v>
      </c>
      <c r="Q496" s="185">
        <f t="shared" si="194"/>
        <v>0</v>
      </c>
      <c r="R496" s="187">
        <f t="shared" si="194"/>
        <v>0</v>
      </c>
      <c r="S496" s="188">
        <f t="shared" si="194"/>
        <v>6484.6020637562533</v>
      </c>
    </row>
    <row r="497" spans="1:19" ht="15" thickBot="1">
      <c r="A497" s="15" t="s">
        <v>100</v>
      </c>
      <c r="B497" s="100">
        <f>IF($I496=0,"-",B496/$I496)</f>
        <v>0</v>
      </c>
      <c r="C497" s="100">
        <f t="shared" ref="C497:H497" si="195">IF($I496=0,"-",C496/$I496)</f>
        <v>0</v>
      </c>
      <c r="D497" s="100">
        <f t="shared" si="195"/>
        <v>0</v>
      </c>
      <c r="E497" s="100">
        <f t="shared" si="195"/>
        <v>0</v>
      </c>
      <c r="F497" s="100">
        <f t="shared" si="195"/>
        <v>1</v>
      </c>
      <c r="G497" s="100">
        <f t="shared" si="195"/>
        <v>0</v>
      </c>
      <c r="H497" s="101">
        <f t="shared" si="195"/>
        <v>0</v>
      </c>
      <c r="I497" s="102">
        <f>SUM(B497:H497)</f>
        <v>1</v>
      </c>
      <c r="J497" s="2"/>
      <c r="K497" s="27" t="s">
        <v>100</v>
      </c>
      <c r="L497" s="76">
        <f t="shared" ref="L497:R497" si="196">IF($S496=0,"-",L496/$S496)</f>
        <v>0</v>
      </c>
      <c r="M497" s="76">
        <f t="shared" si="196"/>
        <v>0</v>
      </c>
      <c r="N497" s="76">
        <f t="shared" si="196"/>
        <v>0</v>
      </c>
      <c r="O497" s="76">
        <f t="shared" si="196"/>
        <v>0</v>
      </c>
      <c r="P497" s="76">
        <f t="shared" si="196"/>
        <v>1</v>
      </c>
      <c r="Q497" s="76">
        <f t="shared" si="196"/>
        <v>0</v>
      </c>
      <c r="R497" s="77">
        <f t="shared" si="196"/>
        <v>0</v>
      </c>
      <c r="S497" s="78">
        <f>SUM(L497:R497)</f>
        <v>1</v>
      </c>
    </row>
    <row r="498" spans="1:19" ht="15" thickBot="1">
      <c r="A498" s="218"/>
      <c r="B498" s="218"/>
      <c r="C498" s="218"/>
      <c r="D498" s="218"/>
      <c r="E498" s="218"/>
      <c r="F498" s="218"/>
      <c r="G498" s="218"/>
      <c r="H498" s="218"/>
      <c r="I498" s="218"/>
      <c r="K498" s="218"/>
      <c r="L498" s="218"/>
      <c r="M498" s="218"/>
      <c r="N498" s="218"/>
      <c r="O498" s="218"/>
      <c r="P498" s="218"/>
      <c r="Q498" s="218"/>
      <c r="R498" s="218"/>
      <c r="S498" s="218"/>
    </row>
    <row r="499" spans="1:19" ht="28.5">
      <c r="A499" s="310" t="s">
        <v>43</v>
      </c>
      <c r="B499" s="135" t="s">
        <v>0</v>
      </c>
      <c r="C499" s="135" t="s">
        <v>1</v>
      </c>
      <c r="D499" s="135" t="s">
        <v>2</v>
      </c>
      <c r="E499" s="135" t="s">
        <v>3</v>
      </c>
      <c r="F499" s="135" t="s">
        <v>27</v>
      </c>
      <c r="G499" s="135" t="s">
        <v>4</v>
      </c>
      <c r="H499" s="135" t="s">
        <v>5</v>
      </c>
      <c r="I499" s="136" t="s">
        <v>6</v>
      </c>
      <c r="K499" s="312" t="s">
        <v>43</v>
      </c>
      <c r="L499" s="137" t="s">
        <v>0</v>
      </c>
      <c r="M499" s="137" t="s">
        <v>1</v>
      </c>
      <c r="N499" s="137" t="s">
        <v>2</v>
      </c>
      <c r="O499" s="137" t="s">
        <v>3</v>
      </c>
      <c r="P499" s="137" t="s">
        <v>27</v>
      </c>
      <c r="Q499" s="137" t="s">
        <v>4</v>
      </c>
      <c r="R499" s="137" t="s">
        <v>5</v>
      </c>
      <c r="S499" s="138" t="s">
        <v>6</v>
      </c>
    </row>
    <row r="500" spans="1:19" ht="15">
      <c r="A500" s="311" t="s">
        <v>43</v>
      </c>
      <c r="B500" s="294" t="s">
        <v>109</v>
      </c>
      <c r="C500" s="295"/>
      <c r="D500" s="295"/>
      <c r="E500" s="295"/>
      <c r="F500" s="295"/>
      <c r="G500" s="295"/>
      <c r="H500" s="295"/>
      <c r="I500" s="296"/>
      <c r="K500" s="313" t="s">
        <v>43</v>
      </c>
      <c r="L500" s="297" t="s">
        <v>109</v>
      </c>
      <c r="M500" s="298"/>
      <c r="N500" s="298"/>
      <c r="O500" s="298"/>
      <c r="P500" s="298"/>
      <c r="Q500" s="298"/>
      <c r="R500" s="298"/>
      <c r="S500" s="299"/>
    </row>
    <row r="501" spans="1:19" ht="15">
      <c r="A501" s="141" t="s">
        <v>7</v>
      </c>
      <c r="B501" s="314"/>
      <c r="C501" s="315"/>
      <c r="D501" s="315"/>
      <c r="E501" s="316"/>
      <c r="F501" s="142">
        <v>0</v>
      </c>
      <c r="G501" s="314"/>
      <c r="H501" s="316"/>
      <c r="I501" s="144">
        <f>SUM(B501:H501)</f>
        <v>0</v>
      </c>
      <c r="J501" s="139"/>
      <c r="K501" s="193" t="s">
        <v>7</v>
      </c>
      <c r="L501" s="314"/>
      <c r="M501" s="315"/>
      <c r="N501" s="315"/>
      <c r="O501" s="316"/>
      <c r="P501" s="142">
        <v>0</v>
      </c>
      <c r="Q501" s="314"/>
      <c r="R501" s="323"/>
      <c r="S501" s="195">
        <f>SUM(L501:R501)</f>
        <v>0</v>
      </c>
    </row>
    <row r="502" spans="1:19" ht="15">
      <c r="A502" s="149" t="s">
        <v>8</v>
      </c>
      <c r="B502" s="317"/>
      <c r="C502" s="318"/>
      <c r="D502" s="318"/>
      <c r="E502" s="319"/>
      <c r="F502" s="150">
        <v>0</v>
      </c>
      <c r="G502" s="317"/>
      <c r="H502" s="319"/>
      <c r="I502" s="152">
        <f t="shared" ref="I502:I521" si="197">SUM(B502:H502)</f>
        <v>0</v>
      </c>
      <c r="J502" s="139"/>
      <c r="K502" s="153" t="s">
        <v>8</v>
      </c>
      <c r="L502" s="317"/>
      <c r="M502" s="318"/>
      <c r="N502" s="318"/>
      <c r="O502" s="319"/>
      <c r="P502" s="154">
        <v>0</v>
      </c>
      <c r="Q502" s="317"/>
      <c r="R502" s="324"/>
      <c r="S502" s="156">
        <f t="shared" ref="S502:S521" si="198">SUM(L502:R502)</f>
        <v>0</v>
      </c>
    </row>
    <row r="503" spans="1:19" ht="15">
      <c r="A503" s="157" t="s">
        <v>10</v>
      </c>
      <c r="B503" s="317"/>
      <c r="C503" s="318"/>
      <c r="D503" s="318"/>
      <c r="E503" s="319"/>
      <c r="F503" s="146">
        <v>0</v>
      </c>
      <c r="G503" s="317"/>
      <c r="H503" s="319"/>
      <c r="I503" s="144">
        <f t="shared" si="197"/>
        <v>0</v>
      </c>
      <c r="J503" s="139"/>
      <c r="K503" s="159" t="s">
        <v>10</v>
      </c>
      <c r="L503" s="317"/>
      <c r="M503" s="318"/>
      <c r="N503" s="318"/>
      <c r="O503" s="319"/>
      <c r="P503" s="146">
        <v>0</v>
      </c>
      <c r="Q503" s="317"/>
      <c r="R503" s="324"/>
      <c r="S503" s="148">
        <f t="shared" si="198"/>
        <v>0</v>
      </c>
    </row>
    <row r="504" spans="1:19" ht="15">
      <c r="A504" s="149" t="s">
        <v>53</v>
      </c>
      <c r="B504" s="317"/>
      <c r="C504" s="318"/>
      <c r="D504" s="318"/>
      <c r="E504" s="319"/>
      <c r="F504" s="150">
        <v>0</v>
      </c>
      <c r="G504" s="317"/>
      <c r="H504" s="319"/>
      <c r="I504" s="152">
        <f t="shared" si="197"/>
        <v>0</v>
      </c>
      <c r="J504" s="139"/>
      <c r="K504" s="153" t="s">
        <v>53</v>
      </c>
      <c r="L504" s="317"/>
      <c r="M504" s="318"/>
      <c r="N504" s="318"/>
      <c r="O504" s="319"/>
      <c r="P504" s="154">
        <v>0</v>
      </c>
      <c r="Q504" s="317"/>
      <c r="R504" s="324"/>
      <c r="S504" s="156">
        <f t="shared" si="198"/>
        <v>0</v>
      </c>
    </row>
    <row r="505" spans="1:19" ht="15">
      <c r="A505" s="157" t="s">
        <v>16</v>
      </c>
      <c r="B505" s="317"/>
      <c r="C505" s="318"/>
      <c r="D505" s="318"/>
      <c r="E505" s="319"/>
      <c r="F505" s="146">
        <v>0</v>
      </c>
      <c r="G505" s="317"/>
      <c r="H505" s="319"/>
      <c r="I505" s="144">
        <f t="shared" si="197"/>
        <v>0</v>
      </c>
      <c r="J505" s="139"/>
      <c r="K505" s="159" t="s">
        <v>16</v>
      </c>
      <c r="L505" s="317"/>
      <c r="M505" s="318"/>
      <c r="N505" s="318"/>
      <c r="O505" s="319"/>
      <c r="P505" s="146">
        <v>0</v>
      </c>
      <c r="Q505" s="317"/>
      <c r="R505" s="324"/>
      <c r="S505" s="148">
        <f t="shared" si="198"/>
        <v>0</v>
      </c>
    </row>
    <row r="506" spans="1:19" ht="15">
      <c r="A506" s="149" t="s">
        <v>15</v>
      </c>
      <c r="B506" s="317"/>
      <c r="C506" s="318"/>
      <c r="D506" s="318"/>
      <c r="E506" s="319"/>
      <c r="F506" s="150">
        <v>0</v>
      </c>
      <c r="G506" s="317"/>
      <c r="H506" s="319"/>
      <c r="I506" s="152">
        <f t="shared" si="197"/>
        <v>0</v>
      </c>
      <c r="J506" s="139"/>
      <c r="K506" s="153" t="s">
        <v>15</v>
      </c>
      <c r="L506" s="317"/>
      <c r="M506" s="318"/>
      <c r="N506" s="318"/>
      <c r="O506" s="319"/>
      <c r="P506" s="154">
        <v>0</v>
      </c>
      <c r="Q506" s="317"/>
      <c r="R506" s="324"/>
      <c r="S506" s="156">
        <f t="shared" si="198"/>
        <v>0</v>
      </c>
    </row>
    <row r="507" spans="1:19" ht="15">
      <c r="A507" s="157" t="s">
        <v>55</v>
      </c>
      <c r="B507" s="317"/>
      <c r="C507" s="318"/>
      <c r="D507" s="318"/>
      <c r="E507" s="319"/>
      <c r="F507" s="146">
        <v>0</v>
      </c>
      <c r="G507" s="317"/>
      <c r="H507" s="319"/>
      <c r="I507" s="144">
        <f t="shared" si="197"/>
        <v>0</v>
      </c>
      <c r="J507" s="139"/>
      <c r="K507" s="159" t="s">
        <v>55</v>
      </c>
      <c r="L507" s="317"/>
      <c r="M507" s="318"/>
      <c r="N507" s="318"/>
      <c r="O507" s="319"/>
      <c r="P507" s="146">
        <v>0</v>
      </c>
      <c r="Q507" s="317"/>
      <c r="R507" s="324"/>
      <c r="S507" s="148">
        <f t="shared" si="198"/>
        <v>0</v>
      </c>
    </row>
    <row r="508" spans="1:19" ht="15">
      <c r="A508" s="149" t="s">
        <v>12</v>
      </c>
      <c r="B508" s="317"/>
      <c r="C508" s="318"/>
      <c r="D508" s="318"/>
      <c r="E508" s="319"/>
      <c r="F508" s="150">
        <v>0</v>
      </c>
      <c r="G508" s="317"/>
      <c r="H508" s="319"/>
      <c r="I508" s="152">
        <f t="shared" si="197"/>
        <v>0</v>
      </c>
      <c r="J508" s="139"/>
      <c r="K508" s="153" t="s">
        <v>12</v>
      </c>
      <c r="L508" s="317"/>
      <c r="M508" s="318"/>
      <c r="N508" s="318"/>
      <c r="O508" s="319"/>
      <c r="P508" s="154">
        <v>0</v>
      </c>
      <c r="Q508" s="317"/>
      <c r="R508" s="324"/>
      <c r="S508" s="156">
        <f t="shared" si="198"/>
        <v>0</v>
      </c>
    </row>
    <row r="509" spans="1:19" ht="15">
      <c r="A509" s="157" t="s">
        <v>56</v>
      </c>
      <c r="B509" s="317"/>
      <c r="C509" s="318"/>
      <c r="D509" s="318"/>
      <c r="E509" s="319"/>
      <c r="F509" s="146">
        <v>0</v>
      </c>
      <c r="G509" s="317"/>
      <c r="H509" s="319"/>
      <c r="I509" s="144">
        <f t="shared" si="197"/>
        <v>0</v>
      </c>
      <c r="J509" s="139"/>
      <c r="K509" s="159" t="s">
        <v>56</v>
      </c>
      <c r="L509" s="317"/>
      <c r="M509" s="318"/>
      <c r="N509" s="318"/>
      <c r="O509" s="319"/>
      <c r="P509" s="146">
        <v>0</v>
      </c>
      <c r="Q509" s="317"/>
      <c r="R509" s="324"/>
      <c r="S509" s="148">
        <f t="shared" si="198"/>
        <v>0</v>
      </c>
    </row>
    <row r="510" spans="1:19" ht="15">
      <c r="A510" s="149" t="s">
        <v>17</v>
      </c>
      <c r="B510" s="317"/>
      <c r="C510" s="318"/>
      <c r="D510" s="318"/>
      <c r="E510" s="319"/>
      <c r="F510" s="150">
        <v>0</v>
      </c>
      <c r="G510" s="317"/>
      <c r="H510" s="319"/>
      <c r="I510" s="152">
        <f t="shared" si="197"/>
        <v>0</v>
      </c>
      <c r="J510" s="139"/>
      <c r="K510" s="153" t="s">
        <v>17</v>
      </c>
      <c r="L510" s="317"/>
      <c r="M510" s="318"/>
      <c r="N510" s="318"/>
      <c r="O510" s="319"/>
      <c r="P510" s="154">
        <v>0</v>
      </c>
      <c r="Q510" s="317"/>
      <c r="R510" s="324"/>
      <c r="S510" s="156">
        <f t="shared" si="198"/>
        <v>0</v>
      </c>
    </row>
    <row r="511" spans="1:19" ht="15">
      <c r="A511" s="157" t="s">
        <v>141</v>
      </c>
      <c r="B511" s="317"/>
      <c r="C511" s="318"/>
      <c r="D511" s="318"/>
      <c r="E511" s="319"/>
      <c r="F511" s="146">
        <v>0</v>
      </c>
      <c r="G511" s="317"/>
      <c r="H511" s="319"/>
      <c r="I511" s="144">
        <f t="shared" si="197"/>
        <v>0</v>
      </c>
      <c r="J511" s="139"/>
      <c r="K511" s="159" t="s">
        <v>141</v>
      </c>
      <c r="L511" s="317"/>
      <c r="M511" s="318"/>
      <c r="N511" s="318"/>
      <c r="O511" s="319"/>
      <c r="P511" s="146">
        <v>0</v>
      </c>
      <c r="Q511" s="317"/>
      <c r="R511" s="324"/>
      <c r="S511" s="148">
        <f t="shared" si="198"/>
        <v>0</v>
      </c>
    </row>
    <row r="512" spans="1:19" ht="15">
      <c r="A512" s="149" t="s">
        <v>25</v>
      </c>
      <c r="B512" s="317"/>
      <c r="C512" s="318"/>
      <c r="D512" s="318"/>
      <c r="E512" s="319"/>
      <c r="F512" s="150">
        <v>0</v>
      </c>
      <c r="G512" s="317"/>
      <c r="H512" s="319"/>
      <c r="I512" s="152">
        <f t="shared" si="197"/>
        <v>0</v>
      </c>
      <c r="J512" s="139"/>
      <c r="K512" s="153" t="s">
        <v>25</v>
      </c>
      <c r="L512" s="317"/>
      <c r="M512" s="318"/>
      <c r="N512" s="318"/>
      <c r="O512" s="319"/>
      <c r="P512" s="154">
        <v>0</v>
      </c>
      <c r="Q512" s="317"/>
      <c r="R512" s="324"/>
      <c r="S512" s="156">
        <f t="shared" si="198"/>
        <v>0</v>
      </c>
    </row>
    <row r="513" spans="1:19" ht="15">
      <c r="A513" s="157" t="s">
        <v>24</v>
      </c>
      <c r="B513" s="317"/>
      <c r="C513" s="318"/>
      <c r="D513" s="318"/>
      <c r="E513" s="319"/>
      <c r="F513" s="146">
        <v>0</v>
      </c>
      <c r="G513" s="317"/>
      <c r="H513" s="319"/>
      <c r="I513" s="144">
        <f t="shared" si="197"/>
        <v>0</v>
      </c>
      <c r="J513" s="139"/>
      <c r="K513" s="159" t="s">
        <v>24</v>
      </c>
      <c r="L513" s="317"/>
      <c r="M513" s="318"/>
      <c r="N513" s="318"/>
      <c r="O513" s="319"/>
      <c r="P513" s="146">
        <v>0</v>
      </c>
      <c r="Q513" s="317"/>
      <c r="R513" s="324"/>
      <c r="S513" s="148">
        <f t="shared" si="198"/>
        <v>0</v>
      </c>
    </row>
    <row r="514" spans="1:19" ht="15">
      <c r="A514" s="149" t="s">
        <v>57</v>
      </c>
      <c r="B514" s="317"/>
      <c r="C514" s="318"/>
      <c r="D514" s="318"/>
      <c r="E514" s="319"/>
      <c r="F514" s="150">
        <v>0</v>
      </c>
      <c r="G514" s="317"/>
      <c r="H514" s="319"/>
      <c r="I514" s="152">
        <f t="shared" si="197"/>
        <v>0</v>
      </c>
      <c r="J514" s="139"/>
      <c r="K514" s="153" t="s">
        <v>57</v>
      </c>
      <c r="L514" s="317"/>
      <c r="M514" s="318"/>
      <c r="N514" s="318"/>
      <c r="O514" s="319"/>
      <c r="P514" s="154">
        <v>0</v>
      </c>
      <c r="Q514" s="317"/>
      <c r="R514" s="324"/>
      <c r="S514" s="156">
        <f t="shared" si="198"/>
        <v>0</v>
      </c>
    </row>
    <row r="515" spans="1:19" ht="15">
      <c r="A515" s="157" t="s">
        <v>22</v>
      </c>
      <c r="B515" s="317"/>
      <c r="C515" s="318"/>
      <c r="D515" s="318"/>
      <c r="E515" s="319"/>
      <c r="F515" s="146">
        <v>0</v>
      </c>
      <c r="G515" s="317"/>
      <c r="H515" s="319"/>
      <c r="I515" s="144">
        <f t="shared" si="197"/>
        <v>0</v>
      </c>
      <c r="J515" s="139"/>
      <c r="K515" s="159" t="s">
        <v>22</v>
      </c>
      <c r="L515" s="317"/>
      <c r="M515" s="318"/>
      <c r="N515" s="318"/>
      <c r="O515" s="319"/>
      <c r="P515" s="146">
        <v>0</v>
      </c>
      <c r="Q515" s="317"/>
      <c r="R515" s="324"/>
      <c r="S515" s="148">
        <f t="shared" si="198"/>
        <v>0</v>
      </c>
    </row>
    <row r="516" spans="1:19" ht="15">
      <c r="A516" s="149" t="s">
        <v>21</v>
      </c>
      <c r="B516" s="317"/>
      <c r="C516" s="318"/>
      <c r="D516" s="318"/>
      <c r="E516" s="319"/>
      <c r="F516" s="150">
        <v>0</v>
      </c>
      <c r="G516" s="317"/>
      <c r="H516" s="319"/>
      <c r="I516" s="152">
        <f t="shared" si="197"/>
        <v>0</v>
      </c>
      <c r="J516" s="139"/>
      <c r="K516" s="153" t="s">
        <v>21</v>
      </c>
      <c r="L516" s="317"/>
      <c r="M516" s="318"/>
      <c r="N516" s="318"/>
      <c r="O516" s="319"/>
      <c r="P516" s="154">
        <v>0</v>
      </c>
      <c r="Q516" s="317"/>
      <c r="R516" s="324"/>
      <c r="S516" s="156">
        <f t="shared" si="198"/>
        <v>0</v>
      </c>
    </row>
    <row r="517" spans="1:19" ht="15">
      <c r="A517" s="160" t="s">
        <v>61</v>
      </c>
      <c r="B517" s="317"/>
      <c r="C517" s="318"/>
      <c r="D517" s="318"/>
      <c r="E517" s="319"/>
      <c r="F517" s="146">
        <v>0</v>
      </c>
      <c r="G517" s="317"/>
      <c r="H517" s="319"/>
      <c r="I517" s="144">
        <f t="shared" si="197"/>
        <v>0</v>
      </c>
      <c r="J517" s="139"/>
      <c r="K517" s="161" t="s">
        <v>61</v>
      </c>
      <c r="L517" s="317"/>
      <c r="M517" s="318"/>
      <c r="N517" s="318"/>
      <c r="O517" s="319"/>
      <c r="P517" s="146">
        <v>0</v>
      </c>
      <c r="Q517" s="317"/>
      <c r="R517" s="324"/>
      <c r="S517" s="148">
        <f t="shared" si="198"/>
        <v>0</v>
      </c>
    </row>
    <row r="518" spans="1:19">
      <c r="A518" s="162" t="s">
        <v>23</v>
      </c>
      <c r="B518" s="317"/>
      <c r="C518" s="318"/>
      <c r="D518" s="318"/>
      <c r="E518" s="319"/>
      <c r="F518" s="163">
        <v>0</v>
      </c>
      <c r="G518" s="317"/>
      <c r="H518" s="319"/>
      <c r="I518" s="165">
        <f t="shared" si="197"/>
        <v>0</v>
      </c>
      <c r="J518" s="139"/>
      <c r="K518" s="166" t="s">
        <v>23</v>
      </c>
      <c r="L518" s="317"/>
      <c r="M518" s="318"/>
      <c r="N518" s="318"/>
      <c r="O518" s="319"/>
      <c r="P518" s="167">
        <v>0</v>
      </c>
      <c r="Q518" s="317"/>
      <c r="R518" s="324"/>
      <c r="S518" s="169">
        <f t="shared" si="198"/>
        <v>0</v>
      </c>
    </row>
    <row r="519" spans="1:19">
      <c r="A519" s="170" t="s">
        <v>19</v>
      </c>
      <c r="B519" s="317"/>
      <c r="C519" s="318"/>
      <c r="D519" s="318"/>
      <c r="E519" s="319"/>
      <c r="F519" s="171">
        <v>0</v>
      </c>
      <c r="G519" s="317"/>
      <c r="H519" s="319"/>
      <c r="I519" s="173">
        <f t="shared" si="197"/>
        <v>0</v>
      </c>
      <c r="J519" s="139"/>
      <c r="K519" s="174" t="s">
        <v>19</v>
      </c>
      <c r="L519" s="317"/>
      <c r="M519" s="318"/>
      <c r="N519" s="318"/>
      <c r="O519" s="319"/>
      <c r="P519" s="171">
        <v>0</v>
      </c>
      <c r="Q519" s="317"/>
      <c r="R519" s="324"/>
      <c r="S519" s="176">
        <f t="shared" si="198"/>
        <v>0</v>
      </c>
    </row>
    <row r="520" spans="1:19">
      <c r="A520" s="162" t="s">
        <v>20</v>
      </c>
      <c r="B520" s="317"/>
      <c r="C520" s="318"/>
      <c r="D520" s="318"/>
      <c r="E520" s="319"/>
      <c r="F520" s="163">
        <v>0</v>
      </c>
      <c r="G520" s="317"/>
      <c r="H520" s="319"/>
      <c r="I520" s="165">
        <f t="shared" si="197"/>
        <v>0</v>
      </c>
      <c r="J520" s="139"/>
      <c r="K520" s="166" t="s">
        <v>20</v>
      </c>
      <c r="L520" s="317"/>
      <c r="M520" s="318"/>
      <c r="N520" s="318"/>
      <c r="O520" s="319"/>
      <c r="P520" s="167">
        <v>0</v>
      </c>
      <c r="Q520" s="317"/>
      <c r="R520" s="324"/>
      <c r="S520" s="169">
        <f t="shared" si="198"/>
        <v>0</v>
      </c>
    </row>
    <row r="521" spans="1:19" ht="15" thickBot="1">
      <c r="A521" s="177" t="s">
        <v>11</v>
      </c>
      <c r="B521" s="320"/>
      <c r="C521" s="321"/>
      <c r="D521" s="321"/>
      <c r="E521" s="322"/>
      <c r="F521" s="178">
        <v>0</v>
      </c>
      <c r="G521" s="320"/>
      <c r="H521" s="322"/>
      <c r="I521" s="180">
        <f t="shared" si="197"/>
        <v>0</v>
      </c>
      <c r="J521" s="139"/>
      <c r="K521" s="181" t="s">
        <v>11</v>
      </c>
      <c r="L521" s="320"/>
      <c r="M521" s="321"/>
      <c r="N521" s="321"/>
      <c r="O521" s="322"/>
      <c r="P521" s="178">
        <v>0</v>
      </c>
      <c r="Q521" s="320"/>
      <c r="R521" s="325"/>
      <c r="S521" s="183">
        <f t="shared" si="198"/>
        <v>0</v>
      </c>
    </row>
    <row r="522" spans="1:19" ht="15">
      <c r="A522" s="184" t="s">
        <v>26</v>
      </c>
      <c r="B522" s="185">
        <f>SUM(B501:B517)</f>
        <v>0</v>
      </c>
      <c r="C522" s="185">
        <f t="shared" ref="C522:I522" si="199">SUM(C501:C517)</f>
        <v>0</v>
      </c>
      <c r="D522" s="185">
        <f t="shared" si="199"/>
        <v>0</v>
      </c>
      <c r="E522" s="185">
        <f t="shared" si="199"/>
        <v>0</v>
      </c>
      <c r="F522" s="185">
        <f t="shared" si="199"/>
        <v>0</v>
      </c>
      <c r="G522" s="185">
        <f t="shared" si="199"/>
        <v>0</v>
      </c>
      <c r="H522" s="187">
        <f t="shared" si="199"/>
        <v>0</v>
      </c>
      <c r="I522" s="144">
        <f t="shared" si="199"/>
        <v>0</v>
      </c>
      <c r="J522" s="139"/>
      <c r="K522" s="186" t="s">
        <v>26</v>
      </c>
      <c r="L522" s="185">
        <f>SUM(L501:L517)</f>
        <v>0</v>
      </c>
      <c r="M522" s="185">
        <f t="shared" ref="M522:S522" si="200">SUM(M501:M517)</f>
        <v>0</v>
      </c>
      <c r="N522" s="185">
        <f t="shared" si="200"/>
        <v>0</v>
      </c>
      <c r="O522" s="185">
        <f t="shared" si="200"/>
        <v>0</v>
      </c>
      <c r="P522" s="185">
        <f t="shared" si="200"/>
        <v>0</v>
      </c>
      <c r="Q522" s="185">
        <f t="shared" si="200"/>
        <v>0</v>
      </c>
      <c r="R522" s="187">
        <f t="shared" si="200"/>
        <v>0</v>
      </c>
      <c r="S522" s="188">
        <f t="shared" si="200"/>
        <v>0</v>
      </c>
    </row>
    <row r="523" spans="1:19" ht="15" thickBot="1">
      <c r="A523" s="15" t="s">
        <v>100</v>
      </c>
      <c r="B523" s="100" t="str">
        <f>IF($I522=0,"-",B522/$I522)</f>
        <v>-</v>
      </c>
      <c r="C523" s="100" t="str">
        <f t="shared" ref="C523:H523" si="201">IF($I522=0,"-",C522/$I522)</f>
        <v>-</v>
      </c>
      <c r="D523" s="100" t="str">
        <f t="shared" si="201"/>
        <v>-</v>
      </c>
      <c r="E523" s="100" t="str">
        <f t="shared" si="201"/>
        <v>-</v>
      </c>
      <c r="F523" s="100" t="str">
        <f t="shared" si="201"/>
        <v>-</v>
      </c>
      <c r="G523" s="100" t="str">
        <f t="shared" si="201"/>
        <v>-</v>
      </c>
      <c r="H523" s="101" t="str">
        <f t="shared" si="201"/>
        <v>-</v>
      </c>
      <c r="I523" s="102">
        <f>SUM(B523:H523)</f>
        <v>0</v>
      </c>
      <c r="J523" s="2"/>
      <c r="K523" s="27" t="s">
        <v>100</v>
      </c>
      <c r="L523" s="76" t="str">
        <f t="shared" ref="L523:R523" si="202">IF($S522=0,"-",L522/$S522)</f>
        <v>-</v>
      </c>
      <c r="M523" s="76" t="str">
        <f t="shared" si="202"/>
        <v>-</v>
      </c>
      <c r="N523" s="76" t="str">
        <f t="shared" si="202"/>
        <v>-</v>
      </c>
      <c r="O523" s="76" t="str">
        <f t="shared" si="202"/>
        <v>-</v>
      </c>
      <c r="P523" s="76" t="str">
        <f t="shared" si="202"/>
        <v>-</v>
      </c>
      <c r="Q523" s="76" t="str">
        <f t="shared" si="202"/>
        <v>-</v>
      </c>
      <c r="R523" s="77" t="str">
        <f t="shared" si="202"/>
        <v>-</v>
      </c>
      <c r="S523" s="78">
        <f>SUM(L523:R523)</f>
        <v>0</v>
      </c>
    </row>
    <row r="524" spans="1:19" ht="15" thickBot="1">
      <c r="A524" s="218"/>
      <c r="B524" s="218"/>
      <c r="C524" s="218"/>
      <c r="D524" s="218"/>
      <c r="E524" s="218"/>
      <c r="F524" s="218"/>
      <c r="G524" s="218"/>
      <c r="H524" s="218"/>
      <c r="I524" s="218"/>
      <c r="K524" s="218"/>
      <c r="L524" s="218"/>
      <c r="M524" s="218"/>
      <c r="N524" s="218"/>
      <c r="O524" s="218"/>
      <c r="P524" s="218"/>
      <c r="Q524" s="218"/>
      <c r="R524" s="218"/>
      <c r="S524" s="218"/>
    </row>
    <row r="525" spans="1:19" ht="28.5">
      <c r="A525" s="310" t="s">
        <v>44</v>
      </c>
      <c r="B525" s="135" t="s">
        <v>0</v>
      </c>
      <c r="C525" s="135" t="s">
        <v>1</v>
      </c>
      <c r="D525" s="135" t="s">
        <v>2</v>
      </c>
      <c r="E525" s="135" t="s">
        <v>3</v>
      </c>
      <c r="F525" s="135" t="s">
        <v>27</v>
      </c>
      <c r="G525" s="135" t="s">
        <v>4</v>
      </c>
      <c r="H525" s="135" t="s">
        <v>5</v>
      </c>
      <c r="I525" s="136" t="s">
        <v>6</v>
      </c>
      <c r="K525" s="312" t="s">
        <v>44</v>
      </c>
      <c r="L525" s="137" t="s">
        <v>0</v>
      </c>
      <c r="M525" s="137" t="s">
        <v>1</v>
      </c>
      <c r="N525" s="137" t="s">
        <v>2</v>
      </c>
      <c r="O525" s="137" t="s">
        <v>3</v>
      </c>
      <c r="P525" s="137" t="s">
        <v>27</v>
      </c>
      <c r="Q525" s="137" t="s">
        <v>4</v>
      </c>
      <c r="R525" s="137" t="s">
        <v>5</v>
      </c>
      <c r="S525" s="138" t="s">
        <v>6</v>
      </c>
    </row>
    <row r="526" spans="1:19" ht="15">
      <c r="A526" s="311" t="s">
        <v>44</v>
      </c>
      <c r="B526" s="294" t="s">
        <v>109</v>
      </c>
      <c r="C526" s="295"/>
      <c r="D526" s="295"/>
      <c r="E526" s="295"/>
      <c r="F526" s="295"/>
      <c r="G526" s="295"/>
      <c r="H526" s="295"/>
      <c r="I526" s="296"/>
      <c r="K526" s="313" t="s">
        <v>44</v>
      </c>
      <c r="L526" s="297" t="s">
        <v>109</v>
      </c>
      <c r="M526" s="298"/>
      <c r="N526" s="298"/>
      <c r="O526" s="298"/>
      <c r="P526" s="298"/>
      <c r="Q526" s="298"/>
      <c r="R526" s="298"/>
      <c r="S526" s="299"/>
    </row>
    <row r="527" spans="1:19" ht="15">
      <c r="A527" s="141" t="s">
        <v>7</v>
      </c>
      <c r="B527" s="314"/>
      <c r="C527" s="315"/>
      <c r="D527" s="315"/>
      <c r="E527" s="316"/>
      <c r="F527" s="142">
        <v>0</v>
      </c>
      <c r="G527" s="314"/>
      <c r="H527" s="316"/>
      <c r="I527" s="144">
        <f>SUM(B527:H527)</f>
        <v>0</v>
      </c>
      <c r="J527" s="139"/>
      <c r="K527" s="193" t="s">
        <v>7</v>
      </c>
      <c r="L527" s="314"/>
      <c r="M527" s="315"/>
      <c r="N527" s="315"/>
      <c r="O527" s="316"/>
      <c r="P527" s="142">
        <v>0</v>
      </c>
      <c r="Q527" s="314"/>
      <c r="R527" s="323"/>
      <c r="S527" s="195">
        <f>SUM(L527:R527)</f>
        <v>0</v>
      </c>
    </row>
    <row r="528" spans="1:19" ht="15">
      <c r="A528" s="149" t="s">
        <v>8</v>
      </c>
      <c r="B528" s="317"/>
      <c r="C528" s="318"/>
      <c r="D528" s="318"/>
      <c r="E528" s="319"/>
      <c r="F528" s="150">
        <v>0</v>
      </c>
      <c r="G528" s="317"/>
      <c r="H528" s="319"/>
      <c r="I528" s="152">
        <f t="shared" ref="I528:I547" si="203">SUM(B528:H528)</f>
        <v>0</v>
      </c>
      <c r="J528" s="139"/>
      <c r="K528" s="153" t="s">
        <v>8</v>
      </c>
      <c r="L528" s="317"/>
      <c r="M528" s="318"/>
      <c r="N528" s="318"/>
      <c r="O528" s="319"/>
      <c r="P528" s="154">
        <v>0</v>
      </c>
      <c r="Q528" s="317"/>
      <c r="R528" s="324"/>
      <c r="S528" s="156">
        <f t="shared" ref="S528:S547" si="204">SUM(L528:R528)</f>
        <v>0</v>
      </c>
    </row>
    <row r="529" spans="1:19" ht="15">
      <c r="A529" s="157" t="s">
        <v>10</v>
      </c>
      <c r="B529" s="317"/>
      <c r="C529" s="318"/>
      <c r="D529" s="318"/>
      <c r="E529" s="319"/>
      <c r="F529" s="146">
        <v>0</v>
      </c>
      <c r="G529" s="317"/>
      <c r="H529" s="319"/>
      <c r="I529" s="144">
        <f t="shared" si="203"/>
        <v>0</v>
      </c>
      <c r="J529" s="139"/>
      <c r="K529" s="159" t="s">
        <v>10</v>
      </c>
      <c r="L529" s="317"/>
      <c r="M529" s="318"/>
      <c r="N529" s="318"/>
      <c r="O529" s="319"/>
      <c r="P529" s="146">
        <v>0</v>
      </c>
      <c r="Q529" s="317"/>
      <c r="R529" s="324"/>
      <c r="S529" s="148">
        <f t="shared" si="204"/>
        <v>0</v>
      </c>
    </row>
    <row r="530" spans="1:19" ht="15">
      <c r="A530" s="149" t="s">
        <v>53</v>
      </c>
      <c r="B530" s="317"/>
      <c r="C530" s="318"/>
      <c r="D530" s="318"/>
      <c r="E530" s="319"/>
      <c r="F530" s="150">
        <v>0</v>
      </c>
      <c r="G530" s="317"/>
      <c r="H530" s="319"/>
      <c r="I530" s="152">
        <f t="shared" si="203"/>
        <v>0</v>
      </c>
      <c r="J530" s="139"/>
      <c r="K530" s="153" t="s">
        <v>53</v>
      </c>
      <c r="L530" s="317"/>
      <c r="M530" s="318"/>
      <c r="N530" s="318"/>
      <c r="O530" s="319"/>
      <c r="P530" s="154">
        <v>0</v>
      </c>
      <c r="Q530" s="317"/>
      <c r="R530" s="324"/>
      <c r="S530" s="156">
        <f t="shared" si="204"/>
        <v>0</v>
      </c>
    </row>
    <row r="531" spans="1:19" ht="15">
      <c r="A531" s="157" t="s">
        <v>16</v>
      </c>
      <c r="B531" s="317"/>
      <c r="C531" s="318"/>
      <c r="D531" s="318"/>
      <c r="E531" s="319"/>
      <c r="F531" s="146">
        <v>0</v>
      </c>
      <c r="G531" s="317"/>
      <c r="H531" s="319"/>
      <c r="I531" s="144">
        <f t="shared" si="203"/>
        <v>0</v>
      </c>
      <c r="J531" s="139"/>
      <c r="K531" s="159" t="s">
        <v>16</v>
      </c>
      <c r="L531" s="317"/>
      <c r="M531" s="318"/>
      <c r="N531" s="318"/>
      <c r="O531" s="319"/>
      <c r="P531" s="146">
        <v>0</v>
      </c>
      <c r="Q531" s="317"/>
      <c r="R531" s="324"/>
      <c r="S531" s="148">
        <f t="shared" si="204"/>
        <v>0</v>
      </c>
    </row>
    <row r="532" spans="1:19" ht="15">
      <c r="A532" s="149" t="s">
        <v>15</v>
      </c>
      <c r="B532" s="317"/>
      <c r="C532" s="318"/>
      <c r="D532" s="318"/>
      <c r="E532" s="319"/>
      <c r="F532" s="150">
        <v>0</v>
      </c>
      <c r="G532" s="317"/>
      <c r="H532" s="319"/>
      <c r="I532" s="152">
        <f t="shared" si="203"/>
        <v>0</v>
      </c>
      <c r="J532" s="139"/>
      <c r="K532" s="153" t="s">
        <v>15</v>
      </c>
      <c r="L532" s="317"/>
      <c r="M532" s="318"/>
      <c r="N532" s="318"/>
      <c r="O532" s="319"/>
      <c r="P532" s="154">
        <v>0</v>
      </c>
      <c r="Q532" s="317"/>
      <c r="R532" s="324"/>
      <c r="S532" s="156">
        <f t="shared" si="204"/>
        <v>0</v>
      </c>
    </row>
    <row r="533" spans="1:19" ht="15">
      <c r="A533" s="157" t="s">
        <v>55</v>
      </c>
      <c r="B533" s="317"/>
      <c r="C533" s="318"/>
      <c r="D533" s="318"/>
      <c r="E533" s="319"/>
      <c r="F533" s="146">
        <v>4.5238865722245061</v>
      </c>
      <c r="G533" s="317"/>
      <c r="H533" s="319"/>
      <c r="I533" s="144">
        <f t="shared" si="203"/>
        <v>4.5238865722245061</v>
      </c>
      <c r="J533" s="139"/>
      <c r="K533" s="159" t="s">
        <v>55</v>
      </c>
      <c r="L533" s="317"/>
      <c r="M533" s="318"/>
      <c r="N533" s="318"/>
      <c r="O533" s="319"/>
      <c r="P533" s="146">
        <v>0</v>
      </c>
      <c r="Q533" s="317"/>
      <c r="R533" s="324"/>
      <c r="S533" s="148">
        <f t="shared" si="204"/>
        <v>0</v>
      </c>
    </row>
    <row r="534" spans="1:19" ht="15">
      <c r="A534" s="149" t="s">
        <v>12</v>
      </c>
      <c r="B534" s="317"/>
      <c r="C534" s="318"/>
      <c r="D534" s="318"/>
      <c r="E534" s="319"/>
      <c r="F534" s="150">
        <v>0.4483811594320814</v>
      </c>
      <c r="G534" s="317"/>
      <c r="H534" s="319"/>
      <c r="I534" s="152">
        <f t="shared" si="203"/>
        <v>0.4483811594320814</v>
      </c>
      <c r="J534" s="139"/>
      <c r="K534" s="153" t="s">
        <v>12</v>
      </c>
      <c r="L534" s="317"/>
      <c r="M534" s="318"/>
      <c r="N534" s="318"/>
      <c r="O534" s="319"/>
      <c r="P534" s="154">
        <v>0</v>
      </c>
      <c r="Q534" s="317"/>
      <c r="R534" s="324"/>
      <c r="S534" s="156">
        <f t="shared" si="204"/>
        <v>0</v>
      </c>
    </row>
    <row r="535" spans="1:19" ht="15">
      <c r="A535" s="157" t="s">
        <v>56</v>
      </c>
      <c r="B535" s="317"/>
      <c r="C535" s="318"/>
      <c r="D535" s="318"/>
      <c r="E535" s="319"/>
      <c r="F535" s="146">
        <v>0</v>
      </c>
      <c r="G535" s="317"/>
      <c r="H535" s="319"/>
      <c r="I535" s="144">
        <f t="shared" si="203"/>
        <v>0</v>
      </c>
      <c r="J535" s="139"/>
      <c r="K535" s="159" t="s">
        <v>56</v>
      </c>
      <c r="L535" s="317"/>
      <c r="M535" s="318"/>
      <c r="N535" s="318"/>
      <c r="O535" s="319"/>
      <c r="P535" s="146">
        <v>0</v>
      </c>
      <c r="Q535" s="317"/>
      <c r="R535" s="324"/>
      <c r="S535" s="148">
        <f t="shared" si="204"/>
        <v>0</v>
      </c>
    </row>
    <row r="536" spans="1:19" ht="15">
      <c r="A536" s="149" t="s">
        <v>17</v>
      </c>
      <c r="B536" s="317"/>
      <c r="C536" s="318"/>
      <c r="D536" s="318"/>
      <c r="E536" s="319"/>
      <c r="F536" s="150">
        <v>0</v>
      </c>
      <c r="G536" s="317"/>
      <c r="H536" s="319"/>
      <c r="I536" s="152">
        <f t="shared" si="203"/>
        <v>0</v>
      </c>
      <c r="J536" s="139"/>
      <c r="K536" s="153" t="s">
        <v>17</v>
      </c>
      <c r="L536" s="317"/>
      <c r="M536" s="318"/>
      <c r="N536" s="318"/>
      <c r="O536" s="319"/>
      <c r="P536" s="154">
        <v>0</v>
      </c>
      <c r="Q536" s="317"/>
      <c r="R536" s="324"/>
      <c r="S536" s="156">
        <f t="shared" si="204"/>
        <v>0</v>
      </c>
    </row>
    <row r="537" spans="1:19" ht="15">
      <c r="A537" s="157" t="s">
        <v>141</v>
      </c>
      <c r="B537" s="317"/>
      <c r="C537" s="318"/>
      <c r="D537" s="318"/>
      <c r="E537" s="319"/>
      <c r="F537" s="146">
        <v>0</v>
      </c>
      <c r="G537" s="317"/>
      <c r="H537" s="319"/>
      <c r="I537" s="144">
        <f t="shared" si="203"/>
        <v>0</v>
      </c>
      <c r="J537" s="139"/>
      <c r="K537" s="159" t="s">
        <v>141</v>
      </c>
      <c r="L537" s="317"/>
      <c r="M537" s="318"/>
      <c r="N537" s="318"/>
      <c r="O537" s="319"/>
      <c r="P537" s="146">
        <v>0</v>
      </c>
      <c r="Q537" s="317"/>
      <c r="R537" s="324"/>
      <c r="S537" s="148">
        <f t="shared" si="204"/>
        <v>0</v>
      </c>
    </row>
    <row r="538" spans="1:19" ht="15">
      <c r="A538" s="149" t="s">
        <v>25</v>
      </c>
      <c r="B538" s="317"/>
      <c r="C538" s="318"/>
      <c r="D538" s="318"/>
      <c r="E538" s="319"/>
      <c r="F538" s="150">
        <v>0</v>
      </c>
      <c r="G538" s="317"/>
      <c r="H538" s="319"/>
      <c r="I538" s="152">
        <f t="shared" si="203"/>
        <v>0</v>
      </c>
      <c r="J538" s="139"/>
      <c r="K538" s="153" t="s">
        <v>25</v>
      </c>
      <c r="L538" s="317"/>
      <c r="M538" s="318"/>
      <c r="N538" s="318"/>
      <c r="O538" s="319"/>
      <c r="P538" s="154">
        <v>0</v>
      </c>
      <c r="Q538" s="317"/>
      <c r="R538" s="324"/>
      <c r="S538" s="156">
        <f t="shared" si="204"/>
        <v>0</v>
      </c>
    </row>
    <row r="539" spans="1:19" ht="15">
      <c r="A539" s="157" t="s">
        <v>24</v>
      </c>
      <c r="B539" s="317"/>
      <c r="C539" s="318"/>
      <c r="D539" s="318"/>
      <c r="E539" s="319"/>
      <c r="F539" s="146">
        <v>0</v>
      </c>
      <c r="G539" s="317"/>
      <c r="H539" s="319"/>
      <c r="I539" s="144">
        <f t="shared" si="203"/>
        <v>0</v>
      </c>
      <c r="J539" s="139"/>
      <c r="K539" s="159" t="s">
        <v>24</v>
      </c>
      <c r="L539" s="317"/>
      <c r="M539" s="318"/>
      <c r="N539" s="318"/>
      <c r="O539" s="319"/>
      <c r="P539" s="146">
        <v>0</v>
      </c>
      <c r="Q539" s="317"/>
      <c r="R539" s="324"/>
      <c r="S539" s="148">
        <f t="shared" si="204"/>
        <v>0</v>
      </c>
    </row>
    <row r="540" spans="1:19" ht="15">
      <c r="A540" s="149" t="s">
        <v>57</v>
      </c>
      <c r="B540" s="317"/>
      <c r="C540" s="318"/>
      <c r="D540" s="318"/>
      <c r="E540" s="319"/>
      <c r="F540" s="150">
        <v>0</v>
      </c>
      <c r="G540" s="317"/>
      <c r="H540" s="319"/>
      <c r="I540" s="152">
        <f t="shared" si="203"/>
        <v>0</v>
      </c>
      <c r="J540" s="139"/>
      <c r="K540" s="153" t="s">
        <v>57</v>
      </c>
      <c r="L540" s="317"/>
      <c r="M540" s="318"/>
      <c r="N540" s="318"/>
      <c r="O540" s="319"/>
      <c r="P540" s="154">
        <v>0</v>
      </c>
      <c r="Q540" s="317"/>
      <c r="R540" s="324"/>
      <c r="S540" s="156">
        <f t="shared" si="204"/>
        <v>0</v>
      </c>
    </row>
    <row r="541" spans="1:19" ht="15">
      <c r="A541" s="157" t="s">
        <v>22</v>
      </c>
      <c r="B541" s="317"/>
      <c r="C541" s="318"/>
      <c r="D541" s="318"/>
      <c r="E541" s="319"/>
      <c r="F541" s="146">
        <v>0</v>
      </c>
      <c r="G541" s="317"/>
      <c r="H541" s="319"/>
      <c r="I541" s="144">
        <f t="shared" si="203"/>
        <v>0</v>
      </c>
      <c r="J541" s="139"/>
      <c r="K541" s="159" t="s">
        <v>22</v>
      </c>
      <c r="L541" s="317"/>
      <c r="M541" s="318"/>
      <c r="N541" s="318"/>
      <c r="O541" s="319"/>
      <c r="P541" s="146">
        <v>0</v>
      </c>
      <c r="Q541" s="317"/>
      <c r="R541" s="324"/>
      <c r="S541" s="148">
        <f t="shared" si="204"/>
        <v>0</v>
      </c>
    </row>
    <row r="542" spans="1:19" ht="15">
      <c r="A542" s="149" t="s">
        <v>21</v>
      </c>
      <c r="B542" s="317"/>
      <c r="C542" s="318"/>
      <c r="D542" s="318"/>
      <c r="E542" s="319"/>
      <c r="F542" s="150">
        <v>0</v>
      </c>
      <c r="G542" s="317"/>
      <c r="H542" s="319"/>
      <c r="I542" s="152">
        <f t="shared" si="203"/>
        <v>0</v>
      </c>
      <c r="J542" s="139"/>
      <c r="K542" s="153" t="s">
        <v>21</v>
      </c>
      <c r="L542" s="317"/>
      <c r="M542" s="318"/>
      <c r="N542" s="318"/>
      <c r="O542" s="319"/>
      <c r="P542" s="154">
        <v>0</v>
      </c>
      <c r="Q542" s="317"/>
      <c r="R542" s="324"/>
      <c r="S542" s="156">
        <f t="shared" si="204"/>
        <v>0</v>
      </c>
    </row>
    <row r="543" spans="1:19" ht="15">
      <c r="A543" s="160" t="s">
        <v>61</v>
      </c>
      <c r="B543" s="317"/>
      <c r="C543" s="318"/>
      <c r="D543" s="318"/>
      <c r="E543" s="319"/>
      <c r="F543" s="146">
        <v>0</v>
      </c>
      <c r="G543" s="317"/>
      <c r="H543" s="319"/>
      <c r="I543" s="144">
        <f t="shared" si="203"/>
        <v>0</v>
      </c>
      <c r="J543" s="139"/>
      <c r="K543" s="161" t="s">
        <v>61</v>
      </c>
      <c r="L543" s="317"/>
      <c r="M543" s="318"/>
      <c r="N543" s="318"/>
      <c r="O543" s="319"/>
      <c r="P543" s="146">
        <v>0</v>
      </c>
      <c r="Q543" s="317"/>
      <c r="R543" s="324"/>
      <c r="S543" s="148">
        <f t="shared" si="204"/>
        <v>0</v>
      </c>
    </row>
    <row r="544" spans="1:19">
      <c r="A544" s="162" t="s">
        <v>23</v>
      </c>
      <c r="B544" s="317"/>
      <c r="C544" s="318"/>
      <c r="D544" s="318"/>
      <c r="E544" s="319"/>
      <c r="F544" s="163">
        <v>0</v>
      </c>
      <c r="G544" s="317"/>
      <c r="H544" s="319"/>
      <c r="I544" s="165">
        <f t="shared" si="203"/>
        <v>0</v>
      </c>
      <c r="J544" s="139"/>
      <c r="K544" s="166" t="s">
        <v>23</v>
      </c>
      <c r="L544" s="317"/>
      <c r="M544" s="318"/>
      <c r="N544" s="318"/>
      <c r="O544" s="319"/>
      <c r="P544" s="167">
        <v>0</v>
      </c>
      <c r="Q544" s="317"/>
      <c r="R544" s="324"/>
      <c r="S544" s="169">
        <f t="shared" si="204"/>
        <v>0</v>
      </c>
    </row>
    <row r="545" spans="1:19">
      <c r="A545" s="170" t="s">
        <v>19</v>
      </c>
      <c r="B545" s="317"/>
      <c r="C545" s="318"/>
      <c r="D545" s="318"/>
      <c r="E545" s="319"/>
      <c r="F545" s="171">
        <v>0</v>
      </c>
      <c r="G545" s="317"/>
      <c r="H545" s="319"/>
      <c r="I545" s="173">
        <f t="shared" si="203"/>
        <v>0</v>
      </c>
      <c r="J545" s="139"/>
      <c r="K545" s="174" t="s">
        <v>19</v>
      </c>
      <c r="L545" s="317"/>
      <c r="M545" s="318"/>
      <c r="N545" s="318"/>
      <c r="O545" s="319"/>
      <c r="P545" s="171">
        <v>0</v>
      </c>
      <c r="Q545" s="317"/>
      <c r="R545" s="324"/>
      <c r="S545" s="176">
        <f t="shared" si="204"/>
        <v>0</v>
      </c>
    </row>
    <row r="546" spans="1:19">
      <c r="A546" s="162" t="s">
        <v>20</v>
      </c>
      <c r="B546" s="317"/>
      <c r="C546" s="318"/>
      <c r="D546" s="318"/>
      <c r="E546" s="319"/>
      <c r="F546" s="163">
        <v>0</v>
      </c>
      <c r="G546" s="317"/>
      <c r="H546" s="319"/>
      <c r="I546" s="165">
        <f t="shared" si="203"/>
        <v>0</v>
      </c>
      <c r="J546" s="139"/>
      <c r="K546" s="166" t="s">
        <v>20</v>
      </c>
      <c r="L546" s="317"/>
      <c r="M546" s="318"/>
      <c r="N546" s="318"/>
      <c r="O546" s="319"/>
      <c r="P546" s="167">
        <v>0</v>
      </c>
      <c r="Q546" s="317"/>
      <c r="R546" s="324"/>
      <c r="S546" s="169">
        <f t="shared" si="204"/>
        <v>0</v>
      </c>
    </row>
    <row r="547" spans="1:19" ht="15" thickBot="1">
      <c r="A547" s="177" t="s">
        <v>11</v>
      </c>
      <c r="B547" s="320"/>
      <c r="C547" s="321"/>
      <c r="D547" s="321"/>
      <c r="E547" s="322"/>
      <c r="F547" s="178">
        <v>0</v>
      </c>
      <c r="G547" s="320"/>
      <c r="H547" s="322"/>
      <c r="I547" s="180">
        <f t="shared" si="203"/>
        <v>0</v>
      </c>
      <c r="J547" s="139"/>
      <c r="K547" s="181" t="s">
        <v>11</v>
      </c>
      <c r="L547" s="320"/>
      <c r="M547" s="321"/>
      <c r="N547" s="321"/>
      <c r="O547" s="322"/>
      <c r="P547" s="178">
        <v>0</v>
      </c>
      <c r="Q547" s="320"/>
      <c r="R547" s="325"/>
      <c r="S547" s="183">
        <f t="shared" si="204"/>
        <v>0</v>
      </c>
    </row>
    <row r="548" spans="1:19" ht="15">
      <c r="A548" s="184" t="s">
        <v>26</v>
      </c>
      <c r="B548" s="185">
        <f>SUM(B527:B543)</f>
        <v>0</v>
      </c>
      <c r="C548" s="185">
        <f t="shared" ref="C548:I548" si="205">SUM(C527:C543)</f>
        <v>0</v>
      </c>
      <c r="D548" s="185">
        <f t="shared" si="205"/>
        <v>0</v>
      </c>
      <c r="E548" s="185">
        <f t="shared" si="205"/>
        <v>0</v>
      </c>
      <c r="F548" s="185">
        <f t="shared" si="205"/>
        <v>4.9722677316565873</v>
      </c>
      <c r="G548" s="185">
        <f t="shared" si="205"/>
        <v>0</v>
      </c>
      <c r="H548" s="187">
        <f t="shared" si="205"/>
        <v>0</v>
      </c>
      <c r="I548" s="144">
        <f t="shared" si="205"/>
        <v>4.9722677316565873</v>
      </c>
      <c r="J548" s="139"/>
      <c r="K548" s="186" t="s">
        <v>26</v>
      </c>
      <c r="L548" s="185">
        <f>SUM(L527:L543)</f>
        <v>0</v>
      </c>
      <c r="M548" s="185">
        <f t="shared" ref="M548:S548" si="206">SUM(M527:M543)</f>
        <v>0</v>
      </c>
      <c r="N548" s="185">
        <f t="shared" si="206"/>
        <v>0</v>
      </c>
      <c r="O548" s="185">
        <f t="shared" si="206"/>
        <v>0</v>
      </c>
      <c r="P548" s="185">
        <f t="shared" si="206"/>
        <v>0</v>
      </c>
      <c r="Q548" s="185">
        <f t="shared" si="206"/>
        <v>0</v>
      </c>
      <c r="R548" s="187">
        <f t="shared" si="206"/>
        <v>0</v>
      </c>
      <c r="S548" s="188">
        <f t="shared" si="206"/>
        <v>0</v>
      </c>
    </row>
    <row r="549" spans="1:19" ht="15" thickBot="1">
      <c r="A549" s="15" t="s">
        <v>100</v>
      </c>
      <c r="B549" s="100">
        <f>IF($I548=0,"-",B548/$I548)</f>
        <v>0</v>
      </c>
      <c r="C549" s="100">
        <f t="shared" ref="C549:H549" si="207">IF($I548=0,"-",C548/$I548)</f>
        <v>0</v>
      </c>
      <c r="D549" s="100">
        <f t="shared" si="207"/>
        <v>0</v>
      </c>
      <c r="E549" s="100">
        <f t="shared" si="207"/>
        <v>0</v>
      </c>
      <c r="F549" s="100">
        <f t="shared" si="207"/>
        <v>1</v>
      </c>
      <c r="G549" s="100">
        <f t="shared" si="207"/>
        <v>0</v>
      </c>
      <c r="H549" s="101">
        <f t="shared" si="207"/>
        <v>0</v>
      </c>
      <c r="I549" s="102">
        <f>SUM(B549:H549)</f>
        <v>1</v>
      </c>
      <c r="J549" s="2"/>
      <c r="K549" s="27" t="s">
        <v>100</v>
      </c>
      <c r="L549" s="76" t="str">
        <f t="shared" ref="L549:R549" si="208">IF($S548=0,"-",L548/$S548)</f>
        <v>-</v>
      </c>
      <c r="M549" s="76" t="str">
        <f t="shared" si="208"/>
        <v>-</v>
      </c>
      <c r="N549" s="76" t="str">
        <f t="shared" si="208"/>
        <v>-</v>
      </c>
      <c r="O549" s="76" t="str">
        <f t="shared" si="208"/>
        <v>-</v>
      </c>
      <c r="P549" s="76" t="str">
        <f t="shared" si="208"/>
        <v>-</v>
      </c>
      <c r="Q549" s="76" t="str">
        <f t="shared" si="208"/>
        <v>-</v>
      </c>
      <c r="R549" s="77" t="str">
        <f t="shared" si="208"/>
        <v>-</v>
      </c>
      <c r="S549" s="78">
        <f>SUM(L549:R549)</f>
        <v>0</v>
      </c>
    </row>
    <row r="550" spans="1:19" ht="15" thickBot="1">
      <c r="A550" s="218"/>
      <c r="B550" s="218"/>
      <c r="C550" s="218"/>
      <c r="D550" s="218"/>
      <c r="E550" s="218"/>
      <c r="F550" s="218"/>
      <c r="G550" s="218"/>
      <c r="H550" s="218"/>
      <c r="I550" s="218"/>
      <c r="K550" s="218"/>
      <c r="L550" s="218"/>
      <c r="M550" s="218"/>
      <c r="N550" s="218"/>
      <c r="O550" s="218"/>
      <c r="P550" s="218"/>
      <c r="Q550" s="218"/>
      <c r="R550" s="218"/>
      <c r="S550" s="218"/>
    </row>
    <row r="551" spans="1:19" ht="28.5">
      <c r="A551" s="310" t="s">
        <v>45</v>
      </c>
      <c r="B551" s="135" t="s">
        <v>0</v>
      </c>
      <c r="C551" s="135" t="s">
        <v>1</v>
      </c>
      <c r="D551" s="135" t="s">
        <v>2</v>
      </c>
      <c r="E551" s="135" t="s">
        <v>3</v>
      </c>
      <c r="F551" s="135" t="s">
        <v>27</v>
      </c>
      <c r="G551" s="135" t="s">
        <v>4</v>
      </c>
      <c r="H551" s="135" t="s">
        <v>5</v>
      </c>
      <c r="I551" s="136" t="s">
        <v>6</v>
      </c>
      <c r="K551" s="312" t="s">
        <v>45</v>
      </c>
      <c r="L551" s="137" t="s">
        <v>0</v>
      </c>
      <c r="M551" s="137" t="s">
        <v>1</v>
      </c>
      <c r="N551" s="137" t="s">
        <v>2</v>
      </c>
      <c r="O551" s="137" t="s">
        <v>3</v>
      </c>
      <c r="P551" s="137" t="s">
        <v>27</v>
      </c>
      <c r="Q551" s="137" t="s">
        <v>4</v>
      </c>
      <c r="R551" s="137" t="s">
        <v>5</v>
      </c>
      <c r="S551" s="138" t="s">
        <v>6</v>
      </c>
    </row>
    <row r="552" spans="1:19" ht="15">
      <c r="A552" s="311" t="s">
        <v>45</v>
      </c>
      <c r="B552" s="294" t="s">
        <v>109</v>
      </c>
      <c r="C552" s="295"/>
      <c r="D552" s="295"/>
      <c r="E552" s="295"/>
      <c r="F552" s="295"/>
      <c r="G552" s="295"/>
      <c r="H552" s="295"/>
      <c r="I552" s="296"/>
      <c r="K552" s="313" t="s">
        <v>45</v>
      </c>
      <c r="L552" s="297" t="s">
        <v>109</v>
      </c>
      <c r="M552" s="298"/>
      <c r="N552" s="298"/>
      <c r="O552" s="298"/>
      <c r="P552" s="298"/>
      <c r="Q552" s="298"/>
      <c r="R552" s="298"/>
      <c r="S552" s="299"/>
    </row>
    <row r="553" spans="1:19" ht="15">
      <c r="A553" s="141" t="s">
        <v>7</v>
      </c>
      <c r="B553" s="314"/>
      <c r="C553" s="315"/>
      <c r="D553" s="315"/>
      <c r="E553" s="316"/>
      <c r="F553" s="142">
        <v>0</v>
      </c>
      <c r="G553" s="314"/>
      <c r="H553" s="316"/>
      <c r="I553" s="144">
        <f>SUM(B553:H553)</f>
        <v>0</v>
      </c>
      <c r="J553" s="139"/>
      <c r="K553" s="193" t="s">
        <v>7</v>
      </c>
      <c r="L553" s="314"/>
      <c r="M553" s="315"/>
      <c r="N553" s="315"/>
      <c r="O553" s="316"/>
      <c r="P553" s="142">
        <v>0</v>
      </c>
      <c r="Q553" s="314"/>
      <c r="R553" s="323"/>
      <c r="S553" s="195">
        <f>SUM(L553:R553)</f>
        <v>0</v>
      </c>
    </row>
    <row r="554" spans="1:19" ht="15">
      <c r="A554" s="149" t="s">
        <v>8</v>
      </c>
      <c r="B554" s="317"/>
      <c r="C554" s="318"/>
      <c r="D554" s="318"/>
      <c r="E554" s="319"/>
      <c r="F554" s="150">
        <v>0</v>
      </c>
      <c r="G554" s="317"/>
      <c r="H554" s="319"/>
      <c r="I554" s="152">
        <f t="shared" ref="I554:I573" si="209">SUM(B554:H554)</f>
        <v>0</v>
      </c>
      <c r="J554" s="139"/>
      <c r="K554" s="153" t="s">
        <v>8</v>
      </c>
      <c r="L554" s="317"/>
      <c r="M554" s="318"/>
      <c r="N554" s="318"/>
      <c r="O554" s="319"/>
      <c r="P554" s="154">
        <v>0</v>
      </c>
      <c r="Q554" s="317"/>
      <c r="R554" s="324"/>
      <c r="S554" s="156">
        <f t="shared" ref="S554:S573" si="210">SUM(L554:R554)</f>
        <v>0</v>
      </c>
    </row>
    <row r="555" spans="1:19" ht="15">
      <c r="A555" s="157" t="s">
        <v>10</v>
      </c>
      <c r="B555" s="317"/>
      <c r="C555" s="318"/>
      <c r="D555" s="318"/>
      <c r="E555" s="319"/>
      <c r="F555" s="146">
        <v>0</v>
      </c>
      <c r="G555" s="317"/>
      <c r="H555" s="319"/>
      <c r="I555" s="144">
        <f t="shared" si="209"/>
        <v>0</v>
      </c>
      <c r="J555" s="139"/>
      <c r="K555" s="159" t="s">
        <v>10</v>
      </c>
      <c r="L555" s="317"/>
      <c r="M555" s="318"/>
      <c r="N555" s="318"/>
      <c r="O555" s="319"/>
      <c r="P555" s="146">
        <v>0</v>
      </c>
      <c r="Q555" s="317"/>
      <c r="R555" s="324"/>
      <c r="S555" s="148">
        <f t="shared" si="210"/>
        <v>0</v>
      </c>
    </row>
    <row r="556" spans="1:19" ht="15">
      <c r="A556" s="149" t="s">
        <v>53</v>
      </c>
      <c r="B556" s="317"/>
      <c r="C556" s="318"/>
      <c r="D556" s="318"/>
      <c r="E556" s="319"/>
      <c r="F556" s="150">
        <v>0</v>
      </c>
      <c r="G556" s="317"/>
      <c r="H556" s="319"/>
      <c r="I556" s="152">
        <f t="shared" si="209"/>
        <v>0</v>
      </c>
      <c r="J556" s="139"/>
      <c r="K556" s="153" t="s">
        <v>53</v>
      </c>
      <c r="L556" s="317"/>
      <c r="M556" s="318"/>
      <c r="N556" s="318"/>
      <c r="O556" s="319"/>
      <c r="P556" s="154">
        <v>0</v>
      </c>
      <c r="Q556" s="317"/>
      <c r="R556" s="324"/>
      <c r="S556" s="156">
        <f t="shared" si="210"/>
        <v>0</v>
      </c>
    </row>
    <row r="557" spans="1:19" ht="15">
      <c r="A557" s="157" t="s">
        <v>16</v>
      </c>
      <c r="B557" s="317"/>
      <c r="C557" s="318"/>
      <c r="D557" s="318"/>
      <c r="E557" s="319"/>
      <c r="F557" s="146">
        <v>0</v>
      </c>
      <c r="G557" s="317"/>
      <c r="H557" s="319"/>
      <c r="I557" s="144">
        <f t="shared" si="209"/>
        <v>0</v>
      </c>
      <c r="J557" s="139"/>
      <c r="K557" s="159" t="s">
        <v>16</v>
      </c>
      <c r="L557" s="317"/>
      <c r="M557" s="318"/>
      <c r="N557" s="318"/>
      <c r="O557" s="319"/>
      <c r="P557" s="146">
        <v>0</v>
      </c>
      <c r="Q557" s="317"/>
      <c r="R557" s="324"/>
      <c r="S557" s="148">
        <f t="shared" si="210"/>
        <v>0</v>
      </c>
    </row>
    <row r="558" spans="1:19" ht="15">
      <c r="A558" s="149" t="s">
        <v>15</v>
      </c>
      <c r="B558" s="317"/>
      <c r="C558" s="318"/>
      <c r="D558" s="318"/>
      <c r="E558" s="319"/>
      <c r="F558" s="150">
        <v>0</v>
      </c>
      <c r="G558" s="317"/>
      <c r="H558" s="319"/>
      <c r="I558" s="152">
        <f t="shared" si="209"/>
        <v>0</v>
      </c>
      <c r="J558" s="139"/>
      <c r="K558" s="153" t="s">
        <v>15</v>
      </c>
      <c r="L558" s="317"/>
      <c r="M558" s="318"/>
      <c r="N558" s="318"/>
      <c r="O558" s="319"/>
      <c r="P558" s="154">
        <v>0</v>
      </c>
      <c r="Q558" s="317"/>
      <c r="R558" s="324"/>
      <c r="S558" s="156">
        <f t="shared" si="210"/>
        <v>0</v>
      </c>
    </row>
    <row r="559" spans="1:19" ht="15">
      <c r="A559" s="157" t="s">
        <v>55</v>
      </c>
      <c r="B559" s="317"/>
      <c r="C559" s="318"/>
      <c r="D559" s="318"/>
      <c r="E559" s="319"/>
      <c r="F559" s="146">
        <v>0</v>
      </c>
      <c r="G559" s="317"/>
      <c r="H559" s="319"/>
      <c r="I559" s="144">
        <f t="shared" si="209"/>
        <v>0</v>
      </c>
      <c r="J559" s="139"/>
      <c r="K559" s="159" t="s">
        <v>55</v>
      </c>
      <c r="L559" s="317"/>
      <c r="M559" s="318"/>
      <c r="N559" s="318"/>
      <c r="O559" s="319"/>
      <c r="P559" s="146">
        <v>0</v>
      </c>
      <c r="Q559" s="317"/>
      <c r="R559" s="324"/>
      <c r="S559" s="148">
        <f t="shared" si="210"/>
        <v>0</v>
      </c>
    </row>
    <row r="560" spans="1:19" ht="15">
      <c r="A560" s="149" t="s">
        <v>12</v>
      </c>
      <c r="B560" s="317"/>
      <c r="C560" s="318"/>
      <c r="D560" s="318"/>
      <c r="E560" s="319"/>
      <c r="F560" s="150">
        <v>3.3955052841128213</v>
      </c>
      <c r="G560" s="317"/>
      <c r="H560" s="319"/>
      <c r="I560" s="152">
        <f t="shared" si="209"/>
        <v>3.3955052841128213</v>
      </c>
      <c r="J560" s="139"/>
      <c r="K560" s="153" t="s">
        <v>12</v>
      </c>
      <c r="L560" s="317"/>
      <c r="M560" s="318"/>
      <c r="N560" s="318"/>
      <c r="O560" s="319"/>
      <c r="P560" s="154">
        <v>0</v>
      </c>
      <c r="Q560" s="317"/>
      <c r="R560" s="324"/>
      <c r="S560" s="156">
        <f t="shared" si="210"/>
        <v>0</v>
      </c>
    </row>
    <row r="561" spans="1:19" ht="15">
      <c r="A561" s="157" t="s">
        <v>56</v>
      </c>
      <c r="B561" s="317"/>
      <c r="C561" s="318"/>
      <c r="D561" s="318"/>
      <c r="E561" s="319"/>
      <c r="F561" s="146">
        <v>42.702135380586206</v>
      </c>
      <c r="G561" s="317"/>
      <c r="H561" s="319"/>
      <c r="I561" s="144">
        <f t="shared" si="209"/>
        <v>42.702135380586206</v>
      </c>
      <c r="J561" s="139"/>
      <c r="K561" s="159" t="s">
        <v>56</v>
      </c>
      <c r="L561" s="317"/>
      <c r="M561" s="318"/>
      <c r="N561" s="318"/>
      <c r="O561" s="319"/>
      <c r="P561" s="146">
        <v>0</v>
      </c>
      <c r="Q561" s="317"/>
      <c r="R561" s="324"/>
      <c r="S561" s="148">
        <f t="shared" si="210"/>
        <v>0</v>
      </c>
    </row>
    <row r="562" spans="1:19" ht="15">
      <c r="A562" s="149" t="s">
        <v>17</v>
      </c>
      <c r="B562" s="317"/>
      <c r="C562" s="318"/>
      <c r="D562" s="318"/>
      <c r="E562" s="319"/>
      <c r="F562" s="150">
        <v>0</v>
      </c>
      <c r="G562" s="317"/>
      <c r="H562" s="319"/>
      <c r="I562" s="152">
        <f t="shared" si="209"/>
        <v>0</v>
      </c>
      <c r="J562" s="139"/>
      <c r="K562" s="153" t="s">
        <v>17</v>
      </c>
      <c r="L562" s="317"/>
      <c r="M562" s="318"/>
      <c r="N562" s="318"/>
      <c r="O562" s="319"/>
      <c r="P562" s="154">
        <v>0</v>
      </c>
      <c r="Q562" s="317"/>
      <c r="R562" s="324"/>
      <c r="S562" s="156">
        <f t="shared" si="210"/>
        <v>0</v>
      </c>
    </row>
    <row r="563" spans="1:19" ht="15">
      <c r="A563" s="157" t="s">
        <v>141</v>
      </c>
      <c r="B563" s="317"/>
      <c r="C563" s="318"/>
      <c r="D563" s="318"/>
      <c r="E563" s="319"/>
      <c r="F563" s="146">
        <v>0</v>
      </c>
      <c r="G563" s="317"/>
      <c r="H563" s="319"/>
      <c r="I563" s="144">
        <f t="shared" si="209"/>
        <v>0</v>
      </c>
      <c r="J563" s="139"/>
      <c r="K563" s="159" t="s">
        <v>141</v>
      </c>
      <c r="L563" s="317"/>
      <c r="M563" s="318"/>
      <c r="N563" s="318"/>
      <c r="O563" s="319"/>
      <c r="P563" s="146">
        <v>0</v>
      </c>
      <c r="Q563" s="317"/>
      <c r="R563" s="324"/>
      <c r="S563" s="148">
        <f t="shared" si="210"/>
        <v>0</v>
      </c>
    </row>
    <row r="564" spans="1:19" ht="15">
      <c r="A564" s="149" t="s">
        <v>25</v>
      </c>
      <c r="B564" s="317"/>
      <c r="C564" s="318"/>
      <c r="D564" s="318"/>
      <c r="E564" s="319"/>
      <c r="F564" s="150">
        <v>0</v>
      </c>
      <c r="G564" s="317"/>
      <c r="H564" s="319"/>
      <c r="I564" s="152">
        <f t="shared" si="209"/>
        <v>0</v>
      </c>
      <c r="J564" s="139"/>
      <c r="K564" s="153" t="s">
        <v>25</v>
      </c>
      <c r="L564" s="317"/>
      <c r="M564" s="318"/>
      <c r="N564" s="318"/>
      <c r="O564" s="319"/>
      <c r="P564" s="154">
        <v>0</v>
      </c>
      <c r="Q564" s="317"/>
      <c r="R564" s="324"/>
      <c r="S564" s="156">
        <f t="shared" si="210"/>
        <v>0</v>
      </c>
    </row>
    <row r="565" spans="1:19" ht="15">
      <c r="A565" s="157" t="s">
        <v>24</v>
      </c>
      <c r="B565" s="317"/>
      <c r="C565" s="318"/>
      <c r="D565" s="318"/>
      <c r="E565" s="319"/>
      <c r="F565" s="146">
        <v>0</v>
      </c>
      <c r="G565" s="317"/>
      <c r="H565" s="319"/>
      <c r="I565" s="144">
        <f t="shared" si="209"/>
        <v>0</v>
      </c>
      <c r="J565" s="139"/>
      <c r="K565" s="159" t="s">
        <v>24</v>
      </c>
      <c r="L565" s="317"/>
      <c r="M565" s="318"/>
      <c r="N565" s="318"/>
      <c r="O565" s="319"/>
      <c r="P565" s="146">
        <v>0</v>
      </c>
      <c r="Q565" s="317"/>
      <c r="R565" s="324"/>
      <c r="S565" s="148">
        <f t="shared" si="210"/>
        <v>0</v>
      </c>
    </row>
    <row r="566" spans="1:19" ht="15">
      <c r="A566" s="149" t="s">
        <v>57</v>
      </c>
      <c r="B566" s="317"/>
      <c r="C566" s="318"/>
      <c r="D566" s="318"/>
      <c r="E566" s="319"/>
      <c r="F566" s="150">
        <v>0</v>
      </c>
      <c r="G566" s="317"/>
      <c r="H566" s="319"/>
      <c r="I566" s="152">
        <f t="shared" si="209"/>
        <v>0</v>
      </c>
      <c r="J566" s="139"/>
      <c r="K566" s="153" t="s">
        <v>57</v>
      </c>
      <c r="L566" s="317"/>
      <c r="M566" s="318"/>
      <c r="N566" s="318"/>
      <c r="O566" s="319"/>
      <c r="P566" s="154">
        <v>0</v>
      </c>
      <c r="Q566" s="317"/>
      <c r="R566" s="324"/>
      <c r="S566" s="156">
        <f t="shared" si="210"/>
        <v>0</v>
      </c>
    </row>
    <row r="567" spans="1:19" ht="15">
      <c r="A567" s="157" t="s">
        <v>22</v>
      </c>
      <c r="B567" s="317"/>
      <c r="C567" s="318"/>
      <c r="D567" s="318"/>
      <c r="E567" s="319"/>
      <c r="F567" s="146">
        <v>0</v>
      </c>
      <c r="G567" s="317"/>
      <c r="H567" s="319"/>
      <c r="I567" s="144">
        <f t="shared" si="209"/>
        <v>0</v>
      </c>
      <c r="J567" s="139"/>
      <c r="K567" s="159" t="s">
        <v>22</v>
      </c>
      <c r="L567" s="317"/>
      <c r="M567" s="318"/>
      <c r="N567" s="318"/>
      <c r="O567" s="319"/>
      <c r="P567" s="146">
        <v>0</v>
      </c>
      <c r="Q567" s="317"/>
      <c r="R567" s="324"/>
      <c r="S567" s="148">
        <f t="shared" si="210"/>
        <v>0</v>
      </c>
    </row>
    <row r="568" spans="1:19" ht="15">
      <c r="A568" s="149" t="s">
        <v>21</v>
      </c>
      <c r="B568" s="317"/>
      <c r="C568" s="318"/>
      <c r="D568" s="318"/>
      <c r="E568" s="319"/>
      <c r="F568" s="150">
        <v>0</v>
      </c>
      <c r="G568" s="317"/>
      <c r="H568" s="319"/>
      <c r="I568" s="152">
        <f t="shared" si="209"/>
        <v>0</v>
      </c>
      <c r="J568" s="139"/>
      <c r="K568" s="153" t="s">
        <v>21</v>
      </c>
      <c r="L568" s="317"/>
      <c r="M568" s="318"/>
      <c r="N568" s="318"/>
      <c r="O568" s="319"/>
      <c r="P568" s="154">
        <v>0</v>
      </c>
      <c r="Q568" s="317"/>
      <c r="R568" s="324"/>
      <c r="S568" s="156">
        <f t="shared" si="210"/>
        <v>0</v>
      </c>
    </row>
    <row r="569" spans="1:19" ht="15">
      <c r="A569" s="160" t="s">
        <v>61</v>
      </c>
      <c r="B569" s="317"/>
      <c r="C569" s="318"/>
      <c r="D569" s="318"/>
      <c r="E569" s="319"/>
      <c r="F569" s="146">
        <v>0</v>
      </c>
      <c r="G569" s="317"/>
      <c r="H569" s="319"/>
      <c r="I569" s="144">
        <f t="shared" si="209"/>
        <v>0</v>
      </c>
      <c r="J569" s="139"/>
      <c r="K569" s="161" t="s">
        <v>61</v>
      </c>
      <c r="L569" s="317"/>
      <c r="M569" s="318"/>
      <c r="N569" s="318"/>
      <c r="O569" s="319"/>
      <c r="P569" s="146">
        <v>0</v>
      </c>
      <c r="Q569" s="317"/>
      <c r="R569" s="324"/>
      <c r="S569" s="148">
        <f t="shared" si="210"/>
        <v>0</v>
      </c>
    </row>
    <row r="570" spans="1:19">
      <c r="A570" s="162" t="s">
        <v>23</v>
      </c>
      <c r="B570" s="317"/>
      <c r="C570" s="318"/>
      <c r="D570" s="318"/>
      <c r="E570" s="319"/>
      <c r="F570" s="163">
        <v>0</v>
      </c>
      <c r="G570" s="317"/>
      <c r="H570" s="319"/>
      <c r="I570" s="165">
        <f t="shared" si="209"/>
        <v>0</v>
      </c>
      <c r="J570" s="139"/>
      <c r="K570" s="166" t="s">
        <v>23</v>
      </c>
      <c r="L570" s="317"/>
      <c r="M570" s="318"/>
      <c r="N570" s="318"/>
      <c r="O570" s="319"/>
      <c r="P570" s="167">
        <v>0</v>
      </c>
      <c r="Q570" s="317"/>
      <c r="R570" s="324"/>
      <c r="S570" s="169">
        <f t="shared" si="210"/>
        <v>0</v>
      </c>
    </row>
    <row r="571" spans="1:19">
      <c r="A571" s="170" t="s">
        <v>19</v>
      </c>
      <c r="B571" s="317"/>
      <c r="C571" s="318"/>
      <c r="D571" s="318"/>
      <c r="E571" s="319"/>
      <c r="F571" s="171">
        <v>0</v>
      </c>
      <c r="G571" s="317"/>
      <c r="H571" s="319"/>
      <c r="I571" s="173">
        <f t="shared" si="209"/>
        <v>0</v>
      </c>
      <c r="J571" s="139"/>
      <c r="K571" s="174" t="s">
        <v>19</v>
      </c>
      <c r="L571" s="317"/>
      <c r="M571" s="318"/>
      <c r="N571" s="318"/>
      <c r="O571" s="319"/>
      <c r="P571" s="171">
        <v>0</v>
      </c>
      <c r="Q571" s="317"/>
      <c r="R571" s="324"/>
      <c r="S571" s="176">
        <f t="shared" si="210"/>
        <v>0</v>
      </c>
    </row>
    <row r="572" spans="1:19">
      <c r="A572" s="162" t="s">
        <v>20</v>
      </c>
      <c r="B572" s="317"/>
      <c r="C572" s="318"/>
      <c r="D572" s="318"/>
      <c r="E572" s="319"/>
      <c r="F572" s="163">
        <v>0</v>
      </c>
      <c r="G572" s="317"/>
      <c r="H572" s="319"/>
      <c r="I572" s="165">
        <f t="shared" si="209"/>
        <v>0</v>
      </c>
      <c r="J572" s="139"/>
      <c r="K572" s="166" t="s">
        <v>20</v>
      </c>
      <c r="L572" s="317"/>
      <c r="M572" s="318"/>
      <c r="N572" s="318"/>
      <c r="O572" s="319"/>
      <c r="P572" s="167">
        <v>0</v>
      </c>
      <c r="Q572" s="317"/>
      <c r="R572" s="324"/>
      <c r="S572" s="169">
        <f t="shared" si="210"/>
        <v>0</v>
      </c>
    </row>
    <row r="573" spans="1:19" ht="15" thickBot="1">
      <c r="A573" s="177" t="s">
        <v>11</v>
      </c>
      <c r="B573" s="320"/>
      <c r="C573" s="321"/>
      <c r="D573" s="321"/>
      <c r="E573" s="322"/>
      <c r="F573" s="178">
        <v>0</v>
      </c>
      <c r="G573" s="320"/>
      <c r="H573" s="322"/>
      <c r="I573" s="180">
        <f t="shared" si="209"/>
        <v>0</v>
      </c>
      <c r="J573" s="139"/>
      <c r="K573" s="181" t="s">
        <v>11</v>
      </c>
      <c r="L573" s="320"/>
      <c r="M573" s="321"/>
      <c r="N573" s="321"/>
      <c r="O573" s="322"/>
      <c r="P573" s="178">
        <v>0</v>
      </c>
      <c r="Q573" s="320"/>
      <c r="R573" s="325"/>
      <c r="S573" s="183">
        <f t="shared" si="210"/>
        <v>0</v>
      </c>
    </row>
    <row r="574" spans="1:19" ht="15">
      <c r="A574" s="184" t="s">
        <v>26</v>
      </c>
      <c r="B574" s="185">
        <f>SUM(B553:B569)</f>
        <v>0</v>
      </c>
      <c r="C574" s="185">
        <f t="shared" ref="C574:I574" si="211">SUM(C553:C569)</f>
        <v>0</v>
      </c>
      <c r="D574" s="185">
        <f t="shared" si="211"/>
        <v>0</v>
      </c>
      <c r="E574" s="185">
        <f t="shared" si="211"/>
        <v>0</v>
      </c>
      <c r="F574" s="185">
        <f t="shared" si="211"/>
        <v>46.097640664699028</v>
      </c>
      <c r="G574" s="185">
        <f t="shared" si="211"/>
        <v>0</v>
      </c>
      <c r="H574" s="187">
        <f t="shared" si="211"/>
        <v>0</v>
      </c>
      <c r="I574" s="144">
        <f t="shared" si="211"/>
        <v>46.097640664699028</v>
      </c>
      <c r="J574" s="139"/>
      <c r="K574" s="186" t="s">
        <v>26</v>
      </c>
      <c r="L574" s="185">
        <f>SUM(L553:L569)</f>
        <v>0</v>
      </c>
      <c r="M574" s="185">
        <f t="shared" ref="M574:S574" si="212">SUM(M553:M569)</f>
        <v>0</v>
      </c>
      <c r="N574" s="185">
        <f t="shared" si="212"/>
        <v>0</v>
      </c>
      <c r="O574" s="185">
        <f t="shared" si="212"/>
        <v>0</v>
      </c>
      <c r="P574" s="185">
        <f t="shared" si="212"/>
        <v>0</v>
      </c>
      <c r="Q574" s="185">
        <f t="shared" si="212"/>
        <v>0</v>
      </c>
      <c r="R574" s="187">
        <f t="shared" si="212"/>
        <v>0</v>
      </c>
      <c r="S574" s="188">
        <f t="shared" si="212"/>
        <v>0</v>
      </c>
    </row>
    <row r="575" spans="1:19" ht="15" thickBot="1">
      <c r="A575" s="15" t="s">
        <v>100</v>
      </c>
      <c r="B575" s="100">
        <f>IF($I574=0,"-",B574/$I574)</f>
        <v>0</v>
      </c>
      <c r="C575" s="100">
        <f t="shared" ref="C575:H575" si="213">IF($I574=0,"-",C574/$I574)</f>
        <v>0</v>
      </c>
      <c r="D575" s="100">
        <f t="shared" si="213"/>
        <v>0</v>
      </c>
      <c r="E575" s="100">
        <f t="shared" si="213"/>
        <v>0</v>
      </c>
      <c r="F575" s="100">
        <f t="shared" si="213"/>
        <v>1</v>
      </c>
      <c r="G575" s="100">
        <f t="shared" si="213"/>
        <v>0</v>
      </c>
      <c r="H575" s="101">
        <f t="shared" si="213"/>
        <v>0</v>
      </c>
      <c r="I575" s="102">
        <f>SUM(B575:H575)</f>
        <v>1</v>
      </c>
      <c r="J575" s="2"/>
      <c r="K575" s="27" t="s">
        <v>100</v>
      </c>
      <c r="L575" s="76" t="str">
        <f t="shared" ref="L575:R575" si="214">IF($S574=0,"-",L574/$S574)</f>
        <v>-</v>
      </c>
      <c r="M575" s="76" t="str">
        <f t="shared" si="214"/>
        <v>-</v>
      </c>
      <c r="N575" s="76" t="str">
        <f t="shared" si="214"/>
        <v>-</v>
      </c>
      <c r="O575" s="76" t="str">
        <f t="shared" si="214"/>
        <v>-</v>
      </c>
      <c r="P575" s="76" t="str">
        <f t="shared" si="214"/>
        <v>-</v>
      </c>
      <c r="Q575" s="76" t="str">
        <f t="shared" si="214"/>
        <v>-</v>
      </c>
      <c r="R575" s="77" t="str">
        <f t="shared" si="214"/>
        <v>-</v>
      </c>
      <c r="S575" s="78">
        <f>SUM(L575:R575)</f>
        <v>0</v>
      </c>
    </row>
    <row r="576" spans="1:19" ht="15" thickBot="1">
      <c r="A576" s="218"/>
      <c r="B576" s="218"/>
      <c r="C576" s="218"/>
      <c r="D576" s="218"/>
      <c r="E576" s="218"/>
      <c r="F576" s="218"/>
      <c r="G576" s="218"/>
      <c r="H576" s="218"/>
      <c r="I576" s="218"/>
      <c r="K576" s="218"/>
      <c r="L576" s="218"/>
      <c r="M576" s="218"/>
      <c r="N576" s="218"/>
      <c r="O576" s="218"/>
      <c r="P576" s="218"/>
      <c r="Q576" s="218"/>
      <c r="R576" s="218"/>
      <c r="S576" s="218"/>
    </row>
    <row r="577" spans="1:19" ht="28.5">
      <c r="A577" s="306" t="s">
        <v>46</v>
      </c>
      <c r="B577" s="135" t="s">
        <v>0</v>
      </c>
      <c r="C577" s="135" t="s">
        <v>1</v>
      </c>
      <c r="D577" s="135" t="s">
        <v>2</v>
      </c>
      <c r="E577" s="135" t="s">
        <v>3</v>
      </c>
      <c r="F577" s="135" t="s">
        <v>27</v>
      </c>
      <c r="G577" s="135" t="s">
        <v>4</v>
      </c>
      <c r="H577" s="135" t="s">
        <v>5</v>
      </c>
      <c r="I577" s="136" t="s">
        <v>6</v>
      </c>
      <c r="K577" s="308" t="s">
        <v>46</v>
      </c>
      <c r="L577" s="137" t="s">
        <v>0</v>
      </c>
      <c r="M577" s="137" t="s">
        <v>1</v>
      </c>
      <c r="N577" s="137" t="s">
        <v>2</v>
      </c>
      <c r="O577" s="137" t="s">
        <v>3</v>
      </c>
      <c r="P577" s="137" t="s">
        <v>27</v>
      </c>
      <c r="Q577" s="137" t="s">
        <v>4</v>
      </c>
      <c r="R577" s="137" t="s">
        <v>5</v>
      </c>
      <c r="S577" s="138" t="s">
        <v>6</v>
      </c>
    </row>
    <row r="578" spans="1:19" ht="15">
      <c r="A578" s="307" t="s">
        <v>46</v>
      </c>
      <c r="B578" s="294" t="s">
        <v>109</v>
      </c>
      <c r="C578" s="295"/>
      <c r="D578" s="295"/>
      <c r="E578" s="295"/>
      <c r="F578" s="295"/>
      <c r="G578" s="295"/>
      <c r="H578" s="295"/>
      <c r="I578" s="296"/>
      <c r="K578" s="309" t="s">
        <v>46</v>
      </c>
      <c r="L578" s="297" t="s">
        <v>109</v>
      </c>
      <c r="M578" s="298"/>
      <c r="N578" s="298"/>
      <c r="O578" s="298"/>
      <c r="P578" s="298"/>
      <c r="Q578" s="298"/>
      <c r="R578" s="298"/>
      <c r="S578" s="299"/>
    </row>
    <row r="579" spans="1:19" ht="15">
      <c r="A579" s="141" t="s">
        <v>7</v>
      </c>
      <c r="B579" s="142">
        <v>0</v>
      </c>
      <c r="C579" s="142">
        <v>0</v>
      </c>
      <c r="D579" s="142">
        <v>0</v>
      </c>
      <c r="E579" s="142">
        <v>0</v>
      </c>
      <c r="F579" s="303"/>
      <c r="G579" s="142">
        <v>0</v>
      </c>
      <c r="H579" s="143">
        <v>0</v>
      </c>
      <c r="I579" s="144">
        <f>SUM(B579:H579)</f>
        <v>0</v>
      </c>
      <c r="J579" s="139"/>
      <c r="K579" s="193" t="s">
        <v>7</v>
      </c>
      <c r="L579" s="142">
        <v>0</v>
      </c>
      <c r="M579" s="142">
        <v>0</v>
      </c>
      <c r="N579" s="142">
        <v>0</v>
      </c>
      <c r="O579" s="142">
        <v>0</v>
      </c>
      <c r="P579" s="142">
        <v>0</v>
      </c>
      <c r="Q579" s="142">
        <v>0</v>
      </c>
      <c r="R579" s="194">
        <v>0</v>
      </c>
      <c r="S579" s="195">
        <f>SUM(L579:R579)</f>
        <v>0</v>
      </c>
    </row>
    <row r="580" spans="1:19" ht="15">
      <c r="A580" s="149" t="s">
        <v>8</v>
      </c>
      <c r="B580" s="150">
        <v>0</v>
      </c>
      <c r="C580" s="150">
        <v>0</v>
      </c>
      <c r="D580" s="150">
        <v>0</v>
      </c>
      <c r="E580" s="150">
        <v>0</v>
      </c>
      <c r="F580" s="304"/>
      <c r="G580" s="150">
        <v>0</v>
      </c>
      <c r="H580" s="151">
        <v>0</v>
      </c>
      <c r="I580" s="152">
        <f t="shared" ref="I580:I599" si="215">SUM(B580:H580)</f>
        <v>0</v>
      </c>
      <c r="J580" s="139"/>
      <c r="K580" s="153" t="s">
        <v>8</v>
      </c>
      <c r="L580" s="154">
        <v>0</v>
      </c>
      <c r="M580" s="154">
        <v>0</v>
      </c>
      <c r="N580" s="154">
        <v>0</v>
      </c>
      <c r="O580" s="154">
        <v>0</v>
      </c>
      <c r="P580" s="154">
        <v>0</v>
      </c>
      <c r="Q580" s="154">
        <v>0</v>
      </c>
      <c r="R580" s="155">
        <v>0</v>
      </c>
      <c r="S580" s="156">
        <f t="shared" ref="S580:S599" si="216">SUM(L580:R580)</f>
        <v>0</v>
      </c>
    </row>
    <row r="581" spans="1:19" ht="15">
      <c r="A581" s="157" t="s">
        <v>10</v>
      </c>
      <c r="B581" s="146">
        <v>0</v>
      </c>
      <c r="C581" s="146">
        <v>0</v>
      </c>
      <c r="D581" s="146">
        <v>0</v>
      </c>
      <c r="E581" s="146">
        <v>0</v>
      </c>
      <c r="F581" s="304"/>
      <c r="G581" s="146">
        <v>0</v>
      </c>
      <c r="H581" s="158">
        <v>0</v>
      </c>
      <c r="I581" s="144">
        <f t="shared" si="215"/>
        <v>0</v>
      </c>
      <c r="J581" s="139"/>
      <c r="K581" s="159" t="s">
        <v>10</v>
      </c>
      <c r="L581" s="146">
        <v>0</v>
      </c>
      <c r="M581" s="146">
        <v>0</v>
      </c>
      <c r="N581" s="146">
        <v>0</v>
      </c>
      <c r="O581" s="146">
        <v>0</v>
      </c>
      <c r="P581" s="146">
        <v>0</v>
      </c>
      <c r="Q581" s="146">
        <v>0</v>
      </c>
      <c r="R581" s="147">
        <v>0</v>
      </c>
      <c r="S581" s="148">
        <f t="shared" si="216"/>
        <v>0</v>
      </c>
    </row>
    <row r="582" spans="1:19" ht="15">
      <c r="A582" s="149" t="s">
        <v>53</v>
      </c>
      <c r="B582" s="150">
        <v>0</v>
      </c>
      <c r="C582" s="150">
        <v>0</v>
      </c>
      <c r="D582" s="150">
        <v>0</v>
      </c>
      <c r="E582" s="150">
        <v>0</v>
      </c>
      <c r="F582" s="304"/>
      <c r="G582" s="150">
        <v>0</v>
      </c>
      <c r="H582" s="151">
        <v>0</v>
      </c>
      <c r="I582" s="152">
        <f t="shared" si="215"/>
        <v>0</v>
      </c>
      <c r="J582" s="139"/>
      <c r="K582" s="153" t="s">
        <v>53</v>
      </c>
      <c r="L582" s="154">
        <v>0</v>
      </c>
      <c r="M582" s="154">
        <v>0</v>
      </c>
      <c r="N582" s="154">
        <v>0</v>
      </c>
      <c r="O582" s="154">
        <v>0</v>
      </c>
      <c r="P582" s="154">
        <v>0</v>
      </c>
      <c r="Q582" s="154">
        <v>0</v>
      </c>
      <c r="R582" s="155">
        <v>0</v>
      </c>
      <c r="S582" s="156">
        <f t="shared" si="216"/>
        <v>0</v>
      </c>
    </row>
    <row r="583" spans="1:19" ht="15">
      <c r="A583" s="157" t="s">
        <v>16</v>
      </c>
      <c r="B583" s="146">
        <v>24.584372090372966</v>
      </c>
      <c r="C583" s="146">
        <v>2.9777771281807994</v>
      </c>
      <c r="D583" s="146">
        <v>0.64207402260194879</v>
      </c>
      <c r="E583" s="146">
        <v>1.432007384986133</v>
      </c>
      <c r="F583" s="304"/>
      <c r="G583" s="146">
        <v>0</v>
      </c>
      <c r="H583" s="158">
        <v>0</v>
      </c>
      <c r="I583" s="144">
        <f t="shared" si="215"/>
        <v>29.636230626141849</v>
      </c>
      <c r="J583" s="139"/>
      <c r="K583" s="159" t="s">
        <v>16</v>
      </c>
      <c r="L583" s="146">
        <v>24.584372090372966</v>
      </c>
      <c r="M583" s="146">
        <v>2.9777771281807994</v>
      </c>
      <c r="N583" s="146">
        <v>0.64207402260194879</v>
      </c>
      <c r="O583" s="146">
        <v>1.432007384986133</v>
      </c>
      <c r="P583" s="146">
        <v>0</v>
      </c>
      <c r="Q583" s="146">
        <v>0</v>
      </c>
      <c r="R583" s="147">
        <v>0</v>
      </c>
      <c r="S583" s="148">
        <f t="shared" si="216"/>
        <v>29.636230626141849</v>
      </c>
    </row>
    <row r="584" spans="1:19" ht="15">
      <c r="A584" s="149" t="s">
        <v>15</v>
      </c>
      <c r="B584" s="150">
        <v>273.52594428375158</v>
      </c>
      <c r="C584" s="150">
        <v>4.1509873099943331</v>
      </c>
      <c r="D584" s="150">
        <v>4.9081172152282546</v>
      </c>
      <c r="E584" s="150">
        <v>0</v>
      </c>
      <c r="F584" s="304"/>
      <c r="G584" s="150">
        <v>0</v>
      </c>
      <c r="H584" s="151">
        <v>0</v>
      </c>
      <c r="I584" s="152">
        <f t="shared" si="215"/>
        <v>282.58504880897414</v>
      </c>
      <c r="J584" s="139"/>
      <c r="K584" s="153" t="s">
        <v>15</v>
      </c>
      <c r="L584" s="154">
        <v>273.52594428375158</v>
      </c>
      <c r="M584" s="154">
        <v>4.1509873099943331</v>
      </c>
      <c r="N584" s="154">
        <v>4.9081172152282546</v>
      </c>
      <c r="O584" s="154">
        <v>0</v>
      </c>
      <c r="P584" s="154">
        <v>0</v>
      </c>
      <c r="Q584" s="154">
        <v>0</v>
      </c>
      <c r="R584" s="155">
        <v>0</v>
      </c>
      <c r="S584" s="156">
        <f t="shared" si="216"/>
        <v>282.58504880897414</v>
      </c>
    </row>
    <row r="585" spans="1:19" ht="15">
      <c r="A585" s="157" t="s">
        <v>55</v>
      </c>
      <c r="B585" s="146">
        <v>0</v>
      </c>
      <c r="C585" s="146">
        <v>0</v>
      </c>
      <c r="D585" s="146">
        <v>0.10978859871639071</v>
      </c>
      <c r="E585" s="146">
        <v>51.214696574896685</v>
      </c>
      <c r="F585" s="304"/>
      <c r="G585" s="146">
        <v>0</v>
      </c>
      <c r="H585" s="158">
        <v>0</v>
      </c>
      <c r="I585" s="144">
        <f t="shared" si="215"/>
        <v>51.324485173613077</v>
      </c>
      <c r="J585" s="139"/>
      <c r="K585" s="159" t="s">
        <v>55</v>
      </c>
      <c r="L585" s="146">
        <v>0</v>
      </c>
      <c r="M585" s="146">
        <v>0</v>
      </c>
      <c r="N585" s="146">
        <v>0.10978859871639071</v>
      </c>
      <c r="O585" s="146">
        <v>51.214696574896685</v>
      </c>
      <c r="P585" s="146">
        <v>1009.9176704870123</v>
      </c>
      <c r="Q585" s="146">
        <v>0</v>
      </c>
      <c r="R585" s="147">
        <v>0</v>
      </c>
      <c r="S585" s="148">
        <f t="shared" si="216"/>
        <v>1061.2421556606253</v>
      </c>
    </row>
    <row r="586" spans="1:19" ht="15">
      <c r="A586" s="149" t="s">
        <v>12</v>
      </c>
      <c r="B586" s="150">
        <v>0</v>
      </c>
      <c r="C586" s="150">
        <v>0</v>
      </c>
      <c r="D586" s="150">
        <v>1.1483344431859447E-2</v>
      </c>
      <c r="E586" s="150">
        <v>0.33574438661007344</v>
      </c>
      <c r="F586" s="304"/>
      <c r="G586" s="150">
        <v>0</v>
      </c>
      <c r="H586" s="151">
        <v>0</v>
      </c>
      <c r="I586" s="152">
        <f t="shared" si="215"/>
        <v>0.34722773104193289</v>
      </c>
      <c r="J586" s="139"/>
      <c r="K586" s="153" t="s">
        <v>12</v>
      </c>
      <c r="L586" s="154">
        <v>0</v>
      </c>
      <c r="M586" s="154">
        <v>0</v>
      </c>
      <c r="N586" s="154">
        <v>1.1483344431859447E-2</v>
      </c>
      <c r="O586" s="154">
        <v>0.33574438661007344</v>
      </c>
      <c r="P586" s="154">
        <v>70.380171861217519</v>
      </c>
      <c r="Q586" s="154">
        <v>0</v>
      </c>
      <c r="R586" s="155">
        <v>0</v>
      </c>
      <c r="S586" s="156">
        <f t="shared" si="216"/>
        <v>70.727399592259445</v>
      </c>
    </row>
    <row r="587" spans="1:19" ht="15">
      <c r="A587" s="157" t="s">
        <v>56</v>
      </c>
      <c r="B587" s="146">
        <v>0</v>
      </c>
      <c r="C587" s="146">
        <v>0</v>
      </c>
      <c r="D587" s="146">
        <v>0</v>
      </c>
      <c r="E587" s="146">
        <v>0</v>
      </c>
      <c r="F587" s="304"/>
      <c r="G587" s="146">
        <v>0</v>
      </c>
      <c r="H587" s="158">
        <v>0</v>
      </c>
      <c r="I587" s="144">
        <f t="shared" si="215"/>
        <v>0</v>
      </c>
      <c r="J587" s="139"/>
      <c r="K587" s="159" t="s">
        <v>56</v>
      </c>
      <c r="L587" s="146">
        <v>0</v>
      </c>
      <c r="M587" s="146">
        <v>0</v>
      </c>
      <c r="N587" s="146">
        <v>0</v>
      </c>
      <c r="O587" s="146">
        <v>0</v>
      </c>
      <c r="P587" s="146">
        <v>42.702135380586206</v>
      </c>
      <c r="Q587" s="146">
        <v>0</v>
      </c>
      <c r="R587" s="147">
        <v>0</v>
      </c>
      <c r="S587" s="148">
        <f t="shared" si="216"/>
        <v>42.702135380586206</v>
      </c>
    </row>
    <row r="588" spans="1:19" ht="15">
      <c r="A588" s="149" t="s">
        <v>17</v>
      </c>
      <c r="B588" s="150">
        <v>1.5237080048816263</v>
      </c>
      <c r="C588" s="150">
        <v>8.2558990133292671E-3</v>
      </c>
      <c r="D588" s="150">
        <v>0.19338354990106973</v>
      </c>
      <c r="E588" s="150">
        <v>2.6361527513295555E-2</v>
      </c>
      <c r="F588" s="304"/>
      <c r="G588" s="150">
        <v>0</v>
      </c>
      <c r="H588" s="151">
        <v>0</v>
      </c>
      <c r="I588" s="152">
        <f t="shared" si="215"/>
        <v>1.7517089813093207</v>
      </c>
      <c r="J588" s="139"/>
      <c r="K588" s="153" t="s">
        <v>17</v>
      </c>
      <c r="L588" s="154">
        <v>1.5237080048816263</v>
      </c>
      <c r="M588" s="154">
        <v>8.2558990133292671E-3</v>
      </c>
      <c r="N588" s="154">
        <v>0.19338354990106973</v>
      </c>
      <c r="O588" s="154">
        <v>2.6361527513295555E-2</v>
      </c>
      <c r="P588" s="154">
        <v>0</v>
      </c>
      <c r="Q588" s="154">
        <v>0</v>
      </c>
      <c r="R588" s="155">
        <v>0</v>
      </c>
      <c r="S588" s="156">
        <f t="shared" si="216"/>
        <v>1.7517089813093207</v>
      </c>
    </row>
    <row r="589" spans="1:19" ht="15">
      <c r="A589" s="157" t="s">
        <v>141</v>
      </c>
      <c r="B589" s="146">
        <v>644.12632016883003</v>
      </c>
      <c r="C589" s="146">
        <v>101.50579502102899</v>
      </c>
      <c r="D589" s="146">
        <v>19.796796731858525</v>
      </c>
      <c r="E589" s="146">
        <v>15.588382346297225</v>
      </c>
      <c r="F589" s="304"/>
      <c r="G589" s="146">
        <v>0</v>
      </c>
      <c r="H589" s="158">
        <v>0</v>
      </c>
      <c r="I589" s="144">
        <f t="shared" si="215"/>
        <v>781.01729426801478</v>
      </c>
      <c r="J589" s="139"/>
      <c r="K589" s="159" t="s">
        <v>141</v>
      </c>
      <c r="L589" s="146">
        <v>644.12632016883003</v>
      </c>
      <c r="M589" s="146">
        <v>101.50579502102899</v>
      </c>
      <c r="N589" s="146">
        <v>19.796796731858525</v>
      </c>
      <c r="O589" s="146">
        <v>15.588382346297225</v>
      </c>
      <c r="P589" s="146">
        <v>0</v>
      </c>
      <c r="Q589" s="146">
        <v>0</v>
      </c>
      <c r="R589" s="147">
        <v>0</v>
      </c>
      <c r="S589" s="148">
        <f t="shared" si="216"/>
        <v>781.01729426801478</v>
      </c>
    </row>
    <row r="590" spans="1:19" ht="15">
      <c r="A590" s="149" t="s">
        <v>25</v>
      </c>
      <c r="B590" s="150">
        <v>337.96249540144879</v>
      </c>
      <c r="C590" s="150">
        <v>0</v>
      </c>
      <c r="D590" s="150">
        <v>745.38627861847374</v>
      </c>
      <c r="E590" s="150">
        <v>164.25586486475638</v>
      </c>
      <c r="F590" s="304"/>
      <c r="G590" s="150">
        <v>510.67406454720515</v>
      </c>
      <c r="H590" s="151">
        <v>0.13294533576940021</v>
      </c>
      <c r="I590" s="152">
        <f t="shared" si="215"/>
        <v>1758.4116487676533</v>
      </c>
      <c r="J590" s="139"/>
      <c r="K590" s="153" t="s">
        <v>25</v>
      </c>
      <c r="L590" s="154">
        <v>337.96249540144879</v>
      </c>
      <c r="M590" s="154">
        <v>0</v>
      </c>
      <c r="N590" s="154">
        <v>745.38627861847374</v>
      </c>
      <c r="O590" s="154">
        <v>164.25586486475638</v>
      </c>
      <c r="P590" s="154">
        <v>459.42333325806601</v>
      </c>
      <c r="Q590" s="154">
        <v>510.67406454720515</v>
      </c>
      <c r="R590" s="155">
        <v>0.13294533576940021</v>
      </c>
      <c r="S590" s="156">
        <f t="shared" si="216"/>
        <v>2217.8349820257195</v>
      </c>
    </row>
    <row r="591" spans="1:19" ht="15">
      <c r="A591" s="157" t="s">
        <v>24</v>
      </c>
      <c r="B591" s="146">
        <v>246.71592247642621</v>
      </c>
      <c r="C591" s="146">
        <v>1.5641349210076751</v>
      </c>
      <c r="D591" s="146">
        <v>0</v>
      </c>
      <c r="E591" s="146">
        <v>0</v>
      </c>
      <c r="F591" s="304"/>
      <c r="G591" s="146">
        <v>0</v>
      </c>
      <c r="H591" s="158">
        <v>0</v>
      </c>
      <c r="I591" s="144">
        <f t="shared" si="215"/>
        <v>248.28005739743389</v>
      </c>
      <c r="J591" s="139"/>
      <c r="K591" s="159" t="s">
        <v>24</v>
      </c>
      <c r="L591" s="146">
        <v>246.71592247642621</v>
      </c>
      <c r="M591" s="146">
        <v>1.5641349210076751</v>
      </c>
      <c r="N591" s="146">
        <v>0</v>
      </c>
      <c r="O591" s="146">
        <v>0</v>
      </c>
      <c r="P591" s="146">
        <v>0</v>
      </c>
      <c r="Q591" s="146">
        <v>0</v>
      </c>
      <c r="R591" s="147">
        <v>0</v>
      </c>
      <c r="S591" s="148">
        <f t="shared" si="216"/>
        <v>248.28005739743389</v>
      </c>
    </row>
    <row r="592" spans="1:19" ht="15">
      <c r="A592" s="149" t="s">
        <v>57</v>
      </c>
      <c r="B592" s="150">
        <v>10.200586062985293</v>
      </c>
      <c r="C592" s="150">
        <v>0</v>
      </c>
      <c r="D592" s="150">
        <v>1.8133638166420987</v>
      </c>
      <c r="E592" s="150">
        <v>0</v>
      </c>
      <c r="F592" s="304"/>
      <c r="G592" s="150">
        <v>0</v>
      </c>
      <c r="H592" s="151">
        <v>0</v>
      </c>
      <c r="I592" s="152">
        <f t="shared" si="215"/>
        <v>12.013949879627392</v>
      </c>
      <c r="J592" s="139"/>
      <c r="K592" s="153" t="s">
        <v>57</v>
      </c>
      <c r="L592" s="154">
        <v>10.200586062985293</v>
      </c>
      <c r="M592" s="154">
        <v>0</v>
      </c>
      <c r="N592" s="154">
        <v>1.8133638166420987</v>
      </c>
      <c r="O592" s="154">
        <v>0</v>
      </c>
      <c r="P592" s="154">
        <v>0</v>
      </c>
      <c r="Q592" s="154">
        <v>0</v>
      </c>
      <c r="R592" s="155">
        <v>0</v>
      </c>
      <c r="S592" s="156">
        <f t="shared" si="216"/>
        <v>12.013949879627392</v>
      </c>
    </row>
    <row r="593" spans="1:85" ht="15">
      <c r="A593" s="157" t="s">
        <v>22</v>
      </c>
      <c r="B593" s="146">
        <v>95.611453803082952</v>
      </c>
      <c r="C593" s="146">
        <v>0</v>
      </c>
      <c r="D593" s="146">
        <v>5.8972397192520774</v>
      </c>
      <c r="E593" s="146">
        <v>0</v>
      </c>
      <c r="F593" s="304"/>
      <c r="G593" s="146">
        <v>0</v>
      </c>
      <c r="H593" s="158">
        <v>0</v>
      </c>
      <c r="I593" s="144">
        <f t="shared" si="215"/>
        <v>101.50869352233502</v>
      </c>
      <c r="J593" s="139"/>
      <c r="K593" s="159" t="s">
        <v>22</v>
      </c>
      <c r="L593" s="146">
        <v>95.611453803082952</v>
      </c>
      <c r="M593" s="146">
        <v>0</v>
      </c>
      <c r="N593" s="146">
        <v>5.8972397192520774</v>
      </c>
      <c r="O593" s="146">
        <v>0</v>
      </c>
      <c r="P593" s="146">
        <v>68.15695851120276</v>
      </c>
      <c r="Q593" s="146">
        <v>0</v>
      </c>
      <c r="R593" s="147">
        <v>0</v>
      </c>
      <c r="S593" s="148">
        <f t="shared" si="216"/>
        <v>169.66565203353778</v>
      </c>
    </row>
    <row r="594" spans="1:85" ht="15">
      <c r="A594" s="149" t="s">
        <v>21</v>
      </c>
      <c r="B594" s="150">
        <v>0</v>
      </c>
      <c r="C594" s="150">
        <v>0</v>
      </c>
      <c r="D594" s="150">
        <v>0</v>
      </c>
      <c r="E594" s="150">
        <v>0</v>
      </c>
      <c r="F594" s="304"/>
      <c r="G594" s="150">
        <v>0</v>
      </c>
      <c r="H594" s="151">
        <v>0</v>
      </c>
      <c r="I594" s="152">
        <f t="shared" si="215"/>
        <v>0</v>
      </c>
      <c r="J594" s="139"/>
      <c r="K594" s="153" t="s">
        <v>21</v>
      </c>
      <c r="L594" s="154">
        <v>0</v>
      </c>
      <c r="M594" s="154">
        <v>0</v>
      </c>
      <c r="N594" s="154">
        <v>0</v>
      </c>
      <c r="O594" s="154">
        <v>0</v>
      </c>
      <c r="P594" s="154">
        <v>0</v>
      </c>
      <c r="Q594" s="154">
        <v>0</v>
      </c>
      <c r="R594" s="155">
        <v>0</v>
      </c>
      <c r="S594" s="156">
        <f t="shared" si="216"/>
        <v>0</v>
      </c>
    </row>
    <row r="595" spans="1:85" ht="15">
      <c r="A595" s="160" t="s">
        <v>61</v>
      </c>
      <c r="B595" s="146">
        <v>631.67902338446493</v>
      </c>
      <c r="C595" s="146">
        <v>0</v>
      </c>
      <c r="D595" s="146">
        <v>0</v>
      </c>
      <c r="E595" s="146">
        <v>0</v>
      </c>
      <c r="F595" s="304"/>
      <c r="G595" s="146">
        <v>0</v>
      </c>
      <c r="H595" s="158">
        <v>0</v>
      </c>
      <c r="I595" s="144">
        <f t="shared" si="215"/>
        <v>631.67902338446493</v>
      </c>
      <c r="J595" s="139"/>
      <c r="K595" s="161" t="s">
        <v>61</v>
      </c>
      <c r="L595" s="146">
        <v>631.67902338446493</v>
      </c>
      <c r="M595" s="146">
        <v>0</v>
      </c>
      <c r="N595" s="146">
        <v>0</v>
      </c>
      <c r="O595" s="146">
        <v>0</v>
      </c>
      <c r="P595" s="146">
        <v>0</v>
      </c>
      <c r="Q595" s="146">
        <v>0</v>
      </c>
      <c r="R595" s="147">
        <v>0</v>
      </c>
      <c r="S595" s="148">
        <f t="shared" si="216"/>
        <v>631.67902338446493</v>
      </c>
    </row>
    <row r="596" spans="1:85">
      <c r="A596" s="162" t="s">
        <v>23</v>
      </c>
      <c r="B596" s="163">
        <v>631.67902338446493</v>
      </c>
      <c r="C596" s="163">
        <v>0</v>
      </c>
      <c r="D596" s="163">
        <v>0</v>
      </c>
      <c r="E596" s="163">
        <v>0</v>
      </c>
      <c r="F596" s="304"/>
      <c r="G596" s="163">
        <v>0</v>
      </c>
      <c r="H596" s="164">
        <v>0</v>
      </c>
      <c r="I596" s="165">
        <f t="shared" si="215"/>
        <v>631.67902338446493</v>
      </c>
      <c r="J596" s="139"/>
      <c r="K596" s="166" t="s">
        <v>23</v>
      </c>
      <c r="L596" s="167">
        <v>631.67902338446493</v>
      </c>
      <c r="M596" s="167">
        <v>0</v>
      </c>
      <c r="N596" s="167">
        <v>0</v>
      </c>
      <c r="O596" s="167">
        <v>0</v>
      </c>
      <c r="P596" s="167">
        <v>0</v>
      </c>
      <c r="Q596" s="167">
        <v>0</v>
      </c>
      <c r="R596" s="168">
        <v>0</v>
      </c>
      <c r="S596" s="169">
        <f t="shared" si="216"/>
        <v>631.67902338446493</v>
      </c>
    </row>
    <row r="597" spans="1:85">
      <c r="A597" s="170" t="s">
        <v>19</v>
      </c>
      <c r="B597" s="171">
        <v>0</v>
      </c>
      <c r="C597" s="171">
        <v>0</v>
      </c>
      <c r="D597" s="171">
        <v>0</v>
      </c>
      <c r="E597" s="171">
        <v>0</v>
      </c>
      <c r="F597" s="304"/>
      <c r="G597" s="171">
        <v>0</v>
      </c>
      <c r="H597" s="172">
        <v>0</v>
      </c>
      <c r="I597" s="173">
        <f t="shared" si="215"/>
        <v>0</v>
      </c>
      <c r="J597" s="139"/>
      <c r="K597" s="174" t="s">
        <v>19</v>
      </c>
      <c r="L597" s="171">
        <v>0</v>
      </c>
      <c r="M597" s="171">
        <v>0</v>
      </c>
      <c r="N597" s="171">
        <v>0</v>
      </c>
      <c r="O597" s="171">
        <v>0</v>
      </c>
      <c r="P597" s="171">
        <v>0</v>
      </c>
      <c r="Q597" s="171">
        <v>0</v>
      </c>
      <c r="R597" s="175">
        <v>0</v>
      </c>
      <c r="S597" s="176">
        <f t="shared" si="216"/>
        <v>0</v>
      </c>
    </row>
    <row r="598" spans="1:85">
      <c r="A598" s="162" t="s">
        <v>20</v>
      </c>
      <c r="B598" s="163">
        <v>0</v>
      </c>
      <c r="C598" s="163">
        <v>0</v>
      </c>
      <c r="D598" s="163">
        <v>0</v>
      </c>
      <c r="E598" s="163">
        <v>0</v>
      </c>
      <c r="F598" s="304"/>
      <c r="G598" s="163">
        <v>0</v>
      </c>
      <c r="H598" s="164">
        <v>0</v>
      </c>
      <c r="I598" s="165">
        <f t="shared" si="215"/>
        <v>0</v>
      </c>
      <c r="J598" s="139"/>
      <c r="K598" s="166" t="s">
        <v>20</v>
      </c>
      <c r="L598" s="167">
        <v>0</v>
      </c>
      <c r="M598" s="167">
        <v>0</v>
      </c>
      <c r="N598" s="167">
        <v>0</v>
      </c>
      <c r="O598" s="167">
        <v>0</v>
      </c>
      <c r="P598" s="167">
        <v>0</v>
      </c>
      <c r="Q598" s="167">
        <v>0</v>
      </c>
      <c r="R598" s="168">
        <v>0</v>
      </c>
      <c r="S598" s="169">
        <f t="shared" si="216"/>
        <v>0</v>
      </c>
    </row>
    <row r="599" spans="1:85" ht="15" thickBot="1">
      <c r="A599" s="177" t="s">
        <v>11</v>
      </c>
      <c r="B599" s="178">
        <v>0</v>
      </c>
      <c r="C599" s="178">
        <v>0</v>
      </c>
      <c r="D599" s="178">
        <v>0</v>
      </c>
      <c r="E599" s="178">
        <v>0</v>
      </c>
      <c r="F599" s="305"/>
      <c r="G599" s="178">
        <v>0</v>
      </c>
      <c r="H599" s="179">
        <v>0</v>
      </c>
      <c r="I599" s="180">
        <f t="shared" si="215"/>
        <v>0</v>
      </c>
      <c r="J599" s="139"/>
      <c r="K599" s="181" t="s">
        <v>11</v>
      </c>
      <c r="L599" s="178">
        <v>0</v>
      </c>
      <c r="M599" s="178">
        <v>0</v>
      </c>
      <c r="N599" s="178">
        <v>0</v>
      </c>
      <c r="O599" s="178">
        <v>0</v>
      </c>
      <c r="P599" s="178">
        <v>0</v>
      </c>
      <c r="Q599" s="178">
        <v>0</v>
      </c>
      <c r="R599" s="182">
        <v>0</v>
      </c>
      <c r="S599" s="183">
        <f t="shared" si="216"/>
        <v>0</v>
      </c>
    </row>
    <row r="600" spans="1:85" ht="15">
      <c r="A600" s="184" t="s">
        <v>26</v>
      </c>
      <c r="B600" s="185">
        <f>SUM(B579:B595)</f>
        <v>2265.9298256762445</v>
      </c>
      <c r="C600" s="185">
        <f t="shared" ref="C600:I600" si="217">SUM(C579:C595)</f>
        <v>110.20695027922513</v>
      </c>
      <c r="D600" s="185">
        <f t="shared" si="217"/>
        <v>778.75852561710599</v>
      </c>
      <c r="E600" s="185">
        <f t="shared" si="217"/>
        <v>232.85305708505979</v>
      </c>
      <c r="F600" s="185">
        <f t="shared" si="217"/>
        <v>0</v>
      </c>
      <c r="G600" s="185">
        <f t="shared" si="217"/>
        <v>510.67406454720515</v>
      </c>
      <c r="H600" s="187">
        <f t="shared" si="217"/>
        <v>0.13294533576940021</v>
      </c>
      <c r="I600" s="144">
        <f t="shared" si="217"/>
        <v>3898.5553685406094</v>
      </c>
      <c r="J600" s="139"/>
      <c r="K600" s="186" t="s">
        <v>26</v>
      </c>
      <c r="L600" s="185">
        <f>SUM(L579:L595)</f>
        <v>2265.9298256762445</v>
      </c>
      <c r="M600" s="185">
        <f t="shared" ref="M600:S600" si="218">SUM(M579:M595)</f>
        <v>110.20695027922513</v>
      </c>
      <c r="N600" s="185">
        <f t="shared" si="218"/>
        <v>778.75852561710599</v>
      </c>
      <c r="O600" s="185">
        <f t="shared" si="218"/>
        <v>232.85305708505979</v>
      </c>
      <c r="P600" s="185">
        <f t="shared" si="218"/>
        <v>1650.5802694980846</v>
      </c>
      <c r="Q600" s="185">
        <f t="shared" si="218"/>
        <v>510.67406454720515</v>
      </c>
      <c r="R600" s="187">
        <f t="shared" si="218"/>
        <v>0.13294533576940021</v>
      </c>
      <c r="S600" s="188">
        <f t="shared" si="218"/>
        <v>5549.1356380386942</v>
      </c>
    </row>
    <row r="601" spans="1:85" s="2" customFormat="1" ht="15" thickBot="1">
      <c r="A601" s="17" t="s">
        <v>100</v>
      </c>
      <c r="B601" s="100">
        <f>IF($I600=0,"-",B600/$I600)</f>
        <v>0.58122294323717039</v>
      </c>
      <c r="C601" s="100">
        <f t="shared" ref="C601:H601" si="219">IF($I600=0,"-",C600/$I600)</f>
        <v>2.8268663610254211E-2</v>
      </c>
      <c r="D601" s="100">
        <f t="shared" si="219"/>
        <v>0.19975566639409498</v>
      </c>
      <c r="E601" s="100">
        <f t="shared" si="219"/>
        <v>5.9728036432178805E-2</v>
      </c>
      <c r="F601" s="100">
        <f t="shared" si="219"/>
        <v>0</v>
      </c>
      <c r="G601" s="100">
        <f t="shared" si="219"/>
        <v>0.1309905891469669</v>
      </c>
      <c r="H601" s="101">
        <f t="shared" si="219"/>
        <v>3.4101179334838366E-5</v>
      </c>
      <c r="I601" s="102">
        <f>SUM(B601:H601)</f>
        <v>1.0000000000000002</v>
      </c>
      <c r="K601" s="27" t="s">
        <v>100</v>
      </c>
      <c r="L601" s="76">
        <f t="shared" ref="L601:R601" si="220">IF($S600=0,"-",L600/$S600)</f>
        <v>0.40833923938415795</v>
      </c>
      <c r="M601" s="76">
        <f t="shared" si="220"/>
        <v>1.9860201203908048E-2</v>
      </c>
      <c r="N601" s="76">
        <f t="shared" si="220"/>
        <v>0.14033870793836878</v>
      </c>
      <c r="O601" s="76">
        <f t="shared" si="220"/>
        <v>4.1962040986866234E-2</v>
      </c>
      <c r="P601" s="76">
        <f t="shared" si="220"/>
        <v>0.29744817520471917</v>
      </c>
      <c r="Q601" s="76">
        <f t="shared" si="220"/>
        <v>9.2027677436210514E-2</v>
      </c>
      <c r="R601" s="77">
        <f t="shared" si="220"/>
        <v>2.3957845769361814E-5</v>
      </c>
      <c r="S601" s="78">
        <f>SUM(L601:R601)</f>
        <v>0.99999999999999989</v>
      </c>
      <c r="BA601" s="189"/>
      <c r="BR601" s="189"/>
    </row>
    <row r="602" spans="1:85" ht="15" thickBot="1">
      <c r="A602" s="218"/>
      <c r="B602" s="218"/>
      <c r="C602" s="218"/>
      <c r="D602" s="218"/>
      <c r="E602" s="218"/>
      <c r="F602" s="218"/>
      <c r="G602" s="218"/>
      <c r="H602" s="218"/>
      <c r="I602" s="218"/>
      <c r="K602" s="218"/>
      <c r="L602" s="218"/>
      <c r="M602" s="218"/>
      <c r="N602" s="218"/>
      <c r="O602" s="218"/>
      <c r="P602" s="218"/>
      <c r="Q602" s="218"/>
      <c r="R602" s="218"/>
      <c r="S602" s="218"/>
      <c r="U602" s="225"/>
      <c r="AA602" s="226"/>
      <c r="AC602" s="226"/>
      <c r="AD602" s="226"/>
      <c r="AE602" s="226"/>
      <c r="AF602" s="226"/>
      <c r="AG602" s="226"/>
      <c r="AH602" s="226"/>
      <c r="AI602" s="227"/>
      <c r="AJ602" s="227"/>
      <c r="AK602" s="227"/>
      <c r="AL602" s="227"/>
      <c r="AM602" s="227"/>
      <c r="AN602" s="227"/>
      <c r="AO602" s="227"/>
      <c r="AP602" s="227"/>
    </row>
    <row r="603" spans="1:85" ht="28.5">
      <c r="A603" s="306" t="s">
        <v>47</v>
      </c>
      <c r="B603" s="135" t="s">
        <v>0</v>
      </c>
      <c r="C603" s="135" t="s">
        <v>1</v>
      </c>
      <c r="D603" s="135" t="s">
        <v>2</v>
      </c>
      <c r="E603" s="135" t="s">
        <v>3</v>
      </c>
      <c r="F603" s="135" t="s">
        <v>27</v>
      </c>
      <c r="G603" s="135" t="s">
        <v>4</v>
      </c>
      <c r="H603" s="135" t="s">
        <v>5</v>
      </c>
      <c r="I603" s="136" t="s">
        <v>6</v>
      </c>
      <c r="K603" s="308" t="s">
        <v>47</v>
      </c>
      <c r="L603" s="137" t="s">
        <v>0</v>
      </c>
      <c r="M603" s="137" t="s">
        <v>110</v>
      </c>
      <c r="N603" s="137" t="s">
        <v>111</v>
      </c>
      <c r="O603" s="137" t="s">
        <v>3</v>
      </c>
      <c r="P603" s="137" t="s">
        <v>27</v>
      </c>
      <c r="Q603" s="137" t="s">
        <v>4</v>
      </c>
      <c r="R603" s="137" t="s">
        <v>5</v>
      </c>
      <c r="S603" s="138" t="s">
        <v>6</v>
      </c>
      <c r="U603" s="292" t="s">
        <v>47</v>
      </c>
      <c r="V603" s="191" t="s">
        <v>74</v>
      </c>
      <c r="W603" s="191" t="s">
        <v>75</v>
      </c>
      <c r="X603" s="191" t="s">
        <v>67</v>
      </c>
      <c r="Y603" s="191" t="s">
        <v>76</v>
      </c>
      <c r="Z603" s="191" t="s">
        <v>77</v>
      </c>
      <c r="AA603" s="191" t="s">
        <v>118</v>
      </c>
      <c r="AB603" s="191" t="s">
        <v>78</v>
      </c>
      <c r="AC603" s="191" t="s">
        <v>71</v>
      </c>
      <c r="AD603" s="191" t="s">
        <v>64</v>
      </c>
      <c r="AE603" s="228" t="s">
        <v>27</v>
      </c>
      <c r="AF603" s="229" t="s">
        <v>60</v>
      </c>
      <c r="AG603" s="230"/>
      <c r="AH603" s="131"/>
      <c r="AI603" s="131"/>
      <c r="AR603" s="132"/>
      <c r="BA603" s="131"/>
      <c r="BI603" s="132"/>
      <c r="BR603" s="131"/>
      <c r="BX603" s="2"/>
      <c r="CG603" s="131"/>
    </row>
    <row r="604" spans="1:85" ht="15" customHeight="1">
      <c r="A604" s="307" t="s">
        <v>47</v>
      </c>
      <c r="B604" s="294" t="s">
        <v>109</v>
      </c>
      <c r="C604" s="295"/>
      <c r="D604" s="295"/>
      <c r="E604" s="295"/>
      <c r="F604" s="295"/>
      <c r="G604" s="295"/>
      <c r="H604" s="295"/>
      <c r="I604" s="296"/>
      <c r="K604" s="309" t="s">
        <v>47</v>
      </c>
      <c r="L604" s="297" t="s">
        <v>109</v>
      </c>
      <c r="M604" s="298"/>
      <c r="N604" s="298"/>
      <c r="O604" s="298"/>
      <c r="P604" s="298"/>
      <c r="Q604" s="298"/>
      <c r="R604" s="298"/>
      <c r="S604" s="299"/>
      <c r="U604" s="293" t="s">
        <v>47</v>
      </c>
      <c r="V604" s="300" t="s">
        <v>109</v>
      </c>
      <c r="W604" s="301"/>
      <c r="X604" s="301"/>
      <c r="Y604" s="301"/>
      <c r="Z604" s="301"/>
      <c r="AA604" s="301"/>
      <c r="AB604" s="301"/>
      <c r="AC604" s="301"/>
      <c r="AD604" s="301"/>
      <c r="AE604" s="301"/>
      <c r="AF604" s="302"/>
      <c r="AG604" s="231"/>
      <c r="AH604" s="131"/>
      <c r="AI604" s="131"/>
      <c r="AR604" s="132"/>
      <c r="BA604" s="131"/>
      <c r="BI604" s="132"/>
      <c r="BR604" s="131"/>
      <c r="BX604" s="2"/>
      <c r="CG604" s="131"/>
    </row>
    <row r="605" spans="1:85" ht="15">
      <c r="A605" s="141" t="s">
        <v>7</v>
      </c>
      <c r="B605" s="142">
        <v>2.4053609367831261</v>
      </c>
      <c r="C605" s="142">
        <v>0</v>
      </c>
      <c r="D605" s="142">
        <v>0</v>
      </c>
      <c r="E605" s="142">
        <v>0</v>
      </c>
      <c r="F605" s="303"/>
      <c r="G605" s="142">
        <v>0</v>
      </c>
      <c r="H605" s="143">
        <v>0</v>
      </c>
      <c r="I605" s="144">
        <f>SUM(B605:H605)</f>
        <v>2.4053609367831261</v>
      </c>
      <c r="J605" s="139"/>
      <c r="K605" s="193" t="s">
        <v>7</v>
      </c>
      <c r="L605" s="142">
        <v>2.4053609367831261</v>
      </c>
      <c r="M605" s="142">
        <v>0</v>
      </c>
      <c r="N605" s="142">
        <v>0</v>
      </c>
      <c r="O605" s="142">
        <v>0</v>
      </c>
      <c r="P605" s="142">
        <v>0</v>
      </c>
      <c r="Q605" s="142">
        <v>0</v>
      </c>
      <c r="R605" s="194">
        <v>0</v>
      </c>
      <c r="S605" s="195">
        <f>SUM(L605:R605)</f>
        <v>2.4053609367831261</v>
      </c>
      <c r="U605" s="29" t="s">
        <v>7</v>
      </c>
      <c r="V605" s="197">
        <v>2.4053609367831261</v>
      </c>
      <c r="W605" s="197">
        <v>0</v>
      </c>
      <c r="X605" s="197">
        <v>0</v>
      </c>
      <c r="Y605" s="197">
        <v>0</v>
      </c>
      <c r="Z605" s="197">
        <v>0</v>
      </c>
      <c r="AA605" s="197">
        <v>0</v>
      </c>
      <c r="AB605" s="197">
        <v>0</v>
      </c>
      <c r="AC605" s="197">
        <v>0</v>
      </c>
      <c r="AD605" s="199">
        <v>0</v>
      </c>
      <c r="AE605" s="232">
        <f t="shared" ref="AE605:AE610" si="221">+P605</f>
        <v>0</v>
      </c>
      <c r="AF605" s="200">
        <f t="shared" ref="AF605:AF625" si="222">SUM(V605:AE605)</f>
        <v>2.4053609367831261</v>
      </c>
      <c r="AG605" s="233" t="str">
        <f>+IF(ABS(S605-AF605)&gt;0.01,S605-AF605,"")</f>
        <v/>
      </c>
      <c r="AH605" s="131"/>
      <c r="AI605" s="131"/>
      <c r="AR605" s="132"/>
      <c r="BA605" s="131"/>
      <c r="BI605" s="132"/>
      <c r="BR605" s="131"/>
      <c r="BX605" s="2"/>
      <c r="CG605" s="131"/>
    </row>
    <row r="606" spans="1:85" ht="15">
      <c r="A606" s="149" t="s">
        <v>8</v>
      </c>
      <c r="B606" s="150">
        <v>19.223987588332921</v>
      </c>
      <c r="C606" s="150">
        <v>0</v>
      </c>
      <c r="D606" s="150">
        <v>0.48236307325271288</v>
      </c>
      <c r="E606" s="150">
        <v>0</v>
      </c>
      <c r="F606" s="304"/>
      <c r="G606" s="150">
        <v>0</v>
      </c>
      <c r="H606" s="151">
        <v>0</v>
      </c>
      <c r="I606" s="152">
        <f t="shared" ref="I606:I625" si="223">SUM(B606:H606)</f>
        <v>19.706350661585635</v>
      </c>
      <c r="J606" s="139"/>
      <c r="K606" s="153" t="s">
        <v>8</v>
      </c>
      <c r="L606" s="154">
        <v>19.223987588332921</v>
      </c>
      <c r="M606" s="154">
        <v>0</v>
      </c>
      <c r="N606" s="154">
        <v>0.48236307325271288</v>
      </c>
      <c r="O606" s="154">
        <v>0</v>
      </c>
      <c r="P606" s="154">
        <v>0</v>
      </c>
      <c r="Q606" s="154">
        <v>0</v>
      </c>
      <c r="R606" s="155">
        <v>0</v>
      </c>
      <c r="S606" s="156">
        <f t="shared" ref="S606:S625" si="224">SUM(L606:R606)</f>
        <v>19.706350661585635</v>
      </c>
      <c r="U606" s="30" t="s">
        <v>8</v>
      </c>
      <c r="V606" s="202">
        <v>19.223987588332921</v>
      </c>
      <c r="W606" s="202">
        <v>0.439304510895905</v>
      </c>
      <c r="X606" s="202">
        <v>4.305856235680789E-2</v>
      </c>
      <c r="Y606" s="202">
        <v>0</v>
      </c>
      <c r="Z606" s="202">
        <v>0</v>
      </c>
      <c r="AA606" s="202">
        <v>0</v>
      </c>
      <c r="AB606" s="202">
        <v>0</v>
      </c>
      <c r="AC606" s="202">
        <v>0</v>
      </c>
      <c r="AD606" s="202">
        <v>0</v>
      </c>
      <c r="AE606" s="234">
        <f t="shared" si="221"/>
        <v>0</v>
      </c>
      <c r="AF606" s="204">
        <f t="shared" si="222"/>
        <v>19.706350661585635</v>
      </c>
      <c r="AG606" s="233" t="str">
        <f t="shared" ref="AG606:AG626" si="225">+IF(ABS(S606-AF606)&gt;0.01,S606-AF606,"")</f>
        <v/>
      </c>
      <c r="AH606" s="131"/>
      <c r="AI606" s="131"/>
      <c r="AR606" s="132"/>
      <c r="BA606" s="131"/>
      <c r="BI606" s="132"/>
      <c r="BR606" s="131"/>
      <c r="BX606" s="2"/>
      <c r="CG606" s="131"/>
    </row>
    <row r="607" spans="1:85" ht="15">
      <c r="A607" s="157" t="s">
        <v>10</v>
      </c>
      <c r="B607" s="146">
        <v>6.6214191272612064</v>
      </c>
      <c r="C607" s="146">
        <v>0</v>
      </c>
      <c r="D607" s="146">
        <v>0.48317823041821795</v>
      </c>
      <c r="E607" s="146">
        <v>0</v>
      </c>
      <c r="F607" s="304"/>
      <c r="G607" s="146">
        <v>0</v>
      </c>
      <c r="H607" s="158">
        <v>0</v>
      </c>
      <c r="I607" s="144">
        <f t="shared" si="223"/>
        <v>7.1045973576794239</v>
      </c>
      <c r="J607" s="139"/>
      <c r="K607" s="159" t="s">
        <v>10</v>
      </c>
      <c r="L607" s="146">
        <v>6.6214191272612064</v>
      </c>
      <c r="M607" s="146">
        <v>0</v>
      </c>
      <c r="N607" s="146">
        <v>0.48317823041821795</v>
      </c>
      <c r="O607" s="146">
        <v>0</v>
      </c>
      <c r="P607" s="146">
        <v>0</v>
      </c>
      <c r="Q607" s="146">
        <v>0</v>
      </c>
      <c r="R607" s="147">
        <v>0</v>
      </c>
      <c r="S607" s="148">
        <f t="shared" si="224"/>
        <v>7.1045973576794239</v>
      </c>
      <c r="U607" s="259" t="s">
        <v>10</v>
      </c>
      <c r="V607" s="197">
        <v>6.6214191272612064</v>
      </c>
      <c r="W607" s="197">
        <v>0.44832968835894937</v>
      </c>
      <c r="X607" s="197">
        <v>3.4848542059268586E-2</v>
      </c>
      <c r="Y607" s="197">
        <v>0</v>
      </c>
      <c r="Z607" s="197">
        <v>0</v>
      </c>
      <c r="AA607" s="197">
        <v>0</v>
      </c>
      <c r="AB607" s="197">
        <v>0</v>
      </c>
      <c r="AC607" s="197">
        <v>0</v>
      </c>
      <c r="AD607" s="199">
        <v>0</v>
      </c>
      <c r="AE607" s="232">
        <f t="shared" si="221"/>
        <v>0</v>
      </c>
      <c r="AF607" s="200">
        <f t="shared" si="222"/>
        <v>7.1045973576794248</v>
      </c>
      <c r="AG607" s="233" t="str">
        <f t="shared" si="225"/>
        <v/>
      </c>
      <c r="AH607" s="131"/>
      <c r="AI607" s="131"/>
      <c r="AR607" s="132"/>
      <c r="BA607" s="131"/>
      <c r="BI607" s="132"/>
      <c r="BR607" s="131"/>
      <c r="BX607" s="2"/>
      <c r="CG607" s="131"/>
    </row>
    <row r="608" spans="1:85" ht="15">
      <c r="A608" s="149" t="s">
        <v>53</v>
      </c>
      <c r="B608" s="150">
        <v>0</v>
      </c>
      <c r="C608" s="150">
        <v>0</v>
      </c>
      <c r="D608" s="150">
        <v>0</v>
      </c>
      <c r="E608" s="150">
        <v>0</v>
      </c>
      <c r="F608" s="304"/>
      <c r="G608" s="150">
        <v>0</v>
      </c>
      <c r="H608" s="151">
        <v>0</v>
      </c>
      <c r="I608" s="152">
        <f t="shared" si="223"/>
        <v>0</v>
      </c>
      <c r="J608" s="139"/>
      <c r="K608" s="153" t="s">
        <v>53</v>
      </c>
      <c r="L608" s="154">
        <v>0</v>
      </c>
      <c r="M608" s="154">
        <v>0</v>
      </c>
      <c r="N608" s="154">
        <v>0</v>
      </c>
      <c r="O608" s="154">
        <v>0</v>
      </c>
      <c r="P608" s="154">
        <v>0</v>
      </c>
      <c r="Q608" s="154">
        <v>0</v>
      </c>
      <c r="R608" s="155">
        <v>0</v>
      </c>
      <c r="S608" s="156">
        <f t="shared" si="224"/>
        <v>0</v>
      </c>
      <c r="U608" s="30" t="s">
        <v>53</v>
      </c>
      <c r="V608" s="202">
        <v>0</v>
      </c>
      <c r="W608" s="202">
        <v>0</v>
      </c>
      <c r="X608" s="202">
        <v>0</v>
      </c>
      <c r="Y608" s="202">
        <v>0</v>
      </c>
      <c r="Z608" s="202">
        <v>0</v>
      </c>
      <c r="AA608" s="202">
        <v>0</v>
      </c>
      <c r="AB608" s="202">
        <v>0</v>
      </c>
      <c r="AC608" s="202">
        <v>0</v>
      </c>
      <c r="AD608" s="202">
        <v>0</v>
      </c>
      <c r="AE608" s="234">
        <f t="shared" si="221"/>
        <v>0</v>
      </c>
      <c r="AF608" s="204">
        <f t="shared" si="222"/>
        <v>0</v>
      </c>
      <c r="AG608" s="233" t="str">
        <f t="shared" si="225"/>
        <v/>
      </c>
      <c r="AH608" s="131"/>
      <c r="AI608" s="131"/>
      <c r="AR608" s="132"/>
      <c r="BA608" s="131"/>
      <c r="BI608" s="132"/>
      <c r="BR608" s="131"/>
      <c r="BX608" s="2"/>
      <c r="CG608" s="131"/>
    </row>
    <row r="609" spans="1:85" ht="15">
      <c r="A609" s="157" t="s">
        <v>16</v>
      </c>
      <c r="B609" s="146">
        <v>10.959497531110101</v>
      </c>
      <c r="C609" s="146">
        <v>0</v>
      </c>
      <c r="D609" s="146">
        <v>1.0886576572001134</v>
      </c>
      <c r="E609" s="146">
        <v>0</v>
      </c>
      <c r="F609" s="304"/>
      <c r="G609" s="146">
        <v>0</v>
      </c>
      <c r="H609" s="158">
        <v>0</v>
      </c>
      <c r="I609" s="144">
        <f t="shared" si="223"/>
        <v>12.048155188310215</v>
      </c>
      <c r="J609" s="139"/>
      <c r="K609" s="159" t="s">
        <v>16</v>
      </c>
      <c r="L609" s="146">
        <v>10.959497531110101</v>
      </c>
      <c r="M609" s="146">
        <v>0</v>
      </c>
      <c r="N609" s="146">
        <v>1.0886576572001134</v>
      </c>
      <c r="O609" s="146">
        <v>0</v>
      </c>
      <c r="P609" s="146">
        <v>0</v>
      </c>
      <c r="Q609" s="146">
        <v>0</v>
      </c>
      <c r="R609" s="147">
        <v>0</v>
      </c>
      <c r="S609" s="148">
        <f t="shared" si="224"/>
        <v>12.048155188310215</v>
      </c>
      <c r="U609" s="259" t="s">
        <v>16</v>
      </c>
      <c r="V609" s="197">
        <v>10.959497531110101</v>
      </c>
      <c r="W609" s="197">
        <v>1.0886576572001134</v>
      </c>
      <c r="X609" s="197">
        <v>0</v>
      </c>
      <c r="Y609" s="197">
        <v>0</v>
      </c>
      <c r="Z609" s="197">
        <v>0</v>
      </c>
      <c r="AA609" s="197">
        <v>0</v>
      </c>
      <c r="AB609" s="197">
        <v>0</v>
      </c>
      <c r="AC609" s="197">
        <v>0</v>
      </c>
      <c r="AD609" s="199">
        <v>0</v>
      </c>
      <c r="AE609" s="232">
        <f t="shared" si="221"/>
        <v>0</v>
      </c>
      <c r="AF609" s="200">
        <f t="shared" si="222"/>
        <v>12.048155188310215</v>
      </c>
      <c r="AG609" s="233" t="str">
        <f t="shared" si="225"/>
        <v/>
      </c>
      <c r="AH609" s="131"/>
      <c r="AI609" s="131"/>
      <c r="AR609" s="132"/>
      <c r="BA609" s="131"/>
      <c r="BI609" s="132"/>
      <c r="BR609" s="131"/>
      <c r="BX609" s="2"/>
      <c r="CG609" s="131"/>
    </row>
    <row r="610" spans="1:85" ht="15">
      <c r="A610" s="149" t="s">
        <v>15</v>
      </c>
      <c r="B610" s="150">
        <v>2535.8003526098728</v>
      </c>
      <c r="C610" s="150">
        <v>0</v>
      </c>
      <c r="D610" s="150">
        <v>251.89279555591628</v>
      </c>
      <c r="E610" s="150">
        <v>0</v>
      </c>
      <c r="F610" s="304"/>
      <c r="G610" s="150">
        <v>0</v>
      </c>
      <c r="H610" s="151">
        <v>0</v>
      </c>
      <c r="I610" s="152">
        <f t="shared" si="223"/>
        <v>2787.6931481657889</v>
      </c>
      <c r="J610" s="139"/>
      <c r="K610" s="153" t="s">
        <v>15</v>
      </c>
      <c r="L610" s="154">
        <v>2535.8003526098728</v>
      </c>
      <c r="M610" s="154">
        <v>0</v>
      </c>
      <c r="N610" s="154">
        <v>251.89279555591628</v>
      </c>
      <c r="O610" s="154">
        <v>0</v>
      </c>
      <c r="P610" s="154">
        <v>0</v>
      </c>
      <c r="Q610" s="154">
        <v>0</v>
      </c>
      <c r="R610" s="155">
        <v>0</v>
      </c>
      <c r="S610" s="156">
        <f t="shared" si="224"/>
        <v>2787.6931481657889</v>
      </c>
      <c r="U610" s="30" t="s">
        <v>15</v>
      </c>
      <c r="V610" s="202">
        <v>2535.8003526098728</v>
      </c>
      <c r="W610" s="202">
        <v>251.89279555591628</v>
      </c>
      <c r="X610" s="202">
        <v>0</v>
      </c>
      <c r="Y610" s="202">
        <v>0</v>
      </c>
      <c r="Z610" s="202">
        <v>0</v>
      </c>
      <c r="AA610" s="202">
        <v>0</v>
      </c>
      <c r="AB610" s="202">
        <v>0</v>
      </c>
      <c r="AC610" s="202">
        <v>0</v>
      </c>
      <c r="AD610" s="202">
        <v>0</v>
      </c>
      <c r="AE610" s="234">
        <f t="shared" si="221"/>
        <v>0</v>
      </c>
      <c r="AF610" s="204">
        <f t="shared" si="222"/>
        <v>2787.6931481657889</v>
      </c>
      <c r="AG610" s="233" t="str">
        <f t="shared" si="225"/>
        <v/>
      </c>
      <c r="AH610" s="131"/>
      <c r="AI610" s="131"/>
      <c r="AR610" s="132"/>
      <c r="BA610" s="131"/>
      <c r="BI610" s="132"/>
      <c r="BR610" s="131"/>
      <c r="BX610" s="2"/>
      <c r="CG610" s="131"/>
    </row>
    <row r="611" spans="1:85" ht="15">
      <c r="A611" s="157" t="s">
        <v>55</v>
      </c>
      <c r="B611" s="146">
        <v>0</v>
      </c>
      <c r="C611" s="146">
        <v>0</v>
      </c>
      <c r="D611" s="146">
        <v>0</v>
      </c>
      <c r="E611" s="146">
        <v>0</v>
      </c>
      <c r="F611" s="304"/>
      <c r="G611" s="146">
        <v>0</v>
      </c>
      <c r="H611" s="158">
        <v>0</v>
      </c>
      <c r="I611" s="144">
        <f t="shared" si="223"/>
        <v>0</v>
      </c>
      <c r="J611" s="139"/>
      <c r="K611" s="159" t="s">
        <v>55</v>
      </c>
      <c r="L611" s="146">
        <v>0</v>
      </c>
      <c r="M611" s="146">
        <v>0</v>
      </c>
      <c r="N611" s="146">
        <v>0</v>
      </c>
      <c r="O611" s="146">
        <v>0</v>
      </c>
      <c r="P611" s="146">
        <v>3023.5315466426086</v>
      </c>
      <c r="Q611" s="146">
        <v>0</v>
      </c>
      <c r="R611" s="147">
        <v>0</v>
      </c>
      <c r="S611" s="148">
        <f t="shared" si="224"/>
        <v>3023.5315466426086</v>
      </c>
      <c r="U611" s="260" t="s">
        <v>55</v>
      </c>
      <c r="V611" s="197">
        <v>0</v>
      </c>
      <c r="W611" s="197">
        <v>0</v>
      </c>
      <c r="X611" s="197">
        <v>0</v>
      </c>
      <c r="Y611" s="197">
        <v>0</v>
      </c>
      <c r="Z611" s="197">
        <v>0</v>
      </c>
      <c r="AA611" s="197">
        <v>0</v>
      </c>
      <c r="AB611" s="197">
        <v>0</v>
      </c>
      <c r="AC611" s="197">
        <v>0</v>
      </c>
      <c r="AD611" s="197">
        <v>0</v>
      </c>
      <c r="AE611" s="235">
        <f>+P611</f>
        <v>3023.5315466426086</v>
      </c>
      <c r="AF611" s="236">
        <f t="shared" si="222"/>
        <v>3023.5315466426086</v>
      </c>
      <c r="AG611" s="233" t="str">
        <f t="shared" si="225"/>
        <v/>
      </c>
      <c r="AH611" s="131"/>
      <c r="AI611" s="131"/>
      <c r="AR611" s="132"/>
      <c r="BA611" s="131"/>
      <c r="BI611" s="132"/>
      <c r="BR611" s="131"/>
      <c r="BX611" s="2"/>
      <c r="CG611" s="131"/>
    </row>
    <row r="612" spans="1:85" ht="15">
      <c r="A612" s="149" t="s">
        <v>12</v>
      </c>
      <c r="B612" s="150">
        <v>0</v>
      </c>
      <c r="C612" s="150">
        <v>0</v>
      </c>
      <c r="D612" s="150">
        <v>0</v>
      </c>
      <c r="E612" s="150">
        <v>0</v>
      </c>
      <c r="F612" s="304"/>
      <c r="G612" s="150">
        <v>0</v>
      </c>
      <c r="H612" s="151">
        <v>0</v>
      </c>
      <c r="I612" s="152">
        <f t="shared" si="223"/>
        <v>0</v>
      </c>
      <c r="J612" s="139"/>
      <c r="K612" s="153" t="s">
        <v>12</v>
      </c>
      <c r="L612" s="154">
        <v>0</v>
      </c>
      <c r="M612" s="154">
        <v>0</v>
      </c>
      <c r="N612" s="154">
        <v>0</v>
      </c>
      <c r="O612" s="154">
        <v>0</v>
      </c>
      <c r="P612" s="154">
        <v>1513.4970959182449</v>
      </c>
      <c r="Q612" s="154">
        <v>0</v>
      </c>
      <c r="R612" s="155">
        <v>0</v>
      </c>
      <c r="S612" s="156">
        <f t="shared" si="224"/>
        <v>1513.4970959182449</v>
      </c>
      <c r="U612" s="30" t="s">
        <v>12</v>
      </c>
      <c r="V612" s="202">
        <v>0</v>
      </c>
      <c r="W612" s="202">
        <v>0</v>
      </c>
      <c r="X612" s="202">
        <v>0</v>
      </c>
      <c r="Y612" s="202">
        <v>0</v>
      </c>
      <c r="Z612" s="202">
        <v>0</v>
      </c>
      <c r="AA612" s="202">
        <v>0</v>
      </c>
      <c r="AB612" s="202">
        <v>0</v>
      </c>
      <c r="AC612" s="202">
        <v>0</v>
      </c>
      <c r="AD612" s="202">
        <v>0</v>
      </c>
      <c r="AE612" s="234">
        <f t="shared" ref="AE612:AE625" si="226">+P612</f>
        <v>1513.4970959182449</v>
      </c>
      <c r="AF612" s="204">
        <f t="shared" si="222"/>
        <v>1513.4970959182449</v>
      </c>
      <c r="AG612" s="233" t="str">
        <f t="shared" si="225"/>
        <v/>
      </c>
      <c r="AH612" s="131"/>
      <c r="AI612" s="131"/>
      <c r="AR612" s="132"/>
      <c r="BA612" s="131"/>
      <c r="BI612" s="132"/>
      <c r="BR612" s="131"/>
      <c r="BX612" s="2"/>
      <c r="CG612" s="131"/>
    </row>
    <row r="613" spans="1:85" ht="15">
      <c r="A613" s="157" t="s">
        <v>56</v>
      </c>
      <c r="B613" s="146">
        <v>0</v>
      </c>
      <c r="C613" s="146">
        <v>0</v>
      </c>
      <c r="D613" s="146">
        <v>0</v>
      </c>
      <c r="E613" s="146">
        <v>0</v>
      </c>
      <c r="F613" s="304"/>
      <c r="G613" s="146">
        <v>0</v>
      </c>
      <c r="H613" s="158">
        <v>0</v>
      </c>
      <c r="I613" s="144">
        <f t="shared" si="223"/>
        <v>0</v>
      </c>
      <c r="J613" s="139"/>
      <c r="K613" s="159" t="s">
        <v>56</v>
      </c>
      <c r="L613" s="146">
        <v>0</v>
      </c>
      <c r="M613" s="146">
        <v>0</v>
      </c>
      <c r="N613" s="146">
        <v>0</v>
      </c>
      <c r="O613" s="146">
        <v>0</v>
      </c>
      <c r="P613" s="146">
        <v>0</v>
      </c>
      <c r="Q613" s="146">
        <v>0</v>
      </c>
      <c r="R613" s="147">
        <v>0</v>
      </c>
      <c r="S613" s="148">
        <f t="shared" si="224"/>
        <v>0</v>
      </c>
      <c r="U613" s="261" t="s">
        <v>56</v>
      </c>
      <c r="V613" s="197">
        <v>0</v>
      </c>
      <c r="W613" s="197">
        <v>0</v>
      </c>
      <c r="X613" s="197">
        <v>0</v>
      </c>
      <c r="Y613" s="197">
        <v>0</v>
      </c>
      <c r="Z613" s="197">
        <v>0</v>
      </c>
      <c r="AA613" s="197">
        <v>0</v>
      </c>
      <c r="AB613" s="197">
        <v>0</v>
      </c>
      <c r="AC613" s="197">
        <v>0</v>
      </c>
      <c r="AD613" s="197">
        <v>0</v>
      </c>
      <c r="AE613" s="235">
        <f t="shared" si="226"/>
        <v>0</v>
      </c>
      <c r="AF613" s="236">
        <f t="shared" si="222"/>
        <v>0</v>
      </c>
      <c r="AG613" s="233" t="str">
        <f t="shared" si="225"/>
        <v/>
      </c>
      <c r="AH613" s="131"/>
      <c r="AI613" s="131"/>
      <c r="AR613" s="132"/>
      <c r="BA613" s="131"/>
      <c r="BI613" s="132"/>
      <c r="BR613" s="131"/>
      <c r="BX613" s="2"/>
      <c r="CG613" s="131"/>
    </row>
    <row r="614" spans="1:85" ht="15">
      <c r="A614" s="149" t="s">
        <v>17</v>
      </c>
      <c r="B614" s="150">
        <v>50.975869585155621</v>
      </c>
      <c r="C614" s="150">
        <v>0</v>
      </c>
      <c r="D614" s="150">
        <v>6.5557021433805627</v>
      </c>
      <c r="E614" s="150">
        <v>0</v>
      </c>
      <c r="F614" s="304"/>
      <c r="G614" s="150">
        <v>0</v>
      </c>
      <c r="H614" s="151">
        <v>0</v>
      </c>
      <c r="I614" s="152">
        <f t="shared" si="223"/>
        <v>57.531571728536186</v>
      </c>
      <c r="J614" s="139"/>
      <c r="K614" s="153" t="s">
        <v>17</v>
      </c>
      <c r="L614" s="154">
        <v>50.975869585155621</v>
      </c>
      <c r="M614" s="154">
        <v>0</v>
      </c>
      <c r="N614" s="154">
        <v>6.5557021433805627</v>
      </c>
      <c r="O614" s="154">
        <v>0</v>
      </c>
      <c r="P614" s="154">
        <v>0</v>
      </c>
      <c r="Q614" s="154">
        <v>0</v>
      </c>
      <c r="R614" s="155">
        <v>0</v>
      </c>
      <c r="S614" s="156">
        <f t="shared" si="224"/>
        <v>57.531571728536186</v>
      </c>
      <c r="U614" s="30" t="s">
        <v>17</v>
      </c>
      <c r="V614" s="202">
        <v>50.975869585155621</v>
      </c>
      <c r="W614" s="202">
        <v>6.4016625535814518</v>
      </c>
      <c r="X614" s="202">
        <v>0.15403958979911084</v>
      </c>
      <c r="Y614" s="202">
        <v>0</v>
      </c>
      <c r="Z614" s="202">
        <v>0</v>
      </c>
      <c r="AA614" s="202">
        <v>0</v>
      </c>
      <c r="AB614" s="202">
        <v>0</v>
      </c>
      <c r="AC614" s="202">
        <v>0</v>
      </c>
      <c r="AD614" s="202">
        <v>0</v>
      </c>
      <c r="AE614" s="234">
        <f t="shared" si="226"/>
        <v>0</v>
      </c>
      <c r="AF614" s="204">
        <f t="shared" si="222"/>
        <v>57.531571728536186</v>
      </c>
      <c r="AG614" s="233" t="str">
        <f t="shared" si="225"/>
        <v/>
      </c>
      <c r="AH614" s="131"/>
      <c r="AI614" s="131"/>
      <c r="AR614" s="132"/>
      <c r="BA614" s="131"/>
      <c r="BI614" s="132"/>
      <c r="BR614" s="131"/>
      <c r="BX614" s="2"/>
      <c r="CG614" s="131"/>
    </row>
    <row r="615" spans="1:85" ht="15">
      <c r="A615" s="157" t="s">
        <v>141</v>
      </c>
      <c r="B615" s="146">
        <v>2355.6188196723865</v>
      </c>
      <c r="C615" s="146">
        <v>0</v>
      </c>
      <c r="D615" s="146">
        <v>267.81699520761396</v>
      </c>
      <c r="E615" s="146">
        <v>0</v>
      </c>
      <c r="F615" s="304"/>
      <c r="G615" s="146">
        <v>0</v>
      </c>
      <c r="H615" s="158">
        <v>0</v>
      </c>
      <c r="I615" s="144">
        <f t="shared" si="223"/>
        <v>2623.4358148800006</v>
      </c>
      <c r="J615" s="139"/>
      <c r="K615" s="159" t="s">
        <v>141</v>
      </c>
      <c r="L615" s="146">
        <v>2355.6188196723865</v>
      </c>
      <c r="M615" s="146">
        <v>0</v>
      </c>
      <c r="N615" s="146">
        <v>267.81699520761396</v>
      </c>
      <c r="O615" s="146">
        <v>0</v>
      </c>
      <c r="P615" s="146">
        <v>0</v>
      </c>
      <c r="Q615" s="146">
        <v>0</v>
      </c>
      <c r="R615" s="147">
        <v>0</v>
      </c>
      <c r="S615" s="148">
        <f t="shared" si="224"/>
        <v>2623.4358148800006</v>
      </c>
      <c r="U615" s="31" t="s">
        <v>141</v>
      </c>
      <c r="V615" s="197">
        <v>2355.6188196723865</v>
      </c>
      <c r="W615" s="197">
        <v>262.14687619060942</v>
      </c>
      <c r="X615" s="197">
        <v>5.6701190170045317</v>
      </c>
      <c r="Y615" s="197">
        <v>0</v>
      </c>
      <c r="Z615" s="197">
        <v>0</v>
      </c>
      <c r="AA615" s="197">
        <v>0</v>
      </c>
      <c r="AB615" s="197">
        <v>0</v>
      </c>
      <c r="AC615" s="197">
        <v>0</v>
      </c>
      <c r="AD615" s="197">
        <v>0</v>
      </c>
      <c r="AE615" s="235">
        <f t="shared" si="226"/>
        <v>0</v>
      </c>
      <c r="AF615" s="236">
        <f t="shared" si="222"/>
        <v>2623.4358148800006</v>
      </c>
      <c r="AG615" s="233" t="str">
        <f t="shared" si="225"/>
        <v/>
      </c>
      <c r="AH615" s="131"/>
      <c r="AI615" s="131"/>
      <c r="AR615" s="132"/>
      <c r="BA615" s="131"/>
      <c r="BI615" s="132"/>
      <c r="BR615" s="131"/>
      <c r="BX615" s="2"/>
      <c r="CG615" s="131"/>
    </row>
    <row r="616" spans="1:85" ht="15">
      <c r="A616" s="149" t="s">
        <v>25</v>
      </c>
      <c r="B616" s="150">
        <v>804.21653179727195</v>
      </c>
      <c r="C616" s="150">
        <v>0</v>
      </c>
      <c r="D616" s="150">
        <v>892.92700090297478</v>
      </c>
      <c r="E616" s="150">
        <v>1108.8680052828201</v>
      </c>
      <c r="F616" s="304"/>
      <c r="G616" s="150">
        <v>460.06241195216535</v>
      </c>
      <c r="H616" s="151">
        <v>0</v>
      </c>
      <c r="I616" s="152">
        <f t="shared" si="223"/>
        <v>3266.0739499352321</v>
      </c>
      <c r="J616" s="139"/>
      <c r="K616" s="153" t="s">
        <v>25</v>
      </c>
      <c r="L616" s="154">
        <v>804.21653179727195</v>
      </c>
      <c r="M616" s="154">
        <v>0</v>
      </c>
      <c r="N616" s="154">
        <v>892.92700090297478</v>
      </c>
      <c r="O616" s="154">
        <v>1108.8680052828201</v>
      </c>
      <c r="P616" s="154">
        <v>0</v>
      </c>
      <c r="Q616" s="154">
        <v>460.06241195216535</v>
      </c>
      <c r="R616" s="155">
        <v>0</v>
      </c>
      <c r="S616" s="156">
        <f t="shared" si="224"/>
        <v>3266.0739499352321</v>
      </c>
      <c r="U616" s="30" t="s">
        <v>25</v>
      </c>
      <c r="V616" s="202">
        <v>804.21653179727195</v>
      </c>
      <c r="W616" s="202">
        <v>616.46626268515433</v>
      </c>
      <c r="X616" s="202">
        <v>276.46073821782045</v>
      </c>
      <c r="Y616" s="202">
        <v>314.9721953663913</v>
      </c>
      <c r="Z616" s="202">
        <v>356.17755982503587</v>
      </c>
      <c r="AA616" s="202">
        <v>96.778124951496835</v>
      </c>
      <c r="AB616" s="202">
        <v>267.35550806385874</v>
      </c>
      <c r="AC616" s="202">
        <v>192.70690388830664</v>
      </c>
      <c r="AD616" s="202">
        <v>340.94012513989605</v>
      </c>
      <c r="AE616" s="234">
        <f t="shared" si="226"/>
        <v>0</v>
      </c>
      <c r="AF616" s="204">
        <f t="shared" si="222"/>
        <v>3266.0739499352321</v>
      </c>
      <c r="AG616" s="233" t="str">
        <f t="shared" si="225"/>
        <v/>
      </c>
      <c r="AH616" s="131"/>
      <c r="AI616" s="131"/>
      <c r="AR616" s="132"/>
      <c r="BA616" s="131"/>
      <c r="BI616" s="132"/>
      <c r="BR616" s="131"/>
      <c r="BX616" s="2"/>
      <c r="CG616" s="131"/>
    </row>
    <row r="617" spans="1:85" ht="15">
      <c r="A617" s="157" t="s">
        <v>24</v>
      </c>
      <c r="B617" s="146">
        <v>551.77763526076194</v>
      </c>
      <c r="C617" s="146">
        <v>0</v>
      </c>
      <c r="D617" s="146">
        <v>52.851987231709373</v>
      </c>
      <c r="E617" s="146">
        <v>0</v>
      </c>
      <c r="F617" s="304"/>
      <c r="G617" s="146">
        <v>0</v>
      </c>
      <c r="H617" s="158">
        <v>0</v>
      </c>
      <c r="I617" s="144">
        <f t="shared" si="223"/>
        <v>604.6296224924713</v>
      </c>
      <c r="J617" s="139"/>
      <c r="K617" s="159" t="s">
        <v>24</v>
      </c>
      <c r="L617" s="146">
        <v>551.77763526076194</v>
      </c>
      <c r="M617" s="146">
        <v>0</v>
      </c>
      <c r="N617" s="146">
        <v>52.851987231709373</v>
      </c>
      <c r="O617" s="146">
        <v>0</v>
      </c>
      <c r="P617" s="146">
        <v>0</v>
      </c>
      <c r="Q617" s="146">
        <v>0</v>
      </c>
      <c r="R617" s="147">
        <v>0</v>
      </c>
      <c r="S617" s="148">
        <f t="shared" si="224"/>
        <v>604.6296224924713</v>
      </c>
      <c r="U617" s="261" t="s">
        <v>24</v>
      </c>
      <c r="V617" s="197">
        <v>551.77763526076194</v>
      </c>
      <c r="W617" s="197">
        <v>52.851987231709373</v>
      </c>
      <c r="X617" s="197">
        <v>0</v>
      </c>
      <c r="Y617" s="197">
        <v>0</v>
      </c>
      <c r="Z617" s="197">
        <v>0</v>
      </c>
      <c r="AA617" s="197">
        <v>0</v>
      </c>
      <c r="AB617" s="197">
        <v>0</v>
      </c>
      <c r="AC617" s="197">
        <v>0</v>
      </c>
      <c r="AD617" s="197">
        <v>0</v>
      </c>
      <c r="AE617" s="235">
        <f t="shared" si="226"/>
        <v>0</v>
      </c>
      <c r="AF617" s="236">
        <f t="shared" si="222"/>
        <v>604.6296224924713</v>
      </c>
      <c r="AG617" s="233" t="str">
        <f t="shared" si="225"/>
        <v/>
      </c>
      <c r="AH617" s="131"/>
      <c r="AI617" s="131"/>
      <c r="AR617" s="132"/>
      <c r="BA617" s="131"/>
      <c r="BI617" s="132"/>
      <c r="BR617" s="131"/>
      <c r="BX617" s="2"/>
      <c r="CG617" s="131"/>
    </row>
    <row r="618" spans="1:85" ht="15">
      <c r="A618" s="149" t="s">
        <v>57</v>
      </c>
      <c r="B618" s="150">
        <v>2371.3814241378695</v>
      </c>
      <c r="C618" s="150">
        <v>0</v>
      </c>
      <c r="D618" s="150">
        <v>174.67985617187961</v>
      </c>
      <c r="E618" s="150">
        <v>0</v>
      </c>
      <c r="F618" s="304"/>
      <c r="G618" s="150">
        <v>0</v>
      </c>
      <c r="H618" s="151">
        <v>0</v>
      </c>
      <c r="I618" s="152">
        <f t="shared" si="223"/>
        <v>2546.0612803097492</v>
      </c>
      <c r="J618" s="139"/>
      <c r="K618" s="153" t="s">
        <v>57</v>
      </c>
      <c r="L618" s="154">
        <v>2371.3814241378695</v>
      </c>
      <c r="M618" s="154">
        <v>0</v>
      </c>
      <c r="N618" s="154">
        <v>174.67985617187961</v>
      </c>
      <c r="O618" s="154">
        <v>0</v>
      </c>
      <c r="P618" s="154">
        <v>0</v>
      </c>
      <c r="Q618" s="154">
        <v>0</v>
      </c>
      <c r="R618" s="155">
        <v>0</v>
      </c>
      <c r="S618" s="156">
        <f t="shared" si="224"/>
        <v>2546.0612803097492</v>
      </c>
      <c r="U618" s="30" t="s">
        <v>57</v>
      </c>
      <c r="V618" s="202">
        <v>2371.3814241378695</v>
      </c>
      <c r="W618" s="202">
        <v>166.49607717874267</v>
      </c>
      <c r="X618" s="202">
        <v>8.1837789931369382</v>
      </c>
      <c r="Y618" s="202">
        <v>0</v>
      </c>
      <c r="Z618" s="202">
        <v>0</v>
      </c>
      <c r="AA618" s="202">
        <v>0</v>
      </c>
      <c r="AB618" s="202">
        <v>0</v>
      </c>
      <c r="AC618" s="202">
        <v>0</v>
      </c>
      <c r="AD618" s="202">
        <v>0</v>
      </c>
      <c r="AE618" s="234">
        <f t="shared" si="226"/>
        <v>0</v>
      </c>
      <c r="AF618" s="204">
        <f t="shared" si="222"/>
        <v>2546.0612803097492</v>
      </c>
      <c r="AG618" s="233" t="str">
        <f t="shared" si="225"/>
        <v/>
      </c>
      <c r="AH618" s="131"/>
      <c r="AI618" s="131"/>
      <c r="AR618" s="132"/>
      <c r="BA618" s="131"/>
      <c r="BI618" s="132"/>
      <c r="BR618" s="131"/>
      <c r="BX618" s="2"/>
      <c r="CG618" s="131"/>
    </row>
    <row r="619" spans="1:85" ht="15">
      <c r="A619" s="157" t="s">
        <v>22</v>
      </c>
      <c r="B619" s="146">
        <v>198.02047511397043</v>
      </c>
      <c r="C619" s="146">
        <v>0</v>
      </c>
      <c r="D619" s="146">
        <v>52.460615406240471</v>
      </c>
      <c r="E619" s="146">
        <v>0</v>
      </c>
      <c r="F619" s="304"/>
      <c r="G619" s="146">
        <v>0</v>
      </c>
      <c r="H619" s="158">
        <v>0</v>
      </c>
      <c r="I619" s="144">
        <f t="shared" si="223"/>
        <v>250.4810905202109</v>
      </c>
      <c r="J619" s="139"/>
      <c r="K619" s="159" t="s">
        <v>22</v>
      </c>
      <c r="L619" s="146">
        <v>198.02047511397043</v>
      </c>
      <c r="M619" s="146">
        <v>0</v>
      </c>
      <c r="N619" s="146">
        <v>52.460615406240471</v>
      </c>
      <c r="O619" s="146">
        <v>0</v>
      </c>
      <c r="P619" s="146">
        <v>258.5898017280619</v>
      </c>
      <c r="Q619" s="146">
        <v>0</v>
      </c>
      <c r="R619" s="147">
        <v>0</v>
      </c>
      <c r="S619" s="148">
        <f t="shared" si="224"/>
        <v>509.0708922482728</v>
      </c>
      <c r="U619" s="261" t="s">
        <v>22</v>
      </c>
      <c r="V619" s="197">
        <v>198.02047511397043</v>
      </c>
      <c r="W619" s="197">
        <v>52.125194312744995</v>
      </c>
      <c r="X619" s="197">
        <v>0.33542109349547333</v>
      </c>
      <c r="Y619" s="197">
        <v>0</v>
      </c>
      <c r="Z619" s="197">
        <v>0</v>
      </c>
      <c r="AA619" s="197">
        <v>0</v>
      </c>
      <c r="AB619" s="197">
        <v>0</v>
      </c>
      <c r="AC619" s="197">
        <v>0</v>
      </c>
      <c r="AD619" s="197">
        <v>0</v>
      </c>
      <c r="AE619" s="235">
        <f t="shared" si="226"/>
        <v>258.5898017280619</v>
      </c>
      <c r="AF619" s="236">
        <f t="shared" si="222"/>
        <v>509.0708922482728</v>
      </c>
      <c r="AG619" s="233" t="str">
        <f t="shared" si="225"/>
        <v/>
      </c>
      <c r="AH619" s="131"/>
      <c r="AI619" s="131"/>
      <c r="AR619" s="132"/>
      <c r="BA619" s="131"/>
      <c r="BI619" s="132"/>
      <c r="BR619" s="131"/>
      <c r="BX619" s="2"/>
      <c r="CG619" s="131"/>
    </row>
    <row r="620" spans="1:85" ht="15">
      <c r="A620" s="149" t="s">
        <v>21</v>
      </c>
      <c r="B620" s="150">
        <v>0</v>
      </c>
      <c r="C620" s="150">
        <v>0</v>
      </c>
      <c r="D620" s="150">
        <v>0</v>
      </c>
      <c r="E620" s="150">
        <v>0</v>
      </c>
      <c r="F620" s="304"/>
      <c r="G620" s="150">
        <v>0</v>
      </c>
      <c r="H620" s="151">
        <v>0</v>
      </c>
      <c r="I620" s="152">
        <f t="shared" si="223"/>
        <v>0</v>
      </c>
      <c r="J620" s="139"/>
      <c r="K620" s="153" t="s">
        <v>21</v>
      </c>
      <c r="L620" s="154">
        <v>0</v>
      </c>
      <c r="M620" s="154">
        <v>0</v>
      </c>
      <c r="N620" s="154">
        <v>0</v>
      </c>
      <c r="O620" s="154">
        <v>0</v>
      </c>
      <c r="P620" s="154">
        <v>0</v>
      </c>
      <c r="Q620" s="154">
        <v>0</v>
      </c>
      <c r="R620" s="155">
        <v>0</v>
      </c>
      <c r="S620" s="156">
        <f t="shared" si="224"/>
        <v>0</v>
      </c>
      <c r="U620" s="30" t="s">
        <v>21</v>
      </c>
      <c r="V620" s="202">
        <v>0</v>
      </c>
      <c r="W620" s="202">
        <v>0</v>
      </c>
      <c r="X620" s="202">
        <v>0</v>
      </c>
      <c r="Y620" s="202">
        <v>0</v>
      </c>
      <c r="Z620" s="202">
        <v>0</v>
      </c>
      <c r="AA620" s="202">
        <v>0</v>
      </c>
      <c r="AB620" s="202">
        <v>0</v>
      </c>
      <c r="AC620" s="202">
        <v>0</v>
      </c>
      <c r="AD620" s="202">
        <v>0</v>
      </c>
      <c r="AE620" s="234">
        <f t="shared" si="226"/>
        <v>0</v>
      </c>
      <c r="AF620" s="204">
        <f t="shared" si="222"/>
        <v>0</v>
      </c>
      <c r="AG620" s="233" t="str">
        <f t="shared" si="225"/>
        <v/>
      </c>
      <c r="AH620" s="131"/>
      <c r="AI620" s="131"/>
      <c r="AR620" s="132"/>
      <c r="BA620" s="131"/>
      <c r="BI620" s="132"/>
      <c r="BR620" s="131"/>
      <c r="BX620" s="2"/>
      <c r="CG620" s="131"/>
    </row>
    <row r="621" spans="1:85" ht="15">
      <c r="A621" s="160" t="s">
        <v>61</v>
      </c>
      <c r="B621" s="146">
        <v>544.43552048643005</v>
      </c>
      <c r="C621" s="146">
        <v>0</v>
      </c>
      <c r="D621" s="146">
        <v>287.01735110588356</v>
      </c>
      <c r="E621" s="146">
        <v>0</v>
      </c>
      <c r="F621" s="304"/>
      <c r="G621" s="146">
        <v>0</v>
      </c>
      <c r="H621" s="158">
        <v>0</v>
      </c>
      <c r="I621" s="144">
        <f t="shared" si="223"/>
        <v>831.45287159231361</v>
      </c>
      <c r="J621" s="139"/>
      <c r="K621" s="161" t="s">
        <v>61</v>
      </c>
      <c r="L621" s="146">
        <v>544.43552048643005</v>
      </c>
      <c r="M621" s="146">
        <v>0</v>
      </c>
      <c r="N621" s="146">
        <v>287.01735110588356</v>
      </c>
      <c r="O621" s="146">
        <v>0</v>
      </c>
      <c r="P621" s="146">
        <v>0</v>
      </c>
      <c r="Q621" s="146">
        <v>0</v>
      </c>
      <c r="R621" s="147">
        <v>0</v>
      </c>
      <c r="S621" s="148">
        <f t="shared" si="224"/>
        <v>831.45287159231361</v>
      </c>
      <c r="U621" s="262" t="s">
        <v>61</v>
      </c>
      <c r="V621" s="197">
        <v>544.43552048643005</v>
      </c>
      <c r="W621" s="197">
        <v>287.01735110588356</v>
      </c>
      <c r="X621" s="197">
        <v>0</v>
      </c>
      <c r="Y621" s="197">
        <v>0</v>
      </c>
      <c r="Z621" s="197">
        <v>0</v>
      </c>
      <c r="AA621" s="197">
        <v>0</v>
      </c>
      <c r="AB621" s="197">
        <v>0</v>
      </c>
      <c r="AC621" s="197">
        <v>0</v>
      </c>
      <c r="AD621" s="199">
        <v>0</v>
      </c>
      <c r="AE621" s="232">
        <f t="shared" si="226"/>
        <v>0</v>
      </c>
      <c r="AF621" s="200">
        <f t="shared" si="222"/>
        <v>831.45287159231361</v>
      </c>
      <c r="AG621" s="233" t="str">
        <f t="shared" si="225"/>
        <v/>
      </c>
      <c r="AH621" s="131"/>
      <c r="AI621" s="131"/>
      <c r="AR621" s="132"/>
      <c r="BA621" s="131"/>
      <c r="BI621" s="132"/>
      <c r="BR621" s="131"/>
      <c r="BX621" s="2"/>
      <c r="CG621" s="131"/>
    </row>
    <row r="622" spans="1:85" ht="15">
      <c r="A622" s="162" t="s">
        <v>23</v>
      </c>
      <c r="B622" s="163">
        <v>544.43552048643005</v>
      </c>
      <c r="C622" s="163">
        <v>0</v>
      </c>
      <c r="D622" s="163">
        <v>287.01735110588356</v>
      </c>
      <c r="E622" s="163">
        <v>0</v>
      </c>
      <c r="F622" s="304"/>
      <c r="G622" s="163">
        <v>0</v>
      </c>
      <c r="H622" s="164">
        <v>0</v>
      </c>
      <c r="I622" s="165">
        <f t="shared" si="223"/>
        <v>831.45287159231361</v>
      </c>
      <c r="J622" s="139"/>
      <c r="K622" s="166" t="s">
        <v>23</v>
      </c>
      <c r="L622" s="167">
        <v>544.43552048643005</v>
      </c>
      <c r="M622" s="167">
        <v>0</v>
      </c>
      <c r="N622" s="167">
        <v>287.01735110588356</v>
      </c>
      <c r="O622" s="167">
        <v>0</v>
      </c>
      <c r="P622" s="167">
        <v>0</v>
      </c>
      <c r="Q622" s="167">
        <v>0</v>
      </c>
      <c r="R622" s="168">
        <v>0</v>
      </c>
      <c r="S622" s="169">
        <f t="shared" si="224"/>
        <v>831.45287159231361</v>
      </c>
      <c r="U622" s="263" t="s">
        <v>136</v>
      </c>
      <c r="V622" s="202">
        <v>544.43552048643005</v>
      </c>
      <c r="W622" s="202">
        <v>287.01735110588356</v>
      </c>
      <c r="X622" s="202">
        <v>0</v>
      </c>
      <c r="Y622" s="202">
        <v>0</v>
      </c>
      <c r="Z622" s="202">
        <v>0</v>
      </c>
      <c r="AA622" s="202">
        <v>0</v>
      </c>
      <c r="AB622" s="202">
        <v>0</v>
      </c>
      <c r="AC622" s="202">
        <v>0</v>
      </c>
      <c r="AD622" s="202">
        <v>0</v>
      </c>
      <c r="AE622" s="234">
        <f t="shared" si="226"/>
        <v>0</v>
      </c>
      <c r="AF622" s="204">
        <f t="shared" si="222"/>
        <v>831.45287159231361</v>
      </c>
      <c r="AG622" s="237" t="str">
        <f t="shared" si="225"/>
        <v/>
      </c>
      <c r="AH622" s="131"/>
      <c r="AI622" s="131"/>
      <c r="AR622" s="132"/>
      <c r="BA622" s="131"/>
      <c r="BI622" s="132"/>
      <c r="BR622" s="131"/>
      <c r="BX622" s="2"/>
      <c r="CG622" s="131"/>
    </row>
    <row r="623" spans="1:85" ht="15">
      <c r="A623" s="170" t="s">
        <v>19</v>
      </c>
      <c r="B623" s="171">
        <v>0</v>
      </c>
      <c r="C623" s="171">
        <v>0</v>
      </c>
      <c r="D623" s="171">
        <v>0</v>
      </c>
      <c r="E623" s="171">
        <v>0</v>
      </c>
      <c r="F623" s="304"/>
      <c r="G623" s="171">
        <v>0</v>
      </c>
      <c r="H623" s="172">
        <v>0</v>
      </c>
      <c r="I623" s="173">
        <f t="shared" si="223"/>
        <v>0</v>
      </c>
      <c r="J623" s="139"/>
      <c r="K623" s="174" t="s">
        <v>19</v>
      </c>
      <c r="L623" s="171">
        <v>0</v>
      </c>
      <c r="M623" s="171">
        <v>0</v>
      </c>
      <c r="N623" s="171">
        <v>0</v>
      </c>
      <c r="O623" s="171">
        <v>0</v>
      </c>
      <c r="P623" s="171">
        <v>0</v>
      </c>
      <c r="Q623" s="171">
        <v>0</v>
      </c>
      <c r="R623" s="175">
        <v>0</v>
      </c>
      <c r="S623" s="176">
        <f t="shared" si="224"/>
        <v>0</v>
      </c>
      <c r="U623" s="264" t="s">
        <v>19</v>
      </c>
      <c r="V623" s="197">
        <v>0</v>
      </c>
      <c r="W623" s="197">
        <v>0</v>
      </c>
      <c r="X623" s="197">
        <v>0</v>
      </c>
      <c r="Y623" s="197">
        <v>0</v>
      </c>
      <c r="Z623" s="197">
        <v>0</v>
      </c>
      <c r="AA623" s="197">
        <v>0</v>
      </c>
      <c r="AB623" s="197">
        <v>0</v>
      </c>
      <c r="AC623" s="197">
        <v>0</v>
      </c>
      <c r="AD623" s="197">
        <v>0</v>
      </c>
      <c r="AE623" s="235">
        <f t="shared" si="226"/>
        <v>0</v>
      </c>
      <c r="AF623" s="236">
        <f t="shared" si="222"/>
        <v>0</v>
      </c>
      <c r="AG623" s="237" t="str">
        <f t="shared" si="225"/>
        <v/>
      </c>
      <c r="AH623" s="131"/>
      <c r="AI623" s="131"/>
      <c r="AR623" s="132"/>
      <c r="BA623" s="131"/>
      <c r="BI623" s="132"/>
      <c r="BR623" s="131"/>
      <c r="BX623" s="2"/>
      <c r="CG623" s="131"/>
    </row>
    <row r="624" spans="1:85" ht="15">
      <c r="A624" s="162" t="s">
        <v>20</v>
      </c>
      <c r="B624" s="163">
        <v>0</v>
      </c>
      <c r="C624" s="163">
        <v>0</v>
      </c>
      <c r="D624" s="163">
        <v>0</v>
      </c>
      <c r="E624" s="163">
        <v>0</v>
      </c>
      <c r="F624" s="304"/>
      <c r="G624" s="163">
        <v>0</v>
      </c>
      <c r="H624" s="164">
        <v>0</v>
      </c>
      <c r="I624" s="165">
        <f t="shared" si="223"/>
        <v>0</v>
      </c>
      <c r="J624" s="139"/>
      <c r="K624" s="166" t="s">
        <v>20</v>
      </c>
      <c r="L624" s="167">
        <v>0</v>
      </c>
      <c r="M624" s="167">
        <v>0</v>
      </c>
      <c r="N624" s="167">
        <v>0</v>
      </c>
      <c r="O624" s="167">
        <v>0</v>
      </c>
      <c r="P624" s="167">
        <v>0</v>
      </c>
      <c r="Q624" s="167">
        <v>0</v>
      </c>
      <c r="R624" s="168">
        <v>0</v>
      </c>
      <c r="S624" s="169">
        <f t="shared" si="224"/>
        <v>0</v>
      </c>
      <c r="U624" s="263" t="s">
        <v>137</v>
      </c>
      <c r="V624" s="202">
        <v>0</v>
      </c>
      <c r="W624" s="202">
        <v>0</v>
      </c>
      <c r="X624" s="202">
        <v>0</v>
      </c>
      <c r="Y624" s="202">
        <v>0</v>
      </c>
      <c r="Z624" s="202">
        <v>0</v>
      </c>
      <c r="AA624" s="202">
        <v>0</v>
      </c>
      <c r="AB624" s="202">
        <v>0</v>
      </c>
      <c r="AC624" s="202">
        <v>0</v>
      </c>
      <c r="AD624" s="202">
        <v>0</v>
      </c>
      <c r="AE624" s="234">
        <f t="shared" si="226"/>
        <v>0</v>
      </c>
      <c r="AF624" s="204">
        <f t="shared" si="222"/>
        <v>0</v>
      </c>
      <c r="AG624" s="237" t="str">
        <f t="shared" si="225"/>
        <v/>
      </c>
      <c r="AH624" s="131"/>
      <c r="AI624" s="131"/>
      <c r="AR624" s="132"/>
      <c r="BA624" s="131"/>
      <c r="BI624" s="132"/>
      <c r="BR624" s="131"/>
      <c r="BX624" s="2"/>
      <c r="CG624" s="131"/>
    </row>
    <row r="625" spans="1:85" ht="15.75" thickBot="1">
      <c r="A625" s="177" t="s">
        <v>11</v>
      </c>
      <c r="B625" s="178">
        <v>0</v>
      </c>
      <c r="C625" s="178">
        <v>0</v>
      </c>
      <c r="D625" s="178">
        <v>0</v>
      </c>
      <c r="E625" s="178">
        <v>0</v>
      </c>
      <c r="F625" s="305"/>
      <c r="G625" s="178">
        <v>0</v>
      </c>
      <c r="H625" s="179">
        <v>0</v>
      </c>
      <c r="I625" s="180">
        <f t="shared" si="223"/>
        <v>0</v>
      </c>
      <c r="J625" s="139"/>
      <c r="K625" s="181" t="s">
        <v>11</v>
      </c>
      <c r="L625" s="178">
        <v>0</v>
      </c>
      <c r="M625" s="178">
        <v>0</v>
      </c>
      <c r="N625" s="178">
        <v>0</v>
      </c>
      <c r="O625" s="178">
        <v>0</v>
      </c>
      <c r="P625" s="178">
        <v>0</v>
      </c>
      <c r="Q625" s="178">
        <v>0</v>
      </c>
      <c r="R625" s="182">
        <v>0</v>
      </c>
      <c r="S625" s="183">
        <f t="shared" si="224"/>
        <v>0</v>
      </c>
      <c r="U625" s="265" t="s">
        <v>11</v>
      </c>
      <c r="V625" s="197">
        <v>0</v>
      </c>
      <c r="W625" s="197">
        <v>0</v>
      </c>
      <c r="X625" s="197">
        <v>0</v>
      </c>
      <c r="Y625" s="197">
        <v>0</v>
      </c>
      <c r="Z625" s="197">
        <v>0</v>
      </c>
      <c r="AA625" s="197">
        <v>0</v>
      </c>
      <c r="AB625" s="197">
        <v>0</v>
      </c>
      <c r="AC625" s="197">
        <v>0</v>
      </c>
      <c r="AD625" s="197">
        <v>0</v>
      </c>
      <c r="AE625" s="235">
        <f t="shared" si="226"/>
        <v>0</v>
      </c>
      <c r="AF625" s="236">
        <f t="shared" si="222"/>
        <v>0</v>
      </c>
      <c r="AG625" s="237" t="str">
        <f t="shared" si="225"/>
        <v/>
      </c>
      <c r="AH625" s="131"/>
      <c r="AI625" s="131"/>
      <c r="AR625" s="132"/>
      <c r="BA625" s="131"/>
      <c r="BI625" s="132"/>
      <c r="BR625" s="131"/>
      <c r="BX625" s="2"/>
      <c r="CG625" s="131"/>
    </row>
    <row r="626" spans="1:85" ht="15">
      <c r="A626" s="184" t="s">
        <v>26</v>
      </c>
      <c r="B626" s="185">
        <f>SUM(B605:B621)</f>
        <v>9451.4368938472053</v>
      </c>
      <c r="C626" s="185">
        <f t="shared" ref="C626:I626" si="227">SUM(C605:C621)</f>
        <v>0</v>
      </c>
      <c r="D626" s="185">
        <f t="shared" si="227"/>
        <v>1988.2565026864697</v>
      </c>
      <c r="E626" s="185">
        <f t="shared" si="227"/>
        <v>1108.8680052828201</v>
      </c>
      <c r="F626" s="185">
        <f t="shared" si="227"/>
        <v>0</v>
      </c>
      <c r="G626" s="185">
        <f t="shared" si="227"/>
        <v>460.06241195216535</v>
      </c>
      <c r="H626" s="187">
        <f t="shared" si="227"/>
        <v>0</v>
      </c>
      <c r="I626" s="144">
        <f t="shared" si="227"/>
        <v>13008.623813768661</v>
      </c>
      <c r="J626" s="139"/>
      <c r="K626" s="186" t="s">
        <v>26</v>
      </c>
      <c r="L626" s="185">
        <f>SUM(L605:L621)</f>
        <v>9451.4368938472053</v>
      </c>
      <c r="M626" s="185">
        <f t="shared" ref="M626:S626" si="228">SUM(M605:M621)</f>
        <v>0</v>
      </c>
      <c r="N626" s="185">
        <f t="shared" si="228"/>
        <v>1988.2565026864697</v>
      </c>
      <c r="O626" s="185">
        <f t="shared" si="228"/>
        <v>1108.8680052828201</v>
      </c>
      <c r="P626" s="185">
        <f t="shared" si="228"/>
        <v>4795.6184442889153</v>
      </c>
      <c r="Q626" s="185">
        <f t="shared" si="228"/>
        <v>460.06241195216535</v>
      </c>
      <c r="R626" s="187">
        <f t="shared" si="228"/>
        <v>0</v>
      </c>
      <c r="S626" s="188">
        <f t="shared" si="228"/>
        <v>17804.24225805758</v>
      </c>
      <c r="U626" s="214" t="s">
        <v>60</v>
      </c>
      <c r="V626" s="215">
        <f>SUM(V605:V621)</f>
        <v>9451.4368938472053</v>
      </c>
      <c r="W626" s="215">
        <f t="shared" ref="W626:AE626" si="229">SUM(W605:W621)</f>
        <v>1697.3744986707973</v>
      </c>
      <c r="X626" s="215">
        <f t="shared" si="229"/>
        <v>290.88200401567258</v>
      </c>
      <c r="Y626" s="215">
        <f t="shared" si="229"/>
        <v>314.9721953663913</v>
      </c>
      <c r="Z626" s="215">
        <f t="shared" si="229"/>
        <v>356.17755982503587</v>
      </c>
      <c r="AA626" s="215">
        <f t="shared" si="229"/>
        <v>96.778124951496835</v>
      </c>
      <c r="AB626" s="215">
        <f t="shared" si="229"/>
        <v>267.35550806385874</v>
      </c>
      <c r="AC626" s="215">
        <f t="shared" si="229"/>
        <v>192.70690388830664</v>
      </c>
      <c r="AD626" s="215">
        <f t="shared" si="229"/>
        <v>340.94012513989605</v>
      </c>
      <c r="AE626" s="215">
        <f t="shared" si="229"/>
        <v>4795.6184442889153</v>
      </c>
      <c r="AF626" s="238">
        <f>SUM(AF605:AF621)</f>
        <v>17804.24225805758</v>
      </c>
      <c r="AG626" s="239" t="str">
        <f t="shared" si="225"/>
        <v/>
      </c>
      <c r="AH626" s="131"/>
      <c r="AI626" s="131"/>
      <c r="AR626" s="132"/>
      <c r="BA626" s="131"/>
      <c r="BI626" s="132"/>
      <c r="BR626" s="131"/>
      <c r="BX626" s="2"/>
      <c r="CG626" s="131"/>
    </row>
    <row r="627" spans="1:85" s="2" customFormat="1" ht="15" thickBot="1">
      <c r="A627" s="17" t="s">
        <v>100</v>
      </c>
      <c r="B627" s="100">
        <f>IF($I626=0,"-",B626/$I626)</f>
        <v>0.72655163445064508</v>
      </c>
      <c r="C627" s="100">
        <f t="shared" ref="C627:H627" si="230">IF($I626=0,"-",C626/$I626)</f>
        <v>0</v>
      </c>
      <c r="D627" s="100">
        <f t="shared" si="230"/>
        <v>0.15284141744356139</v>
      </c>
      <c r="E627" s="100">
        <f t="shared" si="230"/>
        <v>8.5240992525986173E-2</v>
      </c>
      <c r="F627" s="100">
        <f t="shared" si="230"/>
        <v>0</v>
      </c>
      <c r="G627" s="100">
        <f t="shared" si="230"/>
        <v>3.5365955579807255E-2</v>
      </c>
      <c r="H627" s="101">
        <f t="shared" si="230"/>
        <v>0</v>
      </c>
      <c r="I627" s="102">
        <f>SUM(B627:H627)</f>
        <v>0.99999999999999989</v>
      </c>
      <c r="K627" s="27" t="s">
        <v>100</v>
      </c>
      <c r="L627" s="76">
        <f t="shared" ref="L627:R627" si="231">IF($S626=0,"-",L626/$S626)</f>
        <v>0.53085308303810652</v>
      </c>
      <c r="M627" s="76">
        <f t="shared" si="231"/>
        <v>0</v>
      </c>
      <c r="N627" s="76">
        <f t="shared" si="231"/>
        <v>0.11167318855070364</v>
      </c>
      <c r="O627" s="76">
        <f t="shared" si="231"/>
        <v>6.2281111951337613E-2</v>
      </c>
      <c r="P627" s="76">
        <f t="shared" si="231"/>
        <v>0.2693525719758495</v>
      </c>
      <c r="Q627" s="76">
        <f t="shared" si="231"/>
        <v>2.5840044484002522E-2</v>
      </c>
      <c r="R627" s="77">
        <f t="shared" si="231"/>
        <v>0</v>
      </c>
      <c r="S627" s="78">
        <f>SUM(L627:R627)</f>
        <v>0.99999999999999978</v>
      </c>
      <c r="U627" s="36" t="s">
        <v>100</v>
      </c>
      <c r="V627" s="103">
        <f>V626/$AF626</f>
        <v>0.53085308303810652</v>
      </c>
      <c r="W627" s="103">
        <f t="shared" ref="W627:AF627" si="232">W626/$AF626</f>
        <v>9.5335396703143865E-2</v>
      </c>
      <c r="X627" s="103">
        <f t="shared" si="232"/>
        <v>1.6337791847559787E-2</v>
      </c>
      <c r="Y627" s="103">
        <f t="shared" si="232"/>
        <v>1.7690850910762342E-2</v>
      </c>
      <c r="Z627" s="103">
        <f t="shared" si="232"/>
        <v>2.000520744789587E-2</v>
      </c>
      <c r="AA627" s="103">
        <f t="shared" si="232"/>
        <v>5.4356778316526459E-3</v>
      </c>
      <c r="AB627" s="103">
        <f t="shared" si="232"/>
        <v>1.501639351951993E-2</v>
      </c>
      <c r="AC627" s="103">
        <f t="shared" si="232"/>
        <v>1.0823650964482592E-2</v>
      </c>
      <c r="AD627" s="240">
        <f t="shared" si="232"/>
        <v>1.9149375761026752E-2</v>
      </c>
      <c r="AE627" s="240">
        <f t="shared" si="232"/>
        <v>0.2693525719758495</v>
      </c>
      <c r="AF627" s="241">
        <f t="shared" si="232"/>
        <v>1</v>
      </c>
      <c r="AG627" s="123"/>
      <c r="AR627" s="189"/>
      <c r="BI627" s="189"/>
    </row>
    <row r="628" spans="1:85" ht="15" thickBot="1">
      <c r="A628" s="218"/>
      <c r="B628" s="218"/>
      <c r="C628" s="218"/>
      <c r="D628" s="218"/>
      <c r="E628" s="218"/>
      <c r="F628" s="218"/>
      <c r="G628" s="218"/>
      <c r="H628" s="218"/>
      <c r="I628" s="218"/>
      <c r="K628" s="218"/>
      <c r="L628" s="218"/>
      <c r="M628" s="218"/>
      <c r="N628" s="218"/>
      <c r="O628" s="218"/>
      <c r="P628" s="218"/>
      <c r="Q628" s="218"/>
      <c r="R628" s="218"/>
      <c r="S628" s="218"/>
      <c r="AG628" s="131"/>
      <c r="AH628" s="131"/>
      <c r="AI628" s="131"/>
      <c r="AP628" s="132"/>
      <c r="BA628" s="131"/>
      <c r="BG628" s="132"/>
      <c r="BR628" s="131"/>
      <c r="BV628" s="2"/>
      <c r="CG628" s="131"/>
    </row>
    <row r="629" spans="1:85" ht="28.5">
      <c r="A629" s="306" t="s">
        <v>48</v>
      </c>
      <c r="B629" s="135" t="s">
        <v>0</v>
      </c>
      <c r="C629" s="135" t="s">
        <v>1</v>
      </c>
      <c r="D629" s="135" t="s">
        <v>2</v>
      </c>
      <c r="E629" s="135" t="s">
        <v>3</v>
      </c>
      <c r="F629" s="135" t="s">
        <v>27</v>
      </c>
      <c r="G629" s="135" t="s">
        <v>4</v>
      </c>
      <c r="H629" s="135" t="s">
        <v>5</v>
      </c>
      <c r="I629" s="136" t="s">
        <v>6</v>
      </c>
      <c r="K629" s="308" t="s">
        <v>48</v>
      </c>
      <c r="L629" s="137" t="s">
        <v>0</v>
      </c>
      <c r="M629" s="137" t="s">
        <v>1</v>
      </c>
      <c r="N629" s="137" t="s">
        <v>2</v>
      </c>
      <c r="O629" s="137" t="s">
        <v>3</v>
      </c>
      <c r="P629" s="137" t="s">
        <v>27</v>
      </c>
      <c r="Q629" s="137" t="s">
        <v>4</v>
      </c>
      <c r="R629" s="137" t="s">
        <v>5</v>
      </c>
      <c r="S629" s="138" t="s">
        <v>6</v>
      </c>
    </row>
    <row r="630" spans="1:85" ht="15" customHeight="1">
      <c r="A630" s="307" t="s">
        <v>48</v>
      </c>
      <c r="B630" s="294" t="s">
        <v>109</v>
      </c>
      <c r="C630" s="295"/>
      <c r="D630" s="295"/>
      <c r="E630" s="295"/>
      <c r="F630" s="295"/>
      <c r="G630" s="295"/>
      <c r="H630" s="295"/>
      <c r="I630" s="296"/>
      <c r="K630" s="309" t="s">
        <v>48</v>
      </c>
      <c r="L630" s="297" t="s">
        <v>109</v>
      </c>
      <c r="M630" s="298"/>
      <c r="N630" s="298"/>
      <c r="O630" s="298"/>
      <c r="P630" s="298"/>
      <c r="Q630" s="298"/>
      <c r="R630" s="298"/>
      <c r="S630" s="299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ht="15">
      <c r="A631" s="141" t="s">
        <v>7</v>
      </c>
      <c r="B631" s="142">
        <v>1.631337095373676E-2</v>
      </c>
      <c r="C631" s="142">
        <v>0</v>
      </c>
      <c r="D631" s="142">
        <v>0</v>
      </c>
      <c r="E631" s="142">
        <v>0</v>
      </c>
      <c r="F631" s="142">
        <v>0</v>
      </c>
      <c r="G631" s="142">
        <v>0</v>
      </c>
      <c r="H631" s="143">
        <v>0</v>
      </c>
      <c r="I631" s="144">
        <f>SUM(B631:H631)</f>
        <v>1.631337095373676E-2</v>
      </c>
      <c r="J631" s="139"/>
      <c r="K631" s="193" t="s">
        <v>7</v>
      </c>
      <c r="L631" s="142">
        <v>1.631337095373676E-2</v>
      </c>
      <c r="M631" s="142">
        <v>0</v>
      </c>
      <c r="N631" s="142">
        <v>0</v>
      </c>
      <c r="O631" s="142">
        <v>0</v>
      </c>
      <c r="P631" s="142">
        <v>0</v>
      </c>
      <c r="Q631" s="142">
        <v>0</v>
      </c>
      <c r="R631" s="194">
        <v>0</v>
      </c>
      <c r="S631" s="195">
        <f>SUM(L631:R631)</f>
        <v>1.631337095373676E-2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ht="15">
      <c r="A632" s="149" t="s">
        <v>8</v>
      </c>
      <c r="B632" s="150">
        <v>0.69272662333381796</v>
      </c>
      <c r="C632" s="150">
        <v>0</v>
      </c>
      <c r="D632" s="150">
        <v>0</v>
      </c>
      <c r="E632" s="150">
        <v>0</v>
      </c>
      <c r="F632" s="150">
        <v>0</v>
      </c>
      <c r="G632" s="150">
        <v>0</v>
      </c>
      <c r="H632" s="151">
        <v>0</v>
      </c>
      <c r="I632" s="152">
        <f t="shared" ref="I632:I651" si="233">SUM(B632:H632)</f>
        <v>0.69272662333381796</v>
      </c>
      <c r="J632" s="139"/>
      <c r="K632" s="153" t="s">
        <v>8</v>
      </c>
      <c r="L632" s="154">
        <v>0.69272662333381796</v>
      </c>
      <c r="M632" s="154">
        <v>0</v>
      </c>
      <c r="N632" s="154">
        <v>0</v>
      </c>
      <c r="O632" s="154">
        <v>0</v>
      </c>
      <c r="P632" s="154">
        <v>0</v>
      </c>
      <c r="Q632" s="154">
        <v>0</v>
      </c>
      <c r="R632" s="155">
        <v>0</v>
      </c>
      <c r="S632" s="156">
        <f t="shared" ref="S632:S651" si="234">SUM(L632:R632)</f>
        <v>0.69272662333381796</v>
      </c>
    </row>
    <row r="633" spans="1:85" ht="15">
      <c r="A633" s="157" t="s">
        <v>10</v>
      </c>
      <c r="B633" s="146">
        <v>0.16359890860367654</v>
      </c>
      <c r="C633" s="146">
        <v>0</v>
      </c>
      <c r="D633" s="146">
        <v>5.2408017763197229E-4</v>
      </c>
      <c r="E633" s="146">
        <v>0</v>
      </c>
      <c r="F633" s="146">
        <v>0</v>
      </c>
      <c r="G633" s="146">
        <v>0</v>
      </c>
      <c r="H633" s="158">
        <v>0</v>
      </c>
      <c r="I633" s="144">
        <f t="shared" si="233"/>
        <v>0.16412298878130852</v>
      </c>
      <c r="J633" s="139"/>
      <c r="K633" s="159" t="s">
        <v>10</v>
      </c>
      <c r="L633" s="146">
        <v>0.16359890860367654</v>
      </c>
      <c r="M633" s="146">
        <v>0</v>
      </c>
      <c r="N633" s="146">
        <v>5.2408017763197229E-4</v>
      </c>
      <c r="O633" s="146">
        <v>0</v>
      </c>
      <c r="P633" s="146">
        <v>0</v>
      </c>
      <c r="Q633" s="146">
        <v>0</v>
      </c>
      <c r="R633" s="147">
        <v>0</v>
      </c>
      <c r="S633" s="148">
        <f t="shared" si="234"/>
        <v>0.16412298878130852</v>
      </c>
    </row>
    <row r="634" spans="1:85" ht="15">
      <c r="A634" s="149" t="s">
        <v>53</v>
      </c>
      <c r="B634" s="150">
        <v>0</v>
      </c>
      <c r="C634" s="150">
        <v>0</v>
      </c>
      <c r="D634" s="150">
        <v>0</v>
      </c>
      <c r="E634" s="150">
        <v>0</v>
      </c>
      <c r="F634" s="150">
        <v>0</v>
      </c>
      <c r="G634" s="150">
        <v>0</v>
      </c>
      <c r="H634" s="151">
        <v>0</v>
      </c>
      <c r="I634" s="152">
        <f t="shared" si="233"/>
        <v>0</v>
      </c>
      <c r="J634" s="139"/>
      <c r="K634" s="153" t="s">
        <v>53</v>
      </c>
      <c r="L634" s="154">
        <v>0</v>
      </c>
      <c r="M634" s="154">
        <v>0</v>
      </c>
      <c r="N634" s="154">
        <v>0</v>
      </c>
      <c r="O634" s="154">
        <v>0</v>
      </c>
      <c r="P634" s="154">
        <v>0</v>
      </c>
      <c r="Q634" s="154">
        <v>0</v>
      </c>
      <c r="R634" s="155">
        <v>0</v>
      </c>
      <c r="S634" s="156">
        <f t="shared" si="234"/>
        <v>0</v>
      </c>
    </row>
    <row r="635" spans="1:85" ht="15">
      <c r="A635" s="157" t="s">
        <v>16</v>
      </c>
      <c r="B635" s="146">
        <v>20.073240989361327</v>
      </c>
      <c r="C635" s="146">
        <v>8.6757805702089921E-2</v>
      </c>
      <c r="D635" s="146">
        <v>1.6174963355768692</v>
      </c>
      <c r="E635" s="146">
        <v>0</v>
      </c>
      <c r="F635" s="146">
        <v>0</v>
      </c>
      <c r="G635" s="146">
        <v>0</v>
      </c>
      <c r="H635" s="158">
        <v>0</v>
      </c>
      <c r="I635" s="144">
        <f t="shared" si="233"/>
        <v>21.777495130640286</v>
      </c>
      <c r="J635" s="139"/>
      <c r="K635" s="159" t="s">
        <v>16</v>
      </c>
      <c r="L635" s="146">
        <v>20.073240989361327</v>
      </c>
      <c r="M635" s="146">
        <v>8.6757805702089921E-2</v>
      </c>
      <c r="N635" s="146">
        <v>1.6174963355768692</v>
      </c>
      <c r="O635" s="146">
        <v>0</v>
      </c>
      <c r="P635" s="146">
        <v>0</v>
      </c>
      <c r="Q635" s="146">
        <v>0</v>
      </c>
      <c r="R635" s="147">
        <v>0</v>
      </c>
      <c r="S635" s="148">
        <f t="shared" si="234"/>
        <v>21.777495130640286</v>
      </c>
    </row>
    <row r="636" spans="1:85" ht="15">
      <c r="A636" s="149" t="s">
        <v>15</v>
      </c>
      <c r="B636" s="150">
        <v>2.5936655580425727</v>
      </c>
      <c r="C636" s="150">
        <v>5.8533342132319893E-2</v>
      </c>
      <c r="D636" s="150">
        <v>0</v>
      </c>
      <c r="E636" s="150">
        <v>0</v>
      </c>
      <c r="F636" s="150">
        <v>0</v>
      </c>
      <c r="G636" s="150">
        <v>0</v>
      </c>
      <c r="H636" s="151">
        <v>0</v>
      </c>
      <c r="I636" s="152">
        <f t="shared" si="233"/>
        <v>2.6521989001748927</v>
      </c>
      <c r="J636" s="139"/>
      <c r="K636" s="153" t="s">
        <v>15</v>
      </c>
      <c r="L636" s="154">
        <v>2.5936655580425727</v>
      </c>
      <c r="M636" s="154">
        <v>5.8533342132319893E-2</v>
      </c>
      <c r="N636" s="154">
        <v>0</v>
      </c>
      <c r="O636" s="154">
        <v>0</v>
      </c>
      <c r="P636" s="154">
        <v>0</v>
      </c>
      <c r="Q636" s="154">
        <v>0</v>
      </c>
      <c r="R636" s="155">
        <v>0</v>
      </c>
      <c r="S636" s="156">
        <f t="shared" si="234"/>
        <v>2.6521989001748927</v>
      </c>
    </row>
    <row r="637" spans="1:85" ht="15">
      <c r="A637" s="157" t="s">
        <v>55</v>
      </c>
      <c r="B637" s="146">
        <v>0</v>
      </c>
      <c r="C637" s="146">
        <v>9.2586581585699018E-2</v>
      </c>
      <c r="D637" s="146">
        <v>0</v>
      </c>
      <c r="E637" s="146">
        <v>4.4937509113052387</v>
      </c>
      <c r="F637" s="146">
        <v>177.47071454195913</v>
      </c>
      <c r="G637" s="146">
        <v>0</v>
      </c>
      <c r="H637" s="158">
        <v>0</v>
      </c>
      <c r="I637" s="144">
        <f t="shared" si="233"/>
        <v>182.05705203485007</v>
      </c>
      <c r="J637" s="139"/>
      <c r="K637" s="159" t="s">
        <v>55</v>
      </c>
      <c r="L637" s="146">
        <v>0</v>
      </c>
      <c r="M637" s="146">
        <v>9.2586581585699018E-2</v>
      </c>
      <c r="N637" s="146">
        <v>0</v>
      </c>
      <c r="O637" s="146">
        <v>4.4937509113052387</v>
      </c>
      <c r="P637" s="146">
        <v>177.47071454195913</v>
      </c>
      <c r="Q637" s="146">
        <v>0</v>
      </c>
      <c r="R637" s="147">
        <v>0</v>
      </c>
      <c r="S637" s="148">
        <f t="shared" si="234"/>
        <v>182.05705203485007</v>
      </c>
    </row>
    <row r="638" spans="1:85" ht="15">
      <c r="A638" s="149" t="s">
        <v>12</v>
      </c>
      <c r="B638" s="150">
        <v>0</v>
      </c>
      <c r="C638" s="150">
        <v>0</v>
      </c>
      <c r="D638" s="150">
        <v>0</v>
      </c>
      <c r="E638" s="150">
        <v>5.8389927553544538</v>
      </c>
      <c r="F638" s="150">
        <v>0</v>
      </c>
      <c r="G638" s="150">
        <v>0</v>
      </c>
      <c r="H638" s="151">
        <v>0</v>
      </c>
      <c r="I638" s="152">
        <f t="shared" si="233"/>
        <v>5.8389927553544538</v>
      </c>
      <c r="J638" s="139"/>
      <c r="K638" s="153" t="s">
        <v>12</v>
      </c>
      <c r="L638" s="154">
        <v>0</v>
      </c>
      <c r="M638" s="154">
        <v>0</v>
      </c>
      <c r="N638" s="154">
        <v>0</v>
      </c>
      <c r="O638" s="154">
        <v>5.8389927553544538</v>
      </c>
      <c r="P638" s="154">
        <v>0</v>
      </c>
      <c r="Q638" s="154">
        <v>0</v>
      </c>
      <c r="R638" s="155">
        <v>0</v>
      </c>
      <c r="S638" s="156">
        <f t="shared" si="234"/>
        <v>5.8389927553544538</v>
      </c>
    </row>
    <row r="639" spans="1:85" ht="15">
      <c r="A639" s="157" t="s">
        <v>56</v>
      </c>
      <c r="B639" s="146">
        <v>0</v>
      </c>
      <c r="C639" s="146">
        <v>0</v>
      </c>
      <c r="D639" s="146">
        <v>0</v>
      </c>
      <c r="E639" s="146">
        <v>0</v>
      </c>
      <c r="F639" s="146">
        <v>0</v>
      </c>
      <c r="G639" s="146">
        <v>0</v>
      </c>
      <c r="H639" s="158">
        <v>0</v>
      </c>
      <c r="I639" s="144">
        <f t="shared" si="233"/>
        <v>0</v>
      </c>
      <c r="J639" s="139"/>
      <c r="K639" s="159" t="s">
        <v>56</v>
      </c>
      <c r="L639" s="146">
        <v>0</v>
      </c>
      <c r="M639" s="146">
        <v>0</v>
      </c>
      <c r="N639" s="146">
        <v>0</v>
      </c>
      <c r="O639" s="146">
        <v>0</v>
      </c>
      <c r="P639" s="146">
        <v>0</v>
      </c>
      <c r="Q639" s="146">
        <v>0</v>
      </c>
      <c r="R639" s="147">
        <v>0</v>
      </c>
      <c r="S639" s="148">
        <f t="shared" si="234"/>
        <v>0</v>
      </c>
    </row>
    <row r="640" spans="1:85" ht="15">
      <c r="A640" s="149" t="s">
        <v>17</v>
      </c>
      <c r="B640" s="150">
        <v>5.6913366940054901</v>
      </c>
      <c r="C640" s="150">
        <v>0</v>
      </c>
      <c r="D640" s="150">
        <v>2.7553080192609158E-2</v>
      </c>
      <c r="E640" s="150">
        <v>0.16765259158207391</v>
      </c>
      <c r="F640" s="150">
        <v>0</v>
      </c>
      <c r="G640" s="150">
        <v>0</v>
      </c>
      <c r="H640" s="151">
        <v>0</v>
      </c>
      <c r="I640" s="152">
        <f t="shared" si="233"/>
        <v>5.8865423657801728</v>
      </c>
      <c r="J640" s="139"/>
      <c r="K640" s="153" t="s">
        <v>17</v>
      </c>
      <c r="L640" s="154">
        <v>5.6913366940054901</v>
      </c>
      <c r="M640" s="154">
        <v>0</v>
      </c>
      <c r="N640" s="154">
        <v>2.7553080192609158E-2</v>
      </c>
      <c r="O640" s="154">
        <v>0.16765259158207391</v>
      </c>
      <c r="P640" s="154">
        <v>0</v>
      </c>
      <c r="Q640" s="154">
        <v>0</v>
      </c>
      <c r="R640" s="155">
        <v>0</v>
      </c>
      <c r="S640" s="156">
        <f t="shared" si="234"/>
        <v>5.8865423657801728</v>
      </c>
    </row>
    <row r="641" spans="1:70" ht="15">
      <c r="A641" s="157" t="s">
        <v>141</v>
      </c>
      <c r="B641" s="146">
        <v>18.398590771474851</v>
      </c>
      <c r="C641" s="146">
        <v>0</v>
      </c>
      <c r="D641" s="146">
        <v>4.755232375692783</v>
      </c>
      <c r="E641" s="146">
        <v>0</v>
      </c>
      <c r="F641" s="146">
        <v>0</v>
      </c>
      <c r="G641" s="146">
        <v>0</v>
      </c>
      <c r="H641" s="158">
        <v>0</v>
      </c>
      <c r="I641" s="144">
        <f t="shared" si="233"/>
        <v>23.153823147167635</v>
      </c>
      <c r="J641" s="139"/>
      <c r="K641" s="159" t="s">
        <v>141</v>
      </c>
      <c r="L641" s="146">
        <v>18.398590771474851</v>
      </c>
      <c r="M641" s="146">
        <v>0</v>
      </c>
      <c r="N641" s="146">
        <v>4.755232375692783</v>
      </c>
      <c r="O641" s="146">
        <v>0</v>
      </c>
      <c r="P641" s="146">
        <v>0</v>
      </c>
      <c r="Q641" s="146">
        <v>0</v>
      </c>
      <c r="R641" s="147">
        <v>0</v>
      </c>
      <c r="S641" s="148">
        <f t="shared" si="234"/>
        <v>23.153823147167635</v>
      </c>
    </row>
    <row r="642" spans="1:70" ht="15">
      <c r="A642" s="149" t="s">
        <v>25</v>
      </c>
      <c r="B642" s="150">
        <v>40.236923364568632</v>
      </c>
      <c r="C642" s="150">
        <v>5.2280778796166605E-2</v>
      </c>
      <c r="D642" s="150">
        <v>0.83227264291934921</v>
      </c>
      <c r="E642" s="150">
        <v>66.861167387983912</v>
      </c>
      <c r="F642" s="150">
        <v>0</v>
      </c>
      <c r="G642" s="150">
        <v>22.54693981152354</v>
      </c>
      <c r="H642" s="151">
        <v>0.31633336660973793</v>
      </c>
      <c r="I642" s="152">
        <f t="shared" si="233"/>
        <v>130.84591735240133</v>
      </c>
      <c r="J642" s="139"/>
      <c r="K642" s="153" t="s">
        <v>25</v>
      </c>
      <c r="L642" s="154">
        <v>40.236923364568632</v>
      </c>
      <c r="M642" s="154">
        <v>5.2280778796166605E-2</v>
      </c>
      <c r="N642" s="154">
        <v>0.83227264291934921</v>
      </c>
      <c r="O642" s="154">
        <v>66.861167387983912</v>
      </c>
      <c r="P642" s="154">
        <v>0</v>
      </c>
      <c r="Q642" s="154">
        <v>22.54693981152354</v>
      </c>
      <c r="R642" s="155">
        <v>0.31633336660973793</v>
      </c>
      <c r="S642" s="156">
        <f t="shared" si="234"/>
        <v>130.84591735240133</v>
      </c>
    </row>
    <row r="643" spans="1:70" ht="15">
      <c r="A643" s="157" t="s">
        <v>24</v>
      </c>
      <c r="B643" s="146">
        <v>8.5471313632154207</v>
      </c>
      <c r="C643" s="146">
        <v>0</v>
      </c>
      <c r="D643" s="146">
        <v>0</v>
      </c>
      <c r="E643" s="146">
        <v>0</v>
      </c>
      <c r="F643" s="146">
        <v>0</v>
      </c>
      <c r="G643" s="146">
        <v>0</v>
      </c>
      <c r="H643" s="158">
        <v>0</v>
      </c>
      <c r="I643" s="144">
        <f t="shared" si="233"/>
        <v>8.5471313632154207</v>
      </c>
      <c r="J643" s="139"/>
      <c r="K643" s="159" t="s">
        <v>24</v>
      </c>
      <c r="L643" s="146">
        <v>8.5471313632154207</v>
      </c>
      <c r="M643" s="146">
        <v>0</v>
      </c>
      <c r="N643" s="146">
        <v>0</v>
      </c>
      <c r="O643" s="146">
        <v>0</v>
      </c>
      <c r="P643" s="146">
        <v>0</v>
      </c>
      <c r="Q643" s="146">
        <v>0</v>
      </c>
      <c r="R643" s="147">
        <v>0</v>
      </c>
      <c r="S643" s="148">
        <f t="shared" si="234"/>
        <v>8.5471313632154207</v>
      </c>
    </row>
    <row r="644" spans="1:70" ht="15">
      <c r="A644" s="149" t="s">
        <v>57</v>
      </c>
      <c r="B644" s="150">
        <v>99.400753353916784</v>
      </c>
      <c r="C644" s="150">
        <v>4.5025167636268595</v>
      </c>
      <c r="D644" s="150">
        <v>56.599544098418043</v>
      </c>
      <c r="E644" s="150">
        <v>0</v>
      </c>
      <c r="F644" s="150">
        <v>0</v>
      </c>
      <c r="G644" s="150">
        <v>0</v>
      </c>
      <c r="H644" s="151">
        <v>0</v>
      </c>
      <c r="I644" s="152">
        <f t="shared" si="233"/>
        <v>160.50281421596168</v>
      </c>
      <c r="J644" s="139"/>
      <c r="K644" s="153" t="s">
        <v>57</v>
      </c>
      <c r="L644" s="154">
        <v>99.400753353916784</v>
      </c>
      <c r="M644" s="154">
        <v>4.5025167636268595</v>
      </c>
      <c r="N644" s="154">
        <v>56.599544098418043</v>
      </c>
      <c r="O644" s="154">
        <v>0</v>
      </c>
      <c r="P644" s="154">
        <v>0</v>
      </c>
      <c r="Q644" s="154">
        <v>0</v>
      </c>
      <c r="R644" s="155">
        <v>0</v>
      </c>
      <c r="S644" s="156">
        <f t="shared" si="234"/>
        <v>160.50281421596168</v>
      </c>
    </row>
    <row r="645" spans="1:70" ht="15">
      <c r="A645" s="157" t="s">
        <v>22</v>
      </c>
      <c r="B645" s="146">
        <v>19.968773223581131</v>
      </c>
      <c r="C645" s="146">
        <v>0</v>
      </c>
      <c r="D645" s="146">
        <v>7.5527989114672165</v>
      </c>
      <c r="E645" s="146">
        <v>0.29063410174293219</v>
      </c>
      <c r="F645" s="146">
        <v>12.057693182527213</v>
      </c>
      <c r="G645" s="146">
        <v>0</v>
      </c>
      <c r="H645" s="158">
        <v>0</v>
      </c>
      <c r="I645" s="144">
        <f t="shared" si="233"/>
        <v>39.869899419318493</v>
      </c>
      <c r="J645" s="139"/>
      <c r="K645" s="159" t="s">
        <v>22</v>
      </c>
      <c r="L645" s="146">
        <v>19.968773223581131</v>
      </c>
      <c r="M645" s="146">
        <v>0</v>
      </c>
      <c r="N645" s="146">
        <v>7.5527989114672165</v>
      </c>
      <c r="O645" s="146">
        <v>0.29063410174293219</v>
      </c>
      <c r="P645" s="146">
        <v>12.057693182527213</v>
      </c>
      <c r="Q645" s="146">
        <v>0</v>
      </c>
      <c r="R645" s="147">
        <v>0</v>
      </c>
      <c r="S645" s="148">
        <f t="shared" si="234"/>
        <v>39.869899419318493</v>
      </c>
    </row>
    <row r="646" spans="1:70" ht="15">
      <c r="A646" s="149" t="s">
        <v>21</v>
      </c>
      <c r="B646" s="150">
        <v>0</v>
      </c>
      <c r="C646" s="150">
        <v>0</v>
      </c>
      <c r="D646" s="150">
        <v>0</v>
      </c>
      <c r="E646" s="150">
        <v>0</v>
      </c>
      <c r="F646" s="150">
        <v>0</v>
      </c>
      <c r="G646" s="150">
        <v>0</v>
      </c>
      <c r="H646" s="151">
        <v>0</v>
      </c>
      <c r="I646" s="152">
        <f t="shared" si="233"/>
        <v>0</v>
      </c>
      <c r="J646" s="139"/>
      <c r="K646" s="153" t="s">
        <v>21</v>
      </c>
      <c r="L646" s="154">
        <v>0</v>
      </c>
      <c r="M646" s="154">
        <v>0</v>
      </c>
      <c r="N646" s="154">
        <v>0</v>
      </c>
      <c r="O646" s="154">
        <v>0</v>
      </c>
      <c r="P646" s="154">
        <v>0</v>
      </c>
      <c r="Q646" s="154">
        <v>0</v>
      </c>
      <c r="R646" s="155">
        <v>0</v>
      </c>
      <c r="S646" s="156">
        <f t="shared" si="234"/>
        <v>0</v>
      </c>
    </row>
    <row r="647" spans="1:70" ht="15">
      <c r="A647" s="160" t="s">
        <v>61</v>
      </c>
      <c r="B647" s="146">
        <v>11.226931860760372</v>
      </c>
      <c r="C647" s="146">
        <v>0</v>
      </c>
      <c r="D647" s="146">
        <v>0</v>
      </c>
      <c r="E647" s="146">
        <v>0</v>
      </c>
      <c r="F647" s="146">
        <v>0</v>
      </c>
      <c r="G647" s="146">
        <v>0</v>
      </c>
      <c r="H647" s="158">
        <v>0</v>
      </c>
      <c r="I647" s="144">
        <f t="shared" si="233"/>
        <v>11.226931860760372</v>
      </c>
      <c r="J647" s="139"/>
      <c r="K647" s="161" t="s">
        <v>61</v>
      </c>
      <c r="L647" s="146">
        <v>11.226931860760372</v>
      </c>
      <c r="M647" s="146">
        <v>0</v>
      </c>
      <c r="N647" s="146">
        <v>0</v>
      </c>
      <c r="O647" s="146">
        <v>0</v>
      </c>
      <c r="P647" s="146">
        <v>0</v>
      </c>
      <c r="Q647" s="146">
        <v>0</v>
      </c>
      <c r="R647" s="147">
        <v>0</v>
      </c>
      <c r="S647" s="148">
        <f t="shared" si="234"/>
        <v>11.226931860760372</v>
      </c>
    </row>
    <row r="648" spans="1:70">
      <c r="A648" s="162" t="s">
        <v>23</v>
      </c>
      <c r="B648" s="163">
        <v>11.226931860760372</v>
      </c>
      <c r="C648" s="163">
        <v>0</v>
      </c>
      <c r="D648" s="163">
        <v>0</v>
      </c>
      <c r="E648" s="163">
        <v>0</v>
      </c>
      <c r="F648" s="163">
        <v>0</v>
      </c>
      <c r="G648" s="163">
        <v>0</v>
      </c>
      <c r="H648" s="164">
        <v>0</v>
      </c>
      <c r="I648" s="165">
        <f t="shared" si="233"/>
        <v>11.226931860760372</v>
      </c>
      <c r="J648" s="139"/>
      <c r="K648" s="166" t="s">
        <v>23</v>
      </c>
      <c r="L648" s="167">
        <v>11.226931860760372</v>
      </c>
      <c r="M648" s="167">
        <v>0</v>
      </c>
      <c r="N648" s="167">
        <v>0</v>
      </c>
      <c r="O648" s="167">
        <v>0</v>
      </c>
      <c r="P648" s="167">
        <v>0</v>
      </c>
      <c r="Q648" s="167">
        <v>0</v>
      </c>
      <c r="R648" s="168">
        <v>0</v>
      </c>
      <c r="S648" s="169">
        <f t="shared" si="234"/>
        <v>11.226931860760372</v>
      </c>
    </row>
    <row r="649" spans="1:70">
      <c r="A649" s="170" t="s">
        <v>19</v>
      </c>
      <c r="B649" s="171">
        <v>0</v>
      </c>
      <c r="C649" s="171">
        <v>0</v>
      </c>
      <c r="D649" s="171">
        <v>0</v>
      </c>
      <c r="E649" s="171">
        <v>0</v>
      </c>
      <c r="F649" s="171">
        <v>0</v>
      </c>
      <c r="G649" s="171">
        <v>0</v>
      </c>
      <c r="H649" s="172">
        <v>0</v>
      </c>
      <c r="I649" s="173">
        <f t="shared" si="233"/>
        <v>0</v>
      </c>
      <c r="J649" s="139"/>
      <c r="K649" s="174" t="s">
        <v>19</v>
      </c>
      <c r="L649" s="171">
        <v>0</v>
      </c>
      <c r="M649" s="171">
        <v>0</v>
      </c>
      <c r="N649" s="171">
        <v>0</v>
      </c>
      <c r="O649" s="171">
        <v>0</v>
      </c>
      <c r="P649" s="171">
        <v>0</v>
      </c>
      <c r="Q649" s="171">
        <v>0</v>
      </c>
      <c r="R649" s="175">
        <v>0</v>
      </c>
      <c r="S649" s="176">
        <f t="shared" si="234"/>
        <v>0</v>
      </c>
    </row>
    <row r="650" spans="1:70">
      <c r="A650" s="162" t="s">
        <v>20</v>
      </c>
      <c r="B650" s="163">
        <v>0</v>
      </c>
      <c r="C650" s="163">
        <v>0</v>
      </c>
      <c r="D650" s="163">
        <v>0</v>
      </c>
      <c r="E650" s="163">
        <v>0</v>
      </c>
      <c r="F650" s="163">
        <v>0</v>
      </c>
      <c r="G650" s="163">
        <v>0</v>
      </c>
      <c r="H650" s="164">
        <v>0</v>
      </c>
      <c r="I650" s="165">
        <f t="shared" si="233"/>
        <v>0</v>
      </c>
      <c r="J650" s="139"/>
      <c r="K650" s="166" t="s">
        <v>20</v>
      </c>
      <c r="L650" s="167">
        <v>0</v>
      </c>
      <c r="M650" s="167">
        <v>0</v>
      </c>
      <c r="N650" s="167">
        <v>0</v>
      </c>
      <c r="O650" s="167">
        <v>0</v>
      </c>
      <c r="P650" s="167">
        <v>0</v>
      </c>
      <c r="Q650" s="167">
        <v>0</v>
      </c>
      <c r="R650" s="168">
        <v>0</v>
      </c>
      <c r="S650" s="169">
        <f t="shared" si="234"/>
        <v>0</v>
      </c>
    </row>
    <row r="651" spans="1:70" ht="15" thickBot="1">
      <c r="A651" s="177" t="s">
        <v>11</v>
      </c>
      <c r="B651" s="178">
        <v>0</v>
      </c>
      <c r="C651" s="178">
        <v>0</v>
      </c>
      <c r="D651" s="178">
        <v>0</v>
      </c>
      <c r="E651" s="178">
        <v>0</v>
      </c>
      <c r="F651" s="178">
        <v>0</v>
      </c>
      <c r="G651" s="178">
        <v>0</v>
      </c>
      <c r="H651" s="179">
        <v>0</v>
      </c>
      <c r="I651" s="180">
        <f t="shared" si="233"/>
        <v>0</v>
      </c>
      <c r="J651" s="139"/>
      <c r="K651" s="181" t="s">
        <v>11</v>
      </c>
      <c r="L651" s="178">
        <v>0</v>
      </c>
      <c r="M651" s="178">
        <v>0</v>
      </c>
      <c r="N651" s="178">
        <v>0</v>
      </c>
      <c r="O651" s="178">
        <v>0</v>
      </c>
      <c r="P651" s="178">
        <v>0</v>
      </c>
      <c r="Q651" s="178">
        <v>0</v>
      </c>
      <c r="R651" s="182">
        <v>0</v>
      </c>
      <c r="S651" s="183">
        <f t="shared" si="234"/>
        <v>0</v>
      </c>
    </row>
    <row r="652" spans="1:70" ht="15">
      <c r="A652" s="184" t="s">
        <v>26</v>
      </c>
      <c r="B652" s="185">
        <f>SUM(B631:B647)</f>
        <v>227.00998608181783</v>
      </c>
      <c r="C652" s="185">
        <f t="shared" ref="C652:I652" si="235">SUM(C631:C647)</f>
        <v>4.7926752718431347</v>
      </c>
      <c r="D652" s="185">
        <f t="shared" si="235"/>
        <v>71.38542152444451</v>
      </c>
      <c r="E652" s="185">
        <f t="shared" si="235"/>
        <v>77.652197747968614</v>
      </c>
      <c r="F652" s="185">
        <f t="shared" si="235"/>
        <v>189.52840772448633</v>
      </c>
      <c r="G652" s="185">
        <f t="shared" si="235"/>
        <v>22.54693981152354</v>
      </c>
      <c r="H652" s="187">
        <f t="shared" si="235"/>
        <v>0.31633336660973793</v>
      </c>
      <c r="I652" s="144">
        <f t="shared" si="235"/>
        <v>593.23196152869366</v>
      </c>
      <c r="J652" s="139"/>
      <c r="K652" s="186" t="s">
        <v>26</v>
      </c>
      <c r="L652" s="185">
        <f>SUM(L631:L647)</f>
        <v>227.00998608181783</v>
      </c>
      <c r="M652" s="185">
        <f t="shared" ref="M652:S652" si="236">SUM(M631:M647)</f>
        <v>4.7926752718431347</v>
      </c>
      <c r="N652" s="185">
        <f t="shared" si="236"/>
        <v>71.38542152444451</v>
      </c>
      <c r="O652" s="185">
        <f t="shared" si="236"/>
        <v>77.652197747968614</v>
      </c>
      <c r="P652" s="185">
        <f t="shared" si="236"/>
        <v>189.52840772448633</v>
      </c>
      <c r="Q652" s="185">
        <f t="shared" si="236"/>
        <v>22.54693981152354</v>
      </c>
      <c r="R652" s="187">
        <f t="shared" si="236"/>
        <v>0.31633336660973793</v>
      </c>
      <c r="S652" s="188">
        <f t="shared" si="236"/>
        <v>593.23196152869366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70" s="2" customFormat="1" ht="15" thickBot="1">
      <c r="A653" s="17" t="s">
        <v>100</v>
      </c>
      <c r="B653" s="100">
        <f>IF($I652=0,"-",B652/$I652)</f>
        <v>0.38266647922481789</v>
      </c>
      <c r="C653" s="100">
        <f t="shared" ref="C653:H653" si="237">IF($I652=0,"-",C652/$I652)</f>
        <v>8.0789228879255531E-3</v>
      </c>
      <c r="D653" s="100">
        <f t="shared" si="237"/>
        <v>0.12033306725499435</v>
      </c>
      <c r="E653" s="100">
        <f t="shared" si="237"/>
        <v>0.13089685449156754</v>
      </c>
      <c r="F653" s="100">
        <f t="shared" si="237"/>
        <v>0.31948448501677562</v>
      </c>
      <c r="G653" s="100">
        <f t="shared" si="237"/>
        <v>3.8006953896116032E-2</v>
      </c>
      <c r="H653" s="101">
        <f t="shared" si="237"/>
        <v>5.332372278030698E-4</v>
      </c>
      <c r="I653" s="102">
        <f>SUM(B653:H653)</f>
        <v>1</v>
      </c>
      <c r="K653" s="27" t="s">
        <v>100</v>
      </c>
      <c r="L653" s="76">
        <f t="shared" ref="L653:R653" si="238">IF($S652=0,"-",L652/$S652)</f>
        <v>0.38266647922481789</v>
      </c>
      <c r="M653" s="76">
        <f t="shared" si="238"/>
        <v>8.0789228879255531E-3</v>
      </c>
      <c r="N653" s="76">
        <f t="shared" si="238"/>
        <v>0.12033306725499435</v>
      </c>
      <c r="O653" s="76">
        <f t="shared" si="238"/>
        <v>0.13089685449156754</v>
      </c>
      <c r="P653" s="76">
        <f t="shared" si="238"/>
        <v>0.31948448501677562</v>
      </c>
      <c r="Q653" s="76">
        <f t="shared" si="238"/>
        <v>3.8006953896116032E-2</v>
      </c>
      <c r="R653" s="77">
        <f t="shared" si="238"/>
        <v>5.332372278030698E-4</v>
      </c>
      <c r="S653" s="78">
        <f>SUM(L653:R653)</f>
        <v>1</v>
      </c>
      <c r="U653" s="131"/>
      <c r="V653" s="139"/>
      <c r="W653" s="139"/>
      <c r="X653" s="139"/>
      <c r="Y653" s="139"/>
      <c r="Z653" s="139"/>
      <c r="AA653" s="139"/>
      <c r="AB653" s="139"/>
      <c r="AC653" s="139"/>
      <c r="AD653" s="139"/>
      <c r="AE653" s="139"/>
      <c r="AF653" s="139"/>
      <c r="AG653" s="139"/>
      <c r="AH653" s="139"/>
      <c r="AI653" s="140"/>
      <c r="AJ653" s="131"/>
      <c r="AK653" s="131"/>
      <c r="AL653" s="131"/>
      <c r="AM653" s="131"/>
      <c r="AN653" s="131"/>
      <c r="AO653" s="131"/>
      <c r="AP653" s="131"/>
      <c r="BA653" s="189"/>
      <c r="BR653" s="189"/>
    </row>
    <row r="654" spans="1:70">
      <c r="A654" s="218"/>
      <c r="B654" s="218"/>
      <c r="C654" s="218"/>
      <c r="D654" s="218"/>
      <c r="E654" s="218"/>
      <c r="F654" s="218"/>
      <c r="G654" s="218"/>
      <c r="H654" s="218"/>
      <c r="I654" s="218"/>
      <c r="K654" s="218"/>
      <c r="L654" s="218"/>
      <c r="M654" s="218"/>
      <c r="N654" s="218"/>
      <c r="O654" s="218"/>
      <c r="P654" s="218"/>
      <c r="Q654" s="218"/>
      <c r="R654" s="218"/>
      <c r="S654" s="218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2.625" style="131" customWidth="1"/>
    <col min="2" max="9" width="16.625" style="139" customWidth="1"/>
    <col min="10" max="10" width="11.625" style="131" customWidth="1"/>
    <col min="11" max="11" width="42.625" style="131" customWidth="1"/>
    <col min="12" max="19" width="16.625" style="139" customWidth="1"/>
    <col min="20" max="20" width="11.625" style="131" customWidth="1"/>
    <col min="21" max="21" width="41" style="131" customWidth="1"/>
    <col min="22" max="23" width="16.625" style="139" customWidth="1"/>
    <col min="24" max="24" width="23.5" style="139" customWidth="1"/>
    <col min="25" max="26" width="16.625" style="139" customWidth="1"/>
    <col min="27" max="27" width="20.5" style="139" customWidth="1"/>
    <col min="28" max="31" width="16.625" style="139" customWidth="1"/>
    <col min="32" max="32" width="21.5" style="139" customWidth="1"/>
    <col min="33" max="34" width="16.625" style="139" customWidth="1"/>
    <col min="35" max="35" width="16.625" style="140" customWidth="1"/>
    <col min="36" max="42" width="16.625" style="131" customWidth="1"/>
    <col min="43" max="50" width="8.625" style="131" customWidth="1"/>
    <col min="51" max="51" width="11" style="131"/>
    <col min="52" max="52" width="22.25" style="131" customWidth="1"/>
    <col min="53" max="53" width="3" style="132" customWidth="1"/>
    <col min="54" max="66" width="8.625" style="131" customWidth="1"/>
    <col min="67" max="68" width="11" style="131"/>
    <col min="69" max="69" width="25.625" style="131" customWidth="1"/>
    <col min="70" max="70" width="4.375" style="132" customWidth="1"/>
    <col min="71" max="84" width="8.625" style="131" customWidth="1"/>
    <col min="85" max="85" width="11" style="2" customWidth="1"/>
    <col min="86" max="88" width="11" style="131"/>
    <col min="89" max="101" width="8.625" style="131" customWidth="1"/>
    <col min="102" max="16384" width="11" style="131"/>
  </cols>
  <sheetData>
    <row r="1" spans="1:85" ht="15" customHeight="1" thickTop="1">
      <c r="A1" s="338" t="s">
        <v>138</v>
      </c>
      <c r="B1" s="339"/>
      <c r="C1" s="339"/>
      <c r="D1" s="339"/>
      <c r="E1" s="339"/>
      <c r="F1" s="339"/>
      <c r="G1" s="339"/>
      <c r="H1" s="339"/>
      <c r="I1" s="340"/>
      <c r="K1" s="347" t="s">
        <v>139</v>
      </c>
      <c r="L1" s="348"/>
      <c r="M1" s="348"/>
      <c r="N1" s="348"/>
      <c r="O1" s="348"/>
      <c r="P1" s="348"/>
      <c r="Q1" s="348"/>
      <c r="R1" s="348"/>
      <c r="S1" s="349"/>
      <c r="U1" s="356" t="s">
        <v>140</v>
      </c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8"/>
    </row>
    <row r="2" spans="1:85" ht="14.25" customHeight="1">
      <c r="A2" s="341"/>
      <c r="B2" s="342"/>
      <c r="C2" s="342"/>
      <c r="D2" s="342"/>
      <c r="E2" s="342"/>
      <c r="F2" s="342"/>
      <c r="G2" s="342"/>
      <c r="H2" s="342"/>
      <c r="I2" s="343"/>
      <c r="K2" s="350"/>
      <c r="L2" s="351"/>
      <c r="M2" s="351"/>
      <c r="N2" s="351"/>
      <c r="O2" s="351"/>
      <c r="P2" s="351"/>
      <c r="Q2" s="351"/>
      <c r="R2" s="351"/>
      <c r="S2" s="352"/>
      <c r="U2" s="359"/>
      <c r="V2" s="360"/>
      <c r="W2" s="360"/>
      <c r="X2" s="360"/>
      <c r="Y2" s="360"/>
      <c r="Z2" s="360"/>
      <c r="AA2" s="360"/>
      <c r="AB2" s="360"/>
      <c r="AC2" s="360"/>
      <c r="AD2" s="360"/>
      <c r="AE2" s="360"/>
      <c r="AF2" s="360"/>
      <c r="AG2" s="360"/>
      <c r="AH2" s="360"/>
      <c r="AI2" s="361"/>
    </row>
    <row r="3" spans="1:85" ht="15" customHeight="1" thickBot="1">
      <c r="A3" s="344"/>
      <c r="B3" s="345"/>
      <c r="C3" s="345"/>
      <c r="D3" s="345"/>
      <c r="E3" s="345"/>
      <c r="F3" s="345"/>
      <c r="G3" s="345"/>
      <c r="H3" s="345"/>
      <c r="I3" s="346"/>
      <c r="K3" s="353"/>
      <c r="L3" s="354"/>
      <c r="M3" s="354"/>
      <c r="N3" s="354"/>
      <c r="O3" s="354"/>
      <c r="P3" s="354"/>
      <c r="Q3" s="354"/>
      <c r="R3" s="354"/>
      <c r="S3" s="355"/>
      <c r="U3" s="362"/>
      <c r="V3" s="363"/>
      <c r="W3" s="363"/>
      <c r="X3" s="363"/>
      <c r="Y3" s="363"/>
      <c r="Z3" s="363"/>
      <c r="AA3" s="363"/>
      <c r="AB3" s="363"/>
      <c r="AC3" s="363"/>
      <c r="AD3" s="363"/>
      <c r="AE3" s="363"/>
      <c r="AF3" s="363"/>
      <c r="AG3" s="363"/>
      <c r="AH3" s="363"/>
      <c r="AI3" s="364"/>
    </row>
    <row r="4" spans="1:85" ht="15" customHeight="1" thickTop="1" thickBot="1">
      <c r="A4" s="133"/>
      <c r="B4" s="133"/>
      <c r="C4" s="133"/>
      <c r="D4" s="133"/>
      <c r="E4" s="133"/>
      <c r="F4" s="133"/>
      <c r="G4" s="133"/>
      <c r="H4" s="133"/>
      <c r="I4" s="133"/>
      <c r="K4" s="133"/>
      <c r="L4" s="133"/>
      <c r="M4" s="133"/>
      <c r="N4" s="133"/>
      <c r="O4" s="133"/>
      <c r="P4" s="133"/>
      <c r="Q4" s="133"/>
      <c r="R4" s="133"/>
      <c r="S4" s="133"/>
      <c r="U4" s="134"/>
      <c r="V4" s="134"/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34"/>
      <c r="AI4" s="134"/>
    </row>
    <row r="5" spans="1:85" ht="28.5">
      <c r="A5" s="365" t="s">
        <v>101</v>
      </c>
      <c r="B5" s="135" t="s">
        <v>0</v>
      </c>
      <c r="C5" s="135" t="s">
        <v>1</v>
      </c>
      <c r="D5" s="135" t="s">
        <v>2</v>
      </c>
      <c r="E5" s="135" t="s">
        <v>3</v>
      </c>
      <c r="F5" s="135" t="s">
        <v>27</v>
      </c>
      <c r="G5" s="135" t="s">
        <v>4</v>
      </c>
      <c r="H5" s="135" t="s">
        <v>5</v>
      </c>
      <c r="I5" s="136" t="s">
        <v>6</v>
      </c>
      <c r="K5" s="367" t="s">
        <v>101</v>
      </c>
      <c r="L5" s="137" t="s">
        <v>0</v>
      </c>
      <c r="M5" s="137" t="s">
        <v>1</v>
      </c>
      <c r="N5" s="137" t="s">
        <v>2</v>
      </c>
      <c r="O5" s="137" t="s">
        <v>3</v>
      </c>
      <c r="P5" s="137" t="s">
        <v>27</v>
      </c>
      <c r="Q5" s="137" t="s">
        <v>4</v>
      </c>
      <c r="R5" s="137" t="s">
        <v>5</v>
      </c>
      <c r="S5" s="138" t="s">
        <v>6</v>
      </c>
      <c r="U5" s="139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40"/>
      <c r="AJ5" s="140"/>
      <c r="AR5" s="132"/>
      <c r="BA5" s="131"/>
      <c r="BI5" s="132"/>
      <c r="BR5" s="131"/>
      <c r="BX5" s="2"/>
      <c r="CG5" s="131"/>
    </row>
    <row r="6" spans="1:85" ht="15">
      <c r="A6" s="366" t="s">
        <v>99</v>
      </c>
      <c r="B6" s="294" t="s">
        <v>109</v>
      </c>
      <c r="C6" s="295"/>
      <c r="D6" s="295"/>
      <c r="E6" s="295"/>
      <c r="F6" s="295"/>
      <c r="G6" s="295"/>
      <c r="H6" s="295"/>
      <c r="I6" s="296"/>
      <c r="K6" s="368" t="s">
        <v>99</v>
      </c>
      <c r="L6" s="297" t="s">
        <v>109</v>
      </c>
      <c r="M6" s="298"/>
      <c r="N6" s="298"/>
      <c r="O6" s="298"/>
      <c r="P6" s="298"/>
      <c r="Q6" s="298"/>
      <c r="R6" s="298"/>
      <c r="S6" s="299"/>
      <c r="U6" s="139"/>
      <c r="X6" s="131"/>
      <c r="Y6" s="131"/>
      <c r="Z6" s="131"/>
      <c r="AA6" s="131"/>
      <c r="AB6" s="131"/>
      <c r="AC6" s="131"/>
      <c r="AD6" s="131"/>
      <c r="AE6" s="131"/>
      <c r="AF6" s="131"/>
      <c r="AG6" s="131"/>
      <c r="AH6" s="140"/>
      <c r="AJ6" s="140"/>
      <c r="AR6" s="132"/>
      <c r="BA6" s="131"/>
      <c r="BI6" s="132"/>
      <c r="BR6" s="131"/>
      <c r="BX6" s="2"/>
      <c r="CG6" s="131"/>
    </row>
    <row r="7" spans="1:85" ht="15">
      <c r="A7" s="141" t="s">
        <v>7</v>
      </c>
      <c r="B7" s="42">
        <f>B33+B85</f>
        <v>0.31941399500521772</v>
      </c>
      <c r="C7" s="42">
        <f t="shared" ref="C7:E7" si="0">C33+C85</f>
        <v>0</v>
      </c>
      <c r="D7" s="42">
        <f t="shared" si="0"/>
        <v>0</v>
      </c>
      <c r="E7" s="42">
        <f t="shared" si="0"/>
        <v>0</v>
      </c>
      <c r="F7" s="142">
        <f>F59+F85</f>
        <v>5.1635798689264921E-3</v>
      </c>
      <c r="G7" s="42">
        <f t="shared" ref="G7:H7" si="1">G33+G85</f>
        <v>0</v>
      </c>
      <c r="H7" s="42">
        <f t="shared" si="1"/>
        <v>0</v>
      </c>
      <c r="I7" s="144">
        <f>SUM(B7:H7)</f>
        <v>0.32457757487414424</v>
      </c>
      <c r="J7" s="139"/>
      <c r="K7" s="145" t="s">
        <v>7</v>
      </c>
      <c r="L7" s="42">
        <f>L33+L85</f>
        <v>0.31941399500521772</v>
      </c>
      <c r="M7" s="42">
        <f t="shared" ref="M7:O7" si="2">M33+M85</f>
        <v>0</v>
      </c>
      <c r="N7" s="42">
        <f t="shared" si="2"/>
        <v>0</v>
      </c>
      <c r="O7" s="42">
        <f t="shared" si="2"/>
        <v>0</v>
      </c>
      <c r="P7" s="45">
        <f>P59+P85+P33</f>
        <v>5.1635798689264921E-3</v>
      </c>
      <c r="Q7" s="42">
        <f t="shared" ref="Q7:R7" si="3">Q33+Q85</f>
        <v>0</v>
      </c>
      <c r="R7" s="42">
        <f t="shared" si="3"/>
        <v>0</v>
      </c>
      <c r="S7" s="148">
        <f>SUM(L7:R7)</f>
        <v>0.32457757487414424</v>
      </c>
      <c r="T7" s="139" t="str">
        <f>IF(ABS(S7-I7)&gt;0.01,S7-I7,"")</f>
        <v/>
      </c>
      <c r="U7" s="139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40"/>
      <c r="AJ7" s="140"/>
      <c r="AR7" s="132"/>
      <c r="BA7" s="131"/>
      <c r="BI7" s="132"/>
      <c r="BR7" s="131"/>
      <c r="BX7" s="2"/>
      <c r="CG7" s="131"/>
    </row>
    <row r="8" spans="1:85" ht="15">
      <c r="A8" s="149" t="s">
        <v>8</v>
      </c>
      <c r="B8" s="48">
        <f t="shared" ref="B8:E27" si="4">B34+B86</f>
        <v>20.306290328983756</v>
      </c>
      <c r="C8" s="48">
        <f t="shared" si="4"/>
        <v>0</v>
      </c>
      <c r="D8" s="48">
        <f t="shared" si="4"/>
        <v>0</v>
      </c>
      <c r="E8" s="48">
        <f t="shared" si="4"/>
        <v>0</v>
      </c>
      <c r="F8" s="150">
        <f t="shared" ref="F8:F27" si="5">F60+F86</f>
        <v>0</v>
      </c>
      <c r="G8" s="48">
        <f t="shared" ref="G8:H8" si="6">G34+G86</f>
        <v>0</v>
      </c>
      <c r="H8" s="48">
        <f t="shared" si="6"/>
        <v>0</v>
      </c>
      <c r="I8" s="152">
        <f t="shared" ref="I8:I27" si="7">SUM(B8:H8)</f>
        <v>20.306290328983756</v>
      </c>
      <c r="J8" s="139"/>
      <c r="K8" s="153" t="s">
        <v>8</v>
      </c>
      <c r="L8" s="51">
        <f t="shared" ref="L8:O27" si="8">L34+L86</f>
        <v>20.306290328983756</v>
      </c>
      <c r="M8" s="51">
        <f t="shared" si="8"/>
        <v>0</v>
      </c>
      <c r="N8" s="51">
        <f t="shared" si="8"/>
        <v>0</v>
      </c>
      <c r="O8" s="51">
        <f t="shared" si="8"/>
        <v>0</v>
      </c>
      <c r="P8" s="51">
        <f t="shared" ref="P8:P27" si="9">P60+P86+P34</f>
        <v>0</v>
      </c>
      <c r="Q8" s="51">
        <f t="shared" ref="Q8:R8" si="10">Q34+Q86</f>
        <v>0</v>
      </c>
      <c r="R8" s="51">
        <f t="shared" si="10"/>
        <v>0</v>
      </c>
      <c r="S8" s="156">
        <f t="shared" ref="S8:S27" si="11">SUM(L8:R8)</f>
        <v>20.306290328983756</v>
      </c>
      <c r="T8" s="139" t="str">
        <f t="shared" ref="T8:T24" si="12">IF(ABS(S8-I8)&gt;0.01,S8-I8,"")</f>
        <v/>
      </c>
      <c r="U8" s="139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40"/>
      <c r="AJ8" s="140"/>
      <c r="AR8" s="132"/>
      <c r="BA8" s="131"/>
      <c r="BI8" s="132"/>
      <c r="BR8" s="131"/>
      <c r="BX8" s="2"/>
      <c r="CG8" s="131"/>
    </row>
    <row r="9" spans="1:85" ht="15">
      <c r="A9" s="157" t="s">
        <v>10</v>
      </c>
      <c r="B9" s="45">
        <f t="shared" si="4"/>
        <v>8.1404818716530727</v>
      </c>
      <c r="C9" s="45">
        <f t="shared" si="4"/>
        <v>0</v>
      </c>
      <c r="D9" s="45">
        <f t="shared" si="4"/>
        <v>0.85474509943103283</v>
      </c>
      <c r="E9" s="45">
        <f t="shared" si="4"/>
        <v>0</v>
      </c>
      <c r="F9" s="146">
        <f t="shared" si="5"/>
        <v>0</v>
      </c>
      <c r="G9" s="45">
        <f t="shared" ref="G9:H9" si="13">G35+G87</f>
        <v>0</v>
      </c>
      <c r="H9" s="45">
        <f t="shared" si="13"/>
        <v>0</v>
      </c>
      <c r="I9" s="144">
        <f t="shared" si="7"/>
        <v>8.9952269710841062</v>
      </c>
      <c r="J9" s="139"/>
      <c r="K9" s="145" t="s">
        <v>10</v>
      </c>
      <c r="L9" s="45">
        <f t="shared" si="8"/>
        <v>8.1404818716530727</v>
      </c>
      <c r="M9" s="45">
        <f t="shared" si="8"/>
        <v>0</v>
      </c>
      <c r="N9" s="45">
        <f t="shared" si="8"/>
        <v>0.85474509943103283</v>
      </c>
      <c r="O9" s="45">
        <f t="shared" si="8"/>
        <v>0</v>
      </c>
      <c r="P9" s="45">
        <f t="shared" si="9"/>
        <v>0</v>
      </c>
      <c r="Q9" s="45">
        <f t="shared" ref="Q9:R9" si="14">Q35+Q87</f>
        <v>0</v>
      </c>
      <c r="R9" s="45">
        <f t="shared" si="14"/>
        <v>0</v>
      </c>
      <c r="S9" s="148">
        <f t="shared" si="11"/>
        <v>8.9952269710841062</v>
      </c>
      <c r="T9" s="139" t="str">
        <f t="shared" si="12"/>
        <v/>
      </c>
      <c r="U9" s="139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40"/>
      <c r="AJ9" s="140"/>
      <c r="AR9" s="132"/>
      <c r="BA9" s="131"/>
      <c r="BI9" s="132"/>
      <c r="BR9" s="131"/>
      <c r="BX9" s="2"/>
      <c r="CG9" s="131"/>
    </row>
    <row r="10" spans="1:85" ht="15">
      <c r="A10" s="149" t="s">
        <v>53</v>
      </c>
      <c r="B10" s="48">
        <f t="shared" si="4"/>
        <v>0</v>
      </c>
      <c r="C10" s="48">
        <f t="shared" si="4"/>
        <v>0</v>
      </c>
      <c r="D10" s="48">
        <f t="shared" si="4"/>
        <v>0</v>
      </c>
      <c r="E10" s="48">
        <f t="shared" si="4"/>
        <v>0</v>
      </c>
      <c r="F10" s="150">
        <f t="shared" si="5"/>
        <v>0</v>
      </c>
      <c r="G10" s="48">
        <f t="shared" ref="G10:H10" si="15">G36+G88</f>
        <v>0</v>
      </c>
      <c r="H10" s="48">
        <f t="shared" si="15"/>
        <v>0</v>
      </c>
      <c r="I10" s="152">
        <f t="shared" si="7"/>
        <v>0</v>
      </c>
      <c r="J10" s="139"/>
      <c r="K10" s="153" t="s">
        <v>53</v>
      </c>
      <c r="L10" s="51">
        <f t="shared" si="8"/>
        <v>0</v>
      </c>
      <c r="M10" s="51">
        <f t="shared" si="8"/>
        <v>0</v>
      </c>
      <c r="N10" s="51">
        <f t="shared" si="8"/>
        <v>0</v>
      </c>
      <c r="O10" s="51">
        <f t="shared" si="8"/>
        <v>0</v>
      </c>
      <c r="P10" s="51">
        <f t="shared" si="9"/>
        <v>0</v>
      </c>
      <c r="Q10" s="51">
        <f t="shared" ref="Q10:R10" si="16">Q36+Q88</f>
        <v>0</v>
      </c>
      <c r="R10" s="51">
        <f t="shared" si="16"/>
        <v>0</v>
      </c>
      <c r="S10" s="156">
        <f t="shared" si="11"/>
        <v>0</v>
      </c>
      <c r="T10" s="139" t="str">
        <f t="shared" si="12"/>
        <v/>
      </c>
      <c r="U10" s="139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40"/>
      <c r="AJ10" s="140"/>
      <c r="AR10" s="132"/>
      <c r="BA10" s="131"/>
      <c r="BI10" s="132"/>
      <c r="BR10" s="131"/>
      <c r="BX10" s="2"/>
      <c r="CG10" s="131"/>
    </row>
    <row r="11" spans="1:85" ht="15">
      <c r="A11" s="157" t="s">
        <v>16</v>
      </c>
      <c r="B11" s="45">
        <f t="shared" si="4"/>
        <v>253.78117542035693</v>
      </c>
      <c r="C11" s="45">
        <f t="shared" si="4"/>
        <v>58.829469419774227</v>
      </c>
      <c r="D11" s="45">
        <f t="shared" si="4"/>
        <v>57.743843745059024</v>
      </c>
      <c r="E11" s="45">
        <f t="shared" si="4"/>
        <v>6.5253734510929116</v>
      </c>
      <c r="F11" s="146">
        <f t="shared" si="5"/>
        <v>0</v>
      </c>
      <c r="G11" s="45">
        <f t="shared" ref="G11:H11" si="17">G37+G89</f>
        <v>0</v>
      </c>
      <c r="H11" s="45">
        <f t="shared" si="17"/>
        <v>0</v>
      </c>
      <c r="I11" s="144">
        <f t="shared" si="7"/>
        <v>376.8798620362831</v>
      </c>
      <c r="J11" s="139"/>
      <c r="K11" s="145" t="s">
        <v>16</v>
      </c>
      <c r="L11" s="45">
        <f t="shared" si="8"/>
        <v>253.78117542035693</v>
      </c>
      <c r="M11" s="45">
        <f t="shared" si="8"/>
        <v>58.829469419774227</v>
      </c>
      <c r="N11" s="45">
        <f t="shared" si="8"/>
        <v>57.743843745059024</v>
      </c>
      <c r="O11" s="45">
        <f t="shared" si="8"/>
        <v>6.5253734510929116</v>
      </c>
      <c r="P11" s="45">
        <f t="shared" si="9"/>
        <v>0</v>
      </c>
      <c r="Q11" s="45">
        <f t="shared" ref="Q11:R11" si="18">Q37+Q89</f>
        <v>0</v>
      </c>
      <c r="R11" s="45">
        <f t="shared" si="18"/>
        <v>0</v>
      </c>
      <c r="S11" s="148">
        <f t="shared" si="11"/>
        <v>376.8798620362831</v>
      </c>
      <c r="T11" s="139" t="str">
        <f t="shared" si="12"/>
        <v/>
      </c>
      <c r="U11" s="139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40"/>
      <c r="AJ11" s="140"/>
      <c r="AR11" s="132"/>
      <c r="BA11" s="131"/>
      <c r="BI11" s="132"/>
      <c r="BR11" s="131"/>
      <c r="BX11" s="2"/>
      <c r="CG11" s="131"/>
    </row>
    <row r="12" spans="1:85" ht="15">
      <c r="A12" s="149" t="s">
        <v>15</v>
      </c>
      <c r="B12" s="48">
        <f t="shared" si="4"/>
        <v>2754.6879011715923</v>
      </c>
      <c r="C12" s="48">
        <f t="shared" si="4"/>
        <v>68.341575308135205</v>
      </c>
      <c r="D12" s="48">
        <f t="shared" si="4"/>
        <v>317.87025928322441</v>
      </c>
      <c r="E12" s="48">
        <f t="shared" si="4"/>
        <v>4.135670375799652</v>
      </c>
      <c r="F12" s="150">
        <f t="shared" si="5"/>
        <v>0</v>
      </c>
      <c r="G12" s="48">
        <f t="shared" ref="G12:H12" si="19">G38+G90</f>
        <v>0</v>
      </c>
      <c r="H12" s="48">
        <f t="shared" si="19"/>
        <v>0</v>
      </c>
      <c r="I12" s="152">
        <f t="shared" si="7"/>
        <v>3145.035406138752</v>
      </c>
      <c r="J12" s="139"/>
      <c r="K12" s="153" t="s">
        <v>15</v>
      </c>
      <c r="L12" s="51">
        <f t="shared" si="8"/>
        <v>2754.6879011715923</v>
      </c>
      <c r="M12" s="51">
        <f t="shared" si="8"/>
        <v>68.341575308135205</v>
      </c>
      <c r="N12" s="51">
        <f t="shared" si="8"/>
        <v>317.87025928322441</v>
      </c>
      <c r="O12" s="51">
        <f t="shared" si="8"/>
        <v>4.135670375799652</v>
      </c>
      <c r="P12" s="51">
        <f t="shared" si="9"/>
        <v>0</v>
      </c>
      <c r="Q12" s="51">
        <f t="shared" ref="Q12:R12" si="20">Q38+Q90</f>
        <v>0</v>
      </c>
      <c r="R12" s="51">
        <f t="shared" si="20"/>
        <v>0</v>
      </c>
      <c r="S12" s="156">
        <f t="shared" si="11"/>
        <v>3145.035406138752</v>
      </c>
      <c r="T12" s="139" t="str">
        <f t="shared" si="12"/>
        <v/>
      </c>
      <c r="U12" s="139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40"/>
      <c r="AJ12" s="140"/>
      <c r="AR12" s="132"/>
      <c r="BA12" s="131"/>
      <c r="BI12" s="132"/>
      <c r="BR12" s="131"/>
      <c r="BX12" s="2"/>
      <c r="CG12" s="131"/>
    </row>
    <row r="13" spans="1:85" ht="15">
      <c r="A13" s="157" t="s">
        <v>55</v>
      </c>
      <c r="B13" s="45">
        <f t="shared" si="4"/>
        <v>0</v>
      </c>
      <c r="C13" s="45">
        <f t="shared" si="4"/>
        <v>9.0572816875341633E-2</v>
      </c>
      <c r="D13" s="45">
        <f t="shared" si="4"/>
        <v>0.10586507589630785</v>
      </c>
      <c r="E13" s="45">
        <f t="shared" si="4"/>
        <v>653.25639587612227</v>
      </c>
      <c r="F13" s="146">
        <f t="shared" si="5"/>
        <v>8877.5367424356391</v>
      </c>
      <c r="G13" s="45">
        <f t="shared" ref="G13:H13" si="21">G39+G91</f>
        <v>0</v>
      </c>
      <c r="H13" s="45">
        <f t="shared" si="21"/>
        <v>0</v>
      </c>
      <c r="I13" s="144">
        <f t="shared" si="7"/>
        <v>9530.9895762045326</v>
      </c>
      <c r="J13" s="139"/>
      <c r="K13" s="159" t="s">
        <v>55</v>
      </c>
      <c r="L13" s="45">
        <f t="shared" si="8"/>
        <v>0</v>
      </c>
      <c r="M13" s="45">
        <f t="shared" si="8"/>
        <v>9.0572816875341633E-2</v>
      </c>
      <c r="N13" s="45">
        <f t="shared" si="8"/>
        <v>0.10586507589630785</v>
      </c>
      <c r="O13" s="45">
        <f t="shared" si="8"/>
        <v>653.25639587612227</v>
      </c>
      <c r="P13" s="45">
        <f t="shared" si="9"/>
        <v>8877.5367424356391</v>
      </c>
      <c r="Q13" s="45">
        <f t="shared" ref="Q13:R13" si="22">Q39+Q91</f>
        <v>0</v>
      </c>
      <c r="R13" s="45">
        <f t="shared" si="22"/>
        <v>0</v>
      </c>
      <c r="S13" s="148">
        <f t="shared" si="11"/>
        <v>9530.9895762045326</v>
      </c>
      <c r="T13" s="139" t="str">
        <f t="shared" si="12"/>
        <v/>
      </c>
      <c r="U13" s="139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40"/>
      <c r="AJ13" s="140"/>
      <c r="AR13" s="132"/>
      <c r="BA13" s="131"/>
      <c r="BI13" s="132"/>
      <c r="BR13" s="131"/>
      <c r="BX13" s="2"/>
      <c r="CG13" s="131"/>
    </row>
    <row r="14" spans="1:85" ht="15">
      <c r="A14" s="149" t="s">
        <v>12</v>
      </c>
      <c r="B14" s="48">
        <f t="shared" si="4"/>
        <v>0</v>
      </c>
      <c r="C14" s="48">
        <f t="shared" si="4"/>
        <v>0</v>
      </c>
      <c r="D14" s="48">
        <f t="shared" si="4"/>
        <v>1.0108484380840636E-2</v>
      </c>
      <c r="E14" s="48">
        <f t="shared" si="4"/>
        <v>22.69968875180702</v>
      </c>
      <c r="F14" s="150">
        <f t="shared" si="5"/>
        <v>2970.7443735614011</v>
      </c>
      <c r="G14" s="48">
        <f t="shared" ref="G14:H14" si="23">G40+G92</f>
        <v>0</v>
      </c>
      <c r="H14" s="48">
        <f t="shared" si="23"/>
        <v>0</v>
      </c>
      <c r="I14" s="152">
        <f t="shared" si="7"/>
        <v>2993.4541707975891</v>
      </c>
      <c r="J14" s="139"/>
      <c r="K14" s="153" t="s">
        <v>12</v>
      </c>
      <c r="L14" s="51">
        <f t="shared" si="8"/>
        <v>0</v>
      </c>
      <c r="M14" s="51">
        <f t="shared" si="8"/>
        <v>0</v>
      </c>
      <c r="N14" s="51">
        <f t="shared" si="8"/>
        <v>1.0108484380840636E-2</v>
      </c>
      <c r="O14" s="51">
        <f t="shared" si="8"/>
        <v>22.69968875180702</v>
      </c>
      <c r="P14" s="51">
        <f t="shared" si="9"/>
        <v>2970.7443735614011</v>
      </c>
      <c r="Q14" s="51">
        <f t="shared" ref="Q14:R14" si="24">Q40+Q92</f>
        <v>0</v>
      </c>
      <c r="R14" s="51">
        <f t="shared" si="24"/>
        <v>0</v>
      </c>
      <c r="S14" s="156">
        <f t="shared" si="11"/>
        <v>2993.4541707975891</v>
      </c>
      <c r="T14" s="139" t="str">
        <f t="shared" si="12"/>
        <v/>
      </c>
      <c r="U14" s="139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40"/>
      <c r="AJ14" s="140"/>
      <c r="AR14" s="132"/>
      <c r="BA14" s="131"/>
      <c r="BI14" s="132"/>
      <c r="BR14" s="131"/>
      <c r="BX14" s="2"/>
      <c r="CG14" s="131"/>
    </row>
    <row r="15" spans="1:85" ht="15">
      <c r="A15" s="157" t="s">
        <v>56</v>
      </c>
      <c r="B15" s="45">
        <f t="shared" si="4"/>
        <v>0</v>
      </c>
      <c r="C15" s="45">
        <f t="shared" si="4"/>
        <v>0</v>
      </c>
      <c r="D15" s="45">
        <f t="shared" si="4"/>
        <v>2.6239106184860434E-2</v>
      </c>
      <c r="E15" s="45">
        <f t="shared" si="4"/>
        <v>0</v>
      </c>
      <c r="F15" s="146">
        <f t="shared" si="5"/>
        <v>41.066357669744647</v>
      </c>
      <c r="G15" s="45">
        <f t="shared" ref="G15:H15" si="25">G41+G93</f>
        <v>0</v>
      </c>
      <c r="H15" s="45">
        <f t="shared" si="25"/>
        <v>0</v>
      </c>
      <c r="I15" s="144">
        <f t="shared" si="7"/>
        <v>41.092596775929508</v>
      </c>
      <c r="J15" s="139"/>
      <c r="K15" s="159" t="s">
        <v>56</v>
      </c>
      <c r="L15" s="45">
        <f t="shared" si="8"/>
        <v>0</v>
      </c>
      <c r="M15" s="45">
        <f t="shared" si="8"/>
        <v>0</v>
      </c>
      <c r="N15" s="45">
        <f t="shared" si="8"/>
        <v>2.6239106184860434E-2</v>
      </c>
      <c r="O15" s="45">
        <f t="shared" si="8"/>
        <v>0</v>
      </c>
      <c r="P15" s="45">
        <f t="shared" si="9"/>
        <v>41.066357669744647</v>
      </c>
      <c r="Q15" s="45">
        <f t="shared" ref="Q15:R15" si="26">Q41+Q93</f>
        <v>0</v>
      </c>
      <c r="R15" s="45">
        <f t="shared" si="26"/>
        <v>0</v>
      </c>
      <c r="S15" s="148">
        <f t="shared" si="11"/>
        <v>41.092596775929508</v>
      </c>
      <c r="T15" s="139" t="str">
        <f t="shared" si="12"/>
        <v/>
      </c>
      <c r="U15" s="139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40"/>
      <c r="AJ15" s="140"/>
      <c r="AR15" s="132"/>
      <c r="BA15" s="131"/>
      <c r="BI15" s="132"/>
      <c r="BR15" s="131"/>
      <c r="BX15" s="2"/>
      <c r="CG15" s="131"/>
    </row>
    <row r="16" spans="1:85" ht="15">
      <c r="A16" s="149" t="s">
        <v>17</v>
      </c>
      <c r="B16" s="48">
        <f t="shared" si="4"/>
        <v>54.48391708600824</v>
      </c>
      <c r="C16" s="48">
        <f t="shared" si="4"/>
        <v>2.1338955135379161</v>
      </c>
      <c r="D16" s="48">
        <f t="shared" si="4"/>
        <v>31.990410566470807</v>
      </c>
      <c r="E16" s="48">
        <f t="shared" si="4"/>
        <v>7.2766051173516786</v>
      </c>
      <c r="F16" s="150">
        <f t="shared" si="5"/>
        <v>5.6351910415054576</v>
      </c>
      <c r="G16" s="48">
        <f t="shared" ref="G16:H16" si="27">G42+G94</f>
        <v>0</v>
      </c>
      <c r="H16" s="48">
        <f t="shared" si="27"/>
        <v>0</v>
      </c>
      <c r="I16" s="152">
        <f t="shared" si="7"/>
        <v>101.52001932487408</v>
      </c>
      <c r="J16" s="139"/>
      <c r="K16" s="153" t="s">
        <v>17</v>
      </c>
      <c r="L16" s="51">
        <f t="shared" si="8"/>
        <v>54.48391708600824</v>
      </c>
      <c r="M16" s="51">
        <f t="shared" si="8"/>
        <v>2.1338955135379161</v>
      </c>
      <c r="N16" s="51">
        <f t="shared" si="8"/>
        <v>31.990410566470807</v>
      </c>
      <c r="O16" s="51">
        <f t="shared" si="8"/>
        <v>7.2766051173516786</v>
      </c>
      <c r="P16" s="51">
        <f t="shared" si="9"/>
        <v>5.6351910415054576</v>
      </c>
      <c r="Q16" s="51">
        <f t="shared" ref="Q16:R16" si="28">Q42+Q94</f>
        <v>0</v>
      </c>
      <c r="R16" s="51">
        <f t="shared" si="28"/>
        <v>0</v>
      </c>
      <c r="S16" s="156">
        <f t="shared" si="11"/>
        <v>101.52001932487408</v>
      </c>
      <c r="T16" s="139" t="str">
        <f t="shared" si="12"/>
        <v/>
      </c>
      <c r="U16" s="139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40"/>
      <c r="AJ16" s="140"/>
      <c r="AR16" s="132"/>
      <c r="BA16" s="131"/>
      <c r="BI16" s="132"/>
      <c r="BR16" s="131"/>
      <c r="BX16" s="2"/>
      <c r="CG16" s="131"/>
    </row>
    <row r="17" spans="1:85" ht="15">
      <c r="A17" s="157" t="s">
        <v>141</v>
      </c>
      <c r="B17" s="45">
        <f t="shared" si="4"/>
        <v>4092.612911757687</v>
      </c>
      <c r="C17" s="45">
        <f t="shared" si="4"/>
        <v>1639.9771990338959</v>
      </c>
      <c r="D17" s="45">
        <f t="shared" si="4"/>
        <v>1190.9814450044264</v>
      </c>
      <c r="E17" s="45">
        <f t="shared" si="4"/>
        <v>161.90292883194289</v>
      </c>
      <c r="F17" s="146">
        <f t="shared" si="5"/>
        <v>21.677637092861652</v>
      </c>
      <c r="G17" s="45">
        <f t="shared" ref="G17:H17" si="29">G43+G95</f>
        <v>0</v>
      </c>
      <c r="H17" s="45">
        <f t="shared" si="29"/>
        <v>0</v>
      </c>
      <c r="I17" s="144">
        <f t="shared" si="7"/>
        <v>7107.1521217208146</v>
      </c>
      <c r="J17" s="139"/>
      <c r="K17" s="159" t="s">
        <v>141</v>
      </c>
      <c r="L17" s="45">
        <f t="shared" si="8"/>
        <v>4092.612911757687</v>
      </c>
      <c r="M17" s="45">
        <f t="shared" si="8"/>
        <v>1639.9771990338959</v>
      </c>
      <c r="N17" s="45">
        <f t="shared" si="8"/>
        <v>1190.9814450044264</v>
      </c>
      <c r="O17" s="45">
        <f t="shared" si="8"/>
        <v>161.90292883194289</v>
      </c>
      <c r="P17" s="45">
        <f t="shared" si="9"/>
        <v>21.677637092861652</v>
      </c>
      <c r="Q17" s="45">
        <f t="shared" ref="Q17:R17" si="30">Q43+Q95</f>
        <v>0</v>
      </c>
      <c r="R17" s="45">
        <f t="shared" si="30"/>
        <v>0</v>
      </c>
      <c r="S17" s="148">
        <f t="shared" si="11"/>
        <v>7107.1521217208146</v>
      </c>
      <c r="T17" s="139" t="str">
        <f t="shared" si="12"/>
        <v/>
      </c>
      <c r="U17" s="139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40"/>
      <c r="AJ17" s="140"/>
      <c r="AR17" s="132"/>
      <c r="BA17" s="131"/>
      <c r="BI17" s="132"/>
      <c r="BR17" s="131"/>
      <c r="BX17" s="2"/>
      <c r="CG17" s="131"/>
    </row>
    <row r="18" spans="1:85" ht="15">
      <c r="A18" s="149" t="s">
        <v>25</v>
      </c>
      <c r="B18" s="48">
        <f t="shared" si="4"/>
        <v>1153.0403014284925</v>
      </c>
      <c r="C18" s="48">
        <f t="shared" si="4"/>
        <v>32.828441325713015</v>
      </c>
      <c r="D18" s="48">
        <f t="shared" si="4"/>
        <v>2285.0349851243718</v>
      </c>
      <c r="E18" s="48">
        <f t="shared" si="4"/>
        <v>3709.0666815819877</v>
      </c>
      <c r="F18" s="150">
        <f t="shared" si="5"/>
        <v>461.66136056886728</v>
      </c>
      <c r="G18" s="48">
        <f t="shared" ref="G18:H18" si="31">G44+G96</f>
        <v>1432.5838753413809</v>
      </c>
      <c r="H18" s="48">
        <f t="shared" si="31"/>
        <v>33.784354629185849</v>
      </c>
      <c r="I18" s="152">
        <f t="shared" si="7"/>
        <v>9107.9999999999982</v>
      </c>
      <c r="J18" s="139"/>
      <c r="K18" s="153" t="s">
        <v>25</v>
      </c>
      <c r="L18" s="51">
        <f t="shared" si="8"/>
        <v>1153.0403014284925</v>
      </c>
      <c r="M18" s="51">
        <f t="shared" si="8"/>
        <v>32.828441325713015</v>
      </c>
      <c r="N18" s="51">
        <f t="shared" si="8"/>
        <v>2285.0349851243718</v>
      </c>
      <c r="O18" s="51">
        <f t="shared" si="8"/>
        <v>3709.0666815819877</v>
      </c>
      <c r="P18" s="51">
        <f t="shared" si="9"/>
        <v>461.66136056886728</v>
      </c>
      <c r="Q18" s="51">
        <f t="shared" ref="Q18:R18" si="32">Q44+Q96</f>
        <v>1432.5838753413809</v>
      </c>
      <c r="R18" s="51">
        <f t="shared" si="32"/>
        <v>33.784354629185849</v>
      </c>
      <c r="S18" s="156">
        <f t="shared" si="11"/>
        <v>9107.9999999999982</v>
      </c>
      <c r="T18" s="139" t="str">
        <f t="shared" si="12"/>
        <v/>
      </c>
      <c r="U18" s="139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40"/>
      <c r="AJ18" s="140"/>
      <c r="AR18" s="132"/>
      <c r="BA18" s="131"/>
      <c r="BI18" s="132"/>
      <c r="BR18" s="131"/>
      <c r="BX18" s="2"/>
      <c r="CG18" s="131"/>
    </row>
    <row r="19" spans="1:85" ht="15">
      <c r="A19" s="157" t="s">
        <v>24</v>
      </c>
      <c r="B19" s="45">
        <f t="shared" si="4"/>
        <v>897.43096353648377</v>
      </c>
      <c r="C19" s="45">
        <f t="shared" si="4"/>
        <v>3.8070918615499485</v>
      </c>
      <c r="D19" s="45">
        <f t="shared" si="4"/>
        <v>89.303780084547938</v>
      </c>
      <c r="E19" s="45">
        <f t="shared" si="4"/>
        <v>0</v>
      </c>
      <c r="F19" s="146">
        <f t="shared" si="5"/>
        <v>0</v>
      </c>
      <c r="G19" s="45">
        <f t="shared" ref="G19:H19" si="33">G45+G97</f>
        <v>0</v>
      </c>
      <c r="H19" s="45">
        <f t="shared" si="33"/>
        <v>0</v>
      </c>
      <c r="I19" s="144">
        <f t="shared" si="7"/>
        <v>990.54183548258163</v>
      </c>
      <c r="J19" s="139"/>
      <c r="K19" s="159" t="s">
        <v>24</v>
      </c>
      <c r="L19" s="45">
        <f t="shared" si="8"/>
        <v>897.43096353648377</v>
      </c>
      <c r="M19" s="45">
        <f t="shared" si="8"/>
        <v>3.8070918615499485</v>
      </c>
      <c r="N19" s="45">
        <f t="shared" si="8"/>
        <v>89.303780084547938</v>
      </c>
      <c r="O19" s="45">
        <f t="shared" si="8"/>
        <v>0</v>
      </c>
      <c r="P19" s="45">
        <f t="shared" si="9"/>
        <v>0</v>
      </c>
      <c r="Q19" s="45">
        <f t="shared" ref="Q19:R19" si="34">Q45+Q97</f>
        <v>0</v>
      </c>
      <c r="R19" s="45">
        <f t="shared" si="34"/>
        <v>0</v>
      </c>
      <c r="S19" s="148">
        <f t="shared" si="11"/>
        <v>990.54183548258163</v>
      </c>
      <c r="T19" s="139" t="str">
        <f t="shared" si="12"/>
        <v/>
      </c>
      <c r="U19" s="139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40"/>
      <c r="AJ19" s="140"/>
      <c r="AR19" s="132"/>
      <c r="BA19" s="131"/>
      <c r="BI19" s="132"/>
      <c r="BR19" s="131"/>
      <c r="BX19" s="2"/>
      <c r="CG19" s="131"/>
    </row>
    <row r="20" spans="1:85" ht="15">
      <c r="A20" s="149" t="s">
        <v>57</v>
      </c>
      <c r="B20" s="48">
        <f t="shared" si="4"/>
        <v>2455.4023547778415</v>
      </c>
      <c r="C20" s="48">
        <f t="shared" si="4"/>
        <v>8.7739132947050322</v>
      </c>
      <c r="D20" s="48">
        <f t="shared" si="4"/>
        <v>268.19736881771126</v>
      </c>
      <c r="E20" s="48">
        <f t="shared" si="4"/>
        <v>0</v>
      </c>
      <c r="F20" s="150">
        <f t="shared" si="5"/>
        <v>0</v>
      </c>
      <c r="G20" s="48">
        <f t="shared" ref="G20:H20" si="35">G46+G98</f>
        <v>0</v>
      </c>
      <c r="H20" s="48">
        <f t="shared" si="35"/>
        <v>0</v>
      </c>
      <c r="I20" s="152">
        <f t="shared" si="7"/>
        <v>2732.3736368902578</v>
      </c>
      <c r="J20" s="139"/>
      <c r="K20" s="153" t="s">
        <v>57</v>
      </c>
      <c r="L20" s="51">
        <f t="shared" si="8"/>
        <v>2455.4023547778415</v>
      </c>
      <c r="M20" s="51">
        <f t="shared" si="8"/>
        <v>8.7739132947050322</v>
      </c>
      <c r="N20" s="51">
        <f t="shared" si="8"/>
        <v>268.19736881771126</v>
      </c>
      <c r="O20" s="51">
        <f t="shared" si="8"/>
        <v>0</v>
      </c>
      <c r="P20" s="51">
        <f t="shared" si="9"/>
        <v>0</v>
      </c>
      <c r="Q20" s="51">
        <f t="shared" ref="Q20:R20" si="36">Q46+Q98</f>
        <v>0</v>
      </c>
      <c r="R20" s="51">
        <f t="shared" si="36"/>
        <v>0</v>
      </c>
      <c r="S20" s="156">
        <f t="shared" si="11"/>
        <v>2732.3736368902578</v>
      </c>
      <c r="T20" s="139" t="str">
        <f t="shared" si="12"/>
        <v/>
      </c>
      <c r="U20" s="139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40"/>
      <c r="AJ20" s="140"/>
      <c r="AR20" s="132"/>
      <c r="BA20" s="131"/>
      <c r="BI20" s="132"/>
      <c r="BR20" s="131"/>
      <c r="BX20" s="2"/>
      <c r="CG20" s="131"/>
    </row>
    <row r="21" spans="1:85" ht="15">
      <c r="A21" s="157" t="s">
        <v>22</v>
      </c>
      <c r="B21" s="45">
        <f t="shared" si="4"/>
        <v>522.17205460759101</v>
      </c>
      <c r="C21" s="45">
        <f t="shared" si="4"/>
        <v>117.60512786662619</v>
      </c>
      <c r="D21" s="45">
        <f t="shared" si="4"/>
        <v>165.26968101726675</v>
      </c>
      <c r="E21" s="45">
        <f t="shared" si="4"/>
        <v>3.8259667761046967</v>
      </c>
      <c r="F21" s="146">
        <f t="shared" si="5"/>
        <v>852.38810009651513</v>
      </c>
      <c r="G21" s="45">
        <f t="shared" ref="G21:H21" si="37">G47+G99</f>
        <v>0</v>
      </c>
      <c r="H21" s="45">
        <f t="shared" si="37"/>
        <v>0</v>
      </c>
      <c r="I21" s="144">
        <f t="shared" si="7"/>
        <v>1661.2609303641038</v>
      </c>
      <c r="J21" s="139"/>
      <c r="K21" s="159" t="s">
        <v>22</v>
      </c>
      <c r="L21" s="45">
        <f t="shared" si="8"/>
        <v>522.17205460759101</v>
      </c>
      <c r="M21" s="45">
        <f t="shared" si="8"/>
        <v>117.60512786662619</v>
      </c>
      <c r="N21" s="45">
        <f t="shared" si="8"/>
        <v>165.26968101726675</v>
      </c>
      <c r="O21" s="45">
        <f t="shared" si="8"/>
        <v>3.8259667761046967</v>
      </c>
      <c r="P21" s="45">
        <f t="shared" si="9"/>
        <v>852.38810009651513</v>
      </c>
      <c r="Q21" s="45">
        <f t="shared" ref="Q21:R21" si="38">Q47+Q99</f>
        <v>0</v>
      </c>
      <c r="R21" s="45">
        <f t="shared" si="38"/>
        <v>0</v>
      </c>
      <c r="S21" s="148">
        <f t="shared" si="11"/>
        <v>1661.2609303641038</v>
      </c>
      <c r="T21" s="139" t="str">
        <f t="shared" si="12"/>
        <v/>
      </c>
      <c r="U21" s="139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40"/>
      <c r="AJ21" s="140"/>
      <c r="AR21" s="132"/>
      <c r="BA21" s="131"/>
      <c r="BI21" s="132"/>
      <c r="BR21" s="131"/>
      <c r="BX21" s="2"/>
      <c r="CG21" s="131"/>
    </row>
    <row r="22" spans="1:85" ht="15">
      <c r="A22" s="149" t="s">
        <v>21</v>
      </c>
      <c r="B22" s="48">
        <f t="shared" si="4"/>
        <v>9.7333159499913644E-3</v>
      </c>
      <c r="C22" s="48">
        <f t="shared" si="4"/>
        <v>9.7285199446203369E-2</v>
      </c>
      <c r="D22" s="48">
        <f t="shared" si="4"/>
        <v>4.1842611812234507</v>
      </c>
      <c r="E22" s="48">
        <f t="shared" si="4"/>
        <v>0</v>
      </c>
      <c r="F22" s="150">
        <f t="shared" si="5"/>
        <v>0</v>
      </c>
      <c r="G22" s="48">
        <f t="shared" ref="G22:H22" si="39">G48+G100</f>
        <v>0</v>
      </c>
      <c r="H22" s="48">
        <f t="shared" si="39"/>
        <v>0</v>
      </c>
      <c r="I22" s="152">
        <f t="shared" si="7"/>
        <v>4.2912796966196458</v>
      </c>
      <c r="J22" s="139"/>
      <c r="K22" s="153" t="s">
        <v>21</v>
      </c>
      <c r="L22" s="51">
        <f t="shared" si="8"/>
        <v>9.7333159499913644E-3</v>
      </c>
      <c r="M22" s="51">
        <f t="shared" si="8"/>
        <v>9.7285199446203369E-2</v>
      </c>
      <c r="N22" s="51">
        <f t="shared" si="8"/>
        <v>4.1842611812234507</v>
      </c>
      <c r="O22" s="51">
        <f t="shared" si="8"/>
        <v>0</v>
      </c>
      <c r="P22" s="51">
        <f t="shared" si="9"/>
        <v>0</v>
      </c>
      <c r="Q22" s="51">
        <f t="shared" ref="Q22:R22" si="40">Q48+Q100</f>
        <v>0</v>
      </c>
      <c r="R22" s="51">
        <f t="shared" si="40"/>
        <v>0</v>
      </c>
      <c r="S22" s="156">
        <f t="shared" si="11"/>
        <v>4.2912796966196458</v>
      </c>
      <c r="T22" s="139" t="str">
        <f t="shared" si="12"/>
        <v/>
      </c>
      <c r="U22" s="139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40"/>
      <c r="AJ22" s="140"/>
      <c r="AR22" s="132"/>
      <c r="BA22" s="131"/>
      <c r="BI22" s="132"/>
      <c r="BR22" s="131"/>
      <c r="BX22" s="2"/>
      <c r="CG22" s="131"/>
    </row>
    <row r="23" spans="1:85" ht="15">
      <c r="A23" s="160" t="s">
        <v>61</v>
      </c>
      <c r="B23" s="45">
        <f t="shared" si="4"/>
        <v>993.86284470195665</v>
      </c>
      <c r="C23" s="45">
        <f t="shared" si="4"/>
        <v>0</v>
      </c>
      <c r="D23" s="45">
        <f t="shared" si="4"/>
        <v>340.58732951210277</v>
      </c>
      <c r="E23" s="45">
        <f t="shared" si="4"/>
        <v>0</v>
      </c>
      <c r="F23" s="146">
        <f t="shared" si="5"/>
        <v>0</v>
      </c>
      <c r="G23" s="45">
        <f t="shared" ref="G23:H23" si="41">G49+G101</f>
        <v>0</v>
      </c>
      <c r="H23" s="45">
        <f t="shared" si="41"/>
        <v>0</v>
      </c>
      <c r="I23" s="144">
        <f t="shared" si="7"/>
        <v>1334.4501742140594</v>
      </c>
      <c r="J23" s="139"/>
      <c r="K23" s="161" t="s">
        <v>61</v>
      </c>
      <c r="L23" s="45">
        <f t="shared" si="8"/>
        <v>993.86284470195665</v>
      </c>
      <c r="M23" s="45">
        <f t="shared" si="8"/>
        <v>0</v>
      </c>
      <c r="N23" s="45">
        <f t="shared" si="8"/>
        <v>340.58732951210277</v>
      </c>
      <c r="O23" s="45">
        <f t="shared" si="8"/>
        <v>0</v>
      </c>
      <c r="P23" s="45">
        <f t="shared" si="9"/>
        <v>0</v>
      </c>
      <c r="Q23" s="45">
        <f t="shared" ref="Q23:R23" si="42">Q49+Q101</f>
        <v>0</v>
      </c>
      <c r="R23" s="45">
        <f t="shared" si="42"/>
        <v>0</v>
      </c>
      <c r="S23" s="148">
        <f t="shared" si="11"/>
        <v>1334.4501742140594</v>
      </c>
      <c r="T23" s="139" t="str">
        <f t="shared" si="12"/>
        <v/>
      </c>
      <c r="U23" s="139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40"/>
      <c r="AJ23" s="140"/>
      <c r="AR23" s="132"/>
      <c r="BA23" s="131"/>
      <c r="BI23" s="132"/>
      <c r="BR23" s="131"/>
      <c r="BX23" s="2"/>
      <c r="CG23" s="131"/>
    </row>
    <row r="24" spans="1:85">
      <c r="A24" s="162" t="str">
        <f>A50</f>
        <v>Umgebungswärme etc.</v>
      </c>
      <c r="B24" s="55">
        <f t="shared" si="4"/>
        <v>993.86284470195665</v>
      </c>
      <c r="C24" s="55">
        <f t="shared" si="4"/>
        <v>0</v>
      </c>
      <c r="D24" s="55">
        <f t="shared" si="4"/>
        <v>340.58732951210277</v>
      </c>
      <c r="E24" s="55">
        <f t="shared" si="4"/>
        <v>0</v>
      </c>
      <c r="F24" s="163">
        <f t="shared" si="5"/>
        <v>0</v>
      </c>
      <c r="G24" s="55">
        <f t="shared" ref="G24:H24" si="43">G50+G102</f>
        <v>0</v>
      </c>
      <c r="H24" s="55">
        <f t="shared" si="43"/>
        <v>0</v>
      </c>
      <c r="I24" s="165">
        <f t="shared" si="7"/>
        <v>1334.4501742140594</v>
      </c>
      <c r="J24" s="139"/>
      <c r="K24" s="166" t="s">
        <v>23</v>
      </c>
      <c r="L24" s="58">
        <f t="shared" si="8"/>
        <v>993.86284470195665</v>
      </c>
      <c r="M24" s="58">
        <f t="shared" si="8"/>
        <v>0</v>
      </c>
      <c r="N24" s="58">
        <f t="shared" si="8"/>
        <v>340.58732951210277</v>
      </c>
      <c r="O24" s="58">
        <f t="shared" si="8"/>
        <v>0</v>
      </c>
      <c r="P24" s="58">
        <f t="shared" si="9"/>
        <v>0</v>
      </c>
      <c r="Q24" s="58">
        <f t="shared" ref="Q24:R24" si="44">Q50+Q102</f>
        <v>0</v>
      </c>
      <c r="R24" s="58">
        <f t="shared" si="44"/>
        <v>0</v>
      </c>
      <c r="S24" s="169">
        <f t="shared" si="11"/>
        <v>1334.4501742140594</v>
      </c>
      <c r="T24" s="139" t="str">
        <f t="shared" si="12"/>
        <v/>
      </c>
      <c r="U24" s="139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40"/>
      <c r="AJ24" s="140"/>
      <c r="AR24" s="132"/>
      <c r="BA24" s="131"/>
      <c r="BI24" s="132"/>
      <c r="BR24" s="131"/>
      <c r="BX24" s="2"/>
      <c r="CG24" s="131"/>
    </row>
    <row r="25" spans="1:85">
      <c r="A25" s="170" t="str">
        <f>A51</f>
        <v>Gichtgas</v>
      </c>
      <c r="B25" s="61">
        <f t="shared" si="4"/>
        <v>0</v>
      </c>
      <c r="C25" s="61">
        <f t="shared" si="4"/>
        <v>0</v>
      </c>
      <c r="D25" s="61">
        <f t="shared" si="4"/>
        <v>0</v>
      </c>
      <c r="E25" s="61">
        <f t="shared" si="4"/>
        <v>0</v>
      </c>
      <c r="F25" s="171">
        <f t="shared" si="5"/>
        <v>0</v>
      </c>
      <c r="G25" s="61">
        <f t="shared" ref="G25:H25" si="45">G51+G103</f>
        <v>0</v>
      </c>
      <c r="H25" s="61">
        <f t="shared" si="45"/>
        <v>0</v>
      </c>
      <c r="I25" s="173">
        <f t="shared" si="7"/>
        <v>0</v>
      </c>
      <c r="J25" s="139"/>
      <c r="K25" s="174" t="s">
        <v>19</v>
      </c>
      <c r="L25" s="61">
        <f t="shared" si="8"/>
        <v>0</v>
      </c>
      <c r="M25" s="61">
        <f t="shared" si="8"/>
        <v>0</v>
      </c>
      <c r="N25" s="61">
        <f t="shared" si="8"/>
        <v>0</v>
      </c>
      <c r="O25" s="61">
        <f t="shared" si="8"/>
        <v>0</v>
      </c>
      <c r="P25" s="61">
        <f t="shared" si="9"/>
        <v>0</v>
      </c>
      <c r="Q25" s="61">
        <f t="shared" ref="Q25:R25" si="46">Q51+Q103</f>
        <v>0</v>
      </c>
      <c r="R25" s="61">
        <f t="shared" si="46"/>
        <v>0</v>
      </c>
      <c r="S25" s="176">
        <f t="shared" si="11"/>
        <v>0</v>
      </c>
      <c r="T25" s="139"/>
      <c r="U25" s="139"/>
      <c r="Z25" s="140"/>
      <c r="AA25" s="131"/>
      <c r="AB25" s="131"/>
      <c r="AC25" s="131"/>
      <c r="AD25" s="131"/>
      <c r="AE25" s="131"/>
      <c r="AF25" s="131"/>
      <c r="AG25" s="131"/>
      <c r="AH25" s="131"/>
      <c r="AI25" s="131"/>
      <c r="AR25" s="132"/>
      <c r="BA25" s="131"/>
      <c r="BI25" s="132"/>
      <c r="BR25" s="131"/>
      <c r="BX25" s="2"/>
      <c r="CG25" s="131"/>
    </row>
    <row r="26" spans="1:85">
      <c r="A26" s="162" t="str">
        <f>A52</f>
        <v>Kokereigas</v>
      </c>
      <c r="B26" s="55">
        <f t="shared" si="4"/>
        <v>0</v>
      </c>
      <c r="C26" s="55">
        <f t="shared" si="4"/>
        <v>0</v>
      </c>
      <c r="D26" s="55">
        <f t="shared" si="4"/>
        <v>0</v>
      </c>
      <c r="E26" s="55">
        <f t="shared" si="4"/>
        <v>0</v>
      </c>
      <c r="F26" s="163">
        <f t="shared" si="5"/>
        <v>0</v>
      </c>
      <c r="G26" s="55">
        <f t="shared" ref="G26:H26" si="47">G52+G104</f>
        <v>0</v>
      </c>
      <c r="H26" s="55">
        <f t="shared" si="47"/>
        <v>0</v>
      </c>
      <c r="I26" s="165">
        <f t="shared" si="7"/>
        <v>0</v>
      </c>
      <c r="J26" s="139"/>
      <c r="K26" s="166" t="s">
        <v>20</v>
      </c>
      <c r="L26" s="58">
        <f t="shared" si="8"/>
        <v>0</v>
      </c>
      <c r="M26" s="58">
        <f t="shared" si="8"/>
        <v>0</v>
      </c>
      <c r="N26" s="58">
        <f t="shared" si="8"/>
        <v>0</v>
      </c>
      <c r="O26" s="58">
        <f t="shared" si="8"/>
        <v>0</v>
      </c>
      <c r="P26" s="58">
        <f t="shared" si="9"/>
        <v>0</v>
      </c>
      <c r="Q26" s="58">
        <f t="shared" ref="Q26:R26" si="48">Q52+Q104</f>
        <v>0</v>
      </c>
      <c r="R26" s="58">
        <f t="shared" si="48"/>
        <v>0</v>
      </c>
      <c r="S26" s="169">
        <f t="shared" si="11"/>
        <v>0</v>
      </c>
      <c r="T26" s="139"/>
      <c r="U26" s="139"/>
      <c r="Z26" s="140"/>
      <c r="AA26" s="131"/>
      <c r="AB26" s="131"/>
      <c r="AC26" s="131"/>
      <c r="AD26" s="131"/>
      <c r="AE26" s="131"/>
      <c r="AF26" s="131"/>
      <c r="AG26" s="131"/>
      <c r="AH26" s="131"/>
      <c r="AI26" s="131"/>
      <c r="AR26" s="132"/>
      <c r="BA26" s="131"/>
      <c r="BI26" s="132"/>
      <c r="BR26" s="131"/>
      <c r="BX26" s="2"/>
      <c r="CG26" s="131"/>
    </row>
    <row r="27" spans="1:85" ht="15" thickBot="1">
      <c r="A27" s="177" t="str">
        <f>A53</f>
        <v>Brenntorf</v>
      </c>
      <c r="B27" s="66">
        <f t="shared" si="4"/>
        <v>0</v>
      </c>
      <c r="C27" s="66">
        <f t="shared" si="4"/>
        <v>0</v>
      </c>
      <c r="D27" s="66">
        <f t="shared" si="4"/>
        <v>0</v>
      </c>
      <c r="E27" s="66">
        <f t="shared" si="4"/>
        <v>0</v>
      </c>
      <c r="F27" s="178">
        <f t="shared" si="5"/>
        <v>0</v>
      </c>
      <c r="G27" s="66">
        <f t="shared" ref="G27:H27" si="49">G53+G105</f>
        <v>0</v>
      </c>
      <c r="H27" s="66">
        <f t="shared" si="49"/>
        <v>0</v>
      </c>
      <c r="I27" s="180">
        <f t="shared" si="7"/>
        <v>0</v>
      </c>
      <c r="J27" s="139"/>
      <c r="K27" s="181" t="s">
        <v>63</v>
      </c>
      <c r="L27" s="66">
        <f t="shared" si="8"/>
        <v>0</v>
      </c>
      <c r="M27" s="66">
        <f t="shared" si="8"/>
        <v>0</v>
      </c>
      <c r="N27" s="66">
        <f t="shared" si="8"/>
        <v>0</v>
      </c>
      <c r="O27" s="66">
        <f t="shared" si="8"/>
        <v>0</v>
      </c>
      <c r="P27" s="66">
        <f t="shared" si="9"/>
        <v>0</v>
      </c>
      <c r="Q27" s="66">
        <f t="shared" ref="Q27:R27" si="50">Q53+Q105</f>
        <v>0</v>
      </c>
      <c r="R27" s="66">
        <f t="shared" si="50"/>
        <v>0</v>
      </c>
      <c r="S27" s="183">
        <f t="shared" si="11"/>
        <v>0</v>
      </c>
      <c r="T27" s="139"/>
      <c r="U27" s="139"/>
      <c r="Z27" s="140"/>
      <c r="AA27" s="131"/>
      <c r="AB27" s="131"/>
      <c r="AC27" s="131"/>
      <c r="AD27" s="131"/>
      <c r="AE27" s="131"/>
      <c r="AF27" s="131"/>
      <c r="AG27" s="131"/>
      <c r="AH27" s="131"/>
      <c r="AI27" s="131"/>
      <c r="AR27" s="132"/>
      <c r="BA27" s="131"/>
      <c r="BI27" s="132"/>
      <c r="BR27" s="131"/>
      <c r="BX27" s="2"/>
      <c r="CG27" s="131"/>
    </row>
    <row r="28" spans="1:85" ht="15">
      <c r="A28" s="184" t="s">
        <v>26</v>
      </c>
      <c r="B28" s="185">
        <f>SUM(B7:B23)</f>
        <v>13206.250343999602</v>
      </c>
      <c r="C28" s="185">
        <f t="shared" ref="C28:I28" si="51">SUM(C7:C23)</f>
        <v>1932.4845716402585</v>
      </c>
      <c r="D28" s="185">
        <f t="shared" si="51"/>
        <v>4752.160322102297</v>
      </c>
      <c r="E28" s="185">
        <f t="shared" si="51"/>
        <v>4568.6893107622091</v>
      </c>
      <c r="F28" s="185">
        <f t="shared" si="51"/>
        <v>13230.714926046403</v>
      </c>
      <c r="G28" s="185">
        <f t="shared" si="51"/>
        <v>1432.5838753413809</v>
      </c>
      <c r="H28" s="185">
        <f t="shared" si="51"/>
        <v>33.784354629185849</v>
      </c>
      <c r="I28" s="185">
        <f t="shared" si="51"/>
        <v>39156.667704521336</v>
      </c>
      <c r="J28" s="226"/>
      <c r="K28" s="186" t="s">
        <v>26</v>
      </c>
      <c r="L28" s="185">
        <f>SUM(L7:L23)</f>
        <v>13206.250343999602</v>
      </c>
      <c r="M28" s="185">
        <f t="shared" ref="M28:S28" si="52">SUM(M7:M23)</f>
        <v>1932.4845716402585</v>
      </c>
      <c r="N28" s="185">
        <f t="shared" si="52"/>
        <v>4752.160322102297</v>
      </c>
      <c r="O28" s="185">
        <f t="shared" si="52"/>
        <v>4568.6893107622091</v>
      </c>
      <c r="P28" s="185">
        <f t="shared" si="52"/>
        <v>13230.714926046403</v>
      </c>
      <c r="Q28" s="185">
        <f t="shared" si="52"/>
        <v>1432.5838753413809</v>
      </c>
      <c r="R28" s="185">
        <f t="shared" si="52"/>
        <v>33.784354629185849</v>
      </c>
      <c r="S28" s="185">
        <f t="shared" si="52"/>
        <v>39156.667704521336</v>
      </c>
      <c r="T28" s="139" t="str">
        <f>IF(ABS(S28-S54-S80-S106)&gt;0.01,S28-S54-S80-S106,"")</f>
        <v/>
      </c>
      <c r="U28" s="139"/>
      <c r="Z28" s="140"/>
      <c r="AA28" s="131"/>
      <c r="AB28" s="131"/>
      <c r="AC28" s="131"/>
      <c r="AD28" s="131"/>
      <c r="AE28" s="131"/>
      <c r="AF28" s="131"/>
      <c r="AG28" s="131"/>
      <c r="AH28" s="131"/>
      <c r="AI28" s="131"/>
      <c r="AR28" s="132"/>
      <c r="BA28" s="131"/>
      <c r="BI28" s="132"/>
      <c r="BR28" s="131"/>
      <c r="BX28" s="2"/>
      <c r="CG28" s="131"/>
    </row>
    <row r="29" spans="1:85" s="2" customFormat="1" ht="15" thickBot="1">
      <c r="A29" s="15" t="s">
        <v>100</v>
      </c>
      <c r="B29" s="74">
        <f>IF($I28=0,"-",B28/$I28)</f>
        <v>0.33726696162336367</v>
      </c>
      <c r="C29" s="74">
        <f t="shared" ref="C29:H29" si="53">IF($I28=0,"-",C28/$I28)</f>
        <v>4.9352630980320084E-2</v>
      </c>
      <c r="D29" s="74">
        <f t="shared" si="53"/>
        <v>0.12136273591926658</v>
      </c>
      <c r="E29" s="74">
        <f t="shared" si="53"/>
        <v>0.11667717348263199</v>
      </c>
      <c r="F29" s="74">
        <f t="shared" si="53"/>
        <v>0.33789174875365302</v>
      </c>
      <c r="G29" s="74">
        <f t="shared" si="53"/>
        <v>3.6585949707256718E-2</v>
      </c>
      <c r="H29" s="74">
        <f t="shared" si="53"/>
        <v>8.6279953350792515E-4</v>
      </c>
      <c r="I29" s="75">
        <f>SUM(B29:H29)</f>
        <v>0.99999999999999989</v>
      </c>
      <c r="K29" s="27" t="s">
        <v>100</v>
      </c>
      <c r="L29" s="76">
        <f>IF($I28=0,"-",L28/$I28)</f>
        <v>0.33726696162336367</v>
      </c>
      <c r="M29" s="76">
        <f t="shared" ref="M29:R29" si="54">IF($I28=0,"-",M28/$I28)</f>
        <v>4.9352630980320084E-2</v>
      </c>
      <c r="N29" s="76">
        <f t="shared" si="54"/>
        <v>0.12136273591926658</v>
      </c>
      <c r="O29" s="76">
        <f t="shared" si="54"/>
        <v>0.11667717348263199</v>
      </c>
      <c r="P29" s="76">
        <f t="shared" si="54"/>
        <v>0.33789174875365302</v>
      </c>
      <c r="Q29" s="76">
        <f t="shared" si="54"/>
        <v>3.6585949707256718E-2</v>
      </c>
      <c r="R29" s="77">
        <f t="shared" si="54"/>
        <v>8.6279953350792515E-4</v>
      </c>
      <c r="S29" s="78">
        <f>SUM(L29:R29)</f>
        <v>0.99999999999999989</v>
      </c>
      <c r="BA29" s="189"/>
      <c r="BR29" s="189"/>
    </row>
    <row r="30" spans="1:85" ht="15" thickBot="1"/>
    <row r="31" spans="1:85" ht="28.5">
      <c r="A31" s="328" t="s">
        <v>50</v>
      </c>
      <c r="B31" s="135" t="s">
        <v>0</v>
      </c>
      <c r="C31" s="135" t="s">
        <v>1</v>
      </c>
      <c r="D31" s="135" t="s">
        <v>2</v>
      </c>
      <c r="E31" s="135" t="s">
        <v>3</v>
      </c>
      <c r="F31" s="135" t="s">
        <v>27</v>
      </c>
      <c r="G31" s="135" t="s">
        <v>4</v>
      </c>
      <c r="H31" s="135" t="s">
        <v>5</v>
      </c>
      <c r="I31" s="136" t="s">
        <v>6</v>
      </c>
      <c r="K31" s="330" t="s">
        <v>50</v>
      </c>
      <c r="L31" s="137" t="s">
        <v>0</v>
      </c>
      <c r="M31" s="137" t="s">
        <v>1</v>
      </c>
      <c r="N31" s="137" t="s">
        <v>2</v>
      </c>
      <c r="O31" s="137" t="s">
        <v>3</v>
      </c>
      <c r="P31" s="137" t="s">
        <v>27</v>
      </c>
      <c r="Q31" s="137" t="s">
        <v>4</v>
      </c>
      <c r="R31" s="137" t="s">
        <v>5</v>
      </c>
      <c r="S31" s="138" t="s">
        <v>6</v>
      </c>
      <c r="U31" s="332" t="s">
        <v>50</v>
      </c>
      <c r="V31" s="190" t="s">
        <v>69</v>
      </c>
      <c r="W31" s="190" t="s">
        <v>70</v>
      </c>
      <c r="X31" s="190" t="s">
        <v>4</v>
      </c>
      <c r="Y31" s="190" t="s">
        <v>1</v>
      </c>
      <c r="Z31" s="190" t="s">
        <v>2</v>
      </c>
      <c r="AA31" s="190" t="s">
        <v>3</v>
      </c>
      <c r="AB31" s="190" t="s">
        <v>52</v>
      </c>
      <c r="AC31" s="190" t="s">
        <v>64</v>
      </c>
      <c r="AD31" s="191" t="s">
        <v>72</v>
      </c>
      <c r="AE31" s="191" t="s">
        <v>79</v>
      </c>
      <c r="AF31" s="191" t="s">
        <v>73</v>
      </c>
      <c r="AG31" s="191" t="s">
        <v>80</v>
      </c>
      <c r="AH31" s="191" t="s">
        <v>81</v>
      </c>
      <c r="AI31" s="192" t="s">
        <v>60</v>
      </c>
    </row>
    <row r="32" spans="1:85" ht="15">
      <c r="A32" s="329" t="s">
        <v>50</v>
      </c>
      <c r="B32" s="294" t="s">
        <v>109</v>
      </c>
      <c r="C32" s="295"/>
      <c r="D32" s="295"/>
      <c r="E32" s="295"/>
      <c r="F32" s="295"/>
      <c r="G32" s="295"/>
      <c r="H32" s="295"/>
      <c r="I32" s="296"/>
      <c r="K32" s="331" t="s">
        <v>50</v>
      </c>
      <c r="L32" s="297" t="s">
        <v>109</v>
      </c>
      <c r="M32" s="298"/>
      <c r="N32" s="298"/>
      <c r="O32" s="298"/>
      <c r="P32" s="298"/>
      <c r="Q32" s="298"/>
      <c r="R32" s="298"/>
      <c r="S32" s="299"/>
      <c r="U32" s="333" t="s">
        <v>50</v>
      </c>
      <c r="V32" s="326" t="s">
        <v>109</v>
      </c>
      <c r="W32" s="326"/>
      <c r="X32" s="326"/>
      <c r="Y32" s="326"/>
      <c r="Z32" s="326"/>
      <c r="AA32" s="326"/>
      <c r="AB32" s="326"/>
      <c r="AC32" s="326"/>
      <c r="AD32" s="326"/>
      <c r="AE32" s="326"/>
      <c r="AF32" s="326"/>
      <c r="AG32" s="326"/>
      <c r="AH32" s="326"/>
      <c r="AI32" s="327"/>
    </row>
    <row r="33" spans="1:36" ht="15">
      <c r="A33" s="141" t="s">
        <v>7</v>
      </c>
      <c r="B33" s="42">
        <f>B111+B137+B163+B189+B215+B241+B267+B293+B319+B345+B371+B397+B423</f>
        <v>1.6772957038804031E-2</v>
      </c>
      <c r="C33" s="42">
        <f t="shared" ref="C33:E33" si="55">C111+C137+C163+C189+C215+C241+C267+C293+C319+C345+C371+C397+C423</f>
        <v>0</v>
      </c>
      <c r="D33" s="42">
        <f t="shared" si="55"/>
        <v>0</v>
      </c>
      <c r="E33" s="42">
        <f t="shared" si="55"/>
        <v>0</v>
      </c>
      <c r="F33" s="303">
        <v>0</v>
      </c>
      <c r="G33" s="42">
        <f t="shared" ref="G33:H48" si="56">G111+G137+G163+G189+G215+G241+G267+G293+G319+G345+G371+G397+G423</f>
        <v>0</v>
      </c>
      <c r="H33" s="42">
        <f t="shared" si="56"/>
        <v>0</v>
      </c>
      <c r="I33" s="144">
        <f>SUM(B33:H33)</f>
        <v>1.6772957038804031E-2</v>
      </c>
      <c r="J33" s="139"/>
      <c r="K33" s="193" t="s">
        <v>7</v>
      </c>
      <c r="L33" s="42">
        <f t="shared" ref="L33:R48" si="57">L111+L137+L163+L189+L215+L241+L267+L293+L319+L345+L371+L397+L423</f>
        <v>1.6772957038804031E-2</v>
      </c>
      <c r="M33" s="42">
        <f t="shared" si="57"/>
        <v>0</v>
      </c>
      <c r="N33" s="42">
        <f t="shared" si="57"/>
        <v>0</v>
      </c>
      <c r="O33" s="42">
        <f t="shared" si="57"/>
        <v>0</v>
      </c>
      <c r="P33" s="42">
        <f t="shared" si="57"/>
        <v>0</v>
      </c>
      <c r="Q33" s="42">
        <f t="shared" si="57"/>
        <v>0</v>
      </c>
      <c r="R33" s="42">
        <f t="shared" si="57"/>
        <v>0</v>
      </c>
      <c r="S33" s="195">
        <f>SUM(L33:R33)</f>
        <v>1.6772957038804031E-2</v>
      </c>
      <c r="T33" s="139"/>
      <c r="U33" s="196" t="s">
        <v>7</v>
      </c>
      <c r="V33" s="84">
        <f t="shared" ref="V33:AH48" si="58">V111+V137+V163+V189+V215+V241+V267+V293+V319+V345+V371+V397+V423</f>
        <v>1.6772957038804031E-2</v>
      </c>
      <c r="W33" s="84">
        <f t="shared" si="58"/>
        <v>0</v>
      </c>
      <c r="X33" s="84">
        <f t="shared" si="58"/>
        <v>0</v>
      </c>
      <c r="Y33" s="84">
        <f t="shared" si="58"/>
        <v>0</v>
      </c>
      <c r="Z33" s="84">
        <f t="shared" si="58"/>
        <v>0</v>
      </c>
      <c r="AA33" s="84">
        <f t="shared" si="58"/>
        <v>0</v>
      </c>
      <c r="AB33" s="84">
        <f t="shared" si="58"/>
        <v>0</v>
      </c>
      <c r="AC33" s="85">
        <f t="shared" si="58"/>
        <v>0</v>
      </c>
      <c r="AD33" s="84">
        <f t="shared" si="58"/>
        <v>0</v>
      </c>
      <c r="AE33" s="84">
        <f t="shared" si="58"/>
        <v>0</v>
      </c>
      <c r="AF33" s="84">
        <f t="shared" si="58"/>
        <v>0</v>
      </c>
      <c r="AG33" s="84">
        <f t="shared" si="58"/>
        <v>0</v>
      </c>
      <c r="AH33" s="84">
        <f t="shared" si="58"/>
        <v>0</v>
      </c>
      <c r="AI33" s="200">
        <f>SUM(V33:AC33)</f>
        <v>1.6772957038804031E-2</v>
      </c>
      <c r="AJ33" s="131" t="str">
        <f>IF(ABS(S33-AI33)&gt;0.001,S33-AI33,"")</f>
        <v/>
      </c>
    </row>
    <row r="34" spans="1:36" ht="15">
      <c r="A34" s="149" t="s">
        <v>8</v>
      </c>
      <c r="B34" s="48">
        <f t="shared" ref="B34:E49" si="59">B112+B138+B164+B190+B216+B242+B268+B294+B320+B346+B372+B398+B424</f>
        <v>0</v>
      </c>
      <c r="C34" s="48">
        <f t="shared" si="59"/>
        <v>0</v>
      </c>
      <c r="D34" s="48">
        <f t="shared" si="59"/>
        <v>0</v>
      </c>
      <c r="E34" s="48">
        <f t="shared" si="59"/>
        <v>0</v>
      </c>
      <c r="F34" s="304">
        <v>0</v>
      </c>
      <c r="G34" s="48">
        <f t="shared" si="56"/>
        <v>0</v>
      </c>
      <c r="H34" s="48">
        <f t="shared" si="56"/>
        <v>0</v>
      </c>
      <c r="I34" s="152">
        <f t="shared" ref="I34:I53" si="60">SUM(B34:H34)</f>
        <v>0</v>
      </c>
      <c r="J34" s="139"/>
      <c r="K34" s="153" t="s">
        <v>8</v>
      </c>
      <c r="L34" s="51">
        <f t="shared" si="57"/>
        <v>0</v>
      </c>
      <c r="M34" s="51">
        <f t="shared" si="57"/>
        <v>0</v>
      </c>
      <c r="N34" s="51">
        <f t="shared" si="57"/>
        <v>0</v>
      </c>
      <c r="O34" s="51">
        <f t="shared" si="57"/>
        <v>0</v>
      </c>
      <c r="P34" s="51">
        <f t="shared" si="57"/>
        <v>0</v>
      </c>
      <c r="Q34" s="51">
        <f t="shared" si="57"/>
        <v>0</v>
      </c>
      <c r="R34" s="51">
        <f t="shared" si="57"/>
        <v>0</v>
      </c>
      <c r="S34" s="156">
        <f t="shared" ref="S34:S53" si="61">SUM(L34:R34)</f>
        <v>0</v>
      </c>
      <c r="T34" s="139"/>
      <c r="U34" s="201" t="s">
        <v>8</v>
      </c>
      <c r="V34" s="88">
        <f t="shared" si="58"/>
        <v>0</v>
      </c>
      <c r="W34" s="88">
        <f t="shared" si="58"/>
        <v>0</v>
      </c>
      <c r="X34" s="88">
        <f t="shared" si="58"/>
        <v>0</v>
      </c>
      <c r="Y34" s="88">
        <f t="shared" si="58"/>
        <v>0</v>
      </c>
      <c r="Z34" s="88">
        <f t="shared" si="58"/>
        <v>0</v>
      </c>
      <c r="AA34" s="88">
        <f t="shared" si="58"/>
        <v>0</v>
      </c>
      <c r="AB34" s="88">
        <f t="shared" si="58"/>
        <v>0</v>
      </c>
      <c r="AC34" s="89">
        <f t="shared" si="58"/>
        <v>0</v>
      </c>
      <c r="AD34" s="88">
        <f t="shared" si="58"/>
        <v>0</v>
      </c>
      <c r="AE34" s="88">
        <f t="shared" si="58"/>
        <v>0</v>
      </c>
      <c r="AF34" s="88">
        <f t="shared" si="58"/>
        <v>0</v>
      </c>
      <c r="AG34" s="88">
        <f t="shared" si="58"/>
        <v>0</v>
      </c>
      <c r="AH34" s="88">
        <f t="shared" si="58"/>
        <v>0</v>
      </c>
      <c r="AI34" s="204">
        <f t="shared" ref="AI34:AI53" si="62">SUM(V34:AC34)</f>
        <v>0</v>
      </c>
      <c r="AJ34" s="131" t="str">
        <f t="shared" ref="AJ34:AJ55" si="63">IF(ABS(S34-AI34)&gt;0.001,S34-AI34,"")</f>
        <v/>
      </c>
    </row>
    <row r="35" spans="1:36" ht="15">
      <c r="A35" s="157" t="s">
        <v>10</v>
      </c>
      <c r="B35" s="45">
        <f t="shared" si="59"/>
        <v>0</v>
      </c>
      <c r="C35" s="45">
        <f t="shared" si="59"/>
        <v>0</v>
      </c>
      <c r="D35" s="45">
        <f t="shared" si="59"/>
        <v>0.31948179141301036</v>
      </c>
      <c r="E35" s="45">
        <f t="shared" si="59"/>
        <v>0</v>
      </c>
      <c r="F35" s="304">
        <v>0</v>
      </c>
      <c r="G35" s="45">
        <f t="shared" si="56"/>
        <v>0</v>
      </c>
      <c r="H35" s="45">
        <f t="shared" si="56"/>
        <v>0</v>
      </c>
      <c r="I35" s="144">
        <f t="shared" si="60"/>
        <v>0.31948179141301036</v>
      </c>
      <c r="J35" s="139"/>
      <c r="K35" s="159" t="s">
        <v>10</v>
      </c>
      <c r="L35" s="45">
        <f t="shared" si="57"/>
        <v>0</v>
      </c>
      <c r="M35" s="45">
        <f t="shared" si="57"/>
        <v>0</v>
      </c>
      <c r="N35" s="45">
        <f t="shared" si="57"/>
        <v>0.31948179141301036</v>
      </c>
      <c r="O35" s="45">
        <f t="shared" si="57"/>
        <v>0</v>
      </c>
      <c r="P35" s="45">
        <f t="shared" si="57"/>
        <v>0</v>
      </c>
      <c r="Q35" s="45">
        <f t="shared" si="57"/>
        <v>0</v>
      </c>
      <c r="R35" s="45">
        <f t="shared" si="57"/>
        <v>0</v>
      </c>
      <c r="S35" s="148">
        <f t="shared" si="61"/>
        <v>0.31948179141301036</v>
      </c>
      <c r="T35" s="139"/>
      <c r="U35" s="205" t="s">
        <v>10</v>
      </c>
      <c r="V35" s="84">
        <f t="shared" si="58"/>
        <v>0</v>
      </c>
      <c r="W35" s="84">
        <f t="shared" si="58"/>
        <v>0</v>
      </c>
      <c r="X35" s="84">
        <f t="shared" si="58"/>
        <v>0</v>
      </c>
      <c r="Y35" s="84">
        <f t="shared" si="58"/>
        <v>0</v>
      </c>
      <c r="Z35" s="84">
        <f t="shared" si="58"/>
        <v>0.31948179141301036</v>
      </c>
      <c r="AA35" s="84">
        <f t="shared" si="58"/>
        <v>0</v>
      </c>
      <c r="AB35" s="84">
        <f t="shared" si="58"/>
        <v>0</v>
      </c>
      <c r="AC35" s="85">
        <f t="shared" si="58"/>
        <v>0</v>
      </c>
      <c r="AD35" s="84">
        <f t="shared" si="58"/>
        <v>0</v>
      </c>
      <c r="AE35" s="84">
        <f t="shared" si="58"/>
        <v>0</v>
      </c>
      <c r="AF35" s="84">
        <f t="shared" si="58"/>
        <v>0</v>
      </c>
      <c r="AG35" s="84">
        <f t="shared" si="58"/>
        <v>0</v>
      </c>
      <c r="AH35" s="84">
        <f t="shared" si="58"/>
        <v>0</v>
      </c>
      <c r="AI35" s="200">
        <f t="shared" si="62"/>
        <v>0.31948179141301036</v>
      </c>
      <c r="AJ35" s="131" t="str">
        <f t="shared" si="63"/>
        <v/>
      </c>
    </row>
    <row r="36" spans="1:36" ht="15">
      <c r="A36" s="149" t="s">
        <v>53</v>
      </c>
      <c r="B36" s="48">
        <f t="shared" si="59"/>
        <v>0</v>
      </c>
      <c r="C36" s="48">
        <f t="shared" si="59"/>
        <v>0</v>
      </c>
      <c r="D36" s="48">
        <f t="shared" si="59"/>
        <v>0</v>
      </c>
      <c r="E36" s="48">
        <f t="shared" si="59"/>
        <v>0</v>
      </c>
      <c r="F36" s="304">
        <v>0</v>
      </c>
      <c r="G36" s="48">
        <f t="shared" si="56"/>
        <v>0</v>
      </c>
      <c r="H36" s="48">
        <f t="shared" si="56"/>
        <v>0</v>
      </c>
      <c r="I36" s="152">
        <f t="shared" si="60"/>
        <v>0</v>
      </c>
      <c r="J36" s="139"/>
      <c r="K36" s="153" t="s">
        <v>53</v>
      </c>
      <c r="L36" s="51">
        <f t="shared" si="57"/>
        <v>0</v>
      </c>
      <c r="M36" s="51">
        <f t="shared" si="57"/>
        <v>0</v>
      </c>
      <c r="N36" s="51">
        <f t="shared" si="57"/>
        <v>0</v>
      </c>
      <c r="O36" s="51">
        <f t="shared" si="57"/>
        <v>0</v>
      </c>
      <c r="P36" s="51">
        <f t="shared" si="57"/>
        <v>0</v>
      </c>
      <c r="Q36" s="51">
        <f t="shared" si="57"/>
        <v>0</v>
      </c>
      <c r="R36" s="51">
        <f t="shared" si="57"/>
        <v>0</v>
      </c>
      <c r="S36" s="156">
        <f t="shared" si="61"/>
        <v>0</v>
      </c>
      <c r="T36" s="139"/>
      <c r="U36" s="201" t="s">
        <v>53</v>
      </c>
      <c r="V36" s="88">
        <f t="shared" si="58"/>
        <v>0</v>
      </c>
      <c r="W36" s="88">
        <f t="shared" si="58"/>
        <v>0</v>
      </c>
      <c r="X36" s="88">
        <f t="shared" si="58"/>
        <v>0</v>
      </c>
      <c r="Y36" s="88">
        <f t="shared" si="58"/>
        <v>0</v>
      </c>
      <c r="Z36" s="88">
        <f t="shared" si="58"/>
        <v>0</v>
      </c>
      <c r="AA36" s="88">
        <f t="shared" si="58"/>
        <v>0</v>
      </c>
      <c r="AB36" s="88">
        <f t="shared" si="58"/>
        <v>0</v>
      </c>
      <c r="AC36" s="89">
        <f t="shared" si="58"/>
        <v>0</v>
      </c>
      <c r="AD36" s="88">
        <f t="shared" si="58"/>
        <v>0</v>
      </c>
      <c r="AE36" s="88">
        <f t="shared" si="58"/>
        <v>0</v>
      </c>
      <c r="AF36" s="88">
        <f t="shared" si="58"/>
        <v>0</v>
      </c>
      <c r="AG36" s="88">
        <f t="shared" si="58"/>
        <v>0</v>
      </c>
      <c r="AH36" s="88">
        <f t="shared" si="58"/>
        <v>0</v>
      </c>
      <c r="AI36" s="204">
        <f t="shared" si="62"/>
        <v>0</v>
      </c>
      <c r="AJ36" s="131" t="str">
        <f t="shared" si="63"/>
        <v/>
      </c>
    </row>
    <row r="37" spans="1:36" ht="15">
      <c r="A37" s="157" t="s">
        <v>16</v>
      </c>
      <c r="B37" s="45">
        <f t="shared" si="59"/>
        <v>208.83265802837866</v>
      </c>
      <c r="C37" s="45">
        <f t="shared" si="59"/>
        <v>56.892504343144601</v>
      </c>
      <c r="D37" s="45">
        <f t="shared" si="59"/>
        <v>54.471691385480142</v>
      </c>
      <c r="E37" s="45">
        <f t="shared" si="59"/>
        <v>5.623432722253864</v>
      </c>
      <c r="F37" s="304">
        <v>0</v>
      </c>
      <c r="G37" s="45">
        <f t="shared" si="56"/>
        <v>0</v>
      </c>
      <c r="H37" s="45">
        <f t="shared" si="56"/>
        <v>0</v>
      </c>
      <c r="I37" s="144">
        <f t="shared" si="60"/>
        <v>325.82028647925728</v>
      </c>
      <c r="J37" s="139"/>
      <c r="K37" s="159" t="s">
        <v>16</v>
      </c>
      <c r="L37" s="45">
        <f t="shared" si="57"/>
        <v>208.83265802837866</v>
      </c>
      <c r="M37" s="45">
        <f t="shared" si="57"/>
        <v>56.892504343144601</v>
      </c>
      <c r="N37" s="45">
        <f t="shared" si="57"/>
        <v>54.471691385480142</v>
      </c>
      <c r="O37" s="45">
        <f t="shared" si="57"/>
        <v>5.623432722253864</v>
      </c>
      <c r="P37" s="45">
        <f t="shared" si="57"/>
        <v>0</v>
      </c>
      <c r="Q37" s="45">
        <f t="shared" si="57"/>
        <v>0</v>
      </c>
      <c r="R37" s="45">
        <f t="shared" si="57"/>
        <v>0</v>
      </c>
      <c r="S37" s="148">
        <f t="shared" si="61"/>
        <v>325.82028647925728</v>
      </c>
      <c r="T37" s="139"/>
      <c r="U37" s="205" t="s">
        <v>16</v>
      </c>
      <c r="V37" s="84">
        <f t="shared" si="58"/>
        <v>208.79436955309444</v>
      </c>
      <c r="W37" s="84">
        <f t="shared" si="58"/>
        <v>0</v>
      </c>
      <c r="X37" s="84">
        <f t="shared" si="58"/>
        <v>0</v>
      </c>
      <c r="Y37" s="84">
        <f t="shared" si="58"/>
        <v>56.892504343144601</v>
      </c>
      <c r="Z37" s="84">
        <f t="shared" si="58"/>
        <v>54.471691385480142</v>
      </c>
      <c r="AA37" s="84">
        <f t="shared" si="58"/>
        <v>5.623432722253864</v>
      </c>
      <c r="AB37" s="84">
        <f t="shared" si="58"/>
        <v>0</v>
      </c>
      <c r="AC37" s="85">
        <f t="shared" si="58"/>
        <v>3.8288475284217013E-2</v>
      </c>
      <c r="AD37" s="84">
        <f t="shared" si="58"/>
        <v>3.8288475284217013E-2</v>
      </c>
      <c r="AE37" s="84">
        <f t="shared" si="58"/>
        <v>0</v>
      </c>
      <c r="AF37" s="84">
        <f t="shared" si="58"/>
        <v>0</v>
      </c>
      <c r="AG37" s="84">
        <f t="shared" si="58"/>
        <v>0</v>
      </c>
      <c r="AH37" s="84">
        <f t="shared" si="58"/>
        <v>0</v>
      </c>
      <c r="AI37" s="200">
        <f t="shared" si="62"/>
        <v>325.82028647925728</v>
      </c>
      <c r="AJ37" s="131" t="str">
        <f t="shared" si="63"/>
        <v/>
      </c>
    </row>
    <row r="38" spans="1:36" ht="15">
      <c r="A38" s="149" t="s">
        <v>15</v>
      </c>
      <c r="B38" s="48">
        <f t="shared" si="59"/>
        <v>192.78101456559608</v>
      </c>
      <c r="C38" s="48">
        <f t="shared" si="59"/>
        <v>64.755335065608108</v>
      </c>
      <c r="D38" s="48">
        <f t="shared" si="59"/>
        <v>50.902243637112385</v>
      </c>
      <c r="E38" s="48">
        <f t="shared" si="59"/>
        <v>4.135670375799652</v>
      </c>
      <c r="F38" s="304">
        <v>0</v>
      </c>
      <c r="G38" s="48">
        <f t="shared" si="56"/>
        <v>0</v>
      </c>
      <c r="H38" s="48">
        <f t="shared" si="56"/>
        <v>0</v>
      </c>
      <c r="I38" s="152">
        <f t="shared" si="60"/>
        <v>312.57426364411623</v>
      </c>
      <c r="J38" s="139"/>
      <c r="K38" s="153" t="s">
        <v>15</v>
      </c>
      <c r="L38" s="51">
        <f t="shared" si="57"/>
        <v>192.78101456559608</v>
      </c>
      <c r="M38" s="51">
        <f t="shared" si="57"/>
        <v>64.755335065608108</v>
      </c>
      <c r="N38" s="51">
        <f t="shared" si="57"/>
        <v>50.902243637112385</v>
      </c>
      <c r="O38" s="51">
        <f t="shared" si="57"/>
        <v>4.135670375799652</v>
      </c>
      <c r="P38" s="51">
        <f t="shared" si="57"/>
        <v>0</v>
      </c>
      <c r="Q38" s="51">
        <f t="shared" si="57"/>
        <v>0</v>
      </c>
      <c r="R38" s="51">
        <f t="shared" si="57"/>
        <v>0</v>
      </c>
      <c r="S38" s="156">
        <f t="shared" si="61"/>
        <v>312.57426364411623</v>
      </c>
      <c r="T38" s="139"/>
      <c r="U38" s="201" t="s">
        <v>54</v>
      </c>
      <c r="V38" s="88">
        <f t="shared" si="58"/>
        <v>186.65186767414605</v>
      </c>
      <c r="W38" s="88">
        <f t="shared" si="58"/>
        <v>0</v>
      </c>
      <c r="X38" s="88">
        <f t="shared" si="58"/>
        <v>0</v>
      </c>
      <c r="Y38" s="88">
        <f t="shared" si="58"/>
        <v>64.755335065608108</v>
      </c>
      <c r="Z38" s="88">
        <f t="shared" si="58"/>
        <v>44.272668749999653</v>
      </c>
      <c r="AA38" s="88">
        <f t="shared" si="58"/>
        <v>3.7270293572157969</v>
      </c>
      <c r="AB38" s="88">
        <f t="shared" si="58"/>
        <v>0</v>
      </c>
      <c r="AC38" s="89">
        <f t="shared" si="58"/>
        <v>13.167362797146655</v>
      </c>
      <c r="AD38" s="88">
        <f t="shared" si="58"/>
        <v>6.1291468914500635</v>
      </c>
      <c r="AE38" s="88">
        <f t="shared" si="58"/>
        <v>0</v>
      </c>
      <c r="AF38" s="88">
        <f t="shared" si="58"/>
        <v>0</v>
      </c>
      <c r="AG38" s="88">
        <f t="shared" si="58"/>
        <v>6.6295748871127378</v>
      </c>
      <c r="AH38" s="88">
        <f t="shared" si="58"/>
        <v>0.40864101858385521</v>
      </c>
      <c r="AI38" s="204">
        <f t="shared" si="62"/>
        <v>312.57426364411623</v>
      </c>
      <c r="AJ38" s="131" t="str">
        <f t="shared" si="63"/>
        <v/>
      </c>
    </row>
    <row r="39" spans="1:36" ht="15">
      <c r="A39" s="157" t="s">
        <v>55</v>
      </c>
      <c r="B39" s="45">
        <f t="shared" si="59"/>
        <v>0</v>
      </c>
      <c r="C39" s="45">
        <f t="shared" si="59"/>
        <v>0</v>
      </c>
      <c r="D39" s="45">
        <f t="shared" si="59"/>
        <v>0</v>
      </c>
      <c r="E39" s="45">
        <f t="shared" si="59"/>
        <v>599.47595097906458</v>
      </c>
      <c r="F39" s="304">
        <v>0</v>
      </c>
      <c r="G39" s="45">
        <f t="shared" si="56"/>
        <v>0</v>
      </c>
      <c r="H39" s="45">
        <f t="shared" si="56"/>
        <v>0</v>
      </c>
      <c r="I39" s="144">
        <f t="shared" si="60"/>
        <v>599.47595097906458</v>
      </c>
      <c r="J39" s="139"/>
      <c r="K39" s="159" t="s">
        <v>55</v>
      </c>
      <c r="L39" s="45">
        <f t="shared" si="57"/>
        <v>0</v>
      </c>
      <c r="M39" s="45">
        <f t="shared" si="57"/>
        <v>0</v>
      </c>
      <c r="N39" s="45">
        <f t="shared" si="57"/>
        <v>0</v>
      </c>
      <c r="O39" s="45">
        <f t="shared" si="57"/>
        <v>599.47595097906458</v>
      </c>
      <c r="P39" s="45">
        <f t="shared" si="57"/>
        <v>1306.3830567522325</v>
      </c>
      <c r="Q39" s="45">
        <f t="shared" si="57"/>
        <v>0</v>
      </c>
      <c r="R39" s="45">
        <f t="shared" si="57"/>
        <v>0</v>
      </c>
      <c r="S39" s="148">
        <f t="shared" si="61"/>
        <v>1905.859007731297</v>
      </c>
      <c r="T39" s="139"/>
      <c r="U39" s="205" t="s">
        <v>55</v>
      </c>
      <c r="V39" s="84">
        <f t="shared" si="58"/>
        <v>0</v>
      </c>
      <c r="W39" s="84">
        <f t="shared" si="58"/>
        <v>0</v>
      </c>
      <c r="X39" s="84">
        <f t="shared" si="58"/>
        <v>0</v>
      </c>
      <c r="Y39" s="84">
        <f t="shared" si="58"/>
        <v>0</v>
      </c>
      <c r="Z39" s="84">
        <f t="shared" si="58"/>
        <v>0</v>
      </c>
      <c r="AA39" s="84">
        <f t="shared" si="58"/>
        <v>293.60014541826291</v>
      </c>
      <c r="AB39" s="84">
        <f t="shared" si="58"/>
        <v>1306.3830567522325</v>
      </c>
      <c r="AC39" s="85">
        <f t="shared" si="58"/>
        <v>305.87580556080167</v>
      </c>
      <c r="AD39" s="84">
        <f t="shared" si="58"/>
        <v>0</v>
      </c>
      <c r="AE39" s="84">
        <f t="shared" si="58"/>
        <v>0</v>
      </c>
      <c r="AF39" s="84">
        <f t="shared" si="58"/>
        <v>0</v>
      </c>
      <c r="AG39" s="84">
        <f t="shared" si="58"/>
        <v>0</v>
      </c>
      <c r="AH39" s="84">
        <f t="shared" si="58"/>
        <v>305.87580556080167</v>
      </c>
      <c r="AI39" s="200">
        <f t="shared" si="62"/>
        <v>1905.859007731297</v>
      </c>
      <c r="AJ39" s="131" t="str">
        <f t="shared" si="63"/>
        <v/>
      </c>
    </row>
    <row r="40" spans="1:36" ht="15">
      <c r="A40" s="149" t="s">
        <v>12</v>
      </c>
      <c r="B40" s="48">
        <f t="shared" si="59"/>
        <v>0</v>
      </c>
      <c r="C40" s="48">
        <f t="shared" si="59"/>
        <v>0</v>
      </c>
      <c r="D40" s="48">
        <f t="shared" si="59"/>
        <v>0</v>
      </c>
      <c r="E40" s="48">
        <f t="shared" si="59"/>
        <v>16.086822040223389</v>
      </c>
      <c r="F40" s="304">
        <v>0</v>
      </c>
      <c r="G40" s="48">
        <f t="shared" si="56"/>
        <v>0</v>
      </c>
      <c r="H40" s="48">
        <f t="shared" si="56"/>
        <v>0</v>
      </c>
      <c r="I40" s="152">
        <f t="shared" si="60"/>
        <v>16.086822040223389</v>
      </c>
      <c r="J40" s="139"/>
      <c r="K40" s="153" t="s">
        <v>12</v>
      </c>
      <c r="L40" s="51">
        <f t="shared" si="57"/>
        <v>0</v>
      </c>
      <c r="M40" s="51">
        <f t="shared" si="57"/>
        <v>0</v>
      </c>
      <c r="N40" s="51">
        <f t="shared" si="57"/>
        <v>0</v>
      </c>
      <c r="O40" s="51">
        <f t="shared" si="57"/>
        <v>16.086822040223389</v>
      </c>
      <c r="P40" s="51">
        <f t="shared" si="57"/>
        <v>98.505564992696875</v>
      </c>
      <c r="Q40" s="51">
        <f t="shared" si="57"/>
        <v>0</v>
      </c>
      <c r="R40" s="51">
        <f t="shared" si="57"/>
        <v>0</v>
      </c>
      <c r="S40" s="156">
        <f t="shared" si="61"/>
        <v>114.59238703292027</v>
      </c>
      <c r="T40" s="139"/>
      <c r="U40" s="201" t="s">
        <v>12</v>
      </c>
      <c r="V40" s="88">
        <f t="shared" si="58"/>
        <v>0</v>
      </c>
      <c r="W40" s="88">
        <f t="shared" si="58"/>
        <v>0</v>
      </c>
      <c r="X40" s="88">
        <f t="shared" si="58"/>
        <v>0</v>
      </c>
      <c r="Y40" s="88">
        <f t="shared" si="58"/>
        <v>0</v>
      </c>
      <c r="Z40" s="88">
        <f t="shared" si="58"/>
        <v>0</v>
      </c>
      <c r="AA40" s="88">
        <f t="shared" si="58"/>
        <v>12.891905721184864</v>
      </c>
      <c r="AB40" s="88">
        <f t="shared" si="58"/>
        <v>98.505564992696875</v>
      </c>
      <c r="AC40" s="89">
        <f t="shared" si="58"/>
        <v>3.1949163190385241</v>
      </c>
      <c r="AD40" s="88">
        <f t="shared" si="58"/>
        <v>0</v>
      </c>
      <c r="AE40" s="88">
        <f t="shared" si="58"/>
        <v>0</v>
      </c>
      <c r="AF40" s="88">
        <f t="shared" si="58"/>
        <v>0</v>
      </c>
      <c r="AG40" s="88">
        <f t="shared" si="58"/>
        <v>0</v>
      </c>
      <c r="AH40" s="88">
        <f t="shared" si="58"/>
        <v>3.1949163190385241</v>
      </c>
      <c r="AI40" s="204">
        <f t="shared" si="62"/>
        <v>114.59238703292027</v>
      </c>
      <c r="AJ40" s="131" t="str">
        <f t="shared" si="63"/>
        <v/>
      </c>
    </row>
    <row r="41" spans="1:36" ht="15">
      <c r="A41" s="157" t="s">
        <v>56</v>
      </c>
      <c r="B41" s="45">
        <f t="shared" si="59"/>
        <v>0</v>
      </c>
      <c r="C41" s="45">
        <f t="shared" si="59"/>
        <v>0</v>
      </c>
      <c r="D41" s="45">
        <f t="shared" si="59"/>
        <v>2.6239106184860434E-2</v>
      </c>
      <c r="E41" s="45">
        <f t="shared" si="59"/>
        <v>0</v>
      </c>
      <c r="F41" s="304">
        <v>0</v>
      </c>
      <c r="G41" s="45">
        <f t="shared" si="56"/>
        <v>0</v>
      </c>
      <c r="H41" s="45">
        <f t="shared" si="56"/>
        <v>0</v>
      </c>
      <c r="I41" s="144">
        <f t="shared" si="60"/>
        <v>2.6239106184860434E-2</v>
      </c>
      <c r="J41" s="139"/>
      <c r="K41" s="159" t="s">
        <v>56</v>
      </c>
      <c r="L41" s="45">
        <f t="shared" si="57"/>
        <v>0</v>
      </c>
      <c r="M41" s="45">
        <f t="shared" si="57"/>
        <v>0</v>
      </c>
      <c r="N41" s="45">
        <f t="shared" si="57"/>
        <v>2.6239106184860434E-2</v>
      </c>
      <c r="O41" s="45">
        <f t="shared" si="57"/>
        <v>0</v>
      </c>
      <c r="P41" s="45">
        <f t="shared" si="57"/>
        <v>0</v>
      </c>
      <c r="Q41" s="45">
        <f t="shared" si="57"/>
        <v>0</v>
      </c>
      <c r="R41" s="45">
        <f t="shared" si="57"/>
        <v>0</v>
      </c>
      <c r="S41" s="148">
        <f t="shared" si="61"/>
        <v>2.6239106184860434E-2</v>
      </c>
      <c r="T41" s="139"/>
      <c r="U41" s="205" t="s">
        <v>56</v>
      </c>
      <c r="V41" s="84">
        <f t="shared" si="58"/>
        <v>0</v>
      </c>
      <c r="W41" s="84">
        <f t="shared" si="58"/>
        <v>0</v>
      </c>
      <c r="X41" s="84">
        <f t="shared" si="58"/>
        <v>0</v>
      </c>
      <c r="Y41" s="84">
        <f t="shared" si="58"/>
        <v>0</v>
      </c>
      <c r="Z41" s="84">
        <f t="shared" si="58"/>
        <v>2.6239106184860434E-2</v>
      </c>
      <c r="AA41" s="84">
        <f t="shared" si="58"/>
        <v>0</v>
      </c>
      <c r="AB41" s="84">
        <f t="shared" si="58"/>
        <v>0</v>
      </c>
      <c r="AC41" s="85">
        <f t="shared" si="58"/>
        <v>0</v>
      </c>
      <c r="AD41" s="84">
        <f t="shared" si="58"/>
        <v>0</v>
      </c>
      <c r="AE41" s="84">
        <f t="shared" si="58"/>
        <v>0</v>
      </c>
      <c r="AF41" s="84">
        <f t="shared" si="58"/>
        <v>0</v>
      </c>
      <c r="AG41" s="84">
        <f t="shared" si="58"/>
        <v>0</v>
      </c>
      <c r="AH41" s="84">
        <f t="shared" si="58"/>
        <v>0</v>
      </c>
      <c r="AI41" s="200">
        <f t="shared" si="62"/>
        <v>2.6239106184860434E-2</v>
      </c>
      <c r="AJ41" s="131" t="str">
        <f t="shared" si="63"/>
        <v/>
      </c>
    </row>
    <row r="42" spans="1:36" ht="15">
      <c r="A42" s="149" t="s">
        <v>17</v>
      </c>
      <c r="B42" s="48">
        <f t="shared" si="59"/>
        <v>13.921291712673829</v>
      </c>
      <c r="C42" s="48">
        <f t="shared" si="59"/>
        <v>2.1270180045813083</v>
      </c>
      <c r="D42" s="48">
        <f t="shared" si="59"/>
        <v>26.039285743317354</v>
      </c>
      <c r="E42" s="48">
        <f t="shared" si="59"/>
        <v>7.135146304440922</v>
      </c>
      <c r="F42" s="304">
        <v>0</v>
      </c>
      <c r="G42" s="48">
        <f t="shared" si="56"/>
        <v>0</v>
      </c>
      <c r="H42" s="48">
        <f t="shared" si="56"/>
        <v>0</v>
      </c>
      <c r="I42" s="152">
        <f t="shared" si="60"/>
        <v>49.22274176501341</v>
      </c>
      <c r="J42" s="139"/>
      <c r="K42" s="153" t="s">
        <v>17</v>
      </c>
      <c r="L42" s="51">
        <f t="shared" si="57"/>
        <v>13.921291712673829</v>
      </c>
      <c r="M42" s="51">
        <f t="shared" si="57"/>
        <v>2.1270180045813083</v>
      </c>
      <c r="N42" s="51">
        <f t="shared" si="57"/>
        <v>26.039285743317354</v>
      </c>
      <c r="O42" s="51">
        <f t="shared" si="57"/>
        <v>7.135146304440922</v>
      </c>
      <c r="P42" s="51">
        <f t="shared" si="57"/>
        <v>2.9894365191965453</v>
      </c>
      <c r="Q42" s="51">
        <f t="shared" si="57"/>
        <v>0</v>
      </c>
      <c r="R42" s="51">
        <f t="shared" si="57"/>
        <v>0</v>
      </c>
      <c r="S42" s="156">
        <f t="shared" si="61"/>
        <v>52.212178284209955</v>
      </c>
      <c r="T42" s="139"/>
      <c r="U42" s="201" t="s">
        <v>17</v>
      </c>
      <c r="V42" s="88">
        <f t="shared" si="58"/>
        <v>13.907602511718945</v>
      </c>
      <c r="W42" s="88">
        <f t="shared" si="58"/>
        <v>0</v>
      </c>
      <c r="X42" s="88">
        <f t="shared" si="58"/>
        <v>0</v>
      </c>
      <c r="Y42" s="88">
        <f t="shared" si="58"/>
        <v>2.1270180045813083</v>
      </c>
      <c r="Z42" s="88">
        <f t="shared" si="58"/>
        <v>26.038064499898795</v>
      </c>
      <c r="AA42" s="88">
        <f t="shared" si="58"/>
        <v>7.6580112573055387E-2</v>
      </c>
      <c r="AB42" s="88">
        <f t="shared" si="58"/>
        <v>2.9894365191965453</v>
      </c>
      <c r="AC42" s="89">
        <f t="shared" si="58"/>
        <v>7.0734766362413071</v>
      </c>
      <c r="AD42" s="88">
        <f t="shared" si="58"/>
        <v>1.3689200954883926E-2</v>
      </c>
      <c r="AE42" s="88">
        <f t="shared" si="58"/>
        <v>0</v>
      </c>
      <c r="AF42" s="88">
        <f t="shared" si="58"/>
        <v>0</v>
      </c>
      <c r="AG42" s="88">
        <f t="shared" si="58"/>
        <v>1.2212434185573536E-3</v>
      </c>
      <c r="AH42" s="88">
        <f t="shared" si="58"/>
        <v>7.0585661918678664</v>
      </c>
      <c r="AI42" s="204">
        <f t="shared" si="62"/>
        <v>52.212178284209955</v>
      </c>
      <c r="AJ42" s="131" t="str">
        <f t="shared" si="63"/>
        <v/>
      </c>
    </row>
    <row r="43" spans="1:36" ht="15">
      <c r="A43" s="157" t="s">
        <v>141</v>
      </c>
      <c r="B43" s="45">
        <f t="shared" si="59"/>
        <v>919.99416552035655</v>
      </c>
      <c r="C43" s="45">
        <f t="shared" si="59"/>
        <v>1471.3709276439201</v>
      </c>
      <c r="D43" s="45">
        <f t="shared" si="59"/>
        <v>881.57146615851798</v>
      </c>
      <c r="E43" s="45">
        <f t="shared" si="59"/>
        <v>136.00983549805008</v>
      </c>
      <c r="F43" s="304">
        <v>0</v>
      </c>
      <c r="G43" s="45">
        <f t="shared" si="56"/>
        <v>0</v>
      </c>
      <c r="H43" s="45">
        <f t="shared" si="56"/>
        <v>0</v>
      </c>
      <c r="I43" s="144">
        <f t="shared" si="60"/>
        <v>3408.9463948208449</v>
      </c>
      <c r="J43" s="139"/>
      <c r="K43" s="159" t="s">
        <v>141</v>
      </c>
      <c r="L43" s="45">
        <f t="shared" si="57"/>
        <v>919.99416552035655</v>
      </c>
      <c r="M43" s="45">
        <f t="shared" si="57"/>
        <v>1471.3709276439201</v>
      </c>
      <c r="N43" s="45">
        <f t="shared" si="57"/>
        <v>881.57146615851798</v>
      </c>
      <c r="O43" s="45">
        <f t="shared" si="57"/>
        <v>136.00983549805008</v>
      </c>
      <c r="P43" s="45">
        <f t="shared" si="57"/>
        <v>4.426069616168042</v>
      </c>
      <c r="Q43" s="45">
        <f t="shared" si="57"/>
        <v>0</v>
      </c>
      <c r="R43" s="45">
        <f t="shared" si="57"/>
        <v>0</v>
      </c>
      <c r="S43" s="148">
        <f t="shared" si="61"/>
        <v>3413.3724644370132</v>
      </c>
      <c r="T43" s="139"/>
      <c r="U43" s="205" t="s">
        <v>141</v>
      </c>
      <c r="V43" s="84">
        <f t="shared" si="58"/>
        <v>895.99147358664209</v>
      </c>
      <c r="W43" s="84">
        <f t="shared" si="58"/>
        <v>0</v>
      </c>
      <c r="X43" s="84">
        <f t="shared" si="58"/>
        <v>0</v>
      </c>
      <c r="Y43" s="84">
        <f t="shared" si="58"/>
        <v>1471.3709276439201</v>
      </c>
      <c r="Z43" s="84">
        <f t="shared" si="58"/>
        <v>852.53037796908598</v>
      </c>
      <c r="AA43" s="84">
        <f t="shared" si="58"/>
        <v>37.882324727475577</v>
      </c>
      <c r="AB43" s="84">
        <f t="shared" si="58"/>
        <v>4.426069616168042</v>
      </c>
      <c r="AC43" s="85">
        <f t="shared" si="58"/>
        <v>151.17129089372071</v>
      </c>
      <c r="AD43" s="84">
        <f t="shared" si="58"/>
        <v>24.002691933714217</v>
      </c>
      <c r="AE43" s="84">
        <f t="shared" si="58"/>
        <v>17.337798589775154</v>
      </c>
      <c r="AF43" s="84">
        <f t="shared" si="58"/>
        <v>0</v>
      </c>
      <c r="AG43" s="84">
        <f t="shared" si="58"/>
        <v>29.041088189431992</v>
      </c>
      <c r="AH43" s="84">
        <f t="shared" si="58"/>
        <v>80.789712180799341</v>
      </c>
      <c r="AI43" s="200">
        <f t="shared" si="62"/>
        <v>3413.3724644370127</v>
      </c>
      <c r="AJ43" s="131" t="str">
        <f t="shared" si="63"/>
        <v/>
      </c>
    </row>
    <row r="44" spans="1:36" ht="15">
      <c r="A44" s="149" t="s">
        <v>25</v>
      </c>
      <c r="B44" s="48">
        <f t="shared" si="59"/>
        <v>169.20702497507821</v>
      </c>
      <c r="C44" s="48">
        <f t="shared" si="59"/>
        <v>32.775991766533821</v>
      </c>
      <c r="D44" s="48">
        <f t="shared" si="59"/>
        <v>573.70058189315102</v>
      </c>
      <c r="E44" s="48">
        <f t="shared" si="59"/>
        <v>2429.4950769997604</v>
      </c>
      <c r="F44" s="304">
        <v>0</v>
      </c>
      <c r="G44" s="48">
        <f t="shared" si="56"/>
        <v>347.05032368918285</v>
      </c>
      <c r="H44" s="48">
        <f t="shared" si="56"/>
        <v>33.323417985372465</v>
      </c>
      <c r="I44" s="152">
        <f t="shared" si="60"/>
        <v>3585.5524173090789</v>
      </c>
      <c r="J44" s="139"/>
      <c r="K44" s="153" t="s">
        <v>25</v>
      </c>
      <c r="L44" s="51">
        <f t="shared" si="57"/>
        <v>169.20702497507821</v>
      </c>
      <c r="M44" s="51">
        <f t="shared" si="57"/>
        <v>32.775991766533821</v>
      </c>
      <c r="N44" s="51">
        <f t="shared" si="57"/>
        <v>573.70058189315102</v>
      </c>
      <c r="O44" s="51">
        <f t="shared" si="57"/>
        <v>2429.4950769997604</v>
      </c>
      <c r="P44" s="51">
        <f t="shared" si="57"/>
        <v>2.6655788566448662</v>
      </c>
      <c r="Q44" s="51">
        <f t="shared" si="57"/>
        <v>347.05032368918285</v>
      </c>
      <c r="R44" s="51">
        <f t="shared" si="57"/>
        <v>33.323417985372465</v>
      </c>
      <c r="S44" s="156">
        <f t="shared" si="61"/>
        <v>3588.2179961657239</v>
      </c>
      <c r="T44" s="139"/>
      <c r="U44" s="201" t="s">
        <v>25</v>
      </c>
      <c r="V44" s="88">
        <f t="shared" si="58"/>
        <v>43.976064708428275</v>
      </c>
      <c r="W44" s="88">
        <f t="shared" si="58"/>
        <v>120.55951876828348</v>
      </c>
      <c r="X44" s="88">
        <f t="shared" si="58"/>
        <v>347.05032368918285</v>
      </c>
      <c r="Y44" s="88">
        <f t="shared" si="58"/>
        <v>32.775991766533821</v>
      </c>
      <c r="Z44" s="88">
        <f t="shared" si="58"/>
        <v>572.59657915028106</v>
      </c>
      <c r="AA44" s="88">
        <f t="shared" si="58"/>
        <v>2290.2807845891875</v>
      </c>
      <c r="AB44" s="88">
        <f t="shared" si="58"/>
        <v>2.6655788566448662</v>
      </c>
      <c r="AC44" s="89">
        <f t="shared" si="58"/>
        <v>178.31315463718207</v>
      </c>
      <c r="AD44" s="88">
        <f t="shared" si="58"/>
        <v>4.6714414983664465</v>
      </c>
      <c r="AE44" s="88">
        <f t="shared" si="58"/>
        <v>107.18230834402208</v>
      </c>
      <c r="AF44" s="88">
        <f t="shared" si="58"/>
        <v>33.323417985372465</v>
      </c>
      <c r="AG44" s="88">
        <f t="shared" si="58"/>
        <v>1.1040027428699786</v>
      </c>
      <c r="AH44" s="88">
        <f t="shared" si="58"/>
        <v>32.031984066551068</v>
      </c>
      <c r="AI44" s="204">
        <f t="shared" si="62"/>
        <v>3588.2179961657239</v>
      </c>
      <c r="AJ44" s="131" t="str">
        <f t="shared" si="63"/>
        <v/>
      </c>
    </row>
    <row r="45" spans="1:36" ht="15">
      <c r="A45" s="157" t="s">
        <v>24</v>
      </c>
      <c r="B45" s="45">
        <f t="shared" si="59"/>
        <v>93.797675629254243</v>
      </c>
      <c r="C45" s="45">
        <f t="shared" si="59"/>
        <v>1.7393702468129684</v>
      </c>
      <c r="D45" s="45">
        <f t="shared" si="59"/>
        <v>17.158861172509848</v>
      </c>
      <c r="E45" s="45">
        <f t="shared" si="59"/>
        <v>0</v>
      </c>
      <c r="F45" s="304">
        <v>0</v>
      </c>
      <c r="G45" s="45">
        <f t="shared" si="56"/>
        <v>0</v>
      </c>
      <c r="H45" s="45">
        <f t="shared" si="56"/>
        <v>0</v>
      </c>
      <c r="I45" s="144">
        <f t="shared" si="60"/>
        <v>112.69590704857706</v>
      </c>
      <c r="J45" s="139"/>
      <c r="K45" s="159" t="s">
        <v>24</v>
      </c>
      <c r="L45" s="45">
        <f t="shared" si="57"/>
        <v>93.797675629254243</v>
      </c>
      <c r="M45" s="45">
        <f t="shared" si="57"/>
        <v>1.7393702468129684</v>
      </c>
      <c r="N45" s="45">
        <f t="shared" si="57"/>
        <v>17.158861172509848</v>
      </c>
      <c r="O45" s="45">
        <f t="shared" si="57"/>
        <v>0</v>
      </c>
      <c r="P45" s="45">
        <f t="shared" si="57"/>
        <v>0</v>
      </c>
      <c r="Q45" s="45">
        <f t="shared" si="57"/>
        <v>0</v>
      </c>
      <c r="R45" s="45">
        <f t="shared" si="57"/>
        <v>0</v>
      </c>
      <c r="S45" s="148">
        <f t="shared" si="61"/>
        <v>112.69590704857706</v>
      </c>
      <c r="T45" s="139"/>
      <c r="U45" s="205" t="s">
        <v>24</v>
      </c>
      <c r="V45" s="84">
        <f t="shared" si="58"/>
        <v>92.808082825256847</v>
      </c>
      <c r="W45" s="84">
        <f t="shared" si="58"/>
        <v>0.5623905880158182</v>
      </c>
      <c r="X45" s="84">
        <f t="shared" si="58"/>
        <v>0</v>
      </c>
      <c r="Y45" s="84">
        <f t="shared" si="58"/>
        <v>1.7393702468129684</v>
      </c>
      <c r="Z45" s="84">
        <f t="shared" si="58"/>
        <v>8.7931674036989911</v>
      </c>
      <c r="AA45" s="84">
        <f t="shared" si="58"/>
        <v>0</v>
      </c>
      <c r="AB45" s="84">
        <f t="shared" si="58"/>
        <v>0</v>
      </c>
      <c r="AC45" s="85">
        <f t="shared" si="58"/>
        <v>8.7928959847924482</v>
      </c>
      <c r="AD45" s="84">
        <f t="shared" si="58"/>
        <v>0.42720221598159186</v>
      </c>
      <c r="AE45" s="84">
        <f t="shared" si="58"/>
        <v>0</v>
      </c>
      <c r="AF45" s="84">
        <f t="shared" si="58"/>
        <v>0</v>
      </c>
      <c r="AG45" s="84">
        <f t="shared" si="58"/>
        <v>8.3656937688108552</v>
      </c>
      <c r="AH45" s="84">
        <f t="shared" si="58"/>
        <v>0</v>
      </c>
      <c r="AI45" s="200">
        <f t="shared" si="62"/>
        <v>112.69590704857707</v>
      </c>
      <c r="AJ45" s="131" t="str">
        <f t="shared" si="63"/>
        <v/>
      </c>
    </row>
    <row r="46" spans="1:36" ht="15">
      <c r="A46" s="149" t="s">
        <v>57</v>
      </c>
      <c r="B46" s="48">
        <f t="shared" si="59"/>
        <v>16.993658341113818</v>
      </c>
      <c r="C46" s="48">
        <f t="shared" si="59"/>
        <v>4.2951763161037935</v>
      </c>
      <c r="D46" s="48">
        <f t="shared" si="59"/>
        <v>9.0170259341045504</v>
      </c>
      <c r="E46" s="48">
        <f t="shared" si="59"/>
        <v>0</v>
      </c>
      <c r="F46" s="304">
        <v>0</v>
      </c>
      <c r="G46" s="48">
        <f t="shared" si="56"/>
        <v>0</v>
      </c>
      <c r="H46" s="48">
        <f t="shared" si="56"/>
        <v>0</v>
      </c>
      <c r="I46" s="152">
        <f t="shared" si="60"/>
        <v>30.305860591322165</v>
      </c>
      <c r="J46" s="139"/>
      <c r="K46" s="153" t="s">
        <v>57</v>
      </c>
      <c r="L46" s="51">
        <f t="shared" si="57"/>
        <v>16.993658341113818</v>
      </c>
      <c r="M46" s="51">
        <f t="shared" si="57"/>
        <v>4.2951763161037935</v>
      </c>
      <c r="N46" s="51">
        <f t="shared" si="57"/>
        <v>9.0170259341045504</v>
      </c>
      <c r="O46" s="51">
        <f t="shared" si="57"/>
        <v>0</v>
      </c>
      <c r="P46" s="51">
        <f t="shared" si="57"/>
        <v>0</v>
      </c>
      <c r="Q46" s="51">
        <f t="shared" si="57"/>
        <v>0</v>
      </c>
      <c r="R46" s="51">
        <f t="shared" si="57"/>
        <v>0</v>
      </c>
      <c r="S46" s="156">
        <f t="shared" si="61"/>
        <v>30.305860591322165</v>
      </c>
      <c r="T46" s="139"/>
      <c r="U46" s="201" t="s">
        <v>57</v>
      </c>
      <c r="V46" s="88">
        <f t="shared" si="58"/>
        <v>16.843876323882991</v>
      </c>
      <c r="W46" s="88">
        <f t="shared" si="58"/>
        <v>0</v>
      </c>
      <c r="X46" s="88">
        <f t="shared" si="58"/>
        <v>0</v>
      </c>
      <c r="Y46" s="88">
        <f t="shared" si="58"/>
        <v>4.2951763161037935</v>
      </c>
      <c r="Z46" s="88">
        <f t="shared" si="58"/>
        <v>9.0170259341045504</v>
      </c>
      <c r="AA46" s="88">
        <f t="shared" si="58"/>
        <v>0</v>
      </c>
      <c r="AB46" s="88">
        <f t="shared" si="58"/>
        <v>0</v>
      </c>
      <c r="AC46" s="89">
        <f t="shared" si="58"/>
        <v>0.14978201723082987</v>
      </c>
      <c r="AD46" s="88">
        <f t="shared" si="58"/>
        <v>0.14978201723082987</v>
      </c>
      <c r="AE46" s="88">
        <f t="shared" si="58"/>
        <v>0</v>
      </c>
      <c r="AF46" s="88">
        <f t="shared" si="58"/>
        <v>0</v>
      </c>
      <c r="AG46" s="88">
        <f t="shared" si="58"/>
        <v>0</v>
      </c>
      <c r="AH46" s="88">
        <f t="shared" si="58"/>
        <v>0</v>
      </c>
      <c r="AI46" s="204">
        <f t="shared" si="62"/>
        <v>30.305860591322169</v>
      </c>
      <c r="AJ46" s="131" t="str">
        <f t="shared" si="63"/>
        <v/>
      </c>
    </row>
    <row r="47" spans="1:36" ht="15">
      <c r="A47" s="157" t="s">
        <v>22</v>
      </c>
      <c r="B47" s="45">
        <f t="shared" si="59"/>
        <v>290.78265862323315</v>
      </c>
      <c r="C47" s="45">
        <f t="shared" si="59"/>
        <v>117.60512786662619</v>
      </c>
      <c r="D47" s="45">
        <f t="shared" si="59"/>
        <v>108.85781724562032</v>
      </c>
      <c r="E47" s="45">
        <f t="shared" si="59"/>
        <v>3.5304068710387089</v>
      </c>
      <c r="F47" s="304">
        <v>0</v>
      </c>
      <c r="G47" s="45">
        <f t="shared" si="56"/>
        <v>0</v>
      </c>
      <c r="H47" s="45">
        <f t="shared" si="56"/>
        <v>0</v>
      </c>
      <c r="I47" s="144">
        <f t="shared" si="60"/>
        <v>520.77601060651841</v>
      </c>
      <c r="J47" s="139"/>
      <c r="K47" s="159" t="s">
        <v>22</v>
      </c>
      <c r="L47" s="45">
        <f t="shared" si="57"/>
        <v>290.78265862323315</v>
      </c>
      <c r="M47" s="45">
        <f t="shared" si="57"/>
        <v>117.60512786662619</v>
      </c>
      <c r="N47" s="45">
        <f t="shared" si="57"/>
        <v>108.85781724562032</v>
      </c>
      <c r="O47" s="45">
        <f t="shared" si="57"/>
        <v>3.5304068710387089</v>
      </c>
      <c r="P47" s="45">
        <f t="shared" si="57"/>
        <v>116.59088515490627</v>
      </c>
      <c r="Q47" s="45">
        <f t="shared" si="57"/>
        <v>0</v>
      </c>
      <c r="R47" s="45">
        <f t="shared" si="57"/>
        <v>0</v>
      </c>
      <c r="S47" s="148">
        <f t="shared" si="61"/>
        <v>637.36689576142464</v>
      </c>
      <c r="T47" s="139"/>
      <c r="U47" s="205" t="s">
        <v>22</v>
      </c>
      <c r="V47" s="84">
        <f t="shared" si="58"/>
        <v>288.79513068424507</v>
      </c>
      <c r="W47" s="84">
        <f t="shared" si="58"/>
        <v>0</v>
      </c>
      <c r="X47" s="84">
        <f t="shared" si="58"/>
        <v>0</v>
      </c>
      <c r="Y47" s="84">
        <f t="shared" si="58"/>
        <v>117.60512786662619</v>
      </c>
      <c r="Z47" s="84">
        <f t="shared" si="58"/>
        <v>77.35090387145695</v>
      </c>
      <c r="AA47" s="84">
        <f t="shared" si="58"/>
        <v>0</v>
      </c>
      <c r="AB47" s="84">
        <f t="shared" si="58"/>
        <v>116.59088515490627</v>
      </c>
      <c r="AC47" s="85">
        <f t="shared" si="58"/>
        <v>37.024848184190191</v>
      </c>
      <c r="AD47" s="84">
        <f t="shared" si="58"/>
        <v>1.9875279389881091</v>
      </c>
      <c r="AE47" s="84">
        <f t="shared" si="58"/>
        <v>0</v>
      </c>
      <c r="AF47" s="84">
        <f t="shared" si="58"/>
        <v>0</v>
      </c>
      <c r="AG47" s="84">
        <f t="shared" si="58"/>
        <v>31.506913374163368</v>
      </c>
      <c r="AH47" s="84">
        <f t="shared" si="58"/>
        <v>3.5304068710387089</v>
      </c>
      <c r="AI47" s="200">
        <f t="shared" si="62"/>
        <v>637.36689576142464</v>
      </c>
      <c r="AJ47" s="131" t="str">
        <f t="shared" si="63"/>
        <v/>
      </c>
    </row>
    <row r="48" spans="1:36" ht="15">
      <c r="A48" s="149" t="s">
        <v>21</v>
      </c>
      <c r="B48" s="48">
        <f t="shared" si="59"/>
        <v>9.7333159499913644E-3</v>
      </c>
      <c r="C48" s="48">
        <f t="shared" si="59"/>
        <v>9.7285199446203369E-2</v>
      </c>
      <c r="D48" s="48">
        <f t="shared" si="59"/>
        <v>4.1842611812234507</v>
      </c>
      <c r="E48" s="48">
        <f t="shared" si="59"/>
        <v>0</v>
      </c>
      <c r="F48" s="304">
        <v>0</v>
      </c>
      <c r="G48" s="48">
        <f t="shared" si="56"/>
        <v>0</v>
      </c>
      <c r="H48" s="48">
        <f t="shared" si="56"/>
        <v>0</v>
      </c>
      <c r="I48" s="152">
        <f t="shared" si="60"/>
        <v>4.2912796966196458</v>
      </c>
      <c r="J48" s="139"/>
      <c r="K48" s="153" t="s">
        <v>21</v>
      </c>
      <c r="L48" s="51">
        <f t="shared" si="57"/>
        <v>9.7333159499913644E-3</v>
      </c>
      <c r="M48" s="51">
        <f t="shared" si="57"/>
        <v>9.7285199446203369E-2</v>
      </c>
      <c r="N48" s="51">
        <f t="shared" si="57"/>
        <v>4.1842611812234507</v>
      </c>
      <c r="O48" s="51">
        <f t="shared" si="57"/>
        <v>0</v>
      </c>
      <c r="P48" s="51">
        <f t="shared" si="57"/>
        <v>0</v>
      </c>
      <c r="Q48" s="51">
        <f t="shared" si="57"/>
        <v>0</v>
      </c>
      <c r="R48" s="51">
        <f t="shared" si="57"/>
        <v>0</v>
      </c>
      <c r="S48" s="156">
        <f t="shared" si="61"/>
        <v>4.2912796966196458</v>
      </c>
      <c r="T48" s="139"/>
      <c r="U48" s="201" t="s">
        <v>58</v>
      </c>
      <c r="V48" s="88">
        <f t="shared" si="58"/>
        <v>9.7333159499913644E-3</v>
      </c>
      <c r="W48" s="88">
        <f t="shared" si="58"/>
        <v>0</v>
      </c>
      <c r="X48" s="88">
        <f t="shared" si="58"/>
        <v>0</v>
      </c>
      <c r="Y48" s="88">
        <f t="shared" si="58"/>
        <v>9.7285199446203369E-2</v>
      </c>
      <c r="Z48" s="88">
        <f t="shared" si="58"/>
        <v>4.1842611812234507</v>
      </c>
      <c r="AA48" s="88">
        <f t="shared" si="58"/>
        <v>0</v>
      </c>
      <c r="AB48" s="88">
        <f t="shared" si="58"/>
        <v>0</v>
      </c>
      <c r="AC48" s="89">
        <f t="shared" si="58"/>
        <v>0</v>
      </c>
      <c r="AD48" s="88">
        <f t="shared" si="58"/>
        <v>0</v>
      </c>
      <c r="AE48" s="88">
        <f t="shared" si="58"/>
        <v>0</v>
      </c>
      <c r="AF48" s="88">
        <f t="shared" si="58"/>
        <v>0</v>
      </c>
      <c r="AG48" s="88">
        <f t="shared" si="58"/>
        <v>0</v>
      </c>
      <c r="AH48" s="88">
        <f t="shared" si="58"/>
        <v>0</v>
      </c>
      <c r="AI48" s="204">
        <f t="shared" si="62"/>
        <v>4.2912796966196458</v>
      </c>
      <c r="AJ48" s="131" t="str">
        <f t="shared" si="63"/>
        <v/>
      </c>
    </row>
    <row r="49" spans="1:36" ht="15">
      <c r="A49" s="160" t="s">
        <v>61</v>
      </c>
      <c r="B49" s="45">
        <f t="shared" si="59"/>
        <v>11.707199999999998</v>
      </c>
      <c r="C49" s="45">
        <f t="shared" si="59"/>
        <v>0</v>
      </c>
      <c r="D49" s="45">
        <f t="shared" si="59"/>
        <v>0</v>
      </c>
      <c r="E49" s="45">
        <f t="shared" si="59"/>
        <v>0</v>
      </c>
      <c r="F49" s="304">
        <v>0</v>
      </c>
      <c r="G49" s="45">
        <f t="shared" ref="G49:H53" si="64">G127+G153+G179+G205+G231+G257+G283+G309+G335+G361+G387+G413+G439</f>
        <v>0</v>
      </c>
      <c r="H49" s="45">
        <f t="shared" si="64"/>
        <v>0</v>
      </c>
      <c r="I49" s="144">
        <f t="shared" si="60"/>
        <v>11.707199999999998</v>
      </c>
      <c r="J49" s="139"/>
      <c r="K49" s="161" t="s">
        <v>61</v>
      </c>
      <c r="L49" s="45">
        <f t="shared" ref="L49:R53" si="65">L127+L153+L179+L205+L231+L257+L283+L309+L335+L361+L387+L413+L439</f>
        <v>11.707199999999998</v>
      </c>
      <c r="M49" s="45">
        <f t="shared" si="65"/>
        <v>0</v>
      </c>
      <c r="N49" s="45">
        <f t="shared" si="65"/>
        <v>0</v>
      </c>
      <c r="O49" s="45">
        <f t="shared" si="65"/>
        <v>0</v>
      </c>
      <c r="P49" s="45">
        <f t="shared" si="65"/>
        <v>0</v>
      </c>
      <c r="Q49" s="45">
        <f t="shared" si="65"/>
        <v>0</v>
      </c>
      <c r="R49" s="45">
        <f t="shared" si="65"/>
        <v>0</v>
      </c>
      <c r="S49" s="148">
        <f t="shared" si="61"/>
        <v>11.707199999999998</v>
      </c>
      <c r="T49" s="139"/>
      <c r="U49" s="206" t="s">
        <v>59</v>
      </c>
      <c r="V49" s="84">
        <f t="shared" ref="V49:AH53" si="66">V127+V153+V179+V205+V231+V257+V283+V309+V335+V361+V387+V413+V439</f>
        <v>11.707199999999998</v>
      </c>
      <c r="W49" s="84">
        <f t="shared" si="66"/>
        <v>0</v>
      </c>
      <c r="X49" s="84">
        <f t="shared" si="66"/>
        <v>0</v>
      </c>
      <c r="Y49" s="84">
        <f t="shared" si="66"/>
        <v>0</v>
      </c>
      <c r="Z49" s="84">
        <f t="shared" si="66"/>
        <v>0</v>
      </c>
      <c r="AA49" s="84">
        <f t="shared" si="66"/>
        <v>0</v>
      </c>
      <c r="AB49" s="84">
        <f t="shared" si="66"/>
        <v>0</v>
      </c>
      <c r="AC49" s="85">
        <f t="shared" si="66"/>
        <v>0</v>
      </c>
      <c r="AD49" s="84">
        <f t="shared" si="66"/>
        <v>0</v>
      </c>
      <c r="AE49" s="84">
        <f t="shared" si="66"/>
        <v>0</v>
      </c>
      <c r="AF49" s="84">
        <f t="shared" si="66"/>
        <v>0</v>
      </c>
      <c r="AG49" s="84">
        <f t="shared" si="66"/>
        <v>0</v>
      </c>
      <c r="AH49" s="84">
        <f t="shared" si="66"/>
        <v>0</v>
      </c>
      <c r="AI49" s="200">
        <f t="shared" si="62"/>
        <v>11.707199999999998</v>
      </c>
      <c r="AJ49" s="131" t="str">
        <f t="shared" si="63"/>
        <v/>
      </c>
    </row>
    <row r="50" spans="1:36">
      <c r="A50" s="162" t="s">
        <v>23</v>
      </c>
      <c r="B50" s="55">
        <f t="shared" ref="B50:E53" si="67">B128+B154+B180+B206+B232+B258+B284+B310+B336+B362+B388+B414+B440</f>
        <v>11.707199999999998</v>
      </c>
      <c r="C50" s="55">
        <f t="shared" si="67"/>
        <v>0</v>
      </c>
      <c r="D50" s="55">
        <f t="shared" si="67"/>
        <v>0</v>
      </c>
      <c r="E50" s="55">
        <f t="shared" si="67"/>
        <v>0</v>
      </c>
      <c r="F50" s="304">
        <v>0</v>
      </c>
      <c r="G50" s="55">
        <f t="shared" si="64"/>
        <v>0</v>
      </c>
      <c r="H50" s="55">
        <f t="shared" si="64"/>
        <v>0</v>
      </c>
      <c r="I50" s="165">
        <f t="shared" si="60"/>
        <v>11.707199999999998</v>
      </c>
      <c r="J50" s="139"/>
      <c r="K50" s="166" t="s">
        <v>23</v>
      </c>
      <c r="L50" s="58">
        <f t="shared" si="65"/>
        <v>11.707199999999998</v>
      </c>
      <c r="M50" s="58">
        <f t="shared" si="65"/>
        <v>0</v>
      </c>
      <c r="N50" s="58">
        <f t="shared" si="65"/>
        <v>0</v>
      </c>
      <c r="O50" s="58">
        <f t="shared" si="65"/>
        <v>0</v>
      </c>
      <c r="P50" s="58">
        <f t="shared" si="65"/>
        <v>0</v>
      </c>
      <c r="Q50" s="58">
        <f t="shared" si="65"/>
        <v>0</v>
      </c>
      <c r="R50" s="58">
        <f t="shared" si="65"/>
        <v>0</v>
      </c>
      <c r="S50" s="169">
        <f t="shared" si="61"/>
        <v>11.707199999999998</v>
      </c>
      <c r="T50" s="139"/>
      <c r="U50" s="207" t="s">
        <v>62</v>
      </c>
      <c r="V50" s="91">
        <f t="shared" si="66"/>
        <v>11.707199999999998</v>
      </c>
      <c r="W50" s="91">
        <f t="shared" si="66"/>
        <v>0</v>
      </c>
      <c r="X50" s="91">
        <f t="shared" si="66"/>
        <v>0</v>
      </c>
      <c r="Y50" s="91">
        <f t="shared" si="66"/>
        <v>0</v>
      </c>
      <c r="Z50" s="91">
        <f t="shared" si="66"/>
        <v>0</v>
      </c>
      <c r="AA50" s="91">
        <f t="shared" si="66"/>
        <v>0</v>
      </c>
      <c r="AB50" s="91">
        <f t="shared" si="66"/>
        <v>0</v>
      </c>
      <c r="AC50" s="268">
        <f t="shared" si="66"/>
        <v>0</v>
      </c>
      <c r="AD50" s="91">
        <f t="shared" si="66"/>
        <v>0</v>
      </c>
      <c r="AE50" s="91">
        <f t="shared" si="66"/>
        <v>0</v>
      </c>
      <c r="AF50" s="91">
        <f t="shared" si="66"/>
        <v>0</v>
      </c>
      <c r="AG50" s="91">
        <f t="shared" si="66"/>
        <v>0</v>
      </c>
      <c r="AH50" s="91">
        <f t="shared" si="66"/>
        <v>0</v>
      </c>
      <c r="AI50" s="209">
        <f t="shared" si="62"/>
        <v>11.707199999999998</v>
      </c>
      <c r="AJ50" s="131" t="str">
        <f t="shared" si="63"/>
        <v/>
      </c>
    </row>
    <row r="51" spans="1:36">
      <c r="A51" s="170" t="s">
        <v>19</v>
      </c>
      <c r="B51" s="61">
        <f t="shared" si="67"/>
        <v>0</v>
      </c>
      <c r="C51" s="61">
        <f t="shared" si="67"/>
        <v>0</v>
      </c>
      <c r="D51" s="61">
        <f t="shared" si="67"/>
        <v>0</v>
      </c>
      <c r="E51" s="61">
        <f t="shared" si="67"/>
        <v>0</v>
      </c>
      <c r="F51" s="304">
        <v>0</v>
      </c>
      <c r="G51" s="61">
        <f t="shared" si="64"/>
        <v>0</v>
      </c>
      <c r="H51" s="61">
        <f t="shared" si="64"/>
        <v>0</v>
      </c>
      <c r="I51" s="173">
        <f t="shared" si="60"/>
        <v>0</v>
      </c>
      <c r="J51" s="139"/>
      <c r="K51" s="174" t="s">
        <v>19</v>
      </c>
      <c r="L51" s="61">
        <f t="shared" si="65"/>
        <v>0</v>
      </c>
      <c r="M51" s="61">
        <f t="shared" si="65"/>
        <v>0</v>
      </c>
      <c r="N51" s="61">
        <f t="shared" si="65"/>
        <v>0</v>
      </c>
      <c r="O51" s="61">
        <f t="shared" si="65"/>
        <v>0</v>
      </c>
      <c r="P51" s="61">
        <f t="shared" si="65"/>
        <v>0</v>
      </c>
      <c r="Q51" s="61">
        <f t="shared" si="65"/>
        <v>0</v>
      </c>
      <c r="R51" s="61">
        <f t="shared" si="65"/>
        <v>0</v>
      </c>
      <c r="S51" s="176">
        <f t="shared" si="61"/>
        <v>0</v>
      </c>
      <c r="T51" s="139"/>
      <c r="U51" s="210" t="s">
        <v>19</v>
      </c>
      <c r="V51" s="94">
        <f t="shared" si="66"/>
        <v>0</v>
      </c>
      <c r="W51" s="94">
        <f t="shared" si="66"/>
        <v>0</v>
      </c>
      <c r="X51" s="94">
        <f t="shared" si="66"/>
        <v>0</v>
      </c>
      <c r="Y51" s="94">
        <f t="shared" si="66"/>
        <v>0</v>
      </c>
      <c r="Z51" s="94">
        <f t="shared" si="66"/>
        <v>0</v>
      </c>
      <c r="AA51" s="94">
        <f t="shared" si="66"/>
        <v>0</v>
      </c>
      <c r="AB51" s="94">
        <f t="shared" si="66"/>
        <v>0</v>
      </c>
      <c r="AC51" s="269">
        <f t="shared" si="66"/>
        <v>0</v>
      </c>
      <c r="AD51" s="94">
        <f t="shared" si="66"/>
        <v>0</v>
      </c>
      <c r="AE51" s="94">
        <f t="shared" si="66"/>
        <v>0</v>
      </c>
      <c r="AF51" s="94">
        <f t="shared" si="66"/>
        <v>0</v>
      </c>
      <c r="AG51" s="94">
        <f t="shared" si="66"/>
        <v>0</v>
      </c>
      <c r="AH51" s="94">
        <f t="shared" si="66"/>
        <v>0</v>
      </c>
      <c r="AI51" s="213">
        <f t="shared" si="62"/>
        <v>0</v>
      </c>
      <c r="AJ51" s="131" t="str">
        <f t="shared" si="63"/>
        <v/>
      </c>
    </row>
    <row r="52" spans="1:36">
      <c r="A52" s="162" t="s">
        <v>20</v>
      </c>
      <c r="B52" s="55">
        <f t="shared" si="67"/>
        <v>0</v>
      </c>
      <c r="C52" s="55">
        <f t="shared" si="67"/>
        <v>0</v>
      </c>
      <c r="D52" s="55">
        <f t="shared" si="67"/>
        <v>0</v>
      </c>
      <c r="E52" s="55">
        <f t="shared" si="67"/>
        <v>0</v>
      </c>
      <c r="F52" s="304">
        <v>0</v>
      </c>
      <c r="G52" s="55">
        <f t="shared" si="64"/>
        <v>0</v>
      </c>
      <c r="H52" s="55">
        <f t="shared" si="64"/>
        <v>0</v>
      </c>
      <c r="I52" s="165">
        <f t="shared" si="60"/>
        <v>0</v>
      </c>
      <c r="J52" s="139"/>
      <c r="K52" s="166" t="s">
        <v>20</v>
      </c>
      <c r="L52" s="58">
        <f t="shared" si="65"/>
        <v>0</v>
      </c>
      <c r="M52" s="58">
        <f t="shared" si="65"/>
        <v>0</v>
      </c>
      <c r="N52" s="58">
        <f t="shared" si="65"/>
        <v>0</v>
      </c>
      <c r="O52" s="58">
        <f t="shared" si="65"/>
        <v>0</v>
      </c>
      <c r="P52" s="58">
        <f t="shared" si="65"/>
        <v>0</v>
      </c>
      <c r="Q52" s="58">
        <f t="shared" si="65"/>
        <v>0</v>
      </c>
      <c r="R52" s="58">
        <f t="shared" si="65"/>
        <v>0</v>
      </c>
      <c r="S52" s="169">
        <f t="shared" si="61"/>
        <v>0</v>
      </c>
      <c r="T52" s="139"/>
      <c r="U52" s="207" t="s">
        <v>20</v>
      </c>
      <c r="V52" s="91">
        <f t="shared" si="66"/>
        <v>0</v>
      </c>
      <c r="W52" s="91">
        <f t="shared" si="66"/>
        <v>0</v>
      </c>
      <c r="X52" s="91">
        <f t="shared" si="66"/>
        <v>0</v>
      </c>
      <c r="Y52" s="91">
        <f t="shared" si="66"/>
        <v>0</v>
      </c>
      <c r="Z52" s="91">
        <f t="shared" si="66"/>
        <v>0</v>
      </c>
      <c r="AA52" s="91">
        <f t="shared" si="66"/>
        <v>0</v>
      </c>
      <c r="AB52" s="91">
        <f t="shared" si="66"/>
        <v>0</v>
      </c>
      <c r="AC52" s="268">
        <f t="shared" si="66"/>
        <v>0</v>
      </c>
      <c r="AD52" s="91">
        <f t="shared" si="66"/>
        <v>0</v>
      </c>
      <c r="AE52" s="91">
        <f t="shared" si="66"/>
        <v>0</v>
      </c>
      <c r="AF52" s="91">
        <f t="shared" si="66"/>
        <v>0</v>
      </c>
      <c r="AG52" s="91">
        <f t="shared" si="66"/>
        <v>0</v>
      </c>
      <c r="AH52" s="91">
        <f t="shared" si="66"/>
        <v>0</v>
      </c>
      <c r="AI52" s="209">
        <f t="shared" si="62"/>
        <v>0</v>
      </c>
      <c r="AJ52" s="131" t="str">
        <f t="shared" si="63"/>
        <v/>
      </c>
    </row>
    <row r="53" spans="1:36" ht="15" thickBot="1">
      <c r="A53" s="177" t="s">
        <v>11</v>
      </c>
      <c r="B53" s="66">
        <f t="shared" si="67"/>
        <v>0</v>
      </c>
      <c r="C53" s="66">
        <f t="shared" si="67"/>
        <v>0</v>
      </c>
      <c r="D53" s="66">
        <f t="shared" si="67"/>
        <v>0</v>
      </c>
      <c r="E53" s="66">
        <f t="shared" si="67"/>
        <v>0</v>
      </c>
      <c r="F53" s="305">
        <v>0</v>
      </c>
      <c r="G53" s="66">
        <f t="shared" si="64"/>
        <v>0</v>
      </c>
      <c r="H53" s="66">
        <f t="shared" si="64"/>
        <v>0</v>
      </c>
      <c r="I53" s="180">
        <f t="shared" si="60"/>
        <v>0</v>
      </c>
      <c r="J53" s="139"/>
      <c r="K53" s="181" t="s">
        <v>11</v>
      </c>
      <c r="L53" s="66">
        <f t="shared" si="65"/>
        <v>0</v>
      </c>
      <c r="M53" s="66">
        <f t="shared" si="65"/>
        <v>0</v>
      </c>
      <c r="N53" s="66">
        <f t="shared" si="65"/>
        <v>0</v>
      </c>
      <c r="O53" s="66">
        <f t="shared" si="65"/>
        <v>0</v>
      </c>
      <c r="P53" s="66">
        <f t="shared" si="65"/>
        <v>0</v>
      </c>
      <c r="Q53" s="66">
        <f t="shared" si="65"/>
        <v>0</v>
      </c>
      <c r="R53" s="66">
        <f t="shared" si="65"/>
        <v>0</v>
      </c>
      <c r="S53" s="183">
        <f t="shared" si="61"/>
        <v>0</v>
      </c>
      <c r="T53" s="139"/>
      <c r="U53" s="210" t="s">
        <v>11</v>
      </c>
      <c r="V53" s="94">
        <f t="shared" si="66"/>
        <v>0</v>
      </c>
      <c r="W53" s="94">
        <f t="shared" si="66"/>
        <v>0</v>
      </c>
      <c r="X53" s="94">
        <f t="shared" si="66"/>
        <v>0</v>
      </c>
      <c r="Y53" s="94">
        <f t="shared" si="66"/>
        <v>0</v>
      </c>
      <c r="Z53" s="94">
        <f t="shared" si="66"/>
        <v>0</v>
      </c>
      <c r="AA53" s="94">
        <f t="shared" si="66"/>
        <v>0</v>
      </c>
      <c r="AB53" s="94">
        <f t="shared" si="66"/>
        <v>0</v>
      </c>
      <c r="AC53" s="269">
        <f t="shared" si="66"/>
        <v>0</v>
      </c>
      <c r="AD53" s="94">
        <f t="shared" si="66"/>
        <v>0</v>
      </c>
      <c r="AE53" s="94">
        <f t="shared" si="66"/>
        <v>0</v>
      </c>
      <c r="AF53" s="94">
        <f t="shared" si="66"/>
        <v>0</v>
      </c>
      <c r="AG53" s="94">
        <f t="shared" si="66"/>
        <v>0</v>
      </c>
      <c r="AH53" s="94">
        <f t="shared" si="66"/>
        <v>0</v>
      </c>
      <c r="AI53" s="213">
        <f t="shared" si="62"/>
        <v>0</v>
      </c>
      <c r="AJ53" s="131" t="str">
        <f t="shared" si="63"/>
        <v/>
      </c>
    </row>
    <row r="54" spans="1:36" ht="15">
      <c r="A54" s="184" t="s">
        <v>26</v>
      </c>
      <c r="B54" s="185">
        <f>SUM(B33:B49)</f>
        <v>1918.0438536686731</v>
      </c>
      <c r="C54" s="185">
        <f t="shared" ref="C54:I54" si="68">SUM(C33:C49)</f>
        <v>1751.6587364527772</v>
      </c>
      <c r="D54" s="185">
        <f t="shared" si="68"/>
        <v>1726.2489552486352</v>
      </c>
      <c r="E54" s="185">
        <f t="shared" si="68"/>
        <v>3201.4923417906316</v>
      </c>
      <c r="F54" s="185">
        <f t="shared" si="68"/>
        <v>0</v>
      </c>
      <c r="G54" s="185">
        <f t="shared" si="68"/>
        <v>347.05032368918285</v>
      </c>
      <c r="H54" s="185">
        <f t="shared" si="68"/>
        <v>33.323417985372465</v>
      </c>
      <c r="I54" s="185">
        <f t="shared" si="68"/>
        <v>8977.8176288352734</v>
      </c>
      <c r="J54" s="139"/>
      <c r="K54" s="186" t="s">
        <v>26</v>
      </c>
      <c r="L54" s="185">
        <f>SUM(L33:L49)</f>
        <v>1918.0438536686731</v>
      </c>
      <c r="M54" s="185">
        <f t="shared" ref="M54:S54" si="69">SUM(M33:M49)</f>
        <v>1751.6587364527772</v>
      </c>
      <c r="N54" s="185">
        <f t="shared" si="69"/>
        <v>1726.2489552486352</v>
      </c>
      <c r="O54" s="185">
        <f t="shared" si="69"/>
        <v>3201.4923417906316</v>
      </c>
      <c r="P54" s="185">
        <f t="shared" si="69"/>
        <v>1531.5605918918452</v>
      </c>
      <c r="Q54" s="185">
        <f t="shared" si="69"/>
        <v>347.05032368918285</v>
      </c>
      <c r="R54" s="187">
        <f t="shared" si="69"/>
        <v>33.323417985372465</v>
      </c>
      <c r="S54" s="188">
        <f t="shared" si="69"/>
        <v>10509.37822072712</v>
      </c>
      <c r="T54" s="139" t="str">
        <f>IF(ABS(S54-AI54)&gt;0.01,S54-AI54,"")</f>
        <v/>
      </c>
      <c r="U54" s="214" t="s">
        <v>60</v>
      </c>
      <c r="V54" s="215">
        <f>SUM(V33:V49)</f>
        <v>1759.5021741404037</v>
      </c>
      <c r="W54" s="215">
        <f t="shared" ref="W54:AH54" si="70">SUM(W33:W49)</f>
        <v>121.1219093562993</v>
      </c>
      <c r="X54" s="215">
        <f t="shared" si="70"/>
        <v>347.05032368918285</v>
      </c>
      <c r="Y54" s="215">
        <f t="shared" si="70"/>
        <v>1751.6587364527772</v>
      </c>
      <c r="Z54" s="215">
        <f t="shared" si="70"/>
        <v>1649.6004610428274</v>
      </c>
      <c r="AA54" s="215">
        <f t="shared" si="70"/>
        <v>2644.0822026481537</v>
      </c>
      <c r="AB54" s="215">
        <f t="shared" si="70"/>
        <v>1531.5605918918452</v>
      </c>
      <c r="AC54" s="215">
        <f t="shared" si="70"/>
        <v>704.8018215056286</v>
      </c>
      <c r="AD54" s="216">
        <f t="shared" si="70"/>
        <v>37.419770171970356</v>
      </c>
      <c r="AE54" s="216">
        <f t="shared" si="70"/>
        <v>124.52010693379722</v>
      </c>
      <c r="AF54" s="216">
        <f t="shared" si="70"/>
        <v>33.323417985372465</v>
      </c>
      <c r="AG54" s="216">
        <f t="shared" si="70"/>
        <v>76.648494205807495</v>
      </c>
      <c r="AH54" s="216">
        <f t="shared" si="70"/>
        <v>432.89003220868102</v>
      </c>
      <c r="AI54" s="217">
        <f>SUM(V54:AC54)</f>
        <v>10509.378220727118</v>
      </c>
      <c r="AJ54" s="131" t="str">
        <f t="shared" si="63"/>
        <v/>
      </c>
    </row>
    <row r="55" spans="1:36" ht="15" thickBot="1">
      <c r="A55" s="15" t="s">
        <v>100</v>
      </c>
      <c r="B55" s="100">
        <f>IF($I54=0,"-",B54/$I54)</f>
        <v>0.21364255022381295</v>
      </c>
      <c r="C55" s="100">
        <f t="shared" ref="C55:H55" si="71">IF($I54=0,"-",C54/$I54)</f>
        <v>0.19510963675924287</v>
      </c>
      <c r="D55" s="100">
        <f t="shared" si="71"/>
        <v>0.19227935191111561</v>
      </c>
      <c r="E55" s="100">
        <f t="shared" si="71"/>
        <v>0.35660028685679301</v>
      </c>
      <c r="F55" s="100">
        <f t="shared" si="71"/>
        <v>0</v>
      </c>
      <c r="G55" s="100">
        <f t="shared" si="71"/>
        <v>3.8656423870152397E-2</v>
      </c>
      <c r="H55" s="101">
        <f t="shared" si="71"/>
        <v>3.711750378883074E-3</v>
      </c>
      <c r="I55" s="102">
        <f>SUM(B55:H55)</f>
        <v>0.99999999999999989</v>
      </c>
      <c r="K55" s="27" t="s">
        <v>100</v>
      </c>
      <c r="L55" s="76">
        <f>IF($S54=0,"-",L54/$S54)</f>
        <v>0.18250783380179536</v>
      </c>
      <c r="M55" s="76">
        <f t="shared" ref="M55:R55" si="72">IF($S54=0,"-",M54/$S54)</f>
        <v>0.16667577278721099</v>
      </c>
      <c r="N55" s="76">
        <f t="shared" si="72"/>
        <v>0.16425795313409131</v>
      </c>
      <c r="O55" s="76">
        <f t="shared" si="72"/>
        <v>0.30463194630073248</v>
      </c>
      <c r="P55" s="76">
        <f t="shared" si="72"/>
        <v>0.14573275028500021</v>
      </c>
      <c r="Q55" s="76">
        <f t="shared" si="72"/>
        <v>3.3022916903372349E-2</v>
      </c>
      <c r="R55" s="77">
        <f t="shared" si="72"/>
        <v>3.1708267877970514E-3</v>
      </c>
      <c r="S55" s="78">
        <f>SUM(L55:R55)</f>
        <v>0.99999999999999978</v>
      </c>
      <c r="U55" s="36" t="s">
        <v>100</v>
      </c>
      <c r="V55" s="103">
        <f>+V54/$AI54</f>
        <v>0.16742210025995888</v>
      </c>
      <c r="W55" s="103">
        <f t="shared" ref="W55:AH55" si="73">+W54/$AI54</f>
        <v>1.1525126112353313E-2</v>
      </c>
      <c r="X55" s="103">
        <f t="shared" si="73"/>
        <v>3.3022916903372355E-2</v>
      </c>
      <c r="Y55" s="103">
        <f t="shared" si="73"/>
        <v>0.16667577278721102</v>
      </c>
      <c r="Z55" s="103">
        <f t="shared" si="73"/>
        <v>0.15696461069308587</v>
      </c>
      <c r="AA55" s="103">
        <f t="shared" si="73"/>
        <v>0.25159263917568059</v>
      </c>
      <c r="AB55" s="103">
        <f t="shared" si="73"/>
        <v>0.14573275028500024</v>
      </c>
      <c r="AC55" s="103">
        <f t="shared" si="73"/>
        <v>6.7064083783337766E-2</v>
      </c>
      <c r="AD55" s="103">
        <f t="shared" si="73"/>
        <v>3.5606074294832423E-3</v>
      </c>
      <c r="AE55" s="103">
        <f t="shared" si="73"/>
        <v>1.1848475173175563E-2</v>
      </c>
      <c r="AF55" s="103">
        <f t="shared" si="73"/>
        <v>3.1708267877970518E-3</v>
      </c>
      <c r="AG55" s="103">
        <f t="shared" si="73"/>
        <v>7.2933424410054565E-3</v>
      </c>
      <c r="AH55" s="103">
        <f t="shared" si="73"/>
        <v>4.119083195187645E-2</v>
      </c>
      <c r="AI55" s="104">
        <f>SUM(V55:AC55)</f>
        <v>1</v>
      </c>
      <c r="AJ55" s="131" t="str">
        <f t="shared" si="63"/>
        <v/>
      </c>
    </row>
    <row r="56" spans="1:36" ht="15" thickBot="1"/>
    <row r="57" spans="1:36" ht="28.5">
      <c r="A57" s="310" t="s">
        <v>49</v>
      </c>
      <c r="B57" s="135" t="s">
        <v>0</v>
      </c>
      <c r="C57" s="135" t="s">
        <v>1</v>
      </c>
      <c r="D57" s="135" t="s">
        <v>2</v>
      </c>
      <c r="E57" s="135" t="s">
        <v>3</v>
      </c>
      <c r="F57" s="135" t="s">
        <v>27</v>
      </c>
      <c r="G57" s="135" t="s">
        <v>4</v>
      </c>
      <c r="H57" s="135" t="s">
        <v>5</v>
      </c>
      <c r="I57" s="136" t="s">
        <v>6</v>
      </c>
      <c r="K57" s="312" t="s">
        <v>49</v>
      </c>
      <c r="L57" s="137" t="s">
        <v>0</v>
      </c>
      <c r="M57" s="137" t="s">
        <v>1</v>
      </c>
      <c r="N57" s="137" t="s">
        <v>2</v>
      </c>
      <c r="O57" s="137" t="s">
        <v>3</v>
      </c>
      <c r="P57" s="137" t="s">
        <v>27</v>
      </c>
      <c r="Q57" s="137" t="s">
        <v>4</v>
      </c>
      <c r="R57" s="137" t="s">
        <v>5</v>
      </c>
      <c r="S57" s="138" t="s">
        <v>6</v>
      </c>
    </row>
    <row r="58" spans="1:36" ht="15">
      <c r="A58" s="311" t="s">
        <v>49</v>
      </c>
      <c r="B58" s="294" t="s">
        <v>109</v>
      </c>
      <c r="C58" s="295"/>
      <c r="D58" s="295"/>
      <c r="E58" s="295"/>
      <c r="F58" s="295"/>
      <c r="G58" s="295"/>
      <c r="H58" s="295"/>
      <c r="I58" s="296"/>
      <c r="K58" s="313" t="s">
        <v>49</v>
      </c>
      <c r="L58" s="297" t="s">
        <v>109</v>
      </c>
      <c r="M58" s="298"/>
      <c r="N58" s="298"/>
      <c r="O58" s="298"/>
      <c r="P58" s="298"/>
      <c r="Q58" s="298"/>
      <c r="R58" s="298"/>
      <c r="S58" s="299"/>
    </row>
    <row r="59" spans="1:36" ht="15">
      <c r="A59" s="141" t="s">
        <v>7</v>
      </c>
      <c r="B59" s="314"/>
      <c r="C59" s="315"/>
      <c r="D59" s="315"/>
      <c r="E59" s="316"/>
      <c r="F59" s="42">
        <f>F449+F475+F501+F527+F553</f>
        <v>5.1635798689264921E-3</v>
      </c>
      <c r="G59" s="314"/>
      <c r="H59" s="316"/>
      <c r="I59" s="144">
        <f>SUM(B59:H59)</f>
        <v>5.1635798689264921E-3</v>
      </c>
      <c r="J59" s="139"/>
      <c r="K59" s="193" t="s">
        <v>7</v>
      </c>
      <c r="L59" s="314"/>
      <c r="M59" s="315"/>
      <c r="N59" s="315"/>
      <c r="O59" s="316"/>
      <c r="P59" s="42">
        <f>P449+P475+P501+P527+P553</f>
        <v>0</v>
      </c>
      <c r="Q59" s="314"/>
      <c r="R59" s="323"/>
      <c r="S59" s="195">
        <f>SUM(L59:R59)</f>
        <v>0</v>
      </c>
      <c r="T59" s="139"/>
    </row>
    <row r="60" spans="1:36" ht="15">
      <c r="A60" s="149" t="s">
        <v>8</v>
      </c>
      <c r="B60" s="317"/>
      <c r="C60" s="318"/>
      <c r="D60" s="318"/>
      <c r="E60" s="319"/>
      <c r="F60" s="48">
        <f t="shared" ref="F60:F79" si="74">F450+F476+F502+F528+F554</f>
        <v>0</v>
      </c>
      <c r="G60" s="317"/>
      <c r="H60" s="319"/>
      <c r="I60" s="152">
        <f t="shared" ref="I60:I79" si="75">SUM(B60:H60)</f>
        <v>0</v>
      </c>
      <c r="J60" s="139"/>
      <c r="K60" s="153" t="s">
        <v>8</v>
      </c>
      <c r="L60" s="317"/>
      <c r="M60" s="318"/>
      <c r="N60" s="318"/>
      <c r="O60" s="319"/>
      <c r="P60" s="51">
        <f t="shared" ref="P60:P79" si="76">P450+P476+P502+P528+P554</f>
        <v>0</v>
      </c>
      <c r="Q60" s="317"/>
      <c r="R60" s="324"/>
      <c r="S60" s="156">
        <f t="shared" ref="S60:S79" si="77">SUM(L60:R60)</f>
        <v>0</v>
      </c>
      <c r="T60" s="139"/>
    </row>
    <row r="61" spans="1:36" ht="15">
      <c r="A61" s="157" t="s">
        <v>10</v>
      </c>
      <c r="B61" s="317"/>
      <c r="C61" s="318"/>
      <c r="D61" s="318"/>
      <c r="E61" s="319"/>
      <c r="F61" s="45">
        <f t="shared" si="74"/>
        <v>0</v>
      </c>
      <c r="G61" s="317"/>
      <c r="H61" s="319"/>
      <c r="I61" s="144">
        <f t="shared" si="75"/>
        <v>0</v>
      </c>
      <c r="J61" s="139"/>
      <c r="K61" s="159" t="s">
        <v>10</v>
      </c>
      <c r="L61" s="317"/>
      <c r="M61" s="318"/>
      <c r="N61" s="318"/>
      <c r="O61" s="319"/>
      <c r="P61" s="45">
        <f t="shared" si="76"/>
        <v>0</v>
      </c>
      <c r="Q61" s="317"/>
      <c r="R61" s="324"/>
      <c r="S61" s="148">
        <f t="shared" si="77"/>
        <v>0</v>
      </c>
      <c r="T61" s="139"/>
    </row>
    <row r="62" spans="1:36" ht="15">
      <c r="A62" s="149" t="s">
        <v>53</v>
      </c>
      <c r="B62" s="317"/>
      <c r="C62" s="318"/>
      <c r="D62" s="318"/>
      <c r="E62" s="319"/>
      <c r="F62" s="48">
        <f t="shared" si="74"/>
        <v>0</v>
      </c>
      <c r="G62" s="317"/>
      <c r="H62" s="319"/>
      <c r="I62" s="152">
        <f t="shared" si="75"/>
        <v>0</v>
      </c>
      <c r="J62" s="139"/>
      <c r="K62" s="153" t="s">
        <v>53</v>
      </c>
      <c r="L62" s="317"/>
      <c r="M62" s="318"/>
      <c r="N62" s="318"/>
      <c r="O62" s="319"/>
      <c r="P62" s="51">
        <f t="shared" si="76"/>
        <v>0</v>
      </c>
      <c r="Q62" s="317"/>
      <c r="R62" s="324"/>
      <c r="S62" s="156">
        <f t="shared" si="77"/>
        <v>0</v>
      </c>
      <c r="T62" s="139"/>
    </row>
    <row r="63" spans="1:36" ht="15">
      <c r="A63" s="157" t="s">
        <v>16</v>
      </c>
      <c r="B63" s="317"/>
      <c r="C63" s="318"/>
      <c r="D63" s="318"/>
      <c r="E63" s="319"/>
      <c r="F63" s="45">
        <f t="shared" si="74"/>
        <v>0</v>
      </c>
      <c r="G63" s="317"/>
      <c r="H63" s="319"/>
      <c r="I63" s="144">
        <f t="shared" si="75"/>
        <v>0</v>
      </c>
      <c r="J63" s="139"/>
      <c r="K63" s="159" t="s">
        <v>16</v>
      </c>
      <c r="L63" s="317"/>
      <c r="M63" s="318"/>
      <c r="N63" s="318"/>
      <c r="O63" s="319"/>
      <c r="P63" s="45">
        <f t="shared" si="76"/>
        <v>0</v>
      </c>
      <c r="Q63" s="317"/>
      <c r="R63" s="324"/>
      <c r="S63" s="148">
        <f t="shared" si="77"/>
        <v>0</v>
      </c>
      <c r="T63" s="139"/>
    </row>
    <row r="64" spans="1:36" ht="15">
      <c r="A64" s="149" t="s">
        <v>15</v>
      </c>
      <c r="B64" s="317"/>
      <c r="C64" s="318"/>
      <c r="D64" s="318"/>
      <c r="E64" s="319"/>
      <c r="F64" s="48">
        <f t="shared" si="74"/>
        <v>0</v>
      </c>
      <c r="G64" s="317"/>
      <c r="H64" s="319"/>
      <c r="I64" s="152">
        <f t="shared" si="75"/>
        <v>0</v>
      </c>
      <c r="J64" s="139"/>
      <c r="K64" s="153" t="s">
        <v>15</v>
      </c>
      <c r="L64" s="317"/>
      <c r="M64" s="318"/>
      <c r="N64" s="318"/>
      <c r="O64" s="319"/>
      <c r="P64" s="51">
        <f t="shared" si="76"/>
        <v>0</v>
      </c>
      <c r="Q64" s="317"/>
      <c r="R64" s="324"/>
      <c r="S64" s="156">
        <f t="shared" si="77"/>
        <v>0</v>
      </c>
      <c r="T64" s="139"/>
    </row>
    <row r="65" spans="1:20" ht="15">
      <c r="A65" s="157" t="s">
        <v>55</v>
      </c>
      <c r="B65" s="317"/>
      <c r="C65" s="318"/>
      <c r="D65" s="318"/>
      <c r="E65" s="319"/>
      <c r="F65" s="45">
        <f t="shared" si="74"/>
        <v>8703.926028510894</v>
      </c>
      <c r="G65" s="317"/>
      <c r="H65" s="319"/>
      <c r="I65" s="144">
        <f t="shared" si="75"/>
        <v>8703.926028510894</v>
      </c>
      <c r="J65" s="139"/>
      <c r="K65" s="159" t="s">
        <v>55</v>
      </c>
      <c r="L65" s="317"/>
      <c r="M65" s="318"/>
      <c r="N65" s="318"/>
      <c r="O65" s="319"/>
      <c r="P65" s="45">
        <f t="shared" si="76"/>
        <v>2544.9249515293723</v>
      </c>
      <c r="Q65" s="317"/>
      <c r="R65" s="324"/>
      <c r="S65" s="148">
        <f t="shared" si="77"/>
        <v>2544.9249515293723</v>
      </c>
      <c r="T65" s="139"/>
    </row>
    <row r="66" spans="1:20" ht="15">
      <c r="A66" s="149" t="s">
        <v>12</v>
      </c>
      <c r="B66" s="317"/>
      <c r="C66" s="318"/>
      <c r="D66" s="318"/>
      <c r="E66" s="319"/>
      <c r="F66" s="48">
        <f t="shared" si="74"/>
        <v>2970.7443735614011</v>
      </c>
      <c r="G66" s="317"/>
      <c r="H66" s="319"/>
      <c r="I66" s="152">
        <f t="shared" si="75"/>
        <v>2970.7443735614011</v>
      </c>
      <c r="J66" s="139"/>
      <c r="K66" s="153" t="s">
        <v>12</v>
      </c>
      <c r="L66" s="317"/>
      <c r="M66" s="318"/>
      <c r="N66" s="318"/>
      <c r="O66" s="319"/>
      <c r="P66" s="51">
        <f t="shared" si="76"/>
        <v>1319.0732398434259</v>
      </c>
      <c r="Q66" s="317"/>
      <c r="R66" s="324"/>
      <c r="S66" s="156">
        <f t="shared" si="77"/>
        <v>1319.0732398434259</v>
      </c>
      <c r="T66" s="139"/>
    </row>
    <row r="67" spans="1:20" ht="15">
      <c r="A67" s="157" t="s">
        <v>56</v>
      </c>
      <c r="B67" s="317"/>
      <c r="C67" s="318"/>
      <c r="D67" s="318"/>
      <c r="E67" s="319"/>
      <c r="F67" s="45">
        <f t="shared" si="74"/>
        <v>41.066357669744647</v>
      </c>
      <c r="G67" s="317"/>
      <c r="H67" s="319"/>
      <c r="I67" s="144">
        <f t="shared" si="75"/>
        <v>41.066357669744647</v>
      </c>
      <c r="J67" s="139"/>
      <c r="K67" s="159" t="s">
        <v>56</v>
      </c>
      <c r="L67" s="317"/>
      <c r="M67" s="318"/>
      <c r="N67" s="318"/>
      <c r="O67" s="319"/>
      <c r="P67" s="45">
        <f t="shared" si="76"/>
        <v>0</v>
      </c>
      <c r="Q67" s="317"/>
      <c r="R67" s="324"/>
      <c r="S67" s="148">
        <f t="shared" si="77"/>
        <v>0</v>
      </c>
      <c r="T67" s="139"/>
    </row>
    <row r="68" spans="1:20" ht="15">
      <c r="A68" s="149" t="s">
        <v>17</v>
      </c>
      <c r="B68" s="317"/>
      <c r="C68" s="318"/>
      <c r="D68" s="318"/>
      <c r="E68" s="319"/>
      <c r="F68" s="48">
        <f t="shared" si="74"/>
        <v>5.6351910415054576</v>
      </c>
      <c r="G68" s="317"/>
      <c r="H68" s="319"/>
      <c r="I68" s="152">
        <f t="shared" si="75"/>
        <v>5.6351910415054576</v>
      </c>
      <c r="J68" s="139"/>
      <c r="K68" s="153" t="s">
        <v>17</v>
      </c>
      <c r="L68" s="317"/>
      <c r="M68" s="318"/>
      <c r="N68" s="318"/>
      <c r="O68" s="319"/>
      <c r="P68" s="51">
        <f t="shared" si="76"/>
        <v>2.6457545223089123</v>
      </c>
      <c r="Q68" s="317"/>
      <c r="R68" s="324"/>
      <c r="S68" s="156">
        <f t="shared" si="77"/>
        <v>2.6457545223089123</v>
      </c>
      <c r="T68" s="139"/>
    </row>
    <row r="69" spans="1:20" ht="15">
      <c r="A69" s="157" t="s">
        <v>141</v>
      </c>
      <c r="B69" s="317"/>
      <c r="C69" s="318"/>
      <c r="D69" s="318"/>
      <c r="E69" s="319"/>
      <c r="F69" s="45">
        <f t="shared" si="74"/>
        <v>21.677637092861652</v>
      </c>
      <c r="G69" s="317"/>
      <c r="H69" s="319"/>
      <c r="I69" s="144">
        <f t="shared" si="75"/>
        <v>21.677637092861652</v>
      </c>
      <c r="J69" s="139"/>
      <c r="K69" s="159" t="s">
        <v>141</v>
      </c>
      <c r="L69" s="317"/>
      <c r="M69" s="318"/>
      <c r="N69" s="318"/>
      <c r="O69" s="319"/>
      <c r="P69" s="45">
        <f t="shared" si="76"/>
        <v>17.251567476693609</v>
      </c>
      <c r="Q69" s="317"/>
      <c r="R69" s="324"/>
      <c r="S69" s="148">
        <f t="shared" si="77"/>
        <v>17.251567476693609</v>
      </c>
      <c r="T69" s="139"/>
    </row>
    <row r="70" spans="1:20" ht="15">
      <c r="A70" s="149" t="s">
        <v>25</v>
      </c>
      <c r="B70" s="317"/>
      <c r="C70" s="318"/>
      <c r="D70" s="318"/>
      <c r="E70" s="319"/>
      <c r="F70" s="48">
        <f t="shared" si="74"/>
        <v>461.66136056886728</v>
      </c>
      <c r="G70" s="317"/>
      <c r="H70" s="319"/>
      <c r="I70" s="152">
        <f t="shared" si="75"/>
        <v>461.66136056886728</v>
      </c>
      <c r="J70" s="139"/>
      <c r="K70" s="153" t="s">
        <v>25</v>
      </c>
      <c r="L70" s="317"/>
      <c r="M70" s="318"/>
      <c r="N70" s="318"/>
      <c r="O70" s="319"/>
      <c r="P70" s="51">
        <f t="shared" si="76"/>
        <v>0</v>
      </c>
      <c r="Q70" s="317"/>
      <c r="R70" s="324"/>
      <c r="S70" s="156">
        <f t="shared" si="77"/>
        <v>0</v>
      </c>
      <c r="T70" s="139"/>
    </row>
    <row r="71" spans="1:20" ht="15">
      <c r="A71" s="157" t="s">
        <v>24</v>
      </c>
      <c r="B71" s="317"/>
      <c r="C71" s="318"/>
      <c r="D71" s="318"/>
      <c r="E71" s="319"/>
      <c r="F71" s="45">
        <f t="shared" si="74"/>
        <v>0</v>
      </c>
      <c r="G71" s="317"/>
      <c r="H71" s="319"/>
      <c r="I71" s="144">
        <f t="shared" si="75"/>
        <v>0</v>
      </c>
      <c r="J71" s="139"/>
      <c r="K71" s="159" t="s">
        <v>24</v>
      </c>
      <c r="L71" s="317"/>
      <c r="M71" s="318"/>
      <c r="N71" s="318"/>
      <c r="O71" s="319"/>
      <c r="P71" s="45">
        <f t="shared" si="76"/>
        <v>0</v>
      </c>
      <c r="Q71" s="317"/>
      <c r="R71" s="324"/>
      <c r="S71" s="148">
        <f t="shared" si="77"/>
        <v>0</v>
      </c>
      <c r="T71" s="139"/>
    </row>
    <row r="72" spans="1:20" ht="15">
      <c r="A72" s="149" t="s">
        <v>57</v>
      </c>
      <c r="B72" s="317"/>
      <c r="C72" s="318"/>
      <c r="D72" s="318"/>
      <c r="E72" s="319"/>
      <c r="F72" s="48">
        <f t="shared" si="74"/>
        <v>0</v>
      </c>
      <c r="G72" s="317"/>
      <c r="H72" s="319"/>
      <c r="I72" s="152">
        <f t="shared" si="75"/>
        <v>0</v>
      </c>
      <c r="J72" s="139"/>
      <c r="K72" s="153" t="s">
        <v>57</v>
      </c>
      <c r="L72" s="317"/>
      <c r="M72" s="318"/>
      <c r="N72" s="318"/>
      <c r="O72" s="319"/>
      <c r="P72" s="51">
        <f t="shared" si="76"/>
        <v>0</v>
      </c>
      <c r="Q72" s="317"/>
      <c r="R72" s="324"/>
      <c r="S72" s="156">
        <f t="shared" si="77"/>
        <v>0</v>
      </c>
      <c r="T72" s="139"/>
    </row>
    <row r="73" spans="1:20" ht="15">
      <c r="A73" s="157" t="s">
        <v>22</v>
      </c>
      <c r="B73" s="317"/>
      <c r="C73" s="318"/>
      <c r="D73" s="318"/>
      <c r="E73" s="319"/>
      <c r="F73" s="105">
        <f t="shared" si="74"/>
        <v>840.26435902257367</v>
      </c>
      <c r="G73" s="317"/>
      <c r="H73" s="319"/>
      <c r="I73" s="144">
        <f t="shared" si="75"/>
        <v>840.26435902257367</v>
      </c>
      <c r="J73" s="139"/>
      <c r="K73" s="159" t="s">
        <v>22</v>
      </c>
      <c r="L73" s="317"/>
      <c r="M73" s="318"/>
      <c r="N73" s="318"/>
      <c r="O73" s="319"/>
      <c r="P73" s="45">
        <f t="shared" si="76"/>
        <v>323.77141804827437</v>
      </c>
      <c r="Q73" s="317"/>
      <c r="R73" s="324"/>
      <c r="S73" s="148">
        <f t="shared" si="77"/>
        <v>323.77141804827437</v>
      </c>
      <c r="T73" s="139"/>
    </row>
    <row r="74" spans="1:20" ht="15">
      <c r="A74" s="149" t="s">
        <v>21</v>
      </c>
      <c r="B74" s="317"/>
      <c r="C74" s="318"/>
      <c r="D74" s="318"/>
      <c r="E74" s="319"/>
      <c r="F74" s="48">
        <f t="shared" si="74"/>
        <v>0</v>
      </c>
      <c r="G74" s="317"/>
      <c r="H74" s="319"/>
      <c r="I74" s="152">
        <f t="shared" si="75"/>
        <v>0</v>
      </c>
      <c r="J74" s="139"/>
      <c r="K74" s="153" t="s">
        <v>21</v>
      </c>
      <c r="L74" s="317"/>
      <c r="M74" s="318"/>
      <c r="N74" s="318"/>
      <c r="O74" s="319"/>
      <c r="P74" s="51">
        <f t="shared" si="76"/>
        <v>0</v>
      </c>
      <c r="Q74" s="317"/>
      <c r="R74" s="324"/>
      <c r="S74" s="156">
        <f t="shared" si="77"/>
        <v>0</v>
      </c>
      <c r="T74" s="139"/>
    </row>
    <row r="75" spans="1:20" ht="15">
      <c r="A75" s="160" t="s">
        <v>61</v>
      </c>
      <c r="B75" s="317"/>
      <c r="C75" s="318"/>
      <c r="D75" s="318"/>
      <c r="E75" s="319"/>
      <c r="F75" s="45">
        <f t="shared" si="74"/>
        <v>0</v>
      </c>
      <c r="G75" s="317"/>
      <c r="H75" s="319"/>
      <c r="I75" s="144">
        <f t="shared" si="75"/>
        <v>0</v>
      </c>
      <c r="J75" s="139"/>
      <c r="K75" s="161" t="s">
        <v>61</v>
      </c>
      <c r="L75" s="317"/>
      <c r="M75" s="318"/>
      <c r="N75" s="318"/>
      <c r="O75" s="319"/>
      <c r="P75" s="45">
        <f t="shared" si="76"/>
        <v>0</v>
      </c>
      <c r="Q75" s="317"/>
      <c r="R75" s="324"/>
      <c r="S75" s="148">
        <f t="shared" si="77"/>
        <v>0</v>
      </c>
      <c r="T75" s="139"/>
    </row>
    <row r="76" spans="1:20">
      <c r="A76" s="162" t="s">
        <v>23</v>
      </c>
      <c r="B76" s="317"/>
      <c r="C76" s="318"/>
      <c r="D76" s="318"/>
      <c r="E76" s="319"/>
      <c r="F76" s="55">
        <f t="shared" si="74"/>
        <v>0</v>
      </c>
      <c r="G76" s="317"/>
      <c r="H76" s="319"/>
      <c r="I76" s="165">
        <f t="shared" si="75"/>
        <v>0</v>
      </c>
      <c r="J76" s="139"/>
      <c r="K76" s="166" t="s">
        <v>23</v>
      </c>
      <c r="L76" s="317"/>
      <c r="M76" s="318"/>
      <c r="N76" s="318"/>
      <c r="O76" s="319"/>
      <c r="P76" s="58">
        <f t="shared" si="76"/>
        <v>0</v>
      </c>
      <c r="Q76" s="317"/>
      <c r="R76" s="324"/>
      <c r="S76" s="169">
        <f t="shared" si="77"/>
        <v>0</v>
      </c>
      <c r="T76" s="139"/>
    </row>
    <row r="77" spans="1:20">
      <c r="A77" s="170" t="s">
        <v>19</v>
      </c>
      <c r="B77" s="317"/>
      <c r="C77" s="318"/>
      <c r="D77" s="318"/>
      <c r="E77" s="319"/>
      <c r="F77" s="61">
        <f t="shared" si="74"/>
        <v>0</v>
      </c>
      <c r="G77" s="317"/>
      <c r="H77" s="319"/>
      <c r="I77" s="173">
        <f t="shared" si="75"/>
        <v>0</v>
      </c>
      <c r="J77" s="139"/>
      <c r="K77" s="174" t="s">
        <v>19</v>
      </c>
      <c r="L77" s="317"/>
      <c r="M77" s="318"/>
      <c r="N77" s="318"/>
      <c r="O77" s="319"/>
      <c r="P77" s="61">
        <f t="shared" si="76"/>
        <v>0</v>
      </c>
      <c r="Q77" s="317"/>
      <c r="R77" s="324"/>
      <c r="S77" s="176">
        <f t="shared" si="77"/>
        <v>0</v>
      </c>
      <c r="T77" s="139"/>
    </row>
    <row r="78" spans="1:20">
      <c r="A78" s="162" t="s">
        <v>20</v>
      </c>
      <c r="B78" s="317"/>
      <c r="C78" s="318"/>
      <c r="D78" s="318"/>
      <c r="E78" s="319"/>
      <c r="F78" s="55">
        <f t="shared" si="74"/>
        <v>0</v>
      </c>
      <c r="G78" s="317"/>
      <c r="H78" s="319"/>
      <c r="I78" s="165">
        <f t="shared" si="75"/>
        <v>0</v>
      </c>
      <c r="J78" s="139"/>
      <c r="K78" s="166" t="s">
        <v>20</v>
      </c>
      <c r="L78" s="317"/>
      <c r="M78" s="318"/>
      <c r="N78" s="318"/>
      <c r="O78" s="319"/>
      <c r="P78" s="58">
        <f t="shared" si="76"/>
        <v>0</v>
      </c>
      <c r="Q78" s="317"/>
      <c r="R78" s="324"/>
      <c r="S78" s="169">
        <f t="shared" si="77"/>
        <v>0</v>
      </c>
      <c r="T78" s="139"/>
    </row>
    <row r="79" spans="1:20" ht="15" thickBot="1">
      <c r="A79" s="177" t="s">
        <v>11</v>
      </c>
      <c r="B79" s="320"/>
      <c r="C79" s="321"/>
      <c r="D79" s="321"/>
      <c r="E79" s="322"/>
      <c r="F79" s="66">
        <f t="shared" si="74"/>
        <v>0</v>
      </c>
      <c r="G79" s="320"/>
      <c r="H79" s="322"/>
      <c r="I79" s="180">
        <f t="shared" si="75"/>
        <v>0</v>
      </c>
      <c r="J79" s="139"/>
      <c r="K79" s="181" t="s">
        <v>11</v>
      </c>
      <c r="L79" s="320"/>
      <c r="M79" s="321"/>
      <c r="N79" s="321"/>
      <c r="O79" s="322"/>
      <c r="P79" s="66">
        <f t="shared" si="76"/>
        <v>0</v>
      </c>
      <c r="Q79" s="320"/>
      <c r="R79" s="325"/>
      <c r="S79" s="183">
        <f t="shared" si="77"/>
        <v>0</v>
      </c>
      <c r="T79" s="139"/>
    </row>
    <row r="80" spans="1:20" ht="15">
      <c r="A80" s="184" t="s">
        <v>26</v>
      </c>
      <c r="B80" s="185">
        <f>SUM(B59:B75)</f>
        <v>0</v>
      </c>
      <c r="C80" s="185">
        <f t="shared" ref="C80:I80" si="78">SUM(C59:C75)</f>
        <v>0</v>
      </c>
      <c r="D80" s="185">
        <f t="shared" si="78"/>
        <v>0</v>
      </c>
      <c r="E80" s="185">
        <f t="shared" si="78"/>
        <v>0</v>
      </c>
      <c r="F80" s="185">
        <f t="shared" si="78"/>
        <v>13044.980471047716</v>
      </c>
      <c r="G80" s="185">
        <f t="shared" si="78"/>
        <v>0</v>
      </c>
      <c r="H80" s="187">
        <f t="shared" si="78"/>
        <v>0</v>
      </c>
      <c r="I80" s="185">
        <f t="shared" si="78"/>
        <v>13044.980471047716</v>
      </c>
      <c r="J80" s="139"/>
      <c r="K80" s="186" t="s">
        <v>26</v>
      </c>
      <c r="L80" s="185">
        <f>SUM(L59:L75)</f>
        <v>0</v>
      </c>
      <c r="M80" s="185">
        <f t="shared" ref="M80:S80" si="79">SUM(M59:M75)</f>
        <v>0</v>
      </c>
      <c r="N80" s="185">
        <f t="shared" si="79"/>
        <v>0</v>
      </c>
      <c r="O80" s="185">
        <f t="shared" si="79"/>
        <v>0</v>
      </c>
      <c r="P80" s="185">
        <f t="shared" si="79"/>
        <v>4207.6669314200744</v>
      </c>
      <c r="Q80" s="185">
        <f t="shared" si="79"/>
        <v>0</v>
      </c>
      <c r="R80" s="187">
        <f t="shared" si="79"/>
        <v>0</v>
      </c>
      <c r="S80" s="188">
        <f t="shared" si="79"/>
        <v>4207.6669314200744</v>
      </c>
      <c r="T80" s="139"/>
    </row>
    <row r="81" spans="1:85" s="2" customFormat="1" ht="15" thickBot="1">
      <c r="A81" s="15" t="s">
        <v>100</v>
      </c>
      <c r="B81" s="100">
        <f>IF($I80=0,"-",B80/$I80)</f>
        <v>0</v>
      </c>
      <c r="C81" s="100">
        <f t="shared" ref="C81:H81" si="80">IF($I80=0,"-",C80/$I80)</f>
        <v>0</v>
      </c>
      <c r="D81" s="100">
        <f t="shared" si="80"/>
        <v>0</v>
      </c>
      <c r="E81" s="100">
        <f t="shared" si="80"/>
        <v>0</v>
      </c>
      <c r="F81" s="100">
        <f t="shared" si="80"/>
        <v>1</v>
      </c>
      <c r="G81" s="100">
        <f t="shared" si="80"/>
        <v>0</v>
      </c>
      <c r="H81" s="100">
        <f t="shared" si="80"/>
        <v>0</v>
      </c>
      <c r="I81" s="102">
        <f>SUM(B81:H81)</f>
        <v>1</v>
      </c>
      <c r="K81" s="27" t="s">
        <v>100</v>
      </c>
      <c r="L81" s="76">
        <f t="shared" ref="L81:R81" si="81">IF($S80=0,"-",L80/$S80)</f>
        <v>0</v>
      </c>
      <c r="M81" s="76">
        <f t="shared" si="81"/>
        <v>0</v>
      </c>
      <c r="N81" s="76">
        <f t="shared" si="81"/>
        <v>0</v>
      </c>
      <c r="O81" s="76">
        <f t="shared" si="81"/>
        <v>0</v>
      </c>
      <c r="P81" s="76">
        <f t="shared" si="81"/>
        <v>1</v>
      </c>
      <c r="Q81" s="76">
        <f t="shared" si="81"/>
        <v>0</v>
      </c>
      <c r="R81" s="77">
        <f t="shared" si="81"/>
        <v>0</v>
      </c>
      <c r="S81" s="78">
        <f>SUM(L81:R81)</f>
        <v>1</v>
      </c>
      <c r="BA81" s="189"/>
      <c r="BR81" s="189"/>
    </row>
    <row r="82" spans="1:85" ht="15" thickBot="1">
      <c r="A82" s="218"/>
      <c r="B82" s="218"/>
      <c r="C82" s="218"/>
      <c r="D82" s="218"/>
      <c r="E82" s="218"/>
      <c r="F82" s="218"/>
      <c r="G82" s="218"/>
      <c r="H82" s="218"/>
      <c r="I82" s="218"/>
      <c r="K82" s="218"/>
    </row>
    <row r="83" spans="1:85" ht="28.5">
      <c r="A83" s="334" t="s">
        <v>51</v>
      </c>
      <c r="B83" s="135" t="s">
        <v>0</v>
      </c>
      <c r="C83" s="135" t="s">
        <v>1</v>
      </c>
      <c r="D83" s="135" t="s">
        <v>2</v>
      </c>
      <c r="E83" s="135" t="s">
        <v>3</v>
      </c>
      <c r="F83" s="135" t="s">
        <v>27</v>
      </c>
      <c r="G83" s="135" t="s">
        <v>4</v>
      </c>
      <c r="H83" s="135" t="s">
        <v>5</v>
      </c>
      <c r="I83" s="136" t="s">
        <v>6</v>
      </c>
      <c r="K83" s="336" t="s">
        <v>51</v>
      </c>
      <c r="L83" s="137" t="s">
        <v>0</v>
      </c>
      <c r="M83" s="137" t="s">
        <v>1</v>
      </c>
      <c r="N83" s="137" t="s">
        <v>2</v>
      </c>
      <c r="O83" s="137" t="s">
        <v>3</v>
      </c>
      <c r="P83" s="137" t="s">
        <v>27</v>
      </c>
      <c r="Q83" s="137" t="s">
        <v>4</v>
      </c>
      <c r="R83" s="137" t="s">
        <v>5</v>
      </c>
      <c r="S83" s="138" t="s">
        <v>6</v>
      </c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219"/>
      <c r="BA83" s="131"/>
      <c r="BR83" s="131"/>
      <c r="CG83" s="131"/>
    </row>
    <row r="84" spans="1:85" ht="15">
      <c r="A84" s="335" t="s">
        <v>51</v>
      </c>
      <c r="B84" s="294" t="s">
        <v>109</v>
      </c>
      <c r="C84" s="295"/>
      <c r="D84" s="295"/>
      <c r="E84" s="295"/>
      <c r="F84" s="295"/>
      <c r="G84" s="295"/>
      <c r="H84" s="295"/>
      <c r="I84" s="296"/>
      <c r="K84" s="337" t="s">
        <v>51</v>
      </c>
      <c r="L84" s="297" t="s">
        <v>109</v>
      </c>
      <c r="M84" s="298"/>
      <c r="N84" s="298"/>
      <c r="O84" s="298"/>
      <c r="P84" s="298"/>
      <c r="Q84" s="298"/>
      <c r="R84" s="298"/>
      <c r="S84" s="299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220"/>
      <c r="BA84" s="131"/>
      <c r="BR84" s="131"/>
      <c r="CG84" s="131"/>
    </row>
    <row r="85" spans="1:85" ht="15">
      <c r="A85" s="141" t="s">
        <v>7</v>
      </c>
      <c r="B85" s="42">
        <f t="shared" ref="B85:E105" si="82">B579+B605+B631</f>
        <v>0.30264103796641367</v>
      </c>
      <c r="C85" s="42">
        <f t="shared" si="82"/>
        <v>0</v>
      </c>
      <c r="D85" s="42">
        <f t="shared" si="82"/>
        <v>0</v>
      </c>
      <c r="E85" s="42">
        <f t="shared" si="82"/>
        <v>0</v>
      </c>
      <c r="F85" s="42">
        <f t="shared" ref="F85:H85" si="83">F579+F605+F631</f>
        <v>0</v>
      </c>
      <c r="G85" s="42">
        <f t="shared" si="83"/>
        <v>0</v>
      </c>
      <c r="H85" s="42">
        <f t="shared" si="83"/>
        <v>0</v>
      </c>
      <c r="I85" s="144">
        <f>SUM(B85:H85)</f>
        <v>0.30264103796641367</v>
      </c>
      <c r="J85" s="139"/>
      <c r="K85" s="193" t="s">
        <v>7</v>
      </c>
      <c r="L85" s="42">
        <f t="shared" ref="L85:O105" si="84">L579+L605+L631</f>
        <v>0.30264103796641367</v>
      </c>
      <c r="M85" s="42">
        <f t="shared" si="84"/>
        <v>0</v>
      </c>
      <c r="N85" s="42">
        <f t="shared" si="84"/>
        <v>0</v>
      </c>
      <c r="O85" s="42">
        <f t="shared" si="84"/>
        <v>0</v>
      </c>
      <c r="P85" s="42">
        <f t="shared" ref="P85:R85" si="85">P579+P605+P631</f>
        <v>5.1635798689264921E-3</v>
      </c>
      <c r="Q85" s="42">
        <f t="shared" si="85"/>
        <v>0</v>
      </c>
      <c r="R85" s="42">
        <f t="shared" si="85"/>
        <v>0</v>
      </c>
      <c r="S85" s="195">
        <f>SUM(L85:R85)</f>
        <v>0.30780461783534019</v>
      </c>
      <c r="T85" s="139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221"/>
      <c r="BA85" s="131"/>
      <c r="BR85" s="131"/>
      <c r="CG85" s="131"/>
    </row>
    <row r="86" spans="1:85" ht="15">
      <c r="A86" s="149" t="s">
        <v>8</v>
      </c>
      <c r="B86" s="48">
        <f t="shared" si="82"/>
        <v>20.306290328983756</v>
      </c>
      <c r="C86" s="48">
        <f t="shared" si="82"/>
        <v>0</v>
      </c>
      <c r="D86" s="48">
        <f t="shared" si="82"/>
        <v>0</v>
      </c>
      <c r="E86" s="48">
        <f t="shared" si="82"/>
        <v>0</v>
      </c>
      <c r="F86" s="48">
        <f t="shared" ref="F86:H86" si="86">F580+F606+F632</f>
        <v>0</v>
      </c>
      <c r="G86" s="48">
        <f t="shared" si="86"/>
        <v>0</v>
      </c>
      <c r="H86" s="48">
        <f t="shared" si="86"/>
        <v>0</v>
      </c>
      <c r="I86" s="152">
        <f t="shared" ref="I86:I105" si="87">SUM(B86:H86)</f>
        <v>20.306290328983756</v>
      </c>
      <c r="J86" s="139"/>
      <c r="K86" s="153" t="s">
        <v>8</v>
      </c>
      <c r="L86" s="51">
        <f t="shared" si="84"/>
        <v>20.306290328983756</v>
      </c>
      <c r="M86" s="51">
        <f t="shared" si="84"/>
        <v>0</v>
      </c>
      <c r="N86" s="51">
        <f t="shared" si="84"/>
        <v>0</v>
      </c>
      <c r="O86" s="51">
        <f t="shared" si="84"/>
        <v>0</v>
      </c>
      <c r="P86" s="51">
        <f t="shared" ref="P86:R86" si="88">P580+P606+P632</f>
        <v>0</v>
      </c>
      <c r="Q86" s="51">
        <f t="shared" si="88"/>
        <v>0</v>
      </c>
      <c r="R86" s="51">
        <f t="shared" si="88"/>
        <v>0</v>
      </c>
      <c r="S86" s="156">
        <f t="shared" ref="S86:S105" si="89">SUM(L86:R86)</f>
        <v>20.306290328983756</v>
      </c>
      <c r="T86" s="139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221"/>
      <c r="BA86" s="131"/>
      <c r="BR86" s="131"/>
      <c r="CG86" s="131"/>
    </row>
    <row r="87" spans="1:85" ht="15">
      <c r="A87" s="157" t="s">
        <v>10</v>
      </c>
      <c r="B87" s="45">
        <f t="shared" si="82"/>
        <v>8.1404818716530727</v>
      </c>
      <c r="C87" s="45">
        <f t="shared" si="82"/>
        <v>0</v>
      </c>
      <c r="D87" s="45">
        <f t="shared" si="82"/>
        <v>0.53526330801802247</v>
      </c>
      <c r="E87" s="45">
        <f t="shared" si="82"/>
        <v>0</v>
      </c>
      <c r="F87" s="45">
        <f t="shared" ref="F87:H87" si="90">F581+F607+F633</f>
        <v>0</v>
      </c>
      <c r="G87" s="45">
        <f t="shared" si="90"/>
        <v>0</v>
      </c>
      <c r="H87" s="45">
        <f t="shared" si="90"/>
        <v>0</v>
      </c>
      <c r="I87" s="144">
        <f t="shared" si="87"/>
        <v>8.6757451796710949</v>
      </c>
      <c r="J87" s="139"/>
      <c r="K87" s="159" t="s">
        <v>10</v>
      </c>
      <c r="L87" s="45">
        <f t="shared" si="84"/>
        <v>8.1404818716530727</v>
      </c>
      <c r="M87" s="45">
        <f t="shared" si="84"/>
        <v>0</v>
      </c>
      <c r="N87" s="45">
        <f t="shared" si="84"/>
        <v>0.53526330801802247</v>
      </c>
      <c r="O87" s="45">
        <f t="shared" si="84"/>
        <v>0</v>
      </c>
      <c r="P87" s="45">
        <f t="shared" ref="P87:R87" si="91">P581+P607+P633</f>
        <v>0</v>
      </c>
      <c r="Q87" s="45">
        <f t="shared" si="91"/>
        <v>0</v>
      </c>
      <c r="R87" s="45">
        <f t="shared" si="91"/>
        <v>0</v>
      </c>
      <c r="S87" s="148">
        <f t="shared" si="89"/>
        <v>8.6757451796710949</v>
      </c>
      <c r="T87" s="139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221"/>
      <c r="BA87" s="131"/>
      <c r="BR87" s="131"/>
      <c r="CG87" s="131"/>
    </row>
    <row r="88" spans="1:85" ht="15">
      <c r="A88" s="149" t="s">
        <v>53</v>
      </c>
      <c r="B88" s="48">
        <f t="shared" si="82"/>
        <v>0</v>
      </c>
      <c r="C88" s="48">
        <f t="shared" si="82"/>
        <v>0</v>
      </c>
      <c r="D88" s="48">
        <f t="shared" si="82"/>
        <v>0</v>
      </c>
      <c r="E88" s="48">
        <f t="shared" si="82"/>
        <v>0</v>
      </c>
      <c r="F88" s="48">
        <f t="shared" ref="F88:H88" si="92">F582+F608+F634</f>
        <v>0</v>
      </c>
      <c r="G88" s="48">
        <f t="shared" si="92"/>
        <v>0</v>
      </c>
      <c r="H88" s="48">
        <f t="shared" si="92"/>
        <v>0</v>
      </c>
      <c r="I88" s="152">
        <f t="shared" si="87"/>
        <v>0</v>
      </c>
      <c r="J88" s="139"/>
      <c r="K88" s="153" t="s">
        <v>53</v>
      </c>
      <c r="L88" s="51">
        <f t="shared" si="84"/>
        <v>0</v>
      </c>
      <c r="M88" s="51">
        <f t="shared" si="84"/>
        <v>0</v>
      </c>
      <c r="N88" s="51">
        <f t="shared" si="84"/>
        <v>0</v>
      </c>
      <c r="O88" s="51">
        <f t="shared" si="84"/>
        <v>0</v>
      </c>
      <c r="P88" s="51">
        <f t="shared" ref="P88:R88" si="93">P582+P608+P634</f>
        <v>0</v>
      </c>
      <c r="Q88" s="51">
        <f t="shared" si="93"/>
        <v>0</v>
      </c>
      <c r="R88" s="51">
        <f t="shared" si="93"/>
        <v>0</v>
      </c>
      <c r="S88" s="156">
        <f t="shared" si="89"/>
        <v>0</v>
      </c>
      <c r="T88" s="139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221"/>
      <c r="BA88" s="131"/>
      <c r="BR88" s="131"/>
      <c r="CG88" s="131"/>
    </row>
    <row r="89" spans="1:85" ht="15">
      <c r="A89" s="157" t="s">
        <v>16</v>
      </c>
      <c r="B89" s="45">
        <f t="shared" si="82"/>
        <v>44.948517391978278</v>
      </c>
      <c r="C89" s="45">
        <f t="shared" si="82"/>
        <v>1.9369650766296274</v>
      </c>
      <c r="D89" s="45">
        <f t="shared" si="82"/>
        <v>3.2721523595788797</v>
      </c>
      <c r="E89" s="45">
        <f t="shared" si="82"/>
        <v>0.90194072883904752</v>
      </c>
      <c r="F89" s="45">
        <f t="shared" ref="F89:H89" si="94">F583+F609+F635</f>
        <v>0</v>
      </c>
      <c r="G89" s="45">
        <f t="shared" si="94"/>
        <v>0</v>
      </c>
      <c r="H89" s="45">
        <f t="shared" si="94"/>
        <v>0</v>
      </c>
      <c r="I89" s="144">
        <f t="shared" si="87"/>
        <v>51.059575557025838</v>
      </c>
      <c r="J89" s="139"/>
      <c r="K89" s="159" t="s">
        <v>16</v>
      </c>
      <c r="L89" s="45">
        <f t="shared" si="84"/>
        <v>44.948517391978278</v>
      </c>
      <c r="M89" s="45">
        <f t="shared" si="84"/>
        <v>1.9369650766296274</v>
      </c>
      <c r="N89" s="45">
        <f t="shared" si="84"/>
        <v>3.2721523595788797</v>
      </c>
      <c r="O89" s="45">
        <f t="shared" si="84"/>
        <v>0.90194072883904752</v>
      </c>
      <c r="P89" s="45">
        <f t="shared" ref="P89:R89" si="95">P583+P609+P635</f>
        <v>0</v>
      </c>
      <c r="Q89" s="45">
        <f t="shared" si="95"/>
        <v>0</v>
      </c>
      <c r="R89" s="45">
        <f t="shared" si="95"/>
        <v>0</v>
      </c>
      <c r="S89" s="148">
        <f t="shared" si="89"/>
        <v>51.059575557025838</v>
      </c>
      <c r="T89" s="139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221"/>
      <c r="BA89" s="131"/>
      <c r="BR89" s="131"/>
      <c r="CG89" s="131"/>
    </row>
    <row r="90" spans="1:85" ht="15">
      <c r="A90" s="149" t="s">
        <v>15</v>
      </c>
      <c r="B90" s="48">
        <f t="shared" si="82"/>
        <v>2561.9068866059961</v>
      </c>
      <c r="C90" s="48">
        <f t="shared" si="82"/>
        <v>3.5862402425271021</v>
      </c>
      <c r="D90" s="48">
        <f t="shared" si="82"/>
        <v>266.96801564611201</v>
      </c>
      <c r="E90" s="48">
        <f t="shared" si="82"/>
        <v>0</v>
      </c>
      <c r="F90" s="48">
        <f t="shared" ref="F90:H90" si="96">F584+F610+F636</f>
        <v>0</v>
      </c>
      <c r="G90" s="48">
        <f t="shared" si="96"/>
        <v>0</v>
      </c>
      <c r="H90" s="48">
        <f t="shared" si="96"/>
        <v>0</v>
      </c>
      <c r="I90" s="152">
        <f t="shared" si="87"/>
        <v>2832.4611424946352</v>
      </c>
      <c r="J90" s="139"/>
      <c r="K90" s="153" t="s">
        <v>15</v>
      </c>
      <c r="L90" s="51">
        <f t="shared" si="84"/>
        <v>2561.9068866059961</v>
      </c>
      <c r="M90" s="51">
        <f t="shared" si="84"/>
        <v>3.5862402425271021</v>
      </c>
      <c r="N90" s="51">
        <f t="shared" si="84"/>
        <v>266.96801564611201</v>
      </c>
      <c r="O90" s="51">
        <f t="shared" si="84"/>
        <v>0</v>
      </c>
      <c r="P90" s="51">
        <f t="shared" ref="P90:R90" si="97">P584+P610+P636</f>
        <v>0</v>
      </c>
      <c r="Q90" s="51">
        <f t="shared" si="97"/>
        <v>0</v>
      </c>
      <c r="R90" s="51">
        <f t="shared" si="97"/>
        <v>0</v>
      </c>
      <c r="S90" s="156">
        <f t="shared" si="89"/>
        <v>2832.4611424946352</v>
      </c>
      <c r="T90" s="139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221"/>
      <c r="BA90" s="131"/>
      <c r="BR90" s="131"/>
      <c r="CG90" s="131"/>
    </row>
    <row r="91" spans="1:85" ht="15">
      <c r="A91" s="157" t="s">
        <v>55</v>
      </c>
      <c r="B91" s="45">
        <f t="shared" si="82"/>
        <v>0</v>
      </c>
      <c r="C91" s="45">
        <f t="shared" si="82"/>
        <v>9.0572816875341633E-2</v>
      </c>
      <c r="D91" s="45">
        <f t="shared" si="82"/>
        <v>0.10586507589630785</v>
      </c>
      <c r="E91" s="45">
        <f t="shared" si="82"/>
        <v>53.78044489705772</v>
      </c>
      <c r="F91" s="45">
        <f t="shared" ref="F91:H91" si="98">F585+F611+F637</f>
        <v>173.6107139247454</v>
      </c>
      <c r="G91" s="45">
        <f t="shared" si="98"/>
        <v>0</v>
      </c>
      <c r="H91" s="45">
        <f t="shared" si="98"/>
        <v>0</v>
      </c>
      <c r="I91" s="144">
        <f t="shared" si="87"/>
        <v>227.58759671457477</v>
      </c>
      <c r="J91" s="139"/>
      <c r="K91" s="159" t="s">
        <v>55</v>
      </c>
      <c r="L91" s="45">
        <f t="shared" si="84"/>
        <v>0</v>
      </c>
      <c r="M91" s="45">
        <f t="shared" si="84"/>
        <v>9.0572816875341633E-2</v>
      </c>
      <c r="N91" s="45">
        <f t="shared" si="84"/>
        <v>0.10586507589630785</v>
      </c>
      <c r="O91" s="45">
        <f t="shared" si="84"/>
        <v>53.78044489705772</v>
      </c>
      <c r="P91" s="45">
        <f t="shared" ref="P91:R91" si="99">P585+P611+P637</f>
        <v>5026.2287341540341</v>
      </c>
      <c r="Q91" s="45">
        <f t="shared" si="99"/>
        <v>0</v>
      </c>
      <c r="R91" s="45">
        <f t="shared" si="99"/>
        <v>0</v>
      </c>
      <c r="S91" s="148">
        <f t="shared" si="89"/>
        <v>5080.2056169438638</v>
      </c>
      <c r="T91" s="139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221"/>
      <c r="BA91" s="131"/>
      <c r="BR91" s="131"/>
      <c r="CG91" s="131"/>
    </row>
    <row r="92" spans="1:85" ht="15">
      <c r="A92" s="149" t="s">
        <v>12</v>
      </c>
      <c r="B92" s="48">
        <f t="shared" si="82"/>
        <v>0</v>
      </c>
      <c r="C92" s="48">
        <f t="shared" si="82"/>
        <v>0</v>
      </c>
      <c r="D92" s="48">
        <f t="shared" si="82"/>
        <v>1.0108484380840636E-2</v>
      </c>
      <c r="E92" s="48">
        <f t="shared" si="82"/>
        <v>6.6128667115836306</v>
      </c>
      <c r="F92" s="48">
        <f t="shared" ref="F92:H92" si="100">F586+F612+F638</f>
        <v>0</v>
      </c>
      <c r="G92" s="48">
        <f t="shared" si="100"/>
        <v>0</v>
      </c>
      <c r="H92" s="48">
        <f t="shared" si="100"/>
        <v>0</v>
      </c>
      <c r="I92" s="152">
        <f t="shared" si="87"/>
        <v>6.6229751959644716</v>
      </c>
      <c r="J92" s="139"/>
      <c r="K92" s="153" t="s">
        <v>12</v>
      </c>
      <c r="L92" s="51">
        <f t="shared" si="84"/>
        <v>0</v>
      </c>
      <c r="M92" s="51">
        <f t="shared" si="84"/>
        <v>0</v>
      </c>
      <c r="N92" s="51">
        <f t="shared" si="84"/>
        <v>1.0108484380840636E-2</v>
      </c>
      <c r="O92" s="51">
        <f t="shared" si="84"/>
        <v>6.6128667115836306</v>
      </c>
      <c r="P92" s="51">
        <f t="shared" ref="P92:R92" si="101">P586+P612+P638</f>
        <v>1553.1655687252785</v>
      </c>
      <c r="Q92" s="51">
        <f t="shared" si="101"/>
        <v>0</v>
      </c>
      <c r="R92" s="51">
        <f t="shared" si="101"/>
        <v>0</v>
      </c>
      <c r="S92" s="156">
        <f t="shared" si="89"/>
        <v>1559.788543921243</v>
      </c>
      <c r="T92" s="139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221"/>
      <c r="BA92" s="131"/>
      <c r="BR92" s="131"/>
      <c r="CG92" s="131"/>
    </row>
    <row r="93" spans="1:85" ht="15">
      <c r="A93" s="157" t="s">
        <v>56</v>
      </c>
      <c r="B93" s="45">
        <f t="shared" si="82"/>
        <v>0</v>
      </c>
      <c r="C93" s="45">
        <f t="shared" si="82"/>
        <v>0</v>
      </c>
      <c r="D93" s="45">
        <f t="shared" si="82"/>
        <v>0</v>
      </c>
      <c r="E93" s="45">
        <f t="shared" si="82"/>
        <v>0</v>
      </c>
      <c r="F93" s="45">
        <f t="shared" ref="F93:H93" si="102">F587+F613+F639</f>
        <v>0</v>
      </c>
      <c r="G93" s="45">
        <f t="shared" si="102"/>
        <v>0</v>
      </c>
      <c r="H93" s="45">
        <f t="shared" si="102"/>
        <v>0</v>
      </c>
      <c r="I93" s="144">
        <f t="shared" si="87"/>
        <v>0</v>
      </c>
      <c r="J93" s="139"/>
      <c r="K93" s="159" t="s">
        <v>56</v>
      </c>
      <c r="L93" s="45">
        <f t="shared" si="84"/>
        <v>0</v>
      </c>
      <c r="M93" s="45">
        <f t="shared" si="84"/>
        <v>0</v>
      </c>
      <c r="N93" s="45">
        <f t="shared" si="84"/>
        <v>0</v>
      </c>
      <c r="O93" s="45">
        <f t="shared" si="84"/>
        <v>0</v>
      </c>
      <c r="P93" s="45">
        <f t="shared" ref="P93:R93" si="103">P587+P613+P639</f>
        <v>41.066357669744647</v>
      </c>
      <c r="Q93" s="45">
        <f t="shared" si="103"/>
        <v>0</v>
      </c>
      <c r="R93" s="45">
        <f t="shared" si="103"/>
        <v>0</v>
      </c>
      <c r="S93" s="148">
        <f t="shared" si="89"/>
        <v>41.066357669744647</v>
      </c>
      <c r="T93" s="139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221"/>
      <c r="BA93" s="131"/>
      <c r="BR93" s="131"/>
      <c r="CG93" s="131"/>
    </row>
    <row r="94" spans="1:85" ht="15">
      <c r="A94" s="149" t="s">
        <v>17</v>
      </c>
      <c r="B94" s="48">
        <f t="shared" si="82"/>
        <v>40.562625373334413</v>
      </c>
      <c r="C94" s="48">
        <f t="shared" si="82"/>
        <v>6.8775089566076595E-3</v>
      </c>
      <c r="D94" s="48">
        <f t="shared" si="82"/>
        <v>5.9511248231534548</v>
      </c>
      <c r="E94" s="48">
        <f t="shared" si="82"/>
        <v>0.14145881291075629</v>
      </c>
      <c r="F94" s="48">
        <f t="shared" ref="F94:H94" si="104">F588+F614+F640</f>
        <v>0</v>
      </c>
      <c r="G94" s="48">
        <f t="shared" si="104"/>
        <v>0</v>
      </c>
      <c r="H94" s="48">
        <f t="shared" si="104"/>
        <v>0</v>
      </c>
      <c r="I94" s="152">
        <f t="shared" si="87"/>
        <v>46.662086518355231</v>
      </c>
      <c r="J94" s="139"/>
      <c r="K94" s="153" t="s">
        <v>17</v>
      </c>
      <c r="L94" s="51">
        <f t="shared" si="84"/>
        <v>40.562625373334413</v>
      </c>
      <c r="M94" s="51">
        <f t="shared" si="84"/>
        <v>6.8775089566076595E-3</v>
      </c>
      <c r="N94" s="51">
        <f t="shared" si="84"/>
        <v>5.9511248231534548</v>
      </c>
      <c r="O94" s="51">
        <f t="shared" si="84"/>
        <v>0.14145881291075629</v>
      </c>
      <c r="P94" s="51">
        <f t="shared" ref="P94:R94" si="105">P588+P614+P640</f>
        <v>0</v>
      </c>
      <c r="Q94" s="51">
        <f t="shared" si="105"/>
        <v>0</v>
      </c>
      <c r="R94" s="51">
        <f t="shared" si="105"/>
        <v>0</v>
      </c>
      <c r="S94" s="156">
        <f t="shared" si="89"/>
        <v>46.662086518355231</v>
      </c>
      <c r="T94" s="139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221"/>
      <c r="BA94" s="131"/>
      <c r="BR94" s="131"/>
      <c r="CG94" s="131"/>
    </row>
    <row r="95" spans="1:85" ht="15">
      <c r="A95" s="157" t="s">
        <v>141</v>
      </c>
      <c r="B95" s="45">
        <f t="shared" si="82"/>
        <v>3172.6187462373305</v>
      </c>
      <c r="C95" s="45">
        <f t="shared" si="82"/>
        <v>168.60627138997566</v>
      </c>
      <c r="D95" s="45">
        <f t="shared" si="82"/>
        <v>309.40997884590837</v>
      </c>
      <c r="E95" s="45">
        <f t="shared" si="82"/>
        <v>25.893093333892804</v>
      </c>
      <c r="F95" s="45">
        <f t="shared" ref="F95:H95" si="106">F589+F615+F641</f>
        <v>0</v>
      </c>
      <c r="G95" s="45">
        <f t="shared" si="106"/>
        <v>0</v>
      </c>
      <c r="H95" s="45">
        <f t="shared" si="106"/>
        <v>0</v>
      </c>
      <c r="I95" s="144">
        <f t="shared" si="87"/>
        <v>3676.5280898071073</v>
      </c>
      <c r="J95" s="139"/>
      <c r="K95" s="159" t="s">
        <v>141</v>
      </c>
      <c r="L95" s="45">
        <f t="shared" si="84"/>
        <v>3172.6187462373305</v>
      </c>
      <c r="M95" s="45">
        <f t="shared" si="84"/>
        <v>168.60627138997566</v>
      </c>
      <c r="N95" s="45">
        <f t="shared" si="84"/>
        <v>309.40997884590837</v>
      </c>
      <c r="O95" s="45">
        <f t="shared" si="84"/>
        <v>25.893093333892804</v>
      </c>
      <c r="P95" s="45">
        <f t="shared" ref="P95:R95" si="107">P589+P615+P641</f>
        <v>0</v>
      </c>
      <c r="Q95" s="45">
        <f t="shared" si="107"/>
        <v>0</v>
      </c>
      <c r="R95" s="45">
        <f t="shared" si="107"/>
        <v>0</v>
      </c>
      <c r="S95" s="148">
        <f t="shared" si="89"/>
        <v>3676.5280898071073</v>
      </c>
      <c r="T95" s="139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221"/>
      <c r="BA95" s="131"/>
      <c r="BR95" s="131"/>
      <c r="CG95" s="131"/>
    </row>
    <row r="96" spans="1:85" ht="15">
      <c r="A96" s="149" t="s">
        <v>25</v>
      </c>
      <c r="B96" s="48">
        <f t="shared" si="82"/>
        <v>983.83327645341421</v>
      </c>
      <c r="C96" s="48">
        <f t="shared" si="82"/>
        <v>5.2449559179197025E-2</v>
      </c>
      <c r="D96" s="48">
        <f t="shared" si="82"/>
        <v>1711.3344032312209</v>
      </c>
      <c r="E96" s="48">
        <f t="shared" si="82"/>
        <v>1279.5716045822271</v>
      </c>
      <c r="F96" s="48">
        <f t="shared" ref="F96:H96" si="108">F590+F616+F642</f>
        <v>0</v>
      </c>
      <c r="G96" s="48">
        <f t="shared" si="108"/>
        <v>1085.533551652198</v>
      </c>
      <c r="H96" s="48">
        <f t="shared" si="108"/>
        <v>0.46093664381338273</v>
      </c>
      <c r="I96" s="152">
        <f t="shared" si="87"/>
        <v>5060.786222122053</v>
      </c>
      <c r="J96" s="139"/>
      <c r="K96" s="153" t="s">
        <v>25</v>
      </c>
      <c r="L96" s="51">
        <f t="shared" si="84"/>
        <v>983.83327645341421</v>
      </c>
      <c r="M96" s="51">
        <f t="shared" si="84"/>
        <v>5.2449559179197025E-2</v>
      </c>
      <c r="N96" s="51">
        <f t="shared" si="84"/>
        <v>1711.3344032312209</v>
      </c>
      <c r="O96" s="51">
        <f t="shared" si="84"/>
        <v>1279.5716045822271</v>
      </c>
      <c r="P96" s="51">
        <f t="shared" ref="P96:R96" si="109">P590+P616+P642</f>
        <v>458.99578171222242</v>
      </c>
      <c r="Q96" s="51">
        <f t="shared" si="109"/>
        <v>1085.533551652198</v>
      </c>
      <c r="R96" s="51">
        <f t="shared" si="109"/>
        <v>0.46093664381338273</v>
      </c>
      <c r="S96" s="156">
        <f t="shared" si="89"/>
        <v>5519.7820038342752</v>
      </c>
      <c r="T96" s="139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221"/>
      <c r="BA96" s="131"/>
      <c r="BR96" s="131"/>
      <c r="CG96" s="131"/>
    </row>
    <row r="97" spans="1:85" ht="15">
      <c r="A97" s="157" t="s">
        <v>24</v>
      </c>
      <c r="B97" s="45">
        <f t="shared" si="82"/>
        <v>803.63328790722949</v>
      </c>
      <c r="C97" s="45">
        <f t="shared" si="82"/>
        <v>2.0677216147369801</v>
      </c>
      <c r="D97" s="45">
        <f t="shared" si="82"/>
        <v>72.144918912038094</v>
      </c>
      <c r="E97" s="45">
        <f t="shared" si="82"/>
        <v>0</v>
      </c>
      <c r="F97" s="45">
        <f t="shared" ref="F97:H97" si="110">F591+F617+F643</f>
        <v>0</v>
      </c>
      <c r="G97" s="45">
        <f t="shared" si="110"/>
        <v>0</v>
      </c>
      <c r="H97" s="45">
        <f t="shared" si="110"/>
        <v>0</v>
      </c>
      <c r="I97" s="144">
        <f t="shared" si="87"/>
        <v>877.84592843400458</v>
      </c>
      <c r="J97" s="139"/>
      <c r="K97" s="159" t="s">
        <v>24</v>
      </c>
      <c r="L97" s="45">
        <f t="shared" si="84"/>
        <v>803.63328790722949</v>
      </c>
      <c r="M97" s="45">
        <f t="shared" si="84"/>
        <v>2.0677216147369801</v>
      </c>
      <c r="N97" s="45">
        <f t="shared" si="84"/>
        <v>72.144918912038094</v>
      </c>
      <c r="O97" s="45">
        <f t="shared" si="84"/>
        <v>0</v>
      </c>
      <c r="P97" s="45">
        <f t="shared" ref="P97:R97" si="111">P591+P617+P643</f>
        <v>0</v>
      </c>
      <c r="Q97" s="45">
        <f t="shared" si="111"/>
        <v>0</v>
      </c>
      <c r="R97" s="45">
        <f t="shared" si="111"/>
        <v>0</v>
      </c>
      <c r="S97" s="148">
        <f t="shared" si="89"/>
        <v>877.84592843400458</v>
      </c>
      <c r="T97" s="139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221"/>
      <c r="BA97" s="131"/>
      <c r="BR97" s="131"/>
      <c r="CG97" s="131"/>
    </row>
    <row r="98" spans="1:85" ht="15">
      <c r="A98" s="149" t="s">
        <v>57</v>
      </c>
      <c r="B98" s="48">
        <f t="shared" si="82"/>
        <v>2438.4086964367275</v>
      </c>
      <c r="C98" s="48">
        <f t="shared" si="82"/>
        <v>4.4787369786012396</v>
      </c>
      <c r="D98" s="48">
        <f t="shared" si="82"/>
        <v>259.18034288360673</v>
      </c>
      <c r="E98" s="48">
        <f t="shared" si="82"/>
        <v>0</v>
      </c>
      <c r="F98" s="48">
        <f t="shared" ref="F98:H98" si="112">F592+F618+F644</f>
        <v>0</v>
      </c>
      <c r="G98" s="48">
        <f t="shared" si="112"/>
        <v>0</v>
      </c>
      <c r="H98" s="48">
        <f t="shared" si="112"/>
        <v>0</v>
      </c>
      <c r="I98" s="152">
        <f t="shared" si="87"/>
        <v>2702.0677762989353</v>
      </c>
      <c r="J98" s="139"/>
      <c r="K98" s="153" t="s">
        <v>57</v>
      </c>
      <c r="L98" s="51">
        <f t="shared" si="84"/>
        <v>2438.4086964367275</v>
      </c>
      <c r="M98" s="51">
        <f t="shared" si="84"/>
        <v>4.4787369786012396</v>
      </c>
      <c r="N98" s="51">
        <f t="shared" si="84"/>
        <v>259.18034288360673</v>
      </c>
      <c r="O98" s="51">
        <f t="shared" si="84"/>
        <v>0</v>
      </c>
      <c r="P98" s="51">
        <f t="shared" ref="P98:R98" si="113">P592+P618+P644</f>
        <v>0</v>
      </c>
      <c r="Q98" s="51">
        <f t="shared" si="113"/>
        <v>0</v>
      </c>
      <c r="R98" s="51">
        <f t="shared" si="113"/>
        <v>0</v>
      </c>
      <c r="S98" s="156">
        <f t="shared" si="89"/>
        <v>2702.0677762989353</v>
      </c>
      <c r="T98" s="139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221"/>
      <c r="BA98" s="131"/>
      <c r="BR98" s="131"/>
      <c r="CG98" s="131"/>
    </row>
    <row r="99" spans="1:85" ht="15">
      <c r="A99" s="157" t="s">
        <v>22</v>
      </c>
      <c r="B99" s="45">
        <f t="shared" si="82"/>
        <v>231.38939598435792</v>
      </c>
      <c r="C99" s="45">
        <f t="shared" si="82"/>
        <v>0</v>
      </c>
      <c r="D99" s="45">
        <f t="shared" si="82"/>
        <v>56.411863771646424</v>
      </c>
      <c r="E99" s="45">
        <f t="shared" si="82"/>
        <v>0.295559905065988</v>
      </c>
      <c r="F99" s="45">
        <f t="shared" ref="F99:H99" si="114">F593+F619+F645</f>
        <v>12.123741073941506</v>
      </c>
      <c r="G99" s="45">
        <f t="shared" si="114"/>
        <v>0</v>
      </c>
      <c r="H99" s="45">
        <f t="shared" si="114"/>
        <v>0</v>
      </c>
      <c r="I99" s="144">
        <f t="shared" si="87"/>
        <v>300.22056073501187</v>
      </c>
      <c r="J99" s="139"/>
      <c r="K99" s="159" t="s">
        <v>22</v>
      </c>
      <c r="L99" s="45">
        <f t="shared" si="84"/>
        <v>231.38939598435792</v>
      </c>
      <c r="M99" s="45">
        <f t="shared" si="84"/>
        <v>0</v>
      </c>
      <c r="N99" s="45">
        <f t="shared" si="84"/>
        <v>56.411863771646424</v>
      </c>
      <c r="O99" s="45">
        <f t="shared" si="84"/>
        <v>0.295559905065988</v>
      </c>
      <c r="P99" s="45">
        <f t="shared" ref="P99:R99" si="115">P593+P619+P645</f>
        <v>412.02579689333453</v>
      </c>
      <c r="Q99" s="45">
        <f t="shared" si="115"/>
        <v>0</v>
      </c>
      <c r="R99" s="45">
        <f t="shared" si="115"/>
        <v>0</v>
      </c>
      <c r="S99" s="148">
        <f t="shared" si="89"/>
        <v>700.12261655440489</v>
      </c>
      <c r="T99" s="139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221"/>
      <c r="BA99" s="131"/>
      <c r="BR99" s="131"/>
      <c r="CG99" s="131"/>
    </row>
    <row r="100" spans="1:85" ht="15">
      <c r="A100" s="149" t="s">
        <v>21</v>
      </c>
      <c r="B100" s="48">
        <f t="shared" si="82"/>
        <v>0</v>
      </c>
      <c r="C100" s="48">
        <f t="shared" si="82"/>
        <v>0</v>
      </c>
      <c r="D100" s="48">
        <f t="shared" si="82"/>
        <v>0</v>
      </c>
      <c r="E100" s="48">
        <f t="shared" si="82"/>
        <v>0</v>
      </c>
      <c r="F100" s="48">
        <f t="shared" ref="F100:H100" si="116">F594+F620+F646</f>
        <v>0</v>
      </c>
      <c r="G100" s="48">
        <f t="shared" si="116"/>
        <v>0</v>
      </c>
      <c r="H100" s="48">
        <f t="shared" si="116"/>
        <v>0</v>
      </c>
      <c r="I100" s="152">
        <f t="shared" si="87"/>
        <v>0</v>
      </c>
      <c r="J100" s="139"/>
      <c r="K100" s="153" t="s">
        <v>21</v>
      </c>
      <c r="L100" s="51">
        <f t="shared" si="84"/>
        <v>0</v>
      </c>
      <c r="M100" s="51">
        <f t="shared" si="84"/>
        <v>0</v>
      </c>
      <c r="N100" s="51">
        <f t="shared" si="84"/>
        <v>0</v>
      </c>
      <c r="O100" s="51">
        <f t="shared" si="84"/>
        <v>0</v>
      </c>
      <c r="P100" s="51">
        <f t="shared" ref="P100:R100" si="117">P594+P620+P646</f>
        <v>0</v>
      </c>
      <c r="Q100" s="51">
        <f t="shared" si="117"/>
        <v>0</v>
      </c>
      <c r="R100" s="51">
        <f t="shared" si="117"/>
        <v>0</v>
      </c>
      <c r="S100" s="156">
        <f t="shared" si="89"/>
        <v>0</v>
      </c>
      <c r="T100" s="139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221"/>
      <c r="BA100" s="131"/>
      <c r="BR100" s="131"/>
      <c r="CG100" s="131"/>
    </row>
    <row r="101" spans="1:85" ht="15">
      <c r="A101" s="160" t="s">
        <v>61</v>
      </c>
      <c r="B101" s="45">
        <f t="shared" si="82"/>
        <v>982.1556447019567</v>
      </c>
      <c r="C101" s="45">
        <f t="shared" si="82"/>
        <v>0</v>
      </c>
      <c r="D101" s="45">
        <f t="shared" si="82"/>
        <v>340.58732951210277</v>
      </c>
      <c r="E101" s="45">
        <f t="shared" si="82"/>
        <v>0</v>
      </c>
      <c r="F101" s="45">
        <f t="shared" ref="F101:H101" si="118">F595+F621+F647</f>
        <v>0</v>
      </c>
      <c r="G101" s="45">
        <f t="shared" si="118"/>
        <v>0</v>
      </c>
      <c r="H101" s="45">
        <f t="shared" si="118"/>
        <v>0</v>
      </c>
      <c r="I101" s="144">
        <f t="shared" si="87"/>
        <v>1322.7429742140594</v>
      </c>
      <c r="J101" s="139"/>
      <c r="K101" s="161" t="s">
        <v>61</v>
      </c>
      <c r="L101" s="45">
        <f t="shared" si="84"/>
        <v>982.1556447019567</v>
      </c>
      <c r="M101" s="45">
        <f t="shared" si="84"/>
        <v>0</v>
      </c>
      <c r="N101" s="45">
        <f t="shared" si="84"/>
        <v>340.58732951210277</v>
      </c>
      <c r="O101" s="45">
        <f t="shared" si="84"/>
        <v>0</v>
      </c>
      <c r="P101" s="45">
        <f t="shared" ref="P101:R101" si="119">P595+P621+P647</f>
        <v>0</v>
      </c>
      <c r="Q101" s="45">
        <f t="shared" si="119"/>
        <v>0</v>
      </c>
      <c r="R101" s="45">
        <f t="shared" si="119"/>
        <v>0</v>
      </c>
      <c r="S101" s="148">
        <f t="shared" si="89"/>
        <v>1322.7429742140594</v>
      </c>
      <c r="T101" s="139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221"/>
      <c r="BA101" s="131"/>
      <c r="BR101" s="131"/>
      <c r="CG101" s="131"/>
    </row>
    <row r="102" spans="1:85">
      <c r="A102" s="162" t="s">
        <v>23</v>
      </c>
      <c r="B102" s="55">
        <f t="shared" si="82"/>
        <v>982.1556447019567</v>
      </c>
      <c r="C102" s="55">
        <f t="shared" si="82"/>
        <v>0</v>
      </c>
      <c r="D102" s="55">
        <f t="shared" si="82"/>
        <v>340.58732951210277</v>
      </c>
      <c r="E102" s="55">
        <f t="shared" si="82"/>
        <v>0</v>
      </c>
      <c r="F102" s="55">
        <f t="shared" ref="F102:H102" si="120">F596+F622+F648</f>
        <v>0</v>
      </c>
      <c r="G102" s="55">
        <f t="shared" si="120"/>
        <v>0</v>
      </c>
      <c r="H102" s="55">
        <f t="shared" si="120"/>
        <v>0</v>
      </c>
      <c r="I102" s="165">
        <f t="shared" si="87"/>
        <v>1322.7429742140594</v>
      </c>
      <c r="J102" s="139"/>
      <c r="K102" s="166" t="s">
        <v>23</v>
      </c>
      <c r="L102" s="58">
        <f t="shared" si="84"/>
        <v>982.1556447019567</v>
      </c>
      <c r="M102" s="58">
        <f t="shared" si="84"/>
        <v>0</v>
      </c>
      <c r="N102" s="58">
        <f t="shared" si="84"/>
        <v>340.58732951210277</v>
      </c>
      <c r="O102" s="58">
        <f t="shared" si="84"/>
        <v>0</v>
      </c>
      <c r="P102" s="58">
        <f t="shared" ref="P102:R102" si="121">P596+P622+P648</f>
        <v>0</v>
      </c>
      <c r="Q102" s="58">
        <f t="shared" si="121"/>
        <v>0</v>
      </c>
      <c r="R102" s="58">
        <f t="shared" si="121"/>
        <v>0</v>
      </c>
      <c r="S102" s="169">
        <f t="shared" si="89"/>
        <v>1322.7429742140594</v>
      </c>
      <c r="T102" s="139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222"/>
      <c r="BA102" s="131"/>
      <c r="BR102" s="131"/>
      <c r="CG102" s="131"/>
    </row>
    <row r="103" spans="1:85">
      <c r="A103" s="170" t="s">
        <v>19</v>
      </c>
      <c r="B103" s="61">
        <f t="shared" si="82"/>
        <v>0</v>
      </c>
      <c r="C103" s="61">
        <f t="shared" si="82"/>
        <v>0</v>
      </c>
      <c r="D103" s="61">
        <f t="shared" si="82"/>
        <v>0</v>
      </c>
      <c r="E103" s="61">
        <f t="shared" si="82"/>
        <v>0</v>
      </c>
      <c r="F103" s="61">
        <f t="shared" ref="F103:H103" si="122">F597+F623+F649</f>
        <v>0</v>
      </c>
      <c r="G103" s="61">
        <f t="shared" si="122"/>
        <v>0</v>
      </c>
      <c r="H103" s="61">
        <f t="shared" si="122"/>
        <v>0</v>
      </c>
      <c r="I103" s="173">
        <f t="shared" si="87"/>
        <v>0</v>
      </c>
      <c r="J103" s="139"/>
      <c r="K103" s="174" t="s">
        <v>19</v>
      </c>
      <c r="L103" s="61">
        <f t="shared" si="84"/>
        <v>0</v>
      </c>
      <c r="M103" s="61">
        <f t="shared" si="84"/>
        <v>0</v>
      </c>
      <c r="N103" s="61">
        <f t="shared" si="84"/>
        <v>0</v>
      </c>
      <c r="O103" s="61">
        <f t="shared" si="84"/>
        <v>0</v>
      </c>
      <c r="P103" s="61">
        <f t="shared" ref="P103:R103" si="123">P597+P623+P649</f>
        <v>0</v>
      </c>
      <c r="Q103" s="61">
        <f t="shared" si="123"/>
        <v>0</v>
      </c>
      <c r="R103" s="61">
        <f t="shared" si="123"/>
        <v>0</v>
      </c>
      <c r="S103" s="176">
        <f t="shared" si="89"/>
        <v>0</v>
      </c>
      <c r="T103" s="139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222"/>
      <c r="BA103" s="131"/>
      <c r="BR103" s="131"/>
      <c r="CG103" s="131"/>
    </row>
    <row r="104" spans="1:85">
      <c r="A104" s="162" t="s">
        <v>20</v>
      </c>
      <c r="B104" s="55">
        <f t="shared" si="82"/>
        <v>0</v>
      </c>
      <c r="C104" s="55">
        <f t="shared" si="82"/>
        <v>0</v>
      </c>
      <c r="D104" s="55">
        <f t="shared" si="82"/>
        <v>0</v>
      </c>
      <c r="E104" s="55">
        <f t="shared" si="82"/>
        <v>0</v>
      </c>
      <c r="F104" s="55">
        <f t="shared" ref="F104:H104" si="124">F598+F624+F650</f>
        <v>0</v>
      </c>
      <c r="G104" s="55">
        <f t="shared" si="124"/>
        <v>0</v>
      </c>
      <c r="H104" s="55">
        <f t="shared" si="124"/>
        <v>0</v>
      </c>
      <c r="I104" s="165">
        <f t="shared" si="87"/>
        <v>0</v>
      </c>
      <c r="J104" s="139"/>
      <c r="K104" s="166" t="s">
        <v>20</v>
      </c>
      <c r="L104" s="58">
        <f t="shared" si="84"/>
        <v>0</v>
      </c>
      <c r="M104" s="58">
        <f t="shared" si="84"/>
        <v>0</v>
      </c>
      <c r="N104" s="58">
        <f t="shared" si="84"/>
        <v>0</v>
      </c>
      <c r="O104" s="58">
        <f t="shared" si="84"/>
        <v>0</v>
      </c>
      <c r="P104" s="58">
        <f t="shared" ref="P104:R104" si="125">P598+P624+P650</f>
        <v>0</v>
      </c>
      <c r="Q104" s="58">
        <f t="shared" si="125"/>
        <v>0</v>
      </c>
      <c r="R104" s="58">
        <f t="shared" si="125"/>
        <v>0</v>
      </c>
      <c r="S104" s="169">
        <f t="shared" si="89"/>
        <v>0</v>
      </c>
      <c r="T104" s="139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222"/>
      <c r="BA104" s="131"/>
      <c r="BR104" s="131"/>
      <c r="CG104" s="131"/>
    </row>
    <row r="105" spans="1:85" ht="15" thickBot="1">
      <c r="A105" s="177" t="s">
        <v>11</v>
      </c>
      <c r="B105" s="66">
        <f t="shared" si="82"/>
        <v>0</v>
      </c>
      <c r="C105" s="66">
        <f t="shared" si="82"/>
        <v>0</v>
      </c>
      <c r="D105" s="66">
        <f t="shared" si="82"/>
        <v>0</v>
      </c>
      <c r="E105" s="66">
        <f t="shared" si="82"/>
        <v>0</v>
      </c>
      <c r="F105" s="66">
        <f t="shared" ref="F105:H105" si="126">F599+F625+F651</f>
        <v>0</v>
      </c>
      <c r="G105" s="66">
        <f t="shared" si="126"/>
        <v>0</v>
      </c>
      <c r="H105" s="66">
        <f t="shared" si="126"/>
        <v>0</v>
      </c>
      <c r="I105" s="180">
        <f t="shared" si="87"/>
        <v>0</v>
      </c>
      <c r="J105" s="139"/>
      <c r="K105" s="181" t="s">
        <v>11</v>
      </c>
      <c r="L105" s="66">
        <f t="shared" si="84"/>
        <v>0</v>
      </c>
      <c r="M105" s="66">
        <f t="shared" si="84"/>
        <v>0</v>
      </c>
      <c r="N105" s="66">
        <f t="shared" si="84"/>
        <v>0</v>
      </c>
      <c r="O105" s="66">
        <f t="shared" si="84"/>
        <v>0</v>
      </c>
      <c r="P105" s="66">
        <f t="shared" ref="P105:R105" si="127">P599+P625+P651</f>
        <v>0</v>
      </c>
      <c r="Q105" s="66">
        <f t="shared" si="127"/>
        <v>0</v>
      </c>
      <c r="R105" s="66">
        <f t="shared" si="127"/>
        <v>0</v>
      </c>
      <c r="S105" s="183">
        <f t="shared" si="89"/>
        <v>0</v>
      </c>
      <c r="T105" s="139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222"/>
      <c r="BA105" s="131"/>
      <c r="BR105" s="131"/>
      <c r="CG105" s="131"/>
    </row>
    <row r="106" spans="1:85" ht="15">
      <c r="A106" s="184" t="s">
        <v>26</v>
      </c>
      <c r="B106" s="185">
        <f>SUM(B85:B101)</f>
        <v>11288.206490330929</v>
      </c>
      <c r="C106" s="185">
        <f t="shared" ref="C106:I106" si="128">SUM(C85:C101)</f>
        <v>180.82583518748174</v>
      </c>
      <c r="D106" s="185">
        <f t="shared" si="128"/>
        <v>3025.9113668536629</v>
      </c>
      <c r="E106" s="185">
        <f t="shared" si="128"/>
        <v>1367.196968971577</v>
      </c>
      <c r="F106" s="185">
        <f t="shared" si="128"/>
        <v>185.73445499868691</v>
      </c>
      <c r="G106" s="185">
        <f t="shared" si="128"/>
        <v>1085.533551652198</v>
      </c>
      <c r="H106" s="185">
        <f t="shared" si="128"/>
        <v>0.46093664381338273</v>
      </c>
      <c r="I106" s="185">
        <f t="shared" si="128"/>
        <v>17133.869604638348</v>
      </c>
      <c r="J106" s="139"/>
      <c r="K106" s="186" t="s">
        <v>26</v>
      </c>
      <c r="L106" s="185">
        <f>SUM(L85:L101)</f>
        <v>11288.206490330929</v>
      </c>
      <c r="M106" s="185">
        <f t="shared" ref="M106:S106" si="129">SUM(M85:M101)</f>
        <v>180.82583518748174</v>
      </c>
      <c r="N106" s="185">
        <f t="shared" si="129"/>
        <v>3025.9113668536629</v>
      </c>
      <c r="O106" s="185">
        <f t="shared" si="129"/>
        <v>1367.196968971577</v>
      </c>
      <c r="P106" s="185">
        <f t="shared" si="129"/>
        <v>7491.4874027344831</v>
      </c>
      <c r="Q106" s="185">
        <f t="shared" si="129"/>
        <v>1085.533551652198</v>
      </c>
      <c r="R106" s="187">
        <f t="shared" si="129"/>
        <v>0.46093664381338273</v>
      </c>
      <c r="S106" s="188">
        <f t="shared" si="129"/>
        <v>24439.622552374145</v>
      </c>
      <c r="T106" s="139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221"/>
      <c r="BA106" s="131"/>
      <c r="BR106" s="131"/>
      <c r="CG106" s="131"/>
    </row>
    <row r="107" spans="1:85" s="2" customFormat="1" ht="15" thickBot="1">
      <c r="A107" s="17" t="s">
        <v>100</v>
      </c>
      <c r="B107" s="100">
        <f>IF($I106=0,"-",B106/$I106)</f>
        <v>0.65882411567291688</v>
      </c>
      <c r="C107" s="100">
        <f t="shared" ref="C107:H107" si="130">IF($I106=0,"-",C106/$I106)</f>
        <v>1.0553706743427647E-2</v>
      </c>
      <c r="D107" s="100">
        <f t="shared" si="130"/>
        <v>0.17660408516442261</v>
      </c>
      <c r="E107" s="100">
        <f t="shared" si="130"/>
        <v>7.9794990887607789E-2</v>
      </c>
      <c r="F107" s="100">
        <f t="shared" si="130"/>
        <v>1.0840193096158869E-2</v>
      </c>
      <c r="G107" s="100">
        <f t="shared" si="130"/>
        <v>6.3356006360543962E-2</v>
      </c>
      <c r="H107" s="101">
        <f t="shared" si="130"/>
        <v>2.6902074922328203E-5</v>
      </c>
      <c r="I107" s="102">
        <f>SUM(B107:H107)</f>
        <v>1</v>
      </c>
      <c r="K107" s="27" t="s">
        <v>100</v>
      </c>
      <c r="L107" s="76">
        <f t="shared" ref="L107:R107" si="131">IF($S106=0,"-",L106/$S106)</f>
        <v>0.461881375873964</v>
      </c>
      <c r="M107" s="76">
        <f t="shared" si="131"/>
        <v>7.3988800277079454E-3</v>
      </c>
      <c r="N107" s="76">
        <f t="shared" si="131"/>
        <v>0.12381170619018893</v>
      </c>
      <c r="O107" s="76">
        <f t="shared" si="131"/>
        <v>5.5941820134156002E-2</v>
      </c>
      <c r="P107" s="76">
        <f t="shared" si="131"/>
        <v>0.30653040515172503</v>
      </c>
      <c r="Q107" s="76">
        <f t="shared" si="131"/>
        <v>4.441695240284084E-2</v>
      </c>
      <c r="R107" s="77">
        <f t="shared" si="131"/>
        <v>1.8860219417284159E-5</v>
      </c>
      <c r="S107" s="78">
        <f>SUM(L107:R107)</f>
        <v>1</v>
      </c>
      <c r="AI107" s="110"/>
    </row>
    <row r="108" spans="1:85" ht="15" thickBot="1">
      <c r="A108" s="223"/>
      <c r="B108" s="224"/>
      <c r="C108" s="224"/>
      <c r="D108" s="224"/>
      <c r="E108" s="224"/>
      <c r="F108" s="224"/>
      <c r="G108" s="224"/>
      <c r="H108" s="224"/>
      <c r="I108" s="224"/>
      <c r="K108" s="223"/>
      <c r="AI108" s="139"/>
      <c r="BA108" s="131"/>
      <c r="BR108" s="131"/>
      <c r="CG108" s="131"/>
    </row>
    <row r="109" spans="1:85" ht="28.5">
      <c r="A109" s="328" t="s">
        <v>29</v>
      </c>
      <c r="B109" s="135" t="s">
        <v>0</v>
      </c>
      <c r="C109" s="135" t="s">
        <v>1</v>
      </c>
      <c r="D109" s="135" t="s">
        <v>2</v>
      </c>
      <c r="E109" s="135" t="s">
        <v>3</v>
      </c>
      <c r="F109" s="135" t="s">
        <v>27</v>
      </c>
      <c r="G109" s="135" t="s">
        <v>4</v>
      </c>
      <c r="H109" s="135" t="s">
        <v>5</v>
      </c>
      <c r="I109" s="136" t="s">
        <v>6</v>
      </c>
      <c r="K109" s="330" t="s">
        <v>29</v>
      </c>
      <c r="L109" s="137" t="s">
        <v>0</v>
      </c>
      <c r="M109" s="137" t="s">
        <v>1</v>
      </c>
      <c r="N109" s="137" t="s">
        <v>2</v>
      </c>
      <c r="O109" s="137" t="s">
        <v>3</v>
      </c>
      <c r="P109" s="137" t="s">
        <v>27</v>
      </c>
      <c r="Q109" s="137" t="s">
        <v>4</v>
      </c>
      <c r="R109" s="137" t="s">
        <v>5</v>
      </c>
      <c r="S109" s="138" t="s">
        <v>6</v>
      </c>
      <c r="U109" s="332" t="s">
        <v>29</v>
      </c>
      <c r="V109" s="190" t="s">
        <v>69</v>
      </c>
      <c r="W109" s="190" t="s">
        <v>70</v>
      </c>
      <c r="X109" s="190" t="s">
        <v>4</v>
      </c>
      <c r="Y109" s="190" t="s">
        <v>1</v>
      </c>
      <c r="Z109" s="190" t="s">
        <v>2</v>
      </c>
      <c r="AA109" s="190" t="s">
        <v>3</v>
      </c>
      <c r="AB109" s="190" t="s">
        <v>52</v>
      </c>
      <c r="AC109" s="190" t="s">
        <v>64</v>
      </c>
      <c r="AD109" s="191" t="s">
        <v>72</v>
      </c>
      <c r="AE109" s="191" t="s">
        <v>79</v>
      </c>
      <c r="AF109" s="191" t="s">
        <v>73</v>
      </c>
      <c r="AG109" s="191" t="s">
        <v>80</v>
      </c>
      <c r="AH109" s="191" t="s">
        <v>81</v>
      </c>
      <c r="AI109" s="192" t="s">
        <v>60</v>
      </c>
      <c r="BA109" s="131"/>
      <c r="BR109" s="131"/>
      <c r="CG109" s="131"/>
    </row>
    <row r="110" spans="1:85" ht="15">
      <c r="A110" s="329" t="s">
        <v>29</v>
      </c>
      <c r="B110" s="294" t="s">
        <v>109</v>
      </c>
      <c r="C110" s="295"/>
      <c r="D110" s="295"/>
      <c r="E110" s="295"/>
      <c r="F110" s="295"/>
      <c r="G110" s="295"/>
      <c r="H110" s="295"/>
      <c r="I110" s="296"/>
      <c r="K110" s="331" t="s">
        <v>29</v>
      </c>
      <c r="L110" s="297" t="s">
        <v>109</v>
      </c>
      <c r="M110" s="298"/>
      <c r="N110" s="298"/>
      <c r="O110" s="298"/>
      <c r="P110" s="298"/>
      <c r="Q110" s="298"/>
      <c r="R110" s="298"/>
      <c r="S110" s="299"/>
      <c r="U110" s="333" t="s">
        <v>29</v>
      </c>
      <c r="V110" s="326" t="s">
        <v>109</v>
      </c>
      <c r="W110" s="326"/>
      <c r="X110" s="326"/>
      <c r="Y110" s="326"/>
      <c r="Z110" s="326"/>
      <c r="AA110" s="326"/>
      <c r="AB110" s="326"/>
      <c r="AC110" s="326"/>
      <c r="AD110" s="326"/>
      <c r="AE110" s="326"/>
      <c r="AF110" s="326"/>
      <c r="AG110" s="326"/>
      <c r="AH110" s="326"/>
      <c r="AI110" s="327"/>
      <c r="BA110" s="131"/>
      <c r="BR110" s="131"/>
      <c r="CG110" s="131"/>
    </row>
    <row r="111" spans="1:85" ht="15">
      <c r="A111" s="141" t="s">
        <v>7</v>
      </c>
      <c r="B111" s="142">
        <v>0</v>
      </c>
      <c r="C111" s="142">
        <v>0</v>
      </c>
      <c r="D111" s="142">
        <v>0</v>
      </c>
      <c r="E111" s="142">
        <v>0</v>
      </c>
      <c r="F111" s="303"/>
      <c r="G111" s="142">
        <v>0</v>
      </c>
      <c r="H111" s="143">
        <v>0</v>
      </c>
      <c r="I111" s="144">
        <f>SUM(B111:H111)</f>
        <v>0</v>
      </c>
      <c r="J111" s="139"/>
      <c r="K111" s="193" t="s">
        <v>7</v>
      </c>
      <c r="L111" s="142">
        <v>0</v>
      </c>
      <c r="M111" s="142">
        <v>0</v>
      </c>
      <c r="N111" s="142">
        <v>0</v>
      </c>
      <c r="O111" s="142">
        <v>0</v>
      </c>
      <c r="P111" s="142">
        <v>0</v>
      </c>
      <c r="Q111" s="142">
        <v>0</v>
      </c>
      <c r="R111" s="194">
        <v>0</v>
      </c>
      <c r="S111" s="195">
        <f>SUM(L111:R111)</f>
        <v>0</v>
      </c>
      <c r="U111" s="196" t="s">
        <v>7</v>
      </c>
      <c r="V111" s="197">
        <v>0</v>
      </c>
      <c r="W111" s="197">
        <v>0</v>
      </c>
      <c r="X111" s="197">
        <v>0</v>
      </c>
      <c r="Y111" s="197">
        <v>0</v>
      </c>
      <c r="Z111" s="197">
        <v>0</v>
      </c>
      <c r="AA111" s="197">
        <v>0</v>
      </c>
      <c r="AB111" s="197">
        <v>0</v>
      </c>
      <c r="AC111" s="198">
        <v>0</v>
      </c>
      <c r="AD111" s="199">
        <v>0</v>
      </c>
      <c r="AE111" s="199">
        <v>0</v>
      </c>
      <c r="AF111" s="199">
        <v>0</v>
      </c>
      <c r="AG111" s="199">
        <v>0</v>
      </c>
      <c r="AH111" s="199">
        <v>0</v>
      </c>
      <c r="AI111" s="200">
        <f>SUM(V111:AC111)</f>
        <v>0</v>
      </c>
      <c r="AJ111" s="131" t="str">
        <f>IF(ABS(S111-AI111)&gt;0.001,S111-AI111,"")</f>
        <v/>
      </c>
      <c r="BA111" s="131"/>
      <c r="BR111" s="131"/>
      <c r="CG111" s="131"/>
    </row>
    <row r="112" spans="1:85" ht="15">
      <c r="A112" s="149" t="s">
        <v>8</v>
      </c>
      <c r="B112" s="150">
        <v>0</v>
      </c>
      <c r="C112" s="150">
        <v>0</v>
      </c>
      <c r="D112" s="150">
        <v>0</v>
      </c>
      <c r="E112" s="150">
        <v>0</v>
      </c>
      <c r="F112" s="304"/>
      <c r="G112" s="150">
        <v>0</v>
      </c>
      <c r="H112" s="151">
        <v>0</v>
      </c>
      <c r="I112" s="152">
        <f t="shared" ref="I112:I131" si="132">SUM(B112:H112)</f>
        <v>0</v>
      </c>
      <c r="J112" s="139"/>
      <c r="K112" s="153" t="s">
        <v>8</v>
      </c>
      <c r="L112" s="154">
        <v>0</v>
      </c>
      <c r="M112" s="154">
        <v>0</v>
      </c>
      <c r="N112" s="154">
        <v>0</v>
      </c>
      <c r="O112" s="154">
        <v>0</v>
      </c>
      <c r="P112" s="154">
        <v>0</v>
      </c>
      <c r="Q112" s="154">
        <v>0</v>
      </c>
      <c r="R112" s="155">
        <v>0</v>
      </c>
      <c r="S112" s="156">
        <f t="shared" ref="S112:S131" si="133">SUM(L112:R112)</f>
        <v>0</v>
      </c>
      <c r="U112" s="201" t="s">
        <v>8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3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4">
        <f t="shared" ref="AI112:AI131" si="134">SUM(V112:AC112)</f>
        <v>0</v>
      </c>
      <c r="AJ112" s="131" t="str">
        <f t="shared" ref="AJ112:AJ133" si="135">IF(ABS(S112-AI112)&gt;0.001,S112-AI112,"")</f>
        <v/>
      </c>
      <c r="BA112" s="131"/>
      <c r="BR112" s="131"/>
      <c r="CG112" s="131"/>
    </row>
    <row r="113" spans="1:85" ht="15">
      <c r="A113" s="157" t="s">
        <v>10</v>
      </c>
      <c r="B113" s="146">
        <v>0</v>
      </c>
      <c r="C113" s="146">
        <v>0</v>
      </c>
      <c r="D113" s="146">
        <v>0</v>
      </c>
      <c r="E113" s="146">
        <v>0</v>
      </c>
      <c r="F113" s="304"/>
      <c r="G113" s="146">
        <v>0</v>
      </c>
      <c r="H113" s="158">
        <v>0</v>
      </c>
      <c r="I113" s="144">
        <f t="shared" si="132"/>
        <v>0</v>
      </c>
      <c r="J113" s="139"/>
      <c r="K113" s="159" t="s">
        <v>10</v>
      </c>
      <c r="L113" s="146">
        <v>0</v>
      </c>
      <c r="M113" s="146">
        <v>0</v>
      </c>
      <c r="N113" s="146">
        <v>0</v>
      </c>
      <c r="O113" s="146">
        <v>0</v>
      </c>
      <c r="P113" s="146">
        <v>0</v>
      </c>
      <c r="Q113" s="146">
        <v>0</v>
      </c>
      <c r="R113" s="147">
        <v>0</v>
      </c>
      <c r="S113" s="148">
        <f t="shared" si="133"/>
        <v>0</v>
      </c>
      <c r="U113" s="205" t="s">
        <v>10</v>
      </c>
      <c r="V113" s="197">
        <v>0</v>
      </c>
      <c r="W113" s="197">
        <v>0</v>
      </c>
      <c r="X113" s="197">
        <v>0</v>
      </c>
      <c r="Y113" s="197">
        <v>0</v>
      </c>
      <c r="Z113" s="197">
        <v>0</v>
      </c>
      <c r="AA113" s="197">
        <v>0</v>
      </c>
      <c r="AB113" s="197">
        <v>0</v>
      </c>
      <c r="AC113" s="198">
        <v>0</v>
      </c>
      <c r="AD113" s="199">
        <v>0</v>
      </c>
      <c r="AE113" s="199">
        <v>0</v>
      </c>
      <c r="AF113" s="199">
        <v>0</v>
      </c>
      <c r="AG113" s="199">
        <v>0</v>
      </c>
      <c r="AH113" s="199">
        <v>0</v>
      </c>
      <c r="AI113" s="200">
        <f t="shared" si="134"/>
        <v>0</v>
      </c>
      <c r="AJ113" s="131" t="str">
        <f t="shared" si="135"/>
        <v/>
      </c>
      <c r="BA113" s="131"/>
      <c r="BR113" s="131"/>
      <c r="CG113" s="131"/>
    </row>
    <row r="114" spans="1:85" ht="15">
      <c r="A114" s="149" t="s">
        <v>53</v>
      </c>
      <c r="B114" s="150">
        <v>0</v>
      </c>
      <c r="C114" s="150">
        <v>0</v>
      </c>
      <c r="D114" s="150">
        <v>0</v>
      </c>
      <c r="E114" s="150">
        <v>0</v>
      </c>
      <c r="F114" s="304"/>
      <c r="G114" s="150">
        <v>0</v>
      </c>
      <c r="H114" s="151">
        <v>0</v>
      </c>
      <c r="I114" s="152">
        <f t="shared" si="132"/>
        <v>0</v>
      </c>
      <c r="J114" s="139"/>
      <c r="K114" s="153" t="s">
        <v>53</v>
      </c>
      <c r="L114" s="154">
        <v>0</v>
      </c>
      <c r="M114" s="154">
        <v>0</v>
      </c>
      <c r="N114" s="154">
        <v>0</v>
      </c>
      <c r="O114" s="154">
        <v>0</v>
      </c>
      <c r="P114" s="154">
        <v>0</v>
      </c>
      <c r="Q114" s="154">
        <v>0</v>
      </c>
      <c r="R114" s="155">
        <v>0</v>
      </c>
      <c r="S114" s="156">
        <f t="shared" si="133"/>
        <v>0</v>
      </c>
      <c r="U114" s="201" t="s">
        <v>53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3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4">
        <f t="shared" si="134"/>
        <v>0</v>
      </c>
      <c r="AJ114" s="131" t="str">
        <f t="shared" si="135"/>
        <v/>
      </c>
      <c r="BA114" s="131"/>
      <c r="BR114" s="131"/>
      <c r="CG114" s="131"/>
    </row>
    <row r="115" spans="1:85" ht="15">
      <c r="A115" s="157" t="s">
        <v>16</v>
      </c>
      <c r="B115" s="146">
        <v>0</v>
      </c>
      <c r="C115" s="146">
        <v>0</v>
      </c>
      <c r="D115" s="146">
        <v>0</v>
      </c>
      <c r="E115" s="146">
        <v>0</v>
      </c>
      <c r="F115" s="304"/>
      <c r="G115" s="146">
        <v>0</v>
      </c>
      <c r="H115" s="158">
        <v>0</v>
      </c>
      <c r="I115" s="144">
        <f t="shared" si="132"/>
        <v>0</v>
      </c>
      <c r="J115" s="139"/>
      <c r="K115" s="159" t="s">
        <v>16</v>
      </c>
      <c r="L115" s="146">
        <v>0</v>
      </c>
      <c r="M115" s="146">
        <v>0</v>
      </c>
      <c r="N115" s="146">
        <v>0</v>
      </c>
      <c r="O115" s="146">
        <v>0</v>
      </c>
      <c r="P115" s="146">
        <v>0</v>
      </c>
      <c r="Q115" s="146">
        <v>0</v>
      </c>
      <c r="R115" s="147">
        <v>0</v>
      </c>
      <c r="S115" s="148">
        <f t="shared" si="133"/>
        <v>0</v>
      </c>
      <c r="U115" s="205" t="s">
        <v>16</v>
      </c>
      <c r="V115" s="197">
        <v>0</v>
      </c>
      <c r="W115" s="197">
        <v>0</v>
      </c>
      <c r="X115" s="197">
        <v>0</v>
      </c>
      <c r="Y115" s="197">
        <v>0</v>
      </c>
      <c r="Z115" s="197">
        <v>0</v>
      </c>
      <c r="AA115" s="197">
        <v>0</v>
      </c>
      <c r="AB115" s="197">
        <v>0</v>
      </c>
      <c r="AC115" s="198">
        <v>0</v>
      </c>
      <c r="AD115" s="199">
        <v>0</v>
      </c>
      <c r="AE115" s="199">
        <v>0</v>
      </c>
      <c r="AF115" s="199">
        <v>0</v>
      </c>
      <c r="AG115" s="199">
        <v>0</v>
      </c>
      <c r="AH115" s="199">
        <v>0</v>
      </c>
      <c r="AI115" s="200">
        <f t="shared" si="134"/>
        <v>0</v>
      </c>
      <c r="AJ115" s="131" t="str">
        <f t="shared" si="135"/>
        <v/>
      </c>
      <c r="BA115" s="131"/>
      <c r="BR115" s="131"/>
      <c r="CG115" s="131"/>
    </row>
    <row r="116" spans="1:85" ht="15">
      <c r="A116" s="149" t="s">
        <v>15</v>
      </c>
      <c r="B116" s="150">
        <v>0</v>
      </c>
      <c r="C116" s="150">
        <v>0</v>
      </c>
      <c r="D116" s="150">
        <v>0</v>
      </c>
      <c r="E116" s="150">
        <v>0</v>
      </c>
      <c r="F116" s="304"/>
      <c r="G116" s="150">
        <v>0</v>
      </c>
      <c r="H116" s="151">
        <v>0</v>
      </c>
      <c r="I116" s="152">
        <f t="shared" si="132"/>
        <v>0</v>
      </c>
      <c r="J116" s="139"/>
      <c r="K116" s="153" t="s">
        <v>15</v>
      </c>
      <c r="L116" s="154">
        <v>0</v>
      </c>
      <c r="M116" s="154">
        <v>0</v>
      </c>
      <c r="N116" s="154">
        <v>0</v>
      </c>
      <c r="O116" s="154">
        <v>0</v>
      </c>
      <c r="P116" s="154">
        <v>0</v>
      </c>
      <c r="Q116" s="154">
        <v>0</v>
      </c>
      <c r="R116" s="155">
        <v>0</v>
      </c>
      <c r="S116" s="156">
        <f t="shared" si="133"/>
        <v>0</v>
      </c>
      <c r="U116" s="201" t="s">
        <v>54</v>
      </c>
      <c r="V116" s="202">
        <v>0</v>
      </c>
      <c r="W116" s="202">
        <v>0</v>
      </c>
      <c r="X116" s="202">
        <v>0</v>
      </c>
      <c r="Y116" s="202">
        <v>0</v>
      </c>
      <c r="Z116" s="202">
        <v>0</v>
      </c>
      <c r="AA116" s="202">
        <v>0</v>
      </c>
      <c r="AB116" s="202">
        <v>0</v>
      </c>
      <c r="AC116" s="203">
        <v>0</v>
      </c>
      <c r="AD116" s="202">
        <v>0</v>
      </c>
      <c r="AE116" s="202">
        <v>0</v>
      </c>
      <c r="AF116" s="202">
        <v>0</v>
      </c>
      <c r="AG116" s="202">
        <v>0</v>
      </c>
      <c r="AH116" s="202">
        <v>0</v>
      </c>
      <c r="AI116" s="204">
        <f t="shared" si="134"/>
        <v>0</v>
      </c>
      <c r="AJ116" s="131" t="str">
        <f t="shared" si="135"/>
        <v/>
      </c>
      <c r="BA116" s="131"/>
      <c r="BR116" s="131"/>
      <c r="CG116" s="131"/>
    </row>
    <row r="117" spans="1:85" ht="15">
      <c r="A117" s="157" t="s">
        <v>55</v>
      </c>
      <c r="B117" s="146">
        <v>0</v>
      </c>
      <c r="C117" s="146">
        <v>0</v>
      </c>
      <c r="D117" s="146">
        <v>0</v>
      </c>
      <c r="E117" s="146">
        <v>0.18803432590896341</v>
      </c>
      <c r="F117" s="304"/>
      <c r="G117" s="146">
        <v>0</v>
      </c>
      <c r="H117" s="158">
        <v>0</v>
      </c>
      <c r="I117" s="144">
        <f t="shared" si="132"/>
        <v>0.18803432590896341</v>
      </c>
      <c r="J117" s="139"/>
      <c r="K117" s="159" t="s">
        <v>55</v>
      </c>
      <c r="L117" s="146">
        <v>0</v>
      </c>
      <c r="M117" s="146">
        <v>0</v>
      </c>
      <c r="N117" s="146">
        <v>0</v>
      </c>
      <c r="O117" s="146">
        <v>0.18803432590896341</v>
      </c>
      <c r="P117" s="146">
        <v>15.078072694747805</v>
      </c>
      <c r="Q117" s="146">
        <v>0</v>
      </c>
      <c r="R117" s="147">
        <v>0</v>
      </c>
      <c r="S117" s="148">
        <f t="shared" si="133"/>
        <v>15.266107020656769</v>
      </c>
      <c r="U117" s="205" t="s">
        <v>55</v>
      </c>
      <c r="V117" s="197">
        <v>0</v>
      </c>
      <c r="W117" s="197">
        <v>0</v>
      </c>
      <c r="X117" s="197">
        <v>0</v>
      </c>
      <c r="Y117" s="197">
        <v>0</v>
      </c>
      <c r="Z117" s="197">
        <v>0</v>
      </c>
      <c r="AA117" s="197">
        <v>9.4017162954481703E-3</v>
      </c>
      <c r="AB117" s="197">
        <v>15.078072694747805</v>
      </c>
      <c r="AC117" s="198">
        <v>0.17863260961351524</v>
      </c>
      <c r="AD117" s="197">
        <v>0</v>
      </c>
      <c r="AE117" s="197">
        <v>0</v>
      </c>
      <c r="AF117" s="197">
        <v>0</v>
      </c>
      <c r="AG117" s="197">
        <v>0</v>
      </c>
      <c r="AH117" s="197">
        <v>0.17863260961351524</v>
      </c>
      <c r="AI117" s="200">
        <f t="shared" si="134"/>
        <v>15.266107020656769</v>
      </c>
      <c r="AJ117" s="131" t="str">
        <f t="shared" si="135"/>
        <v/>
      </c>
      <c r="BA117" s="131"/>
      <c r="BR117" s="131"/>
      <c r="CG117" s="131"/>
    </row>
    <row r="118" spans="1:85" ht="15">
      <c r="A118" s="149" t="s">
        <v>12</v>
      </c>
      <c r="B118" s="150">
        <v>0</v>
      </c>
      <c r="C118" s="150">
        <v>0</v>
      </c>
      <c r="D118" s="150">
        <v>0</v>
      </c>
      <c r="E118" s="150">
        <v>0</v>
      </c>
      <c r="F118" s="304"/>
      <c r="G118" s="150">
        <v>0</v>
      </c>
      <c r="H118" s="151">
        <v>0</v>
      </c>
      <c r="I118" s="152">
        <f t="shared" si="132"/>
        <v>0</v>
      </c>
      <c r="J118" s="139"/>
      <c r="K118" s="153" t="s">
        <v>12</v>
      </c>
      <c r="L118" s="154">
        <v>0</v>
      </c>
      <c r="M118" s="154">
        <v>0</v>
      </c>
      <c r="N118" s="154">
        <v>0</v>
      </c>
      <c r="O118" s="154">
        <v>0</v>
      </c>
      <c r="P118" s="154">
        <v>3.432243087455146E-2</v>
      </c>
      <c r="Q118" s="154">
        <v>0</v>
      </c>
      <c r="R118" s="155">
        <v>0</v>
      </c>
      <c r="S118" s="156">
        <f t="shared" si="133"/>
        <v>3.432243087455146E-2</v>
      </c>
      <c r="U118" s="201" t="s">
        <v>12</v>
      </c>
      <c r="V118" s="202">
        <v>0</v>
      </c>
      <c r="W118" s="202">
        <v>0</v>
      </c>
      <c r="X118" s="202">
        <v>0</v>
      </c>
      <c r="Y118" s="202">
        <v>0</v>
      </c>
      <c r="Z118" s="202">
        <v>0</v>
      </c>
      <c r="AA118" s="202">
        <v>0</v>
      </c>
      <c r="AB118" s="202">
        <v>3.432243087455146E-2</v>
      </c>
      <c r="AC118" s="203">
        <v>0</v>
      </c>
      <c r="AD118" s="202">
        <v>0</v>
      </c>
      <c r="AE118" s="202">
        <v>0</v>
      </c>
      <c r="AF118" s="202">
        <v>0</v>
      </c>
      <c r="AG118" s="202">
        <v>0</v>
      </c>
      <c r="AH118" s="202">
        <v>0</v>
      </c>
      <c r="AI118" s="204">
        <f t="shared" si="134"/>
        <v>3.432243087455146E-2</v>
      </c>
      <c r="AJ118" s="131" t="str">
        <f t="shared" si="135"/>
        <v/>
      </c>
      <c r="BA118" s="131"/>
      <c r="BR118" s="131"/>
      <c r="CG118" s="131"/>
    </row>
    <row r="119" spans="1:85" ht="15">
      <c r="A119" s="157" t="s">
        <v>56</v>
      </c>
      <c r="B119" s="146">
        <v>0</v>
      </c>
      <c r="C119" s="146">
        <v>0</v>
      </c>
      <c r="D119" s="146">
        <v>0</v>
      </c>
      <c r="E119" s="146">
        <v>0</v>
      </c>
      <c r="F119" s="304"/>
      <c r="G119" s="146">
        <v>0</v>
      </c>
      <c r="H119" s="158">
        <v>0</v>
      </c>
      <c r="I119" s="144">
        <f t="shared" si="132"/>
        <v>0</v>
      </c>
      <c r="J119" s="139"/>
      <c r="K119" s="159" t="s">
        <v>56</v>
      </c>
      <c r="L119" s="146">
        <v>0</v>
      </c>
      <c r="M119" s="146">
        <v>0</v>
      </c>
      <c r="N119" s="146">
        <v>0</v>
      </c>
      <c r="O119" s="146">
        <v>0</v>
      </c>
      <c r="P119" s="146">
        <v>0</v>
      </c>
      <c r="Q119" s="146">
        <v>0</v>
      </c>
      <c r="R119" s="147">
        <v>0</v>
      </c>
      <c r="S119" s="148">
        <f t="shared" si="133"/>
        <v>0</v>
      </c>
      <c r="U119" s="205" t="s">
        <v>56</v>
      </c>
      <c r="V119" s="197">
        <v>0</v>
      </c>
      <c r="W119" s="197">
        <v>0</v>
      </c>
      <c r="X119" s="197">
        <v>0</v>
      </c>
      <c r="Y119" s="197">
        <v>0</v>
      </c>
      <c r="Z119" s="197">
        <v>0</v>
      </c>
      <c r="AA119" s="197">
        <v>0</v>
      </c>
      <c r="AB119" s="197">
        <v>0</v>
      </c>
      <c r="AC119" s="198">
        <v>0</v>
      </c>
      <c r="AD119" s="197">
        <v>0</v>
      </c>
      <c r="AE119" s="197">
        <v>0</v>
      </c>
      <c r="AF119" s="197">
        <v>0</v>
      </c>
      <c r="AG119" s="197">
        <v>0</v>
      </c>
      <c r="AH119" s="197">
        <v>0</v>
      </c>
      <c r="AI119" s="200">
        <f t="shared" si="134"/>
        <v>0</v>
      </c>
      <c r="AJ119" s="131" t="str">
        <f t="shared" si="135"/>
        <v/>
      </c>
      <c r="BA119" s="131"/>
      <c r="BR119" s="131"/>
      <c r="CG119" s="131"/>
    </row>
    <row r="120" spans="1:85" ht="15">
      <c r="A120" s="149" t="s">
        <v>17</v>
      </c>
      <c r="B120" s="150">
        <v>0</v>
      </c>
      <c r="C120" s="150">
        <v>0</v>
      </c>
      <c r="D120" s="150">
        <v>0</v>
      </c>
      <c r="E120" s="150">
        <v>0</v>
      </c>
      <c r="F120" s="304"/>
      <c r="G120" s="150">
        <v>0</v>
      </c>
      <c r="H120" s="151">
        <v>0</v>
      </c>
      <c r="I120" s="152">
        <f t="shared" si="132"/>
        <v>0</v>
      </c>
      <c r="J120" s="139"/>
      <c r="K120" s="153" t="s">
        <v>17</v>
      </c>
      <c r="L120" s="154">
        <v>0</v>
      </c>
      <c r="M120" s="154">
        <v>0</v>
      </c>
      <c r="N120" s="154">
        <v>0</v>
      </c>
      <c r="O120" s="154">
        <v>0</v>
      </c>
      <c r="P120" s="154">
        <v>0.12168287999999999</v>
      </c>
      <c r="Q120" s="154">
        <v>0</v>
      </c>
      <c r="R120" s="155">
        <v>0</v>
      </c>
      <c r="S120" s="156">
        <f t="shared" si="133"/>
        <v>0.12168287999999999</v>
      </c>
      <c r="U120" s="201" t="s">
        <v>17</v>
      </c>
      <c r="V120" s="202">
        <v>0</v>
      </c>
      <c r="W120" s="202">
        <v>0</v>
      </c>
      <c r="X120" s="202">
        <v>0</v>
      </c>
      <c r="Y120" s="202">
        <v>0</v>
      </c>
      <c r="Z120" s="202">
        <v>0</v>
      </c>
      <c r="AA120" s="202">
        <v>0</v>
      </c>
      <c r="AB120" s="202">
        <v>0.12168287999999999</v>
      </c>
      <c r="AC120" s="203">
        <v>0</v>
      </c>
      <c r="AD120" s="202">
        <v>0</v>
      </c>
      <c r="AE120" s="202">
        <v>0</v>
      </c>
      <c r="AF120" s="202">
        <v>0</v>
      </c>
      <c r="AG120" s="202">
        <v>0</v>
      </c>
      <c r="AH120" s="202">
        <v>0</v>
      </c>
      <c r="AI120" s="204">
        <f t="shared" si="134"/>
        <v>0.12168287999999999</v>
      </c>
      <c r="AJ120" s="131" t="str">
        <f t="shared" si="135"/>
        <v/>
      </c>
      <c r="BA120" s="131"/>
      <c r="BR120" s="131"/>
      <c r="CG120" s="131"/>
    </row>
    <row r="121" spans="1:85" ht="15">
      <c r="A121" s="157" t="s">
        <v>141</v>
      </c>
      <c r="B121" s="146">
        <v>7.2903810234658017</v>
      </c>
      <c r="C121" s="146">
        <v>1.8966899862197277</v>
      </c>
      <c r="D121" s="146">
        <v>9.5830554596604696</v>
      </c>
      <c r="E121" s="146">
        <v>3.9667123298094591</v>
      </c>
      <c r="F121" s="304"/>
      <c r="G121" s="146">
        <v>0</v>
      </c>
      <c r="H121" s="158">
        <v>0</v>
      </c>
      <c r="I121" s="144">
        <f t="shared" si="132"/>
        <v>22.736838799155457</v>
      </c>
      <c r="J121" s="139"/>
      <c r="K121" s="159" t="s">
        <v>141</v>
      </c>
      <c r="L121" s="146">
        <v>7.2903810234658017</v>
      </c>
      <c r="M121" s="146">
        <v>1.8966899862197277</v>
      </c>
      <c r="N121" s="146">
        <v>9.5830554596604696</v>
      </c>
      <c r="O121" s="146">
        <v>3.9667123298094591</v>
      </c>
      <c r="P121" s="146">
        <v>0</v>
      </c>
      <c r="Q121" s="146">
        <v>0</v>
      </c>
      <c r="R121" s="147">
        <v>0</v>
      </c>
      <c r="S121" s="148">
        <f t="shared" si="133"/>
        <v>22.736838799155457</v>
      </c>
      <c r="U121" s="205" t="s">
        <v>141</v>
      </c>
      <c r="V121" s="197">
        <v>6.9143211574306935</v>
      </c>
      <c r="W121" s="197">
        <v>0</v>
      </c>
      <c r="X121" s="197">
        <v>0</v>
      </c>
      <c r="Y121" s="197">
        <v>1.8966899862197277</v>
      </c>
      <c r="Z121" s="197">
        <v>9.5830554596604696</v>
      </c>
      <c r="AA121" s="197">
        <v>3.9099839882948828</v>
      </c>
      <c r="AB121" s="197">
        <v>0</v>
      </c>
      <c r="AC121" s="198">
        <v>0.43278820754968444</v>
      </c>
      <c r="AD121" s="197">
        <v>0.37605986603510838</v>
      </c>
      <c r="AE121" s="197">
        <v>0</v>
      </c>
      <c r="AF121" s="197">
        <v>0</v>
      </c>
      <c r="AG121" s="197">
        <v>0</v>
      </c>
      <c r="AH121" s="197">
        <v>5.6728341514576078E-2</v>
      </c>
      <c r="AI121" s="200">
        <f t="shared" si="134"/>
        <v>22.736838799155457</v>
      </c>
      <c r="AJ121" s="131" t="str">
        <f t="shared" si="135"/>
        <v/>
      </c>
      <c r="BA121" s="131"/>
      <c r="BR121" s="131"/>
      <c r="CG121" s="131"/>
    </row>
    <row r="122" spans="1:85" ht="15">
      <c r="A122" s="149" t="s">
        <v>25</v>
      </c>
      <c r="B122" s="150">
        <v>3.0726700755929302</v>
      </c>
      <c r="C122" s="150">
        <v>3.5612470867371127E-2</v>
      </c>
      <c r="D122" s="150">
        <v>4.5153077912564701</v>
      </c>
      <c r="E122" s="150">
        <v>20.525940700598316</v>
      </c>
      <c r="F122" s="304"/>
      <c r="G122" s="150">
        <v>1.9837505944307192</v>
      </c>
      <c r="H122" s="151">
        <v>0</v>
      </c>
      <c r="I122" s="152">
        <f t="shared" si="132"/>
        <v>30.13328163274581</v>
      </c>
      <c r="J122" s="139"/>
      <c r="K122" s="153" t="s">
        <v>25</v>
      </c>
      <c r="L122" s="154">
        <v>3.0726700755929302</v>
      </c>
      <c r="M122" s="154">
        <v>3.5612470867371127E-2</v>
      </c>
      <c r="N122" s="154">
        <v>4.5153077912564701</v>
      </c>
      <c r="O122" s="154">
        <v>20.525940700598316</v>
      </c>
      <c r="P122" s="154">
        <v>2.9315813557231608E-2</v>
      </c>
      <c r="Q122" s="154">
        <v>1.9837505944307192</v>
      </c>
      <c r="R122" s="155">
        <v>0</v>
      </c>
      <c r="S122" s="156">
        <f t="shared" si="133"/>
        <v>30.162597446303042</v>
      </c>
      <c r="U122" s="201" t="s">
        <v>25</v>
      </c>
      <c r="V122" s="202">
        <v>2.751941806113809</v>
      </c>
      <c r="W122" s="202">
        <v>0.29169161499342289</v>
      </c>
      <c r="X122" s="202">
        <v>1.9837505944307192</v>
      </c>
      <c r="Y122" s="202">
        <v>3.5612470867371127E-2</v>
      </c>
      <c r="Z122" s="202">
        <v>4.5153077912564701</v>
      </c>
      <c r="AA122" s="202">
        <v>20.243504318237726</v>
      </c>
      <c r="AB122" s="202">
        <v>2.9315813557231608E-2</v>
      </c>
      <c r="AC122" s="203">
        <v>0.31147303684628708</v>
      </c>
      <c r="AD122" s="202">
        <v>2.9036654485698251E-2</v>
      </c>
      <c r="AE122" s="202">
        <v>0</v>
      </c>
      <c r="AF122" s="202">
        <v>0</v>
      </c>
      <c r="AG122" s="202">
        <v>0</v>
      </c>
      <c r="AH122" s="202">
        <v>0.28243638236058882</v>
      </c>
      <c r="AI122" s="204">
        <f t="shared" si="134"/>
        <v>30.162597446303039</v>
      </c>
      <c r="AJ122" s="131" t="str">
        <f t="shared" si="135"/>
        <v/>
      </c>
      <c r="BA122" s="131"/>
      <c r="BR122" s="131"/>
      <c r="CG122" s="131"/>
    </row>
    <row r="123" spans="1:85" ht="15">
      <c r="A123" s="157" t="s">
        <v>24</v>
      </c>
      <c r="B123" s="146">
        <v>0</v>
      </c>
      <c r="C123" s="146">
        <v>0</v>
      </c>
      <c r="D123" s="146">
        <v>0</v>
      </c>
      <c r="E123" s="146">
        <v>0</v>
      </c>
      <c r="F123" s="304"/>
      <c r="G123" s="146">
        <v>0</v>
      </c>
      <c r="H123" s="158">
        <v>0</v>
      </c>
      <c r="I123" s="144">
        <f t="shared" si="132"/>
        <v>0</v>
      </c>
      <c r="J123" s="139"/>
      <c r="K123" s="159" t="s">
        <v>24</v>
      </c>
      <c r="L123" s="146">
        <v>0</v>
      </c>
      <c r="M123" s="146">
        <v>0</v>
      </c>
      <c r="N123" s="146">
        <v>0</v>
      </c>
      <c r="O123" s="146">
        <v>0</v>
      </c>
      <c r="P123" s="146">
        <v>0</v>
      </c>
      <c r="Q123" s="146">
        <v>0</v>
      </c>
      <c r="R123" s="147">
        <v>0</v>
      </c>
      <c r="S123" s="148">
        <f t="shared" si="133"/>
        <v>0</v>
      </c>
      <c r="U123" s="205" t="s">
        <v>24</v>
      </c>
      <c r="V123" s="197">
        <v>0</v>
      </c>
      <c r="W123" s="197">
        <v>0</v>
      </c>
      <c r="X123" s="197">
        <v>0</v>
      </c>
      <c r="Y123" s="197">
        <v>0</v>
      </c>
      <c r="Z123" s="197">
        <v>0</v>
      </c>
      <c r="AA123" s="197">
        <v>0</v>
      </c>
      <c r="AB123" s="197">
        <v>0</v>
      </c>
      <c r="AC123" s="198">
        <v>0</v>
      </c>
      <c r="AD123" s="197">
        <v>0</v>
      </c>
      <c r="AE123" s="197">
        <v>0</v>
      </c>
      <c r="AF123" s="197">
        <v>0</v>
      </c>
      <c r="AG123" s="197">
        <v>0</v>
      </c>
      <c r="AH123" s="197">
        <v>0</v>
      </c>
      <c r="AI123" s="200">
        <f t="shared" si="134"/>
        <v>0</v>
      </c>
      <c r="AJ123" s="131" t="str">
        <f t="shared" si="135"/>
        <v/>
      </c>
      <c r="BA123" s="131"/>
      <c r="BR123" s="131"/>
      <c r="CG123" s="131"/>
    </row>
    <row r="124" spans="1:85" ht="15">
      <c r="A124" s="149" t="s">
        <v>57</v>
      </c>
      <c r="B124" s="150">
        <v>0</v>
      </c>
      <c r="C124" s="150">
        <v>0</v>
      </c>
      <c r="D124" s="150">
        <v>0</v>
      </c>
      <c r="E124" s="150">
        <v>0</v>
      </c>
      <c r="F124" s="304"/>
      <c r="G124" s="150">
        <v>0</v>
      </c>
      <c r="H124" s="151">
        <v>0</v>
      </c>
      <c r="I124" s="152">
        <f t="shared" si="132"/>
        <v>0</v>
      </c>
      <c r="J124" s="139"/>
      <c r="K124" s="153" t="s">
        <v>57</v>
      </c>
      <c r="L124" s="154">
        <v>0</v>
      </c>
      <c r="M124" s="154">
        <v>0</v>
      </c>
      <c r="N124" s="154">
        <v>0</v>
      </c>
      <c r="O124" s="154">
        <v>0</v>
      </c>
      <c r="P124" s="154">
        <v>0</v>
      </c>
      <c r="Q124" s="154">
        <v>0</v>
      </c>
      <c r="R124" s="155">
        <v>0</v>
      </c>
      <c r="S124" s="156">
        <f t="shared" si="133"/>
        <v>0</v>
      </c>
      <c r="U124" s="201" t="s">
        <v>57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3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4">
        <f t="shared" si="134"/>
        <v>0</v>
      </c>
      <c r="AJ124" s="131" t="str">
        <f t="shared" si="135"/>
        <v/>
      </c>
      <c r="BA124" s="131"/>
      <c r="BR124" s="131"/>
      <c r="CG124" s="131"/>
    </row>
    <row r="125" spans="1:85" ht="15">
      <c r="A125" s="157" t="s">
        <v>22</v>
      </c>
      <c r="B125" s="146">
        <v>0</v>
      </c>
      <c r="C125" s="146">
        <v>4.7391934715254866E-2</v>
      </c>
      <c r="D125" s="146">
        <v>0</v>
      </c>
      <c r="E125" s="146">
        <v>0</v>
      </c>
      <c r="F125" s="304"/>
      <c r="G125" s="146">
        <v>0</v>
      </c>
      <c r="H125" s="158">
        <v>0</v>
      </c>
      <c r="I125" s="144">
        <f t="shared" si="132"/>
        <v>4.7391934715254866E-2</v>
      </c>
      <c r="J125" s="139"/>
      <c r="K125" s="159" t="s">
        <v>22</v>
      </c>
      <c r="L125" s="146">
        <v>0</v>
      </c>
      <c r="M125" s="146">
        <v>4.7391934715254866E-2</v>
      </c>
      <c r="N125" s="146">
        <v>0</v>
      </c>
      <c r="O125" s="146">
        <v>0</v>
      </c>
      <c r="P125" s="146">
        <v>0.94494840854916329</v>
      </c>
      <c r="Q125" s="146">
        <v>0</v>
      </c>
      <c r="R125" s="147">
        <v>0</v>
      </c>
      <c r="S125" s="148">
        <f t="shared" si="133"/>
        <v>0.99234034326441811</v>
      </c>
      <c r="U125" s="205" t="s">
        <v>22</v>
      </c>
      <c r="V125" s="197">
        <v>0</v>
      </c>
      <c r="W125" s="197">
        <v>0</v>
      </c>
      <c r="X125" s="197">
        <v>0</v>
      </c>
      <c r="Y125" s="197">
        <v>4.7391934715254866E-2</v>
      </c>
      <c r="Z125" s="197">
        <v>0</v>
      </c>
      <c r="AA125" s="197">
        <v>0</v>
      </c>
      <c r="AB125" s="197">
        <v>0.94494840854916329</v>
      </c>
      <c r="AC125" s="198">
        <v>0</v>
      </c>
      <c r="AD125" s="197">
        <v>0</v>
      </c>
      <c r="AE125" s="197">
        <v>0</v>
      </c>
      <c r="AF125" s="197">
        <v>0</v>
      </c>
      <c r="AG125" s="197">
        <v>0</v>
      </c>
      <c r="AH125" s="197">
        <v>0</v>
      </c>
      <c r="AI125" s="200">
        <f t="shared" si="134"/>
        <v>0.99234034326441811</v>
      </c>
      <c r="AJ125" s="131" t="str">
        <f t="shared" si="135"/>
        <v/>
      </c>
      <c r="BA125" s="131"/>
      <c r="BR125" s="131"/>
      <c r="CG125" s="131"/>
    </row>
    <row r="126" spans="1:85" ht="15">
      <c r="A126" s="149" t="s">
        <v>21</v>
      </c>
      <c r="B126" s="150">
        <v>0</v>
      </c>
      <c r="C126" s="150">
        <v>0</v>
      </c>
      <c r="D126" s="150">
        <v>0</v>
      </c>
      <c r="E126" s="150">
        <v>0</v>
      </c>
      <c r="F126" s="304"/>
      <c r="G126" s="150">
        <v>0</v>
      </c>
      <c r="H126" s="151">
        <v>0</v>
      </c>
      <c r="I126" s="152">
        <f t="shared" si="132"/>
        <v>0</v>
      </c>
      <c r="J126" s="139"/>
      <c r="K126" s="153" t="s">
        <v>21</v>
      </c>
      <c r="L126" s="154">
        <v>0</v>
      </c>
      <c r="M126" s="154">
        <v>0</v>
      </c>
      <c r="N126" s="154">
        <v>0</v>
      </c>
      <c r="O126" s="154">
        <v>0</v>
      </c>
      <c r="P126" s="154">
        <v>0</v>
      </c>
      <c r="Q126" s="154">
        <v>0</v>
      </c>
      <c r="R126" s="155">
        <v>0</v>
      </c>
      <c r="S126" s="156">
        <f t="shared" si="133"/>
        <v>0</v>
      </c>
      <c r="U126" s="201" t="s">
        <v>58</v>
      </c>
      <c r="V126" s="202">
        <v>0</v>
      </c>
      <c r="W126" s="202">
        <v>0</v>
      </c>
      <c r="X126" s="202">
        <v>0</v>
      </c>
      <c r="Y126" s="202">
        <v>0</v>
      </c>
      <c r="Z126" s="202">
        <v>0</v>
      </c>
      <c r="AA126" s="202">
        <v>0</v>
      </c>
      <c r="AB126" s="202">
        <v>0</v>
      </c>
      <c r="AC126" s="203">
        <v>0</v>
      </c>
      <c r="AD126" s="202">
        <v>0</v>
      </c>
      <c r="AE126" s="202">
        <v>0</v>
      </c>
      <c r="AF126" s="202">
        <v>0</v>
      </c>
      <c r="AG126" s="202">
        <v>0</v>
      </c>
      <c r="AH126" s="202">
        <v>0</v>
      </c>
      <c r="AI126" s="204">
        <f t="shared" si="134"/>
        <v>0</v>
      </c>
      <c r="AJ126" s="131" t="str">
        <f t="shared" si="135"/>
        <v/>
      </c>
      <c r="BA126" s="131"/>
      <c r="BR126" s="131"/>
      <c r="CG126" s="131"/>
    </row>
    <row r="127" spans="1:85" ht="15">
      <c r="A127" s="160" t="s">
        <v>61</v>
      </c>
      <c r="B127" s="146">
        <v>0</v>
      </c>
      <c r="C127" s="146">
        <v>0</v>
      </c>
      <c r="D127" s="146">
        <v>0</v>
      </c>
      <c r="E127" s="146">
        <v>0</v>
      </c>
      <c r="F127" s="304"/>
      <c r="G127" s="146">
        <v>0</v>
      </c>
      <c r="H127" s="158">
        <v>0</v>
      </c>
      <c r="I127" s="144">
        <f t="shared" si="132"/>
        <v>0</v>
      </c>
      <c r="J127" s="139"/>
      <c r="K127" s="161" t="s">
        <v>61</v>
      </c>
      <c r="L127" s="146">
        <v>0</v>
      </c>
      <c r="M127" s="146">
        <v>0</v>
      </c>
      <c r="N127" s="146">
        <v>0</v>
      </c>
      <c r="O127" s="146">
        <v>0</v>
      </c>
      <c r="P127" s="146">
        <v>0</v>
      </c>
      <c r="Q127" s="146">
        <v>0</v>
      </c>
      <c r="R127" s="147">
        <v>0</v>
      </c>
      <c r="S127" s="148">
        <f t="shared" si="133"/>
        <v>0</v>
      </c>
      <c r="U127" s="206" t="s">
        <v>59</v>
      </c>
      <c r="V127" s="197">
        <v>0</v>
      </c>
      <c r="W127" s="197">
        <v>0</v>
      </c>
      <c r="X127" s="197">
        <v>0</v>
      </c>
      <c r="Y127" s="197">
        <v>0</v>
      </c>
      <c r="Z127" s="197">
        <v>0</v>
      </c>
      <c r="AA127" s="197">
        <v>0</v>
      </c>
      <c r="AB127" s="197">
        <v>0</v>
      </c>
      <c r="AC127" s="198">
        <v>0</v>
      </c>
      <c r="AD127" s="199">
        <v>0</v>
      </c>
      <c r="AE127" s="199">
        <v>0</v>
      </c>
      <c r="AF127" s="199">
        <v>0</v>
      </c>
      <c r="AG127" s="199">
        <v>0</v>
      </c>
      <c r="AH127" s="199">
        <v>0</v>
      </c>
      <c r="AI127" s="200">
        <f t="shared" si="134"/>
        <v>0</v>
      </c>
      <c r="AJ127" s="131" t="str">
        <f t="shared" si="135"/>
        <v/>
      </c>
      <c r="BA127" s="131"/>
      <c r="BR127" s="131"/>
      <c r="CG127" s="131"/>
    </row>
    <row r="128" spans="1:85">
      <c r="A128" s="162" t="s">
        <v>23</v>
      </c>
      <c r="B128" s="163">
        <v>0</v>
      </c>
      <c r="C128" s="163">
        <v>0</v>
      </c>
      <c r="D128" s="163">
        <v>0</v>
      </c>
      <c r="E128" s="163">
        <v>0</v>
      </c>
      <c r="F128" s="304"/>
      <c r="G128" s="163">
        <v>0</v>
      </c>
      <c r="H128" s="164">
        <v>0</v>
      </c>
      <c r="I128" s="165">
        <f t="shared" si="132"/>
        <v>0</v>
      </c>
      <c r="J128" s="139"/>
      <c r="K128" s="166" t="s">
        <v>23</v>
      </c>
      <c r="L128" s="167">
        <v>0</v>
      </c>
      <c r="M128" s="167">
        <v>0</v>
      </c>
      <c r="N128" s="167">
        <v>0</v>
      </c>
      <c r="O128" s="167">
        <v>0</v>
      </c>
      <c r="P128" s="167">
        <v>0</v>
      </c>
      <c r="Q128" s="167">
        <v>0</v>
      </c>
      <c r="R128" s="168">
        <v>0</v>
      </c>
      <c r="S128" s="169">
        <f t="shared" si="133"/>
        <v>0</v>
      </c>
      <c r="U128" s="207" t="s">
        <v>62</v>
      </c>
      <c r="V128" s="208">
        <v>0</v>
      </c>
      <c r="W128" s="208">
        <v>0</v>
      </c>
      <c r="X128" s="208">
        <v>0</v>
      </c>
      <c r="Y128" s="208">
        <v>0</v>
      </c>
      <c r="Z128" s="208">
        <v>0</v>
      </c>
      <c r="AA128" s="208">
        <v>0</v>
      </c>
      <c r="AB128" s="208">
        <v>0</v>
      </c>
      <c r="AC128" s="208">
        <v>0</v>
      </c>
      <c r="AD128" s="208">
        <v>0</v>
      </c>
      <c r="AE128" s="208">
        <v>0</v>
      </c>
      <c r="AF128" s="208">
        <v>0</v>
      </c>
      <c r="AG128" s="208">
        <v>0</v>
      </c>
      <c r="AH128" s="92">
        <v>0</v>
      </c>
      <c r="AI128" s="209">
        <f t="shared" si="134"/>
        <v>0</v>
      </c>
      <c r="AJ128" s="131" t="str">
        <f t="shared" si="135"/>
        <v/>
      </c>
      <c r="BA128" s="131"/>
      <c r="BR128" s="131"/>
      <c r="CG128" s="131"/>
    </row>
    <row r="129" spans="1:85">
      <c r="A129" s="170" t="s">
        <v>19</v>
      </c>
      <c r="B129" s="171">
        <v>0</v>
      </c>
      <c r="C129" s="171">
        <v>0</v>
      </c>
      <c r="D129" s="171">
        <v>0</v>
      </c>
      <c r="E129" s="171">
        <v>0</v>
      </c>
      <c r="F129" s="304"/>
      <c r="G129" s="171">
        <v>0</v>
      </c>
      <c r="H129" s="172">
        <v>0</v>
      </c>
      <c r="I129" s="173">
        <f t="shared" si="132"/>
        <v>0</v>
      </c>
      <c r="J129" s="139"/>
      <c r="K129" s="174" t="s">
        <v>19</v>
      </c>
      <c r="L129" s="171">
        <v>0</v>
      </c>
      <c r="M129" s="171">
        <v>0</v>
      </c>
      <c r="N129" s="171">
        <v>0</v>
      </c>
      <c r="O129" s="171">
        <v>0</v>
      </c>
      <c r="P129" s="171">
        <v>0</v>
      </c>
      <c r="Q129" s="171">
        <v>0</v>
      </c>
      <c r="R129" s="175">
        <v>0</v>
      </c>
      <c r="S129" s="176">
        <f t="shared" si="133"/>
        <v>0</v>
      </c>
      <c r="U129" s="210" t="s">
        <v>19</v>
      </c>
      <c r="V129" s="211">
        <v>0</v>
      </c>
      <c r="W129" s="211">
        <v>0</v>
      </c>
      <c r="X129" s="211">
        <v>0</v>
      </c>
      <c r="Y129" s="211">
        <v>0</v>
      </c>
      <c r="Z129" s="211">
        <v>0</v>
      </c>
      <c r="AA129" s="211">
        <v>0</v>
      </c>
      <c r="AB129" s="211">
        <v>0</v>
      </c>
      <c r="AC129" s="211">
        <v>0</v>
      </c>
      <c r="AD129" s="212">
        <v>0</v>
      </c>
      <c r="AE129" s="212">
        <v>0</v>
      </c>
      <c r="AF129" s="212">
        <v>0</v>
      </c>
      <c r="AG129" s="212">
        <v>0</v>
      </c>
      <c r="AH129" s="212">
        <v>0</v>
      </c>
      <c r="AI129" s="213">
        <f t="shared" si="134"/>
        <v>0</v>
      </c>
      <c r="AJ129" s="131" t="str">
        <f t="shared" si="135"/>
        <v/>
      </c>
      <c r="BA129" s="131"/>
      <c r="BR129" s="131"/>
      <c r="CG129" s="131"/>
    </row>
    <row r="130" spans="1:85">
      <c r="A130" s="162" t="s">
        <v>20</v>
      </c>
      <c r="B130" s="163">
        <v>0</v>
      </c>
      <c r="C130" s="163">
        <v>0</v>
      </c>
      <c r="D130" s="163">
        <v>0</v>
      </c>
      <c r="E130" s="163">
        <v>0</v>
      </c>
      <c r="F130" s="304"/>
      <c r="G130" s="163">
        <v>0</v>
      </c>
      <c r="H130" s="164">
        <v>0</v>
      </c>
      <c r="I130" s="165">
        <f t="shared" si="132"/>
        <v>0</v>
      </c>
      <c r="J130" s="139"/>
      <c r="K130" s="166" t="s">
        <v>20</v>
      </c>
      <c r="L130" s="167">
        <v>0</v>
      </c>
      <c r="M130" s="167">
        <v>0</v>
      </c>
      <c r="N130" s="167">
        <v>0</v>
      </c>
      <c r="O130" s="167">
        <v>0</v>
      </c>
      <c r="P130" s="167">
        <v>0</v>
      </c>
      <c r="Q130" s="167">
        <v>0</v>
      </c>
      <c r="R130" s="168">
        <v>0</v>
      </c>
      <c r="S130" s="169">
        <f t="shared" si="133"/>
        <v>0</v>
      </c>
      <c r="U130" s="207" t="s">
        <v>20</v>
      </c>
      <c r="V130" s="208">
        <v>0</v>
      </c>
      <c r="W130" s="208">
        <v>0</v>
      </c>
      <c r="X130" s="208">
        <v>0</v>
      </c>
      <c r="Y130" s="208">
        <v>0</v>
      </c>
      <c r="Z130" s="208">
        <v>0</v>
      </c>
      <c r="AA130" s="208">
        <v>0</v>
      </c>
      <c r="AB130" s="208">
        <v>0</v>
      </c>
      <c r="AC130" s="208">
        <v>0</v>
      </c>
      <c r="AD130" s="208">
        <v>0</v>
      </c>
      <c r="AE130" s="208">
        <v>0</v>
      </c>
      <c r="AF130" s="208">
        <v>0</v>
      </c>
      <c r="AG130" s="208">
        <v>0</v>
      </c>
      <c r="AH130" s="92">
        <v>0</v>
      </c>
      <c r="AI130" s="209">
        <f t="shared" si="134"/>
        <v>0</v>
      </c>
      <c r="AJ130" s="131" t="str">
        <f t="shared" si="135"/>
        <v/>
      </c>
      <c r="BA130" s="131"/>
      <c r="BR130" s="131"/>
      <c r="CG130" s="131"/>
    </row>
    <row r="131" spans="1:85" ht="15" thickBot="1">
      <c r="A131" s="177" t="s">
        <v>11</v>
      </c>
      <c r="B131" s="178">
        <v>0</v>
      </c>
      <c r="C131" s="178">
        <v>0</v>
      </c>
      <c r="D131" s="178">
        <v>0</v>
      </c>
      <c r="E131" s="178">
        <v>0</v>
      </c>
      <c r="F131" s="305"/>
      <c r="G131" s="178">
        <v>0</v>
      </c>
      <c r="H131" s="179">
        <v>0</v>
      </c>
      <c r="I131" s="180">
        <f t="shared" si="132"/>
        <v>0</v>
      </c>
      <c r="J131" s="139"/>
      <c r="K131" s="181" t="s">
        <v>11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82">
        <v>0</v>
      </c>
      <c r="S131" s="183">
        <f t="shared" si="133"/>
        <v>0</v>
      </c>
      <c r="U131" s="210" t="s">
        <v>11</v>
      </c>
      <c r="V131" s="211">
        <v>0</v>
      </c>
      <c r="W131" s="211">
        <v>0</v>
      </c>
      <c r="X131" s="211">
        <v>0</v>
      </c>
      <c r="Y131" s="211">
        <v>0</v>
      </c>
      <c r="Z131" s="211">
        <v>0</v>
      </c>
      <c r="AA131" s="211">
        <v>0</v>
      </c>
      <c r="AB131" s="211">
        <v>0</v>
      </c>
      <c r="AC131" s="211">
        <v>0</v>
      </c>
      <c r="AD131" s="212">
        <v>0</v>
      </c>
      <c r="AE131" s="212">
        <v>0</v>
      </c>
      <c r="AF131" s="212">
        <v>0</v>
      </c>
      <c r="AG131" s="212">
        <v>0</v>
      </c>
      <c r="AH131" s="212">
        <v>0</v>
      </c>
      <c r="AI131" s="213">
        <f t="shared" si="134"/>
        <v>0</v>
      </c>
      <c r="AJ131" s="131" t="str">
        <f t="shared" si="135"/>
        <v/>
      </c>
      <c r="BA131" s="131"/>
      <c r="BR131" s="131"/>
      <c r="CG131" s="131"/>
    </row>
    <row r="132" spans="1:85" ht="15">
      <c r="A132" s="184" t="s">
        <v>26</v>
      </c>
      <c r="B132" s="185">
        <f>SUM(B111:B127)</f>
        <v>10.363051099058731</v>
      </c>
      <c r="C132" s="185">
        <f t="shared" ref="C132:I132" si="136">SUM(C111:C127)</f>
        <v>1.9796943918023537</v>
      </c>
      <c r="D132" s="185">
        <f t="shared" si="136"/>
        <v>14.09836325091694</v>
      </c>
      <c r="E132" s="185">
        <f t="shared" si="136"/>
        <v>24.680687356316739</v>
      </c>
      <c r="F132" s="185">
        <f t="shared" si="136"/>
        <v>0</v>
      </c>
      <c r="G132" s="185">
        <f t="shared" si="136"/>
        <v>1.9837505944307192</v>
      </c>
      <c r="H132" s="187">
        <f t="shared" si="136"/>
        <v>0</v>
      </c>
      <c r="I132" s="144">
        <f t="shared" si="136"/>
        <v>53.105546692525486</v>
      </c>
      <c r="J132" s="139"/>
      <c r="K132" s="186" t="s">
        <v>26</v>
      </c>
      <c r="L132" s="185">
        <f>SUM(L111:L127)</f>
        <v>10.363051099058731</v>
      </c>
      <c r="M132" s="185">
        <f t="shared" ref="M132:S132" si="137">SUM(M111:M127)</f>
        <v>1.9796943918023537</v>
      </c>
      <c r="N132" s="185">
        <f t="shared" si="137"/>
        <v>14.09836325091694</v>
      </c>
      <c r="O132" s="185">
        <f t="shared" si="137"/>
        <v>24.680687356316739</v>
      </c>
      <c r="P132" s="185">
        <f t="shared" si="137"/>
        <v>16.20834222772875</v>
      </c>
      <c r="Q132" s="185">
        <f t="shared" si="137"/>
        <v>1.9837505944307192</v>
      </c>
      <c r="R132" s="187">
        <f t="shared" si="137"/>
        <v>0</v>
      </c>
      <c r="S132" s="188">
        <f t="shared" si="137"/>
        <v>69.313888920254229</v>
      </c>
      <c r="T132" s="131" t="str">
        <f>IF(ABS(S132-AI132)&gt;0.01,S132-AI132,"")</f>
        <v/>
      </c>
      <c r="U132" s="214" t="s">
        <v>60</v>
      </c>
      <c r="V132" s="215">
        <f>SUM(V111:V127)</f>
        <v>9.6662629635445025</v>
      </c>
      <c r="W132" s="215">
        <f t="shared" ref="W132:AH132" si="138">SUM(W111:W127)</f>
        <v>0.29169161499342289</v>
      </c>
      <c r="X132" s="215">
        <f t="shared" si="138"/>
        <v>1.9837505944307192</v>
      </c>
      <c r="Y132" s="215">
        <f t="shared" si="138"/>
        <v>1.9796943918023537</v>
      </c>
      <c r="Z132" s="215">
        <f t="shared" si="138"/>
        <v>14.09836325091694</v>
      </c>
      <c r="AA132" s="215">
        <f t="shared" si="138"/>
        <v>24.162890022828059</v>
      </c>
      <c r="AB132" s="215">
        <f t="shared" si="138"/>
        <v>16.20834222772875</v>
      </c>
      <c r="AC132" s="215">
        <f t="shared" si="138"/>
        <v>0.92289385400948665</v>
      </c>
      <c r="AD132" s="216">
        <f t="shared" si="138"/>
        <v>0.40509652052080664</v>
      </c>
      <c r="AE132" s="216">
        <f t="shared" si="138"/>
        <v>0</v>
      </c>
      <c r="AF132" s="216">
        <f t="shared" si="138"/>
        <v>0</v>
      </c>
      <c r="AG132" s="216">
        <f t="shared" si="138"/>
        <v>0</v>
      </c>
      <c r="AH132" s="216">
        <f t="shared" si="138"/>
        <v>0.51779733348868007</v>
      </c>
      <c r="AI132" s="217">
        <f>SUM(V132:AC132)</f>
        <v>69.313888920254243</v>
      </c>
      <c r="AJ132" s="131" t="str">
        <f t="shared" si="135"/>
        <v/>
      </c>
      <c r="BA132" s="131"/>
      <c r="BR132" s="131"/>
      <c r="CG132" s="131"/>
    </row>
    <row r="133" spans="1:85" s="2" customFormat="1" ht="15" thickBot="1">
      <c r="A133" s="15" t="s">
        <v>100</v>
      </c>
      <c r="B133" s="100">
        <f>IF($I132=0,"-",B132/$I132)</f>
        <v>0.1951406537448811</v>
      </c>
      <c r="C133" s="100">
        <f t="shared" ref="C133:H133" si="139">IF($I132=0,"-",C132/$I132)</f>
        <v>3.7278486242963246E-2</v>
      </c>
      <c r="D133" s="100">
        <f t="shared" si="139"/>
        <v>0.26547816808185237</v>
      </c>
      <c r="E133" s="100">
        <f t="shared" si="139"/>
        <v>0.464747825669037</v>
      </c>
      <c r="F133" s="100">
        <f t="shared" si="139"/>
        <v>0</v>
      </c>
      <c r="G133" s="100">
        <f t="shared" si="139"/>
        <v>3.7354866261266238E-2</v>
      </c>
      <c r="H133" s="101">
        <f t="shared" si="139"/>
        <v>0</v>
      </c>
      <c r="I133" s="102">
        <f>SUM(B133:H133)</f>
        <v>1</v>
      </c>
      <c r="J133" s="131"/>
      <c r="K133" s="27" t="s">
        <v>100</v>
      </c>
      <c r="L133" s="76">
        <f t="shared" ref="L133:R133" si="140">IF($S132=0,"-",L132/$S132)</f>
        <v>0.14950901270279962</v>
      </c>
      <c r="M133" s="76">
        <f t="shared" si="140"/>
        <v>2.8561294462643643E-2</v>
      </c>
      <c r="N133" s="76">
        <f t="shared" si="140"/>
        <v>0.20339882050388394</v>
      </c>
      <c r="O133" s="76">
        <f t="shared" si="140"/>
        <v>0.35607131183638996</v>
      </c>
      <c r="P133" s="76">
        <f t="shared" si="140"/>
        <v>0.23383974669746896</v>
      </c>
      <c r="Q133" s="76">
        <f t="shared" si="140"/>
        <v>2.8619813796813918E-2</v>
      </c>
      <c r="R133" s="77">
        <f t="shared" si="140"/>
        <v>0</v>
      </c>
      <c r="S133" s="78">
        <f>SUM(L133:R133)</f>
        <v>1</v>
      </c>
      <c r="U133" s="36" t="s">
        <v>100</v>
      </c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4"/>
      <c r="AJ133" s="2">
        <f t="shared" si="135"/>
        <v>1</v>
      </c>
    </row>
    <row r="134" spans="1:85" ht="15" thickBot="1">
      <c r="A134" s="223"/>
      <c r="B134" s="218"/>
      <c r="C134" s="218"/>
      <c r="D134" s="218"/>
      <c r="E134" s="218"/>
      <c r="F134" s="218"/>
      <c r="G134" s="218"/>
      <c r="H134" s="218"/>
      <c r="I134" s="218"/>
      <c r="K134" s="223"/>
      <c r="L134" s="218"/>
      <c r="M134" s="218"/>
      <c r="N134" s="218"/>
      <c r="O134" s="218"/>
      <c r="P134" s="218"/>
      <c r="Q134" s="218"/>
      <c r="R134" s="218"/>
      <c r="S134" s="218"/>
      <c r="AI134" s="139"/>
      <c r="BA134" s="131"/>
      <c r="BR134" s="131"/>
      <c r="CG134" s="131"/>
    </row>
    <row r="135" spans="1:85" ht="28.5">
      <c r="A135" s="328" t="s">
        <v>30</v>
      </c>
      <c r="B135" s="135" t="s">
        <v>0</v>
      </c>
      <c r="C135" s="135" t="s">
        <v>1</v>
      </c>
      <c r="D135" s="135" t="s">
        <v>2</v>
      </c>
      <c r="E135" s="135" t="s">
        <v>3</v>
      </c>
      <c r="F135" s="135" t="s">
        <v>27</v>
      </c>
      <c r="G135" s="135" t="s">
        <v>4</v>
      </c>
      <c r="H135" s="135" t="s">
        <v>5</v>
      </c>
      <c r="I135" s="136" t="s">
        <v>6</v>
      </c>
      <c r="K135" s="330" t="s">
        <v>30</v>
      </c>
      <c r="L135" s="137" t="s">
        <v>0</v>
      </c>
      <c r="M135" s="137" t="s">
        <v>1</v>
      </c>
      <c r="N135" s="137" t="s">
        <v>2</v>
      </c>
      <c r="O135" s="137" t="s">
        <v>3</v>
      </c>
      <c r="P135" s="137" t="s">
        <v>27</v>
      </c>
      <c r="Q135" s="137" t="s">
        <v>4</v>
      </c>
      <c r="R135" s="137" t="s">
        <v>5</v>
      </c>
      <c r="S135" s="138" t="s">
        <v>6</v>
      </c>
      <c r="U135" s="332" t="s">
        <v>30</v>
      </c>
      <c r="V135" s="190" t="s">
        <v>69</v>
      </c>
      <c r="W135" s="190" t="s">
        <v>70</v>
      </c>
      <c r="X135" s="190" t="s">
        <v>4</v>
      </c>
      <c r="Y135" s="190" t="s">
        <v>1</v>
      </c>
      <c r="Z135" s="190" t="s">
        <v>2</v>
      </c>
      <c r="AA135" s="190" t="s">
        <v>3</v>
      </c>
      <c r="AB135" s="190" t="s">
        <v>52</v>
      </c>
      <c r="AC135" s="190" t="s">
        <v>64</v>
      </c>
      <c r="AD135" s="191" t="s">
        <v>72</v>
      </c>
      <c r="AE135" s="191" t="s">
        <v>79</v>
      </c>
      <c r="AF135" s="191" t="s">
        <v>73</v>
      </c>
      <c r="AG135" s="191" t="s">
        <v>80</v>
      </c>
      <c r="AH135" s="191" t="s">
        <v>81</v>
      </c>
      <c r="AI135" s="192" t="s">
        <v>60</v>
      </c>
      <c r="BA135" s="131"/>
      <c r="BR135" s="131"/>
      <c r="CG135" s="131"/>
    </row>
    <row r="136" spans="1:85" ht="15">
      <c r="A136" s="329" t="s">
        <v>30</v>
      </c>
      <c r="B136" s="294" t="s">
        <v>109</v>
      </c>
      <c r="C136" s="295"/>
      <c r="D136" s="295"/>
      <c r="E136" s="295"/>
      <c r="F136" s="295"/>
      <c r="G136" s="295"/>
      <c r="H136" s="295"/>
      <c r="I136" s="296"/>
      <c r="K136" s="331" t="s">
        <v>30</v>
      </c>
      <c r="L136" s="297" t="s">
        <v>109</v>
      </c>
      <c r="M136" s="298"/>
      <c r="N136" s="298"/>
      <c r="O136" s="298"/>
      <c r="P136" s="298"/>
      <c r="Q136" s="298"/>
      <c r="R136" s="298"/>
      <c r="S136" s="299"/>
      <c r="U136" s="333" t="s">
        <v>30</v>
      </c>
      <c r="V136" s="326" t="s">
        <v>109</v>
      </c>
      <c r="W136" s="326"/>
      <c r="X136" s="326"/>
      <c r="Y136" s="326"/>
      <c r="Z136" s="326"/>
      <c r="AA136" s="326"/>
      <c r="AB136" s="326"/>
      <c r="AC136" s="326"/>
      <c r="AD136" s="326"/>
      <c r="AE136" s="326"/>
      <c r="AF136" s="326"/>
      <c r="AG136" s="326"/>
      <c r="AH136" s="326"/>
      <c r="AI136" s="327"/>
      <c r="BA136" s="131"/>
      <c r="BR136" s="131"/>
      <c r="CG136" s="131"/>
    </row>
    <row r="137" spans="1:85" ht="15">
      <c r="A137" s="141" t="s">
        <v>7</v>
      </c>
      <c r="B137" s="142">
        <v>0</v>
      </c>
      <c r="C137" s="142">
        <v>0</v>
      </c>
      <c r="D137" s="142">
        <v>0</v>
      </c>
      <c r="E137" s="142">
        <v>0</v>
      </c>
      <c r="F137" s="303"/>
      <c r="G137" s="142">
        <v>0</v>
      </c>
      <c r="H137" s="143">
        <v>0</v>
      </c>
      <c r="I137" s="144">
        <f>SUM(B137:H137)</f>
        <v>0</v>
      </c>
      <c r="J137" s="139"/>
      <c r="K137" s="193" t="s">
        <v>7</v>
      </c>
      <c r="L137" s="142">
        <v>0</v>
      </c>
      <c r="M137" s="142">
        <v>0</v>
      </c>
      <c r="N137" s="142">
        <v>0</v>
      </c>
      <c r="O137" s="142">
        <v>0</v>
      </c>
      <c r="P137" s="142">
        <v>0</v>
      </c>
      <c r="Q137" s="142">
        <v>0</v>
      </c>
      <c r="R137" s="194">
        <v>0</v>
      </c>
      <c r="S137" s="195">
        <f>SUM(L137:R137)</f>
        <v>0</v>
      </c>
      <c r="U137" s="196" t="s">
        <v>7</v>
      </c>
      <c r="V137" s="197">
        <v>0</v>
      </c>
      <c r="W137" s="197">
        <v>0</v>
      </c>
      <c r="X137" s="197">
        <v>0</v>
      </c>
      <c r="Y137" s="197">
        <v>0</v>
      </c>
      <c r="Z137" s="197">
        <v>0</v>
      </c>
      <c r="AA137" s="197">
        <v>0</v>
      </c>
      <c r="AB137" s="197">
        <v>0</v>
      </c>
      <c r="AC137" s="198">
        <v>0</v>
      </c>
      <c r="AD137" s="199">
        <v>0</v>
      </c>
      <c r="AE137" s="199">
        <v>0</v>
      </c>
      <c r="AF137" s="199">
        <v>0</v>
      </c>
      <c r="AG137" s="199">
        <v>0</v>
      </c>
      <c r="AH137" s="199">
        <v>0</v>
      </c>
      <c r="AI137" s="200">
        <f>SUM(V137:AC137)</f>
        <v>0</v>
      </c>
      <c r="AJ137" s="131" t="str">
        <f>IF(ABS(S137-AI137)&gt;0.001,S137-AI137,"")</f>
        <v/>
      </c>
      <c r="BA137" s="131"/>
      <c r="BR137" s="131"/>
      <c r="CG137" s="131"/>
    </row>
    <row r="138" spans="1:85" ht="15">
      <c r="A138" s="149" t="s">
        <v>8</v>
      </c>
      <c r="B138" s="150">
        <v>0</v>
      </c>
      <c r="C138" s="150">
        <v>0</v>
      </c>
      <c r="D138" s="150">
        <v>0</v>
      </c>
      <c r="E138" s="150">
        <v>0</v>
      </c>
      <c r="F138" s="304"/>
      <c r="G138" s="150">
        <v>0</v>
      </c>
      <c r="H138" s="151">
        <v>0</v>
      </c>
      <c r="I138" s="152">
        <f t="shared" ref="I138:I157" si="141">SUM(B138:H138)</f>
        <v>0</v>
      </c>
      <c r="J138" s="139"/>
      <c r="K138" s="153" t="s">
        <v>8</v>
      </c>
      <c r="L138" s="154">
        <v>0</v>
      </c>
      <c r="M138" s="154">
        <v>0</v>
      </c>
      <c r="N138" s="154">
        <v>0</v>
      </c>
      <c r="O138" s="154">
        <v>0</v>
      </c>
      <c r="P138" s="154">
        <v>0</v>
      </c>
      <c r="Q138" s="154">
        <v>0</v>
      </c>
      <c r="R138" s="155">
        <v>0</v>
      </c>
      <c r="S138" s="156">
        <f t="shared" ref="S138:S157" si="142">SUM(L138:R138)</f>
        <v>0</v>
      </c>
      <c r="U138" s="201" t="s">
        <v>8</v>
      </c>
      <c r="V138" s="202">
        <v>0</v>
      </c>
      <c r="W138" s="202">
        <v>0</v>
      </c>
      <c r="X138" s="202">
        <v>0</v>
      </c>
      <c r="Y138" s="202">
        <v>0</v>
      </c>
      <c r="Z138" s="202">
        <v>0</v>
      </c>
      <c r="AA138" s="202">
        <v>0</v>
      </c>
      <c r="AB138" s="202">
        <v>0</v>
      </c>
      <c r="AC138" s="203">
        <v>0</v>
      </c>
      <c r="AD138" s="202">
        <v>0</v>
      </c>
      <c r="AE138" s="202">
        <v>0</v>
      </c>
      <c r="AF138" s="202">
        <v>0</v>
      </c>
      <c r="AG138" s="202">
        <v>0</v>
      </c>
      <c r="AH138" s="202">
        <v>0</v>
      </c>
      <c r="AI138" s="204">
        <f t="shared" ref="AI138:AI157" si="143">SUM(V138:AC138)</f>
        <v>0</v>
      </c>
      <c r="AJ138" s="131" t="str">
        <f t="shared" ref="AJ138:AJ159" si="144">IF(ABS(S138-AI138)&gt;0.001,S138-AI138,"")</f>
        <v/>
      </c>
      <c r="BA138" s="131"/>
      <c r="BR138" s="131"/>
      <c r="CG138" s="131"/>
    </row>
    <row r="139" spans="1:85" ht="15">
      <c r="A139" s="157" t="s">
        <v>10</v>
      </c>
      <c r="B139" s="146">
        <v>0</v>
      </c>
      <c r="C139" s="146">
        <v>0</v>
      </c>
      <c r="D139" s="146">
        <v>0</v>
      </c>
      <c r="E139" s="146">
        <v>0</v>
      </c>
      <c r="F139" s="304"/>
      <c r="G139" s="146">
        <v>0</v>
      </c>
      <c r="H139" s="158">
        <v>0</v>
      </c>
      <c r="I139" s="144">
        <f t="shared" si="141"/>
        <v>0</v>
      </c>
      <c r="J139" s="139"/>
      <c r="K139" s="159" t="s">
        <v>10</v>
      </c>
      <c r="L139" s="146">
        <v>0</v>
      </c>
      <c r="M139" s="146">
        <v>0</v>
      </c>
      <c r="N139" s="146">
        <v>0</v>
      </c>
      <c r="O139" s="146">
        <v>0</v>
      </c>
      <c r="P139" s="146">
        <v>0</v>
      </c>
      <c r="Q139" s="146">
        <v>0</v>
      </c>
      <c r="R139" s="147">
        <v>0</v>
      </c>
      <c r="S139" s="148">
        <f t="shared" si="142"/>
        <v>0</v>
      </c>
      <c r="U139" s="205" t="s">
        <v>10</v>
      </c>
      <c r="V139" s="197">
        <v>0</v>
      </c>
      <c r="W139" s="197">
        <v>0</v>
      </c>
      <c r="X139" s="197">
        <v>0</v>
      </c>
      <c r="Y139" s="197">
        <v>0</v>
      </c>
      <c r="Z139" s="197">
        <v>0</v>
      </c>
      <c r="AA139" s="197">
        <v>0</v>
      </c>
      <c r="AB139" s="197">
        <v>0</v>
      </c>
      <c r="AC139" s="198">
        <v>0</v>
      </c>
      <c r="AD139" s="199">
        <v>0</v>
      </c>
      <c r="AE139" s="199">
        <v>0</v>
      </c>
      <c r="AF139" s="199">
        <v>0</v>
      </c>
      <c r="AG139" s="199">
        <v>0</v>
      </c>
      <c r="AH139" s="199">
        <v>0</v>
      </c>
      <c r="AI139" s="200">
        <f t="shared" si="143"/>
        <v>0</v>
      </c>
      <c r="AJ139" s="131" t="str">
        <f t="shared" si="144"/>
        <v/>
      </c>
      <c r="BA139" s="131"/>
      <c r="BR139" s="131"/>
      <c r="CG139" s="131"/>
    </row>
    <row r="140" spans="1:85" ht="15">
      <c r="A140" s="149" t="s">
        <v>53</v>
      </c>
      <c r="B140" s="150">
        <v>0</v>
      </c>
      <c r="C140" s="150">
        <v>0</v>
      </c>
      <c r="D140" s="150">
        <v>0</v>
      </c>
      <c r="E140" s="150">
        <v>0</v>
      </c>
      <c r="F140" s="304"/>
      <c r="G140" s="150">
        <v>0</v>
      </c>
      <c r="H140" s="151">
        <v>0</v>
      </c>
      <c r="I140" s="152">
        <f t="shared" si="141"/>
        <v>0</v>
      </c>
      <c r="J140" s="139"/>
      <c r="K140" s="153" t="s">
        <v>53</v>
      </c>
      <c r="L140" s="154">
        <v>0</v>
      </c>
      <c r="M140" s="154">
        <v>0</v>
      </c>
      <c r="N140" s="154">
        <v>0</v>
      </c>
      <c r="O140" s="154">
        <v>0</v>
      </c>
      <c r="P140" s="154">
        <v>0</v>
      </c>
      <c r="Q140" s="154">
        <v>0</v>
      </c>
      <c r="R140" s="155">
        <v>0</v>
      </c>
      <c r="S140" s="156">
        <f t="shared" si="142"/>
        <v>0</v>
      </c>
      <c r="U140" s="201" t="s">
        <v>53</v>
      </c>
      <c r="V140" s="202">
        <v>0</v>
      </c>
      <c r="W140" s="202">
        <v>0</v>
      </c>
      <c r="X140" s="202">
        <v>0</v>
      </c>
      <c r="Y140" s="202">
        <v>0</v>
      </c>
      <c r="Z140" s="202">
        <v>0</v>
      </c>
      <c r="AA140" s="202">
        <v>0</v>
      </c>
      <c r="AB140" s="202">
        <v>0</v>
      </c>
      <c r="AC140" s="203">
        <v>0</v>
      </c>
      <c r="AD140" s="202">
        <v>0</v>
      </c>
      <c r="AE140" s="202">
        <v>0</v>
      </c>
      <c r="AF140" s="202">
        <v>0</v>
      </c>
      <c r="AG140" s="202">
        <v>0</v>
      </c>
      <c r="AH140" s="202">
        <v>0</v>
      </c>
      <c r="AI140" s="204">
        <f t="shared" si="143"/>
        <v>0</v>
      </c>
      <c r="AJ140" s="131" t="str">
        <f t="shared" si="144"/>
        <v/>
      </c>
      <c r="BA140" s="131"/>
      <c r="BR140" s="131"/>
      <c r="CG140" s="131"/>
    </row>
    <row r="141" spans="1:85" ht="15">
      <c r="A141" s="157" t="s">
        <v>16</v>
      </c>
      <c r="B141" s="146">
        <v>1.2430964763234249</v>
      </c>
      <c r="C141" s="146">
        <v>0.21304625873717947</v>
      </c>
      <c r="D141" s="146">
        <v>0</v>
      </c>
      <c r="E141" s="146">
        <v>0</v>
      </c>
      <c r="F141" s="304"/>
      <c r="G141" s="146">
        <v>0</v>
      </c>
      <c r="H141" s="158">
        <v>0</v>
      </c>
      <c r="I141" s="144">
        <f t="shared" si="141"/>
        <v>1.4561427350606044</v>
      </c>
      <c r="J141" s="139"/>
      <c r="K141" s="159" t="s">
        <v>16</v>
      </c>
      <c r="L141" s="146">
        <v>1.2430964763234249</v>
      </c>
      <c r="M141" s="146">
        <v>0.21304625873717947</v>
      </c>
      <c r="N141" s="146">
        <v>0</v>
      </c>
      <c r="O141" s="146">
        <v>0</v>
      </c>
      <c r="P141" s="146">
        <v>0</v>
      </c>
      <c r="Q141" s="146">
        <v>0</v>
      </c>
      <c r="R141" s="147">
        <v>0</v>
      </c>
      <c r="S141" s="148">
        <f t="shared" si="142"/>
        <v>1.4561427350606044</v>
      </c>
      <c r="U141" s="205" t="s">
        <v>16</v>
      </c>
      <c r="V141" s="197">
        <v>1.2430964763234249</v>
      </c>
      <c r="W141" s="197">
        <v>0</v>
      </c>
      <c r="X141" s="197">
        <v>0</v>
      </c>
      <c r="Y141" s="197">
        <v>0.21304625873717947</v>
      </c>
      <c r="Z141" s="197">
        <v>0</v>
      </c>
      <c r="AA141" s="197">
        <v>0</v>
      </c>
      <c r="AB141" s="197">
        <v>0</v>
      </c>
      <c r="AC141" s="198">
        <v>0</v>
      </c>
      <c r="AD141" s="199">
        <v>0</v>
      </c>
      <c r="AE141" s="199">
        <v>0</v>
      </c>
      <c r="AF141" s="199">
        <v>0</v>
      </c>
      <c r="AG141" s="199">
        <v>0</v>
      </c>
      <c r="AH141" s="199">
        <v>0</v>
      </c>
      <c r="AI141" s="200">
        <f t="shared" si="143"/>
        <v>1.4561427350606044</v>
      </c>
      <c r="AJ141" s="131" t="str">
        <f t="shared" si="144"/>
        <v/>
      </c>
      <c r="BA141" s="131"/>
      <c r="BR141" s="131"/>
      <c r="CG141" s="131"/>
    </row>
    <row r="142" spans="1:85" ht="15">
      <c r="A142" s="149" t="s">
        <v>15</v>
      </c>
      <c r="B142" s="150">
        <v>0.18634326610682941</v>
      </c>
      <c r="C142" s="150">
        <v>0.99984819214334397</v>
      </c>
      <c r="D142" s="150">
        <v>3.1705501101267387E-2</v>
      </c>
      <c r="E142" s="150">
        <v>1.8762567165698123E-2</v>
      </c>
      <c r="F142" s="304"/>
      <c r="G142" s="150">
        <v>0</v>
      </c>
      <c r="H142" s="151">
        <v>0</v>
      </c>
      <c r="I142" s="152">
        <f t="shared" si="141"/>
        <v>1.236659526517139</v>
      </c>
      <c r="J142" s="139"/>
      <c r="K142" s="153" t="s">
        <v>15</v>
      </c>
      <c r="L142" s="154">
        <v>0.18634326610682941</v>
      </c>
      <c r="M142" s="154">
        <v>0.99984819214334397</v>
      </c>
      <c r="N142" s="154">
        <v>3.1705501101267387E-2</v>
      </c>
      <c r="O142" s="154">
        <v>1.8762567165698123E-2</v>
      </c>
      <c r="P142" s="154">
        <v>0</v>
      </c>
      <c r="Q142" s="154">
        <v>0</v>
      </c>
      <c r="R142" s="155">
        <v>0</v>
      </c>
      <c r="S142" s="156">
        <f t="shared" si="142"/>
        <v>1.236659526517139</v>
      </c>
      <c r="U142" s="201" t="s">
        <v>54</v>
      </c>
      <c r="V142" s="202">
        <v>0.18634326610682941</v>
      </c>
      <c r="W142" s="202">
        <v>0</v>
      </c>
      <c r="X142" s="202">
        <v>0</v>
      </c>
      <c r="Y142" s="202">
        <v>0.99984819214334397</v>
      </c>
      <c r="Z142" s="202">
        <v>3.1705501101267387E-2</v>
      </c>
      <c r="AA142" s="202">
        <v>0</v>
      </c>
      <c r="AB142" s="202">
        <v>0</v>
      </c>
      <c r="AC142" s="203">
        <v>1.8762567165698123E-2</v>
      </c>
      <c r="AD142" s="202">
        <v>0</v>
      </c>
      <c r="AE142" s="202">
        <v>0</v>
      </c>
      <c r="AF142" s="202">
        <v>0</v>
      </c>
      <c r="AG142" s="202">
        <v>0</v>
      </c>
      <c r="AH142" s="202">
        <v>1.8762567165698123E-2</v>
      </c>
      <c r="AI142" s="204">
        <f t="shared" si="143"/>
        <v>1.236659526517139</v>
      </c>
      <c r="AJ142" s="131" t="str">
        <f t="shared" si="144"/>
        <v/>
      </c>
      <c r="BA142" s="131"/>
      <c r="BR142" s="131"/>
      <c r="CG142" s="131"/>
    </row>
    <row r="143" spans="1:85" ht="15">
      <c r="A143" s="157" t="s">
        <v>55</v>
      </c>
      <c r="B143" s="146">
        <v>0</v>
      </c>
      <c r="C143" s="146">
        <v>0</v>
      </c>
      <c r="D143" s="146">
        <v>0</v>
      </c>
      <c r="E143" s="146">
        <v>0</v>
      </c>
      <c r="F143" s="304"/>
      <c r="G143" s="146">
        <v>0</v>
      </c>
      <c r="H143" s="158">
        <v>0</v>
      </c>
      <c r="I143" s="144">
        <f t="shared" si="141"/>
        <v>0</v>
      </c>
      <c r="J143" s="139"/>
      <c r="K143" s="159" t="s">
        <v>55</v>
      </c>
      <c r="L143" s="146">
        <v>0</v>
      </c>
      <c r="M143" s="146">
        <v>0</v>
      </c>
      <c r="N143" s="146">
        <v>0</v>
      </c>
      <c r="O143" s="146">
        <v>0</v>
      </c>
      <c r="P143" s="146">
        <v>6.9130485258430525</v>
      </c>
      <c r="Q143" s="146">
        <v>0</v>
      </c>
      <c r="R143" s="147">
        <v>0</v>
      </c>
      <c r="S143" s="148">
        <f t="shared" si="142"/>
        <v>6.9130485258430525</v>
      </c>
      <c r="U143" s="205" t="s">
        <v>55</v>
      </c>
      <c r="V143" s="197">
        <v>0</v>
      </c>
      <c r="W143" s="197">
        <v>0</v>
      </c>
      <c r="X143" s="197">
        <v>0</v>
      </c>
      <c r="Y143" s="197">
        <v>0</v>
      </c>
      <c r="Z143" s="197">
        <v>0</v>
      </c>
      <c r="AA143" s="197">
        <v>0</v>
      </c>
      <c r="AB143" s="197">
        <v>6.9130485258430525</v>
      </c>
      <c r="AC143" s="198">
        <v>0</v>
      </c>
      <c r="AD143" s="197">
        <v>0</v>
      </c>
      <c r="AE143" s="197">
        <v>0</v>
      </c>
      <c r="AF143" s="197">
        <v>0</v>
      </c>
      <c r="AG143" s="197">
        <v>0</v>
      </c>
      <c r="AH143" s="197">
        <v>0</v>
      </c>
      <c r="AI143" s="200">
        <f t="shared" si="143"/>
        <v>6.9130485258430525</v>
      </c>
      <c r="AJ143" s="131" t="str">
        <f t="shared" si="144"/>
        <v/>
      </c>
      <c r="BA143" s="131"/>
      <c r="BR143" s="131"/>
      <c r="CG143" s="131"/>
    </row>
    <row r="144" spans="1:85" ht="15">
      <c r="A144" s="149" t="s">
        <v>12</v>
      </c>
      <c r="B144" s="150">
        <v>0</v>
      </c>
      <c r="C144" s="150">
        <v>0</v>
      </c>
      <c r="D144" s="150">
        <v>0</v>
      </c>
      <c r="E144" s="150">
        <v>0</v>
      </c>
      <c r="F144" s="304"/>
      <c r="G144" s="150">
        <v>0</v>
      </c>
      <c r="H144" s="151">
        <v>0</v>
      </c>
      <c r="I144" s="152">
        <f t="shared" si="141"/>
        <v>0</v>
      </c>
      <c r="J144" s="139"/>
      <c r="K144" s="153" t="s">
        <v>12</v>
      </c>
      <c r="L144" s="154">
        <v>0</v>
      </c>
      <c r="M144" s="154">
        <v>0</v>
      </c>
      <c r="N144" s="154">
        <v>0</v>
      </c>
      <c r="O144" s="154">
        <v>0</v>
      </c>
      <c r="P144" s="154">
        <v>1.377266011619114</v>
      </c>
      <c r="Q144" s="154">
        <v>0</v>
      </c>
      <c r="R144" s="155">
        <v>0</v>
      </c>
      <c r="S144" s="156">
        <f t="shared" si="142"/>
        <v>1.377266011619114</v>
      </c>
      <c r="U144" s="201" t="s">
        <v>12</v>
      </c>
      <c r="V144" s="202">
        <v>0</v>
      </c>
      <c r="W144" s="202">
        <v>0</v>
      </c>
      <c r="X144" s="202">
        <v>0</v>
      </c>
      <c r="Y144" s="202">
        <v>0</v>
      </c>
      <c r="Z144" s="202">
        <v>0</v>
      </c>
      <c r="AA144" s="202">
        <v>0</v>
      </c>
      <c r="AB144" s="202">
        <v>1.377266011619114</v>
      </c>
      <c r="AC144" s="203">
        <v>0</v>
      </c>
      <c r="AD144" s="202">
        <v>0</v>
      </c>
      <c r="AE144" s="202">
        <v>0</v>
      </c>
      <c r="AF144" s="202">
        <v>0</v>
      </c>
      <c r="AG144" s="202">
        <v>0</v>
      </c>
      <c r="AH144" s="202">
        <v>0</v>
      </c>
      <c r="AI144" s="204">
        <f t="shared" si="143"/>
        <v>1.377266011619114</v>
      </c>
      <c r="AJ144" s="131" t="str">
        <f t="shared" si="144"/>
        <v/>
      </c>
      <c r="BA144" s="131"/>
      <c r="BR144" s="131"/>
      <c r="CG144" s="131"/>
    </row>
    <row r="145" spans="1:85" ht="15">
      <c r="A145" s="157" t="s">
        <v>56</v>
      </c>
      <c r="B145" s="146">
        <v>0</v>
      </c>
      <c r="C145" s="146">
        <v>0</v>
      </c>
      <c r="D145" s="146">
        <v>0</v>
      </c>
      <c r="E145" s="146">
        <v>0</v>
      </c>
      <c r="F145" s="304"/>
      <c r="G145" s="146">
        <v>0</v>
      </c>
      <c r="H145" s="158">
        <v>0</v>
      </c>
      <c r="I145" s="144">
        <f t="shared" si="141"/>
        <v>0</v>
      </c>
      <c r="J145" s="139"/>
      <c r="K145" s="159" t="s">
        <v>56</v>
      </c>
      <c r="L145" s="146">
        <v>0</v>
      </c>
      <c r="M145" s="146">
        <v>0</v>
      </c>
      <c r="N145" s="146">
        <v>0</v>
      </c>
      <c r="O145" s="146">
        <v>0</v>
      </c>
      <c r="P145" s="146">
        <v>0</v>
      </c>
      <c r="Q145" s="146">
        <v>0</v>
      </c>
      <c r="R145" s="147">
        <v>0</v>
      </c>
      <c r="S145" s="148">
        <f t="shared" si="142"/>
        <v>0</v>
      </c>
      <c r="U145" s="205" t="s">
        <v>56</v>
      </c>
      <c r="V145" s="197">
        <v>0</v>
      </c>
      <c r="W145" s="197">
        <v>0</v>
      </c>
      <c r="X145" s="197">
        <v>0</v>
      </c>
      <c r="Y145" s="197">
        <v>0</v>
      </c>
      <c r="Z145" s="197">
        <v>0</v>
      </c>
      <c r="AA145" s="197">
        <v>0</v>
      </c>
      <c r="AB145" s="197">
        <v>0</v>
      </c>
      <c r="AC145" s="198">
        <v>0</v>
      </c>
      <c r="AD145" s="197">
        <v>0</v>
      </c>
      <c r="AE145" s="197">
        <v>0</v>
      </c>
      <c r="AF145" s="197">
        <v>0</v>
      </c>
      <c r="AG145" s="197">
        <v>0</v>
      </c>
      <c r="AH145" s="197">
        <v>0</v>
      </c>
      <c r="AI145" s="200">
        <f t="shared" si="143"/>
        <v>0</v>
      </c>
      <c r="AJ145" s="131" t="str">
        <f t="shared" si="144"/>
        <v/>
      </c>
      <c r="BA145" s="131"/>
      <c r="BR145" s="131"/>
      <c r="CG145" s="131"/>
    </row>
    <row r="146" spans="1:85" ht="15">
      <c r="A146" s="149" t="s">
        <v>17</v>
      </c>
      <c r="B146" s="150">
        <v>1.6729202824089685E-4</v>
      </c>
      <c r="C146" s="150">
        <v>0.89940057579410215</v>
      </c>
      <c r="D146" s="150">
        <v>0.90090620404827026</v>
      </c>
      <c r="E146" s="150">
        <v>0</v>
      </c>
      <c r="F146" s="304"/>
      <c r="G146" s="150">
        <v>0</v>
      </c>
      <c r="H146" s="151">
        <v>0</v>
      </c>
      <c r="I146" s="152">
        <f t="shared" si="141"/>
        <v>1.8004740718706134</v>
      </c>
      <c r="J146" s="139"/>
      <c r="K146" s="153" t="s">
        <v>17</v>
      </c>
      <c r="L146" s="154">
        <v>1.6729202824089685E-4</v>
      </c>
      <c r="M146" s="154">
        <v>0.89940057579410215</v>
      </c>
      <c r="N146" s="154">
        <v>0.90090620404827026</v>
      </c>
      <c r="O146" s="154">
        <v>0</v>
      </c>
      <c r="P146" s="154">
        <v>0</v>
      </c>
      <c r="Q146" s="154">
        <v>0</v>
      </c>
      <c r="R146" s="155">
        <v>0</v>
      </c>
      <c r="S146" s="156">
        <f t="shared" si="142"/>
        <v>1.8004740718706134</v>
      </c>
      <c r="U146" s="201" t="s">
        <v>17</v>
      </c>
      <c r="V146" s="202">
        <v>1.6729202824089685E-4</v>
      </c>
      <c r="W146" s="202">
        <v>0</v>
      </c>
      <c r="X146" s="202">
        <v>0</v>
      </c>
      <c r="Y146" s="202">
        <v>0.89940057579410215</v>
      </c>
      <c r="Z146" s="202">
        <v>0.90090620404827026</v>
      </c>
      <c r="AA146" s="202">
        <v>0</v>
      </c>
      <c r="AB146" s="202">
        <v>0</v>
      </c>
      <c r="AC146" s="203">
        <v>0</v>
      </c>
      <c r="AD146" s="202">
        <v>0</v>
      </c>
      <c r="AE146" s="202">
        <v>0</v>
      </c>
      <c r="AF146" s="202">
        <v>0</v>
      </c>
      <c r="AG146" s="202">
        <v>0</v>
      </c>
      <c r="AH146" s="202">
        <v>0</v>
      </c>
      <c r="AI146" s="204">
        <f t="shared" si="143"/>
        <v>1.8004740718706134</v>
      </c>
      <c r="AJ146" s="131" t="str">
        <f t="shared" si="144"/>
        <v/>
      </c>
      <c r="BA146" s="131"/>
      <c r="BR146" s="131"/>
      <c r="CG146" s="131"/>
    </row>
    <row r="147" spans="1:85" ht="15">
      <c r="A147" s="157" t="s">
        <v>141</v>
      </c>
      <c r="B147" s="146">
        <v>0.40900073143714161</v>
      </c>
      <c r="C147" s="146">
        <v>4.9907795559916197</v>
      </c>
      <c r="D147" s="146">
        <v>13.126978254090979</v>
      </c>
      <c r="E147" s="146">
        <v>9.8801441181133029E-2</v>
      </c>
      <c r="F147" s="304"/>
      <c r="G147" s="146">
        <v>0</v>
      </c>
      <c r="H147" s="158">
        <v>0</v>
      </c>
      <c r="I147" s="144">
        <f t="shared" si="141"/>
        <v>18.625559982700874</v>
      </c>
      <c r="J147" s="139"/>
      <c r="K147" s="159" t="s">
        <v>141</v>
      </c>
      <c r="L147" s="146">
        <v>0.40900073143714161</v>
      </c>
      <c r="M147" s="146">
        <v>4.9907795559916197</v>
      </c>
      <c r="N147" s="146">
        <v>13.126978254090979</v>
      </c>
      <c r="O147" s="146">
        <v>9.8801441181133029E-2</v>
      </c>
      <c r="P147" s="146">
        <v>0</v>
      </c>
      <c r="Q147" s="146">
        <v>0</v>
      </c>
      <c r="R147" s="147">
        <v>0</v>
      </c>
      <c r="S147" s="148">
        <f t="shared" si="142"/>
        <v>18.625559982700874</v>
      </c>
      <c r="U147" s="205" t="s">
        <v>141</v>
      </c>
      <c r="V147" s="197">
        <v>0.40592489256771674</v>
      </c>
      <c r="W147" s="197">
        <v>0</v>
      </c>
      <c r="X147" s="197">
        <v>0</v>
      </c>
      <c r="Y147" s="197">
        <v>4.9907795559916197</v>
      </c>
      <c r="Z147" s="197">
        <v>13.108807820773052</v>
      </c>
      <c r="AA147" s="197">
        <v>0</v>
      </c>
      <c r="AB147" s="197">
        <v>0</v>
      </c>
      <c r="AC147" s="198">
        <v>0.12004771336848502</v>
      </c>
      <c r="AD147" s="197">
        <v>3.0758388694248772E-3</v>
      </c>
      <c r="AE147" s="197">
        <v>0</v>
      </c>
      <c r="AF147" s="197">
        <v>0</v>
      </c>
      <c r="AG147" s="197">
        <v>1.8170433317927101E-2</v>
      </c>
      <c r="AH147" s="197">
        <v>9.8801441181133029E-2</v>
      </c>
      <c r="AI147" s="200">
        <f t="shared" si="143"/>
        <v>18.625559982700874</v>
      </c>
      <c r="AJ147" s="131" t="str">
        <f t="shared" si="144"/>
        <v/>
      </c>
      <c r="BA147" s="131"/>
      <c r="BR147" s="131"/>
      <c r="CG147" s="131"/>
    </row>
    <row r="148" spans="1:85" ht="15">
      <c r="A148" s="149" t="s">
        <v>25</v>
      </c>
      <c r="B148" s="150">
        <v>0.6037153997437017</v>
      </c>
      <c r="C148" s="150">
        <v>0.44659927913722081</v>
      </c>
      <c r="D148" s="150">
        <v>0.17784658021999519</v>
      </c>
      <c r="E148" s="150">
        <v>23.287165022781952</v>
      </c>
      <c r="F148" s="304"/>
      <c r="G148" s="150">
        <v>0.65208060825025715</v>
      </c>
      <c r="H148" s="151">
        <v>0</v>
      </c>
      <c r="I148" s="152">
        <f t="shared" si="141"/>
        <v>25.16740689013313</v>
      </c>
      <c r="J148" s="139"/>
      <c r="K148" s="153" t="s">
        <v>25</v>
      </c>
      <c r="L148" s="154">
        <v>0.6037153997437017</v>
      </c>
      <c r="M148" s="154">
        <v>0.44659927913722081</v>
      </c>
      <c r="N148" s="154">
        <v>0.17784658021999519</v>
      </c>
      <c r="O148" s="154">
        <v>23.287165022781952</v>
      </c>
      <c r="P148" s="154">
        <v>4.5131758834835188E-4</v>
      </c>
      <c r="Q148" s="154">
        <v>0.65208060825025715</v>
      </c>
      <c r="R148" s="155">
        <v>0</v>
      </c>
      <c r="S148" s="156">
        <f t="shared" si="142"/>
        <v>25.167858207721476</v>
      </c>
      <c r="U148" s="201" t="s">
        <v>25</v>
      </c>
      <c r="V148" s="202">
        <v>0.11400945877918037</v>
      </c>
      <c r="W148" s="202">
        <v>0.4897059409645213</v>
      </c>
      <c r="X148" s="202">
        <v>0.65208060825025715</v>
      </c>
      <c r="Y148" s="202">
        <v>0.44659927913722081</v>
      </c>
      <c r="Z148" s="202">
        <v>0.17784658021999519</v>
      </c>
      <c r="AA148" s="202">
        <v>23.142110499056997</v>
      </c>
      <c r="AB148" s="202">
        <v>4.5131758834835188E-4</v>
      </c>
      <c r="AC148" s="203">
        <v>0.1450545237249527</v>
      </c>
      <c r="AD148" s="202">
        <v>0</v>
      </c>
      <c r="AE148" s="202">
        <v>1.73887657624283E-3</v>
      </c>
      <c r="AF148" s="202">
        <v>0</v>
      </c>
      <c r="AG148" s="202">
        <v>0</v>
      </c>
      <c r="AH148" s="202">
        <v>0.14331564714870984</v>
      </c>
      <c r="AI148" s="204">
        <f t="shared" si="143"/>
        <v>25.167858207721469</v>
      </c>
      <c r="AJ148" s="131" t="str">
        <f t="shared" si="144"/>
        <v/>
      </c>
      <c r="BA148" s="131"/>
      <c r="BR148" s="131"/>
      <c r="CG148" s="131"/>
    </row>
    <row r="149" spans="1:85" ht="15">
      <c r="A149" s="157" t="s">
        <v>24</v>
      </c>
      <c r="B149" s="146">
        <v>0.16436419902555027</v>
      </c>
      <c r="C149" s="146">
        <v>1.6262890383793693</v>
      </c>
      <c r="D149" s="146">
        <v>8.8789248090646797E-2</v>
      </c>
      <c r="E149" s="146">
        <v>0</v>
      </c>
      <c r="F149" s="304"/>
      <c r="G149" s="146">
        <v>0</v>
      </c>
      <c r="H149" s="158">
        <v>0</v>
      </c>
      <c r="I149" s="144">
        <f t="shared" si="141"/>
        <v>1.8794424854955663</v>
      </c>
      <c r="J149" s="139"/>
      <c r="K149" s="159" t="s">
        <v>24</v>
      </c>
      <c r="L149" s="146">
        <v>0.16436419902555027</v>
      </c>
      <c r="M149" s="146">
        <v>1.6262890383793693</v>
      </c>
      <c r="N149" s="146">
        <v>8.8789248090646797E-2</v>
      </c>
      <c r="O149" s="146">
        <v>0</v>
      </c>
      <c r="P149" s="146">
        <v>0</v>
      </c>
      <c r="Q149" s="146">
        <v>0</v>
      </c>
      <c r="R149" s="147">
        <v>0</v>
      </c>
      <c r="S149" s="148">
        <f t="shared" si="142"/>
        <v>1.8794424854955663</v>
      </c>
      <c r="U149" s="205" t="s">
        <v>24</v>
      </c>
      <c r="V149" s="197">
        <v>0.14693091180729562</v>
      </c>
      <c r="W149" s="197">
        <v>1.2917520147962568E-2</v>
      </c>
      <c r="X149" s="197">
        <v>0</v>
      </c>
      <c r="Y149" s="197">
        <v>1.6262890383793693</v>
      </c>
      <c r="Z149" s="197">
        <v>8.8789248090646797E-2</v>
      </c>
      <c r="AA149" s="197">
        <v>0</v>
      </c>
      <c r="AB149" s="197">
        <v>0</v>
      </c>
      <c r="AC149" s="198">
        <v>4.5157670702920703E-3</v>
      </c>
      <c r="AD149" s="197">
        <v>4.5157670702920703E-3</v>
      </c>
      <c r="AE149" s="197">
        <v>0</v>
      </c>
      <c r="AF149" s="197">
        <v>0</v>
      </c>
      <c r="AG149" s="197">
        <v>0</v>
      </c>
      <c r="AH149" s="197">
        <v>0</v>
      </c>
      <c r="AI149" s="200">
        <f t="shared" si="143"/>
        <v>1.8794424854955663</v>
      </c>
      <c r="AJ149" s="131" t="str">
        <f t="shared" si="144"/>
        <v/>
      </c>
      <c r="BA149" s="131"/>
      <c r="BR149" s="131"/>
      <c r="CG149" s="131"/>
    </row>
    <row r="150" spans="1:85" ht="15">
      <c r="A150" s="149" t="s">
        <v>57</v>
      </c>
      <c r="B150" s="150">
        <v>0</v>
      </c>
      <c r="C150" s="150">
        <v>0</v>
      </c>
      <c r="D150" s="150">
        <v>0</v>
      </c>
      <c r="E150" s="150">
        <v>0</v>
      </c>
      <c r="F150" s="304"/>
      <c r="G150" s="150">
        <v>0</v>
      </c>
      <c r="H150" s="151">
        <v>0</v>
      </c>
      <c r="I150" s="152">
        <f t="shared" si="141"/>
        <v>0</v>
      </c>
      <c r="J150" s="139"/>
      <c r="K150" s="153" t="s">
        <v>57</v>
      </c>
      <c r="L150" s="154">
        <v>0</v>
      </c>
      <c r="M150" s="154">
        <v>0</v>
      </c>
      <c r="N150" s="154">
        <v>0</v>
      </c>
      <c r="O150" s="154">
        <v>0</v>
      </c>
      <c r="P150" s="154">
        <v>0</v>
      </c>
      <c r="Q150" s="154">
        <v>0</v>
      </c>
      <c r="R150" s="155">
        <v>0</v>
      </c>
      <c r="S150" s="156">
        <f t="shared" si="142"/>
        <v>0</v>
      </c>
      <c r="U150" s="201" t="s">
        <v>57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3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4">
        <f t="shared" si="143"/>
        <v>0</v>
      </c>
      <c r="AJ150" s="131" t="str">
        <f t="shared" si="144"/>
        <v/>
      </c>
      <c r="BA150" s="131"/>
      <c r="BR150" s="131"/>
      <c r="CG150" s="131"/>
    </row>
    <row r="151" spans="1:85" ht="15">
      <c r="A151" s="157" t="s">
        <v>22</v>
      </c>
      <c r="B151" s="146">
        <v>2.4398528689451596E-2</v>
      </c>
      <c r="C151" s="146">
        <v>0.46357204509958022</v>
      </c>
      <c r="D151" s="146">
        <v>0</v>
      </c>
      <c r="E151" s="146">
        <v>0</v>
      </c>
      <c r="F151" s="304"/>
      <c r="G151" s="146">
        <v>0</v>
      </c>
      <c r="H151" s="158">
        <v>0</v>
      </c>
      <c r="I151" s="144">
        <f t="shared" si="141"/>
        <v>0.4879705737890318</v>
      </c>
      <c r="J151" s="139"/>
      <c r="K151" s="159" t="s">
        <v>22</v>
      </c>
      <c r="L151" s="146">
        <v>2.4398528689451596E-2</v>
      </c>
      <c r="M151" s="146">
        <v>0.46357204509958022</v>
      </c>
      <c r="N151" s="146">
        <v>0</v>
      </c>
      <c r="O151" s="146">
        <v>0</v>
      </c>
      <c r="P151" s="146">
        <v>0.42853226768300734</v>
      </c>
      <c r="Q151" s="146">
        <v>0</v>
      </c>
      <c r="R151" s="147">
        <v>0</v>
      </c>
      <c r="S151" s="148">
        <f t="shared" si="142"/>
        <v>0.91650284147203909</v>
      </c>
      <c r="U151" s="205" t="s">
        <v>22</v>
      </c>
      <c r="V151" s="197">
        <v>2.4398528689451596E-2</v>
      </c>
      <c r="W151" s="197">
        <v>0</v>
      </c>
      <c r="X151" s="197">
        <v>0</v>
      </c>
      <c r="Y151" s="197">
        <v>0.46357204509958022</v>
      </c>
      <c r="Z151" s="197">
        <v>0</v>
      </c>
      <c r="AA151" s="197">
        <v>0</v>
      </c>
      <c r="AB151" s="197">
        <v>0.42853226768300734</v>
      </c>
      <c r="AC151" s="198">
        <v>0</v>
      </c>
      <c r="AD151" s="197">
        <v>0</v>
      </c>
      <c r="AE151" s="197">
        <v>0</v>
      </c>
      <c r="AF151" s="197">
        <v>0</v>
      </c>
      <c r="AG151" s="197">
        <v>0</v>
      </c>
      <c r="AH151" s="197">
        <v>0</v>
      </c>
      <c r="AI151" s="200">
        <f t="shared" si="143"/>
        <v>0.91650284147203909</v>
      </c>
      <c r="AJ151" s="131" t="str">
        <f t="shared" si="144"/>
        <v/>
      </c>
      <c r="BA151" s="131"/>
      <c r="BR151" s="131"/>
      <c r="CG151" s="131"/>
    </row>
    <row r="152" spans="1:85" ht="15">
      <c r="A152" s="149" t="s">
        <v>21</v>
      </c>
      <c r="B152" s="150">
        <v>0</v>
      </c>
      <c r="C152" s="150">
        <v>8.3204388428289644E-2</v>
      </c>
      <c r="D152" s="150">
        <v>0</v>
      </c>
      <c r="E152" s="150">
        <v>0</v>
      </c>
      <c r="F152" s="304"/>
      <c r="G152" s="150">
        <v>0</v>
      </c>
      <c r="H152" s="151">
        <v>0</v>
      </c>
      <c r="I152" s="152">
        <f t="shared" si="141"/>
        <v>8.3204388428289644E-2</v>
      </c>
      <c r="J152" s="139"/>
      <c r="K152" s="153" t="s">
        <v>21</v>
      </c>
      <c r="L152" s="154">
        <v>0</v>
      </c>
      <c r="M152" s="154">
        <v>8.3204388428289644E-2</v>
      </c>
      <c r="N152" s="154">
        <v>0</v>
      </c>
      <c r="O152" s="154">
        <v>0</v>
      </c>
      <c r="P152" s="154">
        <v>0</v>
      </c>
      <c r="Q152" s="154">
        <v>0</v>
      </c>
      <c r="R152" s="155">
        <v>0</v>
      </c>
      <c r="S152" s="156">
        <f t="shared" si="142"/>
        <v>8.3204388428289644E-2</v>
      </c>
      <c r="U152" s="201" t="s">
        <v>58</v>
      </c>
      <c r="V152" s="202">
        <v>0</v>
      </c>
      <c r="W152" s="202">
        <v>0</v>
      </c>
      <c r="X152" s="202">
        <v>0</v>
      </c>
      <c r="Y152" s="202">
        <v>8.3204388428289644E-2</v>
      </c>
      <c r="Z152" s="202">
        <v>0</v>
      </c>
      <c r="AA152" s="202">
        <v>0</v>
      </c>
      <c r="AB152" s="202">
        <v>0</v>
      </c>
      <c r="AC152" s="203">
        <v>0</v>
      </c>
      <c r="AD152" s="202">
        <v>0</v>
      </c>
      <c r="AE152" s="202">
        <v>0</v>
      </c>
      <c r="AF152" s="202">
        <v>0</v>
      </c>
      <c r="AG152" s="202">
        <v>0</v>
      </c>
      <c r="AH152" s="202">
        <v>0</v>
      </c>
      <c r="AI152" s="204">
        <f t="shared" si="143"/>
        <v>8.3204388428289644E-2</v>
      </c>
      <c r="AJ152" s="131" t="str">
        <f t="shared" si="144"/>
        <v/>
      </c>
      <c r="BA152" s="131"/>
      <c r="BR152" s="131"/>
      <c r="CG152" s="131"/>
    </row>
    <row r="153" spans="1:85" ht="15">
      <c r="A153" s="160" t="s">
        <v>61</v>
      </c>
      <c r="B153" s="146">
        <v>0</v>
      </c>
      <c r="C153" s="146">
        <v>0</v>
      </c>
      <c r="D153" s="146">
        <v>0</v>
      </c>
      <c r="E153" s="146">
        <v>0</v>
      </c>
      <c r="F153" s="304"/>
      <c r="G153" s="146">
        <v>0</v>
      </c>
      <c r="H153" s="158">
        <v>0</v>
      </c>
      <c r="I153" s="144">
        <f t="shared" si="141"/>
        <v>0</v>
      </c>
      <c r="J153" s="139"/>
      <c r="K153" s="161" t="s">
        <v>61</v>
      </c>
      <c r="L153" s="146">
        <v>0</v>
      </c>
      <c r="M153" s="146">
        <v>0</v>
      </c>
      <c r="N153" s="146">
        <v>0</v>
      </c>
      <c r="O153" s="146">
        <v>0</v>
      </c>
      <c r="P153" s="146">
        <v>0</v>
      </c>
      <c r="Q153" s="146">
        <v>0</v>
      </c>
      <c r="R153" s="147">
        <v>0</v>
      </c>
      <c r="S153" s="148">
        <f t="shared" si="142"/>
        <v>0</v>
      </c>
      <c r="U153" s="206" t="s">
        <v>59</v>
      </c>
      <c r="V153" s="197">
        <v>0</v>
      </c>
      <c r="W153" s="197">
        <v>0</v>
      </c>
      <c r="X153" s="197">
        <v>0</v>
      </c>
      <c r="Y153" s="197">
        <v>0</v>
      </c>
      <c r="Z153" s="197">
        <v>0</v>
      </c>
      <c r="AA153" s="197">
        <v>0</v>
      </c>
      <c r="AB153" s="197">
        <v>0</v>
      </c>
      <c r="AC153" s="198">
        <v>0</v>
      </c>
      <c r="AD153" s="199">
        <v>0</v>
      </c>
      <c r="AE153" s="199">
        <v>0</v>
      </c>
      <c r="AF153" s="199">
        <v>0</v>
      </c>
      <c r="AG153" s="199">
        <v>0</v>
      </c>
      <c r="AH153" s="199">
        <v>0</v>
      </c>
      <c r="AI153" s="200">
        <f t="shared" si="143"/>
        <v>0</v>
      </c>
      <c r="AJ153" s="131" t="str">
        <f t="shared" si="144"/>
        <v/>
      </c>
      <c r="BA153" s="131"/>
      <c r="BR153" s="131"/>
      <c r="CG153" s="131"/>
    </row>
    <row r="154" spans="1:85">
      <c r="A154" s="162" t="s">
        <v>23</v>
      </c>
      <c r="B154" s="163">
        <v>0</v>
      </c>
      <c r="C154" s="163">
        <v>0</v>
      </c>
      <c r="D154" s="163">
        <v>0</v>
      </c>
      <c r="E154" s="163">
        <v>0</v>
      </c>
      <c r="F154" s="304"/>
      <c r="G154" s="163">
        <v>0</v>
      </c>
      <c r="H154" s="164">
        <v>0</v>
      </c>
      <c r="I154" s="165">
        <f t="shared" si="141"/>
        <v>0</v>
      </c>
      <c r="J154" s="139"/>
      <c r="K154" s="166" t="s">
        <v>23</v>
      </c>
      <c r="L154" s="167">
        <v>0</v>
      </c>
      <c r="M154" s="167">
        <v>0</v>
      </c>
      <c r="N154" s="167">
        <v>0</v>
      </c>
      <c r="O154" s="167">
        <v>0</v>
      </c>
      <c r="P154" s="167">
        <v>0</v>
      </c>
      <c r="Q154" s="167">
        <v>0</v>
      </c>
      <c r="R154" s="168">
        <v>0</v>
      </c>
      <c r="S154" s="169">
        <f t="shared" si="142"/>
        <v>0</v>
      </c>
      <c r="U154" s="207" t="s">
        <v>62</v>
      </c>
      <c r="V154" s="208">
        <v>0</v>
      </c>
      <c r="W154" s="208">
        <v>0</v>
      </c>
      <c r="X154" s="208">
        <v>0</v>
      </c>
      <c r="Y154" s="208">
        <v>0</v>
      </c>
      <c r="Z154" s="208">
        <v>0</v>
      </c>
      <c r="AA154" s="208">
        <v>0</v>
      </c>
      <c r="AB154" s="208">
        <v>0</v>
      </c>
      <c r="AC154" s="208">
        <v>0</v>
      </c>
      <c r="AD154" s="208">
        <v>0</v>
      </c>
      <c r="AE154" s="208">
        <v>0</v>
      </c>
      <c r="AF154" s="208">
        <v>0</v>
      </c>
      <c r="AG154" s="208">
        <v>0</v>
      </c>
      <c r="AH154" s="92">
        <v>0</v>
      </c>
      <c r="AI154" s="209">
        <f t="shared" si="143"/>
        <v>0</v>
      </c>
      <c r="AJ154" s="131" t="str">
        <f t="shared" si="144"/>
        <v/>
      </c>
      <c r="BA154" s="131"/>
      <c r="BR154" s="131"/>
      <c r="CG154" s="131"/>
    </row>
    <row r="155" spans="1:85">
      <c r="A155" s="170" t="s">
        <v>19</v>
      </c>
      <c r="B155" s="171">
        <v>0</v>
      </c>
      <c r="C155" s="171">
        <v>0</v>
      </c>
      <c r="D155" s="171">
        <v>0</v>
      </c>
      <c r="E155" s="171">
        <v>0</v>
      </c>
      <c r="F155" s="304"/>
      <c r="G155" s="171">
        <v>0</v>
      </c>
      <c r="H155" s="172">
        <v>0</v>
      </c>
      <c r="I155" s="173">
        <f t="shared" si="141"/>
        <v>0</v>
      </c>
      <c r="J155" s="139"/>
      <c r="K155" s="174" t="s">
        <v>19</v>
      </c>
      <c r="L155" s="171">
        <v>0</v>
      </c>
      <c r="M155" s="171">
        <v>0</v>
      </c>
      <c r="N155" s="171">
        <v>0</v>
      </c>
      <c r="O155" s="171">
        <v>0</v>
      </c>
      <c r="P155" s="171">
        <v>0</v>
      </c>
      <c r="Q155" s="171">
        <v>0</v>
      </c>
      <c r="R155" s="175">
        <v>0</v>
      </c>
      <c r="S155" s="176">
        <f t="shared" si="142"/>
        <v>0</v>
      </c>
      <c r="U155" s="210" t="s">
        <v>19</v>
      </c>
      <c r="V155" s="211">
        <v>0</v>
      </c>
      <c r="W155" s="211">
        <v>0</v>
      </c>
      <c r="X155" s="211">
        <v>0</v>
      </c>
      <c r="Y155" s="211">
        <v>0</v>
      </c>
      <c r="Z155" s="211">
        <v>0</v>
      </c>
      <c r="AA155" s="211">
        <v>0</v>
      </c>
      <c r="AB155" s="211">
        <v>0</v>
      </c>
      <c r="AC155" s="211">
        <v>0</v>
      </c>
      <c r="AD155" s="212">
        <v>0</v>
      </c>
      <c r="AE155" s="212">
        <v>0</v>
      </c>
      <c r="AF155" s="212">
        <v>0</v>
      </c>
      <c r="AG155" s="212">
        <v>0</v>
      </c>
      <c r="AH155" s="212">
        <v>0</v>
      </c>
      <c r="AI155" s="213">
        <f t="shared" si="143"/>
        <v>0</v>
      </c>
      <c r="AJ155" s="131" t="str">
        <f t="shared" si="144"/>
        <v/>
      </c>
      <c r="BA155" s="131"/>
      <c r="BR155" s="131"/>
      <c r="CG155" s="131"/>
    </row>
    <row r="156" spans="1:85">
      <c r="A156" s="162" t="s">
        <v>20</v>
      </c>
      <c r="B156" s="163">
        <v>0</v>
      </c>
      <c r="C156" s="163">
        <v>0</v>
      </c>
      <c r="D156" s="163">
        <v>0</v>
      </c>
      <c r="E156" s="163">
        <v>0</v>
      </c>
      <c r="F156" s="304"/>
      <c r="G156" s="163">
        <v>0</v>
      </c>
      <c r="H156" s="164">
        <v>0</v>
      </c>
      <c r="I156" s="165">
        <f t="shared" si="141"/>
        <v>0</v>
      </c>
      <c r="J156" s="139"/>
      <c r="K156" s="166" t="s">
        <v>20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8">
        <v>0</v>
      </c>
      <c r="S156" s="169">
        <f t="shared" si="142"/>
        <v>0</v>
      </c>
      <c r="U156" s="207" t="s">
        <v>20</v>
      </c>
      <c r="V156" s="208">
        <v>0</v>
      </c>
      <c r="W156" s="208">
        <v>0</v>
      </c>
      <c r="X156" s="208">
        <v>0</v>
      </c>
      <c r="Y156" s="208">
        <v>0</v>
      </c>
      <c r="Z156" s="208">
        <v>0</v>
      </c>
      <c r="AA156" s="208">
        <v>0</v>
      </c>
      <c r="AB156" s="208">
        <v>0</v>
      </c>
      <c r="AC156" s="208">
        <v>0</v>
      </c>
      <c r="AD156" s="208">
        <v>0</v>
      </c>
      <c r="AE156" s="208">
        <v>0</v>
      </c>
      <c r="AF156" s="208">
        <v>0</v>
      </c>
      <c r="AG156" s="208">
        <v>0</v>
      </c>
      <c r="AH156" s="92">
        <v>0</v>
      </c>
      <c r="AI156" s="209">
        <f t="shared" si="143"/>
        <v>0</v>
      </c>
      <c r="AJ156" s="131" t="str">
        <f t="shared" si="144"/>
        <v/>
      </c>
      <c r="BA156" s="131"/>
      <c r="BR156" s="131"/>
      <c r="CG156" s="131"/>
    </row>
    <row r="157" spans="1:85" ht="15" thickBot="1">
      <c r="A157" s="177" t="s">
        <v>11</v>
      </c>
      <c r="B157" s="178">
        <v>0</v>
      </c>
      <c r="C157" s="178">
        <v>0</v>
      </c>
      <c r="D157" s="178">
        <v>0</v>
      </c>
      <c r="E157" s="178">
        <v>0</v>
      </c>
      <c r="F157" s="305"/>
      <c r="G157" s="178">
        <v>0</v>
      </c>
      <c r="H157" s="179">
        <v>0</v>
      </c>
      <c r="I157" s="180">
        <f t="shared" si="141"/>
        <v>0</v>
      </c>
      <c r="J157" s="139"/>
      <c r="K157" s="181" t="s">
        <v>11</v>
      </c>
      <c r="L157" s="178">
        <v>0</v>
      </c>
      <c r="M157" s="178">
        <v>0</v>
      </c>
      <c r="N157" s="178">
        <v>0</v>
      </c>
      <c r="O157" s="178">
        <v>0</v>
      </c>
      <c r="P157" s="178">
        <v>0</v>
      </c>
      <c r="Q157" s="178">
        <v>0</v>
      </c>
      <c r="R157" s="182">
        <v>0</v>
      </c>
      <c r="S157" s="183">
        <f t="shared" si="142"/>
        <v>0</v>
      </c>
      <c r="U157" s="210" t="s">
        <v>11</v>
      </c>
      <c r="V157" s="211">
        <v>0</v>
      </c>
      <c r="W157" s="211">
        <v>0</v>
      </c>
      <c r="X157" s="211">
        <v>0</v>
      </c>
      <c r="Y157" s="211">
        <v>0</v>
      </c>
      <c r="Z157" s="211">
        <v>0</v>
      </c>
      <c r="AA157" s="211">
        <v>0</v>
      </c>
      <c r="AB157" s="211">
        <v>0</v>
      </c>
      <c r="AC157" s="211">
        <v>0</v>
      </c>
      <c r="AD157" s="212">
        <v>0</v>
      </c>
      <c r="AE157" s="212">
        <v>0</v>
      </c>
      <c r="AF157" s="212">
        <v>0</v>
      </c>
      <c r="AG157" s="212">
        <v>0</v>
      </c>
      <c r="AH157" s="212">
        <v>0</v>
      </c>
      <c r="AI157" s="213">
        <f t="shared" si="143"/>
        <v>0</v>
      </c>
      <c r="AJ157" s="131" t="str">
        <f t="shared" si="144"/>
        <v/>
      </c>
      <c r="BA157" s="131"/>
      <c r="BR157" s="131"/>
      <c r="CG157" s="131"/>
    </row>
    <row r="158" spans="1:85" ht="15">
      <c r="A158" s="184" t="s">
        <v>26</v>
      </c>
      <c r="B158" s="185">
        <f>SUM(B137:B153)</f>
        <v>2.6310858933543404</v>
      </c>
      <c r="C158" s="185">
        <f t="shared" ref="C158:I158" si="145">SUM(C137:C153)</f>
        <v>9.7227393337107042</v>
      </c>
      <c r="D158" s="185">
        <f t="shared" si="145"/>
        <v>14.326225787551159</v>
      </c>
      <c r="E158" s="185">
        <f t="shared" si="145"/>
        <v>23.404729031128785</v>
      </c>
      <c r="F158" s="185">
        <f t="shared" si="145"/>
        <v>0</v>
      </c>
      <c r="G158" s="185">
        <f t="shared" si="145"/>
        <v>0.65208060825025715</v>
      </c>
      <c r="H158" s="187">
        <f t="shared" si="145"/>
        <v>0</v>
      </c>
      <c r="I158" s="144">
        <f t="shared" si="145"/>
        <v>50.736860653995258</v>
      </c>
      <c r="J158" s="139"/>
      <c r="K158" s="186" t="s">
        <v>26</v>
      </c>
      <c r="L158" s="185">
        <f>SUM(L137:L153)</f>
        <v>2.6310858933543404</v>
      </c>
      <c r="M158" s="185">
        <f t="shared" ref="M158:S158" si="146">SUM(M137:M153)</f>
        <v>9.7227393337107042</v>
      </c>
      <c r="N158" s="185">
        <f t="shared" si="146"/>
        <v>14.326225787551159</v>
      </c>
      <c r="O158" s="185">
        <f t="shared" si="146"/>
        <v>23.404729031128785</v>
      </c>
      <c r="P158" s="185">
        <f t="shared" si="146"/>
        <v>8.7192981227335213</v>
      </c>
      <c r="Q158" s="185">
        <f t="shared" si="146"/>
        <v>0.65208060825025715</v>
      </c>
      <c r="R158" s="187">
        <f t="shared" si="146"/>
        <v>0</v>
      </c>
      <c r="S158" s="188">
        <f t="shared" si="146"/>
        <v>59.45615877672877</v>
      </c>
      <c r="T158" s="131" t="str">
        <f>IF(ABS(S158-AI158)&gt;0.01,S158-AI158,"")</f>
        <v/>
      </c>
      <c r="U158" s="214" t="s">
        <v>60</v>
      </c>
      <c r="V158" s="215">
        <f>SUM(V137:V153)</f>
        <v>2.1208708263021396</v>
      </c>
      <c r="W158" s="215">
        <f t="shared" ref="W158:AH158" si="147">SUM(W137:W153)</f>
        <v>0.5026234611124839</v>
      </c>
      <c r="X158" s="215">
        <f t="shared" si="147"/>
        <v>0.65208060825025715</v>
      </c>
      <c r="Y158" s="215">
        <f t="shared" si="147"/>
        <v>9.7227393337107042</v>
      </c>
      <c r="Z158" s="215">
        <f t="shared" si="147"/>
        <v>14.308055354233232</v>
      </c>
      <c r="AA158" s="215">
        <f t="shared" si="147"/>
        <v>23.142110499056997</v>
      </c>
      <c r="AB158" s="215">
        <f t="shared" si="147"/>
        <v>8.7192981227335213</v>
      </c>
      <c r="AC158" s="215">
        <f t="shared" si="147"/>
        <v>0.2883805713294279</v>
      </c>
      <c r="AD158" s="216">
        <f t="shared" si="147"/>
        <v>7.5916059397169479E-3</v>
      </c>
      <c r="AE158" s="216">
        <f t="shared" si="147"/>
        <v>1.73887657624283E-3</v>
      </c>
      <c r="AF158" s="216">
        <f t="shared" si="147"/>
        <v>0</v>
      </c>
      <c r="AG158" s="216">
        <f t="shared" si="147"/>
        <v>1.8170433317927101E-2</v>
      </c>
      <c r="AH158" s="216">
        <f t="shared" si="147"/>
        <v>0.26087965549554099</v>
      </c>
      <c r="AI158" s="217">
        <f>SUM(V158:AC158)</f>
        <v>59.456158776728756</v>
      </c>
      <c r="AJ158" s="131" t="str">
        <f t="shared" si="144"/>
        <v/>
      </c>
      <c r="BA158" s="131"/>
      <c r="BR158" s="131"/>
      <c r="CG158" s="131"/>
    </row>
    <row r="159" spans="1:85" s="2" customFormat="1" ht="15" thickBot="1">
      <c r="A159" s="15" t="s">
        <v>100</v>
      </c>
      <c r="B159" s="100">
        <f>IF($I158=0,"-",B158/$I158)</f>
        <v>5.1857483089016394E-2</v>
      </c>
      <c r="C159" s="100">
        <f t="shared" ref="C159:H159" si="148">IF($I158=0,"-",C158/$I158)</f>
        <v>0.1916306844449015</v>
      </c>
      <c r="D159" s="100">
        <f t="shared" si="148"/>
        <v>0.28236326810305012</v>
      </c>
      <c r="E159" s="100">
        <f t="shared" si="148"/>
        <v>0.46129635790317247</v>
      </c>
      <c r="F159" s="100">
        <f t="shared" si="148"/>
        <v>0</v>
      </c>
      <c r="G159" s="100">
        <f t="shared" si="148"/>
        <v>1.2852206459859263E-2</v>
      </c>
      <c r="H159" s="101">
        <f t="shared" si="148"/>
        <v>0</v>
      </c>
      <c r="I159" s="102">
        <f>SUM(B159:H159)</f>
        <v>0.99999999999999978</v>
      </c>
      <c r="J159" s="131"/>
      <c r="K159" s="27" t="s">
        <v>100</v>
      </c>
      <c r="L159" s="76">
        <f t="shared" ref="L159:R159" si="149">IF($S158=0,"-",L158/$S158)</f>
        <v>4.4252537457635951E-2</v>
      </c>
      <c r="M159" s="76">
        <f t="shared" si="149"/>
        <v>0.16352787555990245</v>
      </c>
      <c r="N159" s="76">
        <f t="shared" si="149"/>
        <v>0.24095444580181097</v>
      </c>
      <c r="O159" s="76">
        <f t="shared" si="149"/>
        <v>0.39364684017039847</v>
      </c>
      <c r="P159" s="76">
        <f t="shared" si="149"/>
        <v>0.14665088196290049</v>
      </c>
      <c r="Q159" s="76">
        <f t="shared" si="149"/>
        <v>1.0967419047351617E-2</v>
      </c>
      <c r="R159" s="77">
        <f t="shared" si="149"/>
        <v>0</v>
      </c>
      <c r="S159" s="78">
        <f>SUM(L159:R159)</f>
        <v>1</v>
      </c>
      <c r="U159" s="36" t="s">
        <v>100</v>
      </c>
      <c r="V159" s="103">
        <f>+V158/$AI158</f>
        <v>3.5671171329222366E-2</v>
      </c>
      <c r="W159" s="103">
        <f t="shared" ref="W159:AH159" si="150">+W158/$AI158</f>
        <v>8.4536820314939625E-3</v>
      </c>
      <c r="X159" s="103">
        <f t="shared" si="150"/>
        <v>1.096741904735162E-2</v>
      </c>
      <c r="Y159" s="103">
        <f t="shared" si="150"/>
        <v>0.16352787555990247</v>
      </c>
      <c r="Z159" s="103">
        <f t="shared" si="150"/>
        <v>0.24064883518565666</v>
      </c>
      <c r="AA159" s="103">
        <f t="shared" si="150"/>
        <v>0.38922982875434026</v>
      </c>
      <c r="AB159" s="103">
        <f t="shared" si="150"/>
        <v>0.14665088196290052</v>
      </c>
      <c r="AC159" s="103">
        <f t="shared" si="150"/>
        <v>4.850306129132253E-3</v>
      </c>
      <c r="AD159" s="103">
        <f t="shared" si="150"/>
        <v>1.2768409691963343E-4</v>
      </c>
      <c r="AE159" s="103">
        <f t="shared" si="150"/>
        <v>2.9246365927753635E-5</v>
      </c>
      <c r="AF159" s="103">
        <f t="shared" si="150"/>
        <v>0</v>
      </c>
      <c r="AG159" s="103">
        <f t="shared" si="150"/>
        <v>3.0561061615435269E-4</v>
      </c>
      <c r="AH159" s="103">
        <f t="shared" si="150"/>
        <v>4.3877650501305127E-3</v>
      </c>
      <c r="AI159" s="104">
        <f>SUM(V159:AC159)</f>
        <v>1</v>
      </c>
      <c r="AJ159" s="2" t="str">
        <f t="shared" si="144"/>
        <v/>
      </c>
    </row>
    <row r="160" spans="1:85" ht="15" thickBot="1">
      <c r="A160" s="218"/>
      <c r="B160" s="218"/>
      <c r="C160" s="218"/>
      <c r="D160" s="218"/>
      <c r="E160" s="218"/>
      <c r="F160" s="218"/>
      <c r="G160" s="218"/>
      <c r="H160" s="218"/>
      <c r="I160" s="218"/>
      <c r="K160" s="218"/>
      <c r="AI160" s="139"/>
      <c r="BA160" s="131"/>
      <c r="BR160" s="131"/>
      <c r="CG160" s="131"/>
    </row>
    <row r="161" spans="1:85" ht="28.5">
      <c r="A161" s="328" t="s">
        <v>31</v>
      </c>
      <c r="B161" s="135" t="s">
        <v>0</v>
      </c>
      <c r="C161" s="135" t="s">
        <v>1</v>
      </c>
      <c r="D161" s="135" t="s">
        <v>2</v>
      </c>
      <c r="E161" s="135" t="s">
        <v>3</v>
      </c>
      <c r="F161" s="135" t="s">
        <v>27</v>
      </c>
      <c r="G161" s="135" t="s">
        <v>4</v>
      </c>
      <c r="H161" s="135" t="s">
        <v>5</v>
      </c>
      <c r="I161" s="136" t="s">
        <v>6</v>
      </c>
      <c r="K161" s="330" t="s">
        <v>31</v>
      </c>
      <c r="L161" s="137" t="s">
        <v>0</v>
      </c>
      <c r="M161" s="137" t="s">
        <v>1</v>
      </c>
      <c r="N161" s="137" t="s">
        <v>2</v>
      </c>
      <c r="O161" s="137" t="s">
        <v>3</v>
      </c>
      <c r="P161" s="137" t="s">
        <v>27</v>
      </c>
      <c r="Q161" s="137" t="s">
        <v>4</v>
      </c>
      <c r="R161" s="137" t="s">
        <v>5</v>
      </c>
      <c r="S161" s="138" t="s">
        <v>6</v>
      </c>
      <c r="U161" s="332" t="s">
        <v>31</v>
      </c>
      <c r="V161" s="190" t="s">
        <v>69</v>
      </c>
      <c r="W161" s="190" t="s">
        <v>70</v>
      </c>
      <c r="X161" s="190" t="s">
        <v>4</v>
      </c>
      <c r="Y161" s="190" t="s">
        <v>1</v>
      </c>
      <c r="Z161" s="190" t="s">
        <v>2</v>
      </c>
      <c r="AA161" s="190" t="s">
        <v>3</v>
      </c>
      <c r="AB161" s="190" t="s">
        <v>52</v>
      </c>
      <c r="AC161" s="190" t="s">
        <v>64</v>
      </c>
      <c r="AD161" s="191" t="s">
        <v>72</v>
      </c>
      <c r="AE161" s="191" t="s">
        <v>79</v>
      </c>
      <c r="AF161" s="191" t="s">
        <v>73</v>
      </c>
      <c r="AG161" s="191" t="s">
        <v>80</v>
      </c>
      <c r="AH161" s="191" t="s">
        <v>81</v>
      </c>
      <c r="AI161" s="192" t="s">
        <v>60</v>
      </c>
      <c r="BA161" s="131"/>
      <c r="BR161" s="131"/>
      <c r="CG161" s="131"/>
    </row>
    <row r="162" spans="1:85" ht="15">
      <c r="A162" s="329" t="s">
        <v>31</v>
      </c>
      <c r="B162" s="294" t="s">
        <v>109</v>
      </c>
      <c r="C162" s="295"/>
      <c r="D162" s="295"/>
      <c r="E162" s="295"/>
      <c r="F162" s="295"/>
      <c r="G162" s="295"/>
      <c r="H162" s="295"/>
      <c r="I162" s="296"/>
      <c r="K162" s="331" t="s">
        <v>31</v>
      </c>
      <c r="L162" s="297" t="s">
        <v>109</v>
      </c>
      <c r="M162" s="298"/>
      <c r="N162" s="298"/>
      <c r="O162" s="298"/>
      <c r="P162" s="298"/>
      <c r="Q162" s="298"/>
      <c r="R162" s="298"/>
      <c r="S162" s="299"/>
      <c r="U162" s="333" t="s">
        <v>31</v>
      </c>
      <c r="V162" s="326" t="s">
        <v>109</v>
      </c>
      <c r="W162" s="326"/>
      <c r="X162" s="326"/>
      <c r="Y162" s="326"/>
      <c r="Z162" s="326"/>
      <c r="AA162" s="326"/>
      <c r="AB162" s="326"/>
      <c r="AC162" s="326"/>
      <c r="AD162" s="326"/>
      <c r="AE162" s="326"/>
      <c r="AF162" s="326"/>
      <c r="AG162" s="326"/>
      <c r="AH162" s="326"/>
      <c r="AI162" s="327"/>
      <c r="BA162" s="131"/>
      <c r="BR162" s="131"/>
      <c r="CG162" s="131"/>
    </row>
    <row r="163" spans="1:85" ht="15">
      <c r="A163" s="141" t="s">
        <v>7</v>
      </c>
      <c r="B163" s="142">
        <v>0</v>
      </c>
      <c r="C163" s="142">
        <v>0</v>
      </c>
      <c r="D163" s="142">
        <v>0</v>
      </c>
      <c r="E163" s="142">
        <v>0</v>
      </c>
      <c r="F163" s="303"/>
      <c r="G163" s="142">
        <v>0</v>
      </c>
      <c r="H163" s="143">
        <v>0</v>
      </c>
      <c r="I163" s="144">
        <f>SUM(B163:H163)</f>
        <v>0</v>
      </c>
      <c r="J163" s="139"/>
      <c r="K163" s="193" t="s">
        <v>7</v>
      </c>
      <c r="L163" s="142">
        <v>0</v>
      </c>
      <c r="M163" s="142">
        <v>0</v>
      </c>
      <c r="N163" s="142">
        <v>0</v>
      </c>
      <c r="O163" s="142">
        <v>0</v>
      </c>
      <c r="P163" s="142">
        <v>0</v>
      </c>
      <c r="Q163" s="142">
        <v>0</v>
      </c>
      <c r="R163" s="194">
        <v>0</v>
      </c>
      <c r="S163" s="195">
        <f>SUM(L163:R163)</f>
        <v>0</v>
      </c>
      <c r="U163" s="196" t="s">
        <v>7</v>
      </c>
      <c r="V163" s="197">
        <v>0</v>
      </c>
      <c r="W163" s="197">
        <v>0</v>
      </c>
      <c r="X163" s="197">
        <v>0</v>
      </c>
      <c r="Y163" s="197">
        <v>0</v>
      </c>
      <c r="Z163" s="197">
        <v>0</v>
      </c>
      <c r="AA163" s="197">
        <v>0</v>
      </c>
      <c r="AB163" s="197">
        <v>0</v>
      </c>
      <c r="AC163" s="198">
        <v>0</v>
      </c>
      <c r="AD163" s="199">
        <v>0</v>
      </c>
      <c r="AE163" s="199">
        <v>0</v>
      </c>
      <c r="AF163" s="199">
        <v>0</v>
      </c>
      <c r="AG163" s="199">
        <v>0</v>
      </c>
      <c r="AH163" s="199">
        <v>0</v>
      </c>
      <c r="AI163" s="200">
        <f>SUM(V163:AC163)</f>
        <v>0</v>
      </c>
      <c r="AJ163" s="131" t="str">
        <f>IF(ABS(S163-AI163)&gt;0.001,S163-AI163,"")</f>
        <v/>
      </c>
      <c r="BA163" s="131"/>
      <c r="BR163" s="131"/>
      <c r="CG163" s="131"/>
    </row>
    <row r="164" spans="1:85" ht="15">
      <c r="A164" s="149" t="s">
        <v>8</v>
      </c>
      <c r="B164" s="150">
        <v>0</v>
      </c>
      <c r="C164" s="150">
        <v>0</v>
      </c>
      <c r="D164" s="150">
        <v>0</v>
      </c>
      <c r="E164" s="150">
        <v>0</v>
      </c>
      <c r="F164" s="304"/>
      <c r="G164" s="150">
        <v>0</v>
      </c>
      <c r="H164" s="151">
        <v>0</v>
      </c>
      <c r="I164" s="152">
        <f t="shared" ref="I164:I183" si="151">SUM(B164:H164)</f>
        <v>0</v>
      </c>
      <c r="J164" s="139"/>
      <c r="K164" s="153" t="s">
        <v>8</v>
      </c>
      <c r="L164" s="154">
        <v>0</v>
      </c>
      <c r="M164" s="154">
        <v>0</v>
      </c>
      <c r="N164" s="154">
        <v>0</v>
      </c>
      <c r="O164" s="154">
        <v>0</v>
      </c>
      <c r="P164" s="154">
        <v>0</v>
      </c>
      <c r="Q164" s="154">
        <v>0</v>
      </c>
      <c r="R164" s="155">
        <v>0</v>
      </c>
      <c r="S164" s="156">
        <f t="shared" ref="S164:S183" si="152">SUM(L164:R164)</f>
        <v>0</v>
      </c>
      <c r="U164" s="201" t="s">
        <v>8</v>
      </c>
      <c r="V164" s="202">
        <v>0</v>
      </c>
      <c r="W164" s="202">
        <v>0</v>
      </c>
      <c r="X164" s="202">
        <v>0</v>
      </c>
      <c r="Y164" s="202">
        <v>0</v>
      </c>
      <c r="Z164" s="202">
        <v>0</v>
      </c>
      <c r="AA164" s="202">
        <v>0</v>
      </c>
      <c r="AB164" s="202">
        <v>0</v>
      </c>
      <c r="AC164" s="203">
        <v>0</v>
      </c>
      <c r="AD164" s="202">
        <v>0</v>
      </c>
      <c r="AE164" s="202">
        <v>0</v>
      </c>
      <c r="AF164" s="202">
        <v>0</v>
      </c>
      <c r="AG164" s="202">
        <v>0</v>
      </c>
      <c r="AH164" s="202">
        <v>0</v>
      </c>
      <c r="AI164" s="204">
        <f t="shared" ref="AI164:AI183" si="153">SUM(V164:AC164)</f>
        <v>0</v>
      </c>
      <c r="AJ164" s="131" t="str">
        <f t="shared" ref="AJ164:AJ185" si="154">IF(ABS(S164-AI164)&gt;0.001,S164-AI164,"")</f>
        <v/>
      </c>
      <c r="BA164" s="131"/>
      <c r="BR164" s="131"/>
      <c r="CG164" s="131"/>
    </row>
    <row r="165" spans="1:85" ht="15">
      <c r="A165" s="157" t="s">
        <v>10</v>
      </c>
      <c r="B165" s="146">
        <v>0</v>
      </c>
      <c r="C165" s="146">
        <v>0</v>
      </c>
      <c r="D165" s="146">
        <v>0</v>
      </c>
      <c r="E165" s="146">
        <v>0</v>
      </c>
      <c r="F165" s="304"/>
      <c r="G165" s="146">
        <v>0</v>
      </c>
      <c r="H165" s="158">
        <v>0</v>
      </c>
      <c r="I165" s="144">
        <f t="shared" si="151"/>
        <v>0</v>
      </c>
      <c r="J165" s="139"/>
      <c r="K165" s="159" t="s">
        <v>10</v>
      </c>
      <c r="L165" s="146">
        <v>0</v>
      </c>
      <c r="M165" s="146">
        <v>0</v>
      </c>
      <c r="N165" s="146">
        <v>0</v>
      </c>
      <c r="O165" s="146">
        <v>0</v>
      </c>
      <c r="P165" s="146">
        <v>0</v>
      </c>
      <c r="Q165" s="146">
        <v>0</v>
      </c>
      <c r="R165" s="147">
        <v>0</v>
      </c>
      <c r="S165" s="148">
        <f t="shared" si="152"/>
        <v>0</v>
      </c>
      <c r="U165" s="205" t="s">
        <v>10</v>
      </c>
      <c r="V165" s="197">
        <v>0</v>
      </c>
      <c r="W165" s="197">
        <v>0</v>
      </c>
      <c r="X165" s="197">
        <v>0</v>
      </c>
      <c r="Y165" s="197">
        <v>0</v>
      </c>
      <c r="Z165" s="197">
        <v>0</v>
      </c>
      <c r="AA165" s="197">
        <v>0</v>
      </c>
      <c r="AB165" s="197">
        <v>0</v>
      </c>
      <c r="AC165" s="198">
        <v>0</v>
      </c>
      <c r="AD165" s="199">
        <v>0</v>
      </c>
      <c r="AE165" s="199">
        <v>0</v>
      </c>
      <c r="AF165" s="199">
        <v>0</v>
      </c>
      <c r="AG165" s="199">
        <v>0</v>
      </c>
      <c r="AH165" s="199">
        <v>0</v>
      </c>
      <c r="AI165" s="200">
        <f t="shared" si="153"/>
        <v>0</v>
      </c>
      <c r="AJ165" s="131" t="str">
        <f t="shared" si="154"/>
        <v/>
      </c>
      <c r="BA165" s="131"/>
      <c r="BR165" s="131"/>
      <c r="CG165" s="131"/>
    </row>
    <row r="166" spans="1:85" ht="15">
      <c r="A166" s="149" t="s">
        <v>53</v>
      </c>
      <c r="B166" s="150">
        <v>0</v>
      </c>
      <c r="C166" s="150">
        <v>0</v>
      </c>
      <c r="D166" s="150">
        <v>0</v>
      </c>
      <c r="E166" s="150">
        <v>0</v>
      </c>
      <c r="F166" s="304"/>
      <c r="G166" s="150">
        <v>0</v>
      </c>
      <c r="H166" s="151">
        <v>0</v>
      </c>
      <c r="I166" s="152">
        <f t="shared" si="151"/>
        <v>0</v>
      </c>
      <c r="J166" s="139"/>
      <c r="K166" s="153" t="s">
        <v>53</v>
      </c>
      <c r="L166" s="154">
        <v>0</v>
      </c>
      <c r="M166" s="154">
        <v>0</v>
      </c>
      <c r="N166" s="154">
        <v>0</v>
      </c>
      <c r="O166" s="154">
        <v>0</v>
      </c>
      <c r="P166" s="154">
        <v>0</v>
      </c>
      <c r="Q166" s="154">
        <v>0</v>
      </c>
      <c r="R166" s="155">
        <v>0</v>
      </c>
      <c r="S166" s="156">
        <f t="shared" si="152"/>
        <v>0</v>
      </c>
      <c r="U166" s="201" t="s">
        <v>53</v>
      </c>
      <c r="V166" s="202">
        <v>0</v>
      </c>
      <c r="W166" s="202">
        <v>0</v>
      </c>
      <c r="X166" s="202">
        <v>0</v>
      </c>
      <c r="Y166" s="202">
        <v>0</v>
      </c>
      <c r="Z166" s="202">
        <v>0</v>
      </c>
      <c r="AA166" s="202">
        <v>0</v>
      </c>
      <c r="AB166" s="202">
        <v>0</v>
      </c>
      <c r="AC166" s="203">
        <v>0</v>
      </c>
      <c r="AD166" s="202">
        <v>0</v>
      </c>
      <c r="AE166" s="202">
        <v>0</v>
      </c>
      <c r="AF166" s="202">
        <v>0</v>
      </c>
      <c r="AG166" s="202">
        <v>0</v>
      </c>
      <c r="AH166" s="202">
        <v>0</v>
      </c>
      <c r="AI166" s="204">
        <f t="shared" si="153"/>
        <v>0</v>
      </c>
      <c r="AJ166" s="131" t="str">
        <f t="shared" si="154"/>
        <v/>
      </c>
      <c r="BA166" s="131"/>
      <c r="BR166" s="131"/>
      <c r="CG166" s="131"/>
    </row>
    <row r="167" spans="1:85" ht="15">
      <c r="A167" s="157" t="s">
        <v>16</v>
      </c>
      <c r="B167" s="146">
        <v>0</v>
      </c>
      <c r="C167" s="146">
        <v>0</v>
      </c>
      <c r="D167" s="146">
        <v>0</v>
      </c>
      <c r="E167" s="146">
        <v>0</v>
      </c>
      <c r="F167" s="304"/>
      <c r="G167" s="146">
        <v>0</v>
      </c>
      <c r="H167" s="158">
        <v>0</v>
      </c>
      <c r="I167" s="144">
        <f t="shared" si="151"/>
        <v>0</v>
      </c>
      <c r="J167" s="139"/>
      <c r="K167" s="159" t="s">
        <v>16</v>
      </c>
      <c r="L167" s="146">
        <v>0</v>
      </c>
      <c r="M167" s="146">
        <v>0</v>
      </c>
      <c r="N167" s="146">
        <v>0</v>
      </c>
      <c r="O167" s="146">
        <v>0</v>
      </c>
      <c r="P167" s="146">
        <v>0</v>
      </c>
      <c r="Q167" s="146">
        <v>0</v>
      </c>
      <c r="R167" s="147">
        <v>0</v>
      </c>
      <c r="S167" s="148">
        <f t="shared" si="152"/>
        <v>0</v>
      </c>
      <c r="U167" s="205" t="s">
        <v>16</v>
      </c>
      <c r="V167" s="197">
        <v>0</v>
      </c>
      <c r="W167" s="197">
        <v>0</v>
      </c>
      <c r="X167" s="197">
        <v>0</v>
      </c>
      <c r="Y167" s="197">
        <v>0</v>
      </c>
      <c r="Z167" s="197">
        <v>0</v>
      </c>
      <c r="AA167" s="197">
        <v>0</v>
      </c>
      <c r="AB167" s="197">
        <v>0</v>
      </c>
      <c r="AC167" s="198">
        <v>0</v>
      </c>
      <c r="AD167" s="199">
        <v>0</v>
      </c>
      <c r="AE167" s="199">
        <v>0</v>
      </c>
      <c r="AF167" s="199">
        <v>0</v>
      </c>
      <c r="AG167" s="199">
        <v>0</v>
      </c>
      <c r="AH167" s="199">
        <v>0</v>
      </c>
      <c r="AI167" s="200">
        <f t="shared" si="153"/>
        <v>0</v>
      </c>
      <c r="AJ167" s="131" t="str">
        <f t="shared" si="154"/>
        <v/>
      </c>
      <c r="BA167" s="131"/>
      <c r="BR167" s="131"/>
      <c r="CG167" s="131"/>
    </row>
    <row r="168" spans="1:85" ht="15">
      <c r="A168" s="149" t="s">
        <v>15</v>
      </c>
      <c r="B168" s="150">
        <v>0</v>
      </c>
      <c r="C168" s="150">
        <v>0</v>
      </c>
      <c r="D168" s="150">
        <v>0</v>
      </c>
      <c r="E168" s="150">
        <v>0</v>
      </c>
      <c r="F168" s="304"/>
      <c r="G168" s="150">
        <v>0</v>
      </c>
      <c r="H168" s="151">
        <v>0</v>
      </c>
      <c r="I168" s="152">
        <f t="shared" si="151"/>
        <v>0</v>
      </c>
      <c r="J168" s="139"/>
      <c r="K168" s="153" t="s">
        <v>15</v>
      </c>
      <c r="L168" s="154">
        <v>0</v>
      </c>
      <c r="M168" s="154">
        <v>0</v>
      </c>
      <c r="N168" s="154">
        <v>0</v>
      </c>
      <c r="O168" s="154">
        <v>0</v>
      </c>
      <c r="P168" s="154">
        <v>0</v>
      </c>
      <c r="Q168" s="154">
        <v>0</v>
      </c>
      <c r="R168" s="155">
        <v>0</v>
      </c>
      <c r="S168" s="156">
        <f t="shared" si="152"/>
        <v>0</v>
      </c>
      <c r="U168" s="201" t="s">
        <v>54</v>
      </c>
      <c r="V168" s="202">
        <v>0</v>
      </c>
      <c r="W168" s="202">
        <v>0</v>
      </c>
      <c r="X168" s="202">
        <v>0</v>
      </c>
      <c r="Y168" s="202">
        <v>0</v>
      </c>
      <c r="Z168" s="202">
        <v>0</v>
      </c>
      <c r="AA168" s="202">
        <v>0</v>
      </c>
      <c r="AB168" s="202">
        <v>0</v>
      </c>
      <c r="AC168" s="203">
        <v>0</v>
      </c>
      <c r="AD168" s="202">
        <v>0</v>
      </c>
      <c r="AE168" s="202">
        <v>0</v>
      </c>
      <c r="AF168" s="202">
        <v>0</v>
      </c>
      <c r="AG168" s="202">
        <v>0</v>
      </c>
      <c r="AH168" s="202">
        <v>0</v>
      </c>
      <c r="AI168" s="204">
        <f t="shared" si="153"/>
        <v>0</v>
      </c>
      <c r="AJ168" s="131" t="str">
        <f t="shared" si="154"/>
        <v/>
      </c>
      <c r="BA168" s="131"/>
      <c r="BR168" s="131"/>
      <c r="CG168" s="131"/>
    </row>
    <row r="169" spans="1:85" ht="15">
      <c r="A169" s="157" t="s">
        <v>55</v>
      </c>
      <c r="B169" s="146">
        <v>0</v>
      </c>
      <c r="C169" s="146">
        <v>0</v>
      </c>
      <c r="D169" s="146">
        <v>0</v>
      </c>
      <c r="E169" s="146">
        <v>0.12815620700431174</v>
      </c>
      <c r="F169" s="304"/>
      <c r="G169" s="146">
        <v>0</v>
      </c>
      <c r="H169" s="158">
        <v>0</v>
      </c>
      <c r="I169" s="144">
        <f t="shared" si="151"/>
        <v>0.12815620700431174</v>
      </c>
      <c r="J169" s="139"/>
      <c r="K169" s="159" t="s">
        <v>55</v>
      </c>
      <c r="L169" s="146">
        <v>0</v>
      </c>
      <c r="M169" s="146">
        <v>0</v>
      </c>
      <c r="N169" s="146">
        <v>0</v>
      </c>
      <c r="O169" s="146">
        <v>0.12815620700431174</v>
      </c>
      <c r="P169" s="146">
        <v>1.8860934407169356</v>
      </c>
      <c r="Q169" s="146">
        <v>0</v>
      </c>
      <c r="R169" s="147">
        <v>0</v>
      </c>
      <c r="S169" s="148">
        <f t="shared" si="152"/>
        <v>2.0142496477212473</v>
      </c>
      <c r="U169" s="205" t="s">
        <v>55</v>
      </c>
      <c r="V169" s="197">
        <v>0</v>
      </c>
      <c r="W169" s="197">
        <v>0</v>
      </c>
      <c r="X169" s="197">
        <v>0</v>
      </c>
      <c r="Y169" s="197">
        <v>0</v>
      </c>
      <c r="Z169" s="197">
        <v>0</v>
      </c>
      <c r="AA169" s="197">
        <v>6.407810350215587E-2</v>
      </c>
      <c r="AB169" s="197">
        <v>1.8860934407169356</v>
      </c>
      <c r="AC169" s="198">
        <v>6.407810350215587E-2</v>
      </c>
      <c r="AD169" s="197">
        <v>0</v>
      </c>
      <c r="AE169" s="197">
        <v>0</v>
      </c>
      <c r="AF169" s="197">
        <v>0</v>
      </c>
      <c r="AG169" s="197">
        <v>0</v>
      </c>
      <c r="AH169" s="197">
        <v>6.407810350215587E-2</v>
      </c>
      <c r="AI169" s="200">
        <f t="shared" si="153"/>
        <v>2.0142496477212473</v>
      </c>
      <c r="AJ169" s="131" t="str">
        <f t="shared" si="154"/>
        <v/>
      </c>
      <c r="BA169" s="131"/>
      <c r="BR169" s="131"/>
      <c r="CG169" s="131"/>
    </row>
    <row r="170" spans="1:85" ht="15">
      <c r="A170" s="149" t="s">
        <v>12</v>
      </c>
      <c r="B170" s="150">
        <v>0</v>
      </c>
      <c r="C170" s="150">
        <v>0</v>
      </c>
      <c r="D170" s="150">
        <v>0</v>
      </c>
      <c r="E170" s="150">
        <v>0</v>
      </c>
      <c r="F170" s="304"/>
      <c r="G170" s="150">
        <v>0</v>
      </c>
      <c r="H170" s="151">
        <v>0</v>
      </c>
      <c r="I170" s="152">
        <f t="shared" si="151"/>
        <v>0</v>
      </c>
      <c r="J170" s="139"/>
      <c r="K170" s="153" t="s">
        <v>12</v>
      </c>
      <c r="L170" s="154">
        <v>0</v>
      </c>
      <c r="M170" s="154">
        <v>0</v>
      </c>
      <c r="N170" s="154">
        <v>0</v>
      </c>
      <c r="O170" s="154">
        <v>0</v>
      </c>
      <c r="P170" s="154">
        <v>7.5878783064764459E-3</v>
      </c>
      <c r="Q170" s="154">
        <v>0</v>
      </c>
      <c r="R170" s="155">
        <v>0</v>
      </c>
      <c r="S170" s="156">
        <f t="shared" si="152"/>
        <v>7.5878783064764459E-3</v>
      </c>
      <c r="U170" s="201" t="s">
        <v>12</v>
      </c>
      <c r="V170" s="202">
        <v>0</v>
      </c>
      <c r="W170" s="202">
        <v>0</v>
      </c>
      <c r="X170" s="202">
        <v>0</v>
      </c>
      <c r="Y170" s="202">
        <v>0</v>
      </c>
      <c r="Z170" s="202">
        <v>0</v>
      </c>
      <c r="AA170" s="202">
        <v>0</v>
      </c>
      <c r="AB170" s="202">
        <v>7.5878783064764459E-3</v>
      </c>
      <c r="AC170" s="203">
        <v>0</v>
      </c>
      <c r="AD170" s="202">
        <v>0</v>
      </c>
      <c r="AE170" s="202">
        <v>0</v>
      </c>
      <c r="AF170" s="202">
        <v>0</v>
      </c>
      <c r="AG170" s="202">
        <v>0</v>
      </c>
      <c r="AH170" s="202">
        <v>0</v>
      </c>
      <c r="AI170" s="204">
        <f t="shared" si="153"/>
        <v>7.5878783064764459E-3</v>
      </c>
      <c r="AJ170" s="131" t="str">
        <f t="shared" si="154"/>
        <v/>
      </c>
      <c r="BA170" s="131"/>
      <c r="BR170" s="131"/>
      <c r="CG170" s="131"/>
    </row>
    <row r="171" spans="1:85" ht="15">
      <c r="A171" s="157" t="s">
        <v>56</v>
      </c>
      <c r="B171" s="146">
        <v>0</v>
      </c>
      <c r="C171" s="146">
        <v>0</v>
      </c>
      <c r="D171" s="146">
        <v>0</v>
      </c>
      <c r="E171" s="146">
        <v>0</v>
      </c>
      <c r="F171" s="304"/>
      <c r="G171" s="146">
        <v>0</v>
      </c>
      <c r="H171" s="158">
        <v>0</v>
      </c>
      <c r="I171" s="144">
        <f t="shared" si="151"/>
        <v>0</v>
      </c>
      <c r="J171" s="139"/>
      <c r="K171" s="159" t="s">
        <v>56</v>
      </c>
      <c r="L171" s="146">
        <v>0</v>
      </c>
      <c r="M171" s="146">
        <v>0</v>
      </c>
      <c r="N171" s="146">
        <v>0</v>
      </c>
      <c r="O171" s="146">
        <v>0</v>
      </c>
      <c r="P171" s="146">
        <v>0</v>
      </c>
      <c r="Q171" s="146">
        <v>0</v>
      </c>
      <c r="R171" s="147">
        <v>0</v>
      </c>
      <c r="S171" s="148">
        <f t="shared" si="152"/>
        <v>0</v>
      </c>
      <c r="U171" s="205" t="s">
        <v>56</v>
      </c>
      <c r="V171" s="197">
        <v>0</v>
      </c>
      <c r="W171" s="197">
        <v>0</v>
      </c>
      <c r="X171" s="197">
        <v>0</v>
      </c>
      <c r="Y171" s="197">
        <v>0</v>
      </c>
      <c r="Z171" s="197">
        <v>0</v>
      </c>
      <c r="AA171" s="197">
        <v>0</v>
      </c>
      <c r="AB171" s="197">
        <v>0</v>
      </c>
      <c r="AC171" s="198">
        <v>0</v>
      </c>
      <c r="AD171" s="197">
        <v>0</v>
      </c>
      <c r="AE171" s="197">
        <v>0</v>
      </c>
      <c r="AF171" s="197">
        <v>0</v>
      </c>
      <c r="AG171" s="197">
        <v>0</v>
      </c>
      <c r="AH171" s="197">
        <v>0</v>
      </c>
      <c r="AI171" s="200">
        <f t="shared" si="153"/>
        <v>0</v>
      </c>
      <c r="AJ171" s="131" t="str">
        <f t="shared" si="154"/>
        <v/>
      </c>
      <c r="BA171" s="131"/>
      <c r="BR171" s="131"/>
      <c r="CG171" s="131"/>
    </row>
    <row r="172" spans="1:85" ht="15">
      <c r="A172" s="149" t="s">
        <v>17</v>
      </c>
      <c r="B172" s="150">
        <v>2.8894565573797569E-2</v>
      </c>
      <c r="C172" s="150">
        <v>0</v>
      </c>
      <c r="D172" s="150">
        <v>3.9901299240375193E-2</v>
      </c>
      <c r="E172" s="150">
        <v>0</v>
      </c>
      <c r="F172" s="304"/>
      <c r="G172" s="150">
        <v>0</v>
      </c>
      <c r="H172" s="151">
        <v>0</v>
      </c>
      <c r="I172" s="152">
        <f t="shared" si="151"/>
        <v>6.8795864814172769E-2</v>
      </c>
      <c r="J172" s="139"/>
      <c r="K172" s="153" t="s">
        <v>17</v>
      </c>
      <c r="L172" s="154">
        <v>2.8894565573797569E-2</v>
      </c>
      <c r="M172" s="154">
        <v>0</v>
      </c>
      <c r="N172" s="154">
        <v>3.9901299240375193E-2</v>
      </c>
      <c r="O172" s="154">
        <v>0</v>
      </c>
      <c r="P172" s="154">
        <v>7.5974193548387339E-4</v>
      </c>
      <c r="Q172" s="154">
        <v>0</v>
      </c>
      <c r="R172" s="155">
        <v>0</v>
      </c>
      <c r="S172" s="156">
        <f t="shared" si="152"/>
        <v>6.9555606749656648E-2</v>
      </c>
      <c r="U172" s="201" t="s">
        <v>17</v>
      </c>
      <c r="V172" s="202">
        <v>2.8894565573797569E-2</v>
      </c>
      <c r="W172" s="202">
        <v>0</v>
      </c>
      <c r="X172" s="202">
        <v>0</v>
      </c>
      <c r="Y172" s="202">
        <v>0</v>
      </c>
      <c r="Z172" s="202">
        <v>3.9901299240375193E-2</v>
      </c>
      <c r="AA172" s="202">
        <v>0</v>
      </c>
      <c r="AB172" s="202">
        <v>7.5974193548387339E-4</v>
      </c>
      <c r="AC172" s="203">
        <v>0</v>
      </c>
      <c r="AD172" s="202">
        <v>0</v>
      </c>
      <c r="AE172" s="202">
        <v>0</v>
      </c>
      <c r="AF172" s="202">
        <v>0</v>
      </c>
      <c r="AG172" s="202">
        <v>0</v>
      </c>
      <c r="AH172" s="202">
        <v>0</v>
      </c>
      <c r="AI172" s="204">
        <f t="shared" si="153"/>
        <v>6.9555606749656648E-2</v>
      </c>
      <c r="AJ172" s="131" t="str">
        <f t="shared" si="154"/>
        <v/>
      </c>
      <c r="BA172" s="131"/>
      <c r="BR172" s="131"/>
      <c r="CG172" s="131"/>
    </row>
    <row r="173" spans="1:85" ht="15">
      <c r="A173" s="157" t="s">
        <v>141</v>
      </c>
      <c r="B173" s="146">
        <v>7.5851746271318685</v>
      </c>
      <c r="C173" s="146">
        <v>0</v>
      </c>
      <c r="D173" s="146">
        <v>20.435095951994807</v>
      </c>
      <c r="E173" s="146">
        <v>0</v>
      </c>
      <c r="F173" s="304"/>
      <c r="G173" s="146">
        <v>0</v>
      </c>
      <c r="H173" s="158">
        <v>0</v>
      </c>
      <c r="I173" s="144">
        <f t="shared" si="151"/>
        <v>28.020270579126674</v>
      </c>
      <c r="J173" s="139"/>
      <c r="K173" s="159" t="s">
        <v>141</v>
      </c>
      <c r="L173" s="146">
        <v>7.5851746271318685</v>
      </c>
      <c r="M173" s="146">
        <v>0</v>
      </c>
      <c r="N173" s="146">
        <v>20.435095951994807</v>
      </c>
      <c r="O173" s="146">
        <v>0</v>
      </c>
      <c r="P173" s="146">
        <v>0</v>
      </c>
      <c r="Q173" s="146">
        <v>0</v>
      </c>
      <c r="R173" s="147">
        <v>0</v>
      </c>
      <c r="S173" s="148">
        <f t="shared" si="152"/>
        <v>28.020270579126674</v>
      </c>
      <c r="U173" s="205" t="s">
        <v>141</v>
      </c>
      <c r="V173" s="197">
        <v>7.5851746271318685</v>
      </c>
      <c r="W173" s="197">
        <v>0</v>
      </c>
      <c r="X173" s="197">
        <v>0</v>
      </c>
      <c r="Y173" s="197">
        <v>0</v>
      </c>
      <c r="Z173" s="197">
        <v>20.435095951994807</v>
      </c>
      <c r="AA173" s="197">
        <v>0</v>
      </c>
      <c r="AB173" s="197">
        <v>0</v>
      </c>
      <c r="AC173" s="198">
        <v>0</v>
      </c>
      <c r="AD173" s="197">
        <v>0</v>
      </c>
      <c r="AE173" s="197">
        <v>0</v>
      </c>
      <c r="AF173" s="197">
        <v>0</v>
      </c>
      <c r="AG173" s="197">
        <v>0</v>
      </c>
      <c r="AH173" s="197">
        <v>0</v>
      </c>
      <c r="AI173" s="200">
        <f t="shared" si="153"/>
        <v>28.020270579126674</v>
      </c>
      <c r="AJ173" s="131" t="str">
        <f t="shared" si="154"/>
        <v/>
      </c>
      <c r="BA173" s="131"/>
      <c r="BR173" s="131"/>
      <c r="CG173" s="131"/>
    </row>
    <row r="174" spans="1:85" ht="15">
      <c r="A174" s="149" t="s">
        <v>25</v>
      </c>
      <c r="B174" s="150">
        <v>1.1484733016104725</v>
      </c>
      <c r="C174" s="150">
        <v>1.0098353174018604</v>
      </c>
      <c r="D174" s="150">
        <v>98.719054158098999</v>
      </c>
      <c r="E174" s="150">
        <v>52.455687147752101</v>
      </c>
      <c r="F174" s="304"/>
      <c r="G174" s="150">
        <v>5.3405035545891391</v>
      </c>
      <c r="H174" s="151">
        <v>0</v>
      </c>
      <c r="I174" s="152">
        <f t="shared" si="151"/>
        <v>158.67355347945255</v>
      </c>
      <c r="J174" s="139"/>
      <c r="K174" s="153" t="s">
        <v>25</v>
      </c>
      <c r="L174" s="154">
        <v>1.1484733016104725</v>
      </c>
      <c r="M174" s="154">
        <v>1.0098353174018604</v>
      </c>
      <c r="N174" s="154">
        <v>98.719054158098999</v>
      </c>
      <c r="O174" s="154">
        <v>52.455687147752101</v>
      </c>
      <c r="P174" s="154">
        <v>0</v>
      </c>
      <c r="Q174" s="154">
        <v>5.3405035545891391</v>
      </c>
      <c r="R174" s="155">
        <v>0</v>
      </c>
      <c r="S174" s="156">
        <f t="shared" si="152"/>
        <v>158.67355347945255</v>
      </c>
      <c r="U174" s="201" t="s">
        <v>25</v>
      </c>
      <c r="V174" s="202">
        <v>1.0883589885808134</v>
      </c>
      <c r="W174" s="202">
        <v>2.5763277012711069E-2</v>
      </c>
      <c r="X174" s="202">
        <v>5.3405035545891391</v>
      </c>
      <c r="Y174" s="202">
        <v>1.0098353174018604</v>
      </c>
      <c r="Z174" s="202">
        <v>98.719054158098999</v>
      </c>
      <c r="AA174" s="202">
        <v>52.455687147752101</v>
      </c>
      <c r="AB174" s="202">
        <v>0</v>
      </c>
      <c r="AC174" s="203">
        <v>3.435103601694809E-2</v>
      </c>
      <c r="AD174" s="202">
        <v>3.435103601694809E-2</v>
      </c>
      <c r="AE174" s="202">
        <v>0</v>
      </c>
      <c r="AF174" s="202">
        <v>0</v>
      </c>
      <c r="AG174" s="202">
        <v>0</v>
      </c>
      <c r="AH174" s="202">
        <v>0</v>
      </c>
      <c r="AI174" s="204">
        <f t="shared" si="153"/>
        <v>158.67355347945258</v>
      </c>
      <c r="AJ174" s="131" t="str">
        <f t="shared" si="154"/>
        <v/>
      </c>
      <c r="BA174" s="131"/>
      <c r="BR174" s="131"/>
      <c r="CG174" s="131"/>
    </row>
    <row r="175" spans="1:85" ht="15">
      <c r="A175" s="157" t="s">
        <v>24</v>
      </c>
      <c r="B175" s="146">
        <v>0</v>
      </c>
      <c r="C175" s="146">
        <v>0</v>
      </c>
      <c r="D175" s="146">
        <v>0</v>
      </c>
      <c r="E175" s="146">
        <v>0</v>
      </c>
      <c r="F175" s="304"/>
      <c r="G175" s="146">
        <v>0</v>
      </c>
      <c r="H175" s="158">
        <v>0</v>
      </c>
      <c r="I175" s="144">
        <f t="shared" si="151"/>
        <v>0</v>
      </c>
      <c r="J175" s="139"/>
      <c r="K175" s="159" t="s">
        <v>24</v>
      </c>
      <c r="L175" s="146">
        <v>0</v>
      </c>
      <c r="M175" s="146">
        <v>0</v>
      </c>
      <c r="N175" s="146">
        <v>0</v>
      </c>
      <c r="O175" s="146">
        <v>0</v>
      </c>
      <c r="P175" s="146">
        <v>0</v>
      </c>
      <c r="Q175" s="146">
        <v>0</v>
      </c>
      <c r="R175" s="147">
        <v>0</v>
      </c>
      <c r="S175" s="148">
        <f t="shared" si="152"/>
        <v>0</v>
      </c>
      <c r="U175" s="205" t="s">
        <v>24</v>
      </c>
      <c r="V175" s="197">
        <v>0</v>
      </c>
      <c r="W175" s="197">
        <v>0</v>
      </c>
      <c r="X175" s="197">
        <v>0</v>
      </c>
      <c r="Y175" s="197">
        <v>0</v>
      </c>
      <c r="Z175" s="197">
        <v>0</v>
      </c>
      <c r="AA175" s="197">
        <v>0</v>
      </c>
      <c r="AB175" s="197">
        <v>0</v>
      </c>
      <c r="AC175" s="198">
        <v>0</v>
      </c>
      <c r="AD175" s="197">
        <v>0</v>
      </c>
      <c r="AE175" s="197">
        <v>0</v>
      </c>
      <c r="AF175" s="197">
        <v>0</v>
      </c>
      <c r="AG175" s="197">
        <v>0</v>
      </c>
      <c r="AH175" s="197">
        <v>0</v>
      </c>
      <c r="AI175" s="200">
        <f t="shared" si="153"/>
        <v>0</v>
      </c>
      <c r="AJ175" s="131" t="str">
        <f t="shared" si="154"/>
        <v/>
      </c>
      <c r="BA175" s="131"/>
      <c r="BR175" s="131"/>
      <c r="CG175" s="131"/>
    </row>
    <row r="176" spans="1:85" ht="15">
      <c r="A176" s="149" t="s">
        <v>57</v>
      </c>
      <c r="B176" s="150">
        <v>0</v>
      </c>
      <c r="C176" s="150">
        <v>0</v>
      </c>
      <c r="D176" s="150">
        <v>0</v>
      </c>
      <c r="E176" s="150">
        <v>0</v>
      </c>
      <c r="F176" s="304"/>
      <c r="G176" s="150">
        <v>0</v>
      </c>
      <c r="H176" s="151">
        <v>0</v>
      </c>
      <c r="I176" s="152">
        <f t="shared" si="151"/>
        <v>0</v>
      </c>
      <c r="J176" s="139"/>
      <c r="K176" s="153" t="s">
        <v>57</v>
      </c>
      <c r="L176" s="154">
        <v>0</v>
      </c>
      <c r="M176" s="154">
        <v>0</v>
      </c>
      <c r="N176" s="154">
        <v>0</v>
      </c>
      <c r="O176" s="154">
        <v>0</v>
      </c>
      <c r="P176" s="154">
        <v>0</v>
      </c>
      <c r="Q176" s="154">
        <v>0</v>
      </c>
      <c r="R176" s="155">
        <v>0</v>
      </c>
      <c r="S176" s="156">
        <f t="shared" si="152"/>
        <v>0</v>
      </c>
      <c r="U176" s="201" t="s">
        <v>57</v>
      </c>
      <c r="V176" s="202">
        <v>0</v>
      </c>
      <c r="W176" s="202">
        <v>0</v>
      </c>
      <c r="X176" s="202">
        <v>0</v>
      </c>
      <c r="Y176" s="202">
        <v>0</v>
      </c>
      <c r="Z176" s="202">
        <v>0</v>
      </c>
      <c r="AA176" s="202">
        <v>0</v>
      </c>
      <c r="AB176" s="202">
        <v>0</v>
      </c>
      <c r="AC176" s="203">
        <v>0</v>
      </c>
      <c r="AD176" s="202">
        <v>0</v>
      </c>
      <c r="AE176" s="202">
        <v>0</v>
      </c>
      <c r="AF176" s="202">
        <v>0</v>
      </c>
      <c r="AG176" s="202">
        <v>0</v>
      </c>
      <c r="AH176" s="202">
        <v>0</v>
      </c>
      <c r="AI176" s="204">
        <f t="shared" si="153"/>
        <v>0</v>
      </c>
      <c r="AJ176" s="131" t="str">
        <f t="shared" si="154"/>
        <v/>
      </c>
      <c r="BA176" s="131"/>
      <c r="BR176" s="131"/>
      <c r="CG176" s="131"/>
    </row>
    <row r="177" spans="1:85" ht="15">
      <c r="A177" s="157" t="s">
        <v>22</v>
      </c>
      <c r="B177" s="146">
        <v>8.6120277906241542E-3</v>
      </c>
      <c r="C177" s="146">
        <v>0</v>
      </c>
      <c r="D177" s="146">
        <v>0</v>
      </c>
      <c r="E177" s="146">
        <v>0</v>
      </c>
      <c r="F177" s="304"/>
      <c r="G177" s="146">
        <v>0</v>
      </c>
      <c r="H177" s="158">
        <v>0</v>
      </c>
      <c r="I177" s="144">
        <f t="shared" si="151"/>
        <v>8.6120277906241542E-3</v>
      </c>
      <c r="J177" s="139"/>
      <c r="K177" s="159" t="s">
        <v>22</v>
      </c>
      <c r="L177" s="146">
        <v>8.6120277906241542E-3</v>
      </c>
      <c r="M177" s="146">
        <v>0</v>
      </c>
      <c r="N177" s="146">
        <v>0</v>
      </c>
      <c r="O177" s="146">
        <v>0</v>
      </c>
      <c r="P177" s="146">
        <v>0.11637300211986736</v>
      </c>
      <c r="Q177" s="146">
        <v>0</v>
      </c>
      <c r="R177" s="147">
        <v>0</v>
      </c>
      <c r="S177" s="148">
        <f t="shared" si="152"/>
        <v>0.12498502991049151</v>
      </c>
      <c r="U177" s="205" t="s">
        <v>22</v>
      </c>
      <c r="V177" s="197">
        <v>8.6120277906241542E-3</v>
      </c>
      <c r="W177" s="197">
        <v>0</v>
      </c>
      <c r="X177" s="197">
        <v>0</v>
      </c>
      <c r="Y177" s="197">
        <v>0</v>
      </c>
      <c r="Z177" s="197">
        <v>0</v>
      </c>
      <c r="AA177" s="197">
        <v>0</v>
      </c>
      <c r="AB177" s="197">
        <v>0.11637300211986736</v>
      </c>
      <c r="AC177" s="198">
        <v>0</v>
      </c>
      <c r="AD177" s="197">
        <v>0</v>
      </c>
      <c r="AE177" s="197">
        <v>0</v>
      </c>
      <c r="AF177" s="197">
        <v>0</v>
      </c>
      <c r="AG177" s="197">
        <v>0</v>
      </c>
      <c r="AH177" s="197">
        <v>0</v>
      </c>
      <c r="AI177" s="200">
        <f t="shared" si="153"/>
        <v>0.12498502991049151</v>
      </c>
      <c r="AJ177" s="131" t="str">
        <f t="shared" si="154"/>
        <v/>
      </c>
      <c r="BA177" s="131"/>
      <c r="BR177" s="131"/>
      <c r="CG177" s="131"/>
    </row>
    <row r="178" spans="1:85" ht="15">
      <c r="A178" s="149" t="s">
        <v>21</v>
      </c>
      <c r="B178" s="150">
        <v>0</v>
      </c>
      <c r="C178" s="150">
        <v>0</v>
      </c>
      <c r="D178" s="150">
        <v>0</v>
      </c>
      <c r="E178" s="150">
        <v>0</v>
      </c>
      <c r="F178" s="304"/>
      <c r="G178" s="150">
        <v>0</v>
      </c>
      <c r="H178" s="151">
        <v>0</v>
      </c>
      <c r="I178" s="152">
        <f t="shared" si="151"/>
        <v>0</v>
      </c>
      <c r="J178" s="139"/>
      <c r="K178" s="153" t="s">
        <v>21</v>
      </c>
      <c r="L178" s="154">
        <v>0</v>
      </c>
      <c r="M178" s="154">
        <v>0</v>
      </c>
      <c r="N178" s="154">
        <v>0</v>
      </c>
      <c r="O178" s="154">
        <v>0</v>
      </c>
      <c r="P178" s="154">
        <v>0</v>
      </c>
      <c r="Q178" s="154">
        <v>0</v>
      </c>
      <c r="R178" s="155">
        <v>0</v>
      </c>
      <c r="S178" s="156">
        <f t="shared" si="152"/>
        <v>0</v>
      </c>
      <c r="U178" s="201" t="s">
        <v>58</v>
      </c>
      <c r="V178" s="202">
        <v>0</v>
      </c>
      <c r="W178" s="202">
        <v>0</v>
      </c>
      <c r="X178" s="202">
        <v>0</v>
      </c>
      <c r="Y178" s="202">
        <v>0</v>
      </c>
      <c r="Z178" s="202">
        <v>0</v>
      </c>
      <c r="AA178" s="202">
        <v>0</v>
      </c>
      <c r="AB178" s="202">
        <v>0</v>
      </c>
      <c r="AC178" s="203">
        <v>0</v>
      </c>
      <c r="AD178" s="202">
        <v>0</v>
      </c>
      <c r="AE178" s="202">
        <v>0</v>
      </c>
      <c r="AF178" s="202">
        <v>0</v>
      </c>
      <c r="AG178" s="202">
        <v>0</v>
      </c>
      <c r="AH178" s="202">
        <v>0</v>
      </c>
      <c r="AI178" s="204">
        <f t="shared" si="153"/>
        <v>0</v>
      </c>
      <c r="AJ178" s="131" t="str">
        <f t="shared" si="154"/>
        <v/>
      </c>
      <c r="BA178" s="131"/>
      <c r="BR178" s="131"/>
      <c r="CG178" s="131"/>
    </row>
    <row r="179" spans="1:85" ht="15">
      <c r="A179" s="160" t="s">
        <v>61</v>
      </c>
      <c r="B179" s="146">
        <v>0</v>
      </c>
      <c r="C179" s="146">
        <v>0</v>
      </c>
      <c r="D179" s="146">
        <v>0</v>
      </c>
      <c r="E179" s="146">
        <v>0</v>
      </c>
      <c r="F179" s="304"/>
      <c r="G179" s="146">
        <v>0</v>
      </c>
      <c r="H179" s="158">
        <v>0</v>
      </c>
      <c r="I179" s="144">
        <f t="shared" si="151"/>
        <v>0</v>
      </c>
      <c r="J179" s="139"/>
      <c r="K179" s="161" t="s">
        <v>61</v>
      </c>
      <c r="L179" s="146">
        <v>0</v>
      </c>
      <c r="M179" s="146">
        <v>0</v>
      </c>
      <c r="N179" s="146">
        <v>0</v>
      </c>
      <c r="O179" s="146">
        <v>0</v>
      </c>
      <c r="P179" s="146">
        <v>0</v>
      </c>
      <c r="Q179" s="146">
        <v>0</v>
      </c>
      <c r="R179" s="147">
        <v>0</v>
      </c>
      <c r="S179" s="148">
        <f t="shared" si="152"/>
        <v>0</v>
      </c>
      <c r="U179" s="206" t="s">
        <v>59</v>
      </c>
      <c r="V179" s="197">
        <v>0</v>
      </c>
      <c r="W179" s="197">
        <v>0</v>
      </c>
      <c r="X179" s="197">
        <v>0</v>
      </c>
      <c r="Y179" s="197">
        <v>0</v>
      </c>
      <c r="Z179" s="197">
        <v>0</v>
      </c>
      <c r="AA179" s="197">
        <v>0</v>
      </c>
      <c r="AB179" s="197">
        <v>0</v>
      </c>
      <c r="AC179" s="198">
        <v>0</v>
      </c>
      <c r="AD179" s="199">
        <v>0</v>
      </c>
      <c r="AE179" s="199">
        <v>0</v>
      </c>
      <c r="AF179" s="199">
        <v>0</v>
      </c>
      <c r="AG179" s="199">
        <v>0</v>
      </c>
      <c r="AH179" s="199">
        <v>0</v>
      </c>
      <c r="AI179" s="200">
        <f t="shared" si="153"/>
        <v>0</v>
      </c>
      <c r="AJ179" s="131" t="str">
        <f t="shared" si="154"/>
        <v/>
      </c>
      <c r="BA179" s="131"/>
      <c r="BR179" s="131"/>
      <c r="CG179" s="131"/>
    </row>
    <row r="180" spans="1:85">
      <c r="A180" s="162" t="s">
        <v>23</v>
      </c>
      <c r="B180" s="163">
        <v>0</v>
      </c>
      <c r="C180" s="163">
        <v>0</v>
      </c>
      <c r="D180" s="163">
        <v>0</v>
      </c>
      <c r="E180" s="163">
        <v>0</v>
      </c>
      <c r="F180" s="304"/>
      <c r="G180" s="163">
        <v>0</v>
      </c>
      <c r="H180" s="164">
        <v>0</v>
      </c>
      <c r="I180" s="165">
        <f t="shared" si="151"/>
        <v>0</v>
      </c>
      <c r="J180" s="139"/>
      <c r="K180" s="166" t="s">
        <v>23</v>
      </c>
      <c r="L180" s="167">
        <v>0</v>
      </c>
      <c r="M180" s="167">
        <v>0</v>
      </c>
      <c r="N180" s="167">
        <v>0</v>
      </c>
      <c r="O180" s="167">
        <v>0</v>
      </c>
      <c r="P180" s="167">
        <v>0</v>
      </c>
      <c r="Q180" s="167">
        <v>0</v>
      </c>
      <c r="R180" s="168">
        <v>0</v>
      </c>
      <c r="S180" s="169">
        <f t="shared" si="152"/>
        <v>0</v>
      </c>
      <c r="U180" s="207" t="s">
        <v>62</v>
      </c>
      <c r="V180" s="208">
        <v>0</v>
      </c>
      <c r="W180" s="208">
        <v>0</v>
      </c>
      <c r="X180" s="208">
        <v>0</v>
      </c>
      <c r="Y180" s="208">
        <v>0</v>
      </c>
      <c r="Z180" s="208">
        <v>0</v>
      </c>
      <c r="AA180" s="208">
        <v>0</v>
      </c>
      <c r="AB180" s="208">
        <v>0</v>
      </c>
      <c r="AC180" s="208">
        <v>0</v>
      </c>
      <c r="AD180" s="208">
        <v>0</v>
      </c>
      <c r="AE180" s="208">
        <v>0</v>
      </c>
      <c r="AF180" s="208">
        <v>0</v>
      </c>
      <c r="AG180" s="208">
        <v>0</v>
      </c>
      <c r="AH180" s="92">
        <v>0</v>
      </c>
      <c r="AI180" s="209">
        <f t="shared" si="153"/>
        <v>0</v>
      </c>
      <c r="AJ180" s="131" t="str">
        <f t="shared" si="154"/>
        <v/>
      </c>
      <c r="BA180" s="131"/>
      <c r="BR180" s="131"/>
      <c r="CG180" s="131"/>
    </row>
    <row r="181" spans="1:85">
      <c r="A181" s="170" t="s">
        <v>19</v>
      </c>
      <c r="B181" s="171">
        <v>0</v>
      </c>
      <c r="C181" s="171">
        <v>0</v>
      </c>
      <c r="D181" s="171">
        <v>0</v>
      </c>
      <c r="E181" s="171">
        <v>0</v>
      </c>
      <c r="F181" s="304"/>
      <c r="G181" s="171">
        <v>0</v>
      </c>
      <c r="H181" s="172">
        <v>0</v>
      </c>
      <c r="I181" s="173">
        <f t="shared" si="151"/>
        <v>0</v>
      </c>
      <c r="J181" s="139"/>
      <c r="K181" s="174" t="s">
        <v>19</v>
      </c>
      <c r="L181" s="171">
        <v>0</v>
      </c>
      <c r="M181" s="171">
        <v>0</v>
      </c>
      <c r="N181" s="171">
        <v>0</v>
      </c>
      <c r="O181" s="171">
        <v>0</v>
      </c>
      <c r="P181" s="171">
        <v>0</v>
      </c>
      <c r="Q181" s="171">
        <v>0</v>
      </c>
      <c r="R181" s="175">
        <v>0</v>
      </c>
      <c r="S181" s="176">
        <f t="shared" si="152"/>
        <v>0</v>
      </c>
      <c r="U181" s="210" t="s">
        <v>19</v>
      </c>
      <c r="V181" s="211">
        <v>0</v>
      </c>
      <c r="W181" s="211">
        <v>0</v>
      </c>
      <c r="X181" s="211">
        <v>0</v>
      </c>
      <c r="Y181" s="211">
        <v>0</v>
      </c>
      <c r="Z181" s="211">
        <v>0</v>
      </c>
      <c r="AA181" s="211">
        <v>0</v>
      </c>
      <c r="AB181" s="211">
        <v>0</v>
      </c>
      <c r="AC181" s="211">
        <v>0</v>
      </c>
      <c r="AD181" s="212">
        <v>0</v>
      </c>
      <c r="AE181" s="212">
        <v>0</v>
      </c>
      <c r="AF181" s="212">
        <v>0</v>
      </c>
      <c r="AG181" s="212">
        <v>0</v>
      </c>
      <c r="AH181" s="212">
        <v>0</v>
      </c>
      <c r="AI181" s="213">
        <f t="shared" si="153"/>
        <v>0</v>
      </c>
      <c r="AJ181" s="131" t="str">
        <f t="shared" si="154"/>
        <v/>
      </c>
      <c r="BA181" s="131"/>
      <c r="BR181" s="131"/>
      <c r="CG181" s="131"/>
    </row>
    <row r="182" spans="1:85">
      <c r="A182" s="162" t="s">
        <v>20</v>
      </c>
      <c r="B182" s="163">
        <v>0</v>
      </c>
      <c r="C182" s="163">
        <v>0</v>
      </c>
      <c r="D182" s="163">
        <v>0</v>
      </c>
      <c r="E182" s="163">
        <v>0</v>
      </c>
      <c r="F182" s="304"/>
      <c r="G182" s="163">
        <v>0</v>
      </c>
      <c r="H182" s="164">
        <v>0</v>
      </c>
      <c r="I182" s="165">
        <f t="shared" si="151"/>
        <v>0</v>
      </c>
      <c r="J182" s="139"/>
      <c r="K182" s="166" t="s">
        <v>20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8">
        <v>0</v>
      </c>
      <c r="S182" s="169">
        <f t="shared" si="152"/>
        <v>0</v>
      </c>
      <c r="U182" s="207" t="s">
        <v>20</v>
      </c>
      <c r="V182" s="208">
        <v>0</v>
      </c>
      <c r="W182" s="208">
        <v>0</v>
      </c>
      <c r="X182" s="208">
        <v>0</v>
      </c>
      <c r="Y182" s="208">
        <v>0</v>
      </c>
      <c r="Z182" s="208">
        <v>0</v>
      </c>
      <c r="AA182" s="208">
        <v>0</v>
      </c>
      <c r="AB182" s="208">
        <v>0</v>
      </c>
      <c r="AC182" s="208">
        <v>0</v>
      </c>
      <c r="AD182" s="208">
        <v>0</v>
      </c>
      <c r="AE182" s="208">
        <v>0</v>
      </c>
      <c r="AF182" s="208">
        <v>0</v>
      </c>
      <c r="AG182" s="208">
        <v>0</v>
      </c>
      <c r="AH182" s="92">
        <v>0</v>
      </c>
      <c r="AI182" s="209">
        <f t="shared" si="153"/>
        <v>0</v>
      </c>
      <c r="AJ182" s="131" t="str">
        <f t="shared" si="154"/>
        <v/>
      </c>
      <c r="BA182" s="131"/>
      <c r="BR182" s="131"/>
      <c r="CG182" s="131"/>
    </row>
    <row r="183" spans="1:85" ht="15" thickBot="1">
      <c r="A183" s="177" t="s">
        <v>11</v>
      </c>
      <c r="B183" s="178">
        <v>0</v>
      </c>
      <c r="C183" s="178">
        <v>0</v>
      </c>
      <c r="D183" s="178">
        <v>0</v>
      </c>
      <c r="E183" s="178">
        <v>0</v>
      </c>
      <c r="F183" s="305"/>
      <c r="G183" s="178">
        <v>0</v>
      </c>
      <c r="H183" s="179">
        <v>0</v>
      </c>
      <c r="I183" s="180">
        <f t="shared" si="151"/>
        <v>0</v>
      </c>
      <c r="J183" s="139"/>
      <c r="K183" s="181" t="s">
        <v>11</v>
      </c>
      <c r="L183" s="178">
        <v>0</v>
      </c>
      <c r="M183" s="178">
        <v>0</v>
      </c>
      <c r="N183" s="178">
        <v>0</v>
      </c>
      <c r="O183" s="178">
        <v>0</v>
      </c>
      <c r="P183" s="178">
        <v>0</v>
      </c>
      <c r="Q183" s="178">
        <v>0</v>
      </c>
      <c r="R183" s="182">
        <v>0</v>
      </c>
      <c r="S183" s="183">
        <f t="shared" si="152"/>
        <v>0</v>
      </c>
      <c r="U183" s="210" t="s">
        <v>11</v>
      </c>
      <c r="V183" s="211">
        <v>0</v>
      </c>
      <c r="W183" s="211">
        <v>0</v>
      </c>
      <c r="X183" s="211">
        <v>0</v>
      </c>
      <c r="Y183" s="211">
        <v>0</v>
      </c>
      <c r="Z183" s="211">
        <v>0</v>
      </c>
      <c r="AA183" s="211">
        <v>0</v>
      </c>
      <c r="AB183" s="211">
        <v>0</v>
      </c>
      <c r="AC183" s="211">
        <v>0</v>
      </c>
      <c r="AD183" s="212">
        <v>0</v>
      </c>
      <c r="AE183" s="212">
        <v>0</v>
      </c>
      <c r="AF183" s="212">
        <v>0</v>
      </c>
      <c r="AG183" s="212">
        <v>0</v>
      </c>
      <c r="AH183" s="212">
        <v>0</v>
      </c>
      <c r="AI183" s="213">
        <f t="shared" si="153"/>
        <v>0</v>
      </c>
      <c r="AJ183" s="131" t="str">
        <f t="shared" si="154"/>
        <v/>
      </c>
      <c r="BA183" s="131"/>
      <c r="BR183" s="131"/>
      <c r="CG183" s="131"/>
    </row>
    <row r="184" spans="1:85" ht="15">
      <c r="A184" s="184" t="s">
        <v>26</v>
      </c>
      <c r="B184" s="185">
        <f>SUM(B163:B179)</f>
        <v>8.7711545221067624</v>
      </c>
      <c r="C184" s="185">
        <f t="shared" ref="C184:I184" si="155">SUM(C163:C179)</f>
        <v>1.0098353174018604</v>
      </c>
      <c r="D184" s="185">
        <f t="shared" si="155"/>
        <v>119.19405140933418</v>
      </c>
      <c r="E184" s="185">
        <f t="shared" si="155"/>
        <v>52.583843354756411</v>
      </c>
      <c r="F184" s="185">
        <f t="shared" si="155"/>
        <v>0</v>
      </c>
      <c r="G184" s="185">
        <f t="shared" si="155"/>
        <v>5.3405035545891391</v>
      </c>
      <c r="H184" s="187">
        <f t="shared" si="155"/>
        <v>0</v>
      </c>
      <c r="I184" s="144">
        <f t="shared" si="155"/>
        <v>186.89938815818834</v>
      </c>
      <c r="J184" s="139"/>
      <c r="K184" s="186" t="s">
        <v>26</v>
      </c>
      <c r="L184" s="185">
        <f>SUM(L163:L179)</f>
        <v>8.7711545221067624</v>
      </c>
      <c r="M184" s="185">
        <f t="shared" ref="M184:S184" si="156">SUM(M163:M179)</f>
        <v>1.0098353174018604</v>
      </c>
      <c r="N184" s="185">
        <f t="shared" si="156"/>
        <v>119.19405140933418</v>
      </c>
      <c r="O184" s="185">
        <f t="shared" si="156"/>
        <v>52.583843354756411</v>
      </c>
      <c r="P184" s="185">
        <f t="shared" si="156"/>
        <v>2.0108140630787634</v>
      </c>
      <c r="Q184" s="185">
        <f t="shared" si="156"/>
        <v>5.3405035545891391</v>
      </c>
      <c r="R184" s="187">
        <f t="shared" si="156"/>
        <v>0</v>
      </c>
      <c r="S184" s="188">
        <f t="shared" si="156"/>
        <v>188.9102022212671</v>
      </c>
      <c r="T184" s="131" t="str">
        <f>IF(ABS(S184-AI184)&gt;0.01,S184-AI184,"")</f>
        <v/>
      </c>
      <c r="U184" s="214" t="s">
        <v>60</v>
      </c>
      <c r="V184" s="215">
        <f>SUM(V163:V179)</f>
        <v>8.7110402090771046</v>
      </c>
      <c r="W184" s="215">
        <f t="shared" ref="W184:AH184" si="157">SUM(W163:W179)</f>
        <v>2.5763277012711069E-2</v>
      </c>
      <c r="X184" s="215">
        <f t="shared" si="157"/>
        <v>5.3405035545891391</v>
      </c>
      <c r="Y184" s="215">
        <f t="shared" si="157"/>
        <v>1.0098353174018604</v>
      </c>
      <c r="Z184" s="215">
        <f t="shared" si="157"/>
        <v>119.19405140933418</v>
      </c>
      <c r="AA184" s="215">
        <f t="shared" si="157"/>
        <v>52.519765251254256</v>
      </c>
      <c r="AB184" s="215">
        <f t="shared" si="157"/>
        <v>2.0108140630787634</v>
      </c>
      <c r="AC184" s="215">
        <f t="shared" si="157"/>
        <v>9.8429139519103953E-2</v>
      </c>
      <c r="AD184" s="216">
        <f t="shared" si="157"/>
        <v>3.435103601694809E-2</v>
      </c>
      <c r="AE184" s="216">
        <f t="shared" si="157"/>
        <v>0</v>
      </c>
      <c r="AF184" s="216">
        <f t="shared" si="157"/>
        <v>0</v>
      </c>
      <c r="AG184" s="216">
        <f t="shared" si="157"/>
        <v>0</v>
      </c>
      <c r="AH184" s="216">
        <f t="shared" si="157"/>
        <v>6.407810350215587E-2</v>
      </c>
      <c r="AI184" s="217">
        <f>SUM(V184:AC184)</f>
        <v>188.91020222126713</v>
      </c>
      <c r="AJ184" s="131" t="str">
        <f t="shared" si="154"/>
        <v/>
      </c>
      <c r="BA184" s="131"/>
      <c r="BR184" s="131"/>
      <c r="CG184" s="131"/>
    </row>
    <row r="185" spans="1:85" s="2" customFormat="1" ht="15" thickBot="1">
      <c r="A185" s="15" t="s">
        <v>100</v>
      </c>
      <c r="B185" s="100">
        <f>IF($I184=0,"-",B184/$I184)</f>
        <v>4.6929819345813008E-2</v>
      </c>
      <c r="C185" s="100">
        <f t="shared" ref="C185:H185" si="158">IF($I184=0,"-",C184/$I184)</f>
        <v>5.403095897495146E-3</v>
      </c>
      <c r="D185" s="100">
        <f t="shared" si="158"/>
        <v>0.63774447088318142</v>
      </c>
      <c r="E185" s="100">
        <f t="shared" si="158"/>
        <v>0.28134839751455137</v>
      </c>
      <c r="F185" s="100">
        <f t="shared" si="158"/>
        <v>0</v>
      </c>
      <c r="G185" s="100">
        <f t="shared" si="158"/>
        <v>2.8574216358959029E-2</v>
      </c>
      <c r="H185" s="101">
        <f t="shared" si="158"/>
        <v>0</v>
      </c>
      <c r="I185" s="102">
        <f>SUM(B185:H185)</f>
        <v>1</v>
      </c>
      <c r="J185" s="131"/>
      <c r="K185" s="27" t="s">
        <v>100</v>
      </c>
      <c r="L185" s="76">
        <f t="shared" ref="L185:R185" si="159">IF($S184=0,"-",L184/$S184)</f>
        <v>4.6430284965939893E-2</v>
      </c>
      <c r="M185" s="76">
        <f t="shared" si="159"/>
        <v>5.3455838039867141E-3</v>
      </c>
      <c r="N185" s="76">
        <f t="shared" si="159"/>
        <v>0.63095613687250385</v>
      </c>
      <c r="O185" s="76">
        <f t="shared" si="159"/>
        <v>0.27835364494060466</v>
      </c>
      <c r="P185" s="76">
        <f t="shared" si="159"/>
        <v>1.0644285165305859E-2</v>
      </c>
      <c r="Q185" s="76">
        <f t="shared" si="159"/>
        <v>2.8270064251659125E-2</v>
      </c>
      <c r="R185" s="77">
        <f t="shared" si="159"/>
        <v>0</v>
      </c>
      <c r="S185" s="78">
        <f>SUM(L185:R185)</f>
        <v>1.0000000000000002</v>
      </c>
      <c r="U185" s="36" t="s">
        <v>100</v>
      </c>
      <c r="V185" s="103">
        <f>+V184/$AI184</f>
        <v>4.6112068626521396E-2</v>
      </c>
      <c r="W185" s="103">
        <f t="shared" ref="W185:AH185" si="160">+W184/$AI184</f>
        <v>1.3637843117935477E-4</v>
      </c>
      <c r="X185" s="103">
        <f t="shared" si="160"/>
        <v>2.8270064251659118E-2</v>
      </c>
      <c r="Y185" s="103">
        <f t="shared" si="160"/>
        <v>5.3455838039867132E-3</v>
      </c>
      <c r="Z185" s="103">
        <f t="shared" si="160"/>
        <v>0.63095613687250374</v>
      </c>
      <c r="AA185" s="103">
        <f t="shared" si="160"/>
        <v>0.27801444619565224</v>
      </c>
      <c r="AB185" s="103">
        <f t="shared" si="160"/>
        <v>1.0644285165305857E-2</v>
      </c>
      <c r="AC185" s="103">
        <f t="shared" si="160"/>
        <v>5.2103665319152886E-4</v>
      </c>
      <c r="AD185" s="103">
        <f t="shared" si="160"/>
        <v>1.8183790823913967E-4</v>
      </c>
      <c r="AE185" s="103">
        <f t="shared" si="160"/>
        <v>0</v>
      </c>
      <c r="AF185" s="103">
        <f t="shared" si="160"/>
        <v>0</v>
      </c>
      <c r="AG185" s="103">
        <f t="shared" si="160"/>
        <v>0</v>
      </c>
      <c r="AH185" s="103">
        <f t="shared" si="160"/>
        <v>3.391987449523893E-4</v>
      </c>
      <c r="AI185" s="104">
        <f>SUM(V185:AC185)</f>
        <v>0.99999999999999989</v>
      </c>
      <c r="AJ185" s="2" t="str">
        <f t="shared" si="154"/>
        <v/>
      </c>
    </row>
    <row r="186" spans="1:85" ht="15" thickBot="1">
      <c r="A186" s="218"/>
      <c r="B186" s="218"/>
      <c r="C186" s="218"/>
      <c r="D186" s="218"/>
      <c r="E186" s="218"/>
      <c r="F186" s="218"/>
      <c r="G186" s="218"/>
      <c r="H186" s="218"/>
      <c r="I186" s="218"/>
      <c r="K186" s="218"/>
      <c r="L186" s="218"/>
      <c r="M186" s="218"/>
      <c r="N186" s="218"/>
      <c r="O186" s="218"/>
      <c r="P186" s="218"/>
      <c r="Q186" s="218"/>
      <c r="R186" s="218"/>
      <c r="S186" s="218"/>
      <c r="AI186" s="139"/>
      <c r="BA186" s="131"/>
      <c r="BR186" s="131"/>
      <c r="CG186" s="131"/>
    </row>
    <row r="187" spans="1:85" ht="28.5">
      <c r="A187" s="328" t="s">
        <v>32</v>
      </c>
      <c r="B187" s="135" t="s">
        <v>0</v>
      </c>
      <c r="C187" s="135" t="s">
        <v>1</v>
      </c>
      <c r="D187" s="135" t="s">
        <v>2</v>
      </c>
      <c r="E187" s="135" t="s">
        <v>3</v>
      </c>
      <c r="F187" s="135" t="s">
        <v>27</v>
      </c>
      <c r="G187" s="135" t="s">
        <v>4</v>
      </c>
      <c r="H187" s="135" t="s">
        <v>5</v>
      </c>
      <c r="I187" s="136" t="s">
        <v>6</v>
      </c>
      <c r="K187" s="330" t="s">
        <v>32</v>
      </c>
      <c r="L187" s="137" t="s">
        <v>0</v>
      </c>
      <c r="M187" s="137" t="s">
        <v>1</v>
      </c>
      <c r="N187" s="137" t="s">
        <v>2</v>
      </c>
      <c r="O187" s="137" t="s">
        <v>3</v>
      </c>
      <c r="P187" s="137" t="s">
        <v>27</v>
      </c>
      <c r="Q187" s="137" t="s">
        <v>4</v>
      </c>
      <c r="R187" s="137" t="s">
        <v>5</v>
      </c>
      <c r="S187" s="138" t="s">
        <v>6</v>
      </c>
      <c r="U187" s="332" t="s">
        <v>32</v>
      </c>
      <c r="V187" s="190" t="s">
        <v>69</v>
      </c>
      <c r="W187" s="190" t="s">
        <v>70</v>
      </c>
      <c r="X187" s="190" t="s">
        <v>4</v>
      </c>
      <c r="Y187" s="190" t="s">
        <v>1</v>
      </c>
      <c r="Z187" s="190" t="s">
        <v>2</v>
      </c>
      <c r="AA187" s="190" t="s">
        <v>3</v>
      </c>
      <c r="AB187" s="190" t="s">
        <v>52</v>
      </c>
      <c r="AC187" s="190" t="s">
        <v>64</v>
      </c>
      <c r="AD187" s="191" t="s">
        <v>72</v>
      </c>
      <c r="AE187" s="191" t="s">
        <v>79</v>
      </c>
      <c r="AF187" s="191" t="s">
        <v>73</v>
      </c>
      <c r="AG187" s="191" t="s">
        <v>80</v>
      </c>
      <c r="AH187" s="191" t="s">
        <v>81</v>
      </c>
      <c r="AI187" s="192" t="s">
        <v>60</v>
      </c>
      <c r="BA187" s="131"/>
      <c r="BR187" s="131"/>
      <c r="CG187" s="131"/>
    </row>
    <row r="188" spans="1:85" ht="15">
      <c r="A188" s="329" t="s">
        <v>32</v>
      </c>
      <c r="B188" s="294" t="s">
        <v>109</v>
      </c>
      <c r="C188" s="295"/>
      <c r="D188" s="295"/>
      <c r="E188" s="295"/>
      <c r="F188" s="295"/>
      <c r="G188" s="295"/>
      <c r="H188" s="295"/>
      <c r="I188" s="296"/>
      <c r="K188" s="331" t="s">
        <v>32</v>
      </c>
      <c r="L188" s="297" t="s">
        <v>109</v>
      </c>
      <c r="M188" s="298"/>
      <c r="N188" s="298"/>
      <c r="O188" s="298"/>
      <c r="P188" s="298"/>
      <c r="Q188" s="298"/>
      <c r="R188" s="298"/>
      <c r="S188" s="299"/>
      <c r="U188" s="333" t="s">
        <v>32</v>
      </c>
      <c r="V188" s="326" t="s">
        <v>109</v>
      </c>
      <c r="W188" s="326"/>
      <c r="X188" s="326"/>
      <c r="Y188" s="326"/>
      <c r="Z188" s="326"/>
      <c r="AA188" s="326"/>
      <c r="AB188" s="326"/>
      <c r="AC188" s="326"/>
      <c r="AD188" s="326"/>
      <c r="AE188" s="326"/>
      <c r="AF188" s="326"/>
      <c r="AG188" s="326"/>
      <c r="AH188" s="326"/>
      <c r="AI188" s="327"/>
      <c r="BA188" s="131"/>
      <c r="BR188" s="131"/>
      <c r="CG188" s="131"/>
    </row>
    <row r="189" spans="1:85" ht="15">
      <c r="A189" s="141" t="s">
        <v>7</v>
      </c>
      <c r="B189" s="142">
        <v>1.1941185723552529E-2</v>
      </c>
      <c r="C189" s="142">
        <v>0</v>
      </c>
      <c r="D189" s="142">
        <v>0</v>
      </c>
      <c r="E189" s="142">
        <v>0</v>
      </c>
      <c r="F189" s="303"/>
      <c r="G189" s="142">
        <v>0</v>
      </c>
      <c r="H189" s="143">
        <v>0</v>
      </c>
      <c r="I189" s="144">
        <f>SUM(B189:H189)</f>
        <v>1.1941185723552529E-2</v>
      </c>
      <c r="J189" s="139"/>
      <c r="K189" s="193" t="s">
        <v>7</v>
      </c>
      <c r="L189" s="142">
        <v>1.1941185723552529E-2</v>
      </c>
      <c r="M189" s="142">
        <v>0</v>
      </c>
      <c r="N189" s="142">
        <v>0</v>
      </c>
      <c r="O189" s="142">
        <v>0</v>
      </c>
      <c r="P189" s="142">
        <v>0</v>
      </c>
      <c r="Q189" s="142">
        <v>0</v>
      </c>
      <c r="R189" s="194">
        <v>0</v>
      </c>
      <c r="S189" s="195">
        <f>SUM(L189:R189)</f>
        <v>1.1941185723552529E-2</v>
      </c>
      <c r="U189" s="196" t="s">
        <v>7</v>
      </c>
      <c r="V189" s="197">
        <v>1.1941185723552529E-2</v>
      </c>
      <c r="W189" s="197">
        <v>0</v>
      </c>
      <c r="X189" s="197">
        <v>0</v>
      </c>
      <c r="Y189" s="197">
        <v>0</v>
      </c>
      <c r="Z189" s="197">
        <v>0</v>
      </c>
      <c r="AA189" s="197">
        <v>0</v>
      </c>
      <c r="AB189" s="197">
        <v>0</v>
      </c>
      <c r="AC189" s="198">
        <v>0</v>
      </c>
      <c r="AD189" s="199">
        <v>0</v>
      </c>
      <c r="AE189" s="199">
        <v>0</v>
      </c>
      <c r="AF189" s="199">
        <v>0</v>
      </c>
      <c r="AG189" s="199">
        <v>0</v>
      </c>
      <c r="AH189" s="199">
        <v>0</v>
      </c>
      <c r="AI189" s="200">
        <f>SUM(V189:AC189)</f>
        <v>1.1941185723552529E-2</v>
      </c>
      <c r="AJ189" s="131" t="str">
        <f>IF(ABS(S189-AI189)&gt;0.001,S189-AI189,"")</f>
        <v/>
      </c>
      <c r="BA189" s="131"/>
      <c r="BR189" s="131"/>
      <c r="CG189" s="131"/>
    </row>
    <row r="190" spans="1:85" ht="15">
      <c r="A190" s="149" t="s">
        <v>8</v>
      </c>
      <c r="B190" s="150">
        <v>0</v>
      </c>
      <c r="C190" s="150">
        <v>0</v>
      </c>
      <c r="D190" s="150">
        <v>0</v>
      </c>
      <c r="E190" s="150">
        <v>0</v>
      </c>
      <c r="F190" s="304"/>
      <c r="G190" s="150">
        <v>0</v>
      </c>
      <c r="H190" s="151">
        <v>0</v>
      </c>
      <c r="I190" s="152">
        <f t="shared" ref="I190:I209" si="161">SUM(B190:H190)</f>
        <v>0</v>
      </c>
      <c r="J190" s="139"/>
      <c r="K190" s="153" t="s">
        <v>8</v>
      </c>
      <c r="L190" s="154">
        <v>0</v>
      </c>
      <c r="M190" s="154">
        <v>0</v>
      </c>
      <c r="N190" s="154">
        <v>0</v>
      </c>
      <c r="O190" s="154">
        <v>0</v>
      </c>
      <c r="P190" s="154">
        <v>0</v>
      </c>
      <c r="Q190" s="154">
        <v>0</v>
      </c>
      <c r="R190" s="155">
        <v>0</v>
      </c>
      <c r="S190" s="156">
        <f t="shared" ref="S190:S209" si="162">SUM(L190:R190)</f>
        <v>0</v>
      </c>
      <c r="U190" s="201" t="s">
        <v>8</v>
      </c>
      <c r="V190" s="202">
        <v>0</v>
      </c>
      <c r="W190" s="202">
        <v>0</v>
      </c>
      <c r="X190" s="202">
        <v>0</v>
      </c>
      <c r="Y190" s="202">
        <v>0</v>
      </c>
      <c r="Z190" s="202">
        <v>0</v>
      </c>
      <c r="AA190" s="202">
        <v>0</v>
      </c>
      <c r="AB190" s="202">
        <v>0</v>
      </c>
      <c r="AC190" s="203">
        <v>0</v>
      </c>
      <c r="AD190" s="202">
        <v>0</v>
      </c>
      <c r="AE190" s="202">
        <v>0</v>
      </c>
      <c r="AF190" s="202">
        <v>0</v>
      </c>
      <c r="AG190" s="202">
        <v>0</v>
      </c>
      <c r="AH190" s="202">
        <v>0</v>
      </c>
      <c r="AI190" s="204">
        <f t="shared" ref="AI190:AI209" si="163">SUM(V190:AC190)</f>
        <v>0</v>
      </c>
      <c r="AJ190" s="131" t="str">
        <f t="shared" ref="AJ190:AJ211" si="164">IF(ABS(S190-AI190)&gt;0.001,S190-AI190,"")</f>
        <v/>
      </c>
      <c r="BA190" s="131"/>
      <c r="BR190" s="131"/>
      <c r="CG190" s="131"/>
    </row>
    <row r="191" spans="1:85" ht="15">
      <c r="A191" s="157" t="s">
        <v>10</v>
      </c>
      <c r="B191" s="146">
        <v>0</v>
      </c>
      <c r="C191" s="146">
        <v>0</v>
      </c>
      <c r="D191" s="146">
        <v>0</v>
      </c>
      <c r="E191" s="146">
        <v>0</v>
      </c>
      <c r="F191" s="304"/>
      <c r="G191" s="146">
        <v>0</v>
      </c>
      <c r="H191" s="158">
        <v>0</v>
      </c>
      <c r="I191" s="144">
        <f t="shared" si="161"/>
        <v>0</v>
      </c>
      <c r="J191" s="139"/>
      <c r="K191" s="159" t="s">
        <v>10</v>
      </c>
      <c r="L191" s="146">
        <v>0</v>
      </c>
      <c r="M191" s="146">
        <v>0</v>
      </c>
      <c r="N191" s="146">
        <v>0</v>
      </c>
      <c r="O191" s="146">
        <v>0</v>
      </c>
      <c r="P191" s="146">
        <v>0</v>
      </c>
      <c r="Q191" s="146">
        <v>0</v>
      </c>
      <c r="R191" s="147">
        <v>0</v>
      </c>
      <c r="S191" s="148">
        <f t="shared" si="162"/>
        <v>0</v>
      </c>
      <c r="U191" s="205" t="s">
        <v>10</v>
      </c>
      <c r="V191" s="197">
        <v>0</v>
      </c>
      <c r="W191" s="197">
        <v>0</v>
      </c>
      <c r="X191" s="197">
        <v>0</v>
      </c>
      <c r="Y191" s="197">
        <v>0</v>
      </c>
      <c r="Z191" s="197">
        <v>0</v>
      </c>
      <c r="AA191" s="197">
        <v>0</v>
      </c>
      <c r="AB191" s="197">
        <v>0</v>
      </c>
      <c r="AC191" s="198">
        <v>0</v>
      </c>
      <c r="AD191" s="199">
        <v>0</v>
      </c>
      <c r="AE191" s="199">
        <v>0</v>
      </c>
      <c r="AF191" s="199">
        <v>0</v>
      </c>
      <c r="AG191" s="199">
        <v>0</v>
      </c>
      <c r="AH191" s="199">
        <v>0</v>
      </c>
      <c r="AI191" s="200">
        <f t="shared" si="163"/>
        <v>0</v>
      </c>
      <c r="AJ191" s="131" t="str">
        <f t="shared" si="164"/>
        <v/>
      </c>
      <c r="BA191" s="131"/>
      <c r="BR191" s="131"/>
      <c r="CG191" s="131"/>
    </row>
    <row r="192" spans="1:85" ht="15">
      <c r="A192" s="149" t="s">
        <v>53</v>
      </c>
      <c r="B192" s="150">
        <v>0</v>
      </c>
      <c r="C192" s="150">
        <v>0</v>
      </c>
      <c r="D192" s="150">
        <v>0</v>
      </c>
      <c r="E192" s="150">
        <v>0</v>
      </c>
      <c r="F192" s="304"/>
      <c r="G192" s="150">
        <v>0</v>
      </c>
      <c r="H192" s="151">
        <v>0</v>
      </c>
      <c r="I192" s="152">
        <f t="shared" si="161"/>
        <v>0</v>
      </c>
      <c r="J192" s="139"/>
      <c r="K192" s="153" t="s">
        <v>53</v>
      </c>
      <c r="L192" s="154">
        <v>0</v>
      </c>
      <c r="M192" s="154">
        <v>0</v>
      </c>
      <c r="N192" s="154">
        <v>0</v>
      </c>
      <c r="O192" s="154">
        <v>0</v>
      </c>
      <c r="P192" s="154">
        <v>0</v>
      </c>
      <c r="Q192" s="154">
        <v>0</v>
      </c>
      <c r="R192" s="155">
        <v>0</v>
      </c>
      <c r="S192" s="156">
        <f t="shared" si="162"/>
        <v>0</v>
      </c>
      <c r="U192" s="201" t="s">
        <v>53</v>
      </c>
      <c r="V192" s="202">
        <v>0</v>
      </c>
      <c r="W192" s="202">
        <v>0</v>
      </c>
      <c r="X192" s="202">
        <v>0</v>
      </c>
      <c r="Y192" s="202">
        <v>0</v>
      </c>
      <c r="Z192" s="202">
        <v>0</v>
      </c>
      <c r="AA192" s="202">
        <v>0</v>
      </c>
      <c r="AB192" s="202">
        <v>0</v>
      </c>
      <c r="AC192" s="203">
        <v>0</v>
      </c>
      <c r="AD192" s="202">
        <v>0</v>
      </c>
      <c r="AE192" s="202">
        <v>0</v>
      </c>
      <c r="AF192" s="202">
        <v>0</v>
      </c>
      <c r="AG192" s="202">
        <v>0</v>
      </c>
      <c r="AH192" s="202">
        <v>0</v>
      </c>
      <c r="AI192" s="204">
        <f t="shared" si="163"/>
        <v>0</v>
      </c>
      <c r="AJ192" s="131" t="str">
        <f t="shared" si="164"/>
        <v/>
      </c>
      <c r="BA192" s="131"/>
      <c r="BR192" s="131"/>
      <c r="CG192" s="131"/>
    </row>
    <row r="193" spans="1:85" ht="15">
      <c r="A193" s="157" t="s">
        <v>16</v>
      </c>
      <c r="B193" s="146">
        <v>0.14608359928100331</v>
      </c>
      <c r="C193" s="146">
        <v>0</v>
      </c>
      <c r="D193" s="146">
        <v>6.6216953237392699</v>
      </c>
      <c r="E193" s="146">
        <v>0</v>
      </c>
      <c r="F193" s="304"/>
      <c r="G193" s="146">
        <v>0</v>
      </c>
      <c r="H193" s="158">
        <v>0</v>
      </c>
      <c r="I193" s="144">
        <f t="shared" si="161"/>
        <v>6.7677789230202734</v>
      </c>
      <c r="J193" s="139"/>
      <c r="K193" s="159" t="s">
        <v>16</v>
      </c>
      <c r="L193" s="146">
        <v>0.14608359928100331</v>
      </c>
      <c r="M193" s="146">
        <v>0</v>
      </c>
      <c r="N193" s="146">
        <v>6.6216953237392699</v>
      </c>
      <c r="O193" s="146">
        <v>0</v>
      </c>
      <c r="P193" s="146">
        <v>0</v>
      </c>
      <c r="Q193" s="146">
        <v>0</v>
      </c>
      <c r="R193" s="147">
        <v>0</v>
      </c>
      <c r="S193" s="148">
        <f t="shared" si="162"/>
        <v>6.7677789230202734</v>
      </c>
      <c r="U193" s="205" t="s">
        <v>16</v>
      </c>
      <c r="V193" s="197">
        <v>0.14608359928100331</v>
      </c>
      <c r="W193" s="197">
        <v>0</v>
      </c>
      <c r="X193" s="197">
        <v>0</v>
      </c>
      <c r="Y193" s="197">
        <v>0</v>
      </c>
      <c r="Z193" s="197">
        <v>6.6216953237392699</v>
      </c>
      <c r="AA193" s="197">
        <v>0</v>
      </c>
      <c r="AB193" s="197">
        <v>0</v>
      </c>
      <c r="AC193" s="198">
        <v>0</v>
      </c>
      <c r="AD193" s="199">
        <v>0</v>
      </c>
      <c r="AE193" s="199">
        <v>0</v>
      </c>
      <c r="AF193" s="199">
        <v>0</v>
      </c>
      <c r="AG193" s="199">
        <v>0</v>
      </c>
      <c r="AH193" s="199">
        <v>0</v>
      </c>
      <c r="AI193" s="200">
        <f t="shared" si="163"/>
        <v>6.7677789230202734</v>
      </c>
      <c r="AJ193" s="131" t="str">
        <f t="shared" si="164"/>
        <v/>
      </c>
      <c r="BA193" s="131"/>
      <c r="BR193" s="131"/>
      <c r="CG193" s="131"/>
    </row>
    <row r="194" spans="1:85" ht="15">
      <c r="A194" s="149" t="s">
        <v>15</v>
      </c>
      <c r="B194" s="150">
        <v>3.2147821993587451</v>
      </c>
      <c r="C194" s="150">
        <v>0.19569080160664651</v>
      </c>
      <c r="D194" s="150">
        <v>3.2276034753652407</v>
      </c>
      <c r="E194" s="150">
        <v>0.75379987560027373</v>
      </c>
      <c r="F194" s="304"/>
      <c r="G194" s="150">
        <v>0</v>
      </c>
      <c r="H194" s="151">
        <v>0</v>
      </c>
      <c r="I194" s="152">
        <f t="shared" si="161"/>
        <v>7.3918763519309056</v>
      </c>
      <c r="J194" s="139"/>
      <c r="K194" s="153" t="s">
        <v>15</v>
      </c>
      <c r="L194" s="154">
        <v>3.2147821993587451</v>
      </c>
      <c r="M194" s="154">
        <v>0.19569080160664651</v>
      </c>
      <c r="N194" s="154">
        <v>3.2276034753652407</v>
      </c>
      <c r="O194" s="154">
        <v>0.75379987560027373</v>
      </c>
      <c r="P194" s="154">
        <v>0</v>
      </c>
      <c r="Q194" s="154">
        <v>0</v>
      </c>
      <c r="R194" s="155">
        <v>0</v>
      </c>
      <c r="S194" s="156">
        <f t="shared" si="162"/>
        <v>7.3918763519309056</v>
      </c>
      <c r="U194" s="201" t="s">
        <v>54</v>
      </c>
      <c r="V194" s="202">
        <v>2.2411799510945811</v>
      </c>
      <c r="W194" s="202">
        <v>0</v>
      </c>
      <c r="X194" s="202">
        <v>0</v>
      </c>
      <c r="Y194" s="202">
        <v>0.19569080160664651</v>
      </c>
      <c r="Z194" s="202">
        <v>3.1139303189968075</v>
      </c>
      <c r="AA194" s="202">
        <v>0.51533232855951616</v>
      </c>
      <c r="AB194" s="202">
        <v>0</v>
      </c>
      <c r="AC194" s="203">
        <v>1.3257429516733552</v>
      </c>
      <c r="AD194" s="202">
        <v>0.97360224826416419</v>
      </c>
      <c r="AE194" s="202">
        <v>0</v>
      </c>
      <c r="AF194" s="202">
        <v>0</v>
      </c>
      <c r="AG194" s="202">
        <v>0.11367315636843325</v>
      </c>
      <c r="AH194" s="202">
        <v>0.23846754704075757</v>
      </c>
      <c r="AI194" s="204">
        <f t="shared" si="163"/>
        <v>7.3918763519309065</v>
      </c>
      <c r="AJ194" s="131" t="str">
        <f t="shared" si="164"/>
        <v/>
      </c>
      <c r="BA194" s="131"/>
      <c r="BR194" s="131"/>
      <c r="CG194" s="131"/>
    </row>
    <row r="195" spans="1:85" ht="15">
      <c r="A195" s="157" t="s">
        <v>55</v>
      </c>
      <c r="B195" s="146">
        <v>0</v>
      </c>
      <c r="C195" s="146">
        <v>0</v>
      </c>
      <c r="D195" s="146">
        <v>0</v>
      </c>
      <c r="E195" s="146">
        <v>1.4905022493625191</v>
      </c>
      <c r="F195" s="304"/>
      <c r="G195" s="146">
        <v>0</v>
      </c>
      <c r="H195" s="158">
        <v>0</v>
      </c>
      <c r="I195" s="144">
        <f t="shared" si="161"/>
        <v>1.4905022493625191</v>
      </c>
      <c r="J195" s="139"/>
      <c r="K195" s="159" t="s">
        <v>55</v>
      </c>
      <c r="L195" s="146">
        <v>0</v>
      </c>
      <c r="M195" s="146">
        <v>0</v>
      </c>
      <c r="N195" s="146">
        <v>0</v>
      </c>
      <c r="O195" s="146">
        <v>1.4905022493625191</v>
      </c>
      <c r="P195" s="146">
        <v>226.96791513674998</v>
      </c>
      <c r="Q195" s="146">
        <v>0</v>
      </c>
      <c r="R195" s="147">
        <v>0</v>
      </c>
      <c r="S195" s="148">
        <f t="shared" si="162"/>
        <v>228.4584173861125</v>
      </c>
      <c r="U195" s="205" t="s">
        <v>55</v>
      </c>
      <c r="V195" s="197">
        <v>0</v>
      </c>
      <c r="W195" s="197">
        <v>0</v>
      </c>
      <c r="X195" s="197">
        <v>0</v>
      </c>
      <c r="Y195" s="197">
        <v>0</v>
      </c>
      <c r="Z195" s="197">
        <v>0</v>
      </c>
      <c r="AA195" s="197">
        <v>0.22357533740437785</v>
      </c>
      <c r="AB195" s="197">
        <v>226.96791513674998</v>
      </c>
      <c r="AC195" s="198">
        <v>1.2669269119581412</v>
      </c>
      <c r="AD195" s="197">
        <v>0</v>
      </c>
      <c r="AE195" s="197">
        <v>0</v>
      </c>
      <c r="AF195" s="197">
        <v>0</v>
      </c>
      <c r="AG195" s="197">
        <v>0</v>
      </c>
      <c r="AH195" s="197">
        <v>1.2669269119581412</v>
      </c>
      <c r="AI195" s="200">
        <f t="shared" si="163"/>
        <v>228.4584173861125</v>
      </c>
      <c r="AJ195" s="131" t="str">
        <f t="shared" si="164"/>
        <v/>
      </c>
      <c r="BA195" s="131"/>
      <c r="BR195" s="131"/>
      <c r="CG195" s="131"/>
    </row>
    <row r="196" spans="1:85" ht="15">
      <c r="A196" s="149" t="s">
        <v>12</v>
      </c>
      <c r="B196" s="150">
        <v>0</v>
      </c>
      <c r="C196" s="150">
        <v>0</v>
      </c>
      <c r="D196" s="150">
        <v>0</v>
      </c>
      <c r="E196" s="150">
        <v>0</v>
      </c>
      <c r="F196" s="304"/>
      <c r="G196" s="150">
        <v>0</v>
      </c>
      <c r="H196" s="151">
        <v>0</v>
      </c>
      <c r="I196" s="152">
        <f t="shared" si="161"/>
        <v>0</v>
      </c>
      <c r="J196" s="139"/>
      <c r="K196" s="153" t="s">
        <v>12</v>
      </c>
      <c r="L196" s="154">
        <v>0</v>
      </c>
      <c r="M196" s="154">
        <v>0</v>
      </c>
      <c r="N196" s="154">
        <v>0</v>
      </c>
      <c r="O196" s="154">
        <v>0</v>
      </c>
      <c r="P196" s="154">
        <v>0.67221547614076882</v>
      </c>
      <c r="Q196" s="154">
        <v>0</v>
      </c>
      <c r="R196" s="155">
        <v>0</v>
      </c>
      <c r="S196" s="156">
        <f t="shared" si="162"/>
        <v>0.67221547614076882</v>
      </c>
      <c r="U196" s="201" t="s">
        <v>12</v>
      </c>
      <c r="V196" s="202">
        <v>0</v>
      </c>
      <c r="W196" s="202">
        <v>0</v>
      </c>
      <c r="X196" s="202">
        <v>0</v>
      </c>
      <c r="Y196" s="202">
        <v>0</v>
      </c>
      <c r="Z196" s="202">
        <v>0</v>
      </c>
      <c r="AA196" s="202">
        <v>0</v>
      </c>
      <c r="AB196" s="202">
        <v>0.67221547614076882</v>
      </c>
      <c r="AC196" s="203">
        <v>0</v>
      </c>
      <c r="AD196" s="202">
        <v>0</v>
      </c>
      <c r="AE196" s="202">
        <v>0</v>
      </c>
      <c r="AF196" s="202">
        <v>0</v>
      </c>
      <c r="AG196" s="202">
        <v>0</v>
      </c>
      <c r="AH196" s="202">
        <v>0</v>
      </c>
      <c r="AI196" s="204">
        <f t="shared" si="163"/>
        <v>0.67221547614076882</v>
      </c>
      <c r="AJ196" s="131" t="str">
        <f t="shared" si="164"/>
        <v/>
      </c>
      <c r="BA196" s="131"/>
      <c r="BR196" s="131"/>
      <c r="CG196" s="131"/>
    </row>
    <row r="197" spans="1:85" ht="15">
      <c r="A197" s="157" t="s">
        <v>56</v>
      </c>
      <c r="B197" s="146">
        <v>0</v>
      </c>
      <c r="C197" s="146">
        <v>0</v>
      </c>
      <c r="D197" s="146">
        <v>0</v>
      </c>
      <c r="E197" s="146">
        <v>0</v>
      </c>
      <c r="F197" s="304"/>
      <c r="G197" s="146">
        <v>0</v>
      </c>
      <c r="H197" s="158">
        <v>0</v>
      </c>
      <c r="I197" s="144">
        <f t="shared" si="161"/>
        <v>0</v>
      </c>
      <c r="J197" s="139"/>
      <c r="K197" s="159" t="s">
        <v>56</v>
      </c>
      <c r="L197" s="146">
        <v>0</v>
      </c>
      <c r="M197" s="146">
        <v>0</v>
      </c>
      <c r="N197" s="146">
        <v>0</v>
      </c>
      <c r="O197" s="146">
        <v>0</v>
      </c>
      <c r="P197" s="146">
        <v>0</v>
      </c>
      <c r="Q197" s="146">
        <v>0</v>
      </c>
      <c r="R197" s="147">
        <v>0</v>
      </c>
      <c r="S197" s="148">
        <f t="shared" si="162"/>
        <v>0</v>
      </c>
      <c r="U197" s="205" t="s">
        <v>56</v>
      </c>
      <c r="V197" s="197">
        <v>0</v>
      </c>
      <c r="W197" s="197">
        <v>0</v>
      </c>
      <c r="X197" s="197">
        <v>0</v>
      </c>
      <c r="Y197" s="197">
        <v>0</v>
      </c>
      <c r="Z197" s="197">
        <v>0</v>
      </c>
      <c r="AA197" s="197">
        <v>0</v>
      </c>
      <c r="AB197" s="197">
        <v>0</v>
      </c>
      <c r="AC197" s="198">
        <v>0</v>
      </c>
      <c r="AD197" s="197">
        <v>0</v>
      </c>
      <c r="AE197" s="197">
        <v>0</v>
      </c>
      <c r="AF197" s="197">
        <v>0</v>
      </c>
      <c r="AG197" s="197">
        <v>0</v>
      </c>
      <c r="AH197" s="197">
        <v>0</v>
      </c>
      <c r="AI197" s="200">
        <f t="shared" si="163"/>
        <v>0</v>
      </c>
      <c r="AJ197" s="131" t="str">
        <f t="shared" si="164"/>
        <v/>
      </c>
      <c r="BA197" s="131"/>
      <c r="BR197" s="131"/>
      <c r="CG197" s="131"/>
    </row>
    <row r="198" spans="1:85" ht="15">
      <c r="A198" s="149" t="s">
        <v>17</v>
      </c>
      <c r="B198" s="150">
        <v>10.444165107424208</v>
      </c>
      <c r="C198" s="150">
        <v>0</v>
      </c>
      <c r="D198" s="150">
        <v>1.9364651917400961</v>
      </c>
      <c r="E198" s="150">
        <v>9.4231077393485366E-2</v>
      </c>
      <c r="F198" s="304"/>
      <c r="G198" s="150">
        <v>0</v>
      </c>
      <c r="H198" s="151">
        <v>0</v>
      </c>
      <c r="I198" s="152">
        <f t="shared" si="161"/>
        <v>12.47486137655779</v>
      </c>
      <c r="J198" s="139"/>
      <c r="K198" s="153" t="s">
        <v>17</v>
      </c>
      <c r="L198" s="154">
        <v>10.444165107424208</v>
      </c>
      <c r="M198" s="154">
        <v>0</v>
      </c>
      <c r="N198" s="154">
        <v>1.9364651917400961</v>
      </c>
      <c r="O198" s="154">
        <v>9.4231077393485366E-2</v>
      </c>
      <c r="P198" s="154">
        <v>4.6549781970649951E-3</v>
      </c>
      <c r="Q198" s="154">
        <v>0</v>
      </c>
      <c r="R198" s="155">
        <v>0</v>
      </c>
      <c r="S198" s="156">
        <f t="shared" si="162"/>
        <v>12.479516354754855</v>
      </c>
      <c r="U198" s="201" t="s">
        <v>17</v>
      </c>
      <c r="V198" s="202">
        <v>10.444165107424208</v>
      </c>
      <c r="W198" s="202">
        <v>0</v>
      </c>
      <c r="X198" s="202">
        <v>0</v>
      </c>
      <c r="Y198" s="202">
        <v>0</v>
      </c>
      <c r="Z198" s="202">
        <v>1.9364651917400961</v>
      </c>
      <c r="AA198" s="202">
        <v>1.6212637169204194E-2</v>
      </c>
      <c r="AB198" s="202">
        <v>4.6549781970649951E-3</v>
      </c>
      <c r="AC198" s="203">
        <v>7.8018440224281171E-2</v>
      </c>
      <c r="AD198" s="202">
        <v>0</v>
      </c>
      <c r="AE198" s="202">
        <v>0</v>
      </c>
      <c r="AF198" s="202">
        <v>0</v>
      </c>
      <c r="AG198" s="202">
        <v>0</v>
      </c>
      <c r="AH198" s="202">
        <v>7.8018440224281171E-2</v>
      </c>
      <c r="AI198" s="204">
        <f t="shared" si="163"/>
        <v>12.479516354754853</v>
      </c>
      <c r="AJ198" s="131" t="str">
        <f t="shared" si="164"/>
        <v/>
      </c>
      <c r="BA198" s="131"/>
      <c r="BR198" s="131"/>
      <c r="CG198" s="131"/>
    </row>
    <row r="199" spans="1:85" ht="15">
      <c r="A199" s="157" t="s">
        <v>141</v>
      </c>
      <c r="B199" s="146">
        <v>5.8354671672470211</v>
      </c>
      <c r="C199" s="146">
        <v>4.4670819936611066</v>
      </c>
      <c r="D199" s="146">
        <v>119.02942325116581</v>
      </c>
      <c r="E199" s="146">
        <v>0</v>
      </c>
      <c r="F199" s="304"/>
      <c r="G199" s="146">
        <v>0</v>
      </c>
      <c r="H199" s="158">
        <v>0</v>
      </c>
      <c r="I199" s="144">
        <f t="shared" si="161"/>
        <v>129.33197241207392</v>
      </c>
      <c r="J199" s="139"/>
      <c r="K199" s="159" t="s">
        <v>141</v>
      </c>
      <c r="L199" s="146">
        <v>5.8354671672470211</v>
      </c>
      <c r="M199" s="146">
        <v>4.4670819936611066</v>
      </c>
      <c r="N199" s="146">
        <v>119.02942325116581</v>
      </c>
      <c r="O199" s="146">
        <v>0</v>
      </c>
      <c r="P199" s="146">
        <v>3.8635402820258182</v>
      </c>
      <c r="Q199" s="146">
        <v>0</v>
      </c>
      <c r="R199" s="147">
        <v>0</v>
      </c>
      <c r="S199" s="148">
        <f t="shared" si="162"/>
        <v>133.19551269409973</v>
      </c>
      <c r="U199" s="205" t="s">
        <v>141</v>
      </c>
      <c r="V199" s="197">
        <v>5.7650235708186219</v>
      </c>
      <c r="W199" s="197">
        <v>0</v>
      </c>
      <c r="X199" s="197">
        <v>0</v>
      </c>
      <c r="Y199" s="197">
        <v>4.4670819936611066</v>
      </c>
      <c r="Z199" s="197">
        <v>95.961668657758537</v>
      </c>
      <c r="AA199" s="197">
        <v>0</v>
      </c>
      <c r="AB199" s="197">
        <v>3.8635402820258182</v>
      </c>
      <c r="AC199" s="198">
        <v>23.138198189835677</v>
      </c>
      <c r="AD199" s="197">
        <v>7.0443596428399591E-2</v>
      </c>
      <c r="AE199" s="197">
        <v>0</v>
      </c>
      <c r="AF199" s="197">
        <v>0</v>
      </c>
      <c r="AG199" s="197">
        <v>23.067754593407276</v>
      </c>
      <c r="AH199" s="197">
        <v>0</v>
      </c>
      <c r="AI199" s="200">
        <f t="shared" si="163"/>
        <v>133.19551269409976</v>
      </c>
      <c r="AJ199" s="131" t="str">
        <f t="shared" si="164"/>
        <v/>
      </c>
      <c r="BA199" s="131"/>
      <c r="BR199" s="131"/>
      <c r="CG199" s="131"/>
    </row>
    <row r="200" spans="1:85" ht="15">
      <c r="A200" s="149" t="s">
        <v>25</v>
      </c>
      <c r="B200" s="150">
        <v>1.6190111219089778</v>
      </c>
      <c r="C200" s="150">
        <v>0.88309697558671518</v>
      </c>
      <c r="D200" s="150">
        <v>24.137983999370213</v>
      </c>
      <c r="E200" s="150">
        <v>46.436182632934766</v>
      </c>
      <c r="F200" s="304"/>
      <c r="G200" s="150">
        <v>0.51513990242558383</v>
      </c>
      <c r="H200" s="151">
        <v>0</v>
      </c>
      <c r="I200" s="152">
        <f t="shared" si="161"/>
        <v>73.591414632226261</v>
      </c>
      <c r="J200" s="139"/>
      <c r="K200" s="153" t="s">
        <v>25</v>
      </c>
      <c r="L200" s="154">
        <v>1.6190111219089778</v>
      </c>
      <c r="M200" s="154">
        <v>0.88309697558671518</v>
      </c>
      <c r="N200" s="154">
        <v>24.137983999370213</v>
      </c>
      <c r="O200" s="154">
        <v>46.436182632934766</v>
      </c>
      <c r="P200" s="154">
        <v>0</v>
      </c>
      <c r="Q200" s="154">
        <v>0.51513990242558383</v>
      </c>
      <c r="R200" s="155">
        <v>0</v>
      </c>
      <c r="S200" s="156">
        <f t="shared" si="162"/>
        <v>73.591414632226261</v>
      </c>
      <c r="U200" s="201" t="s">
        <v>25</v>
      </c>
      <c r="V200" s="202">
        <v>0.14718282926445253</v>
      </c>
      <c r="W200" s="202">
        <v>1.4718282926445252</v>
      </c>
      <c r="X200" s="202">
        <v>0.51513990242558383</v>
      </c>
      <c r="Y200" s="202">
        <v>0.88309697558671518</v>
      </c>
      <c r="Z200" s="202">
        <v>24.137983999370213</v>
      </c>
      <c r="AA200" s="202">
        <v>46.141816974405863</v>
      </c>
      <c r="AB200" s="202">
        <v>0</v>
      </c>
      <c r="AC200" s="203">
        <v>0.29436565852890506</v>
      </c>
      <c r="AD200" s="202">
        <v>0</v>
      </c>
      <c r="AE200" s="202">
        <v>0.2207742438966788</v>
      </c>
      <c r="AF200" s="202">
        <v>0</v>
      </c>
      <c r="AG200" s="202">
        <v>0</v>
      </c>
      <c r="AH200" s="202">
        <v>7.3591414632226265E-2</v>
      </c>
      <c r="AI200" s="204">
        <f t="shared" si="163"/>
        <v>73.591414632226261</v>
      </c>
      <c r="AJ200" s="131" t="str">
        <f t="shared" si="164"/>
        <v/>
      </c>
      <c r="BA200" s="131"/>
      <c r="BR200" s="131"/>
      <c r="CG200" s="131"/>
    </row>
    <row r="201" spans="1:85" ht="15">
      <c r="A201" s="157" t="s">
        <v>24</v>
      </c>
      <c r="B201" s="146">
        <v>0.4318792876464142</v>
      </c>
      <c r="C201" s="146">
        <v>0</v>
      </c>
      <c r="D201" s="146">
        <v>4.7058600705599682E-2</v>
      </c>
      <c r="E201" s="146">
        <v>0</v>
      </c>
      <c r="F201" s="304"/>
      <c r="G201" s="146">
        <v>0</v>
      </c>
      <c r="H201" s="158">
        <v>0</v>
      </c>
      <c r="I201" s="144">
        <f t="shared" si="161"/>
        <v>0.4789378883520139</v>
      </c>
      <c r="J201" s="139"/>
      <c r="K201" s="159" t="s">
        <v>24</v>
      </c>
      <c r="L201" s="146">
        <v>0.4318792876464142</v>
      </c>
      <c r="M201" s="146">
        <v>0</v>
      </c>
      <c r="N201" s="146">
        <v>4.7058600705599682E-2</v>
      </c>
      <c r="O201" s="146">
        <v>0</v>
      </c>
      <c r="P201" s="146">
        <v>0</v>
      </c>
      <c r="Q201" s="146">
        <v>0</v>
      </c>
      <c r="R201" s="147">
        <v>0</v>
      </c>
      <c r="S201" s="148">
        <f t="shared" si="162"/>
        <v>0.4789378883520139</v>
      </c>
      <c r="U201" s="205" t="s">
        <v>24</v>
      </c>
      <c r="V201" s="197">
        <v>0.4318792876464142</v>
      </c>
      <c r="W201" s="197">
        <v>0</v>
      </c>
      <c r="X201" s="197">
        <v>0</v>
      </c>
      <c r="Y201" s="197">
        <v>0</v>
      </c>
      <c r="Z201" s="197">
        <v>0</v>
      </c>
      <c r="AA201" s="197">
        <v>0</v>
      </c>
      <c r="AB201" s="197">
        <v>0</v>
      </c>
      <c r="AC201" s="198">
        <v>4.7058600705599682E-2</v>
      </c>
      <c r="AD201" s="197">
        <v>0</v>
      </c>
      <c r="AE201" s="197">
        <v>0</v>
      </c>
      <c r="AF201" s="197">
        <v>0</v>
      </c>
      <c r="AG201" s="197">
        <v>4.7058600705599682E-2</v>
      </c>
      <c r="AH201" s="197">
        <v>0</v>
      </c>
      <c r="AI201" s="200">
        <f t="shared" si="163"/>
        <v>0.4789378883520139</v>
      </c>
      <c r="AJ201" s="131" t="str">
        <f t="shared" si="164"/>
        <v/>
      </c>
      <c r="BA201" s="131"/>
      <c r="BR201" s="131"/>
      <c r="CG201" s="131"/>
    </row>
    <row r="202" spans="1:85" ht="15">
      <c r="A202" s="149" t="s">
        <v>57</v>
      </c>
      <c r="B202" s="150">
        <v>5.6176096413614214E-3</v>
      </c>
      <c r="C202" s="150">
        <v>9.5267709897314829E-3</v>
      </c>
      <c r="D202" s="150">
        <v>1.7374050437200275E-2</v>
      </c>
      <c r="E202" s="150">
        <v>0</v>
      </c>
      <c r="F202" s="304"/>
      <c r="G202" s="150">
        <v>0</v>
      </c>
      <c r="H202" s="151">
        <v>0</v>
      </c>
      <c r="I202" s="152">
        <f t="shared" si="161"/>
        <v>3.2518431068293177E-2</v>
      </c>
      <c r="J202" s="139"/>
      <c r="K202" s="153" t="s">
        <v>57</v>
      </c>
      <c r="L202" s="154">
        <v>5.6176096413614214E-3</v>
      </c>
      <c r="M202" s="154">
        <v>9.5267709897314829E-3</v>
      </c>
      <c r="N202" s="154">
        <v>1.7374050437200275E-2</v>
      </c>
      <c r="O202" s="154">
        <v>0</v>
      </c>
      <c r="P202" s="154">
        <v>0</v>
      </c>
      <c r="Q202" s="154">
        <v>0</v>
      </c>
      <c r="R202" s="155">
        <v>0</v>
      </c>
      <c r="S202" s="156">
        <f t="shared" si="162"/>
        <v>3.2518431068293177E-2</v>
      </c>
      <c r="U202" s="201" t="s">
        <v>57</v>
      </c>
      <c r="V202" s="202">
        <v>5.6176096413614214E-3</v>
      </c>
      <c r="W202" s="202">
        <v>0</v>
      </c>
      <c r="X202" s="202">
        <v>0</v>
      </c>
      <c r="Y202" s="202">
        <v>9.5267709897314829E-3</v>
      </c>
      <c r="Z202" s="202">
        <v>1.7374050437200275E-2</v>
      </c>
      <c r="AA202" s="202">
        <v>0</v>
      </c>
      <c r="AB202" s="202">
        <v>0</v>
      </c>
      <c r="AC202" s="203">
        <v>0</v>
      </c>
      <c r="AD202" s="202">
        <v>0</v>
      </c>
      <c r="AE202" s="202">
        <v>0</v>
      </c>
      <c r="AF202" s="202">
        <v>0</v>
      </c>
      <c r="AG202" s="202">
        <v>0</v>
      </c>
      <c r="AH202" s="202">
        <v>0</v>
      </c>
      <c r="AI202" s="204">
        <f t="shared" si="163"/>
        <v>3.2518431068293177E-2</v>
      </c>
      <c r="AJ202" s="131" t="str">
        <f t="shared" si="164"/>
        <v/>
      </c>
      <c r="BA202" s="131"/>
      <c r="BR202" s="131"/>
      <c r="CG202" s="131"/>
    </row>
    <row r="203" spans="1:85" ht="15">
      <c r="A203" s="157" t="s">
        <v>22</v>
      </c>
      <c r="B203" s="146">
        <v>2.1363288806073468</v>
      </c>
      <c r="C203" s="146">
        <v>0</v>
      </c>
      <c r="D203" s="146">
        <v>28.413322095773857</v>
      </c>
      <c r="E203" s="146">
        <v>0</v>
      </c>
      <c r="F203" s="304"/>
      <c r="G203" s="146">
        <v>0</v>
      </c>
      <c r="H203" s="158">
        <v>0</v>
      </c>
      <c r="I203" s="144">
        <f t="shared" si="161"/>
        <v>30.549650976381205</v>
      </c>
      <c r="J203" s="139"/>
      <c r="K203" s="159" t="s">
        <v>22</v>
      </c>
      <c r="L203" s="146">
        <v>2.1363288806073468</v>
      </c>
      <c r="M203" s="146">
        <v>0</v>
      </c>
      <c r="N203" s="146">
        <v>28.413322095773857</v>
      </c>
      <c r="O203" s="146">
        <v>0</v>
      </c>
      <c r="P203" s="146">
        <v>14.063165980677626</v>
      </c>
      <c r="Q203" s="146">
        <v>0</v>
      </c>
      <c r="R203" s="147">
        <v>0</v>
      </c>
      <c r="S203" s="148">
        <f t="shared" si="162"/>
        <v>44.612816957058833</v>
      </c>
      <c r="U203" s="205" t="s">
        <v>22</v>
      </c>
      <c r="V203" s="197">
        <v>2.1363288806073468</v>
      </c>
      <c r="W203" s="197">
        <v>0</v>
      </c>
      <c r="X203" s="197">
        <v>0</v>
      </c>
      <c r="Y203" s="197">
        <v>0</v>
      </c>
      <c r="Z203" s="197">
        <v>28.413322095773857</v>
      </c>
      <c r="AA203" s="197">
        <v>0</v>
      </c>
      <c r="AB203" s="197">
        <v>14.063165980677626</v>
      </c>
      <c r="AC203" s="198">
        <v>0</v>
      </c>
      <c r="AD203" s="197">
        <v>0</v>
      </c>
      <c r="AE203" s="197">
        <v>0</v>
      </c>
      <c r="AF203" s="197">
        <v>0</v>
      </c>
      <c r="AG203" s="197">
        <v>0</v>
      </c>
      <c r="AH203" s="197">
        <v>0</v>
      </c>
      <c r="AI203" s="200">
        <f t="shared" si="163"/>
        <v>44.612816957058833</v>
      </c>
      <c r="AJ203" s="131" t="str">
        <f t="shared" si="164"/>
        <v/>
      </c>
      <c r="BA203" s="131"/>
      <c r="BR203" s="131"/>
      <c r="CG203" s="131"/>
    </row>
    <row r="204" spans="1:85" ht="15">
      <c r="A204" s="149" t="s">
        <v>21</v>
      </c>
      <c r="B204" s="150">
        <v>0</v>
      </c>
      <c r="C204" s="150">
        <v>0</v>
      </c>
      <c r="D204" s="150">
        <v>4.1841746540722715</v>
      </c>
      <c r="E204" s="150">
        <v>0</v>
      </c>
      <c r="F204" s="304"/>
      <c r="G204" s="150">
        <v>0</v>
      </c>
      <c r="H204" s="151">
        <v>0</v>
      </c>
      <c r="I204" s="152">
        <f t="shared" si="161"/>
        <v>4.1841746540722715</v>
      </c>
      <c r="J204" s="139"/>
      <c r="K204" s="153" t="s">
        <v>21</v>
      </c>
      <c r="L204" s="154">
        <v>0</v>
      </c>
      <c r="M204" s="154">
        <v>0</v>
      </c>
      <c r="N204" s="154">
        <v>4.1841746540722715</v>
      </c>
      <c r="O204" s="154">
        <v>0</v>
      </c>
      <c r="P204" s="154">
        <v>0</v>
      </c>
      <c r="Q204" s="154">
        <v>0</v>
      </c>
      <c r="R204" s="155">
        <v>0</v>
      </c>
      <c r="S204" s="156">
        <f t="shared" si="162"/>
        <v>4.1841746540722715</v>
      </c>
      <c r="U204" s="201" t="s">
        <v>58</v>
      </c>
      <c r="V204" s="202">
        <v>0</v>
      </c>
      <c r="W204" s="202">
        <v>0</v>
      </c>
      <c r="X204" s="202">
        <v>0</v>
      </c>
      <c r="Y204" s="202">
        <v>0</v>
      </c>
      <c r="Z204" s="202">
        <v>4.1841746540722715</v>
      </c>
      <c r="AA204" s="202">
        <v>0</v>
      </c>
      <c r="AB204" s="202">
        <v>0</v>
      </c>
      <c r="AC204" s="203">
        <v>0</v>
      </c>
      <c r="AD204" s="202">
        <v>0</v>
      </c>
      <c r="AE204" s="202">
        <v>0</v>
      </c>
      <c r="AF204" s="202">
        <v>0</v>
      </c>
      <c r="AG204" s="202">
        <v>0</v>
      </c>
      <c r="AH204" s="202">
        <v>0</v>
      </c>
      <c r="AI204" s="204">
        <f t="shared" si="163"/>
        <v>4.1841746540722715</v>
      </c>
      <c r="AJ204" s="131" t="str">
        <f t="shared" si="164"/>
        <v/>
      </c>
      <c r="BA204" s="131"/>
      <c r="BR204" s="131"/>
      <c r="CG204" s="131"/>
    </row>
    <row r="205" spans="1:85" ht="15">
      <c r="A205" s="160" t="s">
        <v>61</v>
      </c>
      <c r="B205" s="146">
        <v>0</v>
      </c>
      <c r="C205" s="146">
        <v>0</v>
      </c>
      <c r="D205" s="146">
        <v>0</v>
      </c>
      <c r="E205" s="146">
        <v>0</v>
      </c>
      <c r="F205" s="304"/>
      <c r="G205" s="146">
        <v>0</v>
      </c>
      <c r="H205" s="158">
        <v>0</v>
      </c>
      <c r="I205" s="144">
        <f t="shared" si="161"/>
        <v>0</v>
      </c>
      <c r="J205" s="139"/>
      <c r="K205" s="161" t="s">
        <v>61</v>
      </c>
      <c r="L205" s="146">
        <v>0</v>
      </c>
      <c r="M205" s="146">
        <v>0</v>
      </c>
      <c r="N205" s="146">
        <v>0</v>
      </c>
      <c r="O205" s="146">
        <v>0</v>
      </c>
      <c r="P205" s="146">
        <v>0</v>
      </c>
      <c r="Q205" s="146">
        <v>0</v>
      </c>
      <c r="R205" s="147">
        <v>0</v>
      </c>
      <c r="S205" s="148">
        <f t="shared" si="162"/>
        <v>0</v>
      </c>
      <c r="U205" s="206" t="s">
        <v>59</v>
      </c>
      <c r="V205" s="197">
        <v>0</v>
      </c>
      <c r="W205" s="197">
        <v>0</v>
      </c>
      <c r="X205" s="197">
        <v>0</v>
      </c>
      <c r="Y205" s="197">
        <v>0</v>
      </c>
      <c r="Z205" s="197">
        <v>0</v>
      </c>
      <c r="AA205" s="197">
        <v>0</v>
      </c>
      <c r="AB205" s="197">
        <v>0</v>
      </c>
      <c r="AC205" s="198">
        <v>0</v>
      </c>
      <c r="AD205" s="199">
        <v>0</v>
      </c>
      <c r="AE205" s="199">
        <v>0</v>
      </c>
      <c r="AF205" s="199">
        <v>0</v>
      </c>
      <c r="AG205" s="199">
        <v>0</v>
      </c>
      <c r="AH205" s="199">
        <v>0</v>
      </c>
      <c r="AI205" s="200">
        <f t="shared" si="163"/>
        <v>0</v>
      </c>
      <c r="AJ205" s="131" t="str">
        <f t="shared" si="164"/>
        <v/>
      </c>
      <c r="BA205" s="131"/>
      <c r="BR205" s="131"/>
      <c r="CG205" s="131"/>
    </row>
    <row r="206" spans="1:85">
      <c r="A206" s="162" t="s">
        <v>23</v>
      </c>
      <c r="B206" s="163">
        <v>0</v>
      </c>
      <c r="C206" s="163">
        <v>0</v>
      </c>
      <c r="D206" s="163">
        <v>0</v>
      </c>
      <c r="E206" s="163">
        <v>0</v>
      </c>
      <c r="F206" s="304"/>
      <c r="G206" s="163">
        <v>0</v>
      </c>
      <c r="H206" s="164">
        <v>0</v>
      </c>
      <c r="I206" s="165">
        <f t="shared" si="161"/>
        <v>0</v>
      </c>
      <c r="J206" s="139"/>
      <c r="K206" s="166" t="s">
        <v>23</v>
      </c>
      <c r="L206" s="167">
        <v>0</v>
      </c>
      <c r="M206" s="167">
        <v>0</v>
      </c>
      <c r="N206" s="167">
        <v>0</v>
      </c>
      <c r="O206" s="167">
        <v>0</v>
      </c>
      <c r="P206" s="167">
        <v>0</v>
      </c>
      <c r="Q206" s="167">
        <v>0</v>
      </c>
      <c r="R206" s="168">
        <v>0</v>
      </c>
      <c r="S206" s="169">
        <f t="shared" si="162"/>
        <v>0</v>
      </c>
      <c r="U206" s="207" t="s">
        <v>62</v>
      </c>
      <c r="V206" s="208">
        <v>0</v>
      </c>
      <c r="W206" s="208">
        <v>0</v>
      </c>
      <c r="X206" s="208">
        <v>0</v>
      </c>
      <c r="Y206" s="208">
        <v>0</v>
      </c>
      <c r="Z206" s="208">
        <v>0</v>
      </c>
      <c r="AA206" s="208">
        <v>0</v>
      </c>
      <c r="AB206" s="208">
        <v>0</v>
      </c>
      <c r="AC206" s="208">
        <v>0</v>
      </c>
      <c r="AD206" s="208">
        <v>0</v>
      </c>
      <c r="AE206" s="208">
        <v>0</v>
      </c>
      <c r="AF206" s="208">
        <v>0</v>
      </c>
      <c r="AG206" s="208">
        <v>0</v>
      </c>
      <c r="AH206" s="92">
        <v>0</v>
      </c>
      <c r="AI206" s="209">
        <f t="shared" si="163"/>
        <v>0</v>
      </c>
      <c r="AJ206" s="131" t="str">
        <f t="shared" si="164"/>
        <v/>
      </c>
      <c r="BA206" s="131"/>
      <c r="BR206" s="131"/>
      <c r="CG206" s="131"/>
    </row>
    <row r="207" spans="1:85">
      <c r="A207" s="170" t="s">
        <v>19</v>
      </c>
      <c r="B207" s="171">
        <v>0</v>
      </c>
      <c r="C207" s="171">
        <v>0</v>
      </c>
      <c r="D207" s="171">
        <v>0</v>
      </c>
      <c r="E207" s="171">
        <v>0</v>
      </c>
      <c r="F207" s="304"/>
      <c r="G207" s="171">
        <v>0</v>
      </c>
      <c r="H207" s="172">
        <v>0</v>
      </c>
      <c r="I207" s="173">
        <f t="shared" si="161"/>
        <v>0</v>
      </c>
      <c r="J207" s="139"/>
      <c r="K207" s="174" t="s">
        <v>19</v>
      </c>
      <c r="L207" s="171">
        <v>0</v>
      </c>
      <c r="M207" s="171">
        <v>0</v>
      </c>
      <c r="N207" s="171">
        <v>0</v>
      </c>
      <c r="O207" s="171">
        <v>0</v>
      </c>
      <c r="P207" s="171">
        <v>0</v>
      </c>
      <c r="Q207" s="171">
        <v>0</v>
      </c>
      <c r="R207" s="175">
        <v>0</v>
      </c>
      <c r="S207" s="176">
        <f t="shared" si="162"/>
        <v>0</v>
      </c>
      <c r="U207" s="210" t="s">
        <v>19</v>
      </c>
      <c r="V207" s="211">
        <v>0</v>
      </c>
      <c r="W207" s="211">
        <v>0</v>
      </c>
      <c r="X207" s="211">
        <v>0</v>
      </c>
      <c r="Y207" s="211">
        <v>0</v>
      </c>
      <c r="Z207" s="211">
        <v>0</v>
      </c>
      <c r="AA207" s="211">
        <v>0</v>
      </c>
      <c r="AB207" s="211">
        <v>0</v>
      </c>
      <c r="AC207" s="211">
        <v>0</v>
      </c>
      <c r="AD207" s="212">
        <v>0</v>
      </c>
      <c r="AE207" s="212">
        <v>0</v>
      </c>
      <c r="AF207" s="212">
        <v>0</v>
      </c>
      <c r="AG207" s="212">
        <v>0</v>
      </c>
      <c r="AH207" s="212">
        <v>0</v>
      </c>
      <c r="AI207" s="213">
        <f t="shared" si="163"/>
        <v>0</v>
      </c>
      <c r="AJ207" s="131" t="str">
        <f t="shared" si="164"/>
        <v/>
      </c>
      <c r="BA207" s="131"/>
      <c r="BR207" s="131"/>
      <c r="CG207" s="131"/>
    </row>
    <row r="208" spans="1:85">
      <c r="A208" s="162" t="s">
        <v>20</v>
      </c>
      <c r="B208" s="163">
        <v>0</v>
      </c>
      <c r="C208" s="163">
        <v>0</v>
      </c>
      <c r="D208" s="163">
        <v>0</v>
      </c>
      <c r="E208" s="163">
        <v>0</v>
      </c>
      <c r="F208" s="304"/>
      <c r="G208" s="163">
        <v>0</v>
      </c>
      <c r="H208" s="164">
        <v>0</v>
      </c>
      <c r="I208" s="165">
        <f t="shared" si="161"/>
        <v>0</v>
      </c>
      <c r="J208" s="139"/>
      <c r="K208" s="166" t="s">
        <v>20</v>
      </c>
      <c r="L208" s="167">
        <v>0</v>
      </c>
      <c r="M208" s="167">
        <v>0</v>
      </c>
      <c r="N208" s="167">
        <v>0</v>
      </c>
      <c r="O208" s="167">
        <v>0</v>
      </c>
      <c r="P208" s="167">
        <v>0</v>
      </c>
      <c r="Q208" s="167">
        <v>0</v>
      </c>
      <c r="R208" s="168">
        <v>0</v>
      </c>
      <c r="S208" s="169">
        <f t="shared" si="162"/>
        <v>0</v>
      </c>
      <c r="U208" s="207" t="s">
        <v>20</v>
      </c>
      <c r="V208" s="208">
        <v>0</v>
      </c>
      <c r="W208" s="208">
        <v>0</v>
      </c>
      <c r="X208" s="208">
        <v>0</v>
      </c>
      <c r="Y208" s="208">
        <v>0</v>
      </c>
      <c r="Z208" s="208">
        <v>0</v>
      </c>
      <c r="AA208" s="208">
        <v>0</v>
      </c>
      <c r="AB208" s="208">
        <v>0</v>
      </c>
      <c r="AC208" s="208">
        <v>0</v>
      </c>
      <c r="AD208" s="208">
        <v>0</v>
      </c>
      <c r="AE208" s="208">
        <v>0</v>
      </c>
      <c r="AF208" s="208">
        <v>0</v>
      </c>
      <c r="AG208" s="208">
        <v>0</v>
      </c>
      <c r="AH208" s="92">
        <v>0</v>
      </c>
      <c r="AI208" s="209">
        <f t="shared" si="163"/>
        <v>0</v>
      </c>
      <c r="AJ208" s="131" t="str">
        <f t="shared" si="164"/>
        <v/>
      </c>
      <c r="BA208" s="131"/>
      <c r="BR208" s="131"/>
      <c r="CG208" s="131"/>
    </row>
    <row r="209" spans="1:85" ht="15" thickBot="1">
      <c r="A209" s="177" t="s">
        <v>11</v>
      </c>
      <c r="B209" s="178">
        <v>0</v>
      </c>
      <c r="C209" s="178">
        <v>0</v>
      </c>
      <c r="D209" s="178">
        <v>0</v>
      </c>
      <c r="E209" s="178">
        <v>0</v>
      </c>
      <c r="F209" s="305"/>
      <c r="G209" s="178">
        <v>0</v>
      </c>
      <c r="H209" s="179">
        <v>0</v>
      </c>
      <c r="I209" s="180">
        <f t="shared" si="161"/>
        <v>0</v>
      </c>
      <c r="J209" s="139"/>
      <c r="K209" s="181" t="s">
        <v>11</v>
      </c>
      <c r="L209" s="178">
        <v>0</v>
      </c>
      <c r="M209" s="178">
        <v>0</v>
      </c>
      <c r="N209" s="178">
        <v>0</v>
      </c>
      <c r="O209" s="178">
        <v>0</v>
      </c>
      <c r="P209" s="178">
        <v>0</v>
      </c>
      <c r="Q209" s="178">
        <v>0</v>
      </c>
      <c r="R209" s="182">
        <v>0</v>
      </c>
      <c r="S209" s="183">
        <f t="shared" si="162"/>
        <v>0</v>
      </c>
      <c r="U209" s="210" t="s">
        <v>11</v>
      </c>
      <c r="V209" s="211">
        <v>0</v>
      </c>
      <c r="W209" s="211">
        <v>0</v>
      </c>
      <c r="X209" s="211">
        <v>0</v>
      </c>
      <c r="Y209" s="211">
        <v>0</v>
      </c>
      <c r="Z209" s="211">
        <v>0</v>
      </c>
      <c r="AA209" s="211">
        <v>0</v>
      </c>
      <c r="AB209" s="211">
        <v>0</v>
      </c>
      <c r="AC209" s="211">
        <v>0</v>
      </c>
      <c r="AD209" s="212">
        <v>0</v>
      </c>
      <c r="AE209" s="212">
        <v>0</v>
      </c>
      <c r="AF209" s="212">
        <v>0</v>
      </c>
      <c r="AG209" s="212">
        <v>0</v>
      </c>
      <c r="AH209" s="212">
        <v>0</v>
      </c>
      <c r="AI209" s="213">
        <f t="shared" si="163"/>
        <v>0</v>
      </c>
      <c r="AJ209" s="131" t="str">
        <f t="shared" si="164"/>
        <v/>
      </c>
      <c r="BA209" s="131"/>
      <c r="BR209" s="131"/>
      <c r="CG209" s="131"/>
    </row>
    <row r="210" spans="1:85" ht="15">
      <c r="A210" s="184" t="s">
        <v>26</v>
      </c>
      <c r="B210" s="185">
        <f>SUM(B189:B205)</f>
        <v>23.845276158838633</v>
      </c>
      <c r="C210" s="185">
        <f t="shared" ref="C210:I210" si="165">SUM(C189:C205)</f>
        <v>5.5553965418442006</v>
      </c>
      <c r="D210" s="185">
        <f t="shared" si="165"/>
        <v>187.61510064236958</v>
      </c>
      <c r="E210" s="185">
        <f t="shared" si="165"/>
        <v>48.774715835291047</v>
      </c>
      <c r="F210" s="185">
        <f t="shared" si="165"/>
        <v>0</v>
      </c>
      <c r="G210" s="185">
        <f t="shared" si="165"/>
        <v>0.51513990242558383</v>
      </c>
      <c r="H210" s="187">
        <f t="shared" si="165"/>
        <v>0</v>
      </c>
      <c r="I210" s="144">
        <f t="shared" si="165"/>
        <v>266.30562908076899</v>
      </c>
      <c r="J210" s="139"/>
      <c r="K210" s="186" t="s">
        <v>26</v>
      </c>
      <c r="L210" s="185">
        <f>SUM(L189:L205)</f>
        <v>23.845276158838633</v>
      </c>
      <c r="M210" s="185">
        <f t="shared" ref="M210:S210" si="166">SUM(M189:M205)</f>
        <v>5.5553965418442006</v>
      </c>
      <c r="N210" s="185">
        <f t="shared" si="166"/>
        <v>187.61510064236958</v>
      </c>
      <c r="O210" s="185">
        <f t="shared" si="166"/>
        <v>48.774715835291047</v>
      </c>
      <c r="P210" s="185">
        <f t="shared" si="166"/>
        <v>245.57149185379126</v>
      </c>
      <c r="Q210" s="185">
        <f t="shared" si="166"/>
        <v>0.51513990242558383</v>
      </c>
      <c r="R210" s="187">
        <f t="shared" si="166"/>
        <v>0</v>
      </c>
      <c r="S210" s="188">
        <f t="shared" si="166"/>
        <v>511.8771209345602</v>
      </c>
      <c r="T210" s="131" t="str">
        <f>IF(ABS(S210-AI210)&gt;0.01,S210-AI210,"")</f>
        <v/>
      </c>
      <c r="U210" s="214" t="s">
        <v>60</v>
      </c>
      <c r="V210" s="215">
        <f>SUM(V189:V205)</f>
        <v>21.329402021501544</v>
      </c>
      <c r="W210" s="215">
        <f t="shared" ref="W210:AH210" si="167">SUM(W189:W205)</f>
        <v>1.4718282926445252</v>
      </c>
      <c r="X210" s="215">
        <f t="shared" si="167"/>
        <v>0.51513990242558383</v>
      </c>
      <c r="Y210" s="215">
        <f t="shared" si="167"/>
        <v>5.5553965418442006</v>
      </c>
      <c r="Z210" s="215">
        <f t="shared" si="167"/>
        <v>164.38661429188826</v>
      </c>
      <c r="AA210" s="215">
        <f t="shared" si="167"/>
        <v>46.89693727753896</v>
      </c>
      <c r="AB210" s="215">
        <f t="shared" si="167"/>
        <v>245.57149185379126</v>
      </c>
      <c r="AC210" s="215">
        <f t="shared" si="167"/>
        <v>26.150310752925957</v>
      </c>
      <c r="AD210" s="216">
        <f t="shared" si="167"/>
        <v>1.0440458446925638</v>
      </c>
      <c r="AE210" s="216">
        <f t="shared" si="167"/>
        <v>0.2207742438966788</v>
      </c>
      <c r="AF210" s="216">
        <f t="shared" si="167"/>
        <v>0</v>
      </c>
      <c r="AG210" s="216">
        <f t="shared" si="167"/>
        <v>23.228486350481312</v>
      </c>
      <c r="AH210" s="216">
        <f t="shared" si="167"/>
        <v>1.6570043138554063</v>
      </c>
      <c r="AI210" s="217">
        <f>SUM(V210:AC210)</f>
        <v>511.87712093456031</v>
      </c>
      <c r="AJ210" s="131" t="str">
        <f t="shared" si="164"/>
        <v/>
      </c>
      <c r="BA210" s="131"/>
      <c r="BR210" s="131"/>
      <c r="CG210" s="131"/>
    </row>
    <row r="211" spans="1:85" s="2" customFormat="1" ht="15" thickBot="1">
      <c r="A211" s="15" t="s">
        <v>100</v>
      </c>
      <c r="B211" s="100">
        <f>IF($I210=0,"-",B210/$I210)</f>
        <v>8.9541014364388424E-2</v>
      </c>
      <c r="C211" s="100">
        <f t="shared" ref="C211:H211" si="168">IF($I210=0,"-",C210/$I210)</f>
        <v>2.0860980524595972E-2</v>
      </c>
      <c r="D211" s="100">
        <f t="shared" si="168"/>
        <v>0.7045104577397685</v>
      </c>
      <c r="E211" s="100">
        <f t="shared" si="168"/>
        <v>0.18315315377917885</v>
      </c>
      <c r="F211" s="100">
        <f t="shared" si="168"/>
        <v>0</v>
      </c>
      <c r="G211" s="100">
        <f t="shared" si="168"/>
        <v>1.9343935920684006E-3</v>
      </c>
      <c r="H211" s="101">
        <f t="shared" si="168"/>
        <v>0</v>
      </c>
      <c r="I211" s="102">
        <f>SUM(B211:H211)</f>
        <v>1.0000000000000002</v>
      </c>
      <c r="J211" s="131"/>
      <c r="K211" s="27" t="s">
        <v>100</v>
      </c>
      <c r="L211" s="76">
        <f t="shared" ref="L211:R211" si="169">IF($S210=0,"-",L210/$S210)</f>
        <v>4.6583985069117949E-2</v>
      </c>
      <c r="M211" s="76">
        <f t="shared" si="169"/>
        <v>1.085298856823573E-2</v>
      </c>
      <c r="N211" s="76">
        <f t="shared" si="169"/>
        <v>0.36652370846313881</v>
      </c>
      <c r="O211" s="76">
        <f t="shared" si="169"/>
        <v>9.5285985328354902E-2</v>
      </c>
      <c r="P211" s="76">
        <f t="shared" si="169"/>
        <v>0.47974695842126885</v>
      </c>
      <c r="Q211" s="76">
        <f t="shared" si="169"/>
        <v>1.0063741498839928E-3</v>
      </c>
      <c r="R211" s="77">
        <f t="shared" si="169"/>
        <v>0</v>
      </c>
      <c r="S211" s="78">
        <f>SUM(L211:R211)</f>
        <v>1.0000000000000002</v>
      </c>
      <c r="U211" s="36" t="s">
        <v>100</v>
      </c>
      <c r="V211" s="103">
        <f>+V210/$AI210</f>
        <v>4.1668988804499332E-2</v>
      </c>
      <c r="W211" s="103">
        <f t="shared" ref="W211:AH211" si="170">+W210/$AI210</f>
        <v>2.8753547139542647E-3</v>
      </c>
      <c r="X211" s="103">
        <f t="shared" si="170"/>
        <v>1.0063741498839926E-3</v>
      </c>
      <c r="Y211" s="103">
        <f t="shared" si="170"/>
        <v>1.0852988568235728E-2</v>
      </c>
      <c r="Z211" s="103">
        <f t="shared" si="170"/>
        <v>0.32114468017589687</v>
      </c>
      <c r="AA211" s="103">
        <f t="shared" si="170"/>
        <v>9.1617568669443206E-2</v>
      </c>
      <c r="AB211" s="103">
        <f t="shared" si="170"/>
        <v>0.47974695842126874</v>
      </c>
      <c r="AC211" s="103">
        <f t="shared" si="170"/>
        <v>5.108708649681782E-2</v>
      </c>
      <c r="AD211" s="103">
        <f t="shared" si="170"/>
        <v>2.0396415506643388E-3</v>
      </c>
      <c r="AE211" s="103">
        <f t="shared" si="170"/>
        <v>4.3130320709313974E-4</v>
      </c>
      <c r="AF211" s="103">
        <f t="shared" si="170"/>
        <v>0</v>
      </c>
      <c r="AG211" s="103">
        <f t="shared" si="170"/>
        <v>4.5379028287241815E-2</v>
      </c>
      <c r="AH211" s="103">
        <f t="shared" si="170"/>
        <v>3.2371134518185312E-3</v>
      </c>
      <c r="AI211" s="104">
        <f>SUM(V211:AC211)</f>
        <v>1</v>
      </c>
      <c r="AJ211" s="2" t="str">
        <f t="shared" si="164"/>
        <v/>
      </c>
    </row>
    <row r="212" spans="1:85" ht="15" thickBot="1">
      <c r="A212" s="218"/>
      <c r="B212" s="218"/>
      <c r="C212" s="218"/>
      <c r="D212" s="218"/>
      <c r="E212" s="218"/>
      <c r="F212" s="218"/>
      <c r="G212" s="218"/>
      <c r="H212" s="218"/>
      <c r="I212" s="218"/>
      <c r="K212" s="218"/>
      <c r="L212" s="218"/>
      <c r="M212" s="218"/>
      <c r="N212" s="218"/>
      <c r="O212" s="218"/>
      <c r="P212" s="218"/>
      <c r="Q212" s="218"/>
      <c r="R212" s="218"/>
      <c r="S212" s="218"/>
      <c r="AI212" s="139"/>
      <c r="BA212" s="131"/>
      <c r="BR212" s="131"/>
      <c r="CG212" s="131"/>
    </row>
    <row r="213" spans="1:85" ht="28.5">
      <c r="A213" s="328" t="s">
        <v>33</v>
      </c>
      <c r="B213" s="135" t="s">
        <v>0</v>
      </c>
      <c r="C213" s="135" t="s">
        <v>1</v>
      </c>
      <c r="D213" s="135" t="s">
        <v>2</v>
      </c>
      <c r="E213" s="135" t="s">
        <v>3</v>
      </c>
      <c r="F213" s="135" t="s">
        <v>27</v>
      </c>
      <c r="G213" s="135" t="s">
        <v>4</v>
      </c>
      <c r="H213" s="135" t="s">
        <v>5</v>
      </c>
      <c r="I213" s="136" t="s">
        <v>6</v>
      </c>
      <c r="K213" s="330" t="s">
        <v>33</v>
      </c>
      <c r="L213" s="137" t="s">
        <v>0</v>
      </c>
      <c r="M213" s="137" t="s">
        <v>1</v>
      </c>
      <c r="N213" s="137" t="s">
        <v>2</v>
      </c>
      <c r="O213" s="137" t="s">
        <v>3</v>
      </c>
      <c r="P213" s="137" t="s">
        <v>27</v>
      </c>
      <c r="Q213" s="137" t="s">
        <v>4</v>
      </c>
      <c r="R213" s="137" t="s">
        <v>5</v>
      </c>
      <c r="S213" s="138" t="s">
        <v>6</v>
      </c>
      <c r="U213" s="332" t="s">
        <v>33</v>
      </c>
      <c r="V213" s="190" t="s">
        <v>69</v>
      </c>
      <c r="W213" s="190" t="s">
        <v>70</v>
      </c>
      <c r="X213" s="190" t="s">
        <v>4</v>
      </c>
      <c r="Y213" s="190" t="s">
        <v>1</v>
      </c>
      <c r="Z213" s="190" t="s">
        <v>2</v>
      </c>
      <c r="AA213" s="190" t="s">
        <v>3</v>
      </c>
      <c r="AB213" s="190" t="s">
        <v>52</v>
      </c>
      <c r="AC213" s="190" t="s">
        <v>64</v>
      </c>
      <c r="AD213" s="191" t="s">
        <v>72</v>
      </c>
      <c r="AE213" s="191" t="s">
        <v>79</v>
      </c>
      <c r="AF213" s="191" t="s">
        <v>73</v>
      </c>
      <c r="AG213" s="191" t="s">
        <v>80</v>
      </c>
      <c r="AH213" s="191" t="s">
        <v>81</v>
      </c>
      <c r="AI213" s="192" t="s">
        <v>60</v>
      </c>
      <c r="BA213" s="131"/>
      <c r="BR213" s="131"/>
      <c r="CG213" s="131"/>
    </row>
    <row r="214" spans="1:85" ht="15">
      <c r="A214" s="329" t="s">
        <v>33</v>
      </c>
      <c r="B214" s="294" t="s">
        <v>109</v>
      </c>
      <c r="C214" s="295"/>
      <c r="D214" s="295"/>
      <c r="E214" s="295"/>
      <c r="F214" s="295"/>
      <c r="G214" s="295"/>
      <c r="H214" s="295"/>
      <c r="I214" s="296"/>
      <c r="K214" s="331" t="s">
        <v>33</v>
      </c>
      <c r="L214" s="297" t="s">
        <v>109</v>
      </c>
      <c r="M214" s="298"/>
      <c r="N214" s="298"/>
      <c r="O214" s="298"/>
      <c r="P214" s="298"/>
      <c r="Q214" s="298"/>
      <c r="R214" s="298"/>
      <c r="S214" s="299"/>
      <c r="U214" s="333" t="s">
        <v>33</v>
      </c>
      <c r="V214" s="326" t="s">
        <v>109</v>
      </c>
      <c r="W214" s="326"/>
      <c r="X214" s="326"/>
      <c r="Y214" s="326"/>
      <c r="Z214" s="326"/>
      <c r="AA214" s="326"/>
      <c r="AB214" s="326"/>
      <c r="AC214" s="326"/>
      <c r="AD214" s="326"/>
      <c r="AE214" s="326"/>
      <c r="AF214" s="326"/>
      <c r="AG214" s="326"/>
      <c r="AH214" s="326"/>
      <c r="AI214" s="327"/>
      <c r="BA214" s="131"/>
      <c r="BR214" s="131"/>
      <c r="CG214" s="131"/>
    </row>
    <row r="215" spans="1:85" ht="15">
      <c r="A215" s="141" t="s">
        <v>7</v>
      </c>
      <c r="B215" s="142">
        <v>0</v>
      </c>
      <c r="C215" s="142">
        <v>0</v>
      </c>
      <c r="D215" s="142">
        <v>0</v>
      </c>
      <c r="E215" s="142">
        <v>0</v>
      </c>
      <c r="F215" s="303"/>
      <c r="G215" s="142">
        <v>0</v>
      </c>
      <c r="H215" s="143">
        <v>0</v>
      </c>
      <c r="I215" s="144">
        <f>SUM(B215:H215)</f>
        <v>0</v>
      </c>
      <c r="J215" s="139"/>
      <c r="K215" s="193" t="s">
        <v>7</v>
      </c>
      <c r="L215" s="142">
        <v>0</v>
      </c>
      <c r="M215" s="142">
        <v>0</v>
      </c>
      <c r="N215" s="142">
        <v>0</v>
      </c>
      <c r="O215" s="142">
        <v>0</v>
      </c>
      <c r="P215" s="142">
        <v>0</v>
      </c>
      <c r="Q215" s="142">
        <v>0</v>
      </c>
      <c r="R215" s="194">
        <v>0</v>
      </c>
      <c r="S215" s="195">
        <f>SUM(L215:R215)</f>
        <v>0</v>
      </c>
      <c r="U215" s="196" t="s">
        <v>7</v>
      </c>
      <c r="V215" s="197">
        <v>0</v>
      </c>
      <c r="W215" s="197">
        <v>0</v>
      </c>
      <c r="X215" s="197">
        <v>0</v>
      </c>
      <c r="Y215" s="197">
        <v>0</v>
      </c>
      <c r="Z215" s="197">
        <v>0</v>
      </c>
      <c r="AA215" s="197">
        <v>0</v>
      </c>
      <c r="AB215" s="197">
        <v>0</v>
      </c>
      <c r="AC215" s="198">
        <v>0</v>
      </c>
      <c r="AD215" s="199">
        <v>0</v>
      </c>
      <c r="AE215" s="199">
        <v>0</v>
      </c>
      <c r="AF215" s="199">
        <v>0</v>
      </c>
      <c r="AG215" s="199">
        <v>0</v>
      </c>
      <c r="AH215" s="199">
        <v>0</v>
      </c>
      <c r="AI215" s="200">
        <f>SUM(V215:AC215)</f>
        <v>0</v>
      </c>
      <c r="AJ215" s="131" t="str">
        <f>IF(ABS(S215-AI215)&gt;0.001,S215-AI215,"")</f>
        <v/>
      </c>
      <c r="BA215" s="131"/>
      <c r="BR215" s="131"/>
      <c r="CG215" s="131"/>
    </row>
    <row r="216" spans="1:85" ht="15">
      <c r="A216" s="149" t="s">
        <v>8</v>
      </c>
      <c r="B216" s="150">
        <v>0</v>
      </c>
      <c r="C216" s="150">
        <v>0</v>
      </c>
      <c r="D216" s="150">
        <v>0</v>
      </c>
      <c r="E216" s="150">
        <v>0</v>
      </c>
      <c r="F216" s="304"/>
      <c r="G216" s="150">
        <v>0</v>
      </c>
      <c r="H216" s="151">
        <v>0</v>
      </c>
      <c r="I216" s="152">
        <f t="shared" ref="I216:I235" si="171">SUM(B216:H216)</f>
        <v>0</v>
      </c>
      <c r="J216" s="139"/>
      <c r="K216" s="153" t="s">
        <v>8</v>
      </c>
      <c r="L216" s="154">
        <v>0</v>
      </c>
      <c r="M216" s="154">
        <v>0</v>
      </c>
      <c r="N216" s="154">
        <v>0</v>
      </c>
      <c r="O216" s="154">
        <v>0</v>
      </c>
      <c r="P216" s="154">
        <v>0</v>
      </c>
      <c r="Q216" s="154">
        <v>0</v>
      </c>
      <c r="R216" s="155">
        <v>0</v>
      </c>
      <c r="S216" s="156">
        <f t="shared" ref="S216:S235" si="172">SUM(L216:R216)</f>
        <v>0</v>
      </c>
      <c r="U216" s="201" t="s">
        <v>8</v>
      </c>
      <c r="V216" s="202">
        <v>0</v>
      </c>
      <c r="W216" s="202">
        <v>0</v>
      </c>
      <c r="X216" s="202">
        <v>0</v>
      </c>
      <c r="Y216" s="202">
        <v>0</v>
      </c>
      <c r="Z216" s="202">
        <v>0</v>
      </c>
      <c r="AA216" s="202">
        <v>0</v>
      </c>
      <c r="AB216" s="202">
        <v>0</v>
      </c>
      <c r="AC216" s="203">
        <v>0</v>
      </c>
      <c r="AD216" s="202">
        <v>0</v>
      </c>
      <c r="AE216" s="202">
        <v>0</v>
      </c>
      <c r="AF216" s="202">
        <v>0</v>
      </c>
      <c r="AG216" s="202">
        <v>0</v>
      </c>
      <c r="AH216" s="202">
        <v>0</v>
      </c>
      <c r="AI216" s="204">
        <f t="shared" ref="AI216:AI235" si="173">SUM(V216:AC216)</f>
        <v>0</v>
      </c>
      <c r="AJ216" s="131" t="str">
        <f t="shared" ref="AJ216:AJ237" si="174">IF(ABS(S216-AI216)&gt;0.001,S216-AI216,"")</f>
        <v/>
      </c>
      <c r="BA216" s="131"/>
      <c r="BR216" s="131"/>
      <c r="CG216" s="131"/>
    </row>
    <row r="217" spans="1:85" ht="15">
      <c r="A217" s="157" t="s">
        <v>10</v>
      </c>
      <c r="B217" s="146">
        <v>0</v>
      </c>
      <c r="C217" s="146">
        <v>0</v>
      </c>
      <c r="D217" s="146">
        <v>0</v>
      </c>
      <c r="E217" s="146">
        <v>0</v>
      </c>
      <c r="F217" s="304"/>
      <c r="G217" s="146">
        <v>0</v>
      </c>
      <c r="H217" s="158">
        <v>0</v>
      </c>
      <c r="I217" s="144">
        <f t="shared" si="171"/>
        <v>0</v>
      </c>
      <c r="J217" s="139"/>
      <c r="K217" s="159" t="s">
        <v>10</v>
      </c>
      <c r="L217" s="146">
        <v>0</v>
      </c>
      <c r="M217" s="146">
        <v>0</v>
      </c>
      <c r="N217" s="146">
        <v>0</v>
      </c>
      <c r="O217" s="146">
        <v>0</v>
      </c>
      <c r="P217" s="146">
        <v>0</v>
      </c>
      <c r="Q217" s="146">
        <v>0</v>
      </c>
      <c r="R217" s="147">
        <v>0</v>
      </c>
      <c r="S217" s="148">
        <f t="shared" si="172"/>
        <v>0</v>
      </c>
      <c r="U217" s="205" t="s">
        <v>10</v>
      </c>
      <c r="V217" s="197">
        <v>0</v>
      </c>
      <c r="W217" s="197">
        <v>0</v>
      </c>
      <c r="X217" s="197">
        <v>0</v>
      </c>
      <c r="Y217" s="197">
        <v>0</v>
      </c>
      <c r="Z217" s="197">
        <v>0</v>
      </c>
      <c r="AA217" s="197">
        <v>0</v>
      </c>
      <c r="AB217" s="197">
        <v>0</v>
      </c>
      <c r="AC217" s="198">
        <v>0</v>
      </c>
      <c r="AD217" s="199">
        <v>0</v>
      </c>
      <c r="AE217" s="199">
        <v>0</v>
      </c>
      <c r="AF217" s="199">
        <v>0</v>
      </c>
      <c r="AG217" s="199">
        <v>0</v>
      </c>
      <c r="AH217" s="199">
        <v>0</v>
      </c>
      <c r="AI217" s="200">
        <f t="shared" si="173"/>
        <v>0</v>
      </c>
      <c r="AJ217" s="131" t="str">
        <f t="shared" si="174"/>
        <v/>
      </c>
      <c r="BA217" s="131"/>
      <c r="BR217" s="131"/>
      <c r="CG217" s="131"/>
    </row>
    <row r="218" spans="1:85" ht="15">
      <c r="A218" s="149" t="s">
        <v>53</v>
      </c>
      <c r="B218" s="150">
        <v>0</v>
      </c>
      <c r="C218" s="150">
        <v>0</v>
      </c>
      <c r="D218" s="150">
        <v>0</v>
      </c>
      <c r="E218" s="150">
        <v>0</v>
      </c>
      <c r="F218" s="304"/>
      <c r="G218" s="150">
        <v>0</v>
      </c>
      <c r="H218" s="151">
        <v>0</v>
      </c>
      <c r="I218" s="152">
        <f t="shared" si="171"/>
        <v>0</v>
      </c>
      <c r="J218" s="139"/>
      <c r="K218" s="153" t="s">
        <v>53</v>
      </c>
      <c r="L218" s="154">
        <v>0</v>
      </c>
      <c r="M218" s="154">
        <v>0</v>
      </c>
      <c r="N218" s="154">
        <v>0</v>
      </c>
      <c r="O218" s="154">
        <v>0</v>
      </c>
      <c r="P218" s="154">
        <v>0</v>
      </c>
      <c r="Q218" s="154">
        <v>0</v>
      </c>
      <c r="R218" s="155">
        <v>0</v>
      </c>
      <c r="S218" s="156">
        <f t="shared" si="172"/>
        <v>0</v>
      </c>
      <c r="U218" s="201" t="s">
        <v>53</v>
      </c>
      <c r="V218" s="202">
        <v>0</v>
      </c>
      <c r="W218" s="202">
        <v>0</v>
      </c>
      <c r="X218" s="202">
        <v>0</v>
      </c>
      <c r="Y218" s="202">
        <v>0</v>
      </c>
      <c r="Z218" s="202">
        <v>0</v>
      </c>
      <c r="AA218" s="202">
        <v>0</v>
      </c>
      <c r="AB218" s="202">
        <v>0</v>
      </c>
      <c r="AC218" s="203">
        <v>0</v>
      </c>
      <c r="AD218" s="202">
        <v>0</v>
      </c>
      <c r="AE218" s="202">
        <v>0</v>
      </c>
      <c r="AF218" s="202">
        <v>0</v>
      </c>
      <c r="AG218" s="202">
        <v>0</v>
      </c>
      <c r="AH218" s="202">
        <v>0</v>
      </c>
      <c r="AI218" s="204">
        <f t="shared" si="173"/>
        <v>0</v>
      </c>
      <c r="AJ218" s="131" t="str">
        <f t="shared" si="174"/>
        <v/>
      </c>
      <c r="BA218" s="131"/>
      <c r="BR218" s="131"/>
      <c r="CG218" s="131"/>
    </row>
    <row r="219" spans="1:85" ht="15">
      <c r="A219" s="157" t="s">
        <v>16</v>
      </c>
      <c r="B219" s="146">
        <v>1.1730038699099314</v>
      </c>
      <c r="C219" s="146">
        <v>0</v>
      </c>
      <c r="D219" s="146">
        <v>0</v>
      </c>
      <c r="E219" s="146">
        <v>0</v>
      </c>
      <c r="F219" s="304"/>
      <c r="G219" s="146">
        <v>0</v>
      </c>
      <c r="H219" s="158">
        <v>0</v>
      </c>
      <c r="I219" s="144">
        <f t="shared" si="171"/>
        <v>1.1730038699099314</v>
      </c>
      <c r="J219" s="139"/>
      <c r="K219" s="159" t="s">
        <v>16</v>
      </c>
      <c r="L219" s="146">
        <v>1.1730038699099314</v>
      </c>
      <c r="M219" s="146">
        <v>0</v>
      </c>
      <c r="N219" s="146">
        <v>0</v>
      </c>
      <c r="O219" s="146">
        <v>0</v>
      </c>
      <c r="P219" s="146">
        <v>0</v>
      </c>
      <c r="Q219" s="146">
        <v>0</v>
      </c>
      <c r="R219" s="147">
        <v>0</v>
      </c>
      <c r="S219" s="148">
        <f t="shared" si="172"/>
        <v>1.1730038699099314</v>
      </c>
      <c r="U219" s="205" t="s">
        <v>16</v>
      </c>
      <c r="V219" s="197">
        <v>1.1730038699099314</v>
      </c>
      <c r="W219" s="197">
        <v>0</v>
      </c>
      <c r="X219" s="197">
        <v>0</v>
      </c>
      <c r="Y219" s="197">
        <v>0</v>
      </c>
      <c r="Z219" s="197">
        <v>0</v>
      </c>
      <c r="AA219" s="197">
        <v>0</v>
      </c>
      <c r="AB219" s="197">
        <v>0</v>
      </c>
      <c r="AC219" s="198">
        <v>0</v>
      </c>
      <c r="AD219" s="199">
        <v>0</v>
      </c>
      <c r="AE219" s="199">
        <v>0</v>
      </c>
      <c r="AF219" s="199">
        <v>0</v>
      </c>
      <c r="AG219" s="199">
        <v>0</v>
      </c>
      <c r="AH219" s="199">
        <v>0</v>
      </c>
      <c r="AI219" s="200">
        <f t="shared" si="173"/>
        <v>1.1730038699099314</v>
      </c>
      <c r="AJ219" s="131" t="str">
        <f t="shared" si="174"/>
        <v/>
      </c>
      <c r="BA219" s="131"/>
      <c r="BR219" s="131"/>
      <c r="CG219" s="131"/>
    </row>
    <row r="220" spans="1:85" ht="15">
      <c r="A220" s="149" t="s">
        <v>15</v>
      </c>
      <c r="B220" s="150">
        <v>2.8030949267721814</v>
      </c>
      <c r="C220" s="150">
        <v>0</v>
      </c>
      <c r="D220" s="150">
        <v>0</v>
      </c>
      <c r="E220" s="150">
        <v>0</v>
      </c>
      <c r="F220" s="304"/>
      <c r="G220" s="150">
        <v>0</v>
      </c>
      <c r="H220" s="151">
        <v>0</v>
      </c>
      <c r="I220" s="152">
        <f t="shared" si="171"/>
        <v>2.8030949267721814</v>
      </c>
      <c r="J220" s="139"/>
      <c r="K220" s="153" t="s">
        <v>15</v>
      </c>
      <c r="L220" s="154">
        <v>2.8030949267721814</v>
      </c>
      <c r="M220" s="154">
        <v>0</v>
      </c>
      <c r="N220" s="154">
        <v>0</v>
      </c>
      <c r="O220" s="154">
        <v>0</v>
      </c>
      <c r="P220" s="154">
        <v>0</v>
      </c>
      <c r="Q220" s="154">
        <v>0</v>
      </c>
      <c r="R220" s="155">
        <v>0</v>
      </c>
      <c r="S220" s="156">
        <f t="shared" si="172"/>
        <v>2.8030949267721814</v>
      </c>
      <c r="U220" s="201" t="s">
        <v>54</v>
      </c>
      <c r="V220" s="202">
        <v>2.8030949267721814</v>
      </c>
      <c r="W220" s="202">
        <v>0</v>
      </c>
      <c r="X220" s="202">
        <v>0</v>
      </c>
      <c r="Y220" s="202">
        <v>0</v>
      </c>
      <c r="Z220" s="202">
        <v>0</v>
      </c>
      <c r="AA220" s="202">
        <v>0</v>
      </c>
      <c r="AB220" s="202">
        <v>0</v>
      </c>
      <c r="AC220" s="203">
        <v>0</v>
      </c>
      <c r="AD220" s="202">
        <v>0</v>
      </c>
      <c r="AE220" s="202">
        <v>0</v>
      </c>
      <c r="AF220" s="202">
        <v>0</v>
      </c>
      <c r="AG220" s="202">
        <v>0</v>
      </c>
      <c r="AH220" s="202">
        <v>0</v>
      </c>
      <c r="AI220" s="204">
        <f t="shared" si="173"/>
        <v>2.8030949267721814</v>
      </c>
      <c r="AJ220" s="131" t="str">
        <f t="shared" si="174"/>
        <v/>
      </c>
      <c r="BA220" s="131"/>
      <c r="BR220" s="131"/>
      <c r="CG220" s="131"/>
    </row>
    <row r="221" spans="1:85" ht="15">
      <c r="A221" s="157" t="s">
        <v>55</v>
      </c>
      <c r="B221" s="146">
        <v>0</v>
      </c>
      <c r="C221" s="146">
        <v>0</v>
      </c>
      <c r="D221" s="146">
        <v>0</v>
      </c>
      <c r="E221" s="146">
        <v>1.6056906311400877E-2</v>
      </c>
      <c r="F221" s="304"/>
      <c r="G221" s="146">
        <v>0</v>
      </c>
      <c r="H221" s="158">
        <v>0</v>
      </c>
      <c r="I221" s="144">
        <f t="shared" si="171"/>
        <v>1.6056906311400877E-2</v>
      </c>
      <c r="J221" s="139"/>
      <c r="K221" s="159" t="s">
        <v>55</v>
      </c>
      <c r="L221" s="146">
        <v>0</v>
      </c>
      <c r="M221" s="146">
        <v>0</v>
      </c>
      <c r="N221" s="146">
        <v>0</v>
      </c>
      <c r="O221" s="146">
        <v>1.6056906311400877E-2</v>
      </c>
      <c r="P221" s="146">
        <v>23.999209740937143</v>
      </c>
      <c r="Q221" s="146">
        <v>0</v>
      </c>
      <c r="R221" s="147">
        <v>0</v>
      </c>
      <c r="S221" s="148">
        <f t="shared" si="172"/>
        <v>24.015266647248545</v>
      </c>
      <c r="U221" s="205" t="s">
        <v>55</v>
      </c>
      <c r="V221" s="197">
        <v>0</v>
      </c>
      <c r="W221" s="197">
        <v>0</v>
      </c>
      <c r="X221" s="197">
        <v>0</v>
      </c>
      <c r="Y221" s="197">
        <v>0</v>
      </c>
      <c r="Z221" s="197">
        <v>0</v>
      </c>
      <c r="AA221" s="197">
        <v>0</v>
      </c>
      <c r="AB221" s="197">
        <v>23.999209740937143</v>
      </c>
      <c r="AC221" s="198">
        <v>1.6056906311400877E-2</v>
      </c>
      <c r="AD221" s="197">
        <v>0</v>
      </c>
      <c r="AE221" s="197">
        <v>0</v>
      </c>
      <c r="AF221" s="197">
        <v>0</v>
      </c>
      <c r="AG221" s="197">
        <v>0</v>
      </c>
      <c r="AH221" s="197">
        <v>1.6056906311400877E-2</v>
      </c>
      <c r="AI221" s="200">
        <f t="shared" si="173"/>
        <v>24.015266647248545</v>
      </c>
      <c r="AJ221" s="131" t="str">
        <f t="shared" si="174"/>
        <v/>
      </c>
      <c r="BA221" s="131"/>
      <c r="BR221" s="131"/>
      <c r="CG221" s="131"/>
    </row>
    <row r="222" spans="1:85" ht="15">
      <c r="A222" s="149" t="s">
        <v>12</v>
      </c>
      <c r="B222" s="150">
        <v>0</v>
      </c>
      <c r="C222" s="150">
        <v>0</v>
      </c>
      <c r="D222" s="150">
        <v>0</v>
      </c>
      <c r="E222" s="150">
        <v>6.1841294615529852E-19</v>
      </c>
      <c r="F222" s="304"/>
      <c r="G222" s="150">
        <v>0</v>
      </c>
      <c r="H222" s="151">
        <v>0</v>
      </c>
      <c r="I222" s="152">
        <f t="shared" si="171"/>
        <v>6.1841294615529852E-19</v>
      </c>
      <c r="J222" s="139"/>
      <c r="K222" s="153" t="s">
        <v>12</v>
      </c>
      <c r="L222" s="154">
        <v>0</v>
      </c>
      <c r="M222" s="154">
        <v>0</v>
      </c>
      <c r="N222" s="154">
        <v>0</v>
      </c>
      <c r="O222" s="154">
        <v>6.1841294615529852E-19</v>
      </c>
      <c r="P222" s="154">
        <v>0.8467444433303345</v>
      </c>
      <c r="Q222" s="154">
        <v>0</v>
      </c>
      <c r="R222" s="155">
        <v>0</v>
      </c>
      <c r="S222" s="156">
        <f t="shared" si="172"/>
        <v>0.8467444433303345</v>
      </c>
      <c r="U222" s="201" t="s">
        <v>12</v>
      </c>
      <c r="V222" s="202">
        <v>0</v>
      </c>
      <c r="W222" s="202">
        <v>0</v>
      </c>
      <c r="X222" s="202">
        <v>0</v>
      </c>
      <c r="Y222" s="202">
        <v>0</v>
      </c>
      <c r="Z222" s="202">
        <v>0</v>
      </c>
      <c r="AA222" s="202">
        <v>0</v>
      </c>
      <c r="AB222" s="202">
        <v>0.8467444433303345</v>
      </c>
      <c r="AC222" s="203">
        <v>6.1841294615529852E-19</v>
      </c>
      <c r="AD222" s="202">
        <v>0</v>
      </c>
      <c r="AE222" s="202">
        <v>0</v>
      </c>
      <c r="AF222" s="202">
        <v>0</v>
      </c>
      <c r="AG222" s="202">
        <v>0</v>
      </c>
      <c r="AH222" s="202">
        <v>6.1841294615529852E-19</v>
      </c>
      <c r="AI222" s="204">
        <f t="shared" si="173"/>
        <v>0.8467444433303345</v>
      </c>
      <c r="AJ222" s="131" t="str">
        <f t="shared" si="174"/>
        <v/>
      </c>
      <c r="BA222" s="131"/>
      <c r="BR222" s="131"/>
      <c r="CG222" s="131"/>
    </row>
    <row r="223" spans="1:85" ht="15">
      <c r="A223" s="157" t="s">
        <v>56</v>
      </c>
      <c r="B223" s="146">
        <v>0</v>
      </c>
      <c r="C223" s="146">
        <v>0</v>
      </c>
      <c r="D223" s="146">
        <v>0</v>
      </c>
      <c r="E223" s="146">
        <v>0</v>
      </c>
      <c r="F223" s="304"/>
      <c r="G223" s="146">
        <v>0</v>
      </c>
      <c r="H223" s="158">
        <v>0</v>
      </c>
      <c r="I223" s="144">
        <f t="shared" si="171"/>
        <v>0</v>
      </c>
      <c r="J223" s="139"/>
      <c r="K223" s="159" t="s">
        <v>56</v>
      </c>
      <c r="L223" s="146">
        <v>0</v>
      </c>
      <c r="M223" s="146">
        <v>0</v>
      </c>
      <c r="N223" s="146">
        <v>0</v>
      </c>
      <c r="O223" s="146">
        <v>0</v>
      </c>
      <c r="P223" s="146">
        <v>0</v>
      </c>
      <c r="Q223" s="146">
        <v>0</v>
      </c>
      <c r="R223" s="147">
        <v>0</v>
      </c>
      <c r="S223" s="148">
        <f t="shared" si="172"/>
        <v>0</v>
      </c>
      <c r="U223" s="205" t="s">
        <v>56</v>
      </c>
      <c r="V223" s="197">
        <v>0</v>
      </c>
      <c r="W223" s="197">
        <v>0</v>
      </c>
      <c r="X223" s="197">
        <v>0</v>
      </c>
      <c r="Y223" s="197">
        <v>0</v>
      </c>
      <c r="Z223" s="197">
        <v>0</v>
      </c>
      <c r="AA223" s="197">
        <v>0</v>
      </c>
      <c r="AB223" s="197">
        <v>0</v>
      </c>
      <c r="AC223" s="198">
        <v>0</v>
      </c>
      <c r="AD223" s="197">
        <v>0</v>
      </c>
      <c r="AE223" s="197">
        <v>0</v>
      </c>
      <c r="AF223" s="197">
        <v>0</v>
      </c>
      <c r="AG223" s="197">
        <v>0</v>
      </c>
      <c r="AH223" s="197">
        <v>0</v>
      </c>
      <c r="AI223" s="200">
        <f t="shared" si="173"/>
        <v>0</v>
      </c>
      <c r="AJ223" s="131" t="str">
        <f t="shared" si="174"/>
        <v/>
      </c>
      <c r="BA223" s="131"/>
      <c r="BR223" s="131"/>
      <c r="CG223" s="131"/>
    </row>
    <row r="224" spans="1:85" ht="15">
      <c r="A224" s="149" t="s">
        <v>17</v>
      </c>
      <c r="B224" s="150">
        <v>0</v>
      </c>
      <c r="C224" s="150">
        <v>0</v>
      </c>
      <c r="D224" s="150">
        <v>0</v>
      </c>
      <c r="E224" s="150">
        <v>0.21836421744330392</v>
      </c>
      <c r="F224" s="304"/>
      <c r="G224" s="150">
        <v>0</v>
      </c>
      <c r="H224" s="151">
        <v>0</v>
      </c>
      <c r="I224" s="152">
        <f t="shared" si="171"/>
        <v>0.21836421744330392</v>
      </c>
      <c r="J224" s="139"/>
      <c r="K224" s="153" t="s">
        <v>17</v>
      </c>
      <c r="L224" s="154">
        <v>0</v>
      </c>
      <c r="M224" s="154">
        <v>0</v>
      </c>
      <c r="N224" s="154">
        <v>0</v>
      </c>
      <c r="O224" s="154">
        <v>0.21836421744330392</v>
      </c>
      <c r="P224" s="154">
        <v>0</v>
      </c>
      <c r="Q224" s="154">
        <v>0</v>
      </c>
      <c r="R224" s="155">
        <v>0</v>
      </c>
      <c r="S224" s="156">
        <f t="shared" si="172"/>
        <v>0.21836421744330392</v>
      </c>
      <c r="U224" s="201" t="s">
        <v>17</v>
      </c>
      <c r="V224" s="202">
        <v>0</v>
      </c>
      <c r="W224" s="202">
        <v>0</v>
      </c>
      <c r="X224" s="202">
        <v>0</v>
      </c>
      <c r="Y224" s="202">
        <v>0</v>
      </c>
      <c r="Z224" s="202">
        <v>0</v>
      </c>
      <c r="AA224" s="202">
        <v>0</v>
      </c>
      <c r="AB224" s="202">
        <v>0</v>
      </c>
      <c r="AC224" s="203">
        <v>0.21836421744330392</v>
      </c>
      <c r="AD224" s="202">
        <v>0</v>
      </c>
      <c r="AE224" s="202">
        <v>0</v>
      </c>
      <c r="AF224" s="202">
        <v>0</v>
      </c>
      <c r="AG224" s="202">
        <v>0</v>
      </c>
      <c r="AH224" s="202">
        <v>0.21836421744330392</v>
      </c>
      <c r="AI224" s="204">
        <f t="shared" si="173"/>
        <v>0.21836421744330392</v>
      </c>
      <c r="AJ224" s="131" t="str">
        <f t="shared" si="174"/>
        <v/>
      </c>
      <c r="BA224" s="131"/>
      <c r="BR224" s="131"/>
      <c r="CG224" s="131"/>
    </row>
    <row r="225" spans="1:85" ht="15">
      <c r="A225" s="157" t="s">
        <v>141</v>
      </c>
      <c r="B225" s="146">
        <v>37.730236880044849</v>
      </c>
      <c r="C225" s="146">
        <v>0</v>
      </c>
      <c r="D225" s="146">
        <v>0.53342528127636468</v>
      </c>
      <c r="E225" s="146">
        <v>1.2430920695953487</v>
      </c>
      <c r="F225" s="304"/>
      <c r="G225" s="146">
        <v>0</v>
      </c>
      <c r="H225" s="158">
        <v>0</v>
      </c>
      <c r="I225" s="144">
        <f t="shared" si="171"/>
        <v>39.506754230916563</v>
      </c>
      <c r="J225" s="139"/>
      <c r="K225" s="159" t="s">
        <v>141</v>
      </c>
      <c r="L225" s="146">
        <v>37.730236880044849</v>
      </c>
      <c r="M225" s="146">
        <v>0</v>
      </c>
      <c r="N225" s="146">
        <v>0.53342528127636468</v>
      </c>
      <c r="O225" s="146">
        <v>1.2430920695953487</v>
      </c>
      <c r="P225" s="146">
        <v>0</v>
      </c>
      <c r="Q225" s="146">
        <v>0</v>
      </c>
      <c r="R225" s="147">
        <v>0</v>
      </c>
      <c r="S225" s="148">
        <f t="shared" si="172"/>
        <v>39.506754230916563</v>
      </c>
      <c r="U225" s="205" t="s">
        <v>141</v>
      </c>
      <c r="V225" s="197">
        <v>37.484199686352511</v>
      </c>
      <c r="W225" s="197">
        <v>0</v>
      </c>
      <c r="X225" s="197">
        <v>0</v>
      </c>
      <c r="Y225" s="197">
        <v>0</v>
      </c>
      <c r="Z225" s="197">
        <v>0.53342528127636468</v>
      </c>
      <c r="AA225" s="197">
        <v>0</v>
      </c>
      <c r="AB225" s="197">
        <v>0</v>
      </c>
      <c r="AC225" s="198">
        <v>1.4891292632876836</v>
      </c>
      <c r="AD225" s="197">
        <v>0.24603719369233512</v>
      </c>
      <c r="AE225" s="197">
        <v>0</v>
      </c>
      <c r="AF225" s="197">
        <v>0</v>
      </c>
      <c r="AG225" s="197">
        <v>0</v>
      </c>
      <c r="AH225" s="197">
        <v>1.2430920695953487</v>
      </c>
      <c r="AI225" s="200">
        <f t="shared" si="173"/>
        <v>39.506754230916563</v>
      </c>
      <c r="AJ225" s="131" t="str">
        <f t="shared" si="174"/>
        <v/>
      </c>
      <c r="BA225" s="131"/>
      <c r="BR225" s="131"/>
      <c r="CG225" s="131"/>
    </row>
    <row r="226" spans="1:85" ht="15">
      <c r="A226" s="149" t="s">
        <v>25</v>
      </c>
      <c r="B226" s="150">
        <v>5.0215533114640216</v>
      </c>
      <c r="C226" s="150">
        <v>0</v>
      </c>
      <c r="D226" s="150">
        <v>15.619725806498062</v>
      </c>
      <c r="E226" s="150">
        <v>61.078809404903957</v>
      </c>
      <c r="F226" s="304"/>
      <c r="G226" s="150">
        <v>11.992551936722439</v>
      </c>
      <c r="H226" s="151">
        <v>0</v>
      </c>
      <c r="I226" s="152">
        <f t="shared" si="171"/>
        <v>93.712640459588471</v>
      </c>
      <c r="J226" s="139"/>
      <c r="K226" s="153" t="s">
        <v>25</v>
      </c>
      <c r="L226" s="154">
        <v>5.0215533114640216</v>
      </c>
      <c r="M226" s="154">
        <v>0</v>
      </c>
      <c r="N226" s="154">
        <v>15.619725806498062</v>
      </c>
      <c r="O226" s="154">
        <v>61.078809404903957</v>
      </c>
      <c r="P226" s="154">
        <v>0</v>
      </c>
      <c r="Q226" s="154">
        <v>11.992551936722439</v>
      </c>
      <c r="R226" s="155">
        <v>0</v>
      </c>
      <c r="S226" s="156">
        <f t="shared" si="172"/>
        <v>93.712640459588471</v>
      </c>
      <c r="U226" s="201" t="s">
        <v>25</v>
      </c>
      <c r="V226" s="202">
        <v>1.3844256827264103</v>
      </c>
      <c r="W226" s="202">
        <v>3.6371276287376109</v>
      </c>
      <c r="X226" s="202">
        <v>11.992551936722439</v>
      </c>
      <c r="Y226" s="202">
        <v>0</v>
      </c>
      <c r="Z226" s="202">
        <v>15.619725806498062</v>
      </c>
      <c r="AA226" s="202">
        <v>59.444410571779848</v>
      </c>
      <c r="AB226" s="202">
        <v>0</v>
      </c>
      <c r="AC226" s="203">
        <v>1.6343988331241144</v>
      </c>
      <c r="AD226" s="202">
        <v>0</v>
      </c>
      <c r="AE226" s="202">
        <v>0.67080340564177288</v>
      </c>
      <c r="AF226" s="202">
        <v>0</v>
      </c>
      <c r="AG226" s="202">
        <v>0</v>
      </c>
      <c r="AH226" s="202">
        <v>0.96359542748234139</v>
      </c>
      <c r="AI226" s="204">
        <f t="shared" si="173"/>
        <v>93.712640459588485</v>
      </c>
      <c r="AJ226" s="131" t="str">
        <f t="shared" si="174"/>
        <v/>
      </c>
      <c r="BA226" s="131"/>
      <c r="BR226" s="131"/>
      <c r="CG226" s="131"/>
    </row>
    <row r="227" spans="1:85" ht="15">
      <c r="A227" s="157" t="s">
        <v>24</v>
      </c>
      <c r="B227" s="146">
        <v>7.0588184182386851</v>
      </c>
      <c r="C227" s="146">
        <v>0</v>
      </c>
      <c r="D227" s="146">
        <v>0</v>
      </c>
      <c r="E227" s="146">
        <v>0</v>
      </c>
      <c r="F227" s="304"/>
      <c r="G227" s="146">
        <v>0</v>
      </c>
      <c r="H227" s="158">
        <v>0</v>
      </c>
      <c r="I227" s="144">
        <f t="shared" si="171"/>
        <v>7.0588184182386851</v>
      </c>
      <c r="J227" s="139"/>
      <c r="K227" s="159" t="s">
        <v>24</v>
      </c>
      <c r="L227" s="146">
        <v>7.0588184182386851</v>
      </c>
      <c r="M227" s="146">
        <v>0</v>
      </c>
      <c r="N227" s="146">
        <v>0</v>
      </c>
      <c r="O227" s="146">
        <v>0</v>
      </c>
      <c r="P227" s="146">
        <v>0</v>
      </c>
      <c r="Q227" s="146">
        <v>0</v>
      </c>
      <c r="R227" s="147">
        <v>0</v>
      </c>
      <c r="S227" s="148">
        <f t="shared" si="172"/>
        <v>7.0588184182386851</v>
      </c>
      <c r="U227" s="205" t="s">
        <v>24</v>
      </c>
      <c r="V227" s="197">
        <v>6.8924887263972048</v>
      </c>
      <c r="W227" s="197">
        <v>0.16632969184148055</v>
      </c>
      <c r="X227" s="197">
        <v>0</v>
      </c>
      <c r="Y227" s="197">
        <v>0</v>
      </c>
      <c r="Z227" s="197">
        <v>0</v>
      </c>
      <c r="AA227" s="197">
        <v>0</v>
      </c>
      <c r="AB227" s="197">
        <v>0</v>
      </c>
      <c r="AC227" s="198">
        <v>0</v>
      </c>
      <c r="AD227" s="197">
        <v>0</v>
      </c>
      <c r="AE227" s="197">
        <v>0</v>
      </c>
      <c r="AF227" s="197">
        <v>0</v>
      </c>
      <c r="AG227" s="197">
        <v>0</v>
      </c>
      <c r="AH227" s="197">
        <v>0</v>
      </c>
      <c r="AI227" s="200">
        <f t="shared" si="173"/>
        <v>7.0588184182386851</v>
      </c>
      <c r="AJ227" s="131" t="str">
        <f t="shared" si="174"/>
        <v/>
      </c>
      <c r="BA227" s="131"/>
      <c r="BR227" s="131"/>
      <c r="CG227" s="131"/>
    </row>
    <row r="228" spans="1:85" ht="15">
      <c r="A228" s="149" t="s">
        <v>57</v>
      </c>
      <c r="B228" s="150">
        <v>0</v>
      </c>
      <c r="C228" s="150">
        <v>0</v>
      </c>
      <c r="D228" s="150">
        <v>0</v>
      </c>
      <c r="E228" s="150">
        <v>0</v>
      </c>
      <c r="F228" s="304"/>
      <c r="G228" s="150">
        <v>0</v>
      </c>
      <c r="H228" s="151">
        <v>0</v>
      </c>
      <c r="I228" s="152">
        <f t="shared" si="171"/>
        <v>0</v>
      </c>
      <c r="J228" s="139"/>
      <c r="K228" s="153" t="s">
        <v>57</v>
      </c>
      <c r="L228" s="154">
        <v>0</v>
      </c>
      <c r="M228" s="154">
        <v>0</v>
      </c>
      <c r="N228" s="154">
        <v>0</v>
      </c>
      <c r="O228" s="154">
        <v>0</v>
      </c>
      <c r="P228" s="154">
        <v>0</v>
      </c>
      <c r="Q228" s="154">
        <v>0</v>
      </c>
      <c r="R228" s="155">
        <v>0</v>
      </c>
      <c r="S228" s="156">
        <f t="shared" si="172"/>
        <v>0</v>
      </c>
      <c r="U228" s="201" t="s">
        <v>57</v>
      </c>
      <c r="V228" s="202">
        <v>0</v>
      </c>
      <c r="W228" s="202">
        <v>0</v>
      </c>
      <c r="X228" s="202">
        <v>0</v>
      </c>
      <c r="Y228" s="202">
        <v>0</v>
      </c>
      <c r="Z228" s="202">
        <v>0</v>
      </c>
      <c r="AA228" s="202">
        <v>0</v>
      </c>
      <c r="AB228" s="202">
        <v>0</v>
      </c>
      <c r="AC228" s="203">
        <v>0</v>
      </c>
      <c r="AD228" s="202">
        <v>0</v>
      </c>
      <c r="AE228" s="202">
        <v>0</v>
      </c>
      <c r="AF228" s="202">
        <v>0</v>
      </c>
      <c r="AG228" s="202">
        <v>0</v>
      </c>
      <c r="AH228" s="202">
        <v>0</v>
      </c>
      <c r="AI228" s="204">
        <f t="shared" si="173"/>
        <v>0</v>
      </c>
      <c r="AJ228" s="131" t="str">
        <f t="shared" si="174"/>
        <v/>
      </c>
      <c r="BA228" s="131"/>
      <c r="BR228" s="131"/>
      <c r="CG228" s="131"/>
    </row>
    <row r="229" spans="1:85" ht="15">
      <c r="A229" s="157" t="s">
        <v>22</v>
      </c>
      <c r="B229" s="146">
        <v>0.43665457399265128</v>
      </c>
      <c r="C229" s="146">
        <v>0</v>
      </c>
      <c r="D229" s="146">
        <v>0</v>
      </c>
      <c r="E229" s="146">
        <v>0</v>
      </c>
      <c r="F229" s="304"/>
      <c r="G229" s="146">
        <v>0</v>
      </c>
      <c r="H229" s="158">
        <v>0</v>
      </c>
      <c r="I229" s="144">
        <f t="shared" si="171"/>
        <v>0.43665457399265128</v>
      </c>
      <c r="J229" s="139"/>
      <c r="K229" s="159" t="s">
        <v>22</v>
      </c>
      <c r="L229" s="146">
        <v>0.43665457399265128</v>
      </c>
      <c r="M229" s="146">
        <v>0</v>
      </c>
      <c r="N229" s="146">
        <v>0</v>
      </c>
      <c r="O229" s="146">
        <v>0</v>
      </c>
      <c r="P229" s="146">
        <v>1.4876164512314423</v>
      </c>
      <c r="Q229" s="146">
        <v>0</v>
      </c>
      <c r="R229" s="147">
        <v>0</v>
      </c>
      <c r="S229" s="148">
        <f t="shared" si="172"/>
        <v>1.9242710252240935</v>
      </c>
      <c r="U229" s="205" t="s">
        <v>22</v>
      </c>
      <c r="V229" s="197">
        <v>0.43665457399265128</v>
      </c>
      <c r="W229" s="197">
        <v>0</v>
      </c>
      <c r="X229" s="197">
        <v>0</v>
      </c>
      <c r="Y229" s="197">
        <v>0</v>
      </c>
      <c r="Z229" s="197">
        <v>0</v>
      </c>
      <c r="AA229" s="197">
        <v>0</v>
      </c>
      <c r="AB229" s="197">
        <v>1.4876164512314423</v>
      </c>
      <c r="AC229" s="198">
        <v>0</v>
      </c>
      <c r="AD229" s="197">
        <v>0</v>
      </c>
      <c r="AE229" s="197">
        <v>0</v>
      </c>
      <c r="AF229" s="197">
        <v>0</v>
      </c>
      <c r="AG229" s="197">
        <v>0</v>
      </c>
      <c r="AH229" s="197">
        <v>0</v>
      </c>
      <c r="AI229" s="200">
        <f t="shared" si="173"/>
        <v>1.9242710252240935</v>
      </c>
      <c r="AJ229" s="131" t="str">
        <f t="shared" si="174"/>
        <v/>
      </c>
      <c r="BA229" s="131"/>
      <c r="BR229" s="131"/>
      <c r="CG229" s="131"/>
    </row>
    <row r="230" spans="1:85" ht="15">
      <c r="A230" s="149" t="s">
        <v>21</v>
      </c>
      <c r="B230" s="150">
        <v>0</v>
      </c>
      <c r="C230" s="150">
        <v>0</v>
      </c>
      <c r="D230" s="150">
        <v>0</v>
      </c>
      <c r="E230" s="150">
        <v>0</v>
      </c>
      <c r="F230" s="304"/>
      <c r="G230" s="150">
        <v>0</v>
      </c>
      <c r="H230" s="151">
        <v>0</v>
      </c>
      <c r="I230" s="152">
        <f t="shared" si="171"/>
        <v>0</v>
      </c>
      <c r="J230" s="139"/>
      <c r="K230" s="153" t="s">
        <v>21</v>
      </c>
      <c r="L230" s="154">
        <v>0</v>
      </c>
      <c r="M230" s="154">
        <v>0</v>
      </c>
      <c r="N230" s="154">
        <v>0</v>
      </c>
      <c r="O230" s="154">
        <v>0</v>
      </c>
      <c r="P230" s="154">
        <v>0</v>
      </c>
      <c r="Q230" s="154">
        <v>0</v>
      </c>
      <c r="R230" s="155">
        <v>0</v>
      </c>
      <c r="S230" s="156">
        <f t="shared" si="172"/>
        <v>0</v>
      </c>
      <c r="U230" s="201" t="s">
        <v>58</v>
      </c>
      <c r="V230" s="202">
        <v>0</v>
      </c>
      <c r="W230" s="202">
        <v>0</v>
      </c>
      <c r="X230" s="202">
        <v>0</v>
      </c>
      <c r="Y230" s="202">
        <v>0</v>
      </c>
      <c r="Z230" s="202">
        <v>0</v>
      </c>
      <c r="AA230" s="202">
        <v>0</v>
      </c>
      <c r="AB230" s="202">
        <v>0</v>
      </c>
      <c r="AC230" s="203">
        <v>0</v>
      </c>
      <c r="AD230" s="202">
        <v>0</v>
      </c>
      <c r="AE230" s="202">
        <v>0</v>
      </c>
      <c r="AF230" s="202">
        <v>0</v>
      </c>
      <c r="AG230" s="202">
        <v>0</v>
      </c>
      <c r="AH230" s="202">
        <v>0</v>
      </c>
      <c r="AI230" s="204">
        <f t="shared" si="173"/>
        <v>0</v>
      </c>
      <c r="AJ230" s="131" t="str">
        <f t="shared" si="174"/>
        <v/>
      </c>
      <c r="BA230" s="131"/>
      <c r="BR230" s="131"/>
      <c r="CG230" s="131"/>
    </row>
    <row r="231" spans="1:85" ht="15">
      <c r="A231" s="160" t="s">
        <v>61</v>
      </c>
      <c r="B231" s="146">
        <v>0</v>
      </c>
      <c r="C231" s="146">
        <v>0</v>
      </c>
      <c r="D231" s="146">
        <v>0</v>
      </c>
      <c r="E231" s="146">
        <v>0</v>
      </c>
      <c r="F231" s="304"/>
      <c r="G231" s="146">
        <v>0</v>
      </c>
      <c r="H231" s="158">
        <v>0</v>
      </c>
      <c r="I231" s="144">
        <f t="shared" si="171"/>
        <v>0</v>
      </c>
      <c r="J231" s="139"/>
      <c r="K231" s="161" t="s">
        <v>61</v>
      </c>
      <c r="L231" s="146">
        <v>0</v>
      </c>
      <c r="M231" s="146">
        <v>0</v>
      </c>
      <c r="N231" s="146">
        <v>0</v>
      </c>
      <c r="O231" s="146">
        <v>0</v>
      </c>
      <c r="P231" s="146">
        <v>0</v>
      </c>
      <c r="Q231" s="146">
        <v>0</v>
      </c>
      <c r="R231" s="147">
        <v>0</v>
      </c>
      <c r="S231" s="148">
        <f t="shared" si="172"/>
        <v>0</v>
      </c>
      <c r="U231" s="206" t="s">
        <v>59</v>
      </c>
      <c r="V231" s="197">
        <v>0</v>
      </c>
      <c r="W231" s="197">
        <v>0</v>
      </c>
      <c r="X231" s="197">
        <v>0</v>
      </c>
      <c r="Y231" s="197">
        <v>0</v>
      </c>
      <c r="Z231" s="197">
        <v>0</v>
      </c>
      <c r="AA231" s="197">
        <v>0</v>
      </c>
      <c r="AB231" s="197">
        <v>0</v>
      </c>
      <c r="AC231" s="198">
        <v>0</v>
      </c>
      <c r="AD231" s="199">
        <v>0</v>
      </c>
      <c r="AE231" s="199">
        <v>0</v>
      </c>
      <c r="AF231" s="199">
        <v>0</v>
      </c>
      <c r="AG231" s="199">
        <v>0</v>
      </c>
      <c r="AH231" s="199">
        <v>0</v>
      </c>
      <c r="AI231" s="200">
        <f t="shared" si="173"/>
        <v>0</v>
      </c>
      <c r="AJ231" s="131" t="str">
        <f t="shared" si="174"/>
        <v/>
      </c>
      <c r="BA231" s="131"/>
      <c r="BR231" s="131"/>
      <c r="CG231" s="131"/>
    </row>
    <row r="232" spans="1:85">
      <c r="A232" s="162" t="s">
        <v>23</v>
      </c>
      <c r="B232" s="163">
        <v>0</v>
      </c>
      <c r="C232" s="163">
        <v>0</v>
      </c>
      <c r="D232" s="163">
        <v>0</v>
      </c>
      <c r="E232" s="163">
        <v>0</v>
      </c>
      <c r="F232" s="304"/>
      <c r="G232" s="163">
        <v>0</v>
      </c>
      <c r="H232" s="164">
        <v>0</v>
      </c>
      <c r="I232" s="165">
        <f t="shared" si="171"/>
        <v>0</v>
      </c>
      <c r="J232" s="139"/>
      <c r="K232" s="166" t="s">
        <v>23</v>
      </c>
      <c r="L232" s="167">
        <v>0</v>
      </c>
      <c r="M232" s="167">
        <v>0</v>
      </c>
      <c r="N232" s="167">
        <v>0</v>
      </c>
      <c r="O232" s="167">
        <v>0</v>
      </c>
      <c r="P232" s="167">
        <v>0</v>
      </c>
      <c r="Q232" s="167">
        <v>0</v>
      </c>
      <c r="R232" s="168">
        <v>0</v>
      </c>
      <c r="S232" s="169">
        <f t="shared" si="172"/>
        <v>0</v>
      </c>
      <c r="U232" s="207" t="s">
        <v>62</v>
      </c>
      <c r="V232" s="208">
        <v>0</v>
      </c>
      <c r="W232" s="208">
        <v>0</v>
      </c>
      <c r="X232" s="208">
        <v>0</v>
      </c>
      <c r="Y232" s="208">
        <v>0</v>
      </c>
      <c r="Z232" s="208">
        <v>0</v>
      </c>
      <c r="AA232" s="208">
        <v>0</v>
      </c>
      <c r="AB232" s="208">
        <v>0</v>
      </c>
      <c r="AC232" s="208">
        <v>0</v>
      </c>
      <c r="AD232" s="208">
        <v>0</v>
      </c>
      <c r="AE232" s="208">
        <v>0</v>
      </c>
      <c r="AF232" s="208">
        <v>0</v>
      </c>
      <c r="AG232" s="208">
        <v>0</v>
      </c>
      <c r="AH232" s="92">
        <v>0</v>
      </c>
      <c r="AI232" s="209">
        <f t="shared" si="173"/>
        <v>0</v>
      </c>
      <c r="AJ232" s="131" t="str">
        <f t="shared" si="174"/>
        <v/>
      </c>
      <c r="BA232" s="131"/>
      <c r="BR232" s="131"/>
      <c r="CG232" s="131"/>
    </row>
    <row r="233" spans="1:85">
      <c r="A233" s="170" t="s">
        <v>19</v>
      </c>
      <c r="B233" s="171">
        <v>0</v>
      </c>
      <c r="C233" s="171">
        <v>0</v>
      </c>
      <c r="D233" s="171">
        <v>0</v>
      </c>
      <c r="E233" s="171">
        <v>0</v>
      </c>
      <c r="F233" s="304"/>
      <c r="G233" s="171">
        <v>0</v>
      </c>
      <c r="H233" s="172">
        <v>0</v>
      </c>
      <c r="I233" s="173">
        <f t="shared" si="171"/>
        <v>0</v>
      </c>
      <c r="J233" s="139"/>
      <c r="K233" s="174" t="s">
        <v>19</v>
      </c>
      <c r="L233" s="171">
        <v>0</v>
      </c>
      <c r="M233" s="171">
        <v>0</v>
      </c>
      <c r="N233" s="171">
        <v>0</v>
      </c>
      <c r="O233" s="171">
        <v>0</v>
      </c>
      <c r="P233" s="171">
        <v>0</v>
      </c>
      <c r="Q233" s="171">
        <v>0</v>
      </c>
      <c r="R233" s="175">
        <v>0</v>
      </c>
      <c r="S233" s="176">
        <f t="shared" si="172"/>
        <v>0</v>
      </c>
      <c r="U233" s="210" t="s">
        <v>19</v>
      </c>
      <c r="V233" s="211">
        <v>0</v>
      </c>
      <c r="W233" s="211">
        <v>0</v>
      </c>
      <c r="X233" s="211">
        <v>0</v>
      </c>
      <c r="Y233" s="211">
        <v>0</v>
      </c>
      <c r="Z233" s="211">
        <v>0</v>
      </c>
      <c r="AA233" s="211">
        <v>0</v>
      </c>
      <c r="AB233" s="211">
        <v>0</v>
      </c>
      <c r="AC233" s="211">
        <v>0</v>
      </c>
      <c r="AD233" s="212">
        <v>0</v>
      </c>
      <c r="AE233" s="212">
        <v>0</v>
      </c>
      <c r="AF233" s="212">
        <v>0</v>
      </c>
      <c r="AG233" s="212">
        <v>0</v>
      </c>
      <c r="AH233" s="212">
        <v>0</v>
      </c>
      <c r="AI233" s="213">
        <f t="shared" si="173"/>
        <v>0</v>
      </c>
      <c r="AJ233" s="131" t="str">
        <f t="shared" si="174"/>
        <v/>
      </c>
      <c r="BA233" s="131"/>
      <c r="BR233" s="131"/>
      <c r="CG233" s="131"/>
    </row>
    <row r="234" spans="1:85">
      <c r="A234" s="162" t="s">
        <v>20</v>
      </c>
      <c r="B234" s="163">
        <v>0</v>
      </c>
      <c r="C234" s="163">
        <v>0</v>
      </c>
      <c r="D234" s="163">
        <v>0</v>
      </c>
      <c r="E234" s="163">
        <v>0</v>
      </c>
      <c r="F234" s="304"/>
      <c r="G234" s="163">
        <v>0</v>
      </c>
      <c r="H234" s="164">
        <v>0</v>
      </c>
      <c r="I234" s="165">
        <f t="shared" si="171"/>
        <v>0</v>
      </c>
      <c r="J234" s="139"/>
      <c r="K234" s="166" t="s">
        <v>20</v>
      </c>
      <c r="L234" s="167">
        <v>0</v>
      </c>
      <c r="M234" s="167">
        <v>0</v>
      </c>
      <c r="N234" s="167">
        <v>0</v>
      </c>
      <c r="O234" s="167">
        <v>0</v>
      </c>
      <c r="P234" s="167">
        <v>0</v>
      </c>
      <c r="Q234" s="167">
        <v>0</v>
      </c>
      <c r="R234" s="168">
        <v>0</v>
      </c>
      <c r="S234" s="169">
        <f t="shared" si="172"/>
        <v>0</v>
      </c>
      <c r="U234" s="207" t="s">
        <v>20</v>
      </c>
      <c r="V234" s="208">
        <v>0</v>
      </c>
      <c r="W234" s="208">
        <v>0</v>
      </c>
      <c r="X234" s="208">
        <v>0</v>
      </c>
      <c r="Y234" s="208">
        <v>0</v>
      </c>
      <c r="Z234" s="208">
        <v>0</v>
      </c>
      <c r="AA234" s="208">
        <v>0</v>
      </c>
      <c r="AB234" s="208">
        <v>0</v>
      </c>
      <c r="AC234" s="208">
        <v>0</v>
      </c>
      <c r="AD234" s="208">
        <v>0</v>
      </c>
      <c r="AE234" s="208">
        <v>0</v>
      </c>
      <c r="AF234" s="208">
        <v>0</v>
      </c>
      <c r="AG234" s="208">
        <v>0</v>
      </c>
      <c r="AH234" s="92">
        <v>0</v>
      </c>
      <c r="AI234" s="209">
        <f t="shared" si="173"/>
        <v>0</v>
      </c>
      <c r="AJ234" s="131" t="str">
        <f t="shared" si="174"/>
        <v/>
      </c>
      <c r="BA234" s="131"/>
      <c r="BR234" s="131"/>
      <c r="CG234" s="131"/>
    </row>
    <row r="235" spans="1:85" ht="15" thickBot="1">
      <c r="A235" s="177" t="s">
        <v>11</v>
      </c>
      <c r="B235" s="178">
        <v>0</v>
      </c>
      <c r="C235" s="178">
        <v>0</v>
      </c>
      <c r="D235" s="178">
        <v>0</v>
      </c>
      <c r="E235" s="178">
        <v>0</v>
      </c>
      <c r="F235" s="305"/>
      <c r="G235" s="178">
        <v>0</v>
      </c>
      <c r="H235" s="179">
        <v>0</v>
      </c>
      <c r="I235" s="180">
        <f t="shared" si="171"/>
        <v>0</v>
      </c>
      <c r="J235" s="139"/>
      <c r="K235" s="181" t="s">
        <v>11</v>
      </c>
      <c r="L235" s="178">
        <v>0</v>
      </c>
      <c r="M235" s="178">
        <v>0</v>
      </c>
      <c r="N235" s="178">
        <v>0</v>
      </c>
      <c r="O235" s="178">
        <v>0</v>
      </c>
      <c r="P235" s="178">
        <v>0</v>
      </c>
      <c r="Q235" s="178">
        <v>0</v>
      </c>
      <c r="R235" s="182">
        <v>0</v>
      </c>
      <c r="S235" s="183">
        <f t="shared" si="172"/>
        <v>0</v>
      </c>
      <c r="U235" s="210" t="s">
        <v>11</v>
      </c>
      <c r="V235" s="211">
        <v>0</v>
      </c>
      <c r="W235" s="211">
        <v>0</v>
      </c>
      <c r="X235" s="211">
        <v>0</v>
      </c>
      <c r="Y235" s="211">
        <v>0</v>
      </c>
      <c r="Z235" s="211">
        <v>0</v>
      </c>
      <c r="AA235" s="211">
        <v>0</v>
      </c>
      <c r="AB235" s="211">
        <v>0</v>
      </c>
      <c r="AC235" s="211">
        <v>0</v>
      </c>
      <c r="AD235" s="212">
        <v>0</v>
      </c>
      <c r="AE235" s="212">
        <v>0</v>
      </c>
      <c r="AF235" s="212">
        <v>0</v>
      </c>
      <c r="AG235" s="212">
        <v>0</v>
      </c>
      <c r="AH235" s="212">
        <v>0</v>
      </c>
      <c r="AI235" s="213">
        <f t="shared" si="173"/>
        <v>0</v>
      </c>
      <c r="AJ235" s="131" t="str">
        <f t="shared" si="174"/>
        <v/>
      </c>
      <c r="BA235" s="131"/>
      <c r="BR235" s="131"/>
      <c r="CG235" s="131"/>
    </row>
    <row r="236" spans="1:85" ht="15">
      <c r="A236" s="184" t="s">
        <v>26</v>
      </c>
      <c r="B236" s="185">
        <f>SUM(B215:B231)</f>
        <v>54.223361980422318</v>
      </c>
      <c r="C236" s="185">
        <f t="shared" ref="C236:I236" si="175">SUM(C215:C231)</f>
        <v>0</v>
      </c>
      <c r="D236" s="185">
        <f t="shared" si="175"/>
        <v>16.153151087774425</v>
      </c>
      <c r="E236" s="185">
        <f t="shared" si="175"/>
        <v>62.556322598254013</v>
      </c>
      <c r="F236" s="185">
        <f t="shared" si="175"/>
        <v>0</v>
      </c>
      <c r="G236" s="185">
        <f t="shared" si="175"/>
        <v>11.992551936722439</v>
      </c>
      <c r="H236" s="187">
        <f t="shared" si="175"/>
        <v>0</v>
      </c>
      <c r="I236" s="144">
        <f t="shared" si="175"/>
        <v>144.92538760317319</v>
      </c>
      <c r="J236" s="139"/>
      <c r="K236" s="186" t="s">
        <v>26</v>
      </c>
      <c r="L236" s="185">
        <f>SUM(L215:L231)</f>
        <v>54.223361980422318</v>
      </c>
      <c r="M236" s="185">
        <f t="shared" ref="M236:S236" si="176">SUM(M215:M231)</f>
        <v>0</v>
      </c>
      <c r="N236" s="185">
        <f t="shared" si="176"/>
        <v>16.153151087774425</v>
      </c>
      <c r="O236" s="185">
        <f t="shared" si="176"/>
        <v>62.556322598254013</v>
      </c>
      <c r="P236" s="185">
        <f t="shared" si="176"/>
        <v>26.333570635498919</v>
      </c>
      <c r="Q236" s="185">
        <f t="shared" si="176"/>
        <v>11.992551936722439</v>
      </c>
      <c r="R236" s="187">
        <f t="shared" si="176"/>
        <v>0</v>
      </c>
      <c r="S236" s="188">
        <f t="shared" si="176"/>
        <v>171.25895823867211</v>
      </c>
      <c r="T236" s="131" t="str">
        <f>IF(ABS(S236-AI236)&gt;0.01,S236-AI236,"")</f>
        <v/>
      </c>
      <c r="U236" s="214" t="s">
        <v>60</v>
      </c>
      <c r="V236" s="215">
        <f>SUM(V215:V231)</f>
        <v>50.173867466150881</v>
      </c>
      <c r="W236" s="215">
        <f t="shared" ref="W236:AH236" si="177">SUM(W215:W231)</f>
        <v>3.8034573205790916</v>
      </c>
      <c r="X236" s="215">
        <f t="shared" si="177"/>
        <v>11.992551936722439</v>
      </c>
      <c r="Y236" s="215">
        <f t="shared" si="177"/>
        <v>0</v>
      </c>
      <c r="Z236" s="215">
        <f t="shared" si="177"/>
        <v>16.153151087774425</v>
      </c>
      <c r="AA236" s="215">
        <f t="shared" si="177"/>
        <v>59.444410571779848</v>
      </c>
      <c r="AB236" s="215">
        <f t="shared" si="177"/>
        <v>26.333570635498919</v>
      </c>
      <c r="AC236" s="215">
        <f t="shared" si="177"/>
        <v>3.3579492201665024</v>
      </c>
      <c r="AD236" s="216">
        <f t="shared" si="177"/>
        <v>0.24603719369233512</v>
      </c>
      <c r="AE236" s="216">
        <f t="shared" si="177"/>
        <v>0.67080340564177288</v>
      </c>
      <c r="AF236" s="216">
        <f t="shared" si="177"/>
        <v>0</v>
      </c>
      <c r="AG236" s="216">
        <f t="shared" si="177"/>
        <v>0</v>
      </c>
      <c r="AH236" s="216">
        <f t="shared" si="177"/>
        <v>2.4411086208323947</v>
      </c>
      <c r="AI236" s="217">
        <f>SUM(V236:AC236)</f>
        <v>171.25895823867211</v>
      </c>
      <c r="AJ236" s="131" t="str">
        <f t="shared" si="174"/>
        <v/>
      </c>
      <c r="BA236" s="131"/>
      <c r="BR236" s="131"/>
      <c r="CG236" s="131"/>
    </row>
    <row r="237" spans="1:85" s="2" customFormat="1" ht="15" thickBot="1">
      <c r="A237" s="15" t="s">
        <v>100</v>
      </c>
      <c r="B237" s="100">
        <f>IF($I236=0,"-",B236/$I236)</f>
        <v>0.3741467445917328</v>
      </c>
      <c r="C237" s="100">
        <f t="shared" ref="C237:H237" si="178">IF($I236=0,"-",C236/$I236)</f>
        <v>0</v>
      </c>
      <c r="D237" s="100">
        <f t="shared" si="178"/>
        <v>0.11145839493632478</v>
      </c>
      <c r="E237" s="100">
        <f t="shared" si="178"/>
        <v>0.43164502529772308</v>
      </c>
      <c r="F237" s="100">
        <f t="shared" si="178"/>
        <v>0</v>
      </c>
      <c r="G237" s="100">
        <f t="shared" si="178"/>
        <v>8.2749835174219383E-2</v>
      </c>
      <c r="H237" s="101">
        <f t="shared" si="178"/>
        <v>0</v>
      </c>
      <c r="I237" s="102">
        <f>SUM(B237:H237)</f>
        <v>1</v>
      </c>
      <c r="J237" s="131"/>
      <c r="K237" s="27" t="s">
        <v>100</v>
      </c>
      <c r="L237" s="76">
        <f t="shared" ref="L237:R237" si="179">IF($S236=0,"-",L236/$S236)</f>
        <v>0.31661620821525061</v>
      </c>
      <c r="M237" s="76">
        <f t="shared" si="179"/>
        <v>0</v>
      </c>
      <c r="N237" s="76">
        <f t="shared" si="179"/>
        <v>9.4320035891277951E-2</v>
      </c>
      <c r="O237" s="76">
        <f t="shared" si="179"/>
        <v>0.36527328696624128</v>
      </c>
      <c r="P237" s="76">
        <f t="shared" si="179"/>
        <v>0.15376463168016935</v>
      </c>
      <c r="Q237" s="76">
        <f t="shared" si="179"/>
        <v>7.0025837247060824E-2</v>
      </c>
      <c r="R237" s="77">
        <f t="shared" si="179"/>
        <v>0</v>
      </c>
      <c r="S237" s="78">
        <f>SUM(L237:R237)</f>
        <v>1</v>
      </c>
      <c r="U237" s="36" t="s">
        <v>100</v>
      </c>
      <c r="V237" s="103">
        <f>+V236/$AI236</f>
        <v>0.29297076183440829</v>
      </c>
      <c r="W237" s="103">
        <f t="shared" ref="W237:AH237" si="180">+W236/$AI236</f>
        <v>2.2208807992855292E-2</v>
      </c>
      <c r="X237" s="103">
        <f t="shared" si="180"/>
        <v>7.0025837247060824E-2</v>
      </c>
      <c r="Y237" s="103">
        <f t="shared" si="180"/>
        <v>0</v>
      </c>
      <c r="Z237" s="103">
        <f t="shared" si="180"/>
        <v>9.4320035891277951E-2</v>
      </c>
      <c r="AA237" s="103">
        <f t="shared" si="180"/>
        <v>0.34710248843704961</v>
      </c>
      <c r="AB237" s="103">
        <f t="shared" si="180"/>
        <v>0.15376463168016935</v>
      </c>
      <c r="AC237" s="103">
        <f t="shared" si="180"/>
        <v>1.9607436917178686E-2</v>
      </c>
      <c r="AD237" s="103">
        <f t="shared" si="180"/>
        <v>1.4366383879869783E-3</v>
      </c>
      <c r="AE237" s="103">
        <f t="shared" si="180"/>
        <v>3.9168952826801572E-3</v>
      </c>
      <c r="AF237" s="103">
        <f t="shared" si="180"/>
        <v>0</v>
      </c>
      <c r="AG237" s="103">
        <f t="shared" si="180"/>
        <v>0</v>
      </c>
      <c r="AH237" s="103">
        <f t="shared" si="180"/>
        <v>1.4253903246511553E-2</v>
      </c>
      <c r="AI237" s="104">
        <f>SUM(V237:AC237)</f>
        <v>0.99999999999999989</v>
      </c>
      <c r="AJ237" s="2" t="str">
        <f t="shared" si="174"/>
        <v/>
      </c>
    </row>
    <row r="238" spans="1:85" ht="15" thickBot="1">
      <c r="A238" s="218"/>
      <c r="B238" s="218"/>
      <c r="C238" s="218"/>
      <c r="D238" s="218"/>
      <c r="E238" s="218"/>
      <c r="F238" s="218"/>
      <c r="G238" s="218"/>
      <c r="H238" s="218"/>
      <c r="I238" s="218"/>
      <c r="K238" s="218"/>
      <c r="L238" s="218"/>
      <c r="M238" s="218"/>
      <c r="N238" s="218"/>
      <c r="O238" s="218"/>
      <c r="P238" s="218"/>
      <c r="Q238" s="218"/>
      <c r="R238" s="218"/>
      <c r="S238" s="218"/>
      <c r="AI238" s="139"/>
      <c r="BA238" s="131"/>
      <c r="BR238" s="131"/>
      <c r="CG238" s="131"/>
    </row>
    <row r="239" spans="1:85" ht="28.5">
      <c r="A239" s="328" t="s">
        <v>66</v>
      </c>
      <c r="B239" s="135" t="s">
        <v>0</v>
      </c>
      <c r="C239" s="135" t="s">
        <v>1</v>
      </c>
      <c r="D239" s="135" t="s">
        <v>2</v>
      </c>
      <c r="E239" s="135" t="s">
        <v>3</v>
      </c>
      <c r="F239" s="135" t="s">
        <v>27</v>
      </c>
      <c r="G239" s="135" t="s">
        <v>4</v>
      </c>
      <c r="H239" s="135" t="s">
        <v>5</v>
      </c>
      <c r="I239" s="136" t="s">
        <v>6</v>
      </c>
      <c r="K239" s="330" t="s">
        <v>66</v>
      </c>
      <c r="L239" s="137" t="s">
        <v>0</v>
      </c>
      <c r="M239" s="137" t="s">
        <v>1</v>
      </c>
      <c r="N239" s="137" t="s">
        <v>2</v>
      </c>
      <c r="O239" s="137" t="s">
        <v>3</v>
      </c>
      <c r="P239" s="137" t="s">
        <v>27</v>
      </c>
      <c r="Q239" s="137" t="s">
        <v>4</v>
      </c>
      <c r="R239" s="137" t="s">
        <v>5</v>
      </c>
      <c r="S239" s="138" t="s">
        <v>6</v>
      </c>
      <c r="U239" s="332" t="s">
        <v>66</v>
      </c>
      <c r="V239" s="190" t="s">
        <v>69</v>
      </c>
      <c r="W239" s="190" t="s">
        <v>70</v>
      </c>
      <c r="X239" s="190" t="s">
        <v>4</v>
      </c>
      <c r="Y239" s="190" t="s">
        <v>1</v>
      </c>
      <c r="Z239" s="190" t="s">
        <v>2</v>
      </c>
      <c r="AA239" s="190" t="s">
        <v>3</v>
      </c>
      <c r="AB239" s="190" t="s">
        <v>52</v>
      </c>
      <c r="AC239" s="190" t="s">
        <v>64</v>
      </c>
      <c r="AD239" s="191" t="s">
        <v>72</v>
      </c>
      <c r="AE239" s="191" t="s">
        <v>79</v>
      </c>
      <c r="AF239" s="191" t="s">
        <v>73</v>
      </c>
      <c r="AG239" s="191" t="s">
        <v>80</v>
      </c>
      <c r="AH239" s="191" t="s">
        <v>81</v>
      </c>
      <c r="AI239" s="192" t="s">
        <v>60</v>
      </c>
      <c r="BA239" s="131"/>
      <c r="BR239" s="131"/>
      <c r="CG239" s="131"/>
    </row>
    <row r="240" spans="1:85" ht="15">
      <c r="A240" s="329" t="s">
        <v>66</v>
      </c>
      <c r="B240" s="294" t="s">
        <v>109</v>
      </c>
      <c r="C240" s="295"/>
      <c r="D240" s="295"/>
      <c r="E240" s="295"/>
      <c r="F240" s="295"/>
      <c r="G240" s="295"/>
      <c r="H240" s="295"/>
      <c r="I240" s="296"/>
      <c r="K240" s="331" t="s">
        <v>66</v>
      </c>
      <c r="L240" s="297" t="s">
        <v>109</v>
      </c>
      <c r="M240" s="298"/>
      <c r="N240" s="298"/>
      <c r="O240" s="298"/>
      <c r="P240" s="298"/>
      <c r="Q240" s="298"/>
      <c r="R240" s="298"/>
      <c r="S240" s="299"/>
      <c r="U240" s="333" t="s">
        <v>66</v>
      </c>
      <c r="V240" s="326" t="s">
        <v>109</v>
      </c>
      <c r="W240" s="326"/>
      <c r="X240" s="326"/>
      <c r="Y240" s="326"/>
      <c r="Z240" s="326"/>
      <c r="AA240" s="326"/>
      <c r="AB240" s="326"/>
      <c r="AC240" s="326"/>
      <c r="AD240" s="326"/>
      <c r="AE240" s="326"/>
      <c r="AF240" s="326"/>
      <c r="AG240" s="326"/>
      <c r="AH240" s="326"/>
      <c r="AI240" s="327"/>
      <c r="BA240" s="131"/>
      <c r="BR240" s="131"/>
      <c r="CG240" s="131"/>
    </row>
    <row r="241" spans="1:85" ht="15">
      <c r="A241" s="141" t="s">
        <v>7</v>
      </c>
      <c r="B241" s="142">
        <v>0</v>
      </c>
      <c r="C241" s="142">
        <v>0</v>
      </c>
      <c r="D241" s="142">
        <v>0</v>
      </c>
      <c r="E241" s="142">
        <v>0</v>
      </c>
      <c r="F241" s="303"/>
      <c r="G241" s="142">
        <v>0</v>
      </c>
      <c r="H241" s="143">
        <v>0</v>
      </c>
      <c r="I241" s="144">
        <f>SUM(B241:H241)</f>
        <v>0</v>
      </c>
      <c r="J241" s="139"/>
      <c r="K241" s="193" t="s">
        <v>7</v>
      </c>
      <c r="L241" s="142">
        <v>0</v>
      </c>
      <c r="M241" s="142">
        <v>0</v>
      </c>
      <c r="N241" s="142">
        <v>0</v>
      </c>
      <c r="O241" s="142">
        <v>0</v>
      </c>
      <c r="P241" s="142">
        <v>0</v>
      </c>
      <c r="Q241" s="142">
        <v>0</v>
      </c>
      <c r="R241" s="194">
        <v>0</v>
      </c>
      <c r="S241" s="195">
        <f>SUM(L241:R241)</f>
        <v>0</v>
      </c>
      <c r="U241" s="196" t="s">
        <v>7</v>
      </c>
      <c r="V241" s="197">
        <v>0</v>
      </c>
      <c r="W241" s="197">
        <v>0</v>
      </c>
      <c r="X241" s="197">
        <v>0</v>
      </c>
      <c r="Y241" s="197">
        <v>0</v>
      </c>
      <c r="Z241" s="197">
        <v>0</v>
      </c>
      <c r="AA241" s="197">
        <v>0</v>
      </c>
      <c r="AB241" s="197">
        <v>0</v>
      </c>
      <c r="AC241" s="198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200">
        <f>SUM(V241:AC241)</f>
        <v>0</v>
      </c>
      <c r="AJ241" s="131" t="str">
        <f>IF(ABS(S241-AI241)&gt;0.001,S241-AI241,"")</f>
        <v/>
      </c>
      <c r="BA241" s="131"/>
      <c r="BR241" s="131"/>
      <c r="CG241" s="131"/>
    </row>
    <row r="242" spans="1:85" ht="15">
      <c r="A242" s="149" t="s">
        <v>8</v>
      </c>
      <c r="B242" s="150">
        <v>0</v>
      </c>
      <c r="C242" s="150">
        <v>0</v>
      </c>
      <c r="D242" s="150">
        <v>0</v>
      </c>
      <c r="E242" s="150">
        <v>0</v>
      </c>
      <c r="F242" s="304"/>
      <c r="G242" s="150">
        <v>0</v>
      </c>
      <c r="H242" s="151">
        <v>0</v>
      </c>
      <c r="I242" s="152">
        <f t="shared" ref="I242:I261" si="181">SUM(B242:H242)</f>
        <v>0</v>
      </c>
      <c r="J242" s="139"/>
      <c r="K242" s="153" t="s">
        <v>8</v>
      </c>
      <c r="L242" s="154">
        <v>0</v>
      </c>
      <c r="M242" s="154">
        <v>0</v>
      </c>
      <c r="N242" s="154">
        <v>0</v>
      </c>
      <c r="O242" s="154">
        <v>0</v>
      </c>
      <c r="P242" s="154">
        <v>0</v>
      </c>
      <c r="Q242" s="154">
        <v>0</v>
      </c>
      <c r="R242" s="155">
        <v>0</v>
      </c>
      <c r="S242" s="156">
        <f t="shared" ref="S242:S261" si="182">SUM(L242:R242)</f>
        <v>0</v>
      </c>
      <c r="U242" s="201" t="s">
        <v>8</v>
      </c>
      <c r="V242" s="202">
        <v>0</v>
      </c>
      <c r="W242" s="202">
        <v>0</v>
      </c>
      <c r="X242" s="202">
        <v>0</v>
      </c>
      <c r="Y242" s="202">
        <v>0</v>
      </c>
      <c r="Z242" s="202">
        <v>0</v>
      </c>
      <c r="AA242" s="202">
        <v>0</v>
      </c>
      <c r="AB242" s="202">
        <v>0</v>
      </c>
      <c r="AC242" s="203">
        <v>0</v>
      </c>
      <c r="AD242" s="202">
        <v>0</v>
      </c>
      <c r="AE242" s="202">
        <v>0</v>
      </c>
      <c r="AF242" s="202">
        <v>0</v>
      </c>
      <c r="AG242" s="202">
        <v>0</v>
      </c>
      <c r="AH242" s="202">
        <v>0</v>
      </c>
      <c r="AI242" s="204">
        <f t="shared" ref="AI242:AI261" si="183">SUM(V242:AC242)</f>
        <v>0</v>
      </c>
      <c r="AJ242" s="131" t="str">
        <f t="shared" ref="AJ242:AJ263" si="184">IF(ABS(S242-AI242)&gt;0.001,S242-AI242,"")</f>
        <v/>
      </c>
      <c r="BA242" s="131"/>
      <c r="BR242" s="131"/>
      <c r="CG242" s="131"/>
    </row>
    <row r="243" spans="1:85" ht="15">
      <c r="A243" s="157" t="s">
        <v>10</v>
      </c>
      <c r="B243" s="146">
        <v>0</v>
      </c>
      <c r="C243" s="146">
        <v>0</v>
      </c>
      <c r="D243" s="146">
        <v>0.31948179141301036</v>
      </c>
      <c r="E243" s="146">
        <v>0</v>
      </c>
      <c r="F243" s="304"/>
      <c r="G243" s="146">
        <v>0</v>
      </c>
      <c r="H243" s="158">
        <v>0</v>
      </c>
      <c r="I243" s="144">
        <f t="shared" si="181"/>
        <v>0.31948179141301036</v>
      </c>
      <c r="J243" s="139"/>
      <c r="K243" s="159" t="s">
        <v>10</v>
      </c>
      <c r="L243" s="146">
        <v>0</v>
      </c>
      <c r="M243" s="146">
        <v>0</v>
      </c>
      <c r="N243" s="146">
        <v>0.31948179141301036</v>
      </c>
      <c r="O243" s="146">
        <v>0</v>
      </c>
      <c r="P243" s="146">
        <v>0</v>
      </c>
      <c r="Q243" s="146">
        <v>0</v>
      </c>
      <c r="R243" s="147">
        <v>0</v>
      </c>
      <c r="S243" s="148">
        <f t="shared" si="182"/>
        <v>0.31948179141301036</v>
      </c>
      <c r="U243" s="205" t="s">
        <v>10</v>
      </c>
      <c r="V243" s="197">
        <v>0</v>
      </c>
      <c r="W243" s="197">
        <v>0</v>
      </c>
      <c r="X243" s="197">
        <v>0</v>
      </c>
      <c r="Y243" s="197">
        <v>0</v>
      </c>
      <c r="Z243" s="197">
        <v>0.31948179141301036</v>
      </c>
      <c r="AA243" s="197">
        <v>0</v>
      </c>
      <c r="AB243" s="197">
        <v>0</v>
      </c>
      <c r="AC243" s="198">
        <v>0</v>
      </c>
      <c r="AD243" s="199">
        <v>0</v>
      </c>
      <c r="AE243" s="199">
        <v>0</v>
      </c>
      <c r="AF243" s="199">
        <v>0</v>
      </c>
      <c r="AG243" s="199">
        <v>0</v>
      </c>
      <c r="AH243" s="199">
        <v>0</v>
      </c>
      <c r="AI243" s="200">
        <f t="shared" si="183"/>
        <v>0.31948179141301036</v>
      </c>
      <c r="AJ243" s="131" t="str">
        <f t="shared" si="184"/>
        <v/>
      </c>
      <c r="BA243" s="131"/>
      <c r="BR243" s="131"/>
      <c r="CG243" s="131"/>
    </row>
    <row r="244" spans="1:85" ht="15">
      <c r="A244" s="149" t="s">
        <v>53</v>
      </c>
      <c r="B244" s="150">
        <v>0</v>
      </c>
      <c r="C244" s="150">
        <v>0</v>
      </c>
      <c r="D244" s="150">
        <v>0</v>
      </c>
      <c r="E244" s="150">
        <v>0</v>
      </c>
      <c r="F244" s="304"/>
      <c r="G244" s="150">
        <v>0</v>
      </c>
      <c r="H244" s="151">
        <v>0</v>
      </c>
      <c r="I244" s="152">
        <f t="shared" si="181"/>
        <v>0</v>
      </c>
      <c r="J244" s="139"/>
      <c r="K244" s="153" t="s">
        <v>53</v>
      </c>
      <c r="L244" s="154">
        <v>0</v>
      </c>
      <c r="M244" s="154">
        <v>0</v>
      </c>
      <c r="N244" s="154">
        <v>0</v>
      </c>
      <c r="O244" s="154">
        <v>0</v>
      </c>
      <c r="P244" s="154">
        <v>0</v>
      </c>
      <c r="Q244" s="154">
        <v>0</v>
      </c>
      <c r="R244" s="155">
        <v>0</v>
      </c>
      <c r="S244" s="156">
        <f t="shared" si="182"/>
        <v>0</v>
      </c>
      <c r="U244" s="201" t="s">
        <v>53</v>
      </c>
      <c r="V244" s="202">
        <v>0</v>
      </c>
      <c r="W244" s="202">
        <v>0</v>
      </c>
      <c r="X244" s="202">
        <v>0</v>
      </c>
      <c r="Y244" s="202">
        <v>0</v>
      </c>
      <c r="Z244" s="202">
        <v>0</v>
      </c>
      <c r="AA244" s="202">
        <v>0</v>
      </c>
      <c r="AB244" s="202">
        <v>0</v>
      </c>
      <c r="AC244" s="203">
        <v>0</v>
      </c>
      <c r="AD244" s="202">
        <v>0</v>
      </c>
      <c r="AE244" s="202">
        <v>0</v>
      </c>
      <c r="AF244" s="202">
        <v>0</v>
      </c>
      <c r="AG244" s="202">
        <v>0</v>
      </c>
      <c r="AH244" s="202">
        <v>0</v>
      </c>
      <c r="AI244" s="204">
        <f t="shared" si="183"/>
        <v>0</v>
      </c>
      <c r="AJ244" s="131" t="str">
        <f t="shared" si="184"/>
        <v/>
      </c>
      <c r="BA244" s="131"/>
      <c r="BR244" s="131"/>
      <c r="CG244" s="131"/>
    </row>
    <row r="245" spans="1:85" ht="15">
      <c r="A245" s="157" t="s">
        <v>16</v>
      </c>
      <c r="B245" s="146">
        <v>105.75756737900272</v>
      </c>
      <c r="C245" s="146">
        <v>0</v>
      </c>
      <c r="D245" s="146">
        <v>16.608596142397342</v>
      </c>
      <c r="E245" s="146">
        <v>0</v>
      </c>
      <c r="F245" s="304"/>
      <c r="G245" s="146">
        <v>0</v>
      </c>
      <c r="H245" s="158">
        <v>0</v>
      </c>
      <c r="I245" s="144">
        <f t="shared" si="181"/>
        <v>122.36616352140007</v>
      </c>
      <c r="J245" s="139"/>
      <c r="K245" s="159" t="s">
        <v>16</v>
      </c>
      <c r="L245" s="146">
        <v>105.75756737900272</v>
      </c>
      <c r="M245" s="146">
        <v>0</v>
      </c>
      <c r="N245" s="146">
        <v>16.608596142397342</v>
      </c>
      <c r="O245" s="146">
        <v>0</v>
      </c>
      <c r="P245" s="146">
        <v>0</v>
      </c>
      <c r="Q245" s="146">
        <v>0</v>
      </c>
      <c r="R245" s="147">
        <v>0</v>
      </c>
      <c r="S245" s="148">
        <f t="shared" si="182"/>
        <v>122.36616352140007</v>
      </c>
      <c r="U245" s="205" t="s">
        <v>16</v>
      </c>
      <c r="V245" s="197">
        <v>105.75756737900272</v>
      </c>
      <c r="W245" s="197">
        <v>0</v>
      </c>
      <c r="X245" s="197">
        <v>0</v>
      </c>
      <c r="Y245" s="197">
        <v>0</v>
      </c>
      <c r="Z245" s="197">
        <v>16.608596142397342</v>
      </c>
      <c r="AA245" s="197">
        <v>0</v>
      </c>
      <c r="AB245" s="197">
        <v>0</v>
      </c>
      <c r="AC245" s="198">
        <v>0</v>
      </c>
      <c r="AD245" s="199">
        <v>0</v>
      </c>
      <c r="AE245" s="199">
        <v>0</v>
      </c>
      <c r="AF245" s="199">
        <v>0</v>
      </c>
      <c r="AG245" s="199">
        <v>0</v>
      </c>
      <c r="AH245" s="199">
        <v>0</v>
      </c>
      <c r="AI245" s="200">
        <f t="shared" si="183"/>
        <v>122.36616352140007</v>
      </c>
      <c r="AJ245" s="131" t="str">
        <f t="shared" si="184"/>
        <v/>
      </c>
      <c r="BA245" s="131"/>
      <c r="BR245" s="131"/>
      <c r="CG245" s="131"/>
    </row>
    <row r="246" spans="1:85" ht="15">
      <c r="A246" s="149" t="s">
        <v>15</v>
      </c>
      <c r="B246" s="150">
        <v>81.075380386179845</v>
      </c>
      <c r="C246" s="150">
        <v>1.017299336082603</v>
      </c>
      <c r="D246" s="150">
        <v>20.209315411558578</v>
      </c>
      <c r="E246" s="150">
        <v>0.76287677369912787</v>
      </c>
      <c r="F246" s="304"/>
      <c r="G246" s="150">
        <v>0</v>
      </c>
      <c r="H246" s="151">
        <v>0</v>
      </c>
      <c r="I246" s="152">
        <f t="shared" si="181"/>
        <v>103.06487190752016</v>
      </c>
      <c r="J246" s="139"/>
      <c r="K246" s="153" t="s">
        <v>15</v>
      </c>
      <c r="L246" s="154">
        <v>81.075380386179845</v>
      </c>
      <c r="M246" s="154">
        <v>1.017299336082603</v>
      </c>
      <c r="N246" s="154">
        <v>20.209315411558578</v>
      </c>
      <c r="O246" s="154">
        <v>0.76287677369912787</v>
      </c>
      <c r="P246" s="154">
        <v>0</v>
      </c>
      <c r="Q246" s="154">
        <v>0</v>
      </c>
      <c r="R246" s="155">
        <v>0</v>
      </c>
      <c r="S246" s="156">
        <f t="shared" si="182"/>
        <v>103.06487190752016</v>
      </c>
      <c r="U246" s="201" t="s">
        <v>54</v>
      </c>
      <c r="V246" s="202">
        <v>79.522351635226556</v>
      </c>
      <c r="W246" s="202">
        <v>0</v>
      </c>
      <c r="X246" s="202">
        <v>0</v>
      </c>
      <c r="Y246" s="202">
        <v>1.017299336082603</v>
      </c>
      <c r="Z246" s="202">
        <v>20.209315411558578</v>
      </c>
      <c r="AA246" s="202">
        <v>0.65389437745639523</v>
      </c>
      <c r="AB246" s="202">
        <v>0</v>
      </c>
      <c r="AC246" s="203">
        <v>1.6620111471960186</v>
      </c>
      <c r="AD246" s="202">
        <v>1.5530287509532863</v>
      </c>
      <c r="AE246" s="202">
        <v>0</v>
      </c>
      <c r="AF246" s="202">
        <v>0</v>
      </c>
      <c r="AG246" s="202">
        <v>0</v>
      </c>
      <c r="AH246" s="202">
        <v>0.10898239624273266</v>
      </c>
      <c r="AI246" s="204">
        <f t="shared" si="183"/>
        <v>103.06487190752014</v>
      </c>
      <c r="AJ246" s="131" t="str">
        <f t="shared" si="184"/>
        <v/>
      </c>
      <c r="BA246" s="131"/>
      <c r="BR246" s="131"/>
      <c r="CG246" s="131"/>
    </row>
    <row r="247" spans="1:85" ht="15">
      <c r="A247" s="157" t="s">
        <v>55</v>
      </c>
      <c r="B247" s="146">
        <v>0</v>
      </c>
      <c r="C247" s="146">
        <v>0</v>
      </c>
      <c r="D247" s="146">
        <v>0</v>
      </c>
      <c r="E247" s="146">
        <v>0.91661446335945029</v>
      </c>
      <c r="F247" s="304"/>
      <c r="G247" s="146">
        <v>0</v>
      </c>
      <c r="H247" s="158">
        <v>0</v>
      </c>
      <c r="I247" s="144">
        <f t="shared" si="181"/>
        <v>0.91661446335945029</v>
      </c>
      <c r="J247" s="139"/>
      <c r="K247" s="159" t="s">
        <v>55</v>
      </c>
      <c r="L247" s="146">
        <v>0</v>
      </c>
      <c r="M247" s="146">
        <v>0</v>
      </c>
      <c r="N247" s="146">
        <v>0</v>
      </c>
      <c r="O247" s="146">
        <v>0.91661446335945029</v>
      </c>
      <c r="P247" s="146">
        <v>170.80588930023839</v>
      </c>
      <c r="Q247" s="146">
        <v>0</v>
      </c>
      <c r="R247" s="147">
        <v>0</v>
      </c>
      <c r="S247" s="148">
        <f t="shared" si="182"/>
        <v>171.72250376359784</v>
      </c>
      <c r="U247" s="205" t="s">
        <v>55</v>
      </c>
      <c r="V247" s="197">
        <v>0</v>
      </c>
      <c r="W247" s="197">
        <v>0</v>
      </c>
      <c r="X247" s="197">
        <v>0</v>
      </c>
      <c r="Y247" s="197">
        <v>0</v>
      </c>
      <c r="Z247" s="197">
        <v>0</v>
      </c>
      <c r="AA247" s="197">
        <v>6.4163012435161523E-2</v>
      </c>
      <c r="AB247" s="197">
        <v>170.80588930023839</v>
      </c>
      <c r="AC247" s="198">
        <v>0.85245145092428876</v>
      </c>
      <c r="AD247" s="197">
        <v>0</v>
      </c>
      <c r="AE247" s="197">
        <v>0</v>
      </c>
      <c r="AF247" s="197">
        <v>0</v>
      </c>
      <c r="AG247" s="197">
        <v>0</v>
      </c>
      <c r="AH247" s="197">
        <v>0.85245145092428876</v>
      </c>
      <c r="AI247" s="200">
        <f t="shared" si="183"/>
        <v>171.72250376359784</v>
      </c>
      <c r="AJ247" s="131" t="str">
        <f t="shared" si="184"/>
        <v/>
      </c>
      <c r="BA247" s="131"/>
      <c r="BR247" s="131"/>
      <c r="CG247" s="131"/>
    </row>
    <row r="248" spans="1:85" ht="15">
      <c r="A248" s="149" t="s">
        <v>12</v>
      </c>
      <c r="B248" s="150">
        <v>0</v>
      </c>
      <c r="C248" s="150">
        <v>0</v>
      </c>
      <c r="D248" s="150">
        <v>0</v>
      </c>
      <c r="E248" s="150">
        <v>0.13851593265461792</v>
      </c>
      <c r="F248" s="304"/>
      <c r="G248" s="150">
        <v>0</v>
      </c>
      <c r="H248" s="151">
        <v>0</v>
      </c>
      <c r="I248" s="152">
        <f t="shared" si="181"/>
        <v>0.13851593265461792</v>
      </c>
      <c r="J248" s="139"/>
      <c r="K248" s="153" t="s">
        <v>12</v>
      </c>
      <c r="L248" s="154">
        <v>0</v>
      </c>
      <c r="M248" s="154">
        <v>0</v>
      </c>
      <c r="N248" s="154">
        <v>0</v>
      </c>
      <c r="O248" s="154">
        <v>0.13851593265461792</v>
      </c>
      <c r="P248" s="154">
        <v>30.375357258526211</v>
      </c>
      <c r="Q248" s="154">
        <v>0</v>
      </c>
      <c r="R248" s="155">
        <v>0</v>
      </c>
      <c r="S248" s="156">
        <f t="shared" si="182"/>
        <v>30.513873191180828</v>
      </c>
      <c r="U248" s="201" t="s">
        <v>12</v>
      </c>
      <c r="V248" s="202">
        <v>0</v>
      </c>
      <c r="W248" s="202">
        <v>0</v>
      </c>
      <c r="X248" s="202">
        <v>0</v>
      </c>
      <c r="Y248" s="202">
        <v>0</v>
      </c>
      <c r="Z248" s="202">
        <v>0</v>
      </c>
      <c r="AA248" s="202">
        <v>0.13713077332807175</v>
      </c>
      <c r="AB248" s="202">
        <v>30.375357258526211</v>
      </c>
      <c r="AC248" s="203">
        <v>1.3851593265461792E-3</v>
      </c>
      <c r="AD248" s="202">
        <v>0</v>
      </c>
      <c r="AE248" s="202">
        <v>0</v>
      </c>
      <c r="AF248" s="202">
        <v>0</v>
      </c>
      <c r="AG248" s="202">
        <v>0</v>
      </c>
      <c r="AH248" s="202">
        <v>1.3851593265461792E-3</v>
      </c>
      <c r="AI248" s="204">
        <f t="shared" si="183"/>
        <v>30.513873191180828</v>
      </c>
      <c r="AJ248" s="131" t="str">
        <f t="shared" si="184"/>
        <v/>
      </c>
      <c r="BA248" s="131"/>
      <c r="BR248" s="131"/>
      <c r="CG248" s="131"/>
    </row>
    <row r="249" spans="1:85" ht="15">
      <c r="A249" s="157" t="s">
        <v>56</v>
      </c>
      <c r="B249" s="146">
        <v>0</v>
      </c>
      <c r="C249" s="146">
        <v>0</v>
      </c>
      <c r="D249" s="146">
        <v>2.6239106184860434E-2</v>
      </c>
      <c r="E249" s="146">
        <v>0</v>
      </c>
      <c r="F249" s="304"/>
      <c r="G249" s="146">
        <v>0</v>
      </c>
      <c r="H249" s="158">
        <v>0</v>
      </c>
      <c r="I249" s="144">
        <f t="shared" si="181"/>
        <v>2.6239106184860434E-2</v>
      </c>
      <c r="J249" s="139"/>
      <c r="K249" s="159" t="s">
        <v>56</v>
      </c>
      <c r="L249" s="146">
        <v>0</v>
      </c>
      <c r="M249" s="146">
        <v>0</v>
      </c>
      <c r="N249" s="146">
        <v>2.6239106184860434E-2</v>
      </c>
      <c r="O249" s="146">
        <v>0</v>
      </c>
      <c r="P249" s="146">
        <v>0</v>
      </c>
      <c r="Q249" s="146">
        <v>0</v>
      </c>
      <c r="R249" s="147">
        <v>0</v>
      </c>
      <c r="S249" s="148">
        <f t="shared" si="182"/>
        <v>2.6239106184860434E-2</v>
      </c>
      <c r="U249" s="205" t="s">
        <v>56</v>
      </c>
      <c r="V249" s="197">
        <v>0</v>
      </c>
      <c r="W249" s="197">
        <v>0</v>
      </c>
      <c r="X249" s="197">
        <v>0</v>
      </c>
      <c r="Y249" s="197">
        <v>0</v>
      </c>
      <c r="Z249" s="197">
        <v>2.6239106184860434E-2</v>
      </c>
      <c r="AA249" s="197">
        <v>0</v>
      </c>
      <c r="AB249" s="197">
        <v>0</v>
      </c>
      <c r="AC249" s="198">
        <v>0</v>
      </c>
      <c r="AD249" s="197">
        <v>0</v>
      </c>
      <c r="AE249" s="197">
        <v>0</v>
      </c>
      <c r="AF249" s="197">
        <v>0</v>
      </c>
      <c r="AG249" s="197">
        <v>0</v>
      </c>
      <c r="AH249" s="197">
        <v>0</v>
      </c>
      <c r="AI249" s="200">
        <f t="shared" si="183"/>
        <v>2.6239106184860434E-2</v>
      </c>
      <c r="AJ249" s="131" t="str">
        <f t="shared" si="184"/>
        <v/>
      </c>
      <c r="BA249" s="131"/>
      <c r="BR249" s="131"/>
      <c r="CG249" s="131"/>
    </row>
    <row r="250" spans="1:85" ht="15">
      <c r="A250" s="149" t="s">
        <v>17</v>
      </c>
      <c r="B250" s="150">
        <v>1.5087727349904374</v>
      </c>
      <c r="C250" s="150">
        <v>0</v>
      </c>
      <c r="D250" s="150">
        <v>2.1395392305516605</v>
      </c>
      <c r="E250" s="150">
        <v>4.2320379832431625</v>
      </c>
      <c r="F250" s="304"/>
      <c r="G250" s="150">
        <v>0</v>
      </c>
      <c r="H250" s="151">
        <v>0</v>
      </c>
      <c r="I250" s="152">
        <f t="shared" si="181"/>
        <v>7.8803499487852608</v>
      </c>
      <c r="J250" s="139"/>
      <c r="K250" s="153" t="s">
        <v>17</v>
      </c>
      <c r="L250" s="154">
        <v>1.5087727349904374</v>
      </c>
      <c r="M250" s="154">
        <v>0</v>
      </c>
      <c r="N250" s="154">
        <v>2.1395392305516605</v>
      </c>
      <c r="O250" s="154">
        <v>4.2320379832431625</v>
      </c>
      <c r="P250" s="154">
        <v>4.62624299625925E-2</v>
      </c>
      <c r="Q250" s="154">
        <v>0</v>
      </c>
      <c r="R250" s="155">
        <v>0</v>
      </c>
      <c r="S250" s="156">
        <f t="shared" si="182"/>
        <v>7.9266123787478531</v>
      </c>
      <c r="U250" s="201" t="s">
        <v>17</v>
      </c>
      <c r="V250" s="202">
        <v>1.5087727349904374</v>
      </c>
      <c r="W250" s="202">
        <v>0</v>
      </c>
      <c r="X250" s="202">
        <v>0</v>
      </c>
      <c r="Y250" s="202">
        <v>0</v>
      </c>
      <c r="Z250" s="202">
        <v>2.1395392305516605</v>
      </c>
      <c r="AA250" s="202">
        <v>2.1402247733597481E-2</v>
      </c>
      <c r="AB250" s="202">
        <v>4.62624299625925E-2</v>
      </c>
      <c r="AC250" s="203">
        <v>4.2106357355095652</v>
      </c>
      <c r="AD250" s="202">
        <v>0</v>
      </c>
      <c r="AE250" s="202">
        <v>0</v>
      </c>
      <c r="AF250" s="202">
        <v>0</v>
      </c>
      <c r="AG250" s="202">
        <v>0</v>
      </c>
      <c r="AH250" s="202">
        <v>4.2106357355095652</v>
      </c>
      <c r="AI250" s="204">
        <f t="shared" si="183"/>
        <v>7.9266123787478531</v>
      </c>
      <c r="AJ250" s="131" t="str">
        <f t="shared" si="184"/>
        <v/>
      </c>
      <c r="BA250" s="131"/>
      <c r="BR250" s="131"/>
      <c r="CG250" s="131"/>
    </row>
    <row r="251" spans="1:85" ht="15">
      <c r="A251" s="157" t="s">
        <v>141</v>
      </c>
      <c r="B251" s="146">
        <v>527.91073606724444</v>
      </c>
      <c r="C251" s="146">
        <v>17.619262050312891</v>
      </c>
      <c r="D251" s="146">
        <v>227.09970205246279</v>
      </c>
      <c r="E251" s="146">
        <v>48.519979422035462</v>
      </c>
      <c r="F251" s="304"/>
      <c r="G251" s="146">
        <v>0</v>
      </c>
      <c r="H251" s="158">
        <v>0</v>
      </c>
      <c r="I251" s="144">
        <f t="shared" si="181"/>
        <v>821.14967959205558</v>
      </c>
      <c r="J251" s="139"/>
      <c r="K251" s="159" t="s">
        <v>141</v>
      </c>
      <c r="L251" s="146">
        <v>527.91073606724444</v>
      </c>
      <c r="M251" s="146">
        <v>17.619262050312891</v>
      </c>
      <c r="N251" s="146">
        <v>227.09970205246279</v>
      </c>
      <c r="O251" s="146">
        <v>48.519979422035462</v>
      </c>
      <c r="P251" s="146">
        <v>5.6205699404754055E-2</v>
      </c>
      <c r="Q251" s="146">
        <v>0</v>
      </c>
      <c r="R251" s="147">
        <v>0</v>
      </c>
      <c r="S251" s="148">
        <f t="shared" si="182"/>
        <v>821.20588529146028</v>
      </c>
      <c r="U251" s="205" t="s">
        <v>141</v>
      </c>
      <c r="V251" s="197">
        <v>520.9095363939191</v>
      </c>
      <c r="W251" s="197">
        <v>0</v>
      </c>
      <c r="X251" s="197">
        <v>0</v>
      </c>
      <c r="Y251" s="197">
        <v>17.619262050312891</v>
      </c>
      <c r="Z251" s="197">
        <v>227.09970205246279</v>
      </c>
      <c r="AA251" s="197">
        <v>5.6518505108501342</v>
      </c>
      <c r="AB251" s="197">
        <v>5.6205699404754055E-2</v>
      </c>
      <c r="AC251" s="198">
        <v>49.869328584510676</v>
      </c>
      <c r="AD251" s="197">
        <v>7.0011996733253534</v>
      </c>
      <c r="AE251" s="197">
        <v>17.337798589775154</v>
      </c>
      <c r="AF251" s="197">
        <v>0</v>
      </c>
      <c r="AG251" s="197">
        <v>0</v>
      </c>
      <c r="AH251" s="197">
        <v>25.530330321410169</v>
      </c>
      <c r="AI251" s="200">
        <f t="shared" si="183"/>
        <v>821.20588529146028</v>
      </c>
      <c r="AJ251" s="131" t="str">
        <f t="shared" si="184"/>
        <v/>
      </c>
      <c r="BA251" s="131"/>
      <c r="BR251" s="131"/>
      <c r="CG251" s="131"/>
    </row>
    <row r="252" spans="1:85" ht="15">
      <c r="A252" s="149" t="s">
        <v>25</v>
      </c>
      <c r="B252" s="150">
        <v>53.310298990002259</v>
      </c>
      <c r="C252" s="150">
        <v>0.48763487503016356</v>
      </c>
      <c r="D252" s="150">
        <v>356.52684116411882</v>
      </c>
      <c r="E252" s="150">
        <v>649.85053338624891</v>
      </c>
      <c r="F252" s="304"/>
      <c r="G252" s="150">
        <v>128.86345149911386</v>
      </c>
      <c r="H252" s="151">
        <v>33.323417985372465</v>
      </c>
      <c r="I252" s="152">
        <f t="shared" si="181"/>
        <v>1222.3621778998865</v>
      </c>
      <c r="J252" s="139"/>
      <c r="K252" s="153" t="s">
        <v>25</v>
      </c>
      <c r="L252" s="154">
        <v>53.310298990002259</v>
      </c>
      <c r="M252" s="154">
        <v>0.48763487503016356</v>
      </c>
      <c r="N252" s="154">
        <v>356.52684116411882</v>
      </c>
      <c r="O252" s="154">
        <v>649.85053338624891</v>
      </c>
      <c r="P252" s="154">
        <v>1.1900234999472448</v>
      </c>
      <c r="Q252" s="154">
        <v>128.86345149911386</v>
      </c>
      <c r="R252" s="155">
        <v>33.323417985372465</v>
      </c>
      <c r="S252" s="156">
        <f t="shared" si="182"/>
        <v>1223.5522013998338</v>
      </c>
      <c r="U252" s="201" t="s">
        <v>25</v>
      </c>
      <c r="V252" s="202">
        <v>10.94906721700675</v>
      </c>
      <c r="W252" s="202">
        <v>41.699557834057217</v>
      </c>
      <c r="X252" s="202">
        <v>128.86345149911386</v>
      </c>
      <c r="Y252" s="202">
        <v>0.48763487503016356</v>
      </c>
      <c r="Z252" s="202">
        <v>356.52684116411882</v>
      </c>
      <c r="AA252" s="202">
        <v>639.6983471849594</v>
      </c>
      <c r="AB252" s="202">
        <v>1.1900234999472448</v>
      </c>
      <c r="AC252" s="203">
        <v>44.137278125600297</v>
      </c>
      <c r="AD252" s="202">
        <v>0.66167393893829252</v>
      </c>
      <c r="AE252" s="202">
        <v>1.5927976772872439</v>
      </c>
      <c r="AF252" s="202">
        <v>33.323417985372465</v>
      </c>
      <c r="AG252" s="202">
        <v>0</v>
      </c>
      <c r="AH252" s="202">
        <v>8.5593885240022871</v>
      </c>
      <c r="AI252" s="204">
        <f t="shared" si="183"/>
        <v>1223.5522013998338</v>
      </c>
      <c r="AJ252" s="131" t="str">
        <f t="shared" si="184"/>
        <v/>
      </c>
      <c r="BA252" s="131"/>
      <c r="BR252" s="131"/>
      <c r="CG252" s="131"/>
    </row>
    <row r="253" spans="1:85" ht="15">
      <c r="A253" s="157" t="s">
        <v>24</v>
      </c>
      <c r="B253" s="146">
        <v>44.899484311293271</v>
      </c>
      <c r="C253" s="146">
        <v>0</v>
      </c>
      <c r="D253" s="146">
        <v>0.65296254196509618</v>
      </c>
      <c r="E253" s="146">
        <v>0</v>
      </c>
      <c r="F253" s="304"/>
      <c r="G253" s="146">
        <v>0</v>
      </c>
      <c r="H253" s="158">
        <v>0</v>
      </c>
      <c r="I253" s="144">
        <f t="shared" si="181"/>
        <v>45.552446853258367</v>
      </c>
      <c r="J253" s="139"/>
      <c r="K253" s="159" t="s">
        <v>24</v>
      </c>
      <c r="L253" s="146">
        <v>44.899484311293271</v>
      </c>
      <c r="M253" s="146">
        <v>0</v>
      </c>
      <c r="N253" s="146">
        <v>0.65296254196509618</v>
      </c>
      <c r="O253" s="146">
        <v>0</v>
      </c>
      <c r="P253" s="146">
        <v>0</v>
      </c>
      <c r="Q253" s="146">
        <v>0</v>
      </c>
      <c r="R253" s="147">
        <v>0</v>
      </c>
      <c r="S253" s="148">
        <f t="shared" si="182"/>
        <v>45.552446853258367</v>
      </c>
      <c r="U253" s="205" t="s">
        <v>24</v>
      </c>
      <c r="V253" s="197">
        <v>44.880514873199807</v>
      </c>
      <c r="W253" s="197">
        <v>0</v>
      </c>
      <c r="X253" s="197">
        <v>0</v>
      </c>
      <c r="Y253" s="197">
        <v>0</v>
      </c>
      <c r="Z253" s="197">
        <v>0.65296254196509618</v>
      </c>
      <c r="AA253" s="197">
        <v>0</v>
      </c>
      <c r="AB253" s="197">
        <v>0</v>
      </c>
      <c r="AC253" s="198">
        <v>1.8969438093465702E-2</v>
      </c>
      <c r="AD253" s="197">
        <v>1.8969438093465702E-2</v>
      </c>
      <c r="AE253" s="197">
        <v>0</v>
      </c>
      <c r="AF253" s="197">
        <v>0</v>
      </c>
      <c r="AG253" s="197">
        <v>0</v>
      </c>
      <c r="AH253" s="197">
        <v>0</v>
      </c>
      <c r="AI253" s="200">
        <f t="shared" si="183"/>
        <v>45.552446853258367</v>
      </c>
      <c r="AJ253" s="131" t="str">
        <f t="shared" si="184"/>
        <v/>
      </c>
      <c r="BA253" s="131"/>
      <c r="BR253" s="131"/>
      <c r="CG253" s="131"/>
    </row>
    <row r="254" spans="1:85" ht="15">
      <c r="A254" s="149" t="s">
        <v>57</v>
      </c>
      <c r="B254" s="150">
        <v>2.5454293800546202</v>
      </c>
      <c r="C254" s="150">
        <v>0</v>
      </c>
      <c r="D254" s="150">
        <v>0</v>
      </c>
      <c r="E254" s="150">
        <v>0</v>
      </c>
      <c r="F254" s="304"/>
      <c r="G254" s="150">
        <v>0</v>
      </c>
      <c r="H254" s="151">
        <v>0</v>
      </c>
      <c r="I254" s="152">
        <f t="shared" si="181"/>
        <v>2.5454293800546202</v>
      </c>
      <c r="J254" s="139"/>
      <c r="K254" s="153" t="s">
        <v>57</v>
      </c>
      <c r="L254" s="154">
        <v>2.5454293800546202</v>
      </c>
      <c r="M254" s="154">
        <v>0</v>
      </c>
      <c r="N254" s="154">
        <v>0</v>
      </c>
      <c r="O254" s="154">
        <v>0</v>
      </c>
      <c r="P254" s="154">
        <v>0</v>
      </c>
      <c r="Q254" s="154">
        <v>0</v>
      </c>
      <c r="R254" s="155">
        <v>0</v>
      </c>
      <c r="S254" s="156">
        <f t="shared" si="182"/>
        <v>2.5454293800546202</v>
      </c>
      <c r="U254" s="201" t="s">
        <v>57</v>
      </c>
      <c r="V254" s="202">
        <v>2.5454293800546202</v>
      </c>
      <c r="W254" s="202">
        <v>0</v>
      </c>
      <c r="X254" s="202">
        <v>0</v>
      </c>
      <c r="Y254" s="202">
        <v>0</v>
      </c>
      <c r="Z254" s="202">
        <v>0</v>
      </c>
      <c r="AA254" s="202">
        <v>0</v>
      </c>
      <c r="AB254" s="202">
        <v>0</v>
      </c>
      <c r="AC254" s="203">
        <v>0</v>
      </c>
      <c r="AD254" s="202">
        <v>0</v>
      </c>
      <c r="AE254" s="202">
        <v>0</v>
      </c>
      <c r="AF254" s="202">
        <v>0</v>
      </c>
      <c r="AG254" s="202">
        <v>0</v>
      </c>
      <c r="AH254" s="202">
        <v>0</v>
      </c>
      <c r="AI254" s="204">
        <f t="shared" si="183"/>
        <v>2.5454293800546202</v>
      </c>
      <c r="AJ254" s="131" t="str">
        <f t="shared" si="184"/>
        <v/>
      </c>
      <c r="BA254" s="131"/>
      <c r="BR254" s="131"/>
      <c r="CG254" s="131"/>
    </row>
    <row r="255" spans="1:85" ht="15">
      <c r="A255" s="157" t="s">
        <v>22</v>
      </c>
      <c r="B255" s="146">
        <v>69.5596932145979</v>
      </c>
      <c r="C255" s="146">
        <v>0</v>
      </c>
      <c r="D255" s="146">
        <v>0</v>
      </c>
      <c r="E255" s="146">
        <v>1.7835818772973824</v>
      </c>
      <c r="F255" s="304"/>
      <c r="G255" s="146">
        <v>0</v>
      </c>
      <c r="H255" s="158">
        <v>0</v>
      </c>
      <c r="I255" s="144">
        <f t="shared" si="181"/>
        <v>71.343275091895279</v>
      </c>
      <c r="J255" s="139"/>
      <c r="K255" s="159" t="s">
        <v>22</v>
      </c>
      <c r="L255" s="146">
        <v>69.5596932145979</v>
      </c>
      <c r="M255" s="146">
        <v>0</v>
      </c>
      <c r="N255" s="146">
        <v>0</v>
      </c>
      <c r="O255" s="146">
        <v>1.7835818772973824</v>
      </c>
      <c r="P255" s="146">
        <v>10.5841792227117</v>
      </c>
      <c r="Q255" s="146">
        <v>0</v>
      </c>
      <c r="R255" s="147">
        <v>0</v>
      </c>
      <c r="S255" s="148">
        <f t="shared" si="182"/>
        <v>81.927454314606976</v>
      </c>
      <c r="U255" s="205" t="s">
        <v>22</v>
      </c>
      <c r="V255" s="197">
        <v>69.202976839138429</v>
      </c>
      <c r="W255" s="197">
        <v>0</v>
      </c>
      <c r="X255" s="197">
        <v>0</v>
      </c>
      <c r="Y255" s="197">
        <v>0</v>
      </c>
      <c r="Z255" s="197">
        <v>0</v>
      </c>
      <c r="AA255" s="197">
        <v>0</v>
      </c>
      <c r="AB255" s="197">
        <v>10.5841792227117</v>
      </c>
      <c r="AC255" s="198">
        <v>2.1402982527568586</v>
      </c>
      <c r="AD255" s="197">
        <v>0.35671637545947649</v>
      </c>
      <c r="AE255" s="197">
        <v>0</v>
      </c>
      <c r="AF255" s="197">
        <v>0</v>
      </c>
      <c r="AG255" s="197">
        <v>0</v>
      </c>
      <c r="AH255" s="197">
        <v>1.7835818772973824</v>
      </c>
      <c r="AI255" s="200">
        <f t="shared" si="183"/>
        <v>81.92745431460699</v>
      </c>
      <c r="AJ255" s="131" t="str">
        <f t="shared" si="184"/>
        <v/>
      </c>
      <c r="BA255" s="131"/>
      <c r="BR255" s="131"/>
      <c r="CG255" s="131"/>
    </row>
    <row r="256" spans="1:85" ht="15">
      <c r="A256" s="149" t="s">
        <v>21</v>
      </c>
      <c r="B256" s="150">
        <v>3.4610860471554817E-4</v>
      </c>
      <c r="C256" s="150">
        <v>0</v>
      </c>
      <c r="D256" s="150">
        <v>8.6527151178887043E-5</v>
      </c>
      <c r="E256" s="150">
        <v>0</v>
      </c>
      <c r="F256" s="304"/>
      <c r="G256" s="150">
        <v>0</v>
      </c>
      <c r="H256" s="151">
        <v>0</v>
      </c>
      <c r="I256" s="152">
        <f t="shared" si="181"/>
        <v>4.3263575589443521E-4</v>
      </c>
      <c r="J256" s="139"/>
      <c r="K256" s="153" t="s">
        <v>21</v>
      </c>
      <c r="L256" s="154">
        <v>3.4610860471554817E-4</v>
      </c>
      <c r="M256" s="154">
        <v>0</v>
      </c>
      <c r="N256" s="154">
        <v>8.6527151178887043E-5</v>
      </c>
      <c r="O256" s="154">
        <v>0</v>
      </c>
      <c r="P256" s="154">
        <v>0</v>
      </c>
      <c r="Q256" s="154">
        <v>0</v>
      </c>
      <c r="R256" s="155">
        <v>0</v>
      </c>
      <c r="S256" s="156">
        <f t="shared" si="182"/>
        <v>4.3263575589443521E-4</v>
      </c>
      <c r="U256" s="201" t="s">
        <v>58</v>
      </c>
      <c r="V256" s="202">
        <v>3.4610860471554817E-4</v>
      </c>
      <c r="W256" s="202">
        <v>0</v>
      </c>
      <c r="X256" s="202">
        <v>0</v>
      </c>
      <c r="Y256" s="202">
        <v>0</v>
      </c>
      <c r="Z256" s="202">
        <v>8.6527151178887043E-5</v>
      </c>
      <c r="AA256" s="202">
        <v>0</v>
      </c>
      <c r="AB256" s="202">
        <v>0</v>
      </c>
      <c r="AC256" s="203">
        <v>0</v>
      </c>
      <c r="AD256" s="202">
        <v>0</v>
      </c>
      <c r="AE256" s="202">
        <v>0</v>
      </c>
      <c r="AF256" s="202">
        <v>0</v>
      </c>
      <c r="AG256" s="202">
        <v>0</v>
      </c>
      <c r="AH256" s="202">
        <v>0</v>
      </c>
      <c r="AI256" s="204">
        <f t="shared" si="183"/>
        <v>4.3263575589443521E-4</v>
      </c>
      <c r="AJ256" s="131" t="str">
        <f t="shared" si="184"/>
        <v/>
      </c>
      <c r="BA256" s="131"/>
      <c r="BR256" s="131"/>
      <c r="CG256" s="131"/>
    </row>
    <row r="257" spans="1:85" ht="15">
      <c r="A257" s="160" t="s">
        <v>61</v>
      </c>
      <c r="B257" s="146">
        <v>10.357199999999999</v>
      </c>
      <c r="C257" s="146">
        <v>0</v>
      </c>
      <c r="D257" s="146">
        <v>0</v>
      </c>
      <c r="E257" s="146">
        <v>0</v>
      </c>
      <c r="F257" s="304"/>
      <c r="G257" s="146">
        <v>0</v>
      </c>
      <c r="H257" s="158">
        <v>0</v>
      </c>
      <c r="I257" s="144">
        <f t="shared" si="181"/>
        <v>10.357199999999999</v>
      </c>
      <c r="J257" s="139"/>
      <c r="K257" s="161" t="s">
        <v>61</v>
      </c>
      <c r="L257" s="146">
        <v>10.357199999999999</v>
      </c>
      <c r="M257" s="146">
        <v>0</v>
      </c>
      <c r="N257" s="146">
        <v>0</v>
      </c>
      <c r="O257" s="146">
        <v>0</v>
      </c>
      <c r="P257" s="146">
        <v>0</v>
      </c>
      <c r="Q257" s="146">
        <v>0</v>
      </c>
      <c r="R257" s="147">
        <v>0</v>
      </c>
      <c r="S257" s="148">
        <f t="shared" si="182"/>
        <v>10.357199999999999</v>
      </c>
      <c r="U257" s="206" t="s">
        <v>59</v>
      </c>
      <c r="V257" s="197">
        <v>10.357199999999999</v>
      </c>
      <c r="W257" s="197">
        <v>0</v>
      </c>
      <c r="X257" s="197">
        <v>0</v>
      </c>
      <c r="Y257" s="197">
        <v>0</v>
      </c>
      <c r="Z257" s="197">
        <v>0</v>
      </c>
      <c r="AA257" s="197">
        <v>0</v>
      </c>
      <c r="AB257" s="197">
        <v>0</v>
      </c>
      <c r="AC257" s="198">
        <v>0</v>
      </c>
      <c r="AD257" s="199">
        <v>0</v>
      </c>
      <c r="AE257" s="199">
        <v>0</v>
      </c>
      <c r="AF257" s="199">
        <v>0</v>
      </c>
      <c r="AG257" s="199">
        <v>0</v>
      </c>
      <c r="AH257" s="199">
        <v>0</v>
      </c>
      <c r="AI257" s="200">
        <f t="shared" si="183"/>
        <v>10.357199999999999</v>
      </c>
      <c r="AJ257" s="131" t="str">
        <f t="shared" si="184"/>
        <v/>
      </c>
      <c r="BA257" s="131"/>
      <c r="BR257" s="131"/>
      <c r="CG257" s="131"/>
    </row>
    <row r="258" spans="1:85">
      <c r="A258" s="162" t="s">
        <v>23</v>
      </c>
      <c r="B258" s="163">
        <v>10.357199999999999</v>
      </c>
      <c r="C258" s="163">
        <v>0</v>
      </c>
      <c r="D258" s="163">
        <v>0</v>
      </c>
      <c r="E258" s="163">
        <v>0</v>
      </c>
      <c r="F258" s="304"/>
      <c r="G258" s="163">
        <v>0</v>
      </c>
      <c r="H258" s="164">
        <v>0</v>
      </c>
      <c r="I258" s="165">
        <f t="shared" si="181"/>
        <v>10.357199999999999</v>
      </c>
      <c r="J258" s="139"/>
      <c r="K258" s="166" t="s">
        <v>23</v>
      </c>
      <c r="L258" s="167">
        <v>10.357199999999999</v>
      </c>
      <c r="M258" s="167">
        <v>0</v>
      </c>
      <c r="N258" s="167">
        <v>0</v>
      </c>
      <c r="O258" s="167">
        <v>0</v>
      </c>
      <c r="P258" s="167">
        <v>0</v>
      </c>
      <c r="Q258" s="167">
        <v>0</v>
      </c>
      <c r="R258" s="168">
        <v>0</v>
      </c>
      <c r="S258" s="169">
        <f t="shared" si="182"/>
        <v>10.357199999999999</v>
      </c>
      <c r="U258" s="207" t="s">
        <v>62</v>
      </c>
      <c r="V258" s="208">
        <v>10.357199999999999</v>
      </c>
      <c r="W258" s="208">
        <v>0</v>
      </c>
      <c r="X258" s="208">
        <v>0</v>
      </c>
      <c r="Y258" s="208">
        <v>0</v>
      </c>
      <c r="Z258" s="208">
        <v>0</v>
      </c>
      <c r="AA258" s="208">
        <v>0</v>
      </c>
      <c r="AB258" s="208">
        <v>0</v>
      </c>
      <c r="AC258" s="208">
        <v>0</v>
      </c>
      <c r="AD258" s="208">
        <v>0</v>
      </c>
      <c r="AE258" s="208">
        <v>0</v>
      </c>
      <c r="AF258" s="208">
        <v>0</v>
      </c>
      <c r="AG258" s="208">
        <v>0</v>
      </c>
      <c r="AH258" s="92">
        <v>0</v>
      </c>
      <c r="AI258" s="209">
        <f t="shared" si="183"/>
        <v>10.357199999999999</v>
      </c>
      <c r="AJ258" s="131" t="str">
        <f t="shared" si="184"/>
        <v/>
      </c>
      <c r="BA258" s="131"/>
      <c r="BR258" s="131"/>
      <c r="CG258" s="131"/>
    </row>
    <row r="259" spans="1:85">
      <c r="A259" s="170" t="s">
        <v>19</v>
      </c>
      <c r="B259" s="171">
        <v>0</v>
      </c>
      <c r="C259" s="171">
        <v>0</v>
      </c>
      <c r="D259" s="171">
        <v>0</v>
      </c>
      <c r="E259" s="171">
        <v>0</v>
      </c>
      <c r="F259" s="304"/>
      <c r="G259" s="171">
        <v>0</v>
      </c>
      <c r="H259" s="172">
        <v>0</v>
      </c>
      <c r="I259" s="173">
        <f t="shared" si="181"/>
        <v>0</v>
      </c>
      <c r="J259" s="139"/>
      <c r="K259" s="174" t="s">
        <v>19</v>
      </c>
      <c r="L259" s="171">
        <v>0</v>
      </c>
      <c r="M259" s="171">
        <v>0</v>
      </c>
      <c r="N259" s="171">
        <v>0</v>
      </c>
      <c r="O259" s="171">
        <v>0</v>
      </c>
      <c r="P259" s="171">
        <v>0</v>
      </c>
      <c r="Q259" s="171">
        <v>0</v>
      </c>
      <c r="R259" s="175">
        <v>0</v>
      </c>
      <c r="S259" s="176">
        <f t="shared" si="182"/>
        <v>0</v>
      </c>
      <c r="U259" s="210" t="s">
        <v>19</v>
      </c>
      <c r="V259" s="211">
        <v>0</v>
      </c>
      <c r="W259" s="211">
        <v>0</v>
      </c>
      <c r="X259" s="211">
        <v>0</v>
      </c>
      <c r="Y259" s="211">
        <v>0</v>
      </c>
      <c r="Z259" s="211">
        <v>0</v>
      </c>
      <c r="AA259" s="211">
        <v>0</v>
      </c>
      <c r="AB259" s="211">
        <v>0</v>
      </c>
      <c r="AC259" s="211">
        <v>0</v>
      </c>
      <c r="AD259" s="212">
        <v>0</v>
      </c>
      <c r="AE259" s="212">
        <v>0</v>
      </c>
      <c r="AF259" s="212">
        <v>0</v>
      </c>
      <c r="AG259" s="212">
        <v>0</v>
      </c>
      <c r="AH259" s="212">
        <v>0</v>
      </c>
      <c r="AI259" s="213">
        <f t="shared" si="183"/>
        <v>0</v>
      </c>
      <c r="AJ259" s="131" t="str">
        <f t="shared" si="184"/>
        <v/>
      </c>
      <c r="BA259" s="131"/>
      <c r="BR259" s="131"/>
      <c r="CG259" s="131"/>
    </row>
    <row r="260" spans="1:85">
      <c r="A260" s="162" t="s">
        <v>20</v>
      </c>
      <c r="B260" s="163">
        <v>0</v>
      </c>
      <c r="C260" s="163">
        <v>0</v>
      </c>
      <c r="D260" s="163">
        <v>0</v>
      </c>
      <c r="E260" s="163">
        <v>0</v>
      </c>
      <c r="F260" s="304"/>
      <c r="G260" s="163">
        <v>0</v>
      </c>
      <c r="H260" s="164">
        <v>0</v>
      </c>
      <c r="I260" s="165">
        <f t="shared" si="181"/>
        <v>0</v>
      </c>
      <c r="J260" s="139"/>
      <c r="K260" s="166" t="s">
        <v>20</v>
      </c>
      <c r="L260" s="167">
        <v>0</v>
      </c>
      <c r="M260" s="167">
        <v>0</v>
      </c>
      <c r="N260" s="167">
        <v>0</v>
      </c>
      <c r="O260" s="167">
        <v>0</v>
      </c>
      <c r="P260" s="167">
        <v>0</v>
      </c>
      <c r="Q260" s="167">
        <v>0</v>
      </c>
      <c r="R260" s="168">
        <v>0</v>
      </c>
      <c r="S260" s="169">
        <f t="shared" si="182"/>
        <v>0</v>
      </c>
      <c r="U260" s="207" t="s">
        <v>20</v>
      </c>
      <c r="V260" s="208">
        <v>0</v>
      </c>
      <c r="W260" s="208">
        <v>0</v>
      </c>
      <c r="X260" s="208">
        <v>0</v>
      </c>
      <c r="Y260" s="208">
        <v>0</v>
      </c>
      <c r="Z260" s="208">
        <v>0</v>
      </c>
      <c r="AA260" s="208">
        <v>0</v>
      </c>
      <c r="AB260" s="208">
        <v>0</v>
      </c>
      <c r="AC260" s="208">
        <v>0</v>
      </c>
      <c r="AD260" s="208">
        <v>0</v>
      </c>
      <c r="AE260" s="208">
        <v>0</v>
      </c>
      <c r="AF260" s="208">
        <v>0</v>
      </c>
      <c r="AG260" s="208">
        <v>0</v>
      </c>
      <c r="AH260" s="92">
        <v>0</v>
      </c>
      <c r="AI260" s="209">
        <f t="shared" si="183"/>
        <v>0</v>
      </c>
      <c r="AJ260" s="131" t="str">
        <f t="shared" si="184"/>
        <v/>
      </c>
      <c r="BA260" s="131"/>
      <c r="BR260" s="131"/>
      <c r="CG260" s="131"/>
    </row>
    <row r="261" spans="1:85" ht="15" thickBot="1">
      <c r="A261" s="177" t="s">
        <v>11</v>
      </c>
      <c r="B261" s="178">
        <v>0</v>
      </c>
      <c r="C261" s="178">
        <v>0</v>
      </c>
      <c r="D261" s="178">
        <v>0</v>
      </c>
      <c r="E261" s="178">
        <v>0</v>
      </c>
      <c r="F261" s="305"/>
      <c r="G261" s="178">
        <v>0</v>
      </c>
      <c r="H261" s="179">
        <v>0</v>
      </c>
      <c r="I261" s="180">
        <f t="shared" si="181"/>
        <v>0</v>
      </c>
      <c r="J261" s="139"/>
      <c r="K261" s="181" t="s">
        <v>11</v>
      </c>
      <c r="L261" s="178">
        <v>0</v>
      </c>
      <c r="M261" s="178">
        <v>0</v>
      </c>
      <c r="N261" s="178">
        <v>0</v>
      </c>
      <c r="O261" s="178">
        <v>0</v>
      </c>
      <c r="P261" s="178">
        <v>0</v>
      </c>
      <c r="Q261" s="178">
        <v>0</v>
      </c>
      <c r="R261" s="182">
        <v>0</v>
      </c>
      <c r="S261" s="183">
        <f t="shared" si="182"/>
        <v>0</v>
      </c>
      <c r="U261" s="210" t="s">
        <v>11</v>
      </c>
      <c r="V261" s="211">
        <v>0</v>
      </c>
      <c r="W261" s="211">
        <v>0</v>
      </c>
      <c r="X261" s="211">
        <v>0</v>
      </c>
      <c r="Y261" s="211">
        <v>0</v>
      </c>
      <c r="Z261" s="211">
        <v>0</v>
      </c>
      <c r="AA261" s="211">
        <v>0</v>
      </c>
      <c r="AB261" s="211">
        <v>0</v>
      </c>
      <c r="AC261" s="211">
        <v>0</v>
      </c>
      <c r="AD261" s="212">
        <v>0</v>
      </c>
      <c r="AE261" s="212">
        <v>0</v>
      </c>
      <c r="AF261" s="212">
        <v>0</v>
      </c>
      <c r="AG261" s="212">
        <v>0</v>
      </c>
      <c r="AH261" s="212">
        <v>0</v>
      </c>
      <c r="AI261" s="213">
        <f t="shared" si="183"/>
        <v>0</v>
      </c>
      <c r="AJ261" s="131" t="str">
        <f t="shared" si="184"/>
        <v/>
      </c>
      <c r="BA261" s="131"/>
      <c r="BR261" s="131"/>
      <c r="CG261" s="131"/>
    </row>
    <row r="262" spans="1:85" ht="15">
      <c r="A262" s="184" t="s">
        <v>26</v>
      </c>
      <c r="B262" s="185">
        <f>SUM(B241:B257)</f>
        <v>896.92490857197026</v>
      </c>
      <c r="C262" s="185">
        <f t="shared" ref="C262:I262" si="185">SUM(C241:C257)</f>
        <v>19.124196261425656</v>
      </c>
      <c r="D262" s="185">
        <f t="shared" si="185"/>
        <v>623.58276396780332</v>
      </c>
      <c r="E262" s="185">
        <f t="shared" si="185"/>
        <v>706.20413983853814</v>
      </c>
      <c r="F262" s="185">
        <f t="shared" si="185"/>
        <v>0</v>
      </c>
      <c r="G262" s="185">
        <f t="shared" si="185"/>
        <v>128.86345149911386</v>
      </c>
      <c r="H262" s="187">
        <f t="shared" si="185"/>
        <v>33.323417985372465</v>
      </c>
      <c r="I262" s="144">
        <f t="shared" si="185"/>
        <v>2408.0228781242236</v>
      </c>
      <c r="J262" s="139"/>
      <c r="K262" s="186" t="s">
        <v>26</v>
      </c>
      <c r="L262" s="185">
        <f>SUM(L241:L257)</f>
        <v>896.92490857197026</v>
      </c>
      <c r="M262" s="185">
        <f t="shared" ref="M262:S262" si="186">SUM(M241:M257)</f>
        <v>19.124196261425656</v>
      </c>
      <c r="N262" s="185">
        <f t="shared" si="186"/>
        <v>623.58276396780332</v>
      </c>
      <c r="O262" s="185">
        <f t="shared" si="186"/>
        <v>706.20413983853814</v>
      </c>
      <c r="P262" s="185">
        <f t="shared" si="186"/>
        <v>213.05791741079088</v>
      </c>
      <c r="Q262" s="185">
        <f t="shared" si="186"/>
        <v>128.86345149911386</v>
      </c>
      <c r="R262" s="187">
        <f t="shared" si="186"/>
        <v>33.323417985372465</v>
      </c>
      <c r="S262" s="188">
        <f t="shared" si="186"/>
        <v>2621.0807955350142</v>
      </c>
      <c r="T262" s="131" t="str">
        <f>IF(ABS(S262-AI262)&gt;0.01,S262-AI262,"")</f>
        <v/>
      </c>
      <c r="U262" s="214" t="s">
        <v>60</v>
      </c>
      <c r="V262" s="215">
        <f>SUM(V241:V257)</f>
        <v>845.63376256114304</v>
      </c>
      <c r="W262" s="215">
        <f t="shared" ref="W262:AH262" si="187">SUM(W241:W257)</f>
        <v>41.699557834057217</v>
      </c>
      <c r="X262" s="215">
        <f t="shared" si="187"/>
        <v>128.86345149911386</v>
      </c>
      <c r="Y262" s="215">
        <f t="shared" si="187"/>
        <v>19.124196261425656</v>
      </c>
      <c r="Z262" s="215">
        <f t="shared" si="187"/>
        <v>623.58276396780332</v>
      </c>
      <c r="AA262" s="215">
        <f t="shared" si="187"/>
        <v>646.2267881067628</v>
      </c>
      <c r="AB262" s="215">
        <f t="shared" si="187"/>
        <v>213.05791741079088</v>
      </c>
      <c r="AC262" s="215">
        <f t="shared" si="187"/>
        <v>102.89235789391772</v>
      </c>
      <c r="AD262" s="216">
        <f t="shared" si="187"/>
        <v>9.591588176769875</v>
      </c>
      <c r="AE262" s="216">
        <f t="shared" si="187"/>
        <v>18.930596267062398</v>
      </c>
      <c r="AF262" s="216">
        <f t="shared" si="187"/>
        <v>33.323417985372465</v>
      </c>
      <c r="AG262" s="216">
        <f t="shared" si="187"/>
        <v>0</v>
      </c>
      <c r="AH262" s="216">
        <f t="shared" si="187"/>
        <v>41.046755464712966</v>
      </c>
      <c r="AI262" s="217">
        <f>SUM(V262:AC262)</f>
        <v>2621.0807955350147</v>
      </c>
      <c r="AJ262" s="131" t="str">
        <f t="shared" si="184"/>
        <v/>
      </c>
      <c r="BA262" s="131"/>
      <c r="BR262" s="131"/>
      <c r="CG262" s="131"/>
    </row>
    <row r="263" spans="1:85" s="2" customFormat="1" ht="15" thickBot="1">
      <c r="A263" s="15" t="s">
        <v>100</v>
      </c>
      <c r="B263" s="100">
        <f>IF($I262=0,"-",B262/$I262)</f>
        <v>0.37247358267237374</v>
      </c>
      <c r="C263" s="100">
        <f t="shared" ref="C263:H263" si="188">IF($I262=0,"-",C262/$I262)</f>
        <v>7.9418665142927634E-3</v>
      </c>
      <c r="D263" s="100">
        <f t="shared" si="188"/>
        <v>0.25896048149407752</v>
      </c>
      <c r="E263" s="100">
        <f t="shared" si="188"/>
        <v>0.29327135811460797</v>
      </c>
      <c r="F263" s="100">
        <f t="shared" si="188"/>
        <v>0</v>
      </c>
      <c r="G263" s="100">
        <f t="shared" si="188"/>
        <v>5.3514213951112694E-2</v>
      </c>
      <c r="H263" s="101">
        <f t="shared" si="188"/>
        <v>1.3838497253535396E-2</v>
      </c>
      <c r="I263" s="102">
        <f>SUM(B263:H263)</f>
        <v>1.0000000000000002</v>
      </c>
      <c r="J263" s="131"/>
      <c r="K263" s="27" t="s">
        <v>100</v>
      </c>
      <c r="L263" s="76">
        <f t="shared" ref="L263:R263" si="189">IF($S262=0,"-",L262/$S262)</f>
        <v>0.34219658932295149</v>
      </c>
      <c r="M263" s="76">
        <f t="shared" si="189"/>
        <v>7.2963016989035737E-3</v>
      </c>
      <c r="N263" s="76">
        <f t="shared" si="189"/>
        <v>0.23791054630214778</v>
      </c>
      <c r="O263" s="76">
        <f t="shared" si="189"/>
        <v>0.26943241926824618</v>
      </c>
      <c r="P263" s="76">
        <f t="shared" si="189"/>
        <v>8.128628380084009E-2</v>
      </c>
      <c r="Q263" s="76">
        <f t="shared" si="189"/>
        <v>4.9164242368503676E-2</v>
      </c>
      <c r="R263" s="77">
        <f t="shared" si="189"/>
        <v>1.2713617238407372E-2</v>
      </c>
      <c r="S263" s="78">
        <f>SUM(L263:R263)</f>
        <v>1.0000000000000002</v>
      </c>
      <c r="U263" s="36" t="s">
        <v>100</v>
      </c>
      <c r="V263" s="103">
        <f>+V262/$AI262</f>
        <v>0.32262788846557949</v>
      </c>
      <c r="W263" s="103">
        <f t="shared" ref="W263:AH263" si="190">+W262/$AI262</f>
        <v>1.5909298906425166E-2</v>
      </c>
      <c r="X263" s="103">
        <f t="shared" si="190"/>
        <v>4.9164242368503669E-2</v>
      </c>
      <c r="Y263" s="103">
        <f t="shared" si="190"/>
        <v>7.2963016989035729E-3</v>
      </c>
      <c r="Z263" s="103">
        <f t="shared" si="190"/>
        <v>0.23791054630214772</v>
      </c>
      <c r="AA263" s="103">
        <f t="shared" si="190"/>
        <v>0.24654973978963327</v>
      </c>
      <c r="AB263" s="103">
        <f t="shared" si="190"/>
        <v>8.1286283800840076E-2</v>
      </c>
      <c r="AC263" s="103">
        <f t="shared" si="190"/>
        <v>3.9255698667966986E-2</v>
      </c>
      <c r="AD263" s="103">
        <f t="shared" si="190"/>
        <v>3.6594019509467433E-3</v>
      </c>
      <c r="AE263" s="103">
        <f t="shared" si="190"/>
        <v>7.222439040914146E-3</v>
      </c>
      <c r="AF263" s="103">
        <f t="shared" si="190"/>
        <v>1.271361723840737E-2</v>
      </c>
      <c r="AG263" s="103">
        <f t="shared" si="190"/>
        <v>0</v>
      </c>
      <c r="AH263" s="103">
        <f t="shared" si="190"/>
        <v>1.566024043769872E-2</v>
      </c>
      <c r="AI263" s="104">
        <f>SUM(V263:AC263)</f>
        <v>0.99999999999999989</v>
      </c>
      <c r="AJ263" s="2" t="str">
        <f t="shared" si="184"/>
        <v/>
      </c>
    </row>
    <row r="264" spans="1:85" ht="15" thickBot="1">
      <c r="A264" s="218"/>
      <c r="B264" s="218"/>
      <c r="C264" s="218"/>
      <c r="D264" s="218"/>
      <c r="E264" s="218"/>
      <c r="F264" s="218"/>
      <c r="G264" s="218"/>
      <c r="H264" s="218"/>
      <c r="I264" s="218"/>
      <c r="K264" s="218"/>
      <c r="L264" s="218"/>
      <c r="M264" s="218"/>
      <c r="N264" s="218"/>
      <c r="O264" s="218"/>
      <c r="P264" s="218"/>
      <c r="Q264" s="218"/>
      <c r="R264" s="218"/>
      <c r="S264" s="218"/>
      <c r="AI264" s="139"/>
      <c r="BA264" s="131"/>
      <c r="BR264" s="131"/>
      <c r="CG264" s="131"/>
    </row>
    <row r="265" spans="1:85" ht="28.5">
      <c r="A265" s="328" t="s">
        <v>34</v>
      </c>
      <c r="B265" s="135" t="s">
        <v>0</v>
      </c>
      <c r="C265" s="135" t="s">
        <v>1</v>
      </c>
      <c r="D265" s="135" t="s">
        <v>2</v>
      </c>
      <c r="E265" s="135" t="s">
        <v>3</v>
      </c>
      <c r="F265" s="135" t="s">
        <v>27</v>
      </c>
      <c r="G265" s="135" t="s">
        <v>4</v>
      </c>
      <c r="H265" s="135" t="s">
        <v>5</v>
      </c>
      <c r="I265" s="136" t="s">
        <v>6</v>
      </c>
      <c r="K265" s="330" t="s">
        <v>34</v>
      </c>
      <c r="L265" s="137" t="s">
        <v>0</v>
      </c>
      <c r="M265" s="137" t="s">
        <v>1</v>
      </c>
      <c r="N265" s="137" t="s">
        <v>2</v>
      </c>
      <c r="O265" s="137" t="s">
        <v>3</v>
      </c>
      <c r="P265" s="137" t="s">
        <v>27</v>
      </c>
      <c r="Q265" s="137" t="s">
        <v>4</v>
      </c>
      <c r="R265" s="137" t="s">
        <v>5</v>
      </c>
      <c r="S265" s="138" t="s">
        <v>6</v>
      </c>
      <c r="U265" s="332" t="s">
        <v>34</v>
      </c>
      <c r="V265" s="190" t="s">
        <v>69</v>
      </c>
      <c r="W265" s="190" t="s">
        <v>70</v>
      </c>
      <c r="X265" s="190" t="s">
        <v>4</v>
      </c>
      <c r="Y265" s="190" t="s">
        <v>1</v>
      </c>
      <c r="Z265" s="190" t="s">
        <v>2</v>
      </c>
      <c r="AA265" s="190" t="s">
        <v>3</v>
      </c>
      <c r="AB265" s="190" t="s">
        <v>52</v>
      </c>
      <c r="AC265" s="190" t="s">
        <v>64</v>
      </c>
      <c r="AD265" s="191" t="s">
        <v>72</v>
      </c>
      <c r="AE265" s="191" t="s">
        <v>79</v>
      </c>
      <c r="AF265" s="191" t="s">
        <v>73</v>
      </c>
      <c r="AG265" s="191" t="s">
        <v>80</v>
      </c>
      <c r="AH265" s="191" t="s">
        <v>81</v>
      </c>
      <c r="AI265" s="192" t="s">
        <v>60</v>
      </c>
      <c r="BA265" s="131"/>
      <c r="BR265" s="131"/>
      <c r="CG265" s="131"/>
    </row>
    <row r="266" spans="1:85" ht="15">
      <c r="A266" s="329" t="s">
        <v>34</v>
      </c>
      <c r="B266" s="294" t="s">
        <v>109</v>
      </c>
      <c r="C266" s="295"/>
      <c r="D266" s="295"/>
      <c r="E266" s="295"/>
      <c r="F266" s="295"/>
      <c r="G266" s="295"/>
      <c r="H266" s="295"/>
      <c r="I266" s="296"/>
      <c r="K266" s="331" t="s">
        <v>34</v>
      </c>
      <c r="L266" s="297" t="s">
        <v>109</v>
      </c>
      <c r="M266" s="298"/>
      <c r="N266" s="298"/>
      <c r="O266" s="298"/>
      <c r="P266" s="298"/>
      <c r="Q266" s="298"/>
      <c r="R266" s="298"/>
      <c r="S266" s="299"/>
      <c r="U266" s="333" t="s">
        <v>34</v>
      </c>
      <c r="V266" s="326" t="s">
        <v>109</v>
      </c>
      <c r="W266" s="326"/>
      <c r="X266" s="326"/>
      <c r="Y266" s="326"/>
      <c r="Z266" s="326"/>
      <c r="AA266" s="326"/>
      <c r="AB266" s="326"/>
      <c r="AC266" s="326"/>
      <c r="AD266" s="326"/>
      <c r="AE266" s="326"/>
      <c r="AF266" s="326"/>
      <c r="AG266" s="326"/>
      <c r="AH266" s="326"/>
      <c r="AI266" s="327"/>
      <c r="BA266" s="131"/>
      <c r="BR266" s="131"/>
      <c r="CG266" s="131"/>
    </row>
    <row r="267" spans="1:85" ht="15">
      <c r="A267" s="141" t="s">
        <v>7</v>
      </c>
      <c r="B267" s="142">
        <v>4.8317713152515014E-3</v>
      </c>
      <c r="C267" s="142">
        <v>0</v>
      </c>
      <c r="D267" s="142">
        <v>0</v>
      </c>
      <c r="E267" s="142">
        <v>0</v>
      </c>
      <c r="F267" s="303"/>
      <c r="G267" s="142">
        <v>0</v>
      </c>
      <c r="H267" s="143">
        <v>0</v>
      </c>
      <c r="I267" s="144">
        <f>SUM(B267:H267)</f>
        <v>4.8317713152515014E-3</v>
      </c>
      <c r="J267" s="139"/>
      <c r="K267" s="193" t="s">
        <v>7</v>
      </c>
      <c r="L267" s="142">
        <v>4.8317713152515014E-3</v>
      </c>
      <c r="M267" s="142">
        <v>0</v>
      </c>
      <c r="N267" s="142">
        <v>0</v>
      </c>
      <c r="O267" s="142">
        <v>0</v>
      </c>
      <c r="P267" s="142">
        <v>0</v>
      </c>
      <c r="Q267" s="142">
        <v>0</v>
      </c>
      <c r="R267" s="194">
        <v>0</v>
      </c>
      <c r="S267" s="195">
        <f>SUM(L267:R267)</f>
        <v>4.8317713152515014E-3</v>
      </c>
      <c r="U267" s="196" t="s">
        <v>7</v>
      </c>
      <c r="V267" s="197">
        <v>4.8317713152515014E-3</v>
      </c>
      <c r="W267" s="197">
        <v>0</v>
      </c>
      <c r="X267" s="197">
        <v>0</v>
      </c>
      <c r="Y267" s="197">
        <v>0</v>
      </c>
      <c r="Z267" s="197">
        <v>0</v>
      </c>
      <c r="AA267" s="197">
        <v>0</v>
      </c>
      <c r="AB267" s="197">
        <v>0</v>
      </c>
      <c r="AC267" s="198">
        <v>0</v>
      </c>
      <c r="AD267" s="199">
        <v>0</v>
      </c>
      <c r="AE267" s="199">
        <v>0</v>
      </c>
      <c r="AF267" s="199">
        <v>0</v>
      </c>
      <c r="AG267" s="199">
        <v>0</v>
      </c>
      <c r="AH267" s="199">
        <v>0</v>
      </c>
      <c r="AI267" s="200">
        <f>SUM(V267:AC267)</f>
        <v>4.8317713152515014E-3</v>
      </c>
      <c r="AJ267" s="131" t="str">
        <f>IF(ABS(S267-AI267)&gt;0.001,S267-AI267,"")</f>
        <v/>
      </c>
      <c r="BA267" s="131"/>
      <c r="BR267" s="131"/>
      <c r="CG267" s="131"/>
    </row>
    <row r="268" spans="1:85" ht="15">
      <c r="A268" s="149" t="s">
        <v>8</v>
      </c>
      <c r="B268" s="150">
        <v>0</v>
      </c>
      <c r="C268" s="150">
        <v>0</v>
      </c>
      <c r="D268" s="150">
        <v>0</v>
      </c>
      <c r="E268" s="150">
        <v>0</v>
      </c>
      <c r="F268" s="304"/>
      <c r="G268" s="150">
        <v>0</v>
      </c>
      <c r="H268" s="151">
        <v>0</v>
      </c>
      <c r="I268" s="152">
        <f t="shared" ref="I268:I287" si="191">SUM(B268:H268)</f>
        <v>0</v>
      </c>
      <c r="J268" s="139"/>
      <c r="K268" s="153" t="s">
        <v>8</v>
      </c>
      <c r="L268" s="154">
        <v>0</v>
      </c>
      <c r="M268" s="154">
        <v>0</v>
      </c>
      <c r="N268" s="154">
        <v>0</v>
      </c>
      <c r="O268" s="154">
        <v>0</v>
      </c>
      <c r="P268" s="154">
        <v>0</v>
      </c>
      <c r="Q268" s="154">
        <v>0</v>
      </c>
      <c r="R268" s="155">
        <v>0</v>
      </c>
      <c r="S268" s="156">
        <f t="shared" ref="S268:S287" si="192">SUM(L268:R268)</f>
        <v>0</v>
      </c>
      <c r="U268" s="201" t="s">
        <v>8</v>
      </c>
      <c r="V268" s="202">
        <v>0</v>
      </c>
      <c r="W268" s="202">
        <v>0</v>
      </c>
      <c r="X268" s="202">
        <v>0</v>
      </c>
      <c r="Y268" s="202">
        <v>0</v>
      </c>
      <c r="Z268" s="202">
        <v>0</v>
      </c>
      <c r="AA268" s="202">
        <v>0</v>
      </c>
      <c r="AB268" s="202">
        <v>0</v>
      </c>
      <c r="AC268" s="203">
        <v>0</v>
      </c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4">
        <f t="shared" ref="AI268:AI287" si="193">SUM(V268:AC268)</f>
        <v>0</v>
      </c>
      <c r="AJ268" s="131" t="str">
        <f t="shared" ref="AJ268:AJ289" si="194">IF(ABS(S268-AI268)&gt;0.001,S268-AI268,"")</f>
        <v/>
      </c>
      <c r="BA268" s="131"/>
      <c r="BR268" s="131"/>
      <c r="CG268" s="131"/>
    </row>
    <row r="269" spans="1:85" ht="15">
      <c r="A269" s="157" t="s">
        <v>10</v>
      </c>
      <c r="B269" s="146">
        <v>0</v>
      </c>
      <c r="C269" s="146">
        <v>0</v>
      </c>
      <c r="D269" s="146">
        <v>0</v>
      </c>
      <c r="E269" s="146">
        <v>0</v>
      </c>
      <c r="F269" s="304"/>
      <c r="G269" s="146">
        <v>0</v>
      </c>
      <c r="H269" s="158">
        <v>0</v>
      </c>
      <c r="I269" s="144">
        <f t="shared" si="191"/>
        <v>0</v>
      </c>
      <c r="J269" s="139"/>
      <c r="K269" s="159" t="s">
        <v>10</v>
      </c>
      <c r="L269" s="146">
        <v>0</v>
      </c>
      <c r="M269" s="146">
        <v>0</v>
      </c>
      <c r="N269" s="146">
        <v>0</v>
      </c>
      <c r="O269" s="146">
        <v>0</v>
      </c>
      <c r="P269" s="146">
        <v>0</v>
      </c>
      <c r="Q269" s="146">
        <v>0</v>
      </c>
      <c r="R269" s="147">
        <v>0</v>
      </c>
      <c r="S269" s="148">
        <f t="shared" si="192"/>
        <v>0</v>
      </c>
      <c r="U269" s="205" t="s">
        <v>10</v>
      </c>
      <c r="V269" s="197">
        <v>0</v>
      </c>
      <c r="W269" s="197">
        <v>0</v>
      </c>
      <c r="X269" s="197">
        <v>0</v>
      </c>
      <c r="Y269" s="197">
        <v>0</v>
      </c>
      <c r="Z269" s="197">
        <v>0</v>
      </c>
      <c r="AA269" s="197">
        <v>0</v>
      </c>
      <c r="AB269" s="197">
        <v>0</v>
      </c>
      <c r="AC269" s="198">
        <v>0</v>
      </c>
      <c r="AD269" s="199">
        <v>0</v>
      </c>
      <c r="AE269" s="199">
        <v>0</v>
      </c>
      <c r="AF269" s="199">
        <v>0</v>
      </c>
      <c r="AG269" s="199">
        <v>0</v>
      </c>
      <c r="AH269" s="199">
        <v>0</v>
      </c>
      <c r="AI269" s="200">
        <f t="shared" si="193"/>
        <v>0</v>
      </c>
      <c r="AJ269" s="131" t="str">
        <f t="shared" si="194"/>
        <v/>
      </c>
      <c r="BA269" s="131"/>
      <c r="BR269" s="131"/>
      <c r="CG269" s="131"/>
    </row>
    <row r="270" spans="1:85" ht="15">
      <c r="A270" s="149" t="s">
        <v>53</v>
      </c>
      <c r="B270" s="150">
        <v>0</v>
      </c>
      <c r="C270" s="150">
        <v>0</v>
      </c>
      <c r="D270" s="150">
        <v>0</v>
      </c>
      <c r="E270" s="150">
        <v>0</v>
      </c>
      <c r="F270" s="304"/>
      <c r="G270" s="150">
        <v>0</v>
      </c>
      <c r="H270" s="151">
        <v>0</v>
      </c>
      <c r="I270" s="152">
        <f t="shared" si="191"/>
        <v>0</v>
      </c>
      <c r="J270" s="139"/>
      <c r="K270" s="153" t="s">
        <v>53</v>
      </c>
      <c r="L270" s="154">
        <v>0</v>
      </c>
      <c r="M270" s="154">
        <v>0</v>
      </c>
      <c r="N270" s="154">
        <v>0</v>
      </c>
      <c r="O270" s="154">
        <v>0</v>
      </c>
      <c r="P270" s="154">
        <v>0</v>
      </c>
      <c r="Q270" s="154">
        <v>0</v>
      </c>
      <c r="R270" s="155">
        <v>0</v>
      </c>
      <c r="S270" s="156">
        <f t="shared" si="192"/>
        <v>0</v>
      </c>
      <c r="U270" s="201" t="s">
        <v>53</v>
      </c>
      <c r="V270" s="202">
        <v>0</v>
      </c>
      <c r="W270" s="202">
        <v>0</v>
      </c>
      <c r="X270" s="202">
        <v>0</v>
      </c>
      <c r="Y270" s="202">
        <v>0</v>
      </c>
      <c r="Z270" s="202">
        <v>0</v>
      </c>
      <c r="AA270" s="202">
        <v>0</v>
      </c>
      <c r="AB270" s="202">
        <v>0</v>
      </c>
      <c r="AC270" s="203">
        <v>0</v>
      </c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4">
        <f t="shared" si="193"/>
        <v>0</v>
      </c>
      <c r="AJ270" s="131" t="str">
        <f t="shared" si="194"/>
        <v/>
      </c>
      <c r="BA270" s="131"/>
      <c r="BR270" s="131"/>
      <c r="CG270" s="131"/>
    </row>
    <row r="271" spans="1:85" ht="15">
      <c r="A271" s="157" t="s">
        <v>16</v>
      </c>
      <c r="B271" s="146">
        <v>0</v>
      </c>
      <c r="C271" s="146">
        <v>0</v>
      </c>
      <c r="D271" s="146">
        <v>0</v>
      </c>
      <c r="E271" s="146">
        <v>5.4778687464020281</v>
      </c>
      <c r="F271" s="304"/>
      <c r="G271" s="146">
        <v>0</v>
      </c>
      <c r="H271" s="158">
        <v>0</v>
      </c>
      <c r="I271" s="144">
        <f t="shared" si="191"/>
        <v>5.4778687464020281</v>
      </c>
      <c r="J271" s="139"/>
      <c r="K271" s="159" t="s">
        <v>16</v>
      </c>
      <c r="L271" s="146">
        <v>0</v>
      </c>
      <c r="M271" s="146">
        <v>0</v>
      </c>
      <c r="N271" s="146">
        <v>0</v>
      </c>
      <c r="O271" s="146">
        <v>5.4778687464020281</v>
      </c>
      <c r="P271" s="146">
        <v>0</v>
      </c>
      <c r="Q271" s="146">
        <v>0</v>
      </c>
      <c r="R271" s="147">
        <v>0</v>
      </c>
      <c r="S271" s="148">
        <f t="shared" si="192"/>
        <v>5.4778687464020281</v>
      </c>
      <c r="U271" s="205" t="s">
        <v>16</v>
      </c>
      <c r="V271" s="197">
        <v>0</v>
      </c>
      <c r="W271" s="197">
        <v>0</v>
      </c>
      <c r="X271" s="197">
        <v>0</v>
      </c>
      <c r="Y271" s="197">
        <v>0</v>
      </c>
      <c r="Z271" s="197">
        <v>0</v>
      </c>
      <c r="AA271" s="197">
        <v>5.4778687464020281</v>
      </c>
      <c r="AB271" s="197">
        <v>0</v>
      </c>
      <c r="AC271" s="198">
        <v>0</v>
      </c>
      <c r="AD271" s="199">
        <v>0</v>
      </c>
      <c r="AE271" s="199">
        <v>0</v>
      </c>
      <c r="AF271" s="199">
        <v>0</v>
      </c>
      <c r="AG271" s="199">
        <v>0</v>
      </c>
      <c r="AH271" s="199">
        <v>0</v>
      </c>
      <c r="AI271" s="200">
        <f t="shared" si="193"/>
        <v>5.4778687464020281</v>
      </c>
      <c r="AJ271" s="131" t="str">
        <f t="shared" si="194"/>
        <v/>
      </c>
      <c r="BA271" s="131"/>
      <c r="BR271" s="131"/>
      <c r="CG271" s="131"/>
    </row>
    <row r="272" spans="1:85" ht="15">
      <c r="A272" s="149" t="s">
        <v>15</v>
      </c>
      <c r="B272" s="150">
        <v>1.5068797309132003</v>
      </c>
      <c r="C272" s="150">
        <v>4.00971598726318E-2</v>
      </c>
      <c r="D272" s="150">
        <v>1.0205383192217403</v>
      </c>
      <c r="E272" s="150">
        <v>0.5830205830286912</v>
      </c>
      <c r="F272" s="304"/>
      <c r="G272" s="150">
        <v>0</v>
      </c>
      <c r="H272" s="151">
        <v>0</v>
      </c>
      <c r="I272" s="152">
        <f t="shared" si="191"/>
        <v>3.1505357930362639</v>
      </c>
      <c r="J272" s="139"/>
      <c r="K272" s="153" t="s">
        <v>15</v>
      </c>
      <c r="L272" s="154">
        <v>1.5068797309132003</v>
      </c>
      <c r="M272" s="154">
        <v>4.00971598726318E-2</v>
      </c>
      <c r="N272" s="154">
        <v>1.0205383192217403</v>
      </c>
      <c r="O272" s="154">
        <v>0.5830205830286912</v>
      </c>
      <c r="P272" s="154">
        <v>0</v>
      </c>
      <c r="Q272" s="154">
        <v>0</v>
      </c>
      <c r="R272" s="155">
        <v>0</v>
      </c>
      <c r="S272" s="156">
        <f t="shared" si="192"/>
        <v>3.1505357930362639</v>
      </c>
      <c r="U272" s="201" t="s">
        <v>54</v>
      </c>
      <c r="V272" s="202">
        <v>1.4522675948697321</v>
      </c>
      <c r="W272" s="202">
        <v>0</v>
      </c>
      <c r="X272" s="202">
        <v>0</v>
      </c>
      <c r="Y272" s="202">
        <v>4.00971598726318E-2</v>
      </c>
      <c r="Z272" s="202">
        <v>0.76856064938117641</v>
      </c>
      <c r="AA272" s="202">
        <v>0.5830205830286912</v>
      </c>
      <c r="AB272" s="202">
        <v>0</v>
      </c>
      <c r="AC272" s="203">
        <v>0.30658980588403201</v>
      </c>
      <c r="AD272" s="202">
        <v>5.46121360434682E-2</v>
      </c>
      <c r="AE272" s="202">
        <v>0</v>
      </c>
      <c r="AF272" s="202">
        <v>0</v>
      </c>
      <c r="AG272" s="202">
        <v>0.2519776698405638</v>
      </c>
      <c r="AH272" s="202">
        <v>0</v>
      </c>
      <c r="AI272" s="204">
        <f t="shared" si="193"/>
        <v>3.1505357930362639</v>
      </c>
      <c r="AJ272" s="131" t="str">
        <f t="shared" si="194"/>
        <v/>
      </c>
      <c r="BA272" s="131"/>
      <c r="BR272" s="131"/>
      <c r="CG272" s="131"/>
    </row>
    <row r="273" spans="1:85" ht="15">
      <c r="A273" s="157" t="s">
        <v>55</v>
      </c>
      <c r="B273" s="146">
        <v>0</v>
      </c>
      <c r="C273" s="146">
        <v>0</v>
      </c>
      <c r="D273" s="146">
        <v>0</v>
      </c>
      <c r="E273" s="146">
        <v>10.885496642937722</v>
      </c>
      <c r="F273" s="304"/>
      <c r="G273" s="146">
        <v>0</v>
      </c>
      <c r="H273" s="158">
        <v>0</v>
      </c>
      <c r="I273" s="144">
        <f t="shared" si="191"/>
        <v>10.885496642937722</v>
      </c>
      <c r="J273" s="139"/>
      <c r="K273" s="159" t="s">
        <v>55</v>
      </c>
      <c r="L273" s="146">
        <v>0</v>
      </c>
      <c r="M273" s="146">
        <v>0</v>
      </c>
      <c r="N273" s="146">
        <v>0</v>
      </c>
      <c r="O273" s="146">
        <v>10.885496642937722</v>
      </c>
      <c r="P273" s="146">
        <v>149.16765059026142</v>
      </c>
      <c r="Q273" s="146">
        <v>0</v>
      </c>
      <c r="R273" s="147">
        <v>0</v>
      </c>
      <c r="S273" s="148">
        <f t="shared" si="192"/>
        <v>160.05314723319913</v>
      </c>
      <c r="U273" s="205" t="s">
        <v>55</v>
      </c>
      <c r="V273" s="197">
        <v>0</v>
      </c>
      <c r="W273" s="197">
        <v>0</v>
      </c>
      <c r="X273" s="197">
        <v>0</v>
      </c>
      <c r="Y273" s="197">
        <v>0</v>
      </c>
      <c r="Z273" s="197">
        <v>0</v>
      </c>
      <c r="AA273" s="197">
        <v>1.6328244964406584</v>
      </c>
      <c r="AB273" s="197">
        <v>149.16765059026142</v>
      </c>
      <c r="AC273" s="198">
        <v>9.2526721464970638</v>
      </c>
      <c r="AD273" s="197">
        <v>0</v>
      </c>
      <c r="AE273" s="197">
        <v>0</v>
      </c>
      <c r="AF273" s="197">
        <v>0</v>
      </c>
      <c r="AG273" s="197">
        <v>0</v>
      </c>
      <c r="AH273" s="197">
        <v>9.2526721464970638</v>
      </c>
      <c r="AI273" s="200">
        <f t="shared" si="193"/>
        <v>160.05314723319916</v>
      </c>
      <c r="AJ273" s="131" t="str">
        <f t="shared" si="194"/>
        <v/>
      </c>
      <c r="BA273" s="131"/>
      <c r="BR273" s="131"/>
      <c r="CG273" s="131"/>
    </row>
    <row r="274" spans="1:85" ht="15">
      <c r="A274" s="149" t="s">
        <v>12</v>
      </c>
      <c r="B274" s="150">
        <v>0</v>
      </c>
      <c r="C274" s="150">
        <v>0</v>
      </c>
      <c r="D274" s="150">
        <v>0</v>
      </c>
      <c r="E274" s="150">
        <v>4.8374227477798286E-3</v>
      </c>
      <c r="F274" s="304"/>
      <c r="G274" s="150">
        <v>0</v>
      </c>
      <c r="H274" s="151">
        <v>0</v>
      </c>
      <c r="I274" s="152">
        <f t="shared" si="191"/>
        <v>4.8374227477798286E-3</v>
      </c>
      <c r="J274" s="139"/>
      <c r="K274" s="153" t="s">
        <v>12</v>
      </c>
      <c r="L274" s="154">
        <v>0</v>
      </c>
      <c r="M274" s="154">
        <v>0</v>
      </c>
      <c r="N274" s="154">
        <v>0</v>
      </c>
      <c r="O274" s="154">
        <v>4.8374227477798286E-3</v>
      </c>
      <c r="P274" s="154">
        <v>0.36809244233538502</v>
      </c>
      <c r="Q274" s="154">
        <v>0</v>
      </c>
      <c r="R274" s="155">
        <v>0</v>
      </c>
      <c r="S274" s="156">
        <f t="shared" si="192"/>
        <v>0.37292986508316484</v>
      </c>
      <c r="U274" s="201" t="s">
        <v>12</v>
      </c>
      <c r="V274" s="202">
        <v>0</v>
      </c>
      <c r="W274" s="202">
        <v>0</v>
      </c>
      <c r="X274" s="202">
        <v>0</v>
      </c>
      <c r="Y274" s="202">
        <v>0</v>
      </c>
      <c r="Z274" s="202">
        <v>0</v>
      </c>
      <c r="AA274" s="202">
        <v>0</v>
      </c>
      <c r="AB274" s="202">
        <v>0.36809244233538502</v>
      </c>
      <c r="AC274" s="203">
        <v>4.8374227477798286E-3</v>
      </c>
      <c r="AD274" s="202">
        <v>0</v>
      </c>
      <c r="AE274" s="202">
        <v>0</v>
      </c>
      <c r="AF274" s="202">
        <v>0</v>
      </c>
      <c r="AG274" s="202">
        <v>0</v>
      </c>
      <c r="AH274" s="202">
        <v>4.8374227477798286E-3</v>
      </c>
      <c r="AI274" s="204">
        <f t="shared" si="193"/>
        <v>0.37292986508316484</v>
      </c>
      <c r="AJ274" s="131" t="str">
        <f t="shared" si="194"/>
        <v/>
      </c>
      <c r="BA274" s="131"/>
      <c r="BR274" s="131"/>
      <c r="CG274" s="131"/>
    </row>
    <row r="275" spans="1:85" ht="15">
      <c r="A275" s="157" t="s">
        <v>56</v>
      </c>
      <c r="B275" s="146">
        <v>0</v>
      </c>
      <c r="C275" s="146">
        <v>0</v>
      </c>
      <c r="D275" s="146">
        <v>0</v>
      </c>
      <c r="E275" s="146">
        <v>0</v>
      </c>
      <c r="F275" s="304"/>
      <c r="G275" s="146">
        <v>0</v>
      </c>
      <c r="H275" s="158">
        <v>0</v>
      </c>
      <c r="I275" s="144">
        <f t="shared" si="191"/>
        <v>0</v>
      </c>
      <c r="J275" s="139"/>
      <c r="K275" s="159" t="s">
        <v>56</v>
      </c>
      <c r="L275" s="146">
        <v>0</v>
      </c>
      <c r="M275" s="146">
        <v>0</v>
      </c>
      <c r="N275" s="146">
        <v>0</v>
      </c>
      <c r="O275" s="146">
        <v>0</v>
      </c>
      <c r="P275" s="146">
        <v>0</v>
      </c>
      <c r="Q275" s="146">
        <v>0</v>
      </c>
      <c r="R275" s="147">
        <v>0</v>
      </c>
      <c r="S275" s="148">
        <f t="shared" si="192"/>
        <v>0</v>
      </c>
      <c r="U275" s="205" t="s">
        <v>56</v>
      </c>
      <c r="V275" s="197">
        <v>0</v>
      </c>
      <c r="W275" s="197">
        <v>0</v>
      </c>
      <c r="X275" s="197">
        <v>0</v>
      </c>
      <c r="Y275" s="197">
        <v>0</v>
      </c>
      <c r="Z275" s="197">
        <v>0</v>
      </c>
      <c r="AA275" s="197">
        <v>0</v>
      </c>
      <c r="AB275" s="197">
        <v>0</v>
      </c>
      <c r="AC275" s="198">
        <v>0</v>
      </c>
      <c r="AD275" s="197">
        <v>0</v>
      </c>
      <c r="AE275" s="197">
        <v>0</v>
      </c>
      <c r="AF275" s="197">
        <v>0</v>
      </c>
      <c r="AG275" s="197">
        <v>0</v>
      </c>
      <c r="AH275" s="197">
        <v>0</v>
      </c>
      <c r="AI275" s="200">
        <f t="shared" si="193"/>
        <v>0</v>
      </c>
      <c r="AJ275" s="131" t="str">
        <f t="shared" si="194"/>
        <v/>
      </c>
      <c r="BA275" s="131"/>
      <c r="BR275" s="131"/>
      <c r="CG275" s="131"/>
    </row>
    <row r="276" spans="1:85" ht="15">
      <c r="A276" s="149" t="s">
        <v>17</v>
      </c>
      <c r="B276" s="150">
        <v>0</v>
      </c>
      <c r="C276" s="150">
        <v>0</v>
      </c>
      <c r="D276" s="150">
        <v>0.2349086923082444</v>
      </c>
      <c r="E276" s="150">
        <v>2.1261001939563914E-2</v>
      </c>
      <c r="F276" s="304"/>
      <c r="G276" s="150">
        <v>0</v>
      </c>
      <c r="H276" s="151">
        <v>0</v>
      </c>
      <c r="I276" s="152">
        <f t="shared" si="191"/>
        <v>0.25616969424780833</v>
      </c>
      <c r="J276" s="139"/>
      <c r="K276" s="153" t="s">
        <v>17</v>
      </c>
      <c r="L276" s="154">
        <v>0</v>
      </c>
      <c r="M276" s="154">
        <v>0</v>
      </c>
      <c r="N276" s="154">
        <v>0.2349086923082444</v>
      </c>
      <c r="O276" s="154">
        <v>2.1261001939563914E-2</v>
      </c>
      <c r="P276" s="154">
        <v>0.37449288770053313</v>
      </c>
      <c r="Q276" s="154">
        <v>0</v>
      </c>
      <c r="R276" s="155">
        <v>0</v>
      </c>
      <c r="S276" s="156">
        <f t="shared" si="192"/>
        <v>0.63066258194834146</v>
      </c>
      <c r="U276" s="201" t="s">
        <v>17</v>
      </c>
      <c r="V276" s="202">
        <v>0</v>
      </c>
      <c r="W276" s="202">
        <v>0</v>
      </c>
      <c r="X276" s="202">
        <v>0</v>
      </c>
      <c r="Y276" s="202">
        <v>0</v>
      </c>
      <c r="Z276" s="202">
        <v>0.2349086923082444</v>
      </c>
      <c r="AA276" s="202">
        <v>0</v>
      </c>
      <c r="AB276" s="202">
        <v>0.37449288770053313</v>
      </c>
      <c r="AC276" s="203">
        <v>2.1261001939563914E-2</v>
      </c>
      <c r="AD276" s="202">
        <v>0</v>
      </c>
      <c r="AE276" s="202">
        <v>0</v>
      </c>
      <c r="AF276" s="202">
        <v>0</v>
      </c>
      <c r="AG276" s="202">
        <v>0</v>
      </c>
      <c r="AH276" s="202">
        <v>2.1261001939563914E-2</v>
      </c>
      <c r="AI276" s="204">
        <f t="shared" si="193"/>
        <v>0.63066258194834146</v>
      </c>
      <c r="AJ276" s="131" t="str">
        <f t="shared" si="194"/>
        <v/>
      </c>
      <c r="BA276" s="131"/>
      <c r="BR276" s="131"/>
      <c r="CG276" s="131"/>
    </row>
    <row r="277" spans="1:85" ht="15">
      <c r="A277" s="157" t="s">
        <v>141</v>
      </c>
      <c r="B277" s="146">
        <v>7.0754385536637959E-2</v>
      </c>
      <c r="C277" s="146">
        <v>2.4815991580975334</v>
      </c>
      <c r="D277" s="146">
        <v>0.15254092586726239</v>
      </c>
      <c r="E277" s="146">
        <v>0.19023673641629174</v>
      </c>
      <c r="F277" s="304"/>
      <c r="G277" s="146">
        <v>0</v>
      </c>
      <c r="H277" s="158">
        <v>0</v>
      </c>
      <c r="I277" s="144">
        <f t="shared" si="191"/>
        <v>2.8951312059177257</v>
      </c>
      <c r="J277" s="139"/>
      <c r="K277" s="159" t="s">
        <v>141</v>
      </c>
      <c r="L277" s="146">
        <v>7.0754385536637959E-2</v>
      </c>
      <c r="M277" s="146">
        <v>2.4815991580975334</v>
      </c>
      <c r="N277" s="146">
        <v>0.15254092586726239</v>
      </c>
      <c r="O277" s="146">
        <v>0.19023673641629174</v>
      </c>
      <c r="P277" s="146">
        <v>0</v>
      </c>
      <c r="Q277" s="146">
        <v>0</v>
      </c>
      <c r="R277" s="147">
        <v>0</v>
      </c>
      <c r="S277" s="148">
        <f t="shared" si="192"/>
        <v>2.8951312059177257</v>
      </c>
      <c r="U277" s="205" t="s">
        <v>141</v>
      </c>
      <c r="V277" s="197">
        <v>7.0754385536637959E-2</v>
      </c>
      <c r="W277" s="197">
        <v>0</v>
      </c>
      <c r="X277" s="197">
        <v>0</v>
      </c>
      <c r="Y277" s="197">
        <v>2.4815991580975334</v>
      </c>
      <c r="Z277" s="197">
        <v>0</v>
      </c>
      <c r="AA277" s="197">
        <v>0</v>
      </c>
      <c r="AB277" s="197">
        <v>0</v>
      </c>
      <c r="AC277" s="198">
        <v>0.34277766228355416</v>
      </c>
      <c r="AD277" s="197">
        <v>0</v>
      </c>
      <c r="AE277" s="197">
        <v>0</v>
      </c>
      <c r="AF277" s="197">
        <v>0</v>
      </c>
      <c r="AG277" s="197">
        <v>0.15254092586726239</v>
      </c>
      <c r="AH277" s="197">
        <v>0.19023673641629174</v>
      </c>
      <c r="AI277" s="200">
        <f t="shared" si="193"/>
        <v>2.8951312059177257</v>
      </c>
      <c r="AJ277" s="131" t="str">
        <f t="shared" si="194"/>
        <v/>
      </c>
      <c r="BA277" s="131"/>
      <c r="BR277" s="131"/>
      <c r="CG277" s="131"/>
    </row>
    <row r="278" spans="1:85" ht="15">
      <c r="A278" s="149" t="s">
        <v>25</v>
      </c>
      <c r="B278" s="150">
        <v>0.8797672343516898</v>
      </c>
      <c r="C278" s="150">
        <v>3.0557236139520168E-2</v>
      </c>
      <c r="D278" s="150">
        <v>16.041128517166371</v>
      </c>
      <c r="E278" s="150">
        <v>54.553529860603092</v>
      </c>
      <c r="F278" s="304"/>
      <c r="G278" s="150">
        <v>0.88510107247828052</v>
      </c>
      <c r="H278" s="151">
        <v>0</v>
      </c>
      <c r="I278" s="152">
        <f t="shared" si="191"/>
        <v>72.390083920738959</v>
      </c>
      <c r="J278" s="139"/>
      <c r="K278" s="153" t="s">
        <v>25</v>
      </c>
      <c r="L278" s="154">
        <v>0.8797672343516898</v>
      </c>
      <c r="M278" s="154">
        <v>3.0557236139520168E-2</v>
      </c>
      <c r="N278" s="154">
        <v>16.041128517166371</v>
      </c>
      <c r="O278" s="154">
        <v>54.553529860603092</v>
      </c>
      <c r="P278" s="154">
        <v>0</v>
      </c>
      <c r="Q278" s="154">
        <v>0.88510107247828052</v>
      </c>
      <c r="R278" s="155">
        <v>0</v>
      </c>
      <c r="S278" s="156">
        <f t="shared" si="192"/>
        <v>72.390083920738959</v>
      </c>
      <c r="U278" s="201" t="s">
        <v>25</v>
      </c>
      <c r="V278" s="202">
        <v>0.48205608532420152</v>
      </c>
      <c r="W278" s="202">
        <v>0.39771114902748833</v>
      </c>
      <c r="X278" s="202">
        <v>0.88510107247828052</v>
      </c>
      <c r="Y278" s="202">
        <v>3.0557236139520168E-2</v>
      </c>
      <c r="Z278" s="202">
        <v>16.041128517166371</v>
      </c>
      <c r="AA278" s="202">
        <v>54.544056920888465</v>
      </c>
      <c r="AB278" s="202">
        <v>0</v>
      </c>
      <c r="AC278" s="203">
        <v>9.4729397146293987E-3</v>
      </c>
      <c r="AD278" s="202">
        <v>0</v>
      </c>
      <c r="AE278" s="202">
        <v>0</v>
      </c>
      <c r="AF278" s="202">
        <v>0</v>
      </c>
      <c r="AG278" s="202">
        <v>0</v>
      </c>
      <c r="AH278" s="202">
        <v>9.4729397146293987E-3</v>
      </c>
      <c r="AI278" s="204">
        <f t="shared" si="193"/>
        <v>72.390083920738945</v>
      </c>
      <c r="AJ278" s="131" t="str">
        <f t="shared" si="194"/>
        <v/>
      </c>
      <c r="BA278" s="131"/>
      <c r="BR278" s="131"/>
      <c r="CG278" s="131"/>
    </row>
    <row r="279" spans="1:85" ht="15">
      <c r="A279" s="157" t="s">
        <v>24</v>
      </c>
      <c r="B279" s="146">
        <v>0.1243294773918346</v>
      </c>
      <c r="C279" s="146">
        <v>0</v>
      </c>
      <c r="D279" s="146">
        <v>0</v>
      </c>
      <c r="E279" s="146">
        <v>0</v>
      </c>
      <c r="F279" s="304"/>
      <c r="G279" s="146">
        <v>0</v>
      </c>
      <c r="H279" s="158">
        <v>0</v>
      </c>
      <c r="I279" s="144">
        <f t="shared" si="191"/>
        <v>0.1243294773918346</v>
      </c>
      <c r="J279" s="139"/>
      <c r="K279" s="159" t="s">
        <v>24</v>
      </c>
      <c r="L279" s="146">
        <v>0.1243294773918346</v>
      </c>
      <c r="M279" s="146">
        <v>0</v>
      </c>
      <c r="N279" s="146">
        <v>0</v>
      </c>
      <c r="O279" s="146">
        <v>0</v>
      </c>
      <c r="P279" s="146">
        <v>0</v>
      </c>
      <c r="Q279" s="146">
        <v>0</v>
      </c>
      <c r="R279" s="147">
        <v>0</v>
      </c>
      <c r="S279" s="148">
        <f t="shared" si="192"/>
        <v>0.1243294773918346</v>
      </c>
      <c r="U279" s="205" t="s">
        <v>24</v>
      </c>
      <c r="V279" s="197">
        <v>0.1243294773918346</v>
      </c>
      <c r="W279" s="197">
        <v>0</v>
      </c>
      <c r="X279" s="197">
        <v>0</v>
      </c>
      <c r="Y279" s="197">
        <v>0</v>
      </c>
      <c r="Z279" s="197">
        <v>0</v>
      </c>
      <c r="AA279" s="197">
        <v>0</v>
      </c>
      <c r="AB279" s="197">
        <v>0</v>
      </c>
      <c r="AC279" s="198">
        <v>0</v>
      </c>
      <c r="AD279" s="197">
        <v>0</v>
      </c>
      <c r="AE279" s="197">
        <v>0</v>
      </c>
      <c r="AF279" s="197">
        <v>0</v>
      </c>
      <c r="AG279" s="197">
        <v>0</v>
      </c>
      <c r="AH279" s="197">
        <v>0</v>
      </c>
      <c r="AI279" s="200">
        <f t="shared" si="193"/>
        <v>0.1243294773918346</v>
      </c>
      <c r="AJ279" s="131" t="str">
        <f t="shared" si="194"/>
        <v/>
      </c>
      <c r="BA279" s="131"/>
      <c r="BR279" s="131"/>
      <c r="CG279" s="131"/>
    </row>
    <row r="280" spans="1:85" ht="15">
      <c r="A280" s="149" t="s">
        <v>57</v>
      </c>
      <c r="B280" s="150">
        <v>0</v>
      </c>
      <c r="C280" s="150">
        <v>0</v>
      </c>
      <c r="D280" s="150">
        <v>0</v>
      </c>
      <c r="E280" s="150">
        <v>0</v>
      </c>
      <c r="F280" s="304"/>
      <c r="G280" s="150">
        <v>0</v>
      </c>
      <c r="H280" s="151">
        <v>0</v>
      </c>
      <c r="I280" s="152">
        <f t="shared" si="191"/>
        <v>0</v>
      </c>
      <c r="J280" s="139"/>
      <c r="K280" s="153" t="s">
        <v>57</v>
      </c>
      <c r="L280" s="154">
        <v>0</v>
      </c>
      <c r="M280" s="154">
        <v>0</v>
      </c>
      <c r="N280" s="154">
        <v>0</v>
      </c>
      <c r="O280" s="154">
        <v>0</v>
      </c>
      <c r="P280" s="154">
        <v>0</v>
      </c>
      <c r="Q280" s="154">
        <v>0</v>
      </c>
      <c r="R280" s="155">
        <v>0</v>
      </c>
      <c r="S280" s="156">
        <f t="shared" si="192"/>
        <v>0</v>
      </c>
      <c r="U280" s="201" t="s">
        <v>57</v>
      </c>
      <c r="V280" s="202">
        <v>0</v>
      </c>
      <c r="W280" s="202">
        <v>0</v>
      </c>
      <c r="X280" s="202">
        <v>0</v>
      </c>
      <c r="Y280" s="202">
        <v>0</v>
      </c>
      <c r="Z280" s="202">
        <v>0</v>
      </c>
      <c r="AA280" s="202">
        <v>0</v>
      </c>
      <c r="AB280" s="202">
        <v>0</v>
      </c>
      <c r="AC280" s="203">
        <v>0</v>
      </c>
      <c r="AD280" s="202">
        <v>0</v>
      </c>
      <c r="AE280" s="202">
        <v>0</v>
      </c>
      <c r="AF280" s="202">
        <v>0</v>
      </c>
      <c r="AG280" s="202">
        <v>0</v>
      </c>
      <c r="AH280" s="202">
        <v>0</v>
      </c>
      <c r="AI280" s="204">
        <f t="shared" si="193"/>
        <v>0</v>
      </c>
      <c r="AJ280" s="131" t="str">
        <f t="shared" si="194"/>
        <v/>
      </c>
      <c r="BA280" s="131"/>
      <c r="BR280" s="131"/>
      <c r="CG280" s="131"/>
    </row>
    <row r="281" spans="1:85" ht="15">
      <c r="A281" s="157" t="s">
        <v>22</v>
      </c>
      <c r="B281" s="146">
        <v>2.3548003503717845</v>
      </c>
      <c r="C281" s="146">
        <v>0</v>
      </c>
      <c r="D281" s="146">
        <v>0</v>
      </c>
      <c r="E281" s="146">
        <v>0</v>
      </c>
      <c r="F281" s="304"/>
      <c r="G281" s="146">
        <v>0</v>
      </c>
      <c r="H281" s="158">
        <v>0</v>
      </c>
      <c r="I281" s="144">
        <f t="shared" si="191"/>
        <v>2.3548003503717845</v>
      </c>
      <c r="J281" s="139"/>
      <c r="K281" s="159" t="s">
        <v>22</v>
      </c>
      <c r="L281" s="146">
        <v>2.3548003503717845</v>
      </c>
      <c r="M281" s="146">
        <v>0</v>
      </c>
      <c r="N281" s="146">
        <v>0</v>
      </c>
      <c r="O281" s="146">
        <v>0</v>
      </c>
      <c r="P281" s="146">
        <v>9.2005438821248315</v>
      </c>
      <c r="Q281" s="146">
        <v>0</v>
      </c>
      <c r="R281" s="147">
        <v>0</v>
      </c>
      <c r="S281" s="148">
        <f t="shared" si="192"/>
        <v>11.555344232496616</v>
      </c>
      <c r="U281" s="205" t="s">
        <v>22</v>
      </c>
      <c r="V281" s="197">
        <v>2.3548003503717845</v>
      </c>
      <c r="W281" s="197">
        <v>0</v>
      </c>
      <c r="X281" s="197">
        <v>0</v>
      </c>
      <c r="Y281" s="197">
        <v>0</v>
      </c>
      <c r="Z281" s="197">
        <v>0</v>
      </c>
      <c r="AA281" s="197">
        <v>0</v>
      </c>
      <c r="AB281" s="197">
        <v>9.2005438821248315</v>
      </c>
      <c r="AC281" s="198">
        <v>0</v>
      </c>
      <c r="AD281" s="197">
        <v>0</v>
      </c>
      <c r="AE281" s="197">
        <v>0</v>
      </c>
      <c r="AF281" s="197">
        <v>0</v>
      </c>
      <c r="AG281" s="197">
        <v>0</v>
      </c>
      <c r="AH281" s="197">
        <v>0</v>
      </c>
      <c r="AI281" s="200">
        <f t="shared" si="193"/>
        <v>11.555344232496616</v>
      </c>
      <c r="AJ281" s="131" t="str">
        <f t="shared" si="194"/>
        <v/>
      </c>
      <c r="BA281" s="131"/>
      <c r="BR281" s="131"/>
      <c r="CG281" s="131"/>
    </row>
    <row r="282" spans="1:85" ht="15">
      <c r="A282" s="149" t="s">
        <v>21</v>
      </c>
      <c r="B282" s="150">
        <v>0</v>
      </c>
      <c r="C282" s="150">
        <v>0</v>
      </c>
      <c r="D282" s="150">
        <v>0</v>
      </c>
      <c r="E282" s="150">
        <v>0</v>
      </c>
      <c r="F282" s="304"/>
      <c r="G282" s="150">
        <v>0</v>
      </c>
      <c r="H282" s="151">
        <v>0</v>
      </c>
      <c r="I282" s="152">
        <f t="shared" si="191"/>
        <v>0</v>
      </c>
      <c r="J282" s="139"/>
      <c r="K282" s="153" t="s">
        <v>21</v>
      </c>
      <c r="L282" s="154">
        <v>0</v>
      </c>
      <c r="M282" s="154">
        <v>0</v>
      </c>
      <c r="N282" s="154">
        <v>0</v>
      </c>
      <c r="O282" s="154">
        <v>0</v>
      </c>
      <c r="P282" s="154">
        <v>0</v>
      </c>
      <c r="Q282" s="154">
        <v>0</v>
      </c>
      <c r="R282" s="155">
        <v>0</v>
      </c>
      <c r="S282" s="156">
        <f t="shared" si="192"/>
        <v>0</v>
      </c>
      <c r="U282" s="201" t="s">
        <v>58</v>
      </c>
      <c r="V282" s="202">
        <v>0</v>
      </c>
      <c r="W282" s="202">
        <v>0</v>
      </c>
      <c r="X282" s="202">
        <v>0</v>
      </c>
      <c r="Y282" s="202">
        <v>0</v>
      </c>
      <c r="Z282" s="202">
        <v>0</v>
      </c>
      <c r="AA282" s="202">
        <v>0</v>
      </c>
      <c r="AB282" s="202">
        <v>0</v>
      </c>
      <c r="AC282" s="203">
        <v>0</v>
      </c>
      <c r="AD282" s="202">
        <v>0</v>
      </c>
      <c r="AE282" s="202">
        <v>0</v>
      </c>
      <c r="AF282" s="202">
        <v>0</v>
      </c>
      <c r="AG282" s="202">
        <v>0</v>
      </c>
      <c r="AH282" s="202">
        <v>0</v>
      </c>
      <c r="AI282" s="204">
        <f t="shared" si="193"/>
        <v>0</v>
      </c>
      <c r="AJ282" s="131" t="str">
        <f t="shared" si="194"/>
        <v/>
      </c>
      <c r="BA282" s="131"/>
      <c r="BR282" s="131"/>
      <c r="CG282" s="131"/>
    </row>
    <row r="283" spans="1:85" ht="15">
      <c r="A283" s="160" t="s">
        <v>61</v>
      </c>
      <c r="B283" s="146">
        <v>0</v>
      </c>
      <c r="C283" s="146">
        <v>0</v>
      </c>
      <c r="D283" s="146">
        <v>0</v>
      </c>
      <c r="E283" s="146">
        <v>0</v>
      </c>
      <c r="F283" s="304"/>
      <c r="G283" s="146">
        <v>0</v>
      </c>
      <c r="H283" s="158">
        <v>0</v>
      </c>
      <c r="I283" s="144">
        <f t="shared" si="191"/>
        <v>0</v>
      </c>
      <c r="J283" s="139"/>
      <c r="K283" s="161" t="s">
        <v>61</v>
      </c>
      <c r="L283" s="146">
        <v>0</v>
      </c>
      <c r="M283" s="146">
        <v>0</v>
      </c>
      <c r="N283" s="146">
        <v>0</v>
      </c>
      <c r="O283" s="146">
        <v>0</v>
      </c>
      <c r="P283" s="146">
        <v>0</v>
      </c>
      <c r="Q283" s="146">
        <v>0</v>
      </c>
      <c r="R283" s="147">
        <v>0</v>
      </c>
      <c r="S283" s="148">
        <f t="shared" si="192"/>
        <v>0</v>
      </c>
      <c r="U283" s="206" t="s">
        <v>59</v>
      </c>
      <c r="V283" s="197">
        <v>0</v>
      </c>
      <c r="W283" s="197">
        <v>0</v>
      </c>
      <c r="X283" s="197">
        <v>0</v>
      </c>
      <c r="Y283" s="197">
        <v>0</v>
      </c>
      <c r="Z283" s="197">
        <v>0</v>
      </c>
      <c r="AA283" s="197">
        <v>0</v>
      </c>
      <c r="AB283" s="197">
        <v>0</v>
      </c>
      <c r="AC283" s="198">
        <v>0</v>
      </c>
      <c r="AD283" s="199">
        <v>0</v>
      </c>
      <c r="AE283" s="199">
        <v>0</v>
      </c>
      <c r="AF283" s="199">
        <v>0</v>
      </c>
      <c r="AG283" s="199">
        <v>0</v>
      </c>
      <c r="AH283" s="199">
        <v>0</v>
      </c>
      <c r="AI283" s="200">
        <f t="shared" si="193"/>
        <v>0</v>
      </c>
      <c r="AJ283" s="131" t="str">
        <f t="shared" si="194"/>
        <v/>
      </c>
      <c r="BA283" s="131"/>
      <c r="BR283" s="131"/>
      <c r="CG283" s="131"/>
    </row>
    <row r="284" spans="1:85">
      <c r="A284" s="162" t="s">
        <v>23</v>
      </c>
      <c r="B284" s="163">
        <v>0</v>
      </c>
      <c r="C284" s="163">
        <v>0</v>
      </c>
      <c r="D284" s="163">
        <v>0</v>
      </c>
      <c r="E284" s="163">
        <v>0</v>
      </c>
      <c r="F284" s="304"/>
      <c r="G284" s="163">
        <v>0</v>
      </c>
      <c r="H284" s="164">
        <v>0</v>
      </c>
      <c r="I284" s="165">
        <f t="shared" si="191"/>
        <v>0</v>
      </c>
      <c r="J284" s="139"/>
      <c r="K284" s="166" t="s">
        <v>23</v>
      </c>
      <c r="L284" s="167">
        <v>0</v>
      </c>
      <c r="M284" s="167">
        <v>0</v>
      </c>
      <c r="N284" s="167">
        <v>0</v>
      </c>
      <c r="O284" s="167">
        <v>0</v>
      </c>
      <c r="P284" s="167">
        <v>0</v>
      </c>
      <c r="Q284" s="167">
        <v>0</v>
      </c>
      <c r="R284" s="168">
        <v>0</v>
      </c>
      <c r="S284" s="169">
        <f t="shared" si="192"/>
        <v>0</v>
      </c>
      <c r="U284" s="207" t="s">
        <v>62</v>
      </c>
      <c r="V284" s="208">
        <v>0</v>
      </c>
      <c r="W284" s="208">
        <v>0</v>
      </c>
      <c r="X284" s="208">
        <v>0</v>
      </c>
      <c r="Y284" s="208">
        <v>0</v>
      </c>
      <c r="Z284" s="208">
        <v>0</v>
      </c>
      <c r="AA284" s="208">
        <v>0</v>
      </c>
      <c r="AB284" s="208">
        <v>0</v>
      </c>
      <c r="AC284" s="208">
        <v>0</v>
      </c>
      <c r="AD284" s="208">
        <v>0</v>
      </c>
      <c r="AE284" s="208">
        <v>0</v>
      </c>
      <c r="AF284" s="208">
        <v>0</v>
      </c>
      <c r="AG284" s="208">
        <v>0</v>
      </c>
      <c r="AH284" s="92">
        <v>0</v>
      </c>
      <c r="AI284" s="209">
        <f t="shared" si="193"/>
        <v>0</v>
      </c>
      <c r="AJ284" s="131" t="str">
        <f t="shared" si="194"/>
        <v/>
      </c>
      <c r="BA284" s="131"/>
      <c r="BR284" s="131"/>
      <c r="CG284" s="131"/>
    </row>
    <row r="285" spans="1:85">
      <c r="A285" s="170" t="s">
        <v>19</v>
      </c>
      <c r="B285" s="171">
        <v>0</v>
      </c>
      <c r="C285" s="171">
        <v>0</v>
      </c>
      <c r="D285" s="171">
        <v>0</v>
      </c>
      <c r="E285" s="171">
        <v>0</v>
      </c>
      <c r="F285" s="304"/>
      <c r="G285" s="171">
        <v>0</v>
      </c>
      <c r="H285" s="172">
        <v>0</v>
      </c>
      <c r="I285" s="173">
        <f t="shared" si="191"/>
        <v>0</v>
      </c>
      <c r="J285" s="139"/>
      <c r="K285" s="174" t="s">
        <v>19</v>
      </c>
      <c r="L285" s="171">
        <v>0</v>
      </c>
      <c r="M285" s="171">
        <v>0</v>
      </c>
      <c r="N285" s="171">
        <v>0</v>
      </c>
      <c r="O285" s="171">
        <v>0</v>
      </c>
      <c r="P285" s="171">
        <v>0</v>
      </c>
      <c r="Q285" s="171">
        <v>0</v>
      </c>
      <c r="R285" s="175">
        <v>0</v>
      </c>
      <c r="S285" s="176">
        <f t="shared" si="192"/>
        <v>0</v>
      </c>
      <c r="U285" s="210" t="s">
        <v>19</v>
      </c>
      <c r="V285" s="211">
        <v>0</v>
      </c>
      <c r="W285" s="211">
        <v>0</v>
      </c>
      <c r="X285" s="211">
        <v>0</v>
      </c>
      <c r="Y285" s="211">
        <v>0</v>
      </c>
      <c r="Z285" s="211">
        <v>0</v>
      </c>
      <c r="AA285" s="211">
        <v>0</v>
      </c>
      <c r="AB285" s="211">
        <v>0</v>
      </c>
      <c r="AC285" s="211">
        <v>0</v>
      </c>
      <c r="AD285" s="212">
        <v>0</v>
      </c>
      <c r="AE285" s="212">
        <v>0</v>
      </c>
      <c r="AF285" s="212">
        <v>0</v>
      </c>
      <c r="AG285" s="212">
        <v>0</v>
      </c>
      <c r="AH285" s="212">
        <v>0</v>
      </c>
      <c r="AI285" s="213">
        <f t="shared" si="193"/>
        <v>0</v>
      </c>
      <c r="AJ285" s="131" t="str">
        <f t="shared" si="194"/>
        <v/>
      </c>
      <c r="BA285" s="131"/>
      <c r="BR285" s="131"/>
      <c r="CG285" s="131"/>
    </row>
    <row r="286" spans="1:85">
      <c r="A286" s="162" t="s">
        <v>20</v>
      </c>
      <c r="B286" s="163">
        <v>0</v>
      </c>
      <c r="C286" s="163">
        <v>0</v>
      </c>
      <c r="D286" s="163">
        <v>0</v>
      </c>
      <c r="E286" s="163">
        <v>0</v>
      </c>
      <c r="F286" s="304"/>
      <c r="G286" s="163">
        <v>0</v>
      </c>
      <c r="H286" s="164">
        <v>0</v>
      </c>
      <c r="I286" s="165">
        <f t="shared" si="191"/>
        <v>0</v>
      </c>
      <c r="J286" s="139"/>
      <c r="K286" s="166" t="s">
        <v>20</v>
      </c>
      <c r="L286" s="167">
        <v>0</v>
      </c>
      <c r="M286" s="167">
        <v>0</v>
      </c>
      <c r="N286" s="167">
        <v>0</v>
      </c>
      <c r="O286" s="167">
        <v>0</v>
      </c>
      <c r="P286" s="167">
        <v>0</v>
      </c>
      <c r="Q286" s="167">
        <v>0</v>
      </c>
      <c r="R286" s="168">
        <v>0</v>
      </c>
      <c r="S286" s="169">
        <f t="shared" si="192"/>
        <v>0</v>
      </c>
      <c r="U286" s="207" t="s">
        <v>20</v>
      </c>
      <c r="V286" s="208">
        <v>0</v>
      </c>
      <c r="W286" s="208">
        <v>0</v>
      </c>
      <c r="X286" s="208">
        <v>0</v>
      </c>
      <c r="Y286" s="208">
        <v>0</v>
      </c>
      <c r="Z286" s="208">
        <v>0</v>
      </c>
      <c r="AA286" s="208">
        <v>0</v>
      </c>
      <c r="AB286" s="208">
        <v>0</v>
      </c>
      <c r="AC286" s="208">
        <v>0</v>
      </c>
      <c r="AD286" s="208">
        <v>0</v>
      </c>
      <c r="AE286" s="208">
        <v>0</v>
      </c>
      <c r="AF286" s="208">
        <v>0</v>
      </c>
      <c r="AG286" s="208">
        <v>0</v>
      </c>
      <c r="AH286" s="92">
        <v>0</v>
      </c>
      <c r="AI286" s="209">
        <f t="shared" si="193"/>
        <v>0</v>
      </c>
      <c r="AJ286" s="131" t="str">
        <f t="shared" si="194"/>
        <v/>
      </c>
      <c r="BA286" s="131"/>
      <c r="BR286" s="131"/>
      <c r="CG286" s="131"/>
    </row>
    <row r="287" spans="1:85" ht="15" thickBot="1">
      <c r="A287" s="177" t="s">
        <v>11</v>
      </c>
      <c r="B287" s="178">
        <v>0</v>
      </c>
      <c r="C287" s="178">
        <v>0</v>
      </c>
      <c r="D287" s="178">
        <v>0</v>
      </c>
      <c r="E287" s="178">
        <v>0</v>
      </c>
      <c r="F287" s="305"/>
      <c r="G287" s="178">
        <v>0</v>
      </c>
      <c r="H287" s="179">
        <v>0</v>
      </c>
      <c r="I287" s="180">
        <f t="shared" si="191"/>
        <v>0</v>
      </c>
      <c r="J287" s="139"/>
      <c r="K287" s="181" t="s">
        <v>11</v>
      </c>
      <c r="L287" s="178">
        <v>0</v>
      </c>
      <c r="M287" s="178">
        <v>0</v>
      </c>
      <c r="N287" s="178">
        <v>0</v>
      </c>
      <c r="O287" s="178">
        <v>0</v>
      </c>
      <c r="P287" s="178">
        <v>0</v>
      </c>
      <c r="Q287" s="178">
        <v>0</v>
      </c>
      <c r="R287" s="182">
        <v>0</v>
      </c>
      <c r="S287" s="183">
        <f t="shared" si="192"/>
        <v>0</v>
      </c>
      <c r="U287" s="210" t="s">
        <v>11</v>
      </c>
      <c r="V287" s="211">
        <v>0</v>
      </c>
      <c r="W287" s="211">
        <v>0</v>
      </c>
      <c r="X287" s="211">
        <v>0</v>
      </c>
      <c r="Y287" s="211">
        <v>0</v>
      </c>
      <c r="Z287" s="211">
        <v>0</v>
      </c>
      <c r="AA287" s="211">
        <v>0</v>
      </c>
      <c r="AB287" s="211">
        <v>0</v>
      </c>
      <c r="AC287" s="211">
        <v>0</v>
      </c>
      <c r="AD287" s="212">
        <v>0</v>
      </c>
      <c r="AE287" s="212">
        <v>0</v>
      </c>
      <c r="AF287" s="212">
        <v>0</v>
      </c>
      <c r="AG287" s="212">
        <v>0</v>
      </c>
      <c r="AH287" s="212">
        <v>0</v>
      </c>
      <c r="AI287" s="213">
        <f t="shared" si="193"/>
        <v>0</v>
      </c>
      <c r="AJ287" s="131" t="str">
        <f t="shared" si="194"/>
        <v/>
      </c>
      <c r="BA287" s="131"/>
      <c r="BR287" s="131"/>
      <c r="CG287" s="131"/>
    </row>
    <row r="288" spans="1:85" ht="15">
      <c r="A288" s="184" t="s">
        <v>26</v>
      </c>
      <c r="B288" s="185">
        <f>SUM(B267:B283)</f>
        <v>4.9413629498803981</v>
      </c>
      <c r="C288" s="185">
        <f t="shared" ref="C288:I288" si="195">SUM(C267:C283)</f>
        <v>2.5522535541096856</v>
      </c>
      <c r="D288" s="185">
        <f t="shared" si="195"/>
        <v>17.449116454563619</v>
      </c>
      <c r="E288" s="185">
        <f t="shared" si="195"/>
        <v>71.716250994075168</v>
      </c>
      <c r="F288" s="185">
        <f t="shared" si="195"/>
        <v>0</v>
      </c>
      <c r="G288" s="185">
        <f t="shared" si="195"/>
        <v>0.88510107247828052</v>
      </c>
      <c r="H288" s="187">
        <f t="shared" si="195"/>
        <v>0</v>
      </c>
      <c r="I288" s="144">
        <f t="shared" si="195"/>
        <v>97.544085025107165</v>
      </c>
      <c r="J288" s="139"/>
      <c r="K288" s="186" t="s">
        <v>26</v>
      </c>
      <c r="L288" s="185">
        <f>SUM(L267:L283)</f>
        <v>4.9413629498803981</v>
      </c>
      <c r="M288" s="185">
        <f t="shared" ref="M288:S288" si="196">SUM(M267:M283)</f>
        <v>2.5522535541096856</v>
      </c>
      <c r="N288" s="185">
        <f t="shared" si="196"/>
        <v>17.449116454563619</v>
      </c>
      <c r="O288" s="185">
        <f t="shared" si="196"/>
        <v>71.716250994075168</v>
      </c>
      <c r="P288" s="185">
        <f t="shared" si="196"/>
        <v>159.11077980242217</v>
      </c>
      <c r="Q288" s="185">
        <f t="shared" si="196"/>
        <v>0.88510107247828052</v>
      </c>
      <c r="R288" s="187">
        <f t="shared" si="196"/>
        <v>0</v>
      </c>
      <c r="S288" s="188">
        <f t="shared" si="196"/>
        <v>256.65486482752931</v>
      </c>
      <c r="T288" s="131" t="str">
        <f>IF(ABS(S288-AI288)&gt;0.01,S288-AI288,"")</f>
        <v/>
      </c>
      <c r="U288" s="214" t="s">
        <v>60</v>
      </c>
      <c r="V288" s="215">
        <f>SUM(V267:V283)</f>
        <v>4.4890396648094422</v>
      </c>
      <c r="W288" s="215">
        <f t="shared" ref="W288:AH288" si="197">SUM(W267:W283)</f>
        <v>0.39771114902748833</v>
      </c>
      <c r="X288" s="215">
        <f t="shared" si="197"/>
        <v>0.88510107247828052</v>
      </c>
      <c r="Y288" s="215">
        <f t="shared" si="197"/>
        <v>2.5522535541096856</v>
      </c>
      <c r="Z288" s="215">
        <f t="shared" si="197"/>
        <v>17.044597858855791</v>
      </c>
      <c r="AA288" s="215">
        <f t="shared" si="197"/>
        <v>62.237770746759843</v>
      </c>
      <c r="AB288" s="215">
        <f t="shared" si="197"/>
        <v>159.11077980242217</v>
      </c>
      <c r="AC288" s="215">
        <f t="shared" si="197"/>
        <v>9.9376109790666245</v>
      </c>
      <c r="AD288" s="216">
        <f t="shared" si="197"/>
        <v>5.46121360434682E-2</v>
      </c>
      <c r="AE288" s="216">
        <f t="shared" si="197"/>
        <v>0</v>
      </c>
      <c r="AF288" s="216">
        <f t="shared" si="197"/>
        <v>0</v>
      </c>
      <c r="AG288" s="216">
        <f t="shared" si="197"/>
        <v>0.40451859570782622</v>
      </c>
      <c r="AH288" s="216">
        <f t="shared" si="197"/>
        <v>9.4784802473153302</v>
      </c>
      <c r="AI288" s="217">
        <f>SUM(V288:AC288)</f>
        <v>256.65486482752931</v>
      </c>
      <c r="AJ288" s="131" t="str">
        <f t="shared" si="194"/>
        <v/>
      </c>
      <c r="BA288" s="131"/>
      <c r="BR288" s="131"/>
      <c r="CG288" s="131"/>
    </row>
    <row r="289" spans="1:85" s="2" customFormat="1" ht="15" thickBot="1">
      <c r="A289" s="15" t="s">
        <v>100</v>
      </c>
      <c r="B289" s="100">
        <f>IF($I288=0,"-",B288/$I288)</f>
        <v>5.0657740534533958E-2</v>
      </c>
      <c r="C289" s="100">
        <f t="shared" ref="C289:H289" si="198">IF($I288=0,"-",C288/$I288)</f>
        <v>2.6165128858943659E-2</v>
      </c>
      <c r="D289" s="100">
        <f t="shared" si="198"/>
        <v>0.17888441364817087</v>
      </c>
      <c r="E289" s="100">
        <f t="shared" si="198"/>
        <v>0.7352188600222751</v>
      </c>
      <c r="F289" s="100">
        <f t="shared" si="198"/>
        <v>0</v>
      </c>
      <c r="G289" s="100">
        <f t="shared" si="198"/>
        <v>9.0738569360762546E-3</v>
      </c>
      <c r="H289" s="101">
        <f t="shared" si="198"/>
        <v>0</v>
      </c>
      <c r="I289" s="102">
        <f>SUM(B289:H289)</f>
        <v>0.99999999999999978</v>
      </c>
      <c r="J289" s="131"/>
      <c r="K289" s="27" t="s">
        <v>100</v>
      </c>
      <c r="L289" s="76">
        <f t="shared" ref="L289:R289" si="199">IF($S288=0,"-",L288/$S288)</f>
        <v>1.9252948714613173E-2</v>
      </c>
      <c r="M289" s="76">
        <f t="shared" si="199"/>
        <v>9.9443022668780755E-3</v>
      </c>
      <c r="N289" s="76">
        <f t="shared" si="199"/>
        <v>6.798669671151307E-2</v>
      </c>
      <c r="O289" s="76">
        <f t="shared" si="199"/>
        <v>0.2794268132897777</v>
      </c>
      <c r="P289" s="76">
        <f t="shared" si="199"/>
        <v>0.61994063470935479</v>
      </c>
      <c r="Q289" s="76">
        <f t="shared" si="199"/>
        <v>3.448604307863261E-3</v>
      </c>
      <c r="R289" s="77">
        <f t="shared" si="199"/>
        <v>0</v>
      </c>
      <c r="S289" s="78">
        <f>SUM(L289:R289)</f>
        <v>1</v>
      </c>
      <c r="U289" s="36" t="s">
        <v>100</v>
      </c>
      <c r="V289" s="103">
        <f>+V288/$AI288</f>
        <v>1.7490569165038241E-2</v>
      </c>
      <c r="W289" s="103">
        <f t="shared" ref="W289:AH289" si="200">+W288/$AI288</f>
        <v>1.549595209483943E-3</v>
      </c>
      <c r="X289" s="103">
        <f t="shared" si="200"/>
        <v>3.448604307863261E-3</v>
      </c>
      <c r="Y289" s="103">
        <f t="shared" si="200"/>
        <v>9.9443022668780755E-3</v>
      </c>
      <c r="Z289" s="103">
        <f t="shared" si="200"/>
        <v>6.6410577762902212E-2</v>
      </c>
      <c r="AA289" s="103">
        <f t="shared" si="200"/>
        <v>0.24249597134495499</v>
      </c>
      <c r="AB289" s="103">
        <f t="shared" si="200"/>
        <v>0.61994063470935479</v>
      </c>
      <c r="AC289" s="103">
        <f t="shared" si="200"/>
        <v>3.8719745233524581E-2</v>
      </c>
      <c r="AD289" s="103">
        <f t="shared" si="200"/>
        <v>2.1278434009099054E-4</v>
      </c>
      <c r="AE289" s="103">
        <f t="shared" si="200"/>
        <v>0</v>
      </c>
      <c r="AF289" s="103">
        <f t="shared" si="200"/>
        <v>0</v>
      </c>
      <c r="AG289" s="103">
        <f t="shared" si="200"/>
        <v>1.5761189486108535E-3</v>
      </c>
      <c r="AH289" s="103">
        <f t="shared" si="200"/>
        <v>3.693084194482274E-2</v>
      </c>
      <c r="AI289" s="104">
        <f>SUM(V289:AC289)</f>
        <v>1</v>
      </c>
      <c r="AJ289" s="2" t="str">
        <f t="shared" si="194"/>
        <v/>
      </c>
    </row>
    <row r="290" spans="1:85" ht="15" thickBot="1">
      <c r="A290" s="218"/>
      <c r="B290" s="218"/>
      <c r="C290" s="218"/>
      <c r="D290" s="218"/>
      <c r="E290" s="218"/>
      <c r="F290" s="218"/>
      <c r="G290" s="218"/>
      <c r="H290" s="218"/>
      <c r="I290" s="218"/>
      <c r="K290" s="218"/>
      <c r="L290" s="218"/>
      <c r="M290" s="218"/>
      <c r="N290" s="218"/>
      <c r="O290" s="218"/>
      <c r="P290" s="218"/>
      <c r="Q290" s="218"/>
      <c r="R290" s="218"/>
      <c r="S290" s="218"/>
      <c r="AI290" s="139"/>
      <c r="BA290" s="131"/>
      <c r="BR290" s="131"/>
      <c r="CG290" s="131"/>
    </row>
    <row r="291" spans="1:85" ht="28.5">
      <c r="A291" s="328" t="s">
        <v>35</v>
      </c>
      <c r="B291" s="135" t="s">
        <v>0</v>
      </c>
      <c r="C291" s="135" t="s">
        <v>1</v>
      </c>
      <c r="D291" s="135" t="s">
        <v>2</v>
      </c>
      <c r="E291" s="135" t="s">
        <v>3</v>
      </c>
      <c r="F291" s="135" t="s">
        <v>27</v>
      </c>
      <c r="G291" s="135" t="s">
        <v>4</v>
      </c>
      <c r="H291" s="135" t="s">
        <v>5</v>
      </c>
      <c r="I291" s="136" t="s">
        <v>6</v>
      </c>
      <c r="K291" s="330" t="s">
        <v>35</v>
      </c>
      <c r="L291" s="137" t="s">
        <v>0</v>
      </c>
      <c r="M291" s="137" t="s">
        <v>1</v>
      </c>
      <c r="N291" s="137" t="s">
        <v>2</v>
      </c>
      <c r="O291" s="137" t="s">
        <v>3</v>
      </c>
      <c r="P291" s="137" t="s">
        <v>27</v>
      </c>
      <c r="Q291" s="137" t="s">
        <v>4</v>
      </c>
      <c r="R291" s="137" t="s">
        <v>5</v>
      </c>
      <c r="S291" s="138" t="s">
        <v>6</v>
      </c>
      <c r="U291" s="332" t="s">
        <v>35</v>
      </c>
      <c r="V291" s="190" t="s">
        <v>69</v>
      </c>
      <c r="W291" s="190" t="s">
        <v>70</v>
      </c>
      <c r="X291" s="190" t="s">
        <v>4</v>
      </c>
      <c r="Y291" s="190" t="s">
        <v>1</v>
      </c>
      <c r="Z291" s="190" t="s">
        <v>2</v>
      </c>
      <c r="AA291" s="190" t="s">
        <v>3</v>
      </c>
      <c r="AB291" s="190" t="s">
        <v>52</v>
      </c>
      <c r="AC291" s="190" t="s">
        <v>64</v>
      </c>
      <c r="AD291" s="191" t="s">
        <v>72</v>
      </c>
      <c r="AE291" s="191" t="s">
        <v>79</v>
      </c>
      <c r="AF291" s="191" t="s">
        <v>73</v>
      </c>
      <c r="AG291" s="191" t="s">
        <v>80</v>
      </c>
      <c r="AH291" s="191" t="s">
        <v>81</v>
      </c>
      <c r="AI291" s="192" t="s">
        <v>60</v>
      </c>
      <c r="BA291" s="131"/>
      <c r="BR291" s="131"/>
      <c r="CG291" s="131"/>
    </row>
    <row r="292" spans="1:85" ht="15">
      <c r="A292" s="329" t="s">
        <v>35</v>
      </c>
      <c r="B292" s="294" t="s">
        <v>109</v>
      </c>
      <c r="C292" s="295"/>
      <c r="D292" s="295"/>
      <c r="E292" s="295"/>
      <c r="F292" s="295"/>
      <c r="G292" s="295"/>
      <c r="H292" s="295"/>
      <c r="I292" s="296"/>
      <c r="K292" s="331" t="s">
        <v>35</v>
      </c>
      <c r="L292" s="297" t="s">
        <v>109</v>
      </c>
      <c r="M292" s="298"/>
      <c r="N292" s="298"/>
      <c r="O292" s="298"/>
      <c r="P292" s="298"/>
      <c r="Q292" s="298"/>
      <c r="R292" s="298"/>
      <c r="S292" s="299"/>
      <c r="U292" s="333" t="s">
        <v>35</v>
      </c>
      <c r="V292" s="326" t="s">
        <v>109</v>
      </c>
      <c r="W292" s="326"/>
      <c r="X292" s="326"/>
      <c r="Y292" s="326"/>
      <c r="Z292" s="326"/>
      <c r="AA292" s="326"/>
      <c r="AB292" s="326"/>
      <c r="AC292" s="326"/>
      <c r="AD292" s="326"/>
      <c r="AE292" s="326"/>
      <c r="AF292" s="326"/>
      <c r="AG292" s="326"/>
      <c r="AH292" s="326"/>
      <c r="AI292" s="327"/>
      <c r="BA292" s="131"/>
      <c r="BR292" s="131"/>
      <c r="CG292" s="131"/>
    </row>
    <row r="293" spans="1:85" ht="15">
      <c r="A293" s="141" t="s">
        <v>7</v>
      </c>
      <c r="B293" s="142">
        <v>0</v>
      </c>
      <c r="C293" s="142">
        <v>0</v>
      </c>
      <c r="D293" s="142">
        <v>0</v>
      </c>
      <c r="E293" s="142">
        <v>0</v>
      </c>
      <c r="F293" s="303"/>
      <c r="G293" s="142">
        <v>0</v>
      </c>
      <c r="H293" s="143">
        <v>0</v>
      </c>
      <c r="I293" s="144">
        <f>SUM(B293:H293)</f>
        <v>0</v>
      </c>
      <c r="J293" s="139"/>
      <c r="K293" s="193" t="s">
        <v>7</v>
      </c>
      <c r="L293" s="142">
        <v>0</v>
      </c>
      <c r="M293" s="142">
        <v>0</v>
      </c>
      <c r="N293" s="142">
        <v>0</v>
      </c>
      <c r="O293" s="142">
        <v>0</v>
      </c>
      <c r="P293" s="142">
        <v>0</v>
      </c>
      <c r="Q293" s="142">
        <v>0</v>
      </c>
      <c r="R293" s="194">
        <v>0</v>
      </c>
      <c r="S293" s="195">
        <f>SUM(L293:R293)</f>
        <v>0</v>
      </c>
      <c r="U293" s="196" t="s">
        <v>7</v>
      </c>
      <c r="V293" s="197">
        <v>0</v>
      </c>
      <c r="W293" s="197">
        <v>0</v>
      </c>
      <c r="X293" s="197">
        <v>0</v>
      </c>
      <c r="Y293" s="197">
        <v>0</v>
      </c>
      <c r="Z293" s="197">
        <v>0</v>
      </c>
      <c r="AA293" s="197">
        <v>0</v>
      </c>
      <c r="AB293" s="197">
        <v>0</v>
      </c>
      <c r="AC293" s="198">
        <v>0</v>
      </c>
      <c r="AD293" s="199">
        <v>0</v>
      </c>
      <c r="AE293" s="199">
        <v>0</v>
      </c>
      <c r="AF293" s="199">
        <v>0</v>
      </c>
      <c r="AG293" s="199">
        <v>0</v>
      </c>
      <c r="AH293" s="199">
        <v>0</v>
      </c>
      <c r="AI293" s="200">
        <f>SUM(V293:AC293)</f>
        <v>0</v>
      </c>
      <c r="AJ293" s="131" t="str">
        <f>IF(ABS(S293-AI293)&gt;0.001,S293-AI293,"")</f>
        <v/>
      </c>
      <c r="BA293" s="131"/>
      <c r="BR293" s="131"/>
      <c r="CG293" s="131"/>
    </row>
    <row r="294" spans="1:85" ht="15">
      <c r="A294" s="149" t="s">
        <v>8</v>
      </c>
      <c r="B294" s="150">
        <v>0</v>
      </c>
      <c r="C294" s="150">
        <v>0</v>
      </c>
      <c r="D294" s="150">
        <v>0</v>
      </c>
      <c r="E294" s="150">
        <v>0</v>
      </c>
      <c r="F294" s="304"/>
      <c r="G294" s="150">
        <v>0</v>
      </c>
      <c r="H294" s="151">
        <v>0</v>
      </c>
      <c r="I294" s="152">
        <f t="shared" ref="I294:I313" si="201">SUM(B294:H294)</f>
        <v>0</v>
      </c>
      <c r="J294" s="139"/>
      <c r="K294" s="153" t="s">
        <v>8</v>
      </c>
      <c r="L294" s="154">
        <v>0</v>
      </c>
      <c r="M294" s="154">
        <v>0</v>
      </c>
      <c r="N294" s="154">
        <v>0</v>
      </c>
      <c r="O294" s="154">
        <v>0</v>
      </c>
      <c r="P294" s="154">
        <v>0</v>
      </c>
      <c r="Q294" s="154">
        <v>0</v>
      </c>
      <c r="R294" s="155">
        <v>0</v>
      </c>
      <c r="S294" s="156">
        <f t="shared" ref="S294:S313" si="202">SUM(L294:R294)</f>
        <v>0</v>
      </c>
      <c r="U294" s="201" t="s">
        <v>8</v>
      </c>
      <c r="V294" s="202">
        <v>0</v>
      </c>
      <c r="W294" s="202">
        <v>0</v>
      </c>
      <c r="X294" s="202">
        <v>0</v>
      </c>
      <c r="Y294" s="202">
        <v>0</v>
      </c>
      <c r="Z294" s="202">
        <v>0</v>
      </c>
      <c r="AA294" s="202">
        <v>0</v>
      </c>
      <c r="AB294" s="202">
        <v>0</v>
      </c>
      <c r="AC294" s="203">
        <v>0</v>
      </c>
      <c r="AD294" s="202">
        <v>0</v>
      </c>
      <c r="AE294" s="202">
        <v>0</v>
      </c>
      <c r="AF294" s="202">
        <v>0</v>
      </c>
      <c r="AG294" s="202">
        <v>0</v>
      </c>
      <c r="AH294" s="202">
        <v>0</v>
      </c>
      <c r="AI294" s="204">
        <f t="shared" ref="AI294:AI313" si="203">SUM(V294:AC294)</f>
        <v>0</v>
      </c>
      <c r="AJ294" s="131" t="str">
        <f t="shared" ref="AJ294:AJ315" si="204">IF(ABS(S294-AI294)&gt;0.001,S294-AI294,"")</f>
        <v/>
      </c>
      <c r="BA294" s="131"/>
      <c r="BR294" s="131"/>
      <c r="CG294" s="131"/>
    </row>
    <row r="295" spans="1:85" ht="15">
      <c r="A295" s="157" t="s">
        <v>10</v>
      </c>
      <c r="B295" s="146">
        <v>0</v>
      </c>
      <c r="C295" s="146">
        <v>0</v>
      </c>
      <c r="D295" s="146">
        <v>0</v>
      </c>
      <c r="E295" s="146">
        <v>0</v>
      </c>
      <c r="F295" s="304"/>
      <c r="G295" s="146">
        <v>0</v>
      </c>
      <c r="H295" s="158">
        <v>0</v>
      </c>
      <c r="I295" s="144">
        <f t="shared" si="201"/>
        <v>0</v>
      </c>
      <c r="J295" s="139"/>
      <c r="K295" s="159" t="s">
        <v>10</v>
      </c>
      <c r="L295" s="146">
        <v>0</v>
      </c>
      <c r="M295" s="146">
        <v>0</v>
      </c>
      <c r="N295" s="146">
        <v>0</v>
      </c>
      <c r="O295" s="146">
        <v>0</v>
      </c>
      <c r="P295" s="146">
        <v>0</v>
      </c>
      <c r="Q295" s="146">
        <v>0</v>
      </c>
      <c r="R295" s="147">
        <v>0</v>
      </c>
      <c r="S295" s="148">
        <f t="shared" si="202"/>
        <v>0</v>
      </c>
      <c r="U295" s="205" t="s">
        <v>10</v>
      </c>
      <c r="V295" s="197">
        <v>0</v>
      </c>
      <c r="W295" s="197">
        <v>0</v>
      </c>
      <c r="X295" s="197">
        <v>0</v>
      </c>
      <c r="Y295" s="197">
        <v>0</v>
      </c>
      <c r="Z295" s="197">
        <v>0</v>
      </c>
      <c r="AA295" s="197">
        <v>0</v>
      </c>
      <c r="AB295" s="197">
        <v>0</v>
      </c>
      <c r="AC295" s="198">
        <v>0</v>
      </c>
      <c r="AD295" s="199">
        <v>0</v>
      </c>
      <c r="AE295" s="199">
        <v>0</v>
      </c>
      <c r="AF295" s="199">
        <v>0</v>
      </c>
      <c r="AG295" s="199">
        <v>0</v>
      </c>
      <c r="AH295" s="199">
        <v>0</v>
      </c>
      <c r="AI295" s="200">
        <f t="shared" si="203"/>
        <v>0</v>
      </c>
      <c r="AJ295" s="131" t="str">
        <f t="shared" si="204"/>
        <v/>
      </c>
      <c r="BA295" s="131"/>
      <c r="BR295" s="131"/>
      <c r="CG295" s="131"/>
    </row>
    <row r="296" spans="1:85" ht="15">
      <c r="A296" s="149" t="s">
        <v>53</v>
      </c>
      <c r="B296" s="150">
        <v>0</v>
      </c>
      <c r="C296" s="150">
        <v>0</v>
      </c>
      <c r="D296" s="150">
        <v>0</v>
      </c>
      <c r="E296" s="150">
        <v>0</v>
      </c>
      <c r="F296" s="304"/>
      <c r="G296" s="150">
        <v>0</v>
      </c>
      <c r="H296" s="151">
        <v>0</v>
      </c>
      <c r="I296" s="152">
        <f t="shared" si="201"/>
        <v>0</v>
      </c>
      <c r="J296" s="139"/>
      <c r="K296" s="153" t="s">
        <v>53</v>
      </c>
      <c r="L296" s="154">
        <v>0</v>
      </c>
      <c r="M296" s="154">
        <v>0</v>
      </c>
      <c r="N296" s="154">
        <v>0</v>
      </c>
      <c r="O296" s="154">
        <v>0</v>
      </c>
      <c r="P296" s="154">
        <v>0</v>
      </c>
      <c r="Q296" s="154">
        <v>0</v>
      </c>
      <c r="R296" s="155">
        <v>0</v>
      </c>
      <c r="S296" s="156">
        <f t="shared" si="202"/>
        <v>0</v>
      </c>
      <c r="U296" s="201" t="s">
        <v>53</v>
      </c>
      <c r="V296" s="202">
        <v>0</v>
      </c>
      <c r="W296" s="202">
        <v>0</v>
      </c>
      <c r="X296" s="202">
        <v>0</v>
      </c>
      <c r="Y296" s="202">
        <v>0</v>
      </c>
      <c r="Z296" s="202">
        <v>0</v>
      </c>
      <c r="AA296" s="202">
        <v>0</v>
      </c>
      <c r="AB296" s="202">
        <v>0</v>
      </c>
      <c r="AC296" s="203">
        <v>0</v>
      </c>
      <c r="AD296" s="202">
        <v>0</v>
      </c>
      <c r="AE296" s="202">
        <v>0</v>
      </c>
      <c r="AF296" s="202">
        <v>0</v>
      </c>
      <c r="AG296" s="202">
        <v>0</v>
      </c>
      <c r="AH296" s="202">
        <v>0</v>
      </c>
      <c r="AI296" s="204">
        <f t="shared" si="203"/>
        <v>0</v>
      </c>
      <c r="AJ296" s="131" t="str">
        <f t="shared" si="204"/>
        <v/>
      </c>
      <c r="BA296" s="131"/>
      <c r="BR296" s="131"/>
      <c r="CG296" s="131"/>
    </row>
    <row r="297" spans="1:85" ht="15">
      <c r="A297" s="157" t="s">
        <v>16</v>
      </c>
      <c r="B297" s="146">
        <v>6.3893803132485631</v>
      </c>
      <c r="C297" s="146">
        <v>48.293701781491741</v>
      </c>
      <c r="D297" s="146">
        <v>7.9988082703706054</v>
      </c>
      <c r="E297" s="146">
        <v>0.14556397585183556</v>
      </c>
      <c r="F297" s="304"/>
      <c r="G297" s="146">
        <v>0</v>
      </c>
      <c r="H297" s="158">
        <v>0</v>
      </c>
      <c r="I297" s="144">
        <f t="shared" si="201"/>
        <v>62.827454340962746</v>
      </c>
      <c r="J297" s="139"/>
      <c r="K297" s="159" t="s">
        <v>16</v>
      </c>
      <c r="L297" s="146">
        <v>6.3893803132485631</v>
      </c>
      <c r="M297" s="146">
        <v>48.293701781491741</v>
      </c>
      <c r="N297" s="146">
        <v>7.9988082703706054</v>
      </c>
      <c r="O297" s="146">
        <v>0.14556397585183556</v>
      </c>
      <c r="P297" s="146">
        <v>0</v>
      </c>
      <c r="Q297" s="146">
        <v>0</v>
      </c>
      <c r="R297" s="147">
        <v>0</v>
      </c>
      <c r="S297" s="148">
        <f t="shared" si="202"/>
        <v>62.827454340962746</v>
      </c>
      <c r="U297" s="205" t="s">
        <v>16</v>
      </c>
      <c r="V297" s="197">
        <v>6.3893803132485631</v>
      </c>
      <c r="W297" s="197">
        <v>0</v>
      </c>
      <c r="X297" s="197">
        <v>0</v>
      </c>
      <c r="Y297" s="197">
        <v>48.293701781491741</v>
      </c>
      <c r="Z297" s="197">
        <v>7.9988082703706054</v>
      </c>
      <c r="AA297" s="197">
        <v>0.14556397585183556</v>
      </c>
      <c r="AB297" s="197">
        <v>0</v>
      </c>
      <c r="AC297" s="198">
        <v>0</v>
      </c>
      <c r="AD297" s="199">
        <v>0</v>
      </c>
      <c r="AE297" s="199">
        <v>0</v>
      </c>
      <c r="AF297" s="199">
        <v>0</v>
      </c>
      <c r="AG297" s="199">
        <v>0</v>
      </c>
      <c r="AH297" s="199">
        <v>0</v>
      </c>
      <c r="AI297" s="200">
        <f t="shared" si="203"/>
        <v>62.827454340962746</v>
      </c>
      <c r="AJ297" s="131" t="str">
        <f t="shared" si="204"/>
        <v/>
      </c>
      <c r="BA297" s="131"/>
      <c r="BR297" s="131"/>
      <c r="CG297" s="131"/>
    </row>
    <row r="298" spans="1:85" ht="15">
      <c r="A298" s="149" t="s">
        <v>15</v>
      </c>
      <c r="B298" s="150">
        <v>23.200245862421696</v>
      </c>
      <c r="C298" s="150">
        <v>40.095375165113666</v>
      </c>
      <c r="D298" s="150">
        <v>16.52131814988277</v>
      </c>
      <c r="E298" s="150">
        <v>0.29559727238062289</v>
      </c>
      <c r="F298" s="304"/>
      <c r="G298" s="150">
        <v>0</v>
      </c>
      <c r="H298" s="151">
        <v>0</v>
      </c>
      <c r="I298" s="152">
        <f t="shared" si="201"/>
        <v>80.112536449798753</v>
      </c>
      <c r="J298" s="139"/>
      <c r="K298" s="153" t="s">
        <v>15</v>
      </c>
      <c r="L298" s="154">
        <v>23.200245862421696</v>
      </c>
      <c r="M298" s="154">
        <v>40.095375165113666</v>
      </c>
      <c r="N298" s="154">
        <v>16.52131814988277</v>
      </c>
      <c r="O298" s="154">
        <v>0.29559727238062289</v>
      </c>
      <c r="P298" s="154">
        <v>0</v>
      </c>
      <c r="Q298" s="154">
        <v>0</v>
      </c>
      <c r="R298" s="155">
        <v>0</v>
      </c>
      <c r="S298" s="156">
        <f t="shared" si="202"/>
        <v>80.112536449798753</v>
      </c>
      <c r="U298" s="201" t="s">
        <v>54</v>
      </c>
      <c r="V298" s="202">
        <v>19.921989383025821</v>
      </c>
      <c r="W298" s="202">
        <v>0</v>
      </c>
      <c r="X298" s="202">
        <v>0</v>
      </c>
      <c r="Y298" s="202">
        <v>40.095375165113666</v>
      </c>
      <c r="Z298" s="202">
        <v>16.52131814988277</v>
      </c>
      <c r="AA298" s="202">
        <v>0.29559727238062289</v>
      </c>
      <c r="AB298" s="202">
        <v>0</v>
      </c>
      <c r="AC298" s="203">
        <v>3.2782564793958735</v>
      </c>
      <c r="AD298" s="202">
        <v>3.2782564793958735</v>
      </c>
      <c r="AE298" s="202">
        <v>0</v>
      </c>
      <c r="AF298" s="202">
        <v>0</v>
      </c>
      <c r="AG298" s="202">
        <v>0</v>
      </c>
      <c r="AH298" s="202">
        <v>0</v>
      </c>
      <c r="AI298" s="204">
        <f t="shared" si="203"/>
        <v>80.112536449798753</v>
      </c>
      <c r="AJ298" s="131" t="str">
        <f t="shared" si="204"/>
        <v/>
      </c>
      <c r="BA298" s="131"/>
      <c r="BR298" s="131"/>
      <c r="CG298" s="131"/>
    </row>
    <row r="299" spans="1:85" ht="15">
      <c r="A299" s="157" t="s">
        <v>55</v>
      </c>
      <c r="B299" s="146">
        <v>0</v>
      </c>
      <c r="C299" s="146">
        <v>0</v>
      </c>
      <c r="D299" s="146">
        <v>0</v>
      </c>
      <c r="E299" s="146">
        <v>0.40275259361921323</v>
      </c>
      <c r="F299" s="304"/>
      <c r="G299" s="146">
        <v>0</v>
      </c>
      <c r="H299" s="158">
        <v>0</v>
      </c>
      <c r="I299" s="144">
        <f t="shared" si="201"/>
        <v>0.40275259361921323</v>
      </c>
      <c r="J299" s="139"/>
      <c r="K299" s="159" t="s">
        <v>55</v>
      </c>
      <c r="L299" s="146">
        <v>0</v>
      </c>
      <c r="M299" s="146">
        <v>0</v>
      </c>
      <c r="N299" s="146">
        <v>0</v>
      </c>
      <c r="O299" s="146">
        <v>0.40275259361921323</v>
      </c>
      <c r="P299" s="146">
        <v>150.53077659494514</v>
      </c>
      <c r="Q299" s="146">
        <v>0</v>
      </c>
      <c r="R299" s="147">
        <v>0</v>
      </c>
      <c r="S299" s="148">
        <f t="shared" si="202"/>
        <v>150.93352918856436</v>
      </c>
      <c r="U299" s="205" t="s">
        <v>55</v>
      </c>
      <c r="V299" s="197">
        <v>0</v>
      </c>
      <c r="W299" s="197">
        <v>0</v>
      </c>
      <c r="X299" s="197">
        <v>0</v>
      </c>
      <c r="Y299" s="197">
        <v>0</v>
      </c>
      <c r="Z299" s="197">
        <v>0</v>
      </c>
      <c r="AA299" s="197">
        <v>0.40275259361921323</v>
      </c>
      <c r="AB299" s="197">
        <v>150.53077659494514</v>
      </c>
      <c r="AC299" s="198">
        <v>0</v>
      </c>
      <c r="AD299" s="197">
        <v>0</v>
      </c>
      <c r="AE299" s="197">
        <v>0</v>
      </c>
      <c r="AF299" s="197">
        <v>0</v>
      </c>
      <c r="AG299" s="197">
        <v>0</v>
      </c>
      <c r="AH299" s="197">
        <v>0</v>
      </c>
      <c r="AI299" s="200">
        <f t="shared" si="203"/>
        <v>150.93352918856436</v>
      </c>
      <c r="AJ299" s="131" t="str">
        <f t="shared" si="204"/>
        <v/>
      </c>
      <c r="BA299" s="131"/>
      <c r="BR299" s="131"/>
      <c r="CG299" s="131"/>
    </row>
    <row r="300" spans="1:85" ht="15">
      <c r="A300" s="149" t="s">
        <v>12</v>
      </c>
      <c r="B300" s="150">
        <v>0</v>
      </c>
      <c r="C300" s="150">
        <v>0</v>
      </c>
      <c r="D300" s="150">
        <v>0</v>
      </c>
      <c r="E300" s="150">
        <v>0</v>
      </c>
      <c r="F300" s="304"/>
      <c r="G300" s="150">
        <v>0</v>
      </c>
      <c r="H300" s="151">
        <v>0</v>
      </c>
      <c r="I300" s="152">
        <f t="shared" si="201"/>
        <v>0</v>
      </c>
      <c r="J300" s="139"/>
      <c r="K300" s="153" t="s">
        <v>12</v>
      </c>
      <c r="L300" s="154">
        <v>0</v>
      </c>
      <c r="M300" s="154">
        <v>0</v>
      </c>
      <c r="N300" s="154">
        <v>0</v>
      </c>
      <c r="O300" s="154">
        <v>0</v>
      </c>
      <c r="P300" s="154">
        <v>2.5173998391242924</v>
      </c>
      <c r="Q300" s="154">
        <v>0</v>
      </c>
      <c r="R300" s="155">
        <v>0</v>
      </c>
      <c r="S300" s="156">
        <f t="shared" si="202"/>
        <v>2.5173998391242924</v>
      </c>
      <c r="U300" s="201" t="s">
        <v>12</v>
      </c>
      <c r="V300" s="202">
        <v>0</v>
      </c>
      <c r="W300" s="202">
        <v>0</v>
      </c>
      <c r="X300" s="202">
        <v>0</v>
      </c>
      <c r="Y300" s="202">
        <v>0</v>
      </c>
      <c r="Z300" s="202">
        <v>0</v>
      </c>
      <c r="AA300" s="202">
        <v>0</v>
      </c>
      <c r="AB300" s="202">
        <v>2.5173998391242924</v>
      </c>
      <c r="AC300" s="203">
        <v>0</v>
      </c>
      <c r="AD300" s="202">
        <v>0</v>
      </c>
      <c r="AE300" s="202">
        <v>0</v>
      </c>
      <c r="AF300" s="202">
        <v>0</v>
      </c>
      <c r="AG300" s="202">
        <v>0</v>
      </c>
      <c r="AH300" s="202">
        <v>0</v>
      </c>
      <c r="AI300" s="204">
        <f t="shared" si="203"/>
        <v>2.5173998391242924</v>
      </c>
      <c r="AJ300" s="131" t="str">
        <f t="shared" si="204"/>
        <v/>
      </c>
      <c r="BA300" s="131"/>
      <c r="BR300" s="131"/>
      <c r="CG300" s="131"/>
    </row>
    <row r="301" spans="1:85" ht="15">
      <c r="A301" s="157" t="s">
        <v>56</v>
      </c>
      <c r="B301" s="146">
        <v>0</v>
      </c>
      <c r="C301" s="146">
        <v>0</v>
      </c>
      <c r="D301" s="146">
        <v>0</v>
      </c>
      <c r="E301" s="146">
        <v>0</v>
      </c>
      <c r="F301" s="304"/>
      <c r="G301" s="146">
        <v>0</v>
      </c>
      <c r="H301" s="158">
        <v>0</v>
      </c>
      <c r="I301" s="144">
        <f t="shared" si="201"/>
        <v>0</v>
      </c>
      <c r="J301" s="139"/>
      <c r="K301" s="159" t="s">
        <v>56</v>
      </c>
      <c r="L301" s="146">
        <v>0</v>
      </c>
      <c r="M301" s="146">
        <v>0</v>
      </c>
      <c r="N301" s="146">
        <v>0</v>
      </c>
      <c r="O301" s="146">
        <v>0</v>
      </c>
      <c r="P301" s="146">
        <v>0</v>
      </c>
      <c r="Q301" s="146">
        <v>0</v>
      </c>
      <c r="R301" s="147">
        <v>0</v>
      </c>
      <c r="S301" s="148">
        <f t="shared" si="202"/>
        <v>0</v>
      </c>
      <c r="U301" s="205" t="s">
        <v>56</v>
      </c>
      <c r="V301" s="197">
        <v>0</v>
      </c>
      <c r="W301" s="197">
        <v>0</v>
      </c>
      <c r="X301" s="197">
        <v>0</v>
      </c>
      <c r="Y301" s="197">
        <v>0</v>
      </c>
      <c r="Z301" s="197">
        <v>0</v>
      </c>
      <c r="AA301" s="197">
        <v>0</v>
      </c>
      <c r="AB301" s="197">
        <v>0</v>
      </c>
      <c r="AC301" s="198">
        <v>0</v>
      </c>
      <c r="AD301" s="197">
        <v>0</v>
      </c>
      <c r="AE301" s="197">
        <v>0</v>
      </c>
      <c r="AF301" s="197">
        <v>0</v>
      </c>
      <c r="AG301" s="197">
        <v>0</v>
      </c>
      <c r="AH301" s="197">
        <v>0</v>
      </c>
      <c r="AI301" s="200">
        <f t="shared" si="203"/>
        <v>0</v>
      </c>
      <c r="AJ301" s="131" t="str">
        <f t="shared" si="204"/>
        <v/>
      </c>
      <c r="BA301" s="131"/>
      <c r="BR301" s="131"/>
      <c r="CG301" s="131"/>
    </row>
    <row r="302" spans="1:85" ht="15">
      <c r="A302" s="149" t="s">
        <v>17</v>
      </c>
      <c r="B302" s="150">
        <v>1.3689200954883926E-2</v>
      </c>
      <c r="C302" s="150">
        <v>0</v>
      </c>
      <c r="D302" s="150">
        <v>5.9970960474498378</v>
      </c>
      <c r="E302" s="150">
        <v>8.4912597547365382E-2</v>
      </c>
      <c r="F302" s="304"/>
      <c r="G302" s="150">
        <v>0</v>
      </c>
      <c r="H302" s="151">
        <v>0</v>
      </c>
      <c r="I302" s="152">
        <f t="shared" si="201"/>
        <v>6.0956978459520874</v>
      </c>
      <c r="J302" s="139"/>
      <c r="K302" s="153" t="s">
        <v>17</v>
      </c>
      <c r="L302" s="154">
        <v>1.3689200954883926E-2</v>
      </c>
      <c r="M302" s="154">
        <v>0</v>
      </c>
      <c r="N302" s="154">
        <v>5.9970960474498378</v>
      </c>
      <c r="O302" s="154">
        <v>8.4912597547365382E-2</v>
      </c>
      <c r="P302" s="154">
        <v>0.31961894788189982</v>
      </c>
      <c r="Q302" s="154">
        <v>0</v>
      </c>
      <c r="R302" s="155">
        <v>0</v>
      </c>
      <c r="S302" s="156">
        <f t="shared" si="202"/>
        <v>6.4153167938339877</v>
      </c>
      <c r="U302" s="201" t="s">
        <v>17</v>
      </c>
      <c r="V302" s="202">
        <v>0</v>
      </c>
      <c r="W302" s="202">
        <v>0</v>
      </c>
      <c r="X302" s="202">
        <v>0</v>
      </c>
      <c r="Y302" s="202">
        <v>0</v>
      </c>
      <c r="Z302" s="202">
        <v>5.9970960474498378</v>
      </c>
      <c r="AA302" s="202">
        <v>3.8965227670253712E-2</v>
      </c>
      <c r="AB302" s="202">
        <v>0.31961894788189982</v>
      </c>
      <c r="AC302" s="203">
        <v>5.9636570831995597E-2</v>
      </c>
      <c r="AD302" s="202">
        <v>1.3689200954883926E-2</v>
      </c>
      <c r="AE302" s="202">
        <v>0</v>
      </c>
      <c r="AF302" s="202">
        <v>0</v>
      </c>
      <c r="AG302" s="202">
        <v>0</v>
      </c>
      <c r="AH302" s="202">
        <v>4.594736987711167E-2</v>
      </c>
      <c r="AI302" s="204">
        <f t="shared" si="203"/>
        <v>6.4153167938339868</v>
      </c>
      <c r="AJ302" s="131" t="str">
        <f t="shared" si="204"/>
        <v/>
      </c>
      <c r="BA302" s="131"/>
      <c r="BR302" s="131"/>
      <c r="CG302" s="131"/>
    </row>
    <row r="303" spans="1:85" ht="15">
      <c r="A303" s="157" t="s">
        <v>141</v>
      </c>
      <c r="B303" s="146">
        <v>89.873752173105416</v>
      </c>
      <c r="C303" s="146">
        <v>527.63540793923676</v>
      </c>
      <c r="D303" s="146">
        <v>187.07193910859283</v>
      </c>
      <c r="E303" s="146">
        <v>30.45977913646708</v>
      </c>
      <c r="F303" s="304"/>
      <c r="G303" s="146">
        <v>0</v>
      </c>
      <c r="H303" s="158">
        <v>0</v>
      </c>
      <c r="I303" s="144">
        <f t="shared" si="201"/>
        <v>835.04087835740211</v>
      </c>
      <c r="J303" s="139"/>
      <c r="K303" s="159" t="s">
        <v>141</v>
      </c>
      <c r="L303" s="146">
        <v>89.873752173105416</v>
      </c>
      <c r="M303" s="146">
        <v>527.63540793923676</v>
      </c>
      <c r="N303" s="146">
        <v>187.07193910859283</v>
      </c>
      <c r="O303" s="146">
        <v>30.45977913646708</v>
      </c>
      <c r="P303" s="146">
        <v>0.36373082378337074</v>
      </c>
      <c r="Q303" s="146">
        <v>0</v>
      </c>
      <c r="R303" s="147">
        <v>0</v>
      </c>
      <c r="S303" s="148">
        <f t="shared" si="202"/>
        <v>835.40460918118549</v>
      </c>
      <c r="U303" s="205" t="s">
        <v>141</v>
      </c>
      <c r="V303" s="197">
        <v>74.085599755032035</v>
      </c>
      <c r="W303" s="197">
        <v>0</v>
      </c>
      <c r="X303" s="197">
        <v>0</v>
      </c>
      <c r="Y303" s="197">
        <v>527.63540793923676</v>
      </c>
      <c r="Z303" s="197">
        <v>187.07193910859283</v>
      </c>
      <c r="AA303" s="197">
        <v>27.767938355750427</v>
      </c>
      <c r="AB303" s="197">
        <v>0.36373082378337074</v>
      </c>
      <c r="AC303" s="198">
        <v>18.479993198790037</v>
      </c>
      <c r="AD303" s="197">
        <v>15.788152418073384</v>
      </c>
      <c r="AE303" s="197">
        <v>0</v>
      </c>
      <c r="AF303" s="197">
        <v>0</v>
      </c>
      <c r="AG303" s="197">
        <v>0</v>
      </c>
      <c r="AH303" s="197">
        <v>2.691840780716654</v>
      </c>
      <c r="AI303" s="200">
        <f t="shared" si="203"/>
        <v>835.40460918118538</v>
      </c>
      <c r="AJ303" s="131" t="str">
        <f t="shared" si="204"/>
        <v/>
      </c>
      <c r="BA303" s="131"/>
      <c r="BR303" s="131"/>
      <c r="CG303" s="131"/>
    </row>
    <row r="304" spans="1:85" ht="15">
      <c r="A304" s="149" t="s">
        <v>25</v>
      </c>
      <c r="B304" s="150">
        <v>30.905589615673762</v>
      </c>
      <c r="C304" s="150">
        <v>4.8240765059973745</v>
      </c>
      <c r="D304" s="150">
        <v>24.212389365759286</v>
      </c>
      <c r="E304" s="150">
        <v>396.45630581292897</v>
      </c>
      <c r="F304" s="304"/>
      <c r="G304" s="150">
        <v>38.816999040298867</v>
      </c>
      <c r="H304" s="151">
        <v>0</v>
      </c>
      <c r="I304" s="152">
        <f t="shared" si="201"/>
        <v>495.21536034065826</v>
      </c>
      <c r="J304" s="139"/>
      <c r="K304" s="153" t="s">
        <v>25</v>
      </c>
      <c r="L304" s="154">
        <v>30.905589615673762</v>
      </c>
      <c r="M304" s="154">
        <v>4.8240765059973745</v>
      </c>
      <c r="N304" s="154">
        <v>24.212389365759286</v>
      </c>
      <c r="O304" s="154">
        <v>396.45630581292897</v>
      </c>
      <c r="P304" s="154">
        <v>0.32356158009692104</v>
      </c>
      <c r="Q304" s="154">
        <v>38.816999040298867</v>
      </c>
      <c r="R304" s="155">
        <v>0</v>
      </c>
      <c r="S304" s="156">
        <f t="shared" si="202"/>
        <v>495.53892192075517</v>
      </c>
      <c r="U304" s="201" t="s">
        <v>25</v>
      </c>
      <c r="V304" s="202">
        <v>2.9079676190420169</v>
      </c>
      <c r="W304" s="202">
        <v>26.810609531895192</v>
      </c>
      <c r="X304" s="202">
        <v>38.816999040298867</v>
      </c>
      <c r="Y304" s="202">
        <v>4.8240765059973745</v>
      </c>
      <c r="Z304" s="202">
        <v>24.212389365759286</v>
      </c>
      <c r="AA304" s="202">
        <v>286.13441205488738</v>
      </c>
      <c r="AB304" s="202">
        <v>0.32356158009692104</v>
      </c>
      <c r="AC304" s="203">
        <v>111.50890622277818</v>
      </c>
      <c r="AD304" s="202">
        <v>1.1870124647365548</v>
      </c>
      <c r="AE304" s="202">
        <v>103.74323007402297</v>
      </c>
      <c r="AF304" s="202">
        <v>0</v>
      </c>
      <c r="AG304" s="202">
        <v>0</v>
      </c>
      <c r="AH304" s="202">
        <v>6.5786636840186601</v>
      </c>
      <c r="AI304" s="204">
        <f t="shared" si="203"/>
        <v>495.53892192075517</v>
      </c>
      <c r="AJ304" s="131" t="str">
        <f t="shared" si="204"/>
        <v/>
      </c>
      <c r="BA304" s="131"/>
      <c r="BR304" s="131"/>
      <c r="CG304" s="131"/>
    </row>
    <row r="305" spans="1:85" ht="15">
      <c r="A305" s="157" t="s">
        <v>24</v>
      </c>
      <c r="B305" s="146">
        <v>1.1119351954116725</v>
      </c>
      <c r="C305" s="146">
        <v>0.11308120843359908</v>
      </c>
      <c r="D305" s="146">
        <v>7.2029279203431136</v>
      </c>
      <c r="E305" s="146">
        <v>0</v>
      </c>
      <c r="F305" s="304"/>
      <c r="G305" s="146">
        <v>0</v>
      </c>
      <c r="H305" s="158">
        <v>0</v>
      </c>
      <c r="I305" s="144">
        <f t="shared" si="201"/>
        <v>8.4279443241883847</v>
      </c>
      <c r="J305" s="139"/>
      <c r="K305" s="159" t="s">
        <v>24</v>
      </c>
      <c r="L305" s="146">
        <v>1.1119351954116725</v>
      </c>
      <c r="M305" s="146">
        <v>0.11308120843359908</v>
      </c>
      <c r="N305" s="146">
        <v>7.2029279203431136</v>
      </c>
      <c r="O305" s="146">
        <v>0</v>
      </c>
      <c r="P305" s="146">
        <v>0</v>
      </c>
      <c r="Q305" s="146">
        <v>0</v>
      </c>
      <c r="R305" s="147">
        <v>0</v>
      </c>
      <c r="S305" s="148">
        <f t="shared" si="202"/>
        <v>8.4279443241883847</v>
      </c>
      <c r="U305" s="205" t="s">
        <v>24</v>
      </c>
      <c r="V305" s="197">
        <v>1.0355517185128817</v>
      </c>
      <c r="W305" s="197">
        <v>1.7419379095869471E-2</v>
      </c>
      <c r="X305" s="197">
        <v>0</v>
      </c>
      <c r="Y305" s="197">
        <v>0.11308120843359908</v>
      </c>
      <c r="Z305" s="197">
        <v>7.2029279203431136</v>
      </c>
      <c r="AA305" s="197">
        <v>0</v>
      </c>
      <c r="AB305" s="197">
        <v>0</v>
      </c>
      <c r="AC305" s="198">
        <v>5.8964097802921361E-2</v>
      </c>
      <c r="AD305" s="197">
        <v>5.8964097802921361E-2</v>
      </c>
      <c r="AE305" s="197">
        <v>0</v>
      </c>
      <c r="AF305" s="197">
        <v>0</v>
      </c>
      <c r="AG305" s="197">
        <v>0</v>
      </c>
      <c r="AH305" s="197">
        <v>0</v>
      </c>
      <c r="AI305" s="200">
        <f t="shared" si="203"/>
        <v>8.4279443241883847</v>
      </c>
      <c r="AJ305" s="131" t="str">
        <f t="shared" si="204"/>
        <v/>
      </c>
      <c r="BA305" s="131"/>
      <c r="BR305" s="131"/>
      <c r="CG305" s="131"/>
    </row>
    <row r="306" spans="1:85" ht="15">
      <c r="A306" s="149" t="s">
        <v>57</v>
      </c>
      <c r="B306" s="150">
        <v>1.1462261332783041</v>
      </c>
      <c r="C306" s="150">
        <v>3.3722692132015696E-2</v>
      </c>
      <c r="D306" s="150">
        <v>1.2453779876514628</v>
      </c>
      <c r="E306" s="150">
        <v>0</v>
      </c>
      <c r="F306" s="304"/>
      <c r="G306" s="150">
        <v>0</v>
      </c>
      <c r="H306" s="151">
        <v>0</v>
      </c>
      <c r="I306" s="152">
        <f t="shared" si="201"/>
        <v>2.4253268130617824</v>
      </c>
      <c r="J306" s="139"/>
      <c r="K306" s="153" t="s">
        <v>57</v>
      </c>
      <c r="L306" s="154">
        <v>1.1462261332783041</v>
      </c>
      <c r="M306" s="154">
        <v>3.3722692132015696E-2</v>
      </c>
      <c r="N306" s="154">
        <v>1.2453779876514628</v>
      </c>
      <c r="O306" s="154">
        <v>0</v>
      </c>
      <c r="P306" s="154">
        <v>0</v>
      </c>
      <c r="Q306" s="154">
        <v>0</v>
      </c>
      <c r="R306" s="155">
        <v>0</v>
      </c>
      <c r="S306" s="156">
        <f t="shared" si="202"/>
        <v>2.4253268130617824</v>
      </c>
      <c r="U306" s="201" t="s">
        <v>57</v>
      </c>
      <c r="V306" s="202">
        <v>1.0783005527280802</v>
      </c>
      <c r="W306" s="202">
        <v>0</v>
      </c>
      <c r="X306" s="202">
        <v>0</v>
      </c>
      <c r="Y306" s="202">
        <v>3.3722692132015696E-2</v>
      </c>
      <c r="Z306" s="202">
        <v>1.2453779876514628</v>
      </c>
      <c r="AA306" s="202">
        <v>0</v>
      </c>
      <c r="AB306" s="202">
        <v>0</v>
      </c>
      <c r="AC306" s="203">
        <v>6.7925580550223838E-2</v>
      </c>
      <c r="AD306" s="202">
        <v>6.7925580550223838E-2</v>
      </c>
      <c r="AE306" s="202">
        <v>0</v>
      </c>
      <c r="AF306" s="202">
        <v>0</v>
      </c>
      <c r="AG306" s="202">
        <v>0</v>
      </c>
      <c r="AH306" s="202">
        <v>0</v>
      </c>
      <c r="AI306" s="204">
        <f t="shared" si="203"/>
        <v>2.4253268130617824</v>
      </c>
      <c r="AJ306" s="131" t="str">
        <f t="shared" si="204"/>
        <v/>
      </c>
      <c r="BA306" s="131"/>
      <c r="BR306" s="131"/>
      <c r="CG306" s="131"/>
    </row>
    <row r="307" spans="1:85" ht="15">
      <c r="A307" s="157" t="s">
        <v>22</v>
      </c>
      <c r="B307" s="146">
        <v>11.358108533464643</v>
      </c>
      <c r="C307" s="146">
        <v>5.2135580153608201</v>
      </c>
      <c r="D307" s="146">
        <v>2.0481835060346079</v>
      </c>
      <c r="E307" s="146">
        <v>0</v>
      </c>
      <c r="F307" s="304"/>
      <c r="G307" s="146">
        <v>0</v>
      </c>
      <c r="H307" s="158">
        <v>0</v>
      </c>
      <c r="I307" s="144">
        <f t="shared" si="201"/>
        <v>18.61985005486007</v>
      </c>
      <c r="J307" s="139"/>
      <c r="K307" s="159" t="s">
        <v>22</v>
      </c>
      <c r="L307" s="146">
        <v>11.358108533464643</v>
      </c>
      <c r="M307" s="146">
        <v>5.2135580153608201</v>
      </c>
      <c r="N307" s="146">
        <v>2.0481835060346079</v>
      </c>
      <c r="O307" s="146">
        <v>0</v>
      </c>
      <c r="P307" s="146">
        <v>9.3295279718108866</v>
      </c>
      <c r="Q307" s="146">
        <v>0</v>
      </c>
      <c r="R307" s="147">
        <v>0</v>
      </c>
      <c r="S307" s="148">
        <f t="shared" si="202"/>
        <v>27.949378026670956</v>
      </c>
      <c r="U307" s="205" t="s">
        <v>22</v>
      </c>
      <c r="V307" s="197">
        <v>10.985711532367441</v>
      </c>
      <c r="W307" s="197">
        <v>0</v>
      </c>
      <c r="X307" s="197">
        <v>0</v>
      </c>
      <c r="Y307" s="197">
        <v>5.2135580153608201</v>
      </c>
      <c r="Z307" s="197">
        <v>2.0481835060346079</v>
      </c>
      <c r="AA307" s="197">
        <v>0</v>
      </c>
      <c r="AB307" s="197">
        <v>9.3295279718108866</v>
      </c>
      <c r="AC307" s="198">
        <v>0.37239700109720142</v>
      </c>
      <c r="AD307" s="197">
        <v>0.37239700109720142</v>
      </c>
      <c r="AE307" s="197">
        <v>0</v>
      </c>
      <c r="AF307" s="197">
        <v>0</v>
      </c>
      <c r="AG307" s="197">
        <v>0</v>
      </c>
      <c r="AH307" s="197">
        <v>0</v>
      </c>
      <c r="AI307" s="200">
        <f t="shared" si="203"/>
        <v>27.949378026670956</v>
      </c>
      <c r="AJ307" s="131" t="str">
        <f t="shared" si="204"/>
        <v/>
      </c>
      <c r="BA307" s="131"/>
      <c r="BR307" s="131"/>
      <c r="CG307" s="131"/>
    </row>
    <row r="308" spans="1:85" ht="15">
      <c r="A308" s="149" t="s">
        <v>21</v>
      </c>
      <c r="B308" s="150">
        <v>9.3872073452758165E-3</v>
      </c>
      <c r="C308" s="150">
        <v>1.4080811017913721E-2</v>
      </c>
      <c r="D308" s="150">
        <v>0</v>
      </c>
      <c r="E308" s="150">
        <v>0</v>
      </c>
      <c r="F308" s="304"/>
      <c r="G308" s="150">
        <v>0</v>
      </c>
      <c r="H308" s="151">
        <v>0</v>
      </c>
      <c r="I308" s="152">
        <f t="shared" si="201"/>
        <v>2.3468018363189538E-2</v>
      </c>
      <c r="J308" s="139"/>
      <c r="K308" s="153" t="s">
        <v>21</v>
      </c>
      <c r="L308" s="154">
        <v>9.3872073452758165E-3</v>
      </c>
      <c r="M308" s="154">
        <v>1.4080811017913721E-2</v>
      </c>
      <c r="N308" s="154">
        <v>0</v>
      </c>
      <c r="O308" s="154">
        <v>0</v>
      </c>
      <c r="P308" s="154">
        <v>0</v>
      </c>
      <c r="Q308" s="154">
        <v>0</v>
      </c>
      <c r="R308" s="155">
        <v>0</v>
      </c>
      <c r="S308" s="156">
        <f t="shared" si="202"/>
        <v>2.3468018363189538E-2</v>
      </c>
      <c r="U308" s="201" t="s">
        <v>58</v>
      </c>
      <c r="V308" s="202">
        <v>9.3872073452758165E-3</v>
      </c>
      <c r="W308" s="202">
        <v>0</v>
      </c>
      <c r="X308" s="202">
        <v>0</v>
      </c>
      <c r="Y308" s="202">
        <v>1.4080811017913721E-2</v>
      </c>
      <c r="Z308" s="202">
        <v>0</v>
      </c>
      <c r="AA308" s="202">
        <v>0</v>
      </c>
      <c r="AB308" s="202">
        <v>0</v>
      </c>
      <c r="AC308" s="203">
        <v>0</v>
      </c>
      <c r="AD308" s="202">
        <v>0</v>
      </c>
      <c r="AE308" s="202">
        <v>0</v>
      </c>
      <c r="AF308" s="202">
        <v>0</v>
      </c>
      <c r="AG308" s="202">
        <v>0</v>
      </c>
      <c r="AH308" s="202">
        <v>0</v>
      </c>
      <c r="AI308" s="204">
        <f t="shared" si="203"/>
        <v>2.3468018363189538E-2</v>
      </c>
      <c r="AJ308" s="131" t="str">
        <f t="shared" si="204"/>
        <v/>
      </c>
      <c r="BA308" s="131"/>
      <c r="BR308" s="131"/>
      <c r="CG308" s="131"/>
    </row>
    <row r="309" spans="1:85" ht="15">
      <c r="A309" s="160" t="s">
        <v>61</v>
      </c>
      <c r="B309" s="146">
        <v>0</v>
      </c>
      <c r="C309" s="146">
        <v>0</v>
      </c>
      <c r="D309" s="146">
        <v>0</v>
      </c>
      <c r="E309" s="146">
        <v>0</v>
      </c>
      <c r="F309" s="304"/>
      <c r="G309" s="146">
        <v>0</v>
      </c>
      <c r="H309" s="158">
        <v>0</v>
      </c>
      <c r="I309" s="144">
        <f t="shared" si="201"/>
        <v>0</v>
      </c>
      <c r="J309" s="139"/>
      <c r="K309" s="161" t="s">
        <v>61</v>
      </c>
      <c r="L309" s="146">
        <v>0</v>
      </c>
      <c r="M309" s="146">
        <v>0</v>
      </c>
      <c r="N309" s="146">
        <v>0</v>
      </c>
      <c r="O309" s="146">
        <v>0</v>
      </c>
      <c r="P309" s="146">
        <v>0</v>
      </c>
      <c r="Q309" s="146">
        <v>0</v>
      </c>
      <c r="R309" s="147">
        <v>0</v>
      </c>
      <c r="S309" s="148">
        <f t="shared" si="202"/>
        <v>0</v>
      </c>
      <c r="U309" s="206" t="s">
        <v>59</v>
      </c>
      <c r="V309" s="197">
        <v>0</v>
      </c>
      <c r="W309" s="197">
        <v>0</v>
      </c>
      <c r="X309" s="197">
        <v>0</v>
      </c>
      <c r="Y309" s="197">
        <v>0</v>
      </c>
      <c r="Z309" s="197">
        <v>0</v>
      </c>
      <c r="AA309" s="197">
        <v>0</v>
      </c>
      <c r="AB309" s="197">
        <v>0</v>
      </c>
      <c r="AC309" s="198">
        <v>0</v>
      </c>
      <c r="AD309" s="199">
        <v>0</v>
      </c>
      <c r="AE309" s="199">
        <v>0</v>
      </c>
      <c r="AF309" s="199">
        <v>0</v>
      </c>
      <c r="AG309" s="199">
        <v>0</v>
      </c>
      <c r="AH309" s="199">
        <v>0</v>
      </c>
      <c r="AI309" s="200">
        <f t="shared" si="203"/>
        <v>0</v>
      </c>
      <c r="AJ309" s="131" t="str">
        <f t="shared" si="204"/>
        <v/>
      </c>
      <c r="BA309" s="131"/>
      <c r="BR309" s="131"/>
      <c r="CG309" s="131"/>
    </row>
    <row r="310" spans="1:85">
      <c r="A310" s="162" t="s">
        <v>23</v>
      </c>
      <c r="B310" s="163">
        <v>0</v>
      </c>
      <c r="C310" s="163">
        <v>0</v>
      </c>
      <c r="D310" s="163">
        <v>0</v>
      </c>
      <c r="E310" s="163">
        <v>0</v>
      </c>
      <c r="F310" s="304"/>
      <c r="G310" s="163">
        <v>0</v>
      </c>
      <c r="H310" s="164">
        <v>0</v>
      </c>
      <c r="I310" s="165">
        <f t="shared" si="201"/>
        <v>0</v>
      </c>
      <c r="J310" s="139"/>
      <c r="K310" s="166" t="s">
        <v>23</v>
      </c>
      <c r="L310" s="167">
        <v>0</v>
      </c>
      <c r="M310" s="167">
        <v>0</v>
      </c>
      <c r="N310" s="167">
        <v>0</v>
      </c>
      <c r="O310" s="167">
        <v>0</v>
      </c>
      <c r="P310" s="167">
        <v>0</v>
      </c>
      <c r="Q310" s="167">
        <v>0</v>
      </c>
      <c r="R310" s="168">
        <v>0</v>
      </c>
      <c r="S310" s="169">
        <f t="shared" si="202"/>
        <v>0</v>
      </c>
      <c r="U310" s="207" t="s">
        <v>62</v>
      </c>
      <c r="V310" s="208">
        <v>0</v>
      </c>
      <c r="W310" s="208">
        <v>0</v>
      </c>
      <c r="X310" s="208">
        <v>0</v>
      </c>
      <c r="Y310" s="208">
        <v>0</v>
      </c>
      <c r="Z310" s="208">
        <v>0</v>
      </c>
      <c r="AA310" s="208">
        <v>0</v>
      </c>
      <c r="AB310" s="208">
        <v>0</v>
      </c>
      <c r="AC310" s="208">
        <v>0</v>
      </c>
      <c r="AD310" s="208">
        <v>0</v>
      </c>
      <c r="AE310" s="208">
        <v>0</v>
      </c>
      <c r="AF310" s="208">
        <v>0</v>
      </c>
      <c r="AG310" s="208">
        <v>0</v>
      </c>
      <c r="AH310" s="92">
        <v>0</v>
      </c>
      <c r="AI310" s="209">
        <f t="shared" si="203"/>
        <v>0</v>
      </c>
      <c r="AJ310" s="131" t="str">
        <f t="shared" si="204"/>
        <v/>
      </c>
      <c r="BA310" s="131"/>
      <c r="BR310" s="131"/>
      <c r="CG310" s="131"/>
    </row>
    <row r="311" spans="1:85">
      <c r="A311" s="170" t="s">
        <v>19</v>
      </c>
      <c r="B311" s="171">
        <v>0</v>
      </c>
      <c r="C311" s="171">
        <v>0</v>
      </c>
      <c r="D311" s="171">
        <v>0</v>
      </c>
      <c r="E311" s="171">
        <v>0</v>
      </c>
      <c r="F311" s="304"/>
      <c r="G311" s="171">
        <v>0</v>
      </c>
      <c r="H311" s="172">
        <v>0</v>
      </c>
      <c r="I311" s="173">
        <f t="shared" si="201"/>
        <v>0</v>
      </c>
      <c r="J311" s="139"/>
      <c r="K311" s="174" t="s">
        <v>19</v>
      </c>
      <c r="L311" s="171">
        <v>0</v>
      </c>
      <c r="M311" s="171">
        <v>0</v>
      </c>
      <c r="N311" s="171">
        <v>0</v>
      </c>
      <c r="O311" s="171">
        <v>0</v>
      </c>
      <c r="P311" s="171">
        <v>0</v>
      </c>
      <c r="Q311" s="171">
        <v>0</v>
      </c>
      <c r="R311" s="175">
        <v>0</v>
      </c>
      <c r="S311" s="176">
        <f t="shared" si="202"/>
        <v>0</v>
      </c>
      <c r="U311" s="210" t="s">
        <v>19</v>
      </c>
      <c r="V311" s="211">
        <v>0</v>
      </c>
      <c r="W311" s="211">
        <v>0</v>
      </c>
      <c r="X311" s="211">
        <v>0</v>
      </c>
      <c r="Y311" s="211">
        <v>0</v>
      </c>
      <c r="Z311" s="211">
        <v>0</v>
      </c>
      <c r="AA311" s="211">
        <v>0</v>
      </c>
      <c r="AB311" s="211">
        <v>0</v>
      </c>
      <c r="AC311" s="211">
        <v>0</v>
      </c>
      <c r="AD311" s="212">
        <v>0</v>
      </c>
      <c r="AE311" s="212">
        <v>0</v>
      </c>
      <c r="AF311" s="212">
        <v>0</v>
      </c>
      <c r="AG311" s="212">
        <v>0</v>
      </c>
      <c r="AH311" s="212">
        <v>0</v>
      </c>
      <c r="AI311" s="213">
        <f t="shared" si="203"/>
        <v>0</v>
      </c>
      <c r="AJ311" s="131" t="str">
        <f t="shared" si="204"/>
        <v/>
      </c>
      <c r="BA311" s="131"/>
      <c r="BR311" s="131"/>
      <c r="CG311" s="131"/>
    </row>
    <row r="312" spans="1:85">
      <c r="A312" s="162" t="s">
        <v>20</v>
      </c>
      <c r="B312" s="163">
        <v>0</v>
      </c>
      <c r="C312" s="163">
        <v>0</v>
      </c>
      <c r="D312" s="163">
        <v>0</v>
      </c>
      <c r="E312" s="163">
        <v>0</v>
      </c>
      <c r="F312" s="304"/>
      <c r="G312" s="163">
        <v>0</v>
      </c>
      <c r="H312" s="164">
        <v>0</v>
      </c>
      <c r="I312" s="165">
        <f t="shared" si="201"/>
        <v>0</v>
      </c>
      <c r="J312" s="139"/>
      <c r="K312" s="166" t="s">
        <v>20</v>
      </c>
      <c r="L312" s="167">
        <v>0</v>
      </c>
      <c r="M312" s="167">
        <v>0</v>
      </c>
      <c r="N312" s="167">
        <v>0</v>
      </c>
      <c r="O312" s="167">
        <v>0</v>
      </c>
      <c r="P312" s="167">
        <v>0</v>
      </c>
      <c r="Q312" s="167">
        <v>0</v>
      </c>
      <c r="R312" s="168">
        <v>0</v>
      </c>
      <c r="S312" s="169">
        <f t="shared" si="202"/>
        <v>0</v>
      </c>
      <c r="U312" s="207" t="s">
        <v>20</v>
      </c>
      <c r="V312" s="208">
        <v>0</v>
      </c>
      <c r="W312" s="208">
        <v>0</v>
      </c>
      <c r="X312" s="208">
        <v>0</v>
      </c>
      <c r="Y312" s="208">
        <v>0</v>
      </c>
      <c r="Z312" s="208">
        <v>0</v>
      </c>
      <c r="AA312" s="208">
        <v>0</v>
      </c>
      <c r="AB312" s="208">
        <v>0</v>
      </c>
      <c r="AC312" s="208">
        <v>0</v>
      </c>
      <c r="AD312" s="208">
        <v>0</v>
      </c>
      <c r="AE312" s="208">
        <v>0</v>
      </c>
      <c r="AF312" s="208">
        <v>0</v>
      </c>
      <c r="AG312" s="208">
        <v>0</v>
      </c>
      <c r="AH312" s="92">
        <v>0</v>
      </c>
      <c r="AI312" s="209">
        <f t="shared" si="203"/>
        <v>0</v>
      </c>
      <c r="AJ312" s="131" t="str">
        <f t="shared" si="204"/>
        <v/>
      </c>
      <c r="BA312" s="131"/>
      <c r="BR312" s="131"/>
      <c r="CG312" s="131"/>
    </row>
    <row r="313" spans="1:85" ht="15" thickBot="1">
      <c r="A313" s="177" t="s">
        <v>11</v>
      </c>
      <c r="B313" s="178">
        <v>0</v>
      </c>
      <c r="C313" s="178">
        <v>0</v>
      </c>
      <c r="D313" s="178">
        <v>0</v>
      </c>
      <c r="E313" s="178">
        <v>0</v>
      </c>
      <c r="F313" s="305"/>
      <c r="G313" s="178">
        <v>0</v>
      </c>
      <c r="H313" s="179">
        <v>0</v>
      </c>
      <c r="I313" s="180">
        <f t="shared" si="201"/>
        <v>0</v>
      </c>
      <c r="J313" s="139"/>
      <c r="K313" s="181" t="s">
        <v>11</v>
      </c>
      <c r="L313" s="178">
        <v>0</v>
      </c>
      <c r="M313" s="178">
        <v>0</v>
      </c>
      <c r="N313" s="178">
        <v>0</v>
      </c>
      <c r="O313" s="178">
        <v>0</v>
      </c>
      <c r="P313" s="178">
        <v>0</v>
      </c>
      <c r="Q313" s="178">
        <v>0</v>
      </c>
      <c r="R313" s="182">
        <v>0</v>
      </c>
      <c r="S313" s="183">
        <f t="shared" si="202"/>
        <v>0</v>
      </c>
      <c r="U313" s="210" t="s">
        <v>11</v>
      </c>
      <c r="V313" s="211">
        <v>0</v>
      </c>
      <c r="W313" s="211">
        <v>0</v>
      </c>
      <c r="X313" s="211">
        <v>0</v>
      </c>
      <c r="Y313" s="211">
        <v>0</v>
      </c>
      <c r="Z313" s="211">
        <v>0</v>
      </c>
      <c r="AA313" s="211">
        <v>0</v>
      </c>
      <c r="AB313" s="211">
        <v>0</v>
      </c>
      <c r="AC313" s="211">
        <v>0</v>
      </c>
      <c r="AD313" s="212">
        <v>0</v>
      </c>
      <c r="AE313" s="212">
        <v>0</v>
      </c>
      <c r="AF313" s="212">
        <v>0</v>
      </c>
      <c r="AG313" s="212">
        <v>0</v>
      </c>
      <c r="AH313" s="212">
        <v>0</v>
      </c>
      <c r="AI313" s="213">
        <f t="shared" si="203"/>
        <v>0</v>
      </c>
      <c r="AJ313" s="131" t="str">
        <f t="shared" si="204"/>
        <v/>
      </c>
      <c r="BA313" s="131"/>
      <c r="BR313" s="131"/>
      <c r="CG313" s="131"/>
    </row>
    <row r="314" spans="1:85" ht="15">
      <c r="A314" s="184" t="s">
        <v>26</v>
      </c>
      <c r="B314" s="185">
        <f>SUM(B293:B309)</f>
        <v>164.00831423490419</v>
      </c>
      <c r="C314" s="185">
        <f t="shared" ref="C314:I314" si="205">SUM(C293:C309)</f>
        <v>626.22300411878393</v>
      </c>
      <c r="D314" s="185">
        <f t="shared" si="205"/>
        <v>252.29804035608453</v>
      </c>
      <c r="E314" s="185">
        <f t="shared" si="205"/>
        <v>427.84491138879508</v>
      </c>
      <c r="F314" s="185">
        <f t="shared" si="205"/>
        <v>0</v>
      </c>
      <c r="G314" s="185">
        <f t="shared" si="205"/>
        <v>38.816999040298867</v>
      </c>
      <c r="H314" s="187">
        <f t="shared" si="205"/>
        <v>0</v>
      </c>
      <c r="I314" s="144">
        <f t="shared" si="205"/>
        <v>1509.1912691388666</v>
      </c>
      <c r="J314" s="139"/>
      <c r="K314" s="186" t="s">
        <v>26</v>
      </c>
      <c r="L314" s="185">
        <f>SUM(L293:L309)</f>
        <v>164.00831423490419</v>
      </c>
      <c r="M314" s="185">
        <f t="shared" ref="M314:S314" si="206">SUM(M293:M309)</f>
        <v>626.22300411878393</v>
      </c>
      <c r="N314" s="185">
        <f t="shared" si="206"/>
        <v>252.29804035608453</v>
      </c>
      <c r="O314" s="185">
        <f t="shared" si="206"/>
        <v>427.84491138879508</v>
      </c>
      <c r="P314" s="185">
        <f t="shared" si="206"/>
        <v>163.38461575764251</v>
      </c>
      <c r="Q314" s="185">
        <f t="shared" si="206"/>
        <v>38.816999040298867</v>
      </c>
      <c r="R314" s="187">
        <f t="shared" si="206"/>
        <v>0</v>
      </c>
      <c r="S314" s="188">
        <f t="shared" si="206"/>
        <v>1672.575884896509</v>
      </c>
      <c r="T314" s="131" t="str">
        <f>IF(ABS(S314-AI314)&gt;0.01,S314-AI314,"")</f>
        <v/>
      </c>
      <c r="U314" s="214" t="s">
        <v>60</v>
      </c>
      <c r="V314" s="215">
        <f>SUM(V293:V309)</f>
        <v>116.4138880813021</v>
      </c>
      <c r="W314" s="215">
        <f t="shared" ref="W314:AH314" si="207">SUM(W293:W309)</f>
        <v>26.828028910991062</v>
      </c>
      <c r="X314" s="215">
        <f t="shared" si="207"/>
        <v>38.816999040298867</v>
      </c>
      <c r="Y314" s="215">
        <f t="shared" si="207"/>
        <v>626.22300411878393</v>
      </c>
      <c r="Z314" s="215">
        <f t="shared" si="207"/>
        <v>252.29804035608453</v>
      </c>
      <c r="AA314" s="215">
        <f t="shared" si="207"/>
        <v>314.78522948015973</v>
      </c>
      <c r="AB314" s="215">
        <f t="shared" si="207"/>
        <v>163.38461575764251</v>
      </c>
      <c r="AC314" s="215">
        <f t="shared" si="207"/>
        <v>133.82607915124643</v>
      </c>
      <c r="AD314" s="216">
        <f t="shared" si="207"/>
        <v>20.766397242611042</v>
      </c>
      <c r="AE314" s="216">
        <f t="shared" si="207"/>
        <v>103.74323007402297</v>
      </c>
      <c r="AF314" s="216">
        <f t="shared" si="207"/>
        <v>0</v>
      </c>
      <c r="AG314" s="216">
        <f t="shared" si="207"/>
        <v>0</v>
      </c>
      <c r="AH314" s="216">
        <f t="shared" si="207"/>
        <v>9.3164518346124261</v>
      </c>
      <c r="AI314" s="217">
        <f>SUM(V314:AC314)</f>
        <v>1672.5758848965093</v>
      </c>
      <c r="AJ314" s="131" t="str">
        <f t="shared" si="204"/>
        <v/>
      </c>
      <c r="BA314" s="131"/>
      <c r="BR314" s="131"/>
      <c r="CG314" s="131"/>
    </row>
    <row r="315" spans="1:85" s="2" customFormat="1" ht="15" thickBot="1">
      <c r="A315" s="15" t="s">
        <v>100</v>
      </c>
      <c r="B315" s="100">
        <f>IF($I314=0,"-",B314/$I314)</f>
        <v>0.10867298107845941</v>
      </c>
      <c r="C315" s="100">
        <f t="shared" ref="C315:H315" si="208">IF($I314=0,"-",C314/$I314)</f>
        <v>0.41493945593529852</v>
      </c>
      <c r="D315" s="100">
        <f t="shared" si="208"/>
        <v>0.16717433072618021</v>
      </c>
      <c r="E315" s="100">
        <f t="shared" si="208"/>
        <v>0.28349283496247646</v>
      </c>
      <c r="F315" s="100">
        <f t="shared" si="208"/>
        <v>0</v>
      </c>
      <c r="G315" s="100">
        <f t="shared" si="208"/>
        <v>2.5720397297585455E-2</v>
      </c>
      <c r="H315" s="101">
        <f t="shared" si="208"/>
        <v>0</v>
      </c>
      <c r="I315" s="102">
        <f>SUM(B315:H315)</f>
        <v>1</v>
      </c>
      <c r="J315" s="131"/>
      <c r="K315" s="27" t="s">
        <v>100</v>
      </c>
      <c r="L315" s="76">
        <f t="shared" ref="L315:R315" si="209">IF($S314=0,"-",L314/$S314)</f>
        <v>9.805732326760902E-2</v>
      </c>
      <c r="M315" s="76">
        <f t="shared" si="209"/>
        <v>0.37440633323344347</v>
      </c>
      <c r="N315" s="76">
        <f t="shared" si="209"/>
        <v>0.15084400213727553</v>
      </c>
      <c r="O315" s="76">
        <f t="shared" si="209"/>
        <v>0.25580000001929243</v>
      </c>
      <c r="P315" s="76">
        <f t="shared" si="209"/>
        <v>9.7684426298990892E-2</v>
      </c>
      <c r="Q315" s="76">
        <f t="shared" si="209"/>
        <v>2.3207915043388705E-2</v>
      </c>
      <c r="R315" s="77">
        <f t="shared" si="209"/>
        <v>0</v>
      </c>
      <c r="S315" s="78">
        <f>SUM(L315:R315)</f>
        <v>1</v>
      </c>
      <c r="U315" s="36" t="s">
        <v>100</v>
      </c>
      <c r="V315" s="103">
        <f>+V314/$AI314</f>
        <v>6.9601558370253086E-2</v>
      </c>
      <c r="W315" s="103">
        <f t="shared" ref="W315:AH315" si="210">+W314/$AI314</f>
        <v>1.6039947217492644E-2</v>
      </c>
      <c r="X315" s="103">
        <f t="shared" si="210"/>
        <v>2.3207915043388701E-2</v>
      </c>
      <c r="Y315" s="103">
        <f t="shared" si="210"/>
        <v>0.37440633323344341</v>
      </c>
      <c r="Z315" s="103">
        <f t="shared" si="210"/>
        <v>0.1508440021372755</v>
      </c>
      <c r="AA315" s="103">
        <f t="shared" si="210"/>
        <v>0.18820385509721557</v>
      </c>
      <c r="AB315" s="103">
        <f t="shared" si="210"/>
        <v>9.7684426298990878E-2</v>
      </c>
      <c r="AC315" s="103">
        <f t="shared" si="210"/>
        <v>8.0011962601940143E-2</v>
      </c>
      <c r="AD315" s="103">
        <f t="shared" si="210"/>
        <v>1.2415817679863276E-2</v>
      </c>
      <c r="AE315" s="103">
        <f t="shared" si="210"/>
        <v>6.2026022861403442E-2</v>
      </c>
      <c r="AF315" s="103">
        <f t="shared" si="210"/>
        <v>0</v>
      </c>
      <c r="AG315" s="103">
        <f t="shared" si="210"/>
        <v>0</v>
      </c>
      <c r="AH315" s="103">
        <f t="shared" si="210"/>
        <v>5.5701220606734275E-3</v>
      </c>
      <c r="AI315" s="104">
        <f>SUM(V315:AC315)</f>
        <v>0.99999999999999989</v>
      </c>
      <c r="AJ315" s="2" t="str">
        <f t="shared" si="204"/>
        <v/>
      </c>
    </row>
    <row r="316" spans="1:85" ht="15" thickBot="1">
      <c r="A316" s="218"/>
      <c r="B316" s="218"/>
      <c r="C316" s="218"/>
      <c r="D316" s="218"/>
      <c r="E316" s="218"/>
      <c r="F316" s="218"/>
      <c r="G316" s="218"/>
      <c r="H316" s="218"/>
      <c r="I316" s="218"/>
      <c r="K316" s="218"/>
      <c r="L316" s="218"/>
      <c r="M316" s="218"/>
      <c r="N316" s="218"/>
      <c r="O316" s="218"/>
      <c r="P316" s="218"/>
      <c r="Q316" s="218"/>
      <c r="R316" s="218"/>
      <c r="S316" s="218"/>
      <c r="AI316" s="139"/>
      <c r="BA316" s="131"/>
      <c r="BR316" s="131"/>
      <c r="CG316" s="131"/>
    </row>
    <row r="317" spans="1:85" ht="28.5">
      <c r="A317" s="328" t="s">
        <v>36</v>
      </c>
      <c r="B317" s="135" t="s">
        <v>0</v>
      </c>
      <c r="C317" s="135" t="s">
        <v>1</v>
      </c>
      <c r="D317" s="135" t="s">
        <v>2</v>
      </c>
      <c r="E317" s="135" t="s">
        <v>3</v>
      </c>
      <c r="F317" s="135" t="s">
        <v>27</v>
      </c>
      <c r="G317" s="135" t="s">
        <v>4</v>
      </c>
      <c r="H317" s="135" t="s">
        <v>5</v>
      </c>
      <c r="I317" s="136" t="s">
        <v>6</v>
      </c>
      <c r="K317" s="330" t="s">
        <v>36</v>
      </c>
      <c r="L317" s="137" t="s">
        <v>0</v>
      </c>
      <c r="M317" s="137" t="s">
        <v>1</v>
      </c>
      <c r="N317" s="137" t="s">
        <v>2</v>
      </c>
      <c r="O317" s="137" t="s">
        <v>3</v>
      </c>
      <c r="P317" s="137" t="s">
        <v>27</v>
      </c>
      <c r="Q317" s="137" t="s">
        <v>4</v>
      </c>
      <c r="R317" s="137" t="s">
        <v>5</v>
      </c>
      <c r="S317" s="138" t="s">
        <v>6</v>
      </c>
      <c r="U317" s="332" t="s">
        <v>36</v>
      </c>
      <c r="V317" s="190" t="s">
        <v>69</v>
      </c>
      <c r="W317" s="190" t="s">
        <v>70</v>
      </c>
      <c r="X317" s="190" t="s">
        <v>4</v>
      </c>
      <c r="Y317" s="190" t="s">
        <v>1</v>
      </c>
      <c r="Z317" s="190" t="s">
        <v>2</v>
      </c>
      <c r="AA317" s="190" t="s">
        <v>3</v>
      </c>
      <c r="AB317" s="190" t="s">
        <v>52</v>
      </c>
      <c r="AC317" s="190" t="s">
        <v>64</v>
      </c>
      <c r="AD317" s="191" t="s">
        <v>72</v>
      </c>
      <c r="AE317" s="191" t="s">
        <v>79</v>
      </c>
      <c r="AF317" s="191" t="s">
        <v>73</v>
      </c>
      <c r="AG317" s="191" t="s">
        <v>80</v>
      </c>
      <c r="AH317" s="191" t="s">
        <v>81</v>
      </c>
      <c r="AI317" s="192" t="s">
        <v>60</v>
      </c>
      <c r="BA317" s="131"/>
      <c r="BR317" s="131"/>
      <c r="CG317" s="131"/>
    </row>
    <row r="318" spans="1:85" ht="15">
      <c r="A318" s="329" t="s">
        <v>36</v>
      </c>
      <c r="B318" s="294" t="s">
        <v>109</v>
      </c>
      <c r="C318" s="295"/>
      <c r="D318" s="295"/>
      <c r="E318" s="295"/>
      <c r="F318" s="295"/>
      <c r="G318" s="295"/>
      <c r="H318" s="295"/>
      <c r="I318" s="296"/>
      <c r="K318" s="331" t="s">
        <v>36</v>
      </c>
      <c r="L318" s="297" t="s">
        <v>109</v>
      </c>
      <c r="M318" s="298"/>
      <c r="N318" s="298"/>
      <c r="O318" s="298"/>
      <c r="P318" s="298"/>
      <c r="Q318" s="298"/>
      <c r="R318" s="298"/>
      <c r="S318" s="299"/>
      <c r="U318" s="333" t="s">
        <v>36</v>
      </c>
      <c r="V318" s="326" t="s">
        <v>109</v>
      </c>
      <c r="W318" s="326"/>
      <c r="X318" s="326"/>
      <c r="Y318" s="326"/>
      <c r="Z318" s="326"/>
      <c r="AA318" s="326"/>
      <c r="AB318" s="326"/>
      <c r="AC318" s="326"/>
      <c r="AD318" s="326"/>
      <c r="AE318" s="326"/>
      <c r="AF318" s="326"/>
      <c r="AG318" s="326"/>
      <c r="AH318" s="326"/>
      <c r="AI318" s="327"/>
      <c r="BA318" s="131"/>
      <c r="BR318" s="131"/>
      <c r="CG318" s="131"/>
    </row>
    <row r="319" spans="1:85" ht="15">
      <c r="A319" s="141" t="s">
        <v>7</v>
      </c>
      <c r="B319" s="142">
        <v>0</v>
      </c>
      <c r="C319" s="142">
        <v>0</v>
      </c>
      <c r="D319" s="142">
        <v>0</v>
      </c>
      <c r="E319" s="142">
        <v>0</v>
      </c>
      <c r="F319" s="303"/>
      <c r="G319" s="142">
        <v>0</v>
      </c>
      <c r="H319" s="143">
        <v>0</v>
      </c>
      <c r="I319" s="144">
        <f>SUM(B319:H319)</f>
        <v>0</v>
      </c>
      <c r="J319" s="139"/>
      <c r="K319" s="193" t="s">
        <v>7</v>
      </c>
      <c r="L319" s="142">
        <v>0</v>
      </c>
      <c r="M319" s="142">
        <v>0</v>
      </c>
      <c r="N319" s="142">
        <v>0</v>
      </c>
      <c r="O319" s="142">
        <v>0</v>
      </c>
      <c r="P319" s="142">
        <v>0</v>
      </c>
      <c r="Q319" s="142">
        <v>0</v>
      </c>
      <c r="R319" s="194">
        <v>0</v>
      </c>
      <c r="S319" s="195">
        <f>SUM(L319:R319)</f>
        <v>0</v>
      </c>
      <c r="U319" s="196" t="s">
        <v>7</v>
      </c>
      <c r="V319" s="197">
        <v>0</v>
      </c>
      <c r="W319" s="197">
        <v>0</v>
      </c>
      <c r="X319" s="197">
        <v>0</v>
      </c>
      <c r="Y319" s="197">
        <v>0</v>
      </c>
      <c r="Z319" s="197">
        <v>0</v>
      </c>
      <c r="AA319" s="197">
        <v>0</v>
      </c>
      <c r="AB319" s="197">
        <v>0</v>
      </c>
      <c r="AC319" s="198">
        <v>0</v>
      </c>
      <c r="AD319" s="199">
        <v>0</v>
      </c>
      <c r="AE319" s="199">
        <v>0</v>
      </c>
      <c r="AF319" s="199">
        <v>0</v>
      </c>
      <c r="AG319" s="199">
        <v>0</v>
      </c>
      <c r="AH319" s="199">
        <v>0</v>
      </c>
      <c r="AI319" s="200">
        <f>SUM(V319:AC319)</f>
        <v>0</v>
      </c>
      <c r="AJ319" s="131" t="str">
        <f>IF(ABS(S319-AI319)&gt;0.001,S319-AI319,"")</f>
        <v/>
      </c>
      <c r="BA319" s="131"/>
      <c r="BR319" s="131"/>
      <c r="CG319" s="131"/>
    </row>
    <row r="320" spans="1:85" ht="15">
      <c r="A320" s="149" t="s">
        <v>8</v>
      </c>
      <c r="B320" s="150">
        <v>0</v>
      </c>
      <c r="C320" s="150">
        <v>0</v>
      </c>
      <c r="D320" s="150">
        <v>0</v>
      </c>
      <c r="E320" s="150">
        <v>0</v>
      </c>
      <c r="F320" s="304"/>
      <c r="G320" s="150">
        <v>0</v>
      </c>
      <c r="H320" s="151">
        <v>0</v>
      </c>
      <c r="I320" s="152">
        <f t="shared" ref="I320:I339" si="211">SUM(B320:H320)</f>
        <v>0</v>
      </c>
      <c r="J320" s="139"/>
      <c r="K320" s="153" t="s">
        <v>8</v>
      </c>
      <c r="L320" s="154">
        <v>0</v>
      </c>
      <c r="M320" s="154">
        <v>0</v>
      </c>
      <c r="N320" s="154">
        <v>0</v>
      </c>
      <c r="O320" s="154">
        <v>0</v>
      </c>
      <c r="P320" s="154">
        <v>0</v>
      </c>
      <c r="Q320" s="154">
        <v>0</v>
      </c>
      <c r="R320" s="155">
        <v>0</v>
      </c>
      <c r="S320" s="156">
        <f t="shared" ref="S320:S339" si="212">SUM(L320:R320)</f>
        <v>0</v>
      </c>
      <c r="U320" s="201" t="s">
        <v>8</v>
      </c>
      <c r="V320" s="202">
        <v>0</v>
      </c>
      <c r="W320" s="202">
        <v>0</v>
      </c>
      <c r="X320" s="202">
        <v>0</v>
      </c>
      <c r="Y320" s="202">
        <v>0</v>
      </c>
      <c r="Z320" s="202">
        <v>0</v>
      </c>
      <c r="AA320" s="202">
        <v>0</v>
      </c>
      <c r="AB320" s="202">
        <v>0</v>
      </c>
      <c r="AC320" s="203">
        <v>0</v>
      </c>
      <c r="AD320" s="202">
        <v>0</v>
      </c>
      <c r="AE320" s="202">
        <v>0</v>
      </c>
      <c r="AF320" s="202">
        <v>0</v>
      </c>
      <c r="AG320" s="202">
        <v>0</v>
      </c>
      <c r="AH320" s="202">
        <v>0</v>
      </c>
      <c r="AI320" s="204">
        <f t="shared" ref="AI320:AI339" si="213">SUM(V320:AC320)</f>
        <v>0</v>
      </c>
      <c r="AJ320" s="131" t="str">
        <f t="shared" ref="AJ320:AJ341" si="214">IF(ABS(S320-AI320)&gt;0.001,S320-AI320,"")</f>
        <v/>
      </c>
      <c r="BA320" s="131"/>
      <c r="BR320" s="131"/>
      <c r="CG320" s="131"/>
    </row>
    <row r="321" spans="1:85" ht="15">
      <c r="A321" s="157" t="s">
        <v>10</v>
      </c>
      <c r="B321" s="146">
        <v>0</v>
      </c>
      <c r="C321" s="146">
        <v>0</v>
      </c>
      <c r="D321" s="146">
        <v>0</v>
      </c>
      <c r="E321" s="146">
        <v>0</v>
      </c>
      <c r="F321" s="304"/>
      <c r="G321" s="146">
        <v>0</v>
      </c>
      <c r="H321" s="158">
        <v>0</v>
      </c>
      <c r="I321" s="144">
        <f t="shared" si="211"/>
        <v>0</v>
      </c>
      <c r="J321" s="139"/>
      <c r="K321" s="159" t="s">
        <v>10</v>
      </c>
      <c r="L321" s="146">
        <v>0</v>
      </c>
      <c r="M321" s="146">
        <v>0</v>
      </c>
      <c r="N321" s="146">
        <v>0</v>
      </c>
      <c r="O321" s="146">
        <v>0</v>
      </c>
      <c r="P321" s="146">
        <v>0</v>
      </c>
      <c r="Q321" s="146">
        <v>0</v>
      </c>
      <c r="R321" s="147">
        <v>0</v>
      </c>
      <c r="S321" s="148">
        <f t="shared" si="212"/>
        <v>0</v>
      </c>
      <c r="U321" s="205" t="s">
        <v>10</v>
      </c>
      <c r="V321" s="197">
        <v>0</v>
      </c>
      <c r="W321" s="197">
        <v>0</v>
      </c>
      <c r="X321" s="197">
        <v>0</v>
      </c>
      <c r="Y321" s="197">
        <v>0</v>
      </c>
      <c r="Z321" s="197">
        <v>0</v>
      </c>
      <c r="AA321" s="197">
        <v>0</v>
      </c>
      <c r="AB321" s="197">
        <v>0</v>
      </c>
      <c r="AC321" s="198">
        <v>0</v>
      </c>
      <c r="AD321" s="199">
        <v>0</v>
      </c>
      <c r="AE321" s="199">
        <v>0</v>
      </c>
      <c r="AF321" s="199">
        <v>0</v>
      </c>
      <c r="AG321" s="199">
        <v>0</v>
      </c>
      <c r="AH321" s="199">
        <v>0</v>
      </c>
      <c r="AI321" s="200">
        <f t="shared" si="213"/>
        <v>0</v>
      </c>
      <c r="AJ321" s="131" t="str">
        <f t="shared" si="214"/>
        <v/>
      </c>
      <c r="BA321" s="131"/>
      <c r="BR321" s="131"/>
      <c r="CG321" s="131"/>
    </row>
    <row r="322" spans="1:85" ht="15">
      <c r="A322" s="149" t="s">
        <v>53</v>
      </c>
      <c r="B322" s="150">
        <v>0</v>
      </c>
      <c r="C322" s="150">
        <v>0</v>
      </c>
      <c r="D322" s="150">
        <v>0</v>
      </c>
      <c r="E322" s="150">
        <v>0</v>
      </c>
      <c r="F322" s="304"/>
      <c r="G322" s="150">
        <v>0</v>
      </c>
      <c r="H322" s="151">
        <v>0</v>
      </c>
      <c r="I322" s="152">
        <f t="shared" si="211"/>
        <v>0</v>
      </c>
      <c r="J322" s="139"/>
      <c r="K322" s="153" t="s">
        <v>53</v>
      </c>
      <c r="L322" s="154">
        <v>0</v>
      </c>
      <c r="M322" s="154">
        <v>0</v>
      </c>
      <c r="N322" s="154">
        <v>0</v>
      </c>
      <c r="O322" s="154">
        <v>0</v>
      </c>
      <c r="P322" s="154">
        <v>0</v>
      </c>
      <c r="Q322" s="154">
        <v>0</v>
      </c>
      <c r="R322" s="155">
        <v>0</v>
      </c>
      <c r="S322" s="156">
        <f t="shared" si="212"/>
        <v>0</v>
      </c>
      <c r="U322" s="201" t="s">
        <v>53</v>
      </c>
      <c r="V322" s="202">
        <v>0</v>
      </c>
      <c r="W322" s="202">
        <v>0</v>
      </c>
      <c r="X322" s="202">
        <v>0</v>
      </c>
      <c r="Y322" s="202">
        <v>0</v>
      </c>
      <c r="Z322" s="202">
        <v>0</v>
      </c>
      <c r="AA322" s="202">
        <v>0</v>
      </c>
      <c r="AB322" s="202">
        <v>0</v>
      </c>
      <c r="AC322" s="203">
        <v>0</v>
      </c>
      <c r="AD322" s="202">
        <v>0</v>
      </c>
      <c r="AE322" s="202">
        <v>0</v>
      </c>
      <c r="AF322" s="202">
        <v>0</v>
      </c>
      <c r="AG322" s="202">
        <v>0</v>
      </c>
      <c r="AH322" s="202">
        <v>0</v>
      </c>
      <c r="AI322" s="204">
        <f t="shared" si="213"/>
        <v>0</v>
      </c>
      <c r="AJ322" s="131" t="str">
        <f t="shared" si="214"/>
        <v/>
      </c>
      <c r="BA322" s="131"/>
      <c r="BR322" s="131"/>
      <c r="CG322" s="131"/>
    </row>
    <row r="323" spans="1:85" ht="15">
      <c r="A323" s="157" t="s">
        <v>16</v>
      </c>
      <c r="B323" s="146">
        <v>0.12901194062677454</v>
      </c>
      <c r="C323" s="146">
        <v>1.3271307944338298</v>
      </c>
      <c r="D323" s="146">
        <v>0</v>
      </c>
      <c r="E323" s="146">
        <v>0</v>
      </c>
      <c r="F323" s="304"/>
      <c r="G323" s="146">
        <v>0</v>
      </c>
      <c r="H323" s="158">
        <v>0</v>
      </c>
      <c r="I323" s="144">
        <f t="shared" si="211"/>
        <v>1.4561427350606042</v>
      </c>
      <c r="J323" s="139"/>
      <c r="K323" s="159" t="s">
        <v>16</v>
      </c>
      <c r="L323" s="146">
        <v>0.12901194062677454</v>
      </c>
      <c r="M323" s="146">
        <v>1.3271307944338298</v>
      </c>
      <c r="N323" s="146">
        <v>0</v>
      </c>
      <c r="O323" s="146">
        <v>0</v>
      </c>
      <c r="P323" s="146">
        <v>0</v>
      </c>
      <c r="Q323" s="146">
        <v>0</v>
      </c>
      <c r="R323" s="147">
        <v>0</v>
      </c>
      <c r="S323" s="148">
        <f t="shared" si="212"/>
        <v>1.4561427350606042</v>
      </c>
      <c r="U323" s="205" t="s">
        <v>16</v>
      </c>
      <c r="V323" s="197">
        <v>0.12901194062677454</v>
      </c>
      <c r="W323" s="197">
        <v>0</v>
      </c>
      <c r="X323" s="197">
        <v>0</v>
      </c>
      <c r="Y323" s="197">
        <v>1.3271307944338298</v>
      </c>
      <c r="Z323" s="197">
        <v>0</v>
      </c>
      <c r="AA323" s="197">
        <v>0</v>
      </c>
      <c r="AB323" s="197">
        <v>0</v>
      </c>
      <c r="AC323" s="198">
        <v>0</v>
      </c>
      <c r="AD323" s="199">
        <v>0</v>
      </c>
      <c r="AE323" s="199">
        <v>0</v>
      </c>
      <c r="AF323" s="199">
        <v>0</v>
      </c>
      <c r="AG323" s="199">
        <v>0</v>
      </c>
      <c r="AH323" s="199">
        <v>0</v>
      </c>
      <c r="AI323" s="200">
        <f t="shared" si="213"/>
        <v>1.4561427350606042</v>
      </c>
      <c r="AJ323" s="131" t="str">
        <f t="shared" si="214"/>
        <v/>
      </c>
      <c r="BA323" s="131"/>
      <c r="BR323" s="131"/>
      <c r="CG323" s="131"/>
    </row>
    <row r="324" spans="1:85" ht="15">
      <c r="A324" s="149" t="s">
        <v>15</v>
      </c>
      <c r="B324" s="150">
        <v>3.4626466742479889</v>
      </c>
      <c r="C324" s="150">
        <v>0</v>
      </c>
      <c r="D324" s="150">
        <v>0</v>
      </c>
      <c r="E324" s="150">
        <v>0</v>
      </c>
      <c r="F324" s="304"/>
      <c r="G324" s="150">
        <v>0</v>
      </c>
      <c r="H324" s="151">
        <v>0</v>
      </c>
      <c r="I324" s="152">
        <f t="shared" si="211"/>
        <v>3.4626466742479889</v>
      </c>
      <c r="J324" s="139"/>
      <c r="K324" s="153" t="s">
        <v>15</v>
      </c>
      <c r="L324" s="154">
        <v>3.4626466742479889</v>
      </c>
      <c r="M324" s="154">
        <v>0</v>
      </c>
      <c r="N324" s="154">
        <v>0</v>
      </c>
      <c r="O324" s="154">
        <v>0</v>
      </c>
      <c r="P324" s="154">
        <v>0</v>
      </c>
      <c r="Q324" s="154">
        <v>0</v>
      </c>
      <c r="R324" s="155">
        <v>0</v>
      </c>
      <c r="S324" s="156">
        <f t="shared" si="212"/>
        <v>3.4626466742479889</v>
      </c>
      <c r="U324" s="201" t="s">
        <v>54</v>
      </c>
      <c r="V324" s="202">
        <v>3.4626466742479889</v>
      </c>
      <c r="W324" s="202">
        <v>0</v>
      </c>
      <c r="X324" s="202">
        <v>0</v>
      </c>
      <c r="Y324" s="202">
        <v>0</v>
      </c>
      <c r="Z324" s="202">
        <v>0</v>
      </c>
      <c r="AA324" s="202">
        <v>0</v>
      </c>
      <c r="AB324" s="202">
        <v>0</v>
      </c>
      <c r="AC324" s="203">
        <v>0</v>
      </c>
      <c r="AD324" s="202">
        <v>0</v>
      </c>
      <c r="AE324" s="202">
        <v>0</v>
      </c>
      <c r="AF324" s="202">
        <v>0</v>
      </c>
      <c r="AG324" s="202">
        <v>0</v>
      </c>
      <c r="AH324" s="202">
        <v>0</v>
      </c>
      <c r="AI324" s="204">
        <f t="shared" si="213"/>
        <v>3.4626466742479889</v>
      </c>
      <c r="AJ324" s="131" t="str">
        <f t="shared" si="214"/>
        <v/>
      </c>
      <c r="BA324" s="131"/>
      <c r="BR324" s="131"/>
      <c r="CG324" s="131"/>
    </row>
    <row r="325" spans="1:85" ht="15">
      <c r="A325" s="157" t="s">
        <v>55</v>
      </c>
      <c r="B325" s="146">
        <v>0</v>
      </c>
      <c r="C325" s="146">
        <v>0</v>
      </c>
      <c r="D325" s="146">
        <v>0</v>
      </c>
      <c r="E325" s="146">
        <v>1.5083673226685461</v>
      </c>
      <c r="F325" s="304"/>
      <c r="G325" s="146">
        <v>0</v>
      </c>
      <c r="H325" s="158">
        <v>0</v>
      </c>
      <c r="I325" s="144">
        <f t="shared" si="211"/>
        <v>1.5083673226685461</v>
      </c>
      <c r="J325" s="139"/>
      <c r="K325" s="159" t="s">
        <v>55</v>
      </c>
      <c r="L325" s="146">
        <v>0</v>
      </c>
      <c r="M325" s="146">
        <v>0</v>
      </c>
      <c r="N325" s="146">
        <v>0</v>
      </c>
      <c r="O325" s="146">
        <v>1.5083673226685461</v>
      </c>
      <c r="P325" s="146">
        <v>23.552668172308103</v>
      </c>
      <c r="Q325" s="146">
        <v>0</v>
      </c>
      <c r="R325" s="147">
        <v>0</v>
      </c>
      <c r="S325" s="148">
        <f t="shared" si="212"/>
        <v>25.06103549497665</v>
      </c>
      <c r="U325" s="205" t="s">
        <v>55</v>
      </c>
      <c r="V325" s="197">
        <v>0</v>
      </c>
      <c r="W325" s="197">
        <v>0</v>
      </c>
      <c r="X325" s="197">
        <v>0</v>
      </c>
      <c r="Y325" s="197">
        <v>0</v>
      </c>
      <c r="Z325" s="197">
        <v>0</v>
      </c>
      <c r="AA325" s="197">
        <v>0</v>
      </c>
      <c r="AB325" s="197">
        <v>23.552668172308103</v>
      </c>
      <c r="AC325" s="198">
        <v>1.5083673226685461</v>
      </c>
      <c r="AD325" s="197">
        <v>0</v>
      </c>
      <c r="AE325" s="197">
        <v>0</v>
      </c>
      <c r="AF325" s="197">
        <v>0</v>
      </c>
      <c r="AG325" s="197">
        <v>0</v>
      </c>
      <c r="AH325" s="197">
        <v>1.5083673226685461</v>
      </c>
      <c r="AI325" s="200">
        <f t="shared" si="213"/>
        <v>25.06103549497665</v>
      </c>
      <c r="AJ325" s="131" t="str">
        <f t="shared" si="214"/>
        <v/>
      </c>
      <c r="BA325" s="131"/>
      <c r="BR325" s="131"/>
      <c r="CG325" s="131"/>
    </row>
    <row r="326" spans="1:85" ht="15">
      <c r="A326" s="149" t="s">
        <v>12</v>
      </c>
      <c r="B326" s="150">
        <v>0</v>
      </c>
      <c r="C326" s="150">
        <v>0</v>
      </c>
      <c r="D326" s="150">
        <v>0</v>
      </c>
      <c r="E326" s="150">
        <v>0</v>
      </c>
      <c r="F326" s="304"/>
      <c r="G326" s="150">
        <v>0</v>
      </c>
      <c r="H326" s="151">
        <v>0</v>
      </c>
      <c r="I326" s="152">
        <f t="shared" si="211"/>
        <v>0</v>
      </c>
      <c r="J326" s="139"/>
      <c r="K326" s="153" t="s">
        <v>12</v>
      </c>
      <c r="L326" s="154">
        <v>0</v>
      </c>
      <c r="M326" s="154">
        <v>0</v>
      </c>
      <c r="N326" s="154">
        <v>0</v>
      </c>
      <c r="O326" s="154">
        <v>0</v>
      </c>
      <c r="P326" s="154">
        <v>2.039480930359693</v>
      </c>
      <c r="Q326" s="154">
        <v>0</v>
      </c>
      <c r="R326" s="155">
        <v>0</v>
      </c>
      <c r="S326" s="156">
        <f t="shared" si="212"/>
        <v>2.039480930359693</v>
      </c>
      <c r="U326" s="201" t="s">
        <v>12</v>
      </c>
      <c r="V326" s="202">
        <v>0</v>
      </c>
      <c r="W326" s="202">
        <v>0</v>
      </c>
      <c r="X326" s="202">
        <v>0</v>
      </c>
      <c r="Y326" s="202">
        <v>0</v>
      </c>
      <c r="Z326" s="202">
        <v>0</v>
      </c>
      <c r="AA326" s="202">
        <v>0</v>
      </c>
      <c r="AB326" s="202">
        <v>2.039480930359693</v>
      </c>
      <c r="AC326" s="203">
        <v>0</v>
      </c>
      <c r="AD326" s="202">
        <v>0</v>
      </c>
      <c r="AE326" s="202">
        <v>0</v>
      </c>
      <c r="AF326" s="202">
        <v>0</v>
      </c>
      <c r="AG326" s="202">
        <v>0</v>
      </c>
      <c r="AH326" s="202">
        <v>0</v>
      </c>
      <c r="AI326" s="204">
        <f t="shared" si="213"/>
        <v>2.039480930359693</v>
      </c>
      <c r="AJ326" s="131" t="str">
        <f t="shared" si="214"/>
        <v/>
      </c>
      <c r="BA326" s="131"/>
      <c r="BR326" s="131"/>
      <c r="CG326" s="131"/>
    </row>
    <row r="327" spans="1:85" ht="15">
      <c r="A327" s="157" t="s">
        <v>56</v>
      </c>
      <c r="B327" s="146">
        <v>0</v>
      </c>
      <c r="C327" s="146">
        <v>0</v>
      </c>
      <c r="D327" s="146">
        <v>0</v>
      </c>
      <c r="E327" s="146">
        <v>0</v>
      </c>
      <c r="F327" s="304"/>
      <c r="G327" s="146">
        <v>0</v>
      </c>
      <c r="H327" s="158">
        <v>0</v>
      </c>
      <c r="I327" s="144">
        <f t="shared" si="211"/>
        <v>0</v>
      </c>
      <c r="J327" s="139"/>
      <c r="K327" s="159" t="s">
        <v>56</v>
      </c>
      <c r="L327" s="146">
        <v>0</v>
      </c>
      <c r="M327" s="146">
        <v>0</v>
      </c>
      <c r="N327" s="146">
        <v>0</v>
      </c>
      <c r="O327" s="146">
        <v>0</v>
      </c>
      <c r="P327" s="146">
        <v>0</v>
      </c>
      <c r="Q327" s="146">
        <v>0</v>
      </c>
      <c r="R327" s="147">
        <v>0</v>
      </c>
      <c r="S327" s="148">
        <f t="shared" si="212"/>
        <v>0</v>
      </c>
      <c r="U327" s="205" t="s">
        <v>56</v>
      </c>
      <c r="V327" s="197">
        <v>0</v>
      </c>
      <c r="W327" s="197">
        <v>0</v>
      </c>
      <c r="X327" s="197">
        <v>0</v>
      </c>
      <c r="Y327" s="197">
        <v>0</v>
      </c>
      <c r="Z327" s="197">
        <v>0</v>
      </c>
      <c r="AA327" s="197">
        <v>0</v>
      </c>
      <c r="AB327" s="197">
        <v>0</v>
      </c>
      <c r="AC327" s="198">
        <v>0</v>
      </c>
      <c r="AD327" s="197">
        <v>0</v>
      </c>
      <c r="AE327" s="197">
        <v>0</v>
      </c>
      <c r="AF327" s="197">
        <v>0</v>
      </c>
      <c r="AG327" s="197">
        <v>0</v>
      </c>
      <c r="AH327" s="197">
        <v>0</v>
      </c>
      <c r="AI327" s="200">
        <f t="shared" si="213"/>
        <v>0</v>
      </c>
      <c r="AJ327" s="131" t="str">
        <f t="shared" si="214"/>
        <v/>
      </c>
      <c r="BA327" s="131"/>
      <c r="BR327" s="131"/>
      <c r="CG327" s="131"/>
    </row>
    <row r="328" spans="1:85" ht="15">
      <c r="A328" s="149" t="s">
        <v>17</v>
      </c>
      <c r="B328" s="150">
        <v>0</v>
      </c>
      <c r="C328" s="150">
        <v>0</v>
      </c>
      <c r="D328" s="150">
        <v>6.9872516824475648</v>
      </c>
      <c r="E328" s="150">
        <v>0.19732797989589446</v>
      </c>
      <c r="F328" s="304"/>
      <c r="G328" s="150">
        <v>0</v>
      </c>
      <c r="H328" s="151">
        <v>0</v>
      </c>
      <c r="I328" s="152">
        <f t="shared" si="211"/>
        <v>7.1845796623434595</v>
      </c>
      <c r="J328" s="139"/>
      <c r="K328" s="153" t="s">
        <v>17</v>
      </c>
      <c r="L328" s="154">
        <v>0</v>
      </c>
      <c r="M328" s="154">
        <v>0</v>
      </c>
      <c r="N328" s="154">
        <v>6.9872516824475648</v>
      </c>
      <c r="O328" s="154">
        <v>0.19732797989589446</v>
      </c>
      <c r="P328" s="154">
        <v>2.7136125015260658E-2</v>
      </c>
      <c r="Q328" s="154">
        <v>0</v>
      </c>
      <c r="R328" s="155">
        <v>0</v>
      </c>
      <c r="S328" s="156">
        <f t="shared" si="212"/>
        <v>7.2117157873587203</v>
      </c>
      <c r="U328" s="201" t="s">
        <v>17</v>
      </c>
      <c r="V328" s="202">
        <v>0</v>
      </c>
      <c r="W328" s="202">
        <v>0</v>
      </c>
      <c r="X328" s="202">
        <v>0</v>
      </c>
      <c r="Y328" s="202">
        <v>0</v>
      </c>
      <c r="Z328" s="202">
        <v>6.9872516824475648</v>
      </c>
      <c r="AA328" s="202">
        <v>0</v>
      </c>
      <c r="AB328" s="202">
        <v>2.7136125015260658E-2</v>
      </c>
      <c r="AC328" s="203">
        <v>0.19732797989589446</v>
      </c>
      <c r="AD328" s="202">
        <v>0</v>
      </c>
      <c r="AE328" s="202">
        <v>0</v>
      </c>
      <c r="AF328" s="202">
        <v>0</v>
      </c>
      <c r="AG328" s="202">
        <v>0</v>
      </c>
      <c r="AH328" s="202">
        <v>0.19732797989589446</v>
      </c>
      <c r="AI328" s="204">
        <f t="shared" si="213"/>
        <v>7.2117157873587203</v>
      </c>
      <c r="AJ328" s="131" t="str">
        <f t="shared" si="214"/>
        <v/>
      </c>
      <c r="BA328" s="131"/>
      <c r="BR328" s="131"/>
      <c r="CG328" s="131"/>
    </row>
    <row r="329" spans="1:85" ht="15">
      <c r="A329" s="157" t="s">
        <v>141</v>
      </c>
      <c r="B329" s="146">
        <v>14.130063448074802</v>
      </c>
      <c r="C329" s="146">
        <v>497.89520500952881</v>
      </c>
      <c r="D329" s="146">
        <v>14.867256201809997</v>
      </c>
      <c r="E329" s="146">
        <v>0</v>
      </c>
      <c r="F329" s="304"/>
      <c r="G329" s="146">
        <v>0</v>
      </c>
      <c r="H329" s="158">
        <v>0</v>
      </c>
      <c r="I329" s="144">
        <f t="shared" si="211"/>
        <v>526.89252465941365</v>
      </c>
      <c r="J329" s="139"/>
      <c r="K329" s="159" t="s">
        <v>141</v>
      </c>
      <c r="L329" s="146">
        <v>14.130063448074802</v>
      </c>
      <c r="M329" s="146">
        <v>497.89520500952881</v>
      </c>
      <c r="N329" s="146">
        <v>14.867256201809997</v>
      </c>
      <c r="O329" s="146">
        <v>0</v>
      </c>
      <c r="P329" s="146">
        <v>2.3859498222940211E-2</v>
      </c>
      <c r="Q329" s="146">
        <v>0</v>
      </c>
      <c r="R329" s="147">
        <v>0</v>
      </c>
      <c r="S329" s="148">
        <f t="shared" si="212"/>
        <v>526.91638415763657</v>
      </c>
      <c r="U329" s="205" t="s">
        <v>141</v>
      </c>
      <c r="V329" s="197">
        <v>14.125394659637934</v>
      </c>
      <c r="W329" s="197">
        <v>0</v>
      </c>
      <c r="X329" s="197">
        <v>0</v>
      </c>
      <c r="Y329" s="197">
        <v>497.89520500952881</v>
      </c>
      <c r="Z329" s="197">
        <v>9.0646339649704739</v>
      </c>
      <c r="AA329" s="197">
        <v>0</v>
      </c>
      <c r="AB329" s="197">
        <v>2.3859498222940211E-2</v>
      </c>
      <c r="AC329" s="198">
        <v>5.8072910252763936</v>
      </c>
      <c r="AD329" s="197">
        <v>4.6687884368681156E-3</v>
      </c>
      <c r="AE329" s="197">
        <v>0</v>
      </c>
      <c r="AF329" s="197">
        <v>0</v>
      </c>
      <c r="AG329" s="197">
        <v>5.8026222368395244</v>
      </c>
      <c r="AH329" s="197">
        <v>0</v>
      </c>
      <c r="AI329" s="200">
        <f t="shared" si="213"/>
        <v>526.91638415763646</v>
      </c>
      <c r="AJ329" s="131" t="str">
        <f t="shared" si="214"/>
        <v/>
      </c>
      <c r="BA329" s="131"/>
      <c r="BR329" s="131"/>
      <c r="CG329" s="131"/>
    </row>
    <row r="330" spans="1:85" ht="15">
      <c r="A330" s="149" t="s">
        <v>25</v>
      </c>
      <c r="B330" s="150">
        <v>2.2067019096475193</v>
      </c>
      <c r="C330" s="150">
        <v>4.4447005824431738</v>
      </c>
      <c r="D330" s="150">
        <v>1.7210470850189363</v>
      </c>
      <c r="E330" s="150">
        <v>301.00760316386982</v>
      </c>
      <c r="F330" s="304"/>
      <c r="G330" s="150">
        <v>26.524083392763558</v>
      </c>
      <c r="H330" s="151">
        <v>0</v>
      </c>
      <c r="I330" s="152">
        <f t="shared" si="211"/>
        <v>335.90413613374301</v>
      </c>
      <c r="J330" s="139"/>
      <c r="K330" s="153" t="s">
        <v>25</v>
      </c>
      <c r="L330" s="154">
        <v>2.2067019096475193</v>
      </c>
      <c r="M330" s="154">
        <v>4.4447005824431738</v>
      </c>
      <c r="N330" s="154">
        <v>1.7210470850189363</v>
      </c>
      <c r="O330" s="154">
        <v>301.00760316386982</v>
      </c>
      <c r="P330" s="154">
        <v>0</v>
      </c>
      <c r="Q330" s="154">
        <v>26.524083392763558</v>
      </c>
      <c r="R330" s="155">
        <v>0</v>
      </c>
      <c r="S330" s="156">
        <f t="shared" si="212"/>
        <v>335.90413613374301</v>
      </c>
      <c r="U330" s="201" t="s">
        <v>25</v>
      </c>
      <c r="V330" s="202">
        <v>0.23753343977488389</v>
      </c>
      <c r="W330" s="202">
        <v>1.9441721105451497</v>
      </c>
      <c r="X330" s="202">
        <v>26.524083392763558</v>
      </c>
      <c r="Y330" s="202">
        <v>4.4447005824431738</v>
      </c>
      <c r="Z330" s="202">
        <v>1.3329875098091699</v>
      </c>
      <c r="AA330" s="202">
        <v>300.88815422949727</v>
      </c>
      <c r="AB330" s="202">
        <v>0</v>
      </c>
      <c r="AC330" s="203">
        <v>0.53250486890978421</v>
      </c>
      <c r="AD330" s="202">
        <v>2.4996359327485927E-2</v>
      </c>
      <c r="AE330" s="202">
        <v>0.11944893437253191</v>
      </c>
      <c r="AF330" s="202">
        <v>0</v>
      </c>
      <c r="AG330" s="202">
        <v>0.38805957520976642</v>
      </c>
      <c r="AH330" s="202">
        <v>0</v>
      </c>
      <c r="AI330" s="204">
        <f t="shared" si="213"/>
        <v>335.90413613374301</v>
      </c>
      <c r="AJ330" s="131" t="str">
        <f t="shared" si="214"/>
        <v/>
      </c>
      <c r="BA330" s="131"/>
      <c r="BR330" s="131"/>
      <c r="CG330" s="131"/>
    </row>
    <row r="331" spans="1:85" ht="15">
      <c r="A331" s="157" t="s">
        <v>24</v>
      </c>
      <c r="B331" s="146">
        <v>8.795821931747815</v>
      </c>
      <c r="C331" s="146">
        <v>0</v>
      </c>
      <c r="D331" s="146">
        <v>0</v>
      </c>
      <c r="E331" s="146">
        <v>0</v>
      </c>
      <c r="F331" s="304"/>
      <c r="G331" s="146">
        <v>0</v>
      </c>
      <c r="H331" s="158">
        <v>0</v>
      </c>
      <c r="I331" s="144">
        <f t="shared" si="211"/>
        <v>8.795821931747815</v>
      </c>
      <c r="J331" s="139"/>
      <c r="K331" s="159" t="s">
        <v>24</v>
      </c>
      <c r="L331" s="146">
        <v>8.795821931747815</v>
      </c>
      <c r="M331" s="146">
        <v>0</v>
      </c>
      <c r="N331" s="146">
        <v>0</v>
      </c>
      <c r="O331" s="146">
        <v>0</v>
      </c>
      <c r="P331" s="146">
        <v>0</v>
      </c>
      <c r="Q331" s="146">
        <v>0</v>
      </c>
      <c r="R331" s="147">
        <v>0</v>
      </c>
      <c r="S331" s="148">
        <f t="shared" si="212"/>
        <v>8.795821931747815</v>
      </c>
      <c r="U331" s="205" t="s">
        <v>24</v>
      </c>
      <c r="V331" s="197">
        <v>8.770982107606331</v>
      </c>
      <c r="W331" s="197">
        <v>0</v>
      </c>
      <c r="X331" s="197">
        <v>0</v>
      </c>
      <c r="Y331" s="197">
        <v>0</v>
      </c>
      <c r="Z331" s="197">
        <v>0</v>
      </c>
      <c r="AA331" s="197">
        <v>0</v>
      </c>
      <c r="AB331" s="197">
        <v>0</v>
      </c>
      <c r="AC331" s="198">
        <v>2.483982414148371E-2</v>
      </c>
      <c r="AD331" s="197">
        <v>2.483982414148371E-2</v>
      </c>
      <c r="AE331" s="197">
        <v>0</v>
      </c>
      <c r="AF331" s="197">
        <v>0</v>
      </c>
      <c r="AG331" s="197">
        <v>0</v>
      </c>
      <c r="AH331" s="197">
        <v>0</v>
      </c>
      <c r="AI331" s="200">
        <f t="shared" si="213"/>
        <v>8.795821931747815</v>
      </c>
      <c r="AJ331" s="131" t="str">
        <f t="shared" si="214"/>
        <v/>
      </c>
      <c r="BA331" s="131"/>
      <c r="BR331" s="131"/>
      <c r="CG331" s="131"/>
    </row>
    <row r="332" spans="1:85" ht="15">
      <c r="A332" s="149" t="s">
        <v>57</v>
      </c>
      <c r="B332" s="150">
        <v>0</v>
      </c>
      <c r="C332" s="150">
        <v>0</v>
      </c>
      <c r="D332" s="150">
        <v>0</v>
      </c>
      <c r="E332" s="150">
        <v>0</v>
      </c>
      <c r="F332" s="304"/>
      <c r="G332" s="150">
        <v>0</v>
      </c>
      <c r="H332" s="151">
        <v>0</v>
      </c>
      <c r="I332" s="152">
        <f t="shared" si="211"/>
        <v>0</v>
      </c>
      <c r="J332" s="139"/>
      <c r="K332" s="153" t="s">
        <v>57</v>
      </c>
      <c r="L332" s="154">
        <v>0</v>
      </c>
      <c r="M332" s="154">
        <v>0</v>
      </c>
      <c r="N332" s="154">
        <v>0</v>
      </c>
      <c r="O332" s="154">
        <v>0</v>
      </c>
      <c r="P332" s="154">
        <v>0</v>
      </c>
      <c r="Q332" s="154">
        <v>0</v>
      </c>
      <c r="R332" s="155">
        <v>0</v>
      </c>
      <c r="S332" s="156">
        <f t="shared" si="212"/>
        <v>0</v>
      </c>
      <c r="U332" s="201" t="s">
        <v>57</v>
      </c>
      <c r="V332" s="202">
        <v>0</v>
      </c>
      <c r="W332" s="202">
        <v>0</v>
      </c>
      <c r="X332" s="202">
        <v>0</v>
      </c>
      <c r="Y332" s="202">
        <v>0</v>
      </c>
      <c r="Z332" s="202">
        <v>0</v>
      </c>
      <c r="AA332" s="202">
        <v>0</v>
      </c>
      <c r="AB332" s="202">
        <v>0</v>
      </c>
      <c r="AC332" s="203">
        <v>0</v>
      </c>
      <c r="AD332" s="202">
        <v>0</v>
      </c>
      <c r="AE332" s="202">
        <v>0</v>
      </c>
      <c r="AF332" s="202">
        <v>0</v>
      </c>
      <c r="AG332" s="202">
        <v>0</v>
      </c>
      <c r="AH332" s="202">
        <v>0</v>
      </c>
      <c r="AI332" s="204">
        <f t="shared" si="213"/>
        <v>0</v>
      </c>
      <c r="AJ332" s="131" t="str">
        <f t="shared" si="214"/>
        <v/>
      </c>
      <c r="BA332" s="131"/>
      <c r="BR332" s="131"/>
      <c r="CG332" s="131"/>
    </row>
    <row r="333" spans="1:85" ht="15">
      <c r="A333" s="157" t="s">
        <v>22</v>
      </c>
      <c r="B333" s="146">
        <v>0.31442521312251248</v>
      </c>
      <c r="C333" s="146">
        <v>1.5094166056686436</v>
      </c>
      <c r="D333" s="146">
        <v>0</v>
      </c>
      <c r="E333" s="146">
        <v>0.10480840437417084</v>
      </c>
      <c r="F333" s="304"/>
      <c r="G333" s="146">
        <v>0</v>
      </c>
      <c r="H333" s="158">
        <v>0</v>
      </c>
      <c r="I333" s="144">
        <f t="shared" si="211"/>
        <v>1.9286502231653269</v>
      </c>
      <c r="J333" s="139"/>
      <c r="K333" s="159" t="s">
        <v>22</v>
      </c>
      <c r="L333" s="146">
        <v>0.31442521312251248</v>
      </c>
      <c r="M333" s="146">
        <v>1.5094166056686436</v>
      </c>
      <c r="N333" s="146">
        <v>0</v>
      </c>
      <c r="O333" s="146">
        <v>0.10480840437417084</v>
      </c>
      <c r="P333" s="146">
        <v>1.4536029433939428</v>
      </c>
      <c r="Q333" s="146">
        <v>0</v>
      </c>
      <c r="R333" s="147">
        <v>0</v>
      </c>
      <c r="S333" s="148">
        <f t="shared" si="212"/>
        <v>3.3822531665592699</v>
      </c>
      <c r="U333" s="205" t="s">
        <v>22</v>
      </c>
      <c r="V333" s="197">
        <v>0.31442521312251248</v>
      </c>
      <c r="W333" s="197">
        <v>0</v>
      </c>
      <c r="X333" s="197">
        <v>0</v>
      </c>
      <c r="Y333" s="197">
        <v>1.5094166056686436</v>
      </c>
      <c r="Z333" s="197">
        <v>0</v>
      </c>
      <c r="AA333" s="197">
        <v>0</v>
      </c>
      <c r="AB333" s="197">
        <v>1.4536029433939428</v>
      </c>
      <c r="AC333" s="198">
        <v>0.10480840437417084</v>
      </c>
      <c r="AD333" s="197">
        <v>0</v>
      </c>
      <c r="AE333" s="197">
        <v>0</v>
      </c>
      <c r="AF333" s="197">
        <v>0</v>
      </c>
      <c r="AG333" s="197">
        <v>0</v>
      </c>
      <c r="AH333" s="197">
        <v>0.10480840437417084</v>
      </c>
      <c r="AI333" s="200">
        <f t="shared" si="213"/>
        <v>3.3822531665592699</v>
      </c>
      <c r="AJ333" s="131" t="str">
        <f t="shared" si="214"/>
        <v/>
      </c>
      <c r="BA333" s="131"/>
      <c r="BR333" s="131"/>
      <c r="CG333" s="131"/>
    </row>
    <row r="334" spans="1:85" ht="15">
      <c r="A334" s="149" t="s">
        <v>21</v>
      </c>
      <c r="B334" s="150">
        <v>0</v>
      </c>
      <c r="C334" s="150">
        <v>0</v>
      </c>
      <c r="D334" s="150">
        <v>0</v>
      </c>
      <c r="E334" s="150">
        <v>0</v>
      </c>
      <c r="F334" s="304"/>
      <c r="G334" s="150">
        <v>0</v>
      </c>
      <c r="H334" s="151">
        <v>0</v>
      </c>
      <c r="I334" s="152">
        <f t="shared" si="211"/>
        <v>0</v>
      </c>
      <c r="J334" s="139"/>
      <c r="K334" s="153" t="s">
        <v>21</v>
      </c>
      <c r="L334" s="154">
        <v>0</v>
      </c>
      <c r="M334" s="154">
        <v>0</v>
      </c>
      <c r="N334" s="154">
        <v>0</v>
      </c>
      <c r="O334" s="154">
        <v>0</v>
      </c>
      <c r="P334" s="154">
        <v>0</v>
      </c>
      <c r="Q334" s="154">
        <v>0</v>
      </c>
      <c r="R334" s="155">
        <v>0</v>
      </c>
      <c r="S334" s="156">
        <f t="shared" si="212"/>
        <v>0</v>
      </c>
      <c r="U334" s="201" t="s">
        <v>58</v>
      </c>
      <c r="V334" s="202">
        <v>0</v>
      </c>
      <c r="W334" s="202">
        <v>0</v>
      </c>
      <c r="X334" s="202">
        <v>0</v>
      </c>
      <c r="Y334" s="202">
        <v>0</v>
      </c>
      <c r="Z334" s="202">
        <v>0</v>
      </c>
      <c r="AA334" s="202">
        <v>0</v>
      </c>
      <c r="AB334" s="202">
        <v>0</v>
      </c>
      <c r="AC334" s="203">
        <v>0</v>
      </c>
      <c r="AD334" s="202">
        <v>0</v>
      </c>
      <c r="AE334" s="202">
        <v>0</v>
      </c>
      <c r="AF334" s="202">
        <v>0</v>
      </c>
      <c r="AG334" s="202">
        <v>0</v>
      </c>
      <c r="AH334" s="202">
        <v>0</v>
      </c>
      <c r="AI334" s="204">
        <f t="shared" si="213"/>
        <v>0</v>
      </c>
      <c r="AJ334" s="131" t="str">
        <f t="shared" si="214"/>
        <v/>
      </c>
      <c r="BA334" s="131"/>
      <c r="BR334" s="131"/>
      <c r="CG334" s="131"/>
    </row>
    <row r="335" spans="1:85" ht="15">
      <c r="A335" s="160" t="s">
        <v>61</v>
      </c>
      <c r="B335" s="146">
        <v>0.75600000000000001</v>
      </c>
      <c r="C335" s="146">
        <v>0</v>
      </c>
      <c r="D335" s="146">
        <v>0</v>
      </c>
      <c r="E335" s="146">
        <v>0</v>
      </c>
      <c r="F335" s="304"/>
      <c r="G335" s="146">
        <v>0</v>
      </c>
      <c r="H335" s="158">
        <v>0</v>
      </c>
      <c r="I335" s="144">
        <f t="shared" si="211"/>
        <v>0.75600000000000001</v>
      </c>
      <c r="J335" s="139"/>
      <c r="K335" s="161" t="s">
        <v>61</v>
      </c>
      <c r="L335" s="146">
        <v>0.75600000000000001</v>
      </c>
      <c r="M335" s="146">
        <v>0</v>
      </c>
      <c r="N335" s="146">
        <v>0</v>
      </c>
      <c r="O335" s="146">
        <v>0</v>
      </c>
      <c r="P335" s="146">
        <v>0</v>
      </c>
      <c r="Q335" s="146">
        <v>0</v>
      </c>
      <c r="R335" s="147">
        <v>0</v>
      </c>
      <c r="S335" s="148">
        <f t="shared" si="212"/>
        <v>0.75600000000000001</v>
      </c>
      <c r="U335" s="206" t="s">
        <v>59</v>
      </c>
      <c r="V335" s="197">
        <v>0.75600000000000001</v>
      </c>
      <c r="W335" s="197">
        <v>0</v>
      </c>
      <c r="X335" s="197">
        <v>0</v>
      </c>
      <c r="Y335" s="197">
        <v>0</v>
      </c>
      <c r="Z335" s="197">
        <v>0</v>
      </c>
      <c r="AA335" s="197">
        <v>0</v>
      </c>
      <c r="AB335" s="197">
        <v>0</v>
      </c>
      <c r="AC335" s="198">
        <v>0</v>
      </c>
      <c r="AD335" s="199">
        <v>0</v>
      </c>
      <c r="AE335" s="199">
        <v>0</v>
      </c>
      <c r="AF335" s="199">
        <v>0</v>
      </c>
      <c r="AG335" s="199">
        <v>0</v>
      </c>
      <c r="AH335" s="199">
        <v>0</v>
      </c>
      <c r="AI335" s="200">
        <f t="shared" si="213"/>
        <v>0.75600000000000001</v>
      </c>
      <c r="AJ335" s="131" t="str">
        <f t="shared" si="214"/>
        <v/>
      </c>
      <c r="BA335" s="131"/>
      <c r="BR335" s="131"/>
      <c r="CG335" s="131"/>
    </row>
    <row r="336" spans="1:85">
      <c r="A336" s="162" t="s">
        <v>23</v>
      </c>
      <c r="B336" s="163">
        <v>0.75600000000000001</v>
      </c>
      <c r="C336" s="163">
        <v>0</v>
      </c>
      <c r="D336" s="163">
        <v>0</v>
      </c>
      <c r="E336" s="163">
        <v>0</v>
      </c>
      <c r="F336" s="304"/>
      <c r="G336" s="163">
        <v>0</v>
      </c>
      <c r="H336" s="164">
        <v>0</v>
      </c>
      <c r="I336" s="165">
        <f t="shared" si="211"/>
        <v>0.75600000000000001</v>
      </c>
      <c r="J336" s="139"/>
      <c r="K336" s="166" t="s">
        <v>23</v>
      </c>
      <c r="L336" s="167">
        <v>0.75600000000000001</v>
      </c>
      <c r="M336" s="167">
        <v>0</v>
      </c>
      <c r="N336" s="167">
        <v>0</v>
      </c>
      <c r="O336" s="167">
        <v>0</v>
      </c>
      <c r="P336" s="167">
        <v>0</v>
      </c>
      <c r="Q336" s="167">
        <v>0</v>
      </c>
      <c r="R336" s="168">
        <v>0</v>
      </c>
      <c r="S336" s="169">
        <f t="shared" si="212"/>
        <v>0.75600000000000001</v>
      </c>
      <c r="U336" s="207" t="s">
        <v>62</v>
      </c>
      <c r="V336" s="208">
        <v>0.75600000000000001</v>
      </c>
      <c r="W336" s="208">
        <v>0</v>
      </c>
      <c r="X336" s="208">
        <v>0</v>
      </c>
      <c r="Y336" s="208">
        <v>0</v>
      </c>
      <c r="Z336" s="208">
        <v>0</v>
      </c>
      <c r="AA336" s="208">
        <v>0</v>
      </c>
      <c r="AB336" s="208">
        <v>0</v>
      </c>
      <c r="AC336" s="208">
        <v>0</v>
      </c>
      <c r="AD336" s="208">
        <v>0</v>
      </c>
      <c r="AE336" s="208">
        <v>0</v>
      </c>
      <c r="AF336" s="208">
        <v>0</v>
      </c>
      <c r="AG336" s="208">
        <v>0</v>
      </c>
      <c r="AH336" s="92">
        <v>0</v>
      </c>
      <c r="AI336" s="209">
        <f t="shared" si="213"/>
        <v>0.75600000000000001</v>
      </c>
      <c r="AJ336" s="131" t="str">
        <f t="shared" si="214"/>
        <v/>
      </c>
      <c r="BA336" s="131"/>
      <c r="BR336" s="131"/>
      <c r="CG336" s="131"/>
    </row>
    <row r="337" spans="1:85">
      <c r="A337" s="170" t="s">
        <v>19</v>
      </c>
      <c r="B337" s="171">
        <v>0</v>
      </c>
      <c r="C337" s="171">
        <v>0</v>
      </c>
      <c r="D337" s="171">
        <v>0</v>
      </c>
      <c r="E337" s="171">
        <v>0</v>
      </c>
      <c r="F337" s="304"/>
      <c r="G337" s="171">
        <v>0</v>
      </c>
      <c r="H337" s="172">
        <v>0</v>
      </c>
      <c r="I337" s="173">
        <f t="shared" si="211"/>
        <v>0</v>
      </c>
      <c r="J337" s="139"/>
      <c r="K337" s="174" t="s">
        <v>19</v>
      </c>
      <c r="L337" s="171">
        <v>0</v>
      </c>
      <c r="M337" s="171">
        <v>0</v>
      </c>
      <c r="N337" s="171">
        <v>0</v>
      </c>
      <c r="O337" s="171">
        <v>0</v>
      </c>
      <c r="P337" s="171">
        <v>0</v>
      </c>
      <c r="Q337" s="171">
        <v>0</v>
      </c>
      <c r="R337" s="175">
        <v>0</v>
      </c>
      <c r="S337" s="176">
        <f t="shared" si="212"/>
        <v>0</v>
      </c>
      <c r="U337" s="210" t="s">
        <v>19</v>
      </c>
      <c r="V337" s="211">
        <v>0</v>
      </c>
      <c r="W337" s="211">
        <v>0</v>
      </c>
      <c r="X337" s="211">
        <v>0</v>
      </c>
      <c r="Y337" s="211">
        <v>0</v>
      </c>
      <c r="Z337" s="211">
        <v>0</v>
      </c>
      <c r="AA337" s="211">
        <v>0</v>
      </c>
      <c r="AB337" s="211">
        <v>0</v>
      </c>
      <c r="AC337" s="211">
        <v>0</v>
      </c>
      <c r="AD337" s="212">
        <v>0</v>
      </c>
      <c r="AE337" s="212">
        <v>0</v>
      </c>
      <c r="AF337" s="212">
        <v>0</v>
      </c>
      <c r="AG337" s="212">
        <v>0</v>
      </c>
      <c r="AH337" s="212">
        <v>0</v>
      </c>
      <c r="AI337" s="213">
        <f t="shared" si="213"/>
        <v>0</v>
      </c>
      <c r="AJ337" s="131" t="str">
        <f t="shared" si="214"/>
        <v/>
      </c>
      <c r="BA337" s="131"/>
      <c r="BR337" s="131"/>
      <c r="CG337" s="131"/>
    </row>
    <row r="338" spans="1:85">
      <c r="A338" s="162" t="s">
        <v>20</v>
      </c>
      <c r="B338" s="163">
        <v>0</v>
      </c>
      <c r="C338" s="163">
        <v>0</v>
      </c>
      <c r="D338" s="163">
        <v>0</v>
      </c>
      <c r="E338" s="163">
        <v>0</v>
      </c>
      <c r="F338" s="304"/>
      <c r="G338" s="163">
        <v>0</v>
      </c>
      <c r="H338" s="164">
        <v>0</v>
      </c>
      <c r="I338" s="165">
        <f t="shared" si="211"/>
        <v>0</v>
      </c>
      <c r="J338" s="139"/>
      <c r="K338" s="166" t="s">
        <v>20</v>
      </c>
      <c r="L338" s="167">
        <v>0</v>
      </c>
      <c r="M338" s="167">
        <v>0</v>
      </c>
      <c r="N338" s="167">
        <v>0</v>
      </c>
      <c r="O338" s="167">
        <v>0</v>
      </c>
      <c r="P338" s="167">
        <v>0</v>
      </c>
      <c r="Q338" s="167">
        <v>0</v>
      </c>
      <c r="R338" s="168">
        <v>0</v>
      </c>
      <c r="S338" s="169">
        <f t="shared" si="212"/>
        <v>0</v>
      </c>
      <c r="U338" s="207" t="s">
        <v>20</v>
      </c>
      <c r="V338" s="208">
        <v>0</v>
      </c>
      <c r="W338" s="208">
        <v>0</v>
      </c>
      <c r="X338" s="208">
        <v>0</v>
      </c>
      <c r="Y338" s="208">
        <v>0</v>
      </c>
      <c r="Z338" s="208">
        <v>0</v>
      </c>
      <c r="AA338" s="208">
        <v>0</v>
      </c>
      <c r="AB338" s="208">
        <v>0</v>
      </c>
      <c r="AC338" s="208">
        <v>0</v>
      </c>
      <c r="AD338" s="208">
        <v>0</v>
      </c>
      <c r="AE338" s="208">
        <v>0</v>
      </c>
      <c r="AF338" s="208">
        <v>0</v>
      </c>
      <c r="AG338" s="208">
        <v>0</v>
      </c>
      <c r="AH338" s="92">
        <v>0</v>
      </c>
      <c r="AI338" s="209">
        <f t="shared" si="213"/>
        <v>0</v>
      </c>
      <c r="AJ338" s="131" t="str">
        <f t="shared" si="214"/>
        <v/>
      </c>
      <c r="BA338" s="131"/>
      <c r="BR338" s="131"/>
      <c r="CG338" s="131"/>
    </row>
    <row r="339" spans="1:85" ht="15" thickBot="1">
      <c r="A339" s="177" t="s">
        <v>11</v>
      </c>
      <c r="B339" s="178">
        <v>0</v>
      </c>
      <c r="C339" s="178">
        <v>0</v>
      </c>
      <c r="D339" s="178">
        <v>0</v>
      </c>
      <c r="E339" s="178">
        <v>0</v>
      </c>
      <c r="F339" s="305"/>
      <c r="G339" s="178">
        <v>0</v>
      </c>
      <c r="H339" s="179">
        <v>0</v>
      </c>
      <c r="I339" s="180">
        <f t="shared" si="211"/>
        <v>0</v>
      </c>
      <c r="J339" s="139"/>
      <c r="K339" s="181" t="s">
        <v>11</v>
      </c>
      <c r="L339" s="178">
        <v>0</v>
      </c>
      <c r="M339" s="178">
        <v>0</v>
      </c>
      <c r="N339" s="178">
        <v>0</v>
      </c>
      <c r="O339" s="178">
        <v>0</v>
      </c>
      <c r="P339" s="178">
        <v>0</v>
      </c>
      <c r="Q339" s="178">
        <v>0</v>
      </c>
      <c r="R339" s="182">
        <v>0</v>
      </c>
      <c r="S339" s="183">
        <f t="shared" si="212"/>
        <v>0</v>
      </c>
      <c r="U339" s="210" t="s">
        <v>11</v>
      </c>
      <c r="V339" s="211">
        <v>0</v>
      </c>
      <c r="W339" s="211">
        <v>0</v>
      </c>
      <c r="X339" s="211">
        <v>0</v>
      </c>
      <c r="Y339" s="211">
        <v>0</v>
      </c>
      <c r="Z339" s="211">
        <v>0</v>
      </c>
      <c r="AA339" s="211">
        <v>0</v>
      </c>
      <c r="AB339" s="211">
        <v>0</v>
      </c>
      <c r="AC339" s="211">
        <v>0</v>
      </c>
      <c r="AD339" s="212">
        <v>0</v>
      </c>
      <c r="AE339" s="212">
        <v>0</v>
      </c>
      <c r="AF339" s="212">
        <v>0</v>
      </c>
      <c r="AG339" s="212">
        <v>0</v>
      </c>
      <c r="AH339" s="212">
        <v>0</v>
      </c>
      <c r="AI339" s="213">
        <f t="shared" si="213"/>
        <v>0</v>
      </c>
      <c r="AJ339" s="131" t="str">
        <f t="shared" si="214"/>
        <v/>
      </c>
      <c r="BA339" s="131"/>
      <c r="BR339" s="131"/>
      <c r="CG339" s="131"/>
    </row>
    <row r="340" spans="1:85" ht="15">
      <c r="A340" s="184" t="s">
        <v>26</v>
      </c>
      <c r="B340" s="185">
        <f>SUM(B319:B335)</f>
        <v>29.794671117467416</v>
      </c>
      <c r="C340" s="185">
        <f t="shared" ref="C340:I340" si="215">SUM(C319:C335)</f>
        <v>505.17645299207447</v>
      </c>
      <c r="D340" s="185">
        <f t="shared" si="215"/>
        <v>23.575554969276496</v>
      </c>
      <c r="E340" s="185">
        <f t="shared" si="215"/>
        <v>302.81810687080844</v>
      </c>
      <c r="F340" s="185">
        <f t="shared" si="215"/>
        <v>0</v>
      </c>
      <c r="G340" s="185">
        <f t="shared" si="215"/>
        <v>26.524083392763558</v>
      </c>
      <c r="H340" s="187">
        <f t="shared" si="215"/>
        <v>0</v>
      </c>
      <c r="I340" s="144">
        <f t="shared" si="215"/>
        <v>887.88886934239031</v>
      </c>
      <c r="J340" s="139"/>
      <c r="K340" s="186" t="s">
        <v>26</v>
      </c>
      <c r="L340" s="185">
        <f>SUM(L319:L335)</f>
        <v>29.794671117467416</v>
      </c>
      <c r="M340" s="185">
        <f t="shared" ref="M340:S340" si="216">SUM(M319:M335)</f>
        <v>505.17645299207447</v>
      </c>
      <c r="N340" s="185">
        <f t="shared" si="216"/>
        <v>23.575554969276496</v>
      </c>
      <c r="O340" s="185">
        <f t="shared" si="216"/>
        <v>302.81810687080844</v>
      </c>
      <c r="P340" s="185">
        <f t="shared" si="216"/>
        <v>27.09674766929994</v>
      </c>
      <c r="Q340" s="185">
        <f t="shared" si="216"/>
        <v>26.524083392763558</v>
      </c>
      <c r="R340" s="187">
        <f t="shared" si="216"/>
        <v>0</v>
      </c>
      <c r="S340" s="188">
        <f t="shared" si="216"/>
        <v>914.98561701169035</v>
      </c>
      <c r="T340" s="131" t="str">
        <f>IF(ABS(S340-AI340)&gt;0.01,S340-AI340,"")</f>
        <v/>
      </c>
      <c r="U340" s="214" t="s">
        <v>60</v>
      </c>
      <c r="V340" s="215">
        <f>SUM(V319:V335)</f>
        <v>27.79599403501642</v>
      </c>
      <c r="W340" s="215">
        <f t="shared" ref="W340:AH340" si="217">SUM(W319:W335)</f>
        <v>1.9441721105451497</v>
      </c>
      <c r="X340" s="215">
        <f t="shared" si="217"/>
        <v>26.524083392763558</v>
      </c>
      <c r="Y340" s="215">
        <f t="shared" si="217"/>
        <v>505.17645299207447</v>
      </c>
      <c r="Z340" s="215">
        <f t="shared" si="217"/>
        <v>17.384873157227208</v>
      </c>
      <c r="AA340" s="215">
        <f t="shared" si="217"/>
        <v>300.88815422949727</v>
      </c>
      <c r="AB340" s="215">
        <f t="shared" si="217"/>
        <v>27.09674766929994</v>
      </c>
      <c r="AC340" s="215">
        <f t="shared" si="217"/>
        <v>8.1751394252662735</v>
      </c>
      <c r="AD340" s="216">
        <f t="shared" si="217"/>
        <v>5.4504971905837751E-2</v>
      </c>
      <c r="AE340" s="216">
        <f t="shared" si="217"/>
        <v>0.11944893437253191</v>
      </c>
      <c r="AF340" s="216">
        <f t="shared" si="217"/>
        <v>0</v>
      </c>
      <c r="AG340" s="216">
        <f t="shared" si="217"/>
        <v>6.1906818120492906</v>
      </c>
      <c r="AH340" s="216">
        <f t="shared" si="217"/>
        <v>1.8105037069386114</v>
      </c>
      <c r="AI340" s="217">
        <f>SUM(V340:AC340)</f>
        <v>914.98561701169024</v>
      </c>
      <c r="AJ340" s="131" t="str">
        <f t="shared" si="214"/>
        <v/>
      </c>
      <c r="BA340" s="131"/>
      <c r="BR340" s="131"/>
      <c r="CG340" s="131"/>
    </row>
    <row r="341" spans="1:85" s="2" customFormat="1" ht="15" thickBot="1">
      <c r="A341" s="15" t="s">
        <v>100</v>
      </c>
      <c r="B341" s="100">
        <f>IF($I340=0,"-",B340/$I340)</f>
        <v>3.3556757096791477E-2</v>
      </c>
      <c r="C341" s="100">
        <f t="shared" ref="C341:H341" si="218">IF($I340=0,"-",C340/$I340)</f>
        <v>0.56896360618444342</v>
      </c>
      <c r="D341" s="100">
        <f t="shared" si="218"/>
        <v>2.6552371342077521E-2</v>
      </c>
      <c r="E341" s="100">
        <f t="shared" si="218"/>
        <v>0.34105406355086859</v>
      </c>
      <c r="F341" s="100">
        <f t="shared" si="218"/>
        <v>0</v>
      </c>
      <c r="G341" s="100">
        <f t="shared" si="218"/>
        <v>2.987320182581911E-2</v>
      </c>
      <c r="H341" s="101">
        <f t="shared" si="218"/>
        <v>0</v>
      </c>
      <c r="I341" s="102">
        <f>SUM(B341:H341)</f>
        <v>1.0000000000000002</v>
      </c>
      <c r="J341" s="131"/>
      <c r="K341" s="27" t="s">
        <v>100</v>
      </c>
      <c r="L341" s="76">
        <f t="shared" ref="L341:R341" si="219">IF($S340=0,"-",L340/$S340)</f>
        <v>3.2562993956971396E-2</v>
      </c>
      <c r="M341" s="76">
        <f t="shared" si="219"/>
        <v>0.55211409184983951</v>
      </c>
      <c r="N341" s="76">
        <f t="shared" si="219"/>
        <v>2.5766038865477906E-2</v>
      </c>
      <c r="O341" s="76">
        <f t="shared" si="219"/>
        <v>0.33095395298103297</v>
      </c>
      <c r="P341" s="76">
        <f t="shared" si="219"/>
        <v>2.9614397391072585E-2</v>
      </c>
      <c r="Q341" s="76">
        <f t="shared" si="219"/>
        <v>2.8988524955605582E-2</v>
      </c>
      <c r="R341" s="77">
        <f t="shared" si="219"/>
        <v>0</v>
      </c>
      <c r="S341" s="78">
        <f>SUM(L341:R341)</f>
        <v>1</v>
      </c>
      <c r="U341" s="36" t="s">
        <v>100</v>
      </c>
      <c r="V341" s="103">
        <f>+V340/$AI340</f>
        <v>3.0378613082243988E-2</v>
      </c>
      <c r="W341" s="103">
        <f t="shared" ref="W341:AH341" si="220">+W340/$AI340</f>
        <v>2.1248116630453113E-3</v>
      </c>
      <c r="X341" s="103">
        <f t="shared" si="220"/>
        <v>2.8988524955605586E-2</v>
      </c>
      <c r="Y341" s="103">
        <f t="shared" si="220"/>
        <v>0.55211409184983962</v>
      </c>
      <c r="Z341" s="103">
        <f t="shared" si="220"/>
        <v>1.900016003967972E-2</v>
      </c>
      <c r="AA341" s="103">
        <f t="shared" si="220"/>
        <v>0.32884468196580735</v>
      </c>
      <c r="AB341" s="103">
        <f t="shared" si="220"/>
        <v>2.9614397391072588E-2</v>
      </c>
      <c r="AC341" s="103">
        <f t="shared" si="220"/>
        <v>8.934719052705967E-3</v>
      </c>
      <c r="AD341" s="103">
        <f t="shared" si="220"/>
        <v>5.9569211682090705E-5</v>
      </c>
      <c r="AE341" s="103">
        <f t="shared" si="220"/>
        <v>1.3054733555555527E-4</v>
      </c>
      <c r="AF341" s="103">
        <f t="shared" si="220"/>
        <v>0</v>
      </c>
      <c r="AG341" s="103">
        <f t="shared" si="220"/>
        <v>6.7658788257981941E-3</v>
      </c>
      <c r="AH341" s="103">
        <f t="shared" si="220"/>
        <v>1.9787236796701248E-3</v>
      </c>
      <c r="AI341" s="104">
        <f>SUM(V341:AC341)</f>
        <v>1.0000000000000002</v>
      </c>
      <c r="AJ341" s="2" t="str">
        <f t="shared" si="214"/>
        <v/>
      </c>
    </row>
    <row r="342" spans="1:85" ht="15" thickBot="1">
      <c r="A342" s="218"/>
      <c r="B342" s="218"/>
      <c r="C342" s="218"/>
      <c r="D342" s="218"/>
      <c r="E342" s="218"/>
      <c r="F342" s="218"/>
      <c r="G342" s="218"/>
      <c r="H342" s="218"/>
      <c r="I342" s="218"/>
      <c r="K342" s="218"/>
      <c r="L342" s="218"/>
      <c r="M342" s="218"/>
      <c r="N342" s="218"/>
      <c r="O342" s="218"/>
      <c r="P342" s="218"/>
      <c r="Q342" s="218"/>
      <c r="R342" s="218"/>
      <c r="S342" s="218"/>
      <c r="AI342" s="139"/>
      <c r="BA342" s="131"/>
      <c r="BR342" s="131"/>
      <c r="CG342" s="131"/>
    </row>
    <row r="343" spans="1:85" ht="28.5">
      <c r="A343" s="328" t="s">
        <v>37</v>
      </c>
      <c r="B343" s="135" t="s">
        <v>0</v>
      </c>
      <c r="C343" s="135" t="s">
        <v>1</v>
      </c>
      <c r="D343" s="135" t="s">
        <v>2</v>
      </c>
      <c r="E343" s="135" t="s">
        <v>3</v>
      </c>
      <c r="F343" s="135" t="s">
        <v>27</v>
      </c>
      <c r="G343" s="135" t="s">
        <v>4</v>
      </c>
      <c r="H343" s="135" t="s">
        <v>5</v>
      </c>
      <c r="I343" s="136" t="s">
        <v>6</v>
      </c>
      <c r="K343" s="330" t="s">
        <v>37</v>
      </c>
      <c r="L343" s="137" t="s">
        <v>0</v>
      </c>
      <c r="M343" s="137" t="s">
        <v>1</v>
      </c>
      <c r="N343" s="137" t="s">
        <v>2</v>
      </c>
      <c r="O343" s="137" t="s">
        <v>3</v>
      </c>
      <c r="P343" s="137" t="s">
        <v>27</v>
      </c>
      <c r="Q343" s="137" t="s">
        <v>4</v>
      </c>
      <c r="R343" s="137" t="s">
        <v>5</v>
      </c>
      <c r="S343" s="138" t="s">
        <v>6</v>
      </c>
      <c r="U343" s="332" t="s">
        <v>37</v>
      </c>
      <c r="V343" s="190" t="s">
        <v>69</v>
      </c>
      <c r="W343" s="190" t="s">
        <v>70</v>
      </c>
      <c r="X343" s="190" t="s">
        <v>4</v>
      </c>
      <c r="Y343" s="190" t="s">
        <v>1</v>
      </c>
      <c r="Z343" s="190" t="s">
        <v>2</v>
      </c>
      <c r="AA343" s="190" t="s">
        <v>3</v>
      </c>
      <c r="AB343" s="190" t="s">
        <v>52</v>
      </c>
      <c r="AC343" s="190" t="s">
        <v>64</v>
      </c>
      <c r="AD343" s="191" t="s">
        <v>72</v>
      </c>
      <c r="AE343" s="191" t="s">
        <v>79</v>
      </c>
      <c r="AF343" s="191" t="s">
        <v>73</v>
      </c>
      <c r="AG343" s="191" t="s">
        <v>80</v>
      </c>
      <c r="AH343" s="191" t="s">
        <v>81</v>
      </c>
      <c r="AI343" s="192" t="s">
        <v>60</v>
      </c>
      <c r="BA343" s="131"/>
      <c r="BR343" s="131"/>
      <c r="CG343" s="131"/>
    </row>
    <row r="344" spans="1:85" ht="15">
      <c r="A344" s="329" t="s">
        <v>37</v>
      </c>
      <c r="B344" s="294" t="s">
        <v>109</v>
      </c>
      <c r="C344" s="295"/>
      <c r="D344" s="295"/>
      <c r="E344" s="295"/>
      <c r="F344" s="295"/>
      <c r="G344" s="295"/>
      <c r="H344" s="295"/>
      <c r="I344" s="296"/>
      <c r="K344" s="331" t="s">
        <v>37</v>
      </c>
      <c r="L344" s="297" t="s">
        <v>109</v>
      </c>
      <c r="M344" s="298"/>
      <c r="N344" s="298"/>
      <c r="O344" s="298"/>
      <c r="P344" s="298"/>
      <c r="Q344" s="298"/>
      <c r="R344" s="298"/>
      <c r="S344" s="299"/>
      <c r="U344" s="333" t="s">
        <v>37</v>
      </c>
      <c r="V344" s="326" t="s">
        <v>109</v>
      </c>
      <c r="W344" s="326"/>
      <c r="X344" s="326"/>
      <c r="Y344" s="326"/>
      <c r="Z344" s="326"/>
      <c r="AA344" s="326"/>
      <c r="AB344" s="326"/>
      <c r="AC344" s="326"/>
      <c r="AD344" s="326"/>
      <c r="AE344" s="326"/>
      <c r="AF344" s="326"/>
      <c r="AG344" s="326"/>
      <c r="AH344" s="326"/>
      <c r="AI344" s="327"/>
      <c r="BA344" s="131"/>
      <c r="BR344" s="131"/>
      <c r="CG344" s="131"/>
    </row>
    <row r="345" spans="1:85" ht="15">
      <c r="A345" s="141" t="s">
        <v>7</v>
      </c>
      <c r="B345" s="142">
        <v>0</v>
      </c>
      <c r="C345" s="142">
        <v>0</v>
      </c>
      <c r="D345" s="142">
        <v>0</v>
      </c>
      <c r="E345" s="142">
        <v>0</v>
      </c>
      <c r="F345" s="303"/>
      <c r="G345" s="142">
        <v>0</v>
      </c>
      <c r="H345" s="143">
        <v>0</v>
      </c>
      <c r="I345" s="144">
        <f>SUM(B345:H345)</f>
        <v>0</v>
      </c>
      <c r="J345" s="139"/>
      <c r="K345" s="193" t="s">
        <v>7</v>
      </c>
      <c r="L345" s="142">
        <v>0</v>
      </c>
      <c r="M345" s="142">
        <v>0</v>
      </c>
      <c r="N345" s="142">
        <v>0</v>
      </c>
      <c r="O345" s="142">
        <v>0</v>
      </c>
      <c r="P345" s="142">
        <v>0</v>
      </c>
      <c r="Q345" s="142">
        <v>0</v>
      </c>
      <c r="R345" s="194">
        <v>0</v>
      </c>
      <c r="S345" s="195">
        <f>SUM(L345:R345)</f>
        <v>0</v>
      </c>
      <c r="U345" s="196" t="s">
        <v>7</v>
      </c>
      <c r="V345" s="197">
        <v>0</v>
      </c>
      <c r="W345" s="197">
        <v>0</v>
      </c>
      <c r="X345" s="197">
        <v>0</v>
      </c>
      <c r="Y345" s="197">
        <v>0</v>
      </c>
      <c r="Z345" s="197">
        <v>0</v>
      </c>
      <c r="AA345" s="197">
        <v>0</v>
      </c>
      <c r="AB345" s="197">
        <v>0</v>
      </c>
      <c r="AC345" s="198">
        <v>0</v>
      </c>
      <c r="AD345" s="199">
        <v>0</v>
      </c>
      <c r="AE345" s="199">
        <v>0</v>
      </c>
      <c r="AF345" s="199">
        <v>0</v>
      </c>
      <c r="AG345" s="199">
        <v>0</v>
      </c>
      <c r="AH345" s="199">
        <v>0</v>
      </c>
      <c r="AI345" s="200">
        <f>SUM(V345:AC345)</f>
        <v>0</v>
      </c>
      <c r="AJ345" s="131" t="str">
        <f>IF(ABS(S345-AI345)&gt;0.001,S345-AI345,"")</f>
        <v/>
      </c>
      <c r="BA345" s="131"/>
      <c r="BR345" s="131"/>
      <c r="CG345" s="131"/>
    </row>
    <row r="346" spans="1:85" ht="15">
      <c r="A346" s="149" t="s">
        <v>8</v>
      </c>
      <c r="B346" s="150">
        <v>0</v>
      </c>
      <c r="C346" s="150">
        <v>0</v>
      </c>
      <c r="D346" s="150">
        <v>0</v>
      </c>
      <c r="E346" s="150">
        <v>0</v>
      </c>
      <c r="F346" s="304"/>
      <c r="G346" s="150">
        <v>0</v>
      </c>
      <c r="H346" s="151">
        <v>0</v>
      </c>
      <c r="I346" s="152">
        <f t="shared" ref="I346:I365" si="221">SUM(B346:H346)</f>
        <v>0</v>
      </c>
      <c r="J346" s="139"/>
      <c r="K346" s="153" t="s">
        <v>8</v>
      </c>
      <c r="L346" s="154">
        <v>0</v>
      </c>
      <c r="M346" s="154">
        <v>0</v>
      </c>
      <c r="N346" s="154">
        <v>0</v>
      </c>
      <c r="O346" s="154">
        <v>0</v>
      </c>
      <c r="P346" s="154">
        <v>0</v>
      </c>
      <c r="Q346" s="154">
        <v>0</v>
      </c>
      <c r="R346" s="155">
        <v>0</v>
      </c>
      <c r="S346" s="156">
        <f t="shared" ref="S346:S365" si="222">SUM(L346:R346)</f>
        <v>0</v>
      </c>
      <c r="U346" s="201" t="s">
        <v>8</v>
      </c>
      <c r="V346" s="202">
        <v>0</v>
      </c>
      <c r="W346" s="202">
        <v>0</v>
      </c>
      <c r="X346" s="202">
        <v>0</v>
      </c>
      <c r="Y346" s="202">
        <v>0</v>
      </c>
      <c r="Z346" s="202">
        <v>0</v>
      </c>
      <c r="AA346" s="202">
        <v>0</v>
      </c>
      <c r="AB346" s="202">
        <v>0</v>
      </c>
      <c r="AC346" s="203">
        <v>0</v>
      </c>
      <c r="AD346" s="202">
        <v>0</v>
      </c>
      <c r="AE346" s="202">
        <v>0</v>
      </c>
      <c r="AF346" s="202">
        <v>0</v>
      </c>
      <c r="AG346" s="202">
        <v>0</v>
      </c>
      <c r="AH346" s="202">
        <v>0</v>
      </c>
      <c r="AI346" s="204">
        <f t="shared" ref="AI346:AI365" si="223">SUM(V346:AC346)</f>
        <v>0</v>
      </c>
      <c r="AJ346" s="131" t="str">
        <f t="shared" ref="AJ346:AJ367" si="224">IF(ABS(S346-AI346)&gt;0.001,S346-AI346,"")</f>
        <v/>
      </c>
      <c r="BA346" s="131"/>
      <c r="BR346" s="131"/>
      <c r="CG346" s="131"/>
    </row>
    <row r="347" spans="1:85" ht="15">
      <c r="A347" s="157" t="s">
        <v>10</v>
      </c>
      <c r="B347" s="146">
        <v>0</v>
      </c>
      <c r="C347" s="146">
        <v>0</v>
      </c>
      <c r="D347" s="146">
        <v>0</v>
      </c>
      <c r="E347" s="146">
        <v>0</v>
      </c>
      <c r="F347" s="304"/>
      <c r="G347" s="146">
        <v>0</v>
      </c>
      <c r="H347" s="158">
        <v>0</v>
      </c>
      <c r="I347" s="144">
        <f t="shared" si="221"/>
        <v>0</v>
      </c>
      <c r="J347" s="139"/>
      <c r="K347" s="159" t="s">
        <v>10</v>
      </c>
      <c r="L347" s="146">
        <v>0</v>
      </c>
      <c r="M347" s="146">
        <v>0</v>
      </c>
      <c r="N347" s="146">
        <v>0</v>
      </c>
      <c r="O347" s="146">
        <v>0</v>
      </c>
      <c r="P347" s="146">
        <v>0</v>
      </c>
      <c r="Q347" s="146">
        <v>0</v>
      </c>
      <c r="R347" s="147">
        <v>0</v>
      </c>
      <c r="S347" s="148">
        <f t="shared" si="222"/>
        <v>0</v>
      </c>
      <c r="U347" s="205" t="s">
        <v>10</v>
      </c>
      <c r="V347" s="197">
        <v>0</v>
      </c>
      <c r="W347" s="197">
        <v>0</v>
      </c>
      <c r="X347" s="197">
        <v>0</v>
      </c>
      <c r="Y347" s="197">
        <v>0</v>
      </c>
      <c r="Z347" s="197">
        <v>0</v>
      </c>
      <c r="AA347" s="197">
        <v>0</v>
      </c>
      <c r="AB347" s="197">
        <v>0</v>
      </c>
      <c r="AC347" s="198">
        <v>0</v>
      </c>
      <c r="AD347" s="199">
        <v>0</v>
      </c>
      <c r="AE347" s="199">
        <v>0</v>
      </c>
      <c r="AF347" s="199">
        <v>0</v>
      </c>
      <c r="AG347" s="199">
        <v>0</v>
      </c>
      <c r="AH347" s="199">
        <v>0</v>
      </c>
      <c r="AI347" s="200">
        <f t="shared" si="223"/>
        <v>0</v>
      </c>
      <c r="AJ347" s="131" t="str">
        <f t="shared" si="224"/>
        <v/>
      </c>
      <c r="BA347" s="131"/>
      <c r="BR347" s="131"/>
      <c r="CG347" s="131"/>
    </row>
    <row r="348" spans="1:85" ht="15">
      <c r="A348" s="149" t="s">
        <v>53</v>
      </c>
      <c r="B348" s="150">
        <v>0</v>
      </c>
      <c r="C348" s="150">
        <v>0</v>
      </c>
      <c r="D348" s="150">
        <v>0</v>
      </c>
      <c r="E348" s="150">
        <v>0</v>
      </c>
      <c r="F348" s="304"/>
      <c r="G348" s="150">
        <v>0</v>
      </c>
      <c r="H348" s="151">
        <v>0</v>
      </c>
      <c r="I348" s="152">
        <f t="shared" si="221"/>
        <v>0</v>
      </c>
      <c r="J348" s="139"/>
      <c r="K348" s="153" t="s">
        <v>53</v>
      </c>
      <c r="L348" s="154">
        <v>0</v>
      </c>
      <c r="M348" s="154">
        <v>0</v>
      </c>
      <c r="N348" s="154">
        <v>0</v>
      </c>
      <c r="O348" s="154">
        <v>0</v>
      </c>
      <c r="P348" s="154">
        <v>0</v>
      </c>
      <c r="Q348" s="154">
        <v>0</v>
      </c>
      <c r="R348" s="155">
        <v>0</v>
      </c>
      <c r="S348" s="156">
        <f t="shared" si="222"/>
        <v>0</v>
      </c>
      <c r="U348" s="201" t="s">
        <v>53</v>
      </c>
      <c r="V348" s="202">
        <v>0</v>
      </c>
      <c r="W348" s="202">
        <v>0</v>
      </c>
      <c r="X348" s="202">
        <v>0</v>
      </c>
      <c r="Y348" s="202">
        <v>0</v>
      </c>
      <c r="Z348" s="202">
        <v>0</v>
      </c>
      <c r="AA348" s="202">
        <v>0</v>
      </c>
      <c r="AB348" s="202">
        <v>0</v>
      </c>
      <c r="AC348" s="203">
        <v>0</v>
      </c>
      <c r="AD348" s="202">
        <v>0</v>
      </c>
      <c r="AE348" s="202">
        <v>0</v>
      </c>
      <c r="AF348" s="202">
        <v>0</v>
      </c>
      <c r="AG348" s="202">
        <v>0</v>
      </c>
      <c r="AH348" s="202">
        <v>0</v>
      </c>
      <c r="AI348" s="204">
        <f t="shared" si="223"/>
        <v>0</v>
      </c>
      <c r="AJ348" s="131" t="str">
        <f t="shared" si="224"/>
        <v/>
      </c>
      <c r="BA348" s="131"/>
      <c r="BR348" s="131"/>
      <c r="CG348" s="131"/>
    </row>
    <row r="349" spans="1:85" ht="15">
      <c r="A349" s="157" t="s">
        <v>16</v>
      </c>
      <c r="B349" s="146">
        <v>3.0517773773811916</v>
      </c>
      <c r="C349" s="146">
        <v>4.6825218492428693</v>
      </c>
      <c r="D349" s="146">
        <v>0</v>
      </c>
      <c r="E349" s="146">
        <v>0</v>
      </c>
      <c r="F349" s="304"/>
      <c r="G349" s="146">
        <v>0</v>
      </c>
      <c r="H349" s="158">
        <v>0</v>
      </c>
      <c r="I349" s="144">
        <f t="shared" si="221"/>
        <v>7.7342992266240609</v>
      </c>
      <c r="J349" s="139"/>
      <c r="K349" s="159" t="s">
        <v>16</v>
      </c>
      <c r="L349" s="146">
        <v>3.0517773773811916</v>
      </c>
      <c r="M349" s="146">
        <v>4.6825218492428693</v>
      </c>
      <c r="N349" s="146">
        <v>0</v>
      </c>
      <c r="O349" s="146">
        <v>0</v>
      </c>
      <c r="P349" s="146">
        <v>0</v>
      </c>
      <c r="Q349" s="146">
        <v>0</v>
      </c>
      <c r="R349" s="147">
        <v>0</v>
      </c>
      <c r="S349" s="148">
        <f t="shared" si="222"/>
        <v>7.7342992266240609</v>
      </c>
      <c r="U349" s="205" t="s">
        <v>16</v>
      </c>
      <c r="V349" s="197">
        <v>3.0517773773811916</v>
      </c>
      <c r="W349" s="197">
        <v>0</v>
      </c>
      <c r="X349" s="197">
        <v>0</v>
      </c>
      <c r="Y349" s="197">
        <v>4.6825218492428693</v>
      </c>
      <c r="Z349" s="197">
        <v>0</v>
      </c>
      <c r="AA349" s="197">
        <v>0</v>
      </c>
      <c r="AB349" s="197">
        <v>0</v>
      </c>
      <c r="AC349" s="198">
        <v>0</v>
      </c>
      <c r="AD349" s="199">
        <v>0</v>
      </c>
      <c r="AE349" s="199">
        <v>0</v>
      </c>
      <c r="AF349" s="199">
        <v>0</v>
      </c>
      <c r="AG349" s="199">
        <v>0</v>
      </c>
      <c r="AH349" s="199">
        <v>0</v>
      </c>
      <c r="AI349" s="200">
        <f t="shared" si="223"/>
        <v>7.7342992266240609</v>
      </c>
      <c r="AJ349" s="131" t="str">
        <f t="shared" si="224"/>
        <v/>
      </c>
      <c r="BA349" s="131"/>
      <c r="BR349" s="131"/>
      <c r="CG349" s="131"/>
    </row>
    <row r="350" spans="1:85" ht="15">
      <c r="A350" s="149" t="s">
        <v>15</v>
      </c>
      <c r="B350" s="150">
        <v>1.3054391727992285</v>
      </c>
      <c r="C350" s="150">
        <v>0</v>
      </c>
      <c r="D350" s="150">
        <v>6.263924060903741</v>
      </c>
      <c r="E350" s="150">
        <v>0.53269970082324181</v>
      </c>
      <c r="F350" s="304"/>
      <c r="G350" s="150">
        <v>0</v>
      </c>
      <c r="H350" s="151">
        <v>0</v>
      </c>
      <c r="I350" s="152">
        <f t="shared" si="221"/>
        <v>8.1020629345262112</v>
      </c>
      <c r="J350" s="139"/>
      <c r="K350" s="153" t="s">
        <v>15</v>
      </c>
      <c r="L350" s="154">
        <v>1.3054391727992285</v>
      </c>
      <c r="M350" s="154">
        <v>0</v>
      </c>
      <c r="N350" s="154">
        <v>6.263924060903741</v>
      </c>
      <c r="O350" s="154">
        <v>0.53269970082324181</v>
      </c>
      <c r="P350" s="154">
        <v>0</v>
      </c>
      <c r="Q350" s="154">
        <v>0</v>
      </c>
      <c r="R350" s="155">
        <v>0</v>
      </c>
      <c r="S350" s="156">
        <f t="shared" si="222"/>
        <v>8.1020629345262112</v>
      </c>
      <c r="U350" s="201" t="s">
        <v>54</v>
      </c>
      <c r="V350" s="202">
        <v>1.2758473716806498</v>
      </c>
      <c r="W350" s="202">
        <v>0</v>
      </c>
      <c r="X350" s="202">
        <v>0</v>
      </c>
      <c r="Y350" s="202">
        <v>0</v>
      </c>
      <c r="Z350" s="202">
        <v>0</v>
      </c>
      <c r="AA350" s="202">
        <v>0.49027119268857494</v>
      </c>
      <c r="AB350" s="202">
        <v>0</v>
      </c>
      <c r="AC350" s="203">
        <v>6.3359443701569855</v>
      </c>
      <c r="AD350" s="202">
        <v>2.9591801118578679E-2</v>
      </c>
      <c r="AE350" s="202">
        <v>0</v>
      </c>
      <c r="AF350" s="202">
        <v>0</v>
      </c>
      <c r="AG350" s="202">
        <v>6.263924060903741</v>
      </c>
      <c r="AH350" s="202">
        <v>4.2428508134666844E-2</v>
      </c>
      <c r="AI350" s="204">
        <f t="shared" si="223"/>
        <v>8.1020629345262094</v>
      </c>
      <c r="AJ350" s="131" t="str">
        <f t="shared" si="224"/>
        <v/>
      </c>
      <c r="BA350" s="131"/>
      <c r="BR350" s="131"/>
      <c r="CG350" s="131"/>
    </row>
    <row r="351" spans="1:85" ht="15">
      <c r="A351" s="157" t="s">
        <v>55</v>
      </c>
      <c r="B351" s="146">
        <v>0</v>
      </c>
      <c r="C351" s="146">
        <v>0</v>
      </c>
      <c r="D351" s="146">
        <v>0</v>
      </c>
      <c r="E351" s="146">
        <v>1.537988555971066</v>
      </c>
      <c r="F351" s="304"/>
      <c r="G351" s="146">
        <v>0</v>
      </c>
      <c r="H351" s="158">
        <v>0</v>
      </c>
      <c r="I351" s="144">
        <f t="shared" si="221"/>
        <v>1.537988555971066</v>
      </c>
      <c r="J351" s="139"/>
      <c r="K351" s="159" t="s">
        <v>55</v>
      </c>
      <c r="L351" s="146">
        <v>0</v>
      </c>
      <c r="M351" s="146">
        <v>0</v>
      </c>
      <c r="N351" s="146">
        <v>0</v>
      </c>
      <c r="O351" s="146">
        <v>1.537988555971066</v>
      </c>
      <c r="P351" s="146">
        <v>89.380163668679756</v>
      </c>
      <c r="Q351" s="146">
        <v>0</v>
      </c>
      <c r="R351" s="147">
        <v>0</v>
      </c>
      <c r="S351" s="148">
        <f t="shared" si="222"/>
        <v>90.918152224650825</v>
      </c>
      <c r="U351" s="205" t="s">
        <v>55</v>
      </c>
      <c r="V351" s="197">
        <v>0</v>
      </c>
      <c r="W351" s="197">
        <v>0</v>
      </c>
      <c r="X351" s="197">
        <v>0</v>
      </c>
      <c r="Y351" s="197">
        <v>0</v>
      </c>
      <c r="Z351" s="197">
        <v>0</v>
      </c>
      <c r="AA351" s="197">
        <v>0</v>
      </c>
      <c r="AB351" s="197">
        <v>89.380163668679756</v>
      </c>
      <c r="AC351" s="198">
        <v>1.537988555971066</v>
      </c>
      <c r="AD351" s="197">
        <v>0</v>
      </c>
      <c r="AE351" s="197">
        <v>0</v>
      </c>
      <c r="AF351" s="197">
        <v>0</v>
      </c>
      <c r="AG351" s="197">
        <v>0</v>
      </c>
      <c r="AH351" s="197">
        <v>1.537988555971066</v>
      </c>
      <c r="AI351" s="200">
        <f t="shared" si="223"/>
        <v>90.918152224650825</v>
      </c>
      <c r="AJ351" s="131" t="str">
        <f t="shared" si="224"/>
        <v/>
      </c>
      <c r="BA351" s="131"/>
      <c r="BR351" s="131"/>
      <c r="CG351" s="131"/>
    </row>
    <row r="352" spans="1:85" ht="15">
      <c r="A352" s="149" t="s">
        <v>12</v>
      </c>
      <c r="B352" s="150">
        <v>0</v>
      </c>
      <c r="C352" s="150">
        <v>0</v>
      </c>
      <c r="D352" s="150">
        <v>0</v>
      </c>
      <c r="E352" s="150">
        <v>0</v>
      </c>
      <c r="F352" s="304"/>
      <c r="G352" s="150">
        <v>0</v>
      </c>
      <c r="H352" s="151">
        <v>0</v>
      </c>
      <c r="I352" s="152">
        <f t="shared" si="221"/>
        <v>0</v>
      </c>
      <c r="J352" s="139"/>
      <c r="K352" s="153" t="s">
        <v>12</v>
      </c>
      <c r="L352" s="154">
        <v>0</v>
      </c>
      <c r="M352" s="154">
        <v>0</v>
      </c>
      <c r="N352" s="154">
        <v>0</v>
      </c>
      <c r="O352" s="154">
        <v>0</v>
      </c>
      <c r="P352" s="154">
        <v>1.166507130555019</v>
      </c>
      <c r="Q352" s="154">
        <v>0</v>
      </c>
      <c r="R352" s="155">
        <v>0</v>
      </c>
      <c r="S352" s="156">
        <f t="shared" si="222"/>
        <v>1.166507130555019</v>
      </c>
      <c r="U352" s="201" t="s">
        <v>12</v>
      </c>
      <c r="V352" s="202">
        <v>0</v>
      </c>
      <c r="W352" s="202">
        <v>0</v>
      </c>
      <c r="X352" s="202">
        <v>0</v>
      </c>
      <c r="Y352" s="202">
        <v>0</v>
      </c>
      <c r="Z352" s="202">
        <v>0</v>
      </c>
      <c r="AA352" s="202">
        <v>0</v>
      </c>
      <c r="AB352" s="202">
        <v>1.166507130555019</v>
      </c>
      <c r="AC352" s="203">
        <v>0</v>
      </c>
      <c r="AD352" s="202">
        <v>0</v>
      </c>
      <c r="AE352" s="202">
        <v>0</v>
      </c>
      <c r="AF352" s="202">
        <v>0</v>
      </c>
      <c r="AG352" s="202">
        <v>0</v>
      </c>
      <c r="AH352" s="202">
        <v>0</v>
      </c>
      <c r="AI352" s="204">
        <f t="shared" si="223"/>
        <v>1.166507130555019</v>
      </c>
      <c r="AJ352" s="131" t="str">
        <f t="shared" si="224"/>
        <v/>
      </c>
      <c r="BA352" s="131"/>
      <c r="BR352" s="131"/>
      <c r="CG352" s="131"/>
    </row>
    <row r="353" spans="1:85" ht="15">
      <c r="A353" s="157" t="s">
        <v>56</v>
      </c>
      <c r="B353" s="146">
        <v>0</v>
      </c>
      <c r="C353" s="146">
        <v>0</v>
      </c>
      <c r="D353" s="146">
        <v>0</v>
      </c>
      <c r="E353" s="146">
        <v>0</v>
      </c>
      <c r="F353" s="304"/>
      <c r="G353" s="146">
        <v>0</v>
      </c>
      <c r="H353" s="158">
        <v>0</v>
      </c>
      <c r="I353" s="144">
        <f t="shared" si="221"/>
        <v>0</v>
      </c>
      <c r="J353" s="139"/>
      <c r="K353" s="159" t="s">
        <v>56</v>
      </c>
      <c r="L353" s="146">
        <v>0</v>
      </c>
      <c r="M353" s="146">
        <v>0</v>
      </c>
      <c r="N353" s="146">
        <v>0</v>
      </c>
      <c r="O353" s="146">
        <v>0</v>
      </c>
      <c r="P353" s="146">
        <v>0</v>
      </c>
      <c r="Q353" s="146">
        <v>0</v>
      </c>
      <c r="R353" s="147">
        <v>0</v>
      </c>
      <c r="S353" s="148">
        <f t="shared" si="222"/>
        <v>0</v>
      </c>
      <c r="U353" s="205" t="s">
        <v>56</v>
      </c>
      <c r="V353" s="197">
        <v>0</v>
      </c>
      <c r="W353" s="197">
        <v>0</v>
      </c>
      <c r="X353" s="197">
        <v>0</v>
      </c>
      <c r="Y353" s="197">
        <v>0</v>
      </c>
      <c r="Z353" s="197">
        <v>0</v>
      </c>
      <c r="AA353" s="197">
        <v>0</v>
      </c>
      <c r="AB353" s="197">
        <v>0</v>
      </c>
      <c r="AC353" s="198">
        <v>0</v>
      </c>
      <c r="AD353" s="197">
        <v>0</v>
      </c>
      <c r="AE353" s="197">
        <v>0</v>
      </c>
      <c r="AF353" s="197">
        <v>0</v>
      </c>
      <c r="AG353" s="197">
        <v>0</v>
      </c>
      <c r="AH353" s="197">
        <v>0</v>
      </c>
      <c r="AI353" s="200">
        <f t="shared" si="223"/>
        <v>0</v>
      </c>
      <c r="AJ353" s="131" t="str">
        <f t="shared" si="224"/>
        <v/>
      </c>
      <c r="BA353" s="131"/>
      <c r="BR353" s="131"/>
      <c r="CG353" s="131"/>
    </row>
    <row r="354" spans="1:85" ht="15">
      <c r="A354" s="149" t="s">
        <v>17</v>
      </c>
      <c r="B354" s="150">
        <v>0</v>
      </c>
      <c r="C354" s="150">
        <v>1.5221910316616889E-2</v>
      </c>
      <c r="D354" s="150">
        <v>0</v>
      </c>
      <c r="E354" s="150">
        <v>0</v>
      </c>
      <c r="F354" s="304"/>
      <c r="G354" s="150">
        <v>0</v>
      </c>
      <c r="H354" s="151">
        <v>0</v>
      </c>
      <c r="I354" s="152">
        <f t="shared" si="221"/>
        <v>1.5221910316616889E-2</v>
      </c>
      <c r="J354" s="139"/>
      <c r="K354" s="153" t="s">
        <v>17</v>
      </c>
      <c r="L354" s="154">
        <v>0</v>
      </c>
      <c r="M354" s="154">
        <v>1.5221910316616889E-2</v>
      </c>
      <c r="N354" s="154">
        <v>0</v>
      </c>
      <c r="O354" s="154">
        <v>0</v>
      </c>
      <c r="P354" s="154">
        <v>0.66881261531634095</v>
      </c>
      <c r="Q354" s="154">
        <v>0</v>
      </c>
      <c r="R354" s="155">
        <v>0</v>
      </c>
      <c r="S354" s="156">
        <f t="shared" si="222"/>
        <v>0.68403452563295786</v>
      </c>
      <c r="U354" s="201" t="s">
        <v>17</v>
      </c>
      <c r="V354" s="202">
        <v>0</v>
      </c>
      <c r="W354" s="202">
        <v>0</v>
      </c>
      <c r="X354" s="202">
        <v>0</v>
      </c>
      <c r="Y354" s="202">
        <v>1.5221910316616889E-2</v>
      </c>
      <c r="Z354" s="202">
        <v>0</v>
      </c>
      <c r="AA354" s="202">
        <v>0</v>
      </c>
      <c r="AB354" s="202">
        <v>0.66881261531634095</v>
      </c>
      <c r="AC354" s="203">
        <v>0</v>
      </c>
      <c r="AD354" s="202">
        <v>0</v>
      </c>
      <c r="AE354" s="202">
        <v>0</v>
      </c>
      <c r="AF354" s="202">
        <v>0</v>
      </c>
      <c r="AG354" s="202">
        <v>0</v>
      </c>
      <c r="AH354" s="202">
        <v>0</v>
      </c>
      <c r="AI354" s="204">
        <f t="shared" si="223"/>
        <v>0.68403452563295786</v>
      </c>
      <c r="AJ354" s="131" t="str">
        <f t="shared" si="224"/>
        <v/>
      </c>
      <c r="BA354" s="131"/>
      <c r="BR354" s="131"/>
      <c r="CG354" s="131"/>
    </row>
    <row r="355" spans="1:85" ht="15">
      <c r="A355" s="157" t="s">
        <v>141</v>
      </c>
      <c r="B355" s="146">
        <v>0.84399382939766632</v>
      </c>
      <c r="C355" s="146">
        <v>0</v>
      </c>
      <c r="D355" s="146">
        <v>16.494211949722196</v>
      </c>
      <c r="E355" s="146">
        <v>0</v>
      </c>
      <c r="F355" s="304"/>
      <c r="G355" s="146">
        <v>0</v>
      </c>
      <c r="H355" s="158">
        <v>0</v>
      </c>
      <c r="I355" s="144">
        <f t="shared" si="221"/>
        <v>17.33820577911986</v>
      </c>
      <c r="J355" s="139"/>
      <c r="K355" s="159" t="s">
        <v>141</v>
      </c>
      <c r="L355" s="146">
        <v>0.84399382939766632</v>
      </c>
      <c r="M355" s="146">
        <v>0</v>
      </c>
      <c r="N355" s="146">
        <v>16.494211949722196</v>
      </c>
      <c r="O355" s="146">
        <v>0</v>
      </c>
      <c r="P355" s="146">
        <v>0</v>
      </c>
      <c r="Q355" s="146">
        <v>0</v>
      </c>
      <c r="R355" s="147">
        <v>0</v>
      </c>
      <c r="S355" s="148">
        <f t="shared" si="222"/>
        <v>17.33820577911986</v>
      </c>
      <c r="U355" s="205" t="s">
        <v>141</v>
      </c>
      <c r="V355" s="197">
        <v>0.84399382939766632</v>
      </c>
      <c r="W355" s="197">
        <v>0</v>
      </c>
      <c r="X355" s="197">
        <v>0</v>
      </c>
      <c r="Y355" s="197">
        <v>0</v>
      </c>
      <c r="Z355" s="197">
        <v>16.494211949722196</v>
      </c>
      <c r="AA355" s="197">
        <v>0</v>
      </c>
      <c r="AB355" s="197">
        <v>0</v>
      </c>
      <c r="AC355" s="198">
        <v>0</v>
      </c>
      <c r="AD355" s="197">
        <v>0</v>
      </c>
      <c r="AE355" s="197">
        <v>0</v>
      </c>
      <c r="AF355" s="197">
        <v>0</v>
      </c>
      <c r="AG355" s="197">
        <v>0</v>
      </c>
      <c r="AH355" s="197">
        <v>0</v>
      </c>
      <c r="AI355" s="200">
        <f t="shared" si="223"/>
        <v>17.33820577911986</v>
      </c>
      <c r="AJ355" s="131" t="str">
        <f t="shared" si="224"/>
        <v/>
      </c>
      <c r="BA355" s="131"/>
      <c r="BR355" s="131"/>
      <c r="CG355" s="131"/>
    </row>
    <row r="356" spans="1:85" ht="15">
      <c r="A356" s="149" t="s">
        <v>25</v>
      </c>
      <c r="B356" s="150">
        <v>2.1832065206266904</v>
      </c>
      <c r="C356" s="150">
        <v>1.0834797778396237</v>
      </c>
      <c r="D356" s="150">
        <v>0.74949461328669775</v>
      </c>
      <c r="E356" s="150">
        <v>96.188022555280682</v>
      </c>
      <c r="F356" s="304"/>
      <c r="G356" s="150">
        <v>3.3333315451417098</v>
      </c>
      <c r="H356" s="151">
        <v>0</v>
      </c>
      <c r="I356" s="152">
        <f t="shared" si="221"/>
        <v>103.5375350121754</v>
      </c>
      <c r="J356" s="139"/>
      <c r="K356" s="153" t="s">
        <v>25</v>
      </c>
      <c r="L356" s="154">
        <v>2.1832065206266904</v>
      </c>
      <c r="M356" s="154">
        <v>1.0834797778396237</v>
      </c>
      <c r="N356" s="154">
        <v>0.74949461328669775</v>
      </c>
      <c r="O356" s="154">
        <v>96.188022555280682</v>
      </c>
      <c r="P356" s="154">
        <v>0.36080386723270341</v>
      </c>
      <c r="Q356" s="154">
        <v>3.3333315451417098</v>
      </c>
      <c r="R356" s="155">
        <v>0</v>
      </c>
      <c r="S356" s="156">
        <f t="shared" si="222"/>
        <v>103.8983388794081</v>
      </c>
      <c r="U356" s="201" t="s">
        <v>25</v>
      </c>
      <c r="V356" s="202">
        <v>0.52754526522314094</v>
      </c>
      <c r="W356" s="202">
        <v>1.6519755102691047</v>
      </c>
      <c r="X356" s="202">
        <v>3.3333315451417098</v>
      </c>
      <c r="Y356" s="202">
        <v>1.0834797778396237</v>
      </c>
      <c r="Z356" s="202">
        <v>0.37985206465543719</v>
      </c>
      <c r="AA356" s="202">
        <v>95.975797834768088</v>
      </c>
      <c r="AB356" s="202">
        <v>0.36080386723270341</v>
      </c>
      <c r="AC356" s="203">
        <v>0.58555301427830164</v>
      </c>
      <c r="AD356" s="202">
        <v>3.6857451344448513E-3</v>
      </c>
      <c r="AE356" s="202">
        <v>1.1819699070247597E-3</v>
      </c>
      <c r="AF356" s="202">
        <v>0</v>
      </c>
      <c r="AG356" s="202">
        <v>0.36964254863126056</v>
      </c>
      <c r="AH356" s="202">
        <v>0.21104275060557151</v>
      </c>
      <c r="AI356" s="204">
        <f t="shared" si="223"/>
        <v>103.89833887940812</v>
      </c>
      <c r="AJ356" s="131" t="str">
        <f t="shared" si="224"/>
        <v/>
      </c>
      <c r="BA356" s="131"/>
      <c r="BR356" s="131"/>
      <c r="CG356" s="131"/>
    </row>
    <row r="357" spans="1:85" ht="15">
      <c r="A357" s="157" t="s">
        <v>24</v>
      </c>
      <c r="B357" s="146">
        <v>0.56955640743255032</v>
      </c>
      <c r="C357" s="146">
        <v>0</v>
      </c>
      <c r="D357" s="146">
        <v>8.5569023563169218</v>
      </c>
      <c r="E357" s="146">
        <v>0</v>
      </c>
      <c r="F357" s="304"/>
      <c r="G357" s="146">
        <v>0</v>
      </c>
      <c r="H357" s="158">
        <v>0</v>
      </c>
      <c r="I357" s="144">
        <f t="shared" si="221"/>
        <v>9.1264587637494721</v>
      </c>
      <c r="J357" s="139"/>
      <c r="K357" s="159" t="s">
        <v>24</v>
      </c>
      <c r="L357" s="146">
        <v>0.56955640743255032</v>
      </c>
      <c r="M357" s="146">
        <v>0</v>
      </c>
      <c r="N357" s="146">
        <v>8.5569023563169218</v>
      </c>
      <c r="O357" s="146">
        <v>0</v>
      </c>
      <c r="P357" s="146">
        <v>0</v>
      </c>
      <c r="Q357" s="146">
        <v>0</v>
      </c>
      <c r="R357" s="147">
        <v>0</v>
      </c>
      <c r="S357" s="148">
        <f t="shared" si="222"/>
        <v>9.1264587637494721</v>
      </c>
      <c r="U357" s="205" t="s">
        <v>24</v>
      </c>
      <c r="V357" s="197">
        <v>0.56955640743255032</v>
      </c>
      <c r="W357" s="197">
        <v>0</v>
      </c>
      <c r="X357" s="197">
        <v>0</v>
      </c>
      <c r="Y357" s="197">
        <v>0</v>
      </c>
      <c r="Z357" s="197">
        <v>0.23826718821166507</v>
      </c>
      <c r="AA357" s="197">
        <v>0</v>
      </c>
      <c r="AB357" s="197">
        <v>0</v>
      </c>
      <c r="AC357" s="198">
        <v>8.3186351681052564</v>
      </c>
      <c r="AD357" s="197">
        <v>0</v>
      </c>
      <c r="AE357" s="197">
        <v>0</v>
      </c>
      <c r="AF357" s="197">
        <v>0</v>
      </c>
      <c r="AG357" s="197">
        <v>8.3186351681052564</v>
      </c>
      <c r="AH357" s="197">
        <v>0</v>
      </c>
      <c r="AI357" s="200">
        <f t="shared" si="223"/>
        <v>9.1264587637494721</v>
      </c>
      <c r="AJ357" s="131" t="str">
        <f t="shared" si="224"/>
        <v/>
      </c>
      <c r="BA357" s="131"/>
      <c r="BR357" s="131"/>
      <c r="CG357" s="131"/>
    </row>
    <row r="358" spans="1:85" ht="15">
      <c r="A358" s="149" t="s">
        <v>57</v>
      </c>
      <c r="B358" s="150">
        <v>2.5072152263784706</v>
      </c>
      <c r="C358" s="150">
        <v>4.251926852982046</v>
      </c>
      <c r="D358" s="150">
        <v>7.7542738960158877</v>
      </c>
      <c r="E358" s="150">
        <v>0</v>
      </c>
      <c r="F358" s="304"/>
      <c r="G358" s="150">
        <v>0</v>
      </c>
      <c r="H358" s="151">
        <v>0</v>
      </c>
      <c r="I358" s="152">
        <f t="shared" si="221"/>
        <v>14.513415975376404</v>
      </c>
      <c r="J358" s="139"/>
      <c r="K358" s="153" t="s">
        <v>57</v>
      </c>
      <c r="L358" s="154">
        <v>2.5072152263784706</v>
      </c>
      <c r="M358" s="154">
        <v>4.251926852982046</v>
      </c>
      <c r="N358" s="154">
        <v>7.7542738960158877</v>
      </c>
      <c r="O358" s="154">
        <v>0</v>
      </c>
      <c r="P358" s="154">
        <v>0</v>
      </c>
      <c r="Q358" s="154">
        <v>0</v>
      </c>
      <c r="R358" s="155">
        <v>0</v>
      </c>
      <c r="S358" s="156">
        <f t="shared" si="222"/>
        <v>14.513415975376404</v>
      </c>
      <c r="U358" s="201" t="s">
        <v>57</v>
      </c>
      <c r="V358" s="202">
        <v>2.5072152263784706</v>
      </c>
      <c r="W358" s="202">
        <v>0</v>
      </c>
      <c r="X358" s="202">
        <v>0</v>
      </c>
      <c r="Y358" s="202">
        <v>4.251926852982046</v>
      </c>
      <c r="Z358" s="202">
        <v>7.7542738960158877</v>
      </c>
      <c r="AA358" s="202">
        <v>0</v>
      </c>
      <c r="AB358" s="202">
        <v>0</v>
      </c>
      <c r="AC358" s="203">
        <v>0</v>
      </c>
      <c r="AD358" s="202">
        <v>0</v>
      </c>
      <c r="AE358" s="202">
        <v>0</v>
      </c>
      <c r="AF358" s="202">
        <v>0</v>
      </c>
      <c r="AG358" s="202">
        <v>0</v>
      </c>
      <c r="AH358" s="202">
        <v>0</v>
      </c>
      <c r="AI358" s="204">
        <f t="shared" si="223"/>
        <v>14.513415975376404</v>
      </c>
      <c r="AJ358" s="131" t="str">
        <f t="shared" si="224"/>
        <v/>
      </c>
      <c r="BA358" s="131"/>
      <c r="BR358" s="131"/>
      <c r="CG358" s="131"/>
    </row>
    <row r="359" spans="1:85" ht="15">
      <c r="A359" s="157" t="s">
        <v>22</v>
      </c>
      <c r="B359" s="146">
        <v>22.32218122939511</v>
      </c>
      <c r="C359" s="146">
        <v>110.37118926578189</v>
      </c>
      <c r="D359" s="146">
        <v>62.933047117701349</v>
      </c>
      <c r="E359" s="146">
        <v>1.6420165893671554</v>
      </c>
      <c r="F359" s="304"/>
      <c r="G359" s="146">
        <v>0</v>
      </c>
      <c r="H359" s="158">
        <v>0</v>
      </c>
      <c r="I359" s="144">
        <f t="shared" si="221"/>
        <v>197.26843420224552</v>
      </c>
      <c r="J359" s="139"/>
      <c r="K359" s="159" t="s">
        <v>22</v>
      </c>
      <c r="L359" s="146">
        <v>22.32218122939511</v>
      </c>
      <c r="M359" s="146">
        <v>110.37118926578189</v>
      </c>
      <c r="N359" s="146">
        <v>62.933047117701349</v>
      </c>
      <c r="O359" s="146">
        <v>1.6420165893671554</v>
      </c>
      <c r="P359" s="146">
        <v>5.5340512180382282</v>
      </c>
      <c r="Q359" s="146">
        <v>0</v>
      </c>
      <c r="R359" s="147">
        <v>0</v>
      </c>
      <c r="S359" s="148">
        <f t="shared" si="222"/>
        <v>202.80248542028374</v>
      </c>
      <c r="U359" s="205" t="s">
        <v>22</v>
      </c>
      <c r="V359" s="197">
        <v>22.32218122939511</v>
      </c>
      <c r="W359" s="197">
        <v>0</v>
      </c>
      <c r="X359" s="197">
        <v>0</v>
      </c>
      <c r="Y359" s="197">
        <v>110.37118926578189</v>
      </c>
      <c r="Z359" s="197">
        <v>45.583908969053404</v>
      </c>
      <c r="AA359" s="197">
        <v>0</v>
      </c>
      <c r="AB359" s="197">
        <v>5.5340512180382282</v>
      </c>
      <c r="AC359" s="198">
        <v>18.991154738015105</v>
      </c>
      <c r="AD359" s="197">
        <v>0</v>
      </c>
      <c r="AE359" s="197">
        <v>0</v>
      </c>
      <c r="AF359" s="197">
        <v>0</v>
      </c>
      <c r="AG359" s="197">
        <v>17.349138148647949</v>
      </c>
      <c r="AH359" s="197">
        <v>1.6420165893671554</v>
      </c>
      <c r="AI359" s="200">
        <f t="shared" si="223"/>
        <v>202.80248542028372</v>
      </c>
      <c r="AJ359" s="131" t="str">
        <f t="shared" si="224"/>
        <v/>
      </c>
      <c r="BA359" s="131"/>
      <c r="BR359" s="131"/>
      <c r="CG359" s="131"/>
    </row>
    <row r="360" spans="1:85" ht="15">
      <c r="A360" s="149" t="s">
        <v>21</v>
      </c>
      <c r="B360" s="150">
        <v>0</v>
      </c>
      <c r="C360" s="150">
        <v>0</v>
      </c>
      <c r="D360" s="150">
        <v>0</v>
      </c>
      <c r="E360" s="150">
        <v>0</v>
      </c>
      <c r="F360" s="304"/>
      <c r="G360" s="150">
        <v>0</v>
      </c>
      <c r="H360" s="151">
        <v>0</v>
      </c>
      <c r="I360" s="152">
        <f t="shared" si="221"/>
        <v>0</v>
      </c>
      <c r="J360" s="139"/>
      <c r="K360" s="153" t="s">
        <v>21</v>
      </c>
      <c r="L360" s="154">
        <v>0</v>
      </c>
      <c r="M360" s="154">
        <v>0</v>
      </c>
      <c r="N360" s="154">
        <v>0</v>
      </c>
      <c r="O360" s="154">
        <v>0</v>
      </c>
      <c r="P360" s="154">
        <v>0</v>
      </c>
      <c r="Q360" s="154">
        <v>0</v>
      </c>
      <c r="R360" s="155">
        <v>0</v>
      </c>
      <c r="S360" s="156">
        <f t="shared" si="222"/>
        <v>0</v>
      </c>
      <c r="U360" s="201" t="s">
        <v>58</v>
      </c>
      <c r="V360" s="202">
        <v>0</v>
      </c>
      <c r="W360" s="202">
        <v>0</v>
      </c>
      <c r="X360" s="202">
        <v>0</v>
      </c>
      <c r="Y360" s="202">
        <v>0</v>
      </c>
      <c r="Z360" s="202">
        <v>0</v>
      </c>
      <c r="AA360" s="202">
        <v>0</v>
      </c>
      <c r="AB360" s="202">
        <v>0</v>
      </c>
      <c r="AC360" s="203">
        <v>0</v>
      </c>
      <c r="AD360" s="202">
        <v>0</v>
      </c>
      <c r="AE360" s="202">
        <v>0</v>
      </c>
      <c r="AF360" s="202">
        <v>0</v>
      </c>
      <c r="AG360" s="202">
        <v>0</v>
      </c>
      <c r="AH360" s="202">
        <v>0</v>
      </c>
      <c r="AI360" s="204">
        <f t="shared" si="223"/>
        <v>0</v>
      </c>
      <c r="AJ360" s="131" t="str">
        <f t="shared" si="224"/>
        <v/>
      </c>
      <c r="BA360" s="131"/>
      <c r="BR360" s="131"/>
      <c r="CG360" s="131"/>
    </row>
    <row r="361" spans="1:85" ht="15">
      <c r="A361" s="160" t="s">
        <v>61</v>
      </c>
      <c r="B361" s="146">
        <v>0</v>
      </c>
      <c r="C361" s="146">
        <v>0</v>
      </c>
      <c r="D361" s="146">
        <v>0</v>
      </c>
      <c r="E361" s="146">
        <v>0</v>
      </c>
      <c r="F361" s="304"/>
      <c r="G361" s="146">
        <v>0</v>
      </c>
      <c r="H361" s="158">
        <v>0</v>
      </c>
      <c r="I361" s="144">
        <f t="shared" si="221"/>
        <v>0</v>
      </c>
      <c r="J361" s="139"/>
      <c r="K361" s="161" t="s">
        <v>61</v>
      </c>
      <c r="L361" s="146">
        <v>0</v>
      </c>
      <c r="M361" s="146">
        <v>0</v>
      </c>
      <c r="N361" s="146">
        <v>0</v>
      </c>
      <c r="O361" s="146">
        <v>0</v>
      </c>
      <c r="P361" s="146">
        <v>0</v>
      </c>
      <c r="Q361" s="146">
        <v>0</v>
      </c>
      <c r="R361" s="147">
        <v>0</v>
      </c>
      <c r="S361" s="148">
        <f t="shared" si="222"/>
        <v>0</v>
      </c>
      <c r="U361" s="206" t="s">
        <v>59</v>
      </c>
      <c r="V361" s="197">
        <v>0</v>
      </c>
      <c r="W361" s="197">
        <v>0</v>
      </c>
      <c r="X361" s="197">
        <v>0</v>
      </c>
      <c r="Y361" s="197">
        <v>0</v>
      </c>
      <c r="Z361" s="197">
        <v>0</v>
      </c>
      <c r="AA361" s="197">
        <v>0</v>
      </c>
      <c r="AB361" s="197">
        <v>0</v>
      </c>
      <c r="AC361" s="198">
        <v>0</v>
      </c>
      <c r="AD361" s="199">
        <v>0</v>
      </c>
      <c r="AE361" s="199">
        <v>0</v>
      </c>
      <c r="AF361" s="199">
        <v>0</v>
      </c>
      <c r="AG361" s="199">
        <v>0</v>
      </c>
      <c r="AH361" s="199">
        <v>0</v>
      </c>
      <c r="AI361" s="200">
        <f t="shared" si="223"/>
        <v>0</v>
      </c>
      <c r="AJ361" s="131" t="str">
        <f t="shared" si="224"/>
        <v/>
      </c>
      <c r="BA361" s="131"/>
      <c r="BR361" s="131"/>
      <c r="CG361" s="131"/>
    </row>
    <row r="362" spans="1:85">
      <c r="A362" s="162" t="s">
        <v>23</v>
      </c>
      <c r="B362" s="163">
        <v>0</v>
      </c>
      <c r="C362" s="163">
        <v>0</v>
      </c>
      <c r="D362" s="163">
        <v>0</v>
      </c>
      <c r="E362" s="163">
        <v>0</v>
      </c>
      <c r="F362" s="304"/>
      <c r="G362" s="163">
        <v>0</v>
      </c>
      <c r="H362" s="164">
        <v>0</v>
      </c>
      <c r="I362" s="165">
        <f t="shared" si="221"/>
        <v>0</v>
      </c>
      <c r="J362" s="139"/>
      <c r="K362" s="166" t="s">
        <v>23</v>
      </c>
      <c r="L362" s="167">
        <v>0</v>
      </c>
      <c r="M362" s="167">
        <v>0</v>
      </c>
      <c r="N362" s="167">
        <v>0</v>
      </c>
      <c r="O362" s="167">
        <v>0</v>
      </c>
      <c r="P362" s="167">
        <v>0</v>
      </c>
      <c r="Q362" s="167">
        <v>0</v>
      </c>
      <c r="R362" s="168">
        <v>0</v>
      </c>
      <c r="S362" s="169">
        <f t="shared" si="222"/>
        <v>0</v>
      </c>
      <c r="U362" s="207" t="s">
        <v>62</v>
      </c>
      <c r="V362" s="208">
        <v>0</v>
      </c>
      <c r="W362" s="208">
        <v>0</v>
      </c>
      <c r="X362" s="208">
        <v>0</v>
      </c>
      <c r="Y362" s="208">
        <v>0</v>
      </c>
      <c r="Z362" s="208">
        <v>0</v>
      </c>
      <c r="AA362" s="208">
        <v>0</v>
      </c>
      <c r="AB362" s="208">
        <v>0</v>
      </c>
      <c r="AC362" s="208">
        <v>0</v>
      </c>
      <c r="AD362" s="208">
        <v>0</v>
      </c>
      <c r="AE362" s="208">
        <v>0</v>
      </c>
      <c r="AF362" s="208">
        <v>0</v>
      </c>
      <c r="AG362" s="208">
        <v>0</v>
      </c>
      <c r="AH362" s="92">
        <v>0</v>
      </c>
      <c r="AI362" s="209">
        <f t="shared" si="223"/>
        <v>0</v>
      </c>
      <c r="AJ362" s="131" t="str">
        <f t="shared" si="224"/>
        <v/>
      </c>
      <c r="BA362" s="131"/>
      <c r="BR362" s="131"/>
      <c r="CG362" s="131"/>
    </row>
    <row r="363" spans="1:85">
      <c r="A363" s="170" t="s">
        <v>19</v>
      </c>
      <c r="B363" s="171">
        <v>0</v>
      </c>
      <c r="C363" s="171">
        <v>0</v>
      </c>
      <c r="D363" s="171">
        <v>0</v>
      </c>
      <c r="E363" s="171">
        <v>0</v>
      </c>
      <c r="F363" s="304"/>
      <c r="G363" s="171">
        <v>0</v>
      </c>
      <c r="H363" s="172">
        <v>0</v>
      </c>
      <c r="I363" s="173">
        <f t="shared" si="221"/>
        <v>0</v>
      </c>
      <c r="J363" s="139"/>
      <c r="K363" s="174" t="s">
        <v>19</v>
      </c>
      <c r="L363" s="171">
        <v>0</v>
      </c>
      <c r="M363" s="171">
        <v>0</v>
      </c>
      <c r="N363" s="171">
        <v>0</v>
      </c>
      <c r="O363" s="171">
        <v>0</v>
      </c>
      <c r="P363" s="171">
        <v>0</v>
      </c>
      <c r="Q363" s="171">
        <v>0</v>
      </c>
      <c r="R363" s="175">
        <v>0</v>
      </c>
      <c r="S363" s="176">
        <f t="shared" si="222"/>
        <v>0</v>
      </c>
      <c r="U363" s="210" t="s">
        <v>19</v>
      </c>
      <c r="V363" s="211">
        <v>0</v>
      </c>
      <c r="W363" s="211">
        <v>0</v>
      </c>
      <c r="X363" s="211">
        <v>0</v>
      </c>
      <c r="Y363" s="211">
        <v>0</v>
      </c>
      <c r="Z363" s="211">
        <v>0</v>
      </c>
      <c r="AA363" s="211">
        <v>0</v>
      </c>
      <c r="AB363" s="211">
        <v>0</v>
      </c>
      <c r="AC363" s="211">
        <v>0</v>
      </c>
      <c r="AD363" s="212">
        <v>0</v>
      </c>
      <c r="AE363" s="212">
        <v>0</v>
      </c>
      <c r="AF363" s="212">
        <v>0</v>
      </c>
      <c r="AG363" s="212">
        <v>0</v>
      </c>
      <c r="AH363" s="212">
        <v>0</v>
      </c>
      <c r="AI363" s="213">
        <f t="shared" si="223"/>
        <v>0</v>
      </c>
      <c r="AJ363" s="131" t="str">
        <f t="shared" si="224"/>
        <v/>
      </c>
      <c r="BA363" s="131"/>
      <c r="BR363" s="131"/>
      <c r="CG363" s="131"/>
    </row>
    <row r="364" spans="1:85">
      <c r="A364" s="162" t="s">
        <v>20</v>
      </c>
      <c r="B364" s="163">
        <v>0</v>
      </c>
      <c r="C364" s="163">
        <v>0</v>
      </c>
      <c r="D364" s="163">
        <v>0</v>
      </c>
      <c r="E364" s="163">
        <v>0</v>
      </c>
      <c r="F364" s="304"/>
      <c r="G364" s="163">
        <v>0</v>
      </c>
      <c r="H364" s="164">
        <v>0</v>
      </c>
      <c r="I364" s="165">
        <f t="shared" si="221"/>
        <v>0</v>
      </c>
      <c r="J364" s="139"/>
      <c r="K364" s="166" t="s">
        <v>20</v>
      </c>
      <c r="L364" s="167">
        <v>0</v>
      </c>
      <c r="M364" s="167">
        <v>0</v>
      </c>
      <c r="N364" s="167">
        <v>0</v>
      </c>
      <c r="O364" s="167">
        <v>0</v>
      </c>
      <c r="P364" s="167">
        <v>0</v>
      </c>
      <c r="Q364" s="167">
        <v>0</v>
      </c>
      <c r="R364" s="168">
        <v>0</v>
      </c>
      <c r="S364" s="169">
        <f t="shared" si="222"/>
        <v>0</v>
      </c>
      <c r="U364" s="207" t="s">
        <v>20</v>
      </c>
      <c r="V364" s="208">
        <v>0</v>
      </c>
      <c r="W364" s="208">
        <v>0</v>
      </c>
      <c r="X364" s="208">
        <v>0</v>
      </c>
      <c r="Y364" s="208">
        <v>0</v>
      </c>
      <c r="Z364" s="208">
        <v>0</v>
      </c>
      <c r="AA364" s="208">
        <v>0</v>
      </c>
      <c r="AB364" s="208">
        <v>0</v>
      </c>
      <c r="AC364" s="208">
        <v>0</v>
      </c>
      <c r="AD364" s="208">
        <v>0</v>
      </c>
      <c r="AE364" s="208">
        <v>0</v>
      </c>
      <c r="AF364" s="208">
        <v>0</v>
      </c>
      <c r="AG364" s="208">
        <v>0</v>
      </c>
      <c r="AH364" s="92">
        <v>0</v>
      </c>
      <c r="AI364" s="209">
        <f t="shared" si="223"/>
        <v>0</v>
      </c>
      <c r="AJ364" s="131" t="str">
        <f t="shared" si="224"/>
        <v/>
      </c>
      <c r="BA364" s="131"/>
      <c r="BR364" s="131"/>
      <c r="CG364" s="131"/>
    </row>
    <row r="365" spans="1:85" ht="15" thickBot="1">
      <c r="A365" s="177" t="s">
        <v>11</v>
      </c>
      <c r="B365" s="178">
        <v>0</v>
      </c>
      <c r="C365" s="178">
        <v>0</v>
      </c>
      <c r="D365" s="178">
        <v>0</v>
      </c>
      <c r="E365" s="178">
        <v>0</v>
      </c>
      <c r="F365" s="305"/>
      <c r="G365" s="178">
        <v>0</v>
      </c>
      <c r="H365" s="179">
        <v>0</v>
      </c>
      <c r="I365" s="180">
        <f t="shared" si="221"/>
        <v>0</v>
      </c>
      <c r="J365" s="139"/>
      <c r="K365" s="181" t="s">
        <v>11</v>
      </c>
      <c r="L365" s="178">
        <v>0</v>
      </c>
      <c r="M365" s="178">
        <v>0</v>
      </c>
      <c r="N365" s="178">
        <v>0</v>
      </c>
      <c r="O365" s="178">
        <v>0</v>
      </c>
      <c r="P365" s="178">
        <v>0</v>
      </c>
      <c r="Q365" s="178">
        <v>0</v>
      </c>
      <c r="R365" s="182">
        <v>0</v>
      </c>
      <c r="S365" s="183">
        <f t="shared" si="222"/>
        <v>0</v>
      </c>
      <c r="U365" s="210" t="s">
        <v>11</v>
      </c>
      <c r="V365" s="211">
        <v>0</v>
      </c>
      <c r="W365" s="211">
        <v>0</v>
      </c>
      <c r="X365" s="211">
        <v>0</v>
      </c>
      <c r="Y365" s="211">
        <v>0</v>
      </c>
      <c r="Z365" s="211">
        <v>0</v>
      </c>
      <c r="AA365" s="211">
        <v>0</v>
      </c>
      <c r="AB365" s="211">
        <v>0</v>
      </c>
      <c r="AC365" s="211">
        <v>0</v>
      </c>
      <c r="AD365" s="212">
        <v>0</v>
      </c>
      <c r="AE365" s="212">
        <v>0</v>
      </c>
      <c r="AF365" s="212">
        <v>0</v>
      </c>
      <c r="AG365" s="212">
        <v>0</v>
      </c>
      <c r="AH365" s="212">
        <v>0</v>
      </c>
      <c r="AI365" s="213">
        <f t="shared" si="223"/>
        <v>0</v>
      </c>
      <c r="AJ365" s="131" t="str">
        <f t="shared" si="224"/>
        <v/>
      </c>
      <c r="BA365" s="131"/>
      <c r="BR365" s="131"/>
      <c r="CG365" s="131"/>
    </row>
    <row r="366" spans="1:85" ht="15">
      <c r="A366" s="184" t="s">
        <v>26</v>
      </c>
      <c r="B366" s="185">
        <f>SUM(B345:B361)</f>
        <v>32.783369763410903</v>
      </c>
      <c r="C366" s="185">
        <f t="shared" ref="C366:I366" si="225">SUM(C345:C361)</f>
        <v>120.40433965616305</v>
      </c>
      <c r="D366" s="185">
        <f t="shared" si="225"/>
        <v>102.7518539939468</v>
      </c>
      <c r="E366" s="185">
        <f t="shared" si="225"/>
        <v>99.900727401442154</v>
      </c>
      <c r="F366" s="185">
        <f t="shared" si="225"/>
        <v>0</v>
      </c>
      <c r="G366" s="185">
        <f t="shared" si="225"/>
        <v>3.3333315451417098</v>
      </c>
      <c r="H366" s="187">
        <f t="shared" si="225"/>
        <v>0</v>
      </c>
      <c r="I366" s="144">
        <f t="shared" si="225"/>
        <v>359.17362236010462</v>
      </c>
      <c r="J366" s="139"/>
      <c r="K366" s="186" t="s">
        <v>26</v>
      </c>
      <c r="L366" s="185">
        <f>SUM(L345:L361)</f>
        <v>32.783369763410903</v>
      </c>
      <c r="M366" s="185">
        <f t="shared" ref="M366:S366" si="226">SUM(M345:M361)</f>
        <v>120.40433965616305</v>
      </c>
      <c r="N366" s="185">
        <f t="shared" si="226"/>
        <v>102.7518539939468</v>
      </c>
      <c r="O366" s="185">
        <f t="shared" si="226"/>
        <v>99.900727401442154</v>
      </c>
      <c r="P366" s="185">
        <f t="shared" si="226"/>
        <v>97.110338499822049</v>
      </c>
      <c r="Q366" s="185">
        <f t="shared" si="226"/>
        <v>3.3333315451417098</v>
      </c>
      <c r="R366" s="187">
        <f t="shared" si="226"/>
        <v>0</v>
      </c>
      <c r="S366" s="188">
        <f t="shared" si="226"/>
        <v>456.28396085992665</v>
      </c>
      <c r="T366" s="131" t="str">
        <f>IF(ABS(S366-AI366)&gt;0.01,S366-AI366,"")</f>
        <v/>
      </c>
      <c r="U366" s="214" t="s">
        <v>60</v>
      </c>
      <c r="V366" s="215">
        <f>SUM(V345:V361)</f>
        <v>31.098116706888781</v>
      </c>
      <c r="W366" s="215">
        <f t="shared" ref="W366:AH366" si="227">SUM(W345:W361)</f>
        <v>1.6519755102691047</v>
      </c>
      <c r="X366" s="215">
        <f t="shared" si="227"/>
        <v>3.3333315451417098</v>
      </c>
      <c r="Y366" s="215">
        <f t="shared" si="227"/>
        <v>120.40433965616305</v>
      </c>
      <c r="Z366" s="215">
        <f t="shared" si="227"/>
        <v>70.450514067658588</v>
      </c>
      <c r="AA366" s="215">
        <f t="shared" si="227"/>
        <v>96.466069027456669</v>
      </c>
      <c r="AB366" s="215">
        <f t="shared" si="227"/>
        <v>97.110338499822049</v>
      </c>
      <c r="AC366" s="215">
        <f t="shared" si="227"/>
        <v>35.76927584652671</v>
      </c>
      <c r="AD366" s="216">
        <f t="shared" si="227"/>
        <v>3.3277546253023531E-2</v>
      </c>
      <c r="AE366" s="216">
        <f t="shared" si="227"/>
        <v>1.1819699070247597E-3</v>
      </c>
      <c r="AF366" s="216">
        <f t="shared" si="227"/>
        <v>0</v>
      </c>
      <c r="AG366" s="216">
        <f t="shared" si="227"/>
        <v>32.301339926288207</v>
      </c>
      <c r="AH366" s="216">
        <f t="shared" si="227"/>
        <v>3.4334764040784598</v>
      </c>
      <c r="AI366" s="217">
        <f>SUM(V366:AC366)</f>
        <v>456.28396085992665</v>
      </c>
      <c r="AJ366" s="131" t="str">
        <f t="shared" si="224"/>
        <v/>
      </c>
      <c r="BA366" s="131"/>
      <c r="BR366" s="131"/>
      <c r="CG366" s="131"/>
    </row>
    <row r="367" spans="1:85" s="2" customFormat="1" ht="15" thickBot="1">
      <c r="A367" s="15" t="s">
        <v>100</v>
      </c>
      <c r="B367" s="100">
        <f>IF($I366=0,"-",B366/$I366)</f>
        <v>9.1274435878653012E-2</v>
      </c>
      <c r="C367" s="100">
        <f t="shared" ref="C367:H367" si="228">IF($I366=0,"-",C366/$I366)</f>
        <v>0.33522600814891307</v>
      </c>
      <c r="D367" s="100">
        <f t="shared" si="228"/>
        <v>0.28607850798945533</v>
      </c>
      <c r="E367" s="100">
        <f t="shared" si="228"/>
        <v>0.27814049023144155</v>
      </c>
      <c r="F367" s="100">
        <f t="shared" si="228"/>
        <v>0</v>
      </c>
      <c r="G367" s="100">
        <f t="shared" si="228"/>
        <v>9.2805577515370496E-3</v>
      </c>
      <c r="H367" s="101">
        <f t="shared" si="228"/>
        <v>0</v>
      </c>
      <c r="I367" s="102">
        <f>SUM(B367:H367)</f>
        <v>0.99999999999999989</v>
      </c>
      <c r="J367" s="131"/>
      <c r="K367" s="27" t="s">
        <v>100</v>
      </c>
      <c r="L367" s="76">
        <f t="shared" ref="L367:R367" si="229">IF($S366=0,"-",L366/$S366)</f>
        <v>7.1848613090905858E-2</v>
      </c>
      <c r="M367" s="76">
        <f t="shared" si="229"/>
        <v>0.26388028066830438</v>
      </c>
      <c r="N367" s="76">
        <f t="shared" si="229"/>
        <v>0.22519278082950259</v>
      </c>
      <c r="O367" s="76">
        <f t="shared" si="229"/>
        <v>0.21894420135471385</v>
      </c>
      <c r="P367" s="76">
        <f t="shared" si="229"/>
        <v>0.21282873567767963</v>
      </c>
      <c r="Q367" s="76">
        <f t="shared" si="229"/>
        <v>7.3053883788937301E-3</v>
      </c>
      <c r="R367" s="77">
        <f t="shared" si="229"/>
        <v>0</v>
      </c>
      <c r="S367" s="78">
        <f>SUM(L367:R367)</f>
        <v>0.99999999999999989</v>
      </c>
      <c r="U367" s="36" t="s">
        <v>100</v>
      </c>
      <c r="V367" s="103">
        <f>+V366/$AI366</f>
        <v>6.8155182681153906E-2</v>
      </c>
      <c r="W367" s="103">
        <f t="shared" ref="W367:AH367" si="230">+W366/$AI366</f>
        <v>3.6204987507247491E-3</v>
      </c>
      <c r="X367" s="103">
        <f t="shared" si="230"/>
        <v>7.3053883788937301E-3</v>
      </c>
      <c r="Y367" s="103">
        <f t="shared" si="230"/>
        <v>0.26388028066830438</v>
      </c>
      <c r="Z367" s="103">
        <f t="shared" si="230"/>
        <v>0.15440059285644273</v>
      </c>
      <c r="AA367" s="103">
        <f t="shared" si="230"/>
        <v>0.21141674330531754</v>
      </c>
      <c r="AB367" s="103">
        <f t="shared" si="230"/>
        <v>0.21282873567767963</v>
      </c>
      <c r="AC367" s="103">
        <f t="shared" si="230"/>
        <v>7.8392577681483361E-2</v>
      </c>
      <c r="AD367" s="103">
        <f t="shared" si="230"/>
        <v>7.2931659027215541E-5</v>
      </c>
      <c r="AE367" s="103">
        <f t="shared" si="230"/>
        <v>2.5904261565477409E-6</v>
      </c>
      <c r="AF367" s="103">
        <f t="shared" si="230"/>
        <v>0</v>
      </c>
      <c r="AG367" s="103">
        <f t="shared" si="230"/>
        <v>7.0792187973059847E-2</v>
      </c>
      <c r="AH367" s="103">
        <f t="shared" si="230"/>
        <v>7.5248676232397595E-3</v>
      </c>
      <c r="AI367" s="104">
        <f>SUM(V367:AC367)</f>
        <v>1</v>
      </c>
      <c r="AJ367" s="2" t="str">
        <f t="shared" si="224"/>
        <v/>
      </c>
    </row>
    <row r="368" spans="1:85" ht="15" thickBot="1">
      <c r="A368" s="218"/>
      <c r="B368" s="218"/>
      <c r="C368" s="218"/>
      <c r="D368" s="218"/>
      <c r="E368" s="218"/>
      <c r="F368" s="218"/>
      <c r="G368" s="218"/>
      <c r="H368" s="218"/>
      <c r="I368" s="218"/>
      <c r="K368" s="218"/>
      <c r="L368" s="218"/>
      <c r="M368" s="218"/>
      <c r="N368" s="218"/>
      <c r="O368" s="218"/>
      <c r="P368" s="218"/>
      <c r="Q368" s="218"/>
      <c r="R368" s="218"/>
      <c r="S368" s="218"/>
      <c r="AI368" s="139"/>
      <c r="BA368" s="131"/>
      <c r="BR368" s="131"/>
      <c r="CG368" s="131"/>
    </row>
    <row r="369" spans="1:85" ht="28.5">
      <c r="A369" s="328" t="s">
        <v>38</v>
      </c>
      <c r="B369" s="135" t="s">
        <v>0</v>
      </c>
      <c r="C369" s="135" t="s">
        <v>1</v>
      </c>
      <c r="D369" s="135" t="s">
        <v>2</v>
      </c>
      <c r="E369" s="135" t="s">
        <v>3</v>
      </c>
      <c r="F369" s="135" t="s">
        <v>27</v>
      </c>
      <c r="G369" s="135" t="s">
        <v>4</v>
      </c>
      <c r="H369" s="135" t="s">
        <v>5</v>
      </c>
      <c r="I369" s="136" t="s">
        <v>6</v>
      </c>
      <c r="K369" s="330" t="s">
        <v>38</v>
      </c>
      <c r="L369" s="137" t="s">
        <v>0</v>
      </c>
      <c r="M369" s="137" t="s">
        <v>1</v>
      </c>
      <c r="N369" s="137" t="s">
        <v>2</v>
      </c>
      <c r="O369" s="137" t="s">
        <v>3</v>
      </c>
      <c r="P369" s="137" t="s">
        <v>27</v>
      </c>
      <c r="Q369" s="137" t="s">
        <v>4</v>
      </c>
      <c r="R369" s="137" t="s">
        <v>5</v>
      </c>
      <c r="S369" s="138" t="s">
        <v>6</v>
      </c>
      <c r="U369" s="332" t="s">
        <v>38</v>
      </c>
      <c r="V369" s="190" t="s">
        <v>69</v>
      </c>
      <c r="W369" s="190" t="s">
        <v>70</v>
      </c>
      <c r="X369" s="190" t="s">
        <v>4</v>
      </c>
      <c r="Y369" s="190" t="s">
        <v>1</v>
      </c>
      <c r="Z369" s="190" t="s">
        <v>2</v>
      </c>
      <c r="AA369" s="190" t="s">
        <v>3</v>
      </c>
      <c r="AB369" s="190" t="s">
        <v>52</v>
      </c>
      <c r="AC369" s="190" t="s">
        <v>64</v>
      </c>
      <c r="AD369" s="191" t="s">
        <v>72</v>
      </c>
      <c r="AE369" s="191" t="s">
        <v>79</v>
      </c>
      <c r="AF369" s="191" t="s">
        <v>73</v>
      </c>
      <c r="AG369" s="191" t="s">
        <v>80</v>
      </c>
      <c r="AH369" s="191" t="s">
        <v>81</v>
      </c>
      <c r="AI369" s="192" t="s">
        <v>60</v>
      </c>
      <c r="BA369" s="131"/>
      <c r="BR369" s="131"/>
      <c r="CG369" s="131"/>
    </row>
    <row r="370" spans="1:85" ht="15">
      <c r="A370" s="329" t="s">
        <v>38</v>
      </c>
      <c r="B370" s="294" t="s">
        <v>109</v>
      </c>
      <c r="C370" s="295"/>
      <c r="D370" s="295"/>
      <c r="E370" s="295"/>
      <c r="F370" s="295"/>
      <c r="G370" s="295"/>
      <c r="H370" s="295"/>
      <c r="I370" s="296"/>
      <c r="K370" s="331" t="s">
        <v>38</v>
      </c>
      <c r="L370" s="297" t="s">
        <v>109</v>
      </c>
      <c r="M370" s="298"/>
      <c r="N370" s="298"/>
      <c r="O370" s="298"/>
      <c r="P370" s="298"/>
      <c r="Q370" s="298"/>
      <c r="R370" s="298"/>
      <c r="S370" s="299"/>
      <c r="U370" s="333" t="s">
        <v>38</v>
      </c>
      <c r="V370" s="326" t="s">
        <v>109</v>
      </c>
      <c r="W370" s="326"/>
      <c r="X370" s="326"/>
      <c r="Y370" s="326"/>
      <c r="Z370" s="326"/>
      <c r="AA370" s="326"/>
      <c r="AB370" s="326"/>
      <c r="AC370" s="326"/>
      <c r="AD370" s="326"/>
      <c r="AE370" s="326"/>
      <c r="AF370" s="326"/>
      <c r="AG370" s="326"/>
      <c r="AH370" s="326"/>
      <c r="AI370" s="327"/>
      <c r="BA370" s="131"/>
      <c r="BR370" s="131"/>
      <c r="CG370" s="131"/>
    </row>
    <row r="371" spans="1:85" ht="15">
      <c r="A371" s="141" t="s">
        <v>7</v>
      </c>
      <c r="B371" s="142">
        <v>0</v>
      </c>
      <c r="C371" s="142">
        <v>0</v>
      </c>
      <c r="D371" s="142">
        <v>0</v>
      </c>
      <c r="E371" s="142">
        <v>0</v>
      </c>
      <c r="F371" s="303"/>
      <c r="G371" s="142">
        <v>0</v>
      </c>
      <c r="H371" s="143">
        <v>0</v>
      </c>
      <c r="I371" s="144">
        <f>SUM(B371:H371)</f>
        <v>0</v>
      </c>
      <c r="J371" s="139"/>
      <c r="K371" s="193" t="s">
        <v>7</v>
      </c>
      <c r="L371" s="142">
        <v>0</v>
      </c>
      <c r="M371" s="142">
        <v>0</v>
      </c>
      <c r="N371" s="142">
        <v>0</v>
      </c>
      <c r="O371" s="142">
        <v>0</v>
      </c>
      <c r="P371" s="142">
        <v>0</v>
      </c>
      <c r="Q371" s="142">
        <v>0</v>
      </c>
      <c r="R371" s="194">
        <v>0</v>
      </c>
      <c r="S371" s="195">
        <f>SUM(L371:R371)</f>
        <v>0</v>
      </c>
      <c r="U371" s="196" t="s">
        <v>7</v>
      </c>
      <c r="V371" s="197">
        <v>0</v>
      </c>
      <c r="W371" s="197">
        <v>0</v>
      </c>
      <c r="X371" s="197">
        <v>0</v>
      </c>
      <c r="Y371" s="197">
        <v>0</v>
      </c>
      <c r="Z371" s="197">
        <v>0</v>
      </c>
      <c r="AA371" s="197">
        <v>0</v>
      </c>
      <c r="AB371" s="197">
        <v>0</v>
      </c>
      <c r="AC371" s="198">
        <v>0</v>
      </c>
      <c r="AD371" s="199">
        <v>0</v>
      </c>
      <c r="AE371" s="199">
        <v>0</v>
      </c>
      <c r="AF371" s="199">
        <v>0</v>
      </c>
      <c r="AG371" s="199">
        <v>0</v>
      </c>
      <c r="AH371" s="199">
        <v>0</v>
      </c>
      <c r="AI371" s="200">
        <f>SUM(V371:AC371)</f>
        <v>0</v>
      </c>
      <c r="AJ371" s="131" t="str">
        <f>IF(ABS(S371-AI371)&gt;0.001,S371-AI371,"")</f>
        <v/>
      </c>
      <c r="BA371" s="131"/>
      <c r="BR371" s="131"/>
      <c r="CG371" s="131"/>
    </row>
    <row r="372" spans="1:85" ht="15">
      <c r="A372" s="149" t="s">
        <v>8</v>
      </c>
      <c r="B372" s="150">
        <v>0</v>
      </c>
      <c r="C372" s="150">
        <v>0</v>
      </c>
      <c r="D372" s="150">
        <v>0</v>
      </c>
      <c r="E372" s="150">
        <v>0</v>
      </c>
      <c r="F372" s="304"/>
      <c r="G372" s="150">
        <v>0</v>
      </c>
      <c r="H372" s="151">
        <v>0</v>
      </c>
      <c r="I372" s="152">
        <f t="shared" ref="I372:I391" si="231">SUM(B372:H372)</f>
        <v>0</v>
      </c>
      <c r="J372" s="139"/>
      <c r="K372" s="153" t="s">
        <v>8</v>
      </c>
      <c r="L372" s="154">
        <v>0</v>
      </c>
      <c r="M372" s="154">
        <v>0</v>
      </c>
      <c r="N372" s="154">
        <v>0</v>
      </c>
      <c r="O372" s="154">
        <v>0</v>
      </c>
      <c r="P372" s="154">
        <v>0</v>
      </c>
      <c r="Q372" s="154">
        <v>0</v>
      </c>
      <c r="R372" s="155">
        <v>0</v>
      </c>
      <c r="S372" s="156">
        <f t="shared" ref="S372:S391" si="232">SUM(L372:R372)</f>
        <v>0</v>
      </c>
      <c r="U372" s="201" t="s">
        <v>8</v>
      </c>
      <c r="V372" s="202">
        <v>0</v>
      </c>
      <c r="W372" s="202">
        <v>0</v>
      </c>
      <c r="X372" s="202">
        <v>0</v>
      </c>
      <c r="Y372" s="202">
        <v>0</v>
      </c>
      <c r="Z372" s="202">
        <v>0</v>
      </c>
      <c r="AA372" s="202">
        <v>0</v>
      </c>
      <c r="AB372" s="202">
        <v>0</v>
      </c>
      <c r="AC372" s="203">
        <v>0</v>
      </c>
      <c r="AD372" s="202">
        <v>0</v>
      </c>
      <c r="AE372" s="202">
        <v>0</v>
      </c>
      <c r="AF372" s="202">
        <v>0</v>
      </c>
      <c r="AG372" s="202">
        <v>0</v>
      </c>
      <c r="AH372" s="202">
        <v>0</v>
      </c>
      <c r="AI372" s="204">
        <f t="shared" ref="AI372:AI391" si="233">SUM(V372:AC372)</f>
        <v>0</v>
      </c>
      <c r="AJ372" s="131" t="str">
        <f t="shared" ref="AJ372:AJ393" si="234">IF(ABS(S372-AI372)&gt;0.001,S372-AI372,"")</f>
        <v/>
      </c>
      <c r="BA372" s="131"/>
      <c r="BR372" s="131"/>
      <c r="CG372" s="131"/>
    </row>
    <row r="373" spans="1:85" ht="15">
      <c r="A373" s="157" t="s">
        <v>10</v>
      </c>
      <c r="B373" s="146">
        <v>0</v>
      </c>
      <c r="C373" s="146">
        <v>0</v>
      </c>
      <c r="D373" s="146">
        <v>0</v>
      </c>
      <c r="E373" s="146">
        <v>0</v>
      </c>
      <c r="F373" s="304"/>
      <c r="G373" s="146">
        <v>0</v>
      </c>
      <c r="H373" s="158">
        <v>0</v>
      </c>
      <c r="I373" s="144">
        <f t="shared" si="231"/>
        <v>0</v>
      </c>
      <c r="J373" s="139"/>
      <c r="K373" s="159" t="s">
        <v>10</v>
      </c>
      <c r="L373" s="146">
        <v>0</v>
      </c>
      <c r="M373" s="146">
        <v>0</v>
      </c>
      <c r="N373" s="146">
        <v>0</v>
      </c>
      <c r="O373" s="146">
        <v>0</v>
      </c>
      <c r="P373" s="146">
        <v>0</v>
      </c>
      <c r="Q373" s="146">
        <v>0</v>
      </c>
      <c r="R373" s="147">
        <v>0</v>
      </c>
      <c r="S373" s="148">
        <f t="shared" si="232"/>
        <v>0</v>
      </c>
      <c r="U373" s="205" t="s">
        <v>10</v>
      </c>
      <c r="V373" s="197">
        <v>0</v>
      </c>
      <c r="W373" s="197">
        <v>0</v>
      </c>
      <c r="X373" s="197">
        <v>0</v>
      </c>
      <c r="Y373" s="197">
        <v>0</v>
      </c>
      <c r="Z373" s="197">
        <v>0</v>
      </c>
      <c r="AA373" s="197">
        <v>0</v>
      </c>
      <c r="AB373" s="197">
        <v>0</v>
      </c>
      <c r="AC373" s="198">
        <v>0</v>
      </c>
      <c r="AD373" s="199">
        <v>0</v>
      </c>
      <c r="AE373" s="199">
        <v>0</v>
      </c>
      <c r="AF373" s="199">
        <v>0</v>
      </c>
      <c r="AG373" s="199">
        <v>0</v>
      </c>
      <c r="AH373" s="199">
        <v>0</v>
      </c>
      <c r="AI373" s="200">
        <f t="shared" si="233"/>
        <v>0</v>
      </c>
      <c r="AJ373" s="131" t="str">
        <f t="shared" si="234"/>
        <v/>
      </c>
      <c r="BA373" s="131"/>
      <c r="BR373" s="131"/>
      <c r="CG373" s="131"/>
    </row>
    <row r="374" spans="1:85" ht="15">
      <c r="A374" s="149" t="s">
        <v>53</v>
      </c>
      <c r="B374" s="150">
        <v>0</v>
      </c>
      <c r="C374" s="150">
        <v>0</v>
      </c>
      <c r="D374" s="150">
        <v>0</v>
      </c>
      <c r="E374" s="150">
        <v>0</v>
      </c>
      <c r="F374" s="304"/>
      <c r="G374" s="150">
        <v>0</v>
      </c>
      <c r="H374" s="151">
        <v>0</v>
      </c>
      <c r="I374" s="152">
        <f t="shared" si="231"/>
        <v>0</v>
      </c>
      <c r="J374" s="139"/>
      <c r="K374" s="153" t="s">
        <v>53</v>
      </c>
      <c r="L374" s="154">
        <v>0</v>
      </c>
      <c r="M374" s="154">
        <v>0</v>
      </c>
      <c r="N374" s="154">
        <v>0</v>
      </c>
      <c r="O374" s="154">
        <v>0</v>
      </c>
      <c r="P374" s="154">
        <v>0</v>
      </c>
      <c r="Q374" s="154">
        <v>0</v>
      </c>
      <c r="R374" s="155">
        <v>0</v>
      </c>
      <c r="S374" s="156">
        <f t="shared" si="232"/>
        <v>0</v>
      </c>
      <c r="U374" s="201" t="s">
        <v>53</v>
      </c>
      <c r="V374" s="202">
        <v>0</v>
      </c>
      <c r="W374" s="202">
        <v>0</v>
      </c>
      <c r="X374" s="202">
        <v>0</v>
      </c>
      <c r="Y374" s="202">
        <v>0</v>
      </c>
      <c r="Z374" s="202">
        <v>0</v>
      </c>
      <c r="AA374" s="202">
        <v>0</v>
      </c>
      <c r="AB374" s="202">
        <v>0</v>
      </c>
      <c r="AC374" s="203">
        <v>0</v>
      </c>
      <c r="AD374" s="202">
        <v>0</v>
      </c>
      <c r="AE374" s="202">
        <v>0</v>
      </c>
      <c r="AF374" s="202">
        <v>0</v>
      </c>
      <c r="AG374" s="202">
        <v>0</v>
      </c>
      <c r="AH374" s="202">
        <v>0</v>
      </c>
      <c r="AI374" s="204">
        <f t="shared" si="233"/>
        <v>0</v>
      </c>
      <c r="AJ374" s="131" t="str">
        <f t="shared" si="234"/>
        <v/>
      </c>
      <c r="BA374" s="131"/>
      <c r="BR374" s="131"/>
      <c r="CG374" s="131"/>
    </row>
    <row r="375" spans="1:85" ht="15">
      <c r="A375" s="157" t="s">
        <v>16</v>
      </c>
      <c r="B375" s="146">
        <v>46.807956234749419</v>
      </c>
      <c r="C375" s="146">
        <v>0</v>
      </c>
      <c r="D375" s="146">
        <v>0</v>
      </c>
      <c r="E375" s="146">
        <v>0</v>
      </c>
      <c r="F375" s="304"/>
      <c r="G375" s="146">
        <v>0</v>
      </c>
      <c r="H375" s="158">
        <v>0</v>
      </c>
      <c r="I375" s="144">
        <f t="shared" si="231"/>
        <v>46.807956234749419</v>
      </c>
      <c r="J375" s="139"/>
      <c r="K375" s="159" t="s">
        <v>16</v>
      </c>
      <c r="L375" s="146">
        <v>46.807956234749419</v>
      </c>
      <c r="M375" s="146">
        <v>0</v>
      </c>
      <c r="N375" s="146">
        <v>0</v>
      </c>
      <c r="O375" s="146">
        <v>0</v>
      </c>
      <c r="P375" s="146">
        <v>0</v>
      </c>
      <c r="Q375" s="146">
        <v>0</v>
      </c>
      <c r="R375" s="147">
        <v>0</v>
      </c>
      <c r="S375" s="148">
        <f t="shared" si="232"/>
        <v>46.807956234749419</v>
      </c>
      <c r="U375" s="205" t="s">
        <v>16</v>
      </c>
      <c r="V375" s="197">
        <v>46.807956234749419</v>
      </c>
      <c r="W375" s="197">
        <v>0</v>
      </c>
      <c r="X375" s="197">
        <v>0</v>
      </c>
      <c r="Y375" s="197">
        <v>0</v>
      </c>
      <c r="Z375" s="197">
        <v>0</v>
      </c>
      <c r="AA375" s="197">
        <v>0</v>
      </c>
      <c r="AB375" s="197">
        <v>0</v>
      </c>
      <c r="AC375" s="198">
        <v>0</v>
      </c>
      <c r="AD375" s="199">
        <v>0</v>
      </c>
      <c r="AE375" s="199">
        <v>0</v>
      </c>
      <c r="AF375" s="199">
        <v>0</v>
      </c>
      <c r="AG375" s="199">
        <v>0</v>
      </c>
      <c r="AH375" s="199">
        <v>0</v>
      </c>
      <c r="AI375" s="200">
        <f t="shared" si="233"/>
        <v>46.807956234749419</v>
      </c>
      <c r="AJ375" s="131" t="str">
        <f t="shared" si="234"/>
        <v/>
      </c>
      <c r="BA375" s="131"/>
      <c r="BR375" s="131"/>
      <c r="CG375" s="131"/>
    </row>
    <row r="376" spans="1:85" ht="15">
      <c r="A376" s="149" t="s">
        <v>15</v>
      </c>
      <c r="B376" s="150">
        <v>39.560890330099795</v>
      </c>
      <c r="C376" s="150">
        <v>0</v>
      </c>
      <c r="D376" s="150">
        <v>2.0081180326846013</v>
      </c>
      <c r="E376" s="150">
        <v>1.1875108665501639</v>
      </c>
      <c r="F376" s="304"/>
      <c r="G376" s="150">
        <v>0</v>
      </c>
      <c r="H376" s="151">
        <v>0</v>
      </c>
      <c r="I376" s="152">
        <f t="shared" si="231"/>
        <v>42.756519229334558</v>
      </c>
      <c r="J376" s="139"/>
      <c r="K376" s="153" t="s">
        <v>15</v>
      </c>
      <c r="L376" s="154">
        <v>39.560890330099795</v>
      </c>
      <c r="M376" s="154">
        <v>0</v>
      </c>
      <c r="N376" s="154">
        <v>2.0081180326846013</v>
      </c>
      <c r="O376" s="154">
        <v>1.1875108665501639</v>
      </c>
      <c r="P376" s="154">
        <v>0</v>
      </c>
      <c r="Q376" s="154">
        <v>0</v>
      </c>
      <c r="R376" s="155">
        <v>0</v>
      </c>
      <c r="S376" s="156">
        <f t="shared" si="232"/>
        <v>42.756519229334558</v>
      </c>
      <c r="U376" s="201" t="s">
        <v>54</v>
      </c>
      <c r="V376" s="202">
        <v>39.446031197301231</v>
      </c>
      <c r="W376" s="202">
        <v>0</v>
      </c>
      <c r="X376" s="202">
        <v>0</v>
      </c>
      <c r="Y376" s="202">
        <v>0</v>
      </c>
      <c r="Z376" s="202">
        <v>2.0081180326846013</v>
      </c>
      <c r="AA376" s="202">
        <v>1.1875108665501639</v>
      </c>
      <c r="AB376" s="202">
        <v>0</v>
      </c>
      <c r="AC376" s="203">
        <v>0.11485913279856352</v>
      </c>
      <c r="AD376" s="202">
        <v>0.11485913279856352</v>
      </c>
      <c r="AE376" s="202">
        <v>0</v>
      </c>
      <c r="AF376" s="202">
        <v>0</v>
      </c>
      <c r="AG376" s="202">
        <v>0</v>
      </c>
      <c r="AH376" s="202">
        <v>0</v>
      </c>
      <c r="AI376" s="204">
        <f t="shared" si="233"/>
        <v>42.756519229334558</v>
      </c>
      <c r="AJ376" s="131" t="str">
        <f t="shared" si="234"/>
        <v/>
      </c>
      <c r="BA376" s="131"/>
      <c r="BR376" s="131"/>
      <c r="CG376" s="131"/>
    </row>
    <row r="377" spans="1:85" ht="15">
      <c r="A377" s="157" t="s">
        <v>55</v>
      </c>
      <c r="B377" s="146">
        <v>0</v>
      </c>
      <c r="C377" s="146">
        <v>0</v>
      </c>
      <c r="D377" s="146">
        <v>0</v>
      </c>
      <c r="E377" s="146">
        <v>582.39724300636999</v>
      </c>
      <c r="F377" s="304"/>
      <c r="G377" s="146">
        <v>0</v>
      </c>
      <c r="H377" s="158">
        <v>0</v>
      </c>
      <c r="I377" s="144">
        <f t="shared" si="231"/>
        <v>582.39724300636999</v>
      </c>
      <c r="J377" s="139"/>
      <c r="K377" s="159" t="s">
        <v>55</v>
      </c>
      <c r="L377" s="146">
        <v>0</v>
      </c>
      <c r="M377" s="146">
        <v>0</v>
      </c>
      <c r="N377" s="146">
        <v>0</v>
      </c>
      <c r="O377" s="146">
        <v>582.39724300636999</v>
      </c>
      <c r="P377" s="146">
        <v>367.6617443658107</v>
      </c>
      <c r="Q377" s="146">
        <v>0</v>
      </c>
      <c r="R377" s="147">
        <v>0</v>
      </c>
      <c r="S377" s="148">
        <f t="shared" si="232"/>
        <v>950.0589873721807</v>
      </c>
      <c r="U377" s="205" t="s">
        <v>55</v>
      </c>
      <c r="V377" s="197">
        <v>0</v>
      </c>
      <c r="W377" s="197">
        <v>0</v>
      </c>
      <c r="X377" s="197">
        <v>0</v>
      </c>
      <c r="Y377" s="197">
        <v>0</v>
      </c>
      <c r="Z377" s="197">
        <v>0</v>
      </c>
      <c r="AA377" s="197">
        <v>291.198621503185</v>
      </c>
      <c r="AB377" s="197">
        <v>367.6617443658107</v>
      </c>
      <c r="AC377" s="198">
        <v>291.198621503185</v>
      </c>
      <c r="AD377" s="197">
        <v>0</v>
      </c>
      <c r="AE377" s="197">
        <v>0</v>
      </c>
      <c r="AF377" s="197">
        <v>0</v>
      </c>
      <c r="AG377" s="197">
        <v>0</v>
      </c>
      <c r="AH377" s="197">
        <v>291.198621503185</v>
      </c>
      <c r="AI377" s="200">
        <f t="shared" si="233"/>
        <v>950.0589873721807</v>
      </c>
      <c r="AJ377" s="131" t="str">
        <f t="shared" si="234"/>
        <v/>
      </c>
      <c r="BA377" s="131"/>
      <c r="BR377" s="131"/>
      <c r="CG377" s="131"/>
    </row>
    <row r="378" spans="1:85" ht="15">
      <c r="A378" s="149" t="s">
        <v>12</v>
      </c>
      <c r="B378" s="150">
        <v>0</v>
      </c>
      <c r="C378" s="150">
        <v>0</v>
      </c>
      <c r="D378" s="150">
        <v>0</v>
      </c>
      <c r="E378" s="150">
        <v>15.712024341024692</v>
      </c>
      <c r="F378" s="304"/>
      <c r="G378" s="150">
        <v>0</v>
      </c>
      <c r="H378" s="151">
        <v>0</v>
      </c>
      <c r="I378" s="152">
        <f t="shared" si="231"/>
        <v>15.712024341024692</v>
      </c>
      <c r="J378" s="139"/>
      <c r="K378" s="153" t="s">
        <v>12</v>
      </c>
      <c r="L378" s="154">
        <v>0</v>
      </c>
      <c r="M378" s="154">
        <v>0</v>
      </c>
      <c r="N378" s="154">
        <v>0</v>
      </c>
      <c r="O378" s="154">
        <v>15.712024341024692</v>
      </c>
      <c r="P378" s="154">
        <v>43.685526072347471</v>
      </c>
      <c r="Q378" s="154">
        <v>0</v>
      </c>
      <c r="R378" s="155">
        <v>0</v>
      </c>
      <c r="S378" s="156">
        <f t="shared" si="232"/>
        <v>59.397550413372166</v>
      </c>
      <c r="U378" s="201" t="s">
        <v>12</v>
      </c>
      <c r="V378" s="202">
        <v>0</v>
      </c>
      <c r="W378" s="202">
        <v>0</v>
      </c>
      <c r="X378" s="202">
        <v>0</v>
      </c>
      <c r="Y378" s="202">
        <v>0</v>
      </c>
      <c r="Z378" s="202">
        <v>0</v>
      </c>
      <c r="AA378" s="202">
        <v>12.569619472819754</v>
      </c>
      <c r="AB378" s="202">
        <v>43.685526072347471</v>
      </c>
      <c r="AC378" s="203">
        <v>3.1424048682049386</v>
      </c>
      <c r="AD378" s="202">
        <v>0</v>
      </c>
      <c r="AE378" s="202">
        <v>0</v>
      </c>
      <c r="AF378" s="202">
        <v>0</v>
      </c>
      <c r="AG378" s="202">
        <v>0</v>
      </c>
      <c r="AH378" s="202">
        <v>3.1424048682049386</v>
      </c>
      <c r="AI378" s="204">
        <f t="shared" si="233"/>
        <v>59.397550413372166</v>
      </c>
      <c r="AJ378" s="131" t="str">
        <f t="shared" si="234"/>
        <v/>
      </c>
      <c r="BA378" s="131"/>
      <c r="BR378" s="131"/>
      <c r="CG378" s="131"/>
    </row>
    <row r="379" spans="1:85" ht="15">
      <c r="A379" s="157" t="s">
        <v>56</v>
      </c>
      <c r="B379" s="146">
        <v>0</v>
      </c>
      <c r="C379" s="146">
        <v>0</v>
      </c>
      <c r="D379" s="146">
        <v>0</v>
      </c>
      <c r="E379" s="146">
        <v>0</v>
      </c>
      <c r="F379" s="304"/>
      <c r="G379" s="146">
        <v>0</v>
      </c>
      <c r="H379" s="158">
        <v>0</v>
      </c>
      <c r="I379" s="144">
        <f t="shared" si="231"/>
        <v>0</v>
      </c>
      <c r="J379" s="139"/>
      <c r="K379" s="159" t="s">
        <v>56</v>
      </c>
      <c r="L379" s="146">
        <v>0</v>
      </c>
      <c r="M379" s="146">
        <v>0</v>
      </c>
      <c r="N379" s="146">
        <v>0</v>
      </c>
      <c r="O379" s="146">
        <v>0</v>
      </c>
      <c r="P379" s="146">
        <v>0</v>
      </c>
      <c r="Q379" s="146">
        <v>0</v>
      </c>
      <c r="R379" s="147">
        <v>0</v>
      </c>
      <c r="S379" s="148">
        <f t="shared" si="232"/>
        <v>0</v>
      </c>
      <c r="U379" s="205" t="s">
        <v>56</v>
      </c>
      <c r="V379" s="197">
        <v>0</v>
      </c>
      <c r="W379" s="197">
        <v>0</v>
      </c>
      <c r="X379" s="197">
        <v>0</v>
      </c>
      <c r="Y379" s="197">
        <v>0</v>
      </c>
      <c r="Z379" s="197">
        <v>0</v>
      </c>
      <c r="AA379" s="197">
        <v>0</v>
      </c>
      <c r="AB379" s="197">
        <v>0</v>
      </c>
      <c r="AC379" s="198">
        <v>0</v>
      </c>
      <c r="AD379" s="197">
        <v>0</v>
      </c>
      <c r="AE379" s="197">
        <v>0</v>
      </c>
      <c r="AF379" s="197">
        <v>0</v>
      </c>
      <c r="AG379" s="197">
        <v>0</v>
      </c>
      <c r="AH379" s="197">
        <v>0</v>
      </c>
      <c r="AI379" s="200">
        <f t="shared" si="233"/>
        <v>0</v>
      </c>
      <c r="AJ379" s="131" t="str">
        <f t="shared" si="234"/>
        <v/>
      </c>
      <c r="BA379" s="131"/>
      <c r="BR379" s="131"/>
      <c r="CG379" s="131"/>
    </row>
    <row r="380" spans="1:85" ht="15">
      <c r="A380" s="149" t="s">
        <v>17</v>
      </c>
      <c r="B380" s="150">
        <v>0.26796830608335781</v>
      </c>
      <c r="C380" s="150">
        <v>0</v>
      </c>
      <c r="D380" s="150">
        <v>7.3375971519491143</v>
      </c>
      <c r="E380" s="150">
        <v>1.6627704336232279</v>
      </c>
      <c r="F380" s="304"/>
      <c r="G380" s="150">
        <v>0</v>
      </c>
      <c r="H380" s="151">
        <v>0</v>
      </c>
      <c r="I380" s="152">
        <f t="shared" si="231"/>
        <v>9.268335891655699</v>
      </c>
      <c r="J380" s="139"/>
      <c r="K380" s="153" t="s">
        <v>17</v>
      </c>
      <c r="L380" s="154">
        <v>0.26796830608335781</v>
      </c>
      <c r="M380" s="154">
        <v>0</v>
      </c>
      <c r="N380" s="154">
        <v>7.3375971519491143</v>
      </c>
      <c r="O380" s="154">
        <v>1.6627704336232279</v>
      </c>
      <c r="P380" s="154">
        <v>1.2103018930491529</v>
      </c>
      <c r="Q380" s="154">
        <v>0</v>
      </c>
      <c r="R380" s="155">
        <v>0</v>
      </c>
      <c r="S380" s="156">
        <f t="shared" si="232"/>
        <v>10.478637784704851</v>
      </c>
      <c r="U380" s="201" t="s">
        <v>17</v>
      </c>
      <c r="V380" s="202">
        <v>0.26796830608335781</v>
      </c>
      <c r="W380" s="202">
        <v>0</v>
      </c>
      <c r="X380" s="202">
        <v>0</v>
      </c>
      <c r="Y380" s="202">
        <v>0</v>
      </c>
      <c r="Z380" s="202">
        <v>7.3363759085305569</v>
      </c>
      <c r="AA380" s="202">
        <v>0</v>
      </c>
      <c r="AB380" s="202">
        <v>1.2103018930491529</v>
      </c>
      <c r="AC380" s="203">
        <v>1.6639916770417851</v>
      </c>
      <c r="AD380" s="202">
        <v>0</v>
      </c>
      <c r="AE380" s="202">
        <v>0</v>
      </c>
      <c r="AF380" s="202">
        <v>0</v>
      </c>
      <c r="AG380" s="202">
        <v>1.2212434185573536E-3</v>
      </c>
      <c r="AH380" s="202">
        <v>1.6627704336232279</v>
      </c>
      <c r="AI380" s="204">
        <f t="shared" si="233"/>
        <v>10.478637784704853</v>
      </c>
      <c r="AJ380" s="131" t="str">
        <f t="shared" si="234"/>
        <v/>
      </c>
      <c r="BA380" s="131"/>
      <c r="BR380" s="131"/>
      <c r="CG380" s="131"/>
    </row>
    <row r="381" spans="1:85" ht="15">
      <c r="A381" s="157" t="s">
        <v>141</v>
      </c>
      <c r="B381" s="146">
        <v>77.218862081897868</v>
      </c>
      <c r="C381" s="146">
        <v>2.1554925129628484</v>
      </c>
      <c r="D381" s="146">
        <v>62.78789250277238</v>
      </c>
      <c r="E381" s="146">
        <v>8.788808471383841E-2</v>
      </c>
      <c r="F381" s="304"/>
      <c r="G381" s="146">
        <v>0</v>
      </c>
      <c r="H381" s="158">
        <v>0</v>
      </c>
      <c r="I381" s="144">
        <f t="shared" si="231"/>
        <v>142.25013518234692</v>
      </c>
      <c r="J381" s="139"/>
      <c r="K381" s="159" t="s">
        <v>141</v>
      </c>
      <c r="L381" s="146">
        <v>77.218862081897868</v>
      </c>
      <c r="M381" s="146">
        <v>2.1554925129628484</v>
      </c>
      <c r="N381" s="146">
        <v>62.78789250277238</v>
      </c>
      <c r="O381" s="146">
        <v>8.788808471383841E-2</v>
      </c>
      <c r="P381" s="146">
        <v>0.11873331273115875</v>
      </c>
      <c r="Q381" s="146">
        <v>0</v>
      </c>
      <c r="R381" s="147">
        <v>0</v>
      </c>
      <c r="S381" s="148">
        <f t="shared" si="232"/>
        <v>142.36886849507809</v>
      </c>
      <c r="U381" s="205" t="s">
        <v>141</v>
      </c>
      <c r="V381" s="197">
        <v>76.729216371038547</v>
      </c>
      <c r="W381" s="197">
        <v>0</v>
      </c>
      <c r="X381" s="197">
        <v>0</v>
      </c>
      <c r="Y381" s="197">
        <v>2.1554925129628484</v>
      </c>
      <c r="Z381" s="197">
        <v>62.78789250277238</v>
      </c>
      <c r="AA381" s="197">
        <v>8.788808471383841E-2</v>
      </c>
      <c r="AB381" s="197">
        <v>0.11873331273115875</v>
      </c>
      <c r="AC381" s="198">
        <v>0.4896457108593219</v>
      </c>
      <c r="AD381" s="197">
        <v>0.4896457108593219</v>
      </c>
      <c r="AE381" s="197">
        <v>0</v>
      </c>
      <c r="AF381" s="197">
        <v>0</v>
      </c>
      <c r="AG381" s="197">
        <v>0</v>
      </c>
      <c r="AH381" s="197">
        <v>0</v>
      </c>
      <c r="AI381" s="200">
        <f t="shared" si="233"/>
        <v>142.36886849507809</v>
      </c>
      <c r="AJ381" s="131" t="str">
        <f t="shared" si="234"/>
        <v/>
      </c>
      <c r="BA381" s="131"/>
      <c r="BR381" s="131"/>
      <c r="CG381" s="131"/>
    </row>
    <row r="382" spans="1:85" ht="15">
      <c r="A382" s="149" t="s">
        <v>25</v>
      </c>
      <c r="B382" s="150">
        <v>13.641095610625698</v>
      </c>
      <c r="C382" s="150">
        <v>1.110749552763272</v>
      </c>
      <c r="D382" s="150">
        <v>8.1343668044830615</v>
      </c>
      <c r="E382" s="150">
        <v>56.657462176976274</v>
      </c>
      <c r="F382" s="304"/>
      <c r="G382" s="150">
        <v>38.876270814809565</v>
      </c>
      <c r="H382" s="151">
        <v>0</v>
      </c>
      <c r="I382" s="152">
        <f t="shared" si="231"/>
        <v>118.41994495965787</v>
      </c>
      <c r="J382" s="139"/>
      <c r="K382" s="153" t="s">
        <v>25</v>
      </c>
      <c r="L382" s="154">
        <v>13.641095610625698</v>
      </c>
      <c r="M382" s="154">
        <v>1.110749552763272</v>
      </c>
      <c r="N382" s="154">
        <v>8.1343668044830615</v>
      </c>
      <c r="O382" s="154">
        <v>56.657462176976274</v>
      </c>
      <c r="P382" s="154">
        <v>0</v>
      </c>
      <c r="Q382" s="154">
        <v>38.876270814809565</v>
      </c>
      <c r="R382" s="155">
        <v>0</v>
      </c>
      <c r="S382" s="156">
        <f t="shared" si="232"/>
        <v>118.41994495965787</v>
      </c>
      <c r="U382" s="201" t="s">
        <v>25</v>
      </c>
      <c r="V382" s="202">
        <v>9.2045059497681567</v>
      </c>
      <c r="W382" s="202">
        <v>3.5978220474641982</v>
      </c>
      <c r="X382" s="202">
        <v>38.876270814809565</v>
      </c>
      <c r="Y382" s="202">
        <v>1.110749552763272</v>
      </c>
      <c r="Z382" s="202">
        <v>8.1343668044830615</v>
      </c>
      <c r="AA382" s="202">
        <v>45.22638499483034</v>
      </c>
      <c r="AB382" s="202">
        <v>0</v>
      </c>
      <c r="AC382" s="203">
        <v>12.269844795539274</v>
      </c>
      <c r="AD382" s="202">
        <v>0.83876761339334238</v>
      </c>
      <c r="AE382" s="202">
        <v>6.4173559605504174E-3</v>
      </c>
      <c r="AF382" s="202">
        <v>0</v>
      </c>
      <c r="AG382" s="202">
        <v>0</v>
      </c>
      <c r="AH382" s="202">
        <v>11.424659826185382</v>
      </c>
      <c r="AI382" s="204">
        <f t="shared" si="233"/>
        <v>118.41994495965787</v>
      </c>
      <c r="AJ382" s="131" t="str">
        <f t="shared" si="234"/>
        <v/>
      </c>
      <c r="BA382" s="131"/>
      <c r="BR382" s="131"/>
      <c r="CG382" s="131"/>
    </row>
    <row r="383" spans="1:85" ht="15">
      <c r="A383" s="157" t="s">
        <v>24</v>
      </c>
      <c r="B383" s="146">
        <v>16.93105076465956</v>
      </c>
      <c r="C383" s="146">
        <v>0</v>
      </c>
      <c r="D383" s="146">
        <v>0</v>
      </c>
      <c r="E383" s="146">
        <v>0</v>
      </c>
      <c r="F383" s="304"/>
      <c r="G383" s="146">
        <v>0</v>
      </c>
      <c r="H383" s="158">
        <v>0</v>
      </c>
      <c r="I383" s="144">
        <f t="shared" si="231"/>
        <v>16.93105076465956</v>
      </c>
      <c r="J383" s="139"/>
      <c r="K383" s="159" t="s">
        <v>24</v>
      </c>
      <c r="L383" s="146">
        <v>16.93105076465956</v>
      </c>
      <c r="M383" s="146">
        <v>0</v>
      </c>
      <c r="N383" s="146">
        <v>0</v>
      </c>
      <c r="O383" s="146">
        <v>0</v>
      </c>
      <c r="P383" s="146">
        <v>0</v>
      </c>
      <c r="Q383" s="146">
        <v>0</v>
      </c>
      <c r="R383" s="147">
        <v>0</v>
      </c>
      <c r="S383" s="148">
        <f t="shared" si="232"/>
        <v>16.93105076465956</v>
      </c>
      <c r="U383" s="205" t="s">
        <v>24</v>
      </c>
      <c r="V383" s="197">
        <v>16.93105076465956</v>
      </c>
      <c r="W383" s="197">
        <v>0</v>
      </c>
      <c r="X383" s="197">
        <v>0</v>
      </c>
      <c r="Y383" s="197">
        <v>0</v>
      </c>
      <c r="Z383" s="197">
        <v>0</v>
      </c>
      <c r="AA383" s="197">
        <v>0</v>
      </c>
      <c r="AB383" s="197">
        <v>0</v>
      </c>
      <c r="AC383" s="198">
        <v>0</v>
      </c>
      <c r="AD383" s="197">
        <v>0</v>
      </c>
      <c r="AE383" s="197">
        <v>0</v>
      </c>
      <c r="AF383" s="197">
        <v>0</v>
      </c>
      <c r="AG383" s="197">
        <v>0</v>
      </c>
      <c r="AH383" s="197">
        <v>0</v>
      </c>
      <c r="AI383" s="200">
        <f t="shared" si="233"/>
        <v>16.93105076465956</v>
      </c>
      <c r="AJ383" s="131" t="str">
        <f t="shared" si="234"/>
        <v/>
      </c>
      <c r="BA383" s="131"/>
      <c r="BR383" s="131"/>
      <c r="CG383" s="131"/>
    </row>
    <row r="384" spans="1:85" ht="15">
      <c r="A384" s="149" t="s">
        <v>57</v>
      </c>
      <c r="B384" s="150">
        <v>8.2733696160101786</v>
      </c>
      <c r="C384" s="150">
        <v>0</v>
      </c>
      <c r="D384" s="150">
        <v>0</v>
      </c>
      <c r="E384" s="150">
        <v>0</v>
      </c>
      <c r="F384" s="304"/>
      <c r="G384" s="150">
        <v>0</v>
      </c>
      <c r="H384" s="151">
        <v>0</v>
      </c>
      <c r="I384" s="152">
        <f t="shared" si="231"/>
        <v>8.2733696160101786</v>
      </c>
      <c r="J384" s="139"/>
      <c r="K384" s="153" t="s">
        <v>57</v>
      </c>
      <c r="L384" s="154">
        <v>8.2733696160101786</v>
      </c>
      <c r="M384" s="154">
        <v>0</v>
      </c>
      <c r="N384" s="154">
        <v>0</v>
      </c>
      <c r="O384" s="154">
        <v>0</v>
      </c>
      <c r="P384" s="154">
        <v>0</v>
      </c>
      <c r="Q384" s="154">
        <v>0</v>
      </c>
      <c r="R384" s="155">
        <v>0</v>
      </c>
      <c r="S384" s="156">
        <f t="shared" si="232"/>
        <v>8.2733696160101786</v>
      </c>
      <c r="U384" s="201" t="s">
        <v>57</v>
      </c>
      <c r="V384" s="202">
        <v>8.2733696160101786</v>
      </c>
      <c r="W384" s="202">
        <v>0</v>
      </c>
      <c r="X384" s="202">
        <v>0</v>
      </c>
      <c r="Y384" s="202">
        <v>0</v>
      </c>
      <c r="Z384" s="202">
        <v>0</v>
      </c>
      <c r="AA384" s="202">
        <v>0</v>
      </c>
      <c r="AB384" s="202">
        <v>0</v>
      </c>
      <c r="AC384" s="203">
        <v>0</v>
      </c>
      <c r="AD384" s="202">
        <v>0</v>
      </c>
      <c r="AE384" s="202">
        <v>0</v>
      </c>
      <c r="AF384" s="202">
        <v>0</v>
      </c>
      <c r="AG384" s="202">
        <v>0</v>
      </c>
      <c r="AH384" s="202">
        <v>0</v>
      </c>
      <c r="AI384" s="204">
        <f t="shared" si="233"/>
        <v>8.2733696160101786</v>
      </c>
      <c r="AJ384" s="131" t="str">
        <f t="shared" si="234"/>
        <v/>
      </c>
      <c r="BA384" s="131"/>
      <c r="BR384" s="131"/>
      <c r="CG384" s="131"/>
    </row>
    <row r="385" spans="1:85" ht="15">
      <c r="A385" s="157" t="s">
        <v>22</v>
      </c>
      <c r="B385" s="146">
        <v>98.207256653054401</v>
      </c>
      <c r="C385" s="146">
        <v>0</v>
      </c>
      <c r="D385" s="146">
        <v>10.401971327503082</v>
      </c>
      <c r="E385" s="146">
        <v>0</v>
      </c>
      <c r="F385" s="304"/>
      <c r="G385" s="146">
        <v>0</v>
      </c>
      <c r="H385" s="158">
        <v>0</v>
      </c>
      <c r="I385" s="144">
        <f t="shared" si="231"/>
        <v>108.60922798055748</v>
      </c>
      <c r="J385" s="139"/>
      <c r="K385" s="159" t="s">
        <v>22</v>
      </c>
      <c r="L385" s="146">
        <v>98.207256653054401</v>
      </c>
      <c r="M385" s="146">
        <v>0</v>
      </c>
      <c r="N385" s="146">
        <v>10.401971327503082</v>
      </c>
      <c r="O385" s="146">
        <v>0</v>
      </c>
      <c r="P385" s="146">
        <v>58.461987748619016</v>
      </c>
      <c r="Q385" s="146">
        <v>0</v>
      </c>
      <c r="R385" s="147">
        <v>0</v>
      </c>
      <c r="S385" s="148">
        <f t="shared" si="232"/>
        <v>167.07121572917649</v>
      </c>
      <c r="U385" s="205" t="s">
        <v>22</v>
      </c>
      <c r="V385" s="197">
        <v>97.49717155201435</v>
      </c>
      <c r="W385" s="197">
        <v>0</v>
      </c>
      <c r="X385" s="197">
        <v>0</v>
      </c>
      <c r="Y385" s="197">
        <v>0</v>
      </c>
      <c r="Z385" s="197">
        <v>1.2132581088574308</v>
      </c>
      <c r="AA385" s="197">
        <v>0</v>
      </c>
      <c r="AB385" s="197">
        <v>58.461987748619016</v>
      </c>
      <c r="AC385" s="198">
        <v>9.8987983196856995</v>
      </c>
      <c r="AD385" s="197">
        <v>0.71008510104004963</v>
      </c>
      <c r="AE385" s="197">
        <v>0</v>
      </c>
      <c r="AF385" s="197">
        <v>0</v>
      </c>
      <c r="AG385" s="197">
        <v>9.1887132186456508</v>
      </c>
      <c r="AH385" s="197">
        <v>0</v>
      </c>
      <c r="AI385" s="200">
        <f t="shared" si="233"/>
        <v>167.07121572917652</v>
      </c>
      <c r="AJ385" s="131" t="str">
        <f t="shared" si="234"/>
        <v/>
      </c>
      <c r="BA385" s="131"/>
      <c r="BR385" s="131"/>
      <c r="CG385" s="131"/>
    </row>
    <row r="386" spans="1:85" ht="15">
      <c r="A386" s="149" t="s">
        <v>21</v>
      </c>
      <c r="B386" s="150">
        <v>0</v>
      </c>
      <c r="C386" s="150">
        <v>0</v>
      </c>
      <c r="D386" s="150">
        <v>0</v>
      </c>
      <c r="E386" s="150">
        <v>0</v>
      </c>
      <c r="F386" s="304"/>
      <c r="G386" s="150">
        <v>0</v>
      </c>
      <c r="H386" s="151">
        <v>0</v>
      </c>
      <c r="I386" s="152">
        <f t="shared" si="231"/>
        <v>0</v>
      </c>
      <c r="J386" s="139"/>
      <c r="K386" s="153" t="s">
        <v>21</v>
      </c>
      <c r="L386" s="154">
        <v>0</v>
      </c>
      <c r="M386" s="154">
        <v>0</v>
      </c>
      <c r="N386" s="154">
        <v>0</v>
      </c>
      <c r="O386" s="154">
        <v>0</v>
      </c>
      <c r="P386" s="154">
        <v>0</v>
      </c>
      <c r="Q386" s="154">
        <v>0</v>
      </c>
      <c r="R386" s="155">
        <v>0</v>
      </c>
      <c r="S386" s="156">
        <f t="shared" si="232"/>
        <v>0</v>
      </c>
      <c r="U386" s="201" t="s">
        <v>58</v>
      </c>
      <c r="V386" s="202">
        <v>0</v>
      </c>
      <c r="W386" s="202">
        <v>0</v>
      </c>
      <c r="X386" s="202">
        <v>0</v>
      </c>
      <c r="Y386" s="202">
        <v>0</v>
      </c>
      <c r="Z386" s="202">
        <v>0</v>
      </c>
      <c r="AA386" s="202">
        <v>0</v>
      </c>
      <c r="AB386" s="202">
        <v>0</v>
      </c>
      <c r="AC386" s="203">
        <v>0</v>
      </c>
      <c r="AD386" s="202">
        <v>0</v>
      </c>
      <c r="AE386" s="202">
        <v>0</v>
      </c>
      <c r="AF386" s="202">
        <v>0</v>
      </c>
      <c r="AG386" s="202">
        <v>0</v>
      </c>
      <c r="AH386" s="202">
        <v>0</v>
      </c>
      <c r="AI386" s="204">
        <f t="shared" si="233"/>
        <v>0</v>
      </c>
      <c r="AJ386" s="131" t="str">
        <f t="shared" si="234"/>
        <v/>
      </c>
      <c r="BA386" s="131"/>
      <c r="BR386" s="131"/>
      <c r="CG386" s="131"/>
    </row>
    <row r="387" spans="1:85" ht="15">
      <c r="A387" s="160" t="s">
        <v>61</v>
      </c>
      <c r="B387" s="146">
        <v>0.59399999999999997</v>
      </c>
      <c r="C387" s="146">
        <v>0</v>
      </c>
      <c r="D387" s="146">
        <v>0</v>
      </c>
      <c r="E387" s="146">
        <v>0</v>
      </c>
      <c r="F387" s="304"/>
      <c r="G387" s="146">
        <v>0</v>
      </c>
      <c r="H387" s="158">
        <v>0</v>
      </c>
      <c r="I387" s="144">
        <f t="shared" si="231"/>
        <v>0.59399999999999997</v>
      </c>
      <c r="J387" s="139"/>
      <c r="K387" s="161" t="s">
        <v>61</v>
      </c>
      <c r="L387" s="146">
        <v>0.59399999999999997</v>
      </c>
      <c r="M387" s="146">
        <v>0</v>
      </c>
      <c r="N387" s="146">
        <v>0</v>
      </c>
      <c r="O387" s="146">
        <v>0</v>
      </c>
      <c r="P387" s="146">
        <v>0</v>
      </c>
      <c r="Q387" s="146">
        <v>0</v>
      </c>
      <c r="R387" s="147">
        <v>0</v>
      </c>
      <c r="S387" s="148">
        <f t="shared" si="232"/>
        <v>0.59399999999999997</v>
      </c>
      <c r="U387" s="206" t="s">
        <v>59</v>
      </c>
      <c r="V387" s="197">
        <v>0.59399999999999997</v>
      </c>
      <c r="W387" s="197">
        <v>0</v>
      </c>
      <c r="X387" s="197">
        <v>0</v>
      </c>
      <c r="Y387" s="197">
        <v>0</v>
      </c>
      <c r="Z387" s="197">
        <v>0</v>
      </c>
      <c r="AA387" s="197">
        <v>0</v>
      </c>
      <c r="AB387" s="197">
        <v>0</v>
      </c>
      <c r="AC387" s="198">
        <v>0</v>
      </c>
      <c r="AD387" s="199">
        <v>0</v>
      </c>
      <c r="AE387" s="199">
        <v>0</v>
      </c>
      <c r="AF387" s="199">
        <v>0</v>
      </c>
      <c r="AG387" s="199">
        <v>0</v>
      </c>
      <c r="AH387" s="199">
        <v>0</v>
      </c>
      <c r="AI387" s="200">
        <f t="shared" si="233"/>
        <v>0.59399999999999997</v>
      </c>
      <c r="AJ387" s="131" t="str">
        <f t="shared" si="234"/>
        <v/>
      </c>
      <c r="BA387" s="131"/>
      <c r="BR387" s="131"/>
      <c r="CG387" s="131"/>
    </row>
    <row r="388" spans="1:85">
      <c r="A388" s="162" t="s">
        <v>23</v>
      </c>
      <c r="B388" s="163">
        <v>0.59399999999999997</v>
      </c>
      <c r="C388" s="163">
        <v>0</v>
      </c>
      <c r="D388" s="163">
        <v>0</v>
      </c>
      <c r="E388" s="163">
        <v>0</v>
      </c>
      <c r="F388" s="304"/>
      <c r="G388" s="163">
        <v>0</v>
      </c>
      <c r="H388" s="164">
        <v>0</v>
      </c>
      <c r="I388" s="165">
        <f t="shared" si="231"/>
        <v>0.59399999999999997</v>
      </c>
      <c r="J388" s="139"/>
      <c r="K388" s="166" t="s">
        <v>23</v>
      </c>
      <c r="L388" s="167">
        <v>0.59399999999999997</v>
      </c>
      <c r="M388" s="167">
        <v>0</v>
      </c>
      <c r="N388" s="167">
        <v>0</v>
      </c>
      <c r="O388" s="167">
        <v>0</v>
      </c>
      <c r="P388" s="167">
        <v>0</v>
      </c>
      <c r="Q388" s="167">
        <v>0</v>
      </c>
      <c r="R388" s="168">
        <v>0</v>
      </c>
      <c r="S388" s="169">
        <f t="shared" si="232"/>
        <v>0.59399999999999997</v>
      </c>
      <c r="U388" s="207" t="s">
        <v>62</v>
      </c>
      <c r="V388" s="208">
        <v>0.59399999999999997</v>
      </c>
      <c r="W388" s="208">
        <v>0</v>
      </c>
      <c r="X388" s="208">
        <v>0</v>
      </c>
      <c r="Y388" s="208">
        <v>0</v>
      </c>
      <c r="Z388" s="208">
        <v>0</v>
      </c>
      <c r="AA388" s="208">
        <v>0</v>
      </c>
      <c r="AB388" s="208">
        <v>0</v>
      </c>
      <c r="AC388" s="208">
        <v>0</v>
      </c>
      <c r="AD388" s="208">
        <v>0</v>
      </c>
      <c r="AE388" s="208">
        <v>0</v>
      </c>
      <c r="AF388" s="208">
        <v>0</v>
      </c>
      <c r="AG388" s="208">
        <v>0</v>
      </c>
      <c r="AH388" s="92">
        <v>0</v>
      </c>
      <c r="AI388" s="209">
        <f t="shared" si="233"/>
        <v>0.59399999999999997</v>
      </c>
      <c r="BA388" s="131"/>
      <c r="BR388" s="131"/>
      <c r="CG388" s="131"/>
    </row>
    <row r="389" spans="1:85">
      <c r="A389" s="170" t="s">
        <v>19</v>
      </c>
      <c r="B389" s="171">
        <v>0</v>
      </c>
      <c r="C389" s="171">
        <v>0</v>
      </c>
      <c r="D389" s="171">
        <v>0</v>
      </c>
      <c r="E389" s="171">
        <v>0</v>
      </c>
      <c r="F389" s="304"/>
      <c r="G389" s="171">
        <v>0</v>
      </c>
      <c r="H389" s="172">
        <v>0</v>
      </c>
      <c r="I389" s="173">
        <f t="shared" si="231"/>
        <v>0</v>
      </c>
      <c r="J389" s="139"/>
      <c r="K389" s="174" t="s">
        <v>19</v>
      </c>
      <c r="L389" s="171">
        <v>0</v>
      </c>
      <c r="M389" s="171">
        <v>0</v>
      </c>
      <c r="N389" s="171">
        <v>0</v>
      </c>
      <c r="O389" s="171">
        <v>0</v>
      </c>
      <c r="P389" s="171">
        <v>0</v>
      </c>
      <c r="Q389" s="171">
        <v>0</v>
      </c>
      <c r="R389" s="175">
        <v>0</v>
      </c>
      <c r="S389" s="176">
        <f t="shared" si="232"/>
        <v>0</v>
      </c>
      <c r="U389" s="210" t="s">
        <v>19</v>
      </c>
      <c r="V389" s="211">
        <v>0</v>
      </c>
      <c r="W389" s="211">
        <v>0</v>
      </c>
      <c r="X389" s="211">
        <v>0</v>
      </c>
      <c r="Y389" s="211">
        <v>0</v>
      </c>
      <c r="Z389" s="211">
        <v>0</v>
      </c>
      <c r="AA389" s="211">
        <v>0</v>
      </c>
      <c r="AB389" s="211">
        <v>0</v>
      </c>
      <c r="AC389" s="211">
        <v>0</v>
      </c>
      <c r="AD389" s="212">
        <v>0</v>
      </c>
      <c r="AE389" s="212">
        <v>0</v>
      </c>
      <c r="AF389" s="212">
        <v>0</v>
      </c>
      <c r="AG389" s="212">
        <v>0</v>
      </c>
      <c r="AH389" s="212">
        <v>0</v>
      </c>
      <c r="AI389" s="213">
        <f t="shared" si="233"/>
        <v>0</v>
      </c>
      <c r="AJ389" s="131" t="str">
        <f t="shared" si="234"/>
        <v/>
      </c>
      <c r="BA389" s="131"/>
      <c r="BR389" s="131"/>
      <c r="CG389" s="131"/>
    </row>
    <row r="390" spans="1:85">
      <c r="A390" s="162" t="s">
        <v>20</v>
      </c>
      <c r="B390" s="163">
        <v>0</v>
      </c>
      <c r="C390" s="163">
        <v>0</v>
      </c>
      <c r="D390" s="163">
        <v>0</v>
      </c>
      <c r="E390" s="163">
        <v>0</v>
      </c>
      <c r="F390" s="304"/>
      <c r="G390" s="163">
        <v>0</v>
      </c>
      <c r="H390" s="164">
        <v>0</v>
      </c>
      <c r="I390" s="165">
        <f t="shared" si="231"/>
        <v>0</v>
      </c>
      <c r="J390" s="139"/>
      <c r="K390" s="166" t="s">
        <v>20</v>
      </c>
      <c r="L390" s="167">
        <v>0</v>
      </c>
      <c r="M390" s="167">
        <v>0</v>
      </c>
      <c r="N390" s="167">
        <v>0</v>
      </c>
      <c r="O390" s="167">
        <v>0</v>
      </c>
      <c r="P390" s="167">
        <v>0</v>
      </c>
      <c r="Q390" s="167">
        <v>0</v>
      </c>
      <c r="R390" s="168">
        <v>0</v>
      </c>
      <c r="S390" s="169">
        <f t="shared" si="232"/>
        <v>0</v>
      </c>
      <c r="U390" s="207" t="s">
        <v>20</v>
      </c>
      <c r="V390" s="208">
        <v>0</v>
      </c>
      <c r="W390" s="208">
        <v>0</v>
      </c>
      <c r="X390" s="208">
        <v>0</v>
      </c>
      <c r="Y390" s="208">
        <v>0</v>
      </c>
      <c r="Z390" s="208">
        <v>0</v>
      </c>
      <c r="AA390" s="208">
        <v>0</v>
      </c>
      <c r="AB390" s="208">
        <v>0</v>
      </c>
      <c r="AC390" s="208">
        <v>0</v>
      </c>
      <c r="AD390" s="208">
        <v>0</v>
      </c>
      <c r="AE390" s="208">
        <v>0</v>
      </c>
      <c r="AF390" s="208">
        <v>0</v>
      </c>
      <c r="AG390" s="208">
        <v>0</v>
      </c>
      <c r="AH390" s="92">
        <v>0</v>
      </c>
      <c r="AI390" s="209">
        <f t="shared" si="233"/>
        <v>0</v>
      </c>
      <c r="AJ390" s="131" t="str">
        <f t="shared" si="234"/>
        <v/>
      </c>
      <c r="BA390" s="131"/>
      <c r="BR390" s="131"/>
      <c r="CG390" s="131"/>
    </row>
    <row r="391" spans="1:85" ht="15" thickBot="1">
      <c r="A391" s="177" t="s">
        <v>11</v>
      </c>
      <c r="B391" s="178">
        <v>0</v>
      </c>
      <c r="C391" s="178">
        <v>0</v>
      </c>
      <c r="D391" s="178">
        <v>0</v>
      </c>
      <c r="E391" s="178">
        <v>0</v>
      </c>
      <c r="F391" s="305"/>
      <c r="G391" s="178">
        <v>0</v>
      </c>
      <c r="H391" s="179">
        <v>0</v>
      </c>
      <c r="I391" s="180">
        <f t="shared" si="231"/>
        <v>0</v>
      </c>
      <c r="J391" s="139"/>
      <c r="K391" s="181" t="s">
        <v>11</v>
      </c>
      <c r="L391" s="178">
        <v>0</v>
      </c>
      <c r="M391" s="178">
        <v>0</v>
      </c>
      <c r="N391" s="178">
        <v>0</v>
      </c>
      <c r="O391" s="178">
        <v>0</v>
      </c>
      <c r="P391" s="178">
        <v>0</v>
      </c>
      <c r="Q391" s="178">
        <v>0</v>
      </c>
      <c r="R391" s="182">
        <v>0</v>
      </c>
      <c r="S391" s="183">
        <f t="shared" si="232"/>
        <v>0</v>
      </c>
      <c r="U391" s="210" t="s">
        <v>11</v>
      </c>
      <c r="V391" s="211">
        <v>0</v>
      </c>
      <c r="W391" s="211">
        <v>0</v>
      </c>
      <c r="X391" s="211">
        <v>0</v>
      </c>
      <c r="Y391" s="211">
        <v>0</v>
      </c>
      <c r="Z391" s="211">
        <v>0</v>
      </c>
      <c r="AA391" s="211">
        <v>0</v>
      </c>
      <c r="AB391" s="211">
        <v>0</v>
      </c>
      <c r="AC391" s="211">
        <v>0</v>
      </c>
      <c r="AD391" s="212">
        <v>0</v>
      </c>
      <c r="AE391" s="212">
        <v>0</v>
      </c>
      <c r="AF391" s="212">
        <v>0</v>
      </c>
      <c r="AG391" s="212">
        <v>0</v>
      </c>
      <c r="AH391" s="212">
        <v>0</v>
      </c>
      <c r="AI391" s="213">
        <f t="shared" si="233"/>
        <v>0</v>
      </c>
      <c r="AJ391" s="131" t="str">
        <f t="shared" si="234"/>
        <v/>
      </c>
      <c r="BA391" s="131"/>
      <c r="BR391" s="131"/>
      <c r="CG391" s="131"/>
    </row>
    <row r="392" spans="1:85" ht="15">
      <c r="A392" s="184" t="s">
        <v>26</v>
      </c>
      <c r="B392" s="185">
        <f>SUM(B371:B387)</f>
        <v>301.50244959718026</v>
      </c>
      <c r="C392" s="185">
        <f t="shared" ref="C392:I392" si="235">SUM(C371:C387)</f>
        <v>3.2662420657261206</v>
      </c>
      <c r="D392" s="185">
        <f t="shared" si="235"/>
        <v>90.66994581939224</v>
      </c>
      <c r="E392" s="185">
        <f t="shared" si="235"/>
        <v>657.7048989092583</v>
      </c>
      <c r="F392" s="185">
        <f t="shared" si="235"/>
        <v>0</v>
      </c>
      <c r="G392" s="185">
        <f t="shared" si="235"/>
        <v>38.876270814809565</v>
      </c>
      <c r="H392" s="187">
        <f t="shared" si="235"/>
        <v>0</v>
      </c>
      <c r="I392" s="144">
        <f t="shared" si="235"/>
        <v>1092.0198072063665</v>
      </c>
      <c r="J392" s="139"/>
      <c r="K392" s="186" t="s">
        <v>26</v>
      </c>
      <c r="L392" s="185">
        <f>SUM(L371:L387)</f>
        <v>301.50244959718026</v>
      </c>
      <c r="M392" s="185">
        <f t="shared" ref="M392:S392" si="236">SUM(M371:M387)</f>
        <v>3.2662420657261206</v>
      </c>
      <c r="N392" s="185">
        <f t="shared" si="236"/>
        <v>90.66994581939224</v>
      </c>
      <c r="O392" s="185">
        <f t="shared" si="236"/>
        <v>657.7048989092583</v>
      </c>
      <c r="P392" s="185">
        <f t="shared" si="236"/>
        <v>471.1382933925575</v>
      </c>
      <c r="Q392" s="185">
        <f t="shared" si="236"/>
        <v>38.876270814809565</v>
      </c>
      <c r="R392" s="187">
        <f t="shared" si="236"/>
        <v>0</v>
      </c>
      <c r="S392" s="188">
        <f t="shared" si="236"/>
        <v>1563.1581005989237</v>
      </c>
      <c r="T392" s="131" t="str">
        <f>IF(ABS(S392-AI392)&gt;0.01,S392-AI392,"")</f>
        <v/>
      </c>
      <c r="U392" s="214" t="s">
        <v>60</v>
      </c>
      <c r="V392" s="215">
        <f>SUM(V371:V387)</f>
        <v>295.75126999162478</v>
      </c>
      <c r="W392" s="215">
        <f t="shared" ref="W392:AH392" si="237">SUM(W371:W387)</f>
        <v>3.5978220474641982</v>
      </c>
      <c r="X392" s="215">
        <f t="shared" si="237"/>
        <v>38.876270814809565</v>
      </c>
      <c r="Y392" s="215">
        <f t="shared" si="237"/>
        <v>3.2662420657261206</v>
      </c>
      <c r="Z392" s="215">
        <f t="shared" si="237"/>
        <v>81.480011357328038</v>
      </c>
      <c r="AA392" s="215">
        <f t="shared" si="237"/>
        <v>350.27002492209908</v>
      </c>
      <c r="AB392" s="215">
        <f t="shared" si="237"/>
        <v>471.1382933925575</v>
      </c>
      <c r="AC392" s="215">
        <f t="shared" si="237"/>
        <v>318.77816600731461</v>
      </c>
      <c r="AD392" s="216">
        <f t="shared" si="237"/>
        <v>2.1533575580912774</v>
      </c>
      <c r="AE392" s="216">
        <f t="shared" si="237"/>
        <v>6.4173559605504174E-3</v>
      </c>
      <c r="AF392" s="216">
        <f t="shared" si="237"/>
        <v>0</v>
      </c>
      <c r="AG392" s="216">
        <f t="shared" si="237"/>
        <v>9.1899344620642083</v>
      </c>
      <c r="AH392" s="216">
        <f t="shared" si="237"/>
        <v>307.42845663119857</v>
      </c>
      <c r="AI392" s="217">
        <f>SUM(V392:AC392)</f>
        <v>1563.158100598924</v>
      </c>
      <c r="AJ392" s="131" t="str">
        <f t="shared" si="234"/>
        <v/>
      </c>
      <c r="BA392" s="131"/>
      <c r="BR392" s="131"/>
      <c r="CG392" s="131"/>
    </row>
    <row r="393" spans="1:85" s="2" customFormat="1" ht="15" thickBot="1">
      <c r="A393" s="15" t="s">
        <v>100</v>
      </c>
      <c r="B393" s="100">
        <f>IF($I392=0,"-",B392/$I392)</f>
        <v>0.27609613635900221</v>
      </c>
      <c r="C393" s="100">
        <f t="shared" ref="C393:H393" si="238">IF($I392=0,"-",C392/$I392)</f>
        <v>2.9910099104171984E-3</v>
      </c>
      <c r="D393" s="100">
        <f t="shared" si="238"/>
        <v>8.3029579885868968E-2</v>
      </c>
      <c r="E393" s="100">
        <f t="shared" si="238"/>
        <v>0.60228293898058138</v>
      </c>
      <c r="F393" s="100">
        <f t="shared" si="238"/>
        <v>0</v>
      </c>
      <c r="G393" s="100">
        <f t="shared" si="238"/>
        <v>3.5600334864130216E-2</v>
      </c>
      <c r="H393" s="101">
        <f t="shared" si="238"/>
        <v>0</v>
      </c>
      <c r="I393" s="102">
        <f>SUM(B393:H393)</f>
        <v>0.99999999999999989</v>
      </c>
      <c r="J393" s="131"/>
      <c r="K393" s="27" t="s">
        <v>100</v>
      </c>
      <c r="L393" s="76">
        <f t="shared" ref="L393:R393" si="239">IF($S392=0,"-",L392/$S392)</f>
        <v>0.19288032955953696</v>
      </c>
      <c r="M393" s="76">
        <f t="shared" si="239"/>
        <v>2.0895148510407619E-3</v>
      </c>
      <c r="N393" s="76">
        <f t="shared" si="239"/>
        <v>5.8004334804427057E-2</v>
      </c>
      <c r="O393" s="76">
        <f t="shared" si="239"/>
        <v>0.42075392032146897</v>
      </c>
      <c r="P393" s="76">
        <f t="shared" si="239"/>
        <v>0.30140156214015779</v>
      </c>
      <c r="Q393" s="76">
        <f t="shared" si="239"/>
        <v>2.4870338323368654E-2</v>
      </c>
      <c r="R393" s="77">
        <f t="shared" si="239"/>
        <v>0</v>
      </c>
      <c r="S393" s="78">
        <f>SUM(L393:R393)</f>
        <v>1.0000000000000002</v>
      </c>
      <c r="U393" s="36" t="s">
        <v>100</v>
      </c>
      <c r="V393" s="103">
        <f>+V392/$AI392</f>
        <v>0.18920112423580679</v>
      </c>
      <c r="W393" s="103">
        <f t="shared" ref="W393:AH393" si="240">+W392/$AI392</f>
        <v>2.3016366969442776E-3</v>
      </c>
      <c r="X393" s="103">
        <f t="shared" si="240"/>
        <v>2.487033832336865E-2</v>
      </c>
      <c r="Y393" s="103">
        <f t="shared" si="240"/>
        <v>2.0895148510407615E-3</v>
      </c>
      <c r="Z393" s="103">
        <f t="shared" si="240"/>
        <v>5.2125252926181281E-2</v>
      </c>
      <c r="AA393" s="103">
        <f t="shared" si="240"/>
        <v>0.22407843761158461</v>
      </c>
      <c r="AB393" s="103">
        <f t="shared" si="240"/>
        <v>0.30140156214015773</v>
      </c>
      <c r="AC393" s="103">
        <f t="shared" si="240"/>
        <v>0.20393213321491585</v>
      </c>
      <c r="AD393" s="103">
        <f t="shared" si="240"/>
        <v>1.3775686267858756E-3</v>
      </c>
      <c r="AE393" s="103">
        <f t="shared" si="240"/>
        <v>4.1053786933590456E-6</v>
      </c>
      <c r="AF393" s="103">
        <f t="shared" si="240"/>
        <v>0</v>
      </c>
      <c r="AG393" s="103">
        <f t="shared" si="240"/>
        <v>5.8790818782457673E-3</v>
      </c>
      <c r="AH393" s="103">
        <f t="shared" si="240"/>
        <v>0.19667137733119086</v>
      </c>
      <c r="AI393" s="104">
        <f>SUM(V393:AC393)</f>
        <v>0.99999999999999989</v>
      </c>
      <c r="AJ393" s="2" t="str">
        <f t="shared" si="234"/>
        <v/>
      </c>
    </row>
    <row r="394" spans="1:85" ht="15" thickBot="1">
      <c r="A394" s="218"/>
      <c r="B394" s="218"/>
      <c r="C394" s="218"/>
      <c r="D394" s="218"/>
      <c r="E394" s="218"/>
      <c r="F394" s="218"/>
      <c r="G394" s="218"/>
      <c r="H394" s="218"/>
      <c r="I394" s="218"/>
      <c r="K394" s="218"/>
      <c r="L394" s="218"/>
      <c r="M394" s="218"/>
      <c r="N394" s="218"/>
      <c r="O394" s="218"/>
      <c r="P394" s="218"/>
      <c r="Q394" s="218"/>
      <c r="R394" s="218"/>
      <c r="S394" s="218"/>
      <c r="AI394" s="139"/>
      <c r="BA394" s="131"/>
      <c r="BR394" s="131"/>
      <c r="CG394" s="131"/>
    </row>
    <row r="395" spans="1:85" ht="28.5">
      <c r="A395" s="328" t="s">
        <v>39</v>
      </c>
      <c r="B395" s="135" t="s">
        <v>0</v>
      </c>
      <c r="C395" s="135" t="s">
        <v>1</v>
      </c>
      <c r="D395" s="135" t="s">
        <v>2</v>
      </c>
      <c r="E395" s="135" t="s">
        <v>3</v>
      </c>
      <c r="F395" s="135" t="s">
        <v>27</v>
      </c>
      <c r="G395" s="135" t="s">
        <v>4</v>
      </c>
      <c r="H395" s="135" t="s">
        <v>5</v>
      </c>
      <c r="I395" s="136" t="s">
        <v>6</v>
      </c>
      <c r="K395" s="330" t="s">
        <v>39</v>
      </c>
      <c r="L395" s="137" t="s">
        <v>0</v>
      </c>
      <c r="M395" s="137" t="s">
        <v>1</v>
      </c>
      <c r="N395" s="137" t="s">
        <v>2</v>
      </c>
      <c r="O395" s="137" t="s">
        <v>3</v>
      </c>
      <c r="P395" s="137" t="s">
        <v>27</v>
      </c>
      <c r="Q395" s="137" t="s">
        <v>4</v>
      </c>
      <c r="R395" s="137" t="s">
        <v>5</v>
      </c>
      <c r="S395" s="138" t="s">
        <v>6</v>
      </c>
      <c r="U395" s="332" t="s">
        <v>39</v>
      </c>
      <c r="V395" s="190" t="s">
        <v>69</v>
      </c>
      <c r="W395" s="190" t="s">
        <v>70</v>
      </c>
      <c r="X395" s="190" t="s">
        <v>4</v>
      </c>
      <c r="Y395" s="190" t="s">
        <v>1</v>
      </c>
      <c r="Z395" s="190" t="s">
        <v>2</v>
      </c>
      <c r="AA395" s="190" t="s">
        <v>3</v>
      </c>
      <c r="AB395" s="190" t="s">
        <v>52</v>
      </c>
      <c r="AC395" s="190" t="s">
        <v>64</v>
      </c>
      <c r="AD395" s="191" t="s">
        <v>72</v>
      </c>
      <c r="AE395" s="191" t="s">
        <v>79</v>
      </c>
      <c r="AF395" s="191" t="s">
        <v>73</v>
      </c>
      <c r="AG395" s="191" t="s">
        <v>80</v>
      </c>
      <c r="AH395" s="191" t="s">
        <v>81</v>
      </c>
      <c r="AI395" s="192" t="s">
        <v>60</v>
      </c>
      <c r="BA395" s="131"/>
      <c r="BR395" s="131"/>
      <c r="CG395" s="131"/>
    </row>
    <row r="396" spans="1:85" ht="15">
      <c r="A396" s="329" t="s">
        <v>39</v>
      </c>
      <c r="B396" s="294" t="s">
        <v>109</v>
      </c>
      <c r="C396" s="295"/>
      <c r="D396" s="295"/>
      <c r="E396" s="295"/>
      <c r="F396" s="295"/>
      <c r="G396" s="295"/>
      <c r="H396" s="295"/>
      <c r="I396" s="296"/>
      <c r="K396" s="331" t="s">
        <v>39</v>
      </c>
      <c r="L396" s="297" t="s">
        <v>109</v>
      </c>
      <c r="M396" s="298"/>
      <c r="N396" s="298"/>
      <c r="O396" s="298"/>
      <c r="P396" s="298"/>
      <c r="Q396" s="298"/>
      <c r="R396" s="298"/>
      <c r="S396" s="299"/>
      <c r="U396" s="333" t="s">
        <v>39</v>
      </c>
      <c r="V396" s="326" t="s">
        <v>109</v>
      </c>
      <c r="W396" s="326"/>
      <c r="X396" s="326"/>
      <c r="Y396" s="326"/>
      <c r="Z396" s="326"/>
      <c r="AA396" s="326"/>
      <c r="AB396" s="326"/>
      <c r="AC396" s="326"/>
      <c r="AD396" s="326"/>
      <c r="AE396" s="326"/>
      <c r="AF396" s="326"/>
      <c r="AG396" s="326"/>
      <c r="AH396" s="326"/>
      <c r="AI396" s="327"/>
      <c r="BA396" s="131"/>
      <c r="BR396" s="131"/>
      <c r="CG396" s="131"/>
    </row>
    <row r="397" spans="1:85" ht="15">
      <c r="A397" s="141" t="s">
        <v>7</v>
      </c>
      <c r="B397" s="142">
        <v>0</v>
      </c>
      <c r="C397" s="142">
        <v>0</v>
      </c>
      <c r="D397" s="142">
        <v>0</v>
      </c>
      <c r="E397" s="142">
        <v>0</v>
      </c>
      <c r="F397" s="303"/>
      <c r="G397" s="142">
        <v>0</v>
      </c>
      <c r="H397" s="143">
        <v>0</v>
      </c>
      <c r="I397" s="144">
        <f>SUM(B397:H397)</f>
        <v>0</v>
      </c>
      <c r="J397" s="139"/>
      <c r="K397" s="193" t="s">
        <v>7</v>
      </c>
      <c r="L397" s="142">
        <v>0</v>
      </c>
      <c r="M397" s="142">
        <v>0</v>
      </c>
      <c r="N397" s="142">
        <v>0</v>
      </c>
      <c r="O397" s="142">
        <v>0</v>
      </c>
      <c r="P397" s="142">
        <v>0</v>
      </c>
      <c r="Q397" s="142">
        <v>0</v>
      </c>
      <c r="R397" s="194">
        <v>0</v>
      </c>
      <c r="S397" s="195">
        <f>SUM(L397:R397)</f>
        <v>0</v>
      </c>
      <c r="U397" s="196" t="s">
        <v>7</v>
      </c>
      <c r="V397" s="197">
        <v>0</v>
      </c>
      <c r="W397" s="197">
        <v>0</v>
      </c>
      <c r="X397" s="197">
        <v>0</v>
      </c>
      <c r="Y397" s="197">
        <v>0</v>
      </c>
      <c r="Z397" s="197">
        <v>0</v>
      </c>
      <c r="AA397" s="197">
        <v>0</v>
      </c>
      <c r="AB397" s="197">
        <v>0</v>
      </c>
      <c r="AC397" s="198">
        <v>0</v>
      </c>
      <c r="AD397" s="199">
        <v>0</v>
      </c>
      <c r="AE397" s="199">
        <v>0</v>
      </c>
      <c r="AF397" s="199">
        <v>0</v>
      </c>
      <c r="AG397" s="199">
        <v>0</v>
      </c>
      <c r="AH397" s="199">
        <v>0</v>
      </c>
      <c r="AI397" s="200">
        <f>SUM(V397:AC397)</f>
        <v>0</v>
      </c>
      <c r="AJ397" s="131" t="str">
        <f>IF(ABS(S397-AI397)&gt;0.001,S397-AI397,"")</f>
        <v/>
      </c>
      <c r="BA397" s="131"/>
      <c r="BR397" s="131"/>
      <c r="CG397" s="131"/>
    </row>
    <row r="398" spans="1:85" ht="15">
      <c r="A398" s="149" t="s">
        <v>8</v>
      </c>
      <c r="B398" s="150">
        <v>0</v>
      </c>
      <c r="C398" s="150">
        <v>0</v>
      </c>
      <c r="D398" s="150">
        <v>0</v>
      </c>
      <c r="E398" s="150">
        <v>0</v>
      </c>
      <c r="F398" s="304"/>
      <c r="G398" s="150">
        <v>0</v>
      </c>
      <c r="H398" s="151">
        <v>0</v>
      </c>
      <c r="I398" s="152">
        <f t="shared" ref="I398:I417" si="241">SUM(B398:H398)</f>
        <v>0</v>
      </c>
      <c r="J398" s="139"/>
      <c r="K398" s="153" t="s">
        <v>8</v>
      </c>
      <c r="L398" s="154">
        <v>0</v>
      </c>
      <c r="M398" s="154">
        <v>0</v>
      </c>
      <c r="N398" s="154">
        <v>0</v>
      </c>
      <c r="O398" s="154">
        <v>0</v>
      </c>
      <c r="P398" s="154">
        <v>0</v>
      </c>
      <c r="Q398" s="154">
        <v>0</v>
      </c>
      <c r="R398" s="155">
        <v>0</v>
      </c>
      <c r="S398" s="156">
        <f t="shared" ref="S398:S417" si="242">SUM(L398:R398)</f>
        <v>0</v>
      </c>
      <c r="U398" s="201" t="s">
        <v>8</v>
      </c>
      <c r="V398" s="202">
        <v>0</v>
      </c>
      <c r="W398" s="202">
        <v>0</v>
      </c>
      <c r="X398" s="202">
        <v>0</v>
      </c>
      <c r="Y398" s="202">
        <v>0</v>
      </c>
      <c r="Z398" s="202">
        <v>0</v>
      </c>
      <c r="AA398" s="202">
        <v>0</v>
      </c>
      <c r="AB398" s="202">
        <v>0</v>
      </c>
      <c r="AC398" s="203">
        <v>0</v>
      </c>
      <c r="AD398" s="202">
        <v>0</v>
      </c>
      <c r="AE398" s="202">
        <v>0</v>
      </c>
      <c r="AF398" s="202">
        <v>0</v>
      </c>
      <c r="AG398" s="202">
        <v>0</v>
      </c>
      <c r="AH398" s="202">
        <v>0</v>
      </c>
      <c r="AI398" s="204">
        <f t="shared" ref="AI398:AI417" si="243">SUM(V398:AC398)</f>
        <v>0</v>
      </c>
      <c r="AJ398" s="131" t="str">
        <f t="shared" ref="AJ398:AJ419" si="244">IF(ABS(S398-AI398)&gt;0.001,S398-AI398,"")</f>
        <v/>
      </c>
      <c r="BA398" s="131"/>
      <c r="BR398" s="131"/>
      <c r="CG398" s="131"/>
    </row>
    <row r="399" spans="1:85" ht="15">
      <c r="A399" s="157" t="s">
        <v>10</v>
      </c>
      <c r="B399" s="146">
        <v>0</v>
      </c>
      <c r="C399" s="146">
        <v>0</v>
      </c>
      <c r="D399" s="146">
        <v>0</v>
      </c>
      <c r="E399" s="146">
        <v>0</v>
      </c>
      <c r="F399" s="304"/>
      <c r="G399" s="146">
        <v>0</v>
      </c>
      <c r="H399" s="158">
        <v>0</v>
      </c>
      <c r="I399" s="144">
        <f t="shared" si="241"/>
        <v>0</v>
      </c>
      <c r="J399" s="139"/>
      <c r="K399" s="159" t="s">
        <v>10</v>
      </c>
      <c r="L399" s="146">
        <v>0</v>
      </c>
      <c r="M399" s="146">
        <v>0</v>
      </c>
      <c r="N399" s="146">
        <v>0</v>
      </c>
      <c r="O399" s="146">
        <v>0</v>
      </c>
      <c r="P399" s="146">
        <v>0</v>
      </c>
      <c r="Q399" s="146">
        <v>0</v>
      </c>
      <c r="R399" s="147">
        <v>0</v>
      </c>
      <c r="S399" s="148">
        <f t="shared" si="242"/>
        <v>0</v>
      </c>
      <c r="U399" s="205" t="s">
        <v>10</v>
      </c>
      <c r="V399" s="197">
        <v>0</v>
      </c>
      <c r="W399" s="197">
        <v>0</v>
      </c>
      <c r="X399" s="197">
        <v>0</v>
      </c>
      <c r="Y399" s="197">
        <v>0</v>
      </c>
      <c r="Z399" s="197">
        <v>0</v>
      </c>
      <c r="AA399" s="197">
        <v>0</v>
      </c>
      <c r="AB399" s="197">
        <v>0</v>
      </c>
      <c r="AC399" s="198">
        <v>0</v>
      </c>
      <c r="AD399" s="199">
        <v>0</v>
      </c>
      <c r="AE399" s="199">
        <v>0</v>
      </c>
      <c r="AF399" s="199">
        <v>0</v>
      </c>
      <c r="AG399" s="199">
        <v>0</v>
      </c>
      <c r="AH399" s="199">
        <v>0</v>
      </c>
      <c r="AI399" s="200">
        <f t="shared" si="243"/>
        <v>0</v>
      </c>
      <c r="AJ399" s="131" t="str">
        <f t="shared" si="244"/>
        <v/>
      </c>
      <c r="BA399" s="131"/>
      <c r="BR399" s="131"/>
      <c r="CG399" s="131"/>
    </row>
    <row r="400" spans="1:85" ht="15">
      <c r="A400" s="149" t="s">
        <v>53</v>
      </c>
      <c r="B400" s="150">
        <v>0</v>
      </c>
      <c r="C400" s="150">
        <v>0</v>
      </c>
      <c r="D400" s="150">
        <v>0</v>
      </c>
      <c r="E400" s="150">
        <v>0</v>
      </c>
      <c r="F400" s="304"/>
      <c r="G400" s="150">
        <v>0</v>
      </c>
      <c r="H400" s="151">
        <v>0</v>
      </c>
      <c r="I400" s="152">
        <f t="shared" si="241"/>
        <v>0</v>
      </c>
      <c r="J400" s="139"/>
      <c r="K400" s="153" t="s">
        <v>53</v>
      </c>
      <c r="L400" s="154">
        <v>0</v>
      </c>
      <c r="M400" s="154">
        <v>0</v>
      </c>
      <c r="N400" s="154">
        <v>0</v>
      </c>
      <c r="O400" s="154">
        <v>0</v>
      </c>
      <c r="P400" s="154">
        <v>0</v>
      </c>
      <c r="Q400" s="154">
        <v>0</v>
      </c>
      <c r="R400" s="155">
        <v>0</v>
      </c>
      <c r="S400" s="156">
        <f t="shared" si="242"/>
        <v>0</v>
      </c>
      <c r="U400" s="201" t="s">
        <v>53</v>
      </c>
      <c r="V400" s="202">
        <v>0</v>
      </c>
      <c r="W400" s="202">
        <v>0</v>
      </c>
      <c r="X400" s="202">
        <v>0</v>
      </c>
      <c r="Y400" s="202">
        <v>0</v>
      </c>
      <c r="Z400" s="202">
        <v>0</v>
      </c>
      <c r="AA400" s="202">
        <v>0</v>
      </c>
      <c r="AB400" s="202">
        <v>0</v>
      </c>
      <c r="AC400" s="203">
        <v>0</v>
      </c>
      <c r="AD400" s="202">
        <v>0</v>
      </c>
      <c r="AE400" s="202">
        <v>0</v>
      </c>
      <c r="AF400" s="202">
        <v>0</v>
      </c>
      <c r="AG400" s="202">
        <v>0</v>
      </c>
      <c r="AH400" s="202">
        <v>0</v>
      </c>
      <c r="AI400" s="204">
        <f t="shared" si="243"/>
        <v>0</v>
      </c>
      <c r="AJ400" s="131" t="str">
        <f t="shared" si="244"/>
        <v/>
      </c>
      <c r="BA400" s="131"/>
      <c r="BR400" s="131"/>
      <c r="CG400" s="131"/>
    </row>
    <row r="401" spans="1:85" ht="15">
      <c r="A401" s="157" t="s">
        <v>16</v>
      </c>
      <c r="B401" s="146">
        <v>34.279424830474277</v>
      </c>
      <c r="C401" s="146">
        <v>0</v>
      </c>
      <c r="D401" s="146">
        <v>23.242591648972923</v>
      </c>
      <c r="E401" s="146">
        <v>0</v>
      </c>
      <c r="F401" s="304"/>
      <c r="G401" s="146">
        <v>0</v>
      </c>
      <c r="H401" s="158">
        <v>0</v>
      </c>
      <c r="I401" s="144">
        <f t="shared" si="241"/>
        <v>57.522016479447203</v>
      </c>
      <c r="J401" s="139"/>
      <c r="K401" s="159" t="s">
        <v>16</v>
      </c>
      <c r="L401" s="146">
        <v>34.279424830474277</v>
      </c>
      <c r="M401" s="146">
        <v>0</v>
      </c>
      <c r="N401" s="146">
        <v>23.242591648972923</v>
      </c>
      <c r="O401" s="146">
        <v>0</v>
      </c>
      <c r="P401" s="146">
        <v>0</v>
      </c>
      <c r="Q401" s="146">
        <v>0</v>
      </c>
      <c r="R401" s="147">
        <v>0</v>
      </c>
      <c r="S401" s="148">
        <f t="shared" si="242"/>
        <v>57.522016479447203</v>
      </c>
      <c r="U401" s="205" t="s">
        <v>16</v>
      </c>
      <c r="V401" s="197">
        <v>34.279424830474277</v>
      </c>
      <c r="W401" s="197">
        <v>0</v>
      </c>
      <c r="X401" s="197">
        <v>0</v>
      </c>
      <c r="Y401" s="197">
        <v>0</v>
      </c>
      <c r="Z401" s="197">
        <v>23.242591648972923</v>
      </c>
      <c r="AA401" s="197">
        <v>0</v>
      </c>
      <c r="AB401" s="197">
        <v>0</v>
      </c>
      <c r="AC401" s="198">
        <v>0</v>
      </c>
      <c r="AD401" s="199">
        <v>0</v>
      </c>
      <c r="AE401" s="199">
        <v>0</v>
      </c>
      <c r="AF401" s="199">
        <v>0</v>
      </c>
      <c r="AG401" s="199">
        <v>0</v>
      </c>
      <c r="AH401" s="199">
        <v>0</v>
      </c>
      <c r="AI401" s="200">
        <f t="shared" si="243"/>
        <v>57.522016479447203</v>
      </c>
      <c r="AJ401" s="131" t="str">
        <f t="shared" si="244"/>
        <v/>
      </c>
      <c r="BA401" s="131"/>
      <c r="BR401" s="131"/>
      <c r="CG401" s="131"/>
    </row>
    <row r="402" spans="1:85" ht="15">
      <c r="A402" s="149" t="s">
        <v>15</v>
      </c>
      <c r="B402" s="150">
        <v>32.107718312840404</v>
      </c>
      <c r="C402" s="150">
        <v>22.407024410789216</v>
      </c>
      <c r="D402" s="150">
        <v>0.15007053063395609</v>
      </c>
      <c r="E402" s="150">
        <v>0</v>
      </c>
      <c r="F402" s="304"/>
      <c r="G402" s="150">
        <v>0</v>
      </c>
      <c r="H402" s="151">
        <v>0</v>
      </c>
      <c r="I402" s="152">
        <f t="shared" si="241"/>
        <v>54.664813254263578</v>
      </c>
      <c r="J402" s="139"/>
      <c r="K402" s="153" t="s">
        <v>15</v>
      </c>
      <c r="L402" s="154">
        <v>32.107718312840404</v>
      </c>
      <c r="M402" s="154">
        <v>22.407024410789216</v>
      </c>
      <c r="N402" s="154">
        <v>0.15007053063395609</v>
      </c>
      <c r="O402" s="154">
        <v>0</v>
      </c>
      <c r="P402" s="154">
        <v>0</v>
      </c>
      <c r="Q402" s="154">
        <v>0</v>
      </c>
      <c r="R402" s="155">
        <v>0</v>
      </c>
      <c r="S402" s="156">
        <f t="shared" si="242"/>
        <v>54.664813254263578</v>
      </c>
      <c r="U402" s="201" t="s">
        <v>54</v>
      </c>
      <c r="V402" s="202">
        <v>32.107718312840404</v>
      </c>
      <c r="W402" s="202">
        <v>0</v>
      </c>
      <c r="X402" s="202">
        <v>0</v>
      </c>
      <c r="Y402" s="202">
        <v>22.407024410789216</v>
      </c>
      <c r="Z402" s="202">
        <v>0.15007053063395609</v>
      </c>
      <c r="AA402" s="202">
        <v>0</v>
      </c>
      <c r="AB402" s="202">
        <v>0</v>
      </c>
      <c r="AC402" s="203">
        <v>0</v>
      </c>
      <c r="AD402" s="202">
        <v>0</v>
      </c>
      <c r="AE402" s="202">
        <v>0</v>
      </c>
      <c r="AF402" s="202">
        <v>0</v>
      </c>
      <c r="AG402" s="202">
        <v>0</v>
      </c>
      <c r="AH402" s="202">
        <v>0</v>
      </c>
      <c r="AI402" s="204">
        <f t="shared" si="243"/>
        <v>54.664813254263578</v>
      </c>
      <c r="AJ402" s="131" t="str">
        <f t="shared" si="244"/>
        <v/>
      </c>
      <c r="BA402" s="131"/>
      <c r="BR402" s="131"/>
      <c r="CG402" s="131"/>
    </row>
    <row r="403" spans="1:85" ht="15">
      <c r="A403" s="157" t="s">
        <v>55</v>
      </c>
      <c r="B403" s="146">
        <v>0</v>
      </c>
      <c r="C403" s="146">
        <v>0</v>
      </c>
      <c r="D403" s="146">
        <v>0</v>
      </c>
      <c r="E403" s="146">
        <v>0</v>
      </c>
      <c r="F403" s="304"/>
      <c r="G403" s="146">
        <v>0</v>
      </c>
      <c r="H403" s="158">
        <v>0</v>
      </c>
      <c r="I403" s="144">
        <f t="shared" si="241"/>
        <v>0</v>
      </c>
      <c r="J403" s="139"/>
      <c r="K403" s="159" t="s">
        <v>55</v>
      </c>
      <c r="L403" s="146">
        <v>0</v>
      </c>
      <c r="M403" s="146">
        <v>0</v>
      </c>
      <c r="N403" s="146">
        <v>0</v>
      </c>
      <c r="O403" s="146">
        <v>0</v>
      </c>
      <c r="P403" s="146">
        <v>25.640934355193217</v>
      </c>
      <c r="Q403" s="146">
        <v>0</v>
      </c>
      <c r="R403" s="147">
        <v>0</v>
      </c>
      <c r="S403" s="148">
        <f t="shared" si="242"/>
        <v>25.640934355193217</v>
      </c>
      <c r="U403" s="205" t="s">
        <v>55</v>
      </c>
      <c r="V403" s="197">
        <v>0</v>
      </c>
      <c r="W403" s="197">
        <v>0</v>
      </c>
      <c r="X403" s="197">
        <v>0</v>
      </c>
      <c r="Y403" s="197">
        <v>0</v>
      </c>
      <c r="Z403" s="197">
        <v>0</v>
      </c>
      <c r="AA403" s="197">
        <v>0</v>
      </c>
      <c r="AB403" s="197">
        <v>25.640934355193217</v>
      </c>
      <c r="AC403" s="198">
        <v>0</v>
      </c>
      <c r="AD403" s="197">
        <v>0</v>
      </c>
      <c r="AE403" s="197">
        <v>0</v>
      </c>
      <c r="AF403" s="197">
        <v>0</v>
      </c>
      <c r="AG403" s="197">
        <v>0</v>
      </c>
      <c r="AH403" s="197">
        <v>0</v>
      </c>
      <c r="AI403" s="200">
        <f t="shared" si="243"/>
        <v>25.640934355193217</v>
      </c>
      <c r="AJ403" s="131" t="str">
        <f t="shared" si="244"/>
        <v/>
      </c>
      <c r="BA403" s="131"/>
      <c r="BR403" s="131"/>
      <c r="CG403" s="131"/>
    </row>
    <row r="404" spans="1:85" ht="15">
      <c r="A404" s="149" t="s">
        <v>12</v>
      </c>
      <c r="B404" s="150">
        <v>0</v>
      </c>
      <c r="C404" s="150">
        <v>0</v>
      </c>
      <c r="D404" s="150">
        <v>0</v>
      </c>
      <c r="E404" s="150">
        <v>0.23144434379629952</v>
      </c>
      <c r="F404" s="304"/>
      <c r="G404" s="150">
        <v>0</v>
      </c>
      <c r="H404" s="151">
        <v>0</v>
      </c>
      <c r="I404" s="152">
        <f t="shared" si="241"/>
        <v>0.23144434379629952</v>
      </c>
      <c r="J404" s="139"/>
      <c r="K404" s="153" t="s">
        <v>12</v>
      </c>
      <c r="L404" s="154">
        <v>0</v>
      </c>
      <c r="M404" s="154">
        <v>0</v>
      </c>
      <c r="N404" s="154">
        <v>0</v>
      </c>
      <c r="O404" s="154">
        <v>0.23144434379629952</v>
      </c>
      <c r="P404" s="154">
        <v>3.1307401675750168</v>
      </c>
      <c r="Q404" s="154">
        <v>0</v>
      </c>
      <c r="R404" s="155">
        <v>0</v>
      </c>
      <c r="S404" s="156">
        <f t="shared" si="242"/>
        <v>3.3621845113713165</v>
      </c>
      <c r="U404" s="201" t="s">
        <v>12</v>
      </c>
      <c r="V404" s="202">
        <v>0</v>
      </c>
      <c r="W404" s="202">
        <v>0</v>
      </c>
      <c r="X404" s="202">
        <v>0</v>
      </c>
      <c r="Y404" s="202">
        <v>0</v>
      </c>
      <c r="Z404" s="202">
        <v>0</v>
      </c>
      <c r="AA404" s="202">
        <v>0.18515547503703961</v>
      </c>
      <c r="AB404" s="202">
        <v>3.1307401675750168</v>
      </c>
      <c r="AC404" s="203">
        <v>4.6288868759259902E-2</v>
      </c>
      <c r="AD404" s="202">
        <v>0</v>
      </c>
      <c r="AE404" s="202">
        <v>0</v>
      </c>
      <c r="AF404" s="202">
        <v>0</v>
      </c>
      <c r="AG404" s="202">
        <v>0</v>
      </c>
      <c r="AH404" s="202">
        <v>4.6288868759259902E-2</v>
      </c>
      <c r="AI404" s="204">
        <f t="shared" si="243"/>
        <v>3.362184511371316</v>
      </c>
      <c r="AJ404" s="131" t="str">
        <f t="shared" si="244"/>
        <v/>
      </c>
      <c r="BA404" s="131"/>
      <c r="BR404" s="131"/>
      <c r="CG404" s="131"/>
    </row>
    <row r="405" spans="1:85" ht="15">
      <c r="A405" s="157" t="s">
        <v>56</v>
      </c>
      <c r="B405" s="146">
        <v>0</v>
      </c>
      <c r="C405" s="146">
        <v>0</v>
      </c>
      <c r="D405" s="146">
        <v>0</v>
      </c>
      <c r="E405" s="146">
        <v>0</v>
      </c>
      <c r="F405" s="304"/>
      <c r="G405" s="146">
        <v>0</v>
      </c>
      <c r="H405" s="158">
        <v>0</v>
      </c>
      <c r="I405" s="144">
        <f t="shared" si="241"/>
        <v>0</v>
      </c>
      <c r="J405" s="139"/>
      <c r="K405" s="159" t="s">
        <v>56</v>
      </c>
      <c r="L405" s="146">
        <v>0</v>
      </c>
      <c r="M405" s="146">
        <v>0</v>
      </c>
      <c r="N405" s="146">
        <v>0</v>
      </c>
      <c r="O405" s="146">
        <v>0</v>
      </c>
      <c r="P405" s="146">
        <v>0</v>
      </c>
      <c r="Q405" s="146">
        <v>0</v>
      </c>
      <c r="R405" s="147">
        <v>0</v>
      </c>
      <c r="S405" s="148">
        <f t="shared" si="242"/>
        <v>0</v>
      </c>
      <c r="U405" s="205" t="s">
        <v>56</v>
      </c>
      <c r="V405" s="197">
        <v>0</v>
      </c>
      <c r="W405" s="197">
        <v>0</v>
      </c>
      <c r="X405" s="197">
        <v>0</v>
      </c>
      <c r="Y405" s="197">
        <v>0</v>
      </c>
      <c r="Z405" s="197">
        <v>0</v>
      </c>
      <c r="AA405" s="197">
        <v>0</v>
      </c>
      <c r="AB405" s="197">
        <v>0</v>
      </c>
      <c r="AC405" s="198">
        <v>0</v>
      </c>
      <c r="AD405" s="197">
        <v>0</v>
      </c>
      <c r="AE405" s="197">
        <v>0</v>
      </c>
      <c r="AF405" s="197">
        <v>0</v>
      </c>
      <c r="AG405" s="197">
        <v>0</v>
      </c>
      <c r="AH405" s="197">
        <v>0</v>
      </c>
      <c r="AI405" s="200">
        <f t="shared" si="243"/>
        <v>0</v>
      </c>
      <c r="AJ405" s="131" t="str">
        <f t="shared" si="244"/>
        <v/>
      </c>
      <c r="BA405" s="131"/>
      <c r="BR405" s="131"/>
      <c r="CG405" s="131"/>
    </row>
    <row r="406" spans="1:85" ht="15">
      <c r="A406" s="149" t="s">
        <v>17</v>
      </c>
      <c r="B406" s="150">
        <v>0.13471061316339886</v>
      </c>
      <c r="C406" s="150">
        <v>1.2123955184705895</v>
      </c>
      <c r="D406" s="150">
        <v>0</v>
      </c>
      <c r="E406" s="150">
        <v>0</v>
      </c>
      <c r="F406" s="304"/>
      <c r="G406" s="150">
        <v>0</v>
      </c>
      <c r="H406" s="151">
        <v>0</v>
      </c>
      <c r="I406" s="152">
        <f t="shared" si="241"/>
        <v>1.3471061316339883</v>
      </c>
      <c r="J406" s="139"/>
      <c r="K406" s="153" t="s">
        <v>17</v>
      </c>
      <c r="L406" s="154">
        <v>0.13471061316339886</v>
      </c>
      <c r="M406" s="154">
        <v>1.2123955184705895</v>
      </c>
      <c r="N406" s="154">
        <v>0</v>
      </c>
      <c r="O406" s="154">
        <v>0</v>
      </c>
      <c r="P406" s="154">
        <v>0.12325026929982089</v>
      </c>
      <c r="Q406" s="154">
        <v>0</v>
      </c>
      <c r="R406" s="155">
        <v>0</v>
      </c>
      <c r="S406" s="156">
        <f t="shared" si="242"/>
        <v>1.4703564009338093</v>
      </c>
      <c r="U406" s="201" t="s">
        <v>17</v>
      </c>
      <c r="V406" s="202">
        <v>0.13471061316339886</v>
      </c>
      <c r="W406" s="202">
        <v>0</v>
      </c>
      <c r="X406" s="202">
        <v>0</v>
      </c>
      <c r="Y406" s="202">
        <v>1.2123955184705895</v>
      </c>
      <c r="Z406" s="202">
        <v>0</v>
      </c>
      <c r="AA406" s="202">
        <v>0</v>
      </c>
      <c r="AB406" s="202">
        <v>0.12325026929982089</v>
      </c>
      <c r="AC406" s="203">
        <v>0</v>
      </c>
      <c r="AD406" s="202">
        <v>0</v>
      </c>
      <c r="AE406" s="202">
        <v>0</v>
      </c>
      <c r="AF406" s="202">
        <v>0</v>
      </c>
      <c r="AG406" s="202">
        <v>0</v>
      </c>
      <c r="AH406" s="202">
        <v>0</v>
      </c>
      <c r="AI406" s="204">
        <f t="shared" si="243"/>
        <v>1.4703564009338093</v>
      </c>
      <c r="AJ406" s="131" t="str">
        <f t="shared" si="244"/>
        <v/>
      </c>
      <c r="BA406" s="131"/>
      <c r="BR406" s="131"/>
      <c r="CG406" s="131"/>
    </row>
    <row r="407" spans="1:85" ht="15">
      <c r="A407" s="157" t="s">
        <v>141</v>
      </c>
      <c r="B407" s="146">
        <v>79.06303039061892</v>
      </c>
      <c r="C407" s="146">
        <v>355.33698542314971</v>
      </c>
      <c r="D407" s="146">
        <v>187.98551578155997</v>
      </c>
      <c r="E407" s="146">
        <v>29.031465964986253</v>
      </c>
      <c r="F407" s="304"/>
      <c r="G407" s="146">
        <v>0</v>
      </c>
      <c r="H407" s="158">
        <v>0</v>
      </c>
      <c r="I407" s="144">
        <f t="shared" si="241"/>
        <v>651.41699756031483</v>
      </c>
      <c r="J407" s="139"/>
      <c r="K407" s="159" t="s">
        <v>141</v>
      </c>
      <c r="L407" s="146">
        <v>79.06303039061892</v>
      </c>
      <c r="M407" s="146">
        <v>355.33698542314971</v>
      </c>
      <c r="N407" s="146">
        <v>187.98551578155997</v>
      </c>
      <c r="O407" s="146">
        <v>29.031465964986253</v>
      </c>
      <c r="P407" s="146">
        <v>0</v>
      </c>
      <c r="Q407" s="146">
        <v>0</v>
      </c>
      <c r="R407" s="147">
        <v>0</v>
      </c>
      <c r="S407" s="148">
        <f t="shared" si="242"/>
        <v>651.41699756031483</v>
      </c>
      <c r="U407" s="205" t="s">
        <v>141</v>
      </c>
      <c r="V407" s="197">
        <v>79.06303039061892</v>
      </c>
      <c r="W407" s="197">
        <v>0</v>
      </c>
      <c r="X407" s="197">
        <v>0</v>
      </c>
      <c r="Y407" s="197">
        <v>355.33698542314971</v>
      </c>
      <c r="Z407" s="197">
        <v>187.98551578155997</v>
      </c>
      <c r="AA407" s="197">
        <v>0.46466378786629214</v>
      </c>
      <c r="AB407" s="197">
        <v>0</v>
      </c>
      <c r="AC407" s="198">
        <v>28.566802177119961</v>
      </c>
      <c r="AD407" s="197">
        <v>0</v>
      </c>
      <c r="AE407" s="197">
        <v>0</v>
      </c>
      <c r="AF407" s="197">
        <v>0</v>
      </c>
      <c r="AG407" s="197">
        <v>0</v>
      </c>
      <c r="AH407" s="197">
        <v>28.566802177119961</v>
      </c>
      <c r="AI407" s="200">
        <f t="shared" si="243"/>
        <v>651.41699756031471</v>
      </c>
      <c r="AJ407" s="131" t="str">
        <f t="shared" si="244"/>
        <v/>
      </c>
      <c r="BA407" s="131"/>
      <c r="BR407" s="131"/>
      <c r="CG407" s="131"/>
    </row>
    <row r="408" spans="1:85" ht="15">
      <c r="A408" s="149" t="s">
        <v>25</v>
      </c>
      <c r="B408" s="150">
        <v>25.276988857213315</v>
      </c>
      <c r="C408" s="150">
        <v>10.694585373817114</v>
      </c>
      <c r="D408" s="150">
        <v>5.5559516786578307</v>
      </c>
      <c r="E408" s="150">
        <v>350.63542576569785</v>
      </c>
      <c r="F408" s="304"/>
      <c r="G408" s="150">
        <v>47.131476210348396</v>
      </c>
      <c r="H408" s="151">
        <v>0</v>
      </c>
      <c r="I408" s="152">
        <f t="shared" si="241"/>
        <v>439.29442788573454</v>
      </c>
      <c r="J408" s="139"/>
      <c r="K408" s="153" t="s">
        <v>25</v>
      </c>
      <c r="L408" s="154">
        <v>25.276988857213315</v>
      </c>
      <c r="M408" s="154">
        <v>10.694585373817114</v>
      </c>
      <c r="N408" s="154">
        <v>5.5559516786578307</v>
      </c>
      <c r="O408" s="154">
        <v>350.63542576569785</v>
      </c>
      <c r="P408" s="154">
        <v>0</v>
      </c>
      <c r="Q408" s="154">
        <v>47.131476210348396</v>
      </c>
      <c r="R408" s="155">
        <v>0</v>
      </c>
      <c r="S408" s="156">
        <f t="shared" si="242"/>
        <v>439.29442788573454</v>
      </c>
      <c r="U408" s="201" t="s">
        <v>25</v>
      </c>
      <c r="V408" s="202">
        <v>7.0620431459494171</v>
      </c>
      <c r="W408" s="202">
        <v>16.880838962833739</v>
      </c>
      <c r="X408" s="202">
        <v>47.131476210348396</v>
      </c>
      <c r="Y408" s="202">
        <v>10.694585373817114</v>
      </c>
      <c r="Z408" s="202">
        <v>5.5559516786578307</v>
      </c>
      <c r="AA408" s="202">
        <v>347.53175164243487</v>
      </c>
      <c r="AB408" s="202">
        <v>0</v>
      </c>
      <c r="AC408" s="203">
        <v>4.4377808716931062</v>
      </c>
      <c r="AD408" s="202">
        <v>1.3341067484301576</v>
      </c>
      <c r="AE408" s="202">
        <v>0</v>
      </c>
      <c r="AF408" s="202">
        <v>0</v>
      </c>
      <c r="AG408" s="202">
        <v>0</v>
      </c>
      <c r="AH408" s="202">
        <v>3.1036741232629486</v>
      </c>
      <c r="AI408" s="204">
        <f t="shared" si="243"/>
        <v>439.29442788573448</v>
      </c>
      <c r="AJ408" s="131" t="str">
        <f t="shared" si="244"/>
        <v/>
      </c>
      <c r="BA408" s="131"/>
      <c r="BR408" s="131"/>
      <c r="CG408" s="131"/>
    </row>
    <row r="409" spans="1:85" ht="15">
      <c r="A409" s="157" t="s">
        <v>24</v>
      </c>
      <c r="B409" s="146">
        <v>7.2329603717889057</v>
      </c>
      <c r="C409" s="146">
        <v>0</v>
      </c>
      <c r="D409" s="146">
        <v>0</v>
      </c>
      <c r="E409" s="146">
        <v>0</v>
      </c>
      <c r="F409" s="304"/>
      <c r="G409" s="146">
        <v>0</v>
      </c>
      <c r="H409" s="158">
        <v>0</v>
      </c>
      <c r="I409" s="144">
        <f t="shared" si="241"/>
        <v>7.2329603717889057</v>
      </c>
      <c r="J409" s="139"/>
      <c r="K409" s="159" t="s">
        <v>24</v>
      </c>
      <c r="L409" s="146">
        <v>7.2329603717889057</v>
      </c>
      <c r="M409" s="146">
        <v>0</v>
      </c>
      <c r="N409" s="146">
        <v>0</v>
      </c>
      <c r="O409" s="146">
        <v>0</v>
      </c>
      <c r="P409" s="146">
        <v>0</v>
      </c>
      <c r="Q409" s="146">
        <v>0</v>
      </c>
      <c r="R409" s="147">
        <v>0</v>
      </c>
      <c r="S409" s="148">
        <f t="shared" si="242"/>
        <v>7.2329603717889057</v>
      </c>
      <c r="U409" s="205" t="s">
        <v>24</v>
      </c>
      <c r="V409" s="197">
        <v>6.9433917342204863</v>
      </c>
      <c r="W409" s="197">
        <v>0</v>
      </c>
      <c r="X409" s="197">
        <v>0</v>
      </c>
      <c r="Y409" s="197">
        <v>0</v>
      </c>
      <c r="Z409" s="197">
        <v>0</v>
      </c>
      <c r="AA409" s="197">
        <v>0</v>
      </c>
      <c r="AB409" s="197">
        <v>0</v>
      </c>
      <c r="AC409" s="198">
        <v>0.28956863756841966</v>
      </c>
      <c r="AD409" s="197">
        <v>0.28956863756841966</v>
      </c>
      <c r="AE409" s="197">
        <v>0</v>
      </c>
      <c r="AF409" s="197">
        <v>0</v>
      </c>
      <c r="AG409" s="197">
        <v>0</v>
      </c>
      <c r="AH409" s="197">
        <v>0</v>
      </c>
      <c r="AI409" s="200">
        <f t="shared" si="243"/>
        <v>7.2329603717889057</v>
      </c>
      <c r="AJ409" s="131" t="str">
        <f t="shared" si="244"/>
        <v/>
      </c>
      <c r="BA409" s="131"/>
      <c r="BR409" s="131"/>
      <c r="CG409" s="131"/>
    </row>
    <row r="410" spans="1:85" ht="15">
      <c r="A410" s="149" t="s">
        <v>57</v>
      </c>
      <c r="B410" s="150">
        <v>1.360608824444733</v>
      </c>
      <c r="C410" s="150">
        <v>0</v>
      </c>
      <c r="D410" s="150">
        <v>0</v>
      </c>
      <c r="E410" s="150">
        <v>0</v>
      </c>
      <c r="F410" s="304"/>
      <c r="G410" s="150">
        <v>0</v>
      </c>
      <c r="H410" s="151">
        <v>0</v>
      </c>
      <c r="I410" s="152">
        <f t="shared" si="241"/>
        <v>1.360608824444733</v>
      </c>
      <c r="J410" s="139"/>
      <c r="K410" s="153" t="s">
        <v>57</v>
      </c>
      <c r="L410" s="154">
        <v>1.360608824444733</v>
      </c>
      <c r="M410" s="154">
        <v>0</v>
      </c>
      <c r="N410" s="154">
        <v>0</v>
      </c>
      <c r="O410" s="154">
        <v>0</v>
      </c>
      <c r="P410" s="154">
        <v>0</v>
      </c>
      <c r="Q410" s="154">
        <v>0</v>
      </c>
      <c r="R410" s="155">
        <v>0</v>
      </c>
      <c r="S410" s="156">
        <f t="shared" si="242"/>
        <v>1.360608824444733</v>
      </c>
      <c r="U410" s="201" t="s">
        <v>57</v>
      </c>
      <c r="V410" s="202">
        <v>1.360608824444733</v>
      </c>
      <c r="W410" s="202">
        <v>0</v>
      </c>
      <c r="X410" s="202">
        <v>0</v>
      </c>
      <c r="Y410" s="202">
        <v>0</v>
      </c>
      <c r="Z410" s="202">
        <v>0</v>
      </c>
      <c r="AA410" s="202">
        <v>0</v>
      </c>
      <c r="AB410" s="202">
        <v>0</v>
      </c>
      <c r="AC410" s="203">
        <v>0</v>
      </c>
      <c r="AD410" s="202">
        <v>0</v>
      </c>
      <c r="AE410" s="202">
        <v>0</v>
      </c>
      <c r="AF410" s="202">
        <v>0</v>
      </c>
      <c r="AG410" s="202">
        <v>0</v>
      </c>
      <c r="AH410" s="202">
        <v>0</v>
      </c>
      <c r="AI410" s="204">
        <f t="shared" si="243"/>
        <v>1.360608824444733</v>
      </c>
      <c r="AJ410" s="131" t="str">
        <f t="shared" si="244"/>
        <v/>
      </c>
      <c r="BA410" s="131"/>
      <c r="BR410" s="131"/>
      <c r="CG410" s="131"/>
    </row>
    <row r="411" spans="1:85" ht="15">
      <c r="A411" s="157" t="s">
        <v>22</v>
      </c>
      <c r="B411" s="146">
        <v>3.6789634107911438</v>
      </c>
      <c r="C411" s="146">
        <v>0</v>
      </c>
      <c r="D411" s="146">
        <v>0</v>
      </c>
      <c r="E411" s="146">
        <v>0</v>
      </c>
      <c r="F411" s="304"/>
      <c r="G411" s="146">
        <v>0</v>
      </c>
      <c r="H411" s="158">
        <v>0</v>
      </c>
      <c r="I411" s="144">
        <f t="shared" si="241"/>
        <v>3.6789634107911438</v>
      </c>
      <c r="J411" s="139"/>
      <c r="K411" s="159" t="s">
        <v>22</v>
      </c>
      <c r="L411" s="146">
        <v>3.6789634107911438</v>
      </c>
      <c r="M411" s="146">
        <v>0</v>
      </c>
      <c r="N411" s="146">
        <v>0</v>
      </c>
      <c r="O411" s="146">
        <v>0</v>
      </c>
      <c r="P411" s="146">
        <v>1.5894532930972138</v>
      </c>
      <c r="Q411" s="146">
        <v>0</v>
      </c>
      <c r="R411" s="147">
        <v>0</v>
      </c>
      <c r="S411" s="148">
        <f t="shared" si="242"/>
        <v>5.2684167038883576</v>
      </c>
      <c r="U411" s="205" t="s">
        <v>22</v>
      </c>
      <c r="V411" s="197">
        <v>3.4950152402515866</v>
      </c>
      <c r="W411" s="197">
        <v>0</v>
      </c>
      <c r="X411" s="197">
        <v>0</v>
      </c>
      <c r="Y411" s="197">
        <v>0</v>
      </c>
      <c r="Z411" s="197">
        <v>0</v>
      </c>
      <c r="AA411" s="197">
        <v>0</v>
      </c>
      <c r="AB411" s="197">
        <v>1.5894532930972138</v>
      </c>
      <c r="AC411" s="198">
        <v>0.1839481705395572</v>
      </c>
      <c r="AD411" s="197">
        <v>0.1839481705395572</v>
      </c>
      <c r="AE411" s="197">
        <v>0</v>
      </c>
      <c r="AF411" s="197">
        <v>0</v>
      </c>
      <c r="AG411" s="197">
        <v>0</v>
      </c>
      <c r="AH411" s="197">
        <v>0</v>
      </c>
      <c r="AI411" s="200">
        <f t="shared" si="243"/>
        <v>5.2684167038883585</v>
      </c>
      <c r="AJ411" s="131" t="str">
        <f t="shared" si="244"/>
        <v/>
      </c>
      <c r="BA411" s="131"/>
      <c r="BR411" s="131"/>
      <c r="CG411" s="131"/>
    </row>
    <row r="412" spans="1:85" ht="15">
      <c r="A412" s="149" t="s">
        <v>21</v>
      </c>
      <c r="B412" s="150">
        <v>0</v>
      </c>
      <c r="C412" s="150">
        <v>0</v>
      </c>
      <c r="D412" s="150">
        <v>0</v>
      </c>
      <c r="E412" s="150">
        <v>0</v>
      </c>
      <c r="F412" s="304"/>
      <c r="G412" s="150">
        <v>0</v>
      </c>
      <c r="H412" s="151">
        <v>0</v>
      </c>
      <c r="I412" s="152">
        <f t="shared" si="241"/>
        <v>0</v>
      </c>
      <c r="J412" s="139"/>
      <c r="K412" s="153" t="s">
        <v>21</v>
      </c>
      <c r="L412" s="154">
        <v>0</v>
      </c>
      <c r="M412" s="154">
        <v>0</v>
      </c>
      <c r="N412" s="154">
        <v>0</v>
      </c>
      <c r="O412" s="154">
        <v>0</v>
      </c>
      <c r="P412" s="154">
        <v>0</v>
      </c>
      <c r="Q412" s="154">
        <v>0</v>
      </c>
      <c r="R412" s="155">
        <v>0</v>
      </c>
      <c r="S412" s="156">
        <f t="shared" si="242"/>
        <v>0</v>
      </c>
      <c r="U412" s="201" t="s">
        <v>58</v>
      </c>
      <c r="V412" s="202">
        <v>0</v>
      </c>
      <c r="W412" s="202">
        <v>0</v>
      </c>
      <c r="X412" s="202">
        <v>0</v>
      </c>
      <c r="Y412" s="202">
        <v>0</v>
      </c>
      <c r="Z412" s="202">
        <v>0</v>
      </c>
      <c r="AA412" s="202">
        <v>0</v>
      </c>
      <c r="AB412" s="202">
        <v>0</v>
      </c>
      <c r="AC412" s="203">
        <v>0</v>
      </c>
      <c r="AD412" s="202">
        <v>0</v>
      </c>
      <c r="AE412" s="202">
        <v>0</v>
      </c>
      <c r="AF412" s="202">
        <v>0</v>
      </c>
      <c r="AG412" s="202">
        <v>0</v>
      </c>
      <c r="AH412" s="202">
        <v>0</v>
      </c>
      <c r="AI412" s="204">
        <f t="shared" si="243"/>
        <v>0</v>
      </c>
      <c r="AJ412" s="131" t="str">
        <f t="shared" si="244"/>
        <v/>
      </c>
      <c r="BA412" s="131"/>
      <c r="BR412" s="131"/>
      <c r="CG412" s="131"/>
    </row>
    <row r="413" spans="1:85" ht="15">
      <c r="A413" s="160" t="s">
        <v>61</v>
      </c>
      <c r="B413" s="146">
        <v>0</v>
      </c>
      <c r="C413" s="146">
        <v>0</v>
      </c>
      <c r="D413" s="146">
        <v>0</v>
      </c>
      <c r="E413" s="146">
        <v>0</v>
      </c>
      <c r="F413" s="304"/>
      <c r="G413" s="146">
        <v>0</v>
      </c>
      <c r="H413" s="158">
        <v>0</v>
      </c>
      <c r="I413" s="144">
        <f t="shared" si="241"/>
        <v>0</v>
      </c>
      <c r="J413" s="139"/>
      <c r="K413" s="161" t="s">
        <v>61</v>
      </c>
      <c r="L413" s="146">
        <v>0</v>
      </c>
      <c r="M413" s="146">
        <v>0</v>
      </c>
      <c r="N413" s="146">
        <v>0</v>
      </c>
      <c r="O413" s="146">
        <v>0</v>
      </c>
      <c r="P413" s="146">
        <v>0</v>
      </c>
      <c r="Q413" s="146">
        <v>0</v>
      </c>
      <c r="R413" s="147">
        <v>0</v>
      </c>
      <c r="S413" s="148">
        <f t="shared" si="242"/>
        <v>0</v>
      </c>
      <c r="U413" s="206" t="s">
        <v>59</v>
      </c>
      <c r="V413" s="197">
        <v>0</v>
      </c>
      <c r="W413" s="197">
        <v>0</v>
      </c>
      <c r="X413" s="197">
        <v>0</v>
      </c>
      <c r="Y413" s="197">
        <v>0</v>
      </c>
      <c r="Z413" s="197">
        <v>0</v>
      </c>
      <c r="AA413" s="197">
        <v>0</v>
      </c>
      <c r="AB413" s="197">
        <v>0</v>
      </c>
      <c r="AC413" s="198">
        <v>0</v>
      </c>
      <c r="AD413" s="199">
        <v>0</v>
      </c>
      <c r="AE413" s="199">
        <v>0</v>
      </c>
      <c r="AF413" s="199">
        <v>0</v>
      </c>
      <c r="AG413" s="199">
        <v>0</v>
      </c>
      <c r="AH413" s="199">
        <v>0</v>
      </c>
      <c r="AI413" s="200">
        <f t="shared" si="243"/>
        <v>0</v>
      </c>
      <c r="AJ413" s="131" t="str">
        <f t="shared" si="244"/>
        <v/>
      </c>
      <c r="BA413" s="131"/>
      <c r="BR413" s="131"/>
      <c r="CG413" s="131"/>
    </row>
    <row r="414" spans="1:85">
      <c r="A414" s="162" t="s">
        <v>23</v>
      </c>
      <c r="B414" s="163">
        <v>0</v>
      </c>
      <c r="C414" s="163">
        <v>0</v>
      </c>
      <c r="D414" s="163">
        <v>0</v>
      </c>
      <c r="E414" s="163">
        <v>0</v>
      </c>
      <c r="F414" s="304"/>
      <c r="G414" s="163">
        <v>0</v>
      </c>
      <c r="H414" s="164">
        <v>0</v>
      </c>
      <c r="I414" s="165">
        <f t="shared" si="241"/>
        <v>0</v>
      </c>
      <c r="J414" s="139"/>
      <c r="K414" s="166" t="s">
        <v>23</v>
      </c>
      <c r="L414" s="167">
        <v>0</v>
      </c>
      <c r="M414" s="167">
        <v>0</v>
      </c>
      <c r="N414" s="167">
        <v>0</v>
      </c>
      <c r="O414" s="167">
        <v>0</v>
      </c>
      <c r="P414" s="167">
        <v>0</v>
      </c>
      <c r="Q414" s="167">
        <v>0</v>
      </c>
      <c r="R414" s="168">
        <v>0</v>
      </c>
      <c r="S414" s="169">
        <f t="shared" si="242"/>
        <v>0</v>
      </c>
      <c r="U414" s="207" t="s">
        <v>62</v>
      </c>
      <c r="V414" s="208">
        <v>0</v>
      </c>
      <c r="W414" s="208">
        <v>0</v>
      </c>
      <c r="X414" s="208">
        <v>0</v>
      </c>
      <c r="Y414" s="208">
        <v>0</v>
      </c>
      <c r="Z414" s="208">
        <v>0</v>
      </c>
      <c r="AA414" s="208">
        <v>0</v>
      </c>
      <c r="AB414" s="208">
        <v>0</v>
      </c>
      <c r="AC414" s="208">
        <v>0</v>
      </c>
      <c r="AD414" s="208">
        <v>0</v>
      </c>
      <c r="AE414" s="208">
        <v>0</v>
      </c>
      <c r="AF414" s="208">
        <v>0</v>
      </c>
      <c r="AG414" s="208">
        <v>0</v>
      </c>
      <c r="AH414" s="92">
        <v>0</v>
      </c>
      <c r="AI414" s="209">
        <f t="shared" si="243"/>
        <v>0</v>
      </c>
      <c r="AJ414" s="131" t="str">
        <f t="shared" si="244"/>
        <v/>
      </c>
      <c r="BA414" s="131"/>
      <c r="BR414" s="131"/>
      <c r="CG414" s="131"/>
    </row>
    <row r="415" spans="1:85">
      <c r="A415" s="170" t="s">
        <v>19</v>
      </c>
      <c r="B415" s="171">
        <v>0</v>
      </c>
      <c r="C415" s="171">
        <v>0</v>
      </c>
      <c r="D415" s="171">
        <v>0</v>
      </c>
      <c r="E415" s="171">
        <v>0</v>
      </c>
      <c r="F415" s="304"/>
      <c r="G415" s="171">
        <v>0</v>
      </c>
      <c r="H415" s="172">
        <v>0</v>
      </c>
      <c r="I415" s="173">
        <f t="shared" si="241"/>
        <v>0</v>
      </c>
      <c r="J415" s="139"/>
      <c r="K415" s="174" t="s">
        <v>19</v>
      </c>
      <c r="L415" s="171">
        <v>0</v>
      </c>
      <c r="M415" s="171">
        <v>0</v>
      </c>
      <c r="N415" s="171">
        <v>0</v>
      </c>
      <c r="O415" s="171">
        <v>0</v>
      </c>
      <c r="P415" s="171">
        <v>0</v>
      </c>
      <c r="Q415" s="171">
        <v>0</v>
      </c>
      <c r="R415" s="175">
        <v>0</v>
      </c>
      <c r="S415" s="176">
        <f t="shared" si="242"/>
        <v>0</v>
      </c>
      <c r="U415" s="210" t="s">
        <v>19</v>
      </c>
      <c r="V415" s="211">
        <v>0</v>
      </c>
      <c r="W415" s="211">
        <v>0</v>
      </c>
      <c r="X415" s="211">
        <v>0</v>
      </c>
      <c r="Y415" s="211">
        <v>0</v>
      </c>
      <c r="Z415" s="211">
        <v>0</v>
      </c>
      <c r="AA415" s="211">
        <v>0</v>
      </c>
      <c r="AB415" s="211">
        <v>0</v>
      </c>
      <c r="AC415" s="211">
        <v>0</v>
      </c>
      <c r="AD415" s="212">
        <v>0</v>
      </c>
      <c r="AE415" s="212">
        <v>0</v>
      </c>
      <c r="AF415" s="212">
        <v>0</v>
      </c>
      <c r="AG415" s="212">
        <v>0</v>
      </c>
      <c r="AH415" s="212">
        <v>0</v>
      </c>
      <c r="AI415" s="213">
        <f t="shared" si="243"/>
        <v>0</v>
      </c>
      <c r="AJ415" s="131" t="str">
        <f t="shared" si="244"/>
        <v/>
      </c>
      <c r="BA415" s="131"/>
      <c r="BR415" s="131"/>
      <c r="CG415" s="131"/>
    </row>
    <row r="416" spans="1:85">
      <c r="A416" s="162" t="s">
        <v>20</v>
      </c>
      <c r="B416" s="163">
        <v>0</v>
      </c>
      <c r="C416" s="163">
        <v>0</v>
      </c>
      <c r="D416" s="163">
        <v>0</v>
      </c>
      <c r="E416" s="163">
        <v>0</v>
      </c>
      <c r="F416" s="304"/>
      <c r="G416" s="163">
        <v>0</v>
      </c>
      <c r="H416" s="164">
        <v>0</v>
      </c>
      <c r="I416" s="165">
        <f t="shared" si="241"/>
        <v>0</v>
      </c>
      <c r="J416" s="139"/>
      <c r="K416" s="166" t="s">
        <v>20</v>
      </c>
      <c r="L416" s="167">
        <v>0</v>
      </c>
      <c r="M416" s="167">
        <v>0</v>
      </c>
      <c r="N416" s="167">
        <v>0</v>
      </c>
      <c r="O416" s="167">
        <v>0</v>
      </c>
      <c r="P416" s="167">
        <v>0</v>
      </c>
      <c r="Q416" s="167">
        <v>0</v>
      </c>
      <c r="R416" s="168">
        <v>0</v>
      </c>
      <c r="S416" s="169">
        <f t="shared" si="242"/>
        <v>0</v>
      </c>
      <c r="U416" s="207" t="s">
        <v>20</v>
      </c>
      <c r="V416" s="208">
        <v>0</v>
      </c>
      <c r="W416" s="208">
        <v>0</v>
      </c>
      <c r="X416" s="208">
        <v>0</v>
      </c>
      <c r="Y416" s="208">
        <v>0</v>
      </c>
      <c r="Z416" s="208">
        <v>0</v>
      </c>
      <c r="AA416" s="208">
        <v>0</v>
      </c>
      <c r="AB416" s="208">
        <v>0</v>
      </c>
      <c r="AC416" s="208">
        <v>0</v>
      </c>
      <c r="AD416" s="208">
        <v>0</v>
      </c>
      <c r="AE416" s="208">
        <v>0</v>
      </c>
      <c r="AF416" s="208">
        <v>0</v>
      </c>
      <c r="AG416" s="208">
        <v>0</v>
      </c>
      <c r="AH416" s="92">
        <v>0</v>
      </c>
      <c r="AI416" s="209">
        <f t="shared" si="243"/>
        <v>0</v>
      </c>
      <c r="AJ416" s="131" t="str">
        <f t="shared" si="244"/>
        <v/>
      </c>
      <c r="BA416" s="131"/>
      <c r="BR416" s="131"/>
      <c r="CG416" s="131"/>
    </row>
    <row r="417" spans="1:85" ht="15" thickBot="1">
      <c r="A417" s="177" t="s">
        <v>11</v>
      </c>
      <c r="B417" s="178">
        <v>0</v>
      </c>
      <c r="C417" s="178">
        <v>0</v>
      </c>
      <c r="D417" s="178">
        <v>0</v>
      </c>
      <c r="E417" s="178">
        <v>0</v>
      </c>
      <c r="F417" s="305"/>
      <c r="G417" s="178">
        <v>0</v>
      </c>
      <c r="H417" s="179">
        <v>0</v>
      </c>
      <c r="I417" s="180">
        <f t="shared" si="241"/>
        <v>0</v>
      </c>
      <c r="J417" s="139"/>
      <c r="K417" s="181" t="s">
        <v>11</v>
      </c>
      <c r="L417" s="178">
        <v>0</v>
      </c>
      <c r="M417" s="178">
        <v>0</v>
      </c>
      <c r="N417" s="178">
        <v>0</v>
      </c>
      <c r="O417" s="178">
        <v>0</v>
      </c>
      <c r="P417" s="178">
        <v>0</v>
      </c>
      <c r="Q417" s="178">
        <v>0</v>
      </c>
      <c r="R417" s="182">
        <v>0</v>
      </c>
      <c r="S417" s="183">
        <f t="shared" si="242"/>
        <v>0</v>
      </c>
      <c r="U417" s="210" t="s">
        <v>11</v>
      </c>
      <c r="V417" s="211">
        <v>0</v>
      </c>
      <c r="W417" s="211">
        <v>0</v>
      </c>
      <c r="X417" s="211">
        <v>0</v>
      </c>
      <c r="Y417" s="211">
        <v>0</v>
      </c>
      <c r="Z417" s="211">
        <v>0</v>
      </c>
      <c r="AA417" s="211">
        <v>0</v>
      </c>
      <c r="AB417" s="211">
        <v>0</v>
      </c>
      <c r="AC417" s="211">
        <v>0</v>
      </c>
      <c r="AD417" s="212">
        <v>0</v>
      </c>
      <c r="AE417" s="212">
        <v>0</v>
      </c>
      <c r="AF417" s="212">
        <v>0</v>
      </c>
      <c r="AG417" s="212">
        <v>0</v>
      </c>
      <c r="AH417" s="212">
        <v>0</v>
      </c>
      <c r="AI417" s="213">
        <f t="shared" si="243"/>
        <v>0</v>
      </c>
      <c r="AJ417" s="131" t="str">
        <f t="shared" si="244"/>
        <v/>
      </c>
      <c r="BA417" s="131"/>
      <c r="BR417" s="131"/>
      <c r="CG417" s="131"/>
    </row>
    <row r="418" spans="1:85" ht="15">
      <c r="A418" s="184" t="s">
        <v>26</v>
      </c>
      <c r="B418" s="185">
        <f>SUM(B397:B413)</f>
        <v>183.13440561133513</v>
      </c>
      <c r="C418" s="185">
        <f t="shared" ref="C418:I418" si="245">SUM(C397:C413)</f>
        <v>389.65099072622667</v>
      </c>
      <c r="D418" s="185">
        <f t="shared" si="245"/>
        <v>216.93412963982468</v>
      </c>
      <c r="E418" s="185">
        <f t="shared" si="245"/>
        <v>379.89833607448043</v>
      </c>
      <c r="F418" s="185">
        <f t="shared" si="245"/>
        <v>0</v>
      </c>
      <c r="G418" s="185">
        <f t="shared" si="245"/>
        <v>47.131476210348396</v>
      </c>
      <c r="H418" s="187">
        <f t="shared" si="245"/>
        <v>0</v>
      </c>
      <c r="I418" s="144">
        <f t="shared" si="245"/>
        <v>1216.7493382622151</v>
      </c>
      <c r="J418" s="139"/>
      <c r="K418" s="186" t="s">
        <v>26</v>
      </c>
      <c r="L418" s="185">
        <f>SUM(L397:L413)</f>
        <v>183.13440561133513</v>
      </c>
      <c r="M418" s="185">
        <f t="shared" ref="M418:S418" si="246">SUM(M397:M413)</f>
        <v>389.65099072622667</v>
      </c>
      <c r="N418" s="185">
        <f t="shared" si="246"/>
        <v>216.93412963982468</v>
      </c>
      <c r="O418" s="185">
        <f t="shared" si="246"/>
        <v>379.89833607448043</v>
      </c>
      <c r="P418" s="185">
        <f t="shared" si="246"/>
        <v>30.484378085165268</v>
      </c>
      <c r="Q418" s="185">
        <f t="shared" si="246"/>
        <v>47.131476210348396</v>
      </c>
      <c r="R418" s="187">
        <f t="shared" si="246"/>
        <v>0</v>
      </c>
      <c r="S418" s="188">
        <f t="shared" si="246"/>
        <v>1247.2337163473803</v>
      </c>
      <c r="T418" s="131" t="str">
        <f>IF(ABS(S418-AI418)&gt;0.01,S418-AI418,"")</f>
        <v/>
      </c>
      <c r="U418" s="214" t="s">
        <v>60</v>
      </c>
      <c r="V418" s="215">
        <f>SUM(V397:V413)</f>
        <v>164.44594309196322</v>
      </c>
      <c r="W418" s="215">
        <f t="shared" ref="W418:AH418" si="247">SUM(W397:W413)</f>
        <v>16.880838962833739</v>
      </c>
      <c r="X418" s="215">
        <f t="shared" si="247"/>
        <v>47.131476210348396</v>
      </c>
      <c r="Y418" s="215">
        <f t="shared" si="247"/>
        <v>389.65099072622667</v>
      </c>
      <c r="Z418" s="215">
        <f t="shared" si="247"/>
        <v>216.93412963982468</v>
      </c>
      <c r="AA418" s="215">
        <f t="shared" si="247"/>
        <v>348.18157090533822</v>
      </c>
      <c r="AB418" s="215">
        <f t="shared" si="247"/>
        <v>30.484378085165268</v>
      </c>
      <c r="AC418" s="215">
        <f t="shared" si="247"/>
        <v>33.524388725680303</v>
      </c>
      <c r="AD418" s="216">
        <f t="shared" si="247"/>
        <v>1.8076235565381344</v>
      </c>
      <c r="AE418" s="216">
        <f t="shared" si="247"/>
        <v>0</v>
      </c>
      <c r="AF418" s="216">
        <f t="shared" si="247"/>
        <v>0</v>
      </c>
      <c r="AG418" s="216">
        <f t="shared" si="247"/>
        <v>0</v>
      </c>
      <c r="AH418" s="216">
        <f t="shared" si="247"/>
        <v>31.716765169142167</v>
      </c>
      <c r="AI418" s="217">
        <f>SUM(V418:AC418)</f>
        <v>1247.2337163473806</v>
      </c>
      <c r="AJ418" s="131" t="str">
        <f t="shared" si="244"/>
        <v/>
      </c>
      <c r="BA418" s="131"/>
      <c r="BR418" s="131"/>
      <c r="CG418" s="131"/>
    </row>
    <row r="419" spans="1:85" s="2" customFormat="1" ht="15" thickBot="1">
      <c r="A419" s="15" t="s">
        <v>100</v>
      </c>
      <c r="B419" s="100">
        <f>IF($I418=0,"-",B418/$I418)</f>
        <v>0.15051120214529248</v>
      </c>
      <c r="C419" s="100">
        <f t="shared" ref="C419:H419" si="248">IF($I418=0,"-",C418/$I418)</f>
        <v>0.32023932824383838</v>
      </c>
      <c r="D419" s="100">
        <f t="shared" si="248"/>
        <v>0.17828990969467398</v>
      </c>
      <c r="E419" s="100">
        <f t="shared" si="248"/>
        <v>0.31222399234427245</v>
      </c>
      <c r="F419" s="100">
        <f t="shared" si="248"/>
        <v>0</v>
      </c>
      <c r="G419" s="100">
        <f t="shared" si="248"/>
        <v>3.8735567571922806E-2</v>
      </c>
      <c r="H419" s="101">
        <f t="shared" si="248"/>
        <v>0</v>
      </c>
      <c r="I419" s="102">
        <f>SUM(B419:H419)</f>
        <v>1</v>
      </c>
      <c r="J419" s="131"/>
      <c r="K419" s="27" t="s">
        <v>100</v>
      </c>
      <c r="L419" s="76">
        <f t="shared" ref="L419:R419" si="249">IF($S418=0,"-",L418/$S418)</f>
        <v>0.14683246869532865</v>
      </c>
      <c r="M419" s="76">
        <f t="shared" si="249"/>
        <v>0.31241216912203873</v>
      </c>
      <c r="N419" s="76">
        <f t="shared" si="249"/>
        <v>0.1739322203982209</v>
      </c>
      <c r="O419" s="76">
        <f t="shared" si="249"/>
        <v>0.30459274079523913</v>
      </c>
      <c r="P419" s="76">
        <f t="shared" si="249"/>
        <v>2.4441592370066059E-2</v>
      </c>
      <c r="Q419" s="76">
        <f t="shared" si="249"/>
        <v>3.7788808619106724E-2</v>
      </c>
      <c r="R419" s="77">
        <f t="shared" si="249"/>
        <v>0</v>
      </c>
      <c r="S419" s="78">
        <f>SUM(L419:R419)</f>
        <v>1.0000000000000002</v>
      </c>
      <c r="U419" s="36" t="s">
        <v>100</v>
      </c>
      <c r="V419" s="103">
        <f>+V418/$AI418</f>
        <v>0.13184853883966172</v>
      </c>
      <c r="W419" s="103">
        <f t="shared" ref="W419:AH419" si="250">+W418/$AI418</f>
        <v>1.3534623656799921E-2</v>
      </c>
      <c r="X419" s="103">
        <f t="shared" si="250"/>
        <v>3.7788808619106717E-2</v>
      </c>
      <c r="Y419" s="103">
        <f t="shared" si="250"/>
        <v>0.31241216912203867</v>
      </c>
      <c r="Z419" s="103">
        <f t="shared" si="250"/>
        <v>0.17393222039822087</v>
      </c>
      <c r="AA419" s="103">
        <f t="shared" si="250"/>
        <v>0.27916305207416509</v>
      </c>
      <c r="AB419" s="103">
        <f t="shared" si="250"/>
        <v>2.4441592370066056E-2</v>
      </c>
      <c r="AC419" s="103">
        <f t="shared" si="250"/>
        <v>2.6878994919940943E-2</v>
      </c>
      <c r="AD419" s="103">
        <f t="shared" si="250"/>
        <v>1.44930619886696E-3</v>
      </c>
      <c r="AE419" s="103">
        <f t="shared" si="250"/>
        <v>0</v>
      </c>
      <c r="AF419" s="103">
        <f t="shared" si="250"/>
        <v>0</v>
      </c>
      <c r="AG419" s="103">
        <f t="shared" si="250"/>
        <v>0</v>
      </c>
      <c r="AH419" s="103">
        <f t="shared" si="250"/>
        <v>2.5429688721073981E-2</v>
      </c>
      <c r="AI419" s="104">
        <f>SUM(V419:AC419)</f>
        <v>0.99999999999999989</v>
      </c>
      <c r="AJ419" s="2" t="str">
        <f t="shared" si="244"/>
        <v/>
      </c>
    </row>
    <row r="420" spans="1:85" ht="15" thickBot="1">
      <c r="A420" s="218"/>
      <c r="B420" s="218"/>
      <c r="C420" s="218"/>
      <c r="D420" s="218"/>
      <c r="E420" s="218"/>
      <c r="F420" s="218"/>
      <c r="G420" s="218"/>
      <c r="H420" s="218"/>
      <c r="I420" s="218"/>
      <c r="K420" s="218"/>
      <c r="L420" s="218"/>
      <c r="M420" s="218"/>
      <c r="N420" s="218"/>
      <c r="O420" s="218"/>
      <c r="P420" s="218"/>
      <c r="Q420" s="218"/>
      <c r="R420" s="218"/>
      <c r="S420" s="218"/>
      <c r="AI420" s="139"/>
      <c r="BA420" s="131"/>
      <c r="BR420" s="131"/>
      <c r="CG420" s="131"/>
    </row>
    <row r="421" spans="1:85" ht="28.5">
      <c r="A421" s="328" t="s">
        <v>40</v>
      </c>
      <c r="B421" s="135" t="s">
        <v>0</v>
      </c>
      <c r="C421" s="135" t="s">
        <v>1</v>
      </c>
      <c r="D421" s="135" t="s">
        <v>2</v>
      </c>
      <c r="E421" s="135" t="s">
        <v>3</v>
      </c>
      <c r="F421" s="135" t="s">
        <v>27</v>
      </c>
      <c r="G421" s="135" t="s">
        <v>4</v>
      </c>
      <c r="H421" s="135" t="s">
        <v>5</v>
      </c>
      <c r="I421" s="136" t="s">
        <v>6</v>
      </c>
      <c r="K421" s="330" t="s">
        <v>40</v>
      </c>
      <c r="L421" s="137" t="s">
        <v>0</v>
      </c>
      <c r="M421" s="137" t="s">
        <v>1</v>
      </c>
      <c r="N421" s="137" t="s">
        <v>2</v>
      </c>
      <c r="O421" s="137" t="s">
        <v>3</v>
      </c>
      <c r="P421" s="137" t="s">
        <v>27</v>
      </c>
      <c r="Q421" s="137" t="s">
        <v>4</v>
      </c>
      <c r="R421" s="137" t="s">
        <v>5</v>
      </c>
      <c r="S421" s="138" t="s">
        <v>6</v>
      </c>
      <c r="U421" s="332" t="s">
        <v>40</v>
      </c>
      <c r="V421" s="190" t="s">
        <v>69</v>
      </c>
      <c r="W421" s="190" t="s">
        <v>70</v>
      </c>
      <c r="X421" s="190" t="s">
        <v>4</v>
      </c>
      <c r="Y421" s="190" t="s">
        <v>1</v>
      </c>
      <c r="Z421" s="190" t="s">
        <v>2</v>
      </c>
      <c r="AA421" s="190" t="s">
        <v>3</v>
      </c>
      <c r="AB421" s="190" t="s">
        <v>52</v>
      </c>
      <c r="AC421" s="190" t="s">
        <v>64</v>
      </c>
      <c r="AD421" s="191" t="s">
        <v>72</v>
      </c>
      <c r="AE421" s="191" t="s">
        <v>79</v>
      </c>
      <c r="AF421" s="191" t="s">
        <v>73</v>
      </c>
      <c r="AG421" s="191" t="s">
        <v>80</v>
      </c>
      <c r="AH421" s="191" t="s">
        <v>81</v>
      </c>
      <c r="AI421" s="192" t="s">
        <v>60</v>
      </c>
      <c r="BA421" s="131"/>
      <c r="BR421" s="131"/>
      <c r="CG421" s="131"/>
    </row>
    <row r="422" spans="1:85" ht="15">
      <c r="A422" s="329" t="s">
        <v>40</v>
      </c>
      <c r="B422" s="294" t="s">
        <v>109</v>
      </c>
      <c r="C422" s="295"/>
      <c r="D422" s="295"/>
      <c r="E422" s="295"/>
      <c r="F422" s="295"/>
      <c r="G422" s="295"/>
      <c r="H422" s="295"/>
      <c r="I422" s="296"/>
      <c r="K422" s="331" t="s">
        <v>40</v>
      </c>
      <c r="L422" s="297" t="s">
        <v>109</v>
      </c>
      <c r="M422" s="298"/>
      <c r="N422" s="298"/>
      <c r="O422" s="298"/>
      <c r="P422" s="298"/>
      <c r="Q422" s="298"/>
      <c r="R422" s="298"/>
      <c r="S422" s="299"/>
      <c r="U422" s="333" t="s">
        <v>40</v>
      </c>
      <c r="V422" s="326" t="s">
        <v>109</v>
      </c>
      <c r="W422" s="326"/>
      <c r="X422" s="326"/>
      <c r="Y422" s="326"/>
      <c r="Z422" s="326"/>
      <c r="AA422" s="326"/>
      <c r="AB422" s="326"/>
      <c r="AC422" s="326"/>
      <c r="AD422" s="326"/>
      <c r="AE422" s="326"/>
      <c r="AF422" s="326"/>
      <c r="AG422" s="326"/>
      <c r="AH422" s="326"/>
      <c r="AI422" s="327"/>
      <c r="BA422" s="131"/>
      <c r="BR422" s="131"/>
      <c r="CG422" s="131"/>
    </row>
    <row r="423" spans="1:85" ht="15">
      <c r="A423" s="141" t="s">
        <v>7</v>
      </c>
      <c r="B423" s="142">
        <v>0</v>
      </c>
      <c r="C423" s="142">
        <v>0</v>
      </c>
      <c r="D423" s="142">
        <v>0</v>
      </c>
      <c r="E423" s="142">
        <v>0</v>
      </c>
      <c r="F423" s="303"/>
      <c r="G423" s="142">
        <v>0</v>
      </c>
      <c r="H423" s="143">
        <v>0</v>
      </c>
      <c r="I423" s="144">
        <f>SUM(B423:H423)</f>
        <v>0</v>
      </c>
      <c r="J423" s="139"/>
      <c r="K423" s="193" t="s">
        <v>7</v>
      </c>
      <c r="L423" s="142">
        <v>0</v>
      </c>
      <c r="M423" s="142">
        <v>0</v>
      </c>
      <c r="N423" s="142">
        <v>0</v>
      </c>
      <c r="O423" s="142">
        <v>0</v>
      </c>
      <c r="P423" s="142">
        <v>0</v>
      </c>
      <c r="Q423" s="142">
        <v>0</v>
      </c>
      <c r="R423" s="194">
        <v>0</v>
      </c>
      <c r="S423" s="195">
        <f>SUM(L423:R423)</f>
        <v>0</v>
      </c>
      <c r="U423" s="196" t="s">
        <v>7</v>
      </c>
      <c r="V423" s="197">
        <v>0</v>
      </c>
      <c r="W423" s="197">
        <v>0</v>
      </c>
      <c r="X423" s="197">
        <v>0</v>
      </c>
      <c r="Y423" s="197">
        <v>0</v>
      </c>
      <c r="Z423" s="197">
        <v>0</v>
      </c>
      <c r="AA423" s="197">
        <v>0</v>
      </c>
      <c r="AB423" s="197">
        <v>0</v>
      </c>
      <c r="AC423" s="198">
        <v>0</v>
      </c>
      <c r="AD423" s="199">
        <v>0</v>
      </c>
      <c r="AE423" s="199">
        <v>0</v>
      </c>
      <c r="AF423" s="199">
        <v>0</v>
      </c>
      <c r="AG423" s="199">
        <v>0</v>
      </c>
      <c r="AH423" s="199">
        <v>0</v>
      </c>
      <c r="AI423" s="200">
        <f>SUM(V423:AC423)</f>
        <v>0</v>
      </c>
      <c r="AJ423" s="131" t="str">
        <f>IF(ABS(S423-AI423)&gt;0.001,S423-AI423,"")</f>
        <v/>
      </c>
      <c r="BA423" s="131"/>
      <c r="BR423" s="131"/>
      <c r="CG423" s="131"/>
    </row>
    <row r="424" spans="1:85" ht="15">
      <c r="A424" s="149" t="s">
        <v>8</v>
      </c>
      <c r="B424" s="150">
        <v>0</v>
      </c>
      <c r="C424" s="150">
        <v>0</v>
      </c>
      <c r="D424" s="150">
        <v>0</v>
      </c>
      <c r="E424" s="150">
        <v>0</v>
      </c>
      <c r="F424" s="304"/>
      <c r="G424" s="150">
        <v>0</v>
      </c>
      <c r="H424" s="151">
        <v>0</v>
      </c>
      <c r="I424" s="152">
        <f t="shared" ref="I424:I443" si="251">SUM(B424:H424)</f>
        <v>0</v>
      </c>
      <c r="J424" s="139"/>
      <c r="K424" s="153" t="s">
        <v>8</v>
      </c>
      <c r="L424" s="154">
        <v>0</v>
      </c>
      <c r="M424" s="154">
        <v>0</v>
      </c>
      <c r="N424" s="154">
        <v>0</v>
      </c>
      <c r="O424" s="154">
        <v>0</v>
      </c>
      <c r="P424" s="154">
        <v>0</v>
      </c>
      <c r="Q424" s="154">
        <v>0</v>
      </c>
      <c r="R424" s="155">
        <v>0</v>
      </c>
      <c r="S424" s="156">
        <f t="shared" ref="S424:S443" si="252">SUM(L424:R424)</f>
        <v>0</v>
      </c>
      <c r="U424" s="201" t="s">
        <v>8</v>
      </c>
      <c r="V424" s="202">
        <v>0</v>
      </c>
      <c r="W424" s="202">
        <v>0</v>
      </c>
      <c r="X424" s="202">
        <v>0</v>
      </c>
      <c r="Y424" s="202">
        <v>0</v>
      </c>
      <c r="Z424" s="202">
        <v>0</v>
      </c>
      <c r="AA424" s="202">
        <v>0</v>
      </c>
      <c r="AB424" s="202">
        <v>0</v>
      </c>
      <c r="AC424" s="203">
        <v>0</v>
      </c>
      <c r="AD424" s="202">
        <v>0</v>
      </c>
      <c r="AE424" s="202">
        <v>0</v>
      </c>
      <c r="AF424" s="202">
        <v>0</v>
      </c>
      <c r="AG424" s="202">
        <v>0</v>
      </c>
      <c r="AH424" s="202">
        <v>0</v>
      </c>
      <c r="AI424" s="204">
        <f t="shared" ref="AI424:AI443" si="253">SUM(V424:AC424)</f>
        <v>0</v>
      </c>
      <c r="AJ424" s="131" t="str">
        <f t="shared" ref="AJ424:AJ445" si="254">IF(ABS(S424-AI424)&gt;0.001,S424-AI424,"")</f>
        <v/>
      </c>
      <c r="BA424" s="131"/>
      <c r="BR424" s="131"/>
      <c r="CG424" s="131"/>
    </row>
    <row r="425" spans="1:85" ht="15">
      <c r="A425" s="157" t="s">
        <v>10</v>
      </c>
      <c r="B425" s="146">
        <v>0</v>
      </c>
      <c r="C425" s="146">
        <v>0</v>
      </c>
      <c r="D425" s="146">
        <v>0</v>
      </c>
      <c r="E425" s="146">
        <v>0</v>
      </c>
      <c r="F425" s="304"/>
      <c r="G425" s="146">
        <v>0</v>
      </c>
      <c r="H425" s="158">
        <v>0</v>
      </c>
      <c r="I425" s="144">
        <f t="shared" si="251"/>
        <v>0</v>
      </c>
      <c r="J425" s="139"/>
      <c r="K425" s="159" t="s">
        <v>10</v>
      </c>
      <c r="L425" s="146">
        <v>0</v>
      </c>
      <c r="M425" s="146">
        <v>0</v>
      </c>
      <c r="N425" s="146">
        <v>0</v>
      </c>
      <c r="O425" s="146">
        <v>0</v>
      </c>
      <c r="P425" s="146">
        <v>0</v>
      </c>
      <c r="Q425" s="146">
        <v>0</v>
      </c>
      <c r="R425" s="147">
        <v>0</v>
      </c>
      <c r="S425" s="148">
        <f t="shared" si="252"/>
        <v>0</v>
      </c>
      <c r="U425" s="205" t="s">
        <v>10</v>
      </c>
      <c r="V425" s="197">
        <v>0</v>
      </c>
      <c r="W425" s="197">
        <v>0</v>
      </c>
      <c r="X425" s="197">
        <v>0</v>
      </c>
      <c r="Y425" s="197">
        <v>0</v>
      </c>
      <c r="Z425" s="197">
        <v>0</v>
      </c>
      <c r="AA425" s="197">
        <v>0</v>
      </c>
      <c r="AB425" s="197">
        <v>0</v>
      </c>
      <c r="AC425" s="198">
        <v>0</v>
      </c>
      <c r="AD425" s="199">
        <v>0</v>
      </c>
      <c r="AE425" s="199">
        <v>0</v>
      </c>
      <c r="AF425" s="199">
        <v>0</v>
      </c>
      <c r="AG425" s="199">
        <v>0</v>
      </c>
      <c r="AH425" s="199">
        <v>0</v>
      </c>
      <c r="AI425" s="200">
        <f t="shared" si="253"/>
        <v>0</v>
      </c>
      <c r="AJ425" s="131" t="str">
        <f t="shared" si="254"/>
        <v/>
      </c>
      <c r="BA425" s="131"/>
      <c r="BR425" s="131"/>
      <c r="CG425" s="131"/>
    </row>
    <row r="426" spans="1:85" ht="15">
      <c r="A426" s="149" t="s">
        <v>53</v>
      </c>
      <c r="B426" s="150">
        <v>0</v>
      </c>
      <c r="C426" s="150">
        <v>0</v>
      </c>
      <c r="D426" s="150">
        <v>0</v>
      </c>
      <c r="E426" s="150">
        <v>0</v>
      </c>
      <c r="F426" s="304"/>
      <c r="G426" s="150">
        <v>0</v>
      </c>
      <c r="H426" s="151">
        <v>0</v>
      </c>
      <c r="I426" s="152">
        <f t="shared" si="251"/>
        <v>0</v>
      </c>
      <c r="J426" s="139"/>
      <c r="K426" s="153" t="s">
        <v>53</v>
      </c>
      <c r="L426" s="154">
        <v>0</v>
      </c>
      <c r="M426" s="154">
        <v>0</v>
      </c>
      <c r="N426" s="154">
        <v>0</v>
      </c>
      <c r="O426" s="154">
        <v>0</v>
      </c>
      <c r="P426" s="154">
        <v>0</v>
      </c>
      <c r="Q426" s="154">
        <v>0</v>
      </c>
      <c r="R426" s="155">
        <v>0</v>
      </c>
      <c r="S426" s="156">
        <f t="shared" si="252"/>
        <v>0</v>
      </c>
      <c r="U426" s="201" t="s">
        <v>53</v>
      </c>
      <c r="V426" s="202">
        <v>0</v>
      </c>
      <c r="W426" s="202">
        <v>0</v>
      </c>
      <c r="X426" s="202">
        <v>0</v>
      </c>
      <c r="Y426" s="202">
        <v>0</v>
      </c>
      <c r="Z426" s="202">
        <v>0</v>
      </c>
      <c r="AA426" s="202">
        <v>0</v>
      </c>
      <c r="AB426" s="202">
        <v>0</v>
      </c>
      <c r="AC426" s="203">
        <v>0</v>
      </c>
      <c r="AD426" s="202">
        <v>0</v>
      </c>
      <c r="AE426" s="202">
        <v>0</v>
      </c>
      <c r="AF426" s="202">
        <v>0</v>
      </c>
      <c r="AG426" s="202">
        <v>0</v>
      </c>
      <c r="AH426" s="202">
        <v>0</v>
      </c>
      <c r="AI426" s="204">
        <f t="shared" si="253"/>
        <v>0</v>
      </c>
      <c r="AJ426" s="131" t="str">
        <f t="shared" si="254"/>
        <v/>
      </c>
      <c r="BA426" s="131"/>
      <c r="BR426" s="131"/>
      <c r="CG426" s="131"/>
    </row>
    <row r="427" spans="1:85" ht="15">
      <c r="A427" s="157" t="s">
        <v>16</v>
      </c>
      <c r="B427" s="146">
        <v>9.8553560073813582</v>
      </c>
      <c r="C427" s="146">
        <v>2.376103659238983</v>
      </c>
      <c r="D427" s="146">
        <v>0</v>
      </c>
      <c r="E427" s="146">
        <v>0</v>
      </c>
      <c r="F427" s="304"/>
      <c r="G427" s="146">
        <v>0</v>
      </c>
      <c r="H427" s="158">
        <v>0</v>
      </c>
      <c r="I427" s="144">
        <f t="shared" si="251"/>
        <v>12.231459666620342</v>
      </c>
      <c r="J427" s="139"/>
      <c r="K427" s="159" t="s">
        <v>16</v>
      </c>
      <c r="L427" s="146">
        <v>9.8553560073813582</v>
      </c>
      <c r="M427" s="146">
        <v>2.376103659238983</v>
      </c>
      <c r="N427" s="146">
        <v>0</v>
      </c>
      <c r="O427" s="146">
        <v>0</v>
      </c>
      <c r="P427" s="146">
        <v>0</v>
      </c>
      <c r="Q427" s="146">
        <v>0</v>
      </c>
      <c r="R427" s="147">
        <v>0</v>
      </c>
      <c r="S427" s="148">
        <f t="shared" si="252"/>
        <v>12.231459666620342</v>
      </c>
      <c r="U427" s="205" t="s">
        <v>16</v>
      </c>
      <c r="V427" s="197">
        <v>9.8170675320971412</v>
      </c>
      <c r="W427" s="197">
        <v>0</v>
      </c>
      <c r="X427" s="197">
        <v>0</v>
      </c>
      <c r="Y427" s="197">
        <v>2.376103659238983</v>
      </c>
      <c r="Z427" s="197">
        <v>0</v>
      </c>
      <c r="AA427" s="197">
        <v>0</v>
      </c>
      <c r="AB427" s="197">
        <v>0</v>
      </c>
      <c r="AC427" s="198">
        <v>3.8288475284217013E-2</v>
      </c>
      <c r="AD427" s="199">
        <v>3.8288475284217013E-2</v>
      </c>
      <c r="AE427" s="199">
        <v>0</v>
      </c>
      <c r="AF427" s="199">
        <v>0</v>
      </c>
      <c r="AG427" s="199">
        <v>0</v>
      </c>
      <c r="AH427" s="199">
        <v>0</v>
      </c>
      <c r="AI427" s="200">
        <f t="shared" si="253"/>
        <v>12.23145966662034</v>
      </c>
      <c r="AJ427" s="131" t="str">
        <f t="shared" si="254"/>
        <v/>
      </c>
      <c r="BA427" s="131"/>
      <c r="BR427" s="131"/>
      <c r="CG427" s="131"/>
    </row>
    <row r="428" spans="1:85" ht="15">
      <c r="A428" s="149" t="s">
        <v>15</v>
      </c>
      <c r="B428" s="150">
        <v>4.3575937038561738</v>
      </c>
      <c r="C428" s="150">
        <v>0</v>
      </c>
      <c r="D428" s="150">
        <v>1.4696501557604964</v>
      </c>
      <c r="E428" s="150">
        <v>1.4027365518328597E-3</v>
      </c>
      <c r="F428" s="304"/>
      <c r="G428" s="150">
        <v>0</v>
      </c>
      <c r="H428" s="151">
        <v>0</v>
      </c>
      <c r="I428" s="152">
        <f t="shared" si="251"/>
        <v>5.828646596168503</v>
      </c>
      <c r="J428" s="139"/>
      <c r="K428" s="153" t="s">
        <v>15</v>
      </c>
      <c r="L428" s="154">
        <v>4.3575937038561738</v>
      </c>
      <c r="M428" s="154">
        <v>0</v>
      </c>
      <c r="N428" s="154">
        <v>1.4696501557604964</v>
      </c>
      <c r="O428" s="154">
        <v>1.4027365518328597E-3</v>
      </c>
      <c r="P428" s="154">
        <v>0</v>
      </c>
      <c r="Q428" s="154">
        <v>0</v>
      </c>
      <c r="R428" s="155">
        <v>0</v>
      </c>
      <c r="S428" s="156">
        <f t="shared" si="252"/>
        <v>5.828646596168503</v>
      </c>
      <c r="U428" s="201" t="s">
        <v>54</v>
      </c>
      <c r="V428" s="202">
        <v>4.2323973609800447</v>
      </c>
      <c r="W428" s="202">
        <v>0</v>
      </c>
      <c r="X428" s="202">
        <v>0</v>
      </c>
      <c r="Y428" s="202">
        <v>0</v>
      </c>
      <c r="Z428" s="202">
        <v>1.4696501557604964</v>
      </c>
      <c r="AA428" s="202">
        <v>1.4027365518328597E-3</v>
      </c>
      <c r="AB428" s="202">
        <v>0</v>
      </c>
      <c r="AC428" s="203">
        <v>0.12519634287612877</v>
      </c>
      <c r="AD428" s="202">
        <v>0.12519634287612877</v>
      </c>
      <c r="AE428" s="202">
        <v>0</v>
      </c>
      <c r="AF428" s="202">
        <v>0</v>
      </c>
      <c r="AG428" s="202">
        <v>0</v>
      </c>
      <c r="AH428" s="202">
        <v>0</v>
      </c>
      <c r="AI428" s="204">
        <f t="shared" si="253"/>
        <v>5.828646596168503</v>
      </c>
      <c r="AJ428" s="131" t="str">
        <f t="shared" si="254"/>
        <v/>
      </c>
      <c r="BA428" s="131"/>
      <c r="BR428" s="131"/>
      <c r="CG428" s="131"/>
    </row>
    <row r="429" spans="1:85" ht="15">
      <c r="A429" s="157" t="s">
        <v>55</v>
      </c>
      <c r="B429" s="146">
        <v>0</v>
      </c>
      <c r="C429" s="146">
        <v>0</v>
      </c>
      <c r="D429" s="146">
        <v>0</v>
      </c>
      <c r="E429" s="146">
        <v>4.7387055514138705E-3</v>
      </c>
      <c r="F429" s="304"/>
      <c r="G429" s="146">
        <v>0</v>
      </c>
      <c r="H429" s="158">
        <v>0</v>
      </c>
      <c r="I429" s="144">
        <f t="shared" si="251"/>
        <v>4.7387055514138705E-3</v>
      </c>
      <c r="J429" s="139"/>
      <c r="K429" s="159" t="s">
        <v>55</v>
      </c>
      <c r="L429" s="146">
        <v>0</v>
      </c>
      <c r="M429" s="146">
        <v>0</v>
      </c>
      <c r="N429" s="146">
        <v>0</v>
      </c>
      <c r="O429" s="146">
        <v>4.7387055514138705E-3</v>
      </c>
      <c r="P429" s="146">
        <v>54.798890165800906</v>
      </c>
      <c r="Q429" s="146">
        <v>0</v>
      </c>
      <c r="R429" s="147">
        <v>0</v>
      </c>
      <c r="S429" s="148">
        <f t="shared" si="252"/>
        <v>54.803628871352316</v>
      </c>
      <c r="U429" s="205" t="s">
        <v>55</v>
      </c>
      <c r="V429" s="197">
        <v>0</v>
      </c>
      <c r="W429" s="197">
        <v>0</v>
      </c>
      <c r="X429" s="197">
        <v>0</v>
      </c>
      <c r="Y429" s="197">
        <v>0</v>
      </c>
      <c r="Z429" s="197">
        <v>0</v>
      </c>
      <c r="AA429" s="197">
        <v>4.7286553809108896E-3</v>
      </c>
      <c r="AB429" s="197">
        <v>54.798890165800906</v>
      </c>
      <c r="AC429" s="198">
        <v>1.0050170502980692E-5</v>
      </c>
      <c r="AD429" s="197">
        <v>0</v>
      </c>
      <c r="AE429" s="197">
        <v>0</v>
      </c>
      <c r="AF429" s="197">
        <v>0</v>
      </c>
      <c r="AG429" s="197">
        <v>0</v>
      </c>
      <c r="AH429" s="197">
        <v>1.0050170502980692E-5</v>
      </c>
      <c r="AI429" s="200">
        <f t="shared" si="253"/>
        <v>54.803628871352316</v>
      </c>
      <c r="AJ429" s="131" t="str">
        <f t="shared" si="254"/>
        <v/>
      </c>
      <c r="BA429" s="131"/>
      <c r="BR429" s="131"/>
      <c r="CG429" s="131"/>
    </row>
    <row r="430" spans="1:85" ht="15">
      <c r="A430" s="149" t="s">
        <v>12</v>
      </c>
      <c r="B430" s="150">
        <v>0</v>
      </c>
      <c r="C430" s="150">
        <v>0</v>
      </c>
      <c r="D430" s="150">
        <v>0</v>
      </c>
      <c r="E430" s="150">
        <v>0</v>
      </c>
      <c r="F430" s="304"/>
      <c r="G430" s="150">
        <v>0</v>
      </c>
      <c r="H430" s="151">
        <v>0</v>
      </c>
      <c r="I430" s="152">
        <f t="shared" si="251"/>
        <v>0</v>
      </c>
      <c r="J430" s="139"/>
      <c r="K430" s="153" t="s">
        <v>12</v>
      </c>
      <c r="L430" s="154">
        <v>0</v>
      </c>
      <c r="M430" s="154">
        <v>0</v>
      </c>
      <c r="N430" s="154">
        <v>0</v>
      </c>
      <c r="O430" s="154">
        <v>0</v>
      </c>
      <c r="P430" s="154">
        <v>12.284324911602539</v>
      </c>
      <c r="Q430" s="154">
        <v>0</v>
      </c>
      <c r="R430" s="155">
        <v>0</v>
      </c>
      <c r="S430" s="156">
        <f t="shared" si="252"/>
        <v>12.284324911602539</v>
      </c>
      <c r="U430" s="201" t="s">
        <v>12</v>
      </c>
      <c r="V430" s="202">
        <v>0</v>
      </c>
      <c r="W430" s="202">
        <v>0</v>
      </c>
      <c r="X430" s="202">
        <v>0</v>
      </c>
      <c r="Y430" s="202">
        <v>0</v>
      </c>
      <c r="Z430" s="202">
        <v>0</v>
      </c>
      <c r="AA430" s="202">
        <v>0</v>
      </c>
      <c r="AB430" s="202">
        <v>12.284324911602539</v>
      </c>
      <c r="AC430" s="203">
        <v>0</v>
      </c>
      <c r="AD430" s="202">
        <v>0</v>
      </c>
      <c r="AE430" s="202">
        <v>0</v>
      </c>
      <c r="AF430" s="202">
        <v>0</v>
      </c>
      <c r="AG430" s="202">
        <v>0</v>
      </c>
      <c r="AH430" s="202">
        <v>0</v>
      </c>
      <c r="AI430" s="204">
        <f t="shared" si="253"/>
        <v>12.284324911602539</v>
      </c>
      <c r="AJ430" s="131" t="str">
        <f t="shared" si="254"/>
        <v/>
      </c>
      <c r="BA430" s="131"/>
      <c r="BR430" s="131"/>
      <c r="CG430" s="131"/>
    </row>
    <row r="431" spans="1:85" ht="15">
      <c r="A431" s="157" t="s">
        <v>56</v>
      </c>
      <c r="B431" s="146">
        <v>0</v>
      </c>
      <c r="C431" s="146">
        <v>0</v>
      </c>
      <c r="D431" s="146">
        <v>0</v>
      </c>
      <c r="E431" s="146">
        <v>0</v>
      </c>
      <c r="F431" s="304"/>
      <c r="G431" s="146">
        <v>0</v>
      </c>
      <c r="H431" s="158">
        <v>0</v>
      </c>
      <c r="I431" s="144">
        <f t="shared" si="251"/>
        <v>0</v>
      </c>
      <c r="J431" s="139"/>
      <c r="K431" s="159" t="s">
        <v>56</v>
      </c>
      <c r="L431" s="146">
        <v>0</v>
      </c>
      <c r="M431" s="146">
        <v>0</v>
      </c>
      <c r="N431" s="146">
        <v>0</v>
      </c>
      <c r="O431" s="146">
        <v>0</v>
      </c>
      <c r="P431" s="146">
        <v>0</v>
      </c>
      <c r="Q431" s="146">
        <v>0</v>
      </c>
      <c r="R431" s="147">
        <v>0</v>
      </c>
      <c r="S431" s="148">
        <f t="shared" si="252"/>
        <v>0</v>
      </c>
      <c r="U431" s="205" t="s">
        <v>56</v>
      </c>
      <c r="V431" s="197">
        <v>0</v>
      </c>
      <c r="W431" s="197">
        <v>0</v>
      </c>
      <c r="X431" s="197">
        <v>0</v>
      </c>
      <c r="Y431" s="197">
        <v>0</v>
      </c>
      <c r="Z431" s="197">
        <v>0</v>
      </c>
      <c r="AA431" s="197">
        <v>0</v>
      </c>
      <c r="AB431" s="197">
        <v>0</v>
      </c>
      <c r="AC431" s="198">
        <v>0</v>
      </c>
      <c r="AD431" s="197">
        <v>0</v>
      </c>
      <c r="AE431" s="197">
        <v>0</v>
      </c>
      <c r="AF431" s="197">
        <v>0</v>
      </c>
      <c r="AG431" s="197">
        <v>0</v>
      </c>
      <c r="AH431" s="197">
        <v>0</v>
      </c>
      <c r="AI431" s="200">
        <f t="shared" si="253"/>
        <v>0</v>
      </c>
      <c r="AJ431" s="131" t="str">
        <f t="shared" si="254"/>
        <v/>
      </c>
      <c r="BA431" s="131"/>
      <c r="BR431" s="131"/>
      <c r="CG431" s="131"/>
    </row>
    <row r="432" spans="1:85" ht="15">
      <c r="A432" s="149" t="s">
        <v>17</v>
      </c>
      <c r="B432" s="150">
        <v>1.5229238924555062</v>
      </c>
      <c r="C432" s="150">
        <v>0</v>
      </c>
      <c r="D432" s="150">
        <v>0.46562024358218984</v>
      </c>
      <c r="E432" s="150">
        <v>0.62424101335491733</v>
      </c>
      <c r="F432" s="304"/>
      <c r="G432" s="150">
        <v>0</v>
      </c>
      <c r="H432" s="151">
        <v>0</v>
      </c>
      <c r="I432" s="152">
        <f t="shared" si="251"/>
        <v>2.6127851493926135</v>
      </c>
      <c r="J432" s="139"/>
      <c r="K432" s="153" t="s">
        <v>17</v>
      </c>
      <c r="L432" s="154">
        <v>1.5229238924555062</v>
      </c>
      <c r="M432" s="154">
        <v>0</v>
      </c>
      <c r="N432" s="154">
        <v>0.46562024358218984</v>
      </c>
      <c r="O432" s="154">
        <v>0.62424101335491733</v>
      </c>
      <c r="P432" s="154">
        <v>9.2463750838395531E-2</v>
      </c>
      <c r="Q432" s="154">
        <v>0</v>
      </c>
      <c r="R432" s="155">
        <v>0</v>
      </c>
      <c r="S432" s="156">
        <f t="shared" si="252"/>
        <v>2.7052489002310089</v>
      </c>
      <c r="U432" s="201" t="s">
        <v>17</v>
      </c>
      <c r="V432" s="202">
        <v>1.5229238924555062</v>
      </c>
      <c r="W432" s="202">
        <v>0</v>
      </c>
      <c r="X432" s="202">
        <v>0</v>
      </c>
      <c r="Y432" s="202">
        <v>0</v>
      </c>
      <c r="Z432" s="202">
        <v>0.46562024358218984</v>
      </c>
      <c r="AA432" s="202">
        <v>0</v>
      </c>
      <c r="AB432" s="202">
        <v>9.2463750838395531E-2</v>
      </c>
      <c r="AC432" s="203">
        <v>0.62424101335491733</v>
      </c>
      <c r="AD432" s="202">
        <v>0</v>
      </c>
      <c r="AE432" s="202">
        <v>0</v>
      </c>
      <c r="AF432" s="202">
        <v>0</v>
      </c>
      <c r="AG432" s="202">
        <v>0</v>
      </c>
      <c r="AH432" s="202">
        <v>0.62424101335491733</v>
      </c>
      <c r="AI432" s="204">
        <f t="shared" si="253"/>
        <v>2.7052489002310089</v>
      </c>
      <c r="AJ432" s="131" t="str">
        <f t="shared" si="254"/>
        <v/>
      </c>
      <c r="BA432" s="131"/>
      <c r="BR432" s="131"/>
      <c r="CG432" s="131"/>
    </row>
    <row r="433" spans="1:85" ht="15">
      <c r="A433" s="157" t="s">
        <v>141</v>
      </c>
      <c r="B433" s="146">
        <v>72.032712715154119</v>
      </c>
      <c r="C433" s="146">
        <v>56.892424014759257</v>
      </c>
      <c r="D433" s="146">
        <v>22.404429437542102</v>
      </c>
      <c r="E433" s="146">
        <v>22.41188031284522</v>
      </c>
      <c r="F433" s="304"/>
      <c r="G433" s="146">
        <v>0</v>
      </c>
      <c r="H433" s="158">
        <v>0</v>
      </c>
      <c r="I433" s="144">
        <f t="shared" si="251"/>
        <v>173.74144648030071</v>
      </c>
      <c r="J433" s="139"/>
      <c r="K433" s="159" t="s">
        <v>141</v>
      </c>
      <c r="L433" s="146">
        <v>72.032712715154119</v>
      </c>
      <c r="M433" s="146">
        <v>56.892424014759257</v>
      </c>
      <c r="N433" s="146">
        <v>22.404429437542102</v>
      </c>
      <c r="O433" s="146">
        <v>22.41188031284522</v>
      </c>
      <c r="P433" s="146">
        <v>0</v>
      </c>
      <c r="Q433" s="146">
        <v>0</v>
      </c>
      <c r="R433" s="147">
        <v>0</v>
      </c>
      <c r="S433" s="148">
        <f t="shared" si="252"/>
        <v>173.74144648030071</v>
      </c>
      <c r="U433" s="205" t="s">
        <v>141</v>
      </c>
      <c r="V433" s="197">
        <v>72.009303867160099</v>
      </c>
      <c r="W433" s="197">
        <v>0</v>
      </c>
      <c r="X433" s="197">
        <v>0</v>
      </c>
      <c r="Y433" s="197">
        <v>56.892424014759257</v>
      </c>
      <c r="Z433" s="197">
        <v>22.404429437542102</v>
      </c>
      <c r="AA433" s="197">
        <v>0</v>
      </c>
      <c r="AB433" s="197">
        <v>0</v>
      </c>
      <c r="AC433" s="198">
        <v>22.435289160839243</v>
      </c>
      <c r="AD433" s="197">
        <v>2.3408847994021622E-2</v>
      </c>
      <c r="AE433" s="197">
        <v>0</v>
      </c>
      <c r="AF433" s="197">
        <v>0</v>
      </c>
      <c r="AG433" s="197">
        <v>0</v>
      </c>
      <c r="AH433" s="197">
        <v>22.41188031284522</v>
      </c>
      <c r="AI433" s="200">
        <f t="shared" si="253"/>
        <v>173.74144648030068</v>
      </c>
      <c r="AJ433" s="131" t="str">
        <f t="shared" si="254"/>
        <v/>
      </c>
      <c r="BA433" s="131"/>
      <c r="BR433" s="131"/>
      <c r="CG433" s="131"/>
    </row>
    <row r="434" spans="1:85" ht="15">
      <c r="A434" s="149" t="s">
        <v>25</v>
      </c>
      <c r="B434" s="150">
        <v>29.337953026617175</v>
      </c>
      <c r="C434" s="150">
        <v>7.7250638195104093</v>
      </c>
      <c r="D434" s="150">
        <v>17.589444329216317</v>
      </c>
      <c r="E434" s="150">
        <v>320.36240936918364</v>
      </c>
      <c r="F434" s="304"/>
      <c r="G434" s="150">
        <v>42.135583517810481</v>
      </c>
      <c r="H434" s="151">
        <v>0</v>
      </c>
      <c r="I434" s="152">
        <f t="shared" si="251"/>
        <v>417.15045406233799</v>
      </c>
      <c r="J434" s="139"/>
      <c r="K434" s="153" t="s">
        <v>25</v>
      </c>
      <c r="L434" s="154">
        <v>29.337953026617175</v>
      </c>
      <c r="M434" s="154">
        <v>7.7250638195104093</v>
      </c>
      <c r="N434" s="154">
        <v>17.589444329216317</v>
      </c>
      <c r="O434" s="154">
        <v>320.36240936918364</v>
      </c>
      <c r="P434" s="154">
        <v>0.76142277822241711</v>
      </c>
      <c r="Q434" s="154">
        <v>42.135583517810481</v>
      </c>
      <c r="R434" s="155">
        <v>0</v>
      </c>
      <c r="S434" s="156">
        <f t="shared" si="252"/>
        <v>417.91187684056041</v>
      </c>
      <c r="U434" s="201" t="s">
        <v>25</v>
      </c>
      <c r="V434" s="202">
        <v>7.1194272208750373</v>
      </c>
      <c r="W434" s="202">
        <v>21.660714867838614</v>
      </c>
      <c r="X434" s="202">
        <v>42.135583517810481</v>
      </c>
      <c r="Y434" s="202">
        <v>7.7250638195104093</v>
      </c>
      <c r="Z434" s="202">
        <v>17.243143710187365</v>
      </c>
      <c r="AA434" s="202">
        <v>318.8543502156889</v>
      </c>
      <c r="AB434" s="202">
        <v>0.76142277822241711</v>
      </c>
      <c r="AC434" s="203">
        <v>2.4121707104272603</v>
      </c>
      <c r="AD434" s="202">
        <v>0.55781093790352199</v>
      </c>
      <c r="AE434" s="202">
        <v>0.82591580635706419</v>
      </c>
      <c r="AF434" s="202">
        <v>0</v>
      </c>
      <c r="AG434" s="202">
        <v>0.34630061902895154</v>
      </c>
      <c r="AH434" s="202">
        <v>0.68214334713772273</v>
      </c>
      <c r="AI434" s="204">
        <f t="shared" si="253"/>
        <v>417.91187684056047</v>
      </c>
      <c r="AJ434" s="131" t="str">
        <f t="shared" si="254"/>
        <v/>
      </c>
      <c r="BA434" s="131"/>
      <c r="BR434" s="131"/>
      <c r="CG434" s="131"/>
    </row>
    <row r="435" spans="1:85" ht="15">
      <c r="A435" s="157" t="s">
        <v>24</v>
      </c>
      <c r="B435" s="146">
        <v>6.4774752646179996</v>
      </c>
      <c r="C435" s="146">
        <v>0</v>
      </c>
      <c r="D435" s="146">
        <v>0.61022050508846948</v>
      </c>
      <c r="E435" s="146">
        <v>0</v>
      </c>
      <c r="F435" s="304"/>
      <c r="G435" s="146">
        <v>0</v>
      </c>
      <c r="H435" s="158">
        <v>0</v>
      </c>
      <c r="I435" s="144">
        <f t="shared" si="251"/>
        <v>7.0876957697064693</v>
      </c>
      <c r="J435" s="139"/>
      <c r="K435" s="159" t="s">
        <v>24</v>
      </c>
      <c r="L435" s="146">
        <v>6.4774752646179996</v>
      </c>
      <c r="M435" s="146">
        <v>0</v>
      </c>
      <c r="N435" s="146">
        <v>0.61022050508846948</v>
      </c>
      <c r="O435" s="146">
        <v>0</v>
      </c>
      <c r="P435" s="146">
        <v>0</v>
      </c>
      <c r="Q435" s="146">
        <v>0</v>
      </c>
      <c r="R435" s="147">
        <v>0</v>
      </c>
      <c r="S435" s="148">
        <f t="shared" si="252"/>
        <v>7.0876957697064693</v>
      </c>
      <c r="U435" s="205" t="s">
        <v>24</v>
      </c>
      <c r="V435" s="197">
        <v>6.0814068163824846</v>
      </c>
      <c r="W435" s="197">
        <v>0.36572399693050567</v>
      </c>
      <c r="X435" s="197">
        <v>0</v>
      </c>
      <c r="Y435" s="197">
        <v>0</v>
      </c>
      <c r="Z435" s="197">
        <v>0.61022050508846948</v>
      </c>
      <c r="AA435" s="197">
        <v>0</v>
      </c>
      <c r="AB435" s="197">
        <v>0</v>
      </c>
      <c r="AC435" s="198">
        <v>3.0344451305009339E-2</v>
      </c>
      <c r="AD435" s="197">
        <v>3.0344451305009339E-2</v>
      </c>
      <c r="AE435" s="197">
        <v>0</v>
      </c>
      <c r="AF435" s="197">
        <v>0</v>
      </c>
      <c r="AG435" s="197">
        <v>0</v>
      </c>
      <c r="AH435" s="197">
        <v>0</v>
      </c>
      <c r="AI435" s="200">
        <f t="shared" si="253"/>
        <v>7.0876957697064693</v>
      </c>
      <c r="AJ435" s="131" t="str">
        <f t="shared" si="254"/>
        <v/>
      </c>
      <c r="BA435" s="131"/>
      <c r="BR435" s="131"/>
      <c r="CG435" s="131"/>
    </row>
    <row r="436" spans="1:85" ht="15">
      <c r="A436" s="149" t="s">
        <v>57</v>
      </c>
      <c r="B436" s="150">
        <v>1.155191551306151</v>
      </c>
      <c r="C436" s="150">
        <v>0</v>
      </c>
      <c r="D436" s="150">
        <v>0</v>
      </c>
      <c r="E436" s="150">
        <v>0</v>
      </c>
      <c r="F436" s="304"/>
      <c r="G436" s="150">
        <v>0</v>
      </c>
      <c r="H436" s="151">
        <v>0</v>
      </c>
      <c r="I436" s="152">
        <f t="shared" si="251"/>
        <v>1.155191551306151</v>
      </c>
      <c r="J436" s="139"/>
      <c r="K436" s="153" t="s">
        <v>57</v>
      </c>
      <c r="L436" s="154">
        <v>1.155191551306151</v>
      </c>
      <c r="M436" s="154">
        <v>0</v>
      </c>
      <c r="N436" s="154">
        <v>0</v>
      </c>
      <c r="O436" s="154">
        <v>0</v>
      </c>
      <c r="P436" s="154">
        <v>0</v>
      </c>
      <c r="Q436" s="154">
        <v>0</v>
      </c>
      <c r="R436" s="155">
        <v>0</v>
      </c>
      <c r="S436" s="156">
        <f t="shared" si="252"/>
        <v>1.155191551306151</v>
      </c>
      <c r="U436" s="201" t="s">
        <v>57</v>
      </c>
      <c r="V436" s="202">
        <v>1.073335114625545</v>
      </c>
      <c r="W436" s="202">
        <v>0</v>
      </c>
      <c r="X436" s="202">
        <v>0</v>
      </c>
      <c r="Y436" s="202">
        <v>0</v>
      </c>
      <c r="Z436" s="202">
        <v>0</v>
      </c>
      <c r="AA436" s="202">
        <v>0</v>
      </c>
      <c r="AB436" s="202">
        <v>0</v>
      </c>
      <c r="AC436" s="203">
        <v>8.1856436680606035E-2</v>
      </c>
      <c r="AD436" s="202">
        <v>8.1856436680606035E-2</v>
      </c>
      <c r="AE436" s="202">
        <v>0</v>
      </c>
      <c r="AF436" s="202">
        <v>0</v>
      </c>
      <c r="AG436" s="202">
        <v>0</v>
      </c>
      <c r="AH436" s="202">
        <v>0</v>
      </c>
      <c r="AI436" s="204">
        <f t="shared" si="253"/>
        <v>1.155191551306151</v>
      </c>
      <c r="AJ436" s="131" t="str">
        <f t="shared" si="254"/>
        <v/>
      </c>
      <c r="BA436" s="131"/>
      <c r="BR436" s="131"/>
      <c r="CG436" s="131"/>
    </row>
    <row r="437" spans="1:85" ht="15">
      <c r="A437" s="157" t="s">
        <v>22</v>
      </c>
      <c r="B437" s="146">
        <v>80.381236007355582</v>
      </c>
      <c r="C437" s="146">
        <v>0</v>
      </c>
      <c r="D437" s="146">
        <v>5.0612931986074274</v>
      </c>
      <c r="E437" s="146">
        <v>0</v>
      </c>
      <c r="F437" s="304"/>
      <c r="G437" s="146">
        <v>0</v>
      </c>
      <c r="H437" s="158">
        <v>0</v>
      </c>
      <c r="I437" s="144">
        <f t="shared" si="251"/>
        <v>85.442529205963012</v>
      </c>
      <c r="J437" s="139"/>
      <c r="K437" s="159" t="s">
        <v>22</v>
      </c>
      <c r="L437" s="146">
        <v>80.381236007355582</v>
      </c>
      <c r="M437" s="146">
        <v>0</v>
      </c>
      <c r="N437" s="146">
        <v>5.0612931986074274</v>
      </c>
      <c r="O437" s="146">
        <v>0</v>
      </c>
      <c r="P437" s="146">
        <v>3.3969027648493624</v>
      </c>
      <c r="Q437" s="146">
        <v>0</v>
      </c>
      <c r="R437" s="147">
        <v>0</v>
      </c>
      <c r="S437" s="148">
        <f t="shared" si="252"/>
        <v>88.83943197081237</v>
      </c>
      <c r="U437" s="205" t="s">
        <v>22</v>
      </c>
      <c r="V437" s="197">
        <v>80.016854716503758</v>
      </c>
      <c r="W437" s="197">
        <v>0</v>
      </c>
      <c r="X437" s="197">
        <v>0</v>
      </c>
      <c r="Y437" s="197">
        <v>0</v>
      </c>
      <c r="Z437" s="197">
        <v>9.2231191737656829E-2</v>
      </c>
      <c r="AA437" s="197">
        <v>0</v>
      </c>
      <c r="AB437" s="197">
        <v>3.3969027648493624</v>
      </c>
      <c r="AC437" s="198">
        <v>5.333443297721594</v>
      </c>
      <c r="AD437" s="197">
        <v>0.36438129085182414</v>
      </c>
      <c r="AE437" s="197">
        <v>0</v>
      </c>
      <c r="AF437" s="197">
        <v>0</v>
      </c>
      <c r="AG437" s="197">
        <v>4.9690620068697706</v>
      </c>
      <c r="AH437" s="197">
        <v>0</v>
      </c>
      <c r="AI437" s="200">
        <f t="shared" si="253"/>
        <v>88.83943197081237</v>
      </c>
      <c r="AJ437" s="131" t="str">
        <f t="shared" si="254"/>
        <v/>
      </c>
      <c r="BA437" s="131"/>
      <c r="BR437" s="131"/>
      <c r="CG437" s="131"/>
    </row>
    <row r="438" spans="1:85" ht="15">
      <c r="A438" s="149" t="s">
        <v>21</v>
      </c>
      <c r="B438" s="150">
        <v>0</v>
      </c>
      <c r="C438" s="150">
        <v>0</v>
      </c>
      <c r="D438" s="150">
        <v>0</v>
      </c>
      <c r="E438" s="150">
        <v>0</v>
      </c>
      <c r="F438" s="304"/>
      <c r="G438" s="150">
        <v>0</v>
      </c>
      <c r="H438" s="151">
        <v>0</v>
      </c>
      <c r="I438" s="152">
        <f t="shared" si="251"/>
        <v>0</v>
      </c>
      <c r="J438" s="139"/>
      <c r="K438" s="153" t="s">
        <v>21</v>
      </c>
      <c r="L438" s="154">
        <v>0</v>
      </c>
      <c r="M438" s="154">
        <v>0</v>
      </c>
      <c r="N438" s="154">
        <v>0</v>
      </c>
      <c r="O438" s="154">
        <v>0</v>
      </c>
      <c r="P438" s="154">
        <v>0</v>
      </c>
      <c r="Q438" s="154">
        <v>0</v>
      </c>
      <c r="R438" s="155">
        <v>0</v>
      </c>
      <c r="S438" s="156">
        <f t="shared" si="252"/>
        <v>0</v>
      </c>
      <c r="U438" s="201" t="s">
        <v>58</v>
      </c>
      <c r="V438" s="202">
        <v>0</v>
      </c>
      <c r="W438" s="202">
        <v>0</v>
      </c>
      <c r="X438" s="202">
        <v>0</v>
      </c>
      <c r="Y438" s="202">
        <v>0</v>
      </c>
      <c r="Z438" s="202">
        <v>0</v>
      </c>
      <c r="AA438" s="202">
        <v>0</v>
      </c>
      <c r="AB438" s="202">
        <v>0</v>
      </c>
      <c r="AC438" s="203">
        <v>0</v>
      </c>
      <c r="AD438" s="202">
        <v>0</v>
      </c>
      <c r="AE438" s="202">
        <v>0</v>
      </c>
      <c r="AF438" s="202">
        <v>0</v>
      </c>
      <c r="AG438" s="202">
        <v>0</v>
      </c>
      <c r="AH438" s="202">
        <v>0</v>
      </c>
      <c r="AI438" s="204">
        <f t="shared" si="253"/>
        <v>0</v>
      </c>
      <c r="AJ438" s="131" t="str">
        <f t="shared" si="254"/>
        <v/>
      </c>
      <c r="BA438" s="131"/>
      <c r="BR438" s="131"/>
      <c r="CG438" s="131"/>
    </row>
    <row r="439" spans="1:85" ht="15">
      <c r="A439" s="160" t="s">
        <v>61</v>
      </c>
      <c r="B439" s="146">
        <v>0</v>
      </c>
      <c r="C439" s="146">
        <v>0</v>
      </c>
      <c r="D439" s="146">
        <v>0</v>
      </c>
      <c r="E439" s="146">
        <v>0</v>
      </c>
      <c r="F439" s="304"/>
      <c r="G439" s="146">
        <v>0</v>
      </c>
      <c r="H439" s="158">
        <v>0</v>
      </c>
      <c r="I439" s="144">
        <f t="shared" si="251"/>
        <v>0</v>
      </c>
      <c r="J439" s="139"/>
      <c r="K439" s="161" t="s">
        <v>61</v>
      </c>
      <c r="L439" s="146">
        <v>0</v>
      </c>
      <c r="M439" s="146">
        <v>0</v>
      </c>
      <c r="N439" s="146">
        <v>0</v>
      </c>
      <c r="O439" s="146">
        <v>0</v>
      </c>
      <c r="P439" s="146">
        <v>0</v>
      </c>
      <c r="Q439" s="146">
        <v>0</v>
      </c>
      <c r="R439" s="147">
        <v>0</v>
      </c>
      <c r="S439" s="148">
        <f t="shared" si="252"/>
        <v>0</v>
      </c>
      <c r="U439" s="206" t="s">
        <v>59</v>
      </c>
      <c r="V439" s="197">
        <v>0</v>
      </c>
      <c r="W439" s="197">
        <v>0</v>
      </c>
      <c r="X439" s="197">
        <v>0</v>
      </c>
      <c r="Y439" s="197">
        <v>0</v>
      </c>
      <c r="Z439" s="197">
        <v>0</v>
      </c>
      <c r="AA439" s="197">
        <v>0</v>
      </c>
      <c r="AB439" s="197">
        <v>0</v>
      </c>
      <c r="AC439" s="198">
        <v>0</v>
      </c>
      <c r="AD439" s="199">
        <v>0</v>
      </c>
      <c r="AE439" s="199">
        <v>0</v>
      </c>
      <c r="AF439" s="199">
        <v>0</v>
      </c>
      <c r="AG439" s="199">
        <v>0</v>
      </c>
      <c r="AH439" s="199">
        <v>0</v>
      </c>
      <c r="AI439" s="200">
        <f t="shared" si="253"/>
        <v>0</v>
      </c>
      <c r="AJ439" s="131" t="str">
        <f t="shared" si="254"/>
        <v/>
      </c>
      <c r="BA439" s="131"/>
      <c r="BR439" s="131"/>
      <c r="CG439" s="131"/>
    </row>
    <row r="440" spans="1:85">
      <c r="A440" s="162" t="s">
        <v>23</v>
      </c>
      <c r="B440" s="163">
        <v>0</v>
      </c>
      <c r="C440" s="163">
        <v>0</v>
      </c>
      <c r="D440" s="163">
        <v>0</v>
      </c>
      <c r="E440" s="163">
        <v>0</v>
      </c>
      <c r="F440" s="304"/>
      <c r="G440" s="163">
        <v>0</v>
      </c>
      <c r="H440" s="164">
        <v>0</v>
      </c>
      <c r="I440" s="165">
        <f t="shared" si="251"/>
        <v>0</v>
      </c>
      <c r="J440" s="139"/>
      <c r="K440" s="166" t="s">
        <v>23</v>
      </c>
      <c r="L440" s="167">
        <v>0</v>
      </c>
      <c r="M440" s="167">
        <v>0</v>
      </c>
      <c r="N440" s="167">
        <v>0</v>
      </c>
      <c r="O440" s="167">
        <v>0</v>
      </c>
      <c r="P440" s="167">
        <v>0</v>
      </c>
      <c r="Q440" s="167">
        <v>0</v>
      </c>
      <c r="R440" s="168">
        <v>0</v>
      </c>
      <c r="S440" s="169">
        <f t="shared" si="252"/>
        <v>0</v>
      </c>
      <c r="U440" s="207" t="s">
        <v>62</v>
      </c>
      <c r="V440" s="208">
        <v>0</v>
      </c>
      <c r="W440" s="208">
        <v>0</v>
      </c>
      <c r="X440" s="208">
        <v>0</v>
      </c>
      <c r="Y440" s="208">
        <v>0</v>
      </c>
      <c r="Z440" s="208">
        <v>0</v>
      </c>
      <c r="AA440" s="208">
        <v>0</v>
      </c>
      <c r="AB440" s="208">
        <v>0</v>
      </c>
      <c r="AC440" s="208">
        <v>0</v>
      </c>
      <c r="AD440" s="208">
        <v>0</v>
      </c>
      <c r="AE440" s="208">
        <v>0</v>
      </c>
      <c r="AF440" s="208">
        <v>0</v>
      </c>
      <c r="AG440" s="208">
        <v>0</v>
      </c>
      <c r="AH440" s="92">
        <v>0</v>
      </c>
      <c r="AI440" s="209">
        <f t="shared" si="253"/>
        <v>0</v>
      </c>
      <c r="AJ440" s="131" t="str">
        <f t="shared" si="254"/>
        <v/>
      </c>
      <c r="BA440" s="131"/>
      <c r="BR440" s="131"/>
      <c r="CG440" s="131"/>
    </row>
    <row r="441" spans="1:85">
      <c r="A441" s="170" t="s">
        <v>19</v>
      </c>
      <c r="B441" s="171">
        <v>0</v>
      </c>
      <c r="C441" s="171">
        <v>0</v>
      </c>
      <c r="D441" s="171">
        <v>0</v>
      </c>
      <c r="E441" s="171">
        <v>0</v>
      </c>
      <c r="F441" s="304"/>
      <c r="G441" s="171">
        <v>0</v>
      </c>
      <c r="H441" s="172">
        <v>0</v>
      </c>
      <c r="I441" s="173">
        <f t="shared" si="251"/>
        <v>0</v>
      </c>
      <c r="J441" s="139"/>
      <c r="K441" s="174" t="s">
        <v>19</v>
      </c>
      <c r="L441" s="171">
        <v>0</v>
      </c>
      <c r="M441" s="171">
        <v>0</v>
      </c>
      <c r="N441" s="171">
        <v>0</v>
      </c>
      <c r="O441" s="171">
        <v>0</v>
      </c>
      <c r="P441" s="171">
        <v>0</v>
      </c>
      <c r="Q441" s="171">
        <v>0</v>
      </c>
      <c r="R441" s="175">
        <v>0</v>
      </c>
      <c r="S441" s="176">
        <f t="shared" si="252"/>
        <v>0</v>
      </c>
      <c r="U441" s="210" t="s">
        <v>19</v>
      </c>
      <c r="V441" s="211">
        <v>0</v>
      </c>
      <c r="W441" s="211">
        <v>0</v>
      </c>
      <c r="X441" s="211">
        <v>0</v>
      </c>
      <c r="Y441" s="211">
        <v>0</v>
      </c>
      <c r="Z441" s="211">
        <v>0</v>
      </c>
      <c r="AA441" s="211">
        <v>0</v>
      </c>
      <c r="AB441" s="211">
        <v>0</v>
      </c>
      <c r="AC441" s="211">
        <v>0</v>
      </c>
      <c r="AD441" s="212">
        <v>0</v>
      </c>
      <c r="AE441" s="212">
        <v>0</v>
      </c>
      <c r="AF441" s="212">
        <v>0</v>
      </c>
      <c r="AG441" s="212">
        <v>0</v>
      </c>
      <c r="AH441" s="212">
        <v>0</v>
      </c>
      <c r="AI441" s="213">
        <f t="shared" si="253"/>
        <v>0</v>
      </c>
      <c r="AJ441" s="131" t="str">
        <f t="shared" si="254"/>
        <v/>
      </c>
      <c r="BA441" s="131"/>
      <c r="BR441" s="131"/>
      <c r="CG441" s="131"/>
    </row>
    <row r="442" spans="1:85">
      <c r="A442" s="162" t="s">
        <v>20</v>
      </c>
      <c r="B442" s="163">
        <v>0</v>
      </c>
      <c r="C442" s="163">
        <v>0</v>
      </c>
      <c r="D442" s="163">
        <v>0</v>
      </c>
      <c r="E442" s="163">
        <v>0</v>
      </c>
      <c r="F442" s="304"/>
      <c r="G442" s="163">
        <v>0</v>
      </c>
      <c r="H442" s="164">
        <v>0</v>
      </c>
      <c r="I442" s="165">
        <f t="shared" si="251"/>
        <v>0</v>
      </c>
      <c r="J442" s="139"/>
      <c r="K442" s="166" t="s">
        <v>20</v>
      </c>
      <c r="L442" s="167">
        <v>0</v>
      </c>
      <c r="M442" s="167">
        <v>0</v>
      </c>
      <c r="N442" s="167">
        <v>0</v>
      </c>
      <c r="O442" s="167">
        <v>0</v>
      </c>
      <c r="P442" s="167">
        <v>0</v>
      </c>
      <c r="Q442" s="167">
        <v>0</v>
      </c>
      <c r="R442" s="168">
        <v>0</v>
      </c>
      <c r="S442" s="169">
        <f t="shared" si="252"/>
        <v>0</v>
      </c>
      <c r="U442" s="207" t="s">
        <v>20</v>
      </c>
      <c r="V442" s="208">
        <v>0</v>
      </c>
      <c r="W442" s="208">
        <v>0</v>
      </c>
      <c r="X442" s="208">
        <v>0</v>
      </c>
      <c r="Y442" s="208">
        <v>0</v>
      </c>
      <c r="Z442" s="208">
        <v>0</v>
      </c>
      <c r="AA442" s="208">
        <v>0</v>
      </c>
      <c r="AB442" s="208">
        <v>0</v>
      </c>
      <c r="AC442" s="208">
        <v>0</v>
      </c>
      <c r="AD442" s="208">
        <v>0</v>
      </c>
      <c r="AE442" s="208">
        <v>0</v>
      </c>
      <c r="AF442" s="208">
        <v>0</v>
      </c>
      <c r="AG442" s="208">
        <v>0</v>
      </c>
      <c r="AH442" s="92">
        <v>0</v>
      </c>
      <c r="AI442" s="209">
        <f t="shared" si="253"/>
        <v>0</v>
      </c>
      <c r="AJ442" s="131" t="str">
        <f t="shared" si="254"/>
        <v/>
      </c>
      <c r="BA442" s="131"/>
      <c r="BR442" s="131"/>
      <c r="CG442" s="131"/>
    </row>
    <row r="443" spans="1:85" ht="15" thickBot="1">
      <c r="A443" s="177" t="s">
        <v>11</v>
      </c>
      <c r="B443" s="178">
        <v>0</v>
      </c>
      <c r="C443" s="178">
        <v>0</v>
      </c>
      <c r="D443" s="178">
        <v>0</v>
      </c>
      <c r="E443" s="178">
        <v>0</v>
      </c>
      <c r="F443" s="305"/>
      <c r="G443" s="178">
        <v>0</v>
      </c>
      <c r="H443" s="179">
        <v>0</v>
      </c>
      <c r="I443" s="180">
        <f t="shared" si="251"/>
        <v>0</v>
      </c>
      <c r="J443" s="139"/>
      <c r="K443" s="181" t="s">
        <v>11</v>
      </c>
      <c r="L443" s="178">
        <v>0</v>
      </c>
      <c r="M443" s="178">
        <v>0</v>
      </c>
      <c r="N443" s="178">
        <v>0</v>
      </c>
      <c r="O443" s="178">
        <v>0</v>
      </c>
      <c r="P443" s="178">
        <v>0</v>
      </c>
      <c r="Q443" s="178">
        <v>0</v>
      </c>
      <c r="R443" s="182">
        <v>0</v>
      </c>
      <c r="S443" s="183">
        <f t="shared" si="252"/>
        <v>0</v>
      </c>
      <c r="U443" s="210" t="s">
        <v>11</v>
      </c>
      <c r="V443" s="211">
        <v>0</v>
      </c>
      <c r="W443" s="211">
        <v>0</v>
      </c>
      <c r="X443" s="211">
        <v>0</v>
      </c>
      <c r="Y443" s="211">
        <v>0</v>
      </c>
      <c r="Z443" s="211">
        <v>0</v>
      </c>
      <c r="AA443" s="211">
        <v>0</v>
      </c>
      <c r="AB443" s="211">
        <v>0</v>
      </c>
      <c r="AC443" s="211">
        <v>0</v>
      </c>
      <c r="AD443" s="212">
        <v>0</v>
      </c>
      <c r="AE443" s="212">
        <v>0</v>
      </c>
      <c r="AF443" s="212">
        <v>0</v>
      </c>
      <c r="AG443" s="212">
        <v>0</v>
      </c>
      <c r="AH443" s="212">
        <v>0</v>
      </c>
      <c r="AI443" s="213">
        <f t="shared" si="253"/>
        <v>0</v>
      </c>
      <c r="AJ443" s="140" t="str">
        <f t="shared" si="254"/>
        <v/>
      </c>
    </row>
    <row r="444" spans="1:85" ht="15">
      <c r="A444" s="184" t="s">
        <v>26</v>
      </c>
      <c r="B444" s="185">
        <f>SUM(B423:B439)</f>
        <v>205.12044216874403</v>
      </c>
      <c r="C444" s="185">
        <f t="shared" ref="C444:I444" si="255">SUM(C423:C439)</f>
        <v>66.993591493508646</v>
      </c>
      <c r="D444" s="185">
        <f t="shared" si="255"/>
        <v>47.600657869797011</v>
      </c>
      <c r="E444" s="185">
        <f t="shared" si="255"/>
        <v>343.40467213748701</v>
      </c>
      <c r="F444" s="185">
        <f t="shared" si="255"/>
        <v>0</v>
      </c>
      <c r="G444" s="185">
        <f t="shared" si="255"/>
        <v>42.135583517810481</v>
      </c>
      <c r="H444" s="187">
        <f t="shared" si="255"/>
        <v>0</v>
      </c>
      <c r="I444" s="144">
        <f t="shared" si="255"/>
        <v>705.25494718734717</v>
      </c>
      <c r="J444" s="139"/>
      <c r="K444" s="186" t="s">
        <v>26</v>
      </c>
      <c r="L444" s="185">
        <f>SUM(L423:L439)</f>
        <v>205.12044216874403</v>
      </c>
      <c r="M444" s="185">
        <f t="shared" ref="M444:S444" si="256">SUM(M423:M439)</f>
        <v>66.993591493508646</v>
      </c>
      <c r="N444" s="185">
        <f t="shared" si="256"/>
        <v>47.600657869797011</v>
      </c>
      <c r="O444" s="185">
        <f t="shared" si="256"/>
        <v>343.40467213748701</v>
      </c>
      <c r="P444" s="185">
        <f t="shared" si="256"/>
        <v>71.334004371313611</v>
      </c>
      <c r="Q444" s="185">
        <f t="shared" si="256"/>
        <v>42.135583517810481</v>
      </c>
      <c r="R444" s="187">
        <f t="shared" si="256"/>
        <v>0</v>
      </c>
      <c r="S444" s="188">
        <f t="shared" si="256"/>
        <v>776.58895155866082</v>
      </c>
      <c r="T444" s="131" t="str">
        <f>IF(ABS(S444-AI444)&gt;0.01,S444-AI444,"")</f>
        <v/>
      </c>
      <c r="U444" s="214" t="s">
        <v>60</v>
      </c>
      <c r="V444" s="215">
        <f>SUM(V423:V439)</f>
        <v>181.87271652107961</v>
      </c>
      <c r="W444" s="215">
        <f t="shared" ref="W444:AH444" si="257">SUM(W423:W439)</f>
        <v>22.026438864769119</v>
      </c>
      <c r="X444" s="215">
        <f t="shared" si="257"/>
        <v>42.135583517810481</v>
      </c>
      <c r="Y444" s="215">
        <f t="shared" si="257"/>
        <v>66.993591493508646</v>
      </c>
      <c r="Z444" s="215">
        <f t="shared" si="257"/>
        <v>42.28529524389829</v>
      </c>
      <c r="AA444" s="215">
        <f t="shared" si="257"/>
        <v>318.86048160762164</v>
      </c>
      <c r="AB444" s="215">
        <f t="shared" si="257"/>
        <v>71.334004371313611</v>
      </c>
      <c r="AC444" s="215">
        <f t="shared" si="257"/>
        <v>31.08083993865948</v>
      </c>
      <c r="AD444" s="216">
        <f t="shared" si="257"/>
        <v>1.2212867828953289</v>
      </c>
      <c r="AE444" s="216">
        <f t="shared" si="257"/>
        <v>0.82591580635706419</v>
      </c>
      <c r="AF444" s="216">
        <f t="shared" si="257"/>
        <v>0</v>
      </c>
      <c r="AG444" s="216">
        <f t="shared" si="257"/>
        <v>5.3153626258987225</v>
      </c>
      <c r="AH444" s="216">
        <f t="shared" si="257"/>
        <v>23.718274723508362</v>
      </c>
      <c r="AI444" s="217">
        <f>SUM(V444:AC444)</f>
        <v>776.58895155866082</v>
      </c>
      <c r="AJ444" s="131" t="str">
        <f>IF(ABS(S444-AI444)&gt;0.001,S444-AI444,"")</f>
        <v/>
      </c>
    </row>
    <row r="445" spans="1:85" s="2" customFormat="1" ht="15" thickBot="1">
      <c r="A445" s="15" t="s">
        <v>100</v>
      </c>
      <c r="B445" s="100">
        <f>IF($I444=0,"-",B444/$I444)</f>
        <v>0.29084580404120852</v>
      </c>
      <c r="C445" s="100">
        <f t="shared" ref="C445:H445" si="258">IF($I444=0,"-",C444/$I444)</f>
        <v>9.4992019213318846E-2</v>
      </c>
      <c r="D445" s="100">
        <f t="shared" si="258"/>
        <v>6.7494255885243937E-2</v>
      </c>
      <c r="E445" s="100">
        <f t="shared" si="258"/>
        <v>0.48692274121157408</v>
      </c>
      <c r="F445" s="100">
        <f t="shared" si="258"/>
        <v>0</v>
      </c>
      <c r="G445" s="100">
        <f t="shared" si="258"/>
        <v>5.9745179648654619E-2</v>
      </c>
      <c r="H445" s="101">
        <f t="shared" si="258"/>
        <v>0</v>
      </c>
      <c r="I445" s="102">
        <f>SUM(B445:H445)</f>
        <v>1</v>
      </c>
      <c r="J445" s="131"/>
      <c r="K445" s="27" t="s">
        <v>100</v>
      </c>
      <c r="L445" s="76">
        <f t="shared" ref="L445:R445" si="259">IF($S444=0,"-",L444/$S444)</f>
        <v>0.2641300030821388</v>
      </c>
      <c r="M445" s="76">
        <f t="shared" si="259"/>
        <v>8.6266475152715572E-2</v>
      </c>
      <c r="N445" s="76">
        <f t="shared" si="259"/>
        <v>6.1294533967113006E-2</v>
      </c>
      <c r="O445" s="76">
        <f t="shared" si="259"/>
        <v>0.44219618557314411</v>
      </c>
      <c r="P445" s="76">
        <f t="shared" si="259"/>
        <v>9.1855548843621793E-2</v>
      </c>
      <c r="Q445" s="76">
        <f t="shared" si="259"/>
        <v>5.4257253381266662E-2</v>
      </c>
      <c r="R445" s="77">
        <f t="shared" si="259"/>
        <v>0</v>
      </c>
      <c r="S445" s="78">
        <f>SUM(L445:R445)</f>
        <v>0.99999999999999989</v>
      </c>
      <c r="U445" s="36" t="s">
        <v>100</v>
      </c>
      <c r="V445" s="103">
        <f>+V444/$AI444</f>
        <v>0.23419431367913504</v>
      </c>
      <c r="W445" s="103">
        <f t="shared" ref="W445:AH445" si="260">+W444/$AI444</f>
        <v>2.8363059789301315E-2</v>
      </c>
      <c r="X445" s="103">
        <f t="shared" si="260"/>
        <v>5.4257253381266662E-2</v>
      </c>
      <c r="Y445" s="103">
        <f t="shared" si="260"/>
        <v>8.6266475152715572E-2</v>
      </c>
      <c r="Z445" s="103">
        <f t="shared" si="260"/>
        <v>5.4450034550490516E-2</v>
      </c>
      <c r="AA445" s="103">
        <f t="shared" si="260"/>
        <v>0.41059106103383192</v>
      </c>
      <c r="AB445" s="103">
        <f t="shared" si="260"/>
        <v>9.1855548843621793E-2</v>
      </c>
      <c r="AC445" s="103">
        <f t="shared" si="260"/>
        <v>4.0022253569637276E-2</v>
      </c>
      <c r="AD445" s="103">
        <f t="shared" si="260"/>
        <v>1.5726296137025034E-3</v>
      </c>
      <c r="AE445" s="103">
        <f t="shared" si="260"/>
        <v>1.0635173275378195E-3</v>
      </c>
      <c r="AF445" s="103">
        <f t="shared" si="260"/>
        <v>0</v>
      </c>
      <c r="AG445" s="103">
        <f t="shared" si="260"/>
        <v>6.8444994166224869E-3</v>
      </c>
      <c r="AH445" s="103">
        <f t="shared" si="260"/>
        <v>3.0541607211774461E-2</v>
      </c>
      <c r="AI445" s="104">
        <f>SUM(V445:AC445)</f>
        <v>1</v>
      </c>
      <c r="AJ445" s="131" t="str">
        <f t="shared" si="254"/>
        <v/>
      </c>
      <c r="BA445" s="189"/>
      <c r="BR445" s="189"/>
    </row>
    <row r="446" spans="1:85" ht="15" thickBot="1">
      <c r="A446" s="218"/>
      <c r="B446" s="218"/>
      <c r="C446" s="218"/>
      <c r="D446" s="218"/>
      <c r="E446" s="218"/>
      <c r="F446" s="218"/>
      <c r="G446" s="218"/>
      <c r="H446" s="218"/>
      <c r="I446" s="218"/>
      <c r="K446" s="218"/>
      <c r="L446" s="218"/>
      <c r="M446" s="218"/>
      <c r="N446" s="218"/>
      <c r="O446" s="218"/>
      <c r="P446" s="218"/>
      <c r="Q446" s="218"/>
      <c r="R446" s="218"/>
      <c r="S446" s="218"/>
    </row>
    <row r="447" spans="1:85" ht="28.5">
      <c r="A447" s="310" t="s">
        <v>41</v>
      </c>
      <c r="B447" s="135" t="s">
        <v>0</v>
      </c>
      <c r="C447" s="135" t="s">
        <v>1</v>
      </c>
      <c r="D447" s="135" t="s">
        <v>2</v>
      </c>
      <c r="E447" s="135" t="s">
        <v>3</v>
      </c>
      <c r="F447" s="135" t="s">
        <v>27</v>
      </c>
      <c r="G447" s="135" t="s">
        <v>4</v>
      </c>
      <c r="H447" s="135" t="s">
        <v>5</v>
      </c>
      <c r="I447" s="136" t="s">
        <v>6</v>
      </c>
      <c r="K447" s="312" t="s">
        <v>41</v>
      </c>
      <c r="L447" s="137" t="s">
        <v>0</v>
      </c>
      <c r="M447" s="137" t="s">
        <v>1</v>
      </c>
      <c r="N447" s="137" t="s">
        <v>2</v>
      </c>
      <c r="O447" s="137" t="s">
        <v>3</v>
      </c>
      <c r="P447" s="137" t="s">
        <v>27</v>
      </c>
      <c r="Q447" s="137" t="s">
        <v>4</v>
      </c>
      <c r="R447" s="137" t="s">
        <v>5</v>
      </c>
      <c r="S447" s="138" t="s">
        <v>6</v>
      </c>
    </row>
    <row r="448" spans="1:85" ht="15">
      <c r="A448" s="311" t="s">
        <v>41</v>
      </c>
      <c r="B448" s="294" t="s">
        <v>109</v>
      </c>
      <c r="C448" s="295"/>
      <c r="D448" s="295"/>
      <c r="E448" s="295"/>
      <c r="F448" s="295"/>
      <c r="G448" s="295"/>
      <c r="H448" s="295"/>
      <c r="I448" s="296"/>
      <c r="K448" s="313" t="s">
        <v>41</v>
      </c>
      <c r="L448" s="297" t="s">
        <v>109</v>
      </c>
      <c r="M448" s="298"/>
      <c r="N448" s="298"/>
      <c r="O448" s="298"/>
      <c r="P448" s="298"/>
      <c r="Q448" s="298"/>
      <c r="R448" s="298"/>
      <c r="S448" s="299"/>
    </row>
    <row r="449" spans="1:19" ht="15">
      <c r="A449" s="141" t="s">
        <v>7</v>
      </c>
      <c r="B449" s="314"/>
      <c r="C449" s="315"/>
      <c r="D449" s="315"/>
      <c r="E449" s="316"/>
      <c r="F449" s="142">
        <v>5.1635798689264921E-3</v>
      </c>
      <c r="G449" s="314"/>
      <c r="H449" s="316"/>
      <c r="I449" s="144">
        <f>SUM(B449:H449)</f>
        <v>5.1635798689264921E-3</v>
      </c>
      <c r="J449" s="139"/>
      <c r="K449" s="193" t="s">
        <v>7</v>
      </c>
      <c r="L449" s="314"/>
      <c r="M449" s="315"/>
      <c r="N449" s="315"/>
      <c r="O449" s="316"/>
      <c r="P449" s="142">
        <v>0</v>
      </c>
      <c r="Q449" s="314"/>
      <c r="R449" s="323"/>
      <c r="S449" s="195">
        <f>SUM(L449:R449)</f>
        <v>0</v>
      </c>
    </row>
    <row r="450" spans="1:19" ht="15">
      <c r="A450" s="149" t="s">
        <v>8</v>
      </c>
      <c r="B450" s="317"/>
      <c r="C450" s="318"/>
      <c r="D450" s="318"/>
      <c r="E450" s="319"/>
      <c r="F450" s="150">
        <v>0</v>
      </c>
      <c r="G450" s="317"/>
      <c r="H450" s="319"/>
      <c r="I450" s="152">
        <f t="shared" ref="I450:I469" si="261">SUM(B450:H450)</f>
        <v>0</v>
      </c>
      <c r="J450" s="139"/>
      <c r="K450" s="153" t="s">
        <v>8</v>
      </c>
      <c r="L450" s="317"/>
      <c r="M450" s="318"/>
      <c r="N450" s="318"/>
      <c r="O450" s="319"/>
      <c r="P450" s="154">
        <v>0</v>
      </c>
      <c r="Q450" s="317"/>
      <c r="R450" s="324"/>
      <c r="S450" s="156">
        <f t="shared" ref="S450:S469" si="262">SUM(L450:R450)</f>
        <v>0</v>
      </c>
    </row>
    <row r="451" spans="1:19" ht="15">
      <c r="A451" s="157" t="s">
        <v>10</v>
      </c>
      <c r="B451" s="317"/>
      <c r="C451" s="318"/>
      <c r="D451" s="318"/>
      <c r="E451" s="319"/>
      <c r="F451" s="146">
        <v>0</v>
      </c>
      <c r="G451" s="317"/>
      <c r="H451" s="319"/>
      <c r="I451" s="144">
        <f t="shared" si="261"/>
        <v>0</v>
      </c>
      <c r="J451" s="139"/>
      <c r="K451" s="159" t="s">
        <v>10</v>
      </c>
      <c r="L451" s="317"/>
      <c r="M451" s="318"/>
      <c r="N451" s="318"/>
      <c r="O451" s="319"/>
      <c r="P451" s="146">
        <v>0</v>
      </c>
      <c r="Q451" s="317"/>
      <c r="R451" s="324"/>
      <c r="S451" s="148">
        <f t="shared" si="262"/>
        <v>0</v>
      </c>
    </row>
    <row r="452" spans="1:19" ht="15">
      <c r="A452" s="149" t="s">
        <v>53</v>
      </c>
      <c r="B452" s="317"/>
      <c r="C452" s="318"/>
      <c r="D452" s="318"/>
      <c r="E452" s="319"/>
      <c r="F452" s="150">
        <v>0</v>
      </c>
      <c r="G452" s="317"/>
      <c r="H452" s="319"/>
      <c r="I452" s="152">
        <f t="shared" si="261"/>
        <v>0</v>
      </c>
      <c r="J452" s="139"/>
      <c r="K452" s="153" t="s">
        <v>53</v>
      </c>
      <c r="L452" s="317"/>
      <c r="M452" s="318"/>
      <c r="N452" s="318"/>
      <c r="O452" s="319"/>
      <c r="P452" s="154">
        <v>0</v>
      </c>
      <c r="Q452" s="317"/>
      <c r="R452" s="324"/>
      <c r="S452" s="156">
        <f t="shared" si="262"/>
        <v>0</v>
      </c>
    </row>
    <row r="453" spans="1:19" ht="15">
      <c r="A453" s="157" t="s">
        <v>16</v>
      </c>
      <c r="B453" s="317"/>
      <c r="C453" s="318"/>
      <c r="D453" s="318"/>
      <c r="E453" s="319"/>
      <c r="F453" s="146">
        <v>0</v>
      </c>
      <c r="G453" s="317"/>
      <c r="H453" s="319"/>
      <c r="I453" s="144">
        <f t="shared" si="261"/>
        <v>0</v>
      </c>
      <c r="J453" s="139"/>
      <c r="K453" s="159" t="s">
        <v>16</v>
      </c>
      <c r="L453" s="317"/>
      <c r="M453" s="318"/>
      <c r="N453" s="318"/>
      <c r="O453" s="319"/>
      <c r="P453" s="146">
        <v>0</v>
      </c>
      <c r="Q453" s="317"/>
      <c r="R453" s="324"/>
      <c r="S453" s="148">
        <f t="shared" si="262"/>
        <v>0</v>
      </c>
    </row>
    <row r="454" spans="1:19" ht="15">
      <c r="A454" s="149" t="s">
        <v>15</v>
      </c>
      <c r="B454" s="317"/>
      <c r="C454" s="318"/>
      <c r="D454" s="318"/>
      <c r="E454" s="319"/>
      <c r="F454" s="150">
        <v>0</v>
      </c>
      <c r="G454" s="317"/>
      <c r="H454" s="319"/>
      <c r="I454" s="152">
        <f t="shared" si="261"/>
        <v>0</v>
      </c>
      <c r="J454" s="139"/>
      <c r="K454" s="153" t="s">
        <v>15</v>
      </c>
      <c r="L454" s="317"/>
      <c r="M454" s="318"/>
      <c r="N454" s="318"/>
      <c r="O454" s="319"/>
      <c r="P454" s="154">
        <v>0</v>
      </c>
      <c r="Q454" s="317"/>
      <c r="R454" s="324"/>
      <c r="S454" s="156">
        <f t="shared" si="262"/>
        <v>0</v>
      </c>
    </row>
    <row r="455" spans="1:19" ht="15">
      <c r="A455" s="157" t="s">
        <v>55</v>
      </c>
      <c r="B455" s="317"/>
      <c r="C455" s="318"/>
      <c r="D455" s="318"/>
      <c r="E455" s="319"/>
      <c r="F455" s="146">
        <v>94.698254052455127</v>
      </c>
      <c r="G455" s="317"/>
      <c r="H455" s="319"/>
      <c r="I455" s="144">
        <f t="shared" si="261"/>
        <v>94.698254052455127</v>
      </c>
      <c r="J455" s="139"/>
      <c r="K455" s="159" t="s">
        <v>55</v>
      </c>
      <c r="L455" s="317"/>
      <c r="M455" s="318"/>
      <c r="N455" s="318"/>
      <c r="O455" s="319"/>
      <c r="P455" s="146">
        <v>0</v>
      </c>
      <c r="Q455" s="317"/>
      <c r="R455" s="324"/>
      <c r="S455" s="148">
        <f t="shared" si="262"/>
        <v>0</v>
      </c>
    </row>
    <row r="456" spans="1:19" ht="15">
      <c r="A456" s="149" t="s">
        <v>12</v>
      </c>
      <c r="B456" s="317"/>
      <c r="C456" s="318"/>
      <c r="D456" s="318"/>
      <c r="E456" s="319"/>
      <c r="F456" s="150">
        <v>0</v>
      </c>
      <c r="G456" s="317"/>
      <c r="H456" s="319"/>
      <c r="I456" s="152">
        <f t="shared" si="261"/>
        <v>0</v>
      </c>
      <c r="J456" s="139"/>
      <c r="K456" s="153" t="s">
        <v>12</v>
      </c>
      <c r="L456" s="317"/>
      <c r="M456" s="318"/>
      <c r="N456" s="318"/>
      <c r="O456" s="319"/>
      <c r="P456" s="154">
        <v>0</v>
      </c>
      <c r="Q456" s="317"/>
      <c r="R456" s="324"/>
      <c r="S456" s="156">
        <f t="shared" si="262"/>
        <v>0</v>
      </c>
    </row>
    <row r="457" spans="1:19" ht="15">
      <c r="A457" s="157" t="s">
        <v>56</v>
      </c>
      <c r="B457" s="317"/>
      <c r="C457" s="318"/>
      <c r="D457" s="318"/>
      <c r="E457" s="319"/>
      <c r="F457" s="146">
        <v>0</v>
      </c>
      <c r="G457" s="317"/>
      <c r="H457" s="319"/>
      <c r="I457" s="144">
        <f t="shared" si="261"/>
        <v>0</v>
      </c>
      <c r="J457" s="139"/>
      <c r="K457" s="159" t="s">
        <v>56</v>
      </c>
      <c r="L457" s="317"/>
      <c r="M457" s="318"/>
      <c r="N457" s="318"/>
      <c r="O457" s="319"/>
      <c r="P457" s="146">
        <v>0</v>
      </c>
      <c r="Q457" s="317"/>
      <c r="R457" s="324"/>
      <c r="S457" s="148">
        <f t="shared" si="262"/>
        <v>0</v>
      </c>
    </row>
    <row r="458" spans="1:19" ht="15">
      <c r="A458" s="149" t="s">
        <v>17</v>
      </c>
      <c r="B458" s="317"/>
      <c r="C458" s="318"/>
      <c r="D458" s="318"/>
      <c r="E458" s="319"/>
      <c r="F458" s="150">
        <v>0</v>
      </c>
      <c r="G458" s="317"/>
      <c r="H458" s="319"/>
      <c r="I458" s="152">
        <f t="shared" si="261"/>
        <v>0</v>
      </c>
      <c r="J458" s="139"/>
      <c r="K458" s="153" t="s">
        <v>17</v>
      </c>
      <c r="L458" s="317"/>
      <c r="M458" s="318"/>
      <c r="N458" s="318"/>
      <c r="O458" s="319"/>
      <c r="P458" s="154">
        <v>0</v>
      </c>
      <c r="Q458" s="317"/>
      <c r="R458" s="324"/>
      <c r="S458" s="156">
        <f t="shared" si="262"/>
        <v>0</v>
      </c>
    </row>
    <row r="459" spans="1:19" ht="15">
      <c r="A459" s="157" t="s">
        <v>141</v>
      </c>
      <c r="B459" s="317"/>
      <c r="C459" s="318"/>
      <c r="D459" s="318"/>
      <c r="E459" s="319"/>
      <c r="F459" s="146">
        <v>0</v>
      </c>
      <c r="G459" s="317"/>
      <c r="H459" s="319"/>
      <c r="I459" s="144">
        <f t="shared" si="261"/>
        <v>0</v>
      </c>
      <c r="J459" s="139"/>
      <c r="K459" s="159" t="s">
        <v>141</v>
      </c>
      <c r="L459" s="317"/>
      <c r="M459" s="318"/>
      <c r="N459" s="318"/>
      <c r="O459" s="319"/>
      <c r="P459" s="146">
        <v>0</v>
      </c>
      <c r="Q459" s="317"/>
      <c r="R459" s="324"/>
      <c r="S459" s="148">
        <f t="shared" si="262"/>
        <v>0</v>
      </c>
    </row>
    <row r="460" spans="1:19" ht="15">
      <c r="A460" s="149" t="s">
        <v>25</v>
      </c>
      <c r="B460" s="317"/>
      <c r="C460" s="318"/>
      <c r="D460" s="318"/>
      <c r="E460" s="319"/>
      <c r="F460" s="150">
        <v>329.8897350436817</v>
      </c>
      <c r="G460" s="317"/>
      <c r="H460" s="319"/>
      <c r="I460" s="152">
        <f t="shared" si="261"/>
        <v>329.8897350436817</v>
      </c>
      <c r="J460" s="139"/>
      <c r="K460" s="153" t="s">
        <v>25</v>
      </c>
      <c r="L460" s="317"/>
      <c r="M460" s="318"/>
      <c r="N460" s="318"/>
      <c r="O460" s="319"/>
      <c r="P460" s="154">
        <v>0</v>
      </c>
      <c r="Q460" s="317"/>
      <c r="R460" s="324"/>
      <c r="S460" s="156">
        <f t="shared" si="262"/>
        <v>0</v>
      </c>
    </row>
    <row r="461" spans="1:19" ht="15">
      <c r="A461" s="157" t="s">
        <v>24</v>
      </c>
      <c r="B461" s="317"/>
      <c r="C461" s="318"/>
      <c r="D461" s="318"/>
      <c r="E461" s="319"/>
      <c r="F461" s="146">
        <v>0</v>
      </c>
      <c r="G461" s="317"/>
      <c r="H461" s="319"/>
      <c r="I461" s="144">
        <f t="shared" si="261"/>
        <v>0</v>
      </c>
      <c r="J461" s="139"/>
      <c r="K461" s="159" t="s">
        <v>24</v>
      </c>
      <c r="L461" s="317"/>
      <c r="M461" s="318"/>
      <c r="N461" s="318"/>
      <c r="O461" s="319"/>
      <c r="P461" s="146">
        <v>0</v>
      </c>
      <c r="Q461" s="317"/>
      <c r="R461" s="324"/>
      <c r="S461" s="148">
        <f t="shared" si="262"/>
        <v>0</v>
      </c>
    </row>
    <row r="462" spans="1:19" ht="15">
      <c r="A462" s="149" t="s">
        <v>57</v>
      </c>
      <c r="B462" s="317"/>
      <c r="C462" s="318"/>
      <c r="D462" s="318"/>
      <c r="E462" s="319"/>
      <c r="F462" s="150">
        <v>0</v>
      </c>
      <c r="G462" s="317"/>
      <c r="H462" s="319"/>
      <c r="I462" s="152">
        <f t="shared" si="261"/>
        <v>0</v>
      </c>
      <c r="J462" s="139"/>
      <c r="K462" s="153" t="s">
        <v>57</v>
      </c>
      <c r="L462" s="317"/>
      <c r="M462" s="318"/>
      <c r="N462" s="318"/>
      <c r="O462" s="319"/>
      <c r="P462" s="154">
        <v>0</v>
      </c>
      <c r="Q462" s="317"/>
      <c r="R462" s="324"/>
      <c r="S462" s="156">
        <f t="shared" si="262"/>
        <v>0</v>
      </c>
    </row>
    <row r="463" spans="1:19" ht="15">
      <c r="A463" s="157" t="s">
        <v>22</v>
      </c>
      <c r="B463" s="317"/>
      <c r="C463" s="318"/>
      <c r="D463" s="318"/>
      <c r="E463" s="319"/>
      <c r="F463" s="146">
        <v>6.3636714497635793</v>
      </c>
      <c r="G463" s="317"/>
      <c r="H463" s="319"/>
      <c r="I463" s="144">
        <f t="shared" si="261"/>
        <v>6.3636714497635793</v>
      </c>
      <c r="J463" s="139"/>
      <c r="K463" s="159" t="s">
        <v>22</v>
      </c>
      <c r="L463" s="317"/>
      <c r="M463" s="318"/>
      <c r="N463" s="318"/>
      <c r="O463" s="319"/>
      <c r="P463" s="146">
        <v>0</v>
      </c>
      <c r="Q463" s="317"/>
      <c r="R463" s="324"/>
      <c r="S463" s="148">
        <f t="shared" si="262"/>
        <v>0</v>
      </c>
    </row>
    <row r="464" spans="1:19" ht="15">
      <c r="A464" s="149" t="s">
        <v>21</v>
      </c>
      <c r="B464" s="317"/>
      <c r="C464" s="318"/>
      <c r="D464" s="318"/>
      <c r="E464" s="319"/>
      <c r="F464" s="150">
        <v>0</v>
      </c>
      <c r="G464" s="317"/>
      <c r="H464" s="319"/>
      <c r="I464" s="152">
        <f t="shared" si="261"/>
        <v>0</v>
      </c>
      <c r="J464" s="139"/>
      <c r="K464" s="153" t="s">
        <v>21</v>
      </c>
      <c r="L464" s="317"/>
      <c r="M464" s="318"/>
      <c r="N464" s="318"/>
      <c r="O464" s="319"/>
      <c r="P464" s="154">
        <v>0</v>
      </c>
      <c r="Q464" s="317"/>
      <c r="R464" s="324"/>
      <c r="S464" s="156">
        <f t="shared" si="262"/>
        <v>0</v>
      </c>
    </row>
    <row r="465" spans="1:19" ht="15">
      <c r="A465" s="160" t="s">
        <v>61</v>
      </c>
      <c r="B465" s="317"/>
      <c r="C465" s="318"/>
      <c r="D465" s="318"/>
      <c r="E465" s="319"/>
      <c r="F465" s="146">
        <v>0</v>
      </c>
      <c r="G465" s="317"/>
      <c r="H465" s="319"/>
      <c r="I465" s="144">
        <f t="shared" si="261"/>
        <v>0</v>
      </c>
      <c r="J465" s="139"/>
      <c r="K465" s="161" t="s">
        <v>61</v>
      </c>
      <c r="L465" s="317"/>
      <c r="M465" s="318"/>
      <c r="N465" s="318"/>
      <c r="O465" s="319"/>
      <c r="P465" s="146">
        <v>0</v>
      </c>
      <c r="Q465" s="317"/>
      <c r="R465" s="324"/>
      <c r="S465" s="148">
        <f t="shared" si="262"/>
        <v>0</v>
      </c>
    </row>
    <row r="466" spans="1:19">
      <c r="A466" s="162" t="s">
        <v>23</v>
      </c>
      <c r="B466" s="317"/>
      <c r="C466" s="318"/>
      <c r="D466" s="318"/>
      <c r="E466" s="319"/>
      <c r="F466" s="163">
        <v>0</v>
      </c>
      <c r="G466" s="317"/>
      <c r="H466" s="319"/>
      <c r="I466" s="165">
        <f t="shared" si="261"/>
        <v>0</v>
      </c>
      <c r="J466" s="139"/>
      <c r="K466" s="166" t="s">
        <v>23</v>
      </c>
      <c r="L466" s="317"/>
      <c r="M466" s="318"/>
      <c r="N466" s="318"/>
      <c r="O466" s="319"/>
      <c r="P466" s="167">
        <v>0</v>
      </c>
      <c r="Q466" s="317"/>
      <c r="R466" s="324"/>
      <c r="S466" s="169">
        <f t="shared" si="262"/>
        <v>0</v>
      </c>
    </row>
    <row r="467" spans="1:19">
      <c r="A467" s="170" t="s">
        <v>19</v>
      </c>
      <c r="B467" s="317"/>
      <c r="C467" s="318"/>
      <c r="D467" s="318"/>
      <c r="E467" s="319"/>
      <c r="F467" s="171">
        <v>0</v>
      </c>
      <c r="G467" s="317"/>
      <c r="H467" s="319"/>
      <c r="I467" s="173">
        <f t="shared" si="261"/>
        <v>0</v>
      </c>
      <c r="J467" s="139"/>
      <c r="K467" s="174" t="s">
        <v>19</v>
      </c>
      <c r="L467" s="317"/>
      <c r="M467" s="318"/>
      <c r="N467" s="318"/>
      <c r="O467" s="319"/>
      <c r="P467" s="171">
        <v>0</v>
      </c>
      <c r="Q467" s="317"/>
      <c r="R467" s="324"/>
      <c r="S467" s="176">
        <f t="shared" si="262"/>
        <v>0</v>
      </c>
    </row>
    <row r="468" spans="1:19">
      <c r="A468" s="162" t="s">
        <v>20</v>
      </c>
      <c r="B468" s="317"/>
      <c r="C468" s="318"/>
      <c r="D468" s="318"/>
      <c r="E468" s="319"/>
      <c r="F468" s="163">
        <v>0</v>
      </c>
      <c r="G468" s="317"/>
      <c r="H468" s="319"/>
      <c r="I468" s="165">
        <f t="shared" si="261"/>
        <v>0</v>
      </c>
      <c r="J468" s="139"/>
      <c r="K468" s="166" t="s">
        <v>20</v>
      </c>
      <c r="L468" s="317"/>
      <c r="M468" s="318"/>
      <c r="N468" s="318"/>
      <c r="O468" s="319"/>
      <c r="P468" s="167">
        <v>0</v>
      </c>
      <c r="Q468" s="317"/>
      <c r="R468" s="324"/>
      <c r="S468" s="169">
        <f t="shared" si="262"/>
        <v>0</v>
      </c>
    </row>
    <row r="469" spans="1:19" ht="15" thickBot="1">
      <c r="A469" s="177" t="s">
        <v>11</v>
      </c>
      <c r="B469" s="320"/>
      <c r="C469" s="321"/>
      <c r="D469" s="321"/>
      <c r="E469" s="322"/>
      <c r="F469" s="178">
        <v>0</v>
      </c>
      <c r="G469" s="320"/>
      <c r="H469" s="322"/>
      <c r="I469" s="180">
        <f t="shared" si="261"/>
        <v>0</v>
      </c>
      <c r="J469" s="139"/>
      <c r="K469" s="181" t="s">
        <v>11</v>
      </c>
      <c r="L469" s="320"/>
      <c r="M469" s="321"/>
      <c r="N469" s="321"/>
      <c r="O469" s="322"/>
      <c r="P469" s="178">
        <v>0</v>
      </c>
      <c r="Q469" s="320"/>
      <c r="R469" s="325"/>
      <c r="S469" s="183">
        <f t="shared" si="262"/>
        <v>0</v>
      </c>
    </row>
    <row r="470" spans="1:19" ht="15">
      <c r="A470" s="184" t="s">
        <v>26</v>
      </c>
      <c r="B470" s="185">
        <f>SUM(B449:B465)</f>
        <v>0</v>
      </c>
      <c r="C470" s="185">
        <f t="shared" ref="C470:I470" si="263">SUM(C449:C465)</f>
        <v>0</v>
      </c>
      <c r="D470" s="185">
        <f t="shared" si="263"/>
        <v>0</v>
      </c>
      <c r="E470" s="185">
        <f t="shared" si="263"/>
        <v>0</v>
      </c>
      <c r="F470" s="185">
        <f t="shared" si="263"/>
        <v>430.95682412576929</v>
      </c>
      <c r="G470" s="185">
        <f t="shared" si="263"/>
        <v>0</v>
      </c>
      <c r="H470" s="187">
        <f t="shared" si="263"/>
        <v>0</v>
      </c>
      <c r="I470" s="144">
        <f t="shared" si="263"/>
        <v>430.95682412576929</v>
      </c>
      <c r="J470" s="139"/>
      <c r="K470" s="186" t="s">
        <v>26</v>
      </c>
      <c r="L470" s="185">
        <f>SUM(L449:L465)</f>
        <v>0</v>
      </c>
      <c r="M470" s="185">
        <f t="shared" ref="M470:S470" si="264">SUM(M449:M465)</f>
        <v>0</v>
      </c>
      <c r="N470" s="185">
        <f t="shared" si="264"/>
        <v>0</v>
      </c>
      <c r="O470" s="185">
        <f t="shared" si="264"/>
        <v>0</v>
      </c>
      <c r="P470" s="185">
        <f t="shared" si="264"/>
        <v>0</v>
      </c>
      <c r="Q470" s="185">
        <f t="shared" si="264"/>
        <v>0</v>
      </c>
      <c r="R470" s="187">
        <f t="shared" si="264"/>
        <v>0</v>
      </c>
      <c r="S470" s="188">
        <f t="shared" si="264"/>
        <v>0</v>
      </c>
    </row>
    <row r="471" spans="1:19" ht="15" thickBot="1">
      <c r="A471" s="15" t="s">
        <v>100</v>
      </c>
      <c r="B471" s="100">
        <f>IF($I470=0,"-",B470/$I470)</f>
        <v>0</v>
      </c>
      <c r="C471" s="100">
        <f t="shared" ref="C471:H471" si="265">IF($I470=0,"-",C470/$I470)</f>
        <v>0</v>
      </c>
      <c r="D471" s="100">
        <f t="shared" si="265"/>
        <v>0</v>
      </c>
      <c r="E471" s="100">
        <f t="shared" si="265"/>
        <v>0</v>
      </c>
      <c r="F471" s="100">
        <f t="shared" si="265"/>
        <v>1</v>
      </c>
      <c r="G471" s="100">
        <f t="shared" si="265"/>
        <v>0</v>
      </c>
      <c r="H471" s="101">
        <f t="shared" si="265"/>
        <v>0</v>
      </c>
      <c r="I471" s="102">
        <f>SUM(B471:H471)</f>
        <v>1</v>
      </c>
      <c r="J471" s="2"/>
      <c r="K471" s="27" t="s">
        <v>100</v>
      </c>
      <c r="L471" s="76" t="str">
        <f t="shared" ref="L471:R471" si="266">IF($S470=0,"-",L470/$S470)</f>
        <v>-</v>
      </c>
      <c r="M471" s="76" t="str">
        <f t="shared" si="266"/>
        <v>-</v>
      </c>
      <c r="N471" s="76" t="str">
        <f t="shared" si="266"/>
        <v>-</v>
      </c>
      <c r="O471" s="76" t="str">
        <f t="shared" si="266"/>
        <v>-</v>
      </c>
      <c r="P471" s="76" t="str">
        <f t="shared" si="266"/>
        <v>-</v>
      </c>
      <c r="Q471" s="76" t="str">
        <f t="shared" si="266"/>
        <v>-</v>
      </c>
      <c r="R471" s="77" t="str">
        <f t="shared" si="266"/>
        <v>-</v>
      </c>
      <c r="S471" s="78">
        <f>SUM(L471:R471)</f>
        <v>0</v>
      </c>
    </row>
    <row r="472" spans="1:19" ht="15" thickBot="1">
      <c r="A472" s="218"/>
      <c r="B472" s="218"/>
      <c r="C472" s="218"/>
      <c r="D472" s="218"/>
      <c r="E472" s="218"/>
      <c r="F472" s="218"/>
      <c r="G472" s="218"/>
      <c r="H472" s="218"/>
      <c r="I472" s="218"/>
      <c r="K472" s="218"/>
      <c r="L472" s="218"/>
      <c r="M472" s="218"/>
      <c r="N472" s="218"/>
      <c r="O472" s="218"/>
      <c r="P472" s="218"/>
      <c r="Q472" s="218"/>
      <c r="R472" s="218"/>
      <c r="S472" s="218"/>
    </row>
    <row r="473" spans="1:19" ht="28.5">
      <c r="A473" s="310" t="s">
        <v>42</v>
      </c>
      <c r="B473" s="135" t="s">
        <v>0</v>
      </c>
      <c r="C473" s="135" t="s">
        <v>1</v>
      </c>
      <c r="D473" s="135" t="s">
        <v>2</v>
      </c>
      <c r="E473" s="135" t="s">
        <v>3</v>
      </c>
      <c r="F473" s="135" t="s">
        <v>27</v>
      </c>
      <c r="G473" s="135" t="s">
        <v>4</v>
      </c>
      <c r="H473" s="135" t="s">
        <v>5</v>
      </c>
      <c r="I473" s="136" t="s">
        <v>6</v>
      </c>
      <c r="K473" s="312" t="s">
        <v>42</v>
      </c>
      <c r="L473" s="137" t="s">
        <v>0</v>
      </c>
      <c r="M473" s="137" t="s">
        <v>1</v>
      </c>
      <c r="N473" s="137" t="s">
        <v>2</v>
      </c>
      <c r="O473" s="137" t="s">
        <v>3</v>
      </c>
      <c r="P473" s="137" t="s">
        <v>27</v>
      </c>
      <c r="Q473" s="137" t="s">
        <v>4</v>
      </c>
      <c r="R473" s="137" t="s">
        <v>5</v>
      </c>
      <c r="S473" s="138" t="s">
        <v>6</v>
      </c>
    </row>
    <row r="474" spans="1:19" ht="15">
      <c r="A474" s="311" t="s">
        <v>42</v>
      </c>
      <c r="B474" s="294" t="s">
        <v>109</v>
      </c>
      <c r="C474" s="295"/>
      <c r="D474" s="295"/>
      <c r="E474" s="295"/>
      <c r="F474" s="295"/>
      <c r="G474" s="295"/>
      <c r="H474" s="295"/>
      <c r="I474" s="296"/>
      <c r="K474" s="313" t="s">
        <v>42</v>
      </c>
      <c r="L474" s="297" t="s">
        <v>109</v>
      </c>
      <c r="M474" s="298"/>
      <c r="N474" s="298"/>
      <c r="O474" s="298"/>
      <c r="P474" s="298"/>
      <c r="Q474" s="298"/>
      <c r="R474" s="298"/>
      <c r="S474" s="299"/>
    </row>
    <row r="475" spans="1:19" ht="15">
      <c r="A475" s="141" t="s">
        <v>7</v>
      </c>
      <c r="B475" s="314"/>
      <c r="C475" s="315"/>
      <c r="D475" s="315"/>
      <c r="E475" s="316"/>
      <c r="F475" s="142">
        <v>0</v>
      </c>
      <c r="G475" s="314"/>
      <c r="H475" s="316"/>
      <c r="I475" s="144">
        <f>SUM(B475:H475)</f>
        <v>0</v>
      </c>
      <c r="J475" s="139"/>
      <c r="K475" s="193" t="s">
        <v>7</v>
      </c>
      <c r="L475" s="314"/>
      <c r="M475" s="315"/>
      <c r="N475" s="315"/>
      <c r="O475" s="316"/>
      <c r="P475" s="142">
        <v>0</v>
      </c>
      <c r="Q475" s="314"/>
      <c r="R475" s="323"/>
      <c r="S475" s="195">
        <f>SUM(L475:R475)</f>
        <v>0</v>
      </c>
    </row>
    <row r="476" spans="1:19" ht="15">
      <c r="A476" s="149" t="s">
        <v>8</v>
      </c>
      <c r="B476" s="317"/>
      <c r="C476" s="318"/>
      <c r="D476" s="318"/>
      <c r="E476" s="319"/>
      <c r="F476" s="150">
        <v>0</v>
      </c>
      <c r="G476" s="317"/>
      <c r="H476" s="319"/>
      <c r="I476" s="152">
        <f t="shared" ref="I476:I495" si="267">SUM(B476:H476)</f>
        <v>0</v>
      </c>
      <c r="J476" s="139"/>
      <c r="K476" s="153" t="s">
        <v>8</v>
      </c>
      <c r="L476" s="317"/>
      <c r="M476" s="318"/>
      <c r="N476" s="318"/>
      <c r="O476" s="319"/>
      <c r="P476" s="154">
        <v>0</v>
      </c>
      <c r="Q476" s="317"/>
      <c r="R476" s="324"/>
      <c r="S476" s="156">
        <f t="shared" ref="S476:S495" si="268">SUM(L476:R476)</f>
        <v>0</v>
      </c>
    </row>
    <row r="477" spans="1:19" ht="15">
      <c r="A477" s="157" t="s">
        <v>10</v>
      </c>
      <c r="B477" s="317"/>
      <c r="C477" s="318"/>
      <c r="D477" s="318"/>
      <c r="E477" s="319"/>
      <c r="F477" s="146">
        <v>0</v>
      </c>
      <c r="G477" s="317"/>
      <c r="H477" s="319"/>
      <c r="I477" s="144">
        <f t="shared" si="267"/>
        <v>0</v>
      </c>
      <c r="J477" s="139"/>
      <c r="K477" s="159" t="s">
        <v>10</v>
      </c>
      <c r="L477" s="317"/>
      <c r="M477" s="318"/>
      <c r="N477" s="318"/>
      <c r="O477" s="319"/>
      <c r="P477" s="146">
        <v>0</v>
      </c>
      <c r="Q477" s="317"/>
      <c r="R477" s="324"/>
      <c r="S477" s="148">
        <f t="shared" si="268"/>
        <v>0</v>
      </c>
    </row>
    <row r="478" spans="1:19" ht="15">
      <c r="A478" s="149" t="s">
        <v>53</v>
      </c>
      <c r="B478" s="317"/>
      <c r="C478" s="318"/>
      <c r="D478" s="318"/>
      <c r="E478" s="319"/>
      <c r="F478" s="150">
        <v>0</v>
      </c>
      <c r="G478" s="317"/>
      <c r="H478" s="319"/>
      <c r="I478" s="152">
        <f t="shared" si="267"/>
        <v>0</v>
      </c>
      <c r="J478" s="139"/>
      <c r="K478" s="153" t="s">
        <v>53</v>
      </c>
      <c r="L478" s="317"/>
      <c r="M478" s="318"/>
      <c r="N478" s="318"/>
      <c r="O478" s="319"/>
      <c r="P478" s="154">
        <v>0</v>
      </c>
      <c r="Q478" s="317"/>
      <c r="R478" s="324"/>
      <c r="S478" s="156">
        <f t="shared" si="268"/>
        <v>0</v>
      </c>
    </row>
    <row r="479" spans="1:19" ht="15">
      <c r="A479" s="157" t="s">
        <v>16</v>
      </c>
      <c r="B479" s="317"/>
      <c r="C479" s="318"/>
      <c r="D479" s="318"/>
      <c r="E479" s="319"/>
      <c r="F479" s="146">
        <v>0</v>
      </c>
      <c r="G479" s="317"/>
      <c r="H479" s="319"/>
      <c r="I479" s="144">
        <f t="shared" si="267"/>
        <v>0</v>
      </c>
      <c r="J479" s="139"/>
      <c r="K479" s="159" t="s">
        <v>16</v>
      </c>
      <c r="L479" s="317"/>
      <c r="M479" s="318"/>
      <c r="N479" s="318"/>
      <c r="O479" s="319"/>
      <c r="P479" s="146">
        <v>0</v>
      </c>
      <c r="Q479" s="317"/>
      <c r="R479" s="324"/>
      <c r="S479" s="148">
        <f t="shared" si="268"/>
        <v>0</v>
      </c>
    </row>
    <row r="480" spans="1:19" ht="15">
      <c r="A480" s="149" t="s">
        <v>15</v>
      </c>
      <c r="B480" s="317"/>
      <c r="C480" s="318"/>
      <c r="D480" s="318"/>
      <c r="E480" s="319"/>
      <c r="F480" s="150">
        <v>0</v>
      </c>
      <c r="G480" s="317"/>
      <c r="H480" s="319"/>
      <c r="I480" s="152">
        <f t="shared" si="267"/>
        <v>0</v>
      </c>
      <c r="J480" s="139"/>
      <c r="K480" s="153" t="s">
        <v>15</v>
      </c>
      <c r="L480" s="317"/>
      <c r="M480" s="318"/>
      <c r="N480" s="318"/>
      <c r="O480" s="319"/>
      <c r="P480" s="154">
        <v>0</v>
      </c>
      <c r="Q480" s="317"/>
      <c r="R480" s="324"/>
      <c r="S480" s="156">
        <f t="shared" si="268"/>
        <v>0</v>
      </c>
    </row>
    <row r="481" spans="1:19" ht="15">
      <c r="A481" s="157" t="s">
        <v>55</v>
      </c>
      <c r="B481" s="317"/>
      <c r="C481" s="318"/>
      <c r="D481" s="318"/>
      <c r="E481" s="319"/>
      <c r="F481" s="146">
        <v>8604.7707358976058</v>
      </c>
      <c r="G481" s="317"/>
      <c r="H481" s="319"/>
      <c r="I481" s="144">
        <f t="shared" si="267"/>
        <v>8604.7707358976058</v>
      </c>
      <c r="J481" s="139"/>
      <c r="K481" s="159" t="s">
        <v>55</v>
      </c>
      <c r="L481" s="317"/>
      <c r="M481" s="318"/>
      <c r="N481" s="318"/>
      <c r="O481" s="319"/>
      <c r="P481" s="146">
        <v>2544.9249515293723</v>
      </c>
      <c r="Q481" s="317"/>
      <c r="R481" s="324"/>
      <c r="S481" s="148">
        <f t="shared" si="268"/>
        <v>2544.9249515293723</v>
      </c>
    </row>
    <row r="482" spans="1:19" ht="15">
      <c r="A482" s="149" t="s">
        <v>12</v>
      </c>
      <c r="B482" s="317"/>
      <c r="C482" s="318"/>
      <c r="D482" s="318"/>
      <c r="E482" s="319"/>
      <c r="F482" s="150">
        <v>2966.5995383058812</v>
      </c>
      <c r="G482" s="317"/>
      <c r="H482" s="319"/>
      <c r="I482" s="152">
        <f t="shared" si="267"/>
        <v>2966.5995383058812</v>
      </c>
      <c r="J482" s="139"/>
      <c r="K482" s="153" t="s">
        <v>12</v>
      </c>
      <c r="L482" s="317"/>
      <c r="M482" s="318"/>
      <c r="N482" s="318"/>
      <c r="O482" s="319"/>
      <c r="P482" s="154">
        <v>1319.0732398434259</v>
      </c>
      <c r="Q482" s="317"/>
      <c r="R482" s="324"/>
      <c r="S482" s="156">
        <f t="shared" si="268"/>
        <v>1319.0732398434259</v>
      </c>
    </row>
    <row r="483" spans="1:19" ht="15">
      <c r="A483" s="157" t="s">
        <v>56</v>
      </c>
      <c r="B483" s="317"/>
      <c r="C483" s="318"/>
      <c r="D483" s="318"/>
      <c r="E483" s="319"/>
      <c r="F483" s="146">
        <v>0</v>
      </c>
      <c r="G483" s="317"/>
      <c r="H483" s="319"/>
      <c r="I483" s="144">
        <f t="shared" si="267"/>
        <v>0</v>
      </c>
      <c r="J483" s="139"/>
      <c r="K483" s="159" t="s">
        <v>56</v>
      </c>
      <c r="L483" s="317"/>
      <c r="M483" s="318"/>
      <c r="N483" s="318"/>
      <c r="O483" s="319"/>
      <c r="P483" s="146">
        <v>0</v>
      </c>
      <c r="Q483" s="317"/>
      <c r="R483" s="324"/>
      <c r="S483" s="148">
        <f t="shared" si="268"/>
        <v>0</v>
      </c>
    </row>
    <row r="484" spans="1:19" ht="15">
      <c r="A484" s="149" t="s">
        <v>17</v>
      </c>
      <c r="B484" s="317"/>
      <c r="C484" s="318"/>
      <c r="D484" s="318"/>
      <c r="E484" s="319"/>
      <c r="F484" s="150">
        <v>5.6351910415054576</v>
      </c>
      <c r="G484" s="317"/>
      <c r="H484" s="319"/>
      <c r="I484" s="152">
        <f t="shared" si="267"/>
        <v>5.6351910415054576</v>
      </c>
      <c r="J484" s="139"/>
      <c r="K484" s="153" t="s">
        <v>17</v>
      </c>
      <c r="L484" s="317"/>
      <c r="M484" s="318"/>
      <c r="N484" s="318"/>
      <c r="O484" s="319"/>
      <c r="P484" s="154">
        <v>2.6457545223089123</v>
      </c>
      <c r="Q484" s="317"/>
      <c r="R484" s="324"/>
      <c r="S484" s="156">
        <f t="shared" si="268"/>
        <v>2.6457545223089123</v>
      </c>
    </row>
    <row r="485" spans="1:19" ht="15">
      <c r="A485" s="157" t="s">
        <v>141</v>
      </c>
      <c r="B485" s="317"/>
      <c r="C485" s="318"/>
      <c r="D485" s="318"/>
      <c r="E485" s="319"/>
      <c r="F485" s="146">
        <v>21.677637092861652</v>
      </c>
      <c r="G485" s="317"/>
      <c r="H485" s="319"/>
      <c r="I485" s="144">
        <f t="shared" si="267"/>
        <v>21.677637092861652</v>
      </c>
      <c r="J485" s="139"/>
      <c r="K485" s="159" t="s">
        <v>141</v>
      </c>
      <c r="L485" s="317"/>
      <c r="M485" s="318"/>
      <c r="N485" s="318"/>
      <c r="O485" s="319"/>
      <c r="P485" s="146">
        <v>17.251567476693609</v>
      </c>
      <c r="Q485" s="317"/>
      <c r="R485" s="324"/>
      <c r="S485" s="148">
        <f t="shared" si="268"/>
        <v>17.251567476693609</v>
      </c>
    </row>
    <row r="486" spans="1:19" ht="15">
      <c r="A486" s="149" t="s">
        <v>25</v>
      </c>
      <c r="B486" s="317"/>
      <c r="C486" s="318"/>
      <c r="D486" s="318"/>
      <c r="E486" s="319"/>
      <c r="F486" s="150">
        <v>131.77162552518561</v>
      </c>
      <c r="G486" s="317"/>
      <c r="H486" s="319"/>
      <c r="I486" s="152">
        <f t="shared" si="267"/>
        <v>131.77162552518561</v>
      </c>
      <c r="J486" s="139"/>
      <c r="K486" s="153" t="s">
        <v>25</v>
      </c>
      <c r="L486" s="317"/>
      <c r="M486" s="318"/>
      <c r="N486" s="318"/>
      <c r="O486" s="319"/>
      <c r="P486" s="154">
        <v>0</v>
      </c>
      <c r="Q486" s="317"/>
      <c r="R486" s="324"/>
      <c r="S486" s="156">
        <f t="shared" si="268"/>
        <v>0</v>
      </c>
    </row>
    <row r="487" spans="1:19" ht="15">
      <c r="A487" s="157" t="s">
        <v>24</v>
      </c>
      <c r="B487" s="317"/>
      <c r="C487" s="318"/>
      <c r="D487" s="318"/>
      <c r="E487" s="319"/>
      <c r="F487" s="146">
        <v>0</v>
      </c>
      <c r="G487" s="317"/>
      <c r="H487" s="319"/>
      <c r="I487" s="144">
        <f t="shared" si="267"/>
        <v>0</v>
      </c>
      <c r="J487" s="139"/>
      <c r="K487" s="159" t="s">
        <v>24</v>
      </c>
      <c r="L487" s="317"/>
      <c r="M487" s="318"/>
      <c r="N487" s="318"/>
      <c r="O487" s="319"/>
      <c r="P487" s="146">
        <v>0</v>
      </c>
      <c r="Q487" s="317"/>
      <c r="R487" s="324"/>
      <c r="S487" s="148">
        <f t="shared" si="268"/>
        <v>0</v>
      </c>
    </row>
    <row r="488" spans="1:19" ht="15">
      <c r="A488" s="149" t="s">
        <v>57</v>
      </c>
      <c r="B488" s="317"/>
      <c r="C488" s="318"/>
      <c r="D488" s="318"/>
      <c r="E488" s="319"/>
      <c r="F488" s="150">
        <v>0</v>
      </c>
      <c r="G488" s="317"/>
      <c r="H488" s="319"/>
      <c r="I488" s="152">
        <f t="shared" si="267"/>
        <v>0</v>
      </c>
      <c r="J488" s="139"/>
      <c r="K488" s="153" t="s">
        <v>57</v>
      </c>
      <c r="L488" s="317"/>
      <c r="M488" s="318"/>
      <c r="N488" s="318"/>
      <c r="O488" s="319"/>
      <c r="P488" s="154">
        <v>0</v>
      </c>
      <c r="Q488" s="317"/>
      <c r="R488" s="324"/>
      <c r="S488" s="156">
        <f t="shared" si="268"/>
        <v>0</v>
      </c>
    </row>
    <row r="489" spans="1:19" ht="15">
      <c r="A489" s="157" t="s">
        <v>22</v>
      </c>
      <c r="B489" s="317"/>
      <c r="C489" s="318"/>
      <c r="D489" s="318"/>
      <c r="E489" s="319"/>
      <c r="F489" s="146">
        <v>833.90068757281006</v>
      </c>
      <c r="G489" s="317"/>
      <c r="H489" s="319"/>
      <c r="I489" s="144">
        <f t="shared" si="267"/>
        <v>833.90068757281006</v>
      </c>
      <c r="J489" s="139"/>
      <c r="K489" s="159" t="s">
        <v>22</v>
      </c>
      <c r="L489" s="317"/>
      <c r="M489" s="318"/>
      <c r="N489" s="318"/>
      <c r="O489" s="319"/>
      <c r="P489" s="146">
        <v>323.77141804827437</v>
      </c>
      <c r="Q489" s="317"/>
      <c r="R489" s="324"/>
      <c r="S489" s="148">
        <f t="shared" si="268"/>
        <v>323.77141804827437</v>
      </c>
    </row>
    <row r="490" spans="1:19" ht="15">
      <c r="A490" s="149" t="s">
        <v>21</v>
      </c>
      <c r="B490" s="317"/>
      <c r="C490" s="318"/>
      <c r="D490" s="318"/>
      <c r="E490" s="319"/>
      <c r="F490" s="150">
        <v>0</v>
      </c>
      <c r="G490" s="317"/>
      <c r="H490" s="319"/>
      <c r="I490" s="152">
        <f t="shared" si="267"/>
        <v>0</v>
      </c>
      <c r="J490" s="139"/>
      <c r="K490" s="153" t="s">
        <v>21</v>
      </c>
      <c r="L490" s="317"/>
      <c r="M490" s="318"/>
      <c r="N490" s="318"/>
      <c r="O490" s="319"/>
      <c r="P490" s="154">
        <v>0</v>
      </c>
      <c r="Q490" s="317"/>
      <c r="R490" s="324"/>
      <c r="S490" s="156">
        <f t="shared" si="268"/>
        <v>0</v>
      </c>
    </row>
    <row r="491" spans="1:19" ht="15">
      <c r="A491" s="160" t="s">
        <v>61</v>
      </c>
      <c r="B491" s="317"/>
      <c r="C491" s="318"/>
      <c r="D491" s="318"/>
      <c r="E491" s="319"/>
      <c r="F491" s="146">
        <v>0</v>
      </c>
      <c r="G491" s="317"/>
      <c r="H491" s="319"/>
      <c r="I491" s="144">
        <f t="shared" si="267"/>
        <v>0</v>
      </c>
      <c r="J491" s="139"/>
      <c r="K491" s="161" t="s">
        <v>61</v>
      </c>
      <c r="L491" s="317"/>
      <c r="M491" s="318"/>
      <c r="N491" s="318"/>
      <c r="O491" s="319"/>
      <c r="P491" s="146">
        <v>0</v>
      </c>
      <c r="Q491" s="317"/>
      <c r="R491" s="324"/>
      <c r="S491" s="148">
        <f t="shared" si="268"/>
        <v>0</v>
      </c>
    </row>
    <row r="492" spans="1:19">
      <c r="A492" s="162" t="s">
        <v>23</v>
      </c>
      <c r="B492" s="317"/>
      <c r="C492" s="318"/>
      <c r="D492" s="318"/>
      <c r="E492" s="319"/>
      <c r="F492" s="163">
        <v>0</v>
      </c>
      <c r="G492" s="317"/>
      <c r="H492" s="319"/>
      <c r="I492" s="165">
        <f t="shared" si="267"/>
        <v>0</v>
      </c>
      <c r="J492" s="139"/>
      <c r="K492" s="166" t="s">
        <v>23</v>
      </c>
      <c r="L492" s="317"/>
      <c r="M492" s="318"/>
      <c r="N492" s="318"/>
      <c r="O492" s="319"/>
      <c r="P492" s="167">
        <v>0</v>
      </c>
      <c r="Q492" s="317"/>
      <c r="R492" s="324"/>
      <c r="S492" s="169">
        <f t="shared" si="268"/>
        <v>0</v>
      </c>
    </row>
    <row r="493" spans="1:19">
      <c r="A493" s="170" t="s">
        <v>19</v>
      </c>
      <c r="B493" s="317"/>
      <c r="C493" s="318"/>
      <c r="D493" s="318"/>
      <c r="E493" s="319"/>
      <c r="F493" s="171">
        <v>0</v>
      </c>
      <c r="G493" s="317"/>
      <c r="H493" s="319"/>
      <c r="I493" s="173">
        <f t="shared" si="267"/>
        <v>0</v>
      </c>
      <c r="J493" s="139"/>
      <c r="K493" s="174" t="s">
        <v>19</v>
      </c>
      <c r="L493" s="317"/>
      <c r="M493" s="318"/>
      <c r="N493" s="318"/>
      <c r="O493" s="319"/>
      <c r="P493" s="171">
        <v>0</v>
      </c>
      <c r="Q493" s="317"/>
      <c r="R493" s="324"/>
      <c r="S493" s="176">
        <f t="shared" si="268"/>
        <v>0</v>
      </c>
    </row>
    <row r="494" spans="1:19">
      <c r="A494" s="162" t="s">
        <v>20</v>
      </c>
      <c r="B494" s="317"/>
      <c r="C494" s="318"/>
      <c r="D494" s="318"/>
      <c r="E494" s="319"/>
      <c r="F494" s="163">
        <v>0</v>
      </c>
      <c r="G494" s="317"/>
      <c r="H494" s="319"/>
      <c r="I494" s="165">
        <f t="shared" si="267"/>
        <v>0</v>
      </c>
      <c r="J494" s="139"/>
      <c r="K494" s="166" t="s">
        <v>20</v>
      </c>
      <c r="L494" s="317"/>
      <c r="M494" s="318"/>
      <c r="N494" s="318"/>
      <c r="O494" s="319"/>
      <c r="P494" s="167">
        <v>0</v>
      </c>
      <c r="Q494" s="317"/>
      <c r="R494" s="324"/>
      <c r="S494" s="169">
        <f t="shared" si="268"/>
        <v>0</v>
      </c>
    </row>
    <row r="495" spans="1:19" ht="15" thickBot="1">
      <c r="A495" s="177" t="s">
        <v>11</v>
      </c>
      <c r="B495" s="320"/>
      <c r="C495" s="321"/>
      <c r="D495" s="321"/>
      <c r="E495" s="322"/>
      <c r="F495" s="178">
        <v>0</v>
      </c>
      <c r="G495" s="320"/>
      <c r="H495" s="322"/>
      <c r="I495" s="180">
        <f t="shared" si="267"/>
        <v>0</v>
      </c>
      <c r="J495" s="139"/>
      <c r="K495" s="181" t="s">
        <v>11</v>
      </c>
      <c r="L495" s="320"/>
      <c r="M495" s="321"/>
      <c r="N495" s="321"/>
      <c r="O495" s="322"/>
      <c r="P495" s="178">
        <v>0</v>
      </c>
      <c r="Q495" s="320"/>
      <c r="R495" s="325"/>
      <c r="S495" s="183">
        <f t="shared" si="268"/>
        <v>0</v>
      </c>
    </row>
    <row r="496" spans="1:19" ht="15">
      <c r="A496" s="184" t="s">
        <v>26</v>
      </c>
      <c r="B496" s="185">
        <f>SUM(B475:B491)</f>
        <v>0</v>
      </c>
      <c r="C496" s="185">
        <f t="shared" ref="C496:I496" si="269">SUM(C475:C491)</f>
        <v>0</v>
      </c>
      <c r="D496" s="185">
        <f t="shared" si="269"/>
        <v>0</v>
      </c>
      <c r="E496" s="185">
        <f t="shared" si="269"/>
        <v>0</v>
      </c>
      <c r="F496" s="185">
        <f t="shared" si="269"/>
        <v>12564.35541543585</v>
      </c>
      <c r="G496" s="185">
        <f t="shared" si="269"/>
        <v>0</v>
      </c>
      <c r="H496" s="187">
        <f t="shared" si="269"/>
        <v>0</v>
      </c>
      <c r="I496" s="144">
        <f t="shared" si="269"/>
        <v>12564.35541543585</v>
      </c>
      <c r="J496" s="139"/>
      <c r="K496" s="186" t="s">
        <v>26</v>
      </c>
      <c r="L496" s="185">
        <f>SUM(L475:L491)</f>
        <v>0</v>
      </c>
      <c r="M496" s="185">
        <f t="shared" ref="M496:S496" si="270">SUM(M475:M491)</f>
        <v>0</v>
      </c>
      <c r="N496" s="185">
        <f t="shared" si="270"/>
        <v>0</v>
      </c>
      <c r="O496" s="185">
        <f t="shared" si="270"/>
        <v>0</v>
      </c>
      <c r="P496" s="185">
        <f t="shared" si="270"/>
        <v>4207.6669314200744</v>
      </c>
      <c r="Q496" s="185">
        <f t="shared" si="270"/>
        <v>0</v>
      </c>
      <c r="R496" s="187">
        <f t="shared" si="270"/>
        <v>0</v>
      </c>
      <c r="S496" s="188">
        <f t="shared" si="270"/>
        <v>4207.6669314200744</v>
      </c>
    </row>
    <row r="497" spans="1:19" ht="15" thickBot="1">
      <c r="A497" s="15" t="s">
        <v>100</v>
      </c>
      <c r="B497" s="100">
        <f>IF($I496=0,"-",B496/$I496)</f>
        <v>0</v>
      </c>
      <c r="C497" s="100">
        <f t="shared" ref="C497:H497" si="271">IF($I496=0,"-",C496/$I496)</f>
        <v>0</v>
      </c>
      <c r="D497" s="100">
        <f t="shared" si="271"/>
        <v>0</v>
      </c>
      <c r="E497" s="100">
        <f t="shared" si="271"/>
        <v>0</v>
      </c>
      <c r="F497" s="100">
        <f t="shared" si="271"/>
        <v>1</v>
      </c>
      <c r="G497" s="100">
        <f t="shared" si="271"/>
        <v>0</v>
      </c>
      <c r="H497" s="101">
        <f t="shared" si="271"/>
        <v>0</v>
      </c>
      <c r="I497" s="102">
        <f>SUM(B497:H497)</f>
        <v>1</v>
      </c>
      <c r="J497" s="2"/>
      <c r="K497" s="27" t="s">
        <v>100</v>
      </c>
      <c r="L497" s="76">
        <f t="shared" ref="L497:R497" si="272">IF($S496=0,"-",L496/$S496)</f>
        <v>0</v>
      </c>
      <c r="M497" s="76">
        <f t="shared" si="272"/>
        <v>0</v>
      </c>
      <c r="N497" s="76">
        <f t="shared" si="272"/>
        <v>0</v>
      </c>
      <c r="O497" s="76">
        <f t="shared" si="272"/>
        <v>0</v>
      </c>
      <c r="P497" s="76">
        <f t="shared" si="272"/>
        <v>1</v>
      </c>
      <c r="Q497" s="76">
        <f t="shared" si="272"/>
        <v>0</v>
      </c>
      <c r="R497" s="77">
        <f t="shared" si="272"/>
        <v>0</v>
      </c>
      <c r="S497" s="78">
        <f>SUM(L497:R497)</f>
        <v>1</v>
      </c>
    </row>
    <row r="498" spans="1:19" ht="15" thickBot="1">
      <c r="A498" s="218"/>
      <c r="B498" s="218"/>
      <c r="C498" s="218"/>
      <c r="D498" s="218"/>
      <c r="E498" s="218"/>
      <c r="F498" s="218"/>
      <c r="G498" s="218"/>
      <c r="H498" s="218"/>
      <c r="I498" s="218"/>
      <c r="K498" s="218"/>
      <c r="L498" s="218"/>
      <c r="M498" s="218"/>
      <c r="N498" s="218"/>
      <c r="O498" s="218"/>
      <c r="P498" s="218"/>
      <c r="Q498" s="218"/>
      <c r="R498" s="218"/>
      <c r="S498" s="218"/>
    </row>
    <row r="499" spans="1:19" ht="28.5">
      <c r="A499" s="310" t="s">
        <v>43</v>
      </c>
      <c r="B499" s="135" t="s">
        <v>0</v>
      </c>
      <c r="C499" s="135" t="s">
        <v>1</v>
      </c>
      <c r="D499" s="135" t="s">
        <v>2</v>
      </c>
      <c r="E499" s="135" t="s">
        <v>3</v>
      </c>
      <c r="F499" s="135" t="s">
        <v>27</v>
      </c>
      <c r="G499" s="135" t="s">
        <v>4</v>
      </c>
      <c r="H499" s="135" t="s">
        <v>5</v>
      </c>
      <c r="I499" s="136" t="s">
        <v>6</v>
      </c>
      <c r="K499" s="312" t="s">
        <v>43</v>
      </c>
      <c r="L499" s="137" t="s">
        <v>0</v>
      </c>
      <c r="M499" s="137" t="s">
        <v>1</v>
      </c>
      <c r="N499" s="137" t="s">
        <v>2</v>
      </c>
      <c r="O499" s="137" t="s">
        <v>3</v>
      </c>
      <c r="P499" s="137" t="s">
        <v>27</v>
      </c>
      <c r="Q499" s="137" t="s">
        <v>4</v>
      </c>
      <c r="R499" s="137" t="s">
        <v>5</v>
      </c>
      <c r="S499" s="138" t="s">
        <v>6</v>
      </c>
    </row>
    <row r="500" spans="1:19" ht="15">
      <c r="A500" s="311" t="s">
        <v>43</v>
      </c>
      <c r="B500" s="294" t="s">
        <v>109</v>
      </c>
      <c r="C500" s="295"/>
      <c r="D500" s="295"/>
      <c r="E500" s="295"/>
      <c r="F500" s="295"/>
      <c r="G500" s="295"/>
      <c r="H500" s="295"/>
      <c r="I500" s="296"/>
      <c r="K500" s="313" t="s">
        <v>43</v>
      </c>
      <c r="L500" s="297" t="s">
        <v>109</v>
      </c>
      <c r="M500" s="298"/>
      <c r="N500" s="298"/>
      <c r="O500" s="298"/>
      <c r="P500" s="298"/>
      <c r="Q500" s="298"/>
      <c r="R500" s="298"/>
      <c r="S500" s="299"/>
    </row>
    <row r="501" spans="1:19" ht="15">
      <c r="A501" s="141" t="s">
        <v>7</v>
      </c>
      <c r="B501" s="314"/>
      <c r="C501" s="315"/>
      <c r="D501" s="315"/>
      <c r="E501" s="316"/>
      <c r="F501" s="142">
        <v>0</v>
      </c>
      <c r="G501" s="314"/>
      <c r="H501" s="316"/>
      <c r="I501" s="144">
        <f>SUM(B501:H501)</f>
        <v>0</v>
      </c>
      <c r="J501" s="139"/>
      <c r="K501" s="193" t="s">
        <v>7</v>
      </c>
      <c r="L501" s="314"/>
      <c r="M501" s="315"/>
      <c r="N501" s="315"/>
      <c r="O501" s="316"/>
      <c r="P501" s="142">
        <v>0</v>
      </c>
      <c r="Q501" s="314"/>
      <c r="R501" s="323"/>
      <c r="S501" s="195">
        <f>SUM(L501:R501)</f>
        <v>0</v>
      </c>
    </row>
    <row r="502" spans="1:19" ht="15">
      <c r="A502" s="149" t="s">
        <v>8</v>
      </c>
      <c r="B502" s="317"/>
      <c r="C502" s="318"/>
      <c r="D502" s="318"/>
      <c r="E502" s="319"/>
      <c r="F502" s="150">
        <v>0</v>
      </c>
      <c r="G502" s="317"/>
      <c r="H502" s="319"/>
      <c r="I502" s="152">
        <f t="shared" ref="I502:I521" si="273">SUM(B502:H502)</f>
        <v>0</v>
      </c>
      <c r="J502" s="139"/>
      <c r="K502" s="153" t="s">
        <v>8</v>
      </c>
      <c r="L502" s="317"/>
      <c r="M502" s="318"/>
      <c r="N502" s="318"/>
      <c r="O502" s="319"/>
      <c r="P502" s="154">
        <v>0</v>
      </c>
      <c r="Q502" s="317"/>
      <c r="R502" s="324"/>
      <c r="S502" s="156">
        <f t="shared" ref="S502:S521" si="274">SUM(L502:R502)</f>
        <v>0</v>
      </c>
    </row>
    <row r="503" spans="1:19" ht="15">
      <c r="A503" s="157" t="s">
        <v>10</v>
      </c>
      <c r="B503" s="317"/>
      <c r="C503" s="318"/>
      <c r="D503" s="318"/>
      <c r="E503" s="319"/>
      <c r="F503" s="146">
        <v>0</v>
      </c>
      <c r="G503" s="317"/>
      <c r="H503" s="319"/>
      <c r="I503" s="144">
        <f t="shared" si="273"/>
        <v>0</v>
      </c>
      <c r="J503" s="139"/>
      <c r="K503" s="159" t="s">
        <v>10</v>
      </c>
      <c r="L503" s="317"/>
      <c r="M503" s="318"/>
      <c r="N503" s="318"/>
      <c r="O503" s="319"/>
      <c r="P503" s="146">
        <v>0</v>
      </c>
      <c r="Q503" s="317"/>
      <c r="R503" s="324"/>
      <c r="S503" s="148">
        <f t="shared" si="274"/>
        <v>0</v>
      </c>
    </row>
    <row r="504" spans="1:19" ht="15">
      <c r="A504" s="149" t="s">
        <v>53</v>
      </c>
      <c r="B504" s="317"/>
      <c r="C504" s="318"/>
      <c r="D504" s="318"/>
      <c r="E504" s="319"/>
      <c r="F504" s="150">
        <v>0</v>
      </c>
      <c r="G504" s="317"/>
      <c r="H504" s="319"/>
      <c r="I504" s="152">
        <f t="shared" si="273"/>
        <v>0</v>
      </c>
      <c r="J504" s="139"/>
      <c r="K504" s="153" t="s">
        <v>53</v>
      </c>
      <c r="L504" s="317"/>
      <c r="M504" s="318"/>
      <c r="N504" s="318"/>
      <c r="O504" s="319"/>
      <c r="P504" s="154">
        <v>0</v>
      </c>
      <c r="Q504" s="317"/>
      <c r="R504" s="324"/>
      <c r="S504" s="156">
        <f t="shared" si="274"/>
        <v>0</v>
      </c>
    </row>
    <row r="505" spans="1:19" ht="15">
      <c r="A505" s="157" t="s">
        <v>16</v>
      </c>
      <c r="B505" s="317"/>
      <c r="C505" s="318"/>
      <c r="D505" s="318"/>
      <c r="E505" s="319"/>
      <c r="F505" s="146">
        <v>0</v>
      </c>
      <c r="G505" s="317"/>
      <c r="H505" s="319"/>
      <c r="I505" s="144">
        <f t="shared" si="273"/>
        <v>0</v>
      </c>
      <c r="J505" s="139"/>
      <c r="K505" s="159" t="s">
        <v>16</v>
      </c>
      <c r="L505" s="317"/>
      <c r="M505" s="318"/>
      <c r="N505" s="318"/>
      <c r="O505" s="319"/>
      <c r="P505" s="146">
        <v>0</v>
      </c>
      <c r="Q505" s="317"/>
      <c r="R505" s="324"/>
      <c r="S505" s="148">
        <f t="shared" si="274"/>
        <v>0</v>
      </c>
    </row>
    <row r="506" spans="1:19" ht="15">
      <c r="A506" s="149" t="s">
        <v>15</v>
      </c>
      <c r="B506" s="317"/>
      <c r="C506" s="318"/>
      <c r="D506" s="318"/>
      <c r="E506" s="319"/>
      <c r="F506" s="150">
        <v>0</v>
      </c>
      <c r="G506" s="317"/>
      <c r="H506" s="319"/>
      <c r="I506" s="152">
        <f t="shared" si="273"/>
        <v>0</v>
      </c>
      <c r="J506" s="139"/>
      <c r="K506" s="153" t="s">
        <v>15</v>
      </c>
      <c r="L506" s="317"/>
      <c r="M506" s="318"/>
      <c r="N506" s="318"/>
      <c r="O506" s="319"/>
      <c r="P506" s="154">
        <v>0</v>
      </c>
      <c r="Q506" s="317"/>
      <c r="R506" s="324"/>
      <c r="S506" s="156">
        <f t="shared" si="274"/>
        <v>0</v>
      </c>
    </row>
    <row r="507" spans="1:19" ht="15">
      <c r="A507" s="157" t="s">
        <v>55</v>
      </c>
      <c r="B507" s="317"/>
      <c r="C507" s="318"/>
      <c r="D507" s="318"/>
      <c r="E507" s="319"/>
      <c r="F507" s="146">
        <v>0</v>
      </c>
      <c r="G507" s="317"/>
      <c r="H507" s="319"/>
      <c r="I507" s="144">
        <f t="shared" si="273"/>
        <v>0</v>
      </c>
      <c r="J507" s="139"/>
      <c r="K507" s="159" t="s">
        <v>55</v>
      </c>
      <c r="L507" s="317"/>
      <c r="M507" s="318"/>
      <c r="N507" s="318"/>
      <c r="O507" s="319"/>
      <c r="P507" s="146">
        <v>0</v>
      </c>
      <c r="Q507" s="317"/>
      <c r="R507" s="324"/>
      <c r="S507" s="148">
        <f t="shared" si="274"/>
        <v>0</v>
      </c>
    </row>
    <row r="508" spans="1:19" ht="15">
      <c r="A508" s="149" t="s">
        <v>12</v>
      </c>
      <c r="B508" s="317"/>
      <c r="C508" s="318"/>
      <c r="D508" s="318"/>
      <c r="E508" s="319"/>
      <c r="F508" s="150">
        <v>0</v>
      </c>
      <c r="G508" s="317"/>
      <c r="H508" s="319"/>
      <c r="I508" s="152">
        <f t="shared" si="273"/>
        <v>0</v>
      </c>
      <c r="J508" s="139"/>
      <c r="K508" s="153" t="s">
        <v>12</v>
      </c>
      <c r="L508" s="317"/>
      <c r="M508" s="318"/>
      <c r="N508" s="318"/>
      <c r="O508" s="319"/>
      <c r="P508" s="154">
        <v>0</v>
      </c>
      <c r="Q508" s="317"/>
      <c r="R508" s="324"/>
      <c r="S508" s="156">
        <f t="shared" si="274"/>
        <v>0</v>
      </c>
    </row>
    <row r="509" spans="1:19" ht="15">
      <c r="A509" s="157" t="s">
        <v>56</v>
      </c>
      <c r="B509" s="317"/>
      <c r="C509" s="318"/>
      <c r="D509" s="318"/>
      <c r="E509" s="319"/>
      <c r="F509" s="146">
        <v>0</v>
      </c>
      <c r="G509" s="317"/>
      <c r="H509" s="319"/>
      <c r="I509" s="144">
        <f t="shared" si="273"/>
        <v>0</v>
      </c>
      <c r="J509" s="139"/>
      <c r="K509" s="159" t="s">
        <v>56</v>
      </c>
      <c r="L509" s="317"/>
      <c r="M509" s="318"/>
      <c r="N509" s="318"/>
      <c r="O509" s="319"/>
      <c r="P509" s="146">
        <v>0</v>
      </c>
      <c r="Q509" s="317"/>
      <c r="R509" s="324"/>
      <c r="S509" s="148">
        <f t="shared" si="274"/>
        <v>0</v>
      </c>
    </row>
    <row r="510" spans="1:19" ht="15">
      <c r="A510" s="149" t="s">
        <v>17</v>
      </c>
      <c r="B510" s="317"/>
      <c r="C510" s="318"/>
      <c r="D510" s="318"/>
      <c r="E510" s="319"/>
      <c r="F510" s="150">
        <v>0</v>
      </c>
      <c r="G510" s="317"/>
      <c r="H510" s="319"/>
      <c r="I510" s="152">
        <f t="shared" si="273"/>
        <v>0</v>
      </c>
      <c r="J510" s="139"/>
      <c r="K510" s="153" t="s">
        <v>17</v>
      </c>
      <c r="L510" s="317"/>
      <c r="M510" s="318"/>
      <c r="N510" s="318"/>
      <c r="O510" s="319"/>
      <c r="P510" s="154">
        <v>0</v>
      </c>
      <c r="Q510" s="317"/>
      <c r="R510" s="324"/>
      <c r="S510" s="156">
        <f t="shared" si="274"/>
        <v>0</v>
      </c>
    </row>
    <row r="511" spans="1:19" ht="15">
      <c r="A511" s="157" t="s">
        <v>141</v>
      </c>
      <c r="B511" s="317"/>
      <c r="C511" s="318"/>
      <c r="D511" s="318"/>
      <c r="E511" s="319"/>
      <c r="F511" s="146">
        <v>0</v>
      </c>
      <c r="G511" s="317"/>
      <c r="H511" s="319"/>
      <c r="I511" s="144">
        <f t="shared" si="273"/>
        <v>0</v>
      </c>
      <c r="J511" s="139"/>
      <c r="K511" s="159" t="s">
        <v>141</v>
      </c>
      <c r="L511" s="317"/>
      <c r="M511" s="318"/>
      <c r="N511" s="318"/>
      <c r="O511" s="319"/>
      <c r="P511" s="146">
        <v>0</v>
      </c>
      <c r="Q511" s="317"/>
      <c r="R511" s="324"/>
      <c r="S511" s="148">
        <f t="shared" si="274"/>
        <v>0</v>
      </c>
    </row>
    <row r="512" spans="1:19" ht="15">
      <c r="A512" s="149" t="s">
        <v>25</v>
      </c>
      <c r="B512" s="317"/>
      <c r="C512" s="318"/>
      <c r="D512" s="318"/>
      <c r="E512" s="319"/>
      <c r="F512" s="150">
        <v>0</v>
      </c>
      <c r="G512" s="317"/>
      <c r="H512" s="319"/>
      <c r="I512" s="152">
        <f t="shared" si="273"/>
        <v>0</v>
      </c>
      <c r="J512" s="139"/>
      <c r="K512" s="153" t="s">
        <v>25</v>
      </c>
      <c r="L512" s="317"/>
      <c r="M512" s="318"/>
      <c r="N512" s="318"/>
      <c r="O512" s="319"/>
      <c r="P512" s="154">
        <v>0</v>
      </c>
      <c r="Q512" s="317"/>
      <c r="R512" s="324"/>
      <c r="S512" s="156">
        <f t="shared" si="274"/>
        <v>0</v>
      </c>
    </row>
    <row r="513" spans="1:19" ht="15">
      <c r="A513" s="157" t="s">
        <v>24</v>
      </c>
      <c r="B513" s="317"/>
      <c r="C513" s="318"/>
      <c r="D513" s="318"/>
      <c r="E513" s="319"/>
      <c r="F513" s="146">
        <v>0</v>
      </c>
      <c r="G513" s="317"/>
      <c r="H513" s="319"/>
      <c r="I513" s="144">
        <f t="shared" si="273"/>
        <v>0</v>
      </c>
      <c r="J513" s="139"/>
      <c r="K513" s="159" t="s">
        <v>24</v>
      </c>
      <c r="L513" s="317"/>
      <c r="M513" s="318"/>
      <c r="N513" s="318"/>
      <c r="O513" s="319"/>
      <c r="P513" s="146">
        <v>0</v>
      </c>
      <c r="Q513" s="317"/>
      <c r="R513" s="324"/>
      <c r="S513" s="148">
        <f t="shared" si="274"/>
        <v>0</v>
      </c>
    </row>
    <row r="514" spans="1:19" ht="15">
      <c r="A514" s="149" t="s">
        <v>57</v>
      </c>
      <c r="B514" s="317"/>
      <c r="C514" s="318"/>
      <c r="D514" s="318"/>
      <c r="E514" s="319"/>
      <c r="F514" s="150">
        <v>0</v>
      </c>
      <c r="G514" s="317"/>
      <c r="H514" s="319"/>
      <c r="I514" s="152">
        <f t="shared" si="273"/>
        <v>0</v>
      </c>
      <c r="J514" s="139"/>
      <c r="K514" s="153" t="s">
        <v>57</v>
      </c>
      <c r="L514" s="317"/>
      <c r="M514" s="318"/>
      <c r="N514" s="318"/>
      <c r="O514" s="319"/>
      <c r="P514" s="154">
        <v>0</v>
      </c>
      <c r="Q514" s="317"/>
      <c r="R514" s="324"/>
      <c r="S514" s="156">
        <f t="shared" si="274"/>
        <v>0</v>
      </c>
    </row>
    <row r="515" spans="1:19" ht="15">
      <c r="A515" s="157" t="s">
        <v>22</v>
      </c>
      <c r="B515" s="317"/>
      <c r="C515" s="318"/>
      <c r="D515" s="318"/>
      <c r="E515" s="319"/>
      <c r="F515" s="146">
        <v>0</v>
      </c>
      <c r="G515" s="317"/>
      <c r="H515" s="319"/>
      <c r="I515" s="144">
        <f t="shared" si="273"/>
        <v>0</v>
      </c>
      <c r="J515" s="139"/>
      <c r="K515" s="159" t="s">
        <v>22</v>
      </c>
      <c r="L515" s="317"/>
      <c r="M515" s="318"/>
      <c r="N515" s="318"/>
      <c r="O515" s="319"/>
      <c r="P515" s="146">
        <v>0</v>
      </c>
      <c r="Q515" s="317"/>
      <c r="R515" s="324"/>
      <c r="S515" s="148">
        <f t="shared" si="274"/>
        <v>0</v>
      </c>
    </row>
    <row r="516" spans="1:19" ht="15">
      <c r="A516" s="149" t="s">
        <v>21</v>
      </c>
      <c r="B516" s="317"/>
      <c r="C516" s="318"/>
      <c r="D516" s="318"/>
      <c r="E516" s="319"/>
      <c r="F516" s="150">
        <v>0</v>
      </c>
      <c r="G516" s="317"/>
      <c r="H516" s="319"/>
      <c r="I516" s="152">
        <f t="shared" si="273"/>
        <v>0</v>
      </c>
      <c r="J516" s="139"/>
      <c r="K516" s="153" t="s">
        <v>21</v>
      </c>
      <c r="L516" s="317"/>
      <c r="M516" s="318"/>
      <c r="N516" s="318"/>
      <c r="O516" s="319"/>
      <c r="P516" s="154">
        <v>0</v>
      </c>
      <c r="Q516" s="317"/>
      <c r="R516" s="324"/>
      <c r="S516" s="156">
        <f t="shared" si="274"/>
        <v>0</v>
      </c>
    </row>
    <row r="517" spans="1:19" ht="15">
      <c r="A517" s="160" t="s">
        <v>61</v>
      </c>
      <c r="B517" s="317"/>
      <c r="C517" s="318"/>
      <c r="D517" s="318"/>
      <c r="E517" s="319"/>
      <c r="F517" s="146">
        <v>0</v>
      </c>
      <c r="G517" s="317"/>
      <c r="H517" s="319"/>
      <c r="I517" s="144">
        <f t="shared" si="273"/>
        <v>0</v>
      </c>
      <c r="J517" s="139"/>
      <c r="K517" s="161" t="s">
        <v>61</v>
      </c>
      <c r="L517" s="317"/>
      <c r="M517" s="318"/>
      <c r="N517" s="318"/>
      <c r="O517" s="319"/>
      <c r="P517" s="146">
        <v>0</v>
      </c>
      <c r="Q517" s="317"/>
      <c r="R517" s="324"/>
      <c r="S517" s="148">
        <f t="shared" si="274"/>
        <v>0</v>
      </c>
    </row>
    <row r="518" spans="1:19">
      <c r="A518" s="162" t="s">
        <v>23</v>
      </c>
      <c r="B518" s="317"/>
      <c r="C518" s="318"/>
      <c r="D518" s="318"/>
      <c r="E518" s="319"/>
      <c r="F518" s="163">
        <v>0</v>
      </c>
      <c r="G518" s="317"/>
      <c r="H518" s="319"/>
      <c r="I518" s="165">
        <f t="shared" si="273"/>
        <v>0</v>
      </c>
      <c r="J518" s="139"/>
      <c r="K518" s="166" t="s">
        <v>23</v>
      </c>
      <c r="L518" s="317"/>
      <c r="M518" s="318"/>
      <c r="N518" s="318"/>
      <c r="O518" s="319"/>
      <c r="P518" s="167">
        <v>0</v>
      </c>
      <c r="Q518" s="317"/>
      <c r="R518" s="324"/>
      <c r="S518" s="169">
        <f t="shared" si="274"/>
        <v>0</v>
      </c>
    </row>
    <row r="519" spans="1:19">
      <c r="A519" s="170" t="s">
        <v>19</v>
      </c>
      <c r="B519" s="317"/>
      <c r="C519" s="318"/>
      <c r="D519" s="318"/>
      <c r="E519" s="319"/>
      <c r="F519" s="171">
        <v>0</v>
      </c>
      <c r="G519" s="317"/>
      <c r="H519" s="319"/>
      <c r="I519" s="173">
        <f t="shared" si="273"/>
        <v>0</v>
      </c>
      <c r="J519" s="139"/>
      <c r="K519" s="174" t="s">
        <v>19</v>
      </c>
      <c r="L519" s="317"/>
      <c r="M519" s="318"/>
      <c r="N519" s="318"/>
      <c r="O519" s="319"/>
      <c r="P519" s="171">
        <v>0</v>
      </c>
      <c r="Q519" s="317"/>
      <c r="R519" s="324"/>
      <c r="S519" s="176">
        <f t="shared" si="274"/>
        <v>0</v>
      </c>
    </row>
    <row r="520" spans="1:19">
      <c r="A520" s="162" t="s">
        <v>20</v>
      </c>
      <c r="B520" s="317"/>
      <c r="C520" s="318"/>
      <c r="D520" s="318"/>
      <c r="E520" s="319"/>
      <c r="F520" s="163">
        <v>0</v>
      </c>
      <c r="G520" s="317"/>
      <c r="H520" s="319"/>
      <c r="I520" s="165">
        <f t="shared" si="273"/>
        <v>0</v>
      </c>
      <c r="J520" s="139"/>
      <c r="K520" s="166" t="s">
        <v>20</v>
      </c>
      <c r="L520" s="317"/>
      <c r="M520" s="318"/>
      <c r="N520" s="318"/>
      <c r="O520" s="319"/>
      <c r="P520" s="167">
        <v>0</v>
      </c>
      <c r="Q520" s="317"/>
      <c r="R520" s="324"/>
      <c r="S520" s="169">
        <f t="shared" si="274"/>
        <v>0</v>
      </c>
    </row>
    <row r="521" spans="1:19" ht="15" thickBot="1">
      <c r="A521" s="177" t="s">
        <v>11</v>
      </c>
      <c r="B521" s="320"/>
      <c r="C521" s="321"/>
      <c r="D521" s="321"/>
      <c r="E521" s="322"/>
      <c r="F521" s="178">
        <v>0</v>
      </c>
      <c r="G521" s="320"/>
      <c r="H521" s="322"/>
      <c r="I521" s="180">
        <f t="shared" si="273"/>
        <v>0</v>
      </c>
      <c r="J521" s="139"/>
      <c r="K521" s="181" t="s">
        <v>11</v>
      </c>
      <c r="L521" s="320"/>
      <c r="M521" s="321"/>
      <c r="N521" s="321"/>
      <c r="O521" s="322"/>
      <c r="P521" s="178">
        <v>0</v>
      </c>
      <c r="Q521" s="320"/>
      <c r="R521" s="325"/>
      <c r="S521" s="183">
        <f t="shared" si="274"/>
        <v>0</v>
      </c>
    </row>
    <row r="522" spans="1:19" ht="15">
      <c r="A522" s="184" t="s">
        <v>26</v>
      </c>
      <c r="B522" s="185">
        <f>SUM(B501:B517)</f>
        <v>0</v>
      </c>
      <c r="C522" s="185">
        <f t="shared" ref="C522:I522" si="275">SUM(C501:C517)</f>
        <v>0</v>
      </c>
      <c r="D522" s="185">
        <f t="shared" si="275"/>
        <v>0</v>
      </c>
      <c r="E522" s="185">
        <f t="shared" si="275"/>
        <v>0</v>
      </c>
      <c r="F522" s="185">
        <f t="shared" si="275"/>
        <v>0</v>
      </c>
      <c r="G522" s="185">
        <f t="shared" si="275"/>
        <v>0</v>
      </c>
      <c r="H522" s="187">
        <f t="shared" si="275"/>
        <v>0</v>
      </c>
      <c r="I522" s="144">
        <f t="shared" si="275"/>
        <v>0</v>
      </c>
      <c r="J522" s="139"/>
      <c r="K522" s="186" t="s">
        <v>26</v>
      </c>
      <c r="L522" s="185">
        <f>SUM(L501:L517)</f>
        <v>0</v>
      </c>
      <c r="M522" s="185">
        <f t="shared" ref="M522:S522" si="276">SUM(M501:M517)</f>
        <v>0</v>
      </c>
      <c r="N522" s="185">
        <f t="shared" si="276"/>
        <v>0</v>
      </c>
      <c r="O522" s="185">
        <f t="shared" si="276"/>
        <v>0</v>
      </c>
      <c r="P522" s="185">
        <f t="shared" si="276"/>
        <v>0</v>
      </c>
      <c r="Q522" s="185">
        <f t="shared" si="276"/>
        <v>0</v>
      </c>
      <c r="R522" s="187">
        <f t="shared" si="276"/>
        <v>0</v>
      </c>
      <c r="S522" s="188">
        <f t="shared" si="276"/>
        <v>0</v>
      </c>
    </row>
    <row r="523" spans="1:19" ht="15" thickBot="1">
      <c r="A523" s="15" t="s">
        <v>100</v>
      </c>
      <c r="B523" s="100" t="str">
        <f>IF($I522=0,"-",B522/$I522)</f>
        <v>-</v>
      </c>
      <c r="C523" s="100" t="str">
        <f t="shared" ref="C523:H523" si="277">IF($I522=0,"-",C522/$I522)</f>
        <v>-</v>
      </c>
      <c r="D523" s="100" t="str">
        <f t="shared" si="277"/>
        <v>-</v>
      </c>
      <c r="E523" s="100" t="str">
        <f t="shared" si="277"/>
        <v>-</v>
      </c>
      <c r="F523" s="100" t="str">
        <f t="shared" si="277"/>
        <v>-</v>
      </c>
      <c r="G523" s="100" t="str">
        <f t="shared" si="277"/>
        <v>-</v>
      </c>
      <c r="H523" s="101" t="str">
        <f t="shared" si="277"/>
        <v>-</v>
      </c>
      <c r="I523" s="102">
        <f>SUM(B523:H523)</f>
        <v>0</v>
      </c>
      <c r="J523" s="2"/>
      <c r="K523" s="27" t="s">
        <v>100</v>
      </c>
      <c r="L523" s="76" t="str">
        <f t="shared" ref="L523:R523" si="278">IF($S522=0,"-",L522/$S522)</f>
        <v>-</v>
      </c>
      <c r="M523" s="76" t="str">
        <f t="shared" si="278"/>
        <v>-</v>
      </c>
      <c r="N523" s="76" t="str">
        <f t="shared" si="278"/>
        <v>-</v>
      </c>
      <c r="O523" s="76" t="str">
        <f t="shared" si="278"/>
        <v>-</v>
      </c>
      <c r="P523" s="76" t="str">
        <f t="shared" si="278"/>
        <v>-</v>
      </c>
      <c r="Q523" s="76" t="str">
        <f t="shared" si="278"/>
        <v>-</v>
      </c>
      <c r="R523" s="77" t="str">
        <f t="shared" si="278"/>
        <v>-</v>
      </c>
      <c r="S523" s="78">
        <f>SUM(L523:R523)</f>
        <v>0</v>
      </c>
    </row>
    <row r="524" spans="1:19" ht="15" thickBot="1">
      <c r="A524" s="218"/>
      <c r="B524" s="218"/>
      <c r="C524" s="218"/>
      <c r="D524" s="218"/>
      <c r="E524" s="218"/>
      <c r="F524" s="218"/>
      <c r="G524" s="218"/>
      <c r="H524" s="218"/>
      <c r="I524" s="218"/>
      <c r="K524" s="218"/>
      <c r="L524" s="218"/>
      <c r="M524" s="218"/>
      <c r="N524" s="218"/>
      <c r="O524" s="218"/>
      <c r="P524" s="218"/>
      <c r="Q524" s="218"/>
      <c r="R524" s="218"/>
      <c r="S524" s="218"/>
    </row>
    <row r="525" spans="1:19" ht="28.5">
      <c r="A525" s="310" t="s">
        <v>44</v>
      </c>
      <c r="B525" s="135" t="s">
        <v>0</v>
      </c>
      <c r="C525" s="135" t="s">
        <v>1</v>
      </c>
      <c r="D525" s="135" t="s">
        <v>2</v>
      </c>
      <c r="E525" s="135" t="s">
        <v>3</v>
      </c>
      <c r="F525" s="135" t="s">
        <v>27</v>
      </c>
      <c r="G525" s="135" t="s">
        <v>4</v>
      </c>
      <c r="H525" s="135" t="s">
        <v>5</v>
      </c>
      <c r="I525" s="136" t="s">
        <v>6</v>
      </c>
      <c r="K525" s="312" t="s">
        <v>44</v>
      </c>
      <c r="L525" s="137" t="s">
        <v>0</v>
      </c>
      <c r="M525" s="137" t="s">
        <v>1</v>
      </c>
      <c r="N525" s="137" t="s">
        <v>2</v>
      </c>
      <c r="O525" s="137" t="s">
        <v>3</v>
      </c>
      <c r="P525" s="137" t="s">
        <v>27</v>
      </c>
      <c r="Q525" s="137" t="s">
        <v>4</v>
      </c>
      <c r="R525" s="137" t="s">
        <v>5</v>
      </c>
      <c r="S525" s="138" t="s">
        <v>6</v>
      </c>
    </row>
    <row r="526" spans="1:19" ht="15">
      <c r="A526" s="311" t="s">
        <v>44</v>
      </c>
      <c r="B526" s="294" t="s">
        <v>109</v>
      </c>
      <c r="C526" s="295"/>
      <c r="D526" s="295"/>
      <c r="E526" s="295"/>
      <c r="F526" s="295"/>
      <c r="G526" s="295"/>
      <c r="H526" s="295"/>
      <c r="I526" s="296"/>
      <c r="K526" s="313" t="s">
        <v>44</v>
      </c>
      <c r="L526" s="297" t="s">
        <v>109</v>
      </c>
      <c r="M526" s="298"/>
      <c r="N526" s="298"/>
      <c r="O526" s="298"/>
      <c r="P526" s="298"/>
      <c r="Q526" s="298"/>
      <c r="R526" s="298"/>
      <c r="S526" s="299"/>
    </row>
    <row r="527" spans="1:19" ht="15">
      <c r="A527" s="141" t="s">
        <v>7</v>
      </c>
      <c r="B527" s="314"/>
      <c r="C527" s="315"/>
      <c r="D527" s="315"/>
      <c r="E527" s="316"/>
      <c r="F527" s="142">
        <v>0</v>
      </c>
      <c r="G527" s="314"/>
      <c r="H527" s="316"/>
      <c r="I527" s="144">
        <f>SUM(B527:H527)</f>
        <v>0</v>
      </c>
      <c r="J527" s="139"/>
      <c r="K527" s="193" t="s">
        <v>7</v>
      </c>
      <c r="L527" s="314"/>
      <c r="M527" s="315"/>
      <c r="N527" s="315"/>
      <c r="O527" s="316"/>
      <c r="P527" s="142">
        <v>0</v>
      </c>
      <c r="Q527" s="314"/>
      <c r="R527" s="323"/>
      <c r="S527" s="195">
        <f>SUM(L527:R527)</f>
        <v>0</v>
      </c>
    </row>
    <row r="528" spans="1:19" ht="15">
      <c r="A528" s="149" t="s">
        <v>8</v>
      </c>
      <c r="B528" s="317"/>
      <c r="C528" s="318"/>
      <c r="D528" s="318"/>
      <c r="E528" s="319"/>
      <c r="F528" s="150">
        <v>0</v>
      </c>
      <c r="G528" s="317"/>
      <c r="H528" s="319"/>
      <c r="I528" s="152">
        <f t="shared" ref="I528:I547" si="279">SUM(B528:H528)</f>
        <v>0</v>
      </c>
      <c r="J528" s="139"/>
      <c r="K528" s="153" t="s">
        <v>8</v>
      </c>
      <c r="L528" s="317"/>
      <c r="M528" s="318"/>
      <c r="N528" s="318"/>
      <c r="O528" s="319"/>
      <c r="P528" s="154">
        <v>0</v>
      </c>
      <c r="Q528" s="317"/>
      <c r="R528" s="324"/>
      <c r="S528" s="156">
        <f t="shared" ref="S528:S547" si="280">SUM(L528:R528)</f>
        <v>0</v>
      </c>
    </row>
    <row r="529" spans="1:19" ht="15">
      <c r="A529" s="157" t="s">
        <v>10</v>
      </c>
      <c r="B529" s="317"/>
      <c r="C529" s="318"/>
      <c r="D529" s="318"/>
      <c r="E529" s="319"/>
      <c r="F529" s="146">
        <v>0</v>
      </c>
      <c r="G529" s="317"/>
      <c r="H529" s="319"/>
      <c r="I529" s="144">
        <f t="shared" si="279"/>
        <v>0</v>
      </c>
      <c r="J529" s="139"/>
      <c r="K529" s="159" t="s">
        <v>10</v>
      </c>
      <c r="L529" s="317"/>
      <c r="M529" s="318"/>
      <c r="N529" s="318"/>
      <c r="O529" s="319"/>
      <c r="P529" s="146">
        <v>0</v>
      </c>
      <c r="Q529" s="317"/>
      <c r="R529" s="324"/>
      <c r="S529" s="148">
        <f t="shared" si="280"/>
        <v>0</v>
      </c>
    </row>
    <row r="530" spans="1:19" ht="15">
      <c r="A530" s="149" t="s">
        <v>53</v>
      </c>
      <c r="B530" s="317"/>
      <c r="C530" s="318"/>
      <c r="D530" s="318"/>
      <c r="E530" s="319"/>
      <c r="F530" s="150">
        <v>0</v>
      </c>
      <c r="G530" s="317"/>
      <c r="H530" s="319"/>
      <c r="I530" s="152">
        <f t="shared" si="279"/>
        <v>0</v>
      </c>
      <c r="J530" s="139"/>
      <c r="K530" s="153" t="s">
        <v>53</v>
      </c>
      <c r="L530" s="317"/>
      <c r="M530" s="318"/>
      <c r="N530" s="318"/>
      <c r="O530" s="319"/>
      <c r="P530" s="154">
        <v>0</v>
      </c>
      <c r="Q530" s="317"/>
      <c r="R530" s="324"/>
      <c r="S530" s="156">
        <f t="shared" si="280"/>
        <v>0</v>
      </c>
    </row>
    <row r="531" spans="1:19" ht="15">
      <c r="A531" s="157" t="s">
        <v>16</v>
      </c>
      <c r="B531" s="317"/>
      <c r="C531" s="318"/>
      <c r="D531" s="318"/>
      <c r="E531" s="319"/>
      <c r="F531" s="146">
        <v>0</v>
      </c>
      <c r="G531" s="317"/>
      <c r="H531" s="319"/>
      <c r="I531" s="144">
        <f t="shared" si="279"/>
        <v>0</v>
      </c>
      <c r="J531" s="139"/>
      <c r="K531" s="159" t="s">
        <v>16</v>
      </c>
      <c r="L531" s="317"/>
      <c r="M531" s="318"/>
      <c r="N531" s="318"/>
      <c r="O531" s="319"/>
      <c r="P531" s="146">
        <v>0</v>
      </c>
      <c r="Q531" s="317"/>
      <c r="R531" s="324"/>
      <c r="S531" s="148">
        <f t="shared" si="280"/>
        <v>0</v>
      </c>
    </row>
    <row r="532" spans="1:19" ht="15">
      <c r="A532" s="149" t="s">
        <v>15</v>
      </c>
      <c r="B532" s="317"/>
      <c r="C532" s="318"/>
      <c r="D532" s="318"/>
      <c r="E532" s="319"/>
      <c r="F532" s="150">
        <v>0</v>
      </c>
      <c r="G532" s="317"/>
      <c r="H532" s="319"/>
      <c r="I532" s="152">
        <f t="shared" si="279"/>
        <v>0</v>
      </c>
      <c r="J532" s="139"/>
      <c r="K532" s="153" t="s">
        <v>15</v>
      </c>
      <c r="L532" s="317"/>
      <c r="M532" s="318"/>
      <c r="N532" s="318"/>
      <c r="O532" s="319"/>
      <c r="P532" s="154">
        <v>0</v>
      </c>
      <c r="Q532" s="317"/>
      <c r="R532" s="324"/>
      <c r="S532" s="156">
        <f t="shared" si="280"/>
        <v>0</v>
      </c>
    </row>
    <row r="533" spans="1:19" ht="15">
      <c r="A533" s="157" t="s">
        <v>55</v>
      </c>
      <c r="B533" s="317"/>
      <c r="C533" s="318"/>
      <c r="D533" s="318"/>
      <c r="E533" s="319"/>
      <c r="F533" s="146">
        <v>4.4570385608334053</v>
      </c>
      <c r="G533" s="317"/>
      <c r="H533" s="319"/>
      <c r="I533" s="144">
        <f t="shared" si="279"/>
        <v>4.4570385608334053</v>
      </c>
      <c r="J533" s="139"/>
      <c r="K533" s="159" t="s">
        <v>55</v>
      </c>
      <c r="L533" s="317"/>
      <c r="M533" s="318"/>
      <c r="N533" s="318"/>
      <c r="O533" s="319"/>
      <c r="P533" s="146">
        <v>0</v>
      </c>
      <c r="Q533" s="317"/>
      <c r="R533" s="324"/>
      <c r="S533" s="148">
        <f t="shared" si="280"/>
        <v>0</v>
      </c>
    </row>
    <row r="534" spans="1:19" ht="15">
      <c r="A534" s="149" t="s">
        <v>12</v>
      </c>
      <c r="B534" s="317"/>
      <c r="C534" s="318"/>
      <c r="D534" s="318"/>
      <c r="E534" s="319"/>
      <c r="F534" s="150">
        <v>0.47877914650886566</v>
      </c>
      <c r="G534" s="317"/>
      <c r="H534" s="319"/>
      <c r="I534" s="152">
        <f t="shared" si="279"/>
        <v>0.47877914650886566</v>
      </c>
      <c r="J534" s="139"/>
      <c r="K534" s="153" t="s">
        <v>12</v>
      </c>
      <c r="L534" s="317"/>
      <c r="M534" s="318"/>
      <c r="N534" s="318"/>
      <c r="O534" s="319"/>
      <c r="P534" s="154">
        <v>0</v>
      </c>
      <c r="Q534" s="317"/>
      <c r="R534" s="324"/>
      <c r="S534" s="156">
        <f t="shared" si="280"/>
        <v>0</v>
      </c>
    </row>
    <row r="535" spans="1:19" ht="15">
      <c r="A535" s="157" t="s">
        <v>56</v>
      </c>
      <c r="B535" s="317"/>
      <c r="C535" s="318"/>
      <c r="D535" s="318"/>
      <c r="E535" s="319"/>
      <c r="F535" s="146">
        <v>0</v>
      </c>
      <c r="G535" s="317"/>
      <c r="H535" s="319"/>
      <c r="I535" s="144">
        <f t="shared" si="279"/>
        <v>0</v>
      </c>
      <c r="J535" s="139"/>
      <c r="K535" s="159" t="s">
        <v>56</v>
      </c>
      <c r="L535" s="317"/>
      <c r="M535" s="318"/>
      <c r="N535" s="318"/>
      <c r="O535" s="319"/>
      <c r="P535" s="146">
        <v>0</v>
      </c>
      <c r="Q535" s="317"/>
      <c r="R535" s="324"/>
      <c r="S535" s="148">
        <f t="shared" si="280"/>
        <v>0</v>
      </c>
    </row>
    <row r="536" spans="1:19" ht="15">
      <c r="A536" s="149" t="s">
        <v>17</v>
      </c>
      <c r="B536" s="317"/>
      <c r="C536" s="318"/>
      <c r="D536" s="318"/>
      <c r="E536" s="319"/>
      <c r="F536" s="150">
        <v>0</v>
      </c>
      <c r="G536" s="317"/>
      <c r="H536" s="319"/>
      <c r="I536" s="152">
        <f t="shared" si="279"/>
        <v>0</v>
      </c>
      <c r="J536" s="139"/>
      <c r="K536" s="153" t="s">
        <v>17</v>
      </c>
      <c r="L536" s="317"/>
      <c r="M536" s="318"/>
      <c r="N536" s="318"/>
      <c r="O536" s="319"/>
      <c r="P536" s="154">
        <v>0</v>
      </c>
      <c r="Q536" s="317"/>
      <c r="R536" s="324"/>
      <c r="S536" s="156">
        <f t="shared" si="280"/>
        <v>0</v>
      </c>
    </row>
    <row r="537" spans="1:19" ht="15">
      <c r="A537" s="157" t="s">
        <v>141</v>
      </c>
      <c r="B537" s="317"/>
      <c r="C537" s="318"/>
      <c r="D537" s="318"/>
      <c r="E537" s="319"/>
      <c r="F537" s="146">
        <v>0</v>
      </c>
      <c r="G537" s="317"/>
      <c r="H537" s="319"/>
      <c r="I537" s="144">
        <f t="shared" si="279"/>
        <v>0</v>
      </c>
      <c r="J537" s="139"/>
      <c r="K537" s="159" t="s">
        <v>141</v>
      </c>
      <c r="L537" s="317"/>
      <c r="M537" s="318"/>
      <c r="N537" s="318"/>
      <c r="O537" s="319"/>
      <c r="P537" s="146">
        <v>0</v>
      </c>
      <c r="Q537" s="317"/>
      <c r="R537" s="324"/>
      <c r="S537" s="148">
        <f t="shared" si="280"/>
        <v>0</v>
      </c>
    </row>
    <row r="538" spans="1:19" ht="15">
      <c r="A538" s="149" t="s">
        <v>25</v>
      </c>
      <c r="B538" s="317"/>
      <c r="C538" s="318"/>
      <c r="D538" s="318"/>
      <c r="E538" s="319"/>
      <c r="F538" s="150">
        <v>0</v>
      </c>
      <c r="G538" s="317"/>
      <c r="H538" s="319"/>
      <c r="I538" s="152">
        <f t="shared" si="279"/>
        <v>0</v>
      </c>
      <c r="J538" s="139"/>
      <c r="K538" s="153" t="s">
        <v>25</v>
      </c>
      <c r="L538" s="317"/>
      <c r="M538" s="318"/>
      <c r="N538" s="318"/>
      <c r="O538" s="319"/>
      <c r="P538" s="154">
        <v>0</v>
      </c>
      <c r="Q538" s="317"/>
      <c r="R538" s="324"/>
      <c r="S538" s="156">
        <f t="shared" si="280"/>
        <v>0</v>
      </c>
    </row>
    <row r="539" spans="1:19" ht="15">
      <c r="A539" s="157" t="s">
        <v>24</v>
      </c>
      <c r="B539" s="317"/>
      <c r="C539" s="318"/>
      <c r="D539" s="318"/>
      <c r="E539" s="319"/>
      <c r="F539" s="146">
        <v>0</v>
      </c>
      <c r="G539" s="317"/>
      <c r="H539" s="319"/>
      <c r="I539" s="144">
        <f t="shared" si="279"/>
        <v>0</v>
      </c>
      <c r="J539" s="139"/>
      <c r="K539" s="159" t="s">
        <v>24</v>
      </c>
      <c r="L539" s="317"/>
      <c r="M539" s="318"/>
      <c r="N539" s="318"/>
      <c r="O539" s="319"/>
      <c r="P539" s="146">
        <v>0</v>
      </c>
      <c r="Q539" s="317"/>
      <c r="R539" s="324"/>
      <c r="S539" s="148">
        <f t="shared" si="280"/>
        <v>0</v>
      </c>
    </row>
    <row r="540" spans="1:19" ht="15">
      <c r="A540" s="149" t="s">
        <v>57</v>
      </c>
      <c r="B540" s="317"/>
      <c r="C540" s="318"/>
      <c r="D540" s="318"/>
      <c r="E540" s="319"/>
      <c r="F540" s="150">
        <v>0</v>
      </c>
      <c r="G540" s="317"/>
      <c r="H540" s="319"/>
      <c r="I540" s="152">
        <f t="shared" si="279"/>
        <v>0</v>
      </c>
      <c r="J540" s="139"/>
      <c r="K540" s="153" t="s">
        <v>57</v>
      </c>
      <c r="L540" s="317"/>
      <c r="M540" s="318"/>
      <c r="N540" s="318"/>
      <c r="O540" s="319"/>
      <c r="P540" s="154">
        <v>0</v>
      </c>
      <c r="Q540" s="317"/>
      <c r="R540" s="324"/>
      <c r="S540" s="156">
        <f t="shared" si="280"/>
        <v>0</v>
      </c>
    </row>
    <row r="541" spans="1:19" ht="15">
      <c r="A541" s="157" t="s">
        <v>22</v>
      </c>
      <c r="B541" s="317"/>
      <c r="C541" s="318"/>
      <c r="D541" s="318"/>
      <c r="E541" s="319"/>
      <c r="F541" s="146">
        <v>0</v>
      </c>
      <c r="G541" s="317"/>
      <c r="H541" s="319"/>
      <c r="I541" s="144">
        <f t="shared" si="279"/>
        <v>0</v>
      </c>
      <c r="J541" s="139"/>
      <c r="K541" s="159" t="s">
        <v>22</v>
      </c>
      <c r="L541" s="317"/>
      <c r="M541" s="318"/>
      <c r="N541" s="318"/>
      <c r="O541" s="319"/>
      <c r="P541" s="146">
        <v>0</v>
      </c>
      <c r="Q541" s="317"/>
      <c r="R541" s="324"/>
      <c r="S541" s="148">
        <f t="shared" si="280"/>
        <v>0</v>
      </c>
    </row>
    <row r="542" spans="1:19" ht="15">
      <c r="A542" s="149" t="s">
        <v>21</v>
      </c>
      <c r="B542" s="317"/>
      <c r="C542" s="318"/>
      <c r="D542" s="318"/>
      <c r="E542" s="319"/>
      <c r="F542" s="150">
        <v>0</v>
      </c>
      <c r="G542" s="317"/>
      <c r="H542" s="319"/>
      <c r="I542" s="152">
        <f t="shared" si="279"/>
        <v>0</v>
      </c>
      <c r="J542" s="139"/>
      <c r="K542" s="153" t="s">
        <v>21</v>
      </c>
      <c r="L542" s="317"/>
      <c r="M542" s="318"/>
      <c r="N542" s="318"/>
      <c r="O542" s="319"/>
      <c r="P542" s="154">
        <v>0</v>
      </c>
      <c r="Q542" s="317"/>
      <c r="R542" s="324"/>
      <c r="S542" s="156">
        <f t="shared" si="280"/>
        <v>0</v>
      </c>
    </row>
    <row r="543" spans="1:19" ht="15">
      <c r="A543" s="160" t="s">
        <v>61</v>
      </c>
      <c r="B543" s="317"/>
      <c r="C543" s="318"/>
      <c r="D543" s="318"/>
      <c r="E543" s="319"/>
      <c r="F543" s="146">
        <v>0</v>
      </c>
      <c r="G543" s="317"/>
      <c r="H543" s="319"/>
      <c r="I543" s="144">
        <f t="shared" si="279"/>
        <v>0</v>
      </c>
      <c r="J543" s="139"/>
      <c r="K543" s="161" t="s">
        <v>61</v>
      </c>
      <c r="L543" s="317"/>
      <c r="M543" s="318"/>
      <c r="N543" s="318"/>
      <c r="O543" s="319"/>
      <c r="P543" s="146">
        <v>0</v>
      </c>
      <c r="Q543" s="317"/>
      <c r="R543" s="324"/>
      <c r="S543" s="148">
        <f t="shared" si="280"/>
        <v>0</v>
      </c>
    </row>
    <row r="544" spans="1:19">
      <c r="A544" s="162" t="s">
        <v>23</v>
      </c>
      <c r="B544" s="317"/>
      <c r="C544" s="318"/>
      <c r="D544" s="318"/>
      <c r="E544" s="319"/>
      <c r="F544" s="163">
        <v>0</v>
      </c>
      <c r="G544" s="317"/>
      <c r="H544" s="319"/>
      <c r="I544" s="165">
        <f t="shared" si="279"/>
        <v>0</v>
      </c>
      <c r="J544" s="139"/>
      <c r="K544" s="166" t="s">
        <v>23</v>
      </c>
      <c r="L544" s="317"/>
      <c r="M544" s="318"/>
      <c r="N544" s="318"/>
      <c r="O544" s="319"/>
      <c r="P544" s="167">
        <v>0</v>
      </c>
      <c r="Q544" s="317"/>
      <c r="R544" s="324"/>
      <c r="S544" s="169">
        <f t="shared" si="280"/>
        <v>0</v>
      </c>
    </row>
    <row r="545" spans="1:19">
      <c r="A545" s="170" t="s">
        <v>19</v>
      </c>
      <c r="B545" s="317"/>
      <c r="C545" s="318"/>
      <c r="D545" s="318"/>
      <c r="E545" s="319"/>
      <c r="F545" s="171">
        <v>0</v>
      </c>
      <c r="G545" s="317"/>
      <c r="H545" s="319"/>
      <c r="I545" s="173">
        <f t="shared" si="279"/>
        <v>0</v>
      </c>
      <c r="J545" s="139"/>
      <c r="K545" s="174" t="s">
        <v>19</v>
      </c>
      <c r="L545" s="317"/>
      <c r="M545" s="318"/>
      <c r="N545" s="318"/>
      <c r="O545" s="319"/>
      <c r="P545" s="171">
        <v>0</v>
      </c>
      <c r="Q545" s="317"/>
      <c r="R545" s="324"/>
      <c r="S545" s="176">
        <f t="shared" si="280"/>
        <v>0</v>
      </c>
    </row>
    <row r="546" spans="1:19">
      <c r="A546" s="162" t="s">
        <v>20</v>
      </c>
      <c r="B546" s="317"/>
      <c r="C546" s="318"/>
      <c r="D546" s="318"/>
      <c r="E546" s="319"/>
      <c r="F546" s="163">
        <v>0</v>
      </c>
      <c r="G546" s="317"/>
      <c r="H546" s="319"/>
      <c r="I546" s="165">
        <f t="shared" si="279"/>
        <v>0</v>
      </c>
      <c r="J546" s="139"/>
      <c r="K546" s="166" t="s">
        <v>20</v>
      </c>
      <c r="L546" s="317"/>
      <c r="M546" s="318"/>
      <c r="N546" s="318"/>
      <c r="O546" s="319"/>
      <c r="P546" s="167">
        <v>0</v>
      </c>
      <c r="Q546" s="317"/>
      <c r="R546" s="324"/>
      <c r="S546" s="169">
        <f t="shared" si="280"/>
        <v>0</v>
      </c>
    </row>
    <row r="547" spans="1:19" ht="15" thickBot="1">
      <c r="A547" s="177" t="s">
        <v>11</v>
      </c>
      <c r="B547" s="320"/>
      <c r="C547" s="321"/>
      <c r="D547" s="321"/>
      <c r="E547" s="322"/>
      <c r="F547" s="178">
        <v>0</v>
      </c>
      <c r="G547" s="320"/>
      <c r="H547" s="322"/>
      <c r="I547" s="180">
        <f t="shared" si="279"/>
        <v>0</v>
      </c>
      <c r="J547" s="139"/>
      <c r="K547" s="181" t="s">
        <v>11</v>
      </c>
      <c r="L547" s="320"/>
      <c r="M547" s="321"/>
      <c r="N547" s="321"/>
      <c r="O547" s="322"/>
      <c r="P547" s="178">
        <v>0</v>
      </c>
      <c r="Q547" s="320"/>
      <c r="R547" s="325"/>
      <c r="S547" s="183">
        <f t="shared" si="280"/>
        <v>0</v>
      </c>
    </row>
    <row r="548" spans="1:19" ht="15">
      <c r="A548" s="184" t="s">
        <v>26</v>
      </c>
      <c r="B548" s="185">
        <f>SUM(B527:B543)</f>
        <v>0</v>
      </c>
      <c r="C548" s="185">
        <f t="shared" ref="C548:I548" si="281">SUM(C527:C543)</f>
        <v>0</v>
      </c>
      <c r="D548" s="185">
        <f t="shared" si="281"/>
        <v>0</v>
      </c>
      <c r="E548" s="185">
        <f t="shared" si="281"/>
        <v>0</v>
      </c>
      <c r="F548" s="185">
        <f t="shared" si="281"/>
        <v>4.9358177073422711</v>
      </c>
      <c r="G548" s="185">
        <f t="shared" si="281"/>
        <v>0</v>
      </c>
      <c r="H548" s="187">
        <f t="shared" si="281"/>
        <v>0</v>
      </c>
      <c r="I548" s="144">
        <f t="shared" si="281"/>
        <v>4.9358177073422711</v>
      </c>
      <c r="J548" s="139"/>
      <c r="K548" s="186" t="s">
        <v>26</v>
      </c>
      <c r="L548" s="185">
        <f>SUM(L527:L543)</f>
        <v>0</v>
      </c>
      <c r="M548" s="185">
        <f t="shared" ref="M548:S548" si="282">SUM(M527:M543)</f>
        <v>0</v>
      </c>
      <c r="N548" s="185">
        <f t="shared" si="282"/>
        <v>0</v>
      </c>
      <c r="O548" s="185">
        <f t="shared" si="282"/>
        <v>0</v>
      </c>
      <c r="P548" s="185">
        <f t="shared" si="282"/>
        <v>0</v>
      </c>
      <c r="Q548" s="185">
        <f t="shared" si="282"/>
        <v>0</v>
      </c>
      <c r="R548" s="187">
        <f t="shared" si="282"/>
        <v>0</v>
      </c>
      <c r="S548" s="188">
        <f t="shared" si="282"/>
        <v>0</v>
      </c>
    </row>
    <row r="549" spans="1:19" ht="15" thickBot="1">
      <c r="A549" s="15" t="s">
        <v>100</v>
      </c>
      <c r="B549" s="100">
        <f>IF($I548=0,"-",B548/$I548)</f>
        <v>0</v>
      </c>
      <c r="C549" s="100">
        <f t="shared" ref="C549:H549" si="283">IF($I548=0,"-",C548/$I548)</f>
        <v>0</v>
      </c>
      <c r="D549" s="100">
        <f t="shared" si="283"/>
        <v>0</v>
      </c>
      <c r="E549" s="100">
        <f t="shared" si="283"/>
        <v>0</v>
      </c>
      <c r="F549" s="100">
        <f t="shared" si="283"/>
        <v>1</v>
      </c>
      <c r="G549" s="100">
        <f t="shared" si="283"/>
        <v>0</v>
      </c>
      <c r="H549" s="101">
        <f t="shared" si="283"/>
        <v>0</v>
      </c>
      <c r="I549" s="102">
        <f>SUM(B549:H549)</f>
        <v>1</v>
      </c>
      <c r="J549" s="2"/>
      <c r="K549" s="27" t="s">
        <v>100</v>
      </c>
      <c r="L549" s="76" t="str">
        <f t="shared" ref="L549:R549" si="284">IF($S548=0,"-",L548/$S548)</f>
        <v>-</v>
      </c>
      <c r="M549" s="76" t="str">
        <f t="shared" si="284"/>
        <v>-</v>
      </c>
      <c r="N549" s="76" t="str">
        <f t="shared" si="284"/>
        <v>-</v>
      </c>
      <c r="O549" s="76" t="str">
        <f t="shared" si="284"/>
        <v>-</v>
      </c>
      <c r="P549" s="76" t="str">
        <f t="shared" si="284"/>
        <v>-</v>
      </c>
      <c r="Q549" s="76" t="str">
        <f t="shared" si="284"/>
        <v>-</v>
      </c>
      <c r="R549" s="77" t="str">
        <f t="shared" si="284"/>
        <v>-</v>
      </c>
      <c r="S549" s="78">
        <f>SUM(L549:R549)</f>
        <v>0</v>
      </c>
    </row>
    <row r="550" spans="1:19" ht="15" thickBot="1">
      <c r="A550" s="218"/>
      <c r="B550" s="218"/>
      <c r="C550" s="218"/>
      <c r="D550" s="218"/>
      <c r="E550" s="218"/>
      <c r="F550" s="218"/>
      <c r="G550" s="218"/>
      <c r="H550" s="218"/>
      <c r="I550" s="218"/>
      <c r="K550" s="218"/>
      <c r="L550" s="218"/>
      <c r="M550" s="218"/>
      <c r="N550" s="218"/>
      <c r="O550" s="218"/>
      <c r="P550" s="218"/>
      <c r="Q550" s="218"/>
      <c r="R550" s="218"/>
      <c r="S550" s="218"/>
    </row>
    <row r="551" spans="1:19" ht="28.5">
      <c r="A551" s="310" t="s">
        <v>45</v>
      </c>
      <c r="B551" s="135" t="s">
        <v>0</v>
      </c>
      <c r="C551" s="135" t="s">
        <v>1</v>
      </c>
      <c r="D551" s="135" t="s">
        <v>2</v>
      </c>
      <c r="E551" s="135" t="s">
        <v>3</v>
      </c>
      <c r="F551" s="135" t="s">
        <v>27</v>
      </c>
      <c r="G551" s="135" t="s">
        <v>4</v>
      </c>
      <c r="H551" s="135" t="s">
        <v>5</v>
      </c>
      <c r="I551" s="136" t="s">
        <v>6</v>
      </c>
      <c r="K551" s="312" t="s">
        <v>45</v>
      </c>
      <c r="L551" s="137" t="s">
        <v>0</v>
      </c>
      <c r="M551" s="137" t="s">
        <v>1</v>
      </c>
      <c r="N551" s="137" t="s">
        <v>2</v>
      </c>
      <c r="O551" s="137" t="s">
        <v>3</v>
      </c>
      <c r="P551" s="137" t="s">
        <v>27</v>
      </c>
      <c r="Q551" s="137" t="s">
        <v>4</v>
      </c>
      <c r="R551" s="137" t="s">
        <v>5</v>
      </c>
      <c r="S551" s="138" t="s">
        <v>6</v>
      </c>
    </row>
    <row r="552" spans="1:19" ht="15">
      <c r="A552" s="311" t="s">
        <v>45</v>
      </c>
      <c r="B552" s="294" t="s">
        <v>109</v>
      </c>
      <c r="C552" s="295"/>
      <c r="D552" s="295"/>
      <c r="E552" s="295"/>
      <c r="F552" s="295"/>
      <c r="G552" s="295"/>
      <c r="H552" s="295"/>
      <c r="I552" s="296"/>
      <c r="K552" s="313" t="s">
        <v>45</v>
      </c>
      <c r="L552" s="297" t="s">
        <v>109</v>
      </c>
      <c r="M552" s="298"/>
      <c r="N552" s="298"/>
      <c r="O552" s="298"/>
      <c r="P552" s="298"/>
      <c r="Q552" s="298"/>
      <c r="R552" s="298"/>
      <c r="S552" s="299"/>
    </row>
    <row r="553" spans="1:19" ht="15">
      <c r="A553" s="141" t="s">
        <v>7</v>
      </c>
      <c r="B553" s="314"/>
      <c r="C553" s="315"/>
      <c r="D553" s="315"/>
      <c r="E553" s="316"/>
      <c r="F553" s="142">
        <v>0</v>
      </c>
      <c r="G553" s="314"/>
      <c r="H553" s="316"/>
      <c r="I553" s="144">
        <f>SUM(B553:H553)</f>
        <v>0</v>
      </c>
      <c r="J553" s="139"/>
      <c r="K553" s="193" t="s">
        <v>7</v>
      </c>
      <c r="L553" s="314"/>
      <c r="M553" s="315"/>
      <c r="N553" s="315"/>
      <c r="O553" s="316"/>
      <c r="P553" s="142">
        <v>0</v>
      </c>
      <c r="Q553" s="314"/>
      <c r="R553" s="323"/>
      <c r="S553" s="195">
        <f>SUM(L553:R553)</f>
        <v>0</v>
      </c>
    </row>
    <row r="554" spans="1:19" ht="15">
      <c r="A554" s="149" t="s">
        <v>8</v>
      </c>
      <c r="B554" s="317"/>
      <c r="C554" s="318"/>
      <c r="D554" s="318"/>
      <c r="E554" s="319"/>
      <c r="F554" s="150">
        <v>0</v>
      </c>
      <c r="G554" s="317"/>
      <c r="H554" s="319"/>
      <c r="I554" s="152">
        <f t="shared" ref="I554:I573" si="285">SUM(B554:H554)</f>
        <v>0</v>
      </c>
      <c r="J554" s="139"/>
      <c r="K554" s="153" t="s">
        <v>8</v>
      </c>
      <c r="L554" s="317"/>
      <c r="M554" s="318"/>
      <c r="N554" s="318"/>
      <c r="O554" s="319"/>
      <c r="P554" s="154">
        <v>0</v>
      </c>
      <c r="Q554" s="317"/>
      <c r="R554" s="324"/>
      <c r="S554" s="156">
        <f t="shared" ref="S554:S573" si="286">SUM(L554:R554)</f>
        <v>0</v>
      </c>
    </row>
    <row r="555" spans="1:19" ht="15">
      <c r="A555" s="157" t="s">
        <v>10</v>
      </c>
      <c r="B555" s="317"/>
      <c r="C555" s="318"/>
      <c r="D555" s="318"/>
      <c r="E555" s="319"/>
      <c r="F555" s="146">
        <v>0</v>
      </c>
      <c r="G555" s="317"/>
      <c r="H555" s="319"/>
      <c r="I555" s="144">
        <f t="shared" si="285"/>
        <v>0</v>
      </c>
      <c r="J555" s="139"/>
      <c r="K555" s="159" t="s">
        <v>10</v>
      </c>
      <c r="L555" s="317"/>
      <c r="M555" s="318"/>
      <c r="N555" s="318"/>
      <c r="O555" s="319"/>
      <c r="P555" s="146">
        <v>0</v>
      </c>
      <c r="Q555" s="317"/>
      <c r="R555" s="324"/>
      <c r="S555" s="148">
        <f t="shared" si="286"/>
        <v>0</v>
      </c>
    </row>
    <row r="556" spans="1:19" ht="15">
      <c r="A556" s="149" t="s">
        <v>53</v>
      </c>
      <c r="B556" s="317"/>
      <c r="C556" s="318"/>
      <c r="D556" s="318"/>
      <c r="E556" s="319"/>
      <c r="F556" s="150">
        <v>0</v>
      </c>
      <c r="G556" s="317"/>
      <c r="H556" s="319"/>
      <c r="I556" s="152">
        <f t="shared" si="285"/>
        <v>0</v>
      </c>
      <c r="J556" s="139"/>
      <c r="K556" s="153" t="s">
        <v>53</v>
      </c>
      <c r="L556" s="317"/>
      <c r="M556" s="318"/>
      <c r="N556" s="318"/>
      <c r="O556" s="319"/>
      <c r="P556" s="154">
        <v>0</v>
      </c>
      <c r="Q556" s="317"/>
      <c r="R556" s="324"/>
      <c r="S556" s="156">
        <f t="shared" si="286"/>
        <v>0</v>
      </c>
    </row>
    <row r="557" spans="1:19" ht="15">
      <c r="A557" s="157" t="s">
        <v>16</v>
      </c>
      <c r="B557" s="317"/>
      <c r="C557" s="318"/>
      <c r="D557" s="318"/>
      <c r="E557" s="319"/>
      <c r="F557" s="146">
        <v>0</v>
      </c>
      <c r="G557" s="317"/>
      <c r="H557" s="319"/>
      <c r="I557" s="144">
        <f t="shared" si="285"/>
        <v>0</v>
      </c>
      <c r="J557" s="139"/>
      <c r="K557" s="159" t="s">
        <v>16</v>
      </c>
      <c r="L557" s="317"/>
      <c r="M557" s="318"/>
      <c r="N557" s="318"/>
      <c r="O557" s="319"/>
      <c r="P557" s="146">
        <v>0</v>
      </c>
      <c r="Q557" s="317"/>
      <c r="R557" s="324"/>
      <c r="S557" s="148">
        <f t="shared" si="286"/>
        <v>0</v>
      </c>
    </row>
    <row r="558" spans="1:19" ht="15">
      <c r="A558" s="149" t="s">
        <v>15</v>
      </c>
      <c r="B558" s="317"/>
      <c r="C558" s="318"/>
      <c r="D558" s="318"/>
      <c r="E558" s="319"/>
      <c r="F558" s="150">
        <v>0</v>
      </c>
      <c r="G558" s="317"/>
      <c r="H558" s="319"/>
      <c r="I558" s="152">
        <f t="shared" si="285"/>
        <v>0</v>
      </c>
      <c r="J558" s="139"/>
      <c r="K558" s="153" t="s">
        <v>15</v>
      </c>
      <c r="L558" s="317"/>
      <c r="M558" s="318"/>
      <c r="N558" s="318"/>
      <c r="O558" s="319"/>
      <c r="P558" s="154">
        <v>0</v>
      </c>
      <c r="Q558" s="317"/>
      <c r="R558" s="324"/>
      <c r="S558" s="156">
        <f t="shared" si="286"/>
        <v>0</v>
      </c>
    </row>
    <row r="559" spans="1:19" ht="15">
      <c r="A559" s="157" t="s">
        <v>55</v>
      </c>
      <c r="B559" s="317"/>
      <c r="C559" s="318"/>
      <c r="D559" s="318"/>
      <c r="E559" s="319"/>
      <c r="F559" s="146">
        <v>0</v>
      </c>
      <c r="G559" s="317"/>
      <c r="H559" s="319"/>
      <c r="I559" s="144">
        <f t="shared" si="285"/>
        <v>0</v>
      </c>
      <c r="J559" s="139"/>
      <c r="K559" s="159" t="s">
        <v>55</v>
      </c>
      <c r="L559" s="317"/>
      <c r="M559" s="318"/>
      <c r="N559" s="318"/>
      <c r="O559" s="319"/>
      <c r="P559" s="146">
        <v>0</v>
      </c>
      <c r="Q559" s="317"/>
      <c r="R559" s="324"/>
      <c r="S559" s="148">
        <f t="shared" si="286"/>
        <v>0</v>
      </c>
    </row>
    <row r="560" spans="1:19" ht="15">
      <c r="A560" s="149" t="s">
        <v>12</v>
      </c>
      <c r="B560" s="317"/>
      <c r="C560" s="318"/>
      <c r="D560" s="318"/>
      <c r="E560" s="319"/>
      <c r="F560" s="150">
        <v>3.6660561090109258</v>
      </c>
      <c r="G560" s="317"/>
      <c r="H560" s="319"/>
      <c r="I560" s="152">
        <f t="shared" si="285"/>
        <v>3.6660561090109258</v>
      </c>
      <c r="J560" s="139"/>
      <c r="K560" s="153" t="s">
        <v>12</v>
      </c>
      <c r="L560" s="317"/>
      <c r="M560" s="318"/>
      <c r="N560" s="318"/>
      <c r="O560" s="319"/>
      <c r="P560" s="154">
        <v>0</v>
      </c>
      <c r="Q560" s="317"/>
      <c r="R560" s="324"/>
      <c r="S560" s="156">
        <f t="shared" si="286"/>
        <v>0</v>
      </c>
    </row>
    <row r="561" spans="1:19" ht="15">
      <c r="A561" s="157" t="s">
        <v>56</v>
      </c>
      <c r="B561" s="317"/>
      <c r="C561" s="318"/>
      <c r="D561" s="318"/>
      <c r="E561" s="319"/>
      <c r="F561" s="146">
        <v>41.066357669744647</v>
      </c>
      <c r="G561" s="317"/>
      <c r="H561" s="319"/>
      <c r="I561" s="144">
        <f t="shared" si="285"/>
        <v>41.066357669744647</v>
      </c>
      <c r="J561" s="139"/>
      <c r="K561" s="159" t="s">
        <v>56</v>
      </c>
      <c r="L561" s="317"/>
      <c r="M561" s="318"/>
      <c r="N561" s="318"/>
      <c r="O561" s="319"/>
      <c r="P561" s="146">
        <v>0</v>
      </c>
      <c r="Q561" s="317"/>
      <c r="R561" s="324"/>
      <c r="S561" s="148">
        <f t="shared" si="286"/>
        <v>0</v>
      </c>
    </row>
    <row r="562" spans="1:19" ht="15">
      <c r="A562" s="149" t="s">
        <v>17</v>
      </c>
      <c r="B562" s="317"/>
      <c r="C562" s="318"/>
      <c r="D562" s="318"/>
      <c r="E562" s="319"/>
      <c r="F562" s="150">
        <v>0</v>
      </c>
      <c r="G562" s="317"/>
      <c r="H562" s="319"/>
      <c r="I562" s="152">
        <f t="shared" si="285"/>
        <v>0</v>
      </c>
      <c r="J562" s="139"/>
      <c r="K562" s="153" t="s">
        <v>17</v>
      </c>
      <c r="L562" s="317"/>
      <c r="M562" s="318"/>
      <c r="N562" s="318"/>
      <c r="O562" s="319"/>
      <c r="P562" s="154">
        <v>0</v>
      </c>
      <c r="Q562" s="317"/>
      <c r="R562" s="324"/>
      <c r="S562" s="156">
        <f t="shared" si="286"/>
        <v>0</v>
      </c>
    </row>
    <row r="563" spans="1:19" ht="15">
      <c r="A563" s="157" t="s">
        <v>141</v>
      </c>
      <c r="B563" s="317"/>
      <c r="C563" s="318"/>
      <c r="D563" s="318"/>
      <c r="E563" s="319"/>
      <c r="F563" s="146">
        <v>0</v>
      </c>
      <c r="G563" s="317"/>
      <c r="H563" s="319"/>
      <c r="I563" s="144">
        <f t="shared" si="285"/>
        <v>0</v>
      </c>
      <c r="J563" s="139"/>
      <c r="K563" s="159" t="s">
        <v>141</v>
      </c>
      <c r="L563" s="317"/>
      <c r="M563" s="318"/>
      <c r="N563" s="318"/>
      <c r="O563" s="319"/>
      <c r="P563" s="146">
        <v>0</v>
      </c>
      <c r="Q563" s="317"/>
      <c r="R563" s="324"/>
      <c r="S563" s="148">
        <f t="shared" si="286"/>
        <v>0</v>
      </c>
    </row>
    <row r="564" spans="1:19" ht="15">
      <c r="A564" s="149" t="s">
        <v>25</v>
      </c>
      <c r="B564" s="317"/>
      <c r="C564" s="318"/>
      <c r="D564" s="318"/>
      <c r="E564" s="319"/>
      <c r="F564" s="150">
        <v>0</v>
      </c>
      <c r="G564" s="317"/>
      <c r="H564" s="319"/>
      <c r="I564" s="152">
        <f t="shared" si="285"/>
        <v>0</v>
      </c>
      <c r="J564" s="139"/>
      <c r="K564" s="153" t="s">
        <v>25</v>
      </c>
      <c r="L564" s="317"/>
      <c r="M564" s="318"/>
      <c r="N564" s="318"/>
      <c r="O564" s="319"/>
      <c r="P564" s="154">
        <v>0</v>
      </c>
      <c r="Q564" s="317"/>
      <c r="R564" s="324"/>
      <c r="S564" s="156">
        <f t="shared" si="286"/>
        <v>0</v>
      </c>
    </row>
    <row r="565" spans="1:19" ht="15">
      <c r="A565" s="157" t="s">
        <v>24</v>
      </c>
      <c r="B565" s="317"/>
      <c r="C565" s="318"/>
      <c r="D565" s="318"/>
      <c r="E565" s="319"/>
      <c r="F565" s="146">
        <v>0</v>
      </c>
      <c r="G565" s="317"/>
      <c r="H565" s="319"/>
      <c r="I565" s="144">
        <f t="shared" si="285"/>
        <v>0</v>
      </c>
      <c r="J565" s="139"/>
      <c r="K565" s="159" t="s">
        <v>24</v>
      </c>
      <c r="L565" s="317"/>
      <c r="M565" s="318"/>
      <c r="N565" s="318"/>
      <c r="O565" s="319"/>
      <c r="P565" s="146">
        <v>0</v>
      </c>
      <c r="Q565" s="317"/>
      <c r="R565" s="324"/>
      <c r="S565" s="148">
        <f t="shared" si="286"/>
        <v>0</v>
      </c>
    </row>
    <row r="566" spans="1:19" ht="15">
      <c r="A566" s="149" t="s">
        <v>57</v>
      </c>
      <c r="B566" s="317"/>
      <c r="C566" s="318"/>
      <c r="D566" s="318"/>
      <c r="E566" s="319"/>
      <c r="F566" s="150">
        <v>0</v>
      </c>
      <c r="G566" s="317"/>
      <c r="H566" s="319"/>
      <c r="I566" s="152">
        <f t="shared" si="285"/>
        <v>0</v>
      </c>
      <c r="J566" s="139"/>
      <c r="K566" s="153" t="s">
        <v>57</v>
      </c>
      <c r="L566" s="317"/>
      <c r="M566" s="318"/>
      <c r="N566" s="318"/>
      <c r="O566" s="319"/>
      <c r="P566" s="154">
        <v>0</v>
      </c>
      <c r="Q566" s="317"/>
      <c r="R566" s="324"/>
      <c r="S566" s="156">
        <f t="shared" si="286"/>
        <v>0</v>
      </c>
    </row>
    <row r="567" spans="1:19" ht="15">
      <c r="A567" s="157" t="s">
        <v>22</v>
      </c>
      <c r="B567" s="317"/>
      <c r="C567" s="318"/>
      <c r="D567" s="318"/>
      <c r="E567" s="319"/>
      <c r="F567" s="146">
        <v>0</v>
      </c>
      <c r="G567" s="317"/>
      <c r="H567" s="319"/>
      <c r="I567" s="144">
        <f t="shared" si="285"/>
        <v>0</v>
      </c>
      <c r="J567" s="139"/>
      <c r="K567" s="159" t="s">
        <v>22</v>
      </c>
      <c r="L567" s="317"/>
      <c r="M567" s="318"/>
      <c r="N567" s="318"/>
      <c r="O567" s="319"/>
      <c r="P567" s="146">
        <v>0</v>
      </c>
      <c r="Q567" s="317"/>
      <c r="R567" s="324"/>
      <c r="S567" s="148">
        <f t="shared" si="286"/>
        <v>0</v>
      </c>
    </row>
    <row r="568" spans="1:19" ht="15">
      <c r="A568" s="149" t="s">
        <v>21</v>
      </c>
      <c r="B568" s="317"/>
      <c r="C568" s="318"/>
      <c r="D568" s="318"/>
      <c r="E568" s="319"/>
      <c r="F568" s="150">
        <v>0</v>
      </c>
      <c r="G568" s="317"/>
      <c r="H568" s="319"/>
      <c r="I568" s="152">
        <f t="shared" si="285"/>
        <v>0</v>
      </c>
      <c r="J568" s="139"/>
      <c r="K568" s="153" t="s">
        <v>21</v>
      </c>
      <c r="L568" s="317"/>
      <c r="M568" s="318"/>
      <c r="N568" s="318"/>
      <c r="O568" s="319"/>
      <c r="P568" s="154">
        <v>0</v>
      </c>
      <c r="Q568" s="317"/>
      <c r="R568" s="324"/>
      <c r="S568" s="156">
        <f t="shared" si="286"/>
        <v>0</v>
      </c>
    </row>
    <row r="569" spans="1:19" ht="15">
      <c r="A569" s="160" t="s">
        <v>61</v>
      </c>
      <c r="B569" s="317"/>
      <c r="C569" s="318"/>
      <c r="D569" s="318"/>
      <c r="E569" s="319"/>
      <c r="F569" s="146">
        <v>0</v>
      </c>
      <c r="G569" s="317"/>
      <c r="H569" s="319"/>
      <c r="I569" s="144">
        <f t="shared" si="285"/>
        <v>0</v>
      </c>
      <c r="J569" s="139"/>
      <c r="K569" s="161" t="s">
        <v>61</v>
      </c>
      <c r="L569" s="317"/>
      <c r="M569" s="318"/>
      <c r="N569" s="318"/>
      <c r="O569" s="319"/>
      <c r="P569" s="146">
        <v>0</v>
      </c>
      <c r="Q569" s="317"/>
      <c r="R569" s="324"/>
      <c r="S569" s="148">
        <f t="shared" si="286"/>
        <v>0</v>
      </c>
    </row>
    <row r="570" spans="1:19">
      <c r="A570" s="162" t="s">
        <v>23</v>
      </c>
      <c r="B570" s="317"/>
      <c r="C570" s="318"/>
      <c r="D570" s="318"/>
      <c r="E570" s="319"/>
      <c r="F570" s="163">
        <v>0</v>
      </c>
      <c r="G570" s="317"/>
      <c r="H570" s="319"/>
      <c r="I570" s="165">
        <f t="shared" si="285"/>
        <v>0</v>
      </c>
      <c r="J570" s="139"/>
      <c r="K570" s="166" t="s">
        <v>23</v>
      </c>
      <c r="L570" s="317"/>
      <c r="M570" s="318"/>
      <c r="N570" s="318"/>
      <c r="O570" s="319"/>
      <c r="P570" s="167">
        <v>0</v>
      </c>
      <c r="Q570" s="317"/>
      <c r="R570" s="324"/>
      <c r="S570" s="169">
        <f t="shared" si="286"/>
        <v>0</v>
      </c>
    </row>
    <row r="571" spans="1:19">
      <c r="A571" s="170" t="s">
        <v>19</v>
      </c>
      <c r="B571" s="317"/>
      <c r="C571" s="318"/>
      <c r="D571" s="318"/>
      <c r="E571" s="319"/>
      <c r="F571" s="171">
        <v>0</v>
      </c>
      <c r="G571" s="317"/>
      <c r="H571" s="319"/>
      <c r="I571" s="173">
        <f t="shared" si="285"/>
        <v>0</v>
      </c>
      <c r="J571" s="139"/>
      <c r="K571" s="174" t="s">
        <v>19</v>
      </c>
      <c r="L571" s="317"/>
      <c r="M571" s="318"/>
      <c r="N571" s="318"/>
      <c r="O571" s="319"/>
      <c r="P571" s="171">
        <v>0</v>
      </c>
      <c r="Q571" s="317"/>
      <c r="R571" s="324"/>
      <c r="S571" s="176">
        <f t="shared" si="286"/>
        <v>0</v>
      </c>
    </row>
    <row r="572" spans="1:19">
      <c r="A572" s="162" t="s">
        <v>20</v>
      </c>
      <c r="B572" s="317"/>
      <c r="C572" s="318"/>
      <c r="D572" s="318"/>
      <c r="E572" s="319"/>
      <c r="F572" s="163">
        <v>0</v>
      </c>
      <c r="G572" s="317"/>
      <c r="H572" s="319"/>
      <c r="I572" s="165">
        <f t="shared" si="285"/>
        <v>0</v>
      </c>
      <c r="J572" s="139"/>
      <c r="K572" s="166" t="s">
        <v>20</v>
      </c>
      <c r="L572" s="317"/>
      <c r="M572" s="318"/>
      <c r="N572" s="318"/>
      <c r="O572" s="319"/>
      <c r="P572" s="167">
        <v>0</v>
      </c>
      <c r="Q572" s="317"/>
      <c r="R572" s="324"/>
      <c r="S572" s="169">
        <f t="shared" si="286"/>
        <v>0</v>
      </c>
    </row>
    <row r="573" spans="1:19" ht="15" thickBot="1">
      <c r="A573" s="177" t="s">
        <v>11</v>
      </c>
      <c r="B573" s="320"/>
      <c r="C573" s="321"/>
      <c r="D573" s="321"/>
      <c r="E573" s="322"/>
      <c r="F573" s="178">
        <v>0</v>
      </c>
      <c r="G573" s="320"/>
      <c r="H573" s="322"/>
      <c r="I573" s="180">
        <f t="shared" si="285"/>
        <v>0</v>
      </c>
      <c r="J573" s="139"/>
      <c r="K573" s="181" t="s">
        <v>11</v>
      </c>
      <c r="L573" s="320"/>
      <c r="M573" s="321"/>
      <c r="N573" s="321"/>
      <c r="O573" s="322"/>
      <c r="P573" s="178">
        <v>0</v>
      </c>
      <c r="Q573" s="320"/>
      <c r="R573" s="325"/>
      <c r="S573" s="183">
        <f t="shared" si="286"/>
        <v>0</v>
      </c>
    </row>
    <row r="574" spans="1:19" ht="15">
      <c r="A574" s="184" t="s">
        <v>26</v>
      </c>
      <c r="B574" s="185">
        <f>SUM(B553:B569)</f>
        <v>0</v>
      </c>
      <c r="C574" s="185">
        <f t="shared" ref="C574:I574" si="287">SUM(C553:C569)</f>
        <v>0</v>
      </c>
      <c r="D574" s="185">
        <f t="shared" si="287"/>
        <v>0</v>
      </c>
      <c r="E574" s="185">
        <f t="shared" si="287"/>
        <v>0</v>
      </c>
      <c r="F574" s="185">
        <f t="shared" si="287"/>
        <v>44.732413778755571</v>
      </c>
      <c r="G574" s="185">
        <f t="shared" si="287"/>
        <v>0</v>
      </c>
      <c r="H574" s="187">
        <f t="shared" si="287"/>
        <v>0</v>
      </c>
      <c r="I574" s="144">
        <f t="shared" si="287"/>
        <v>44.732413778755571</v>
      </c>
      <c r="J574" s="139"/>
      <c r="K574" s="186" t="s">
        <v>26</v>
      </c>
      <c r="L574" s="185">
        <f>SUM(L553:L569)</f>
        <v>0</v>
      </c>
      <c r="M574" s="185">
        <f t="shared" ref="M574:S574" si="288">SUM(M553:M569)</f>
        <v>0</v>
      </c>
      <c r="N574" s="185">
        <f t="shared" si="288"/>
        <v>0</v>
      </c>
      <c r="O574" s="185">
        <f t="shared" si="288"/>
        <v>0</v>
      </c>
      <c r="P574" s="185">
        <f t="shared" si="288"/>
        <v>0</v>
      </c>
      <c r="Q574" s="185">
        <f t="shared" si="288"/>
        <v>0</v>
      </c>
      <c r="R574" s="187">
        <f t="shared" si="288"/>
        <v>0</v>
      </c>
      <c r="S574" s="188">
        <f t="shared" si="288"/>
        <v>0</v>
      </c>
    </row>
    <row r="575" spans="1:19" ht="15" thickBot="1">
      <c r="A575" s="15" t="s">
        <v>100</v>
      </c>
      <c r="B575" s="100">
        <f>IF($I574=0,"-",B574/$I574)</f>
        <v>0</v>
      </c>
      <c r="C575" s="100">
        <f t="shared" ref="C575:H575" si="289">IF($I574=0,"-",C574/$I574)</f>
        <v>0</v>
      </c>
      <c r="D575" s="100">
        <f t="shared" si="289"/>
        <v>0</v>
      </c>
      <c r="E575" s="100">
        <f t="shared" si="289"/>
        <v>0</v>
      </c>
      <c r="F575" s="100">
        <f t="shared" si="289"/>
        <v>1</v>
      </c>
      <c r="G575" s="100">
        <f t="shared" si="289"/>
        <v>0</v>
      </c>
      <c r="H575" s="101">
        <f t="shared" si="289"/>
        <v>0</v>
      </c>
      <c r="I575" s="102">
        <f>SUM(B575:H575)</f>
        <v>1</v>
      </c>
      <c r="J575" s="2"/>
      <c r="K575" s="27" t="s">
        <v>100</v>
      </c>
      <c r="L575" s="76" t="str">
        <f t="shared" ref="L575:R575" si="290">IF($S574=0,"-",L574/$S574)</f>
        <v>-</v>
      </c>
      <c r="M575" s="76" t="str">
        <f t="shared" si="290"/>
        <v>-</v>
      </c>
      <c r="N575" s="76" t="str">
        <f t="shared" si="290"/>
        <v>-</v>
      </c>
      <c r="O575" s="76" t="str">
        <f t="shared" si="290"/>
        <v>-</v>
      </c>
      <c r="P575" s="76" t="str">
        <f t="shared" si="290"/>
        <v>-</v>
      </c>
      <c r="Q575" s="76" t="str">
        <f t="shared" si="290"/>
        <v>-</v>
      </c>
      <c r="R575" s="77" t="str">
        <f t="shared" si="290"/>
        <v>-</v>
      </c>
      <c r="S575" s="78">
        <f>SUM(L575:R575)</f>
        <v>0</v>
      </c>
    </row>
    <row r="576" spans="1:19" ht="15" thickBot="1">
      <c r="A576" s="218"/>
      <c r="B576" s="218"/>
      <c r="C576" s="218"/>
      <c r="D576" s="218"/>
      <c r="E576" s="218"/>
      <c r="F576" s="218"/>
      <c r="G576" s="218"/>
      <c r="H576" s="218"/>
      <c r="I576" s="218"/>
      <c r="K576" s="218"/>
      <c r="L576" s="218"/>
      <c r="M576" s="218"/>
      <c r="N576" s="218"/>
      <c r="O576" s="218"/>
      <c r="P576" s="218"/>
      <c r="Q576" s="218"/>
      <c r="R576" s="218"/>
      <c r="S576" s="218"/>
    </row>
    <row r="577" spans="1:19" ht="28.5">
      <c r="A577" s="306" t="s">
        <v>46</v>
      </c>
      <c r="B577" s="135" t="s">
        <v>0</v>
      </c>
      <c r="C577" s="135" t="s">
        <v>1</v>
      </c>
      <c r="D577" s="135" t="s">
        <v>2</v>
      </c>
      <c r="E577" s="135" t="s">
        <v>3</v>
      </c>
      <c r="F577" s="135" t="s">
        <v>27</v>
      </c>
      <c r="G577" s="135" t="s">
        <v>4</v>
      </c>
      <c r="H577" s="135" t="s">
        <v>5</v>
      </c>
      <c r="I577" s="136" t="s">
        <v>6</v>
      </c>
      <c r="K577" s="308" t="s">
        <v>46</v>
      </c>
      <c r="L577" s="137" t="s">
        <v>0</v>
      </c>
      <c r="M577" s="137" t="s">
        <v>1</v>
      </c>
      <c r="N577" s="137" t="s">
        <v>2</v>
      </c>
      <c r="O577" s="137" t="s">
        <v>3</v>
      </c>
      <c r="P577" s="137" t="s">
        <v>27</v>
      </c>
      <c r="Q577" s="137" t="s">
        <v>4</v>
      </c>
      <c r="R577" s="137" t="s">
        <v>5</v>
      </c>
      <c r="S577" s="138" t="s">
        <v>6</v>
      </c>
    </row>
    <row r="578" spans="1:19" ht="15">
      <c r="A578" s="307" t="s">
        <v>46</v>
      </c>
      <c r="B578" s="294" t="s">
        <v>109</v>
      </c>
      <c r="C578" s="295"/>
      <c r="D578" s="295"/>
      <c r="E578" s="295"/>
      <c r="F578" s="295"/>
      <c r="G578" s="295"/>
      <c r="H578" s="295"/>
      <c r="I578" s="296"/>
      <c r="K578" s="309" t="s">
        <v>46</v>
      </c>
      <c r="L578" s="297" t="s">
        <v>109</v>
      </c>
      <c r="M578" s="298"/>
      <c r="N578" s="298"/>
      <c r="O578" s="298"/>
      <c r="P578" s="298"/>
      <c r="Q578" s="298"/>
      <c r="R578" s="298"/>
      <c r="S578" s="299"/>
    </row>
    <row r="579" spans="1:19" ht="15">
      <c r="A579" s="141" t="s">
        <v>7</v>
      </c>
      <c r="B579" s="142">
        <v>0</v>
      </c>
      <c r="C579" s="142">
        <v>0</v>
      </c>
      <c r="D579" s="142">
        <v>0</v>
      </c>
      <c r="E579" s="142">
        <v>0</v>
      </c>
      <c r="F579" s="303"/>
      <c r="G579" s="142">
        <v>0</v>
      </c>
      <c r="H579" s="143">
        <v>0</v>
      </c>
      <c r="I579" s="144">
        <f>SUM(B579:H579)</f>
        <v>0</v>
      </c>
      <c r="J579" s="139"/>
      <c r="K579" s="193" t="s">
        <v>7</v>
      </c>
      <c r="L579" s="142">
        <v>0</v>
      </c>
      <c r="M579" s="142">
        <v>0</v>
      </c>
      <c r="N579" s="142">
        <v>0</v>
      </c>
      <c r="O579" s="142">
        <v>0</v>
      </c>
      <c r="P579" s="142">
        <v>5.1635798689264921E-3</v>
      </c>
      <c r="Q579" s="142">
        <v>0</v>
      </c>
      <c r="R579" s="194">
        <v>0</v>
      </c>
      <c r="S579" s="195">
        <f>SUM(L579:R579)</f>
        <v>5.1635798689264921E-3</v>
      </c>
    </row>
    <row r="580" spans="1:19" ht="15">
      <c r="A580" s="149" t="s">
        <v>8</v>
      </c>
      <c r="B580" s="150">
        <v>0</v>
      </c>
      <c r="C580" s="150">
        <v>0</v>
      </c>
      <c r="D580" s="150">
        <v>0</v>
      </c>
      <c r="E580" s="150">
        <v>0</v>
      </c>
      <c r="F580" s="304"/>
      <c r="G580" s="150">
        <v>0</v>
      </c>
      <c r="H580" s="151">
        <v>0</v>
      </c>
      <c r="I580" s="152">
        <f t="shared" ref="I580:I599" si="291">SUM(B580:H580)</f>
        <v>0</v>
      </c>
      <c r="J580" s="139"/>
      <c r="K580" s="153" t="s">
        <v>8</v>
      </c>
      <c r="L580" s="154">
        <v>0</v>
      </c>
      <c r="M580" s="154">
        <v>0</v>
      </c>
      <c r="N580" s="154">
        <v>0</v>
      </c>
      <c r="O580" s="154">
        <v>0</v>
      </c>
      <c r="P580" s="154">
        <v>0</v>
      </c>
      <c r="Q580" s="154">
        <v>0</v>
      </c>
      <c r="R580" s="155">
        <v>0</v>
      </c>
      <c r="S580" s="156">
        <f t="shared" ref="S580:S599" si="292">SUM(L580:R580)</f>
        <v>0</v>
      </c>
    </row>
    <row r="581" spans="1:19" ht="15">
      <c r="A581" s="157" t="s">
        <v>10</v>
      </c>
      <c r="B581" s="146">
        <v>0</v>
      </c>
      <c r="C581" s="146">
        <v>0</v>
      </c>
      <c r="D581" s="146">
        <v>0</v>
      </c>
      <c r="E581" s="146">
        <v>0</v>
      </c>
      <c r="F581" s="304"/>
      <c r="G581" s="146">
        <v>0</v>
      </c>
      <c r="H581" s="158">
        <v>0</v>
      </c>
      <c r="I581" s="144">
        <f t="shared" si="291"/>
        <v>0</v>
      </c>
      <c r="J581" s="139"/>
      <c r="K581" s="159" t="s">
        <v>10</v>
      </c>
      <c r="L581" s="146">
        <v>0</v>
      </c>
      <c r="M581" s="146">
        <v>0</v>
      </c>
      <c r="N581" s="146">
        <v>0</v>
      </c>
      <c r="O581" s="146">
        <v>0</v>
      </c>
      <c r="P581" s="146">
        <v>0</v>
      </c>
      <c r="Q581" s="146">
        <v>0</v>
      </c>
      <c r="R581" s="147">
        <v>0</v>
      </c>
      <c r="S581" s="148">
        <f t="shared" si="292"/>
        <v>0</v>
      </c>
    </row>
    <row r="582" spans="1:19" ht="15">
      <c r="A582" s="149" t="s">
        <v>53</v>
      </c>
      <c r="B582" s="150">
        <v>0</v>
      </c>
      <c r="C582" s="150">
        <v>0</v>
      </c>
      <c r="D582" s="150">
        <v>0</v>
      </c>
      <c r="E582" s="150">
        <v>0</v>
      </c>
      <c r="F582" s="304"/>
      <c r="G582" s="150">
        <v>0</v>
      </c>
      <c r="H582" s="151">
        <v>0</v>
      </c>
      <c r="I582" s="152">
        <f t="shared" si="291"/>
        <v>0</v>
      </c>
      <c r="J582" s="139"/>
      <c r="K582" s="153" t="s">
        <v>53</v>
      </c>
      <c r="L582" s="154">
        <v>0</v>
      </c>
      <c r="M582" s="154">
        <v>0</v>
      </c>
      <c r="N582" s="154">
        <v>0</v>
      </c>
      <c r="O582" s="154">
        <v>0</v>
      </c>
      <c r="P582" s="154">
        <v>0</v>
      </c>
      <c r="Q582" s="154">
        <v>0</v>
      </c>
      <c r="R582" s="155">
        <v>0</v>
      </c>
      <c r="S582" s="156">
        <f t="shared" si="292"/>
        <v>0</v>
      </c>
    </row>
    <row r="583" spans="1:19" ht="15">
      <c r="A583" s="157" t="s">
        <v>16</v>
      </c>
      <c r="B583" s="146">
        <v>15.484310146526271</v>
      </c>
      <c r="C583" s="146">
        <v>1.8755339542733183</v>
      </c>
      <c r="D583" s="146">
        <v>0.40440623280712246</v>
      </c>
      <c r="E583" s="146">
        <v>0.90194072883904752</v>
      </c>
      <c r="F583" s="304"/>
      <c r="G583" s="146">
        <v>0</v>
      </c>
      <c r="H583" s="158">
        <v>0</v>
      </c>
      <c r="I583" s="144">
        <f t="shared" si="291"/>
        <v>18.666191062445758</v>
      </c>
      <c r="J583" s="139"/>
      <c r="K583" s="159" t="s">
        <v>16</v>
      </c>
      <c r="L583" s="146">
        <v>15.484310146526271</v>
      </c>
      <c r="M583" s="146">
        <v>1.8755339542733183</v>
      </c>
      <c r="N583" s="146">
        <v>0.40440623280712246</v>
      </c>
      <c r="O583" s="146">
        <v>0.90194072883904752</v>
      </c>
      <c r="P583" s="146">
        <v>0</v>
      </c>
      <c r="Q583" s="146">
        <v>0</v>
      </c>
      <c r="R583" s="147">
        <v>0</v>
      </c>
      <c r="S583" s="148">
        <f t="shared" si="292"/>
        <v>18.666191062445758</v>
      </c>
    </row>
    <row r="584" spans="1:19" ht="15">
      <c r="A584" s="149" t="s">
        <v>15</v>
      </c>
      <c r="B584" s="150">
        <v>232.4338269772355</v>
      </c>
      <c r="C584" s="150">
        <v>3.5273797106245377</v>
      </c>
      <c r="D584" s="150">
        <v>4.170765119102902</v>
      </c>
      <c r="E584" s="150">
        <v>0</v>
      </c>
      <c r="F584" s="304"/>
      <c r="G584" s="150">
        <v>0</v>
      </c>
      <c r="H584" s="151">
        <v>0</v>
      </c>
      <c r="I584" s="152">
        <f t="shared" si="291"/>
        <v>240.13197180696292</v>
      </c>
      <c r="J584" s="139"/>
      <c r="K584" s="153" t="s">
        <v>15</v>
      </c>
      <c r="L584" s="154">
        <v>232.4338269772355</v>
      </c>
      <c r="M584" s="154">
        <v>3.5273797106245377</v>
      </c>
      <c r="N584" s="154">
        <v>4.170765119102902</v>
      </c>
      <c r="O584" s="154">
        <v>0</v>
      </c>
      <c r="P584" s="154">
        <v>0</v>
      </c>
      <c r="Q584" s="154">
        <v>0</v>
      </c>
      <c r="R584" s="155">
        <v>0</v>
      </c>
      <c r="S584" s="156">
        <f t="shared" si="292"/>
        <v>240.13197180696292</v>
      </c>
    </row>
    <row r="585" spans="1:19" ht="15">
      <c r="A585" s="157" t="s">
        <v>55</v>
      </c>
      <c r="B585" s="146">
        <v>0</v>
      </c>
      <c r="C585" s="146">
        <v>0</v>
      </c>
      <c r="D585" s="146">
        <v>0.10586507589630785</v>
      </c>
      <c r="E585" s="146">
        <v>49.384433386509457</v>
      </c>
      <c r="F585" s="304"/>
      <c r="G585" s="146">
        <v>0</v>
      </c>
      <c r="H585" s="158">
        <v>0</v>
      </c>
      <c r="I585" s="144">
        <f t="shared" si="291"/>
        <v>49.490298462405768</v>
      </c>
      <c r="J585" s="139"/>
      <c r="K585" s="159" t="s">
        <v>55</v>
      </c>
      <c r="L585" s="146">
        <v>0</v>
      </c>
      <c r="M585" s="146">
        <v>0</v>
      </c>
      <c r="N585" s="146">
        <v>0.10586507589630785</v>
      </c>
      <c r="O585" s="146">
        <v>49.384433386509457</v>
      </c>
      <c r="P585" s="146">
        <v>1793.6756301303856</v>
      </c>
      <c r="Q585" s="146">
        <v>0</v>
      </c>
      <c r="R585" s="147">
        <v>0</v>
      </c>
      <c r="S585" s="148">
        <f t="shared" si="292"/>
        <v>1843.1659285927913</v>
      </c>
    </row>
    <row r="586" spans="1:19" ht="15">
      <c r="A586" s="149" t="s">
        <v>12</v>
      </c>
      <c r="B586" s="150">
        <v>0</v>
      </c>
      <c r="C586" s="150">
        <v>0</v>
      </c>
      <c r="D586" s="150">
        <v>1.0108484380840636E-2</v>
      </c>
      <c r="E586" s="150">
        <v>0.29554690344277113</v>
      </c>
      <c r="F586" s="304"/>
      <c r="G586" s="150">
        <v>0</v>
      </c>
      <c r="H586" s="151">
        <v>0</v>
      </c>
      <c r="I586" s="152">
        <f t="shared" si="291"/>
        <v>0.30565538782361173</v>
      </c>
      <c r="J586" s="139"/>
      <c r="K586" s="153" t="s">
        <v>12</v>
      </c>
      <c r="L586" s="154">
        <v>0</v>
      </c>
      <c r="M586" s="154">
        <v>0</v>
      </c>
      <c r="N586" s="154">
        <v>1.0108484380840636E-2</v>
      </c>
      <c r="O586" s="154">
        <v>0.29554690344277113</v>
      </c>
      <c r="P586" s="154">
        <v>72.543743671154516</v>
      </c>
      <c r="Q586" s="154">
        <v>0</v>
      </c>
      <c r="R586" s="155">
        <v>0</v>
      </c>
      <c r="S586" s="156">
        <f t="shared" si="292"/>
        <v>72.849399058978122</v>
      </c>
    </row>
    <row r="587" spans="1:19" ht="15">
      <c r="A587" s="157" t="s">
        <v>56</v>
      </c>
      <c r="B587" s="146">
        <v>0</v>
      </c>
      <c r="C587" s="146">
        <v>0</v>
      </c>
      <c r="D587" s="146">
        <v>0</v>
      </c>
      <c r="E587" s="146">
        <v>0</v>
      </c>
      <c r="F587" s="304"/>
      <c r="G587" s="146">
        <v>0</v>
      </c>
      <c r="H587" s="158">
        <v>0</v>
      </c>
      <c r="I587" s="144">
        <f t="shared" si="291"/>
        <v>0</v>
      </c>
      <c r="J587" s="139"/>
      <c r="K587" s="159" t="s">
        <v>56</v>
      </c>
      <c r="L587" s="146">
        <v>0</v>
      </c>
      <c r="M587" s="146">
        <v>0</v>
      </c>
      <c r="N587" s="146">
        <v>0</v>
      </c>
      <c r="O587" s="146">
        <v>0</v>
      </c>
      <c r="P587" s="146">
        <v>41.066357669744647</v>
      </c>
      <c r="Q587" s="146">
        <v>0</v>
      </c>
      <c r="R587" s="147">
        <v>0</v>
      </c>
      <c r="S587" s="148">
        <f t="shared" si="292"/>
        <v>41.066357669744647</v>
      </c>
    </row>
    <row r="588" spans="1:19" ht="15">
      <c r="A588" s="149" t="s">
        <v>17</v>
      </c>
      <c r="B588" s="150">
        <v>1.2693124557251931</v>
      </c>
      <c r="C588" s="150">
        <v>6.8775089566076595E-3</v>
      </c>
      <c r="D588" s="150">
        <v>0.16109658007660849</v>
      </c>
      <c r="E588" s="150">
        <v>2.1960254272712799E-2</v>
      </c>
      <c r="F588" s="304"/>
      <c r="G588" s="150">
        <v>0</v>
      </c>
      <c r="H588" s="151">
        <v>0</v>
      </c>
      <c r="I588" s="152">
        <f t="shared" si="291"/>
        <v>1.4592467990311222</v>
      </c>
      <c r="J588" s="139"/>
      <c r="K588" s="153" t="s">
        <v>17</v>
      </c>
      <c r="L588" s="154">
        <v>1.2693124557251931</v>
      </c>
      <c r="M588" s="154">
        <v>6.8775089566076595E-3</v>
      </c>
      <c r="N588" s="154">
        <v>0.16109658007660849</v>
      </c>
      <c r="O588" s="154">
        <v>2.1960254272712799E-2</v>
      </c>
      <c r="P588" s="154">
        <v>0</v>
      </c>
      <c r="Q588" s="154">
        <v>0</v>
      </c>
      <c r="R588" s="155">
        <v>0</v>
      </c>
      <c r="S588" s="156">
        <f t="shared" si="292"/>
        <v>1.4592467990311222</v>
      </c>
    </row>
    <row r="589" spans="1:19" ht="15">
      <c r="A589" s="157" t="s">
        <v>141</v>
      </c>
      <c r="B589" s="146">
        <v>1069.9264719350519</v>
      </c>
      <c r="C589" s="146">
        <v>168.60627138997566</v>
      </c>
      <c r="D589" s="146">
        <v>32.883482974862815</v>
      </c>
      <c r="E589" s="146">
        <v>25.893093333892804</v>
      </c>
      <c r="F589" s="304"/>
      <c r="G589" s="146">
        <v>0</v>
      </c>
      <c r="H589" s="158">
        <v>0</v>
      </c>
      <c r="I589" s="144">
        <f t="shared" si="291"/>
        <v>1297.3093196337832</v>
      </c>
      <c r="J589" s="139"/>
      <c r="K589" s="159" t="s">
        <v>141</v>
      </c>
      <c r="L589" s="146">
        <v>1069.9264719350519</v>
      </c>
      <c r="M589" s="146">
        <v>168.60627138997566</v>
      </c>
      <c r="N589" s="146">
        <v>32.883482974862815</v>
      </c>
      <c r="O589" s="146">
        <v>25.893093333892804</v>
      </c>
      <c r="P589" s="146">
        <v>0</v>
      </c>
      <c r="Q589" s="146">
        <v>0</v>
      </c>
      <c r="R589" s="147">
        <v>0</v>
      </c>
      <c r="S589" s="148">
        <f t="shared" si="292"/>
        <v>1297.3093196337832</v>
      </c>
    </row>
    <row r="590" spans="1:19" ht="15">
      <c r="A590" s="149" t="s">
        <v>25</v>
      </c>
      <c r="B590" s="150">
        <v>365.00224402063526</v>
      </c>
      <c r="C590" s="150">
        <v>0</v>
      </c>
      <c r="D590" s="150">
        <v>805.0232438802351</v>
      </c>
      <c r="E590" s="150">
        <v>177.39767011120631</v>
      </c>
      <c r="F590" s="304"/>
      <c r="G590" s="150">
        <v>551.53214353402348</v>
      </c>
      <c r="H590" s="151">
        <v>0.14358204400836566</v>
      </c>
      <c r="I590" s="152">
        <f t="shared" si="291"/>
        <v>1899.0988835901085</v>
      </c>
      <c r="J590" s="139"/>
      <c r="K590" s="153" t="s">
        <v>25</v>
      </c>
      <c r="L590" s="154">
        <v>365.00224402063526</v>
      </c>
      <c r="M590" s="154">
        <v>0</v>
      </c>
      <c r="N590" s="154">
        <v>805.0232438802351</v>
      </c>
      <c r="O590" s="154">
        <v>177.39767011120631</v>
      </c>
      <c r="P590" s="154">
        <v>458.99578171222242</v>
      </c>
      <c r="Q590" s="154">
        <v>551.53214353402348</v>
      </c>
      <c r="R590" s="155">
        <v>0.14358204400836566</v>
      </c>
      <c r="S590" s="156">
        <f t="shared" si="292"/>
        <v>2358.0946653023307</v>
      </c>
    </row>
    <row r="591" spans="1:19" ht="15">
      <c r="A591" s="157" t="s">
        <v>24</v>
      </c>
      <c r="B591" s="146">
        <v>326.14823616087295</v>
      </c>
      <c r="C591" s="146">
        <v>2.0677216147369801</v>
      </c>
      <c r="D591" s="146">
        <v>0</v>
      </c>
      <c r="E591" s="146">
        <v>0</v>
      </c>
      <c r="F591" s="304"/>
      <c r="G591" s="146">
        <v>0</v>
      </c>
      <c r="H591" s="158">
        <v>0</v>
      </c>
      <c r="I591" s="144">
        <f t="shared" si="291"/>
        <v>328.21595777560992</v>
      </c>
      <c r="J591" s="139"/>
      <c r="K591" s="159" t="s">
        <v>24</v>
      </c>
      <c r="L591" s="146">
        <v>326.14823616087295</v>
      </c>
      <c r="M591" s="146">
        <v>2.0677216147369801</v>
      </c>
      <c r="N591" s="146">
        <v>0</v>
      </c>
      <c r="O591" s="146">
        <v>0</v>
      </c>
      <c r="P591" s="146">
        <v>0</v>
      </c>
      <c r="Q591" s="146">
        <v>0</v>
      </c>
      <c r="R591" s="147">
        <v>0</v>
      </c>
      <c r="S591" s="148">
        <f t="shared" si="292"/>
        <v>328.21595777560992</v>
      </c>
    </row>
    <row r="592" spans="1:19" ht="15">
      <c r="A592" s="149" t="s">
        <v>57</v>
      </c>
      <c r="B592" s="150">
        <v>8.3193159949016433</v>
      </c>
      <c r="C592" s="150">
        <v>0</v>
      </c>
      <c r="D592" s="150">
        <v>1.4789293979008362</v>
      </c>
      <c r="E592" s="150">
        <v>0</v>
      </c>
      <c r="F592" s="304"/>
      <c r="G592" s="150">
        <v>0</v>
      </c>
      <c r="H592" s="151">
        <v>0</v>
      </c>
      <c r="I592" s="152">
        <f t="shared" si="291"/>
        <v>9.79824539280248</v>
      </c>
      <c r="J592" s="139"/>
      <c r="K592" s="153" t="s">
        <v>57</v>
      </c>
      <c r="L592" s="154">
        <v>8.3193159949016433</v>
      </c>
      <c r="M592" s="154">
        <v>0</v>
      </c>
      <c r="N592" s="154">
        <v>1.4789293979008362</v>
      </c>
      <c r="O592" s="154">
        <v>0</v>
      </c>
      <c r="P592" s="154">
        <v>0</v>
      </c>
      <c r="Q592" s="154">
        <v>0</v>
      </c>
      <c r="R592" s="155">
        <v>0</v>
      </c>
      <c r="S592" s="156">
        <f t="shared" si="292"/>
        <v>9.79824539280248</v>
      </c>
    </row>
    <row r="593" spans="1:85" ht="15">
      <c r="A593" s="157" t="s">
        <v>22</v>
      </c>
      <c r="B593" s="146">
        <v>82.119735991553014</v>
      </c>
      <c r="C593" s="146">
        <v>0</v>
      </c>
      <c r="D593" s="146">
        <v>5.065081112784684</v>
      </c>
      <c r="E593" s="146">
        <v>0</v>
      </c>
      <c r="F593" s="304"/>
      <c r="G593" s="146">
        <v>0</v>
      </c>
      <c r="H593" s="158">
        <v>0</v>
      </c>
      <c r="I593" s="144">
        <f t="shared" si="291"/>
        <v>87.184817104337696</v>
      </c>
      <c r="J593" s="139"/>
      <c r="K593" s="159" t="s">
        <v>22</v>
      </c>
      <c r="L593" s="146">
        <v>82.119735991553014</v>
      </c>
      <c r="M593" s="146">
        <v>0</v>
      </c>
      <c r="N593" s="146">
        <v>5.065081112784684</v>
      </c>
      <c r="O593" s="146">
        <v>0</v>
      </c>
      <c r="P593" s="146">
        <v>123.89892228274171</v>
      </c>
      <c r="Q593" s="146">
        <v>0</v>
      </c>
      <c r="R593" s="147">
        <v>0</v>
      </c>
      <c r="S593" s="148">
        <f t="shared" si="292"/>
        <v>211.08373938707939</v>
      </c>
    </row>
    <row r="594" spans="1:85" ht="15">
      <c r="A594" s="149" t="s">
        <v>21</v>
      </c>
      <c r="B594" s="150">
        <v>0</v>
      </c>
      <c r="C594" s="150">
        <v>0</v>
      </c>
      <c r="D594" s="150">
        <v>0</v>
      </c>
      <c r="E594" s="150">
        <v>0</v>
      </c>
      <c r="F594" s="304"/>
      <c r="G594" s="150">
        <v>0</v>
      </c>
      <c r="H594" s="151">
        <v>0</v>
      </c>
      <c r="I594" s="152">
        <f t="shared" si="291"/>
        <v>0</v>
      </c>
      <c r="J594" s="139"/>
      <c r="K594" s="153" t="s">
        <v>21</v>
      </c>
      <c r="L594" s="154">
        <v>0</v>
      </c>
      <c r="M594" s="154">
        <v>0</v>
      </c>
      <c r="N594" s="154">
        <v>0</v>
      </c>
      <c r="O594" s="154">
        <v>0</v>
      </c>
      <c r="P594" s="154">
        <v>0</v>
      </c>
      <c r="Q594" s="154">
        <v>0</v>
      </c>
      <c r="R594" s="155">
        <v>0</v>
      </c>
      <c r="S594" s="156">
        <f t="shared" si="292"/>
        <v>0</v>
      </c>
    </row>
    <row r="595" spans="1:85" ht="15">
      <c r="A595" s="160" t="s">
        <v>61</v>
      </c>
      <c r="B595" s="146">
        <v>577.28578049317821</v>
      </c>
      <c r="C595" s="146">
        <v>0</v>
      </c>
      <c r="D595" s="146">
        <v>0</v>
      </c>
      <c r="E595" s="146">
        <v>0</v>
      </c>
      <c r="F595" s="304"/>
      <c r="G595" s="146">
        <v>0</v>
      </c>
      <c r="H595" s="158">
        <v>0</v>
      </c>
      <c r="I595" s="144">
        <f t="shared" si="291"/>
        <v>577.28578049317821</v>
      </c>
      <c r="J595" s="139"/>
      <c r="K595" s="161" t="s">
        <v>61</v>
      </c>
      <c r="L595" s="146">
        <v>577.28578049317821</v>
      </c>
      <c r="M595" s="146">
        <v>0</v>
      </c>
      <c r="N595" s="146">
        <v>0</v>
      </c>
      <c r="O595" s="146">
        <v>0</v>
      </c>
      <c r="P595" s="146">
        <v>0</v>
      </c>
      <c r="Q595" s="146">
        <v>0</v>
      </c>
      <c r="R595" s="147">
        <v>0</v>
      </c>
      <c r="S595" s="148">
        <f t="shared" si="292"/>
        <v>577.28578049317821</v>
      </c>
    </row>
    <row r="596" spans="1:85">
      <c r="A596" s="162" t="s">
        <v>23</v>
      </c>
      <c r="B596" s="163">
        <v>577.28578049317821</v>
      </c>
      <c r="C596" s="163">
        <v>0</v>
      </c>
      <c r="D596" s="163">
        <v>0</v>
      </c>
      <c r="E596" s="163">
        <v>0</v>
      </c>
      <c r="F596" s="304"/>
      <c r="G596" s="163">
        <v>0</v>
      </c>
      <c r="H596" s="164">
        <v>0</v>
      </c>
      <c r="I596" s="165">
        <f t="shared" si="291"/>
        <v>577.28578049317821</v>
      </c>
      <c r="J596" s="139"/>
      <c r="K596" s="166" t="s">
        <v>23</v>
      </c>
      <c r="L596" s="167">
        <v>577.28578049317821</v>
      </c>
      <c r="M596" s="167">
        <v>0</v>
      </c>
      <c r="N596" s="167">
        <v>0</v>
      </c>
      <c r="O596" s="167">
        <v>0</v>
      </c>
      <c r="P596" s="167">
        <v>0</v>
      </c>
      <c r="Q596" s="167">
        <v>0</v>
      </c>
      <c r="R596" s="168">
        <v>0</v>
      </c>
      <c r="S596" s="169">
        <f t="shared" si="292"/>
        <v>577.28578049317821</v>
      </c>
    </row>
    <row r="597" spans="1:85">
      <c r="A597" s="170" t="s">
        <v>19</v>
      </c>
      <c r="B597" s="171">
        <v>0</v>
      </c>
      <c r="C597" s="171">
        <v>0</v>
      </c>
      <c r="D597" s="171">
        <v>0</v>
      </c>
      <c r="E597" s="171">
        <v>0</v>
      </c>
      <c r="F597" s="304"/>
      <c r="G597" s="171">
        <v>0</v>
      </c>
      <c r="H597" s="172">
        <v>0</v>
      </c>
      <c r="I597" s="173">
        <f t="shared" si="291"/>
        <v>0</v>
      </c>
      <c r="J597" s="139"/>
      <c r="K597" s="174" t="s">
        <v>19</v>
      </c>
      <c r="L597" s="171">
        <v>0</v>
      </c>
      <c r="M597" s="171">
        <v>0</v>
      </c>
      <c r="N597" s="171">
        <v>0</v>
      </c>
      <c r="O597" s="171">
        <v>0</v>
      </c>
      <c r="P597" s="171">
        <v>0</v>
      </c>
      <c r="Q597" s="171">
        <v>0</v>
      </c>
      <c r="R597" s="175">
        <v>0</v>
      </c>
      <c r="S597" s="176">
        <f t="shared" si="292"/>
        <v>0</v>
      </c>
    </row>
    <row r="598" spans="1:85">
      <c r="A598" s="162" t="s">
        <v>20</v>
      </c>
      <c r="B598" s="163">
        <v>0</v>
      </c>
      <c r="C598" s="163">
        <v>0</v>
      </c>
      <c r="D598" s="163">
        <v>0</v>
      </c>
      <c r="E598" s="163">
        <v>0</v>
      </c>
      <c r="F598" s="304"/>
      <c r="G598" s="163">
        <v>0</v>
      </c>
      <c r="H598" s="164">
        <v>0</v>
      </c>
      <c r="I598" s="165">
        <f t="shared" si="291"/>
        <v>0</v>
      </c>
      <c r="J598" s="139"/>
      <c r="K598" s="166" t="s">
        <v>20</v>
      </c>
      <c r="L598" s="167">
        <v>0</v>
      </c>
      <c r="M598" s="167">
        <v>0</v>
      </c>
      <c r="N598" s="167">
        <v>0</v>
      </c>
      <c r="O598" s="167">
        <v>0</v>
      </c>
      <c r="P598" s="167">
        <v>0</v>
      </c>
      <c r="Q598" s="167">
        <v>0</v>
      </c>
      <c r="R598" s="168">
        <v>0</v>
      </c>
      <c r="S598" s="169">
        <f t="shared" si="292"/>
        <v>0</v>
      </c>
    </row>
    <row r="599" spans="1:85" ht="15" thickBot="1">
      <c r="A599" s="177" t="s">
        <v>11</v>
      </c>
      <c r="B599" s="178">
        <v>0</v>
      </c>
      <c r="C599" s="178">
        <v>0</v>
      </c>
      <c r="D599" s="178">
        <v>0</v>
      </c>
      <c r="E599" s="178">
        <v>0</v>
      </c>
      <c r="F599" s="305"/>
      <c r="G599" s="178">
        <v>0</v>
      </c>
      <c r="H599" s="179">
        <v>0</v>
      </c>
      <c r="I599" s="180">
        <f t="shared" si="291"/>
        <v>0</v>
      </c>
      <c r="J599" s="139"/>
      <c r="K599" s="181" t="s">
        <v>11</v>
      </c>
      <c r="L599" s="178">
        <v>0</v>
      </c>
      <c r="M599" s="178">
        <v>0</v>
      </c>
      <c r="N599" s="178">
        <v>0</v>
      </c>
      <c r="O599" s="178">
        <v>0</v>
      </c>
      <c r="P599" s="178">
        <v>0</v>
      </c>
      <c r="Q599" s="178">
        <v>0</v>
      </c>
      <c r="R599" s="182">
        <v>0</v>
      </c>
      <c r="S599" s="183">
        <f t="shared" si="292"/>
        <v>0</v>
      </c>
    </row>
    <row r="600" spans="1:85" ht="15">
      <c r="A600" s="184" t="s">
        <v>26</v>
      </c>
      <c r="B600" s="185">
        <f>SUM(B579:B595)</f>
        <v>2677.9892341756804</v>
      </c>
      <c r="C600" s="185">
        <f t="shared" ref="C600:I600" si="293">SUM(C579:C595)</f>
        <v>176.0837841785671</v>
      </c>
      <c r="D600" s="185">
        <f t="shared" si="293"/>
        <v>849.30297885804725</v>
      </c>
      <c r="E600" s="185">
        <f t="shared" si="293"/>
        <v>253.89464471816311</v>
      </c>
      <c r="F600" s="185">
        <f t="shared" si="293"/>
        <v>0</v>
      </c>
      <c r="G600" s="185">
        <f t="shared" si="293"/>
        <v>551.53214353402348</v>
      </c>
      <c r="H600" s="187">
        <f t="shared" si="293"/>
        <v>0.14358204400836566</v>
      </c>
      <c r="I600" s="144">
        <f t="shared" si="293"/>
        <v>4508.9463675084889</v>
      </c>
      <c r="J600" s="139"/>
      <c r="K600" s="186" t="s">
        <v>26</v>
      </c>
      <c r="L600" s="185">
        <f>SUM(L579:L595)</f>
        <v>2677.9892341756804</v>
      </c>
      <c r="M600" s="185">
        <f t="shared" ref="M600:S600" si="294">SUM(M579:M595)</f>
        <v>176.0837841785671</v>
      </c>
      <c r="N600" s="185">
        <f t="shared" si="294"/>
        <v>849.30297885804725</v>
      </c>
      <c r="O600" s="185">
        <f t="shared" si="294"/>
        <v>253.89464471816311</v>
      </c>
      <c r="P600" s="185">
        <f t="shared" si="294"/>
        <v>2490.1855990461177</v>
      </c>
      <c r="Q600" s="185">
        <f t="shared" si="294"/>
        <v>551.53214353402348</v>
      </c>
      <c r="R600" s="187">
        <f t="shared" si="294"/>
        <v>0.14358204400836566</v>
      </c>
      <c r="S600" s="188">
        <f t="shared" si="294"/>
        <v>6999.1319665546071</v>
      </c>
    </row>
    <row r="601" spans="1:85" s="2" customFormat="1" ht="15" thickBot="1">
      <c r="A601" s="17" t="s">
        <v>100</v>
      </c>
      <c r="B601" s="100">
        <f>IF($I600=0,"-",B600/$I600)</f>
        <v>0.59392794145286287</v>
      </c>
      <c r="C601" s="100">
        <f t="shared" ref="C601:H601" si="295">IF($I600=0,"-",C600/$I600)</f>
        <v>3.9052091071082269E-2</v>
      </c>
      <c r="D601" s="100">
        <f t="shared" si="295"/>
        <v>0.18835952119061178</v>
      </c>
      <c r="E601" s="100">
        <f t="shared" si="295"/>
        <v>5.630908509973203E-2</v>
      </c>
      <c r="F601" s="100">
        <f t="shared" si="295"/>
        <v>0</v>
      </c>
      <c r="G601" s="100">
        <f t="shared" si="295"/>
        <v>0.12231951737292096</v>
      </c>
      <c r="H601" s="101">
        <f t="shared" si="295"/>
        <v>3.184381279028273E-5</v>
      </c>
      <c r="I601" s="102">
        <f>SUM(B601:H601)</f>
        <v>1</v>
      </c>
      <c r="K601" s="27" t="s">
        <v>100</v>
      </c>
      <c r="L601" s="76">
        <f t="shared" ref="L601:R601" si="296">IF($S600=0,"-",L600/$S600)</f>
        <v>0.38261733697442307</v>
      </c>
      <c r="M601" s="76">
        <f t="shared" si="296"/>
        <v>2.5157946016732432E-2</v>
      </c>
      <c r="N601" s="76">
        <f t="shared" si="296"/>
        <v>0.12134404422097576</v>
      </c>
      <c r="O601" s="76">
        <f t="shared" si="296"/>
        <v>3.6275161824551982E-2</v>
      </c>
      <c r="P601" s="76">
        <f t="shared" si="296"/>
        <v>0.35578491889358338</v>
      </c>
      <c r="Q601" s="76">
        <f t="shared" si="296"/>
        <v>7.8800077805294008E-2</v>
      </c>
      <c r="R601" s="77">
        <f t="shared" si="296"/>
        <v>2.0514264439429532E-5</v>
      </c>
      <c r="S601" s="78">
        <f>SUM(L601:R601)</f>
        <v>1</v>
      </c>
      <c r="BA601" s="189"/>
      <c r="BR601" s="189"/>
    </row>
    <row r="602" spans="1:85" ht="15" thickBot="1">
      <c r="A602" s="218"/>
      <c r="B602" s="218"/>
      <c r="C602" s="218"/>
      <c r="D602" s="218"/>
      <c r="E602" s="218"/>
      <c r="F602" s="218"/>
      <c r="G602" s="218"/>
      <c r="H602" s="218"/>
      <c r="I602" s="218"/>
      <c r="K602" s="218"/>
      <c r="L602" s="218"/>
      <c r="M602" s="218"/>
      <c r="N602" s="218"/>
      <c r="O602" s="218"/>
      <c r="P602" s="218"/>
      <c r="Q602" s="218"/>
      <c r="R602" s="218"/>
      <c r="S602" s="218"/>
      <c r="U602" s="225"/>
      <c r="AA602" s="226"/>
      <c r="AC602" s="226"/>
      <c r="AD602" s="226"/>
      <c r="AE602" s="226"/>
      <c r="AF602" s="226"/>
      <c r="AG602" s="226"/>
      <c r="AH602" s="226"/>
      <c r="AI602" s="227"/>
      <c r="AJ602" s="227"/>
      <c r="AK602" s="227"/>
      <c r="AL602" s="227"/>
      <c r="AM602" s="227"/>
      <c r="AN602" s="227"/>
      <c r="AO602" s="227"/>
      <c r="AP602" s="227"/>
    </row>
    <row r="603" spans="1:85" ht="28.5">
      <c r="A603" s="306" t="s">
        <v>47</v>
      </c>
      <c r="B603" s="135" t="s">
        <v>0</v>
      </c>
      <c r="C603" s="135" t="s">
        <v>1</v>
      </c>
      <c r="D603" s="135" t="s">
        <v>2</v>
      </c>
      <c r="E603" s="135" t="s">
        <v>3</v>
      </c>
      <c r="F603" s="135" t="s">
        <v>27</v>
      </c>
      <c r="G603" s="135" t="s">
        <v>4</v>
      </c>
      <c r="H603" s="135" t="s">
        <v>5</v>
      </c>
      <c r="I603" s="136" t="s">
        <v>6</v>
      </c>
      <c r="K603" s="308" t="s">
        <v>47</v>
      </c>
      <c r="L603" s="137" t="s">
        <v>0</v>
      </c>
      <c r="M603" s="137" t="s">
        <v>110</v>
      </c>
      <c r="N603" s="137" t="s">
        <v>111</v>
      </c>
      <c r="O603" s="137" t="s">
        <v>3</v>
      </c>
      <c r="P603" s="137" t="s">
        <v>27</v>
      </c>
      <c r="Q603" s="137" t="s">
        <v>4</v>
      </c>
      <c r="R603" s="137" t="s">
        <v>5</v>
      </c>
      <c r="S603" s="138" t="s">
        <v>6</v>
      </c>
      <c r="U603" s="292" t="s">
        <v>47</v>
      </c>
      <c r="V603" s="191" t="s">
        <v>74</v>
      </c>
      <c r="W603" s="191" t="s">
        <v>75</v>
      </c>
      <c r="X603" s="191" t="s">
        <v>67</v>
      </c>
      <c r="Y603" s="191" t="s">
        <v>76</v>
      </c>
      <c r="Z603" s="191" t="s">
        <v>77</v>
      </c>
      <c r="AA603" s="191" t="s">
        <v>118</v>
      </c>
      <c r="AB603" s="191" t="s">
        <v>78</v>
      </c>
      <c r="AC603" s="191" t="s">
        <v>71</v>
      </c>
      <c r="AD603" s="191" t="s">
        <v>64</v>
      </c>
      <c r="AE603" s="228" t="s">
        <v>27</v>
      </c>
      <c r="AF603" s="229" t="s">
        <v>60</v>
      </c>
      <c r="AG603" s="230"/>
      <c r="AH603" s="131"/>
      <c r="AI603" s="131"/>
      <c r="AR603" s="132"/>
      <c r="BA603" s="131"/>
      <c r="BI603" s="132"/>
      <c r="BR603" s="131"/>
      <c r="BX603" s="2"/>
      <c r="CG603" s="131"/>
    </row>
    <row r="604" spans="1:85" ht="15" customHeight="1">
      <c r="A604" s="307" t="s">
        <v>47</v>
      </c>
      <c r="B604" s="294" t="s">
        <v>109</v>
      </c>
      <c r="C604" s="295"/>
      <c r="D604" s="295"/>
      <c r="E604" s="295"/>
      <c r="F604" s="295"/>
      <c r="G604" s="295"/>
      <c r="H604" s="295"/>
      <c r="I604" s="296"/>
      <c r="K604" s="309" t="s">
        <v>47</v>
      </c>
      <c r="L604" s="297" t="s">
        <v>109</v>
      </c>
      <c r="M604" s="298"/>
      <c r="N604" s="298"/>
      <c r="O604" s="298"/>
      <c r="P604" s="298"/>
      <c r="Q604" s="298"/>
      <c r="R604" s="298"/>
      <c r="S604" s="299"/>
      <c r="U604" s="293" t="s">
        <v>47</v>
      </c>
      <c r="V604" s="300" t="s">
        <v>109</v>
      </c>
      <c r="W604" s="301"/>
      <c r="X604" s="301"/>
      <c r="Y604" s="301"/>
      <c r="Z604" s="301"/>
      <c r="AA604" s="301"/>
      <c r="AB604" s="301"/>
      <c r="AC604" s="301"/>
      <c r="AD604" s="301"/>
      <c r="AE604" s="301"/>
      <c r="AF604" s="302"/>
      <c r="AG604" s="231"/>
      <c r="AH604" s="131"/>
      <c r="AI604" s="131"/>
      <c r="AR604" s="132"/>
      <c r="BA604" s="131"/>
      <c r="BI604" s="132"/>
      <c r="BR604" s="131"/>
      <c r="BX604" s="2"/>
      <c r="CG604" s="131"/>
    </row>
    <row r="605" spans="1:85" ht="15">
      <c r="A605" s="141" t="s">
        <v>7</v>
      </c>
      <c r="B605" s="142">
        <v>0.30051205830037075</v>
      </c>
      <c r="C605" s="142">
        <v>0</v>
      </c>
      <c r="D605" s="142">
        <v>0</v>
      </c>
      <c r="E605" s="142">
        <v>0</v>
      </c>
      <c r="F605" s="303"/>
      <c r="G605" s="142">
        <v>0</v>
      </c>
      <c r="H605" s="143">
        <v>0</v>
      </c>
      <c r="I605" s="144">
        <f>SUM(B605:H605)</f>
        <v>0.30051205830037075</v>
      </c>
      <c r="J605" s="139"/>
      <c r="K605" s="193" t="s">
        <v>7</v>
      </c>
      <c r="L605" s="142">
        <v>0.30051205830037075</v>
      </c>
      <c r="M605" s="142">
        <v>0</v>
      </c>
      <c r="N605" s="142">
        <v>0</v>
      </c>
      <c r="O605" s="142">
        <v>0</v>
      </c>
      <c r="P605" s="142">
        <v>0</v>
      </c>
      <c r="Q605" s="142">
        <v>0</v>
      </c>
      <c r="R605" s="194">
        <v>0</v>
      </c>
      <c r="S605" s="195">
        <f>SUM(L605:R605)</f>
        <v>0.30051205830037075</v>
      </c>
      <c r="U605" s="29" t="s">
        <v>7</v>
      </c>
      <c r="V605" s="197">
        <v>0.30051205830037075</v>
      </c>
      <c r="W605" s="197">
        <v>0</v>
      </c>
      <c r="X605" s="197">
        <v>0</v>
      </c>
      <c r="Y605" s="197">
        <v>0</v>
      </c>
      <c r="Z605" s="197">
        <v>0</v>
      </c>
      <c r="AA605" s="197">
        <v>0</v>
      </c>
      <c r="AB605" s="197">
        <v>0</v>
      </c>
      <c r="AC605" s="197">
        <v>0</v>
      </c>
      <c r="AD605" s="199">
        <v>0</v>
      </c>
      <c r="AE605" s="232">
        <f t="shared" ref="AE605:AE610" si="297">+P605</f>
        <v>0</v>
      </c>
      <c r="AF605" s="200">
        <f t="shared" ref="AF605:AF625" si="298">SUM(V605:AE605)</f>
        <v>0.30051205830037075</v>
      </c>
      <c r="AG605" s="233" t="str">
        <f>+IF(ABS(S605-AF605)&gt;0.01,S605-AF605,"")</f>
        <v/>
      </c>
      <c r="AH605" s="131"/>
      <c r="AI605" s="131"/>
      <c r="AR605" s="132"/>
      <c r="BA605" s="131"/>
      <c r="BI605" s="132"/>
      <c r="BR605" s="131"/>
      <c r="BX605" s="2"/>
      <c r="CG605" s="131"/>
    </row>
    <row r="606" spans="1:85" ht="15">
      <c r="A606" s="149" t="s">
        <v>8</v>
      </c>
      <c r="B606" s="150">
        <v>19.660853397730648</v>
      </c>
      <c r="C606" s="150">
        <v>0</v>
      </c>
      <c r="D606" s="150">
        <v>0</v>
      </c>
      <c r="E606" s="150">
        <v>0</v>
      </c>
      <c r="F606" s="304"/>
      <c r="G606" s="150">
        <v>0</v>
      </c>
      <c r="H606" s="151">
        <v>0</v>
      </c>
      <c r="I606" s="152">
        <f t="shared" ref="I606:I625" si="299">SUM(B606:H606)</f>
        <v>19.660853397730648</v>
      </c>
      <c r="J606" s="139"/>
      <c r="K606" s="153" t="s">
        <v>8</v>
      </c>
      <c r="L606" s="154">
        <v>19.660853397730648</v>
      </c>
      <c r="M606" s="154">
        <v>0</v>
      </c>
      <c r="N606" s="154">
        <v>0</v>
      </c>
      <c r="O606" s="154">
        <v>0</v>
      </c>
      <c r="P606" s="154">
        <v>0</v>
      </c>
      <c r="Q606" s="154">
        <v>0</v>
      </c>
      <c r="R606" s="155">
        <v>0</v>
      </c>
      <c r="S606" s="156">
        <f t="shared" ref="S606:S625" si="300">SUM(L606:R606)</f>
        <v>19.660853397730648</v>
      </c>
      <c r="U606" s="30" t="s">
        <v>8</v>
      </c>
      <c r="V606" s="202">
        <v>19.660853397730648</v>
      </c>
      <c r="W606" s="202">
        <v>0</v>
      </c>
      <c r="X606" s="202">
        <v>0</v>
      </c>
      <c r="Y606" s="202">
        <v>0</v>
      </c>
      <c r="Z606" s="202">
        <v>0</v>
      </c>
      <c r="AA606" s="202">
        <v>0</v>
      </c>
      <c r="AB606" s="202">
        <v>0</v>
      </c>
      <c r="AC606" s="202">
        <v>0</v>
      </c>
      <c r="AD606" s="202">
        <v>0</v>
      </c>
      <c r="AE606" s="234">
        <f t="shared" si="297"/>
        <v>0</v>
      </c>
      <c r="AF606" s="204">
        <f t="shared" si="298"/>
        <v>19.660853397730648</v>
      </c>
      <c r="AG606" s="233" t="str">
        <f t="shared" ref="AG606:AG626" si="301">+IF(ABS(S606-AF606)&gt;0.01,S606-AF606,"")</f>
        <v/>
      </c>
      <c r="AH606" s="131"/>
      <c r="AI606" s="131"/>
      <c r="AR606" s="132"/>
      <c r="BA606" s="131"/>
      <c r="BI606" s="132"/>
      <c r="BR606" s="131"/>
      <c r="BX606" s="2"/>
      <c r="CG606" s="131"/>
    </row>
    <row r="607" spans="1:85" ht="15">
      <c r="A607" s="157" t="s">
        <v>10</v>
      </c>
      <c r="B607" s="146">
        <v>7.9452147028715823</v>
      </c>
      <c r="C607" s="146">
        <v>0</v>
      </c>
      <c r="D607" s="146">
        <v>0.53463778029675502</v>
      </c>
      <c r="E607" s="146">
        <v>0</v>
      </c>
      <c r="F607" s="304"/>
      <c r="G607" s="146">
        <v>0</v>
      </c>
      <c r="H607" s="158">
        <v>0</v>
      </c>
      <c r="I607" s="144">
        <f t="shared" si="299"/>
        <v>8.4798524831683366</v>
      </c>
      <c r="J607" s="139"/>
      <c r="K607" s="159" t="s">
        <v>10</v>
      </c>
      <c r="L607" s="146">
        <v>7.9452147028715823</v>
      </c>
      <c r="M607" s="146">
        <v>0</v>
      </c>
      <c r="N607" s="146">
        <v>0.53463778029675502</v>
      </c>
      <c r="O607" s="146">
        <v>0</v>
      </c>
      <c r="P607" s="146">
        <v>0</v>
      </c>
      <c r="Q607" s="146">
        <v>0</v>
      </c>
      <c r="R607" s="147">
        <v>0</v>
      </c>
      <c r="S607" s="148">
        <f t="shared" si="300"/>
        <v>8.4798524831683366</v>
      </c>
      <c r="U607" s="259" t="s">
        <v>10</v>
      </c>
      <c r="V607" s="197">
        <v>7.9452147028715823</v>
      </c>
      <c r="W607" s="197">
        <v>0.53463778029675502</v>
      </c>
      <c r="X607" s="197">
        <v>0</v>
      </c>
      <c r="Y607" s="197">
        <v>0</v>
      </c>
      <c r="Z607" s="197">
        <v>0</v>
      </c>
      <c r="AA607" s="197">
        <v>0</v>
      </c>
      <c r="AB607" s="197">
        <v>0</v>
      </c>
      <c r="AC607" s="197">
        <v>0</v>
      </c>
      <c r="AD607" s="199">
        <v>0</v>
      </c>
      <c r="AE607" s="232">
        <f t="shared" si="297"/>
        <v>0</v>
      </c>
      <c r="AF607" s="200">
        <f t="shared" si="298"/>
        <v>8.4798524831683366</v>
      </c>
      <c r="AG607" s="233" t="str">
        <f t="shared" si="301"/>
        <v/>
      </c>
      <c r="AH607" s="131"/>
      <c r="AI607" s="131"/>
      <c r="AR607" s="132"/>
      <c r="BA607" s="131"/>
      <c r="BI607" s="132"/>
      <c r="BR607" s="131"/>
      <c r="BX607" s="2"/>
      <c r="CG607" s="131"/>
    </row>
    <row r="608" spans="1:85" ht="15">
      <c r="A608" s="149" t="s">
        <v>53</v>
      </c>
      <c r="B608" s="150">
        <v>0</v>
      </c>
      <c r="C608" s="150">
        <v>0</v>
      </c>
      <c r="D608" s="150">
        <v>0</v>
      </c>
      <c r="E608" s="150">
        <v>0</v>
      </c>
      <c r="F608" s="304"/>
      <c r="G608" s="150">
        <v>0</v>
      </c>
      <c r="H608" s="151">
        <v>0</v>
      </c>
      <c r="I608" s="152">
        <f t="shared" si="299"/>
        <v>0</v>
      </c>
      <c r="J608" s="139"/>
      <c r="K608" s="153" t="s">
        <v>53</v>
      </c>
      <c r="L608" s="154">
        <v>0</v>
      </c>
      <c r="M608" s="154">
        <v>0</v>
      </c>
      <c r="N608" s="154">
        <v>0</v>
      </c>
      <c r="O608" s="154">
        <v>0</v>
      </c>
      <c r="P608" s="154">
        <v>0</v>
      </c>
      <c r="Q608" s="154">
        <v>0</v>
      </c>
      <c r="R608" s="155">
        <v>0</v>
      </c>
      <c r="S608" s="156">
        <f t="shared" si="300"/>
        <v>0</v>
      </c>
      <c r="U608" s="30" t="s">
        <v>53</v>
      </c>
      <c r="V608" s="202">
        <v>0</v>
      </c>
      <c r="W608" s="202">
        <v>0</v>
      </c>
      <c r="X608" s="202">
        <v>0</v>
      </c>
      <c r="Y608" s="202">
        <v>0</v>
      </c>
      <c r="Z608" s="202">
        <v>0</v>
      </c>
      <c r="AA608" s="202">
        <v>0</v>
      </c>
      <c r="AB608" s="202">
        <v>0</v>
      </c>
      <c r="AC608" s="202">
        <v>0</v>
      </c>
      <c r="AD608" s="202">
        <v>0</v>
      </c>
      <c r="AE608" s="234">
        <f t="shared" si="297"/>
        <v>0</v>
      </c>
      <c r="AF608" s="204">
        <f t="shared" si="298"/>
        <v>0</v>
      </c>
      <c r="AG608" s="233" t="str">
        <f t="shared" si="301"/>
        <v/>
      </c>
      <c r="AH608" s="131"/>
      <c r="AI608" s="131"/>
      <c r="AR608" s="132"/>
      <c r="BA608" s="131"/>
      <c r="BI608" s="132"/>
      <c r="BR608" s="131"/>
      <c r="BX608" s="2"/>
      <c r="CG608" s="131"/>
    </row>
    <row r="609" spans="1:85" ht="15">
      <c r="A609" s="157" t="s">
        <v>16</v>
      </c>
      <c r="B609" s="146">
        <v>15.250826520500942</v>
      </c>
      <c r="C609" s="146">
        <v>0</v>
      </c>
      <c r="D609" s="146">
        <v>1.7224357480963941</v>
      </c>
      <c r="E609" s="146">
        <v>0</v>
      </c>
      <c r="F609" s="304"/>
      <c r="G609" s="146">
        <v>0</v>
      </c>
      <c r="H609" s="158">
        <v>0</v>
      </c>
      <c r="I609" s="144">
        <f t="shared" si="299"/>
        <v>16.973262268597335</v>
      </c>
      <c r="J609" s="139"/>
      <c r="K609" s="159" t="s">
        <v>16</v>
      </c>
      <c r="L609" s="146">
        <v>15.250826520500942</v>
      </c>
      <c r="M609" s="146">
        <v>0</v>
      </c>
      <c r="N609" s="146">
        <v>1.7224357480963941</v>
      </c>
      <c r="O609" s="146">
        <v>0</v>
      </c>
      <c r="P609" s="146">
        <v>0</v>
      </c>
      <c r="Q609" s="146">
        <v>0</v>
      </c>
      <c r="R609" s="147">
        <v>0</v>
      </c>
      <c r="S609" s="148">
        <f t="shared" si="300"/>
        <v>16.973262268597335</v>
      </c>
      <c r="U609" s="259" t="s">
        <v>16</v>
      </c>
      <c r="V609" s="197">
        <v>15.250826520500942</v>
      </c>
      <c r="W609" s="197">
        <v>1.7224357480963941</v>
      </c>
      <c r="X609" s="197">
        <v>0</v>
      </c>
      <c r="Y609" s="197">
        <v>0</v>
      </c>
      <c r="Z609" s="197">
        <v>0</v>
      </c>
      <c r="AA609" s="197">
        <v>0</v>
      </c>
      <c r="AB609" s="197">
        <v>0</v>
      </c>
      <c r="AC609" s="197">
        <v>0</v>
      </c>
      <c r="AD609" s="199">
        <v>0</v>
      </c>
      <c r="AE609" s="232">
        <f t="shared" si="297"/>
        <v>0</v>
      </c>
      <c r="AF609" s="200">
        <f t="shared" si="298"/>
        <v>16.973262268597335</v>
      </c>
      <c r="AG609" s="233" t="str">
        <f t="shared" si="301"/>
        <v/>
      </c>
      <c r="AH609" s="131"/>
      <c r="AI609" s="131"/>
      <c r="AR609" s="132"/>
      <c r="BA609" s="131"/>
      <c r="BI609" s="132"/>
      <c r="BR609" s="131"/>
      <c r="BX609" s="2"/>
      <c r="CG609" s="131"/>
    </row>
    <row r="610" spans="1:85" ht="15">
      <c r="A610" s="149" t="s">
        <v>15</v>
      </c>
      <c r="B610" s="150">
        <v>2326.8648959947991</v>
      </c>
      <c r="C610" s="150">
        <v>0</v>
      </c>
      <c r="D610" s="150">
        <v>262.79725052700911</v>
      </c>
      <c r="E610" s="150">
        <v>0</v>
      </c>
      <c r="F610" s="304"/>
      <c r="G610" s="150">
        <v>0</v>
      </c>
      <c r="H610" s="151">
        <v>0</v>
      </c>
      <c r="I610" s="152">
        <f t="shared" si="299"/>
        <v>2589.6621465218082</v>
      </c>
      <c r="J610" s="139"/>
      <c r="K610" s="153" t="s">
        <v>15</v>
      </c>
      <c r="L610" s="154">
        <v>2326.8648959947991</v>
      </c>
      <c r="M610" s="154">
        <v>0</v>
      </c>
      <c r="N610" s="154">
        <v>262.79725052700911</v>
      </c>
      <c r="O610" s="154">
        <v>0</v>
      </c>
      <c r="P610" s="154">
        <v>0</v>
      </c>
      <c r="Q610" s="154">
        <v>0</v>
      </c>
      <c r="R610" s="155">
        <v>0</v>
      </c>
      <c r="S610" s="156">
        <f t="shared" si="300"/>
        <v>2589.6621465218082</v>
      </c>
      <c r="U610" s="30" t="s">
        <v>15</v>
      </c>
      <c r="V610" s="202">
        <v>2326.8648959947991</v>
      </c>
      <c r="W610" s="202">
        <v>262.79725052700911</v>
      </c>
      <c r="X610" s="202">
        <v>0</v>
      </c>
      <c r="Y610" s="202">
        <v>0</v>
      </c>
      <c r="Z610" s="202">
        <v>0</v>
      </c>
      <c r="AA610" s="202">
        <v>0</v>
      </c>
      <c r="AB610" s="202">
        <v>0</v>
      </c>
      <c r="AC610" s="202">
        <v>0</v>
      </c>
      <c r="AD610" s="202">
        <v>0</v>
      </c>
      <c r="AE610" s="234">
        <f t="shared" si="297"/>
        <v>0</v>
      </c>
      <c r="AF610" s="204">
        <f t="shared" si="298"/>
        <v>2589.6621465218082</v>
      </c>
      <c r="AG610" s="233" t="str">
        <f t="shared" si="301"/>
        <v/>
      </c>
      <c r="AH610" s="131"/>
      <c r="AI610" s="131"/>
      <c r="AR610" s="132"/>
      <c r="BA610" s="131"/>
      <c r="BI610" s="132"/>
      <c r="BR610" s="131"/>
      <c r="BX610" s="2"/>
      <c r="CG610" s="131"/>
    </row>
    <row r="611" spans="1:85" ht="15">
      <c r="A611" s="157" t="s">
        <v>55</v>
      </c>
      <c r="B611" s="146">
        <v>0</v>
      </c>
      <c r="C611" s="146">
        <v>0</v>
      </c>
      <c r="D611" s="146">
        <v>0</v>
      </c>
      <c r="E611" s="146">
        <v>0</v>
      </c>
      <c r="F611" s="304"/>
      <c r="G611" s="146">
        <v>0</v>
      </c>
      <c r="H611" s="158">
        <v>0</v>
      </c>
      <c r="I611" s="144">
        <f t="shared" si="299"/>
        <v>0</v>
      </c>
      <c r="J611" s="139"/>
      <c r="K611" s="159" t="s">
        <v>55</v>
      </c>
      <c r="L611" s="146">
        <v>0</v>
      </c>
      <c r="M611" s="146">
        <v>0</v>
      </c>
      <c r="N611" s="146">
        <v>0</v>
      </c>
      <c r="O611" s="146">
        <v>0</v>
      </c>
      <c r="P611" s="146">
        <v>3058.9423900989036</v>
      </c>
      <c r="Q611" s="146">
        <v>0</v>
      </c>
      <c r="R611" s="147">
        <v>0</v>
      </c>
      <c r="S611" s="148">
        <f t="shared" si="300"/>
        <v>3058.9423900989036</v>
      </c>
      <c r="U611" s="260" t="s">
        <v>55</v>
      </c>
      <c r="V611" s="197">
        <v>0</v>
      </c>
      <c r="W611" s="197">
        <v>0</v>
      </c>
      <c r="X611" s="197">
        <v>0</v>
      </c>
      <c r="Y611" s="197">
        <v>0</v>
      </c>
      <c r="Z611" s="197">
        <v>0</v>
      </c>
      <c r="AA611" s="197">
        <v>0</v>
      </c>
      <c r="AB611" s="197">
        <v>0</v>
      </c>
      <c r="AC611" s="197">
        <v>0</v>
      </c>
      <c r="AD611" s="197">
        <v>0</v>
      </c>
      <c r="AE611" s="235">
        <f>+P611</f>
        <v>3058.9423900989036</v>
      </c>
      <c r="AF611" s="236">
        <f t="shared" si="298"/>
        <v>3058.9423900989036</v>
      </c>
      <c r="AG611" s="233" t="str">
        <f t="shared" si="301"/>
        <v/>
      </c>
      <c r="AH611" s="131"/>
      <c r="AI611" s="131"/>
      <c r="AR611" s="132"/>
      <c r="BA611" s="131"/>
      <c r="BI611" s="132"/>
      <c r="BR611" s="131"/>
      <c r="BX611" s="2"/>
      <c r="CG611" s="131"/>
    </row>
    <row r="612" spans="1:85" ht="15">
      <c r="A612" s="149" t="s">
        <v>12</v>
      </c>
      <c r="B612" s="150">
        <v>0</v>
      </c>
      <c r="C612" s="150">
        <v>0</v>
      </c>
      <c r="D612" s="150">
        <v>0</v>
      </c>
      <c r="E612" s="150">
        <v>0</v>
      </c>
      <c r="F612" s="304"/>
      <c r="G612" s="150">
        <v>0</v>
      </c>
      <c r="H612" s="151">
        <v>0</v>
      </c>
      <c r="I612" s="152">
        <f t="shared" si="299"/>
        <v>0</v>
      </c>
      <c r="J612" s="139"/>
      <c r="K612" s="153" t="s">
        <v>12</v>
      </c>
      <c r="L612" s="154">
        <v>0</v>
      </c>
      <c r="M612" s="154">
        <v>0</v>
      </c>
      <c r="N612" s="154">
        <v>0</v>
      </c>
      <c r="O612" s="154">
        <v>0</v>
      </c>
      <c r="P612" s="154">
        <v>1480.621825054124</v>
      </c>
      <c r="Q612" s="154">
        <v>0</v>
      </c>
      <c r="R612" s="155">
        <v>0</v>
      </c>
      <c r="S612" s="156">
        <f t="shared" si="300"/>
        <v>1480.621825054124</v>
      </c>
      <c r="U612" s="30" t="s">
        <v>12</v>
      </c>
      <c r="V612" s="202">
        <v>0</v>
      </c>
      <c r="W612" s="202">
        <v>0</v>
      </c>
      <c r="X612" s="202">
        <v>0</v>
      </c>
      <c r="Y612" s="202">
        <v>0</v>
      </c>
      <c r="Z612" s="202">
        <v>0</v>
      </c>
      <c r="AA612" s="202">
        <v>0</v>
      </c>
      <c r="AB612" s="202">
        <v>0</v>
      </c>
      <c r="AC612" s="202">
        <v>0</v>
      </c>
      <c r="AD612" s="202">
        <v>0</v>
      </c>
      <c r="AE612" s="234">
        <f t="shared" ref="AE612:AE625" si="302">+P612</f>
        <v>1480.621825054124</v>
      </c>
      <c r="AF612" s="204">
        <f t="shared" si="298"/>
        <v>1480.621825054124</v>
      </c>
      <c r="AG612" s="233" t="str">
        <f t="shared" si="301"/>
        <v/>
      </c>
      <c r="AH612" s="131"/>
      <c r="AI612" s="131"/>
      <c r="AR612" s="132"/>
      <c r="BA612" s="131"/>
      <c r="BI612" s="132"/>
      <c r="BR612" s="131"/>
      <c r="BX612" s="2"/>
      <c r="CG612" s="131"/>
    </row>
    <row r="613" spans="1:85" ht="15">
      <c r="A613" s="157" t="s">
        <v>56</v>
      </c>
      <c r="B613" s="146">
        <v>0</v>
      </c>
      <c r="C613" s="146">
        <v>0</v>
      </c>
      <c r="D613" s="146">
        <v>0</v>
      </c>
      <c r="E613" s="146">
        <v>0</v>
      </c>
      <c r="F613" s="304"/>
      <c r="G613" s="146">
        <v>0</v>
      </c>
      <c r="H613" s="158">
        <v>0</v>
      </c>
      <c r="I613" s="144">
        <f t="shared" si="299"/>
        <v>0</v>
      </c>
      <c r="J613" s="139"/>
      <c r="K613" s="159" t="s">
        <v>56</v>
      </c>
      <c r="L613" s="146">
        <v>0</v>
      </c>
      <c r="M613" s="146">
        <v>0</v>
      </c>
      <c r="N613" s="146">
        <v>0</v>
      </c>
      <c r="O613" s="146">
        <v>0</v>
      </c>
      <c r="P613" s="146">
        <v>0</v>
      </c>
      <c r="Q613" s="146">
        <v>0</v>
      </c>
      <c r="R613" s="147">
        <v>0</v>
      </c>
      <c r="S613" s="148">
        <f t="shared" si="300"/>
        <v>0</v>
      </c>
      <c r="U613" s="261" t="s">
        <v>56</v>
      </c>
      <c r="V613" s="197">
        <v>0</v>
      </c>
      <c r="W613" s="197">
        <v>0</v>
      </c>
      <c r="X613" s="197">
        <v>0</v>
      </c>
      <c r="Y613" s="197">
        <v>0</v>
      </c>
      <c r="Z613" s="197">
        <v>0</v>
      </c>
      <c r="AA613" s="197">
        <v>0</v>
      </c>
      <c r="AB613" s="197">
        <v>0</v>
      </c>
      <c r="AC613" s="197">
        <v>0</v>
      </c>
      <c r="AD613" s="197">
        <v>0</v>
      </c>
      <c r="AE613" s="235">
        <f t="shared" si="302"/>
        <v>0</v>
      </c>
      <c r="AF613" s="236">
        <f t="shared" si="298"/>
        <v>0</v>
      </c>
      <c r="AG613" s="233" t="str">
        <f t="shared" si="301"/>
        <v/>
      </c>
      <c r="AH613" s="131"/>
      <c r="AI613" s="131"/>
      <c r="AR613" s="132"/>
      <c r="BA613" s="131"/>
      <c r="BI613" s="132"/>
      <c r="BR613" s="131"/>
      <c r="BX613" s="2"/>
      <c r="CG613" s="131"/>
    </row>
    <row r="614" spans="1:85" ht="15">
      <c r="A614" s="149" t="s">
        <v>17</v>
      </c>
      <c r="B614" s="150">
        <v>35.236670993738223</v>
      </c>
      <c r="C614" s="150">
        <v>0</v>
      </c>
      <c r="D614" s="150">
        <v>5.7703890991901661</v>
      </c>
      <c r="E614" s="150">
        <v>0</v>
      </c>
      <c r="F614" s="304"/>
      <c r="G614" s="150">
        <v>0</v>
      </c>
      <c r="H614" s="151">
        <v>0</v>
      </c>
      <c r="I614" s="152">
        <f t="shared" si="299"/>
        <v>41.007060092928391</v>
      </c>
      <c r="J614" s="139"/>
      <c r="K614" s="153" t="s">
        <v>17</v>
      </c>
      <c r="L614" s="154">
        <v>35.236670993738223</v>
      </c>
      <c r="M614" s="154">
        <v>0</v>
      </c>
      <c r="N614" s="154">
        <v>5.7703890991901661</v>
      </c>
      <c r="O614" s="154">
        <v>0</v>
      </c>
      <c r="P614" s="154">
        <v>0</v>
      </c>
      <c r="Q614" s="154">
        <v>0</v>
      </c>
      <c r="R614" s="155">
        <v>0</v>
      </c>
      <c r="S614" s="156">
        <f t="shared" si="300"/>
        <v>41.007060092928391</v>
      </c>
      <c r="U614" s="30" t="s">
        <v>17</v>
      </c>
      <c r="V614" s="202">
        <v>35.236670993738223</v>
      </c>
      <c r="W614" s="202">
        <v>5.567674570168065</v>
      </c>
      <c r="X614" s="202">
        <v>0.20271452902210099</v>
      </c>
      <c r="Y614" s="202">
        <v>0</v>
      </c>
      <c r="Z614" s="202">
        <v>0</v>
      </c>
      <c r="AA614" s="202">
        <v>0</v>
      </c>
      <c r="AB614" s="202">
        <v>0</v>
      </c>
      <c r="AC614" s="202">
        <v>0</v>
      </c>
      <c r="AD614" s="202">
        <v>0</v>
      </c>
      <c r="AE614" s="234">
        <f t="shared" si="302"/>
        <v>0</v>
      </c>
      <c r="AF614" s="204">
        <f t="shared" si="298"/>
        <v>41.007060092928391</v>
      </c>
      <c r="AG614" s="233" t="str">
        <f t="shared" si="301"/>
        <v/>
      </c>
      <c r="AH614" s="131"/>
      <c r="AI614" s="131"/>
      <c r="AR614" s="132"/>
      <c r="BA614" s="131"/>
      <c r="BI614" s="132"/>
      <c r="BR614" s="131"/>
      <c r="BX614" s="2"/>
      <c r="CG614" s="131"/>
    </row>
    <row r="615" spans="1:85" ht="15">
      <c r="A615" s="157" t="s">
        <v>141</v>
      </c>
      <c r="B615" s="146">
        <v>2088.4989833242807</v>
      </c>
      <c r="C615" s="146">
        <v>0</v>
      </c>
      <c r="D615" s="146">
        <v>272.85814987571842</v>
      </c>
      <c r="E615" s="146">
        <v>0</v>
      </c>
      <c r="F615" s="304"/>
      <c r="G615" s="146">
        <v>0</v>
      </c>
      <c r="H615" s="158">
        <v>0</v>
      </c>
      <c r="I615" s="144">
        <f t="shared" si="299"/>
        <v>2361.3571331999992</v>
      </c>
      <c r="J615" s="139"/>
      <c r="K615" s="159" t="s">
        <v>141</v>
      </c>
      <c r="L615" s="146">
        <v>2088.4989833242807</v>
      </c>
      <c r="M615" s="146">
        <v>0</v>
      </c>
      <c r="N615" s="146">
        <v>272.85814987571842</v>
      </c>
      <c r="O615" s="146">
        <v>0</v>
      </c>
      <c r="P615" s="146">
        <v>0</v>
      </c>
      <c r="Q615" s="146">
        <v>0</v>
      </c>
      <c r="R615" s="147">
        <v>0</v>
      </c>
      <c r="S615" s="148">
        <f t="shared" si="300"/>
        <v>2361.3571331999992</v>
      </c>
      <c r="U615" s="31" t="s">
        <v>141</v>
      </c>
      <c r="V615" s="197">
        <v>2088.4989833242807</v>
      </c>
      <c r="W615" s="197">
        <v>266.4133100439708</v>
      </c>
      <c r="X615" s="197">
        <v>6.4448398317476476</v>
      </c>
      <c r="Y615" s="197">
        <v>0</v>
      </c>
      <c r="Z615" s="197">
        <v>0</v>
      </c>
      <c r="AA615" s="197">
        <v>0</v>
      </c>
      <c r="AB615" s="197">
        <v>0</v>
      </c>
      <c r="AC615" s="197">
        <v>0</v>
      </c>
      <c r="AD615" s="197">
        <v>0</v>
      </c>
      <c r="AE615" s="235">
        <f t="shared" si="302"/>
        <v>0</v>
      </c>
      <c r="AF615" s="236">
        <f t="shared" si="298"/>
        <v>2361.3571331999992</v>
      </c>
      <c r="AG615" s="233" t="str">
        <f t="shared" si="301"/>
        <v/>
      </c>
      <c r="AH615" s="131"/>
      <c r="AI615" s="131"/>
      <c r="AR615" s="132"/>
      <c r="BA615" s="131"/>
      <c r="BI615" s="132"/>
      <c r="BR615" s="131"/>
      <c r="BX615" s="2"/>
      <c r="CG615" s="131"/>
    </row>
    <row r="616" spans="1:85" ht="15">
      <c r="A616" s="149" t="s">
        <v>25</v>
      </c>
      <c r="B616" s="150">
        <v>578.46421040384803</v>
      </c>
      <c r="C616" s="150">
        <v>0</v>
      </c>
      <c r="D616" s="150">
        <v>905.47619984496509</v>
      </c>
      <c r="E616" s="150">
        <v>1035.0969161775713</v>
      </c>
      <c r="F616" s="304"/>
      <c r="G616" s="150">
        <v>511.3816790096057</v>
      </c>
      <c r="H616" s="151">
        <v>0</v>
      </c>
      <c r="I616" s="152">
        <f t="shared" si="299"/>
        <v>3030.4190054359901</v>
      </c>
      <c r="J616" s="139"/>
      <c r="K616" s="153" t="s">
        <v>25</v>
      </c>
      <c r="L616" s="154">
        <v>578.46421040384803</v>
      </c>
      <c r="M616" s="154">
        <v>0</v>
      </c>
      <c r="N616" s="154">
        <v>905.47619984496509</v>
      </c>
      <c r="O616" s="154">
        <v>1035.0969161775713</v>
      </c>
      <c r="P616" s="154">
        <v>0</v>
      </c>
      <c r="Q616" s="154">
        <v>511.3816790096057</v>
      </c>
      <c r="R616" s="155">
        <v>0</v>
      </c>
      <c r="S616" s="156">
        <f t="shared" si="300"/>
        <v>3030.4190054359901</v>
      </c>
      <c r="U616" s="30" t="s">
        <v>25</v>
      </c>
      <c r="V616" s="202">
        <v>578.46421040384803</v>
      </c>
      <c r="W616" s="202">
        <v>628.46797791977281</v>
      </c>
      <c r="X616" s="202">
        <v>277.00822192519234</v>
      </c>
      <c r="Y616" s="202">
        <v>339.21999646258018</v>
      </c>
      <c r="Z616" s="202">
        <v>357.60089098295879</v>
      </c>
      <c r="AA616" s="202">
        <v>105.74256824737255</v>
      </c>
      <c r="AB616" s="202">
        <v>286.57162698530078</v>
      </c>
      <c r="AC616" s="202">
        <v>224.81005202430489</v>
      </c>
      <c r="AD616" s="202">
        <v>232.53346048465988</v>
      </c>
      <c r="AE616" s="234">
        <f t="shared" si="302"/>
        <v>0</v>
      </c>
      <c r="AF616" s="204">
        <f t="shared" si="298"/>
        <v>3030.4190054359897</v>
      </c>
      <c r="AG616" s="233" t="str">
        <f t="shared" si="301"/>
        <v/>
      </c>
      <c r="AH616" s="131"/>
      <c r="AI616" s="131"/>
      <c r="AR616" s="132"/>
      <c r="BA616" s="131"/>
      <c r="BI616" s="132"/>
      <c r="BR616" s="131"/>
      <c r="BX616" s="2"/>
      <c r="CG616" s="131"/>
    </row>
    <row r="617" spans="1:85" ht="15">
      <c r="A617" s="157" t="s">
        <v>24</v>
      </c>
      <c r="B617" s="146">
        <v>469.8237052735202</v>
      </c>
      <c r="C617" s="146">
        <v>0</v>
      </c>
      <c r="D617" s="146">
        <v>72.144918912038094</v>
      </c>
      <c r="E617" s="146">
        <v>0</v>
      </c>
      <c r="F617" s="304"/>
      <c r="G617" s="146">
        <v>0</v>
      </c>
      <c r="H617" s="158">
        <v>0</v>
      </c>
      <c r="I617" s="144">
        <f t="shared" si="299"/>
        <v>541.96862418555827</v>
      </c>
      <c r="J617" s="139"/>
      <c r="K617" s="159" t="s">
        <v>24</v>
      </c>
      <c r="L617" s="146">
        <v>469.8237052735202</v>
      </c>
      <c r="M617" s="146">
        <v>0</v>
      </c>
      <c r="N617" s="146">
        <v>72.144918912038094</v>
      </c>
      <c r="O617" s="146">
        <v>0</v>
      </c>
      <c r="P617" s="146">
        <v>0</v>
      </c>
      <c r="Q617" s="146">
        <v>0</v>
      </c>
      <c r="R617" s="147">
        <v>0</v>
      </c>
      <c r="S617" s="148">
        <f t="shared" si="300"/>
        <v>541.96862418555827</v>
      </c>
      <c r="U617" s="261" t="s">
        <v>24</v>
      </c>
      <c r="V617" s="197">
        <v>469.8237052735202</v>
      </c>
      <c r="W617" s="197">
        <v>72.144918912038094</v>
      </c>
      <c r="X617" s="197">
        <v>0</v>
      </c>
      <c r="Y617" s="197">
        <v>0</v>
      </c>
      <c r="Z617" s="197">
        <v>0</v>
      </c>
      <c r="AA617" s="197">
        <v>0</v>
      </c>
      <c r="AB617" s="197">
        <v>0</v>
      </c>
      <c r="AC617" s="197">
        <v>0</v>
      </c>
      <c r="AD617" s="197">
        <v>0</v>
      </c>
      <c r="AE617" s="235">
        <f t="shared" si="302"/>
        <v>0</v>
      </c>
      <c r="AF617" s="236">
        <f t="shared" si="298"/>
        <v>541.96862418555827</v>
      </c>
      <c r="AG617" s="233" t="str">
        <f t="shared" si="301"/>
        <v/>
      </c>
      <c r="AH617" s="131"/>
      <c r="AI617" s="131"/>
      <c r="AR617" s="132"/>
      <c r="BA617" s="131"/>
      <c r="BI617" s="132"/>
      <c r="BR617" s="131"/>
      <c r="BX617" s="2"/>
      <c r="CG617" s="131"/>
    </row>
    <row r="618" spans="1:85" ht="15">
      <c r="A618" s="149" t="s">
        <v>57</v>
      </c>
      <c r="B618" s="150">
        <v>2331.2136064872611</v>
      </c>
      <c r="C618" s="150">
        <v>0</v>
      </c>
      <c r="D618" s="150">
        <v>201.40079664550075</v>
      </c>
      <c r="E618" s="150">
        <v>0</v>
      </c>
      <c r="F618" s="304"/>
      <c r="G618" s="150">
        <v>0</v>
      </c>
      <c r="H618" s="151">
        <v>0</v>
      </c>
      <c r="I618" s="152">
        <f t="shared" si="299"/>
        <v>2532.6144031327617</v>
      </c>
      <c r="J618" s="139"/>
      <c r="K618" s="153" t="s">
        <v>57</v>
      </c>
      <c r="L618" s="154">
        <v>2331.2136064872611</v>
      </c>
      <c r="M618" s="154">
        <v>0</v>
      </c>
      <c r="N618" s="154">
        <v>201.40079664550075</v>
      </c>
      <c r="O618" s="154">
        <v>0</v>
      </c>
      <c r="P618" s="154">
        <v>0</v>
      </c>
      <c r="Q618" s="154">
        <v>0</v>
      </c>
      <c r="R618" s="155">
        <v>0</v>
      </c>
      <c r="S618" s="156">
        <f t="shared" si="300"/>
        <v>2532.6144031327617</v>
      </c>
      <c r="U618" s="30" t="s">
        <v>57</v>
      </c>
      <c r="V618" s="202">
        <v>2331.2136064872611</v>
      </c>
      <c r="W618" s="202">
        <v>192.13291274413334</v>
      </c>
      <c r="X618" s="202">
        <v>9.2678839013674033</v>
      </c>
      <c r="Y618" s="202">
        <v>0</v>
      </c>
      <c r="Z618" s="202">
        <v>0</v>
      </c>
      <c r="AA618" s="202">
        <v>0</v>
      </c>
      <c r="AB618" s="202">
        <v>0</v>
      </c>
      <c r="AC618" s="202">
        <v>0</v>
      </c>
      <c r="AD618" s="202">
        <v>0</v>
      </c>
      <c r="AE618" s="234">
        <f t="shared" si="302"/>
        <v>0</v>
      </c>
      <c r="AF618" s="204">
        <f t="shared" si="298"/>
        <v>2532.6144031327617</v>
      </c>
      <c r="AG618" s="233" t="str">
        <f t="shared" si="301"/>
        <v/>
      </c>
      <c r="AH618" s="131"/>
      <c r="AI618" s="131"/>
      <c r="AR618" s="132"/>
      <c r="BA618" s="131"/>
      <c r="BI618" s="132"/>
      <c r="BR618" s="131"/>
      <c r="BX618" s="2"/>
      <c r="CG618" s="131"/>
    </row>
    <row r="619" spans="1:85" ht="15">
      <c r="A619" s="157" t="s">
        <v>22</v>
      </c>
      <c r="B619" s="146">
        <v>131.68609994540441</v>
      </c>
      <c r="C619" s="146">
        <v>0</v>
      </c>
      <c r="D619" s="146">
        <v>44.334842461872107</v>
      </c>
      <c r="E619" s="146">
        <v>0</v>
      </c>
      <c r="F619" s="304"/>
      <c r="G619" s="146">
        <v>0</v>
      </c>
      <c r="H619" s="158">
        <v>0</v>
      </c>
      <c r="I619" s="144">
        <f t="shared" si="299"/>
        <v>176.02094240727652</v>
      </c>
      <c r="J619" s="139"/>
      <c r="K619" s="159" t="s">
        <v>22</v>
      </c>
      <c r="L619" s="146">
        <v>131.68609994540441</v>
      </c>
      <c r="M619" s="146">
        <v>0</v>
      </c>
      <c r="N619" s="146">
        <v>44.334842461872107</v>
      </c>
      <c r="O619" s="146">
        <v>0</v>
      </c>
      <c r="P619" s="146">
        <v>276.00313353665132</v>
      </c>
      <c r="Q619" s="146">
        <v>0</v>
      </c>
      <c r="R619" s="147">
        <v>0</v>
      </c>
      <c r="S619" s="148">
        <f t="shared" si="300"/>
        <v>452.02407594392787</v>
      </c>
      <c r="U619" s="261" t="s">
        <v>22</v>
      </c>
      <c r="V619" s="197">
        <v>131.68609994540441</v>
      </c>
      <c r="W619" s="197">
        <v>44.113906324863606</v>
      </c>
      <c r="X619" s="197">
        <v>0.22093613700850148</v>
      </c>
      <c r="Y619" s="197">
        <v>0</v>
      </c>
      <c r="Z619" s="197">
        <v>0</v>
      </c>
      <c r="AA619" s="197">
        <v>0</v>
      </c>
      <c r="AB619" s="197">
        <v>0</v>
      </c>
      <c r="AC619" s="197">
        <v>0</v>
      </c>
      <c r="AD619" s="197">
        <v>0</v>
      </c>
      <c r="AE619" s="235">
        <f t="shared" si="302"/>
        <v>276.00313353665132</v>
      </c>
      <c r="AF619" s="236">
        <f t="shared" si="298"/>
        <v>452.02407594392781</v>
      </c>
      <c r="AG619" s="233" t="str">
        <f t="shared" si="301"/>
        <v/>
      </c>
      <c r="AH619" s="131"/>
      <c r="AI619" s="131"/>
      <c r="AR619" s="132"/>
      <c r="BA619" s="131"/>
      <c r="BI619" s="132"/>
      <c r="BR619" s="131"/>
      <c r="BX619" s="2"/>
      <c r="CG619" s="131"/>
    </row>
    <row r="620" spans="1:85" ht="15">
      <c r="A620" s="149" t="s">
        <v>21</v>
      </c>
      <c r="B620" s="150">
        <v>0</v>
      </c>
      <c r="C620" s="150">
        <v>0</v>
      </c>
      <c r="D620" s="150">
        <v>0</v>
      </c>
      <c r="E620" s="150">
        <v>0</v>
      </c>
      <c r="F620" s="304"/>
      <c r="G620" s="150">
        <v>0</v>
      </c>
      <c r="H620" s="151">
        <v>0</v>
      </c>
      <c r="I620" s="152">
        <f t="shared" si="299"/>
        <v>0</v>
      </c>
      <c r="J620" s="139"/>
      <c r="K620" s="153" t="s">
        <v>21</v>
      </c>
      <c r="L620" s="154">
        <v>0</v>
      </c>
      <c r="M620" s="154">
        <v>0</v>
      </c>
      <c r="N620" s="154">
        <v>0</v>
      </c>
      <c r="O620" s="154">
        <v>0</v>
      </c>
      <c r="P620" s="154">
        <v>0</v>
      </c>
      <c r="Q620" s="154">
        <v>0</v>
      </c>
      <c r="R620" s="155">
        <v>0</v>
      </c>
      <c r="S620" s="156">
        <f t="shared" si="300"/>
        <v>0</v>
      </c>
      <c r="U620" s="30" t="s">
        <v>21</v>
      </c>
      <c r="V620" s="202">
        <v>0</v>
      </c>
      <c r="W620" s="202">
        <v>0</v>
      </c>
      <c r="X620" s="202">
        <v>0</v>
      </c>
      <c r="Y620" s="202">
        <v>0</v>
      </c>
      <c r="Z620" s="202">
        <v>0</v>
      </c>
      <c r="AA620" s="202">
        <v>0</v>
      </c>
      <c r="AB620" s="202">
        <v>0</v>
      </c>
      <c r="AC620" s="202">
        <v>0</v>
      </c>
      <c r="AD620" s="202">
        <v>0</v>
      </c>
      <c r="AE620" s="234">
        <f t="shared" si="302"/>
        <v>0</v>
      </c>
      <c r="AF620" s="204">
        <f t="shared" si="298"/>
        <v>0</v>
      </c>
      <c r="AG620" s="233" t="str">
        <f t="shared" si="301"/>
        <v/>
      </c>
      <c r="AH620" s="131"/>
      <c r="AI620" s="131"/>
      <c r="AR620" s="132"/>
      <c r="BA620" s="131"/>
      <c r="BI620" s="132"/>
      <c r="BR620" s="131"/>
      <c r="BX620" s="2"/>
      <c r="CG620" s="131"/>
    </row>
    <row r="621" spans="1:85" ht="15">
      <c r="A621" s="160" t="s">
        <v>61</v>
      </c>
      <c r="B621" s="146">
        <v>394.93821865999087</v>
      </c>
      <c r="C621" s="146">
        <v>0</v>
      </c>
      <c r="D621" s="146">
        <v>340.58732951210277</v>
      </c>
      <c r="E621" s="146">
        <v>0</v>
      </c>
      <c r="F621" s="304"/>
      <c r="G621" s="146">
        <v>0</v>
      </c>
      <c r="H621" s="158">
        <v>0</v>
      </c>
      <c r="I621" s="144">
        <f t="shared" si="299"/>
        <v>735.52554817209364</v>
      </c>
      <c r="J621" s="139"/>
      <c r="K621" s="161" t="s">
        <v>61</v>
      </c>
      <c r="L621" s="146">
        <v>394.93821865999087</v>
      </c>
      <c r="M621" s="146">
        <v>0</v>
      </c>
      <c r="N621" s="146">
        <v>340.58732951210277</v>
      </c>
      <c r="O621" s="146">
        <v>0</v>
      </c>
      <c r="P621" s="146">
        <v>0</v>
      </c>
      <c r="Q621" s="146">
        <v>0</v>
      </c>
      <c r="R621" s="147">
        <v>0</v>
      </c>
      <c r="S621" s="148">
        <f t="shared" si="300"/>
        <v>735.52554817209364</v>
      </c>
      <c r="U621" s="262" t="s">
        <v>61</v>
      </c>
      <c r="V621" s="197">
        <v>394.93821865999087</v>
      </c>
      <c r="W621" s="197">
        <v>340.58732951210277</v>
      </c>
      <c r="X621" s="197">
        <v>0</v>
      </c>
      <c r="Y621" s="197">
        <v>0</v>
      </c>
      <c r="Z621" s="197">
        <v>0</v>
      </c>
      <c r="AA621" s="197">
        <v>0</v>
      </c>
      <c r="AB621" s="197">
        <v>0</v>
      </c>
      <c r="AC621" s="197">
        <v>0</v>
      </c>
      <c r="AD621" s="199">
        <v>0</v>
      </c>
      <c r="AE621" s="232">
        <f t="shared" si="302"/>
        <v>0</v>
      </c>
      <c r="AF621" s="200">
        <f t="shared" si="298"/>
        <v>735.52554817209364</v>
      </c>
      <c r="AG621" s="233" t="str">
        <f t="shared" si="301"/>
        <v/>
      </c>
      <c r="AH621" s="131"/>
      <c r="AI621" s="131"/>
      <c r="AR621" s="132"/>
      <c r="BA621" s="131"/>
      <c r="BI621" s="132"/>
      <c r="BR621" s="131"/>
      <c r="BX621" s="2"/>
      <c r="CG621" s="131"/>
    </row>
    <row r="622" spans="1:85" ht="15">
      <c r="A622" s="162" t="s">
        <v>23</v>
      </c>
      <c r="B622" s="163">
        <v>394.93821865999087</v>
      </c>
      <c r="C622" s="163">
        <v>0</v>
      </c>
      <c r="D622" s="163">
        <v>340.58732951210277</v>
      </c>
      <c r="E622" s="163">
        <v>0</v>
      </c>
      <c r="F622" s="304"/>
      <c r="G622" s="163">
        <v>0</v>
      </c>
      <c r="H622" s="164">
        <v>0</v>
      </c>
      <c r="I622" s="165">
        <f t="shared" si="299"/>
        <v>735.52554817209364</v>
      </c>
      <c r="J622" s="139"/>
      <c r="K622" s="166" t="s">
        <v>23</v>
      </c>
      <c r="L622" s="167">
        <v>394.93821865999087</v>
      </c>
      <c r="M622" s="167">
        <v>0</v>
      </c>
      <c r="N622" s="167">
        <v>340.58732951210277</v>
      </c>
      <c r="O622" s="167">
        <v>0</v>
      </c>
      <c r="P622" s="167">
        <v>0</v>
      </c>
      <c r="Q622" s="167">
        <v>0</v>
      </c>
      <c r="R622" s="168">
        <v>0</v>
      </c>
      <c r="S622" s="169">
        <f t="shared" si="300"/>
        <v>735.52554817209364</v>
      </c>
      <c r="U622" s="263" t="s">
        <v>136</v>
      </c>
      <c r="V622" s="202">
        <v>394.93821865999087</v>
      </c>
      <c r="W622" s="202">
        <v>340.58732951210277</v>
      </c>
      <c r="X622" s="202">
        <v>0</v>
      </c>
      <c r="Y622" s="202">
        <v>0</v>
      </c>
      <c r="Z622" s="202">
        <v>0</v>
      </c>
      <c r="AA622" s="202">
        <v>0</v>
      </c>
      <c r="AB622" s="202">
        <v>0</v>
      </c>
      <c r="AC622" s="202">
        <v>0</v>
      </c>
      <c r="AD622" s="202">
        <v>0</v>
      </c>
      <c r="AE622" s="234">
        <f t="shared" si="302"/>
        <v>0</v>
      </c>
      <c r="AF622" s="204">
        <f t="shared" si="298"/>
        <v>735.52554817209364</v>
      </c>
      <c r="AG622" s="237" t="str">
        <f t="shared" si="301"/>
        <v/>
      </c>
      <c r="AH622" s="131"/>
      <c r="AI622" s="131"/>
      <c r="AR622" s="132"/>
      <c r="BA622" s="131"/>
      <c r="BI622" s="132"/>
      <c r="BR622" s="131"/>
      <c r="BX622" s="2"/>
      <c r="CG622" s="131"/>
    </row>
    <row r="623" spans="1:85" ht="15">
      <c r="A623" s="170" t="s">
        <v>19</v>
      </c>
      <c r="B623" s="171">
        <v>0</v>
      </c>
      <c r="C623" s="171">
        <v>0</v>
      </c>
      <c r="D623" s="171">
        <v>0</v>
      </c>
      <c r="E623" s="171">
        <v>0</v>
      </c>
      <c r="F623" s="304"/>
      <c r="G623" s="171">
        <v>0</v>
      </c>
      <c r="H623" s="172">
        <v>0</v>
      </c>
      <c r="I623" s="173">
        <f t="shared" si="299"/>
        <v>0</v>
      </c>
      <c r="J623" s="139"/>
      <c r="K623" s="174" t="s">
        <v>19</v>
      </c>
      <c r="L623" s="171">
        <v>0</v>
      </c>
      <c r="M623" s="171">
        <v>0</v>
      </c>
      <c r="N623" s="171">
        <v>0</v>
      </c>
      <c r="O623" s="171">
        <v>0</v>
      </c>
      <c r="P623" s="171">
        <v>0</v>
      </c>
      <c r="Q623" s="171">
        <v>0</v>
      </c>
      <c r="R623" s="175">
        <v>0</v>
      </c>
      <c r="S623" s="176">
        <f t="shared" si="300"/>
        <v>0</v>
      </c>
      <c r="U623" s="264" t="s">
        <v>19</v>
      </c>
      <c r="V623" s="197">
        <v>0</v>
      </c>
      <c r="W623" s="197">
        <v>0</v>
      </c>
      <c r="X623" s="197">
        <v>0</v>
      </c>
      <c r="Y623" s="197">
        <v>0</v>
      </c>
      <c r="Z623" s="197">
        <v>0</v>
      </c>
      <c r="AA623" s="197">
        <v>0</v>
      </c>
      <c r="AB623" s="197">
        <v>0</v>
      </c>
      <c r="AC623" s="197">
        <v>0</v>
      </c>
      <c r="AD623" s="197">
        <v>0</v>
      </c>
      <c r="AE623" s="235">
        <f t="shared" si="302"/>
        <v>0</v>
      </c>
      <c r="AF623" s="236">
        <f t="shared" si="298"/>
        <v>0</v>
      </c>
      <c r="AG623" s="237" t="str">
        <f t="shared" si="301"/>
        <v/>
      </c>
      <c r="AH623" s="131"/>
      <c r="AI623" s="131"/>
      <c r="AR623" s="132"/>
      <c r="BA623" s="131"/>
      <c r="BI623" s="132"/>
      <c r="BR623" s="131"/>
      <c r="BX623" s="2"/>
      <c r="CG623" s="131"/>
    </row>
    <row r="624" spans="1:85" ht="15">
      <c r="A624" s="162" t="s">
        <v>20</v>
      </c>
      <c r="B624" s="163">
        <v>0</v>
      </c>
      <c r="C624" s="163">
        <v>0</v>
      </c>
      <c r="D624" s="163">
        <v>0</v>
      </c>
      <c r="E624" s="163">
        <v>0</v>
      </c>
      <c r="F624" s="304"/>
      <c r="G624" s="163">
        <v>0</v>
      </c>
      <c r="H624" s="164">
        <v>0</v>
      </c>
      <c r="I624" s="165">
        <f t="shared" si="299"/>
        <v>0</v>
      </c>
      <c r="J624" s="139"/>
      <c r="K624" s="166" t="s">
        <v>20</v>
      </c>
      <c r="L624" s="167">
        <v>0</v>
      </c>
      <c r="M624" s="167">
        <v>0</v>
      </c>
      <c r="N624" s="167">
        <v>0</v>
      </c>
      <c r="O624" s="167">
        <v>0</v>
      </c>
      <c r="P624" s="167">
        <v>0</v>
      </c>
      <c r="Q624" s="167">
        <v>0</v>
      </c>
      <c r="R624" s="168">
        <v>0</v>
      </c>
      <c r="S624" s="169">
        <f t="shared" si="300"/>
        <v>0</v>
      </c>
      <c r="U624" s="263" t="s">
        <v>137</v>
      </c>
      <c r="V624" s="202">
        <v>0</v>
      </c>
      <c r="W624" s="202">
        <v>0</v>
      </c>
      <c r="X624" s="202">
        <v>0</v>
      </c>
      <c r="Y624" s="202">
        <v>0</v>
      </c>
      <c r="Z624" s="202">
        <v>0</v>
      </c>
      <c r="AA624" s="202">
        <v>0</v>
      </c>
      <c r="AB624" s="202">
        <v>0</v>
      </c>
      <c r="AC624" s="202">
        <v>0</v>
      </c>
      <c r="AD624" s="202">
        <v>0</v>
      </c>
      <c r="AE624" s="234">
        <f t="shared" si="302"/>
        <v>0</v>
      </c>
      <c r="AF624" s="204">
        <f t="shared" si="298"/>
        <v>0</v>
      </c>
      <c r="AG624" s="237" t="str">
        <f t="shared" si="301"/>
        <v/>
      </c>
      <c r="AH624" s="131"/>
      <c r="AI624" s="131"/>
      <c r="AR624" s="132"/>
      <c r="BA624" s="131"/>
      <c r="BI624" s="132"/>
      <c r="BR624" s="131"/>
      <c r="BX624" s="2"/>
      <c r="CG624" s="131"/>
    </row>
    <row r="625" spans="1:85" ht="15.75" thickBot="1">
      <c r="A625" s="177" t="s">
        <v>11</v>
      </c>
      <c r="B625" s="178">
        <v>0</v>
      </c>
      <c r="C625" s="178">
        <v>0</v>
      </c>
      <c r="D625" s="178">
        <v>0</v>
      </c>
      <c r="E625" s="178">
        <v>0</v>
      </c>
      <c r="F625" s="305"/>
      <c r="G625" s="178">
        <v>0</v>
      </c>
      <c r="H625" s="179">
        <v>0</v>
      </c>
      <c r="I625" s="180">
        <f t="shared" si="299"/>
        <v>0</v>
      </c>
      <c r="J625" s="139"/>
      <c r="K625" s="181" t="s">
        <v>11</v>
      </c>
      <c r="L625" s="178">
        <v>0</v>
      </c>
      <c r="M625" s="178">
        <v>0</v>
      </c>
      <c r="N625" s="178">
        <v>0</v>
      </c>
      <c r="O625" s="178">
        <v>0</v>
      </c>
      <c r="P625" s="178">
        <v>0</v>
      </c>
      <c r="Q625" s="178">
        <v>0</v>
      </c>
      <c r="R625" s="182">
        <v>0</v>
      </c>
      <c r="S625" s="183">
        <f t="shared" si="300"/>
        <v>0</v>
      </c>
      <c r="U625" s="265" t="s">
        <v>11</v>
      </c>
      <c r="V625" s="197">
        <v>0</v>
      </c>
      <c r="W625" s="197">
        <v>0</v>
      </c>
      <c r="X625" s="197">
        <v>0</v>
      </c>
      <c r="Y625" s="197">
        <v>0</v>
      </c>
      <c r="Z625" s="197">
        <v>0</v>
      </c>
      <c r="AA625" s="197">
        <v>0</v>
      </c>
      <c r="AB625" s="197">
        <v>0</v>
      </c>
      <c r="AC625" s="197">
        <v>0</v>
      </c>
      <c r="AD625" s="197">
        <v>0</v>
      </c>
      <c r="AE625" s="235">
        <f t="shared" si="302"/>
        <v>0</v>
      </c>
      <c r="AF625" s="236">
        <f t="shared" si="298"/>
        <v>0</v>
      </c>
      <c r="AG625" s="237" t="str">
        <f t="shared" si="301"/>
        <v/>
      </c>
      <c r="AH625" s="131"/>
      <c r="AI625" s="131"/>
      <c r="AR625" s="132"/>
      <c r="BA625" s="131"/>
      <c r="BI625" s="132"/>
      <c r="BR625" s="131"/>
      <c r="BX625" s="2"/>
      <c r="CG625" s="131"/>
    </row>
    <row r="626" spans="1:85" ht="15">
      <c r="A626" s="184" t="s">
        <v>26</v>
      </c>
      <c r="B626" s="185">
        <f>SUM(B605:B621)</f>
        <v>8399.8837977622479</v>
      </c>
      <c r="C626" s="185">
        <f t="shared" ref="C626:I626" si="303">SUM(C605:C621)</f>
        <v>0</v>
      </c>
      <c r="D626" s="185">
        <f t="shared" si="303"/>
        <v>2107.6269504067895</v>
      </c>
      <c r="E626" s="185">
        <f t="shared" si="303"/>
        <v>1035.0969161775713</v>
      </c>
      <c r="F626" s="185">
        <f t="shared" si="303"/>
        <v>0</v>
      </c>
      <c r="G626" s="185">
        <f t="shared" si="303"/>
        <v>511.3816790096057</v>
      </c>
      <c r="H626" s="187">
        <f t="shared" si="303"/>
        <v>0</v>
      </c>
      <c r="I626" s="144">
        <f t="shared" si="303"/>
        <v>12053.989343356214</v>
      </c>
      <c r="J626" s="139"/>
      <c r="K626" s="186" t="s">
        <v>26</v>
      </c>
      <c r="L626" s="185">
        <f>SUM(L605:L621)</f>
        <v>8399.8837977622479</v>
      </c>
      <c r="M626" s="185">
        <f t="shared" ref="M626:S626" si="304">SUM(M605:M621)</f>
        <v>0</v>
      </c>
      <c r="N626" s="185">
        <f t="shared" si="304"/>
        <v>2107.6269504067895</v>
      </c>
      <c r="O626" s="185">
        <f t="shared" si="304"/>
        <v>1035.0969161775713</v>
      </c>
      <c r="P626" s="185">
        <f t="shared" si="304"/>
        <v>4815.5673486896785</v>
      </c>
      <c r="Q626" s="185">
        <f t="shared" si="304"/>
        <v>511.3816790096057</v>
      </c>
      <c r="R626" s="187">
        <f t="shared" si="304"/>
        <v>0</v>
      </c>
      <c r="S626" s="188">
        <f t="shared" si="304"/>
        <v>16869.556692045891</v>
      </c>
      <c r="U626" s="214" t="s">
        <v>60</v>
      </c>
      <c r="V626" s="215">
        <f>SUM(V605:V621)</f>
        <v>8399.8837977622479</v>
      </c>
      <c r="W626" s="215">
        <f t="shared" ref="W626:AE626" si="305">SUM(W605:W621)</f>
        <v>1814.4823540824518</v>
      </c>
      <c r="X626" s="215">
        <f t="shared" si="305"/>
        <v>293.14459632433795</v>
      </c>
      <c r="Y626" s="215">
        <f t="shared" si="305"/>
        <v>339.21999646258018</v>
      </c>
      <c r="Z626" s="215">
        <f t="shared" si="305"/>
        <v>357.60089098295879</v>
      </c>
      <c r="AA626" s="215">
        <f t="shared" si="305"/>
        <v>105.74256824737255</v>
      </c>
      <c r="AB626" s="215">
        <f t="shared" si="305"/>
        <v>286.57162698530078</v>
      </c>
      <c r="AC626" s="215">
        <f t="shared" si="305"/>
        <v>224.81005202430489</v>
      </c>
      <c r="AD626" s="215">
        <f t="shared" si="305"/>
        <v>232.53346048465988</v>
      </c>
      <c r="AE626" s="215">
        <f t="shared" si="305"/>
        <v>4815.5673486896785</v>
      </c>
      <c r="AF626" s="238">
        <f>SUM(AF605:AF621)</f>
        <v>16869.556692045891</v>
      </c>
      <c r="AG626" s="239" t="str">
        <f t="shared" si="301"/>
        <v/>
      </c>
      <c r="AH626" s="131"/>
      <c r="AI626" s="131"/>
      <c r="AR626" s="132"/>
      <c r="BA626" s="131"/>
      <c r="BI626" s="132"/>
      <c r="BR626" s="131"/>
      <c r="BX626" s="2"/>
      <c r="CG626" s="131"/>
    </row>
    <row r="627" spans="1:85" s="2" customFormat="1" ht="15" thickBot="1">
      <c r="A627" s="17" t="s">
        <v>100</v>
      </c>
      <c r="B627" s="100">
        <f>IF($I626=0,"-",B626/$I626)</f>
        <v>0.69685508743144897</v>
      </c>
      <c r="C627" s="100">
        <f t="shared" ref="C627:H627" si="306">IF($I626=0,"-",C626/$I626)</f>
        <v>0</v>
      </c>
      <c r="D627" s="100">
        <f t="shared" si="306"/>
        <v>0.17484891436115699</v>
      </c>
      <c r="E627" s="100">
        <f t="shared" si="306"/>
        <v>8.5871729822632095E-2</v>
      </c>
      <c r="F627" s="100">
        <f t="shared" si="306"/>
        <v>0</v>
      </c>
      <c r="G627" s="100">
        <f t="shared" si="306"/>
        <v>4.242426838476205E-2</v>
      </c>
      <c r="H627" s="101">
        <f t="shared" si="306"/>
        <v>0</v>
      </c>
      <c r="I627" s="102">
        <f>SUM(B627:H627)</f>
        <v>1.0000000000000002</v>
      </c>
      <c r="K627" s="27" t="s">
        <v>100</v>
      </c>
      <c r="L627" s="76">
        <f t="shared" ref="L627:R627" si="307">IF($S626=0,"-",L626/$S626)</f>
        <v>0.49793150769177291</v>
      </c>
      <c r="M627" s="76">
        <f t="shared" si="307"/>
        <v>0</v>
      </c>
      <c r="N627" s="76">
        <f t="shared" si="307"/>
        <v>0.12493671226112003</v>
      </c>
      <c r="O627" s="76">
        <f t="shared" si="307"/>
        <v>6.1358868823484049E-2</v>
      </c>
      <c r="P627" s="76">
        <f t="shared" si="307"/>
        <v>0.28545903348842894</v>
      </c>
      <c r="Q627" s="76">
        <f t="shared" si="307"/>
        <v>3.0313877735194165E-2</v>
      </c>
      <c r="R627" s="77">
        <f t="shared" si="307"/>
        <v>0</v>
      </c>
      <c r="S627" s="78">
        <f>SUM(L627:R627)</f>
        <v>1.0000000000000002</v>
      </c>
      <c r="U627" s="36" t="s">
        <v>100</v>
      </c>
      <c r="V627" s="103">
        <f>V626/$AF626</f>
        <v>0.49793150769177291</v>
      </c>
      <c r="W627" s="103">
        <f t="shared" ref="W627:AF627" si="308">W626/$AF626</f>
        <v>0.10755957534663566</v>
      </c>
      <c r="X627" s="103">
        <f t="shared" si="308"/>
        <v>1.7377136914484396E-2</v>
      </c>
      <c r="Y627" s="103">
        <f t="shared" si="308"/>
        <v>2.0108412014319538E-2</v>
      </c>
      <c r="Z627" s="103">
        <f t="shared" si="308"/>
        <v>2.1198001673130511E-2</v>
      </c>
      <c r="AA627" s="103">
        <f t="shared" si="308"/>
        <v>6.2682481927477602E-3</v>
      </c>
      <c r="AB627" s="103">
        <f t="shared" si="308"/>
        <v>1.6987501937168345E-2</v>
      </c>
      <c r="AC627" s="103">
        <f t="shared" si="308"/>
        <v>1.332637579802582E-2</v>
      </c>
      <c r="AD627" s="240">
        <f t="shared" si="308"/>
        <v>1.3784206943286243E-2</v>
      </c>
      <c r="AE627" s="240">
        <f t="shared" si="308"/>
        <v>0.28545903348842894</v>
      </c>
      <c r="AF627" s="241">
        <f t="shared" si="308"/>
        <v>1</v>
      </c>
      <c r="AG627" s="123"/>
      <c r="AR627" s="189"/>
      <c r="BI627" s="189"/>
    </row>
    <row r="628" spans="1:85" ht="15" thickBot="1">
      <c r="A628" s="218"/>
      <c r="B628" s="218"/>
      <c r="C628" s="218"/>
      <c r="D628" s="218"/>
      <c r="E628" s="218"/>
      <c r="F628" s="218"/>
      <c r="G628" s="218"/>
      <c r="H628" s="218"/>
      <c r="I628" s="218"/>
      <c r="K628" s="218"/>
      <c r="L628" s="218"/>
      <c r="M628" s="218"/>
      <c r="N628" s="218"/>
      <c r="O628" s="218"/>
      <c r="P628" s="218"/>
      <c r="Q628" s="218"/>
      <c r="R628" s="218"/>
      <c r="S628" s="218"/>
      <c r="AG628" s="131"/>
      <c r="AH628" s="131"/>
      <c r="AI628" s="131"/>
      <c r="AP628" s="132"/>
      <c r="BA628" s="131"/>
      <c r="BG628" s="132"/>
      <c r="BR628" s="131"/>
      <c r="BV628" s="2"/>
      <c r="CG628" s="131"/>
    </row>
    <row r="629" spans="1:85" ht="28.5">
      <c r="A629" s="306" t="s">
        <v>48</v>
      </c>
      <c r="B629" s="135" t="s">
        <v>0</v>
      </c>
      <c r="C629" s="135" t="s">
        <v>1</v>
      </c>
      <c r="D629" s="135" t="s">
        <v>2</v>
      </c>
      <c r="E629" s="135" t="s">
        <v>3</v>
      </c>
      <c r="F629" s="135" t="s">
        <v>27</v>
      </c>
      <c r="G629" s="135" t="s">
        <v>4</v>
      </c>
      <c r="H629" s="135" t="s">
        <v>5</v>
      </c>
      <c r="I629" s="136" t="s">
        <v>6</v>
      </c>
      <c r="K629" s="308" t="s">
        <v>48</v>
      </c>
      <c r="L629" s="137" t="s">
        <v>0</v>
      </c>
      <c r="M629" s="137" t="s">
        <v>1</v>
      </c>
      <c r="N629" s="137" t="s">
        <v>2</v>
      </c>
      <c r="O629" s="137" t="s">
        <v>3</v>
      </c>
      <c r="P629" s="137" t="s">
        <v>27</v>
      </c>
      <c r="Q629" s="137" t="s">
        <v>4</v>
      </c>
      <c r="R629" s="137" t="s">
        <v>5</v>
      </c>
      <c r="S629" s="138" t="s">
        <v>6</v>
      </c>
    </row>
    <row r="630" spans="1:85" ht="15" customHeight="1">
      <c r="A630" s="307" t="s">
        <v>48</v>
      </c>
      <c r="B630" s="294" t="s">
        <v>109</v>
      </c>
      <c r="C630" s="295"/>
      <c r="D630" s="295"/>
      <c r="E630" s="295"/>
      <c r="F630" s="295"/>
      <c r="G630" s="295"/>
      <c r="H630" s="295"/>
      <c r="I630" s="296"/>
      <c r="K630" s="309" t="s">
        <v>48</v>
      </c>
      <c r="L630" s="297" t="s">
        <v>109</v>
      </c>
      <c r="M630" s="298"/>
      <c r="N630" s="298"/>
      <c r="O630" s="298"/>
      <c r="P630" s="298"/>
      <c r="Q630" s="298"/>
      <c r="R630" s="298"/>
      <c r="S630" s="299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ht="15">
      <c r="A631" s="141" t="s">
        <v>7</v>
      </c>
      <c r="B631" s="142">
        <v>2.128979666042904E-3</v>
      </c>
      <c r="C631" s="142">
        <v>0</v>
      </c>
      <c r="D631" s="142">
        <v>0</v>
      </c>
      <c r="E631" s="142">
        <v>0</v>
      </c>
      <c r="F631" s="142">
        <v>0</v>
      </c>
      <c r="G631" s="142">
        <v>0</v>
      </c>
      <c r="H631" s="143">
        <v>0</v>
      </c>
      <c r="I631" s="144">
        <f>SUM(B631:H631)</f>
        <v>2.128979666042904E-3</v>
      </c>
      <c r="J631" s="139"/>
      <c r="K631" s="193" t="s">
        <v>7</v>
      </c>
      <c r="L631" s="142">
        <v>2.128979666042904E-3</v>
      </c>
      <c r="M631" s="142">
        <v>0</v>
      </c>
      <c r="N631" s="142">
        <v>0</v>
      </c>
      <c r="O631" s="142">
        <v>0</v>
      </c>
      <c r="P631" s="142">
        <v>0</v>
      </c>
      <c r="Q631" s="142">
        <v>0</v>
      </c>
      <c r="R631" s="194">
        <v>0</v>
      </c>
      <c r="S631" s="195">
        <f>SUM(L631:R631)</f>
        <v>2.128979666042904E-3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ht="15">
      <c r="A632" s="149" t="s">
        <v>8</v>
      </c>
      <c r="B632" s="150">
        <v>0.64543693125310997</v>
      </c>
      <c r="C632" s="150">
        <v>0</v>
      </c>
      <c r="D632" s="150">
        <v>0</v>
      </c>
      <c r="E632" s="150">
        <v>0</v>
      </c>
      <c r="F632" s="150">
        <v>0</v>
      </c>
      <c r="G632" s="150">
        <v>0</v>
      </c>
      <c r="H632" s="151">
        <v>0</v>
      </c>
      <c r="I632" s="152">
        <f t="shared" ref="I632:I651" si="309">SUM(B632:H632)</f>
        <v>0.64543693125310997</v>
      </c>
      <c r="J632" s="139"/>
      <c r="K632" s="153" t="s">
        <v>8</v>
      </c>
      <c r="L632" s="154">
        <v>0.64543693125310997</v>
      </c>
      <c r="M632" s="154">
        <v>0</v>
      </c>
      <c r="N632" s="154">
        <v>0</v>
      </c>
      <c r="O632" s="154">
        <v>0</v>
      </c>
      <c r="P632" s="154">
        <v>0</v>
      </c>
      <c r="Q632" s="154">
        <v>0</v>
      </c>
      <c r="R632" s="155">
        <v>0</v>
      </c>
      <c r="S632" s="156">
        <f t="shared" ref="S632:S651" si="310">SUM(L632:R632)</f>
        <v>0.64543693125310997</v>
      </c>
    </row>
    <row r="633" spans="1:85" ht="15">
      <c r="A633" s="157" t="s">
        <v>10</v>
      </c>
      <c r="B633" s="146">
        <v>0.19526716878149011</v>
      </c>
      <c r="C633" s="146">
        <v>0</v>
      </c>
      <c r="D633" s="146">
        <v>6.2552772126742585E-4</v>
      </c>
      <c r="E633" s="146">
        <v>0</v>
      </c>
      <c r="F633" s="146">
        <v>0</v>
      </c>
      <c r="G633" s="146">
        <v>0</v>
      </c>
      <c r="H633" s="158">
        <v>0</v>
      </c>
      <c r="I633" s="144">
        <f t="shared" si="309"/>
        <v>0.19589269650275754</v>
      </c>
      <c r="J633" s="139"/>
      <c r="K633" s="159" t="s">
        <v>10</v>
      </c>
      <c r="L633" s="146">
        <v>0.19526716878149011</v>
      </c>
      <c r="M633" s="146">
        <v>0</v>
      </c>
      <c r="N633" s="146">
        <v>6.2552772126742585E-4</v>
      </c>
      <c r="O633" s="146">
        <v>0</v>
      </c>
      <c r="P633" s="146">
        <v>0</v>
      </c>
      <c r="Q633" s="146">
        <v>0</v>
      </c>
      <c r="R633" s="147">
        <v>0</v>
      </c>
      <c r="S633" s="148">
        <f t="shared" si="310"/>
        <v>0.19589269650275754</v>
      </c>
    </row>
    <row r="634" spans="1:85" ht="15">
      <c r="A634" s="149" t="s">
        <v>53</v>
      </c>
      <c r="B634" s="150">
        <v>0</v>
      </c>
      <c r="C634" s="150">
        <v>0</v>
      </c>
      <c r="D634" s="150">
        <v>0</v>
      </c>
      <c r="E634" s="150">
        <v>0</v>
      </c>
      <c r="F634" s="150">
        <v>0</v>
      </c>
      <c r="G634" s="150">
        <v>0</v>
      </c>
      <c r="H634" s="151">
        <v>0</v>
      </c>
      <c r="I634" s="152">
        <f t="shared" si="309"/>
        <v>0</v>
      </c>
      <c r="J634" s="139"/>
      <c r="K634" s="153" t="s">
        <v>53</v>
      </c>
      <c r="L634" s="154">
        <v>0</v>
      </c>
      <c r="M634" s="154">
        <v>0</v>
      </c>
      <c r="N634" s="154">
        <v>0</v>
      </c>
      <c r="O634" s="154">
        <v>0</v>
      </c>
      <c r="P634" s="154">
        <v>0</v>
      </c>
      <c r="Q634" s="154">
        <v>0</v>
      </c>
      <c r="R634" s="155">
        <v>0</v>
      </c>
      <c r="S634" s="156">
        <f t="shared" si="310"/>
        <v>0</v>
      </c>
    </row>
    <row r="635" spans="1:85" ht="15">
      <c r="A635" s="157" t="s">
        <v>16</v>
      </c>
      <c r="B635" s="146">
        <v>14.213380724951064</v>
      </c>
      <c r="C635" s="146">
        <v>6.1431122356309077E-2</v>
      </c>
      <c r="D635" s="146">
        <v>1.1453103786753633</v>
      </c>
      <c r="E635" s="146">
        <v>0</v>
      </c>
      <c r="F635" s="146">
        <v>0</v>
      </c>
      <c r="G635" s="146">
        <v>0</v>
      </c>
      <c r="H635" s="158">
        <v>0</v>
      </c>
      <c r="I635" s="144">
        <f t="shared" si="309"/>
        <v>15.420122225982736</v>
      </c>
      <c r="J635" s="139"/>
      <c r="K635" s="159" t="s">
        <v>16</v>
      </c>
      <c r="L635" s="146">
        <v>14.213380724951064</v>
      </c>
      <c r="M635" s="146">
        <v>6.1431122356309077E-2</v>
      </c>
      <c r="N635" s="146">
        <v>1.1453103786753633</v>
      </c>
      <c r="O635" s="146">
        <v>0</v>
      </c>
      <c r="P635" s="146">
        <v>0</v>
      </c>
      <c r="Q635" s="146">
        <v>0</v>
      </c>
      <c r="R635" s="147">
        <v>0</v>
      </c>
      <c r="S635" s="148">
        <f t="shared" si="310"/>
        <v>15.420122225982736</v>
      </c>
    </row>
    <row r="636" spans="1:85" ht="15">
      <c r="A636" s="149" t="s">
        <v>15</v>
      </c>
      <c r="B636" s="150">
        <v>2.6081636339615621</v>
      </c>
      <c r="C636" s="150">
        <v>5.8860531902564218E-2</v>
      </c>
      <c r="D636" s="150">
        <v>0</v>
      </c>
      <c r="E636" s="150">
        <v>0</v>
      </c>
      <c r="F636" s="150">
        <v>0</v>
      </c>
      <c r="G636" s="150">
        <v>0</v>
      </c>
      <c r="H636" s="151">
        <v>0</v>
      </c>
      <c r="I636" s="152">
        <f t="shared" si="309"/>
        <v>2.6670241658641265</v>
      </c>
      <c r="J636" s="139"/>
      <c r="K636" s="153" t="s">
        <v>15</v>
      </c>
      <c r="L636" s="154">
        <v>2.6081636339615621</v>
      </c>
      <c r="M636" s="154">
        <v>5.8860531902564218E-2</v>
      </c>
      <c r="N636" s="154">
        <v>0</v>
      </c>
      <c r="O636" s="154">
        <v>0</v>
      </c>
      <c r="P636" s="154">
        <v>0</v>
      </c>
      <c r="Q636" s="154">
        <v>0</v>
      </c>
      <c r="R636" s="155">
        <v>0</v>
      </c>
      <c r="S636" s="156">
        <f t="shared" si="310"/>
        <v>2.6670241658641265</v>
      </c>
    </row>
    <row r="637" spans="1:85" ht="15">
      <c r="A637" s="157" t="s">
        <v>55</v>
      </c>
      <c r="B637" s="146">
        <v>0</v>
      </c>
      <c r="C637" s="146">
        <v>9.0572816875341633E-2</v>
      </c>
      <c r="D637" s="146">
        <v>0</v>
      </c>
      <c r="E637" s="146">
        <v>4.3960115105482656</v>
      </c>
      <c r="F637" s="146">
        <v>173.6107139247454</v>
      </c>
      <c r="G637" s="146">
        <v>0</v>
      </c>
      <c r="H637" s="158">
        <v>0</v>
      </c>
      <c r="I637" s="144">
        <f t="shared" si="309"/>
        <v>178.097298252169</v>
      </c>
      <c r="J637" s="139"/>
      <c r="K637" s="159" t="s">
        <v>55</v>
      </c>
      <c r="L637" s="146">
        <v>0</v>
      </c>
      <c r="M637" s="146">
        <v>9.0572816875341633E-2</v>
      </c>
      <c r="N637" s="146">
        <v>0</v>
      </c>
      <c r="O637" s="146">
        <v>4.3960115105482656</v>
      </c>
      <c r="P637" s="146">
        <v>173.6107139247454</v>
      </c>
      <c r="Q637" s="146">
        <v>0</v>
      </c>
      <c r="R637" s="147">
        <v>0</v>
      </c>
      <c r="S637" s="148">
        <f t="shared" si="310"/>
        <v>178.097298252169</v>
      </c>
    </row>
    <row r="638" spans="1:85" ht="15">
      <c r="A638" s="149" t="s">
        <v>12</v>
      </c>
      <c r="B638" s="150">
        <v>0</v>
      </c>
      <c r="C638" s="150">
        <v>0</v>
      </c>
      <c r="D638" s="150">
        <v>0</v>
      </c>
      <c r="E638" s="150">
        <v>6.3173198081408595</v>
      </c>
      <c r="F638" s="150">
        <v>0</v>
      </c>
      <c r="G638" s="150">
        <v>0</v>
      </c>
      <c r="H638" s="151">
        <v>0</v>
      </c>
      <c r="I638" s="152">
        <f t="shared" si="309"/>
        <v>6.3173198081408595</v>
      </c>
      <c r="J638" s="139"/>
      <c r="K638" s="153" t="s">
        <v>12</v>
      </c>
      <c r="L638" s="154">
        <v>0</v>
      </c>
      <c r="M638" s="154">
        <v>0</v>
      </c>
      <c r="N638" s="154">
        <v>0</v>
      </c>
      <c r="O638" s="154">
        <v>6.3173198081408595</v>
      </c>
      <c r="P638" s="154">
        <v>0</v>
      </c>
      <c r="Q638" s="154">
        <v>0</v>
      </c>
      <c r="R638" s="155">
        <v>0</v>
      </c>
      <c r="S638" s="156">
        <f t="shared" si="310"/>
        <v>6.3173198081408595</v>
      </c>
    </row>
    <row r="639" spans="1:85" ht="15">
      <c r="A639" s="157" t="s">
        <v>56</v>
      </c>
      <c r="B639" s="146">
        <v>0</v>
      </c>
      <c r="C639" s="146">
        <v>0</v>
      </c>
      <c r="D639" s="146">
        <v>0</v>
      </c>
      <c r="E639" s="146">
        <v>0</v>
      </c>
      <c r="F639" s="146">
        <v>0</v>
      </c>
      <c r="G639" s="146">
        <v>0</v>
      </c>
      <c r="H639" s="158">
        <v>0</v>
      </c>
      <c r="I639" s="144">
        <f t="shared" si="309"/>
        <v>0</v>
      </c>
      <c r="J639" s="139"/>
      <c r="K639" s="159" t="s">
        <v>56</v>
      </c>
      <c r="L639" s="146">
        <v>0</v>
      </c>
      <c r="M639" s="146">
        <v>0</v>
      </c>
      <c r="N639" s="146">
        <v>0</v>
      </c>
      <c r="O639" s="146">
        <v>0</v>
      </c>
      <c r="P639" s="146">
        <v>0</v>
      </c>
      <c r="Q639" s="146">
        <v>0</v>
      </c>
      <c r="R639" s="147">
        <v>0</v>
      </c>
      <c r="S639" s="148">
        <f t="shared" si="310"/>
        <v>0</v>
      </c>
    </row>
    <row r="640" spans="1:85" ht="15">
      <c r="A640" s="149" t="s">
        <v>17</v>
      </c>
      <c r="B640" s="150">
        <v>4.0566419238710019</v>
      </c>
      <c r="C640" s="150">
        <v>0</v>
      </c>
      <c r="D640" s="150">
        <v>1.9639143886680446E-2</v>
      </c>
      <c r="E640" s="150">
        <v>0.1194985586380435</v>
      </c>
      <c r="F640" s="150">
        <v>0</v>
      </c>
      <c r="G640" s="150">
        <v>0</v>
      </c>
      <c r="H640" s="151">
        <v>0</v>
      </c>
      <c r="I640" s="152">
        <f t="shared" si="309"/>
        <v>4.1957796263957254</v>
      </c>
      <c r="J640" s="139"/>
      <c r="K640" s="153" t="s">
        <v>17</v>
      </c>
      <c r="L640" s="154">
        <v>4.0566419238710019</v>
      </c>
      <c r="M640" s="154">
        <v>0</v>
      </c>
      <c r="N640" s="154">
        <v>1.9639143886680446E-2</v>
      </c>
      <c r="O640" s="154">
        <v>0.1194985586380435</v>
      </c>
      <c r="P640" s="154">
        <v>0</v>
      </c>
      <c r="Q640" s="154">
        <v>0</v>
      </c>
      <c r="R640" s="155">
        <v>0</v>
      </c>
      <c r="S640" s="156">
        <f t="shared" si="310"/>
        <v>4.1957796263957254</v>
      </c>
    </row>
    <row r="641" spans="1:70" ht="15">
      <c r="A641" s="157" t="s">
        <v>141</v>
      </c>
      <c r="B641" s="146">
        <v>14.193290977997552</v>
      </c>
      <c r="C641" s="146">
        <v>0</v>
      </c>
      <c r="D641" s="146">
        <v>3.6683459953271185</v>
      </c>
      <c r="E641" s="146">
        <v>0</v>
      </c>
      <c r="F641" s="146">
        <v>0</v>
      </c>
      <c r="G641" s="146">
        <v>0</v>
      </c>
      <c r="H641" s="158">
        <v>0</v>
      </c>
      <c r="I641" s="144">
        <f t="shared" si="309"/>
        <v>17.861636973324671</v>
      </c>
      <c r="J641" s="139"/>
      <c r="K641" s="159" t="s">
        <v>141</v>
      </c>
      <c r="L641" s="146">
        <v>14.193290977997552</v>
      </c>
      <c r="M641" s="146">
        <v>0</v>
      </c>
      <c r="N641" s="146">
        <v>3.6683459953271185</v>
      </c>
      <c r="O641" s="146">
        <v>0</v>
      </c>
      <c r="P641" s="146">
        <v>0</v>
      </c>
      <c r="Q641" s="146">
        <v>0</v>
      </c>
      <c r="R641" s="147">
        <v>0</v>
      </c>
      <c r="S641" s="148">
        <f t="shared" si="310"/>
        <v>17.861636973324671</v>
      </c>
    </row>
    <row r="642" spans="1:70" ht="15">
      <c r="A642" s="149" t="s">
        <v>25</v>
      </c>
      <c r="B642" s="150">
        <v>40.366822028930827</v>
      </c>
      <c r="C642" s="150">
        <v>5.2449559179197025E-2</v>
      </c>
      <c r="D642" s="150">
        <v>0.8349595060207069</v>
      </c>
      <c r="E642" s="150">
        <v>67.077018293449612</v>
      </c>
      <c r="F642" s="150">
        <v>0</v>
      </c>
      <c r="G642" s="150">
        <v>22.619729108568819</v>
      </c>
      <c r="H642" s="151">
        <v>0.31735459980501707</v>
      </c>
      <c r="I642" s="152">
        <f t="shared" si="309"/>
        <v>131.26833309595418</v>
      </c>
      <c r="J642" s="139"/>
      <c r="K642" s="153" t="s">
        <v>25</v>
      </c>
      <c r="L642" s="154">
        <v>40.366822028930827</v>
      </c>
      <c r="M642" s="154">
        <v>5.2449559179197025E-2</v>
      </c>
      <c r="N642" s="154">
        <v>0.8349595060207069</v>
      </c>
      <c r="O642" s="154">
        <v>67.077018293449612</v>
      </c>
      <c r="P642" s="154">
        <v>0</v>
      </c>
      <c r="Q642" s="154">
        <v>22.619729108568819</v>
      </c>
      <c r="R642" s="155">
        <v>0.31735459980501707</v>
      </c>
      <c r="S642" s="156">
        <f t="shared" si="310"/>
        <v>131.26833309595418</v>
      </c>
    </row>
    <row r="643" spans="1:70" ht="15">
      <c r="A643" s="157" t="s">
        <v>24</v>
      </c>
      <c r="B643" s="146">
        <v>7.661346472836394</v>
      </c>
      <c r="C643" s="146">
        <v>0</v>
      </c>
      <c r="D643" s="146">
        <v>0</v>
      </c>
      <c r="E643" s="146">
        <v>0</v>
      </c>
      <c r="F643" s="146">
        <v>0</v>
      </c>
      <c r="G643" s="146">
        <v>0</v>
      </c>
      <c r="H643" s="158">
        <v>0</v>
      </c>
      <c r="I643" s="144">
        <f t="shared" si="309"/>
        <v>7.661346472836394</v>
      </c>
      <c r="J643" s="139"/>
      <c r="K643" s="159" t="s">
        <v>24</v>
      </c>
      <c r="L643" s="146">
        <v>7.661346472836394</v>
      </c>
      <c r="M643" s="146">
        <v>0</v>
      </c>
      <c r="N643" s="146">
        <v>0</v>
      </c>
      <c r="O643" s="146">
        <v>0</v>
      </c>
      <c r="P643" s="146">
        <v>0</v>
      </c>
      <c r="Q643" s="146">
        <v>0</v>
      </c>
      <c r="R643" s="147">
        <v>0</v>
      </c>
      <c r="S643" s="148">
        <f t="shared" si="310"/>
        <v>7.661346472836394</v>
      </c>
    </row>
    <row r="644" spans="1:70" ht="15">
      <c r="A644" s="149" t="s">
        <v>57</v>
      </c>
      <c r="B644" s="150">
        <v>98.875773954564863</v>
      </c>
      <c r="C644" s="150">
        <v>4.4787369786012396</v>
      </c>
      <c r="D644" s="150">
        <v>56.30061684020518</v>
      </c>
      <c r="E644" s="150">
        <v>0</v>
      </c>
      <c r="F644" s="150">
        <v>0</v>
      </c>
      <c r="G644" s="150">
        <v>0</v>
      </c>
      <c r="H644" s="151">
        <v>0</v>
      </c>
      <c r="I644" s="152">
        <f t="shared" si="309"/>
        <v>159.65512777337128</v>
      </c>
      <c r="J644" s="139"/>
      <c r="K644" s="153" t="s">
        <v>57</v>
      </c>
      <c r="L644" s="154">
        <v>98.875773954564863</v>
      </c>
      <c r="M644" s="154">
        <v>4.4787369786012396</v>
      </c>
      <c r="N644" s="154">
        <v>56.30061684020518</v>
      </c>
      <c r="O644" s="154">
        <v>0</v>
      </c>
      <c r="P644" s="154">
        <v>0</v>
      </c>
      <c r="Q644" s="154">
        <v>0</v>
      </c>
      <c r="R644" s="155">
        <v>0</v>
      </c>
      <c r="S644" s="156">
        <f t="shared" si="310"/>
        <v>159.65512777337128</v>
      </c>
    </row>
    <row r="645" spans="1:70" ht="15">
      <c r="A645" s="157" t="s">
        <v>22</v>
      </c>
      <c r="B645" s="146">
        <v>17.583560047400503</v>
      </c>
      <c r="C645" s="146">
        <v>0</v>
      </c>
      <c r="D645" s="146">
        <v>7.0119401969896344</v>
      </c>
      <c r="E645" s="146">
        <v>0.295559905065988</v>
      </c>
      <c r="F645" s="146">
        <v>12.123741073941506</v>
      </c>
      <c r="G645" s="146">
        <v>0</v>
      </c>
      <c r="H645" s="158">
        <v>0</v>
      </c>
      <c r="I645" s="144">
        <f t="shared" si="309"/>
        <v>37.014801223397633</v>
      </c>
      <c r="J645" s="139"/>
      <c r="K645" s="159" t="s">
        <v>22</v>
      </c>
      <c r="L645" s="146">
        <v>17.583560047400503</v>
      </c>
      <c r="M645" s="146">
        <v>0</v>
      </c>
      <c r="N645" s="146">
        <v>7.0119401969896344</v>
      </c>
      <c r="O645" s="146">
        <v>0.295559905065988</v>
      </c>
      <c r="P645" s="146">
        <v>12.123741073941506</v>
      </c>
      <c r="Q645" s="146">
        <v>0</v>
      </c>
      <c r="R645" s="147">
        <v>0</v>
      </c>
      <c r="S645" s="148">
        <f t="shared" si="310"/>
        <v>37.014801223397633</v>
      </c>
    </row>
    <row r="646" spans="1:70" ht="15">
      <c r="A646" s="149" t="s">
        <v>21</v>
      </c>
      <c r="B646" s="150">
        <v>0</v>
      </c>
      <c r="C646" s="150">
        <v>0</v>
      </c>
      <c r="D646" s="150">
        <v>0</v>
      </c>
      <c r="E646" s="150">
        <v>0</v>
      </c>
      <c r="F646" s="150">
        <v>0</v>
      </c>
      <c r="G646" s="150">
        <v>0</v>
      </c>
      <c r="H646" s="151">
        <v>0</v>
      </c>
      <c r="I646" s="152">
        <f t="shared" si="309"/>
        <v>0</v>
      </c>
      <c r="J646" s="139"/>
      <c r="K646" s="153" t="s">
        <v>21</v>
      </c>
      <c r="L646" s="154">
        <v>0</v>
      </c>
      <c r="M646" s="154">
        <v>0</v>
      </c>
      <c r="N646" s="154">
        <v>0</v>
      </c>
      <c r="O646" s="154">
        <v>0</v>
      </c>
      <c r="P646" s="154">
        <v>0</v>
      </c>
      <c r="Q646" s="154">
        <v>0</v>
      </c>
      <c r="R646" s="155">
        <v>0</v>
      </c>
      <c r="S646" s="156">
        <f t="shared" si="310"/>
        <v>0</v>
      </c>
    </row>
    <row r="647" spans="1:70" ht="15">
      <c r="A647" s="160" t="s">
        <v>61</v>
      </c>
      <c r="B647" s="146">
        <v>9.9316455487876532</v>
      </c>
      <c r="C647" s="146">
        <v>0</v>
      </c>
      <c r="D647" s="146">
        <v>0</v>
      </c>
      <c r="E647" s="146">
        <v>0</v>
      </c>
      <c r="F647" s="146">
        <v>0</v>
      </c>
      <c r="G647" s="146">
        <v>0</v>
      </c>
      <c r="H647" s="158">
        <v>0</v>
      </c>
      <c r="I647" s="144">
        <f t="shared" si="309"/>
        <v>9.9316455487876532</v>
      </c>
      <c r="J647" s="139"/>
      <c r="K647" s="161" t="s">
        <v>61</v>
      </c>
      <c r="L647" s="146">
        <v>9.9316455487876532</v>
      </c>
      <c r="M647" s="146">
        <v>0</v>
      </c>
      <c r="N647" s="146">
        <v>0</v>
      </c>
      <c r="O647" s="146">
        <v>0</v>
      </c>
      <c r="P647" s="146">
        <v>0</v>
      </c>
      <c r="Q647" s="146">
        <v>0</v>
      </c>
      <c r="R647" s="147">
        <v>0</v>
      </c>
      <c r="S647" s="148">
        <f t="shared" si="310"/>
        <v>9.9316455487876532</v>
      </c>
    </row>
    <row r="648" spans="1:70">
      <c r="A648" s="162" t="s">
        <v>23</v>
      </c>
      <c r="B648" s="163">
        <v>9.9316455487876532</v>
      </c>
      <c r="C648" s="163">
        <v>0</v>
      </c>
      <c r="D648" s="163">
        <v>0</v>
      </c>
      <c r="E648" s="163">
        <v>0</v>
      </c>
      <c r="F648" s="163">
        <v>0</v>
      </c>
      <c r="G648" s="163">
        <v>0</v>
      </c>
      <c r="H648" s="164">
        <v>0</v>
      </c>
      <c r="I648" s="165">
        <f t="shared" si="309"/>
        <v>9.9316455487876532</v>
      </c>
      <c r="J648" s="139"/>
      <c r="K648" s="166" t="s">
        <v>23</v>
      </c>
      <c r="L648" s="167">
        <v>9.9316455487876532</v>
      </c>
      <c r="M648" s="167">
        <v>0</v>
      </c>
      <c r="N648" s="167">
        <v>0</v>
      </c>
      <c r="O648" s="167">
        <v>0</v>
      </c>
      <c r="P648" s="167">
        <v>0</v>
      </c>
      <c r="Q648" s="167">
        <v>0</v>
      </c>
      <c r="R648" s="168">
        <v>0</v>
      </c>
      <c r="S648" s="169">
        <f t="shared" si="310"/>
        <v>9.9316455487876532</v>
      </c>
    </row>
    <row r="649" spans="1:70">
      <c r="A649" s="170" t="s">
        <v>19</v>
      </c>
      <c r="B649" s="171">
        <v>0</v>
      </c>
      <c r="C649" s="171">
        <v>0</v>
      </c>
      <c r="D649" s="171">
        <v>0</v>
      </c>
      <c r="E649" s="171">
        <v>0</v>
      </c>
      <c r="F649" s="171">
        <v>0</v>
      </c>
      <c r="G649" s="171">
        <v>0</v>
      </c>
      <c r="H649" s="172">
        <v>0</v>
      </c>
      <c r="I649" s="173">
        <f t="shared" si="309"/>
        <v>0</v>
      </c>
      <c r="J649" s="139"/>
      <c r="K649" s="174" t="s">
        <v>19</v>
      </c>
      <c r="L649" s="171">
        <v>0</v>
      </c>
      <c r="M649" s="171">
        <v>0</v>
      </c>
      <c r="N649" s="171">
        <v>0</v>
      </c>
      <c r="O649" s="171">
        <v>0</v>
      </c>
      <c r="P649" s="171">
        <v>0</v>
      </c>
      <c r="Q649" s="171">
        <v>0</v>
      </c>
      <c r="R649" s="175">
        <v>0</v>
      </c>
      <c r="S649" s="176">
        <f t="shared" si="310"/>
        <v>0</v>
      </c>
    </row>
    <row r="650" spans="1:70">
      <c r="A650" s="162" t="s">
        <v>20</v>
      </c>
      <c r="B650" s="163">
        <v>0</v>
      </c>
      <c r="C650" s="163">
        <v>0</v>
      </c>
      <c r="D650" s="163">
        <v>0</v>
      </c>
      <c r="E650" s="163">
        <v>0</v>
      </c>
      <c r="F650" s="163">
        <v>0</v>
      </c>
      <c r="G650" s="163">
        <v>0</v>
      </c>
      <c r="H650" s="164">
        <v>0</v>
      </c>
      <c r="I650" s="165">
        <f t="shared" si="309"/>
        <v>0</v>
      </c>
      <c r="J650" s="139"/>
      <c r="K650" s="166" t="s">
        <v>20</v>
      </c>
      <c r="L650" s="167">
        <v>0</v>
      </c>
      <c r="M650" s="167">
        <v>0</v>
      </c>
      <c r="N650" s="167">
        <v>0</v>
      </c>
      <c r="O650" s="167">
        <v>0</v>
      </c>
      <c r="P650" s="167">
        <v>0</v>
      </c>
      <c r="Q650" s="167">
        <v>0</v>
      </c>
      <c r="R650" s="168">
        <v>0</v>
      </c>
      <c r="S650" s="169">
        <f t="shared" si="310"/>
        <v>0</v>
      </c>
    </row>
    <row r="651" spans="1:70" ht="15" thickBot="1">
      <c r="A651" s="177" t="s">
        <v>11</v>
      </c>
      <c r="B651" s="178">
        <v>0</v>
      </c>
      <c r="C651" s="178">
        <v>0</v>
      </c>
      <c r="D651" s="178">
        <v>0</v>
      </c>
      <c r="E651" s="178">
        <v>0</v>
      </c>
      <c r="F651" s="178">
        <v>0</v>
      </c>
      <c r="G651" s="178">
        <v>0</v>
      </c>
      <c r="H651" s="179">
        <v>0</v>
      </c>
      <c r="I651" s="180">
        <f t="shared" si="309"/>
        <v>0</v>
      </c>
      <c r="J651" s="139"/>
      <c r="K651" s="181" t="s">
        <v>11</v>
      </c>
      <c r="L651" s="178">
        <v>0</v>
      </c>
      <c r="M651" s="178">
        <v>0</v>
      </c>
      <c r="N651" s="178">
        <v>0</v>
      </c>
      <c r="O651" s="178">
        <v>0</v>
      </c>
      <c r="P651" s="178">
        <v>0</v>
      </c>
      <c r="Q651" s="178">
        <v>0</v>
      </c>
      <c r="R651" s="182">
        <v>0</v>
      </c>
      <c r="S651" s="183">
        <f t="shared" si="310"/>
        <v>0</v>
      </c>
    </row>
    <row r="652" spans="1:70" ht="15">
      <c r="A652" s="184" t="s">
        <v>26</v>
      </c>
      <c r="B652" s="185">
        <f>SUM(B631:B647)</f>
        <v>210.33345839300208</v>
      </c>
      <c r="C652" s="185">
        <f t="shared" ref="C652:I652" si="311">SUM(C631:C647)</f>
        <v>4.7420510089146513</v>
      </c>
      <c r="D652" s="185">
        <f t="shared" si="311"/>
        <v>68.981437588825941</v>
      </c>
      <c r="E652" s="185">
        <f t="shared" si="311"/>
        <v>78.205408075842769</v>
      </c>
      <c r="F652" s="185">
        <f t="shared" si="311"/>
        <v>185.73445499868691</v>
      </c>
      <c r="G652" s="185">
        <f t="shared" si="311"/>
        <v>22.619729108568819</v>
      </c>
      <c r="H652" s="187">
        <f t="shared" si="311"/>
        <v>0.31735459980501707</v>
      </c>
      <c r="I652" s="144">
        <f t="shared" si="311"/>
        <v>570.9338937736461</v>
      </c>
      <c r="J652" s="139"/>
      <c r="K652" s="186" t="s">
        <v>26</v>
      </c>
      <c r="L652" s="185">
        <f>SUM(L631:L647)</f>
        <v>210.33345839300208</v>
      </c>
      <c r="M652" s="185">
        <f t="shared" ref="M652:S652" si="312">SUM(M631:M647)</f>
        <v>4.7420510089146513</v>
      </c>
      <c r="N652" s="185">
        <f t="shared" si="312"/>
        <v>68.981437588825941</v>
      </c>
      <c r="O652" s="185">
        <f t="shared" si="312"/>
        <v>78.205408075842769</v>
      </c>
      <c r="P652" s="185">
        <f t="shared" si="312"/>
        <v>185.73445499868691</v>
      </c>
      <c r="Q652" s="185">
        <f t="shared" si="312"/>
        <v>22.619729108568819</v>
      </c>
      <c r="R652" s="187">
        <f t="shared" si="312"/>
        <v>0.31735459980501707</v>
      </c>
      <c r="S652" s="188">
        <f t="shared" si="312"/>
        <v>570.9338937736461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70" s="2" customFormat="1" ht="15" thickBot="1">
      <c r="A653" s="17" t="s">
        <v>100</v>
      </c>
      <c r="B653" s="100">
        <f>IF($I652=0,"-",B652/$I652)</f>
        <v>0.36840247301273621</v>
      </c>
      <c r="C653" s="100">
        <f t="shared" ref="C653:H653" si="313">IF($I652=0,"-",C652/$I652)</f>
        <v>8.3057794617369431E-3</v>
      </c>
      <c r="D653" s="100">
        <f t="shared" si="313"/>
        <v>0.12082210977681856</v>
      </c>
      <c r="E653" s="100">
        <f t="shared" si="313"/>
        <v>0.13697804409357467</v>
      </c>
      <c r="F653" s="100">
        <f t="shared" si="313"/>
        <v>0.32531691851583028</v>
      </c>
      <c r="G653" s="100">
        <f t="shared" si="313"/>
        <v>3.961882339663074E-2</v>
      </c>
      <c r="H653" s="101">
        <f t="shared" si="313"/>
        <v>5.5585174267274503E-4</v>
      </c>
      <c r="I653" s="102">
        <f>SUM(B653:H653)</f>
        <v>1.0000000000000002</v>
      </c>
      <c r="K653" s="27" t="s">
        <v>100</v>
      </c>
      <c r="L653" s="76">
        <f t="shared" ref="L653:R653" si="314">IF($S652=0,"-",L652/$S652)</f>
        <v>0.36840247301273621</v>
      </c>
      <c r="M653" s="76">
        <f t="shared" si="314"/>
        <v>8.3057794617369431E-3</v>
      </c>
      <c r="N653" s="76">
        <f t="shared" si="314"/>
        <v>0.12082210977681856</v>
      </c>
      <c r="O653" s="76">
        <f t="shared" si="314"/>
        <v>0.13697804409357467</v>
      </c>
      <c r="P653" s="76">
        <f t="shared" si="314"/>
        <v>0.32531691851583028</v>
      </c>
      <c r="Q653" s="76">
        <f t="shared" si="314"/>
        <v>3.961882339663074E-2</v>
      </c>
      <c r="R653" s="77">
        <f t="shared" si="314"/>
        <v>5.5585174267274503E-4</v>
      </c>
      <c r="S653" s="78">
        <f>SUM(L653:R653)</f>
        <v>1.0000000000000002</v>
      </c>
      <c r="U653" s="131"/>
      <c r="V653" s="139"/>
      <c r="W653" s="139"/>
      <c r="X653" s="139"/>
      <c r="Y653" s="139"/>
      <c r="Z653" s="139"/>
      <c r="AA653" s="139"/>
      <c r="AB653" s="139"/>
      <c r="AC653" s="139"/>
      <c r="AD653" s="139"/>
      <c r="AE653" s="139"/>
      <c r="AF653" s="139"/>
      <c r="AG653" s="139"/>
      <c r="AH653" s="139"/>
      <c r="AI653" s="140"/>
      <c r="AJ653" s="131"/>
      <c r="AK653" s="131"/>
      <c r="AL653" s="131"/>
      <c r="AM653" s="131"/>
      <c r="AN653" s="131"/>
      <c r="AO653" s="131"/>
      <c r="AP653" s="131"/>
      <c r="BA653" s="189"/>
      <c r="BR653" s="189"/>
    </row>
    <row r="654" spans="1:70">
      <c r="A654" s="218"/>
      <c r="B654" s="218"/>
      <c r="C654" s="218"/>
      <c r="D654" s="218"/>
      <c r="E654" s="218"/>
      <c r="F654" s="218"/>
      <c r="G654" s="218"/>
      <c r="H654" s="218"/>
      <c r="I654" s="218"/>
      <c r="K654" s="218"/>
      <c r="L654" s="218"/>
      <c r="M654" s="218"/>
      <c r="N654" s="218"/>
      <c r="O654" s="218"/>
      <c r="P654" s="218"/>
      <c r="Q654" s="218"/>
      <c r="R654" s="218"/>
      <c r="S654" s="21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2.625" style="131" customWidth="1"/>
    <col min="2" max="9" width="16.625" style="139" customWidth="1"/>
    <col min="10" max="10" width="11.625" style="131" customWidth="1"/>
    <col min="11" max="11" width="42.625" style="131" customWidth="1"/>
    <col min="12" max="19" width="16.625" style="139" customWidth="1"/>
    <col min="20" max="20" width="11.625" style="131" customWidth="1"/>
    <col min="21" max="21" width="41" style="131" customWidth="1"/>
    <col min="22" max="23" width="16.625" style="139" customWidth="1"/>
    <col min="24" max="24" width="23.5" style="139" customWidth="1"/>
    <col min="25" max="26" width="16.625" style="139" customWidth="1"/>
    <col min="27" max="27" width="20.5" style="139" customWidth="1"/>
    <col min="28" max="31" width="16.625" style="139" customWidth="1"/>
    <col min="32" max="32" width="21.5" style="139" customWidth="1"/>
    <col min="33" max="34" width="16.625" style="139" customWidth="1"/>
    <col min="35" max="35" width="16.625" style="140" customWidth="1"/>
    <col min="36" max="42" width="16.625" style="131" customWidth="1"/>
    <col min="43" max="50" width="8.625" style="131" customWidth="1"/>
    <col min="51" max="51" width="11" style="131"/>
    <col min="52" max="52" width="22.25" style="131" customWidth="1"/>
    <col min="53" max="53" width="3" style="132" customWidth="1"/>
    <col min="54" max="66" width="8.625" style="131" customWidth="1"/>
    <col min="67" max="68" width="11" style="131"/>
    <col min="69" max="69" width="25.625" style="131" customWidth="1"/>
    <col min="70" max="70" width="4.375" style="132" customWidth="1"/>
    <col min="71" max="84" width="8.625" style="131" customWidth="1"/>
    <col min="85" max="85" width="11" style="2" customWidth="1"/>
    <col min="86" max="88" width="11" style="131"/>
    <col min="89" max="101" width="8.625" style="131" customWidth="1"/>
    <col min="102" max="16384" width="11" style="131"/>
  </cols>
  <sheetData>
    <row r="1" spans="1:85" ht="15" customHeight="1" thickTop="1">
      <c r="A1" s="338" t="s">
        <v>115</v>
      </c>
      <c r="B1" s="339"/>
      <c r="C1" s="339"/>
      <c r="D1" s="339"/>
      <c r="E1" s="339"/>
      <c r="F1" s="339"/>
      <c r="G1" s="339"/>
      <c r="H1" s="339"/>
      <c r="I1" s="340"/>
      <c r="K1" s="347" t="s">
        <v>116</v>
      </c>
      <c r="L1" s="348"/>
      <c r="M1" s="348"/>
      <c r="N1" s="348"/>
      <c r="O1" s="348"/>
      <c r="P1" s="348"/>
      <c r="Q1" s="348"/>
      <c r="R1" s="348"/>
      <c r="S1" s="349"/>
      <c r="U1" s="356" t="s">
        <v>117</v>
      </c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8"/>
    </row>
    <row r="2" spans="1:85" ht="14.25" customHeight="1">
      <c r="A2" s="341"/>
      <c r="B2" s="342"/>
      <c r="C2" s="342"/>
      <c r="D2" s="342"/>
      <c r="E2" s="342"/>
      <c r="F2" s="342"/>
      <c r="G2" s="342"/>
      <c r="H2" s="342"/>
      <c r="I2" s="343"/>
      <c r="K2" s="350"/>
      <c r="L2" s="351"/>
      <c r="M2" s="351"/>
      <c r="N2" s="351"/>
      <c r="O2" s="351"/>
      <c r="P2" s="351"/>
      <c r="Q2" s="351"/>
      <c r="R2" s="351"/>
      <c r="S2" s="352"/>
      <c r="U2" s="359"/>
      <c r="V2" s="360"/>
      <c r="W2" s="360"/>
      <c r="X2" s="360"/>
      <c r="Y2" s="360"/>
      <c r="Z2" s="360"/>
      <c r="AA2" s="360"/>
      <c r="AB2" s="360"/>
      <c r="AC2" s="360"/>
      <c r="AD2" s="360"/>
      <c r="AE2" s="360"/>
      <c r="AF2" s="360"/>
      <c r="AG2" s="360"/>
      <c r="AH2" s="360"/>
      <c r="AI2" s="361"/>
    </row>
    <row r="3" spans="1:85" ht="15" customHeight="1" thickBot="1">
      <c r="A3" s="344"/>
      <c r="B3" s="345"/>
      <c r="C3" s="345"/>
      <c r="D3" s="345"/>
      <c r="E3" s="345"/>
      <c r="F3" s="345"/>
      <c r="G3" s="345"/>
      <c r="H3" s="345"/>
      <c r="I3" s="346"/>
      <c r="K3" s="353"/>
      <c r="L3" s="354"/>
      <c r="M3" s="354"/>
      <c r="N3" s="354"/>
      <c r="O3" s="354"/>
      <c r="P3" s="354"/>
      <c r="Q3" s="354"/>
      <c r="R3" s="354"/>
      <c r="S3" s="355"/>
      <c r="U3" s="362"/>
      <c r="V3" s="363"/>
      <c r="W3" s="363"/>
      <c r="X3" s="363"/>
      <c r="Y3" s="363"/>
      <c r="Z3" s="363"/>
      <c r="AA3" s="363"/>
      <c r="AB3" s="363"/>
      <c r="AC3" s="363"/>
      <c r="AD3" s="363"/>
      <c r="AE3" s="363"/>
      <c r="AF3" s="363"/>
      <c r="AG3" s="363"/>
      <c r="AH3" s="363"/>
      <c r="AI3" s="364"/>
    </row>
    <row r="4" spans="1:85" ht="15" customHeight="1" thickTop="1" thickBot="1">
      <c r="A4" s="133"/>
      <c r="B4" s="133"/>
      <c r="C4" s="133"/>
      <c r="D4" s="133"/>
      <c r="E4" s="133"/>
      <c r="F4" s="133"/>
      <c r="G4" s="133"/>
      <c r="H4" s="133"/>
      <c r="I4" s="133"/>
      <c r="K4" s="133"/>
      <c r="L4" s="133"/>
      <c r="M4" s="133"/>
      <c r="N4" s="133"/>
      <c r="O4" s="133"/>
      <c r="P4" s="133"/>
      <c r="Q4" s="133"/>
      <c r="R4" s="133"/>
      <c r="S4" s="133"/>
      <c r="U4" s="134"/>
      <c r="V4" s="134"/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34"/>
      <c r="AI4" s="134"/>
    </row>
    <row r="5" spans="1:85" ht="28.5">
      <c r="A5" s="365" t="s">
        <v>101</v>
      </c>
      <c r="B5" s="135" t="s">
        <v>0</v>
      </c>
      <c r="C5" s="135" t="s">
        <v>1</v>
      </c>
      <c r="D5" s="135" t="s">
        <v>2</v>
      </c>
      <c r="E5" s="135" t="s">
        <v>3</v>
      </c>
      <c r="F5" s="135" t="s">
        <v>27</v>
      </c>
      <c r="G5" s="135" t="s">
        <v>4</v>
      </c>
      <c r="H5" s="135" t="s">
        <v>5</v>
      </c>
      <c r="I5" s="136" t="s">
        <v>6</v>
      </c>
      <c r="K5" s="367" t="s">
        <v>101</v>
      </c>
      <c r="L5" s="137" t="s">
        <v>0</v>
      </c>
      <c r="M5" s="137" t="s">
        <v>1</v>
      </c>
      <c r="N5" s="137" t="s">
        <v>2</v>
      </c>
      <c r="O5" s="137" t="s">
        <v>3</v>
      </c>
      <c r="P5" s="137" t="s">
        <v>27</v>
      </c>
      <c r="Q5" s="137" t="s">
        <v>4</v>
      </c>
      <c r="R5" s="137" t="s">
        <v>5</v>
      </c>
      <c r="S5" s="138" t="s">
        <v>6</v>
      </c>
      <c r="U5" s="139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40"/>
      <c r="AJ5" s="140"/>
      <c r="AR5" s="132"/>
      <c r="BA5" s="131"/>
      <c r="BI5" s="132"/>
      <c r="BR5" s="131"/>
      <c r="BX5" s="2"/>
      <c r="CG5" s="131"/>
    </row>
    <row r="6" spans="1:85" ht="15">
      <c r="A6" s="366" t="s">
        <v>99</v>
      </c>
      <c r="B6" s="294" t="s">
        <v>109</v>
      </c>
      <c r="C6" s="295"/>
      <c r="D6" s="295"/>
      <c r="E6" s="295"/>
      <c r="F6" s="295"/>
      <c r="G6" s="295"/>
      <c r="H6" s="295"/>
      <c r="I6" s="296"/>
      <c r="K6" s="368" t="s">
        <v>99</v>
      </c>
      <c r="L6" s="297" t="s">
        <v>109</v>
      </c>
      <c r="M6" s="298"/>
      <c r="N6" s="298"/>
      <c r="O6" s="298"/>
      <c r="P6" s="298"/>
      <c r="Q6" s="298"/>
      <c r="R6" s="298"/>
      <c r="S6" s="299"/>
      <c r="U6" s="139"/>
      <c r="X6" s="131"/>
      <c r="Y6" s="131"/>
      <c r="Z6" s="131"/>
      <c r="AA6" s="131"/>
      <c r="AB6" s="131"/>
      <c r="AC6" s="131"/>
      <c r="AD6" s="131"/>
      <c r="AE6" s="131"/>
      <c r="AF6" s="131"/>
      <c r="AG6" s="131"/>
      <c r="AH6" s="140"/>
      <c r="AJ6" s="140"/>
      <c r="AR6" s="132"/>
      <c r="BA6" s="131"/>
      <c r="BI6" s="132"/>
      <c r="BR6" s="131"/>
      <c r="BX6" s="2"/>
      <c r="CG6" s="131"/>
    </row>
    <row r="7" spans="1:85" ht="15">
      <c r="A7" s="141" t="s">
        <v>7</v>
      </c>
      <c r="B7" s="42">
        <f>B33+B85</f>
        <v>0.7300026621770408</v>
      </c>
      <c r="C7" s="42">
        <f t="shared" ref="C7:E7" si="0">C33+C85</f>
        <v>0</v>
      </c>
      <c r="D7" s="42">
        <f t="shared" si="0"/>
        <v>8.6849062033392085E-2</v>
      </c>
      <c r="E7" s="42">
        <f t="shared" si="0"/>
        <v>0</v>
      </c>
      <c r="F7" s="142">
        <f>F59+F85</f>
        <v>4.9236998067270672E-3</v>
      </c>
      <c r="G7" s="42">
        <f t="shared" ref="G7:H7" si="1">G33+G85</f>
        <v>0</v>
      </c>
      <c r="H7" s="42">
        <f t="shared" si="1"/>
        <v>0</v>
      </c>
      <c r="I7" s="144">
        <f>SUM(B7:H7)</f>
        <v>0.82177542401715986</v>
      </c>
      <c r="J7" s="139"/>
      <c r="K7" s="145" t="s">
        <v>7</v>
      </c>
      <c r="L7" s="42">
        <f>L33+L85</f>
        <v>0.7300026621770408</v>
      </c>
      <c r="M7" s="42">
        <f t="shared" ref="M7:O7" si="2">M33+M85</f>
        <v>0</v>
      </c>
      <c r="N7" s="42">
        <f t="shared" si="2"/>
        <v>8.6849062033392085E-2</v>
      </c>
      <c r="O7" s="42">
        <f t="shared" si="2"/>
        <v>0</v>
      </c>
      <c r="P7" s="45">
        <f>P59+P85+P33</f>
        <v>4.9236998067270672E-3</v>
      </c>
      <c r="Q7" s="42">
        <f t="shared" ref="Q7:R7" si="3">Q33+Q85</f>
        <v>0</v>
      </c>
      <c r="R7" s="42">
        <f t="shared" si="3"/>
        <v>0</v>
      </c>
      <c r="S7" s="148">
        <f>SUM(L7:R7)</f>
        <v>0.82177542401715986</v>
      </c>
      <c r="T7" s="139" t="str">
        <f>IF(ABS(S7-I7)&gt;0.01,S7-I7,"")</f>
        <v/>
      </c>
      <c r="U7" s="139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40"/>
      <c r="AJ7" s="140"/>
      <c r="AR7" s="132"/>
      <c r="BA7" s="131"/>
      <c r="BI7" s="132"/>
      <c r="BR7" s="131"/>
      <c r="BX7" s="2"/>
      <c r="CG7" s="131"/>
    </row>
    <row r="8" spans="1:85" ht="15">
      <c r="A8" s="149" t="s">
        <v>8</v>
      </c>
      <c r="B8" s="48">
        <f t="shared" ref="B8:E27" si="4">B34+B86</f>
        <v>21.404057095891915</v>
      </c>
      <c r="C8" s="48">
        <f t="shared" si="4"/>
        <v>0</v>
      </c>
      <c r="D8" s="48">
        <f t="shared" si="4"/>
        <v>0.90734696822333283</v>
      </c>
      <c r="E8" s="48">
        <f t="shared" si="4"/>
        <v>0</v>
      </c>
      <c r="F8" s="150">
        <f t="shared" ref="F8:F27" si="5">F60+F86</f>
        <v>0</v>
      </c>
      <c r="G8" s="48">
        <f t="shared" ref="G8:H8" si="6">G34+G86</f>
        <v>0</v>
      </c>
      <c r="H8" s="48">
        <f t="shared" si="6"/>
        <v>0</v>
      </c>
      <c r="I8" s="152">
        <f t="shared" ref="I8:I27" si="7">SUM(B8:H8)</f>
        <v>22.311404064115248</v>
      </c>
      <c r="J8" s="139"/>
      <c r="K8" s="153" t="s">
        <v>8</v>
      </c>
      <c r="L8" s="51">
        <f t="shared" ref="L8:O27" si="8">L34+L86</f>
        <v>21.404057095891915</v>
      </c>
      <c r="M8" s="51">
        <f t="shared" si="8"/>
        <v>0</v>
      </c>
      <c r="N8" s="51">
        <f t="shared" si="8"/>
        <v>0.90734696822333283</v>
      </c>
      <c r="O8" s="51">
        <f t="shared" si="8"/>
        <v>0</v>
      </c>
      <c r="P8" s="51">
        <f t="shared" ref="P8:P27" si="9">P60+P86+P34</f>
        <v>0</v>
      </c>
      <c r="Q8" s="51">
        <f t="shared" ref="Q8:R8" si="10">Q34+Q86</f>
        <v>0</v>
      </c>
      <c r="R8" s="51">
        <f t="shared" si="10"/>
        <v>0</v>
      </c>
      <c r="S8" s="156">
        <f t="shared" ref="S8:S27" si="11">SUM(L8:R8)</f>
        <v>22.311404064115248</v>
      </c>
      <c r="T8" s="139" t="str">
        <f t="shared" ref="T8:T24" si="12">IF(ABS(S8-I8)&gt;0.01,S8-I8,"")</f>
        <v/>
      </c>
      <c r="U8" s="139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40"/>
      <c r="AJ8" s="140"/>
      <c r="AR8" s="132"/>
      <c r="BA8" s="131"/>
      <c r="BI8" s="132"/>
      <c r="BR8" s="131"/>
      <c r="BX8" s="2"/>
      <c r="CG8" s="131"/>
    </row>
    <row r="9" spans="1:85" ht="15">
      <c r="A9" s="157" t="s">
        <v>10</v>
      </c>
      <c r="B9" s="45">
        <f t="shared" si="4"/>
        <v>9.0803763589972135</v>
      </c>
      <c r="C9" s="45">
        <f t="shared" si="4"/>
        <v>0</v>
      </c>
      <c r="D9" s="45">
        <f t="shared" si="4"/>
        <v>0.55360725606023142</v>
      </c>
      <c r="E9" s="45">
        <f t="shared" si="4"/>
        <v>0</v>
      </c>
      <c r="F9" s="146">
        <f t="shared" si="5"/>
        <v>0</v>
      </c>
      <c r="G9" s="45">
        <f t="shared" ref="G9:H9" si="13">G35+G87</f>
        <v>0</v>
      </c>
      <c r="H9" s="45">
        <f t="shared" si="13"/>
        <v>0</v>
      </c>
      <c r="I9" s="144">
        <f t="shared" si="7"/>
        <v>9.6339836150574456</v>
      </c>
      <c r="J9" s="139"/>
      <c r="K9" s="145" t="s">
        <v>10</v>
      </c>
      <c r="L9" s="45">
        <f t="shared" si="8"/>
        <v>9.0803763589972135</v>
      </c>
      <c r="M9" s="45">
        <f t="shared" si="8"/>
        <v>0</v>
      </c>
      <c r="N9" s="45">
        <f t="shared" si="8"/>
        <v>0.55360725606023142</v>
      </c>
      <c r="O9" s="45">
        <f t="shared" si="8"/>
        <v>0</v>
      </c>
      <c r="P9" s="45">
        <f t="shared" si="9"/>
        <v>0</v>
      </c>
      <c r="Q9" s="45">
        <f t="shared" ref="Q9:R9" si="14">Q35+Q87</f>
        <v>0</v>
      </c>
      <c r="R9" s="45">
        <f t="shared" si="14"/>
        <v>0</v>
      </c>
      <c r="S9" s="148">
        <f t="shared" si="11"/>
        <v>9.6339836150574456</v>
      </c>
      <c r="T9" s="139" t="str">
        <f t="shared" si="12"/>
        <v/>
      </c>
      <c r="U9" s="139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40"/>
      <c r="AJ9" s="140"/>
      <c r="AR9" s="132"/>
      <c r="BA9" s="131"/>
      <c r="BI9" s="132"/>
      <c r="BR9" s="131"/>
      <c r="BX9" s="2"/>
      <c r="CG9" s="131"/>
    </row>
    <row r="10" spans="1:85" ht="15">
      <c r="A10" s="149" t="s">
        <v>53</v>
      </c>
      <c r="B10" s="48">
        <f t="shared" si="4"/>
        <v>0</v>
      </c>
      <c r="C10" s="48">
        <f t="shared" si="4"/>
        <v>0</v>
      </c>
      <c r="D10" s="48">
        <f t="shared" si="4"/>
        <v>0</v>
      </c>
      <c r="E10" s="48">
        <f t="shared" si="4"/>
        <v>0</v>
      </c>
      <c r="F10" s="150">
        <f t="shared" si="5"/>
        <v>0</v>
      </c>
      <c r="G10" s="48">
        <f t="shared" ref="G10:H10" si="15">G36+G88</f>
        <v>0</v>
      </c>
      <c r="H10" s="48">
        <f t="shared" si="15"/>
        <v>0</v>
      </c>
      <c r="I10" s="152">
        <f t="shared" si="7"/>
        <v>0</v>
      </c>
      <c r="J10" s="139"/>
      <c r="K10" s="153" t="s">
        <v>53</v>
      </c>
      <c r="L10" s="51">
        <f t="shared" si="8"/>
        <v>0</v>
      </c>
      <c r="M10" s="51">
        <f t="shared" si="8"/>
        <v>0</v>
      </c>
      <c r="N10" s="51">
        <f t="shared" si="8"/>
        <v>0</v>
      </c>
      <c r="O10" s="51">
        <f t="shared" si="8"/>
        <v>0</v>
      </c>
      <c r="P10" s="51">
        <f t="shared" si="9"/>
        <v>0</v>
      </c>
      <c r="Q10" s="51">
        <f t="shared" ref="Q10:R10" si="16">Q36+Q88</f>
        <v>0</v>
      </c>
      <c r="R10" s="51">
        <f t="shared" si="16"/>
        <v>0</v>
      </c>
      <c r="S10" s="156">
        <f t="shared" si="11"/>
        <v>0</v>
      </c>
      <c r="T10" s="139" t="str">
        <f t="shared" si="12"/>
        <v/>
      </c>
      <c r="U10" s="139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40"/>
      <c r="AJ10" s="140"/>
      <c r="AR10" s="132"/>
      <c r="BA10" s="131"/>
      <c r="BI10" s="132"/>
      <c r="BR10" s="131"/>
      <c r="BX10" s="2"/>
      <c r="CG10" s="131"/>
    </row>
    <row r="11" spans="1:85" ht="15">
      <c r="A11" s="157" t="s">
        <v>16</v>
      </c>
      <c r="B11" s="45">
        <f t="shared" si="4"/>
        <v>206.43062429262005</v>
      </c>
      <c r="C11" s="45">
        <f t="shared" si="4"/>
        <v>63.132476521992956</v>
      </c>
      <c r="D11" s="45">
        <f t="shared" si="4"/>
        <v>63.150771232792778</v>
      </c>
      <c r="E11" s="45">
        <f t="shared" si="4"/>
        <v>7.9770540922546109</v>
      </c>
      <c r="F11" s="146">
        <f t="shared" si="5"/>
        <v>0</v>
      </c>
      <c r="G11" s="45">
        <f t="shared" ref="G11:H11" si="17">G37+G89</f>
        <v>0</v>
      </c>
      <c r="H11" s="45">
        <f t="shared" si="17"/>
        <v>0</v>
      </c>
      <c r="I11" s="144">
        <f t="shared" si="7"/>
        <v>340.69092613966035</v>
      </c>
      <c r="J11" s="139"/>
      <c r="K11" s="145" t="s">
        <v>16</v>
      </c>
      <c r="L11" s="45">
        <f t="shared" si="8"/>
        <v>206.43062429262005</v>
      </c>
      <c r="M11" s="45">
        <f t="shared" si="8"/>
        <v>63.132476521992956</v>
      </c>
      <c r="N11" s="45">
        <f t="shared" si="8"/>
        <v>63.150771232792778</v>
      </c>
      <c r="O11" s="45">
        <f t="shared" si="8"/>
        <v>7.9770540922546109</v>
      </c>
      <c r="P11" s="45">
        <f t="shared" si="9"/>
        <v>0</v>
      </c>
      <c r="Q11" s="45">
        <f t="shared" ref="Q11:R11" si="18">Q37+Q89</f>
        <v>0</v>
      </c>
      <c r="R11" s="45">
        <f t="shared" si="18"/>
        <v>0</v>
      </c>
      <c r="S11" s="148">
        <f t="shared" si="11"/>
        <v>340.69092613966035</v>
      </c>
      <c r="T11" s="139" t="str">
        <f t="shared" si="12"/>
        <v/>
      </c>
      <c r="U11" s="139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40"/>
      <c r="AJ11" s="140"/>
      <c r="AR11" s="132"/>
      <c r="BA11" s="131"/>
      <c r="BI11" s="132"/>
      <c r="BR11" s="131"/>
      <c r="BX11" s="2"/>
      <c r="CG11" s="131"/>
    </row>
    <row r="12" spans="1:85" ht="15">
      <c r="A12" s="149" t="s">
        <v>15</v>
      </c>
      <c r="B12" s="48">
        <f t="shared" si="4"/>
        <v>2754.9175572613835</v>
      </c>
      <c r="C12" s="48">
        <f t="shared" si="4"/>
        <v>43.438315643184616</v>
      </c>
      <c r="D12" s="48">
        <f t="shared" si="4"/>
        <v>332.49436662093689</v>
      </c>
      <c r="E12" s="48">
        <f t="shared" si="4"/>
        <v>3.5853475184755421</v>
      </c>
      <c r="F12" s="150">
        <f t="shared" si="5"/>
        <v>0</v>
      </c>
      <c r="G12" s="48">
        <f t="shared" ref="G12:H12" si="19">G38+G90</f>
        <v>0</v>
      </c>
      <c r="H12" s="48">
        <f t="shared" si="19"/>
        <v>0</v>
      </c>
      <c r="I12" s="152">
        <f t="shared" si="7"/>
        <v>3134.4355870439804</v>
      </c>
      <c r="J12" s="139"/>
      <c r="K12" s="153" t="s">
        <v>15</v>
      </c>
      <c r="L12" s="51">
        <f t="shared" si="8"/>
        <v>2754.9175572613835</v>
      </c>
      <c r="M12" s="51">
        <f t="shared" si="8"/>
        <v>43.438315643184616</v>
      </c>
      <c r="N12" s="51">
        <f t="shared" si="8"/>
        <v>332.49436662093689</v>
      </c>
      <c r="O12" s="51">
        <f t="shared" si="8"/>
        <v>3.5853475184755421</v>
      </c>
      <c r="P12" s="51">
        <f t="shared" si="9"/>
        <v>0</v>
      </c>
      <c r="Q12" s="51">
        <f t="shared" ref="Q12:R12" si="20">Q38+Q90</f>
        <v>0</v>
      </c>
      <c r="R12" s="51">
        <f t="shared" si="20"/>
        <v>0</v>
      </c>
      <c r="S12" s="156">
        <f t="shared" si="11"/>
        <v>3134.4355870439804</v>
      </c>
      <c r="T12" s="139" t="str">
        <f t="shared" si="12"/>
        <v/>
      </c>
      <c r="U12" s="139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40"/>
      <c r="AJ12" s="140"/>
      <c r="AR12" s="132"/>
      <c r="BA12" s="131"/>
      <c r="BI12" s="132"/>
      <c r="BR12" s="131"/>
      <c r="BX12" s="2"/>
      <c r="CG12" s="131"/>
    </row>
    <row r="13" spans="1:85" ht="15">
      <c r="A13" s="157" t="s">
        <v>55</v>
      </c>
      <c r="B13" s="45">
        <f t="shared" si="4"/>
        <v>0</v>
      </c>
      <c r="C13" s="45">
        <f t="shared" si="4"/>
        <v>9.0184233759726826E-2</v>
      </c>
      <c r="D13" s="45">
        <f t="shared" si="4"/>
        <v>0.13154598938242795</v>
      </c>
      <c r="E13" s="45">
        <f t="shared" si="4"/>
        <v>644.55862560892797</v>
      </c>
      <c r="F13" s="146">
        <f t="shared" si="5"/>
        <v>8767.3734736397819</v>
      </c>
      <c r="G13" s="45">
        <f t="shared" ref="G13:H13" si="21">G39+G91</f>
        <v>0</v>
      </c>
      <c r="H13" s="45">
        <f t="shared" si="21"/>
        <v>0</v>
      </c>
      <c r="I13" s="144">
        <f t="shared" si="7"/>
        <v>9412.1538294718521</v>
      </c>
      <c r="J13" s="139"/>
      <c r="K13" s="159" t="s">
        <v>55</v>
      </c>
      <c r="L13" s="45">
        <f t="shared" si="8"/>
        <v>0</v>
      </c>
      <c r="M13" s="45">
        <f t="shared" si="8"/>
        <v>9.0184233759726826E-2</v>
      </c>
      <c r="N13" s="45">
        <f t="shared" si="8"/>
        <v>0.13154598938242795</v>
      </c>
      <c r="O13" s="45">
        <f t="shared" si="8"/>
        <v>644.55862560892797</v>
      </c>
      <c r="P13" s="45">
        <f t="shared" si="9"/>
        <v>8767.3734736397819</v>
      </c>
      <c r="Q13" s="45">
        <f t="shared" ref="Q13:R13" si="22">Q39+Q91</f>
        <v>0</v>
      </c>
      <c r="R13" s="45">
        <f t="shared" si="22"/>
        <v>0</v>
      </c>
      <c r="S13" s="148">
        <f t="shared" si="11"/>
        <v>9412.1538294718521</v>
      </c>
      <c r="T13" s="139" t="str">
        <f t="shared" si="12"/>
        <v/>
      </c>
      <c r="U13" s="139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40"/>
      <c r="AJ13" s="140"/>
      <c r="AR13" s="132"/>
      <c r="BA13" s="131"/>
      <c r="BI13" s="132"/>
      <c r="BR13" s="131"/>
      <c r="BX13" s="2"/>
      <c r="CG13" s="131"/>
    </row>
    <row r="14" spans="1:85" ht="15">
      <c r="A14" s="149" t="s">
        <v>12</v>
      </c>
      <c r="B14" s="48">
        <f t="shared" si="4"/>
        <v>0</v>
      </c>
      <c r="C14" s="48">
        <f t="shared" si="4"/>
        <v>0</v>
      </c>
      <c r="D14" s="48">
        <f t="shared" si="4"/>
        <v>3.8334540409700933E-2</v>
      </c>
      <c r="E14" s="48">
        <f t="shared" si="4"/>
        <v>24.386940211660573</v>
      </c>
      <c r="F14" s="150">
        <f t="shared" si="5"/>
        <v>3051.9928051394368</v>
      </c>
      <c r="G14" s="48">
        <f t="shared" ref="G14:H14" si="23">G40+G92</f>
        <v>0</v>
      </c>
      <c r="H14" s="48">
        <f t="shared" si="23"/>
        <v>0</v>
      </c>
      <c r="I14" s="152">
        <f t="shared" si="7"/>
        <v>3076.4180798915072</v>
      </c>
      <c r="J14" s="139"/>
      <c r="K14" s="153" t="s">
        <v>12</v>
      </c>
      <c r="L14" s="51">
        <f t="shared" si="8"/>
        <v>0</v>
      </c>
      <c r="M14" s="51">
        <f t="shared" si="8"/>
        <v>0</v>
      </c>
      <c r="N14" s="51">
        <f t="shared" si="8"/>
        <v>3.8334540409700933E-2</v>
      </c>
      <c r="O14" s="51">
        <f t="shared" si="8"/>
        <v>24.386940211660573</v>
      </c>
      <c r="P14" s="51">
        <f t="shared" si="9"/>
        <v>3051.9928051394368</v>
      </c>
      <c r="Q14" s="51">
        <f t="shared" ref="Q14:R14" si="24">Q40+Q92</f>
        <v>0</v>
      </c>
      <c r="R14" s="51">
        <f t="shared" si="24"/>
        <v>0</v>
      </c>
      <c r="S14" s="156">
        <f t="shared" si="11"/>
        <v>3076.4180798915072</v>
      </c>
      <c r="T14" s="139" t="str">
        <f t="shared" si="12"/>
        <v/>
      </c>
      <c r="U14" s="139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40"/>
      <c r="AJ14" s="140"/>
      <c r="AR14" s="132"/>
      <c r="BA14" s="131"/>
      <c r="BI14" s="132"/>
      <c r="BR14" s="131"/>
      <c r="BX14" s="2"/>
      <c r="CG14" s="131"/>
    </row>
    <row r="15" spans="1:85" ht="15">
      <c r="A15" s="157" t="s">
        <v>56</v>
      </c>
      <c r="B15" s="45">
        <f t="shared" si="4"/>
        <v>0</v>
      </c>
      <c r="C15" s="45">
        <f t="shared" si="4"/>
        <v>0</v>
      </c>
      <c r="D15" s="45">
        <f t="shared" si="4"/>
        <v>2.4683012785668711E-2</v>
      </c>
      <c r="E15" s="45">
        <f t="shared" si="4"/>
        <v>0</v>
      </c>
      <c r="F15" s="146">
        <f t="shared" si="5"/>
        <v>38.80918741947459</v>
      </c>
      <c r="G15" s="45">
        <f t="shared" ref="G15:H15" si="25">G41+G93</f>
        <v>0</v>
      </c>
      <c r="H15" s="45">
        <f t="shared" si="25"/>
        <v>0</v>
      </c>
      <c r="I15" s="144">
        <f t="shared" si="7"/>
        <v>38.833870432260255</v>
      </c>
      <c r="J15" s="139"/>
      <c r="K15" s="159" t="s">
        <v>56</v>
      </c>
      <c r="L15" s="45">
        <f t="shared" si="8"/>
        <v>0</v>
      </c>
      <c r="M15" s="45">
        <f t="shared" si="8"/>
        <v>0</v>
      </c>
      <c r="N15" s="45">
        <f t="shared" si="8"/>
        <v>2.4683012785668711E-2</v>
      </c>
      <c r="O15" s="45">
        <f t="shared" si="8"/>
        <v>0</v>
      </c>
      <c r="P15" s="45">
        <f t="shared" si="9"/>
        <v>38.80918741947459</v>
      </c>
      <c r="Q15" s="45">
        <f t="shared" ref="Q15:R15" si="26">Q41+Q93</f>
        <v>0</v>
      </c>
      <c r="R15" s="45">
        <f t="shared" si="26"/>
        <v>0</v>
      </c>
      <c r="S15" s="148">
        <f t="shared" si="11"/>
        <v>38.833870432260255</v>
      </c>
      <c r="T15" s="139" t="str">
        <f t="shared" si="12"/>
        <v/>
      </c>
      <c r="U15" s="139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40"/>
      <c r="AJ15" s="140"/>
      <c r="AR15" s="132"/>
      <c r="BA15" s="131"/>
      <c r="BI15" s="132"/>
      <c r="BR15" s="131"/>
      <c r="BX15" s="2"/>
      <c r="CG15" s="131"/>
    </row>
    <row r="16" spans="1:85" ht="15">
      <c r="A16" s="149" t="s">
        <v>17</v>
      </c>
      <c r="B16" s="48">
        <f t="shared" si="4"/>
        <v>226.54463894404699</v>
      </c>
      <c r="C16" s="48">
        <f t="shared" si="4"/>
        <v>2.8917373308098515</v>
      </c>
      <c r="D16" s="48">
        <f t="shared" si="4"/>
        <v>52.086071635543298</v>
      </c>
      <c r="E16" s="48">
        <f t="shared" si="4"/>
        <v>9.8007487912580835</v>
      </c>
      <c r="F16" s="150">
        <f t="shared" si="5"/>
        <v>2.97202332365532</v>
      </c>
      <c r="G16" s="48">
        <f t="shared" ref="G16:H16" si="27">G42+G94</f>
        <v>0</v>
      </c>
      <c r="H16" s="48">
        <f t="shared" si="27"/>
        <v>0</v>
      </c>
      <c r="I16" s="152">
        <f t="shared" si="7"/>
        <v>294.29522002531354</v>
      </c>
      <c r="J16" s="139"/>
      <c r="K16" s="153" t="s">
        <v>17</v>
      </c>
      <c r="L16" s="51">
        <f t="shared" si="8"/>
        <v>226.54463894404699</v>
      </c>
      <c r="M16" s="51">
        <f t="shared" si="8"/>
        <v>2.8917373308098515</v>
      </c>
      <c r="N16" s="51">
        <f t="shared" si="8"/>
        <v>52.086071635543298</v>
      </c>
      <c r="O16" s="51">
        <f t="shared" si="8"/>
        <v>9.8007487912580835</v>
      </c>
      <c r="P16" s="51">
        <f t="shared" si="9"/>
        <v>2.97202332365532</v>
      </c>
      <c r="Q16" s="51">
        <f t="shared" ref="Q16:R16" si="28">Q42+Q94</f>
        <v>0</v>
      </c>
      <c r="R16" s="51">
        <f t="shared" si="28"/>
        <v>0</v>
      </c>
      <c r="S16" s="156">
        <f t="shared" si="11"/>
        <v>294.29522002531354</v>
      </c>
      <c r="T16" s="139" t="str">
        <f t="shared" si="12"/>
        <v/>
      </c>
      <c r="U16" s="139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40"/>
      <c r="AJ16" s="140"/>
      <c r="AR16" s="132"/>
      <c r="BA16" s="131"/>
      <c r="BI16" s="132"/>
      <c r="BR16" s="131"/>
      <c r="BX16" s="2"/>
      <c r="CG16" s="131"/>
    </row>
    <row r="17" spans="1:85" ht="15">
      <c r="A17" s="157" t="s">
        <v>141</v>
      </c>
      <c r="B17" s="45">
        <f t="shared" si="4"/>
        <v>3940.7098138371753</v>
      </c>
      <c r="C17" s="45">
        <f t="shared" si="4"/>
        <v>1655.389671762603</v>
      </c>
      <c r="D17" s="45">
        <f t="shared" si="4"/>
        <v>1129.3414807485196</v>
      </c>
      <c r="E17" s="45">
        <f t="shared" si="4"/>
        <v>156.92526031354225</v>
      </c>
      <c r="F17" s="146">
        <f t="shared" si="5"/>
        <v>19.649814317616489</v>
      </c>
      <c r="G17" s="45">
        <f t="shared" ref="G17:H17" si="29">G43+G95</f>
        <v>0</v>
      </c>
      <c r="H17" s="45">
        <f t="shared" si="29"/>
        <v>0</v>
      </c>
      <c r="I17" s="144">
        <f t="shared" si="7"/>
        <v>6902.0160409794562</v>
      </c>
      <c r="J17" s="139"/>
      <c r="K17" s="159" t="s">
        <v>141</v>
      </c>
      <c r="L17" s="45">
        <f t="shared" si="8"/>
        <v>3940.7098138371753</v>
      </c>
      <c r="M17" s="45">
        <f t="shared" si="8"/>
        <v>1655.389671762603</v>
      </c>
      <c r="N17" s="45">
        <f t="shared" si="8"/>
        <v>1129.3414807485196</v>
      </c>
      <c r="O17" s="45">
        <f t="shared" si="8"/>
        <v>156.92526031354225</v>
      </c>
      <c r="P17" s="45">
        <f t="shared" si="9"/>
        <v>19.649814317616489</v>
      </c>
      <c r="Q17" s="45">
        <f t="shared" ref="Q17:R17" si="30">Q43+Q95</f>
        <v>0</v>
      </c>
      <c r="R17" s="45">
        <f t="shared" si="30"/>
        <v>0</v>
      </c>
      <c r="S17" s="148">
        <f t="shared" si="11"/>
        <v>6902.0160409794562</v>
      </c>
      <c r="T17" s="139" t="str">
        <f t="shared" si="12"/>
        <v/>
      </c>
      <c r="U17" s="139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40"/>
      <c r="AJ17" s="140"/>
      <c r="AR17" s="132"/>
      <c r="BA17" s="131"/>
      <c r="BI17" s="132"/>
      <c r="BR17" s="131"/>
      <c r="BX17" s="2"/>
      <c r="CG17" s="131"/>
    </row>
    <row r="18" spans="1:85" ht="15">
      <c r="A18" s="149" t="s">
        <v>25</v>
      </c>
      <c r="B18" s="48">
        <f t="shared" si="4"/>
        <v>1101.5672583228559</v>
      </c>
      <c r="C18" s="48">
        <f t="shared" si="4"/>
        <v>32.775644779483997</v>
      </c>
      <c r="D18" s="48">
        <f t="shared" si="4"/>
        <v>2309.6467617388885</v>
      </c>
      <c r="E18" s="48">
        <f t="shared" si="4"/>
        <v>3685.172744934986</v>
      </c>
      <c r="F18" s="150">
        <f t="shared" si="5"/>
        <v>477.39372063028304</v>
      </c>
      <c r="G18" s="48">
        <f t="shared" ref="G18:H18" si="31">G44+G96</f>
        <v>1413.9814518621429</v>
      </c>
      <c r="H18" s="48">
        <f t="shared" si="31"/>
        <v>33.462417731359018</v>
      </c>
      <c r="I18" s="152">
        <f t="shared" si="7"/>
        <v>9054</v>
      </c>
      <c r="J18" s="139"/>
      <c r="K18" s="153" t="s">
        <v>25</v>
      </c>
      <c r="L18" s="51">
        <f t="shared" si="8"/>
        <v>1101.5672583228559</v>
      </c>
      <c r="M18" s="51">
        <f t="shared" si="8"/>
        <v>32.775644779483997</v>
      </c>
      <c r="N18" s="51">
        <f t="shared" si="8"/>
        <v>2309.6467617388885</v>
      </c>
      <c r="O18" s="51">
        <f t="shared" si="8"/>
        <v>3685.172744934986</v>
      </c>
      <c r="P18" s="51">
        <f t="shared" si="9"/>
        <v>477.39372063028304</v>
      </c>
      <c r="Q18" s="51">
        <f t="shared" ref="Q18:R18" si="32">Q44+Q96</f>
        <v>1413.9814518621429</v>
      </c>
      <c r="R18" s="51">
        <f t="shared" si="32"/>
        <v>33.462417731359018</v>
      </c>
      <c r="S18" s="156">
        <f t="shared" si="11"/>
        <v>9054</v>
      </c>
      <c r="T18" s="139" t="str">
        <f t="shared" si="12"/>
        <v/>
      </c>
      <c r="U18" s="139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40"/>
      <c r="AJ18" s="140"/>
      <c r="AR18" s="132"/>
      <c r="BA18" s="131"/>
      <c r="BI18" s="132"/>
      <c r="BR18" s="131"/>
      <c r="BX18" s="2"/>
      <c r="CG18" s="131"/>
    </row>
    <row r="19" spans="1:85" ht="15">
      <c r="A19" s="157" t="s">
        <v>24</v>
      </c>
      <c r="B19" s="45">
        <f t="shared" si="4"/>
        <v>769.70290728481984</v>
      </c>
      <c r="C19" s="45">
        <f t="shared" si="4"/>
        <v>3.3864797214536173</v>
      </c>
      <c r="D19" s="45">
        <f t="shared" si="4"/>
        <v>79.141998916402187</v>
      </c>
      <c r="E19" s="45">
        <f t="shared" si="4"/>
        <v>0</v>
      </c>
      <c r="F19" s="146">
        <f t="shared" si="5"/>
        <v>0</v>
      </c>
      <c r="G19" s="45">
        <f t="shared" ref="G19:H19" si="33">G45+G97</f>
        <v>0</v>
      </c>
      <c r="H19" s="45">
        <f t="shared" si="33"/>
        <v>0</v>
      </c>
      <c r="I19" s="144">
        <f t="shared" si="7"/>
        <v>852.2313859226756</v>
      </c>
      <c r="J19" s="139"/>
      <c r="K19" s="159" t="s">
        <v>24</v>
      </c>
      <c r="L19" s="45">
        <f t="shared" si="8"/>
        <v>769.70290728481984</v>
      </c>
      <c r="M19" s="45">
        <f t="shared" si="8"/>
        <v>3.3864797214536173</v>
      </c>
      <c r="N19" s="45">
        <f t="shared" si="8"/>
        <v>79.141998916402187</v>
      </c>
      <c r="O19" s="45">
        <f t="shared" si="8"/>
        <v>0</v>
      </c>
      <c r="P19" s="45">
        <f t="shared" si="9"/>
        <v>0</v>
      </c>
      <c r="Q19" s="45">
        <f t="shared" ref="Q19:R19" si="34">Q45+Q97</f>
        <v>0</v>
      </c>
      <c r="R19" s="45">
        <f t="shared" si="34"/>
        <v>0</v>
      </c>
      <c r="S19" s="148">
        <f t="shared" si="11"/>
        <v>852.2313859226756</v>
      </c>
      <c r="T19" s="139" t="str">
        <f t="shared" si="12"/>
        <v/>
      </c>
      <c r="U19" s="139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40"/>
      <c r="AJ19" s="140"/>
      <c r="AR19" s="132"/>
      <c r="BA19" s="131"/>
      <c r="BI19" s="132"/>
      <c r="BR19" s="131"/>
      <c r="BX19" s="2"/>
      <c r="CG19" s="131"/>
    </row>
    <row r="20" spans="1:85" ht="15">
      <c r="A20" s="149" t="s">
        <v>57</v>
      </c>
      <c r="B20" s="48">
        <f t="shared" si="4"/>
        <v>2271.001922132185</v>
      </c>
      <c r="C20" s="48">
        <f t="shared" si="4"/>
        <v>8.031094458857158</v>
      </c>
      <c r="D20" s="48">
        <f t="shared" si="4"/>
        <v>257.38720684022803</v>
      </c>
      <c r="E20" s="48">
        <f t="shared" si="4"/>
        <v>0</v>
      </c>
      <c r="F20" s="150">
        <f t="shared" si="5"/>
        <v>0</v>
      </c>
      <c r="G20" s="48">
        <f t="shared" ref="G20:H20" si="35">G46+G98</f>
        <v>0</v>
      </c>
      <c r="H20" s="48">
        <f t="shared" si="35"/>
        <v>0</v>
      </c>
      <c r="I20" s="152">
        <f t="shared" si="7"/>
        <v>2536.4202234312702</v>
      </c>
      <c r="J20" s="139"/>
      <c r="K20" s="153" t="s">
        <v>57</v>
      </c>
      <c r="L20" s="51">
        <f t="shared" si="8"/>
        <v>2271.001922132185</v>
      </c>
      <c r="M20" s="51">
        <f t="shared" si="8"/>
        <v>8.031094458857158</v>
      </c>
      <c r="N20" s="51">
        <f t="shared" si="8"/>
        <v>257.38720684022803</v>
      </c>
      <c r="O20" s="51">
        <f t="shared" si="8"/>
        <v>0</v>
      </c>
      <c r="P20" s="51">
        <f t="shared" si="9"/>
        <v>0</v>
      </c>
      <c r="Q20" s="51">
        <f t="shared" ref="Q20:R20" si="36">Q46+Q98</f>
        <v>0</v>
      </c>
      <c r="R20" s="51">
        <f t="shared" si="36"/>
        <v>0</v>
      </c>
      <c r="S20" s="156">
        <f t="shared" si="11"/>
        <v>2536.4202234312702</v>
      </c>
      <c r="T20" s="139" t="str">
        <f t="shared" si="12"/>
        <v/>
      </c>
      <c r="U20" s="139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40"/>
      <c r="AJ20" s="140"/>
      <c r="AR20" s="132"/>
      <c r="BA20" s="131"/>
      <c r="BI20" s="132"/>
      <c r="BR20" s="131"/>
      <c r="BX20" s="2"/>
      <c r="CG20" s="131"/>
    </row>
    <row r="21" spans="1:85" ht="15">
      <c r="A21" s="157" t="s">
        <v>22</v>
      </c>
      <c r="B21" s="45">
        <f t="shared" si="4"/>
        <v>470.27302645817633</v>
      </c>
      <c r="C21" s="45">
        <f t="shared" si="4"/>
        <v>107.44319110003843</v>
      </c>
      <c r="D21" s="45">
        <f t="shared" si="4"/>
        <v>170.3148063765388</v>
      </c>
      <c r="E21" s="45">
        <f t="shared" si="4"/>
        <v>3.5092100061338414</v>
      </c>
      <c r="F21" s="146">
        <f t="shared" si="5"/>
        <v>806.71698183148726</v>
      </c>
      <c r="G21" s="45">
        <f t="shared" ref="G21:H21" si="37">G47+G99</f>
        <v>0</v>
      </c>
      <c r="H21" s="45">
        <f t="shared" si="37"/>
        <v>0</v>
      </c>
      <c r="I21" s="144">
        <f t="shared" si="7"/>
        <v>1558.2572157723748</v>
      </c>
      <c r="J21" s="139"/>
      <c r="K21" s="159" t="s">
        <v>22</v>
      </c>
      <c r="L21" s="45">
        <f t="shared" si="8"/>
        <v>470.27302645817633</v>
      </c>
      <c r="M21" s="45">
        <f t="shared" si="8"/>
        <v>107.44319110003843</v>
      </c>
      <c r="N21" s="45">
        <f t="shared" si="8"/>
        <v>170.3148063765388</v>
      </c>
      <c r="O21" s="45">
        <f t="shared" si="8"/>
        <v>3.5092100061338414</v>
      </c>
      <c r="P21" s="45">
        <f t="shared" si="9"/>
        <v>806.71698183148726</v>
      </c>
      <c r="Q21" s="45">
        <f t="shared" ref="Q21:R21" si="38">Q47+Q99</f>
        <v>0</v>
      </c>
      <c r="R21" s="45">
        <f t="shared" si="38"/>
        <v>0</v>
      </c>
      <c r="S21" s="148">
        <f t="shared" si="11"/>
        <v>1558.2572157723748</v>
      </c>
      <c r="T21" s="139" t="str">
        <f t="shared" si="12"/>
        <v/>
      </c>
      <c r="U21" s="139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40"/>
      <c r="AJ21" s="140"/>
      <c r="AR21" s="132"/>
      <c r="BA21" s="131"/>
      <c r="BI21" s="132"/>
      <c r="BR21" s="131"/>
      <c r="BX21" s="2"/>
      <c r="CG21" s="131"/>
    </row>
    <row r="22" spans="1:85" ht="15">
      <c r="A22" s="149" t="s">
        <v>21</v>
      </c>
      <c r="B22" s="48">
        <f t="shared" si="4"/>
        <v>3.415947309704007</v>
      </c>
      <c r="C22" s="48">
        <f t="shared" si="4"/>
        <v>8.8641391729947422E-2</v>
      </c>
      <c r="D22" s="48">
        <f t="shared" si="4"/>
        <v>4.3910473897954034</v>
      </c>
      <c r="E22" s="48">
        <f t="shared" si="4"/>
        <v>0</v>
      </c>
      <c r="F22" s="150">
        <f t="shared" si="5"/>
        <v>0</v>
      </c>
      <c r="G22" s="48">
        <f t="shared" ref="G22:H22" si="39">G48+G100</f>
        <v>0</v>
      </c>
      <c r="H22" s="48">
        <f t="shared" si="39"/>
        <v>0</v>
      </c>
      <c r="I22" s="152">
        <f t="shared" si="7"/>
        <v>7.8956360912293579</v>
      </c>
      <c r="J22" s="139"/>
      <c r="K22" s="153" t="s">
        <v>21</v>
      </c>
      <c r="L22" s="51">
        <f t="shared" si="8"/>
        <v>3.415947309704007</v>
      </c>
      <c r="M22" s="51">
        <f t="shared" si="8"/>
        <v>8.8641391729947422E-2</v>
      </c>
      <c r="N22" s="51">
        <f t="shared" si="8"/>
        <v>4.3910473897954034</v>
      </c>
      <c r="O22" s="51">
        <f t="shared" si="8"/>
        <v>0</v>
      </c>
      <c r="P22" s="51">
        <f t="shared" si="9"/>
        <v>0</v>
      </c>
      <c r="Q22" s="51">
        <f t="shared" ref="Q22:R22" si="40">Q48+Q100</f>
        <v>0</v>
      </c>
      <c r="R22" s="51">
        <f t="shared" si="40"/>
        <v>0</v>
      </c>
      <c r="S22" s="156">
        <f t="shared" si="11"/>
        <v>7.8956360912293579</v>
      </c>
      <c r="T22" s="139" t="str">
        <f t="shared" si="12"/>
        <v/>
      </c>
      <c r="U22" s="139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40"/>
      <c r="AJ22" s="140"/>
      <c r="AR22" s="132"/>
      <c r="BA22" s="131"/>
      <c r="BI22" s="132"/>
      <c r="BR22" s="131"/>
      <c r="BX22" s="2"/>
      <c r="CG22" s="131"/>
    </row>
    <row r="23" spans="1:85" ht="15">
      <c r="A23" s="160" t="s">
        <v>61</v>
      </c>
      <c r="B23" s="45">
        <f t="shared" si="4"/>
        <v>882.1543773949893</v>
      </c>
      <c r="C23" s="45">
        <f t="shared" si="4"/>
        <v>0</v>
      </c>
      <c r="D23" s="45">
        <f t="shared" si="4"/>
        <v>300.68236544414628</v>
      </c>
      <c r="E23" s="45">
        <f t="shared" si="4"/>
        <v>0</v>
      </c>
      <c r="F23" s="146">
        <f t="shared" si="5"/>
        <v>0</v>
      </c>
      <c r="G23" s="45">
        <f t="shared" ref="G23:H23" si="41">G49+G101</f>
        <v>0</v>
      </c>
      <c r="H23" s="45">
        <f t="shared" si="41"/>
        <v>0</v>
      </c>
      <c r="I23" s="144">
        <f t="shared" si="7"/>
        <v>1182.8367428391357</v>
      </c>
      <c r="J23" s="139"/>
      <c r="K23" s="161" t="s">
        <v>61</v>
      </c>
      <c r="L23" s="45">
        <f t="shared" si="8"/>
        <v>882.1543773949893</v>
      </c>
      <c r="M23" s="45">
        <f t="shared" si="8"/>
        <v>0</v>
      </c>
      <c r="N23" s="45">
        <f t="shared" si="8"/>
        <v>300.68236544414628</v>
      </c>
      <c r="O23" s="45">
        <f t="shared" si="8"/>
        <v>0</v>
      </c>
      <c r="P23" s="45">
        <f t="shared" si="9"/>
        <v>0</v>
      </c>
      <c r="Q23" s="45">
        <f t="shared" ref="Q23:R23" si="42">Q49+Q101</f>
        <v>0</v>
      </c>
      <c r="R23" s="45">
        <f t="shared" si="42"/>
        <v>0</v>
      </c>
      <c r="S23" s="148">
        <f t="shared" si="11"/>
        <v>1182.8367428391357</v>
      </c>
      <c r="T23" s="139" t="str">
        <f t="shared" si="12"/>
        <v/>
      </c>
      <c r="U23" s="139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40"/>
      <c r="AJ23" s="140"/>
      <c r="AR23" s="132"/>
      <c r="BA23" s="131"/>
      <c r="BI23" s="132"/>
      <c r="BR23" s="131"/>
      <c r="BX23" s="2"/>
      <c r="CG23" s="131"/>
    </row>
    <row r="24" spans="1:85">
      <c r="A24" s="162" t="str">
        <f>A50</f>
        <v>Umgebungswärme etc.</v>
      </c>
      <c r="B24" s="55">
        <f t="shared" si="4"/>
        <v>882.1543773949893</v>
      </c>
      <c r="C24" s="55">
        <f t="shared" si="4"/>
        <v>0</v>
      </c>
      <c r="D24" s="55">
        <f t="shared" si="4"/>
        <v>300.68236544414628</v>
      </c>
      <c r="E24" s="55">
        <f t="shared" si="4"/>
        <v>0</v>
      </c>
      <c r="F24" s="163">
        <f t="shared" si="5"/>
        <v>0</v>
      </c>
      <c r="G24" s="55">
        <f t="shared" ref="G24:H24" si="43">G50+G102</f>
        <v>0</v>
      </c>
      <c r="H24" s="55">
        <f t="shared" si="43"/>
        <v>0</v>
      </c>
      <c r="I24" s="165">
        <f t="shared" si="7"/>
        <v>1182.8367428391357</v>
      </c>
      <c r="J24" s="139"/>
      <c r="K24" s="166" t="s">
        <v>23</v>
      </c>
      <c r="L24" s="58">
        <f t="shared" si="8"/>
        <v>882.1543773949893</v>
      </c>
      <c r="M24" s="58">
        <f t="shared" si="8"/>
        <v>0</v>
      </c>
      <c r="N24" s="58">
        <f t="shared" si="8"/>
        <v>300.68236544414628</v>
      </c>
      <c r="O24" s="58">
        <f t="shared" si="8"/>
        <v>0</v>
      </c>
      <c r="P24" s="58">
        <f t="shared" si="9"/>
        <v>0</v>
      </c>
      <c r="Q24" s="58">
        <f t="shared" ref="Q24:R24" si="44">Q50+Q102</f>
        <v>0</v>
      </c>
      <c r="R24" s="58">
        <f t="shared" si="44"/>
        <v>0</v>
      </c>
      <c r="S24" s="169">
        <f t="shared" si="11"/>
        <v>1182.8367428391357</v>
      </c>
      <c r="T24" s="139" t="str">
        <f t="shared" si="12"/>
        <v/>
      </c>
      <c r="U24" s="139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40"/>
      <c r="AJ24" s="140"/>
      <c r="AR24" s="132"/>
      <c r="BA24" s="131"/>
      <c r="BI24" s="132"/>
      <c r="BR24" s="131"/>
      <c r="BX24" s="2"/>
      <c r="CG24" s="131"/>
    </row>
    <row r="25" spans="1:85">
      <c r="A25" s="170" t="str">
        <f>A51</f>
        <v>Gichtgas</v>
      </c>
      <c r="B25" s="61">
        <f t="shared" si="4"/>
        <v>0</v>
      </c>
      <c r="C25" s="61">
        <f t="shared" si="4"/>
        <v>0</v>
      </c>
      <c r="D25" s="61">
        <f t="shared" si="4"/>
        <v>0</v>
      </c>
      <c r="E25" s="61">
        <f t="shared" si="4"/>
        <v>0</v>
      </c>
      <c r="F25" s="171">
        <f t="shared" si="5"/>
        <v>0</v>
      </c>
      <c r="G25" s="61">
        <f t="shared" ref="G25:H25" si="45">G51+G103</f>
        <v>0</v>
      </c>
      <c r="H25" s="61">
        <f t="shared" si="45"/>
        <v>0</v>
      </c>
      <c r="I25" s="173">
        <f t="shared" si="7"/>
        <v>0</v>
      </c>
      <c r="J25" s="139"/>
      <c r="K25" s="174" t="s">
        <v>19</v>
      </c>
      <c r="L25" s="61">
        <f t="shared" si="8"/>
        <v>0</v>
      </c>
      <c r="M25" s="61">
        <f t="shared" si="8"/>
        <v>0</v>
      </c>
      <c r="N25" s="61">
        <f t="shared" si="8"/>
        <v>0</v>
      </c>
      <c r="O25" s="61">
        <f t="shared" si="8"/>
        <v>0</v>
      </c>
      <c r="P25" s="61">
        <f t="shared" si="9"/>
        <v>0</v>
      </c>
      <c r="Q25" s="61">
        <f t="shared" ref="Q25:R25" si="46">Q51+Q103</f>
        <v>0</v>
      </c>
      <c r="R25" s="61">
        <f t="shared" si="46"/>
        <v>0</v>
      </c>
      <c r="S25" s="176">
        <f t="shared" si="11"/>
        <v>0</v>
      </c>
      <c r="T25" s="139"/>
      <c r="U25" s="139"/>
      <c r="Z25" s="140"/>
      <c r="AA25" s="131"/>
      <c r="AB25" s="131"/>
      <c r="AC25" s="131"/>
      <c r="AD25" s="131"/>
      <c r="AE25" s="131"/>
      <c r="AF25" s="131"/>
      <c r="AG25" s="131"/>
      <c r="AH25" s="131"/>
      <c r="AI25" s="131"/>
      <c r="AR25" s="132"/>
      <c r="BA25" s="131"/>
      <c r="BI25" s="132"/>
      <c r="BR25" s="131"/>
      <c r="BX25" s="2"/>
      <c r="CG25" s="131"/>
    </row>
    <row r="26" spans="1:85">
      <c r="A26" s="162" t="str">
        <f>A52</f>
        <v>Kokereigas</v>
      </c>
      <c r="B26" s="55">
        <f t="shared" si="4"/>
        <v>0</v>
      </c>
      <c r="C26" s="55">
        <f t="shared" si="4"/>
        <v>0</v>
      </c>
      <c r="D26" s="55">
        <f t="shared" si="4"/>
        <v>0</v>
      </c>
      <c r="E26" s="55">
        <f t="shared" si="4"/>
        <v>0</v>
      </c>
      <c r="F26" s="163">
        <f t="shared" si="5"/>
        <v>0</v>
      </c>
      <c r="G26" s="55">
        <f t="shared" ref="G26:H26" si="47">G52+G104</f>
        <v>0</v>
      </c>
      <c r="H26" s="55">
        <f t="shared" si="47"/>
        <v>0</v>
      </c>
      <c r="I26" s="165">
        <f t="shared" si="7"/>
        <v>0</v>
      </c>
      <c r="J26" s="139"/>
      <c r="K26" s="166" t="s">
        <v>20</v>
      </c>
      <c r="L26" s="58">
        <f t="shared" si="8"/>
        <v>0</v>
      </c>
      <c r="M26" s="58">
        <f t="shared" si="8"/>
        <v>0</v>
      </c>
      <c r="N26" s="58">
        <f t="shared" si="8"/>
        <v>0</v>
      </c>
      <c r="O26" s="58">
        <f t="shared" si="8"/>
        <v>0</v>
      </c>
      <c r="P26" s="58">
        <f t="shared" si="9"/>
        <v>0</v>
      </c>
      <c r="Q26" s="58">
        <f t="shared" ref="Q26:R26" si="48">Q52+Q104</f>
        <v>0</v>
      </c>
      <c r="R26" s="58">
        <f t="shared" si="48"/>
        <v>0</v>
      </c>
      <c r="S26" s="169">
        <f t="shared" si="11"/>
        <v>0</v>
      </c>
      <c r="T26" s="139"/>
      <c r="U26" s="139"/>
      <c r="Z26" s="140"/>
      <c r="AA26" s="131"/>
      <c r="AB26" s="131"/>
      <c r="AC26" s="131"/>
      <c r="AD26" s="131"/>
      <c r="AE26" s="131"/>
      <c r="AF26" s="131"/>
      <c r="AG26" s="131"/>
      <c r="AH26" s="131"/>
      <c r="AI26" s="131"/>
      <c r="AR26" s="132"/>
      <c r="BA26" s="131"/>
      <c r="BI26" s="132"/>
      <c r="BR26" s="131"/>
      <c r="BX26" s="2"/>
      <c r="CG26" s="131"/>
    </row>
    <row r="27" spans="1:85" ht="15" thickBot="1">
      <c r="A27" s="177" t="str">
        <f>A53</f>
        <v>Brenntorf</v>
      </c>
      <c r="B27" s="66">
        <f t="shared" si="4"/>
        <v>0</v>
      </c>
      <c r="C27" s="66">
        <f t="shared" si="4"/>
        <v>0</v>
      </c>
      <c r="D27" s="66">
        <f t="shared" si="4"/>
        <v>0</v>
      </c>
      <c r="E27" s="66">
        <f t="shared" si="4"/>
        <v>0</v>
      </c>
      <c r="F27" s="178">
        <f t="shared" si="5"/>
        <v>0</v>
      </c>
      <c r="G27" s="66">
        <f t="shared" ref="G27:H27" si="49">G53+G105</f>
        <v>0</v>
      </c>
      <c r="H27" s="66">
        <f t="shared" si="49"/>
        <v>0</v>
      </c>
      <c r="I27" s="180">
        <f t="shared" si="7"/>
        <v>0</v>
      </c>
      <c r="J27" s="139"/>
      <c r="K27" s="181" t="s">
        <v>63</v>
      </c>
      <c r="L27" s="66">
        <f t="shared" si="8"/>
        <v>0</v>
      </c>
      <c r="M27" s="66">
        <f t="shared" si="8"/>
        <v>0</v>
      </c>
      <c r="N27" s="66">
        <f t="shared" si="8"/>
        <v>0</v>
      </c>
      <c r="O27" s="66">
        <f t="shared" si="8"/>
        <v>0</v>
      </c>
      <c r="P27" s="66">
        <f t="shared" si="9"/>
        <v>0</v>
      </c>
      <c r="Q27" s="66">
        <f t="shared" ref="Q27:R27" si="50">Q53+Q105</f>
        <v>0</v>
      </c>
      <c r="R27" s="66">
        <f t="shared" si="50"/>
        <v>0</v>
      </c>
      <c r="S27" s="183">
        <f t="shared" si="11"/>
        <v>0</v>
      </c>
      <c r="T27" s="139"/>
      <c r="U27" s="139"/>
      <c r="Z27" s="140"/>
      <c r="AA27" s="131"/>
      <c r="AB27" s="131"/>
      <c r="AC27" s="131"/>
      <c r="AD27" s="131"/>
      <c r="AE27" s="131"/>
      <c r="AF27" s="131"/>
      <c r="AG27" s="131"/>
      <c r="AH27" s="131"/>
      <c r="AI27" s="131"/>
      <c r="AR27" s="132"/>
      <c r="BA27" s="131"/>
      <c r="BI27" s="132"/>
      <c r="BR27" s="131"/>
      <c r="BX27" s="2"/>
      <c r="CG27" s="131"/>
    </row>
    <row r="28" spans="1:85" ht="15">
      <c r="A28" s="184" t="s">
        <v>26</v>
      </c>
      <c r="B28" s="185">
        <f>SUM(B7:B23)</f>
        <v>12657.932509355023</v>
      </c>
      <c r="C28" s="185">
        <f t="shared" ref="C28:H28" si="51">SUM(C7:C23)</f>
        <v>1916.6674369439133</v>
      </c>
      <c r="D28" s="185">
        <f t="shared" si="51"/>
        <v>4700.3792437726852</v>
      </c>
      <c r="E28" s="185">
        <f t="shared" si="51"/>
        <v>4535.9159314772387</v>
      </c>
      <c r="F28" s="185">
        <f t="shared" si="51"/>
        <v>13164.912930001541</v>
      </c>
      <c r="G28" s="185">
        <f t="shared" si="51"/>
        <v>1413.9814518621429</v>
      </c>
      <c r="H28" s="185">
        <f t="shared" si="51"/>
        <v>33.462417731359018</v>
      </c>
      <c r="I28" s="185">
        <f t="shared" ref="I28" si="52">SUM(I7:I23)</f>
        <v>38423.251921143907</v>
      </c>
      <c r="J28" s="226"/>
      <c r="K28" s="186" t="s">
        <v>26</v>
      </c>
      <c r="L28" s="185">
        <f>SUM(L7:L23)</f>
        <v>12657.932509355023</v>
      </c>
      <c r="M28" s="185">
        <f t="shared" ref="M28:R28" si="53">SUM(M7:M23)</f>
        <v>1916.6674369439133</v>
      </c>
      <c r="N28" s="185">
        <f t="shared" si="53"/>
        <v>4700.3792437726852</v>
      </c>
      <c r="O28" s="185">
        <f t="shared" si="53"/>
        <v>4535.9159314772387</v>
      </c>
      <c r="P28" s="185">
        <f t="shared" si="53"/>
        <v>13164.912930001541</v>
      </c>
      <c r="Q28" s="185">
        <f t="shared" si="53"/>
        <v>1413.9814518621429</v>
      </c>
      <c r="R28" s="185">
        <f t="shared" si="53"/>
        <v>33.462417731359018</v>
      </c>
      <c r="S28" s="185">
        <f t="shared" ref="S28" si="54">SUM(S7:S23)</f>
        <v>38423.251921143907</v>
      </c>
      <c r="T28" s="139" t="str">
        <f>IF(ABS(S28-S54-S80-S106)&gt;0.01,S28-S54-S80-S106,"")</f>
        <v/>
      </c>
      <c r="U28" s="139"/>
      <c r="Z28" s="140"/>
      <c r="AA28" s="131"/>
      <c r="AB28" s="131"/>
      <c r="AC28" s="131"/>
      <c r="AD28" s="131"/>
      <c r="AE28" s="131"/>
      <c r="AF28" s="131"/>
      <c r="AG28" s="131"/>
      <c r="AH28" s="131"/>
      <c r="AI28" s="131"/>
      <c r="AR28" s="132"/>
      <c r="BA28" s="131"/>
      <c r="BI28" s="132"/>
      <c r="BR28" s="131"/>
      <c r="BX28" s="2"/>
      <c r="CG28" s="131"/>
    </row>
    <row r="29" spans="1:85" s="2" customFormat="1" ht="15" thickBot="1">
      <c r="A29" s="15" t="s">
        <v>100</v>
      </c>
      <c r="B29" s="74">
        <f>IF($I28=0,"-",B28/$I28)</f>
        <v>0.32943418051478091</v>
      </c>
      <c r="C29" s="74">
        <f t="shared" ref="C29:H29" si="55">IF($I28=0,"-",C28/$I28)</f>
        <v>4.9883009404760759E-2</v>
      </c>
      <c r="D29" s="74">
        <f t="shared" si="55"/>
        <v>0.12233163537066774</v>
      </c>
      <c r="E29" s="74">
        <f t="shared" si="55"/>
        <v>0.11805132841921619</v>
      </c>
      <c r="F29" s="74">
        <f t="shared" si="55"/>
        <v>0.34262880604223478</v>
      </c>
      <c r="G29" s="74">
        <f t="shared" si="55"/>
        <v>3.6800150460040683E-2</v>
      </c>
      <c r="H29" s="74">
        <f t="shared" si="55"/>
        <v>8.7088978829886609E-4</v>
      </c>
      <c r="I29" s="75">
        <f>SUM(B29:H29)</f>
        <v>0.99999999999999989</v>
      </c>
      <c r="K29" s="27" t="s">
        <v>100</v>
      </c>
      <c r="L29" s="76">
        <f>IF($I28=0,"-",L28/$I28)</f>
        <v>0.32943418051478091</v>
      </c>
      <c r="M29" s="76">
        <f t="shared" ref="M29:R29" si="56">IF($I28=0,"-",M28/$I28)</f>
        <v>4.9883009404760759E-2</v>
      </c>
      <c r="N29" s="76">
        <f t="shared" si="56"/>
        <v>0.12233163537066774</v>
      </c>
      <c r="O29" s="76">
        <f t="shared" si="56"/>
        <v>0.11805132841921619</v>
      </c>
      <c r="P29" s="76">
        <f t="shared" si="56"/>
        <v>0.34262880604223478</v>
      </c>
      <c r="Q29" s="76">
        <f t="shared" si="56"/>
        <v>3.6800150460040683E-2</v>
      </c>
      <c r="R29" s="77">
        <f t="shared" si="56"/>
        <v>8.7088978829886609E-4</v>
      </c>
      <c r="S29" s="78">
        <f>SUM(L29:R29)</f>
        <v>0.99999999999999989</v>
      </c>
      <c r="BA29" s="189"/>
      <c r="BR29" s="189"/>
    </row>
    <row r="30" spans="1:85" ht="15" thickBot="1"/>
    <row r="31" spans="1:85" ht="28.5">
      <c r="A31" s="328" t="s">
        <v>50</v>
      </c>
      <c r="B31" s="135" t="s">
        <v>0</v>
      </c>
      <c r="C31" s="135" t="s">
        <v>1</v>
      </c>
      <c r="D31" s="135" t="s">
        <v>2</v>
      </c>
      <c r="E31" s="135" t="s">
        <v>3</v>
      </c>
      <c r="F31" s="135" t="s">
        <v>27</v>
      </c>
      <c r="G31" s="135" t="s">
        <v>4</v>
      </c>
      <c r="H31" s="135" t="s">
        <v>5</v>
      </c>
      <c r="I31" s="136" t="s">
        <v>6</v>
      </c>
      <c r="K31" s="330" t="s">
        <v>50</v>
      </c>
      <c r="L31" s="137" t="s">
        <v>0</v>
      </c>
      <c r="M31" s="137" t="s">
        <v>1</v>
      </c>
      <c r="N31" s="137" t="s">
        <v>2</v>
      </c>
      <c r="O31" s="137" t="s">
        <v>3</v>
      </c>
      <c r="P31" s="137" t="s">
        <v>27</v>
      </c>
      <c r="Q31" s="137" t="s">
        <v>4</v>
      </c>
      <c r="R31" s="137" t="s">
        <v>5</v>
      </c>
      <c r="S31" s="138" t="s">
        <v>6</v>
      </c>
      <c r="U31" s="332" t="s">
        <v>50</v>
      </c>
      <c r="V31" s="190" t="s">
        <v>69</v>
      </c>
      <c r="W31" s="190" t="s">
        <v>70</v>
      </c>
      <c r="X31" s="190" t="s">
        <v>4</v>
      </c>
      <c r="Y31" s="190" t="s">
        <v>1</v>
      </c>
      <c r="Z31" s="190" t="s">
        <v>2</v>
      </c>
      <c r="AA31" s="190" t="s">
        <v>3</v>
      </c>
      <c r="AB31" s="190" t="s">
        <v>52</v>
      </c>
      <c r="AC31" s="190" t="s">
        <v>64</v>
      </c>
      <c r="AD31" s="191" t="s">
        <v>72</v>
      </c>
      <c r="AE31" s="191" t="s">
        <v>79</v>
      </c>
      <c r="AF31" s="191" t="s">
        <v>73</v>
      </c>
      <c r="AG31" s="191" t="s">
        <v>80</v>
      </c>
      <c r="AH31" s="191" t="s">
        <v>81</v>
      </c>
      <c r="AI31" s="192" t="s">
        <v>60</v>
      </c>
    </row>
    <row r="32" spans="1:85" ht="15">
      <c r="A32" s="329" t="s">
        <v>50</v>
      </c>
      <c r="B32" s="294" t="s">
        <v>109</v>
      </c>
      <c r="C32" s="295"/>
      <c r="D32" s="295"/>
      <c r="E32" s="295"/>
      <c r="F32" s="295"/>
      <c r="G32" s="295"/>
      <c r="H32" s="295"/>
      <c r="I32" s="296"/>
      <c r="K32" s="331" t="s">
        <v>50</v>
      </c>
      <c r="L32" s="297" t="s">
        <v>109</v>
      </c>
      <c r="M32" s="298"/>
      <c r="N32" s="298"/>
      <c r="O32" s="298"/>
      <c r="P32" s="298"/>
      <c r="Q32" s="298"/>
      <c r="R32" s="298"/>
      <c r="S32" s="299"/>
      <c r="U32" s="333" t="s">
        <v>50</v>
      </c>
      <c r="V32" s="326" t="s">
        <v>109</v>
      </c>
      <c r="W32" s="326"/>
      <c r="X32" s="326"/>
      <c r="Y32" s="326"/>
      <c r="Z32" s="326"/>
      <c r="AA32" s="326"/>
      <c r="AB32" s="326"/>
      <c r="AC32" s="326"/>
      <c r="AD32" s="326"/>
      <c r="AE32" s="326"/>
      <c r="AF32" s="326"/>
      <c r="AG32" s="326"/>
      <c r="AH32" s="326"/>
      <c r="AI32" s="327"/>
    </row>
    <row r="33" spans="1:36" ht="15">
      <c r="A33" s="141" t="s">
        <v>7</v>
      </c>
      <c r="B33" s="42">
        <f>B111+B137+B163+B189+B215+B241+B267+B293+B319+B345+B371+B397+B423</f>
        <v>1.5108688336359991E-2</v>
      </c>
      <c r="C33" s="42">
        <f t="shared" ref="C33:E33" si="57">C111+C137+C163+C189+C215+C241+C267+C293+C319+C345+C371+C397+C423</f>
        <v>0</v>
      </c>
      <c r="D33" s="42">
        <f t="shared" si="57"/>
        <v>0</v>
      </c>
      <c r="E33" s="42">
        <f t="shared" si="57"/>
        <v>0</v>
      </c>
      <c r="F33" s="303">
        <v>0</v>
      </c>
      <c r="G33" s="42">
        <f t="shared" ref="G33:H48" si="58">G111+G137+G163+G189+G215+G241+G267+G293+G319+G345+G371+G397+G423</f>
        <v>0</v>
      </c>
      <c r="H33" s="42">
        <f t="shared" si="58"/>
        <v>0</v>
      </c>
      <c r="I33" s="144">
        <f>SUM(B33:H33)</f>
        <v>1.5108688336359991E-2</v>
      </c>
      <c r="J33" s="139"/>
      <c r="K33" s="193" t="s">
        <v>7</v>
      </c>
      <c r="L33" s="42">
        <f t="shared" ref="L33:R48" si="59">L111+L137+L163+L189+L215+L241+L267+L293+L319+L345+L371+L397+L423</f>
        <v>1.5108688336359991E-2</v>
      </c>
      <c r="M33" s="42">
        <f t="shared" si="59"/>
        <v>0</v>
      </c>
      <c r="N33" s="42">
        <f t="shared" si="59"/>
        <v>0</v>
      </c>
      <c r="O33" s="42">
        <f t="shared" si="59"/>
        <v>0</v>
      </c>
      <c r="P33" s="42">
        <f t="shared" si="59"/>
        <v>0</v>
      </c>
      <c r="Q33" s="42">
        <f t="shared" si="59"/>
        <v>0</v>
      </c>
      <c r="R33" s="42">
        <f t="shared" si="59"/>
        <v>0</v>
      </c>
      <c r="S33" s="195">
        <f>SUM(L33:R33)</f>
        <v>1.5108688336359991E-2</v>
      </c>
      <c r="T33" s="139"/>
      <c r="U33" s="196" t="s">
        <v>7</v>
      </c>
      <c r="V33" s="84">
        <f t="shared" ref="V33:AH48" si="60">V111+V137+V163+V189+V215+V241+V267+V293+V319+V345+V371+V397+V423</f>
        <v>1.5108688336359991E-2</v>
      </c>
      <c r="W33" s="84">
        <f t="shared" si="60"/>
        <v>0</v>
      </c>
      <c r="X33" s="84">
        <f t="shared" si="60"/>
        <v>0</v>
      </c>
      <c r="Y33" s="84">
        <f t="shared" si="60"/>
        <v>0</v>
      </c>
      <c r="Z33" s="84">
        <f t="shared" si="60"/>
        <v>0</v>
      </c>
      <c r="AA33" s="84">
        <f t="shared" si="60"/>
        <v>0</v>
      </c>
      <c r="AB33" s="84">
        <f t="shared" si="60"/>
        <v>0</v>
      </c>
      <c r="AC33" s="85">
        <f t="shared" si="60"/>
        <v>0</v>
      </c>
      <c r="AD33" s="84">
        <f t="shared" si="60"/>
        <v>0</v>
      </c>
      <c r="AE33" s="84">
        <f t="shared" si="60"/>
        <v>0</v>
      </c>
      <c r="AF33" s="84">
        <f t="shared" si="60"/>
        <v>0</v>
      </c>
      <c r="AG33" s="84">
        <f t="shared" si="60"/>
        <v>0</v>
      </c>
      <c r="AH33" s="84">
        <f t="shared" si="60"/>
        <v>0</v>
      </c>
      <c r="AI33" s="200">
        <f>SUM(V33:AC33)</f>
        <v>1.5108688336359991E-2</v>
      </c>
      <c r="AJ33" s="131" t="str">
        <f>IF(ABS(S33-AI33)&gt;0.001,S33-AI33,"")</f>
        <v/>
      </c>
    </row>
    <row r="34" spans="1:36" ht="15">
      <c r="A34" s="149" t="s">
        <v>8</v>
      </c>
      <c r="B34" s="48">
        <f t="shared" ref="B34:E49" si="61">B112+B138+B164+B190+B216+B242+B268+B294+B320+B346+B372+B398+B424</f>
        <v>0</v>
      </c>
      <c r="C34" s="48">
        <f t="shared" si="61"/>
        <v>0</v>
      </c>
      <c r="D34" s="48">
        <f t="shared" si="61"/>
        <v>0</v>
      </c>
      <c r="E34" s="48">
        <f t="shared" si="61"/>
        <v>0</v>
      </c>
      <c r="F34" s="304">
        <v>0</v>
      </c>
      <c r="G34" s="48">
        <f t="shared" si="58"/>
        <v>0</v>
      </c>
      <c r="H34" s="48">
        <f t="shared" si="58"/>
        <v>0</v>
      </c>
      <c r="I34" s="152">
        <f t="shared" ref="I34:I53" si="62">SUM(B34:H34)</f>
        <v>0</v>
      </c>
      <c r="J34" s="139"/>
      <c r="K34" s="153" t="s">
        <v>8</v>
      </c>
      <c r="L34" s="51">
        <f t="shared" si="59"/>
        <v>0</v>
      </c>
      <c r="M34" s="51">
        <f t="shared" si="59"/>
        <v>0</v>
      </c>
      <c r="N34" s="51">
        <f t="shared" si="59"/>
        <v>0</v>
      </c>
      <c r="O34" s="51">
        <f t="shared" si="59"/>
        <v>0</v>
      </c>
      <c r="P34" s="51">
        <f t="shared" si="59"/>
        <v>0</v>
      </c>
      <c r="Q34" s="51">
        <f t="shared" si="59"/>
        <v>0</v>
      </c>
      <c r="R34" s="51">
        <f t="shared" si="59"/>
        <v>0</v>
      </c>
      <c r="S34" s="156">
        <f t="shared" ref="S34:S53" si="63">SUM(L34:R34)</f>
        <v>0</v>
      </c>
      <c r="T34" s="139"/>
      <c r="U34" s="201" t="s">
        <v>8</v>
      </c>
      <c r="V34" s="88">
        <f t="shared" si="60"/>
        <v>0</v>
      </c>
      <c r="W34" s="88">
        <f t="shared" si="60"/>
        <v>0</v>
      </c>
      <c r="X34" s="88">
        <f t="shared" si="60"/>
        <v>0</v>
      </c>
      <c r="Y34" s="88">
        <f t="shared" si="60"/>
        <v>0</v>
      </c>
      <c r="Z34" s="88">
        <f t="shared" si="60"/>
        <v>0</v>
      </c>
      <c r="AA34" s="88">
        <f t="shared" si="60"/>
        <v>0</v>
      </c>
      <c r="AB34" s="88">
        <f t="shared" si="60"/>
        <v>0</v>
      </c>
      <c r="AC34" s="89">
        <f t="shared" si="60"/>
        <v>0</v>
      </c>
      <c r="AD34" s="88">
        <f t="shared" si="60"/>
        <v>0</v>
      </c>
      <c r="AE34" s="88">
        <f t="shared" si="60"/>
        <v>0</v>
      </c>
      <c r="AF34" s="88">
        <f t="shared" si="60"/>
        <v>0</v>
      </c>
      <c r="AG34" s="88">
        <f t="shared" si="60"/>
        <v>0</v>
      </c>
      <c r="AH34" s="88">
        <f t="shared" si="60"/>
        <v>0</v>
      </c>
      <c r="AI34" s="204">
        <f t="shared" ref="AI34:AI53" si="64">SUM(V34:AC34)</f>
        <v>0</v>
      </c>
      <c r="AJ34" s="131" t="str">
        <f t="shared" ref="AJ34:AJ55" si="65">IF(ABS(S34-AI34)&gt;0.001,S34-AI34,"")</f>
        <v/>
      </c>
    </row>
    <row r="35" spans="1:36" ht="15">
      <c r="A35" s="157" t="s">
        <v>10</v>
      </c>
      <c r="B35" s="45">
        <f t="shared" si="61"/>
        <v>0</v>
      </c>
      <c r="C35" s="45">
        <f t="shared" si="61"/>
        <v>0</v>
      </c>
      <c r="D35" s="45">
        <f t="shared" si="61"/>
        <v>0.28836992302710152</v>
      </c>
      <c r="E35" s="45">
        <f t="shared" si="61"/>
        <v>0</v>
      </c>
      <c r="F35" s="304">
        <v>0</v>
      </c>
      <c r="G35" s="45">
        <f t="shared" si="58"/>
        <v>0</v>
      </c>
      <c r="H35" s="45">
        <f t="shared" si="58"/>
        <v>0</v>
      </c>
      <c r="I35" s="144">
        <f t="shared" si="62"/>
        <v>0.28836992302710152</v>
      </c>
      <c r="J35" s="139"/>
      <c r="K35" s="159" t="s">
        <v>10</v>
      </c>
      <c r="L35" s="45">
        <f t="shared" si="59"/>
        <v>0</v>
      </c>
      <c r="M35" s="45">
        <f t="shared" si="59"/>
        <v>0</v>
      </c>
      <c r="N35" s="45">
        <f t="shared" si="59"/>
        <v>0.28836992302710152</v>
      </c>
      <c r="O35" s="45">
        <f t="shared" si="59"/>
        <v>0</v>
      </c>
      <c r="P35" s="45">
        <f t="shared" si="59"/>
        <v>0</v>
      </c>
      <c r="Q35" s="45">
        <f t="shared" si="59"/>
        <v>0</v>
      </c>
      <c r="R35" s="45">
        <f t="shared" si="59"/>
        <v>0</v>
      </c>
      <c r="S35" s="148">
        <f t="shared" si="63"/>
        <v>0.28836992302710152</v>
      </c>
      <c r="T35" s="139"/>
      <c r="U35" s="205" t="s">
        <v>10</v>
      </c>
      <c r="V35" s="84">
        <f t="shared" si="60"/>
        <v>0</v>
      </c>
      <c r="W35" s="84">
        <f t="shared" si="60"/>
        <v>0</v>
      </c>
      <c r="X35" s="84">
        <f t="shared" si="60"/>
        <v>0</v>
      </c>
      <c r="Y35" s="84">
        <f t="shared" si="60"/>
        <v>0</v>
      </c>
      <c r="Z35" s="84">
        <f t="shared" si="60"/>
        <v>0.28836992302710152</v>
      </c>
      <c r="AA35" s="84">
        <f t="shared" si="60"/>
        <v>0</v>
      </c>
      <c r="AB35" s="84">
        <f t="shared" si="60"/>
        <v>0</v>
      </c>
      <c r="AC35" s="85">
        <f t="shared" si="60"/>
        <v>0</v>
      </c>
      <c r="AD35" s="84">
        <f t="shared" si="60"/>
        <v>0</v>
      </c>
      <c r="AE35" s="84">
        <f t="shared" si="60"/>
        <v>0</v>
      </c>
      <c r="AF35" s="84">
        <f t="shared" si="60"/>
        <v>0</v>
      </c>
      <c r="AG35" s="84">
        <f t="shared" si="60"/>
        <v>0</v>
      </c>
      <c r="AH35" s="84">
        <f t="shared" si="60"/>
        <v>0</v>
      </c>
      <c r="AI35" s="200">
        <f t="shared" si="64"/>
        <v>0.28836992302710152</v>
      </c>
      <c r="AJ35" s="131" t="str">
        <f t="shared" si="65"/>
        <v/>
      </c>
    </row>
    <row r="36" spans="1:36" ht="15">
      <c r="A36" s="149" t="s">
        <v>53</v>
      </c>
      <c r="B36" s="48">
        <f t="shared" si="61"/>
        <v>0</v>
      </c>
      <c r="C36" s="48">
        <f t="shared" si="61"/>
        <v>0</v>
      </c>
      <c r="D36" s="48">
        <f t="shared" si="61"/>
        <v>0</v>
      </c>
      <c r="E36" s="48">
        <f t="shared" si="61"/>
        <v>0</v>
      </c>
      <c r="F36" s="304">
        <v>0</v>
      </c>
      <c r="G36" s="48">
        <f t="shared" si="58"/>
        <v>0</v>
      </c>
      <c r="H36" s="48">
        <f t="shared" si="58"/>
        <v>0</v>
      </c>
      <c r="I36" s="152">
        <f t="shared" si="62"/>
        <v>0</v>
      </c>
      <c r="J36" s="139"/>
      <c r="K36" s="153" t="s">
        <v>53</v>
      </c>
      <c r="L36" s="51">
        <f t="shared" si="59"/>
        <v>0</v>
      </c>
      <c r="M36" s="51">
        <f t="shared" si="59"/>
        <v>0</v>
      </c>
      <c r="N36" s="51">
        <f t="shared" si="59"/>
        <v>0</v>
      </c>
      <c r="O36" s="51">
        <f t="shared" si="59"/>
        <v>0</v>
      </c>
      <c r="P36" s="51">
        <f t="shared" si="59"/>
        <v>0</v>
      </c>
      <c r="Q36" s="51">
        <f t="shared" si="59"/>
        <v>0</v>
      </c>
      <c r="R36" s="51">
        <f t="shared" si="59"/>
        <v>0</v>
      </c>
      <c r="S36" s="156">
        <f t="shared" si="63"/>
        <v>0</v>
      </c>
      <c r="T36" s="139"/>
      <c r="U36" s="201" t="s">
        <v>53</v>
      </c>
      <c r="V36" s="88">
        <f t="shared" si="60"/>
        <v>0</v>
      </c>
      <c r="W36" s="88">
        <f t="shared" si="60"/>
        <v>0</v>
      </c>
      <c r="X36" s="88">
        <f t="shared" si="60"/>
        <v>0</v>
      </c>
      <c r="Y36" s="88">
        <f t="shared" si="60"/>
        <v>0</v>
      </c>
      <c r="Z36" s="88">
        <f t="shared" si="60"/>
        <v>0</v>
      </c>
      <c r="AA36" s="88">
        <f t="shared" si="60"/>
        <v>0</v>
      </c>
      <c r="AB36" s="88">
        <f t="shared" si="60"/>
        <v>0</v>
      </c>
      <c r="AC36" s="89">
        <f t="shared" si="60"/>
        <v>0</v>
      </c>
      <c r="AD36" s="88">
        <f t="shared" si="60"/>
        <v>0</v>
      </c>
      <c r="AE36" s="88">
        <f t="shared" si="60"/>
        <v>0</v>
      </c>
      <c r="AF36" s="88">
        <f t="shared" si="60"/>
        <v>0</v>
      </c>
      <c r="AG36" s="88">
        <f t="shared" si="60"/>
        <v>0</v>
      </c>
      <c r="AH36" s="88">
        <f t="shared" si="60"/>
        <v>0</v>
      </c>
      <c r="AI36" s="204">
        <f t="shared" si="64"/>
        <v>0</v>
      </c>
      <c r="AJ36" s="131" t="str">
        <f t="shared" si="65"/>
        <v/>
      </c>
    </row>
    <row r="37" spans="1:36" ht="15">
      <c r="A37" s="157" t="s">
        <v>16</v>
      </c>
      <c r="B37" s="45">
        <f t="shared" si="61"/>
        <v>137.68678196187886</v>
      </c>
      <c r="C37" s="45">
        <f t="shared" si="61"/>
        <v>59.870844238567528</v>
      </c>
      <c r="D37" s="45">
        <f t="shared" si="61"/>
        <v>57.790814507638679</v>
      </c>
      <c r="E37" s="45">
        <f t="shared" si="61"/>
        <v>6.4378004150967678</v>
      </c>
      <c r="F37" s="304">
        <v>0</v>
      </c>
      <c r="G37" s="45">
        <f t="shared" si="58"/>
        <v>0</v>
      </c>
      <c r="H37" s="45">
        <f t="shared" si="58"/>
        <v>0</v>
      </c>
      <c r="I37" s="144">
        <f t="shared" si="62"/>
        <v>261.78624112318187</v>
      </c>
      <c r="J37" s="139"/>
      <c r="K37" s="159" t="s">
        <v>16</v>
      </c>
      <c r="L37" s="45">
        <f t="shared" si="59"/>
        <v>137.68678196187886</v>
      </c>
      <c r="M37" s="45">
        <f t="shared" si="59"/>
        <v>59.870844238567528</v>
      </c>
      <c r="N37" s="45">
        <f t="shared" si="59"/>
        <v>57.790814507638679</v>
      </c>
      <c r="O37" s="45">
        <f t="shared" si="59"/>
        <v>6.4378004150967678</v>
      </c>
      <c r="P37" s="45">
        <f t="shared" si="59"/>
        <v>0</v>
      </c>
      <c r="Q37" s="45">
        <f t="shared" si="59"/>
        <v>0</v>
      </c>
      <c r="R37" s="45">
        <f t="shared" si="59"/>
        <v>0</v>
      </c>
      <c r="S37" s="148">
        <f t="shared" si="63"/>
        <v>261.78624112318187</v>
      </c>
      <c r="T37" s="139"/>
      <c r="U37" s="205" t="s">
        <v>16</v>
      </c>
      <c r="V37" s="84">
        <f t="shared" si="60"/>
        <v>137.63117530005206</v>
      </c>
      <c r="W37" s="84">
        <f t="shared" si="60"/>
        <v>0</v>
      </c>
      <c r="X37" s="84">
        <f t="shared" si="60"/>
        <v>0</v>
      </c>
      <c r="Y37" s="84">
        <f t="shared" si="60"/>
        <v>59.870844238567528</v>
      </c>
      <c r="Z37" s="84">
        <f t="shared" si="60"/>
        <v>55.483637968505683</v>
      </c>
      <c r="AA37" s="84">
        <f t="shared" si="60"/>
        <v>6.4378004150967678</v>
      </c>
      <c r="AB37" s="84">
        <f t="shared" si="60"/>
        <v>0</v>
      </c>
      <c r="AC37" s="85">
        <f t="shared" si="60"/>
        <v>2.3627832009597802</v>
      </c>
      <c r="AD37" s="84">
        <f t="shared" si="60"/>
        <v>5.5606661826779674E-2</v>
      </c>
      <c r="AE37" s="84">
        <f t="shared" si="60"/>
        <v>0</v>
      </c>
      <c r="AF37" s="84">
        <f t="shared" si="60"/>
        <v>0</v>
      </c>
      <c r="AG37" s="84">
        <f t="shared" si="60"/>
        <v>2.3071765391330006</v>
      </c>
      <c r="AH37" s="84">
        <f t="shared" si="60"/>
        <v>0</v>
      </c>
      <c r="AI37" s="200">
        <f t="shared" si="64"/>
        <v>261.78624112318181</v>
      </c>
      <c r="AJ37" s="131" t="str">
        <f t="shared" si="65"/>
        <v/>
      </c>
    </row>
    <row r="38" spans="1:36" ht="15">
      <c r="A38" s="149" t="s">
        <v>15</v>
      </c>
      <c r="B38" s="48">
        <f t="shared" si="61"/>
        <v>116.09818548483149</v>
      </c>
      <c r="C38" s="48">
        <f t="shared" si="61"/>
        <v>39.611717280990661</v>
      </c>
      <c r="D38" s="48">
        <f t="shared" si="61"/>
        <v>29.099784982022577</v>
      </c>
      <c r="E38" s="48">
        <f t="shared" si="61"/>
        <v>3.5853475184755421</v>
      </c>
      <c r="F38" s="304">
        <v>0</v>
      </c>
      <c r="G38" s="48">
        <f t="shared" si="58"/>
        <v>0</v>
      </c>
      <c r="H38" s="48">
        <f t="shared" si="58"/>
        <v>0</v>
      </c>
      <c r="I38" s="152">
        <f t="shared" si="62"/>
        <v>188.39503526632029</v>
      </c>
      <c r="J38" s="139"/>
      <c r="K38" s="153" t="s">
        <v>15</v>
      </c>
      <c r="L38" s="51">
        <f t="shared" si="59"/>
        <v>116.09818548483149</v>
      </c>
      <c r="M38" s="51">
        <f t="shared" si="59"/>
        <v>39.611717280990661</v>
      </c>
      <c r="N38" s="51">
        <f t="shared" si="59"/>
        <v>29.099784982022577</v>
      </c>
      <c r="O38" s="51">
        <f t="shared" si="59"/>
        <v>3.5853475184755421</v>
      </c>
      <c r="P38" s="51">
        <f t="shared" si="59"/>
        <v>0</v>
      </c>
      <c r="Q38" s="51">
        <f t="shared" si="59"/>
        <v>0</v>
      </c>
      <c r="R38" s="51">
        <f t="shared" si="59"/>
        <v>0</v>
      </c>
      <c r="S38" s="156">
        <f t="shared" si="63"/>
        <v>188.39503526632029</v>
      </c>
      <c r="T38" s="139"/>
      <c r="U38" s="201" t="s">
        <v>54</v>
      </c>
      <c r="V38" s="88">
        <f t="shared" si="60"/>
        <v>111.43101178152763</v>
      </c>
      <c r="W38" s="88">
        <f t="shared" si="60"/>
        <v>0</v>
      </c>
      <c r="X38" s="88">
        <f t="shared" si="60"/>
        <v>0</v>
      </c>
      <c r="Y38" s="88">
        <f t="shared" si="60"/>
        <v>39.611717280990661</v>
      </c>
      <c r="Z38" s="88">
        <f t="shared" si="60"/>
        <v>25.927897602547667</v>
      </c>
      <c r="AA38" s="88">
        <f t="shared" si="60"/>
        <v>3.0907820394735448</v>
      </c>
      <c r="AB38" s="88">
        <f t="shared" si="60"/>
        <v>0</v>
      </c>
      <c r="AC38" s="89">
        <f t="shared" si="60"/>
        <v>8.3336265617807648</v>
      </c>
      <c r="AD38" s="88">
        <f t="shared" si="60"/>
        <v>4.6671737033038578</v>
      </c>
      <c r="AE38" s="88">
        <f t="shared" si="60"/>
        <v>0</v>
      </c>
      <c r="AF38" s="88">
        <f t="shared" si="60"/>
        <v>0</v>
      </c>
      <c r="AG38" s="88">
        <f t="shared" si="60"/>
        <v>3.1718873794749078</v>
      </c>
      <c r="AH38" s="88">
        <f t="shared" si="60"/>
        <v>0.49456547900199704</v>
      </c>
      <c r="AI38" s="204">
        <f t="shared" si="64"/>
        <v>188.39503526632024</v>
      </c>
      <c r="AJ38" s="131" t="str">
        <f t="shared" si="65"/>
        <v/>
      </c>
    </row>
    <row r="39" spans="1:36" ht="15">
      <c r="A39" s="157" t="s">
        <v>55</v>
      </c>
      <c r="B39" s="45">
        <f t="shared" si="61"/>
        <v>0</v>
      </c>
      <c r="C39" s="45">
        <f t="shared" si="61"/>
        <v>0</v>
      </c>
      <c r="D39" s="45">
        <f t="shared" si="61"/>
        <v>0</v>
      </c>
      <c r="E39" s="45">
        <f t="shared" si="61"/>
        <v>578.81728878721185</v>
      </c>
      <c r="F39" s="304">
        <v>0</v>
      </c>
      <c r="G39" s="45">
        <f t="shared" si="58"/>
        <v>0</v>
      </c>
      <c r="H39" s="45">
        <f t="shared" si="58"/>
        <v>0</v>
      </c>
      <c r="I39" s="144">
        <f t="shared" si="62"/>
        <v>578.81728878721185</v>
      </c>
      <c r="J39" s="139"/>
      <c r="K39" s="159" t="s">
        <v>55</v>
      </c>
      <c r="L39" s="45">
        <f t="shared" si="59"/>
        <v>0</v>
      </c>
      <c r="M39" s="45">
        <f t="shared" si="59"/>
        <v>0</v>
      </c>
      <c r="N39" s="45">
        <f t="shared" si="59"/>
        <v>0</v>
      </c>
      <c r="O39" s="45">
        <f t="shared" si="59"/>
        <v>578.81728878721185</v>
      </c>
      <c r="P39" s="45">
        <f t="shared" si="59"/>
        <v>1310.5087004975746</v>
      </c>
      <c r="Q39" s="45">
        <f t="shared" si="59"/>
        <v>0</v>
      </c>
      <c r="R39" s="45">
        <f t="shared" si="59"/>
        <v>0</v>
      </c>
      <c r="S39" s="148">
        <f t="shared" si="63"/>
        <v>1889.3259892847864</v>
      </c>
      <c r="T39" s="139"/>
      <c r="U39" s="205" t="s">
        <v>55</v>
      </c>
      <c r="V39" s="84">
        <f t="shared" si="60"/>
        <v>0</v>
      </c>
      <c r="W39" s="84">
        <f t="shared" si="60"/>
        <v>0</v>
      </c>
      <c r="X39" s="84">
        <f t="shared" si="60"/>
        <v>0</v>
      </c>
      <c r="Y39" s="84">
        <f t="shared" si="60"/>
        <v>0</v>
      </c>
      <c r="Z39" s="84">
        <f t="shared" si="60"/>
        <v>0</v>
      </c>
      <c r="AA39" s="84">
        <f t="shared" si="60"/>
        <v>283.60429482831444</v>
      </c>
      <c r="AB39" s="84">
        <f t="shared" si="60"/>
        <v>1310.5087004975746</v>
      </c>
      <c r="AC39" s="85">
        <f t="shared" si="60"/>
        <v>295.21299395889747</v>
      </c>
      <c r="AD39" s="84">
        <f t="shared" si="60"/>
        <v>0</v>
      </c>
      <c r="AE39" s="84">
        <f t="shared" si="60"/>
        <v>0</v>
      </c>
      <c r="AF39" s="84">
        <f t="shared" si="60"/>
        <v>0</v>
      </c>
      <c r="AG39" s="84">
        <f t="shared" si="60"/>
        <v>0</v>
      </c>
      <c r="AH39" s="84">
        <f t="shared" si="60"/>
        <v>295.21299395889747</v>
      </c>
      <c r="AI39" s="200">
        <f t="shared" si="64"/>
        <v>1889.3259892847866</v>
      </c>
      <c r="AJ39" s="131" t="str">
        <f t="shared" si="65"/>
        <v/>
      </c>
    </row>
    <row r="40" spans="1:36" ht="15">
      <c r="A40" s="149" t="s">
        <v>12</v>
      </c>
      <c r="B40" s="48">
        <f t="shared" si="61"/>
        <v>0</v>
      </c>
      <c r="C40" s="48">
        <f t="shared" si="61"/>
        <v>0</v>
      </c>
      <c r="D40" s="48">
        <f t="shared" si="61"/>
        <v>0</v>
      </c>
      <c r="E40" s="48">
        <f t="shared" si="61"/>
        <v>15.979737184788322</v>
      </c>
      <c r="F40" s="304">
        <v>0</v>
      </c>
      <c r="G40" s="48">
        <f t="shared" si="58"/>
        <v>0</v>
      </c>
      <c r="H40" s="48">
        <f t="shared" si="58"/>
        <v>0</v>
      </c>
      <c r="I40" s="152">
        <f t="shared" si="62"/>
        <v>15.979737184788322</v>
      </c>
      <c r="J40" s="139"/>
      <c r="K40" s="153" t="s">
        <v>12</v>
      </c>
      <c r="L40" s="51">
        <f t="shared" si="59"/>
        <v>0</v>
      </c>
      <c r="M40" s="51">
        <f t="shared" si="59"/>
        <v>0</v>
      </c>
      <c r="N40" s="51">
        <f t="shared" si="59"/>
        <v>0</v>
      </c>
      <c r="O40" s="51">
        <f t="shared" si="59"/>
        <v>15.979737184788322</v>
      </c>
      <c r="P40" s="51">
        <f t="shared" si="59"/>
        <v>101.20676460285506</v>
      </c>
      <c r="Q40" s="51">
        <f t="shared" si="59"/>
        <v>0</v>
      </c>
      <c r="R40" s="51">
        <f t="shared" si="59"/>
        <v>0</v>
      </c>
      <c r="S40" s="156">
        <f t="shared" si="63"/>
        <v>117.18650178764338</v>
      </c>
      <c r="T40" s="139"/>
      <c r="U40" s="201" t="s">
        <v>12</v>
      </c>
      <c r="V40" s="88">
        <f t="shared" si="60"/>
        <v>0</v>
      </c>
      <c r="W40" s="88">
        <f t="shared" si="60"/>
        <v>0</v>
      </c>
      <c r="X40" s="88">
        <f t="shared" si="60"/>
        <v>0</v>
      </c>
      <c r="Y40" s="88">
        <f t="shared" si="60"/>
        <v>0</v>
      </c>
      <c r="Z40" s="88">
        <f t="shared" si="60"/>
        <v>0</v>
      </c>
      <c r="AA40" s="88">
        <f t="shared" si="60"/>
        <v>12.805042305957633</v>
      </c>
      <c r="AB40" s="88">
        <f t="shared" si="60"/>
        <v>101.20676460285506</v>
      </c>
      <c r="AC40" s="89">
        <f t="shared" si="60"/>
        <v>3.1746948788306897</v>
      </c>
      <c r="AD40" s="88">
        <f t="shared" si="60"/>
        <v>0</v>
      </c>
      <c r="AE40" s="88">
        <f t="shared" si="60"/>
        <v>0</v>
      </c>
      <c r="AF40" s="88">
        <f t="shared" si="60"/>
        <v>0</v>
      </c>
      <c r="AG40" s="88">
        <f t="shared" si="60"/>
        <v>0</v>
      </c>
      <c r="AH40" s="88">
        <f t="shared" si="60"/>
        <v>3.1746948788306897</v>
      </c>
      <c r="AI40" s="204">
        <f t="shared" si="64"/>
        <v>117.18650178764338</v>
      </c>
      <c r="AJ40" s="131" t="str">
        <f t="shared" si="65"/>
        <v/>
      </c>
    </row>
    <row r="41" spans="1:36" ht="15">
      <c r="A41" s="157" t="s">
        <v>56</v>
      </c>
      <c r="B41" s="45">
        <f t="shared" si="61"/>
        <v>0</v>
      </c>
      <c r="C41" s="45">
        <f t="shared" si="61"/>
        <v>0</v>
      </c>
      <c r="D41" s="45">
        <f t="shared" si="61"/>
        <v>2.4683012785668711E-2</v>
      </c>
      <c r="E41" s="45">
        <f t="shared" si="61"/>
        <v>0</v>
      </c>
      <c r="F41" s="304">
        <v>0</v>
      </c>
      <c r="G41" s="45">
        <f t="shared" si="58"/>
        <v>0</v>
      </c>
      <c r="H41" s="45">
        <f t="shared" si="58"/>
        <v>0</v>
      </c>
      <c r="I41" s="144">
        <f t="shared" si="62"/>
        <v>2.4683012785668711E-2</v>
      </c>
      <c r="J41" s="139"/>
      <c r="K41" s="159" t="s">
        <v>56</v>
      </c>
      <c r="L41" s="45">
        <f t="shared" si="59"/>
        <v>0</v>
      </c>
      <c r="M41" s="45">
        <f t="shared" si="59"/>
        <v>0</v>
      </c>
      <c r="N41" s="45">
        <f t="shared" si="59"/>
        <v>2.4683012785668711E-2</v>
      </c>
      <c r="O41" s="45">
        <f t="shared" si="59"/>
        <v>0</v>
      </c>
      <c r="P41" s="45">
        <f t="shared" si="59"/>
        <v>0</v>
      </c>
      <c r="Q41" s="45">
        <f t="shared" si="59"/>
        <v>0</v>
      </c>
      <c r="R41" s="45">
        <f t="shared" si="59"/>
        <v>0</v>
      </c>
      <c r="S41" s="148">
        <f t="shared" si="63"/>
        <v>2.4683012785668711E-2</v>
      </c>
      <c r="T41" s="139"/>
      <c r="U41" s="205" t="s">
        <v>56</v>
      </c>
      <c r="V41" s="84">
        <f t="shared" si="60"/>
        <v>0</v>
      </c>
      <c r="W41" s="84">
        <f t="shared" si="60"/>
        <v>0</v>
      </c>
      <c r="X41" s="84">
        <f t="shared" si="60"/>
        <v>0</v>
      </c>
      <c r="Y41" s="84">
        <f t="shared" si="60"/>
        <v>0</v>
      </c>
      <c r="Z41" s="84">
        <f t="shared" si="60"/>
        <v>2.4683012785668711E-2</v>
      </c>
      <c r="AA41" s="84">
        <f t="shared" si="60"/>
        <v>0</v>
      </c>
      <c r="AB41" s="84">
        <f t="shared" si="60"/>
        <v>0</v>
      </c>
      <c r="AC41" s="85">
        <f t="shared" si="60"/>
        <v>0</v>
      </c>
      <c r="AD41" s="84">
        <f t="shared" si="60"/>
        <v>0</v>
      </c>
      <c r="AE41" s="84">
        <f t="shared" si="60"/>
        <v>0</v>
      </c>
      <c r="AF41" s="84">
        <f t="shared" si="60"/>
        <v>0</v>
      </c>
      <c r="AG41" s="84">
        <f t="shared" si="60"/>
        <v>0</v>
      </c>
      <c r="AH41" s="84">
        <f t="shared" si="60"/>
        <v>0</v>
      </c>
      <c r="AI41" s="200">
        <f t="shared" si="64"/>
        <v>2.4683012785668711E-2</v>
      </c>
      <c r="AJ41" s="131" t="str">
        <f t="shared" si="65"/>
        <v/>
      </c>
    </row>
    <row r="42" spans="1:36" ht="15">
      <c r="A42" s="149" t="s">
        <v>17</v>
      </c>
      <c r="B42" s="48">
        <f t="shared" si="61"/>
        <v>13.037611286254172</v>
      </c>
      <c r="C42" s="48">
        <f t="shared" si="61"/>
        <v>1.9270201519657753</v>
      </c>
      <c r="D42" s="48">
        <f t="shared" si="61"/>
        <v>25.165353744029808</v>
      </c>
      <c r="E42" s="48">
        <f t="shared" si="61"/>
        <v>6.614907391163074</v>
      </c>
      <c r="F42" s="304">
        <v>0</v>
      </c>
      <c r="G42" s="48">
        <f t="shared" si="58"/>
        <v>0</v>
      </c>
      <c r="H42" s="48">
        <f t="shared" si="58"/>
        <v>0</v>
      </c>
      <c r="I42" s="152">
        <f t="shared" si="62"/>
        <v>46.744892573412827</v>
      </c>
      <c r="J42" s="139"/>
      <c r="K42" s="153" t="s">
        <v>17</v>
      </c>
      <c r="L42" s="51">
        <f t="shared" si="59"/>
        <v>13.037611286254172</v>
      </c>
      <c r="M42" s="51">
        <f t="shared" si="59"/>
        <v>1.9270201519657753</v>
      </c>
      <c r="N42" s="51">
        <f t="shared" si="59"/>
        <v>25.165353744029808</v>
      </c>
      <c r="O42" s="51">
        <f t="shared" si="59"/>
        <v>6.614907391163074</v>
      </c>
      <c r="P42" s="51">
        <f t="shared" si="59"/>
        <v>2.991869856493913</v>
      </c>
      <c r="Q42" s="51">
        <f t="shared" si="59"/>
        <v>0</v>
      </c>
      <c r="R42" s="51">
        <f t="shared" si="59"/>
        <v>0</v>
      </c>
      <c r="S42" s="156">
        <f t="shared" si="63"/>
        <v>49.73676242990674</v>
      </c>
      <c r="T42" s="139"/>
      <c r="U42" s="201" t="s">
        <v>17</v>
      </c>
      <c r="V42" s="88">
        <f t="shared" si="60"/>
        <v>13.025209244500152</v>
      </c>
      <c r="W42" s="88">
        <f t="shared" si="60"/>
        <v>0</v>
      </c>
      <c r="X42" s="88">
        <f t="shared" si="60"/>
        <v>0</v>
      </c>
      <c r="Y42" s="88">
        <f t="shared" si="60"/>
        <v>1.9270201519657753</v>
      </c>
      <c r="Z42" s="88">
        <f t="shared" si="60"/>
        <v>25.164258203152066</v>
      </c>
      <c r="AA42" s="88">
        <f t="shared" si="60"/>
        <v>7.0581143781082614E-2</v>
      </c>
      <c r="AB42" s="88">
        <f t="shared" si="60"/>
        <v>2.991869856493913</v>
      </c>
      <c r="AC42" s="89">
        <f t="shared" si="60"/>
        <v>6.5578238300137528</v>
      </c>
      <c r="AD42" s="88">
        <f t="shared" si="60"/>
        <v>1.2402041754020357E-2</v>
      </c>
      <c r="AE42" s="88">
        <f t="shared" si="60"/>
        <v>0</v>
      </c>
      <c r="AF42" s="88">
        <f t="shared" si="60"/>
        <v>0</v>
      </c>
      <c r="AG42" s="88">
        <f t="shared" si="60"/>
        <v>1.0955408777416915E-3</v>
      </c>
      <c r="AH42" s="88">
        <f t="shared" si="60"/>
        <v>6.5443262473819921</v>
      </c>
      <c r="AI42" s="204">
        <f t="shared" si="64"/>
        <v>49.736762429906747</v>
      </c>
      <c r="AJ42" s="131" t="str">
        <f t="shared" si="65"/>
        <v/>
      </c>
    </row>
    <row r="43" spans="1:36" ht="15">
      <c r="A43" s="157" t="s">
        <v>141</v>
      </c>
      <c r="B43" s="45">
        <f t="shared" si="61"/>
        <v>867.90642743625995</v>
      </c>
      <c r="C43" s="45">
        <f t="shared" si="61"/>
        <v>1479.5824998868516</v>
      </c>
      <c r="D43" s="45">
        <f t="shared" si="61"/>
        <v>824.91805957673841</v>
      </c>
      <c r="E43" s="45">
        <f t="shared" si="61"/>
        <v>129.92631494443651</v>
      </c>
      <c r="F43" s="304">
        <v>0</v>
      </c>
      <c r="G43" s="45">
        <f t="shared" si="58"/>
        <v>0</v>
      </c>
      <c r="H43" s="45">
        <f t="shared" si="58"/>
        <v>0</v>
      </c>
      <c r="I43" s="144">
        <f t="shared" si="62"/>
        <v>3302.3333018442863</v>
      </c>
      <c r="J43" s="139"/>
      <c r="K43" s="159" t="s">
        <v>141</v>
      </c>
      <c r="L43" s="45">
        <f t="shared" si="59"/>
        <v>867.90642743625995</v>
      </c>
      <c r="M43" s="45">
        <f t="shared" si="59"/>
        <v>1479.5824998868516</v>
      </c>
      <c r="N43" s="45">
        <f t="shared" si="59"/>
        <v>824.91805957673841</v>
      </c>
      <c r="O43" s="45">
        <f t="shared" si="59"/>
        <v>129.92631494443651</v>
      </c>
      <c r="P43" s="45">
        <f t="shared" si="59"/>
        <v>4.4088090311702626</v>
      </c>
      <c r="Q43" s="45">
        <f t="shared" si="59"/>
        <v>0</v>
      </c>
      <c r="R43" s="45">
        <f t="shared" si="59"/>
        <v>0</v>
      </c>
      <c r="S43" s="148">
        <f t="shared" si="63"/>
        <v>3306.7421108754565</v>
      </c>
      <c r="T43" s="139"/>
      <c r="U43" s="205" t="s">
        <v>141</v>
      </c>
      <c r="V43" s="84">
        <f t="shared" si="60"/>
        <v>844.07712022552198</v>
      </c>
      <c r="W43" s="84">
        <f t="shared" si="60"/>
        <v>0</v>
      </c>
      <c r="X43" s="84">
        <f t="shared" si="60"/>
        <v>0</v>
      </c>
      <c r="Y43" s="84">
        <f t="shared" si="60"/>
        <v>1479.5824998868516</v>
      </c>
      <c r="Z43" s="84">
        <f t="shared" si="60"/>
        <v>799.8090404760718</v>
      </c>
      <c r="AA43" s="84">
        <f t="shared" si="60"/>
        <v>38.117401163609074</v>
      </c>
      <c r="AB43" s="84">
        <f t="shared" si="60"/>
        <v>4.4088090311702626</v>
      </c>
      <c r="AC43" s="85">
        <f t="shared" si="60"/>
        <v>140.74724009223189</v>
      </c>
      <c r="AD43" s="84">
        <f t="shared" si="60"/>
        <v>23.829307210737863</v>
      </c>
      <c r="AE43" s="84">
        <f t="shared" si="60"/>
        <v>16.710873144543633</v>
      </c>
      <c r="AF43" s="84">
        <f t="shared" si="60"/>
        <v>0</v>
      </c>
      <c r="AG43" s="84">
        <f t="shared" si="60"/>
        <v>25.109019100666607</v>
      </c>
      <c r="AH43" s="84">
        <f t="shared" si="60"/>
        <v>75.098040636283784</v>
      </c>
      <c r="AI43" s="200">
        <f t="shared" si="64"/>
        <v>3306.7421108754565</v>
      </c>
      <c r="AJ43" s="131" t="str">
        <f t="shared" si="65"/>
        <v/>
      </c>
    </row>
    <row r="44" spans="1:36" ht="15">
      <c r="A44" s="149" t="s">
        <v>25</v>
      </c>
      <c r="B44" s="48">
        <f t="shared" si="61"/>
        <v>170.27783271002872</v>
      </c>
      <c r="C44" s="48">
        <f t="shared" si="61"/>
        <v>32.723697582396703</v>
      </c>
      <c r="D44" s="48">
        <f t="shared" si="61"/>
        <v>572.29895936713126</v>
      </c>
      <c r="E44" s="48">
        <f t="shared" si="61"/>
        <v>2436.8390208385704</v>
      </c>
      <c r="F44" s="304">
        <v>0</v>
      </c>
      <c r="G44" s="48">
        <f t="shared" si="58"/>
        <v>347.1015895859374</v>
      </c>
      <c r="H44" s="48">
        <f t="shared" si="58"/>
        <v>33.004670690171316</v>
      </c>
      <c r="I44" s="152">
        <f t="shared" si="62"/>
        <v>3592.2457707742356</v>
      </c>
      <c r="J44" s="139"/>
      <c r="K44" s="153" t="s">
        <v>25</v>
      </c>
      <c r="L44" s="51">
        <f t="shared" si="59"/>
        <v>170.27783271002872</v>
      </c>
      <c r="M44" s="51">
        <f t="shared" si="59"/>
        <v>32.723697582396703</v>
      </c>
      <c r="N44" s="51">
        <f t="shared" si="59"/>
        <v>572.29895936713126</v>
      </c>
      <c r="O44" s="51">
        <f t="shared" si="59"/>
        <v>2436.8390208385704</v>
      </c>
      <c r="P44" s="51">
        <f t="shared" si="59"/>
        <v>2.7384253914876977</v>
      </c>
      <c r="Q44" s="51">
        <f t="shared" si="59"/>
        <v>347.1015895859374</v>
      </c>
      <c r="R44" s="51">
        <f t="shared" si="59"/>
        <v>33.004670690171316</v>
      </c>
      <c r="S44" s="156">
        <f t="shared" si="63"/>
        <v>3594.9841961657235</v>
      </c>
      <c r="T44" s="139"/>
      <c r="U44" s="201" t="s">
        <v>25</v>
      </c>
      <c r="V44" s="88">
        <f t="shared" si="60"/>
        <v>44.082942966642641</v>
      </c>
      <c r="W44" s="88">
        <f t="shared" si="60"/>
        <v>121.52371059969265</v>
      </c>
      <c r="X44" s="88">
        <f t="shared" si="60"/>
        <v>347.1015895859374</v>
      </c>
      <c r="Y44" s="88">
        <f t="shared" si="60"/>
        <v>32.723697582396703</v>
      </c>
      <c r="Z44" s="88">
        <f t="shared" si="60"/>
        <v>571.15555512626156</v>
      </c>
      <c r="AA44" s="88">
        <f t="shared" si="60"/>
        <v>2292.8164782840249</v>
      </c>
      <c r="AB44" s="88">
        <f t="shared" si="60"/>
        <v>2.7384253914876977</v>
      </c>
      <c r="AC44" s="89">
        <f t="shared" si="60"/>
        <v>182.84179662927988</v>
      </c>
      <c r="AD44" s="88">
        <f t="shared" si="60"/>
        <v>4.6711791436934123</v>
      </c>
      <c r="AE44" s="88">
        <f t="shared" si="60"/>
        <v>111.84346510572693</v>
      </c>
      <c r="AF44" s="88">
        <f t="shared" si="60"/>
        <v>33.004670690171316</v>
      </c>
      <c r="AG44" s="88">
        <f t="shared" si="60"/>
        <v>1.1434042408697129</v>
      </c>
      <c r="AH44" s="88">
        <f t="shared" si="60"/>
        <v>32.179077448818454</v>
      </c>
      <c r="AI44" s="204">
        <f t="shared" si="64"/>
        <v>3594.9841961657239</v>
      </c>
      <c r="AJ44" s="131" t="str">
        <f t="shared" si="65"/>
        <v/>
      </c>
    </row>
    <row r="45" spans="1:36" ht="15">
      <c r="A45" s="157" t="s">
        <v>24</v>
      </c>
      <c r="B45" s="45">
        <f t="shared" si="61"/>
        <v>76.652978271381514</v>
      </c>
      <c r="C45" s="45">
        <f t="shared" si="61"/>
        <v>1.3589981076158599</v>
      </c>
      <c r="D45" s="45">
        <f t="shared" si="61"/>
        <v>29.696222933969089</v>
      </c>
      <c r="E45" s="45">
        <f t="shared" si="61"/>
        <v>0</v>
      </c>
      <c r="F45" s="304">
        <v>0</v>
      </c>
      <c r="G45" s="45">
        <f t="shared" si="58"/>
        <v>0</v>
      </c>
      <c r="H45" s="45">
        <f t="shared" si="58"/>
        <v>0</v>
      </c>
      <c r="I45" s="144">
        <f t="shared" si="62"/>
        <v>107.70819931296646</v>
      </c>
      <c r="J45" s="139"/>
      <c r="K45" s="159" t="s">
        <v>24</v>
      </c>
      <c r="L45" s="45">
        <f t="shared" si="59"/>
        <v>76.652978271381514</v>
      </c>
      <c r="M45" s="45">
        <f t="shared" si="59"/>
        <v>1.3589981076158599</v>
      </c>
      <c r="N45" s="45">
        <f t="shared" si="59"/>
        <v>29.696222933969089</v>
      </c>
      <c r="O45" s="45">
        <f t="shared" si="59"/>
        <v>0</v>
      </c>
      <c r="P45" s="45">
        <f t="shared" si="59"/>
        <v>0</v>
      </c>
      <c r="Q45" s="45">
        <f t="shared" si="59"/>
        <v>0</v>
      </c>
      <c r="R45" s="45">
        <f t="shared" si="59"/>
        <v>0</v>
      </c>
      <c r="S45" s="148">
        <f t="shared" si="63"/>
        <v>107.70819931296646</v>
      </c>
      <c r="T45" s="139"/>
      <c r="U45" s="205" t="s">
        <v>24</v>
      </c>
      <c r="V45" s="84">
        <f t="shared" si="60"/>
        <v>75.888662770949537</v>
      </c>
      <c r="W45" s="84">
        <f t="shared" si="60"/>
        <v>0.41902691250059582</v>
      </c>
      <c r="X45" s="84">
        <f t="shared" si="60"/>
        <v>0</v>
      </c>
      <c r="Y45" s="84">
        <f t="shared" si="60"/>
        <v>1.3589981076158599</v>
      </c>
      <c r="Z45" s="84">
        <f t="shared" si="60"/>
        <v>7.2716843855503548</v>
      </c>
      <c r="AA45" s="84">
        <f t="shared" si="60"/>
        <v>0</v>
      </c>
      <c r="AB45" s="84">
        <f t="shared" si="60"/>
        <v>0</v>
      </c>
      <c r="AC45" s="85">
        <f t="shared" si="60"/>
        <v>22.769827136350134</v>
      </c>
      <c r="AD45" s="84">
        <f t="shared" si="60"/>
        <v>0.34528858793139533</v>
      </c>
      <c r="AE45" s="84">
        <f t="shared" si="60"/>
        <v>0</v>
      </c>
      <c r="AF45" s="84">
        <f t="shared" si="60"/>
        <v>0</v>
      </c>
      <c r="AG45" s="84">
        <f t="shared" si="60"/>
        <v>22.424538548418738</v>
      </c>
      <c r="AH45" s="84">
        <f t="shared" si="60"/>
        <v>0</v>
      </c>
      <c r="AI45" s="200">
        <f t="shared" si="64"/>
        <v>107.70819931296649</v>
      </c>
      <c r="AJ45" s="131" t="str">
        <f t="shared" si="65"/>
        <v/>
      </c>
    </row>
    <row r="46" spans="1:36" ht="15">
      <c r="A46" s="149" t="s">
        <v>57</v>
      </c>
      <c r="B46" s="48">
        <f t="shared" si="61"/>
        <v>15.822934486326547</v>
      </c>
      <c r="C46" s="48">
        <f t="shared" si="61"/>
        <v>3.9014635465696479</v>
      </c>
      <c r="D46" s="48">
        <f t="shared" si="61"/>
        <v>8.1904898405413729</v>
      </c>
      <c r="E46" s="48">
        <f t="shared" si="61"/>
        <v>0</v>
      </c>
      <c r="F46" s="304">
        <v>0</v>
      </c>
      <c r="G46" s="48">
        <f t="shared" si="58"/>
        <v>0</v>
      </c>
      <c r="H46" s="48">
        <f t="shared" si="58"/>
        <v>0</v>
      </c>
      <c r="I46" s="152">
        <f t="shared" si="62"/>
        <v>27.914887873437571</v>
      </c>
      <c r="J46" s="139"/>
      <c r="K46" s="153" t="s">
        <v>57</v>
      </c>
      <c r="L46" s="51">
        <f t="shared" si="59"/>
        <v>15.822934486326547</v>
      </c>
      <c r="M46" s="51">
        <f t="shared" si="59"/>
        <v>3.9014635465696479</v>
      </c>
      <c r="N46" s="51">
        <f t="shared" si="59"/>
        <v>8.1904898405413729</v>
      </c>
      <c r="O46" s="51">
        <f t="shared" si="59"/>
        <v>0</v>
      </c>
      <c r="P46" s="51">
        <f t="shared" si="59"/>
        <v>0</v>
      </c>
      <c r="Q46" s="51">
        <f t="shared" si="59"/>
        <v>0</v>
      </c>
      <c r="R46" s="51">
        <f t="shared" si="59"/>
        <v>0</v>
      </c>
      <c r="S46" s="156">
        <f t="shared" si="63"/>
        <v>27.914887873437571</v>
      </c>
      <c r="T46" s="139"/>
      <c r="U46" s="201" t="s">
        <v>57</v>
      </c>
      <c r="V46" s="88">
        <f t="shared" si="60"/>
        <v>15.686882078427297</v>
      </c>
      <c r="W46" s="88">
        <f t="shared" si="60"/>
        <v>0</v>
      </c>
      <c r="X46" s="88">
        <f t="shared" si="60"/>
        <v>0</v>
      </c>
      <c r="Y46" s="88">
        <f t="shared" si="60"/>
        <v>3.9014635465696479</v>
      </c>
      <c r="Z46" s="88">
        <f t="shared" si="60"/>
        <v>8.1904898405413729</v>
      </c>
      <c r="AA46" s="88">
        <f t="shared" si="60"/>
        <v>0</v>
      </c>
      <c r="AB46" s="88">
        <f t="shared" si="60"/>
        <v>0</v>
      </c>
      <c r="AC46" s="89">
        <f t="shared" si="60"/>
        <v>0.13605240789924966</v>
      </c>
      <c r="AD46" s="88">
        <f t="shared" si="60"/>
        <v>0.13605240789924966</v>
      </c>
      <c r="AE46" s="88">
        <f t="shared" si="60"/>
        <v>0</v>
      </c>
      <c r="AF46" s="88">
        <f t="shared" si="60"/>
        <v>0</v>
      </c>
      <c r="AG46" s="88">
        <f t="shared" si="60"/>
        <v>0</v>
      </c>
      <c r="AH46" s="88">
        <f t="shared" si="60"/>
        <v>0</v>
      </c>
      <c r="AI46" s="204">
        <f t="shared" si="64"/>
        <v>27.914887873437571</v>
      </c>
      <c r="AJ46" s="131" t="str">
        <f t="shared" si="65"/>
        <v/>
      </c>
    </row>
    <row r="47" spans="1:36" ht="15">
      <c r="A47" s="157" t="s">
        <v>22</v>
      </c>
      <c r="B47" s="45">
        <f t="shared" si="61"/>
        <v>264.07689009392573</v>
      </c>
      <c r="C47" s="45">
        <f t="shared" si="61"/>
        <v>107.44319110003843</v>
      </c>
      <c r="D47" s="45">
        <f t="shared" si="61"/>
        <v>110.40735526698151</v>
      </c>
      <c r="E47" s="45">
        <f t="shared" si="61"/>
        <v>3.2270775823902818</v>
      </c>
      <c r="F47" s="304">
        <v>0</v>
      </c>
      <c r="G47" s="45">
        <f t="shared" si="58"/>
        <v>0</v>
      </c>
      <c r="H47" s="45">
        <f t="shared" si="58"/>
        <v>0</v>
      </c>
      <c r="I47" s="144">
        <f t="shared" si="62"/>
        <v>485.15451404333601</v>
      </c>
      <c r="J47" s="139"/>
      <c r="K47" s="159" t="s">
        <v>22</v>
      </c>
      <c r="L47" s="45">
        <f t="shared" si="59"/>
        <v>264.07689009392573</v>
      </c>
      <c r="M47" s="45">
        <f t="shared" si="59"/>
        <v>107.44319110003843</v>
      </c>
      <c r="N47" s="45">
        <f t="shared" si="59"/>
        <v>110.40735526698151</v>
      </c>
      <c r="O47" s="45">
        <f t="shared" si="59"/>
        <v>3.2270775823902818</v>
      </c>
      <c r="P47" s="45">
        <f t="shared" si="59"/>
        <v>110.700287874495</v>
      </c>
      <c r="Q47" s="45">
        <f t="shared" si="59"/>
        <v>0</v>
      </c>
      <c r="R47" s="45">
        <f t="shared" si="59"/>
        <v>0</v>
      </c>
      <c r="S47" s="148">
        <f t="shared" si="63"/>
        <v>595.85480191783097</v>
      </c>
      <c r="T47" s="139"/>
      <c r="U47" s="205" t="s">
        <v>22</v>
      </c>
      <c r="V47" s="84">
        <f t="shared" si="60"/>
        <v>262.26600911309077</v>
      </c>
      <c r="W47" s="84">
        <f t="shared" si="60"/>
        <v>0</v>
      </c>
      <c r="X47" s="84">
        <f t="shared" si="60"/>
        <v>0</v>
      </c>
      <c r="Y47" s="84">
        <f t="shared" si="60"/>
        <v>107.44319110003843</v>
      </c>
      <c r="Z47" s="84">
        <f t="shared" si="60"/>
        <v>81.995839969943503</v>
      </c>
      <c r="AA47" s="84">
        <f t="shared" si="60"/>
        <v>0</v>
      </c>
      <c r="AB47" s="84">
        <f t="shared" si="60"/>
        <v>110.700287874495</v>
      </c>
      <c r="AC47" s="85">
        <f t="shared" si="60"/>
        <v>33.449473860263254</v>
      </c>
      <c r="AD47" s="84">
        <f t="shared" si="60"/>
        <v>1.8108809808349673</v>
      </c>
      <c r="AE47" s="84">
        <f t="shared" si="60"/>
        <v>0</v>
      </c>
      <c r="AF47" s="84">
        <f t="shared" si="60"/>
        <v>0</v>
      </c>
      <c r="AG47" s="84">
        <f t="shared" si="60"/>
        <v>28.411515297038008</v>
      </c>
      <c r="AH47" s="84">
        <f t="shared" si="60"/>
        <v>3.2270775823902818</v>
      </c>
      <c r="AI47" s="200">
        <f t="shared" si="64"/>
        <v>595.85480191783086</v>
      </c>
      <c r="AJ47" s="131" t="str">
        <f t="shared" si="65"/>
        <v/>
      </c>
    </row>
    <row r="48" spans="1:36" ht="15">
      <c r="A48" s="149" t="s">
        <v>21</v>
      </c>
      <c r="B48" s="48">
        <f t="shared" si="61"/>
        <v>2.2358907008137114</v>
      </c>
      <c r="C48" s="48">
        <f t="shared" si="61"/>
        <v>8.8641391729947422E-2</v>
      </c>
      <c r="D48" s="48">
        <f t="shared" si="61"/>
        <v>4.3692443599752879</v>
      </c>
      <c r="E48" s="48">
        <f t="shared" si="61"/>
        <v>0</v>
      </c>
      <c r="F48" s="304">
        <v>0</v>
      </c>
      <c r="G48" s="48">
        <f t="shared" si="58"/>
        <v>0</v>
      </c>
      <c r="H48" s="48">
        <f t="shared" si="58"/>
        <v>0</v>
      </c>
      <c r="I48" s="152">
        <f t="shared" si="62"/>
        <v>6.6937764525189465</v>
      </c>
      <c r="J48" s="139"/>
      <c r="K48" s="153" t="s">
        <v>21</v>
      </c>
      <c r="L48" s="51">
        <f t="shared" si="59"/>
        <v>2.2358907008137114</v>
      </c>
      <c r="M48" s="51">
        <f t="shared" si="59"/>
        <v>8.8641391729947422E-2</v>
      </c>
      <c r="N48" s="51">
        <f t="shared" si="59"/>
        <v>4.3692443599752879</v>
      </c>
      <c r="O48" s="51">
        <f t="shared" si="59"/>
        <v>0</v>
      </c>
      <c r="P48" s="51">
        <f t="shared" si="59"/>
        <v>0</v>
      </c>
      <c r="Q48" s="51">
        <f t="shared" si="59"/>
        <v>0</v>
      </c>
      <c r="R48" s="51">
        <f t="shared" si="59"/>
        <v>0</v>
      </c>
      <c r="S48" s="156">
        <f t="shared" si="63"/>
        <v>6.6937764525189465</v>
      </c>
      <c r="T48" s="139"/>
      <c r="U48" s="201" t="s">
        <v>58</v>
      </c>
      <c r="V48" s="88">
        <f t="shared" si="60"/>
        <v>2.2358907008137114</v>
      </c>
      <c r="W48" s="88">
        <f t="shared" si="60"/>
        <v>0</v>
      </c>
      <c r="X48" s="88">
        <f t="shared" si="60"/>
        <v>0</v>
      </c>
      <c r="Y48" s="88">
        <f t="shared" si="60"/>
        <v>8.8641391729947422E-2</v>
      </c>
      <c r="Z48" s="88">
        <f t="shared" si="60"/>
        <v>4.3692443599752879</v>
      </c>
      <c r="AA48" s="88">
        <f t="shared" si="60"/>
        <v>0</v>
      </c>
      <c r="AB48" s="88">
        <f t="shared" si="60"/>
        <v>0</v>
      </c>
      <c r="AC48" s="89">
        <f t="shared" si="60"/>
        <v>0</v>
      </c>
      <c r="AD48" s="88">
        <f t="shared" si="60"/>
        <v>0</v>
      </c>
      <c r="AE48" s="88">
        <f t="shared" si="60"/>
        <v>0</v>
      </c>
      <c r="AF48" s="88">
        <f t="shared" si="60"/>
        <v>0</v>
      </c>
      <c r="AG48" s="88">
        <f t="shared" si="60"/>
        <v>0</v>
      </c>
      <c r="AH48" s="88">
        <f t="shared" si="60"/>
        <v>0</v>
      </c>
      <c r="AI48" s="204">
        <f t="shared" si="64"/>
        <v>6.6937764525189465</v>
      </c>
      <c r="AJ48" s="131" t="str">
        <f t="shared" si="65"/>
        <v/>
      </c>
    </row>
    <row r="49" spans="1:36" ht="15">
      <c r="A49" s="160" t="s">
        <v>61</v>
      </c>
      <c r="B49" s="45">
        <f t="shared" si="61"/>
        <v>10.850399999999999</v>
      </c>
      <c r="C49" s="45">
        <f t="shared" si="61"/>
        <v>0</v>
      </c>
      <c r="D49" s="45">
        <f t="shared" si="61"/>
        <v>0</v>
      </c>
      <c r="E49" s="45">
        <f t="shared" si="61"/>
        <v>0</v>
      </c>
      <c r="F49" s="304">
        <v>0</v>
      </c>
      <c r="G49" s="45">
        <f t="shared" ref="G49:H53" si="66">G127+G153+G179+G205+G231+G257+G283+G309+G335+G361+G387+G413+G439</f>
        <v>0</v>
      </c>
      <c r="H49" s="45">
        <f t="shared" si="66"/>
        <v>0</v>
      </c>
      <c r="I49" s="144">
        <f t="shared" si="62"/>
        <v>10.850399999999999</v>
      </c>
      <c r="J49" s="139"/>
      <c r="K49" s="161" t="s">
        <v>61</v>
      </c>
      <c r="L49" s="45">
        <f t="shared" ref="L49:R53" si="67">L127+L153+L179+L205+L231+L257+L283+L309+L335+L361+L387+L413+L439</f>
        <v>10.850399999999999</v>
      </c>
      <c r="M49" s="45">
        <f t="shared" si="67"/>
        <v>0</v>
      </c>
      <c r="N49" s="45">
        <f t="shared" si="67"/>
        <v>0</v>
      </c>
      <c r="O49" s="45">
        <f t="shared" si="67"/>
        <v>0</v>
      </c>
      <c r="P49" s="45">
        <f t="shared" si="67"/>
        <v>0</v>
      </c>
      <c r="Q49" s="45">
        <f t="shared" si="67"/>
        <v>0</v>
      </c>
      <c r="R49" s="45">
        <f t="shared" si="67"/>
        <v>0</v>
      </c>
      <c r="S49" s="148">
        <f t="shared" si="63"/>
        <v>10.850399999999999</v>
      </c>
      <c r="T49" s="139"/>
      <c r="U49" s="206" t="s">
        <v>59</v>
      </c>
      <c r="V49" s="84">
        <f t="shared" ref="V49:AH53" si="68">V127+V153+V179+V205+V231+V257+V283+V309+V335+V361+V387+V413+V439</f>
        <v>10.850399999999999</v>
      </c>
      <c r="W49" s="84">
        <f t="shared" si="68"/>
        <v>0</v>
      </c>
      <c r="X49" s="84">
        <f t="shared" si="68"/>
        <v>0</v>
      </c>
      <c r="Y49" s="84">
        <f t="shared" si="68"/>
        <v>0</v>
      </c>
      <c r="Z49" s="84">
        <f t="shared" si="68"/>
        <v>0</v>
      </c>
      <c r="AA49" s="84">
        <f t="shared" si="68"/>
        <v>0</v>
      </c>
      <c r="AB49" s="84">
        <f t="shared" si="68"/>
        <v>0</v>
      </c>
      <c r="AC49" s="85">
        <f t="shared" si="68"/>
        <v>0</v>
      </c>
      <c r="AD49" s="84">
        <f t="shared" si="68"/>
        <v>0</v>
      </c>
      <c r="AE49" s="84">
        <f t="shared" si="68"/>
        <v>0</v>
      </c>
      <c r="AF49" s="84">
        <f t="shared" si="68"/>
        <v>0</v>
      </c>
      <c r="AG49" s="84">
        <f t="shared" si="68"/>
        <v>0</v>
      </c>
      <c r="AH49" s="84">
        <f t="shared" si="68"/>
        <v>0</v>
      </c>
      <c r="AI49" s="200">
        <f t="shared" si="64"/>
        <v>10.850399999999999</v>
      </c>
      <c r="AJ49" s="131" t="str">
        <f t="shared" si="65"/>
        <v/>
      </c>
    </row>
    <row r="50" spans="1:36">
      <c r="A50" s="162" t="s">
        <v>23</v>
      </c>
      <c r="B50" s="55">
        <f t="shared" ref="B50:E53" si="69">B128+B154+B180+B206+B232+B258+B284+B310+B336+B362+B388+B414+B440</f>
        <v>10.850399999999999</v>
      </c>
      <c r="C50" s="55">
        <f t="shared" si="69"/>
        <v>0</v>
      </c>
      <c r="D50" s="55">
        <f t="shared" si="69"/>
        <v>0</v>
      </c>
      <c r="E50" s="55">
        <f t="shared" si="69"/>
        <v>0</v>
      </c>
      <c r="F50" s="304">
        <v>0</v>
      </c>
      <c r="G50" s="55">
        <f t="shared" si="66"/>
        <v>0</v>
      </c>
      <c r="H50" s="55">
        <f t="shared" si="66"/>
        <v>0</v>
      </c>
      <c r="I50" s="165">
        <f t="shared" si="62"/>
        <v>10.850399999999999</v>
      </c>
      <c r="J50" s="139"/>
      <c r="K50" s="166" t="s">
        <v>23</v>
      </c>
      <c r="L50" s="58">
        <f t="shared" si="67"/>
        <v>10.850399999999999</v>
      </c>
      <c r="M50" s="58">
        <f t="shared" si="67"/>
        <v>0</v>
      </c>
      <c r="N50" s="58">
        <f t="shared" si="67"/>
        <v>0</v>
      </c>
      <c r="O50" s="58">
        <f t="shared" si="67"/>
        <v>0</v>
      </c>
      <c r="P50" s="58">
        <f t="shared" si="67"/>
        <v>0</v>
      </c>
      <c r="Q50" s="58">
        <f t="shared" si="67"/>
        <v>0</v>
      </c>
      <c r="R50" s="58">
        <f t="shared" si="67"/>
        <v>0</v>
      </c>
      <c r="S50" s="169">
        <f t="shared" si="63"/>
        <v>10.850399999999999</v>
      </c>
      <c r="T50" s="139"/>
      <c r="U50" s="207" t="s">
        <v>62</v>
      </c>
      <c r="V50" s="91">
        <f t="shared" si="68"/>
        <v>10.850399999999999</v>
      </c>
      <c r="W50" s="91">
        <f t="shared" si="68"/>
        <v>0</v>
      </c>
      <c r="X50" s="91">
        <f t="shared" si="68"/>
        <v>0</v>
      </c>
      <c r="Y50" s="91">
        <f t="shared" si="68"/>
        <v>0</v>
      </c>
      <c r="Z50" s="91">
        <f t="shared" si="68"/>
        <v>0</v>
      </c>
      <c r="AA50" s="91">
        <f t="shared" si="68"/>
        <v>0</v>
      </c>
      <c r="AB50" s="91">
        <f t="shared" si="68"/>
        <v>0</v>
      </c>
      <c r="AC50" s="268">
        <f t="shared" si="68"/>
        <v>0</v>
      </c>
      <c r="AD50" s="91">
        <f t="shared" si="68"/>
        <v>0</v>
      </c>
      <c r="AE50" s="91">
        <f t="shared" si="68"/>
        <v>0</v>
      </c>
      <c r="AF50" s="91">
        <f t="shared" si="68"/>
        <v>0</v>
      </c>
      <c r="AG50" s="91">
        <f t="shared" si="68"/>
        <v>0</v>
      </c>
      <c r="AH50" s="91">
        <f t="shared" si="68"/>
        <v>0</v>
      </c>
      <c r="AI50" s="209">
        <f t="shared" si="64"/>
        <v>10.850399999999999</v>
      </c>
      <c r="AJ50" s="131" t="str">
        <f t="shared" si="65"/>
        <v/>
      </c>
    </row>
    <row r="51" spans="1:36">
      <c r="A51" s="170" t="s">
        <v>19</v>
      </c>
      <c r="B51" s="61">
        <f t="shared" si="69"/>
        <v>0</v>
      </c>
      <c r="C51" s="61">
        <f t="shared" si="69"/>
        <v>0</v>
      </c>
      <c r="D51" s="61">
        <f t="shared" si="69"/>
        <v>0</v>
      </c>
      <c r="E51" s="61">
        <f t="shared" si="69"/>
        <v>0</v>
      </c>
      <c r="F51" s="304">
        <v>0</v>
      </c>
      <c r="G51" s="61">
        <f t="shared" si="66"/>
        <v>0</v>
      </c>
      <c r="H51" s="61">
        <f t="shared" si="66"/>
        <v>0</v>
      </c>
      <c r="I51" s="173">
        <f t="shared" si="62"/>
        <v>0</v>
      </c>
      <c r="J51" s="139"/>
      <c r="K51" s="174" t="s">
        <v>19</v>
      </c>
      <c r="L51" s="61">
        <f t="shared" si="67"/>
        <v>0</v>
      </c>
      <c r="M51" s="61">
        <f t="shared" si="67"/>
        <v>0</v>
      </c>
      <c r="N51" s="61">
        <f t="shared" si="67"/>
        <v>0</v>
      </c>
      <c r="O51" s="61">
        <f t="shared" si="67"/>
        <v>0</v>
      </c>
      <c r="P51" s="61">
        <f t="shared" si="67"/>
        <v>0</v>
      </c>
      <c r="Q51" s="61">
        <f t="shared" si="67"/>
        <v>0</v>
      </c>
      <c r="R51" s="61">
        <f t="shared" si="67"/>
        <v>0</v>
      </c>
      <c r="S51" s="176">
        <f t="shared" si="63"/>
        <v>0</v>
      </c>
      <c r="T51" s="139"/>
      <c r="U51" s="210" t="s">
        <v>19</v>
      </c>
      <c r="V51" s="94">
        <f t="shared" si="68"/>
        <v>0</v>
      </c>
      <c r="W51" s="94">
        <f t="shared" si="68"/>
        <v>0</v>
      </c>
      <c r="X51" s="94">
        <f t="shared" si="68"/>
        <v>0</v>
      </c>
      <c r="Y51" s="94">
        <f t="shared" si="68"/>
        <v>0</v>
      </c>
      <c r="Z51" s="94">
        <f t="shared" si="68"/>
        <v>0</v>
      </c>
      <c r="AA51" s="94">
        <f t="shared" si="68"/>
        <v>0</v>
      </c>
      <c r="AB51" s="94">
        <f t="shared" si="68"/>
        <v>0</v>
      </c>
      <c r="AC51" s="269">
        <f t="shared" si="68"/>
        <v>0</v>
      </c>
      <c r="AD51" s="94">
        <f t="shared" si="68"/>
        <v>0</v>
      </c>
      <c r="AE51" s="94">
        <f t="shared" si="68"/>
        <v>0</v>
      </c>
      <c r="AF51" s="94">
        <f t="shared" si="68"/>
        <v>0</v>
      </c>
      <c r="AG51" s="94">
        <f t="shared" si="68"/>
        <v>0</v>
      </c>
      <c r="AH51" s="94">
        <f t="shared" si="68"/>
        <v>0</v>
      </c>
      <c r="AI51" s="213">
        <f t="shared" si="64"/>
        <v>0</v>
      </c>
      <c r="AJ51" s="131" t="str">
        <f t="shared" si="65"/>
        <v/>
      </c>
    </row>
    <row r="52" spans="1:36">
      <c r="A52" s="162" t="s">
        <v>20</v>
      </c>
      <c r="B52" s="55">
        <f t="shared" si="69"/>
        <v>0</v>
      </c>
      <c r="C52" s="55">
        <f t="shared" si="69"/>
        <v>0</v>
      </c>
      <c r="D52" s="55">
        <f t="shared" si="69"/>
        <v>0</v>
      </c>
      <c r="E52" s="55">
        <f t="shared" si="69"/>
        <v>0</v>
      </c>
      <c r="F52" s="304">
        <v>0</v>
      </c>
      <c r="G52" s="55">
        <f t="shared" si="66"/>
        <v>0</v>
      </c>
      <c r="H52" s="55">
        <f t="shared" si="66"/>
        <v>0</v>
      </c>
      <c r="I52" s="165">
        <f t="shared" si="62"/>
        <v>0</v>
      </c>
      <c r="J52" s="139"/>
      <c r="K52" s="166" t="s">
        <v>20</v>
      </c>
      <c r="L52" s="58">
        <f t="shared" si="67"/>
        <v>0</v>
      </c>
      <c r="M52" s="58">
        <f t="shared" si="67"/>
        <v>0</v>
      </c>
      <c r="N52" s="58">
        <f t="shared" si="67"/>
        <v>0</v>
      </c>
      <c r="O52" s="58">
        <f t="shared" si="67"/>
        <v>0</v>
      </c>
      <c r="P52" s="58">
        <f t="shared" si="67"/>
        <v>0</v>
      </c>
      <c r="Q52" s="58">
        <f t="shared" si="67"/>
        <v>0</v>
      </c>
      <c r="R52" s="58">
        <f t="shared" si="67"/>
        <v>0</v>
      </c>
      <c r="S52" s="169">
        <f t="shared" si="63"/>
        <v>0</v>
      </c>
      <c r="T52" s="139"/>
      <c r="U52" s="207" t="s">
        <v>20</v>
      </c>
      <c r="V52" s="91">
        <f t="shared" si="68"/>
        <v>0</v>
      </c>
      <c r="W52" s="91">
        <f t="shared" si="68"/>
        <v>0</v>
      </c>
      <c r="X52" s="91">
        <f t="shared" si="68"/>
        <v>0</v>
      </c>
      <c r="Y52" s="91">
        <f t="shared" si="68"/>
        <v>0</v>
      </c>
      <c r="Z52" s="91">
        <f t="shared" si="68"/>
        <v>0</v>
      </c>
      <c r="AA52" s="91">
        <f t="shared" si="68"/>
        <v>0</v>
      </c>
      <c r="AB52" s="91">
        <f t="shared" si="68"/>
        <v>0</v>
      </c>
      <c r="AC52" s="268">
        <f t="shared" si="68"/>
        <v>0</v>
      </c>
      <c r="AD52" s="91">
        <f t="shared" si="68"/>
        <v>0</v>
      </c>
      <c r="AE52" s="91">
        <f t="shared" si="68"/>
        <v>0</v>
      </c>
      <c r="AF52" s="91">
        <f t="shared" si="68"/>
        <v>0</v>
      </c>
      <c r="AG52" s="91">
        <f t="shared" si="68"/>
        <v>0</v>
      </c>
      <c r="AH52" s="91">
        <f t="shared" si="68"/>
        <v>0</v>
      </c>
      <c r="AI52" s="209">
        <f t="shared" si="64"/>
        <v>0</v>
      </c>
      <c r="AJ52" s="131" t="str">
        <f t="shared" si="65"/>
        <v/>
      </c>
    </row>
    <row r="53" spans="1:36" ht="15" thickBot="1">
      <c r="A53" s="177" t="s">
        <v>11</v>
      </c>
      <c r="B53" s="66">
        <f t="shared" si="69"/>
        <v>0</v>
      </c>
      <c r="C53" s="66">
        <f t="shared" si="69"/>
        <v>0</v>
      </c>
      <c r="D53" s="66">
        <f t="shared" si="69"/>
        <v>0</v>
      </c>
      <c r="E53" s="66">
        <f t="shared" si="69"/>
        <v>0</v>
      </c>
      <c r="F53" s="305">
        <v>0</v>
      </c>
      <c r="G53" s="66">
        <f t="shared" si="66"/>
        <v>0</v>
      </c>
      <c r="H53" s="66">
        <f t="shared" si="66"/>
        <v>0</v>
      </c>
      <c r="I53" s="180">
        <f t="shared" si="62"/>
        <v>0</v>
      </c>
      <c r="J53" s="139"/>
      <c r="K53" s="181" t="s">
        <v>11</v>
      </c>
      <c r="L53" s="66">
        <f t="shared" si="67"/>
        <v>0</v>
      </c>
      <c r="M53" s="66">
        <f t="shared" si="67"/>
        <v>0</v>
      </c>
      <c r="N53" s="66">
        <f t="shared" si="67"/>
        <v>0</v>
      </c>
      <c r="O53" s="66">
        <f t="shared" si="67"/>
        <v>0</v>
      </c>
      <c r="P53" s="66">
        <f t="shared" si="67"/>
        <v>0</v>
      </c>
      <c r="Q53" s="66">
        <f t="shared" si="67"/>
        <v>0</v>
      </c>
      <c r="R53" s="66">
        <f t="shared" si="67"/>
        <v>0</v>
      </c>
      <c r="S53" s="183">
        <f t="shared" si="63"/>
        <v>0</v>
      </c>
      <c r="T53" s="139"/>
      <c r="U53" s="210" t="s">
        <v>11</v>
      </c>
      <c r="V53" s="94">
        <f t="shared" si="68"/>
        <v>0</v>
      </c>
      <c r="W53" s="94">
        <f t="shared" si="68"/>
        <v>0</v>
      </c>
      <c r="X53" s="94">
        <f t="shared" si="68"/>
        <v>0</v>
      </c>
      <c r="Y53" s="94">
        <f t="shared" si="68"/>
        <v>0</v>
      </c>
      <c r="Z53" s="94">
        <f t="shared" si="68"/>
        <v>0</v>
      </c>
      <c r="AA53" s="94">
        <f t="shared" si="68"/>
        <v>0</v>
      </c>
      <c r="AB53" s="94">
        <f t="shared" si="68"/>
        <v>0</v>
      </c>
      <c r="AC53" s="269">
        <f t="shared" si="68"/>
        <v>0</v>
      </c>
      <c r="AD53" s="94">
        <f t="shared" si="68"/>
        <v>0</v>
      </c>
      <c r="AE53" s="94">
        <f t="shared" si="68"/>
        <v>0</v>
      </c>
      <c r="AF53" s="94">
        <f t="shared" si="68"/>
        <v>0</v>
      </c>
      <c r="AG53" s="94">
        <f t="shared" si="68"/>
        <v>0</v>
      </c>
      <c r="AH53" s="94">
        <f t="shared" si="68"/>
        <v>0</v>
      </c>
      <c r="AI53" s="213">
        <f t="shared" si="64"/>
        <v>0</v>
      </c>
      <c r="AJ53" s="131" t="str">
        <f t="shared" si="65"/>
        <v/>
      </c>
    </row>
    <row r="54" spans="1:36" ht="15">
      <c r="A54" s="184" t="s">
        <v>26</v>
      </c>
      <c r="B54" s="185">
        <f>SUM(B33:B49)</f>
        <v>1674.661041120037</v>
      </c>
      <c r="C54" s="185">
        <f t="shared" ref="C54:H54" si="70">SUM(C33:C49)</f>
        <v>1726.5080732867259</v>
      </c>
      <c r="D54" s="185">
        <f t="shared" si="70"/>
        <v>1662.2493375148408</v>
      </c>
      <c r="E54" s="185">
        <f t="shared" si="70"/>
        <v>3181.4274946621331</v>
      </c>
      <c r="F54" s="185">
        <f t="shared" si="70"/>
        <v>0</v>
      </c>
      <c r="G54" s="185">
        <f t="shared" si="70"/>
        <v>347.1015895859374</v>
      </c>
      <c r="H54" s="185">
        <f t="shared" si="70"/>
        <v>33.004670690171316</v>
      </c>
      <c r="I54" s="185">
        <f t="shared" ref="I54" si="71">SUM(I33:I49)</f>
        <v>8624.9522068598453</v>
      </c>
      <c r="J54" s="139"/>
      <c r="K54" s="186" t="s">
        <v>26</v>
      </c>
      <c r="L54" s="185">
        <f>SUM(L33:L49)</f>
        <v>1674.661041120037</v>
      </c>
      <c r="M54" s="185">
        <f t="shared" ref="M54:R54" si="72">SUM(M33:M49)</f>
        <v>1726.5080732867259</v>
      </c>
      <c r="N54" s="185">
        <f t="shared" si="72"/>
        <v>1662.2493375148408</v>
      </c>
      <c r="O54" s="185">
        <f t="shared" si="72"/>
        <v>3181.4274946621331</v>
      </c>
      <c r="P54" s="185">
        <f t="shared" si="72"/>
        <v>1532.5548572540765</v>
      </c>
      <c r="Q54" s="185">
        <f t="shared" si="72"/>
        <v>347.1015895859374</v>
      </c>
      <c r="R54" s="187">
        <f t="shared" si="72"/>
        <v>33.004670690171316</v>
      </c>
      <c r="S54" s="188">
        <f t="shared" ref="S54" si="73">SUM(S33:S49)</f>
        <v>10157.507064113923</v>
      </c>
      <c r="T54" s="139" t="str">
        <f>IF(ABS(S54-AI54)&gt;0.01,S54-AI54,"")</f>
        <v/>
      </c>
      <c r="U54" s="214" t="s">
        <v>60</v>
      </c>
      <c r="V54" s="215">
        <f>SUM(V33:V49)</f>
        <v>1517.1904128698623</v>
      </c>
      <c r="W54" s="215">
        <f t="shared" ref="W54:AH54" si="74">SUM(W33:W49)</f>
        <v>121.94273751219325</v>
      </c>
      <c r="X54" s="215">
        <f t="shared" si="74"/>
        <v>347.1015895859374</v>
      </c>
      <c r="Y54" s="215">
        <f t="shared" si="74"/>
        <v>1726.5080732867259</v>
      </c>
      <c r="Z54" s="215">
        <f t="shared" si="74"/>
        <v>1579.680700868362</v>
      </c>
      <c r="AA54" s="215">
        <f t="shared" si="74"/>
        <v>2636.9423801802573</v>
      </c>
      <c r="AB54" s="215">
        <f t="shared" si="74"/>
        <v>1532.5548572540765</v>
      </c>
      <c r="AC54" s="215">
        <f t="shared" si="74"/>
        <v>695.58631255650698</v>
      </c>
      <c r="AD54" s="216">
        <f t="shared" si="74"/>
        <v>35.527890737981544</v>
      </c>
      <c r="AE54" s="216">
        <f t="shared" si="74"/>
        <v>128.55433825027058</v>
      </c>
      <c r="AF54" s="216">
        <f t="shared" si="74"/>
        <v>33.004670690171316</v>
      </c>
      <c r="AG54" s="216">
        <f t="shared" si="74"/>
        <v>82.568636646478723</v>
      </c>
      <c r="AH54" s="216">
        <f t="shared" si="74"/>
        <v>415.93077623160468</v>
      </c>
      <c r="AI54" s="217">
        <f>SUM(V54:AC54)</f>
        <v>10157.507064113923</v>
      </c>
      <c r="AJ54" s="131" t="str">
        <f t="shared" si="65"/>
        <v/>
      </c>
    </row>
    <row r="55" spans="1:36" ht="15" thickBot="1">
      <c r="A55" s="15" t="s">
        <v>100</v>
      </c>
      <c r="B55" s="100">
        <f>IF($I54=0,"-",B54/$I54)</f>
        <v>0.19416467488226744</v>
      </c>
      <c r="C55" s="100">
        <f t="shared" ref="C55:H55" si="75">IF($I54=0,"-",C54/$I54)</f>
        <v>0.20017595829847612</v>
      </c>
      <c r="D55" s="100">
        <f t="shared" si="75"/>
        <v>0.19272562880902375</v>
      </c>
      <c r="E55" s="100">
        <f t="shared" si="75"/>
        <v>0.36886320275859485</v>
      </c>
      <c r="F55" s="100">
        <f t="shared" si="75"/>
        <v>0</v>
      </c>
      <c r="G55" s="100">
        <f t="shared" si="75"/>
        <v>4.0243885561460919E-2</v>
      </c>
      <c r="H55" s="101">
        <f t="shared" si="75"/>
        <v>3.8266496901769604E-3</v>
      </c>
      <c r="I55" s="102">
        <f>SUM(B55:H55)</f>
        <v>1</v>
      </c>
      <c r="K55" s="27" t="s">
        <v>100</v>
      </c>
      <c r="L55" s="76">
        <f>IF($S54=0,"-",L54/$S54)</f>
        <v>0.1648692962308192</v>
      </c>
      <c r="M55" s="76">
        <f t="shared" ref="M55:R55" si="76">IF($S54=0,"-",M54/$S54)</f>
        <v>0.16997360300997591</v>
      </c>
      <c r="N55" s="76">
        <f t="shared" si="76"/>
        <v>0.16364737203949412</v>
      </c>
      <c r="O55" s="76">
        <f t="shared" si="76"/>
        <v>0.31320947891850281</v>
      </c>
      <c r="P55" s="76">
        <f t="shared" si="76"/>
        <v>0.15087903435169966</v>
      </c>
      <c r="Q55" s="76">
        <f t="shared" si="76"/>
        <v>3.4171926969387381E-2</v>
      </c>
      <c r="R55" s="77">
        <f t="shared" si="76"/>
        <v>3.2492884801208293E-3</v>
      </c>
      <c r="S55" s="78">
        <f>SUM(L55:R55)</f>
        <v>1</v>
      </c>
      <c r="U55" s="36" t="s">
        <v>100</v>
      </c>
      <c r="V55" s="103">
        <f>+V54/$AI54</f>
        <v>0.14936641474068346</v>
      </c>
      <c r="W55" s="103">
        <f t="shared" ref="W55:AH55" si="77">+W54/$AI54</f>
        <v>1.2005183628472403E-2</v>
      </c>
      <c r="X55" s="103">
        <f t="shared" si="77"/>
        <v>3.4171926969387381E-2</v>
      </c>
      <c r="Y55" s="103">
        <f t="shared" si="77"/>
        <v>0.16997360300997591</v>
      </c>
      <c r="Z55" s="103">
        <f t="shared" si="77"/>
        <v>0.1555185431718096</v>
      </c>
      <c r="AA55" s="103">
        <f t="shared" si="77"/>
        <v>0.25960527160217017</v>
      </c>
      <c r="AB55" s="103">
        <f t="shared" si="77"/>
        <v>0.15087903435169966</v>
      </c>
      <c r="AC55" s="103">
        <f t="shared" si="77"/>
        <v>6.8480022525801279E-2</v>
      </c>
      <c r="AD55" s="103">
        <f t="shared" si="77"/>
        <v>3.4976978616633406E-3</v>
      </c>
      <c r="AE55" s="103">
        <f t="shared" si="77"/>
        <v>1.2656091444371036E-2</v>
      </c>
      <c r="AF55" s="103">
        <f t="shared" si="77"/>
        <v>3.2492884801208293E-3</v>
      </c>
      <c r="AG55" s="103">
        <f t="shared" si="77"/>
        <v>8.1288288676845226E-3</v>
      </c>
      <c r="AH55" s="103">
        <f t="shared" si="77"/>
        <v>4.0948115871961531E-2</v>
      </c>
      <c r="AI55" s="104">
        <f>SUM(V55:AC55)</f>
        <v>0.99999999999999989</v>
      </c>
      <c r="AJ55" s="131" t="str">
        <f t="shared" si="65"/>
        <v/>
      </c>
    </row>
    <row r="56" spans="1:36" ht="15" thickBot="1"/>
    <row r="57" spans="1:36" ht="28.5">
      <c r="A57" s="310" t="s">
        <v>49</v>
      </c>
      <c r="B57" s="135" t="s">
        <v>0</v>
      </c>
      <c r="C57" s="135" t="s">
        <v>1</v>
      </c>
      <c r="D57" s="135" t="s">
        <v>2</v>
      </c>
      <c r="E57" s="135" t="s">
        <v>3</v>
      </c>
      <c r="F57" s="135" t="s">
        <v>27</v>
      </c>
      <c r="G57" s="135" t="s">
        <v>4</v>
      </c>
      <c r="H57" s="135" t="s">
        <v>5</v>
      </c>
      <c r="I57" s="136" t="s">
        <v>6</v>
      </c>
      <c r="K57" s="312" t="s">
        <v>49</v>
      </c>
      <c r="L57" s="137" t="s">
        <v>0</v>
      </c>
      <c r="M57" s="137" t="s">
        <v>1</v>
      </c>
      <c r="N57" s="137" t="s">
        <v>2</v>
      </c>
      <c r="O57" s="137" t="s">
        <v>3</v>
      </c>
      <c r="P57" s="137" t="s">
        <v>27</v>
      </c>
      <c r="Q57" s="137" t="s">
        <v>4</v>
      </c>
      <c r="R57" s="137" t="s">
        <v>5</v>
      </c>
      <c r="S57" s="138" t="s">
        <v>6</v>
      </c>
    </row>
    <row r="58" spans="1:36" ht="15">
      <c r="A58" s="311" t="s">
        <v>49</v>
      </c>
      <c r="B58" s="294" t="s">
        <v>109</v>
      </c>
      <c r="C58" s="295"/>
      <c r="D58" s="295"/>
      <c r="E58" s="295"/>
      <c r="F58" s="295"/>
      <c r="G58" s="295"/>
      <c r="H58" s="295"/>
      <c r="I58" s="296"/>
      <c r="K58" s="313" t="s">
        <v>49</v>
      </c>
      <c r="L58" s="297" t="s">
        <v>109</v>
      </c>
      <c r="M58" s="298"/>
      <c r="N58" s="298"/>
      <c r="O58" s="298"/>
      <c r="P58" s="298"/>
      <c r="Q58" s="298"/>
      <c r="R58" s="298"/>
      <c r="S58" s="299"/>
    </row>
    <row r="59" spans="1:36" ht="15">
      <c r="A59" s="141" t="s">
        <v>7</v>
      </c>
      <c r="B59" s="314"/>
      <c r="C59" s="315"/>
      <c r="D59" s="315"/>
      <c r="E59" s="316"/>
      <c r="F59" s="42">
        <f>F449+F475+F501+F527+F553</f>
        <v>4.9236998067270672E-3</v>
      </c>
      <c r="G59" s="314"/>
      <c r="H59" s="316"/>
      <c r="I59" s="144">
        <f>SUM(B59:H59)</f>
        <v>4.9236998067270672E-3</v>
      </c>
      <c r="J59" s="139"/>
      <c r="K59" s="193" t="s">
        <v>7</v>
      </c>
      <c r="L59" s="314"/>
      <c r="M59" s="315"/>
      <c r="N59" s="315"/>
      <c r="O59" s="316"/>
      <c r="P59" s="42">
        <f>P449+P475+P501+P527+P553</f>
        <v>0</v>
      </c>
      <c r="Q59" s="314"/>
      <c r="R59" s="323"/>
      <c r="S59" s="195">
        <f>SUM(L59:R59)</f>
        <v>0</v>
      </c>
      <c r="T59" s="139"/>
    </row>
    <row r="60" spans="1:36" ht="15">
      <c r="A60" s="149" t="s">
        <v>8</v>
      </c>
      <c r="B60" s="317"/>
      <c r="C60" s="318"/>
      <c r="D60" s="318"/>
      <c r="E60" s="319"/>
      <c r="F60" s="48">
        <f t="shared" ref="F60:F79" si="78">F450+F476+F502+F528+F554</f>
        <v>0</v>
      </c>
      <c r="G60" s="317"/>
      <c r="H60" s="319"/>
      <c r="I60" s="152">
        <f t="shared" ref="I60:I79" si="79">SUM(B60:H60)</f>
        <v>0</v>
      </c>
      <c r="J60" s="139"/>
      <c r="K60" s="153" t="s">
        <v>8</v>
      </c>
      <c r="L60" s="317"/>
      <c r="M60" s="318"/>
      <c r="N60" s="318"/>
      <c r="O60" s="319"/>
      <c r="P60" s="51">
        <f t="shared" ref="P60:P79" si="80">P450+P476+P502+P528+P554</f>
        <v>0</v>
      </c>
      <c r="Q60" s="317"/>
      <c r="R60" s="324"/>
      <c r="S60" s="156">
        <f t="shared" ref="S60:S79" si="81">SUM(L60:R60)</f>
        <v>0</v>
      </c>
      <c r="T60" s="139"/>
    </row>
    <row r="61" spans="1:36" ht="15">
      <c r="A61" s="157" t="s">
        <v>10</v>
      </c>
      <c r="B61" s="317"/>
      <c r="C61" s="318"/>
      <c r="D61" s="318"/>
      <c r="E61" s="319"/>
      <c r="F61" s="45">
        <f t="shared" si="78"/>
        <v>0</v>
      </c>
      <c r="G61" s="317"/>
      <c r="H61" s="319"/>
      <c r="I61" s="144">
        <f t="shared" si="79"/>
        <v>0</v>
      </c>
      <c r="J61" s="139"/>
      <c r="K61" s="159" t="s">
        <v>10</v>
      </c>
      <c r="L61" s="317"/>
      <c r="M61" s="318"/>
      <c r="N61" s="318"/>
      <c r="O61" s="319"/>
      <c r="P61" s="45">
        <f t="shared" si="80"/>
        <v>0</v>
      </c>
      <c r="Q61" s="317"/>
      <c r="R61" s="324"/>
      <c r="S61" s="148">
        <f t="shared" si="81"/>
        <v>0</v>
      </c>
      <c r="T61" s="139"/>
    </row>
    <row r="62" spans="1:36" ht="15">
      <c r="A62" s="149" t="s">
        <v>53</v>
      </c>
      <c r="B62" s="317"/>
      <c r="C62" s="318"/>
      <c r="D62" s="318"/>
      <c r="E62" s="319"/>
      <c r="F62" s="48">
        <f t="shared" si="78"/>
        <v>0</v>
      </c>
      <c r="G62" s="317"/>
      <c r="H62" s="319"/>
      <c r="I62" s="152">
        <f t="shared" si="79"/>
        <v>0</v>
      </c>
      <c r="J62" s="139"/>
      <c r="K62" s="153" t="s">
        <v>53</v>
      </c>
      <c r="L62" s="317"/>
      <c r="M62" s="318"/>
      <c r="N62" s="318"/>
      <c r="O62" s="319"/>
      <c r="P62" s="51">
        <f t="shared" si="80"/>
        <v>0</v>
      </c>
      <c r="Q62" s="317"/>
      <c r="R62" s="324"/>
      <c r="S62" s="156">
        <f t="shared" si="81"/>
        <v>0</v>
      </c>
      <c r="T62" s="139"/>
    </row>
    <row r="63" spans="1:36" ht="15">
      <c r="A63" s="157" t="s">
        <v>16</v>
      </c>
      <c r="B63" s="317"/>
      <c r="C63" s="318"/>
      <c r="D63" s="318"/>
      <c r="E63" s="319"/>
      <c r="F63" s="45">
        <f t="shared" si="78"/>
        <v>0</v>
      </c>
      <c r="G63" s="317"/>
      <c r="H63" s="319"/>
      <c r="I63" s="144">
        <f t="shared" si="79"/>
        <v>0</v>
      </c>
      <c r="J63" s="139"/>
      <c r="K63" s="159" t="s">
        <v>16</v>
      </c>
      <c r="L63" s="317"/>
      <c r="M63" s="318"/>
      <c r="N63" s="318"/>
      <c r="O63" s="319"/>
      <c r="P63" s="45">
        <f t="shared" si="80"/>
        <v>0</v>
      </c>
      <c r="Q63" s="317"/>
      <c r="R63" s="324"/>
      <c r="S63" s="148">
        <f t="shared" si="81"/>
        <v>0</v>
      </c>
      <c r="T63" s="139"/>
    </row>
    <row r="64" spans="1:36" ht="15">
      <c r="A64" s="149" t="s">
        <v>15</v>
      </c>
      <c r="B64" s="317"/>
      <c r="C64" s="318"/>
      <c r="D64" s="318"/>
      <c r="E64" s="319"/>
      <c r="F64" s="48">
        <f t="shared" si="78"/>
        <v>0</v>
      </c>
      <c r="G64" s="317"/>
      <c r="H64" s="319"/>
      <c r="I64" s="152">
        <f t="shared" si="79"/>
        <v>0</v>
      </c>
      <c r="J64" s="139"/>
      <c r="K64" s="153" t="s">
        <v>15</v>
      </c>
      <c r="L64" s="317"/>
      <c r="M64" s="318"/>
      <c r="N64" s="318"/>
      <c r="O64" s="319"/>
      <c r="P64" s="51">
        <f t="shared" si="80"/>
        <v>0</v>
      </c>
      <c r="Q64" s="317"/>
      <c r="R64" s="324"/>
      <c r="S64" s="156">
        <f t="shared" si="81"/>
        <v>0</v>
      </c>
      <c r="T64" s="139"/>
    </row>
    <row r="65" spans="1:20" ht="15">
      <c r="A65" s="157" t="s">
        <v>55</v>
      </c>
      <c r="B65" s="317"/>
      <c r="C65" s="318"/>
      <c r="D65" s="318"/>
      <c r="E65" s="319"/>
      <c r="F65" s="45">
        <f t="shared" si="78"/>
        <v>8594.5075989995858</v>
      </c>
      <c r="G65" s="317"/>
      <c r="H65" s="319"/>
      <c r="I65" s="144">
        <f t="shared" si="79"/>
        <v>8594.5075989995858</v>
      </c>
      <c r="J65" s="139"/>
      <c r="K65" s="159" t="s">
        <v>55</v>
      </c>
      <c r="L65" s="317"/>
      <c r="M65" s="318"/>
      <c r="N65" s="318"/>
      <c r="O65" s="319"/>
      <c r="P65" s="45">
        <f t="shared" si="80"/>
        <v>1317.2507613395173</v>
      </c>
      <c r="Q65" s="317"/>
      <c r="R65" s="324"/>
      <c r="S65" s="148">
        <f t="shared" si="81"/>
        <v>1317.2507613395173</v>
      </c>
      <c r="T65" s="139"/>
    </row>
    <row r="66" spans="1:20" ht="15">
      <c r="A66" s="149" t="s">
        <v>12</v>
      </c>
      <c r="B66" s="317"/>
      <c r="C66" s="318"/>
      <c r="D66" s="318"/>
      <c r="E66" s="319"/>
      <c r="F66" s="48">
        <f t="shared" si="78"/>
        <v>3051.9928051394368</v>
      </c>
      <c r="G66" s="317"/>
      <c r="H66" s="319"/>
      <c r="I66" s="152">
        <f t="shared" si="79"/>
        <v>3051.9928051394368</v>
      </c>
      <c r="J66" s="139"/>
      <c r="K66" s="153" t="s">
        <v>12</v>
      </c>
      <c r="L66" s="317"/>
      <c r="M66" s="318"/>
      <c r="N66" s="318"/>
      <c r="O66" s="319"/>
      <c r="P66" s="51">
        <f t="shared" si="80"/>
        <v>896.08835214450346</v>
      </c>
      <c r="Q66" s="317"/>
      <c r="R66" s="324"/>
      <c r="S66" s="156">
        <f t="shared" si="81"/>
        <v>896.08835214450346</v>
      </c>
      <c r="T66" s="139"/>
    </row>
    <row r="67" spans="1:20" ht="15">
      <c r="A67" s="157" t="s">
        <v>56</v>
      </c>
      <c r="B67" s="317"/>
      <c r="C67" s="318"/>
      <c r="D67" s="318"/>
      <c r="E67" s="319"/>
      <c r="F67" s="45">
        <f t="shared" si="78"/>
        <v>38.80918741947459</v>
      </c>
      <c r="G67" s="317"/>
      <c r="H67" s="319"/>
      <c r="I67" s="144">
        <f t="shared" si="79"/>
        <v>38.80918741947459</v>
      </c>
      <c r="J67" s="139"/>
      <c r="K67" s="159" t="s">
        <v>56</v>
      </c>
      <c r="L67" s="317"/>
      <c r="M67" s="318"/>
      <c r="N67" s="318"/>
      <c r="O67" s="319"/>
      <c r="P67" s="45">
        <f t="shared" si="80"/>
        <v>0</v>
      </c>
      <c r="Q67" s="317"/>
      <c r="R67" s="324"/>
      <c r="S67" s="148">
        <f t="shared" si="81"/>
        <v>0</v>
      </c>
      <c r="T67" s="139"/>
    </row>
    <row r="68" spans="1:20" ht="15">
      <c r="A68" s="149" t="s">
        <v>17</v>
      </c>
      <c r="B68" s="317"/>
      <c r="C68" s="318"/>
      <c r="D68" s="318"/>
      <c r="E68" s="319"/>
      <c r="F68" s="48">
        <f t="shared" si="78"/>
        <v>2.97202332365532</v>
      </c>
      <c r="G68" s="317"/>
      <c r="H68" s="319"/>
      <c r="I68" s="152">
        <f t="shared" si="79"/>
        <v>2.97202332365532</v>
      </c>
      <c r="J68" s="139"/>
      <c r="K68" s="153" t="s">
        <v>17</v>
      </c>
      <c r="L68" s="317"/>
      <c r="M68" s="318"/>
      <c r="N68" s="318"/>
      <c r="O68" s="319"/>
      <c r="P68" s="51">
        <f t="shared" si="80"/>
        <v>-1.9846532838593056E-2</v>
      </c>
      <c r="Q68" s="317"/>
      <c r="R68" s="324"/>
      <c r="S68" s="156">
        <f t="shared" si="81"/>
        <v>-1.9846532838593056E-2</v>
      </c>
      <c r="T68" s="139"/>
    </row>
    <row r="69" spans="1:20" ht="15">
      <c r="A69" s="157" t="s">
        <v>141</v>
      </c>
      <c r="B69" s="317"/>
      <c r="C69" s="318"/>
      <c r="D69" s="318"/>
      <c r="E69" s="319"/>
      <c r="F69" s="45">
        <f t="shared" si="78"/>
        <v>19.649814317616489</v>
      </c>
      <c r="G69" s="317"/>
      <c r="H69" s="319"/>
      <c r="I69" s="144">
        <f t="shared" si="79"/>
        <v>19.649814317616489</v>
      </c>
      <c r="J69" s="139"/>
      <c r="K69" s="159" t="s">
        <v>141</v>
      </c>
      <c r="L69" s="317"/>
      <c r="M69" s="318"/>
      <c r="N69" s="318"/>
      <c r="O69" s="319"/>
      <c r="P69" s="45">
        <f t="shared" si="80"/>
        <v>15.241005286446226</v>
      </c>
      <c r="Q69" s="317"/>
      <c r="R69" s="324"/>
      <c r="S69" s="148">
        <f t="shared" si="81"/>
        <v>15.241005286446226</v>
      </c>
      <c r="T69" s="139"/>
    </row>
    <row r="70" spans="1:20" ht="15">
      <c r="A70" s="149" t="s">
        <v>25</v>
      </c>
      <c r="B70" s="317"/>
      <c r="C70" s="318"/>
      <c r="D70" s="318"/>
      <c r="E70" s="319"/>
      <c r="F70" s="48">
        <f t="shared" si="78"/>
        <v>477.39372063028304</v>
      </c>
      <c r="G70" s="317"/>
      <c r="H70" s="319"/>
      <c r="I70" s="152">
        <f t="shared" si="79"/>
        <v>477.39372063028304</v>
      </c>
      <c r="J70" s="139"/>
      <c r="K70" s="153" t="s">
        <v>25</v>
      </c>
      <c r="L70" s="317"/>
      <c r="M70" s="318"/>
      <c r="N70" s="318"/>
      <c r="O70" s="319"/>
      <c r="P70" s="51">
        <f t="shared" si="80"/>
        <v>0</v>
      </c>
      <c r="Q70" s="317"/>
      <c r="R70" s="324"/>
      <c r="S70" s="156">
        <f t="shared" si="81"/>
        <v>0</v>
      </c>
      <c r="T70" s="139"/>
    </row>
    <row r="71" spans="1:20" ht="15">
      <c r="A71" s="157" t="s">
        <v>24</v>
      </c>
      <c r="B71" s="317"/>
      <c r="C71" s="318"/>
      <c r="D71" s="318"/>
      <c r="E71" s="319"/>
      <c r="F71" s="45">
        <f t="shared" si="78"/>
        <v>0</v>
      </c>
      <c r="G71" s="317"/>
      <c r="H71" s="319"/>
      <c r="I71" s="144">
        <f t="shared" si="79"/>
        <v>0</v>
      </c>
      <c r="J71" s="139"/>
      <c r="K71" s="159" t="s">
        <v>24</v>
      </c>
      <c r="L71" s="317"/>
      <c r="M71" s="318"/>
      <c r="N71" s="318"/>
      <c r="O71" s="319"/>
      <c r="P71" s="45">
        <f t="shared" si="80"/>
        <v>0</v>
      </c>
      <c r="Q71" s="317"/>
      <c r="R71" s="324"/>
      <c r="S71" s="148">
        <f t="shared" si="81"/>
        <v>0</v>
      </c>
      <c r="T71" s="139"/>
    </row>
    <row r="72" spans="1:20" ht="15">
      <c r="A72" s="149" t="s">
        <v>57</v>
      </c>
      <c r="B72" s="317"/>
      <c r="C72" s="318"/>
      <c r="D72" s="318"/>
      <c r="E72" s="319"/>
      <c r="F72" s="48">
        <f t="shared" si="78"/>
        <v>0</v>
      </c>
      <c r="G72" s="317"/>
      <c r="H72" s="319"/>
      <c r="I72" s="152">
        <f t="shared" si="79"/>
        <v>0</v>
      </c>
      <c r="J72" s="139"/>
      <c r="K72" s="153" t="s">
        <v>57</v>
      </c>
      <c r="L72" s="317"/>
      <c r="M72" s="318"/>
      <c r="N72" s="318"/>
      <c r="O72" s="319"/>
      <c r="P72" s="51">
        <f t="shared" si="80"/>
        <v>0</v>
      </c>
      <c r="Q72" s="317"/>
      <c r="R72" s="324"/>
      <c r="S72" s="156">
        <f t="shared" si="81"/>
        <v>0</v>
      </c>
      <c r="T72" s="139"/>
    </row>
    <row r="73" spans="1:20" ht="15">
      <c r="A73" s="157" t="s">
        <v>22</v>
      </c>
      <c r="B73" s="317"/>
      <c r="C73" s="318"/>
      <c r="D73" s="318"/>
      <c r="E73" s="319"/>
      <c r="F73" s="105">
        <f t="shared" si="78"/>
        <v>794.76624193976022</v>
      </c>
      <c r="G73" s="317"/>
      <c r="H73" s="319"/>
      <c r="I73" s="144">
        <f t="shared" si="79"/>
        <v>794.76624193976022</v>
      </c>
      <c r="J73" s="139"/>
      <c r="K73" s="159" t="s">
        <v>22</v>
      </c>
      <c r="L73" s="317"/>
      <c r="M73" s="318"/>
      <c r="N73" s="318"/>
      <c r="O73" s="319"/>
      <c r="P73" s="45">
        <f t="shared" si="80"/>
        <v>206.24853981241034</v>
      </c>
      <c r="Q73" s="317"/>
      <c r="R73" s="324"/>
      <c r="S73" s="148">
        <f t="shared" si="81"/>
        <v>206.24853981241034</v>
      </c>
      <c r="T73" s="139"/>
    </row>
    <row r="74" spans="1:20" ht="15">
      <c r="A74" s="149" t="s">
        <v>21</v>
      </c>
      <c r="B74" s="317"/>
      <c r="C74" s="318"/>
      <c r="D74" s="318"/>
      <c r="E74" s="319"/>
      <c r="F74" s="48">
        <f t="shared" si="78"/>
        <v>0</v>
      </c>
      <c r="G74" s="317"/>
      <c r="H74" s="319"/>
      <c r="I74" s="152">
        <f t="shared" si="79"/>
        <v>0</v>
      </c>
      <c r="J74" s="139"/>
      <c r="K74" s="153" t="s">
        <v>21</v>
      </c>
      <c r="L74" s="317"/>
      <c r="M74" s="318"/>
      <c r="N74" s="318"/>
      <c r="O74" s="319"/>
      <c r="P74" s="51">
        <f t="shared" si="80"/>
        <v>0</v>
      </c>
      <c r="Q74" s="317"/>
      <c r="R74" s="324"/>
      <c r="S74" s="156">
        <f t="shared" si="81"/>
        <v>0</v>
      </c>
      <c r="T74" s="139"/>
    </row>
    <row r="75" spans="1:20" ht="15">
      <c r="A75" s="160" t="s">
        <v>61</v>
      </c>
      <c r="B75" s="317"/>
      <c r="C75" s="318"/>
      <c r="D75" s="318"/>
      <c r="E75" s="319"/>
      <c r="F75" s="45">
        <f t="shared" si="78"/>
        <v>0</v>
      </c>
      <c r="G75" s="317"/>
      <c r="H75" s="319"/>
      <c r="I75" s="144">
        <f t="shared" si="79"/>
        <v>0</v>
      </c>
      <c r="J75" s="139"/>
      <c r="K75" s="161" t="s">
        <v>61</v>
      </c>
      <c r="L75" s="317"/>
      <c r="M75" s="318"/>
      <c r="N75" s="318"/>
      <c r="O75" s="319"/>
      <c r="P75" s="45">
        <f t="shared" si="80"/>
        <v>0</v>
      </c>
      <c r="Q75" s="317"/>
      <c r="R75" s="324"/>
      <c r="S75" s="148">
        <f t="shared" si="81"/>
        <v>0</v>
      </c>
      <c r="T75" s="139"/>
    </row>
    <row r="76" spans="1:20">
      <c r="A76" s="162" t="s">
        <v>23</v>
      </c>
      <c r="B76" s="317"/>
      <c r="C76" s="318"/>
      <c r="D76" s="318"/>
      <c r="E76" s="319"/>
      <c r="F76" s="55">
        <f t="shared" si="78"/>
        <v>0</v>
      </c>
      <c r="G76" s="317"/>
      <c r="H76" s="319"/>
      <c r="I76" s="165">
        <f t="shared" si="79"/>
        <v>0</v>
      </c>
      <c r="J76" s="139"/>
      <c r="K76" s="166" t="s">
        <v>23</v>
      </c>
      <c r="L76" s="317"/>
      <c r="M76" s="318"/>
      <c r="N76" s="318"/>
      <c r="O76" s="319"/>
      <c r="P76" s="58">
        <f t="shared" si="80"/>
        <v>0</v>
      </c>
      <c r="Q76" s="317"/>
      <c r="R76" s="324"/>
      <c r="S76" s="169">
        <f t="shared" si="81"/>
        <v>0</v>
      </c>
      <c r="T76" s="139"/>
    </row>
    <row r="77" spans="1:20">
      <c r="A77" s="170" t="s">
        <v>19</v>
      </c>
      <c r="B77" s="317"/>
      <c r="C77" s="318"/>
      <c r="D77" s="318"/>
      <c r="E77" s="319"/>
      <c r="F77" s="61">
        <f t="shared" si="78"/>
        <v>0</v>
      </c>
      <c r="G77" s="317"/>
      <c r="H77" s="319"/>
      <c r="I77" s="173">
        <f t="shared" si="79"/>
        <v>0</v>
      </c>
      <c r="J77" s="139"/>
      <c r="K77" s="174" t="s">
        <v>19</v>
      </c>
      <c r="L77" s="317"/>
      <c r="M77" s="318"/>
      <c r="N77" s="318"/>
      <c r="O77" s="319"/>
      <c r="P77" s="61">
        <f t="shared" si="80"/>
        <v>0</v>
      </c>
      <c r="Q77" s="317"/>
      <c r="R77" s="324"/>
      <c r="S77" s="176">
        <f t="shared" si="81"/>
        <v>0</v>
      </c>
      <c r="T77" s="139"/>
    </row>
    <row r="78" spans="1:20">
      <c r="A78" s="162" t="s">
        <v>20</v>
      </c>
      <c r="B78" s="317"/>
      <c r="C78" s="318"/>
      <c r="D78" s="318"/>
      <c r="E78" s="319"/>
      <c r="F78" s="55">
        <f t="shared" si="78"/>
        <v>0</v>
      </c>
      <c r="G78" s="317"/>
      <c r="H78" s="319"/>
      <c r="I78" s="165">
        <f t="shared" si="79"/>
        <v>0</v>
      </c>
      <c r="J78" s="139"/>
      <c r="K78" s="166" t="s">
        <v>20</v>
      </c>
      <c r="L78" s="317"/>
      <c r="M78" s="318"/>
      <c r="N78" s="318"/>
      <c r="O78" s="319"/>
      <c r="P78" s="58">
        <f t="shared" si="80"/>
        <v>0</v>
      </c>
      <c r="Q78" s="317"/>
      <c r="R78" s="324"/>
      <c r="S78" s="169">
        <f t="shared" si="81"/>
        <v>0</v>
      </c>
      <c r="T78" s="139"/>
    </row>
    <row r="79" spans="1:20" ht="15" thickBot="1">
      <c r="A79" s="177" t="s">
        <v>11</v>
      </c>
      <c r="B79" s="320"/>
      <c r="C79" s="321"/>
      <c r="D79" s="321"/>
      <c r="E79" s="322"/>
      <c r="F79" s="66">
        <f t="shared" si="78"/>
        <v>0</v>
      </c>
      <c r="G79" s="320"/>
      <c r="H79" s="322"/>
      <c r="I79" s="180">
        <f t="shared" si="79"/>
        <v>0</v>
      </c>
      <c r="J79" s="139"/>
      <c r="K79" s="181" t="s">
        <v>11</v>
      </c>
      <c r="L79" s="320"/>
      <c r="M79" s="321"/>
      <c r="N79" s="321"/>
      <c r="O79" s="322"/>
      <c r="P79" s="66">
        <f t="shared" si="80"/>
        <v>0</v>
      </c>
      <c r="Q79" s="320"/>
      <c r="R79" s="325"/>
      <c r="S79" s="183">
        <f t="shared" si="81"/>
        <v>0</v>
      </c>
      <c r="T79" s="139"/>
    </row>
    <row r="80" spans="1:20" ht="15">
      <c r="A80" s="184" t="s">
        <v>26</v>
      </c>
      <c r="B80" s="185">
        <f>SUM(B59:B75)</f>
        <v>0</v>
      </c>
      <c r="C80" s="185">
        <f t="shared" ref="C80:H80" si="82">SUM(C59:C75)</f>
        <v>0</v>
      </c>
      <c r="D80" s="185">
        <f t="shared" si="82"/>
        <v>0</v>
      </c>
      <c r="E80" s="185">
        <f t="shared" si="82"/>
        <v>0</v>
      </c>
      <c r="F80" s="185">
        <f t="shared" si="82"/>
        <v>12980.096315469618</v>
      </c>
      <c r="G80" s="185">
        <f t="shared" si="82"/>
        <v>0</v>
      </c>
      <c r="H80" s="187">
        <f t="shared" si="82"/>
        <v>0</v>
      </c>
      <c r="I80" s="185">
        <f t="shared" ref="I80" si="83">SUM(I59:I75)</f>
        <v>12980.096315469618</v>
      </c>
      <c r="J80" s="139"/>
      <c r="K80" s="186" t="s">
        <v>26</v>
      </c>
      <c r="L80" s="185">
        <f>SUM(L59:L75)</f>
        <v>0</v>
      </c>
      <c r="M80" s="185">
        <f t="shared" ref="M80:R80" si="84">SUM(M59:M75)</f>
        <v>0</v>
      </c>
      <c r="N80" s="185">
        <f t="shared" si="84"/>
        <v>0</v>
      </c>
      <c r="O80" s="185">
        <f t="shared" si="84"/>
        <v>0</v>
      </c>
      <c r="P80" s="185">
        <f t="shared" si="84"/>
        <v>2434.8088120500388</v>
      </c>
      <c r="Q80" s="185">
        <f t="shared" si="84"/>
        <v>0</v>
      </c>
      <c r="R80" s="187">
        <f t="shared" si="84"/>
        <v>0</v>
      </c>
      <c r="S80" s="188">
        <f t="shared" ref="S80" si="85">SUM(S59:S75)</f>
        <v>2434.8088120500388</v>
      </c>
      <c r="T80" s="139"/>
    </row>
    <row r="81" spans="1:85" s="2" customFormat="1" ht="15" thickBot="1">
      <c r="A81" s="15" t="s">
        <v>100</v>
      </c>
      <c r="B81" s="100">
        <f>IF($I80=0,"-",B80/$I80)</f>
        <v>0</v>
      </c>
      <c r="C81" s="100">
        <f t="shared" ref="C81:H81" si="86">IF($I80=0,"-",C80/$I80)</f>
        <v>0</v>
      </c>
      <c r="D81" s="100">
        <f t="shared" si="86"/>
        <v>0</v>
      </c>
      <c r="E81" s="100">
        <f t="shared" si="86"/>
        <v>0</v>
      </c>
      <c r="F81" s="100">
        <f t="shared" si="86"/>
        <v>1</v>
      </c>
      <c r="G81" s="100">
        <f t="shared" si="86"/>
        <v>0</v>
      </c>
      <c r="H81" s="100">
        <f t="shared" si="86"/>
        <v>0</v>
      </c>
      <c r="I81" s="102">
        <f>SUM(B81:H81)</f>
        <v>1</v>
      </c>
      <c r="K81" s="27" t="s">
        <v>100</v>
      </c>
      <c r="L81" s="76">
        <f t="shared" ref="L81:R81" si="87">IF($S80=0,"-",L80/$S80)</f>
        <v>0</v>
      </c>
      <c r="M81" s="76">
        <f t="shared" si="87"/>
        <v>0</v>
      </c>
      <c r="N81" s="76">
        <f t="shared" si="87"/>
        <v>0</v>
      </c>
      <c r="O81" s="76">
        <f t="shared" si="87"/>
        <v>0</v>
      </c>
      <c r="P81" s="76">
        <f t="shared" si="87"/>
        <v>1</v>
      </c>
      <c r="Q81" s="76">
        <f t="shared" si="87"/>
        <v>0</v>
      </c>
      <c r="R81" s="77">
        <f t="shared" si="87"/>
        <v>0</v>
      </c>
      <c r="S81" s="78">
        <f>SUM(L81:R81)</f>
        <v>1</v>
      </c>
      <c r="BA81" s="189"/>
      <c r="BR81" s="189"/>
    </row>
    <row r="82" spans="1:85" ht="15" thickBot="1">
      <c r="A82" s="218"/>
      <c r="B82" s="218"/>
      <c r="C82" s="218"/>
      <c r="D82" s="218"/>
      <c r="E82" s="218"/>
      <c r="F82" s="218"/>
      <c r="G82" s="218"/>
      <c r="H82" s="218"/>
      <c r="I82" s="218"/>
      <c r="K82" s="218"/>
    </row>
    <row r="83" spans="1:85" ht="28.5">
      <c r="A83" s="334" t="s">
        <v>51</v>
      </c>
      <c r="B83" s="135" t="s">
        <v>0</v>
      </c>
      <c r="C83" s="135" t="s">
        <v>1</v>
      </c>
      <c r="D83" s="135" t="s">
        <v>2</v>
      </c>
      <c r="E83" s="135" t="s">
        <v>3</v>
      </c>
      <c r="F83" s="135" t="s">
        <v>27</v>
      </c>
      <c r="G83" s="135" t="s">
        <v>4</v>
      </c>
      <c r="H83" s="135" t="s">
        <v>5</v>
      </c>
      <c r="I83" s="136" t="s">
        <v>6</v>
      </c>
      <c r="K83" s="336" t="s">
        <v>51</v>
      </c>
      <c r="L83" s="137" t="s">
        <v>0</v>
      </c>
      <c r="M83" s="137" t="s">
        <v>1</v>
      </c>
      <c r="N83" s="137" t="s">
        <v>2</v>
      </c>
      <c r="O83" s="137" t="s">
        <v>3</v>
      </c>
      <c r="P83" s="137" t="s">
        <v>27</v>
      </c>
      <c r="Q83" s="137" t="s">
        <v>4</v>
      </c>
      <c r="R83" s="137" t="s">
        <v>5</v>
      </c>
      <c r="S83" s="138" t="s">
        <v>6</v>
      </c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219"/>
      <c r="BA83" s="131"/>
      <c r="BR83" s="131"/>
      <c r="CG83" s="131"/>
    </row>
    <row r="84" spans="1:85" ht="15">
      <c r="A84" s="335" t="s">
        <v>51</v>
      </c>
      <c r="B84" s="294" t="s">
        <v>109</v>
      </c>
      <c r="C84" s="295"/>
      <c r="D84" s="295"/>
      <c r="E84" s="295"/>
      <c r="F84" s="295"/>
      <c r="G84" s="295"/>
      <c r="H84" s="295"/>
      <c r="I84" s="296"/>
      <c r="K84" s="337" t="s">
        <v>51</v>
      </c>
      <c r="L84" s="297" t="s">
        <v>109</v>
      </c>
      <c r="M84" s="298"/>
      <c r="N84" s="298"/>
      <c r="O84" s="298"/>
      <c r="P84" s="298"/>
      <c r="Q84" s="298"/>
      <c r="R84" s="298"/>
      <c r="S84" s="299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220"/>
      <c r="BA84" s="131"/>
      <c r="BR84" s="131"/>
      <c r="CG84" s="131"/>
    </row>
    <row r="85" spans="1:85" ht="15">
      <c r="A85" s="141" t="s">
        <v>7</v>
      </c>
      <c r="B85" s="42">
        <f t="shared" ref="B85:E105" si="88">B579+B605+B631</f>
        <v>0.71489397384068076</v>
      </c>
      <c r="C85" s="42">
        <f t="shared" si="88"/>
        <v>0</v>
      </c>
      <c r="D85" s="42">
        <f t="shared" si="88"/>
        <v>8.6849062033392085E-2</v>
      </c>
      <c r="E85" s="42">
        <f t="shared" si="88"/>
        <v>0</v>
      </c>
      <c r="F85" s="42">
        <f t="shared" ref="F85:H85" si="89">F579+F605+F631</f>
        <v>0</v>
      </c>
      <c r="G85" s="42">
        <f t="shared" si="89"/>
        <v>0</v>
      </c>
      <c r="H85" s="42">
        <f t="shared" si="89"/>
        <v>0</v>
      </c>
      <c r="I85" s="144">
        <f>SUM(B85:H85)</f>
        <v>0.80174303587407281</v>
      </c>
      <c r="J85" s="139"/>
      <c r="K85" s="193" t="s">
        <v>7</v>
      </c>
      <c r="L85" s="42">
        <f t="shared" ref="L85:O105" si="90">L579+L605+L631</f>
        <v>0.71489397384068076</v>
      </c>
      <c r="M85" s="42">
        <f t="shared" si="90"/>
        <v>0</v>
      </c>
      <c r="N85" s="42">
        <f t="shared" si="90"/>
        <v>8.6849062033392085E-2</v>
      </c>
      <c r="O85" s="42">
        <f t="shared" si="90"/>
        <v>0</v>
      </c>
      <c r="P85" s="42">
        <f t="shared" ref="P85:R85" si="91">P579+P605+P631</f>
        <v>4.9236998067270672E-3</v>
      </c>
      <c r="Q85" s="42">
        <f t="shared" si="91"/>
        <v>0</v>
      </c>
      <c r="R85" s="42">
        <f t="shared" si="91"/>
        <v>0</v>
      </c>
      <c r="S85" s="195">
        <f>SUM(L85:R85)</f>
        <v>0.80666673568079983</v>
      </c>
      <c r="T85" s="139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221"/>
      <c r="BA85" s="131"/>
      <c r="BR85" s="131"/>
      <c r="CG85" s="131"/>
    </row>
    <row r="86" spans="1:85" ht="15">
      <c r="A86" s="149" t="s">
        <v>8</v>
      </c>
      <c r="B86" s="48">
        <f t="shared" si="88"/>
        <v>21.404057095891915</v>
      </c>
      <c r="C86" s="48">
        <f t="shared" si="88"/>
        <v>0</v>
      </c>
      <c r="D86" s="48">
        <f t="shared" si="88"/>
        <v>0.90734696822333283</v>
      </c>
      <c r="E86" s="48">
        <f t="shared" si="88"/>
        <v>0</v>
      </c>
      <c r="F86" s="48">
        <f t="shared" ref="F86:H86" si="92">F580+F606+F632</f>
        <v>0</v>
      </c>
      <c r="G86" s="48">
        <f t="shared" si="92"/>
        <v>0</v>
      </c>
      <c r="H86" s="48">
        <f t="shared" si="92"/>
        <v>0</v>
      </c>
      <c r="I86" s="152">
        <f t="shared" ref="I86:I105" si="93">SUM(B86:H86)</f>
        <v>22.311404064115248</v>
      </c>
      <c r="J86" s="139"/>
      <c r="K86" s="153" t="s">
        <v>8</v>
      </c>
      <c r="L86" s="51">
        <f t="shared" si="90"/>
        <v>21.404057095891915</v>
      </c>
      <c r="M86" s="51">
        <f t="shared" si="90"/>
        <v>0</v>
      </c>
      <c r="N86" s="51">
        <f t="shared" si="90"/>
        <v>0.90734696822333283</v>
      </c>
      <c r="O86" s="51">
        <f t="shared" si="90"/>
        <v>0</v>
      </c>
      <c r="P86" s="51">
        <f t="shared" ref="P86:R86" si="94">P580+P606+P632</f>
        <v>0</v>
      </c>
      <c r="Q86" s="51">
        <f t="shared" si="94"/>
        <v>0</v>
      </c>
      <c r="R86" s="51">
        <f t="shared" si="94"/>
        <v>0</v>
      </c>
      <c r="S86" s="156">
        <f t="shared" ref="S86:S105" si="95">SUM(L86:R86)</f>
        <v>22.311404064115248</v>
      </c>
      <c r="T86" s="139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221"/>
      <c r="BA86" s="131"/>
      <c r="BR86" s="131"/>
      <c r="CG86" s="131"/>
    </row>
    <row r="87" spans="1:85" ht="15">
      <c r="A87" s="157" t="s">
        <v>10</v>
      </c>
      <c r="B87" s="45">
        <f t="shared" si="88"/>
        <v>9.0803763589972135</v>
      </c>
      <c r="C87" s="45">
        <f t="shared" si="88"/>
        <v>0</v>
      </c>
      <c r="D87" s="45">
        <f t="shared" si="88"/>
        <v>0.26523733303312985</v>
      </c>
      <c r="E87" s="45">
        <f t="shared" si="88"/>
        <v>0</v>
      </c>
      <c r="F87" s="45">
        <f t="shared" ref="F87:H87" si="96">F581+F607+F633</f>
        <v>0</v>
      </c>
      <c r="G87" s="45">
        <f t="shared" si="96"/>
        <v>0</v>
      </c>
      <c r="H87" s="45">
        <f t="shared" si="96"/>
        <v>0</v>
      </c>
      <c r="I87" s="144">
        <f t="shared" si="93"/>
        <v>9.3456136920303425</v>
      </c>
      <c r="J87" s="139"/>
      <c r="K87" s="159" t="s">
        <v>10</v>
      </c>
      <c r="L87" s="45">
        <f t="shared" si="90"/>
        <v>9.0803763589972135</v>
      </c>
      <c r="M87" s="45">
        <f t="shared" si="90"/>
        <v>0</v>
      </c>
      <c r="N87" s="45">
        <f t="shared" si="90"/>
        <v>0.26523733303312985</v>
      </c>
      <c r="O87" s="45">
        <f t="shared" si="90"/>
        <v>0</v>
      </c>
      <c r="P87" s="45">
        <f t="shared" ref="P87:R87" si="97">P581+P607+P633</f>
        <v>0</v>
      </c>
      <c r="Q87" s="45">
        <f t="shared" si="97"/>
        <v>0</v>
      </c>
      <c r="R87" s="45">
        <f t="shared" si="97"/>
        <v>0</v>
      </c>
      <c r="S87" s="148">
        <f t="shared" si="95"/>
        <v>9.3456136920303425</v>
      </c>
      <c r="T87" s="139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221"/>
      <c r="BA87" s="131"/>
      <c r="BR87" s="131"/>
      <c r="CG87" s="131"/>
    </row>
    <row r="88" spans="1:85" ht="15">
      <c r="A88" s="149" t="s">
        <v>53</v>
      </c>
      <c r="B88" s="48">
        <f t="shared" si="88"/>
        <v>0</v>
      </c>
      <c r="C88" s="48">
        <f t="shared" si="88"/>
        <v>0</v>
      </c>
      <c r="D88" s="48">
        <f t="shared" si="88"/>
        <v>0</v>
      </c>
      <c r="E88" s="48">
        <f t="shared" si="88"/>
        <v>0</v>
      </c>
      <c r="F88" s="48">
        <f t="shared" ref="F88:H88" si="98">F582+F608+F634</f>
        <v>0</v>
      </c>
      <c r="G88" s="48">
        <f t="shared" si="98"/>
        <v>0</v>
      </c>
      <c r="H88" s="48">
        <f t="shared" si="98"/>
        <v>0</v>
      </c>
      <c r="I88" s="152">
        <f t="shared" si="93"/>
        <v>0</v>
      </c>
      <c r="J88" s="139"/>
      <c r="K88" s="153" t="s">
        <v>53</v>
      </c>
      <c r="L88" s="51">
        <f t="shared" si="90"/>
        <v>0</v>
      </c>
      <c r="M88" s="51">
        <f t="shared" si="90"/>
        <v>0</v>
      </c>
      <c r="N88" s="51">
        <f t="shared" si="90"/>
        <v>0</v>
      </c>
      <c r="O88" s="51">
        <f t="shared" si="90"/>
        <v>0</v>
      </c>
      <c r="P88" s="51">
        <f t="shared" ref="P88:R88" si="99">P582+P608+P634</f>
        <v>0</v>
      </c>
      <c r="Q88" s="51">
        <f t="shared" si="99"/>
        <v>0</v>
      </c>
      <c r="R88" s="51">
        <f t="shared" si="99"/>
        <v>0</v>
      </c>
      <c r="S88" s="156">
        <f t="shared" si="95"/>
        <v>0</v>
      </c>
      <c r="T88" s="139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221"/>
      <c r="BA88" s="131"/>
      <c r="BR88" s="131"/>
      <c r="CG88" s="131"/>
    </row>
    <row r="89" spans="1:85" ht="15">
      <c r="A89" s="157" t="s">
        <v>16</v>
      </c>
      <c r="B89" s="45">
        <f t="shared" si="88"/>
        <v>68.743842330741202</v>
      </c>
      <c r="C89" s="45">
        <f t="shared" si="88"/>
        <v>3.2616322834254268</v>
      </c>
      <c r="D89" s="45">
        <f t="shared" si="88"/>
        <v>5.3599567251540972</v>
      </c>
      <c r="E89" s="45">
        <f t="shared" si="88"/>
        <v>1.5392536771578431</v>
      </c>
      <c r="F89" s="45">
        <f t="shared" ref="F89:H89" si="100">F583+F609+F635</f>
        <v>0</v>
      </c>
      <c r="G89" s="45">
        <f t="shared" si="100"/>
        <v>0</v>
      </c>
      <c r="H89" s="45">
        <f t="shared" si="100"/>
        <v>0</v>
      </c>
      <c r="I89" s="144">
        <f t="shared" si="93"/>
        <v>78.904685016478567</v>
      </c>
      <c r="J89" s="139"/>
      <c r="K89" s="159" t="s">
        <v>16</v>
      </c>
      <c r="L89" s="45">
        <f t="shared" si="90"/>
        <v>68.743842330741202</v>
      </c>
      <c r="M89" s="45">
        <f t="shared" si="90"/>
        <v>3.2616322834254268</v>
      </c>
      <c r="N89" s="45">
        <f t="shared" si="90"/>
        <v>5.3599567251540972</v>
      </c>
      <c r="O89" s="45">
        <f t="shared" si="90"/>
        <v>1.5392536771578431</v>
      </c>
      <c r="P89" s="45">
        <f t="shared" ref="P89:R89" si="101">P583+P609+P635</f>
        <v>0</v>
      </c>
      <c r="Q89" s="45">
        <f t="shared" si="101"/>
        <v>0</v>
      </c>
      <c r="R89" s="45">
        <f t="shared" si="101"/>
        <v>0</v>
      </c>
      <c r="S89" s="148">
        <f t="shared" si="95"/>
        <v>78.904685016478567</v>
      </c>
      <c r="T89" s="139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221"/>
      <c r="BA89" s="131"/>
      <c r="BR89" s="131"/>
      <c r="CG89" s="131"/>
    </row>
    <row r="90" spans="1:85" ht="15">
      <c r="A90" s="149" t="s">
        <v>15</v>
      </c>
      <c r="B90" s="48">
        <f t="shared" si="88"/>
        <v>2638.8193717765521</v>
      </c>
      <c r="C90" s="48">
        <f t="shared" si="88"/>
        <v>3.8265983621939563</v>
      </c>
      <c r="D90" s="48">
        <f t="shared" si="88"/>
        <v>303.3945816389143</v>
      </c>
      <c r="E90" s="48">
        <f t="shared" si="88"/>
        <v>0</v>
      </c>
      <c r="F90" s="48">
        <f t="shared" ref="F90:H90" si="102">F584+F610+F636</f>
        <v>0</v>
      </c>
      <c r="G90" s="48">
        <f t="shared" si="102"/>
        <v>0</v>
      </c>
      <c r="H90" s="48">
        <f t="shared" si="102"/>
        <v>0</v>
      </c>
      <c r="I90" s="152">
        <f t="shared" si="93"/>
        <v>2946.0405517776603</v>
      </c>
      <c r="J90" s="139"/>
      <c r="K90" s="153" t="s">
        <v>15</v>
      </c>
      <c r="L90" s="51">
        <f t="shared" si="90"/>
        <v>2638.8193717765521</v>
      </c>
      <c r="M90" s="51">
        <f t="shared" si="90"/>
        <v>3.8265983621939563</v>
      </c>
      <c r="N90" s="51">
        <f t="shared" si="90"/>
        <v>303.3945816389143</v>
      </c>
      <c r="O90" s="51">
        <f t="shared" si="90"/>
        <v>0</v>
      </c>
      <c r="P90" s="51">
        <f t="shared" ref="P90:R90" si="103">P584+P610+P636</f>
        <v>0</v>
      </c>
      <c r="Q90" s="51">
        <f t="shared" si="103"/>
        <v>0</v>
      </c>
      <c r="R90" s="51">
        <f t="shared" si="103"/>
        <v>0</v>
      </c>
      <c r="S90" s="156">
        <f t="shared" si="95"/>
        <v>2946.0405517776603</v>
      </c>
      <c r="T90" s="139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221"/>
      <c r="BA90" s="131"/>
      <c r="BR90" s="131"/>
      <c r="CG90" s="131"/>
    </row>
    <row r="91" spans="1:85" ht="15">
      <c r="A91" s="157" t="s">
        <v>55</v>
      </c>
      <c r="B91" s="45">
        <f t="shared" si="88"/>
        <v>0</v>
      </c>
      <c r="C91" s="45">
        <f t="shared" si="88"/>
        <v>9.0184233759726826E-2</v>
      </c>
      <c r="D91" s="45">
        <f t="shared" si="88"/>
        <v>0.13154598938242795</v>
      </c>
      <c r="E91" s="45">
        <f t="shared" si="88"/>
        <v>65.741336821716061</v>
      </c>
      <c r="F91" s="45">
        <f t="shared" ref="F91:H91" si="104">F585+F611+F637</f>
        <v>172.86587464019669</v>
      </c>
      <c r="G91" s="45">
        <f t="shared" si="104"/>
        <v>0</v>
      </c>
      <c r="H91" s="45">
        <f t="shared" si="104"/>
        <v>0</v>
      </c>
      <c r="I91" s="144">
        <f t="shared" si="93"/>
        <v>238.82894168505493</v>
      </c>
      <c r="J91" s="139"/>
      <c r="K91" s="159" t="s">
        <v>55</v>
      </c>
      <c r="L91" s="45">
        <f t="shared" si="90"/>
        <v>0</v>
      </c>
      <c r="M91" s="45">
        <f t="shared" si="90"/>
        <v>9.0184233759726826E-2</v>
      </c>
      <c r="N91" s="45">
        <f t="shared" si="90"/>
        <v>0.13154598938242795</v>
      </c>
      <c r="O91" s="45">
        <f t="shared" si="90"/>
        <v>65.741336821716061</v>
      </c>
      <c r="P91" s="45">
        <f t="shared" ref="P91:R91" si="105">P585+P611+P637</f>
        <v>6139.6140118026897</v>
      </c>
      <c r="Q91" s="45">
        <f t="shared" si="105"/>
        <v>0</v>
      </c>
      <c r="R91" s="45">
        <f t="shared" si="105"/>
        <v>0</v>
      </c>
      <c r="S91" s="148">
        <f t="shared" si="95"/>
        <v>6205.5770788475475</v>
      </c>
      <c r="T91" s="139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221"/>
      <c r="BA91" s="131"/>
      <c r="BR91" s="131"/>
      <c r="CG91" s="131"/>
    </row>
    <row r="92" spans="1:85" ht="15">
      <c r="A92" s="149" t="s">
        <v>12</v>
      </c>
      <c r="B92" s="48">
        <f t="shared" si="88"/>
        <v>0</v>
      </c>
      <c r="C92" s="48">
        <f t="shared" si="88"/>
        <v>0</v>
      </c>
      <c r="D92" s="48">
        <f t="shared" si="88"/>
        <v>3.8334540409700933E-2</v>
      </c>
      <c r="E92" s="48">
        <f t="shared" si="88"/>
        <v>8.4072030268722511</v>
      </c>
      <c r="F92" s="48">
        <f t="shared" ref="F92:H92" si="106">F586+F612+F638</f>
        <v>0</v>
      </c>
      <c r="G92" s="48">
        <f t="shared" si="106"/>
        <v>0</v>
      </c>
      <c r="H92" s="48">
        <f t="shared" si="106"/>
        <v>0</v>
      </c>
      <c r="I92" s="152">
        <f t="shared" si="93"/>
        <v>8.4455375672819528</v>
      </c>
      <c r="J92" s="139"/>
      <c r="K92" s="153" t="s">
        <v>12</v>
      </c>
      <c r="L92" s="51">
        <f t="shared" si="90"/>
        <v>0</v>
      </c>
      <c r="M92" s="51">
        <f t="shared" si="90"/>
        <v>0</v>
      </c>
      <c r="N92" s="51">
        <f t="shared" si="90"/>
        <v>3.8334540409700933E-2</v>
      </c>
      <c r="O92" s="51">
        <f t="shared" si="90"/>
        <v>8.4072030268722511</v>
      </c>
      <c r="P92" s="51">
        <f t="shared" ref="P92:R92" si="107">P586+P612+P638</f>
        <v>2054.6976883920784</v>
      </c>
      <c r="Q92" s="51">
        <f t="shared" si="107"/>
        <v>0</v>
      </c>
      <c r="R92" s="51">
        <f t="shared" si="107"/>
        <v>0</v>
      </c>
      <c r="S92" s="156">
        <f t="shared" si="95"/>
        <v>2063.1432259593603</v>
      </c>
      <c r="T92" s="139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221"/>
      <c r="BA92" s="131"/>
      <c r="BR92" s="131"/>
      <c r="CG92" s="131"/>
    </row>
    <row r="93" spans="1:85" ht="15">
      <c r="A93" s="157" t="s">
        <v>56</v>
      </c>
      <c r="B93" s="45">
        <f t="shared" si="88"/>
        <v>0</v>
      </c>
      <c r="C93" s="45">
        <f t="shared" si="88"/>
        <v>0</v>
      </c>
      <c r="D93" s="45">
        <f t="shared" si="88"/>
        <v>0</v>
      </c>
      <c r="E93" s="45">
        <f t="shared" si="88"/>
        <v>0</v>
      </c>
      <c r="F93" s="45">
        <f t="shared" ref="F93:H93" si="108">F587+F613+F639</f>
        <v>0</v>
      </c>
      <c r="G93" s="45">
        <f t="shared" si="108"/>
        <v>0</v>
      </c>
      <c r="H93" s="45">
        <f t="shared" si="108"/>
        <v>0</v>
      </c>
      <c r="I93" s="144">
        <f t="shared" si="93"/>
        <v>0</v>
      </c>
      <c r="J93" s="139"/>
      <c r="K93" s="159" t="s">
        <v>56</v>
      </c>
      <c r="L93" s="45">
        <f t="shared" si="90"/>
        <v>0</v>
      </c>
      <c r="M93" s="45">
        <f t="shared" si="90"/>
        <v>0</v>
      </c>
      <c r="N93" s="45">
        <f t="shared" si="90"/>
        <v>0</v>
      </c>
      <c r="O93" s="45">
        <f t="shared" si="90"/>
        <v>0</v>
      </c>
      <c r="P93" s="45">
        <f t="shared" ref="P93:R93" si="109">P587+P613+P639</f>
        <v>38.80918741947459</v>
      </c>
      <c r="Q93" s="45">
        <f t="shared" si="109"/>
        <v>0</v>
      </c>
      <c r="R93" s="45">
        <f t="shared" si="109"/>
        <v>0</v>
      </c>
      <c r="S93" s="148">
        <f t="shared" si="95"/>
        <v>38.80918741947459</v>
      </c>
      <c r="T93" s="139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221"/>
      <c r="BA93" s="131"/>
      <c r="BR93" s="131"/>
      <c r="CG93" s="131"/>
    </row>
    <row r="94" spans="1:85" ht="15">
      <c r="A94" s="149" t="s">
        <v>17</v>
      </c>
      <c r="B94" s="48">
        <f t="shared" si="88"/>
        <v>213.50702765779283</v>
      </c>
      <c r="C94" s="48">
        <f t="shared" si="88"/>
        <v>0.96471717884407604</v>
      </c>
      <c r="D94" s="48">
        <f t="shared" si="88"/>
        <v>26.92071789151349</v>
      </c>
      <c r="E94" s="48">
        <f t="shared" si="88"/>
        <v>3.1858414000950099</v>
      </c>
      <c r="F94" s="48">
        <f t="shared" ref="F94:H94" si="110">F588+F614+F640</f>
        <v>0</v>
      </c>
      <c r="G94" s="48">
        <f t="shared" si="110"/>
        <v>0</v>
      </c>
      <c r="H94" s="48">
        <f t="shared" si="110"/>
        <v>0</v>
      </c>
      <c r="I94" s="152">
        <f t="shared" si="93"/>
        <v>244.57830412824541</v>
      </c>
      <c r="J94" s="139"/>
      <c r="K94" s="153" t="s">
        <v>17</v>
      </c>
      <c r="L94" s="51">
        <f t="shared" si="90"/>
        <v>213.50702765779283</v>
      </c>
      <c r="M94" s="51">
        <f t="shared" si="90"/>
        <v>0.96471717884407604</v>
      </c>
      <c r="N94" s="51">
        <f t="shared" si="90"/>
        <v>26.92071789151349</v>
      </c>
      <c r="O94" s="51">
        <f t="shared" si="90"/>
        <v>3.1858414000950099</v>
      </c>
      <c r="P94" s="51">
        <f t="shared" ref="P94:R94" si="111">P588+P614+P640</f>
        <v>0</v>
      </c>
      <c r="Q94" s="51">
        <f t="shared" si="111"/>
        <v>0</v>
      </c>
      <c r="R94" s="51">
        <f t="shared" si="111"/>
        <v>0</v>
      </c>
      <c r="S94" s="156">
        <f t="shared" si="95"/>
        <v>244.57830412824541</v>
      </c>
      <c r="T94" s="139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221"/>
      <c r="BA94" s="131"/>
      <c r="BR94" s="131"/>
      <c r="CG94" s="131"/>
    </row>
    <row r="95" spans="1:85" ht="15">
      <c r="A95" s="157" t="s">
        <v>141</v>
      </c>
      <c r="B95" s="45">
        <f t="shared" si="88"/>
        <v>3072.8033864009153</v>
      </c>
      <c r="C95" s="45">
        <f t="shared" si="88"/>
        <v>175.80717187575155</v>
      </c>
      <c r="D95" s="45">
        <f t="shared" si="88"/>
        <v>304.42342117178134</v>
      </c>
      <c r="E95" s="45">
        <f t="shared" si="88"/>
        <v>26.998945369105741</v>
      </c>
      <c r="F95" s="45">
        <f t="shared" ref="F95:H95" si="112">F589+F615+F641</f>
        <v>0</v>
      </c>
      <c r="G95" s="45">
        <f t="shared" si="112"/>
        <v>0</v>
      </c>
      <c r="H95" s="45">
        <f t="shared" si="112"/>
        <v>0</v>
      </c>
      <c r="I95" s="144">
        <f t="shared" si="93"/>
        <v>3580.032924817554</v>
      </c>
      <c r="J95" s="139"/>
      <c r="K95" s="159" t="s">
        <v>141</v>
      </c>
      <c r="L95" s="45">
        <f t="shared" si="90"/>
        <v>3072.8033864009153</v>
      </c>
      <c r="M95" s="45">
        <f t="shared" si="90"/>
        <v>175.80717187575155</v>
      </c>
      <c r="N95" s="45">
        <f t="shared" si="90"/>
        <v>304.42342117178134</v>
      </c>
      <c r="O95" s="45">
        <f t="shared" si="90"/>
        <v>26.998945369105741</v>
      </c>
      <c r="P95" s="45">
        <f t="shared" ref="P95:R95" si="113">P589+P615+P641</f>
        <v>0</v>
      </c>
      <c r="Q95" s="45">
        <f t="shared" si="113"/>
        <v>0</v>
      </c>
      <c r="R95" s="45">
        <f t="shared" si="113"/>
        <v>0</v>
      </c>
      <c r="S95" s="148">
        <f t="shared" si="95"/>
        <v>3580.032924817554</v>
      </c>
      <c r="T95" s="139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221"/>
      <c r="BA95" s="131"/>
      <c r="BR95" s="131"/>
      <c r="CG95" s="131"/>
    </row>
    <row r="96" spans="1:85" ht="15">
      <c r="A96" s="149" t="s">
        <v>25</v>
      </c>
      <c r="B96" s="48">
        <f t="shared" si="88"/>
        <v>931.28942561282713</v>
      </c>
      <c r="C96" s="48">
        <f t="shared" si="88"/>
        <v>5.1947197087291744E-2</v>
      </c>
      <c r="D96" s="48">
        <f t="shared" si="88"/>
        <v>1737.3478023717573</v>
      </c>
      <c r="E96" s="48">
        <f t="shared" si="88"/>
        <v>1248.3337240964156</v>
      </c>
      <c r="F96" s="48">
        <f t="shared" ref="F96:H96" si="114">F590+F616+F642</f>
        <v>0</v>
      </c>
      <c r="G96" s="48">
        <f t="shared" si="114"/>
        <v>1066.8798622762054</v>
      </c>
      <c r="H96" s="48">
        <f t="shared" si="114"/>
        <v>0.45774704118769871</v>
      </c>
      <c r="I96" s="152">
        <f t="shared" si="93"/>
        <v>4984.3605085954805</v>
      </c>
      <c r="J96" s="139"/>
      <c r="K96" s="153" t="s">
        <v>25</v>
      </c>
      <c r="L96" s="51">
        <f t="shared" si="90"/>
        <v>931.28942561282713</v>
      </c>
      <c r="M96" s="51">
        <f t="shared" si="90"/>
        <v>5.1947197087291744E-2</v>
      </c>
      <c r="N96" s="51">
        <f t="shared" si="90"/>
        <v>1737.3478023717573</v>
      </c>
      <c r="O96" s="51">
        <f t="shared" si="90"/>
        <v>1248.3337240964156</v>
      </c>
      <c r="P96" s="51">
        <f t="shared" ref="P96:R96" si="115">P590+P616+P642</f>
        <v>474.65529523879536</v>
      </c>
      <c r="Q96" s="51">
        <f t="shared" si="115"/>
        <v>1066.8798622762054</v>
      </c>
      <c r="R96" s="51">
        <f t="shared" si="115"/>
        <v>0.45774704118769871</v>
      </c>
      <c r="S96" s="156">
        <f t="shared" si="95"/>
        <v>5459.0158038342761</v>
      </c>
      <c r="T96" s="139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221"/>
      <c r="BA96" s="131"/>
      <c r="BR96" s="131"/>
      <c r="CG96" s="131"/>
    </row>
    <row r="97" spans="1:85" ht="15">
      <c r="A97" s="157" t="s">
        <v>24</v>
      </c>
      <c r="B97" s="45">
        <f t="shared" si="88"/>
        <v>693.04992901343837</v>
      </c>
      <c r="C97" s="45">
        <f t="shared" si="88"/>
        <v>2.0274816138377574</v>
      </c>
      <c r="D97" s="45">
        <f t="shared" si="88"/>
        <v>49.445775982433098</v>
      </c>
      <c r="E97" s="45">
        <f t="shared" si="88"/>
        <v>0</v>
      </c>
      <c r="F97" s="45">
        <f t="shared" ref="F97:H97" si="116">F591+F617+F643</f>
        <v>0</v>
      </c>
      <c r="G97" s="45">
        <f t="shared" si="116"/>
        <v>0</v>
      </c>
      <c r="H97" s="45">
        <f t="shared" si="116"/>
        <v>0</v>
      </c>
      <c r="I97" s="144">
        <f t="shared" si="93"/>
        <v>744.52318660970923</v>
      </c>
      <c r="J97" s="139"/>
      <c r="K97" s="159" t="s">
        <v>24</v>
      </c>
      <c r="L97" s="45">
        <f t="shared" si="90"/>
        <v>693.04992901343837</v>
      </c>
      <c r="M97" s="45">
        <f t="shared" si="90"/>
        <v>2.0274816138377574</v>
      </c>
      <c r="N97" s="45">
        <f t="shared" si="90"/>
        <v>49.445775982433098</v>
      </c>
      <c r="O97" s="45">
        <f t="shared" si="90"/>
        <v>0</v>
      </c>
      <c r="P97" s="45">
        <f t="shared" ref="P97:R97" si="117">P591+P617+P643</f>
        <v>0</v>
      </c>
      <c r="Q97" s="45">
        <f t="shared" si="117"/>
        <v>0</v>
      </c>
      <c r="R97" s="45">
        <f t="shared" si="117"/>
        <v>0</v>
      </c>
      <c r="S97" s="148">
        <f t="shared" si="95"/>
        <v>744.52318660970923</v>
      </c>
      <c r="T97" s="139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221"/>
      <c r="BA97" s="131"/>
      <c r="BR97" s="131"/>
      <c r="CG97" s="131"/>
    </row>
    <row r="98" spans="1:85" ht="15">
      <c r="A98" s="149" t="s">
        <v>57</v>
      </c>
      <c r="B98" s="48">
        <f t="shared" si="88"/>
        <v>2255.1789876458583</v>
      </c>
      <c r="C98" s="48">
        <f t="shared" si="88"/>
        <v>4.129630912287511</v>
      </c>
      <c r="D98" s="48">
        <f t="shared" si="88"/>
        <v>249.19671699968666</v>
      </c>
      <c r="E98" s="48">
        <f t="shared" si="88"/>
        <v>0</v>
      </c>
      <c r="F98" s="48">
        <f t="shared" ref="F98:H98" si="118">F592+F618+F644</f>
        <v>0</v>
      </c>
      <c r="G98" s="48">
        <f t="shared" si="118"/>
        <v>0</v>
      </c>
      <c r="H98" s="48">
        <f t="shared" si="118"/>
        <v>0</v>
      </c>
      <c r="I98" s="152">
        <f t="shared" si="93"/>
        <v>2508.5053355578325</v>
      </c>
      <c r="J98" s="139"/>
      <c r="K98" s="153" t="s">
        <v>57</v>
      </c>
      <c r="L98" s="51">
        <f t="shared" si="90"/>
        <v>2255.1789876458583</v>
      </c>
      <c r="M98" s="51">
        <f t="shared" si="90"/>
        <v>4.129630912287511</v>
      </c>
      <c r="N98" s="51">
        <f t="shared" si="90"/>
        <v>249.19671699968666</v>
      </c>
      <c r="O98" s="51">
        <f t="shared" si="90"/>
        <v>0</v>
      </c>
      <c r="P98" s="51">
        <f t="shared" ref="P98:R98" si="119">P592+P618+P644</f>
        <v>0</v>
      </c>
      <c r="Q98" s="51">
        <f t="shared" si="119"/>
        <v>0</v>
      </c>
      <c r="R98" s="51">
        <f t="shared" si="119"/>
        <v>0</v>
      </c>
      <c r="S98" s="156">
        <f t="shared" si="95"/>
        <v>2508.5053355578325</v>
      </c>
      <c r="T98" s="139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221"/>
      <c r="BA98" s="131"/>
      <c r="BR98" s="131"/>
      <c r="CG98" s="131"/>
    </row>
    <row r="99" spans="1:85" ht="15">
      <c r="A99" s="157" t="s">
        <v>22</v>
      </c>
      <c r="B99" s="45">
        <f t="shared" si="88"/>
        <v>206.19613636425058</v>
      </c>
      <c r="C99" s="45">
        <f t="shared" si="88"/>
        <v>0</v>
      </c>
      <c r="D99" s="45">
        <f t="shared" si="88"/>
        <v>59.907451109557279</v>
      </c>
      <c r="E99" s="45">
        <f t="shared" si="88"/>
        <v>0.28213242374355979</v>
      </c>
      <c r="F99" s="45">
        <f t="shared" ref="F99:H99" si="120">F593+F619+F645</f>
        <v>11.950739891727073</v>
      </c>
      <c r="G99" s="45">
        <f t="shared" si="120"/>
        <v>0</v>
      </c>
      <c r="H99" s="45">
        <f t="shared" si="120"/>
        <v>0</v>
      </c>
      <c r="I99" s="144">
        <f t="shared" si="93"/>
        <v>278.33645978927854</v>
      </c>
      <c r="J99" s="139"/>
      <c r="K99" s="159" t="s">
        <v>22</v>
      </c>
      <c r="L99" s="45">
        <f t="shared" si="90"/>
        <v>206.19613636425058</v>
      </c>
      <c r="M99" s="45">
        <f t="shared" si="90"/>
        <v>0</v>
      </c>
      <c r="N99" s="45">
        <f t="shared" si="90"/>
        <v>59.907451109557279</v>
      </c>
      <c r="O99" s="45">
        <f t="shared" si="90"/>
        <v>0.28213242374355979</v>
      </c>
      <c r="P99" s="45">
        <f t="shared" ref="P99:R99" si="121">P593+P619+P645</f>
        <v>489.76815414458196</v>
      </c>
      <c r="Q99" s="45">
        <f t="shared" si="121"/>
        <v>0</v>
      </c>
      <c r="R99" s="45">
        <f t="shared" si="121"/>
        <v>0</v>
      </c>
      <c r="S99" s="148">
        <f t="shared" si="95"/>
        <v>756.15387404213334</v>
      </c>
      <c r="T99" s="139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221"/>
      <c r="BA99" s="131"/>
      <c r="BR99" s="131"/>
      <c r="CG99" s="131"/>
    </row>
    <row r="100" spans="1:85" ht="15">
      <c r="A100" s="149" t="s">
        <v>21</v>
      </c>
      <c r="B100" s="48">
        <f t="shared" si="88"/>
        <v>1.1800566088902955</v>
      </c>
      <c r="C100" s="48">
        <f t="shared" si="88"/>
        <v>0</v>
      </c>
      <c r="D100" s="48">
        <f t="shared" si="88"/>
        <v>2.1803029820115769E-2</v>
      </c>
      <c r="E100" s="48">
        <f t="shared" si="88"/>
        <v>0</v>
      </c>
      <c r="F100" s="48">
        <f t="shared" ref="F100:H100" si="122">F594+F620+F646</f>
        <v>0</v>
      </c>
      <c r="G100" s="48">
        <f t="shared" si="122"/>
        <v>0</v>
      </c>
      <c r="H100" s="48">
        <f t="shared" si="122"/>
        <v>0</v>
      </c>
      <c r="I100" s="152">
        <f t="shared" si="93"/>
        <v>1.2018596387104112</v>
      </c>
      <c r="J100" s="139"/>
      <c r="K100" s="153" t="s">
        <v>21</v>
      </c>
      <c r="L100" s="51">
        <f t="shared" si="90"/>
        <v>1.1800566088902955</v>
      </c>
      <c r="M100" s="51">
        <f t="shared" si="90"/>
        <v>0</v>
      </c>
      <c r="N100" s="51">
        <f t="shared" si="90"/>
        <v>2.1803029820115769E-2</v>
      </c>
      <c r="O100" s="51">
        <f t="shared" si="90"/>
        <v>0</v>
      </c>
      <c r="P100" s="51">
        <f t="shared" ref="P100:R100" si="123">P594+P620+P646</f>
        <v>0</v>
      </c>
      <c r="Q100" s="51">
        <f t="shared" si="123"/>
        <v>0</v>
      </c>
      <c r="R100" s="51">
        <f t="shared" si="123"/>
        <v>0</v>
      </c>
      <c r="S100" s="156">
        <f t="shared" si="95"/>
        <v>1.2018596387104112</v>
      </c>
      <c r="T100" s="139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221"/>
      <c r="BA100" s="131"/>
      <c r="BR100" s="131"/>
      <c r="CG100" s="131"/>
    </row>
    <row r="101" spans="1:85" ht="15">
      <c r="A101" s="160" t="s">
        <v>61</v>
      </c>
      <c r="B101" s="45">
        <f t="shared" si="88"/>
        <v>871.30397739498926</v>
      </c>
      <c r="C101" s="45">
        <f t="shared" si="88"/>
        <v>0</v>
      </c>
      <c r="D101" s="45">
        <f t="shared" si="88"/>
        <v>300.68236544414628</v>
      </c>
      <c r="E101" s="45">
        <f t="shared" si="88"/>
        <v>0</v>
      </c>
      <c r="F101" s="45">
        <f t="shared" ref="F101:H101" si="124">F595+F621+F647</f>
        <v>0</v>
      </c>
      <c r="G101" s="45">
        <f t="shared" si="124"/>
        <v>0</v>
      </c>
      <c r="H101" s="45">
        <f t="shared" si="124"/>
        <v>0</v>
      </c>
      <c r="I101" s="144">
        <f t="shared" si="93"/>
        <v>1171.9863428391354</v>
      </c>
      <c r="J101" s="139"/>
      <c r="K101" s="161" t="s">
        <v>61</v>
      </c>
      <c r="L101" s="45">
        <f t="shared" si="90"/>
        <v>871.30397739498926</v>
      </c>
      <c r="M101" s="45">
        <f t="shared" si="90"/>
        <v>0</v>
      </c>
      <c r="N101" s="45">
        <f t="shared" si="90"/>
        <v>300.68236544414628</v>
      </c>
      <c r="O101" s="45">
        <f t="shared" si="90"/>
        <v>0</v>
      </c>
      <c r="P101" s="45">
        <f t="shared" ref="P101:R101" si="125">P595+P621+P647</f>
        <v>0</v>
      </c>
      <c r="Q101" s="45">
        <f t="shared" si="125"/>
        <v>0</v>
      </c>
      <c r="R101" s="45">
        <f t="shared" si="125"/>
        <v>0</v>
      </c>
      <c r="S101" s="148">
        <f t="shared" si="95"/>
        <v>1171.9863428391354</v>
      </c>
      <c r="T101" s="139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221"/>
      <c r="BA101" s="131"/>
      <c r="BR101" s="131"/>
      <c r="CG101" s="131"/>
    </row>
    <row r="102" spans="1:85">
      <c r="A102" s="162" t="s">
        <v>23</v>
      </c>
      <c r="B102" s="55">
        <f t="shared" si="88"/>
        <v>871.30397739498926</v>
      </c>
      <c r="C102" s="55">
        <f t="shared" si="88"/>
        <v>0</v>
      </c>
      <c r="D102" s="55">
        <f t="shared" si="88"/>
        <v>300.68236544414628</v>
      </c>
      <c r="E102" s="55">
        <f t="shared" si="88"/>
        <v>0</v>
      </c>
      <c r="F102" s="55">
        <f t="shared" ref="F102:H102" si="126">F596+F622+F648</f>
        <v>0</v>
      </c>
      <c r="G102" s="55">
        <f t="shared" si="126"/>
        <v>0</v>
      </c>
      <c r="H102" s="55">
        <f t="shared" si="126"/>
        <v>0</v>
      </c>
      <c r="I102" s="165">
        <f t="shared" si="93"/>
        <v>1171.9863428391354</v>
      </c>
      <c r="J102" s="139"/>
      <c r="K102" s="166" t="s">
        <v>23</v>
      </c>
      <c r="L102" s="58">
        <f t="shared" si="90"/>
        <v>871.30397739498926</v>
      </c>
      <c r="M102" s="58">
        <f t="shared" si="90"/>
        <v>0</v>
      </c>
      <c r="N102" s="58">
        <f t="shared" si="90"/>
        <v>300.68236544414628</v>
      </c>
      <c r="O102" s="58">
        <f t="shared" si="90"/>
        <v>0</v>
      </c>
      <c r="P102" s="58">
        <f t="shared" ref="P102:R102" si="127">P596+P622+P648</f>
        <v>0</v>
      </c>
      <c r="Q102" s="58">
        <f t="shared" si="127"/>
        <v>0</v>
      </c>
      <c r="R102" s="58">
        <f t="shared" si="127"/>
        <v>0</v>
      </c>
      <c r="S102" s="169">
        <f t="shared" si="95"/>
        <v>1171.9863428391354</v>
      </c>
      <c r="T102" s="139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222"/>
      <c r="BA102" s="131"/>
      <c r="BR102" s="131"/>
      <c r="CG102" s="131"/>
    </row>
    <row r="103" spans="1:85">
      <c r="A103" s="170" t="s">
        <v>19</v>
      </c>
      <c r="B103" s="61">
        <f t="shared" si="88"/>
        <v>0</v>
      </c>
      <c r="C103" s="61">
        <f t="shared" si="88"/>
        <v>0</v>
      </c>
      <c r="D103" s="61">
        <f t="shared" si="88"/>
        <v>0</v>
      </c>
      <c r="E103" s="61">
        <f t="shared" si="88"/>
        <v>0</v>
      </c>
      <c r="F103" s="61">
        <f t="shared" ref="F103:H103" si="128">F597+F623+F649</f>
        <v>0</v>
      </c>
      <c r="G103" s="61">
        <f t="shared" si="128"/>
        <v>0</v>
      </c>
      <c r="H103" s="61">
        <f t="shared" si="128"/>
        <v>0</v>
      </c>
      <c r="I103" s="173">
        <f t="shared" si="93"/>
        <v>0</v>
      </c>
      <c r="J103" s="139"/>
      <c r="K103" s="174" t="s">
        <v>19</v>
      </c>
      <c r="L103" s="61">
        <f t="shared" si="90"/>
        <v>0</v>
      </c>
      <c r="M103" s="61">
        <f t="shared" si="90"/>
        <v>0</v>
      </c>
      <c r="N103" s="61">
        <f t="shared" si="90"/>
        <v>0</v>
      </c>
      <c r="O103" s="61">
        <f t="shared" si="90"/>
        <v>0</v>
      </c>
      <c r="P103" s="61">
        <f t="shared" ref="P103:R103" si="129">P597+P623+P649</f>
        <v>0</v>
      </c>
      <c r="Q103" s="61">
        <f t="shared" si="129"/>
        <v>0</v>
      </c>
      <c r="R103" s="61">
        <f t="shared" si="129"/>
        <v>0</v>
      </c>
      <c r="S103" s="176">
        <f t="shared" si="95"/>
        <v>0</v>
      </c>
      <c r="T103" s="139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222"/>
      <c r="BA103" s="131"/>
      <c r="BR103" s="131"/>
      <c r="CG103" s="131"/>
    </row>
    <row r="104" spans="1:85">
      <c r="A104" s="162" t="s">
        <v>20</v>
      </c>
      <c r="B104" s="55">
        <f t="shared" si="88"/>
        <v>0</v>
      </c>
      <c r="C104" s="55">
        <f t="shared" si="88"/>
        <v>0</v>
      </c>
      <c r="D104" s="55">
        <f t="shared" si="88"/>
        <v>0</v>
      </c>
      <c r="E104" s="55">
        <f t="shared" si="88"/>
        <v>0</v>
      </c>
      <c r="F104" s="55">
        <f t="shared" ref="F104:H104" si="130">F598+F624+F650</f>
        <v>0</v>
      </c>
      <c r="G104" s="55">
        <f t="shared" si="130"/>
        <v>0</v>
      </c>
      <c r="H104" s="55">
        <f t="shared" si="130"/>
        <v>0</v>
      </c>
      <c r="I104" s="165">
        <f t="shared" si="93"/>
        <v>0</v>
      </c>
      <c r="J104" s="139"/>
      <c r="K104" s="166" t="s">
        <v>20</v>
      </c>
      <c r="L104" s="58">
        <f t="shared" si="90"/>
        <v>0</v>
      </c>
      <c r="M104" s="58">
        <f t="shared" si="90"/>
        <v>0</v>
      </c>
      <c r="N104" s="58">
        <f t="shared" si="90"/>
        <v>0</v>
      </c>
      <c r="O104" s="58">
        <f t="shared" si="90"/>
        <v>0</v>
      </c>
      <c r="P104" s="58">
        <f t="shared" ref="P104:R104" si="131">P598+P624+P650</f>
        <v>0</v>
      </c>
      <c r="Q104" s="58">
        <f t="shared" si="131"/>
        <v>0</v>
      </c>
      <c r="R104" s="58">
        <f t="shared" si="131"/>
        <v>0</v>
      </c>
      <c r="S104" s="169">
        <f t="shared" si="95"/>
        <v>0</v>
      </c>
      <c r="T104" s="139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222"/>
      <c r="BA104" s="131"/>
      <c r="BR104" s="131"/>
      <c r="CG104" s="131"/>
    </row>
    <row r="105" spans="1:85" ht="15" thickBot="1">
      <c r="A105" s="177" t="s">
        <v>11</v>
      </c>
      <c r="B105" s="66">
        <f t="shared" si="88"/>
        <v>0</v>
      </c>
      <c r="C105" s="66">
        <f t="shared" si="88"/>
        <v>0</v>
      </c>
      <c r="D105" s="66">
        <f t="shared" si="88"/>
        <v>0</v>
      </c>
      <c r="E105" s="66">
        <f t="shared" si="88"/>
        <v>0</v>
      </c>
      <c r="F105" s="66">
        <f t="shared" ref="F105:H105" si="132">F599+F625+F651</f>
        <v>0</v>
      </c>
      <c r="G105" s="66">
        <f t="shared" si="132"/>
        <v>0</v>
      </c>
      <c r="H105" s="66">
        <f t="shared" si="132"/>
        <v>0</v>
      </c>
      <c r="I105" s="180">
        <f t="shared" si="93"/>
        <v>0</v>
      </c>
      <c r="J105" s="139"/>
      <c r="K105" s="181" t="s">
        <v>11</v>
      </c>
      <c r="L105" s="66">
        <f t="shared" si="90"/>
        <v>0</v>
      </c>
      <c r="M105" s="66">
        <f t="shared" si="90"/>
        <v>0</v>
      </c>
      <c r="N105" s="66">
        <f t="shared" si="90"/>
        <v>0</v>
      </c>
      <c r="O105" s="66">
        <f t="shared" si="90"/>
        <v>0</v>
      </c>
      <c r="P105" s="66">
        <f t="shared" ref="P105:R105" si="133">P599+P625+P651</f>
        <v>0</v>
      </c>
      <c r="Q105" s="66">
        <f t="shared" si="133"/>
        <v>0</v>
      </c>
      <c r="R105" s="66">
        <f t="shared" si="133"/>
        <v>0</v>
      </c>
      <c r="S105" s="183">
        <f t="shared" si="95"/>
        <v>0</v>
      </c>
      <c r="T105" s="139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222"/>
      <c r="BA105" s="131"/>
      <c r="BR105" s="131"/>
      <c r="CG105" s="131"/>
    </row>
    <row r="106" spans="1:85" ht="15">
      <c r="A106" s="184" t="s">
        <v>26</v>
      </c>
      <c r="B106" s="185">
        <f>SUM(B85:B101)</f>
        <v>10983.271468234985</v>
      </c>
      <c r="C106" s="185">
        <f t="shared" ref="C106:H106" si="134">SUM(C85:C101)</f>
        <v>190.1593636571873</v>
      </c>
      <c r="D106" s="185">
        <f t="shared" si="134"/>
        <v>3038.129906257846</v>
      </c>
      <c r="E106" s="185">
        <f t="shared" si="134"/>
        <v>1354.4884368151061</v>
      </c>
      <c r="F106" s="185">
        <f t="shared" si="134"/>
        <v>184.81661453192376</v>
      </c>
      <c r="G106" s="185">
        <f t="shared" si="134"/>
        <v>1066.8798622762054</v>
      </c>
      <c r="H106" s="185">
        <f t="shared" si="134"/>
        <v>0.45774704118769871</v>
      </c>
      <c r="I106" s="185">
        <f t="shared" ref="I106" si="135">SUM(I85:I101)</f>
        <v>16818.203398814439</v>
      </c>
      <c r="J106" s="139"/>
      <c r="K106" s="186" t="s">
        <v>26</v>
      </c>
      <c r="L106" s="185">
        <f>SUM(L85:L101)</f>
        <v>10983.271468234985</v>
      </c>
      <c r="M106" s="185">
        <f t="shared" ref="M106:R106" si="136">SUM(M85:M101)</f>
        <v>190.1593636571873</v>
      </c>
      <c r="N106" s="185">
        <f t="shared" si="136"/>
        <v>3038.129906257846</v>
      </c>
      <c r="O106" s="185">
        <f t="shared" si="136"/>
        <v>1354.4884368151061</v>
      </c>
      <c r="P106" s="185">
        <f t="shared" si="136"/>
        <v>9197.5492606974258</v>
      </c>
      <c r="Q106" s="185">
        <f t="shared" si="136"/>
        <v>1066.8798622762054</v>
      </c>
      <c r="R106" s="187">
        <f t="shared" si="136"/>
        <v>0.45774704118769871</v>
      </c>
      <c r="S106" s="188">
        <f t="shared" ref="S106" si="137">SUM(S85:S101)</f>
        <v>25830.936044979942</v>
      </c>
      <c r="T106" s="139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221"/>
      <c r="BA106" s="131"/>
      <c r="BR106" s="131"/>
      <c r="CG106" s="131"/>
    </row>
    <row r="107" spans="1:85" s="2" customFormat="1" ht="15" thickBot="1">
      <c r="A107" s="17" t="s">
        <v>100</v>
      </c>
      <c r="B107" s="100">
        <f>IF($I106=0,"-",B106/$I106)</f>
        <v>0.65305854661082441</v>
      </c>
      <c r="C107" s="100">
        <f t="shared" ref="C107:H107" si="138">IF($I106=0,"-",C106/$I106)</f>
        <v>1.1306758465686777E-2</v>
      </c>
      <c r="D107" s="100">
        <f t="shared" si="138"/>
        <v>0.18064533019454457</v>
      </c>
      <c r="E107" s="100">
        <f t="shared" si="138"/>
        <v>8.0537046954170355E-2</v>
      </c>
      <c r="F107" s="100">
        <f t="shared" si="138"/>
        <v>1.0989081898305022E-2</v>
      </c>
      <c r="G107" s="100">
        <f t="shared" si="138"/>
        <v>6.3436018519755361E-2</v>
      </c>
      <c r="H107" s="101">
        <f t="shared" si="138"/>
        <v>2.7217356713617016E-5</v>
      </c>
      <c r="I107" s="102">
        <f>SUM(B107:H107)</f>
        <v>1</v>
      </c>
      <c r="K107" s="27" t="s">
        <v>100</v>
      </c>
      <c r="L107" s="76">
        <f t="shared" ref="L107:R107" si="139">IF($S106=0,"-",L106/$S106)</f>
        <v>0.42519835321142013</v>
      </c>
      <c r="M107" s="76">
        <f t="shared" si="139"/>
        <v>7.3616907775257883E-3</v>
      </c>
      <c r="N107" s="76">
        <f t="shared" si="139"/>
        <v>0.11761594318407539</v>
      </c>
      <c r="O107" s="76">
        <f t="shared" si="139"/>
        <v>5.243667648963659E-2</v>
      </c>
      <c r="P107" s="76">
        <f t="shared" si="139"/>
        <v>0.35606720734709513</v>
      </c>
      <c r="Q107" s="76">
        <f t="shared" si="139"/>
        <v>4.1302408105475752E-2</v>
      </c>
      <c r="R107" s="77">
        <f t="shared" si="139"/>
        <v>1.7720884771291849E-5</v>
      </c>
      <c r="S107" s="78">
        <f>SUM(L107:R107)</f>
        <v>1.0000000000000002</v>
      </c>
      <c r="AI107" s="110"/>
    </row>
    <row r="108" spans="1:85" ht="15" thickBot="1">
      <c r="A108" s="223"/>
      <c r="B108" s="224"/>
      <c r="C108" s="224"/>
      <c r="D108" s="224"/>
      <c r="E108" s="224"/>
      <c r="F108" s="224"/>
      <c r="G108" s="224"/>
      <c r="H108" s="224"/>
      <c r="I108" s="224"/>
      <c r="K108" s="223"/>
      <c r="AI108" s="139"/>
      <c r="BA108" s="131"/>
      <c r="BR108" s="131"/>
      <c r="CG108" s="131"/>
    </row>
    <row r="109" spans="1:85" ht="28.5">
      <c r="A109" s="328" t="s">
        <v>29</v>
      </c>
      <c r="B109" s="135" t="s">
        <v>0</v>
      </c>
      <c r="C109" s="135" t="s">
        <v>1</v>
      </c>
      <c r="D109" s="135" t="s">
        <v>2</v>
      </c>
      <c r="E109" s="135" t="s">
        <v>3</v>
      </c>
      <c r="F109" s="135" t="s">
        <v>27</v>
      </c>
      <c r="G109" s="135" t="s">
        <v>4</v>
      </c>
      <c r="H109" s="135" t="s">
        <v>5</v>
      </c>
      <c r="I109" s="136" t="s">
        <v>6</v>
      </c>
      <c r="K109" s="330" t="s">
        <v>29</v>
      </c>
      <c r="L109" s="137" t="s">
        <v>0</v>
      </c>
      <c r="M109" s="137" t="s">
        <v>1</v>
      </c>
      <c r="N109" s="137" t="s">
        <v>2</v>
      </c>
      <c r="O109" s="137" t="s">
        <v>3</v>
      </c>
      <c r="P109" s="137" t="s">
        <v>27</v>
      </c>
      <c r="Q109" s="137" t="s">
        <v>4</v>
      </c>
      <c r="R109" s="137" t="s">
        <v>5</v>
      </c>
      <c r="S109" s="138" t="s">
        <v>6</v>
      </c>
      <c r="U109" s="332" t="s">
        <v>29</v>
      </c>
      <c r="V109" s="190" t="s">
        <v>69</v>
      </c>
      <c r="W109" s="190" t="s">
        <v>70</v>
      </c>
      <c r="X109" s="190" t="s">
        <v>4</v>
      </c>
      <c r="Y109" s="190" t="s">
        <v>1</v>
      </c>
      <c r="Z109" s="190" t="s">
        <v>2</v>
      </c>
      <c r="AA109" s="190" t="s">
        <v>3</v>
      </c>
      <c r="AB109" s="190" t="s">
        <v>52</v>
      </c>
      <c r="AC109" s="190" t="s">
        <v>64</v>
      </c>
      <c r="AD109" s="191" t="s">
        <v>72</v>
      </c>
      <c r="AE109" s="191" t="s">
        <v>79</v>
      </c>
      <c r="AF109" s="191" t="s">
        <v>73</v>
      </c>
      <c r="AG109" s="191" t="s">
        <v>80</v>
      </c>
      <c r="AH109" s="191" t="s">
        <v>81</v>
      </c>
      <c r="AI109" s="192" t="s">
        <v>60</v>
      </c>
      <c r="BA109" s="131"/>
      <c r="BR109" s="131"/>
      <c r="CG109" s="131"/>
    </row>
    <row r="110" spans="1:85" ht="15">
      <c r="A110" s="329" t="s">
        <v>29</v>
      </c>
      <c r="B110" s="294" t="s">
        <v>109</v>
      </c>
      <c r="C110" s="295"/>
      <c r="D110" s="295"/>
      <c r="E110" s="295"/>
      <c r="F110" s="295"/>
      <c r="G110" s="295"/>
      <c r="H110" s="295"/>
      <c r="I110" s="296"/>
      <c r="K110" s="331" t="s">
        <v>29</v>
      </c>
      <c r="L110" s="297" t="s">
        <v>109</v>
      </c>
      <c r="M110" s="298"/>
      <c r="N110" s="298"/>
      <c r="O110" s="298"/>
      <c r="P110" s="298"/>
      <c r="Q110" s="298"/>
      <c r="R110" s="298"/>
      <c r="S110" s="299"/>
      <c r="U110" s="333" t="s">
        <v>29</v>
      </c>
      <c r="V110" s="326" t="s">
        <v>109</v>
      </c>
      <c r="W110" s="326"/>
      <c r="X110" s="326"/>
      <c r="Y110" s="326"/>
      <c r="Z110" s="326"/>
      <c r="AA110" s="326"/>
      <c r="AB110" s="326"/>
      <c r="AC110" s="326"/>
      <c r="AD110" s="326"/>
      <c r="AE110" s="326"/>
      <c r="AF110" s="326"/>
      <c r="AG110" s="326"/>
      <c r="AH110" s="326"/>
      <c r="AI110" s="327"/>
      <c r="BA110" s="131"/>
      <c r="BR110" s="131"/>
      <c r="CG110" s="131"/>
    </row>
    <row r="111" spans="1:85" ht="15">
      <c r="A111" s="141" t="s">
        <v>7</v>
      </c>
      <c r="B111" s="142">
        <v>0</v>
      </c>
      <c r="C111" s="142">
        <v>0</v>
      </c>
      <c r="D111" s="142">
        <v>0</v>
      </c>
      <c r="E111" s="142">
        <v>0</v>
      </c>
      <c r="F111" s="303"/>
      <c r="G111" s="142">
        <v>0</v>
      </c>
      <c r="H111" s="143">
        <v>0</v>
      </c>
      <c r="I111" s="144">
        <f>SUM(B111:H111)</f>
        <v>0</v>
      </c>
      <c r="J111" s="139"/>
      <c r="K111" s="193" t="s">
        <v>7</v>
      </c>
      <c r="L111" s="142">
        <v>0</v>
      </c>
      <c r="M111" s="142">
        <v>0</v>
      </c>
      <c r="N111" s="142">
        <v>0</v>
      </c>
      <c r="O111" s="142">
        <v>0</v>
      </c>
      <c r="P111" s="142">
        <v>0</v>
      </c>
      <c r="Q111" s="142">
        <v>0</v>
      </c>
      <c r="R111" s="194">
        <v>0</v>
      </c>
      <c r="S111" s="195">
        <f>SUM(L111:R111)</f>
        <v>0</v>
      </c>
      <c r="U111" s="196" t="s">
        <v>7</v>
      </c>
      <c r="V111" s="197">
        <v>0</v>
      </c>
      <c r="W111" s="197">
        <v>0</v>
      </c>
      <c r="X111" s="197">
        <v>0</v>
      </c>
      <c r="Y111" s="197">
        <v>0</v>
      </c>
      <c r="Z111" s="197">
        <v>0</v>
      </c>
      <c r="AA111" s="197">
        <v>0</v>
      </c>
      <c r="AB111" s="197">
        <v>0</v>
      </c>
      <c r="AC111" s="198">
        <v>0</v>
      </c>
      <c r="AD111" s="199">
        <v>0</v>
      </c>
      <c r="AE111" s="199">
        <v>0</v>
      </c>
      <c r="AF111" s="199">
        <v>0</v>
      </c>
      <c r="AG111" s="199">
        <v>0</v>
      </c>
      <c r="AH111" s="199">
        <v>0</v>
      </c>
      <c r="AI111" s="200">
        <f>SUM(V111:AC111)</f>
        <v>0</v>
      </c>
      <c r="AJ111" s="131" t="str">
        <f>IF(ABS(S111-AI111)&gt;0.001,S111-AI111,"")</f>
        <v/>
      </c>
      <c r="BA111" s="131"/>
      <c r="BR111" s="131"/>
      <c r="CG111" s="131"/>
    </row>
    <row r="112" spans="1:85" ht="15">
      <c r="A112" s="149" t="s">
        <v>8</v>
      </c>
      <c r="B112" s="150">
        <v>0</v>
      </c>
      <c r="C112" s="150">
        <v>0</v>
      </c>
      <c r="D112" s="150">
        <v>0</v>
      </c>
      <c r="E112" s="150">
        <v>0</v>
      </c>
      <c r="F112" s="304"/>
      <c r="G112" s="150">
        <v>0</v>
      </c>
      <c r="H112" s="151">
        <v>0</v>
      </c>
      <c r="I112" s="152">
        <f t="shared" ref="I112:I131" si="140">SUM(B112:H112)</f>
        <v>0</v>
      </c>
      <c r="J112" s="139"/>
      <c r="K112" s="153" t="s">
        <v>8</v>
      </c>
      <c r="L112" s="154">
        <v>0</v>
      </c>
      <c r="M112" s="154">
        <v>0</v>
      </c>
      <c r="N112" s="154">
        <v>0</v>
      </c>
      <c r="O112" s="154">
        <v>0</v>
      </c>
      <c r="P112" s="154">
        <v>0</v>
      </c>
      <c r="Q112" s="154">
        <v>0</v>
      </c>
      <c r="R112" s="155">
        <v>0</v>
      </c>
      <c r="S112" s="156">
        <f t="shared" ref="S112:S131" si="141">SUM(L112:R112)</f>
        <v>0</v>
      </c>
      <c r="U112" s="201" t="s">
        <v>8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3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4">
        <f t="shared" ref="AI112:AI131" si="142">SUM(V112:AC112)</f>
        <v>0</v>
      </c>
      <c r="AJ112" s="131" t="str">
        <f t="shared" ref="AJ112:AJ133" si="143">IF(ABS(S112-AI112)&gt;0.001,S112-AI112,"")</f>
        <v/>
      </c>
      <c r="BA112" s="131"/>
      <c r="BR112" s="131"/>
      <c r="CG112" s="131"/>
    </row>
    <row r="113" spans="1:85" ht="15">
      <c r="A113" s="157" t="s">
        <v>10</v>
      </c>
      <c r="B113" s="146">
        <v>0</v>
      </c>
      <c r="C113" s="146">
        <v>0</v>
      </c>
      <c r="D113" s="146">
        <v>0</v>
      </c>
      <c r="E113" s="146">
        <v>0</v>
      </c>
      <c r="F113" s="304"/>
      <c r="G113" s="146">
        <v>0</v>
      </c>
      <c r="H113" s="158">
        <v>0</v>
      </c>
      <c r="I113" s="144">
        <f t="shared" si="140"/>
        <v>0</v>
      </c>
      <c r="J113" s="139"/>
      <c r="K113" s="159" t="s">
        <v>10</v>
      </c>
      <c r="L113" s="146">
        <v>0</v>
      </c>
      <c r="M113" s="146">
        <v>0</v>
      </c>
      <c r="N113" s="146">
        <v>0</v>
      </c>
      <c r="O113" s="146">
        <v>0</v>
      </c>
      <c r="P113" s="146">
        <v>0</v>
      </c>
      <c r="Q113" s="146">
        <v>0</v>
      </c>
      <c r="R113" s="147">
        <v>0</v>
      </c>
      <c r="S113" s="148">
        <f t="shared" si="141"/>
        <v>0</v>
      </c>
      <c r="U113" s="205" t="s">
        <v>10</v>
      </c>
      <c r="V113" s="197">
        <v>0</v>
      </c>
      <c r="W113" s="197">
        <v>0</v>
      </c>
      <c r="X113" s="197">
        <v>0</v>
      </c>
      <c r="Y113" s="197">
        <v>0</v>
      </c>
      <c r="Z113" s="197">
        <v>0</v>
      </c>
      <c r="AA113" s="197">
        <v>0</v>
      </c>
      <c r="AB113" s="197">
        <v>0</v>
      </c>
      <c r="AC113" s="198">
        <v>0</v>
      </c>
      <c r="AD113" s="199">
        <v>0</v>
      </c>
      <c r="AE113" s="199">
        <v>0</v>
      </c>
      <c r="AF113" s="199">
        <v>0</v>
      </c>
      <c r="AG113" s="199">
        <v>0</v>
      </c>
      <c r="AH113" s="199">
        <v>0</v>
      </c>
      <c r="AI113" s="200">
        <f t="shared" si="142"/>
        <v>0</v>
      </c>
      <c r="AJ113" s="131" t="str">
        <f t="shared" si="143"/>
        <v/>
      </c>
      <c r="BA113" s="131"/>
      <c r="BR113" s="131"/>
      <c r="CG113" s="131"/>
    </row>
    <row r="114" spans="1:85" ht="15">
      <c r="A114" s="149" t="s">
        <v>53</v>
      </c>
      <c r="B114" s="150">
        <v>0</v>
      </c>
      <c r="C114" s="150">
        <v>0</v>
      </c>
      <c r="D114" s="150">
        <v>0</v>
      </c>
      <c r="E114" s="150">
        <v>0</v>
      </c>
      <c r="F114" s="304"/>
      <c r="G114" s="150">
        <v>0</v>
      </c>
      <c r="H114" s="151">
        <v>0</v>
      </c>
      <c r="I114" s="152">
        <f t="shared" si="140"/>
        <v>0</v>
      </c>
      <c r="J114" s="139"/>
      <c r="K114" s="153" t="s">
        <v>53</v>
      </c>
      <c r="L114" s="154">
        <v>0</v>
      </c>
      <c r="M114" s="154">
        <v>0</v>
      </c>
      <c r="N114" s="154">
        <v>0</v>
      </c>
      <c r="O114" s="154">
        <v>0</v>
      </c>
      <c r="P114" s="154">
        <v>0</v>
      </c>
      <c r="Q114" s="154">
        <v>0</v>
      </c>
      <c r="R114" s="155">
        <v>0</v>
      </c>
      <c r="S114" s="156">
        <f t="shared" si="141"/>
        <v>0</v>
      </c>
      <c r="U114" s="201" t="s">
        <v>53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3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4">
        <f t="shared" si="142"/>
        <v>0</v>
      </c>
      <c r="AJ114" s="131" t="str">
        <f t="shared" si="143"/>
        <v/>
      </c>
      <c r="BA114" s="131"/>
      <c r="BR114" s="131"/>
      <c r="CG114" s="131"/>
    </row>
    <row r="115" spans="1:85" ht="15">
      <c r="A115" s="157" t="s">
        <v>16</v>
      </c>
      <c r="B115" s="146">
        <v>0</v>
      </c>
      <c r="C115" s="146">
        <v>0</v>
      </c>
      <c r="D115" s="146">
        <v>2.3071765391330006</v>
      </c>
      <c r="E115" s="146">
        <v>0</v>
      </c>
      <c r="F115" s="304"/>
      <c r="G115" s="146">
        <v>0</v>
      </c>
      <c r="H115" s="158">
        <v>0</v>
      </c>
      <c r="I115" s="144">
        <f t="shared" si="140"/>
        <v>2.3071765391330006</v>
      </c>
      <c r="J115" s="139"/>
      <c r="K115" s="159" t="s">
        <v>16</v>
      </c>
      <c r="L115" s="146">
        <v>0</v>
      </c>
      <c r="M115" s="146">
        <v>0</v>
      </c>
      <c r="N115" s="146">
        <v>2.3071765391330006</v>
      </c>
      <c r="O115" s="146">
        <v>0</v>
      </c>
      <c r="P115" s="146">
        <v>0</v>
      </c>
      <c r="Q115" s="146">
        <v>0</v>
      </c>
      <c r="R115" s="147">
        <v>0</v>
      </c>
      <c r="S115" s="148">
        <f t="shared" si="141"/>
        <v>2.3071765391330006</v>
      </c>
      <c r="U115" s="205" t="s">
        <v>16</v>
      </c>
      <c r="V115" s="197">
        <v>0</v>
      </c>
      <c r="W115" s="197">
        <v>0</v>
      </c>
      <c r="X115" s="197">
        <v>0</v>
      </c>
      <c r="Y115" s="197">
        <v>0</v>
      </c>
      <c r="Z115" s="197">
        <v>0</v>
      </c>
      <c r="AA115" s="197">
        <v>0</v>
      </c>
      <c r="AB115" s="197">
        <v>0</v>
      </c>
      <c r="AC115" s="198">
        <v>2.3071765391330006</v>
      </c>
      <c r="AD115" s="199">
        <v>0</v>
      </c>
      <c r="AE115" s="199">
        <v>0</v>
      </c>
      <c r="AF115" s="199">
        <v>0</v>
      </c>
      <c r="AG115" s="199">
        <v>2.3071765391330006</v>
      </c>
      <c r="AH115" s="199">
        <v>0</v>
      </c>
      <c r="AI115" s="200">
        <f t="shared" si="142"/>
        <v>2.3071765391330006</v>
      </c>
      <c r="AJ115" s="131" t="str">
        <f t="shared" si="143"/>
        <v/>
      </c>
      <c r="BA115" s="131"/>
      <c r="BR115" s="131"/>
      <c r="CG115" s="131"/>
    </row>
    <row r="116" spans="1:85" ht="15">
      <c r="A116" s="149" t="s">
        <v>15</v>
      </c>
      <c r="B116" s="150">
        <v>9.9944207161128312E-2</v>
      </c>
      <c r="C116" s="150">
        <v>0</v>
      </c>
      <c r="D116" s="150">
        <v>0</v>
      </c>
      <c r="E116" s="150">
        <v>5.0060416825461031E-3</v>
      </c>
      <c r="F116" s="304"/>
      <c r="G116" s="150">
        <v>0</v>
      </c>
      <c r="H116" s="151">
        <v>0</v>
      </c>
      <c r="I116" s="152">
        <f t="shared" si="140"/>
        <v>0.10495024884367442</v>
      </c>
      <c r="J116" s="139"/>
      <c r="K116" s="153" t="s">
        <v>15</v>
      </c>
      <c r="L116" s="154">
        <v>9.9944207161128312E-2</v>
      </c>
      <c r="M116" s="154">
        <v>0</v>
      </c>
      <c r="N116" s="154">
        <v>0</v>
      </c>
      <c r="O116" s="154">
        <v>5.0060416825461031E-3</v>
      </c>
      <c r="P116" s="154">
        <v>0</v>
      </c>
      <c r="Q116" s="154">
        <v>0</v>
      </c>
      <c r="R116" s="155">
        <v>0</v>
      </c>
      <c r="S116" s="156">
        <f t="shared" si="141"/>
        <v>0.10495024884367442</v>
      </c>
      <c r="U116" s="201" t="s">
        <v>54</v>
      </c>
      <c r="V116" s="202">
        <v>7.6170591444854163E-2</v>
      </c>
      <c r="W116" s="202">
        <v>0</v>
      </c>
      <c r="X116" s="202">
        <v>0</v>
      </c>
      <c r="Y116" s="202">
        <v>0</v>
      </c>
      <c r="Z116" s="202">
        <v>0</v>
      </c>
      <c r="AA116" s="202">
        <v>5.0060416825461031E-3</v>
      </c>
      <c r="AB116" s="202">
        <v>0</v>
      </c>
      <c r="AC116" s="203">
        <v>2.3773615716274146E-2</v>
      </c>
      <c r="AD116" s="202">
        <v>2.3773615716274146E-2</v>
      </c>
      <c r="AE116" s="202">
        <v>0</v>
      </c>
      <c r="AF116" s="202">
        <v>0</v>
      </c>
      <c r="AG116" s="202">
        <v>0</v>
      </c>
      <c r="AH116" s="202">
        <v>0</v>
      </c>
      <c r="AI116" s="204">
        <f t="shared" si="142"/>
        <v>0.10495024884367442</v>
      </c>
      <c r="AJ116" s="131" t="str">
        <f t="shared" si="143"/>
        <v/>
      </c>
      <c r="BA116" s="131"/>
      <c r="BR116" s="131"/>
      <c r="CG116" s="131"/>
    </row>
    <row r="117" spans="1:85" ht="15">
      <c r="A117" s="157" t="s">
        <v>55</v>
      </c>
      <c r="B117" s="146">
        <v>0</v>
      </c>
      <c r="C117" s="146">
        <v>0</v>
      </c>
      <c r="D117" s="146">
        <v>0</v>
      </c>
      <c r="E117" s="146">
        <v>0.18801077004451067</v>
      </c>
      <c r="F117" s="304"/>
      <c r="G117" s="146">
        <v>0</v>
      </c>
      <c r="H117" s="158">
        <v>0</v>
      </c>
      <c r="I117" s="144">
        <f t="shared" si="140"/>
        <v>0.18801077004451067</v>
      </c>
      <c r="J117" s="139"/>
      <c r="K117" s="159" t="s">
        <v>55</v>
      </c>
      <c r="L117" s="146">
        <v>0</v>
      </c>
      <c r="M117" s="146">
        <v>0</v>
      </c>
      <c r="N117" s="146">
        <v>0</v>
      </c>
      <c r="O117" s="146">
        <v>0.18801077004451067</v>
      </c>
      <c r="P117" s="146">
        <v>15.096706250970323</v>
      </c>
      <c r="Q117" s="146">
        <v>0</v>
      </c>
      <c r="R117" s="147">
        <v>0</v>
      </c>
      <c r="S117" s="148">
        <f t="shared" si="141"/>
        <v>15.284717021014833</v>
      </c>
      <c r="U117" s="205" t="s">
        <v>55</v>
      </c>
      <c r="V117" s="197">
        <v>0</v>
      </c>
      <c r="W117" s="197">
        <v>0</v>
      </c>
      <c r="X117" s="197">
        <v>0</v>
      </c>
      <c r="Y117" s="197">
        <v>0</v>
      </c>
      <c r="Z117" s="197">
        <v>0</v>
      </c>
      <c r="AA117" s="197">
        <v>9.4005385022255354E-3</v>
      </c>
      <c r="AB117" s="197">
        <v>15.096706250970323</v>
      </c>
      <c r="AC117" s="198">
        <v>0.17861023154228514</v>
      </c>
      <c r="AD117" s="197">
        <v>0</v>
      </c>
      <c r="AE117" s="197">
        <v>0</v>
      </c>
      <c r="AF117" s="197">
        <v>0</v>
      </c>
      <c r="AG117" s="197">
        <v>0</v>
      </c>
      <c r="AH117" s="197">
        <v>0.17861023154228514</v>
      </c>
      <c r="AI117" s="200">
        <f t="shared" si="142"/>
        <v>15.284717021014833</v>
      </c>
      <c r="AJ117" s="131" t="str">
        <f t="shared" si="143"/>
        <v/>
      </c>
      <c r="BA117" s="131"/>
      <c r="BR117" s="131"/>
      <c r="CG117" s="131"/>
    </row>
    <row r="118" spans="1:85" ht="15">
      <c r="A118" s="149" t="s">
        <v>12</v>
      </c>
      <c r="B118" s="150">
        <v>0</v>
      </c>
      <c r="C118" s="150">
        <v>0</v>
      </c>
      <c r="D118" s="150">
        <v>0</v>
      </c>
      <c r="E118" s="150">
        <v>0</v>
      </c>
      <c r="F118" s="304"/>
      <c r="G118" s="150">
        <v>0</v>
      </c>
      <c r="H118" s="151">
        <v>0</v>
      </c>
      <c r="I118" s="152">
        <f t="shared" si="140"/>
        <v>0</v>
      </c>
      <c r="J118" s="139"/>
      <c r="K118" s="153" t="s">
        <v>12</v>
      </c>
      <c r="L118" s="154">
        <v>0</v>
      </c>
      <c r="M118" s="154">
        <v>0</v>
      </c>
      <c r="N118" s="154">
        <v>0</v>
      </c>
      <c r="O118" s="154">
        <v>0</v>
      </c>
      <c r="P118" s="154">
        <v>3.5146571389105194E-2</v>
      </c>
      <c r="Q118" s="154">
        <v>0</v>
      </c>
      <c r="R118" s="155">
        <v>0</v>
      </c>
      <c r="S118" s="156">
        <f t="shared" si="141"/>
        <v>3.5146571389105194E-2</v>
      </c>
      <c r="U118" s="201" t="s">
        <v>12</v>
      </c>
      <c r="V118" s="202">
        <v>0</v>
      </c>
      <c r="W118" s="202">
        <v>0</v>
      </c>
      <c r="X118" s="202">
        <v>0</v>
      </c>
      <c r="Y118" s="202">
        <v>0</v>
      </c>
      <c r="Z118" s="202">
        <v>0</v>
      </c>
      <c r="AA118" s="202">
        <v>0</v>
      </c>
      <c r="AB118" s="202">
        <v>3.5146571389105194E-2</v>
      </c>
      <c r="AC118" s="203">
        <v>0</v>
      </c>
      <c r="AD118" s="202">
        <v>0</v>
      </c>
      <c r="AE118" s="202">
        <v>0</v>
      </c>
      <c r="AF118" s="202">
        <v>0</v>
      </c>
      <c r="AG118" s="202">
        <v>0</v>
      </c>
      <c r="AH118" s="202">
        <v>0</v>
      </c>
      <c r="AI118" s="204">
        <f t="shared" si="142"/>
        <v>3.5146571389105194E-2</v>
      </c>
      <c r="AJ118" s="131" t="str">
        <f t="shared" si="143"/>
        <v/>
      </c>
      <c r="BA118" s="131"/>
      <c r="BR118" s="131"/>
      <c r="CG118" s="131"/>
    </row>
    <row r="119" spans="1:85" ht="15">
      <c r="A119" s="157" t="s">
        <v>56</v>
      </c>
      <c r="B119" s="146">
        <v>0</v>
      </c>
      <c r="C119" s="146">
        <v>0</v>
      </c>
      <c r="D119" s="146">
        <v>0</v>
      </c>
      <c r="E119" s="146">
        <v>0</v>
      </c>
      <c r="F119" s="304"/>
      <c r="G119" s="146">
        <v>0</v>
      </c>
      <c r="H119" s="158">
        <v>0</v>
      </c>
      <c r="I119" s="144">
        <f t="shared" si="140"/>
        <v>0</v>
      </c>
      <c r="J119" s="139"/>
      <c r="K119" s="159" t="s">
        <v>56</v>
      </c>
      <c r="L119" s="146">
        <v>0</v>
      </c>
      <c r="M119" s="146">
        <v>0</v>
      </c>
      <c r="N119" s="146">
        <v>0</v>
      </c>
      <c r="O119" s="146">
        <v>0</v>
      </c>
      <c r="P119" s="146">
        <v>0</v>
      </c>
      <c r="Q119" s="146">
        <v>0</v>
      </c>
      <c r="R119" s="147">
        <v>0</v>
      </c>
      <c r="S119" s="148">
        <f t="shared" si="141"/>
        <v>0</v>
      </c>
      <c r="U119" s="205" t="s">
        <v>56</v>
      </c>
      <c r="V119" s="197">
        <v>0</v>
      </c>
      <c r="W119" s="197">
        <v>0</v>
      </c>
      <c r="X119" s="197">
        <v>0</v>
      </c>
      <c r="Y119" s="197">
        <v>0</v>
      </c>
      <c r="Z119" s="197">
        <v>0</v>
      </c>
      <c r="AA119" s="197">
        <v>0</v>
      </c>
      <c r="AB119" s="197">
        <v>0</v>
      </c>
      <c r="AC119" s="198">
        <v>0</v>
      </c>
      <c r="AD119" s="197">
        <v>0</v>
      </c>
      <c r="AE119" s="197">
        <v>0</v>
      </c>
      <c r="AF119" s="197">
        <v>0</v>
      </c>
      <c r="AG119" s="197">
        <v>0</v>
      </c>
      <c r="AH119" s="197">
        <v>0</v>
      </c>
      <c r="AI119" s="200">
        <f t="shared" si="142"/>
        <v>0</v>
      </c>
      <c r="AJ119" s="131" t="str">
        <f t="shared" si="143"/>
        <v/>
      </c>
      <c r="BA119" s="131"/>
      <c r="BR119" s="131"/>
      <c r="CG119" s="131"/>
    </row>
    <row r="120" spans="1:85" ht="15">
      <c r="A120" s="149" t="s">
        <v>17</v>
      </c>
      <c r="B120" s="150">
        <v>0</v>
      </c>
      <c r="C120" s="150">
        <v>0</v>
      </c>
      <c r="D120" s="150">
        <v>0</v>
      </c>
      <c r="E120" s="150">
        <v>0</v>
      </c>
      <c r="F120" s="304"/>
      <c r="G120" s="150">
        <v>0</v>
      </c>
      <c r="H120" s="151">
        <v>0</v>
      </c>
      <c r="I120" s="152">
        <f t="shared" si="140"/>
        <v>0</v>
      </c>
      <c r="J120" s="139"/>
      <c r="K120" s="153" t="s">
        <v>17</v>
      </c>
      <c r="L120" s="154">
        <v>0</v>
      </c>
      <c r="M120" s="154">
        <v>0</v>
      </c>
      <c r="N120" s="154">
        <v>0</v>
      </c>
      <c r="O120" s="154">
        <v>0</v>
      </c>
      <c r="P120" s="154">
        <v>0.12168287999999999</v>
      </c>
      <c r="Q120" s="154">
        <v>0</v>
      </c>
      <c r="R120" s="155">
        <v>0</v>
      </c>
      <c r="S120" s="156">
        <f t="shared" si="141"/>
        <v>0.12168287999999999</v>
      </c>
      <c r="U120" s="201" t="s">
        <v>17</v>
      </c>
      <c r="V120" s="202">
        <v>0</v>
      </c>
      <c r="W120" s="202">
        <v>0</v>
      </c>
      <c r="X120" s="202">
        <v>0</v>
      </c>
      <c r="Y120" s="202">
        <v>0</v>
      </c>
      <c r="Z120" s="202">
        <v>0</v>
      </c>
      <c r="AA120" s="202">
        <v>0</v>
      </c>
      <c r="AB120" s="202">
        <v>0.12168287999999999</v>
      </c>
      <c r="AC120" s="203">
        <v>0</v>
      </c>
      <c r="AD120" s="202">
        <v>0</v>
      </c>
      <c r="AE120" s="202">
        <v>0</v>
      </c>
      <c r="AF120" s="202">
        <v>0</v>
      </c>
      <c r="AG120" s="202">
        <v>0</v>
      </c>
      <c r="AH120" s="202">
        <v>0</v>
      </c>
      <c r="AI120" s="204">
        <f t="shared" si="142"/>
        <v>0.12168287999999999</v>
      </c>
      <c r="AJ120" s="131" t="str">
        <f t="shared" si="143"/>
        <v/>
      </c>
      <c r="BA120" s="131"/>
      <c r="BR120" s="131"/>
      <c r="CG120" s="131"/>
    </row>
    <row r="121" spans="1:85" ht="15">
      <c r="A121" s="157" t="s">
        <v>141</v>
      </c>
      <c r="B121" s="146">
        <v>7.5139138780816879</v>
      </c>
      <c r="C121" s="146">
        <v>1.9548450436270715</v>
      </c>
      <c r="D121" s="146">
        <v>9.8768847857197422</v>
      </c>
      <c r="E121" s="146">
        <v>4.0883370470455427</v>
      </c>
      <c r="F121" s="304"/>
      <c r="G121" s="146">
        <v>0</v>
      </c>
      <c r="H121" s="158">
        <v>0</v>
      </c>
      <c r="I121" s="144">
        <f t="shared" si="140"/>
        <v>23.433980754474042</v>
      </c>
      <c r="J121" s="139"/>
      <c r="K121" s="159" t="s">
        <v>141</v>
      </c>
      <c r="L121" s="146">
        <v>7.5139138780816879</v>
      </c>
      <c r="M121" s="146">
        <v>1.9548450436270715</v>
      </c>
      <c r="N121" s="146">
        <v>9.8768847857197422</v>
      </c>
      <c r="O121" s="146">
        <v>4.0883370470455427</v>
      </c>
      <c r="P121" s="146">
        <v>0</v>
      </c>
      <c r="Q121" s="146">
        <v>0</v>
      </c>
      <c r="R121" s="147">
        <v>0</v>
      </c>
      <c r="S121" s="148">
        <f t="shared" si="141"/>
        <v>23.433980754474042</v>
      </c>
      <c r="U121" s="205" t="s">
        <v>141</v>
      </c>
      <c r="V121" s="197">
        <v>7.1263235124621653</v>
      </c>
      <c r="W121" s="197">
        <v>0</v>
      </c>
      <c r="X121" s="197">
        <v>0</v>
      </c>
      <c r="Y121" s="197">
        <v>1.9548450436270715</v>
      </c>
      <c r="Z121" s="197">
        <v>9.8768847857197422</v>
      </c>
      <c r="AA121" s="197">
        <v>4.0298693385382727</v>
      </c>
      <c r="AB121" s="197">
        <v>0</v>
      </c>
      <c r="AC121" s="198">
        <v>0.44605807412679277</v>
      </c>
      <c r="AD121" s="197">
        <v>0.38759036561952281</v>
      </c>
      <c r="AE121" s="197">
        <v>0</v>
      </c>
      <c r="AF121" s="197">
        <v>0</v>
      </c>
      <c r="AG121" s="197">
        <v>0</v>
      </c>
      <c r="AH121" s="197">
        <v>5.8467708507269935E-2</v>
      </c>
      <c r="AI121" s="200">
        <f t="shared" si="142"/>
        <v>23.433980754474042</v>
      </c>
      <c r="AJ121" s="131" t="str">
        <f t="shared" si="143"/>
        <v/>
      </c>
      <c r="BA121" s="131"/>
      <c r="BR121" s="131"/>
      <c r="CG121" s="131"/>
    </row>
    <row r="122" spans="1:85" ht="15">
      <c r="A122" s="149" t="s">
        <v>25</v>
      </c>
      <c r="B122" s="150">
        <v>3.0862391872981672</v>
      </c>
      <c r="C122" s="150">
        <v>3.5769737864286048E-2</v>
      </c>
      <c r="D122" s="150">
        <v>4.535247685321167</v>
      </c>
      <c r="E122" s="150">
        <v>20.616584595116581</v>
      </c>
      <c r="F122" s="304"/>
      <c r="G122" s="150">
        <v>1.9925109665985532</v>
      </c>
      <c r="H122" s="151">
        <v>0</v>
      </c>
      <c r="I122" s="152">
        <f t="shared" si="140"/>
        <v>30.266352172198751</v>
      </c>
      <c r="J122" s="139"/>
      <c r="K122" s="153" t="s">
        <v>25</v>
      </c>
      <c r="L122" s="154">
        <v>3.0862391872981672</v>
      </c>
      <c r="M122" s="154">
        <v>3.5769737864286048E-2</v>
      </c>
      <c r="N122" s="154">
        <v>4.535247685321167</v>
      </c>
      <c r="O122" s="154">
        <v>20.616584595116581</v>
      </c>
      <c r="P122" s="154">
        <v>2.9445274104280807E-2</v>
      </c>
      <c r="Q122" s="154">
        <v>1.9925109665985532</v>
      </c>
      <c r="R122" s="155">
        <v>0</v>
      </c>
      <c r="S122" s="156">
        <f t="shared" si="141"/>
        <v>30.29579744630303</v>
      </c>
      <c r="U122" s="201" t="s">
        <v>25</v>
      </c>
      <c r="V122" s="202">
        <v>2.7640945608368375</v>
      </c>
      <c r="W122" s="202">
        <v>0.29297974421327183</v>
      </c>
      <c r="X122" s="202">
        <v>1.9925109665985532</v>
      </c>
      <c r="Y122" s="202">
        <v>3.5769737864286048E-2</v>
      </c>
      <c r="Z122" s="202">
        <v>4.535247685321167</v>
      </c>
      <c r="AA122" s="202">
        <v>20.332900955247837</v>
      </c>
      <c r="AB122" s="202">
        <v>2.9445274104280807E-2</v>
      </c>
      <c r="AC122" s="203">
        <v>0.31284852211680414</v>
      </c>
      <c r="AD122" s="202">
        <v>2.9164882248057921E-2</v>
      </c>
      <c r="AE122" s="202">
        <v>0</v>
      </c>
      <c r="AF122" s="202">
        <v>0</v>
      </c>
      <c r="AG122" s="202">
        <v>0</v>
      </c>
      <c r="AH122" s="202">
        <v>0.28368363986874623</v>
      </c>
      <c r="AI122" s="204">
        <f t="shared" si="142"/>
        <v>30.295797446303038</v>
      </c>
      <c r="AJ122" s="131" t="str">
        <f t="shared" si="143"/>
        <v/>
      </c>
      <c r="BA122" s="131"/>
      <c r="BR122" s="131"/>
      <c r="CG122" s="131"/>
    </row>
    <row r="123" spans="1:85" ht="15">
      <c r="A123" s="157" t="s">
        <v>24</v>
      </c>
      <c r="B123" s="146">
        <v>0</v>
      </c>
      <c r="C123" s="146">
        <v>0</v>
      </c>
      <c r="D123" s="146">
        <v>0</v>
      </c>
      <c r="E123" s="146">
        <v>0</v>
      </c>
      <c r="F123" s="304"/>
      <c r="G123" s="146">
        <v>0</v>
      </c>
      <c r="H123" s="158">
        <v>0</v>
      </c>
      <c r="I123" s="144">
        <f t="shared" si="140"/>
        <v>0</v>
      </c>
      <c r="J123" s="139"/>
      <c r="K123" s="159" t="s">
        <v>24</v>
      </c>
      <c r="L123" s="146">
        <v>0</v>
      </c>
      <c r="M123" s="146">
        <v>0</v>
      </c>
      <c r="N123" s="146">
        <v>0</v>
      </c>
      <c r="O123" s="146">
        <v>0</v>
      </c>
      <c r="P123" s="146">
        <v>0</v>
      </c>
      <c r="Q123" s="146">
        <v>0</v>
      </c>
      <c r="R123" s="147">
        <v>0</v>
      </c>
      <c r="S123" s="148">
        <f t="shared" si="141"/>
        <v>0</v>
      </c>
      <c r="U123" s="205" t="s">
        <v>24</v>
      </c>
      <c r="V123" s="197">
        <v>0</v>
      </c>
      <c r="W123" s="197">
        <v>0</v>
      </c>
      <c r="X123" s="197">
        <v>0</v>
      </c>
      <c r="Y123" s="197">
        <v>0</v>
      </c>
      <c r="Z123" s="197">
        <v>0</v>
      </c>
      <c r="AA123" s="197">
        <v>0</v>
      </c>
      <c r="AB123" s="197">
        <v>0</v>
      </c>
      <c r="AC123" s="198">
        <v>0</v>
      </c>
      <c r="AD123" s="197">
        <v>0</v>
      </c>
      <c r="AE123" s="197">
        <v>0</v>
      </c>
      <c r="AF123" s="197">
        <v>0</v>
      </c>
      <c r="AG123" s="197">
        <v>0</v>
      </c>
      <c r="AH123" s="197">
        <v>0</v>
      </c>
      <c r="AI123" s="200">
        <f t="shared" si="142"/>
        <v>0</v>
      </c>
      <c r="AJ123" s="131" t="str">
        <f t="shared" si="143"/>
        <v/>
      </c>
      <c r="BA123" s="131"/>
      <c r="BR123" s="131"/>
      <c r="CG123" s="131"/>
    </row>
    <row r="124" spans="1:85" ht="15">
      <c r="A124" s="149" t="s">
        <v>57</v>
      </c>
      <c r="B124" s="150">
        <v>0</v>
      </c>
      <c r="C124" s="150">
        <v>0</v>
      </c>
      <c r="D124" s="150">
        <v>0</v>
      </c>
      <c r="E124" s="150">
        <v>0</v>
      </c>
      <c r="F124" s="304"/>
      <c r="G124" s="150">
        <v>0</v>
      </c>
      <c r="H124" s="151">
        <v>0</v>
      </c>
      <c r="I124" s="152">
        <f t="shared" si="140"/>
        <v>0</v>
      </c>
      <c r="J124" s="139"/>
      <c r="K124" s="153" t="s">
        <v>57</v>
      </c>
      <c r="L124" s="154">
        <v>0</v>
      </c>
      <c r="M124" s="154">
        <v>0</v>
      </c>
      <c r="N124" s="154">
        <v>0</v>
      </c>
      <c r="O124" s="154">
        <v>0</v>
      </c>
      <c r="P124" s="154">
        <v>0</v>
      </c>
      <c r="Q124" s="154">
        <v>0</v>
      </c>
      <c r="R124" s="155">
        <v>0</v>
      </c>
      <c r="S124" s="156">
        <f t="shared" si="141"/>
        <v>0</v>
      </c>
      <c r="U124" s="201" t="s">
        <v>57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3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4">
        <f t="shared" si="142"/>
        <v>0</v>
      </c>
      <c r="AJ124" s="131" t="str">
        <f t="shared" si="143"/>
        <v/>
      </c>
      <c r="BA124" s="131"/>
      <c r="BR124" s="131"/>
      <c r="CG124" s="131"/>
    </row>
    <row r="125" spans="1:85" ht="15">
      <c r="A125" s="157" t="s">
        <v>22</v>
      </c>
      <c r="B125" s="146">
        <v>0</v>
      </c>
      <c r="C125" s="146">
        <v>3.9246196506858434E-2</v>
      </c>
      <c r="D125" s="146">
        <v>0</v>
      </c>
      <c r="E125" s="146">
        <v>0</v>
      </c>
      <c r="F125" s="304"/>
      <c r="G125" s="146">
        <v>0</v>
      </c>
      <c r="H125" s="158">
        <v>0</v>
      </c>
      <c r="I125" s="144">
        <f t="shared" si="140"/>
        <v>3.9246196506858434E-2</v>
      </c>
      <c r="J125" s="139"/>
      <c r="K125" s="159" t="s">
        <v>22</v>
      </c>
      <c r="L125" s="146">
        <v>0</v>
      </c>
      <c r="M125" s="146">
        <v>3.9246196506858434E-2</v>
      </c>
      <c r="N125" s="146">
        <v>0</v>
      </c>
      <c r="O125" s="146">
        <v>0</v>
      </c>
      <c r="P125" s="146">
        <v>0.90662318416061916</v>
      </c>
      <c r="Q125" s="146">
        <v>0</v>
      </c>
      <c r="R125" s="147">
        <v>0</v>
      </c>
      <c r="S125" s="148">
        <f t="shared" si="141"/>
        <v>0.94586938066747761</v>
      </c>
      <c r="U125" s="205" t="s">
        <v>22</v>
      </c>
      <c r="V125" s="197">
        <v>0</v>
      </c>
      <c r="W125" s="197">
        <v>0</v>
      </c>
      <c r="X125" s="197">
        <v>0</v>
      </c>
      <c r="Y125" s="197">
        <v>3.9246196506858434E-2</v>
      </c>
      <c r="Z125" s="197">
        <v>0</v>
      </c>
      <c r="AA125" s="197">
        <v>0</v>
      </c>
      <c r="AB125" s="197">
        <v>0.90662318416061916</v>
      </c>
      <c r="AC125" s="198">
        <v>0</v>
      </c>
      <c r="AD125" s="197">
        <v>0</v>
      </c>
      <c r="AE125" s="197">
        <v>0</v>
      </c>
      <c r="AF125" s="197">
        <v>0</v>
      </c>
      <c r="AG125" s="197">
        <v>0</v>
      </c>
      <c r="AH125" s="197">
        <v>0</v>
      </c>
      <c r="AI125" s="200">
        <f t="shared" si="142"/>
        <v>0.94586938066747761</v>
      </c>
      <c r="AJ125" s="131" t="str">
        <f t="shared" si="143"/>
        <v/>
      </c>
      <c r="BA125" s="131"/>
      <c r="BR125" s="131"/>
      <c r="CG125" s="131"/>
    </row>
    <row r="126" spans="1:85" ht="15">
      <c r="A126" s="149" t="s">
        <v>21</v>
      </c>
      <c r="B126" s="150">
        <v>0</v>
      </c>
      <c r="C126" s="150">
        <v>0</v>
      </c>
      <c r="D126" s="150">
        <v>0</v>
      </c>
      <c r="E126" s="150">
        <v>0</v>
      </c>
      <c r="F126" s="304"/>
      <c r="G126" s="150">
        <v>0</v>
      </c>
      <c r="H126" s="151">
        <v>0</v>
      </c>
      <c r="I126" s="152">
        <f t="shared" si="140"/>
        <v>0</v>
      </c>
      <c r="J126" s="139"/>
      <c r="K126" s="153" t="s">
        <v>21</v>
      </c>
      <c r="L126" s="154">
        <v>0</v>
      </c>
      <c r="M126" s="154">
        <v>0</v>
      </c>
      <c r="N126" s="154">
        <v>0</v>
      </c>
      <c r="O126" s="154">
        <v>0</v>
      </c>
      <c r="P126" s="154">
        <v>0</v>
      </c>
      <c r="Q126" s="154">
        <v>0</v>
      </c>
      <c r="R126" s="155">
        <v>0</v>
      </c>
      <c r="S126" s="156">
        <f t="shared" si="141"/>
        <v>0</v>
      </c>
      <c r="U126" s="201" t="s">
        <v>58</v>
      </c>
      <c r="V126" s="202">
        <v>0</v>
      </c>
      <c r="W126" s="202">
        <v>0</v>
      </c>
      <c r="X126" s="202">
        <v>0</v>
      </c>
      <c r="Y126" s="202">
        <v>0</v>
      </c>
      <c r="Z126" s="202">
        <v>0</v>
      </c>
      <c r="AA126" s="202">
        <v>0</v>
      </c>
      <c r="AB126" s="202">
        <v>0</v>
      </c>
      <c r="AC126" s="203">
        <v>0</v>
      </c>
      <c r="AD126" s="202">
        <v>0</v>
      </c>
      <c r="AE126" s="202">
        <v>0</v>
      </c>
      <c r="AF126" s="202">
        <v>0</v>
      </c>
      <c r="AG126" s="202">
        <v>0</v>
      </c>
      <c r="AH126" s="202">
        <v>0</v>
      </c>
      <c r="AI126" s="204">
        <f t="shared" si="142"/>
        <v>0</v>
      </c>
      <c r="AJ126" s="131" t="str">
        <f t="shared" si="143"/>
        <v/>
      </c>
      <c r="BA126" s="131"/>
      <c r="BR126" s="131"/>
      <c r="CG126" s="131"/>
    </row>
    <row r="127" spans="1:85" ht="15">
      <c r="A127" s="160" t="s">
        <v>61</v>
      </c>
      <c r="B127" s="146">
        <v>0</v>
      </c>
      <c r="C127" s="146">
        <v>0</v>
      </c>
      <c r="D127" s="146">
        <v>0</v>
      </c>
      <c r="E127" s="146">
        <v>0</v>
      </c>
      <c r="F127" s="304"/>
      <c r="G127" s="146">
        <v>0</v>
      </c>
      <c r="H127" s="158">
        <v>0</v>
      </c>
      <c r="I127" s="144">
        <f t="shared" si="140"/>
        <v>0</v>
      </c>
      <c r="J127" s="139"/>
      <c r="K127" s="161" t="s">
        <v>61</v>
      </c>
      <c r="L127" s="146">
        <v>0</v>
      </c>
      <c r="M127" s="146">
        <v>0</v>
      </c>
      <c r="N127" s="146">
        <v>0</v>
      </c>
      <c r="O127" s="146">
        <v>0</v>
      </c>
      <c r="P127" s="146">
        <v>0</v>
      </c>
      <c r="Q127" s="146">
        <v>0</v>
      </c>
      <c r="R127" s="147">
        <v>0</v>
      </c>
      <c r="S127" s="148">
        <f t="shared" si="141"/>
        <v>0</v>
      </c>
      <c r="U127" s="206" t="s">
        <v>59</v>
      </c>
      <c r="V127" s="197">
        <v>0</v>
      </c>
      <c r="W127" s="197">
        <v>0</v>
      </c>
      <c r="X127" s="197">
        <v>0</v>
      </c>
      <c r="Y127" s="197">
        <v>0</v>
      </c>
      <c r="Z127" s="197">
        <v>0</v>
      </c>
      <c r="AA127" s="197">
        <v>0</v>
      </c>
      <c r="AB127" s="197">
        <v>0</v>
      </c>
      <c r="AC127" s="198">
        <v>0</v>
      </c>
      <c r="AD127" s="199">
        <v>0</v>
      </c>
      <c r="AE127" s="199">
        <v>0</v>
      </c>
      <c r="AF127" s="199">
        <v>0</v>
      </c>
      <c r="AG127" s="199">
        <v>0</v>
      </c>
      <c r="AH127" s="199">
        <v>0</v>
      </c>
      <c r="AI127" s="200">
        <f t="shared" si="142"/>
        <v>0</v>
      </c>
      <c r="AJ127" s="131" t="str">
        <f t="shared" si="143"/>
        <v/>
      </c>
      <c r="BA127" s="131"/>
      <c r="BR127" s="131"/>
      <c r="CG127" s="131"/>
    </row>
    <row r="128" spans="1:85">
      <c r="A128" s="162" t="s">
        <v>23</v>
      </c>
      <c r="B128" s="163">
        <v>0</v>
      </c>
      <c r="C128" s="163">
        <v>0</v>
      </c>
      <c r="D128" s="163">
        <v>0</v>
      </c>
      <c r="E128" s="163">
        <v>0</v>
      </c>
      <c r="F128" s="304"/>
      <c r="G128" s="163">
        <v>0</v>
      </c>
      <c r="H128" s="164">
        <v>0</v>
      </c>
      <c r="I128" s="165">
        <f t="shared" si="140"/>
        <v>0</v>
      </c>
      <c r="J128" s="139"/>
      <c r="K128" s="166" t="s">
        <v>23</v>
      </c>
      <c r="L128" s="167">
        <v>0</v>
      </c>
      <c r="M128" s="167">
        <v>0</v>
      </c>
      <c r="N128" s="167">
        <v>0</v>
      </c>
      <c r="O128" s="167">
        <v>0</v>
      </c>
      <c r="P128" s="167">
        <v>0</v>
      </c>
      <c r="Q128" s="167">
        <v>0</v>
      </c>
      <c r="R128" s="168">
        <v>0</v>
      </c>
      <c r="S128" s="169">
        <f t="shared" si="141"/>
        <v>0</v>
      </c>
      <c r="U128" s="207" t="s">
        <v>62</v>
      </c>
      <c r="V128" s="208">
        <v>0</v>
      </c>
      <c r="W128" s="208">
        <v>0</v>
      </c>
      <c r="X128" s="208">
        <v>0</v>
      </c>
      <c r="Y128" s="208">
        <v>0</v>
      </c>
      <c r="Z128" s="208">
        <v>0</v>
      </c>
      <c r="AA128" s="208">
        <v>0</v>
      </c>
      <c r="AB128" s="208">
        <v>0</v>
      </c>
      <c r="AC128" s="208">
        <v>0</v>
      </c>
      <c r="AD128" s="208">
        <v>0</v>
      </c>
      <c r="AE128" s="208">
        <v>0</v>
      </c>
      <c r="AF128" s="208">
        <v>0</v>
      </c>
      <c r="AG128" s="208">
        <v>0</v>
      </c>
      <c r="AH128" s="92">
        <v>0</v>
      </c>
      <c r="AI128" s="209">
        <f t="shared" si="142"/>
        <v>0</v>
      </c>
      <c r="AJ128" s="131" t="str">
        <f t="shared" si="143"/>
        <v/>
      </c>
      <c r="BA128" s="131"/>
      <c r="BR128" s="131"/>
      <c r="CG128" s="131"/>
    </row>
    <row r="129" spans="1:85">
      <c r="A129" s="170" t="s">
        <v>19</v>
      </c>
      <c r="B129" s="171">
        <v>0</v>
      </c>
      <c r="C129" s="171">
        <v>0</v>
      </c>
      <c r="D129" s="171">
        <v>0</v>
      </c>
      <c r="E129" s="171">
        <v>0</v>
      </c>
      <c r="F129" s="304"/>
      <c r="G129" s="171">
        <v>0</v>
      </c>
      <c r="H129" s="172">
        <v>0</v>
      </c>
      <c r="I129" s="173">
        <f t="shared" si="140"/>
        <v>0</v>
      </c>
      <c r="J129" s="139"/>
      <c r="K129" s="174" t="s">
        <v>19</v>
      </c>
      <c r="L129" s="171">
        <v>0</v>
      </c>
      <c r="M129" s="171">
        <v>0</v>
      </c>
      <c r="N129" s="171">
        <v>0</v>
      </c>
      <c r="O129" s="171">
        <v>0</v>
      </c>
      <c r="P129" s="171">
        <v>0</v>
      </c>
      <c r="Q129" s="171">
        <v>0</v>
      </c>
      <c r="R129" s="175">
        <v>0</v>
      </c>
      <c r="S129" s="176">
        <f t="shared" si="141"/>
        <v>0</v>
      </c>
      <c r="U129" s="210" t="s">
        <v>19</v>
      </c>
      <c r="V129" s="211">
        <v>0</v>
      </c>
      <c r="W129" s="211">
        <v>0</v>
      </c>
      <c r="X129" s="211">
        <v>0</v>
      </c>
      <c r="Y129" s="211">
        <v>0</v>
      </c>
      <c r="Z129" s="211">
        <v>0</v>
      </c>
      <c r="AA129" s="211">
        <v>0</v>
      </c>
      <c r="AB129" s="211">
        <v>0</v>
      </c>
      <c r="AC129" s="211">
        <v>0</v>
      </c>
      <c r="AD129" s="212">
        <v>0</v>
      </c>
      <c r="AE129" s="212">
        <v>0</v>
      </c>
      <c r="AF129" s="212">
        <v>0</v>
      </c>
      <c r="AG129" s="212">
        <v>0</v>
      </c>
      <c r="AH129" s="212">
        <v>0</v>
      </c>
      <c r="AI129" s="213">
        <f t="shared" si="142"/>
        <v>0</v>
      </c>
      <c r="AJ129" s="131" t="str">
        <f t="shared" si="143"/>
        <v/>
      </c>
      <c r="BA129" s="131"/>
      <c r="BR129" s="131"/>
      <c r="CG129" s="131"/>
    </row>
    <row r="130" spans="1:85">
      <c r="A130" s="162" t="s">
        <v>20</v>
      </c>
      <c r="B130" s="163">
        <v>0</v>
      </c>
      <c r="C130" s="163">
        <v>0</v>
      </c>
      <c r="D130" s="163">
        <v>0</v>
      </c>
      <c r="E130" s="163">
        <v>0</v>
      </c>
      <c r="F130" s="304"/>
      <c r="G130" s="163">
        <v>0</v>
      </c>
      <c r="H130" s="164">
        <v>0</v>
      </c>
      <c r="I130" s="165">
        <f t="shared" si="140"/>
        <v>0</v>
      </c>
      <c r="J130" s="139"/>
      <c r="K130" s="166" t="s">
        <v>20</v>
      </c>
      <c r="L130" s="167">
        <v>0</v>
      </c>
      <c r="M130" s="167">
        <v>0</v>
      </c>
      <c r="N130" s="167">
        <v>0</v>
      </c>
      <c r="O130" s="167">
        <v>0</v>
      </c>
      <c r="P130" s="167">
        <v>0</v>
      </c>
      <c r="Q130" s="167">
        <v>0</v>
      </c>
      <c r="R130" s="168">
        <v>0</v>
      </c>
      <c r="S130" s="169">
        <f t="shared" si="141"/>
        <v>0</v>
      </c>
      <c r="U130" s="207" t="s">
        <v>20</v>
      </c>
      <c r="V130" s="208">
        <v>0</v>
      </c>
      <c r="W130" s="208">
        <v>0</v>
      </c>
      <c r="X130" s="208">
        <v>0</v>
      </c>
      <c r="Y130" s="208">
        <v>0</v>
      </c>
      <c r="Z130" s="208">
        <v>0</v>
      </c>
      <c r="AA130" s="208">
        <v>0</v>
      </c>
      <c r="AB130" s="208">
        <v>0</v>
      </c>
      <c r="AC130" s="208">
        <v>0</v>
      </c>
      <c r="AD130" s="208">
        <v>0</v>
      </c>
      <c r="AE130" s="208">
        <v>0</v>
      </c>
      <c r="AF130" s="208">
        <v>0</v>
      </c>
      <c r="AG130" s="208">
        <v>0</v>
      </c>
      <c r="AH130" s="92">
        <v>0</v>
      </c>
      <c r="AI130" s="209">
        <f t="shared" si="142"/>
        <v>0</v>
      </c>
      <c r="AJ130" s="131" t="str">
        <f t="shared" si="143"/>
        <v/>
      </c>
      <c r="BA130" s="131"/>
      <c r="BR130" s="131"/>
      <c r="CG130" s="131"/>
    </row>
    <row r="131" spans="1:85" ht="15" thickBot="1">
      <c r="A131" s="177" t="s">
        <v>11</v>
      </c>
      <c r="B131" s="178">
        <v>0</v>
      </c>
      <c r="C131" s="178">
        <v>0</v>
      </c>
      <c r="D131" s="178">
        <v>0</v>
      </c>
      <c r="E131" s="178">
        <v>0</v>
      </c>
      <c r="F131" s="305"/>
      <c r="G131" s="178">
        <v>0</v>
      </c>
      <c r="H131" s="179">
        <v>0</v>
      </c>
      <c r="I131" s="180">
        <f t="shared" si="140"/>
        <v>0</v>
      </c>
      <c r="J131" s="139"/>
      <c r="K131" s="181" t="s">
        <v>11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82">
        <v>0</v>
      </c>
      <c r="S131" s="183">
        <f t="shared" si="141"/>
        <v>0</v>
      </c>
      <c r="U131" s="210" t="s">
        <v>11</v>
      </c>
      <c r="V131" s="211">
        <v>0</v>
      </c>
      <c r="W131" s="211">
        <v>0</v>
      </c>
      <c r="X131" s="211">
        <v>0</v>
      </c>
      <c r="Y131" s="211">
        <v>0</v>
      </c>
      <c r="Z131" s="211">
        <v>0</v>
      </c>
      <c r="AA131" s="211">
        <v>0</v>
      </c>
      <c r="AB131" s="211">
        <v>0</v>
      </c>
      <c r="AC131" s="211">
        <v>0</v>
      </c>
      <c r="AD131" s="212">
        <v>0</v>
      </c>
      <c r="AE131" s="212">
        <v>0</v>
      </c>
      <c r="AF131" s="212">
        <v>0</v>
      </c>
      <c r="AG131" s="212">
        <v>0</v>
      </c>
      <c r="AH131" s="212">
        <v>0</v>
      </c>
      <c r="AI131" s="213">
        <f t="shared" si="142"/>
        <v>0</v>
      </c>
      <c r="AJ131" s="131" t="str">
        <f t="shared" si="143"/>
        <v/>
      </c>
      <c r="BA131" s="131"/>
      <c r="BR131" s="131"/>
      <c r="CG131" s="131"/>
    </row>
    <row r="132" spans="1:85" ht="15">
      <c r="A132" s="184" t="s">
        <v>26</v>
      </c>
      <c r="B132" s="185">
        <f>SUM(B111:B127)</f>
        <v>10.700097272540983</v>
      </c>
      <c r="C132" s="185">
        <f t="shared" ref="C132:H132" si="144">SUM(C111:C127)</f>
        <v>2.029860977998216</v>
      </c>
      <c r="D132" s="185">
        <f t="shared" si="144"/>
        <v>16.719309010173909</v>
      </c>
      <c r="E132" s="185">
        <f t="shared" si="144"/>
        <v>24.897938453889182</v>
      </c>
      <c r="F132" s="185">
        <f t="shared" si="144"/>
        <v>0</v>
      </c>
      <c r="G132" s="185">
        <f t="shared" si="144"/>
        <v>1.9925109665985532</v>
      </c>
      <c r="H132" s="187">
        <f t="shared" si="144"/>
        <v>0</v>
      </c>
      <c r="I132" s="144">
        <f t="shared" ref="I132" si="145">SUM(I111:I127)</f>
        <v>56.339716681200834</v>
      </c>
      <c r="J132" s="139"/>
      <c r="K132" s="186" t="s">
        <v>26</v>
      </c>
      <c r="L132" s="185">
        <f>SUM(L111:L127)</f>
        <v>10.700097272540983</v>
      </c>
      <c r="M132" s="185">
        <f t="shared" ref="M132:R132" si="146">SUM(M111:M127)</f>
        <v>2.029860977998216</v>
      </c>
      <c r="N132" s="185">
        <f t="shared" si="146"/>
        <v>16.719309010173909</v>
      </c>
      <c r="O132" s="185">
        <f t="shared" si="146"/>
        <v>24.897938453889182</v>
      </c>
      <c r="P132" s="185">
        <f t="shared" si="146"/>
        <v>16.189604160624331</v>
      </c>
      <c r="Q132" s="185">
        <f t="shared" si="146"/>
        <v>1.9925109665985532</v>
      </c>
      <c r="R132" s="187">
        <f t="shared" si="146"/>
        <v>0</v>
      </c>
      <c r="S132" s="188">
        <f t="shared" ref="S132" si="147">SUM(S111:S127)</f>
        <v>72.529320841825168</v>
      </c>
      <c r="T132" s="131" t="str">
        <f>IF(ABS(S132-AI132)&gt;0.01,S132-AI132,"")</f>
        <v/>
      </c>
      <c r="U132" s="214" t="s">
        <v>60</v>
      </c>
      <c r="V132" s="215">
        <f>SUM(V111:V127)</f>
        <v>9.9665886647438562</v>
      </c>
      <c r="W132" s="215">
        <f t="shared" ref="W132:AH132" si="148">SUM(W111:W127)</f>
        <v>0.29297974421327183</v>
      </c>
      <c r="X132" s="215">
        <f t="shared" si="148"/>
        <v>1.9925109665985532</v>
      </c>
      <c r="Y132" s="215">
        <f t="shared" si="148"/>
        <v>2.029860977998216</v>
      </c>
      <c r="Z132" s="215">
        <f t="shared" si="148"/>
        <v>14.412132471040909</v>
      </c>
      <c r="AA132" s="215">
        <f t="shared" si="148"/>
        <v>24.377176873970882</v>
      </c>
      <c r="AB132" s="215">
        <f t="shared" si="148"/>
        <v>16.189604160624331</v>
      </c>
      <c r="AC132" s="215">
        <f t="shared" si="148"/>
        <v>3.2684669826351569</v>
      </c>
      <c r="AD132" s="216">
        <f t="shared" si="148"/>
        <v>0.44052886358385485</v>
      </c>
      <c r="AE132" s="216">
        <f t="shared" si="148"/>
        <v>0</v>
      </c>
      <c r="AF132" s="216">
        <f t="shared" si="148"/>
        <v>0</v>
      </c>
      <c r="AG132" s="216">
        <f t="shared" si="148"/>
        <v>2.3071765391330006</v>
      </c>
      <c r="AH132" s="216">
        <f t="shared" si="148"/>
        <v>0.5207615799183013</v>
      </c>
      <c r="AI132" s="217">
        <f>SUM(V132:AC132)</f>
        <v>72.529320841825182</v>
      </c>
      <c r="AJ132" s="131" t="str">
        <f t="shared" si="143"/>
        <v/>
      </c>
      <c r="BA132" s="131"/>
      <c r="BR132" s="131"/>
      <c r="CG132" s="131"/>
    </row>
    <row r="133" spans="1:85" s="2" customFormat="1" ht="15" thickBot="1">
      <c r="A133" s="15" t="s">
        <v>100</v>
      </c>
      <c r="B133" s="100">
        <f>IF($I132=0,"-",B132/$I132)</f>
        <v>0.18992103444693645</v>
      </c>
      <c r="C133" s="100">
        <f t="shared" ref="C133:H133" si="149">IF($I132=0,"-",C132/$I132)</f>
        <v>3.602895253244201E-2</v>
      </c>
      <c r="D133" s="100">
        <f t="shared" si="149"/>
        <v>0.29675884074427245</v>
      </c>
      <c r="E133" s="100">
        <f t="shared" si="149"/>
        <v>0.4419251625771311</v>
      </c>
      <c r="F133" s="100">
        <f t="shared" si="149"/>
        <v>0</v>
      </c>
      <c r="G133" s="100">
        <f t="shared" si="149"/>
        <v>3.5366009699218187E-2</v>
      </c>
      <c r="H133" s="101">
        <f t="shared" si="149"/>
        <v>0</v>
      </c>
      <c r="I133" s="102">
        <f>SUM(B133:H133)</f>
        <v>1.0000000000000002</v>
      </c>
      <c r="J133" s="131"/>
      <c r="K133" s="27" t="s">
        <v>100</v>
      </c>
      <c r="L133" s="76">
        <f t="shared" ref="L133:R133" si="150">IF($S132=0,"-",L132/$S132)</f>
        <v>0.14752788456238522</v>
      </c>
      <c r="M133" s="76">
        <f t="shared" si="150"/>
        <v>2.7986763896838598E-2</v>
      </c>
      <c r="N133" s="76">
        <f t="shared" si="150"/>
        <v>0.23051793145335034</v>
      </c>
      <c r="O133" s="76">
        <f t="shared" si="150"/>
        <v>0.34328100918230847</v>
      </c>
      <c r="P133" s="76">
        <f t="shared" si="150"/>
        <v>0.22321461131466078</v>
      </c>
      <c r="Q133" s="76">
        <f t="shared" si="150"/>
        <v>2.7471799590456671E-2</v>
      </c>
      <c r="R133" s="77">
        <f t="shared" si="150"/>
        <v>0</v>
      </c>
      <c r="S133" s="78">
        <f>SUM(L133:R133)</f>
        <v>1</v>
      </c>
      <c r="U133" s="36" t="s">
        <v>100</v>
      </c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4"/>
      <c r="AJ133" s="2">
        <f t="shared" si="143"/>
        <v>1</v>
      </c>
    </row>
    <row r="134" spans="1:85" ht="15" thickBot="1">
      <c r="A134" s="223"/>
      <c r="B134" s="218"/>
      <c r="C134" s="218"/>
      <c r="D134" s="218"/>
      <c r="E134" s="218"/>
      <c r="F134" s="218"/>
      <c r="G134" s="218"/>
      <c r="H134" s="218"/>
      <c r="I134" s="218"/>
      <c r="K134" s="223"/>
      <c r="L134" s="218"/>
      <c r="M134" s="218"/>
      <c r="N134" s="218"/>
      <c r="O134" s="218"/>
      <c r="P134" s="218"/>
      <c r="Q134" s="218"/>
      <c r="R134" s="218"/>
      <c r="S134" s="218"/>
      <c r="AI134" s="139"/>
      <c r="BA134" s="131"/>
      <c r="BR134" s="131"/>
      <c r="CG134" s="131"/>
    </row>
    <row r="135" spans="1:85" ht="28.5">
      <c r="A135" s="328" t="s">
        <v>30</v>
      </c>
      <c r="B135" s="135" t="s">
        <v>0</v>
      </c>
      <c r="C135" s="135" t="s">
        <v>1</v>
      </c>
      <c r="D135" s="135" t="s">
        <v>2</v>
      </c>
      <c r="E135" s="135" t="s">
        <v>3</v>
      </c>
      <c r="F135" s="135" t="s">
        <v>27</v>
      </c>
      <c r="G135" s="135" t="s">
        <v>4</v>
      </c>
      <c r="H135" s="135" t="s">
        <v>5</v>
      </c>
      <c r="I135" s="136" t="s">
        <v>6</v>
      </c>
      <c r="K135" s="330" t="s">
        <v>30</v>
      </c>
      <c r="L135" s="137" t="s">
        <v>0</v>
      </c>
      <c r="M135" s="137" t="s">
        <v>1</v>
      </c>
      <c r="N135" s="137" t="s">
        <v>2</v>
      </c>
      <c r="O135" s="137" t="s">
        <v>3</v>
      </c>
      <c r="P135" s="137" t="s">
        <v>27</v>
      </c>
      <c r="Q135" s="137" t="s">
        <v>4</v>
      </c>
      <c r="R135" s="137" t="s">
        <v>5</v>
      </c>
      <c r="S135" s="138" t="s">
        <v>6</v>
      </c>
      <c r="U135" s="332" t="s">
        <v>30</v>
      </c>
      <c r="V135" s="190" t="s">
        <v>69</v>
      </c>
      <c r="W135" s="190" t="s">
        <v>70</v>
      </c>
      <c r="X135" s="190" t="s">
        <v>4</v>
      </c>
      <c r="Y135" s="190" t="s">
        <v>1</v>
      </c>
      <c r="Z135" s="190" t="s">
        <v>2</v>
      </c>
      <c r="AA135" s="190" t="s">
        <v>3</v>
      </c>
      <c r="AB135" s="190" t="s">
        <v>52</v>
      </c>
      <c r="AC135" s="190" t="s">
        <v>64</v>
      </c>
      <c r="AD135" s="191" t="s">
        <v>72</v>
      </c>
      <c r="AE135" s="191" t="s">
        <v>79</v>
      </c>
      <c r="AF135" s="191" t="s">
        <v>73</v>
      </c>
      <c r="AG135" s="191" t="s">
        <v>80</v>
      </c>
      <c r="AH135" s="191" t="s">
        <v>81</v>
      </c>
      <c r="AI135" s="192" t="s">
        <v>60</v>
      </c>
      <c r="BA135" s="131"/>
      <c r="BR135" s="131"/>
      <c r="CG135" s="131"/>
    </row>
    <row r="136" spans="1:85" ht="15">
      <c r="A136" s="329" t="s">
        <v>30</v>
      </c>
      <c r="B136" s="294" t="s">
        <v>109</v>
      </c>
      <c r="C136" s="295"/>
      <c r="D136" s="295"/>
      <c r="E136" s="295"/>
      <c r="F136" s="295"/>
      <c r="G136" s="295"/>
      <c r="H136" s="295"/>
      <c r="I136" s="296"/>
      <c r="K136" s="331" t="s">
        <v>30</v>
      </c>
      <c r="L136" s="297" t="s">
        <v>109</v>
      </c>
      <c r="M136" s="298"/>
      <c r="N136" s="298"/>
      <c r="O136" s="298"/>
      <c r="P136" s="298"/>
      <c r="Q136" s="298"/>
      <c r="R136" s="298"/>
      <c r="S136" s="299"/>
      <c r="U136" s="333" t="s">
        <v>30</v>
      </c>
      <c r="V136" s="326" t="s">
        <v>109</v>
      </c>
      <c r="W136" s="326"/>
      <c r="X136" s="326"/>
      <c r="Y136" s="326"/>
      <c r="Z136" s="326"/>
      <c r="AA136" s="326"/>
      <c r="AB136" s="326"/>
      <c r="AC136" s="326"/>
      <c r="AD136" s="326"/>
      <c r="AE136" s="326"/>
      <c r="AF136" s="326"/>
      <c r="AG136" s="326"/>
      <c r="AH136" s="326"/>
      <c r="AI136" s="327"/>
      <c r="BA136" s="131"/>
      <c r="BR136" s="131"/>
      <c r="CG136" s="131"/>
    </row>
    <row r="137" spans="1:85" ht="15">
      <c r="A137" s="141" t="s">
        <v>7</v>
      </c>
      <c r="B137" s="142">
        <v>0</v>
      </c>
      <c r="C137" s="142">
        <v>0</v>
      </c>
      <c r="D137" s="142">
        <v>0</v>
      </c>
      <c r="E137" s="142">
        <v>0</v>
      </c>
      <c r="F137" s="303"/>
      <c r="G137" s="142">
        <v>0</v>
      </c>
      <c r="H137" s="143">
        <v>0</v>
      </c>
      <c r="I137" s="144">
        <f>SUM(B137:H137)</f>
        <v>0</v>
      </c>
      <c r="J137" s="139"/>
      <c r="K137" s="193" t="s">
        <v>7</v>
      </c>
      <c r="L137" s="142">
        <v>0</v>
      </c>
      <c r="M137" s="142">
        <v>0</v>
      </c>
      <c r="N137" s="142">
        <v>0</v>
      </c>
      <c r="O137" s="142">
        <v>0</v>
      </c>
      <c r="P137" s="142">
        <v>0</v>
      </c>
      <c r="Q137" s="142">
        <v>0</v>
      </c>
      <c r="R137" s="194">
        <v>0</v>
      </c>
      <c r="S137" s="195">
        <f>SUM(L137:R137)</f>
        <v>0</v>
      </c>
      <c r="U137" s="196" t="s">
        <v>7</v>
      </c>
      <c r="V137" s="197">
        <v>0</v>
      </c>
      <c r="W137" s="197">
        <v>0</v>
      </c>
      <c r="X137" s="197">
        <v>0</v>
      </c>
      <c r="Y137" s="197">
        <v>0</v>
      </c>
      <c r="Z137" s="197">
        <v>0</v>
      </c>
      <c r="AA137" s="197">
        <v>0</v>
      </c>
      <c r="AB137" s="197">
        <v>0</v>
      </c>
      <c r="AC137" s="198">
        <v>0</v>
      </c>
      <c r="AD137" s="199">
        <v>0</v>
      </c>
      <c r="AE137" s="199">
        <v>0</v>
      </c>
      <c r="AF137" s="199">
        <v>0</v>
      </c>
      <c r="AG137" s="199">
        <v>0</v>
      </c>
      <c r="AH137" s="199">
        <v>0</v>
      </c>
      <c r="AI137" s="200">
        <f>SUM(V137:AC137)</f>
        <v>0</v>
      </c>
      <c r="AJ137" s="131" t="str">
        <f>IF(ABS(S137-AI137)&gt;0.001,S137-AI137,"")</f>
        <v/>
      </c>
      <c r="BA137" s="131"/>
      <c r="BR137" s="131"/>
      <c r="CG137" s="131"/>
    </row>
    <row r="138" spans="1:85" ht="15">
      <c r="A138" s="149" t="s">
        <v>8</v>
      </c>
      <c r="B138" s="150">
        <v>0</v>
      </c>
      <c r="C138" s="150">
        <v>0</v>
      </c>
      <c r="D138" s="150">
        <v>0</v>
      </c>
      <c r="E138" s="150">
        <v>0</v>
      </c>
      <c r="F138" s="304"/>
      <c r="G138" s="150">
        <v>0</v>
      </c>
      <c r="H138" s="151">
        <v>0</v>
      </c>
      <c r="I138" s="152">
        <f t="shared" ref="I138:I157" si="151">SUM(B138:H138)</f>
        <v>0</v>
      </c>
      <c r="J138" s="139"/>
      <c r="K138" s="153" t="s">
        <v>8</v>
      </c>
      <c r="L138" s="154">
        <v>0</v>
      </c>
      <c r="M138" s="154">
        <v>0</v>
      </c>
      <c r="N138" s="154">
        <v>0</v>
      </c>
      <c r="O138" s="154">
        <v>0</v>
      </c>
      <c r="P138" s="154">
        <v>0</v>
      </c>
      <c r="Q138" s="154">
        <v>0</v>
      </c>
      <c r="R138" s="155">
        <v>0</v>
      </c>
      <c r="S138" s="156">
        <f t="shared" ref="S138:S157" si="152">SUM(L138:R138)</f>
        <v>0</v>
      </c>
      <c r="U138" s="201" t="s">
        <v>8</v>
      </c>
      <c r="V138" s="202">
        <v>0</v>
      </c>
      <c r="W138" s="202">
        <v>0</v>
      </c>
      <c r="X138" s="202">
        <v>0</v>
      </c>
      <c r="Y138" s="202">
        <v>0</v>
      </c>
      <c r="Z138" s="202">
        <v>0</v>
      </c>
      <c r="AA138" s="202">
        <v>0</v>
      </c>
      <c r="AB138" s="202">
        <v>0</v>
      </c>
      <c r="AC138" s="203">
        <v>0</v>
      </c>
      <c r="AD138" s="202">
        <v>0</v>
      </c>
      <c r="AE138" s="202">
        <v>0</v>
      </c>
      <c r="AF138" s="202">
        <v>0</v>
      </c>
      <c r="AG138" s="202">
        <v>0</v>
      </c>
      <c r="AH138" s="202">
        <v>0</v>
      </c>
      <c r="AI138" s="204">
        <f t="shared" ref="AI138:AI157" si="153">SUM(V138:AC138)</f>
        <v>0</v>
      </c>
      <c r="AJ138" s="131" t="str">
        <f t="shared" ref="AJ138:AJ159" si="154">IF(ABS(S138-AI138)&gt;0.001,S138-AI138,"")</f>
        <v/>
      </c>
      <c r="BA138" s="131"/>
      <c r="BR138" s="131"/>
      <c r="CG138" s="131"/>
    </row>
    <row r="139" spans="1:85" ht="15">
      <c r="A139" s="157" t="s">
        <v>10</v>
      </c>
      <c r="B139" s="146">
        <v>0</v>
      </c>
      <c r="C139" s="146">
        <v>0</v>
      </c>
      <c r="D139" s="146">
        <v>0</v>
      </c>
      <c r="E139" s="146">
        <v>0</v>
      </c>
      <c r="F139" s="304"/>
      <c r="G139" s="146">
        <v>0</v>
      </c>
      <c r="H139" s="158">
        <v>0</v>
      </c>
      <c r="I139" s="144">
        <f t="shared" si="151"/>
        <v>0</v>
      </c>
      <c r="J139" s="139"/>
      <c r="K139" s="159" t="s">
        <v>10</v>
      </c>
      <c r="L139" s="146">
        <v>0</v>
      </c>
      <c r="M139" s="146">
        <v>0</v>
      </c>
      <c r="N139" s="146">
        <v>0</v>
      </c>
      <c r="O139" s="146">
        <v>0</v>
      </c>
      <c r="P139" s="146">
        <v>0</v>
      </c>
      <c r="Q139" s="146">
        <v>0</v>
      </c>
      <c r="R139" s="147">
        <v>0</v>
      </c>
      <c r="S139" s="148">
        <f t="shared" si="152"/>
        <v>0</v>
      </c>
      <c r="U139" s="205" t="s">
        <v>10</v>
      </c>
      <c r="V139" s="197">
        <v>0</v>
      </c>
      <c r="W139" s="197">
        <v>0</v>
      </c>
      <c r="X139" s="197">
        <v>0</v>
      </c>
      <c r="Y139" s="197">
        <v>0</v>
      </c>
      <c r="Z139" s="197">
        <v>0</v>
      </c>
      <c r="AA139" s="197">
        <v>0</v>
      </c>
      <c r="AB139" s="197">
        <v>0</v>
      </c>
      <c r="AC139" s="198">
        <v>0</v>
      </c>
      <c r="AD139" s="199">
        <v>0</v>
      </c>
      <c r="AE139" s="199">
        <v>0</v>
      </c>
      <c r="AF139" s="199">
        <v>0</v>
      </c>
      <c r="AG139" s="199">
        <v>0</v>
      </c>
      <c r="AH139" s="199">
        <v>0</v>
      </c>
      <c r="AI139" s="200">
        <f t="shared" si="153"/>
        <v>0</v>
      </c>
      <c r="AJ139" s="131" t="str">
        <f t="shared" si="154"/>
        <v/>
      </c>
      <c r="BA139" s="131"/>
      <c r="BR139" s="131"/>
      <c r="CG139" s="131"/>
    </row>
    <row r="140" spans="1:85" ht="15">
      <c r="A140" s="149" t="s">
        <v>53</v>
      </c>
      <c r="B140" s="150">
        <v>0</v>
      </c>
      <c r="C140" s="150">
        <v>0</v>
      </c>
      <c r="D140" s="150">
        <v>0</v>
      </c>
      <c r="E140" s="150">
        <v>0</v>
      </c>
      <c r="F140" s="304"/>
      <c r="G140" s="150">
        <v>0</v>
      </c>
      <c r="H140" s="151">
        <v>0</v>
      </c>
      <c r="I140" s="152">
        <f t="shared" si="151"/>
        <v>0</v>
      </c>
      <c r="J140" s="139"/>
      <c r="K140" s="153" t="s">
        <v>53</v>
      </c>
      <c r="L140" s="154">
        <v>0</v>
      </c>
      <c r="M140" s="154">
        <v>0</v>
      </c>
      <c r="N140" s="154">
        <v>0</v>
      </c>
      <c r="O140" s="154">
        <v>0</v>
      </c>
      <c r="P140" s="154">
        <v>0</v>
      </c>
      <c r="Q140" s="154">
        <v>0</v>
      </c>
      <c r="R140" s="155">
        <v>0</v>
      </c>
      <c r="S140" s="156">
        <f t="shared" si="152"/>
        <v>0</v>
      </c>
      <c r="U140" s="201" t="s">
        <v>53</v>
      </c>
      <c r="V140" s="202">
        <v>0</v>
      </c>
      <c r="W140" s="202">
        <v>0</v>
      </c>
      <c r="X140" s="202">
        <v>0</v>
      </c>
      <c r="Y140" s="202">
        <v>0</v>
      </c>
      <c r="Z140" s="202">
        <v>0</v>
      </c>
      <c r="AA140" s="202">
        <v>0</v>
      </c>
      <c r="AB140" s="202">
        <v>0</v>
      </c>
      <c r="AC140" s="203">
        <v>0</v>
      </c>
      <c r="AD140" s="202">
        <v>0</v>
      </c>
      <c r="AE140" s="202">
        <v>0</v>
      </c>
      <c r="AF140" s="202">
        <v>0</v>
      </c>
      <c r="AG140" s="202">
        <v>0</v>
      </c>
      <c r="AH140" s="202">
        <v>0</v>
      </c>
      <c r="AI140" s="204">
        <f t="shared" si="153"/>
        <v>0</v>
      </c>
      <c r="AJ140" s="131" t="str">
        <f t="shared" si="154"/>
        <v/>
      </c>
      <c r="BA140" s="131"/>
      <c r="BR140" s="131"/>
      <c r="CG140" s="131"/>
    </row>
    <row r="141" spans="1:85" ht="15">
      <c r="A141" s="157" t="s">
        <v>16</v>
      </c>
      <c r="B141" s="146">
        <v>19.032033428655666</v>
      </c>
      <c r="C141" s="146">
        <v>3.2617770184082509</v>
      </c>
      <c r="D141" s="146">
        <v>0</v>
      </c>
      <c r="E141" s="146">
        <v>0</v>
      </c>
      <c r="F141" s="304"/>
      <c r="G141" s="146">
        <v>0</v>
      </c>
      <c r="H141" s="158">
        <v>0</v>
      </c>
      <c r="I141" s="144">
        <f t="shared" si="151"/>
        <v>22.293810447063915</v>
      </c>
      <c r="J141" s="139"/>
      <c r="K141" s="159" t="s">
        <v>16</v>
      </c>
      <c r="L141" s="146">
        <v>19.032033428655666</v>
      </c>
      <c r="M141" s="146">
        <v>3.2617770184082509</v>
      </c>
      <c r="N141" s="146">
        <v>0</v>
      </c>
      <c r="O141" s="146">
        <v>0</v>
      </c>
      <c r="P141" s="146">
        <v>0</v>
      </c>
      <c r="Q141" s="146">
        <v>0</v>
      </c>
      <c r="R141" s="147">
        <v>0</v>
      </c>
      <c r="S141" s="148">
        <f t="shared" si="152"/>
        <v>22.293810447063915</v>
      </c>
      <c r="U141" s="205" t="s">
        <v>16</v>
      </c>
      <c r="V141" s="197">
        <v>19.032033428655666</v>
      </c>
      <c r="W141" s="197">
        <v>0</v>
      </c>
      <c r="X141" s="197">
        <v>0</v>
      </c>
      <c r="Y141" s="197">
        <v>3.2617770184082509</v>
      </c>
      <c r="Z141" s="197">
        <v>0</v>
      </c>
      <c r="AA141" s="197">
        <v>0</v>
      </c>
      <c r="AB141" s="197">
        <v>0</v>
      </c>
      <c r="AC141" s="198">
        <v>0</v>
      </c>
      <c r="AD141" s="199">
        <v>0</v>
      </c>
      <c r="AE141" s="199">
        <v>0</v>
      </c>
      <c r="AF141" s="199">
        <v>0</v>
      </c>
      <c r="AG141" s="199">
        <v>0</v>
      </c>
      <c r="AH141" s="199">
        <v>0</v>
      </c>
      <c r="AI141" s="200">
        <f t="shared" si="153"/>
        <v>22.293810447063915</v>
      </c>
      <c r="AJ141" s="131" t="str">
        <f t="shared" si="154"/>
        <v/>
      </c>
      <c r="BA141" s="131"/>
      <c r="BR141" s="131"/>
      <c r="CG141" s="131"/>
    </row>
    <row r="142" spans="1:85" ht="15">
      <c r="A142" s="149" t="s">
        <v>15</v>
      </c>
      <c r="B142" s="150">
        <v>0.50287422914696089</v>
      </c>
      <c r="C142" s="150">
        <v>2.6982348189594125</v>
      </c>
      <c r="D142" s="150">
        <v>8.5561875989001029E-2</v>
      </c>
      <c r="E142" s="150">
        <v>5.0633498582446097E-2</v>
      </c>
      <c r="F142" s="304"/>
      <c r="G142" s="150">
        <v>0</v>
      </c>
      <c r="H142" s="151">
        <v>0</v>
      </c>
      <c r="I142" s="152">
        <f t="shared" si="151"/>
        <v>3.3373044226778203</v>
      </c>
      <c r="J142" s="139"/>
      <c r="K142" s="153" t="s">
        <v>15</v>
      </c>
      <c r="L142" s="154">
        <v>0.50287422914696089</v>
      </c>
      <c r="M142" s="154">
        <v>2.6982348189594125</v>
      </c>
      <c r="N142" s="154">
        <v>8.5561875989001029E-2</v>
      </c>
      <c r="O142" s="154">
        <v>5.0633498582446097E-2</v>
      </c>
      <c r="P142" s="154">
        <v>0</v>
      </c>
      <c r="Q142" s="154">
        <v>0</v>
      </c>
      <c r="R142" s="155">
        <v>0</v>
      </c>
      <c r="S142" s="156">
        <f t="shared" si="152"/>
        <v>3.3373044226778203</v>
      </c>
      <c r="U142" s="201" t="s">
        <v>54</v>
      </c>
      <c r="V142" s="202">
        <v>0.50287422914696089</v>
      </c>
      <c r="W142" s="202">
        <v>0</v>
      </c>
      <c r="X142" s="202">
        <v>0</v>
      </c>
      <c r="Y142" s="202">
        <v>2.6982348189594125</v>
      </c>
      <c r="Z142" s="202">
        <v>8.5561875989001029E-2</v>
      </c>
      <c r="AA142" s="202">
        <v>0</v>
      </c>
      <c r="AB142" s="202">
        <v>0</v>
      </c>
      <c r="AC142" s="203">
        <v>5.0633498582446097E-2</v>
      </c>
      <c r="AD142" s="202">
        <v>0</v>
      </c>
      <c r="AE142" s="202">
        <v>0</v>
      </c>
      <c r="AF142" s="202">
        <v>0</v>
      </c>
      <c r="AG142" s="202">
        <v>0</v>
      </c>
      <c r="AH142" s="202">
        <v>5.0633498582446097E-2</v>
      </c>
      <c r="AI142" s="204">
        <f t="shared" si="153"/>
        <v>3.3373044226778203</v>
      </c>
      <c r="AJ142" s="131" t="str">
        <f t="shared" si="154"/>
        <v/>
      </c>
      <c r="BA142" s="131"/>
      <c r="BR142" s="131"/>
      <c r="CG142" s="131"/>
    </row>
    <row r="143" spans="1:85" ht="15">
      <c r="A143" s="157" t="s">
        <v>55</v>
      </c>
      <c r="B143" s="146">
        <v>0</v>
      </c>
      <c r="C143" s="146">
        <v>0</v>
      </c>
      <c r="D143" s="146">
        <v>0</v>
      </c>
      <c r="E143" s="146">
        <v>0</v>
      </c>
      <c r="F143" s="304"/>
      <c r="G143" s="146">
        <v>0</v>
      </c>
      <c r="H143" s="158">
        <v>0</v>
      </c>
      <c r="I143" s="144">
        <f t="shared" si="151"/>
        <v>0</v>
      </c>
      <c r="J143" s="139"/>
      <c r="K143" s="159" t="s">
        <v>55</v>
      </c>
      <c r="L143" s="146">
        <v>0</v>
      </c>
      <c r="M143" s="146">
        <v>0</v>
      </c>
      <c r="N143" s="146">
        <v>0</v>
      </c>
      <c r="O143" s="146">
        <v>0</v>
      </c>
      <c r="P143" s="146">
        <v>6.939428325844375</v>
      </c>
      <c r="Q143" s="146">
        <v>0</v>
      </c>
      <c r="R143" s="147">
        <v>0</v>
      </c>
      <c r="S143" s="148">
        <f t="shared" si="152"/>
        <v>6.939428325844375</v>
      </c>
      <c r="U143" s="205" t="s">
        <v>55</v>
      </c>
      <c r="V143" s="197">
        <v>0</v>
      </c>
      <c r="W143" s="197">
        <v>0</v>
      </c>
      <c r="X143" s="197">
        <v>0</v>
      </c>
      <c r="Y143" s="197">
        <v>0</v>
      </c>
      <c r="Z143" s="197">
        <v>0</v>
      </c>
      <c r="AA143" s="197">
        <v>0</v>
      </c>
      <c r="AB143" s="197">
        <v>6.939428325844375</v>
      </c>
      <c r="AC143" s="198">
        <v>0</v>
      </c>
      <c r="AD143" s="197">
        <v>0</v>
      </c>
      <c r="AE143" s="197">
        <v>0</v>
      </c>
      <c r="AF143" s="197">
        <v>0</v>
      </c>
      <c r="AG143" s="197">
        <v>0</v>
      </c>
      <c r="AH143" s="197">
        <v>0</v>
      </c>
      <c r="AI143" s="200">
        <f t="shared" si="153"/>
        <v>6.939428325844375</v>
      </c>
      <c r="AJ143" s="131" t="str">
        <f t="shared" si="154"/>
        <v/>
      </c>
      <c r="BA143" s="131"/>
      <c r="BR143" s="131"/>
      <c r="CG143" s="131"/>
    </row>
    <row r="144" spans="1:85" ht="15">
      <c r="A144" s="149" t="s">
        <v>12</v>
      </c>
      <c r="B144" s="150">
        <v>0</v>
      </c>
      <c r="C144" s="150">
        <v>0</v>
      </c>
      <c r="D144" s="150">
        <v>0</v>
      </c>
      <c r="E144" s="150">
        <v>0</v>
      </c>
      <c r="F144" s="304"/>
      <c r="G144" s="150">
        <v>0</v>
      </c>
      <c r="H144" s="151">
        <v>0</v>
      </c>
      <c r="I144" s="152">
        <f t="shared" si="151"/>
        <v>0</v>
      </c>
      <c r="J144" s="139"/>
      <c r="K144" s="153" t="s">
        <v>12</v>
      </c>
      <c r="L144" s="154">
        <v>0</v>
      </c>
      <c r="M144" s="154">
        <v>0</v>
      </c>
      <c r="N144" s="154">
        <v>0</v>
      </c>
      <c r="O144" s="154">
        <v>0</v>
      </c>
      <c r="P144" s="154">
        <v>1.4103365340317542</v>
      </c>
      <c r="Q144" s="154">
        <v>0</v>
      </c>
      <c r="R144" s="155">
        <v>0</v>
      </c>
      <c r="S144" s="156">
        <f t="shared" si="152"/>
        <v>1.4103365340317542</v>
      </c>
      <c r="U144" s="201" t="s">
        <v>12</v>
      </c>
      <c r="V144" s="202">
        <v>0</v>
      </c>
      <c r="W144" s="202">
        <v>0</v>
      </c>
      <c r="X144" s="202">
        <v>0</v>
      </c>
      <c r="Y144" s="202">
        <v>0</v>
      </c>
      <c r="Z144" s="202">
        <v>0</v>
      </c>
      <c r="AA144" s="202">
        <v>0</v>
      </c>
      <c r="AB144" s="202">
        <v>1.4103365340317542</v>
      </c>
      <c r="AC144" s="203">
        <v>0</v>
      </c>
      <c r="AD144" s="202">
        <v>0</v>
      </c>
      <c r="AE144" s="202">
        <v>0</v>
      </c>
      <c r="AF144" s="202">
        <v>0</v>
      </c>
      <c r="AG144" s="202">
        <v>0</v>
      </c>
      <c r="AH144" s="202">
        <v>0</v>
      </c>
      <c r="AI144" s="204">
        <f t="shared" si="153"/>
        <v>1.4103365340317542</v>
      </c>
      <c r="AJ144" s="131" t="str">
        <f t="shared" si="154"/>
        <v/>
      </c>
      <c r="BA144" s="131"/>
      <c r="BR144" s="131"/>
      <c r="CG144" s="131"/>
    </row>
    <row r="145" spans="1:85" ht="15">
      <c r="A145" s="157" t="s">
        <v>56</v>
      </c>
      <c r="B145" s="146">
        <v>0</v>
      </c>
      <c r="C145" s="146">
        <v>0</v>
      </c>
      <c r="D145" s="146">
        <v>0</v>
      </c>
      <c r="E145" s="146">
        <v>0</v>
      </c>
      <c r="F145" s="304"/>
      <c r="G145" s="146">
        <v>0</v>
      </c>
      <c r="H145" s="158">
        <v>0</v>
      </c>
      <c r="I145" s="144">
        <f t="shared" si="151"/>
        <v>0</v>
      </c>
      <c r="J145" s="139"/>
      <c r="K145" s="159" t="s">
        <v>56</v>
      </c>
      <c r="L145" s="146">
        <v>0</v>
      </c>
      <c r="M145" s="146">
        <v>0</v>
      </c>
      <c r="N145" s="146">
        <v>0</v>
      </c>
      <c r="O145" s="146">
        <v>0</v>
      </c>
      <c r="P145" s="146">
        <v>0</v>
      </c>
      <c r="Q145" s="146">
        <v>0</v>
      </c>
      <c r="R145" s="147">
        <v>0</v>
      </c>
      <c r="S145" s="148">
        <f t="shared" si="152"/>
        <v>0</v>
      </c>
      <c r="U145" s="205" t="s">
        <v>56</v>
      </c>
      <c r="V145" s="197">
        <v>0</v>
      </c>
      <c r="W145" s="197">
        <v>0</v>
      </c>
      <c r="X145" s="197">
        <v>0</v>
      </c>
      <c r="Y145" s="197">
        <v>0</v>
      </c>
      <c r="Z145" s="197">
        <v>0</v>
      </c>
      <c r="AA145" s="197">
        <v>0</v>
      </c>
      <c r="AB145" s="197">
        <v>0</v>
      </c>
      <c r="AC145" s="198">
        <v>0</v>
      </c>
      <c r="AD145" s="197">
        <v>0</v>
      </c>
      <c r="AE145" s="197">
        <v>0</v>
      </c>
      <c r="AF145" s="197">
        <v>0</v>
      </c>
      <c r="AG145" s="197">
        <v>0</v>
      </c>
      <c r="AH145" s="197">
        <v>0</v>
      </c>
      <c r="AI145" s="200">
        <f t="shared" si="153"/>
        <v>0</v>
      </c>
      <c r="AJ145" s="131" t="str">
        <f t="shared" si="154"/>
        <v/>
      </c>
      <c r="BA145" s="131"/>
      <c r="BR145" s="131"/>
      <c r="CG145" s="131"/>
    </row>
    <row r="146" spans="1:85" ht="15">
      <c r="A146" s="149" t="s">
        <v>17</v>
      </c>
      <c r="B146" s="150">
        <v>1.5156200323132363E-4</v>
      </c>
      <c r="C146" s="150">
        <v>0.81483232888102408</v>
      </c>
      <c r="D146" s="150">
        <v>0.81619638691010599</v>
      </c>
      <c r="E146" s="150">
        <v>0</v>
      </c>
      <c r="F146" s="304"/>
      <c r="G146" s="150">
        <v>0</v>
      </c>
      <c r="H146" s="151">
        <v>0</v>
      </c>
      <c r="I146" s="152">
        <f t="shared" si="151"/>
        <v>1.6311802777943614</v>
      </c>
      <c r="J146" s="139"/>
      <c r="K146" s="153" t="s">
        <v>17</v>
      </c>
      <c r="L146" s="154">
        <v>1.5156200323132363E-4</v>
      </c>
      <c r="M146" s="154">
        <v>0.81483232888102408</v>
      </c>
      <c r="N146" s="154">
        <v>0.81619638691010599</v>
      </c>
      <c r="O146" s="154">
        <v>0</v>
      </c>
      <c r="P146" s="154">
        <v>0</v>
      </c>
      <c r="Q146" s="154">
        <v>0</v>
      </c>
      <c r="R146" s="155">
        <v>0</v>
      </c>
      <c r="S146" s="156">
        <f t="shared" si="152"/>
        <v>1.6311802777943614</v>
      </c>
      <c r="U146" s="201" t="s">
        <v>17</v>
      </c>
      <c r="V146" s="202">
        <v>1.5156200323132363E-4</v>
      </c>
      <c r="W146" s="202">
        <v>0</v>
      </c>
      <c r="X146" s="202">
        <v>0</v>
      </c>
      <c r="Y146" s="202">
        <v>0.81483232888102408</v>
      </c>
      <c r="Z146" s="202">
        <v>0.81619638691010599</v>
      </c>
      <c r="AA146" s="202">
        <v>0</v>
      </c>
      <c r="AB146" s="202">
        <v>0</v>
      </c>
      <c r="AC146" s="203">
        <v>0</v>
      </c>
      <c r="AD146" s="202">
        <v>0</v>
      </c>
      <c r="AE146" s="202">
        <v>0</v>
      </c>
      <c r="AF146" s="202">
        <v>0</v>
      </c>
      <c r="AG146" s="202">
        <v>0</v>
      </c>
      <c r="AH146" s="202">
        <v>0</v>
      </c>
      <c r="AI146" s="204">
        <f t="shared" si="153"/>
        <v>1.6311802777943614</v>
      </c>
      <c r="AJ146" s="131" t="str">
        <f t="shared" si="154"/>
        <v/>
      </c>
      <c r="BA146" s="131"/>
      <c r="BR146" s="131"/>
      <c r="CG146" s="131"/>
    </row>
    <row r="147" spans="1:85" ht="15">
      <c r="A147" s="157" t="s">
        <v>141</v>
      </c>
      <c r="B147" s="146">
        <v>0.33556717391149249</v>
      </c>
      <c r="C147" s="146">
        <v>4.0947158831102195</v>
      </c>
      <c r="D147" s="146">
        <v>10.770110310670482</v>
      </c>
      <c r="E147" s="146">
        <v>8.1062252087025444E-2</v>
      </c>
      <c r="F147" s="304"/>
      <c r="G147" s="146">
        <v>0</v>
      </c>
      <c r="H147" s="158">
        <v>0</v>
      </c>
      <c r="I147" s="144">
        <f t="shared" si="151"/>
        <v>15.281455619779219</v>
      </c>
      <c r="J147" s="139"/>
      <c r="K147" s="159" t="s">
        <v>141</v>
      </c>
      <c r="L147" s="146">
        <v>0.33556717391149249</v>
      </c>
      <c r="M147" s="146">
        <v>4.0947158831102195</v>
      </c>
      <c r="N147" s="146">
        <v>10.770110310670482</v>
      </c>
      <c r="O147" s="146">
        <v>8.1062252087025444E-2</v>
      </c>
      <c r="P147" s="146">
        <v>0</v>
      </c>
      <c r="Q147" s="146">
        <v>0</v>
      </c>
      <c r="R147" s="147">
        <v>0</v>
      </c>
      <c r="S147" s="148">
        <f t="shared" si="152"/>
        <v>15.281455619779219</v>
      </c>
      <c r="U147" s="205" t="s">
        <v>141</v>
      </c>
      <c r="V147" s="197">
        <v>0.33304358293112118</v>
      </c>
      <c r="W147" s="197">
        <v>0</v>
      </c>
      <c r="X147" s="197">
        <v>0</v>
      </c>
      <c r="Y147" s="197">
        <v>4.0947158831102195</v>
      </c>
      <c r="Z147" s="197">
        <v>10.755202266531247</v>
      </c>
      <c r="AA147" s="197">
        <v>0</v>
      </c>
      <c r="AB147" s="197">
        <v>0</v>
      </c>
      <c r="AC147" s="198">
        <v>9.849388720663102E-2</v>
      </c>
      <c r="AD147" s="197">
        <v>2.5235909803712781E-3</v>
      </c>
      <c r="AE147" s="197">
        <v>0</v>
      </c>
      <c r="AF147" s="197">
        <v>0</v>
      </c>
      <c r="AG147" s="197">
        <v>1.49080441392343E-2</v>
      </c>
      <c r="AH147" s="197">
        <v>8.1062252087025444E-2</v>
      </c>
      <c r="AI147" s="200">
        <f t="shared" si="153"/>
        <v>15.281455619779219</v>
      </c>
      <c r="AJ147" s="131" t="str">
        <f t="shared" si="154"/>
        <v/>
      </c>
      <c r="BA147" s="131"/>
      <c r="BR147" s="131"/>
      <c r="CG147" s="131"/>
    </row>
    <row r="148" spans="1:85" ht="15">
      <c r="A148" s="149" t="s">
        <v>25</v>
      </c>
      <c r="B148" s="150">
        <v>0.5999157709262577</v>
      </c>
      <c r="C148" s="150">
        <v>0.4437884986078855</v>
      </c>
      <c r="D148" s="150">
        <v>0.17672725977268736</v>
      </c>
      <c r="E148" s="150">
        <v>23.140601620001931</v>
      </c>
      <c r="F148" s="304"/>
      <c r="G148" s="150">
        <v>0.64797658130071123</v>
      </c>
      <c r="H148" s="151">
        <v>0</v>
      </c>
      <c r="I148" s="152">
        <f t="shared" si="151"/>
        <v>25.009009730609471</v>
      </c>
      <c r="J148" s="139"/>
      <c r="K148" s="153" t="s">
        <v>25</v>
      </c>
      <c r="L148" s="154">
        <v>0.5999157709262577</v>
      </c>
      <c r="M148" s="154">
        <v>0.4437884986078855</v>
      </c>
      <c r="N148" s="154">
        <v>0.17672725977268736</v>
      </c>
      <c r="O148" s="154">
        <v>23.140601620001931</v>
      </c>
      <c r="P148" s="154">
        <v>4.4847711199933762E-4</v>
      </c>
      <c r="Q148" s="154">
        <v>0.64797658130071123</v>
      </c>
      <c r="R148" s="155">
        <v>0</v>
      </c>
      <c r="S148" s="156">
        <f t="shared" si="152"/>
        <v>25.009458207721469</v>
      </c>
      <c r="U148" s="201" t="s">
        <v>25</v>
      </c>
      <c r="V148" s="202">
        <v>0.1132919126883858</v>
      </c>
      <c r="W148" s="202">
        <v>0.48662385823787185</v>
      </c>
      <c r="X148" s="202">
        <v>0.64797658130071123</v>
      </c>
      <c r="Y148" s="202">
        <v>0.4437884986078855</v>
      </c>
      <c r="Z148" s="202">
        <v>0.17672725977268736</v>
      </c>
      <c r="AA148" s="202">
        <v>22.996460031989201</v>
      </c>
      <c r="AB148" s="202">
        <v>4.4847711199933762E-4</v>
      </c>
      <c r="AC148" s="203">
        <v>0.14414158801272814</v>
      </c>
      <c r="AD148" s="202">
        <v>0</v>
      </c>
      <c r="AE148" s="202">
        <v>1.7279325361340709E-3</v>
      </c>
      <c r="AF148" s="202">
        <v>0</v>
      </c>
      <c r="AG148" s="202">
        <v>0</v>
      </c>
      <c r="AH148" s="202">
        <v>0.14241365547659407</v>
      </c>
      <c r="AI148" s="204">
        <f t="shared" si="153"/>
        <v>25.009458207721472</v>
      </c>
      <c r="AJ148" s="131" t="str">
        <f t="shared" si="154"/>
        <v/>
      </c>
      <c r="BA148" s="131"/>
      <c r="BR148" s="131"/>
      <c r="CG148" s="131"/>
    </row>
    <row r="149" spans="1:85" ht="15">
      <c r="A149" s="157" t="s">
        <v>24</v>
      </c>
      <c r="B149" s="146">
        <v>0.12842040723922882</v>
      </c>
      <c r="C149" s="146">
        <v>1.2706459304127848</v>
      </c>
      <c r="D149" s="146">
        <v>6.9372475672109704E-2</v>
      </c>
      <c r="E149" s="146">
        <v>0</v>
      </c>
      <c r="F149" s="304"/>
      <c r="G149" s="146">
        <v>0</v>
      </c>
      <c r="H149" s="158">
        <v>0</v>
      </c>
      <c r="I149" s="144">
        <f t="shared" si="151"/>
        <v>1.4684388133241233</v>
      </c>
      <c r="J149" s="139"/>
      <c r="K149" s="159" t="s">
        <v>24</v>
      </c>
      <c r="L149" s="146">
        <v>0.12842040723922882</v>
      </c>
      <c r="M149" s="146">
        <v>1.2706459304127848</v>
      </c>
      <c r="N149" s="146">
        <v>6.9372475672109704E-2</v>
      </c>
      <c r="O149" s="146">
        <v>0</v>
      </c>
      <c r="P149" s="146">
        <v>0</v>
      </c>
      <c r="Q149" s="146">
        <v>0</v>
      </c>
      <c r="R149" s="147">
        <v>0</v>
      </c>
      <c r="S149" s="148">
        <f t="shared" si="152"/>
        <v>1.4684388133241233</v>
      </c>
      <c r="U149" s="205" t="s">
        <v>24</v>
      </c>
      <c r="V149" s="197">
        <v>0.11479949795752638</v>
      </c>
      <c r="W149" s="197">
        <v>1.0092667428534275E-2</v>
      </c>
      <c r="X149" s="197">
        <v>0</v>
      </c>
      <c r="Y149" s="197">
        <v>1.2706459304127848</v>
      </c>
      <c r="Z149" s="197">
        <v>6.9372475672109704E-2</v>
      </c>
      <c r="AA149" s="197">
        <v>0</v>
      </c>
      <c r="AB149" s="197">
        <v>0</v>
      </c>
      <c r="AC149" s="198">
        <v>3.5282418531681552E-3</v>
      </c>
      <c r="AD149" s="197">
        <v>3.5282418531681552E-3</v>
      </c>
      <c r="AE149" s="197">
        <v>0</v>
      </c>
      <c r="AF149" s="197">
        <v>0</v>
      </c>
      <c r="AG149" s="197">
        <v>0</v>
      </c>
      <c r="AH149" s="197">
        <v>0</v>
      </c>
      <c r="AI149" s="200">
        <f t="shared" si="153"/>
        <v>1.4684388133241233</v>
      </c>
      <c r="AJ149" s="131" t="str">
        <f t="shared" si="154"/>
        <v/>
      </c>
      <c r="BA149" s="131"/>
      <c r="BR149" s="131"/>
      <c r="CG149" s="131"/>
    </row>
    <row r="150" spans="1:85" ht="15">
      <c r="A150" s="149" t="s">
        <v>57</v>
      </c>
      <c r="B150" s="150">
        <v>0</v>
      </c>
      <c r="C150" s="150">
        <v>0</v>
      </c>
      <c r="D150" s="150">
        <v>0</v>
      </c>
      <c r="E150" s="150">
        <v>0</v>
      </c>
      <c r="F150" s="304"/>
      <c r="G150" s="150">
        <v>0</v>
      </c>
      <c r="H150" s="151">
        <v>0</v>
      </c>
      <c r="I150" s="152">
        <f t="shared" si="151"/>
        <v>0</v>
      </c>
      <c r="J150" s="139"/>
      <c r="K150" s="153" t="s">
        <v>57</v>
      </c>
      <c r="L150" s="154">
        <v>0</v>
      </c>
      <c r="M150" s="154">
        <v>0</v>
      </c>
      <c r="N150" s="154">
        <v>0</v>
      </c>
      <c r="O150" s="154">
        <v>0</v>
      </c>
      <c r="P150" s="154">
        <v>0</v>
      </c>
      <c r="Q150" s="154">
        <v>0</v>
      </c>
      <c r="R150" s="155">
        <v>0</v>
      </c>
      <c r="S150" s="156">
        <f t="shared" si="152"/>
        <v>0</v>
      </c>
      <c r="U150" s="201" t="s">
        <v>57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3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4">
        <f t="shared" si="153"/>
        <v>0</v>
      </c>
      <c r="AJ150" s="131" t="str">
        <f t="shared" si="154"/>
        <v/>
      </c>
      <c r="BA150" s="131"/>
      <c r="BR150" s="131"/>
      <c r="CG150" s="131"/>
    </row>
    <row r="151" spans="1:85" ht="15">
      <c r="A151" s="157" t="s">
        <v>22</v>
      </c>
      <c r="B151" s="146">
        <v>2.2242060373617548E-2</v>
      </c>
      <c r="C151" s="146">
        <v>0.42259914709873336</v>
      </c>
      <c r="D151" s="146">
        <v>0</v>
      </c>
      <c r="E151" s="146">
        <v>0</v>
      </c>
      <c r="F151" s="304"/>
      <c r="G151" s="146">
        <v>0</v>
      </c>
      <c r="H151" s="158">
        <v>0</v>
      </c>
      <c r="I151" s="144">
        <f t="shared" si="151"/>
        <v>0.4448412074723509</v>
      </c>
      <c r="J151" s="139"/>
      <c r="K151" s="159" t="s">
        <v>22</v>
      </c>
      <c r="L151" s="146">
        <v>2.2242060373617548E-2</v>
      </c>
      <c r="M151" s="146">
        <v>0.42259914709873336</v>
      </c>
      <c r="N151" s="146">
        <v>0</v>
      </c>
      <c r="O151" s="146">
        <v>0</v>
      </c>
      <c r="P151" s="146">
        <v>0.41221161073290774</v>
      </c>
      <c r="Q151" s="146">
        <v>0</v>
      </c>
      <c r="R151" s="147">
        <v>0</v>
      </c>
      <c r="S151" s="148">
        <f t="shared" si="152"/>
        <v>0.85705281820525858</v>
      </c>
      <c r="U151" s="205" t="s">
        <v>22</v>
      </c>
      <c r="V151" s="197">
        <v>2.2242060373617548E-2</v>
      </c>
      <c r="W151" s="197">
        <v>0</v>
      </c>
      <c r="X151" s="197">
        <v>0</v>
      </c>
      <c r="Y151" s="197">
        <v>0.42259914709873336</v>
      </c>
      <c r="Z151" s="197">
        <v>0</v>
      </c>
      <c r="AA151" s="197">
        <v>0</v>
      </c>
      <c r="AB151" s="197">
        <v>0.41221161073290774</v>
      </c>
      <c r="AC151" s="198">
        <v>0</v>
      </c>
      <c r="AD151" s="197">
        <v>0</v>
      </c>
      <c r="AE151" s="197">
        <v>0</v>
      </c>
      <c r="AF151" s="197">
        <v>0</v>
      </c>
      <c r="AG151" s="197">
        <v>0</v>
      </c>
      <c r="AH151" s="197">
        <v>0</v>
      </c>
      <c r="AI151" s="200">
        <f t="shared" si="153"/>
        <v>0.85705281820525858</v>
      </c>
      <c r="AJ151" s="131" t="str">
        <f t="shared" si="154"/>
        <v/>
      </c>
      <c r="BA151" s="131"/>
      <c r="BR151" s="131"/>
      <c r="CG151" s="131"/>
    </row>
    <row r="152" spans="1:85" ht="15">
      <c r="A152" s="149" t="s">
        <v>21</v>
      </c>
      <c r="B152" s="150">
        <v>0</v>
      </c>
      <c r="C152" s="150">
        <v>7.5811663339407961E-2</v>
      </c>
      <c r="D152" s="150">
        <v>0</v>
      </c>
      <c r="E152" s="150">
        <v>0</v>
      </c>
      <c r="F152" s="304"/>
      <c r="G152" s="150">
        <v>0</v>
      </c>
      <c r="H152" s="151">
        <v>0</v>
      </c>
      <c r="I152" s="152">
        <f t="shared" si="151"/>
        <v>7.5811663339407961E-2</v>
      </c>
      <c r="J152" s="139"/>
      <c r="K152" s="153" t="s">
        <v>21</v>
      </c>
      <c r="L152" s="154">
        <v>0</v>
      </c>
      <c r="M152" s="154">
        <v>7.5811663339407961E-2</v>
      </c>
      <c r="N152" s="154">
        <v>0</v>
      </c>
      <c r="O152" s="154">
        <v>0</v>
      </c>
      <c r="P152" s="154">
        <v>0</v>
      </c>
      <c r="Q152" s="154">
        <v>0</v>
      </c>
      <c r="R152" s="155">
        <v>0</v>
      </c>
      <c r="S152" s="156">
        <f t="shared" si="152"/>
        <v>7.5811663339407961E-2</v>
      </c>
      <c r="U152" s="201" t="s">
        <v>58</v>
      </c>
      <c r="V152" s="202">
        <v>0</v>
      </c>
      <c r="W152" s="202">
        <v>0</v>
      </c>
      <c r="X152" s="202">
        <v>0</v>
      </c>
      <c r="Y152" s="202">
        <v>7.5811663339407961E-2</v>
      </c>
      <c r="Z152" s="202">
        <v>0</v>
      </c>
      <c r="AA152" s="202">
        <v>0</v>
      </c>
      <c r="AB152" s="202">
        <v>0</v>
      </c>
      <c r="AC152" s="203">
        <v>0</v>
      </c>
      <c r="AD152" s="202">
        <v>0</v>
      </c>
      <c r="AE152" s="202">
        <v>0</v>
      </c>
      <c r="AF152" s="202">
        <v>0</v>
      </c>
      <c r="AG152" s="202">
        <v>0</v>
      </c>
      <c r="AH152" s="202">
        <v>0</v>
      </c>
      <c r="AI152" s="204">
        <f t="shared" si="153"/>
        <v>7.5811663339407961E-2</v>
      </c>
      <c r="AJ152" s="131" t="str">
        <f t="shared" si="154"/>
        <v/>
      </c>
      <c r="BA152" s="131"/>
      <c r="BR152" s="131"/>
      <c r="CG152" s="131"/>
    </row>
    <row r="153" spans="1:85" ht="15">
      <c r="A153" s="160" t="s">
        <v>61</v>
      </c>
      <c r="B153" s="146">
        <v>0</v>
      </c>
      <c r="C153" s="146">
        <v>0</v>
      </c>
      <c r="D153" s="146">
        <v>0</v>
      </c>
      <c r="E153" s="146">
        <v>0</v>
      </c>
      <c r="F153" s="304"/>
      <c r="G153" s="146">
        <v>0</v>
      </c>
      <c r="H153" s="158">
        <v>0</v>
      </c>
      <c r="I153" s="144">
        <f t="shared" si="151"/>
        <v>0</v>
      </c>
      <c r="J153" s="139"/>
      <c r="K153" s="161" t="s">
        <v>61</v>
      </c>
      <c r="L153" s="146">
        <v>0</v>
      </c>
      <c r="M153" s="146">
        <v>0</v>
      </c>
      <c r="N153" s="146">
        <v>0</v>
      </c>
      <c r="O153" s="146">
        <v>0</v>
      </c>
      <c r="P153" s="146">
        <v>0</v>
      </c>
      <c r="Q153" s="146">
        <v>0</v>
      </c>
      <c r="R153" s="147">
        <v>0</v>
      </c>
      <c r="S153" s="148">
        <f t="shared" si="152"/>
        <v>0</v>
      </c>
      <c r="U153" s="206" t="s">
        <v>59</v>
      </c>
      <c r="V153" s="197">
        <v>0</v>
      </c>
      <c r="W153" s="197">
        <v>0</v>
      </c>
      <c r="X153" s="197">
        <v>0</v>
      </c>
      <c r="Y153" s="197">
        <v>0</v>
      </c>
      <c r="Z153" s="197">
        <v>0</v>
      </c>
      <c r="AA153" s="197">
        <v>0</v>
      </c>
      <c r="AB153" s="197">
        <v>0</v>
      </c>
      <c r="AC153" s="198">
        <v>0</v>
      </c>
      <c r="AD153" s="199">
        <v>0</v>
      </c>
      <c r="AE153" s="199">
        <v>0</v>
      </c>
      <c r="AF153" s="199">
        <v>0</v>
      </c>
      <c r="AG153" s="199">
        <v>0</v>
      </c>
      <c r="AH153" s="199">
        <v>0</v>
      </c>
      <c r="AI153" s="200">
        <f t="shared" si="153"/>
        <v>0</v>
      </c>
      <c r="AJ153" s="131" t="str">
        <f t="shared" si="154"/>
        <v/>
      </c>
      <c r="BA153" s="131"/>
      <c r="BR153" s="131"/>
      <c r="CG153" s="131"/>
    </row>
    <row r="154" spans="1:85">
      <c r="A154" s="162" t="s">
        <v>23</v>
      </c>
      <c r="B154" s="163">
        <v>0</v>
      </c>
      <c r="C154" s="163">
        <v>0</v>
      </c>
      <c r="D154" s="163">
        <v>0</v>
      </c>
      <c r="E154" s="163">
        <v>0</v>
      </c>
      <c r="F154" s="304"/>
      <c r="G154" s="163">
        <v>0</v>
      </c>
      <c r="H154" s="164">
        <v>0</v>
      </c>
      <c r="I154" s="165">
        <f t="shared" si="151"/>
        <v>0</v>
      </c>
      <c r="J154" s="139"/>
      <c r="K154" s="166" t="s">
        <v>23</v>
      </c>
      <c r="L154" s="167">
        <v>0</v>
      </c>
      <c r="M154" s="167">
        <v>0</v>
      </c>
      <c r="N154" s="167">
        <v>0</v>
      </c>
      <c r="O154" s="167">
        <v>0</v>
      </c>
      <c r="P154" s="167">
        <v>0</v>
      </c>
      <c r="Q154" s="167">
        <v>0</v>
      </c>
      <c r="R154" s="168">
        <v>0</v>
      </c>
      <c r="S154" s="169">
        <f t="shared" si="152"/>
        <v>0</v>
      </c>
      <c r="U154" s="207" t="s">
        <v>62</v>
      </c>
      <c r="V154" s="208">
        <v>0</v>
      </c>
      <c r="W154" s="208">
        <v>0</v>
      </c>
      <c r="X154" s="208">
        <v>0</v>
      </c>
      <c r="Y154" s="208">
        <v>0</v>
      </c>
      <c r="Z154" s="208">
        <v>0</v>
      </c>
      <c r="AA154" s="208">
        <v>0</v>
      </c>
      <c r="AB154" s="208">
        <v>0</v>
      </c>
      <c r="AC154" s="208">
        <v>0</v>
      </c>
      <c r="AD154" s="208">
        <v>0</v>
      </c>
      <c r="AE154" s="208">
        <v>0</v>
      </c>
      <c r="AF154" s="208">
        <v>0</v>
      </c>
      <c r="AG154" s="208">
        <v>0</v>
      </c>
      <c r="AH154" s="92">
        <v>0</v>
      </c>
      <c r="AI154" s="209">
        <f t="shared" si="153"/>
        <v>0</v>
      </c>
      <c r="AJ154" s="131" t="str">
        <f t="shared" si="154"/>
        <v/>
      </c>
      <c r="BA154" s="131"/>
      <c r="BR154" s="131"/>
      <c r="CG154" s="131"/>
    </row>
    <row r="155" spans="1:85">
      <c r="A155" s="170" t="s">
        <v>19</v>
      </c>
      <c r="B155" s="171">
        <v>0</v>
      </c>
      <c r="C155" s="171">
        <v>0</v>
      </c>
      <c r="D155" s="171">
        <v>0</v>
      </c>
      <c r="E155" s="171">
        <v>0</v>
      </c>
      <c r="F155" s="304"/>
      <c r="G155" s="171">
        <v>0</v>
      </c>
      <c r="H155" s="172">
        <v>0</v>
      </c>
      <c r="I155" s="173">
        <f t="shared" si="151"/>
        <v>0</v>
      </c>
      <c r="J155" s="139"/>
      <c r="K155" s="174" t="s">
        <v>19</v>
      </c>
      <c r="L155" s="171">
        <v>0</v>
      </c>
      <c r="M155" s="171">
        <v>0</v>
      </c>
      <c r="N155" s="171">
        <v>0</v>
      </c>
      <c r="O155" s="171">
        <v>0</v>
      </c>
      <c r="P155" s="171">
        <v>0</v>
      </c>
      <c r="Q155" s="171">
        <v>0</v>
      </c>
      <c r="R155" s="175">
        <v>0</v>
      </c>
      <c r="S155" s="176">
        <f t="shared" si="152"/>
        <v>0</v>
      </c>
      <c r="U155" s="210" t="s">
        <v>19</v>
      </c>
      <c r="V155" s="211">
        <v>0</v>
      </c>
      <c r="W155" s="211">
        <v>0</v>
      </c>
      <c r="X155" s="211">
        <v>0</v>
      </c>
      <c r="Y155" s="211">
        <v>0</v>
      </c>
      <c r="Z155" s="211">
        <v>0</v>
      </c>
      <c r="AA155" s="211">
        <v>0</v>
      </c>
      <c r="AB155" s="211">
        <v>0</v>
      </c>
      <c r="AC155" s="211">
        <v>0</v>
      </c>
      <c r="AD155" s="212">
        <v>0</v>
      </c>
      <c r="AE155" s="212">
        <v>0</v>
      </c>
      <c r="AF155" s="212">
        <v>0</v>
      </c>
      <c r="AG155" s="212">
        <v>0</v>
      </c>
      <c r="AH155" s="212">
        <v>0</v>
      </c>
      <c r="AI155" s="213">
        <f t="shared" si="153"/>
        <v>0</v>
      </c>
      <c r="AJ155" s="131" t="str">
        <f t="shared" si="154"/>
        <v/>
      </c>
      <c r="BA155" s="131"/>
      <c r="BR155" s="131"/>
      <c r="CG155" s="131"/>
    </row>
    <row r="156" spans="1:85">
      <c r="A156" s="162" t="s">
        <v>20</v>
      </c>
      <c r="B156" s="163">
        <v>0</v>
      </c>
      <c r="C156" s="163">
        <v>0</v>
      </c>
      <c r="D156" s="163">
        <v>0</v>
      </c>
      <c r="E156" s="163">
        <v>0</v>
      </c>
      <c r="F156" s="304"/>
      <c r="G156" s="163">
        <v>0</v>
      </c>
      <c r="H156" s="164">
        <v>0</v>
      </c>
      <c r="I156" s="165">
        <f t="shared" si="151"/>
        <v>0</v>
      </c>
      <c r="J156" s="139"/>
      <c r="K156" s="166" t="s">
        <v>20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8">
        <v>0</v>
      </c>
      <c r="S156" s="169">
        <f t="shared" si="152"/>
        <v>0</v>
      </c>
      <c r="U156" s="207" t="s">
        <v>20</v>
      </c>
      <c r="V156" s="208">
        <v>0</v>
      </c>
      <c r="W156" s="208">
        <v>0</v>
      </c>
      <c r="X156" s="208">
        <v>0</v>
      </c>
      <c r="Y156" s="208">
        <v>0</v>
      </c>
      <c r="Z156" s="208">
        <v>0</v>
      </c>
      <c r="AA156" s="208">
        <v>0</v>
      </c>
      <c r="AB156" s="208">
        <v>0</v>
      </c>
      <c r="AC156" s="208">
        <v>0</v>
      </c>
      <c r="AD156" s="208">
        <v>0</v>
      </c>
      <c r="AE156" s="208">
        <v>0</v>
      </c>
      <c r="AF156" s="208">
        <v>0</v>
      </c>
      <c r="AG156" s="208">
        <v>0</v>
      </c>
      <c r="AH156" s="92">
        <v>0</v>
      </c>
      <c r="AI156" s="209">
        <f t="shared" si="153"/>
        <v>0</v>
      </c>
      <c r="AJ156" s="131" t="str">
        <f t="shared" si="154"/>
        <v/>
      </c>
      <c r="BA156" s="131"/>
      <c r="BR156" s="131"/>
      <c r="CG156" s="131"/>
    </row>
    <row r="157" spans="1:85" ht="15" thickBot="1">
      <c r="A157" s="177" t="s">
        <v>11</v>
      </c>
      <c r="B157" s="178">
        <v>0</v>
      </c>
      <c r="C157" s="178">
        <v>0</v>
      </c>
      <c r="D157" s="178">
        <v>0</v>
      </c>
      <c r="E157" s="178">
        <v>0</v>
      </c>
      <c r="F157" s="305"/>
      <c r="G157" s="178">
        <v>0</v>
      </c>
      <c r="H157" s="179">
        <v>0</v>
      </c>
      <c r="I157" s="180">
        <f t="shared" si="151"/>
        <v>0</v>
      </c>
      <c r="J157" s="139"/>
      <c r="K157" s="181" t="s">
        <v>11</v>
      </c>
      <c r="L157" s="178">
        <v>0</v>
      </c>
      <c r="M157" s="178">
        <v>0</v>
      </c>
      <c r="N157" s="178">
        <v>0</v>
      </c>
      <c r="O157" s="178">
        <v>0</v>
      </c>
      <c r="P157" s="178">
        <v>0</v>
      </c>
      <c r="Q157" s="178">
        <v>0</v>
      </c>
      <c r="R157" s="182">
        <v>0</v>
      </c>
      <c r="S157" s="183">
        <f t="shared" si="152"/>
        <v>0</v>
      </c>
      <c r="U157" s="210" t="s">
        <v>11</v>
      </c>
      <c r="V157" s="211">
        <v>0</v>
      </c>
      <c r="W157" s="211">
        <v>0</v>
      </c>
      <c r="X157" s="211">
        <v>0</v>
      </c>
      <c r="Y157" s="211">
        <v>0</v>
      </c>
      <c r="Z157" s="211">
        <v>0</v>
      </c>
      <c r="AA157" s="211">
        <v>0</v>
      </c>
      <c r="AB157" s="211">
        <v>0</v>
      </c>
      <c r="AC157" s="211">
        <v>0</v>
      </c>
      <c r="AD157" s="212">
        <v>0</v>
      </c>
      <c r="AE157" s="212">
        <v>0</v>
      </c>
      <c r="AF157" s="212">
        <v>0</v>
      </c>
      <c r="AG157" s="212">
        <v>0</v>
      </c>
      <c r="AH157" s="212">
        <v>0</v>
      </c>
      <c r="AI157" s="213">
        <f t="shared" si="153"/>
        <v>0</v>
      </c>
      <c r="AJ157" s="131" t="str">
        <f t="shared" si="154"/>
        <v/>
      </c>
      <c r="BA157" s="131"/>
      <c r="BR157" s="131"/>
      <c r="CG157" s="131"/>
    </row>
    <row r="158" spans="1:85" ht="15">
      <c r="A158" s="184" t="s">
        <v>26</v>
      </c>
      <c r="B158" s="185">
        <f>SUM(B137:B153)</f>
        <v>20.621204632256458</v>
      </c>
      <c r="C158" s="185">
        <f t="shared" ref="C158:H158" si="155">SUM(C137:C153)</f>
        <v>13.082405288817718</v>
      </c>
      <c r="D158" s="185">
        <f t="shared" si="155"/>
        <v>11.917968309014386</v>
      </c>
      <c r="E158" s="185">
        <f t="shared" si="155"/>
        <v>23.272297370671403</v>
      </c>
      <c r="F158" s="185">
        <f t="shared" si="155"/>
        <v>0</v>
      </c>
      <c r="G158" s="185">
        <f t="shared" si="155"/>
        <v>0.64797658130071123</v>
      </c>
      <c r="H158" s="187">
        <f t="shared" si="155"/>
        <v>0</v>
      </c>
      <c r="I158" s="144">
        <f t="shared" ref="I158" si="156">SUM(I137:I153)</f>
        <v>69.54185218206068</v>
      </c>
      <c r="J158" s="139"/>
      <c r="K158" s="186" t="s">
        <v>26</v>
      </c>
      <c r="L158" s="185">
        <f>SUM(L137:L153)</f>
        <v>20.621204632256458</v>
      </c>
      <c r="M158" s="185">
        <f t="shared" ref="M158:R158" si="157">SUM(M137:M153)</f>
        <v>13.082405288817718</v>
      </c>
      <c r="N158" s="185">
        <f t="shared" si="157"/>
        <v>11.917968309014386</v>
      </c>
      <c r="O158" s="185">
        <f t="shared" si="157"/>
        <v>23.272297370671403</v>
      </c>
      <c r="P158" s="185">
        <f t="shared" si="157"/>
        <v>8.762424947721037</v>
      </c>
      <c r="Q158" s="185">
        <f t="shared" si="157"/>
        <v>0.64797658130071123</v>
      </c>
      <c r="R158" s="187">
        <f t="shared" si="157"/>
        <v>0</v>
      </c>
      <c r="S158" s="188">
        <f t="shared" ref="S158" si="158">SUM(S137:S153)</f>
        <v>78.30427712978171</v>
      </c>
      <c r="T158" s="131" t="str">
        <f>IF(ABS(S158-AI158)&gt;0.01,S158-AI158,"")</f>
        <v/>
      </c>
      <c r="U158" s="214" t="s">
        <v>60</v>
      </c>
      <c r="V158" s="215">
        <f>SUM(V137:V153)</f>
        <v>20.118436273756512</v>
      </c>
      <c r="W158" s="215">
        <f t="shared" ref="W158:AH158" si="159">SUM(W137:W153)</f>
        <v>0.49671652566640612</v>
      </c>
      <c r="X158" s="215">
        <f t="shared" si="159"/>
        <v>0.64797658130071123</v>
      </c>
      <c r="Y158" s="215">
        <f t="shared" si="159"/>
        <v>13.082405288817718</v>
      </c>
      <c r="Z158" s="215">
        <f t="shared" si="159"/>
        <v>11.903060264875149</v>
      </c>
      <c r="AA158" s="215">
        <f t="shared" si="159"/>
        <v>22.996460031989201</v>
      </c>
      <c r="AB158" s="215">
        <f t="shared" si="159"/>
        <v>8.762424947721037</v>
      </c>
      <c r="AC158" s="215">
        <f t="shared" si="159"/>
        <v>0.29679721565497341</v>
      </c>
      <c r="AD158" s="216">
        <f t="shared" si="159"/>
        <v>6.0518328335394337E-3</v>
      </c>
      <c r="AE158" s="216">
        <f t="shared" si="159"/>
        <v>1.7279325361340709E-3</v>
      </c>
      <c r="AF158" s="216">
        <f t="shared" si="159"/>
        <v>0</v>
      </c>
      <c r="AG158" s="216">
        <f t="shared" si="159"/>
        <v>1.49080441392343E-2</v>
      </c>
      <c r="AH158" s="216">
        <f t="shared" si="159"/>
        <v>0.2741094061460656</v>
      </c>
      <c r="AI158" s="217">
        <f>SUM(V158:AC158)</f>
        <v>78.304277129781724</v>
      </c>
      <c r="AJ158" s="131" t="str">
        <f t="shared" si="154"/>
        <v/>
      </c>
      <c r="BA158" s="131"/>
      <c r="BR158" s="131"/>
      <c r="CG158" s="131"/>
    </row>
    <row r="159" spans="1:85" s="2" customFormat="1" ht="15" thickBot="1">
      <c r="A159" s="15" t="s">
        <v>100</v>
      </c>
      <c r="B159" s="100">
        <f>IF($I158=0,"-",B158/$I158)</f>
        <v>0.29652941337067223</v>
      </c>
      <c r="C159" s="100">
        <f t="shared" ref="C159:H159" si="160">IF($I158=0,"-",C158/$I158)</f>
        <v>0.18812276173731984</v>
      </c>
      <c r="D159" s="100">
        <f t="shared" si="160"/>
        <v>0.17137835612737384</v>
      </c>
      <c r="E159" s="100">
        <f t="shared" si="160"/>
        <v>0.33465167579581417</v>
      </c>
      <c r="F159" s="100">
        <f t="shared" si="160"/>
        <v>0</v>
      </c>
      <c r="G159" s="100">
        <f t="shared" si="160"/>
        <v>9.3177929688198057E-3</v>
      </c>
      <c r="H159" s="101">
        <f t="shared" si="160"/>
        <v>0</v>
      </c>
      <c r="I159" s="102">
        <f>SUM(B159:H159)</f>
        <v>0.99999999999999989</v>
      </c>
      <c r="J159" s="131"/>
      <c r="K159" s="27" t="s">
        <v>100</v>
      </c>
      <c r="L159" s="76">
        <f t="shared" ref="L159:R159" si="161">IF($S158=0,"-",L158/$S158)</f>
        <v>0.26334710424666613</v>
      </c>
      <c r="M159" s="76">
        <f t="shared" si="161"/>
        <v>0.16707140105686571</v>
      </c>
      <c r="N159" s="76">
        <f t="shared" si="161"/>
        <v>0.15220073214214741</v>
      </c>
      <c r="O159" s="76">
        <f t="shared" si="161"/>
        <v>0.29720339965720949</v>
      </c>
      <c r="P159" s="76">
        <f t="shared" si="161"/>
        <v>0.1119022519446565</v>
      </c>
      <c r="Q159" s="76">
        <f t="shared" si="161"/>
        <v>8.2751109524547839E-3</v>
      </c>
      <c r="R159" s="77">
        <f t="shared" si="161"/>
        <v>0</v>
      </c>
      <c r="S159" s="78">
        <f>SUM(L159:R159)</f>
        <v>1</v>
      </c>
      <c r="U159" s="36" t="s">
        <v>100</v>
      </c>
      <c r="V159" s="103">
        <f>+V158/$AI158</f>
        <v>0.25692640314413684</v>
      </c>
      <c r="W159" s="103">
        <f t="shared" ref="W159:AH159" si="162">+W158/$AI158</f>
        <v>6.3434149943450311E-3</v>
      </c>
      <c r="X159" s="103">
        <f t="shared" si="162"/>
        <v>8.2751109524547822E-3</v>
      </c>
      <c r="Y159" s="103">
        <f t="shared" si="162"/>
        <v>0.16707140105686569</v>
      </c>
      <c r="Z159" s="103">
        <f t="shared" si="162"/>
        <v>0.15201034606509406</v>
      </c>
      <c r="AA159" s="103">
        <f t="shared" si="162"/>
        <v>0.29368076527767195</v>
      </c>
      <c r="AB159" s="103">
        <f t="shared" si="162"/>
        <v>0.11190225194465649</v>
      </c>
      <c r="AC159" s="103">
        <f t="shared" si="162"/>
        <v>3.7903065647750108E-3</v>
      </c>
      <c r="AD159" s="103">
        <f t="shared" si="162"/>
        <v>7.7286108184219739E-5</v>
      </c>
      <c r="AE159" s="103">
        <f t="shared" si="162"/>
        <v>2.2066898507602476E-5</v>
      </c>
      <c r="AF159" s="103">
        <f t="shared" si="162"/>
        <v>0</v>
      </c>
      <c r="AG159" s="103">
        <f t="shared" si="162"/>
        <v>1.903860770533092E-4</v>
      </c>
      <c r="AH159" s="103">
        <f t="shared" si="162"/>
        <v>3.5005674810298796E-3</v>
      </c>
      <c r="AI159" s="104">
        <f>SUM(V159:AC159)</f>
        <v>0.99999999999999989</v>
      </c>
      <c r="AJ159" s="2" t="str">
        <f t="shared" si="154"/>
        <v/>
      </c>
    </row>
    <row r="160" spans="1:85" ht="15" thickBot="1">
      <c r="A160" s="218"/>
      <c r="B160" s="218"/>
      <c r="C160" s="218"/>
      <c r="D160" s="218"/>
      <c r="E160" s="218"/>
      <c r="F160" s="218"/>
      <c r="G160" s="218"/>
      <c r="H160" s="218"/>
      <c r="I160" s="218"/>
      <c r="K160" s="218"/>
      <c r="AI160" s="139"/>
      <c r="BA160" s="131"/>
      <c r="BR160" s="131"/>
      <c r="CG160" s="131"/>
    </row>
    <row r="161" spans="1:85" ht="28.5">
      <c r="A161" s="328" t="s">
        <v>31</v>
      </c>
      <c r="B161" s="135" t="s">
        <v>0</v>
      </c>
      <c r="C161" s="135" t="s">
        <v>1</v>
      </c>
      <c r="D161" s="135" t="s">
        <v>2</v>
      </c>
      <c r="E161" s="135" t="s">
        <v>3</v>
      </c>
      <c r="F161" s="135" t="s">
        <v>27</v>
      </c>
      <c r="G161" s="135" t="s">
        <v>4</v>
      </c>
      <c r="H161" s="135" t="s">
        <v>5</v>
      </c>
      <c r="I161" s="136" t="s">
        <v>6</v>
      </c>
      <c r="K161" s="330" t="s">
        <v>31</v>
      </c>
      <c r="L161" s="137" t="s">
        <v>0</v>
      </c>
      <c r="M161" s="137" t="s">
        <v>1</v>
      </c>
      <c r="N161" s="137" t="s">
        <v>2</v>
      </c>
      <c r="O161" s="137" t="s">
        <v>3</v>
      </c>
      <c r="P161" s="137" t="s">
        <v>27</v>
      </c>
      <c r="Q161" s="137" t="s">
        <v>4</v>
      </c>
      <c r="R161" s="137" t="s">
        <v>5</v>
      </c>
      <c r="S161" s="138" t="s">
        <v>6</v>
      </c>
      <c r="U161" s="332" t="s">
        <v>31</v>
      </c>
      <c r="V161" s="190" t="s">
        <v>69</v>
      </c>
      <c r="W161" s="190" t="s">
        <v>70</v>
      </c>
      <c r="X161" s="190" t="s">
        <v>4</v>
      </c>
      <c r="Y161" s="190" t="s">
        <v>1</v>
      </c>
      <c r="Z161" s="190" t="s">
        <v>2</v>
      </c>
      <c r="AA161" s="190" t="s">
        <v>3</v>
      </c>
      <c r="AB161" s="190" t="s">
        <v>52</v>
      </c>
      <c r="AC161" s="190" t="s">
        <v>64</v>
      </c>
      <c r="AD161" s="191" t="s">
        <v>72</v>
      </c>
      <c r="AE161" s="191" t="s">
        <v>79</v>
      </c>
      <c r="AF161" s="191" t="s">
        <v>73</v>
      </c>
      <c r="AG161" s="191" t="s">
        <v>80</v>
      </c>
      <c r="AH161" s="191" t="s">
        <v>81</v>
      </c>
      <c r="AI161" s="192" t="s">
        <v>60</v>
      </c>
      <c r="BA161" s="131"/>
      <c r="BR161" s="131"/>
      <c r="CG161" s="131"/>
    </row>
    <row r="162" spans="1:85" ht="15">
      <c r="A162" s="329" t="s">
        <v>31</v>
      </c>
      <c r="B162" s="294" t="s">
        <v>109</v>
      </c>
      <c r="C162" s="295"/>
      <c r="D162" s="295"/>
      <c r="E162" s="295"/>
      <c r="F162" s="295"/>
      <c r="G162" s="295"/>
      <c r="H162" s="295"/>
      <c r="I162" s="296"/>
      <c r="K162" s="331" t="s">
        <v>31</v>
      </c>
      <c r="L162" s="297" t="s">
        <v>109</v>
      </c>
      <c r="M162" s="298"/>
      <c r="N162" s="298"/>
      <c r="O162" s="298"/>
      <c r="P162" s="298"/>
      <c r="Q162" s="298"/>
      <c r="R162" s="298"/>
      <c r="S162" s="299"/>
      <c r="U162" s="333" t="s">
        <v>31</v>
      </c>
      <c r="V162" s="326" t="s">
        <v>109</v>
      </c>
      <c r="W162" s="326"/>
      <c r="X162" s="326"/>
      <c r="Y162" s="326"/>
      <c r="Z162" s="326"/>
      <c r="AA162" s="326"/>
      <c r="AB162" s="326"/>
      <c r="AC162" s="326"/>
      <c r="AD162" s="326"/>
      <c r="AE162" s="326"/>
      <c r="AF162" s="326"/>
      <c r="AG162" s="326"/>
      <c r="AH162" s="326"/>
      <c r="AI162" s="327"/>
      <c r="BA162" s="131"/>
      <c r="BR162" s="131"/>
      <c r="CG162" s="131"/>
    </row>
    <row r="163" spans="1:85" ht="15">
      <c r="A163" s="141" t="s">
        <v>7</v>
      </c>
      <c r="B163" s="142">
        <v>0</v>
      </c>
      <c r="C163" s="142">
        <v>0</v>
      </c>
      <c r="D163" s="142">
        <v>0</v>
      </c>
      <c r="E163" s="142">
        <v>0</v>
      </c>
      <c r="F163" s="303"/>
      <c r="G163" s="142">
        <v>0</v>
      </c>
      <c r="H163" s="143">
        <v>0</v>
      </c>
      <c r="I163" s="144">
        <f>SUM(B163:H163)</f>
        <v>0</v>
      </c>
      <c r="J163" s="139"/>
      <c r="K163" s="193" t="s">
        <v>7</v>
      </c>
      <c r="L163" s="142">
        <v>0</v>
      </c>
      <c r="M163" s="142">
        <v>0</v>
      </c>
      <c r="N163" s="142">
        <v>0</v>
      </c>
      <c r="O163" s="142">
        <v>0</v>
      </c>
      <c r="P163" s="142">
        <v>0</v>
      </c>
      <c r="Q163" s="142">
        <v>0</v>
      </c>
      <c r="R163" s="194">
        <v>0</v>
      </c>
      <c r="S163" s="195">
        <f>SUM(L163:R163)</f>
        <v>0</v>
      </c>
      <c r="U163" s="196" t="s">
        <v>7</v>
      </c>
      <c r="V163" s="197">
        <v>0</v>
      </c>
      <c r="W163" s="197">
        <v>0</v>
      </c>
      <c r="X163" s="197">
        <v>0</v>
      </c>
      <c r="Y163" s="197">
        <v>0</v>
      </c>
      <c r="Z163" s="197">
        <v>0</v>
      </c>
      <c r="AA163" s="197">
        <v>0</v>
      </c>
      <c r="AB163" s="197">
        <v>0</v>
      </c>
      <c r="AC163" s="198">
        <v>0</v>
      </c>
      <c r="AD163" s="199">
        <v>0</v>
      </c>
      <c r="AE163" s="199">
        <v>0</v>
      </c>
      <c r="AF163" s="199">
        <v>0</v>
      </c>
      <c r="AG163" s="199">
        <v>0</v>
      </c>
      <c r="AH163" s="199">
        <v>0</v>
      </c>
      <c r="AI163" s="200">
        <f>SUM(V163:AC163)</f>
        <v>0</v>
      </c>
      <c r="AJ163" s="131" t="str">
        <f>IF(ABS(S163-AI163)&gt;0.001,S163-AI163,"")</f>
        <v/>
      </c>
      <c r="BA163" s="131"/>
      <c r="BR163" s="131"/>
      <c r="CG163" s="131"/>
    </row>
    <row r="164" spans="1:85" ht="15">
      <c r="A164" s="149" t="s">
        <v>8</v>
      </c>
      <c r="B164" s="150">
        <v>0</v>
      </c>
      <c r="C164" s="150">
        <v>0</v>
      </c>
      <c r="D164" s="150">
        <v>0</v>
      </c>
      <c r="E164" s="150">
        <v>0</v>
      </c>
      <c r="F164" s="304"/>
      <c r="G164" s="150">
        <v>0</v>
      </c>
      <c r="H164" s="151">
        <v>0</v>
      </c>
      <c r="I164" s="152">
        <f t="shared" ref="I164:I183" si="163">SUM(B164:H164)</f>
        <v>0</v>
      </c>
      <c r="J164" s="139"/>
      <c r="K164" s="153" t="s">
        <v>8</v>
      </c>
      <c r="L164" s="154">
        <v>0</v>
      </c>
      <c r="M164" s="154">
        <v>0</v>
      </c>
      <c r="N164" s="154">
        <v>0</v>
      </c>
      <c r="O164" s="154">
        <v>0</v>
      </c>
      <c r="P164" s="154">
        <v>0</v>
      </c>
      <c r="Q164" s="154">
        <v>0</v>
      </c>
      <c r="R164" s="155">
        <v>0</v>
      </c>
      <c r="S164" s="156">
        <f t="shared" ref="S164:S183" si="164">SUM(L164:R164)</f>
        <v>0</v>
      </c>
      <c r="U164" s="201" t="s">
        <v>8</v>
      </c>
      <c r="V164" s="202">
        <v>0</v>
      </c>
      <c r="W164" s="202">
        <v>0</v>
      </c>
      <c r="X164" s="202">
        <v>0</v>
      </c>
      <c r="Y164" s="202">
        <v>0</v>
      </c>
      <c r="Z164" s="202">
        <v>0</v>
      </c>
      <c r="AA164" s="202">
        <v>0</v>
      </c>
      <c r="AB164" s="202">
        <v>0</v>
      </c>
      <c r="AC164" s="203">
        <v>0</v>
      </c>
      <c r="AD164" s="202">
        <v>0</v>
      </c>
      <c r="AE164" s="202">
        <v>0</v>
      </c>
      <c r="AF164" s="202">
        <v>0</v>
      </c>
      <c r="AG164" s="202">
        <v>0</v>
      </c>
      <c r="AH164" s="202">
        <v>0</v>
      </c>
      <c r="AI164" s="204">
        <f t="shared" ref="AI164:AI183" si="165">SUM(V164:AC164)</f>
        <v>0</v>
      </c>
      <c r="AJ164" s="131" t="str">
        <f t="shared" ref="AJ164:AJ185" si="166">IF(ABS(S164-AI164)&gt;0.001,S164-AI164,"")</f>
        <v/>
      </c>
      <c r="BA164" s="131"/>
      <c r="BR164" s="131"/>
      <c r="CG164" s="131"/>
    </row>
    <row r="165" spans="1:85" ht="15">
      <c r="A165" s="157" t="s">
        <v>10</v>
      </c>
      <c r="B165" s="146">
        <v>0</v>
      </c>
      <c r="C165" s="146">
        <v>0</v>
      </c>
      <c r="D165" s="146">
        <v>0</v>
      </c>
      <c r="E165" s="146">
        <v>0</v>
      </c>
      <c r="F165" s="304"/>
      <c r="G165" s="146">
        <v>0</v>
      </c>
      <c r="H165" s="158">
        <v>0</v>
      </c>
      <c r="I165" s="144">
        <f t="shared" si="163"/>
        <v>0</v>
      </c>
      <c r="J165" s="139"/>
      <c r="K165" s="159" t="s">
        <v>10</v>
      </c>
      <c r="L165" s="146">
        <v>0</v>
      </c>
      <c r="M165" s="146">
        <v>0</v>
      </c>
      <c r="N165" s="146">
        <v>0</v>
      </c>
      <c r="O165" s="146">
        <v>0</v>
      </c>
      <c r="P165" s="146">
        <v>0</v>
      </c>
      <c r="Q165" s="146">
        <v>0</v>
      </c>
      <c r="R165" s="147">
        <v>0</v>
      </c>
      <c r="S165" s="148">
        <f t="shared" si="164"/>
        <v>0</v>
      </c>
      <c r="U165" s="205" t="s">
        <v>10</v>
      </c>
      <c r="V165" s="197">
        <v>0</v>
      </c>
      <c r="W165" s="197">
        <v>0</v>
      </c>
      <c r="X165" s="197">
        <v>0</v>
      </c>
      <c r="Y165" s="197">
        <v>0</v>
      </c>
      <c r="Z165" s="197">
        <v>0</v>
      </c>
      <c r="AA165" s="197">
        <v>0</v>
      </c>
      <c r="AB165" s="197">
        <v>0</v>
      </c>
      <c r="AC165" s="198">
        <v>0</v>
      </c>
      <c r="AD165" s="199">
        <v>0</v>
      </c>
      <c r="AE165" s="199">
        <v>0</v>
      </c>
      <c r="AF165" s="199">
        <v>0</v>
      </c>
      <c r="AG165" s="199">
        <v>0</v>
      </c>
      <c r="AH165" s="199">
        <v>0</v>
      </c>
      <c r="AI165" s="200">
        <f t="shared" si="165"/>
        <v>0</v>
      </c>
      <c r="AJ165" s="131" t="str">
        <f t="shared" si="166"/>
        <v/>
      </c>
      <c r="BA165" s="131"/>
      <c r="BR165" s="131"/>
      <c r="CG165" s="131"/>
    </row>
    <row r="166" spans="1:85" ht="15">
      <c r="A166" s="149" t="s">
        <v>53</v>
      </c>
      <c r="B166" s="150">
        <v>0</v>
      </c>
      <c r="C166" s="150">
        <v>0</v>
      </c>
      <c r="D166" s="150">
        <v>0</v>
      </c>
      <c r="E166" s="150">
        <v>0</v>
      </c>
      <c r="F166" s="304"/>
      <c r="G166" s="150">
        <v>0</v>
      </c>
      <c r="H166" s="151">
        <v>0</v>
      </c>
      <c r="I166" s="152">
        <f t="shared" si="163"/>
        <v>0</v>
      </c>
      <c r="J166" s="139"/>
      <c r="K166" s="153" t="s">
        <v>53</v>
      </c>
      <c r="L166" s="154">
        <v>0</v>
      </c>
      <c r="M166" s="154">
        <v>0</v>
      </c>
      <c r="N166" s="154">
        <v>0</v>
      </c>
      <c r="O166" s="154">
        <v>0</v>
      </c>
      <c r="P166" s="154">
        <v>0</v>
      </c>
      <c r="Q166" s="154">
        <v>0</v>
      </c>
      <c r="R166" s="155">
        <v>0</v>
      </c>
      <c r="S166" s="156">
        <f t="shared" si="164"/>
        <v>0</v>
      </c>
      <c r="U166" s="201" t="s">
        <v>53</v>
      </c>
      <c r="V166" s="202">
        <v>0</v>
      </c>
      <c r="W166" s="202">
        <v>0</v>
      </c>
      <c r="X166" s="202">
        <v>0</v>
      </c>
      <c r="Y166" s="202">
        <v>0</v>
      </c>
      <c r="Z166" s="202">
        <v>0</v>
      </c>
      <c r="AA166" s="202">
        <v>0</v>
      </c>
      <c r="AB166" s="202">
        <v>0</v>
      </c>
      <c r="AC166" s="203">
        <v>0</v>
      </c>
      <c r="AD166" s="202">
        <v>0</v>
      </c>
      <c r="AE166" s="202">
        <v>0</v>
      </c>
      <c r="AF166" s="202">
        <v>0</v>
      </c>
      <c r="AG166" s="202">
        <v>0</v>
      </c>
      <c r="AH166" s="202">
        <v>0</v>
      </c>
      <c r="AI166" s="204">
        <f t="shared" si="165"/>
        <v>0</v>
      </c>
      <c r="AJ166" s="131" t="str">
        <f t="shared" si="166"/>
        <v/>
      </c>
      <c r="BA166" s="131"/>
      <c r="BR166" s="131"/>
      <c r="CG166" s="131"/>
    </row>
    <row r="167" spans="1:85" ht="15">
      <c r="A167" s="157" t="s">
        <v>16</v>
      </c>
      <c r="B167" s="146">
        <v>9.6130170185207229E-3</v>
      </c>
      <c r="C167" s="146">
        <v>0</v>
      </c>
      <c r="D167" s="146">
        <v>0</v>
      </c>
      <c r="E167" s="146">
        <v>0</v>
      </c>
      <c r="F167" s="304"/>
      <c r="G167" s="146">
        <v>0</v>
      </c>
      <c r="H167" s="158">
        <v>0</v>
      </c>
      <c r="I167" s="144">
        <f t="shared" si="163"/>
        <v>9.6130170185207229E-3</v>
      </c>
      <c r="J167" s="139"/>
      <c r="K167" s="159" t="s">
        <v>16</v>
      </c>
      <c r="L167" s="146">
        <v>9.6130170185207229E-3</v>
      </c>
      <c r="M167" s="146">
        <v>0</v>
      </c>
      <c r="N167" s="146">
        <v>0</v>
      </c>
      <c r="O167" s="146">
        <v>0</v>
      </c>
      <c r="P167" s="146">
        <v>0</v>
      </c>
      <c r="Q167" s="146">
        <v>0</v>
      </c>
      <c r="R167" s="147">
        <v>0</v>
      </c>
      <c r="S167" s="148">
        <f t="shared" si="164"/>
        <v>9.6130170185207229E-3</v>
      </c>
      <c r="U167" s="205" t="s">
        <v>16</v>
      </c>
      <c r="V167" s="197">
        <v>9.6130170185207229E-3</v>
      </c>
      <c r="W167" s="197">
        <v>0</v>
      </c>
      <c r="X167" s="197">
        <v>0</v>
      </c>
      <c r="Y167" s="197">
        <v>0</v>
      </c>
      <c r="Z167" s="197">
        <v>0</v>
      </c>
      <c r="AA167" s="197">
        <v>0</v>
      </c>
      <c r="AB167" s="197">
        <v>0</v>
      </c>
      <c r="AC167" s="198">
        <v>0</v>
      </c>
      <c r="AD167" s="199">
        <v>0</v>
      </c>
      <c r="AE167" s="199">
        <v>0</v>
      </c>
      <c r="AF167" s="199">
        <v>0</v>
      </c>
      <c r="AG167" s="199">
        <v>0</v>
      </c>
      <c r="AH167" s="199">
        <v>0</v>
      </c>
      <c r="AI167" s="200">
        <f t="shared" si="165"/>
        <v>9.6130170185207229E-3</v>
      </c>
      <c r="AJ167" s="131" t="str">
        <f t="shared" si="166"/>
        <v/>
      </c>
      <c r="BA167" s="131"/>
      <c r="BR167" s="131"/>
      <c r="CG167" s="131"/>
    </row>
    <row r="168" spans="1:85" ht="15">
      <c r="A168" s="149" t="s">
        <v>15</v>
      </c>
      <c r="B168" s="150">
        <v>0.406151778658845</v>
      </c>
      <c r="C168" s="150">
        <v>0</v>
      </c>
      <c r="D168" s="150">
        <v>0</v>
      </c>
      <c r="E168" s="150">
        <v>0</v>
      </c>
      <c r="F168" s="304"/>
      <c r="G168" s="150">
        <v>0</v>
      </c>
      <c r="H168" s="151">
        <v>0</v>
      </c>
      <c r="I168" s="152">
        <f t="shared" si="163"/>
        <v>0.406151778658845</v>
      </c>
      <c r="J168" s="139"/>
      <c r="K168" s="153" t="s">
        <v>15</v>
      </c>
      <c r="L168" s="154">
        <v>0.406151778658845</v>
      </c>
      <c r="M168" s="154">
        <v>0</v>
      </c>
      <c r="N168" s="154">
        <v>0</v>
      </c>
      <c r="O168" s="154">
        <v>0</v>
      </c>
      <c r="P168" s="154">
        <v>0</v>
      </c>
      <c r="Q168" s="154">
        <v>0</v>
      </c>
      <c r="R168" s="155">
        <v>0</v>
      </c>
      <c r="S168" s="156">
        <f t="shared" si="164"/>
        <v>0.406151778658845</v>
      </c>
      <c r="U168" s="201" t="s">
        <v>54</v>
      </c>
      <c r="V168" s="202">
        <v>0.406151778658845</v>
      </c>
      <c r="W168" s="202">
        <v>0</v>
      </c>
      <c r="X168" s="202">
        <v>0</v>
      </c>
      <c r="Y168" s="202">
        <v>0</v>
      </c>
      <c r="Z168" s="202">
        <v>0</v>
      </c>
      <c r="AA168" s="202">
        <v>0</v>
      </c>
      <c r="AB168" s="202">
        <v>0</v>
      </c>
      <c r="AC168" s="203">
        <v>0</v>
      </c>
      <c r="AD168" s="202">
        <v>0</v>
      </c>
      <c r="AE168" s="202">
        <v>0</v>
      </c>
      <c r="AF168" s="202">
        <v>0</v>
      </c>
      <c r="AG168" s="202">
        <v>0</v>
      </c>
      <c r="AH168" s="202">
        <v>0</v>
      </c>
      <c r="AI168" s="204">
        <f t="shared" si="165"/>
        <v>0.406151778658845</v>
      </c>
      <c r="AJ168" s="131" t="str">
        <f t="shared" si="166"/>
        <v/>
      </c>
      <c r="BA168" s="131"/>
      <c r="BR168" s="131"/>
      <c r="CG168" s="131"/>
    </row>
    <row r="169" spans="1:85" ht="15">
      <c r="A169" s="157" t="s">
        <v>55</v>
      </c>
      <c r="B169" s="146">
        <v>0</v>
      </c>
      <c r="C169" s="146">
        <v>0</v>
      </c>
      <c r="D169" s="146">
        <v>0</v>
      </c>
      <c r="E169" s="146">
        <v>0.10306341501770105</v>
      </c>
      <c r="F169" s="304"/>
      <c r="G169" s="146">
        <v>0</v>
      </c>
      <c r="H169" s="158">
        <v>0</v>
      </c>
      <c r="I169" s="144">
        <f t="shared" si="163"/>
        <v>0.10306341501770105</v>
      </c>
      <c r="J169" s="139"/>
      <c r="K169" s="159" t="s">
        <v>55</v>
      </c>
      <c r="L169" s="146">
        <v>0</v>
      </c>
      <c r="M169" s="146">
        <v>0</v>
      </c>
      <c r="N169" s="146">
        <v>0</v>
      </c>
      <c r="O169" s="146">
        <v>0.10306341501770105</v>
      </c>
      <c r="P169" s="146">
        <v>1.5187346206712802</v>
      </c>
      <c r="Q169" s="146">
        <v>0</v>
      </c>
      <c r="R169" s="147">
        <v>0</v>
      </c>
      <c r="S169" s="148">
        <f t="shared" si="164"/>
        <v>1.6217980356889812</v>
      </c>
      <c r="U169" s="205" t="s">
        <v>55</v>
      </c>
      <c r="V169" s="197">
        <v>0</v>
      </c>
      <c r="W169" s="197">
        <v>0</v>
      </c>
      <c r="X169" s="197">
        <v>0</v>
      </c>
      <c r="Y169" s="197">
        <v>0</v>
      </c>
      <c r="Z169" s="197">
        <v>0</v>
      </c>
      <c r="AA169" s="197">
        <v>5.1531707508850527E-2</v>
      </c>
      <c r="AB169" s="197">
        <v>1.5187346206712802</v>
      </c>
      <c r="AC169" s="198">
        <v>5.1531707508850527E-2</v>
      </c>
      <c r="AD169" s="197">
        <v>0</v>
      </c>
      <c r="AE169" s="197">
        <v>0</v>
      </c>
      <c r="AF169" s="197">
        <v>0</v>
      </c>
      <c r="AG169" s="197">
        <v>0</v>
      </c>
      <c r="AH169" s="197">
        <v>5.1531707508850527E-2</v>
      </c>
      <c r="AI169" s="200">
        <f t="shared" si="165"/>
        <v>1.6217980356889814</v>
      </c>
      <c r="AJ169" s="131" t="str">
        <f t="shared" si="166"/>
        <v/>
      </c>
      <c r="BA169" s="131"/>
      <c r="BR169" s="131"/>
      <c r="CG169" s="131"/>
    </row>
    <row r="170" spans="1:85" ht="15">
      <c r="A170" s="149" t="s">
        <v>12</v>
      </c>
      <c r="B170" s="150">
        <v>0</v>
      </c>
      <c r="C170" s="150">
        <v>0</v>
      </c>
      <c r="D170" s="150">
        <v>0</v>
      </c>
      <c r="E170" s="150">
        <v>0</v>
      </c>
      <c r="F170" s="304"/>
      <c r="G170" s="150">
        <v>0</v>
      </c>
      <c r="H170" s="151">
        <v>0</v>
      </c>
      <c r="I170" s="152">
        <f t="shared" si="163"/>
        <v>0</v>
      </c>
      <c r="J170" s="139"/>
      <c r="K170" s="153" t="s">
        <v>12</v>
      </c>
      <c r="L170" s="154">
        <v>0</v>
      </c>
      <c r="M170" s="154">
        <v>0</v>
      </c>
      <c r="N170" s="154">
        <v>0</v>
      </c>
      <c r="O170" s="154">
        <v>0</v>
      </c>
      <c r="P170" s="154">
        <v>7.7700762969022145E-3</v>
      </c>
      <c r="Q170" s="154">
        <v>0</v>
      </c>
      <c r="R170" s="155">
        <v>0</v>
      </c>
      <c r="S170" s="156">
        <f t="shared" si="164"/>
        <v>7.7700762969022145E-3</v>
      </c>
      <c r="U170" s="201" t="s">
        <v>12</v>
      </c>
      <c r="V170" s="202">
        <v>0</v>
      </c>
      <c r="W170" s="202">
        <v>0</v>
      </c>
      <c r="X170" s="202">
        <v>0</v>
      </c>
      <c r="Y170" s="202">
        <v>0</v>
      </c>
      <c r="Z170" s="202">
        <v>0</v>
      </c>
      <c r="AA170" s="202">
        <v>0</v>
      </c>
      <c r="AB170" s="202">
        <v>7.7700762969022145E-3</v>
      </c>
      <c r="AC170" s="203">
        <v>0</v>
      </c>
      <c r="AD170" s="202">
        <v>0</v>
      </c>
      <c r="AE170" s="202">
        <v>0</v>
      </c>
      <c r="AF170" s="202">
        <v>0</v>
      </c>
      <c r="AG170" s="202">
        <v>0</v>
      </c>
      <c r="AH170" s="202">
        <v>0</v>
      </c>
      <c r="AI170" s="204">
        <f t="shared" si="165"/>
        <v>7.7700762969022145E-3</v>
      </c>
      <c r="AJ170" s="131" t="str">
        <f t="shared" si="166"/>
        <v/>
      </c>
      <c r="BA170" s="131"/>
      <c r="BR170" s="131"/>
      <c r="CG170" s="131"/>
    </row>
    <row r="171" spans="1:85" ht="15">
      <c r="A171" s="157" t="s">
        <v>56</v>
      </c>
      <c r="B171" s="146">
        <v>0</v>
      </c>
      <c r="C171" s="146">
        <v>0</v>
      </c>
      <c r="D171" s="146">
        <v>0</v>
      </c>
      <c r="E171" s="146">
        <v>0</v>
      </c>
      <c r="F171" s="304"/>
      <c r="G171" s="146">
        <v>0</v>
      </c>
      <c r="H171" s="158">
        <v>0</v>
      </c>
      <c r="I171" s="144">
        <f t="shared" si="163"/>
        <v>0</v>
      </c>
      <c r="J171" s="139"/>
      <c r="K171" s="159" t="s">
        <v>56</v>
      </c>
      <c r="L171" s="146">
        <v>0</v>
      </c>
      <c r="M171" s="146">
        <v>0</v>
      </c>
      <c r="N171" s="146">
        <v>0</v>
      </c>
      <c r="O171" s="146">
        <v>0</v>
      </c>
      <c r="P171" s="146">
        <v>0</v>
      </c>
      <c r="Q171" s="146">
        <v>0</v>
      </c>
      <c r="R171" s="147">
        <v>0</v>
      </c>
      <c r="S171" s="148">
        <f t="shared" si="164"/>
        <v>0</v>
      </c>
      <c r="U171" s="205" t="s">
        <v>56</v>
      </c>
      <c r="V171" s="197">
        <v>0</v>
      </c>
      <c r="W171" s="197">
        <v>0</v>
      </c>
      <c r="X171" s="197">
        <v>0</v>
      </c>
      <c r="Y171" s="197">
        <v>0</v>
      </c>
      <c r="Z171" s="197">
        <v>0</v>
      </c>
      <c r="AA171" s="197">
        <v>0</v>
      </c>
      <c r="AB171" s="197">
        <v>0</v>
      </c>
      <c r="AC171" s="198">
        <v>0</v>
      </c>
      <c r="AD171" s="197">
        <v>0</v>
      </c>
      <c r="AE171" s="197">
        <v>0</v>
      </c>
      <c r="AF171" s="197">
        <v>0</v>
      </c>
      <c r="AG171" s="197">
        <v>0</v>
      </c>
      <c r="AH171" s="197">
        <v>0</v>
      </c>
      <c r="AI171" s="200">
        <f t="shared" si="165"/>
        <v>0</v>
      </c>
      <c r="AJ171" s="131" t="str">
        <f t="shared" si="166"/>
        <v/>
      </c>
      <c r="BA171" s="131"/>
      <c r="BR171" s="131"/>
      <c r="CG171" s="131"/>
    </row>
    <row r="172" spans="1:85" ht="15">
      <c r="A172" s="149" t="s">
        <v>17</v>
      </c>
      <c r="B172" s="150">
        <v>2.617768633038196E-2</v>
      </c>
      <c r="C172" s="150">
        <v>0</v>
      </c>
      <c r="D172" s="150">
        <v>3.6149486069326969E-2</v>
      </c>
      <c r="E172" s="150">
        <v>0</v>
      </c>
      <c r="F172" s="304"/>
      <c r="G172" s="150">
        <v>0</v>
      </c>
      <c r="H172" s="151">
        <v>0</v>
      </c>
      <c r="I172" s="152">
        <f t="shared" si="163"/>
        <v>6.2327172399708933E-2</v>
      </c>
      <c r="J172" s="139"/>
      <c r="K172" s="153" t="s">
        <v>17</v>
      </c>
      <c r="L172" s="154">
        <v>2.617768633038196E-2</v>
      </c>
      <c r="M172" s="154">
        <v>0</v>
      </c>
      <c r="N172" s="154">
        <v>3.6149486069326969E-2</v>
      </c>
      <c r="O172" s="154">
        <v>0</v>
      </c>
      <c r="P172" s="154">
        <v>7.5974193548387339E-4</v>
      </c>
      <c r="Q172" s="154">
        <v>0</v>
      </c>
      <c r="R172" s="155">
        <v>0</v>
      </c>
      <c r="S172" s="156">
        <f t="shared" si="164"/>
        <v>6.3086914335192812E-2</v>
      </c>
      <c r="U172" s="201" t="s">
        <v>17</v>
      </c>
      <c r="V172" s="202">
        <v>2.617768633038196E-2</v>
      </c>
      <c r="W172" s="202">
        <v>0</v>
      </c>
      <c r="X172" s="202">
        <v>0</v>
      </c>
      <c r="Y172" s="202">
        <v>0</v>
      </c>
      <c r="Z172" s="202">
        <v>3.6149486069326969E-2</v>
      </c>
      <c r="AA172" s="202">
        <v>0</v>
      </c>
      <c r="AB172" s="202">
        <v>7.5974193548387339E-4</v>
      </c>
      <c r="AC172" s="203">
        <v>0</v>
      </c>
      <c r="AD172" s="202">
        <v>0</v>
      </c>
      <c r="AE172" s="202">
        <v>0</v>
      </c>
      <c r="AF172" s="202">
        <v>0</v>
      </c>
      <c r="AG172" s="202">
        <v>0</v>
      </c>
      <c r="AH172" s="202">
        <v>0</v>
      </c>
      <c r="AI172" s="204">
        <f t="shared" si="165"/>
        <v>6.3086914335192812E-2</v>
      </c>
      <c r="AJ172" s="131" t="str">
        <f t="shared" si="166"/>
        <v/>
      </c>
      <c r="BA172" s="131"/>
      <c r="BR172" s="131"/>
      <c r="CG172" s="131"/>
    </row>
    <row r="173" spans="1:85" ht="15">
      <c r="A173" s="157" t="s">
        <v>141</v>
      </c>
      <c r="B173" s="146">
        <v>6.2233033283535493</v>
      </c>
      <c r="C173" s="146">
        <v>0</v>
      </c>
      <c r="D173" s="146">
        <v>16.766100571815155</v>
      </c>
      <c r="E173" s="146">
        <v>0</v>
      </c>
      <c r="F173" s="304"/>
      <c r="G173" s="146">
        <v>0</v>
      </c>
      <c r="H173" s="158">
        <v>0</v>
      </c>
      <c r="I173" s="144">
        <f t="shared" si="163"/>
        <v>22.989403900168703</v>
      </c>
      <c r="J173" s="139"/>
      <c r="K173" s="159" t="s">
        <v>141</v>
      </c>
      <c r="L173" s="146">
        <v>6.2233033283535493</v>
      </c>
      <c r="M173" s="146">
        <v>0</v>
      </c>
      <c r="N173" s="146">
        <v>16.766100571815155</v>
      </c>
      <c r="O173" s="146">
        <v>0</v>
      </c>
      <c r="P173" s="146">
        <v>0</v>
      </c>
      <c r="Q173" s="146">
        <v>0</v>
      </c>
      <c r="R173" s="147">
        <v>0</v>
      </c>
      <c r="S173" s="148">
        <f t="shared" si="164"/>
        <v>22.989403900168703</v>
      </c>
      <c r="U173" s="205" t="s">
        <v>141</v>
      </c>
      <c r="V173" s="197">
        <v>6.2233033283535493</v>
      </c>
      <c r="W173" s="197">
        <v>0</v>
      </c>
      <c r="X173" s="197">
        <v>0</v>
      </c>
      <c r="Y173" s="197">
        <v>0</v>
      </c>
      <c r="Z173" s="197">
        <v>16.766100571815155</v>
      </c>
      <c r="AA173" s="197">
        <v>0</v>
      </c>
      <c r="AB173" s="197">
        <v>0</v>
      </c>
      <c r="AC173" s="198">
        <v>0</v>
      </c>
      <c r="AD173" s="197">
        <v>0</v>
      </c>
      <c r="AE173" s="197">
        <v>0</v>
      </c>
      <c r="AF173" s="197">
        <v>0</v>
      </c>
      <c r="AG173" s="197">
        <v>0</v>
      </c>
      <c r="AH173" s="197">
        <v>0</v>
      </c>
      <c r="AI173" s="200">
        <f t="shared" si="165"/>
        <v>22.989403900168703</v>
      </c>
      <c r="AJ173" s="131" t="str">
        <f t="shared" si="166"/>
        <v/>
      </c>
      <c r="BA173" s="131"/>
      <c r="BR173" s="131"/>
      <c r="CG173" s="131"/>
    </row>
    <row r="174" spans="1:85" ht="15">
      <c r="A174" s="149" t="s">
        <v>25</v>
      </c>
      <c r="B174" s="150">
        <v>1.1701785049121396</v>
      </c>
      <c r="C174" s="150">
        <v>1.0289203765274622</v>
      </c>
      <c r="D174" s="150">
        <v>100.58476330192076</v>
      </c>
      <c r="E174" s="150">
        <v>53.44705660516486</v>
      </c>
      <c r="F174" s="304"/>
      <c r="G174" s="150">
        <v>5.4414346909273421</v>
      </c>
      <c r="H174" s="151">
        <v>0</v>
      </c>
      <c r="I174" s="152">
        <f t="shared" si="163"/>
        <v>161.67235347945257</v>
      </c>
      <c r="J174" s="139"/>
      <c r="K174" s="153" t="s">
        <v>25</v>
      </c>
      <c r="L174" s="154">
        <v>1.1701785049121396</v>
      </c>
      <c r="M174" s="154">
        <v>1.0289203765274622</v>
      </c>
      <c r="N174" s="154">
        <v>100.58476330192076</v>
      </c>
      <c r="O174" s="154">
        <v>53.44705660516486</v>
      </c>
      <c r="P174" s="154">
        <v>0</v>
      </c>
      <c r="Q174" s="154">
        <v>5.4414346909273421</v>
      </c>
      <c r="R174" s="155">
        <v>0</v>
      </c>
      <c r="S174" s="156">
        <f t="shared" si="164"/>
        <v>161.67235347945257</v>
      </c>
      <c r="U174" s="201" t="s">
        <v>25</v>
      </c>
      <c r="V174" s="202">
        <v>1.1089280806783113</v>
      </c>
      <c r="W174" s="202">
        <v>2.6250181814497852E-2</v>
      </c>
      <c r="X174" s="202">
        <v>5.4414346909273421</v>
      </c>
      <c r="Y174" s="202">
        <v>1.0289203765274622</v>
      </c>
      <c r="Z174" s="202">
        <v>100.58476330192076</v>
      </c>
      <c r="AA174" s="202">
        <v>53.44705660516486</v>
      </c>
      <c r="AB174" s="202">
        <v>0</v>
      </c>
      <c r="AC174" s="203">
        <v>3.5000242419330474E-2</v>
      </c>
      <c r="AD174" s="202">
        <v>3.5000242419330474E-2</v>
      </c>
      <c r="AE174" s="202">
        <v>0</v>
      </c>
      <c r="AF174" s="202">
        <v>0</v>
      </c>
      <c r="AG174" s="202">
        <v>0</v>
      </c>
      <c r="AH174" s="202">
        <v>0</v>
      </c>
      <c r="AI174" s="204">
        <f t="shared" si="165"/>
        <v>161.67235347945257</v>
      </c>
      <c r="AJ174" s="131" t="str">
        <f t="shared" si="166"/>
        <v/>
      </c>
      <c r="BA174" s="131"/>
      <c r="BR174" s="131"/>
      <c r="CG174" s="131"/>
    </row>
    <row r="175" spans="1:85" ht="15">
      <c r="A175" s="157" t="s">
        <v>24</v>
      </c>
      <c r="B175" s="146">
        <v>0</v>
      </c>
      <c r="C175" s="146">
        <v>0</v>
      </c>
      <c r="D175" s="146">
        <v>0</v>
      </c>
      <c r="E175" s="146">
        <v>0</v>
      </c>
      <c r="F175" s="304"/>
      <c r="G175" s="146">
        <v>0</v>
      </c>
      <c r="H175" s="158">
        <v>0</v>
      </c>
      <c r="I175" s="144">
        <f t="shared" si="163"/>
        <v>0</v>
      </c>
      <c r="J175" s="139"/>
      <c r="K175" s="159" t="s">
        <v>24</v>
      </c>
      <c r="L175" s="146">
        <v>0</v>
      </c>
      <c r="M175" s="146">
        <v>0</v>
      </c>
      <c r="N175" s="146">
        <v>0</v>
      </c>
      <c r="O175" s="146">
        <v>0</v>
      </c>
      <c r="P175" s="146">
        <v>0</v>
      </c>
      <c r="Q175" s="146">
        <v>0</v>
      </c>
      <c r="R175" s="147">
        <v>0</v>
      </c>
      <c r="S175" s="148">
        <f t="shared" si="164"/>
        <v>0</v>
      </c>
      <c r="U175" s="205" t="s">
        <v>24</v>
      </c>
      <c r="V175" s="197">
        <v>0</v>
      </c>
      <c r="W175" s="197">
        <v>0</v>
      </c>
      <c r="X175" s="197">
        <v>0</v>
      </c>
      <c r="Y175" s="197">
        <v>0</v>
      </c>
      <c r="Z175" s="197">
        <v>0</v>
      </c>
      <c r="AA175" s="197">
        <v>0</v>
      </c>
      <c r="AB175" s="197">
        <v>0</v>
      </c>
      <c r="AC175" s="198">
        <v>0</v>
      </c>
      <c r="AD175" s="197">
        <v>0</v>
      </c>
      <c r="AE175" s="197">
        <v>0</v>
      </c>
      <c r="AF175" s="197">
        <v>0</v>
      </c>
      <c r="AG175" s="197">
        <v>0</v>
      </c>
      <c r="AH175" s="197">
        <v>0</v>
      </c>
      <c r="AI175" s="200">
        <f t="shared" si="165"/>
        <v>0</v>
      </c>
      <c r="AJ175" s="131" t="str">
        <f t="shared" si="166"/>
        <v/>
      </c>
      <c r="BA175" s="131"/>
      <c r="BR175" s="131"/>
      <c r="CG175" s="131"/>
    </row>
    <row r="176" spans="1:85" ht="15">
      <c r="A176" s="149" t="s">
        <v>57</v>
      </c>
      <c r="B176" s="150">
        <v>0</v>
      </c>
      <c r="C176" s="150">
        <v>0</v>
      </c>
      <c r="D176" s="150">
        <v>0</v>
      </c>
      <c r="E176" s="150">
        <v>0</v>
      </c>
      <c r="F176" s="304"/>
      <c r="G176" s="150">
        <v>0</v>
      </c>
      <c r="H176" s="151">
        <v>0</v>
      </c>
      <c r="I176" s="152">
        <f t="shared" si="163"/>
        <v>0</v>
      </c>
      <c r="J176" s="139"/>
      <c r="K176" s="153" t="s">
        <v>57</v>
      </c>
      <c r="L176" s="154">
        <v>0</v>
      </c>
      <c r="M176" s="154">
        <v>0</v>
      </c>
      <c r="N176" s="154">
        <v>0</v>
      </c>
      <c r="O176" s="154">
        <v>0</v>
      </c>
      <c r="P176" s="154">
        <v>0</v>
      </c>
      <c r="Q176" s="154">
        <v>0</v>
      </c>
      <c r="R176" s="155">
        <v>0</v>
      </c>
      <c r="S176" s="156">
        <f t="shared" si="164"/>
        <v>0</v>
      </c>
      <c r="U176" s="201" t="s">
        <v>57</v>
      </c>
      <c r="V176" s="202">
        <v>0</v>
      </c>
      <c r="W176" s="202">
        <v>0</v>
      </c>
      <c r="X176" s="202">
        <v>0</v>
      </c>
      <c r="Y176" s="202">
        <v>0</v>
      </c>
      <c r="Z176" s="202">
        <v>0</v>
      </c>
      <c r="AA176" s="202">
        <v>0</v>
      </c>
      <c r="AB176" s="202">
        <v>0</v>
      </c>
      <c r="AC176" s="203">
        <v>0</v>
      </c>
      <c r="AD176" s="202">
        <v>0</v>
      </c>
      <c r="AE176" s="202">
        <v>0</v>
      </c>
      <c r="AF176" s="202">
        <v>0</v>
      </c>
      <c r="AG176" s="202">
        <v>0</v>
      </c>
      <c r="AH176" s="202">
        <v>0</v>
      </c>
      <c r="AI176" s="204">
        <f t="shared" si="165"/>
        <v>0</v>
      </c>
      <c r="AJ176" s="131" t="str">
        <f t="shared" si="166"/>
        <v/>
      </c>
      <c r="BA176" s="131"/>
      <c r="BR176" s="131"/>
      <c r="CG176" s="131"/>
    </row>
    <row r="177" spans="1:85" ht="15">
      <c r="A177" s="157" t="s">
        <v>22</v>
      </c>
      <c r="B177" s="146">
        <v>6.6396477968260889E-3</v>
      </c>
      <c r="C177" s="146">
        <v>0</v>
      </c>
      <c r="D177" s="146">
        <v>0</v>
      </c>
      <c r="E177" s="146">
        <v>0</v>
      </c>
      <c r="F177" s="304"/>
      <c r="G177" s="146">
        <v>0</v>
      </c>
      <c r="H177" s="158">
        <v>0</v>
      </c>
      <c r="I177" s="144">
        <f t="shared" si="163"/>
        <v>6.6396477968260889E-3</v>
      </c>
      <c r="J177" s="139"/>
      <c r="K177" s="159" t="s">
        <v>22</v>
      </c>
      <c r="L177" s="146">
        <v>6.6396477968260889E-3</v>
      </c>
      <c r="M177" s="146">
        <v>0</v>
      </c>
      <c r="N177" s="146">
        <v>0</v>
      </c>
      <c r="O177" s="146">
        <v>0</v>
      </c>
      <c r="P177" s="146">
        <v>8.9802877693713104E-2</v>
      </c>
      <c r="Q177" s="146">
        <v>0</v>
      </c>
      <c r="R177" s="147">
        <v>0</v>
      </c>
      <c r="S177" s="148">
        <f t="shared" si="164"/>
        <v>9.6442525490539194E-2</v>
      </c>
      <c r="U177" s="205" t="s">
        <v>22</v>
      </c>
      <c r="V177" s="197">
        <v>6.6396477968260889E-3</v>
      </c>
      <c r="W177" s="197">
        <v>0</v>
      </c>
      <c r="X177" s="197">
        <v>0</v>
      </c>
      <c r="Y177" s="197">
        <v>0</v>
      </c>
      <c r="Z177" s="197">
        <v>0</v>
      </c>
      <c r="AA177" s="197">
        <v>0</v>
      </c>
      <c r="AB177" s="197">
        <v>8.9802877693713104E-2</v>
      </c>
      <c r="AC177" s="198">
        <v>0</v>
      </c>
      <c r="AD177" s="197">
        <v>0</v>
      </c>
      <c r="AE177" s="197">
        <v>0</v>
      </c>
      <c r="AF177" s="197">
        <v>0</v>
      </c>
      <c r="AG177" s="197">
        <v>0</v>
      </c>
      <c r="AH177" s="197">
        <v>0</v>
      </c>
      <c r="AI177" s="200">
        <f t="shared" si="165"/>
        <v>9.6442525490539194E-2</v>
      </c>
      <c r="AJ177" s="131" t="str">
        <f t="shared" si="166"/>
        <v/>
      </c>
      <c r="BA177" s="131"/>
      <c r="BR177" s="131"/>
      <c r="CG177" s="131"/>
    </row>
    <row r="178" spans="1:85" ht="15">
      <c r="A178" s="149" t="s">
        <v>21</v>
      </c>
      <c r="B178" s="150">
        <v>0</v>
      </c>
      <c r="C178" s="150">
        <v>0</v>
      </c>
      <c r="D178" s="150">
        <v>0</v>
      </c>
      <c r="E178" s="150">
        <v>0</v>
      </c>
      <c r="F178" s="304"/>
      <c r="G178" s="150">
        <v>0</v>
      </c>
      <c r="H178" s="151">
        <v>0</v>
      </c>
      <c r="I178" s="152">
        <f t="shared" si="163"/>
        <v>0</v>
      </c>
      <c r="J178" s="139"/>
      <c r="K178" s="153" t="s">
        <v>21</v>
      </c>
      <c r="L178" s="154">
        <v>0</v>
      </c>
      <c r="M178" s="154">
        <v>0</v>
      </c>
      <c r="N178" s="154">
        <v>0</v>
      </c>
      <c r="O178" s="154">
        <v>0</v>
      </c>
      <c r="P178" s="154">
        <v>0</v>
      </c>
      <c r="Q178" s="154">
        <v>0</v>
      </c>
      <c r="R178" s="155">
        <v>0</v>
      </c>
      <c r="S178" s="156">
        <f t="shared" si="164"/>
        <v>0</v>
      </c>
      <c r="U178" s="201" t="s">
        <v>58</v>
      </c>
      <c r="V178" s="202">
        <v>0</v>
      </c>
      <c r="W178" s="202">
        <v>0</v>
      </c>
      <c r="X178" s="202">
        <v>0</v>
      </c>
      <c r="Y178" s="202">
        <v>0</v>
      </c>
      <c r="Z178" s="202">
        <v>0</v>
      </c>
      <c r="AA178" s="202">
        <v>0</v>
      </c>
      <c r="AB178" s="202">
        <v>0</v>
      </c>
      <c r="AC178" s="203">
        <v>0</v>
      </c>
      <c r="AD178" s="202">
        <v>0</v>
      </c>
      <c r="AE178" s="202">
        <v>0</v>
      </c>
      <c r="AF178" s="202">
        <v>0</v>
      </c>
      <c r="AG178" s="202">
        <v>0</v>
      </c>
      <c r="AH178" s="202">
        <v>0</v>
      </c>
      <c r="AI178" s="204">
        <f t="shared" si="165"/>
        <v>0</v>
      </c>
      <c r="AJ178" s="131" t="str">
        <f t="shared" si="166"/>
        <v/>
      </c>
      <c r="BA178" s="131"/>
      <c r="BR178" s="131"/>
      <c r="CG178" s="131"/>
    </row>
    <row r="179" spans="1:85" ht="15">
      <c r="A179" s="160" t="s">
        <v>61</v>
      </c>
      <c r="B179" s="146">
        <v>0</v>
      </c>
      <c r="C179" s="146">
        <v>0</v>
      </c>
      <c r="D179" s="146">
        <v>0</v>
      </c>
      <c r="E179" s="146">
        <v>0</v>
      </c>
      <c r="F179" s="304"/>
      <c r="G179" s="146">
        <v>0</v>
      </c>
      <c r="H179" s="158">
        <v>0</v>
      </c>
      <c r="I179" s="144">
        <f t="shared" si="163"/>
        <v>0</v>
      </c>
      <c r="J179" s="139"/>
      <c r="K179" s="161" t="s">
        <v>61</v>
      </c>
      <c r="L179" s="146">
        <v>0</v>
      </c>
      <c r="M179" s="146">
        <v>0</v>
      </c>
      <c r="N179" s="146">
        <v>0</v>
      </c>
      <c r="O179" s="146">
        <v>0</v>
      </c>
      <c r="P179" s="146">
        <v>0</v>
      </c>
      <c r="Q179" s="146">
        <v>0</v>
      </c>
      <c r="R179" s="147">
        <v>0</v>
      </c>
      <c r="S179" s="148">
        <f t="shared" si="164"/>
        <v>0</v>
      </c>
      <c r="U179" s="206" t="s">
        <v>59</v>
      </c>
      <c r="V179" s="197">
        <v>0</v>
      </c>
      <c r="W179" s="197">
        <v>0</v>
      </c>
      <c r="X179" s="197">
        <v>0</v>
      </c>
      <c r="Y179" s="197">
        <v>0</v>
      </c>
      <c r="Z179" s="197">
        <v>0</v>
      </c>
      <c r="AA179" s="197">
        <v>0</v>
      </c>
      <c r="AB179" s="197">
        <v>0</v>
      </c>
      <c r="AC179" s="198">
        <v>0</v>
      </c>
      <c r="AD179" s="199">
        <v>0</v>
      </c>
      <c r="AE179" s="199">
        <v>0</v>
      </c>
      <c r="AF179" s="199">
        <v>0</v>
      </c>
      <c r="AG179" s="199">
        <v>0</v>
      </c>
      <c r="AH179" s="199">
        <v>0</v>
      </c>
      <c r="AI179" s="200">
        <f t="shared" si="165"/>
        <v>0</v>
      </c>
      <c r="AJ179" s="131" t="str">
        <f t="shared" si="166"/>
        <v/>
      </c>
      <c r="BA179" s="131"/>
      <c r="BR179" s="131"/>
      <c r="CG179" s="131"/>
    </row>
    <row r="180" spans="1:85">
      <c r="A180" s="162" t="s">
        <v>23</v>
      </c>
      <c r="B180" s="163">
        <v>0</v>
      </c>
      <c r="C180" s="163">
        <v>0</v>
      </c>
      <c r="D180" s="163">
        <v>0</v>
      </c>
      <c r="E180" s="163">
        <v>0</v>
      </c>
      <c r="F180" s="304"/>
      <c r="G180" s="163">
        <v>0</v>
      </c>
      <c r="H180" s="164">
        <v>0</v>
      </c>
      <c r="I180" s="165">
        <f t="shared" si="163"/>
        <v>0</v>
      </c>
      <c r="J180" s="139"/>
      <c r="K180" s="166" t="s">
        <v>23</v>
      </c>
      <c r="L180" s="167">
        <v>0</v>
      </c>
      <c r="M180" s="167">
        <v>0</v>
      </c>
      <c r="N180" s="167">
        <v>0</v>
      </c>
      <c r="O180" s="167">
        <v>0</v>
      </c>
      <c r="P180" s="167">
        <v>0</v>
      </c>
      <c r="Q180" s="167">
        <v>0</v>
      </c>
      <c r="R180" s="168">
        <v>0</v>
      </c>
      <c r="S180" s="169">
        <f t="shared" si="164"/>
        <v>0</v>
      </c>
      <c r="U180" s="207" t="s">
        <v>62</v>
      </c>
      <c r="V180" s="208">
        <v>0</v>
      </c>
      <c r="W180" s="208">
        <v>0</v>
      </c>
      <c r="X180" s="208">
        <v>0</v>
      </c>
      <c r="Y180" s="208">
        <v>0</v>
      </c>
      <c r="Z180" s="208">
        <v>0</v>
      </c>
      <c r="AA180" s="208">
        <v>0</v>
      </c>
      <c r="AB180" s="208">
        <v>0</v>
      </c>
      <c r="AC180" s="208">
        <v>0</v>
      </c>
      <c r="AD180" s="208">
        <v>0</v>
      </c>
      <c r="AE180" s="208">
        <v>0</v>
      </c>
      <c r="AF180" s="208">
        <v>0</v>
      </c>
      <c r="AG180" s="208">
        <v>0</v>
      </c>
      <c r="AH180" s="92">
        <v>0</v>
      </c>
      <c r="AI180" s="209">
        <f t="shared" si="165"/>
        <v>0</v>
      </c>
      <c r="AJ180" s="131" t="str">
        <f t="shared" si="166"/>
        <v/>
      </c>
      <c r="BA180" s="131"/>
      <c r="BR180" s="131"/>
      <c r="CG180" s="131"/>
    </row>
    <row r="181" spans="1:85">
      <c r="A181" s="170" t="s">
        <v>19</v>
      </c>
      <c r="B181" s="171">
        <v>0</v>
      </c>
      <c r="C181" s="171">
        <v>0</v>
      </c>
      <c r="D181" s="171">
        <v>0</v>
      </c>
      <c r="E181" s="171">
        <v>0</v>
      </c>
      <c r="F181" s="304"/>
      <c r="G181" s="171">
        <v>0</v>
      </c>
      <c r="H181" s="172">
        <v>0</v>
      </c>
      <c r="I181" s="173">
        <f t="shared" si="163"/>
        <v>0</v>
      </c>
      <c r="J181" s="139"/>
      <c r="K181" s="174" t="s">
        <v>19</v>
      </c>
      <c r="L181" s="171">
        <v>0</v>
      </c>
      <c r="M181" s="171">
        <v>0</v>
      </c>
      <c r="N181" s="171">
        <v>0</v>
      </c>
      <c r="O181" s="171">
        <v>0</v>
      </c>
      <c r="P181" s="171">
        <v>0</v>
      </c>
      <c r="Q181" s="171">
        <v>0</v>
      </c>
      <c r="R181" s="175">
        <v>0</v>
      </c>
      <c r="S181" s="176">
        <f t="shared" si="164"/>
        <v>0</v>
      </c>
      <c r="U181" s="210" t="s">
        <v>19</v>
      </c>
      <c r="V181" s="211">
        <v>0</v>
      </c>
      <c r="W181" s="211">
        <v>0</v>
      </c>
      <c r="X181" s="211">
        <v>0</v>
      </c>
      <c r="Y181" s="211">
        <v>0</v>
      </c>
      <c r="Z181" s="211">
        <v>0</v>
      </c>
      <c r="AA181" s="211">
        <v>0</v>
      </c>
      <c r="AB181" s="211">
        <v>0</v>
      </c>
      <c r="AC181" s="211">
        <v>0</v>
      </c>
      <c r="AD181" s="212">
        <v>0</v>
      </c>
      <c r="AE181" s="212">
        <v>0</v>
      </c>
      <c r="AF181" s="212">
        <v>0</v>
      </c>
      <c r="AG181" s="212">
        <v>0</v>
      </c>
      <c r="AH181" s="212">
        <v>0</v>
      </c>
      <c r="AI181" s="213">
        <f t="shared" si="165"/>
        <v>0</v>
      </c>
      <c r="AJ181" s="131" t="str">
        <f t="shared" si="166"/>
        <v/>
      </c>
      <c r="BA181" s="131"/>
      <c r="BR181" s="131"/>
      <c r="CG181" s="131"/>
    </row>
    <row r="182" spans="1:85">
      <c r="A182" s="162" t="s">
        <v>20</v>
      </c>
      <c r="B182" s="163">
        <v>0</v>
      </c>
      <c r="C182" s="163">
        <v>0</v>
      </c>
      <c r="D182" s="163">
        <v>0</v>
      </c>
      <c r="E182" s="163">
        <v>0</v>
      </c>
      <c r="F182" s="304"/>
      <c r="G182" s="163">
        <v>0</v>
      </c>
      <c r="H182" s="164">
        <v>0</v>
      </c>
      <c r="I182" s="165">
        <f t="shared" si="163"/>
        <v>0</v>
      </c>
      <c r="J182" s="139"/>
      <c r="K182" s="166" t="s">
        <v>20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8">
        <v>0</v>
      </c>
      <c r="S182" s="169">
        <f t="shared" si="164"/>
        <v>0</v>
      </c>
      <c r="U182" s="207" t="s">
        <v>20</v>
      </c>
      <c r="V182" s="208">
        <v>0</v>
      </c>
      <c r="W182" s="208">
        <v>0</v>
      </c>
      <c r="X182" s="208">
        <v>0</v>
      </c>
      <c r="Y182" s="208">
        <v>0</v>
      </c>
      <c r="Z182" s="208">
        <v>0</v>
      </c>
      <c r="AA182" s="208">
        <v>0</v>
      </c>
      <c r="AB182" s="208">
        <v>0</v>
      </c>
      <c r="AC182" s="208">
        <v>0</v>
      </c>
      <c r="AD182" s="208">
        <v>0</v>
      </c>
      <c r="AE182" s="208">
        <v>0</v>
      </c>
      <c r="AF182" s="208">
        <v>0</v>
      </c>
      <c r="AG182" s="208">
        <v>0</v>
      </c>
      <c r="AH182" s="92">
        <v>0</v>
      </c>
      <c r="AI182" s="209">
        <f t="shared" si="165"/>
        <v>0</v>
      </c>
      <c r="AJ182" s="131" t="str">
        <f t="shared" si="166"/>
        <v/>
      </c>
      <c r="BA182" s="131"/>
      <c r="BR182" s="131"/>
      <c r="CG182" s="131"/>
    </row>
    <row r="183" spans="1:85" ht="15" thickBot="1">
      <c r="A183" s="177" t="s">
        <v>11</v>
      </c>
      <c r="B183" s="178">
        <v>0</v>
      </c>
      <c r="C183" s="178">
        <v>0</v>
      </c>
      <c r="D183" s="178">
        <v>0</v>
      </c>
      <c r="E183" s="178">
        <v>0</v>
      </c>
      <c r="F183" s="305"/>
      <c r="G183" s="178">
        <v>0</v>
      </c>
      <c r="H183" s="179">
        <v>0</v>
      </c>
      <c r="I183" s="180">
        <f t="shared" si="163"/>
        <v>0</v>
      </c>
      <c r="J183" s="139"/>
      <c r="K183" s="181" t="s">
        <v>11</v>
      </c>
      <c r="L183" s="178">
        <v>0</v>
      </c>
      <c r="M183" s="178">
        <v>0</v>
      </c>
      <c r="N183" s="178">
        <v>0</v>
      </c>
      <c r="O183" s="178">
        <v>0</v>
      </c>
      <c r="P183" s="178">
        <v>0</v>
      </c>
      <c r="Q183" s="178">
        <v>0</v>
      </c>
      <c r="R183" s="182">
        <v>0</v>
      </c>
      <c r="S183" s="183">
        <f t="shared" si="164"/>
        <v>0</v>
      </c>
      <c r="U183" s="210" t="s">
        <v>11</v>
      </c>
      <c r="V183" s="211">
        <v>0</v>
      </c>
      <c r="W183" s="211">
        <v>0</v>
      </c>
      <c r="X183" s="211">
        <v>0</v>
      </c>
      <c r="Y183" s="211">
        <v>0</v>
      </c>
      <c r="Z183" s="211">
        <v>0</v>
      </c>
      <c r="AA183" s="211">
        <v>0</v>
      </c>
      <c r="AB183" s="211">
        <v>0</v>
      </c>
      <c r="AC183" s="211">
        <v>0</v>
      </c>
      <c r="AD183" s="212">
        <v>0</v>
      </c>
      <c r="AE183" s="212">
        <v>0</v>
      </c>
      <c r="AF183" s="212">
        <v>0</v>
      </c>
      <c r="AG183" s="212">
        <v>0</v>
      </c>
      <c r="AH183" s="212">
        <v>0</v>
      </c>
      <c r="AI183" s="213">
        <f t="shared" si="165"/>
        <v>0</v>
      </c>
      <c r="AJ183" s="131" t="str">
        <f t="shared" si="166"/>
        <v/>
      </c>
      <c r="BA183" s="131"/>
      <c r="BR183" s="131"/>
      <c r="CG183" s="131"/>
    </row>
    <row r="184" spans="1:85" ht="15">
      <c r="A184" s="184" t="s">
        <v>26</v>
      </c>
      <c r="B184" s="185">
        <f>SUM(B163:B179)</f>
        <v>7.8420639630702622</v>
      </c>
      <c r="C184" s="185">
        <f t="shared" ref="C184:H184" si="167">SUM(C163:C179)</f>
        <v>1.0289203765274622</v>
      </c>
      <c r="D184" s="185">
        <f t="shared" si="167"/>
        <v>117.38701335980524</v>
      </c>
      <c r="E184" s="185">
        <f t="shared" si="167"/>
        <v>53.550120020182561</v>
      </c>
      <c r="F184" s="185">
        <f t="shared" si="167"/>
        <v>0</v>
      </c>
      <c r="G184" s="185">
        <f t="shared" si="167"/>
        <v>5.4414346909273421</v>
      </c>
      <c r="H184" s="187">
        <f t="shared" si="167"/>
        <v>0</v>
      </c>
      <c r="I184" s="144">
        <f t="shared" ref="I184" si="168">SUM(I163:I179)</f>
        <v>185.24955241051288</v>
      </c>
      <c r="J184" s="139"/>
      <c r="K184" s="186" t="s">
        <v>26</v>
      </c>
      <c r="L184" s="185">
        <f>SUM(L163:L179)</f>
        <v>7.8420639630702622</v>
      </c>
      <c r="M184" s="185">
        <f t="shared" ref="M184:R184" si="169">SUM(M163:M179)</f>
        <v>1.0289203765274622</v>
      </c>
      <c r="N184" s="185">
        <f t="shared" si="169"/>
        <v>117.38701335980524</v>
      </c>
      <c r="O184" s="185">
        <f t="shared" si="169"/>
        <v>53.550120020182561</v>
      </c>
      <c r="P184" s="185">
        <f t="shared" si="169"/>
        <v>1.6170673165973795</v>
      </c>
      <c r="Q184" s="185">
        <f t="shared" si="169"/>
        <v>5.4414346909273421</v>
      </c>
      <c r="R184" s="187">
        <f t="shared" si="169"/>
        <v>0</v>
      </c>
      <c r="S184" s="188">
        <f t="shared" ref="S184" si="170">SUM(S163:S179)</f>
        <v>186.86661972711025</v>
      </c>
      <c r="T184" s="131" t="str">
        <f>IF(ABS(S184-AI184)&gt;0.01,S184-AI184,"")</f>
        <v/>
      </c>
      <c r="U184" s="214" t="s">
        <v>60</v>
      </c>
      <c r="V184" s="215">
        <f>SUM(V163:V179)</f>
        <v>7.7808135388364335</v>
      </c>
      <c r="W184" s="215">
        <f t="shared" ref="W184:AH184" si="171">SUM(W163:W179)</f>
        <v>2.6250181814497852E-2</v>
      </c>
      <c r="X184" s="215">
        <f t="shared" si="171"/>
        <v>5.4414346909273421</v>
      </c>
      <c r="Y184" s="215">
        <f t="shared" si="171"/>
        <v>1.0289203765274622</v>
      </c>
      <c r="Z184" s="215">
        <f t="shared" si="171"/>
        <v>117.38701335980524</v>
      </c>
      <c r="AA184" s="215">
        <f t="shared" si="171"/>
        <v>53.498588312673711</v>
      </c>
      <c r="AB184" s="215">
        <f t="shared" si="171"/>
        <v>1.6170673165973795</v>
      </c>
      <c r="AC184" s="215">
        <f t="shared" si="171"/>
        <v>8.6531949928181001E-2</v>
      </c>
      <c r="AD184" s="216">
        <f t="shared" si="171"/>
        <v>3.5000242419330474E-2</v>
      </c>
      <c r="AE184" s="216">
        <f t="shared" si="171"/>
        <v>0</v>
      </c>
      <c r="AF184" s="216">
        <f t="shared" si="171"/>
        <v>0</v>
      </c>
      <c r="AG184" s="216">
        <f t="shared" si="171"/>
        <v>0</v>
      </c>
      <c r="AH184" s="216">
        <f t="shared" si="171"/>
        <v>5.1531707508850527E-2</v>
      </c>
      <c r="AI184" s="217">
        <f>SUM(V184:AC184)</f>
        <v>186.86661972711025</v>
      </c>
      <c r="AJ184" s="131" t="str">
        <f t="shared" si="166"/>
        <v/>
      </c>
      <c r="BA184" s="131"/>
      <c r="BR184" s="131"/>
      <c r="CG184" s="131"/>
    </row>
    <row r="185" spans="1:85" s="2" customFormat="1" ht="15" thickBot="1">
      <c r="A185" s="15" t="s">
        <v>100</v>
      </c>
      <c r="B185" s="100">
        <f>IF($I184=0,"-",B184/$I184)</f>
        <v>4.2332431366377904E-2</v>
      </c>
      <c r="C185" s="100">
        <f t="shared" ref="C185:H185" si="172">IF($I184=0,"-",C184/$I184)</f>
        <v>5.5542394739360847E-3</v>
      </c>
      <c r="D185" s="100">
        <f t="shared" si="172"/>
        <v>0.63366961934502108</v>
      </c>
      <c r="E185" s="100">
        <f t="shared" si="172"/>
        <v>0.28907017222646525</v>
      </c>
      <c r="F185" s="100">
        <f t="shared" si="172"/>
        <v>0</v>
      </c>
      <c r="G185" s="100">
        <f t="shared" si="172"/>
        <v>2.9373537588199546E-2</v>
      </c>
      <c r="H185" s="101">
        <f t="shared" si="172"/>
        <v>0</v>
      </c>
      <c r="I185" s="102">
        <f>SUM(B185:H185)</f>
        <v>0.99999999999999978</v>
      </c>
      <c r="J185" s="131"/>
      <c r="K185" s="27" t="s">
        <v>100</v>
      </c>
      <c r="L185" s="76">
        <f t="shared" ref="L185:R185" si="173">IF($S184=0,"-",L184/$S184)</f>
        <v>4.1966103815236674E-2</v>
      </c>
      <c r="M185" s="76">
        <f t="shared" si="173"/>
        <v>5.506175356679759E-3</v>
      </c>
      <c r="N185" s="76">
        <f t="shared" si="173"/>
        <v>0.62818610156929466</v>
      </c>
      <c r="O185" s="76">
        <f t="shared" si="173"/>
        <v>0.2865686771579869</v>
      </c>
      <c r="P185" s="76">
        <f t="shared" si="173"/>
        <v>8.6535910959317178E-3</v>
      </c>
      <c r="Q185" s="76">
        <f t="shared" si="173"/>
        <v>2.911935100487029E-2</v>
      </c>
      <c r="R185" s="77">
        <f t="shared" si="173"/>
        <v>0</v>
      </c>
      <c r="S185" s="78">
        <f>SUM(L185:R185)</f>
        <v>1</v>
      </c>
      <c r="U185" s="36" t="s">
        <v>100</v>
      </c>
      <c r="V185" s="103">
        <f>+V184/$AI184</f>
        <v>4.1638327648881895E-2</v>
      </c>
      <c r="W185" s="103">
        <f t="shared" ref="W185:AH185" si="174">+W184/$AI184</f>
        <v>1.4047549986633342E-4</v>
      </c>
      <c r="X185" s="103">
        <f t="shared" si="174"/>
        <v>2.911935100487029E-2</v>
      </c>
      <c r="Y185" s="103">
        <f t="shared" si="174"/>
        <v>5.506175356679759E-3</v>
      </c>
      <c r="Z185" s="103">
        <f t="shared" si="174"/>
        <v>0.62818610156929466</v>
      </c>
      <c r="AA185" s="103">
        <f t="shared" si="174"/>
        <v>0.28629290983483358</v>
      </c>
      <c r="AB185" s="103">
        <f t="shared" si="174"/>
        <v>8.6535910959317178E-3</v>
      </c>
      <c r="AC185" s="103">
        <f t="shared" si="174"/>
        <v>4.6306798964174291E-4</v>
      </c>
      <c r="AD185" s="103">
        <f t="shared" si="174"/>
        <v>1.8730066648844457E-4</v>
      </c>
      <c r="AE185" s="103">
        <f t="shared" si="174"/>
        <v>0</v>
      </c>
      <c r="AF185" s="103">
        <f t="shared" si="174"/>
        <v>0</v>
      </c>
      <c r="AG185" s="103">
        <f t="shared" si="174"/>
        <v>0</v>
      </c>
      <c r="AH185" s="103">
        <f t="shared" si="174"/>
        <v>2.7576732315329834E-4</v>
      </c>
      <c r="AI185" s="104">
        <f>SUM(V185:AC185)</f>
        <v>1</v>
      </c>
      <c r="AJ185" s="2" t="str">
        <f t="shared" si="166"/>
        <v/>
      </c>
    </row>
    <row r="186" spans="1:85" ht="15" thickBot="1">
      <c r="A186" s="218"/>
      <c r="B186" s="218"/>
      <c r="C186" s="218"/>
      <c r="D186" s="218"/>
      <c r="E186" s="218"/>
      <c r="F186" s="218"/>
      <c r="G186" s="218"/>
      <c r="H186" s="218"/>
      <c r="I186" s="218"/>
      <c r="K186" s="218"/>
      <c r="L186" s="218"/>
      <c r="M186" s="218"/>
      <c r="N186" s="218"/>
      <c r="O186" s="218"/>
      <c r="P186" s="218"/>
      <c r="Q186" s="218"/>
      <c r="R186" s="218"/>
      <c r="S186" s="218"/>
      <c r="AI186" s="139"/>
      <c r="BA186" s="131"/>
      <c r="BR186" s="131"/>
      <c r="CG186" s="131"/>
    </row>
    <row r="187" spans="1:85" ht="28.5">
      <c r="A187" s="328" t="s">
        <v>32</v>
      </c>
      <c r="B187" s="135" t="s">
        <v>0</v>
      </c>
      <c r="C187" s="135" t="s">
        <v>1</v>
      </c>
      <c r="D187" s="135" t="s">
        <v>2</v>
      </c>
      <c r="E187" s="135" t="s">
        <v>3</v>
      </c>
      <c r="F187" s="135" t="s">
        <v>27</v>
      </c>
      <c r="G187" s="135" t="s">
        <v>4</v>
      </c>
      <c r="H187" s="135" t="s">
        <v>5</v>
      </c>
      <c r="I187" s="136" t="s">
        <v>6</v>
      </c>
      <c r="K187" s="330" t="s">
        <v>32</v>
      </c>
      <c r="L187" s="137" t="s">
        <v>0</v>
      </c>
      <c r="M187" s="137" t="s">
        <v>1</v>
      </c>
      <c r="N187" s="137" t="s">
        <v>2</v>
      </c>
      <c r="O187" s="137" t="s">
        <v>3</v>
      </c>
      <c r="P187" s="137" t="s">
        <v>27</v>
      </c>
      <c r="Q187" s="137" t="s">
        <v>4</v>
      </c>
      <c r="R187" s="137" t="s">
        <v>5</v>
      </c>
      <c r="S187" s="138" t="s">
        <v>6</v>
      </c>
      <c r="U187" s="332" t="s">
        <v>32</v>
      </c>
      <c r="V187" s="190" t="s">
        <v>69</v>
      </c>
      <c r="W187" s="190" t="s">
        <v>70</v>
      </c>
      <c r="X187" s="190" t="s">
        <v>4</v>
      </c>
      <c r="Y187" s="190" t="s">
        <v>1</v>
      </c>
      <c r="Z187" s="190" t="s">
        <v>2</v>
      </c>
      <c r="AA187" s="190" t="s">
        <v>3</v>
      </c>
      <c r="AB187" s="190" t="s">
        <v>52</v>
      </c>
      <c r="AC187" s="190" t="s">
        <v>64</v>
      </c>
      <c r="AD187" s="191" t="s">
        <v>72</v>
      </c>
      <c r="AE187" s="191" t="s">
        <v>79</v>
      </c>
      <c r="AF187" s="191" t="s">
        <v>73</v>
      </c>
      <c r="AG187" s="191" t="s">
        <v>80</v>
      </c>
      <c r="AH187" s="191" t="s">
        <v>81</v>
      </c>
      <c r="AI187" s="192" t="s">
        <v>60</v>
      </c>
      <c r="BA187" s="131"/>
      <c r="BR187" s="131"/>
      <c r="CG187" s="131"/>
    </row>
    <row r="188" spans="1:85" ht="15">
      <c r="A188" s="329" t="s">
        <v>32</v>
      </c>
      <c r="B188" s="294" t="s">
        <v>109</v>
      </c>
      <c r="C188" s="295"/>
      <c r="D188" s="295"/>
      <c r="E188" s="295"/>
      <c r="F188" s="295"/>
      <c r="G188" s="295"/>
      <c r="H188" s="295"/>
      <c r="I188" s="296"/>
      <c r="K188" s="331" t="s">
        <v>32</v>
      </c>
      <c r="L188" s="297" t="s">
        <v>109</v>
      </c>
      <c r="M188" s="298"/>
      <c r="N188" s="298"/>
      <c r="O188" s="298"/>
      <c r="P188" s="298"/>
      <c r="Q188" s="298"/>
      <c r="R188" s="298"/>
      <c r="S188" s="299"/>
      <c r="U188" s="333" t="s">
        <v>32</v>
      </c>
      <c r="V188" s="326" t="s">
        <v>109</v>
      </c>
      <c r="W188" s="326"/>
      <c r="X188" s="326"/>
      <c r="Y188" s="326"/>
      <c r="Z188" s="326"/>
      <c r="AA188" s="326"/>
      <c r="AB188" s="326"/>
      <c r="AC188" s="326"/>
      <c r="AD188" s="326"/>
      <c r="AE188" s="326"/>
      <c r="AF188" s="326"/>
      <c r="AG188" s="326"/>
      <c r="AH188" s="326"/>
      <c r="AI188" s="327"/>
      <c r="BA188" s="131"/>
      <c r="BR188" s="131"/>
      <c r="CG188" s="131"/>
    </row>
    <row r="189" spans="1:85" ht="15">
      <c r="A189" s="141" t="s">
        <v>7</v>
      </c>
      <c r="B189" s="142">
        <v>1.0756341475528562E-2</v>
      </c>
      <c r="C189" s="142">
        <v>0</v>
      </c>
      <c r="D189" s="142">
        <v>0</v>
      </c>
      <c r="E189" s="142">
        <v>0</v>
      </c>
      <c r="F189" s="303"/>
      <c r="G189" s="142">
        <v>0</v>
      </c>
      <c r="H189" s="143">
        <v>0</v>
      </c>
      <c r="I189" s="144">
        <f>SUM(B189:H189)</f>
        <v>1.0756341475528562E-2</v>
      </c>
      <c r="J189" s="139"/>
      <c r="K189" s="193" t="s">
        <v>7</v>
      </c>
      <c r="L189" s="142">
        <v>1.0756341475528562E-2</v>
      </c>
      <c r="M189" s="142">
        <v>0</v>
      </c>
      <c r="N189" s="142">
        <v>0</v>
      </c>
      <c r="O189" s="142">
        <v>0</v>
      </c>
      <c r="P189" s="142">
        <v>0</v>
      </c>
      <c r="Q189" s="142">
        <v>0</v>
      </c>
      <c r="R189" s="194">
        <v>0</v>
      </c>
      <c r="S189" s="195">
        <f>SUM(L189:R189)</f>
        <v>1.0756341475528562E-2</v>
      </c>
      <c r="U189" s="196" t="s">
        <v>7</v>
      </c>
      <c r="V189" s="197">
        <v>1.0756341475528562E-2</v>
      </c>
      <c r="W189" s="197">
        <v>0</v>
      </c>
      <c r="X189" s="197">
        <v>0</v>
      </c>
      <c r="Y189" s="197">
        <v>0</v>
      </c>
      <c r="Z189" s="197">
        <v>0</v>
      </c>
      <c r="AA189" s="197">
        <v>0</v>
      </c>
      <c r="AB189" s="197">
        <v>0</v>
      </c>
      <c r="AC189" s="198">
        <v>0</v>
      </c>
      <c r="AD189" s="199">
        <v>0</v>
      </c>
      <c r="AE189" s="199">
        <v>0</v>
      </c>
      <c r="AF189" s="199">
        <v>0</v>
      </c>
      <c r="AG189" s="199">
        <v>0</v>
      </c>
      <c r="AH189" s="199">
        <v>0</v>
      </c>
      <c r="AI189" s="200">
        <f>SUM(V189:AC189)</f>
        <v>1.0756341475528562E-2</v>
      </c>
      <c r="AJ189" s="131" t="str">
        <f>IF(ABS(S189-AI189)&gt;0.001,S189-AI189,"")</f>
        <v/>
      </c>
      <c r="BA189" s="131"/>
      <c r="BR189" s="131"/>
      <c r="CG189" s="131"/>
    </row>
    <row r="190" spans="1:85" ht="15">
      <c r="A190" s="149" t="s">
        <v>8</v>
      </c>
      <c r="B190" s="150">
        <v>0</v>
      </c>
      <c r="C190" s="150">
        <v>0</v>
      </c>
      <c r="D190" s="150">
        <v>0</v>
      </c>
      <c r="E190" s="150">
        <v>0</v>
      </c>
      <c r="F190" s="304"/>
      <c r="G190" s="150">
        <v>0</v>
      </c>
      <c r="H190" s="151">
        <v>0</v>
      </c>
      <c r="I190" s="152">
        <f t="shared" ref="I190:I209" si="175">SUM(B190:H190)</f>
        <v>0</v>
      </c>
      <c r="J190" s="139"/>
      <c r="K190" s="153" t="s">
        <v>8</v>
      </c>
      <c r="L190" s="154">
        <v>0</v>
      </c>
      <c r="M190" s="154">
        <v>0</v>
      </c>
      <c r="N190" s="154">
        <v>0</v>
      </c>
      <c r="O190" s="154">
        <v>0</v>
      </c>
      <c r="P190" s="154">
        <v>0</v>
      </c>
      <c r="Q190" s="154">
        <v>0</v>
      </c>
      <c r="R190" s="155">
        <v>0</v>
      </c>
      <c r="S190" s="156">
        <f t="shared" ref="S190:S209" si="176">SUM(L190:R190)</f>
        <v>0</v>
      </c>
      <c r="U190" s="201" t="s">
        <v>8</v>
      </c>
      <c r="V190" s="202">
        <v>0</v>
      </c>
      <c r="W190" s="202">
        <v>0</v>
      </c>
      <c r="X190" s="202">
        <v>0</v>
      </c>
      <c r="Y190" s="202">
        <v>0</v>
      </c>
      <c r="Z190" s="202">
        <v>0</v>
      </c>
      <c r="AA190" s="202">
        <v>0</v>
      </c>
      <c r="AB190" s="202">
        <v>0</v>
      </c>
      <c r="AC190" s="203">
        <v>0</v>
      </c>
      <c r="AD190" s="202">
        <v>0</v>
      </c>
      <c r="AE190" s="202">
        <v>0</v>
      </c>
      <c r="AF190" s="202">
        <v>0</v>
      </c>
      <c r="AG190" s="202">
        <v>0</v>
      </c>
      <c r="AH190" s="202">
        <v>0</v>
      </c>
      <c r="AI190" s="204">
        <f t="shared" ref="AI190:AI209" si="177">SUM(V190:AC190)</f>
        <v>0</v>
      </c>
      <c r="AJ190" s="131" t="str">
        <f t="shared" ref="AJ190:AJ211" si="178">IF(ABS(S190-AI190)&gt;0.001,S190-AI190,"")</f>
        <v/>
      </c>
      <c r="BA190" s="131"/>
      <c r="BR190" s="131"/>
      <c r="CG190" s="131"/>
    </row>
    <row r="191" spans="1:85" ht="15">
      <c r="A191" s="157" t="s">
        <v>10</v>
      </c>
      <c r="B191" s="146">
        <v>0</v>
      </c>
      <c r="C191" s="146">
        <v>0</v>
      </c>
      <c r="D191" s="146">
        <v>0</v>
      </c>
      <c r="E191" s="146">
        <v>0</v>
      </c>
      <c r="F191" s="304"/>
      <c r="G191" s="146">
        <v>0</v>
      </c>
      <c r="H191" s="158">
        <v>0</v>
      </c>
      <c r="I191" s="144">
        <f t="shared" si="175"/>
        <v>0</v>
      </c>
      <c r="J191" s="139"/>
      <c r="K191" s="159" t="s">
        <v>10</v>
      </c>
      <c r="L191" s="146">
        <v>0</v>
      </c>
      <c r="M191" s="146">
        <v>0</v>
      </c>
      <c r="N191" s="146">
        <v>0</v>
      </c>
      <c r="O191" s="146">
        <v>0</v>
      </c>
      <c r="P191" s="146">
        <v>0</v>
      </c>
      <c r="Q191" s="146">
        <v>0</v>
      </c>
      <c r="R191" s="147">
        <v>0</v>
      </c>
      <c r="S191" s="148">
        <f t="shared" si="176"/>
        <v>0</v>
      </c>
      <c r="U191" s="205" t="s">
        <v>10</v>
      </c>
      <c r="V191" s="197">
        <v>0</v>
      </c>
      <c r="W191" s="197">
        <v>0</v>
      </c>
      <c r="X191" s="197">
        <v>0</v>
      </c>
      <c r="Y191" s="197">
        <v>0</v>
      </c>
      <c r="Z191" s="197">
        <v>0</v>
      </c>
      <c r="AA191" s="197">
        <v>0</v>
      </c>
      <c r="AB191" s="197">
        <v>0</v>
      </c>
      <c r="AC191" s="198">
        <v>0</v>
      </c>
      <c r="AD191" s="199">
        <v>0</v>
      </c>
      <c r="AE191" s="199">
        <v>0</v>
      </c>
      <c r="AF191" s="199">
        <v>0</v>
      </c>
      <c r="AG191" s="199">
        <v>0</v>
      </c>
      <c r="AH191" s="199">
        <v>0</v>
      </c>
      <c r="AI191" s="200">
        <f t="shared" si="177"/>
        <v>0</v>
      </c>
      <c r="AJ191" s="131" t="str">
        <f t="shared" si="178"/>
        <v/>
      </c>
      <c r="BA191" s="131"/>
      <c r="BR191" s="131"/>
      <c r="CG191" s="131"/>
    </row>
    <row r="192" spans="1:85" ht="15">
      <c r="A192" s="149" t="s">
        <v>53</v>
      </c>
      <c r="B192" s="150">
        <v>0</v>
      </c>
      <c r="C192" s="150">
        <v>0</v>
      </c>
      <c r="D192" s="150">
        <v>0</v>
      </c>
      <c r="E192" s="150">
        <v>0</v>
      </c>
      <c r="F192" s="304"/>
      <c r="G192" s="150">
        <v>0</v>
      </c>
      <c r="H192" s="151">
        <v>0</v>
      </c>
      <c r="I192" s="152">
        <f t="shared" si="175"/>
        <v>0</v>
      </c>
      <c r="J192" s="139"/>
      <c r="K192" s="153" t="s">
        <v>53</v>
      </c>
      <c r="L192" s="154">
        <v>0</v>
      </c>
      <c r="M192" s="154">
        <v>0</v>
      </c>
      <c r="N192" s="154">
        <v>0</v>
      </c>
      <c r="O192" s="154">
        <v>0</v>
      </c>
      <c r="P192" s="154">
        <v>0</v>
      </c>
      <c r="Q192" s="154">
        <v>0</v>
      </c>
      <c r="R192" s="155">
        <v>0</v>
      </c>
      <c r="S192" s="156">
        <f t="shared" si="176"/>
        <v>0</v>
      </c>
      <c r="U192" s="201" t="s">
        <v>53</v>
      </c>
      <c r="V192" s="202">
        <v>0</v>
      </c>
      <c r="W192" s="202">
        <v>0</v>
      </c>
      <c r="X192" s="202">
        <v>0</v>
      </c>
      <c r="Y192" s="202">
        <v>0</v>
      </c>
      <c r="Z192" s="202">
        <v>0</v>
      </c>
      <c r="AA192" s="202">
        <v>0</v>
      </c>
      <c r="AB192" s="202">
        <v>0</v>
      </c>
      <c r="AC192" s="203">
        <v>0</v>
      </c>
      <c r="AD192" s="202">
        <v>0</v>
      </c>
      <c r="AE192" s="202">
        <v>0</v>
      </c>
      <c r="AF192" s="202">
        <v>0</v>
      </c>
      <c r="AG192" s="202">
        <v>0</v>
      </c>
      <c r="AH192" s="202">
        <v>0</v>
      </c>
      <c r="AI192" s="204">
        <f t="shared" si="177"/>
        <v>0</v>
      </c>
      <c r="AJ192" s="131" t="str">
        <f t="shared" si="178"/>
        <v/>
      </c>
      <c r="BA192" s="131"/>
      <c r="BR192" s="131"/>
      <c r="CG192" s="131"/>
    </row>
    <row r="193" spans="1:85" ht="15">
      <c r="A193" s="157" t="s">
        <v>16</v>
      </c>
      <c r="B193" s="146">
        <v>0.54814002071705581</v>
      </c>
      <c r="C193" s="146">
        <v>0</v>
      </c>
      <c r="D193" s="146">
        <v>24.846158157389198</v>
      </c>
      <c r="E193" s="146">
        <v>0</v>
      </c>
      <c r="F193" s="304"/>
      <c r="G193" s="146">
        <v>0</v>
      </c>
      <c r="H193" s="158">
        <v>0</v>
      </c>
      <c r="I193" s="144">
        <f t="shared" si="175"/>
        <v>25.394298178106254</v>
      </c>
      <c r="J193" s="139"/>
      <c r="K193" s="159" t="s">
        <v>16</v>
      </c>
      <c r="L193" s="146">
        <v>0.54814002071705581</v>
      </c>
      <c r="M193" s="146">
        <v>0</v>
      </c>
      <c r="N193" s="146">
        <v>24.846158157389198</v>
      </c>
      <c r="O193" s="146">
        <v>0</v>
      </c>
      <c r="P193" s="146">
        <v>0</v>
      </c>
      <c r="Q193" s="146">
        <v>0</v>
      </c>
      <c r="R193" s="147">
        <v>0</v>
      </c>
      <c r="S193" s="148">
        <f t="shared" si="176"/>
        <v>25.394298178106254</v>
      </c>
      <c r="U193" s="205" t="s">
        <v>16</v>
      </c>
      <c r="V193" s="197">
        <v>0.54814002071705581</v>
      </c>
      <c r="W193" s="197">
        <v>0</v>
      </c>
      <c r="X193" s="197">
        <v>0</v>
      </c>
      <c r="Y193" s="197">
        <v>0</v>
      </c>
      <c r="Z193" s="197">
        <v>24.846158157389198</v>
      </c>
      <c r="AA193" s="197">
        <v>0</v>
      </c>
      <c r="AB193" s="197">
        <v>0</v>
      </c>
      <c r="AC193" s="198">
        <v>0</v>
      </c>
      <c r="AD193" s="199">
        <v>0</v>
      </c>
      <c r="AE193" s="199">
        <v>0</v>
      </c>
      <c r="AF193" s="199">
        <v>0</v>
      </c>
      <c r="AG193" s="199">
        <v>0</v>
      </c>
      <c r="AH193" s="199">
        <v>0</v>
      </c>
      <c r="AI193" s="200">
        <f t="shared" si="177"/>
        <v>25.394298178106254</v>
      </c>
      <c r="AJ193" s="131" t="str">
        <f t="shared" si="178"/>
        <v/>
      </c>
      <c r="BA193" s="131"/>
      <c r="BR193" s="131"/>
      <c r="CG193" s="131"/>
    </row>
    <row r="194" spans="1:85" ht="15">
      <c r="A194" s="149" t="s">
        <v>15</v>
      </c>
      <c r="B194" s="150">
        <v>5.4082532837181683</v>
      </c>
      <c r="C194" s="150">
        <v>0.32921216889707033</v>
      </c>
      <c r="D194" s="150">
        <v>5.429822616806244</v>
      </c>
      <c r="E194" s="150">
        <v>1.2681234371941952</v>
      </c>
      <c r="F194" s="304"/>
      <c r="G194" s="150">
        <v>0</v>
      </c>
      <c r="H194" s="151">
        <v>0</v>
      </c>
      <c r="I194" s="152">
        <f t="shared" si="175"/>
        <v>12.435411506615678</v>
      </c>
      <c r="J194" s="139"/>
      <c r="K194" s="153" t="s">
        <v>15</v>
      </c>
      <c r="L194" s="154">
        <v>5.4082532837181683</v>
      </c>
      <c r="M194" s="154">
        <v>0.32921216889707033</v>
      </c>
      <c r="N194" s="154">
        <v>5.429822616806244</v>
      </c>
      <c r="O194" s="154">
        <v>1.2681234371941952</v>
      </c>
      <c r="P194" s="154">
        <v>0</v>
      </c>
      <c r="Q194" s="154">
        <v>0</v>
      </c>
      <c r="R194" s="155">
        <v>0</v>
      </c>
      <c r="S194" s="156">
        <f t="shared" si="176"/>
        <v>12.435411506615678</v>
      </c>
      <c r="U194" s="201" t="s">
        <v>54</v>
      </c>
      <c r="V194" s="202">
        <v>3.7703545927087534</v>
      </c>
      <c r="W194" s="202">
        <v>0</v>
      </c>
      <c r="X194" s="202">
        <v>0</v>
      </c>
      <c r="Y194" s="202">
        <v>0.32921216889707033</v>
      </c>
      <c r="Z194" s="202">
        <v>5.2385893751506138</v>
      </c>
      <c r="AA194" s="202">
        <v>0.86694761427199241</v>
      </c>
      <c r="AB194" s="202">
        <v>0</v>
      </c>
      <c r="AC194" s="203">
        <v>2.2303077555872477</v>
      </c>
      <c r="AD194" s="202">
        <v>1.6378986910094151</v>
      </c>
      <c r="AE194" s="202">
        <v>0</v>
      </c>
      <c r="AF194" s="202">
        <v>0</v>
      </c>
      <c r="AG194" s="202">
        <v>0.19123324165562977</v>
      </c>
      <c r="AH194" s="202">
        <v>0.40117582292220283</v>
      </c>
      <c r="AI194" s="204">
        <f t="shared" si="177"/>
        <v>12.435411506615679</v>
      </c>
      <c r="AJ194" s="131" t="str">
        <f t="shared" si="178"/>
        <v/>
      </c>
      <c r="BA194" s="131"/>
      <c r="BR194" s="131"/>
      <c r="CG194" s="131"/>
    </row>
    <row r="195" spans="1:85" ht="15">
      <c r="A195" s="157" t="s">
        <v>55</v>
      </c>
      <c r="B195" s="146">
        <v>0</v>
      </c>
      <c r="C195" s="146">
        <v>0</v>
      </c>
      <c r="D195" s="146">
        <v>0</v>
      </c>
      <c r="E195" s="146">
        <v>1.4835133101238516</v>
      </c>
      <c r="F195" s="304"/>
      <c r="G195" s="146">
        <v>0</v>
      </c>
      <c r="H195" s="158">
        <v>0</v>
      </c>
      <c r="I195" s="144">
        <f t="shared" si="175"/>
        <v>1.4835133101238516</v>
      </c>
      <c r="J195" s="139"/>
      <c r="K195" s="159" t="s">
        <v>55</v>
      </c>
      <c r="L195" s="146">
        <v>0</v>
      </c>
      <c r="M195" s="146">
        <v>0</v>
      </c>
      <c r="N195" s="146">
        <v>0</v>
      </c>
      <c r="O195" s="146">
        <v>1.4835133101238516</v>
      </c>
      <c r="P195" s="146">
        <v>226.20919818120439</v>
      </c>
      <c r="Q195" s="146">
        <v>0</v>
      </c>
      <c r="R195" s="147">
        <v>0</v>
      </c>
      <c r="S195" s="148">
        <f t="shared" si="176"/>
        <v>227.69271149132823</v>
      </c>
      <c r="U195" s="205" t="s">
        <v>55</v>
      </c>
      <c r="V195" s="197">
        <v>0</v>
      </c>
      <c r="W195" s="197">
        <v>0</v>
      </c>
      <c r="X195" s="197">
        <v>0</v>
      </c>
      <c r="Y195" s="197">
        <v>0</v>
      </c>
      <c r="Z195" s="197">
        <v>0</v>
      </c>
      <c r="AA195" s="197">
        <v>0.22252699651857774</v>
      </c>
      <c r="AB195" s="197">
        <v>226.20919818120439</v>
      </c>
      <c r="AC195" s="198">
        <v>1.2609863136052739</v>
      </c>
      <c r="AD195" s="197">
        <v>0</v>
      </c>
      <c r="AE195" s="197">
        <v>0</v>
      </c>
      <c r="AF195" s="197">
        <v>0</v>
      </c>
      <c r="AG195" s="197">
        <v>0</v>
      </c>
      <c r="AH195" s="197">
        <v>1.2609863136052739</v>
      </c>
      <c r="AI195" s="200">
        <f t="shared" si="177"/>
        <v>227.69271149132825</v>
      </c>
      <c r="AJ195" s="131" t="str">
        <f t="shared" si="178"/>
        <v/>
      </c>
      <c r="BA195" s="131"/>
      <c r="BR195" s="131"/>
      <c r="CG195" s="131"/>
    </row>
    <row r="196" spans="1:85" ht="15">
      <c r="A196" s="149" t="s">
        <v>12</v>
      </c>
      <c r="B196" s="150">
        <v>0</v>
      </c>
      <c r="C196" s="150">
        <v>0</v>
      </c>
      <c r="D196" s="150">
        <v>0</v>
      </c>
      <c r="E196" s="150">
        <v>0</v>
      </c>
      <c r="F196" s="304"/>
      <c r="G196" s="150">
        <v>0</v>
      </c>
      <c r="H196" s="151">
        <v>0</v>
      </c>
      <c r="I196" s="152">
        <f t="shared" si="175"/>
        <v>0</v>
      </c>
      <c r="J196" s="139"/>
      <c r="K196" s="153" t="s">
        <v>12</v>
      </c>
      <c r="L196" s="154">
        <v>0</v>
      </c>
      <c r="M196" s="154">
        <v>0</v>
      </c>
      <c r="N196" s="154">
        <v>0</v>
      </c>
      <c r="O196" s="154">
        <v>0</v>
      </c>
      <c r="P196" s="154">
        <v>0.77304811348391445</v>
      </c>
      <c r="Q196" s="154">
        <v>0</v>
      </c>
      <c r="R196" s="155">
        <v>0</v>
      </c>
      <c r="S196" s="156">
        <f t="shared" si="176"/>
        <v>0.77304811348391445</v>
      </c>
      <c r="U196" s="201" t="s">
        <v>12</v>
      </c>
      <c r="V196" s="202">
        <v>0</v>
      </c>
      <c r="W196" s="202">
        <v>0</v>
      </c>
      <c r="X196" s="202">
        <v>0</v>
      </c>
      <c r="Y196" s="202">
        <v>0</v>
      </c>
      <c r="Z196" s="202">
        <v>0</v>
      </c>
      <c r="AA196" s="202">
        <v>0</v>
      </c>
      <c r="AB196" s="202">
        <v>0.77304811348391445</v>
      </c>
      <c r="AC196" s="203">
        <v>0</v>
      </c>
      <c r="AD196" s="202">
        <v>0</v>
      </c>
      <c r="AE196" s="202">
        <v>0</v>
      </c>
      <c r="AF196" s="202">
        <v>0</v>
      </c>
      <c r="AG196" s="202">
        <v>0</v>
      </c>
      <c r="AH196" s="202">
        <v>0</v>
      </c>
      <c r="AI196" s="204">
        <f t="shared" si="177"/>
        <v>0.77304811348391445</v>
      </c>
      <c r="AJ196" s="131" t="str">
        <f t="shared" si="178"/>
        <v/>
      </c>
      <c r="BA196" s="131"/>
      <c r="BR196" s="131"/>
      <c r="CG196" s="131"/>
    </row>
    <row r="197" spans="1:85" ht="15">
      <c r="A197" s="157" t="s">
        <v>56</v>
      </c>
      <c r="B197" s="146">
        <v>0</v>
      </c>
      <c r="C197" s="146">
        <v>0</v>
      </c>
      <c r="D197" s="146">
        <v>0</v>
      </c>
      <c r="E197" s="146">
        <v>0</v>
      </c>
      <c r="F197" s="304"/>
      <c r="G197" s="146">
        <v>0</v>
      </c>
      <c r="H197" s="158">
        <v>0</v>
      </c>
      <c r="I197" s="144">
        <f t="shared" si="175"/>
        <v>0</v>
      </c>
      <c r="J197" s="139"/>
      <c r="K197" s="159" t="s">
        <v>56</v>
      </c>
      <c r="L197" s="146">
        <v>0</v>
      </c>
      <c r="M197" s="146">
        <v>0</v>
      </c>
      <c r="N197" s="146">
        <v>0</v>
      </c>
      <c r="O197" s="146">
        <v>0</v>
      </c>
      <c r="P197" s="146">
        <v>0</v>
      </c>
      <c r="Q197" s="146">
        <v>0</v>
      </c>
      <c r="R197" s="147">
        <v>0</v>
      </c>
      <c r="S197" s="148">
        <f t="shared" si="176"/>
        <v>0</v>
      </c>
      <c r="U197" s="205" t="s">
        <v>56</v>
      </c>
      <c r="V197" s="197">
        <v>0</v>
      </c>
      <c r="W197" s="197">
        <v>0</v>
      </c>
      <c r="X197" s="197">
        <v>0</v>
      </c>
      <c r="Y197" s="197">
        <v>0</v>
      </c>
      <c r="Z197" s="197">
        <v>0</v>
      </c>
      <c r="AA197" s="197">
        <v>0</v>
      </c>
      <c r="AB197" s="197">
        <v>0</v>
      </c>
      <c r="AC197" s="198">
        <v>0</v>
      </c>
      <c r="AD197" s="197">
        <v>0</v>
      </c>
      <c r="AE197" s="197">
        <v>0</v>
      </c>
      <c r="AF197" s="197">
        <v>0</v>
      </c>
      <c r="AG197" s="197">
        <v>0</v>
      </c>
      <c r="AH197" s="197">
        <v>0</v>
      </c>
      <c r="AI197" s="200">
        <f t="shared" si="177"/>
        <v>0</v>
      </c>
      <c r="AJ197" s="131" t="str">
        <f t="shared" si="178"/>
        <v/>
      </c>
      <c r="BA197" s="131"/>
      <c r="BR197" s="131"/>
      <c r="CG197" s="131"/>
    </row>
    <row r="198" spans="1:85" ht="15">
      <c r="A198" s="149" t="s">
        <v>17</v>
      </c>
      <c r="B198" s="150">
        <v>9.847247793419978</v>
      </c>
      <c r="C198" s="150">
        <v>0</v>
      </c>
      <c r="D198" s="150">
        <v>1.8257900358969059</v>
      </c>
      <c r="E198" s="150">
        <v>8.8845471073123766E-2</v>
      </c>
      <c r="F198" s="304"/>
      <c r="G198" s="150">
        <v>0</v>
      </c>
      <c r="H198" s="151">
        <v>0</v>
      </c>
      <c r="I198" s="152">
        <f t="shared" si="175"/>
        <v>11.761883300390009</v>
      </c>
      <c r="J198" s="139"/>
      <c r="K198" s="153" t="s">
        <v>17</v>
      </c>
      <c r="L198" s="154">
        <v>9.847247793419978</v>
      </c>
      <c r="M198" s="154">
        <v>0</v>
      </c>
      <c r="N198" s="154">
        <v>1.8257900358969059</v>
      </c>
      <c r="O198" s="154">
        <v>8.8845471073123766E-2</v>
      </c>
      <c r="P198" s="154">
        <v>4.6549781970649951E-3</v>
      </c>
      <c r="Q198" s="154">
        <v>0</v>
      </c>
      <c r="R198" s="155">
        <v>0</v>
      </c>
      <c r="S198" s="156">
        <f t="shared" si="176"/>
        <v>11.766538278587074</v>
      </c>
      <c r="U198" s="201" t="s">
        <v>17</v>
      </c>
      <c r="V198" s="202">
        <v>9.847247793419978</v>
      </c>
      <c r="W198" s="202">
        <v>0</v>
      </c>
      <c r="X198" s="202">
        <v>0</v>
      </c>
      <c r="Y198" s="202">
        <v>0</v>
      </c>
      <c r="Z198" s="202">
        <v>1.8257900358969059</v>
      </c>
      <c r="AA198" s="202">
        <v>1.5286033296857595E-2</v>
      </c>
      <c r="AB198" s="202">
        <v>4.6549781970649951E-3</v>
      </c>
      <c r="AC198" s="203">
        <v>7.3559437776266168E-2</v>
      </c>
      <c r="AD198" s="202">
        <v>0</v>
      </c>
      <c r="AE198" s="202">
        <v>0</v>
      </c>
      <c r="AF198" s="202">
        <v>0</v>
      </c>
      <c r="AG198" s="202">
        <v>0</v>
      </c>
      <c r="AH198" s="202">
        <v>7.3559437776266168E-2</v>
      </c>
      <c r="AI198" s="204">
        <f t="shared" si="177"/>
        <v>11.766538278587074</v>
      </c>
      <c r="AJ198" s="131" t="str">
        <f t="shared" si="178"/>
        <v/>
      </c>
      <c r="BA198" s="131"/>
      <c r="BR198" s="131"/>
      <c r="CG198" s="131"/>
    </row>
    <row r="199" spans="1:85" ht="15">
      <c r="A199" s="157" t="s">
        <v>141</v>
      </c>
      <c r="B199" s="146">
        <v>4.7768278489415561</v>
      </c>
      <c r="C199" s="146">
        <v>3.6566878125187916</v>
      </c>
      <c r="D199" s="146">
        <v>97.435740367271876</v>
      </c>
      <c r="E199" s="146">
        <v>0</v>
      </c>
      <c r="F199" s="304"/>
      <c r="G199" s="146">
        <v>0</v>
      </c>
      <c r="H199" s="158">
        <v>0</v>
      </c>
      <c r="I199" s="144">
        <f t="shared" si="175"/>
        <v>105.86925602873222</v>
      </c>
      <c r="J199" s="139"/>
      <c r="K199" s="159" t="s">
        <v>141</v>
      </c>
      <c r="L199" s="146">
        <v>4.7768278489415561</v>
      </c>
      <c r="M199" s="146">
        <v>3.6566878125187916</v>
      </c>
      <c r="N199" s="146">
        <v>97.435740367271876</v>
      </c>
      <c r="O199" s="146">
        <v>0</v>
      </c>
      <c r="P199" s="146">
        <v>3.8635402820258182</v>
      </c>
      <c r="Q199" s="146">
        <v>0</v>
      </c>
      <c r="R199" s="147">
        <v>0</v>
      </c>
      <c r="S199" s="148">
        <f t="shared" si="176"/>
        <v>109.73279631075805</v>
      </c>
      <c r="U199" s="205" t="s">
        <v>141</v>
      </c>
      <c r="V199" s="197">
        <v>4.7191637539248878</v>
      </c>
      <c r="W199" s="197">
        <v>0</v>
      </c>
      <c r="X199" s="197">
        <v>0</v>
      </c>
      <c r="Y199" s="197">
        <v>3.6566878125187916</v>
      </c>
      <c r="Z199" s="197">
        <v>78.552814734032196</v>
      </c>
      <c r="AA199" s="197">
        <v>0</v>
      </c>
      <c r="AB199" s="197">
        <v>3.8635402820258182</v>
      </c>
      <c r="AC199" s="198">
        <v>18.940589728256352</v>
      </c>
      <c r="AD199" s="197">
        <v>5.7664095016668061E-2</v>
      </c>
      <c r="AE199" s="197">
        <v>0</v>
      </c>
      <c r="AF199" s="197">
        <v>0</v>
      </c>
      <c r="AG199" s="197">
        <v>18.882925633239687</v>
      </c>
      <c r="AH199" s="197">
        <v>0</v>
      </c>
      <c r="AI199" s="200">
        <f t="shared" si="177"/>
        <v>109.73279631075805</v>
      </c>
      <c r="AJ199" s="131" t="str">
        <f t="shared" si="178"/>
        <v/>
      </c>
      <c r="BA199" s="131"/>
      <c r="BR199" s="131"/>
      <c r="CG199" s="131"/>
    </row>
    <row r="200" spans="1:85" ht="15">
      <c r="A200" s="149" t="s">
        <v>25</v>
      </c>
      <c r="B200" s="150">
        <v>1.5165263219089777</v>
      </c>
      <c r="C200" s="150">
        <v>0.8271961755867151</v>
      </c>
      <c r="D200" s="150">
        <v>22.610028799370216</v>
      </c>
      <c r="E200" s="150">
        <v>43.496732232934775</v>
      </c>
      <c r="F200" s="304"/>
      <c r="G200" s="150">
        <v>0.48253110242558384</v>
      </c>
      <c r="H200" s="151">
        <v>0</v>
      </c>
      <c r="I200" s="152">
        <f t="shared" si="175"/>
        <v>68.933014632226275</v>
      </c>
      <c r="J200" s="139"/>
      <c r="K200" s="153" t="s">
        <v>25</v>
      </c>
      <c r="L200" s="154">
        <v>1.5165263219089777</v>
      </c>
      <c r="M200" s="154">
        <v>0.8271961755867151</v>
      </c>
      <c r="N200" s="154">
        <v>22.610028799370216</v>
      </c>
      <c r="O200" s="154">
        <v>43.496732232934775</v>
      </c>
      <c r="P200" s="154">
        <v>0</v>
      </c>
      <c r="Q200" s="154">
        <v>0.48253110242558384</v>
      </c>
      <c r="R200" s="155">
        <v>0</v>
      </c>
      <c r="S200" s="156">
        <f t="shared" si="176"/>
        <v>68.933014632226275</v>
      </c>
      <c r="U200" s="201" t="s">
        <v>25</v>
      </c>
      <c r="V200" s="202">
        <v>0.13786602926445252</v>
      </c>
      <c r="W200" s="202">
        <v>1.3786602926445253</v>
      </c>
      <c r="X200" s="202">
        <v>0.48253110242558384</v>
      </c>
      <c r="Y200" s="202">
        <v>0.8271961755867151</v>
      </c>
      <c r="Z200" s="202">
        <v>22.610028799370216</v>
      </c>
      <c r="AA200" s="202">
        <v>43.221000174405866</v>
      </c>
      <c r="AB200" s="202">
        <v>0</v>
      </c>
      <c r="AC200" s="203">
        <v>0.27573205852890503</v>
      </c>
      <c r="AD200" s="202">
        <v>0</v>
      </c>
      <c r="AE200" s="202">
        <v>0.20679904389667877</v>
      </c>
      <c r="AF200" s="202">
        <v>0</v>
      </c>
      <c r="AG200" s="202">
        <v>0</v>
      </c>
      <c r="AH200" s="202">
        <v>6.8933014632226258E-2</v>
      </c>
      <c r="AI200" s="204">
        <f t="shared" si="177"/>
        <v>68.933014632226261</v>
      </c>
      <c r="AJ200" s="131" t="str">
        <f t="shared" si="178"/>
        <v/>
      </c>
      <c r="BA200" s="131"/>
      <c r="BR200" s="131"/>
      <c r="CG200" s="131"/>
    </row>
    <row r="201" spans="1:85" ht="15">
      <c r="A201" s="157" t="s">
        <v>24</v>
      </c>
      <c r="B201" s="146">
        <v>0.33743427295331524</v>
      </c>
      <c r="C201" s="146">
        <v>0</v>
      </c>
      <c r="D201" s="146">
        <v>3.6767645889735086E-2</v>
      </c>
      <c r="E201" s="146">
        <v>0</v>
      </c>
      <c r="F201" s="304"/>
      <c r="G201" s="146">
        <v>0</v>
      </c>
      <c r="H201" s="158">
        <v>0</v>
      </c>
      <c r="I201" s="144">
        <f t="shared" si="175"/>
        <v>0.37420191884305032</v>
      </c>
      <c r="J201" s="139"/>
      <c r="K201" s="159" t="s">
        <v>24</v>
      </c>
      <c r="L201" s="146">
        <v>0.33743427295331524</v>
      </c>
      <c r="M201" s="146">
        <v>0</v>
      </c>
      <c r="N201" s="146">
        <v>3.6767645889735086E-2</v>
      </c>
      <c r="O201" s="146">
        <v>0</v>
      </c>
      <c r="P201" s="146">
        <v>0</v>
      </c>
      <c r="Q201" s="146">
        <v>0</v>
      </c>
      <c r="R201" s="147">
        <v>0</v>
      </c>
      <c r="S201" s="148">
        <f t="shared" si="176"/>
        <v>0.37420191884305032</v>
      </c>
      <c r="U201" s="205" t="s">
        <v>24</v>
      </c>
      <c r="V201" s="197">
        <v>0.33743427295331524</v>
      </c>
      <c r="W201" s="197">
        <v>0</v>
      </c>
      <c r="X201" s="197">
        <v>0</v>
      </c>
      <c r="Y201" s="197">
        <v>0</v>
      </c>
      <c r="Z201" s="197">
        <v>0</v>
      </c>
      <c r="AA201" s="197">
        <v>0</v>
      </c>
      <c r="AB201" s="197">
        <v>0</v>
      </c>
      <c r="AC201" s="198">
        <v>3.6767645889735086E-2</v>
      </c>
      <c r="AD201" s="197">
        <v>0</v>
      </c>
      <c r="AE201" s="197">
        <v>0</v>
      </c>
      <c r="AF201" s="197">
        <v>0</v>
      </c>
      <c r="AG201" s="197">
        <v>3.6767645889735086E-2</v>
      </c>
      <c r="AH201" s="197">
        <v>0</v>
      </c>
      <c r="AI201" s="200">
        <f t="shared" si="177"/>
        <v>0.37420191884305032</v>
      </c>
      <c r="AJ201" s="131" t="str">
        <f t="shared" si="178"/>
        <v/>
      </c>
      <c r="BA201" s="131"/>
      <c r="BR201" s="131"/>
      <c r="CG201" s="131"/>
    </row>
    <row r="202" spans="1:85" ht="15">
      <c r="A202" s="149" t="s">
        <v>57</v>
      </c>
      <c r="B202" s="150">
        <v>5.1026774273403687E-3</v>
      </c>
      <c r="C202" s="150">
        <v>8.6535096577060894E-3</v>
      </c>
      <c r="D202" s="150">
        <v>1.5781476579403202E-2</v>
      </c>
      <c r="E202" s="150">
        <v>0</v>
      </c>
      <c r="F202" s="304"/>
      <c r="G202" s="150">
        <v>0</v>
      </c>
      <c r="H202" s="151">
        <v>0</v>
      </c>
      <c r="I202" s="152">
        <f t="shared" si="175"/>
        <v>2.9537663664449661E-2</v>
      </c>
      <c r="J202" s="139"/>
      <c r="K202" s="153" t="s">
        <v>57</v>
      </c>
      <c r="L202" s="154">
        <v>5.1026774273403687E-3</v>
      </c>
      <c r="M202" s="154">
        <v>8.6535096577060894E-3</v>
      </c>
      <c r="N202" s="154">
        <v>1.5781476579403202E-2</v>
      </c>
      <c r="O202" s="154">
        <v>0</v>
      </c>
      <c r="P202" s="154">
        <v>0</v>
      </c>
      <c r="Q202" s="154">
        <v>0</v>
      </c>
      <c r="R202" s="155">
        <v>0</v>
      </c>
      <c r="S202" s="156">
        <f t="shared" si="176"/>
        <v>2.9537663664449661E-2</v>
      </c>
      <c r="U202" s="201" t="s">
        <v>57</v>
      </c>
      <c r="V202" s="202">
        <v>5.1026774273403687E-3</v>
      </c>
      <c r="W202" s="202">
        <v>0</v>
      </c>
      <c r="X202" s="202">
        <v>0</v>
      </c>
      <c r="Y202" s="202">
        <v>8.6535096577060894E-3</v>
      </c>
      <c r="Z202" s="202">
        <v>1.5781476579403202E-2</v>
      </c>
      <c r="AA202" s="202">
        <v>0</v>
      </c>
      <c r="AB202" s="202">
        <v>0</v>
      </c>
      <c r="AC202" s="203">
        <v>0</v>
      </c>
      <c r="AD202" s="202">
        <v>0</v>
      </c>
      <c r="AE202" s="202">
        <v>0</v>
      </c>
      <c r="AF202" s="202">
        <v>0</v>
      </c>
      <c r="AG202" s="202">
        <v>0</v>
      </c>
      <c r="AH202" s="202">
        <v>0</v>
      </c>
      <c r="AI202" s="204">
        <f t="shared" si="177"/>
        <v>2.9537663664449661E-2</v>
      </c>
      <c r="AJ202" s="131" t="str">
        <f t="shared" si="178"/>
        <v/>
      </c>
      <c r="BA202" s="131"/>
      <c r="BR202" s="131"/>
      <c r="CG202" s="131"/>
    </row>
    <row r="203" spans="1:85" ht="15">
      <c r="A203" s="157" t="s">
        <v>22</v>
      </c>
      <c r="B203" s="146">
        <v>2.8039978726618462</v>
      </c>
      <c r="C203" s="146">
        <v>0</v>
      </c>
      <c r="D203" s="146">
        <v>37.293365939590593</v>
      </c>
      <c r="E203" s="146">
        <v>0</v>
      </c>
      <c r="F203" s="304"/>
      <c r="G203" s="146">
        <v>0</v>
      </c>
      <c r="H203" s="158">
        <v>0</v>
      </c>
      <c r="I203" s="144">
        <f t="shared" si="175"/>
        <v>40.097363812252439</v>
      </c>
      <c r="J203" s="139"/>
      <c r="K203" s="159" t="s">
        <v>22</v>
      </c>
      <c r="L203" s="146">
        <v>2.8039978726618462</v>
      </c>
      <c r="M203" s="146">
        <v>0</v>
      </c>
      <c r="N203" s="146">
        <v>37.293365939590593</v>
      </c>
      <c r="O203" s="146">
        <v>0</v>
      </c>
      <c r="P203" s="146">
        <v>13.431207109870259</v>
      </c>
      <c r="Q203" s="146">
        <v>0</v>
      </c>
      <c r="R203" s="147">
        <v>0</v>
      </c>
      <c r="S203" s="148">
        <f t="shared" si="176"/>
        <v>53.528570922122697</v>
      </c>
      <c r="U203" s="205" t="s">
        <v>22</v>
      </c>
      <c r="V203" s="197">
        <v>2.8039978726618462</v>
      </c>
      <c r="W203" s="197">
        <v>0</v>
      </c>
      <c r="X203" s="197">
        <v>0</v>
      </c>
      <c r="Y203" s="197">
        <v>0</v>
      </c>
      <c r="Z203" s="197">
        <v>37.293365939590593</v>
      </c>
      <c r="AA203" s="197">
        <v>0</v>
      </c>
      <c r="AB203" s="197">
        <v>13.431207109870259</v>
      </c>
      <c r="AC203" s="198">
        <v>0</v>
      </c>
      <c r="AD203" s="197">
        <v>0</v>
      </c>
      <c r="AE203" s="197">
        <v>0</v>
      </c>
      <c r="AF203" s="197">
        <v>0</v>
      </c>
      <c r="AG203" s="197">
        <v>0</v>
      </c>
      <c r="AH203" s="197">
        <v>0</v>
      </c>
      <c r="AI203" s="200">
        <f t="shared" si="177"/>
        <v>53.528570922122697</v>
      </c>
      <c r="AJ203" s="131" t="str">
        <f t="shared" si="178"/>
        <v/>
      </c>
      <c r="BA203" s="131"/>
      <c r="BR203" s="131"/>
      <c r="CG203" s="131"/>
    </row>
    <row r="204" spans="1:85" ht="15">
      <c r="A204" s="149" t="s">
        <v>21</v>
      </c>
      <c r="B204" s="150">
        <v>0</v>
      </c>
      <c r="C204" s="150">
        <v>0</v>
      </c>
      <c r="D204" s="150">
        <v>3.8124099728369503</v>
      </c>
      <c r="E204" s="150">
        <v>0</v>
      </c>
      <c r="F204" s="304"/>
      <c r="G204" s="150">
        <v>0</v>
      </c>
      <c r="H204" s="151">
        <v>0</v>
      </c>
      <c r="I204" s="152">
        <f t="shared" si="175"/>
        <v>3.8124099728369503</v>
      </c>
      <c r="J204" s="139"/>
      <c r="K204" s="153" t="s">
        <v>21</v>
      </c>
      <c r="L204" s="154">
        <v>0</v>
      </c>
      <c r="M204" s="154">
        <v>0</v>
      </c>
      <c r="N204" s="154">
        <v>3.8124099728369503</v>
      </c>
      <c r="O204" s="154">
        <v>0</v>
      </c>
      <c r="P204" s="154">
        <v>0</v>
      </c>
      <c r="Q204" s="154">
        <v>0</v>
      </c>
      <c r="R204" s="155">
        <v>0</v>
      </c>
      <c r="S204" s="156">
        <f t="shared" si="176"/>
        <v>3.8124099728369503</v>
      </c>
      <c r="U204" s="201" t="s">
        <v>58</v>
      </c>
      <c r="V204" s="202">
        <v>0</v>
      </c>
      <c r="W204" s="202">
        <v>0</v>
      </c>
      <c r="X204" s="202">
        <v>0</v>
      </c>
      <c r="Y204" s="202">
        <v>0</v>
      </c>
      <c r="Z204" s="202">
        <v>3.8124099728369503</v>
      </c>
      <c r="AA204" s="202">
        <v>0</v>
      </c>
      <c r="AB204" s="202">
        <v>0</v>
      </c>
      <c r="AC204" s="203">
        <v>0</v>
      </c>
      <c r="AD204" s="202">
        <v>0</v>
      </c>
      <c r="AE204" s="202">
        <v>0</v>
      </c>
      <c r="AF204" s="202">
        <v>0</v>
      </c>
      <c r="AG204" s="202">
        <v>0</v>
      </c>
      <c r="AH204" s="202">
        <v>0</v>
      </c>
      <c r="AI204" s="204">
        <f t="shared" si="177"/>
        <v>3.8124099728369503</v>
      </c>
      <c r="AJ204" s="131" t="str">
        <f t="shared" si="178"/>
        <v/>
      </c>
      <c r="BA204" s="131"/>
      <c r="BR204" s="131"/>
      <c r="CG204" s="131"/>
    </row>
    <row r="205" spans="1:85" ht="15">
      <c r="A205" s="160" t="s">
        <v>61</v>
      </c>
      <c r="B205" s="146">
        <v>0</v>
      </c>
      <c r="C205" s="146">
        <v>0</v>
      </c>
      <c r="D205" s="146">
        <v>0</v>
      </c>
      <c r="E205" s="146">
        <v>0</v>
      </c>
      <c r="F205" s="304"/>
      <c r="G205" s="146">
        <v>0</v>
      </c>
      <c r="H205" s="158">
        <v>0</v>
      </c>
      <c r="I205" s="144">
        <f t="shared" si="175"/>
        <v>0</v>
      </c>
      <c r="J205" s="139"/>
      <c r="K205" s="161" t="s">
        <v>61</v>
      </c>
      <c r="L205" s="146">
        <v>0</v>
      </c>
      <c r="M205" s="146">
        <v>0</v>
      </c>
      <c r="N205" s="146">
        <v>0</v>
      </c>
      <c r="O205" s="146">
        <v>0</v>
      </c>
      <c r="P205" s="146">
        <v>0</v>
      </c>
      <c r="Q205" s="146">
        <v>0</v>
      </c>
      <c r="R205" s="147">
        <v>0</v>
      </c>
      <c r="S205" s="148">
        <f t="shared" si="176"/>
        <v>0</v>
      </c>
      <c r="U205" s="206" t="s">
        <v>59</v>
      </c>
      <c r="V205" s="197">
        <v>0</v>
      </c>
      <c r="W205" s="197">
        <v>0</v>
      </c>
      <c r="X205" s="197">
        <v>0</v>
      </c>
      <c r="Y205" s="197">
        <v>0</v>
      </c>
      <c r="Z205" s="197">
        <v>0</v>
      </c>
      <c r="AA205" s="197">
        <v>0</v>
      </c>
      <c r="AB205" s="197">
        <v>0</v>
      </c>
      <c r="AC205" s="198">
        <v>0</v>
      </c>
      <c r="AD205" s="199">
        <v>0</v>
      </c>
      <c r="AE205" s="199">
        <v>0</v>
      </c>
      <c r="AF205" s="199">
        <v>0</v>
      </c>
      <c r="AG205" s="199">
        <v>0</v>
      </c>
      <c r="AH205" s="199">
        <v>0</v>
      </c>
      <c r="AI205" s="200">
        <f t="shared" si="177"/>
        <v>0</v>
      </c>
      <c r="AJ205" s="131" t="str">
        <f t="shared" si="178"/>
        <v/>
      </c>
      <c r="BA205" s="131"/>
      <c r="BR205" s="131"/>
      <c r="CG205" s="131"/>
    </row>
    <row r="206" spans="1:85">
      <c r="A206" s="162" t="s">
        <v>23</v>
      </c>
      <c r="B206" s="163">
        <v>0</v>
      </c>
      <c r="C206" s="163">
        <v>0</v>
      </c>
      <c r="D206" s="163">
        <v>0</v>
      </c>
      <c r="E206" s="163">
        <v>0</v>
      </c>
      <c r="F206" s="304"/>
      <c r="G206" s="163">
        <v>0</v>
      </c>
      <c r="H206" s="164">
        <v>0</v>
      </c>
      <c r="I206" s="165">
        <f t="shared" si="175"/>
        <v>0</v>
      </c>
      <c r="J206" s="139"/>
      <c r="K206" s="166" t="s">
        <v>23</v>
      </c>
      <c r="L206" s="167">
        <v>0</v>
      </c>
      <c r="M206" s="167">
        <v>0</v>
      </c>
      <c r="N206" s="167">
        <v>0</v>
      </c>
      <c r="O206" s="167">
        <v>0</v>
      </c>
      <c r="P206" s="167">
        <v>0</v>
      </c>
      <c r="Q206" s="167">
        <v>0</v>
      </c>
      <c r="R206" s="168">
        <v>0</v>
      </c>
      <c r="S206" s="169">
        <f t="shared" si="176"/>
        <v>0</v>
      </c>
      <c r="U206" s="207" t="s">
        <v>62</v>
      </c>
      <c r="V206" s="208">
        <v>0</v>
      </c>
      <c r="W206" s="208">
        <v>0</v>
      </c>
      <c r="X206" s="208">
        <v>0</v>
      </c>
      <c r="Y206" s="208">
        <v>0</v>
      </c>
      <c r="Z206" s="208">
        <v>0</v>
      </c>
      <c r="AA206" s="208">
        <v>0</v>
      </c>
      <c r="AB206" s="208">
        <v>0</v>
      </c>
      <c r="AC206" s="208">
        <v>0</v>
      </c>
      <c r="AD206" s="208">
        <v>0</v>
      </c>
      <c r="AE206" s="208">
        <v>0</v>
      </c>
      <c r="AF206" s="208">
        <v>0</v>
      </c>
      <c r="AG206" s="208">
        <v>0</v>
      </c>
      <c r="AH206" s="92">
        <v>0</v>
      </c>
      <c r="AI206" s="209">
        <f t="shared" si="177"/>
        <v>0</v>
      </c>
      <c r="AJ206" s="131" t="str">
        <f t="shared" si="178"/>
        <v/>
      </c>
      <c r="BA206" s="131"/>
      <c r="BR206" s="131"/>
      <c r="CG206" s="131"/>
    </row>
    <row r="207" spans="1:85">
      <c r="A207" s="170" t="s">
        <v>19</v>
      </c>
      <c r="B207" s="171">
        <v>0</v>
      </c>
      <c r="C207" s="171">
        <v>0</v>
      </c>
      <c r="D207" s="171">
        <v>0</v>
      </c>
      <c r="E207" s="171">
        <v>0</v>
      </c>
      <c r="F207" s="304"/>
      <c r="G207" s="171">
        <v>0</v>
      </c>
      <c r="H207" s="172">
        <v>0</v>
      </c>
      <c r="I207" s="173">
        <f t="shared" si="175"/>
        <v>0</v>
      </c>
      <c r="J207" s="139"/>
      <c r="K207" s="174" t="s">
        <v>19</v>
      </c>
      <c r="L207" s="171">
        <v>0</v>
      </c>
      <c r="M207" s="171">
        <v>0</v>
      </c>
      <c r="N207" s="171">
        <v>0</v>
      </c>
      <c r="O207" s="171">
        <v>0</v>
      </c>
      <c r="P207" s="171">
        <v>0</v>
      </c>
      <c r="Q207" s="171">
        <v>0</v>
      </c>
      <c r="R207" s="175">
        <v>0</v>
      </c>
      <c r="S207" s="176">
        <f t="shared" si="176"/>
        <v>0</v>
      </c>
      <c r="U207" s="210" t="s">
        <v>19</v>
      </c>
      <c r="V207" s="211">
        <v>0</v>
      </c>
      <c r="W207" s="211">
        <v>0</v>
      </c>
      <c r="X207" s="211">
        <v>0</v>
      </c>
      <c r="Y207" s="211">
        <v>0</v>
      </c>
      <c r="Z207" s="211">
        <v>0</v>
      </c>
      <c r="AA207" s="211">
        <v>0</v>
      </c>
      <c r="AB207" s="211">
        <v>0</v>
      </c>
      <c r="AC207" s="211">
        <v>0</v>
      </c>
      <c r="AD207" s="212">
        <v>0</v>
      </c>
      <c r="AE207" s="212">
        <v>0</v>
      </c>
      <c r="AF207" s="212">
        <v>0</v>
      </c>
      <c r="AG207" s="212">
        <v>0</v>
      </c>
      <c r="AH207" s="212">
        <v>0</v>
      </c>
      <c r="AI207" s="213">
        <f t="shared" si="177"/>
        <v>0</v>
      </c>
      <c r="AJ207" s="131" t="str">
        <f t="shared" si="178"/>
        <v/>
      </c>
      <c r="BA207" s="131"/>
      <c r="BR207" s="131"/>
      <c r="CG207" s="131"/>
    </row>
    <row r="208" spans="1:85">
      <c r="A208" s="162" t="s">
        <v>20</v>
      </c>
      <c r="B208" s="163">
        <v>0</v>
      </c>
      <c r="C208" s="163">
        <v>0</v>
      </c>
      <c r="D208" s="163">
        <v>0</v>
      </c>
      <c r="E208" s="163">
        <v>0</v>
      </c>
      <c r="F208" s="304"/>
      <c r="G208" s="163">
        <v>0</v>
      </c>
      <c r="H208" s="164">
        <v>0</v>
      </c>
      <c r="I208" s="165">
        <f t="shared" si="175"/>
        <v>0</v>
      </c>
      <c r="J208" s="139"/>
      <c r="K208" s="166" t="s">
        <v>20</v>
      </c>
      <c r="L208" s="167">
        <v>0</v>
      </c>
      <c r="M208" s="167">
        <v>0</v>
      </c>
      <c r="N208" s="167">
        <v>0</v>
      </c>
      <c r="O208" s="167">
        <v>0</v>
      </c>
      <c r="P208" s="167">
        <v>0</v>
      </c>
      <c r="Q208" s="167">
        <v>0</v>
      </c>
      <c r="R208" s="168">
        <v>0</v>
      </c>
      <c r="S208" s="169">
        <f t="shared" si="176"/>
        <v>0</v>
      </c>
      <c r="U208" s="207" t="s">
        <v>20</v>
      </c>
      <c r="V208" s="208">
        <v>0</v>
      </c>
      <c r="W208" s="208">
        <v>0</v>
      </c>
      <c r="X208" s="208">
        <v>0</v>
      </c>
      <c r="Y208" s="208">
        <v>0</v>
      </c>
      <c r="Z208" s="208">
        <v>0</v>
      </c>
      <c r="AA208" s="208">
        <v>0</v>
      </c>
      <c r="AB208" s="208">
        <v>0</v>
      </c>
      <c r="AC208" s="208">
        <v>0</v>
      </c>
      <c r="AD208" s="208">
        <v>0</v>
      </c>
      <c r="AE208" s="208">
        <v>0</v>
      </c>
      <c r="AF208" s="208">
        <v>0</v>
      </c>
      <c r="AG208" s="208">
        <v>0</v>
      </c>
      <c r="AH208" s="92">
        <v>0</v>
      </c>
      <c r="AI208" s="209">
        <f t="shared" si="177"/>
        <v>0</v>
      </c>
      <c r="AJ208" s="131" t="str">
        <f t="shared" si="178"/>
        <v/>
      </c>
      <c r="BA208" s="131"/>
      <c r="BR208" s="131"/>
      <c r="CG208" s="131"/>
    </row>
    <row r="209" spans="1:85" ht="15" thickBot="1">
      <c r="A209" s="177" t="s">
        <v>11</v>
      </c>
      <c r="B209" s="178">
        <v>0</v>
      </c>
      <c r="C209" s="178">
        <v>0</v>
      </c>
      <c r="D209" s="178">
        <v>0</v>
      </c>
      <c r="E209" s="178">
        <v>0</v>
      </c>
      <c r="F209" s="305"/>
      <c r="G209" s="178">
        <v>0</v>
      </c>
      <c r="H209" s="179">
        <v>0</v>
      </c>
      <c r="I209" s="180">
        <f t="shared" si="175"/>
        <v>0</v>
      </c>
      <c r="J209" s="139"/>
      <c r="K209" s="181" t="s">
        <v>11</v>
      </c>
      <c r="L209" s="178">
        <v>0</v>
      </c>
      <c r="M209" s="178">
        <v>0</v>
      </c>
      <c r="N209" s="178">
        <v>0</v>
      </c>
      <c r="O209" s="178">
        <v>0</v>
      </c>
      <c r="P209" s="178">
        <v>0</v>
      </c>
      <c r="Q209" s="178">
        <v>0</v>
      </c>
      <c r="R209" s="182">
        <v>0</v>
      </c>
      <c r="S209" s="183">
        <f t="shared" si="176"/>
        <v>0</v>
      </c>
      <c r="U209" s="210" t="s">
        <v>11</v>
      </c>
      <c r="V209" s="211">
        <v>0</v>
      </c>
      <c r="W209" s="211">
        <v>0</v>
      </c>
      <c r="X209" s="211">
        <v>0</v>
      </c>
      <c r="Y209" s="211">
        <v>0</v>
      </c>
      <c r="Z209" s="211">
        <v>0</v>
      </c>
      <c r="AA209" s="211">
        <v>0</v>
      </c>
      <c r="AB209" s="211">
        <v>0</v>
      </c>
      <c r="AC209" s="211">
        <v>0</v>
      </c>
      <c r="AD209" s="212">
        <v>0</v>
      </c>
      <c r="AE209" s="212">
        <v>0</v>
      </c>
      <c r="AF209" s="212">
        <v>0</v>
      </c>
      <c r="AG209" s="212">
        <v>0</v>
      </c>
      <c r="AH209" s="212">
        <v>0</v>
      </c>
      <c r="AI209" s="213">
        <f t="shared" si="177"/>
        <v>0</v>
      </c>
      <c r="AJ209" s="131" t="str">
        <f t="shared" si="178"/>
        <v/>
      </c>
      <c r="BA209" s="131"/>
      <c r="BR209" s="131"/>
      <c r="CG209" s="131"/>
    </row>
    <row r="210" spans="1:85" ht="15">
      <c r="A210" s="184" t="s">
        <v>26</v>
      </c>
      <c r="B210" s="185">
        <f>SUM(B189:B205)</f>
        <v>25.254286433223765</v>
      </c>
      <c r="C210" s="185">
        <f t="shared" ref="C210:H210" si="179">SUM(C189:C205)</f>
        <v>4.821749666660283</v>
      </c>
      <c r="D210" s="185">
        <f t="shared" si="179"/>
        <v>193.30586501163111</v>
      </c>
      <c r="E210" s="185">
        <f t="shared" si="179"/>
        <v>46.337214451325949</v>
      </c>
      <c r="F210" s="185">
        <f t="shared" si="179"/>
        <v>0</v>
      </c>
      <c r="G210" s="185">
        <f t="shared" si="179"/>
        <v>0.48253110242558384</v>
      </c>
      <c r="H210" s="187">
        <f t="shared" si="179"/>
        <v>0</v>
      </c>
      <c r="I210" s="144">
        <f t="shared" ref="I210" si="180">SUM(I189:I205)</f>
        <v>270.20164666526676</v>
      </c>
      <c r="J210" s="139"/>
      <c r="K210" s="186" t="s">
        <v>26</v>
      </c>
      <c r="L210" s="185">
        <f>SUM(L189:L205)</f>
        <v>25.254286433223765</v>
      </c>
      <c r="M210" s="185">
        <f t="shared" ref="M210:R210" si="181">SUM(M189:M205)</f>
        <v>4.821749666660283</v>
      </c>
      <c r="N210" s="185">
        <f t="shared" si="181"/>
        <v>193.30586501163111</v>
      </c>
      <c r="O210" s="185">
        <f t="shared" si="181"/>
        <v>46.337214451325949</v>
      </c>
      <c r="P210" s="185">
        <f t="shared" si="181"/>
        <v>244.28164866478144</v>
      </c>
      <c r="Q210" s="185">
        <f t="shared" si="181"/>
        <v>0.48253110242558384</v>
      </c>
      <c r="R210" s="187">
        <f t="shared" si="181"/>
        <v>0</v>
      </c>
      <c r="S210" s="188">
        <f t="shared" ref="S210" si="182">SUM(S189:S205)</f>
        <v>514.48329533004812</v>
      </c>
      <c r="T210" s="131" t="str">
        <f>IF(ABS(S210-AI210)&gt;0.01,S210-AI210,"")</f>
        <v/>
      </c>
      <c r="U210" s="214" t="s">
        <v>60</v>
      </c>
      <c r="V210" s="215">
        <f>SUM(V189:V205)</f>
        <v>22.180063354553159</v>
      </c>
      <c r="W210" s="215">
        <f t="shared" ref="W210:AH210" si="183">SUM(W189:W205)</f>
        <v>1.3786602926445253</v>
      </c>
      <c r="X210" s="215">
        <f t="shared" si="183"/>
        <v>0.48253110242558384</v>
      </c>
      <c r="Y210" s="215">
        <f t="shared" si="183"/>
        <v>4.821749666660283</v>
      </c>
      <c r="Z210" s="215">
        <f t="shared" si="183"/>
        <v>174.19493849084606</v>
      </c>
      <c r="AA210" s="215">
        <f t="shared" si="183"/>
        <v>44.325760818493293</v>
      </c>
      <c r="AB210" s="215">
        <f t="shared" si="183"/>
        <v>244.28164866478144</v>
      </c>
      <c r="AC210" s="215">
        <f t="shared" si="183"/>
        <v>22.817942939643782</v>
      </c>
      <c r="AD210" s="216">
        <f t="shared" si="183"/>
        <v>1.6955627860260831</v>
      </c>
      <c r="AE210" s="216">
        <f t="shared" si="183"/>
        <v>0.20679904389667877</v>
      </c>
      <c r="AF210" s="216">
        <f t="shared" si="183"/>
        <v>0</v>
      </c>
      <c r="AG210" s="216">
        <f t="shared" si="183"/>
        <v>19.110926520785053</v>
      </c>
      <c r="AH210" s="216">
        <f t="shared" si="183"/>
        <v>1.8046545889359693</v>
      </c>
      <c r="AI210" s="217">
        <f>SUM(V210:AC210)</f>
        <v>514.48329533004812</v>
      </c>
      <c r="AJ210" s="131" t="str">
        <f t="shared" si="178"/>
        <v/>
      </c>
      <c r="BA210" s="131"/>
      <c r="BR210" s="131"/>
      <c r="CG210" s="131"/>
    </row>
    <row r="211" spans="1:85" s="2" customFormat="1" ht="15" thickBot="1">
      <c r="A211" s="15" t="s">
        <v>100</v>
      </c>
      <c r="B211" s="100">
        <f>IF($I210=0,"-",B210/$I210)</f>
        <v>9.3464591148511647E-2</v>
      </c>
      <c r="C211" s="100">
        <f t="shared" ref="C211:H211" si="184">IF($I210=0,"-",C210/$I210)</f>
        <v>1.7845004744303426E-2</v>
      </c>
      <c r="D211" s="100">
        <f t="shared" si="184"/>
        <v>0.7154133492424779</v>
      </c>
      <c r="E211" s="100">
        <f t="shared" si="184"/>
        <v>0.17149123635330676</v>
      </c>
      <c r="F211" s="100">
        <f t="shared" si="184"/>
        <v>0</v>
      </c>
      <c r="G211" s="100">
        <f t="shared" si="184"/>
        <v>1.7858185113999569E-3</v>
      </c>
      <c r="H211" s="101">
        <f t="shared" si="184"/>
        <v>0</v>
      </c>
      <c r="I211" s="102">
        <f>SUM(B211:H211)</f>
        <v>0.99999999999999967</v>
      </c>
      <c r="J211" s="131"/>
      <c r="K211" s="27" t="s">
        <v>100</v>
      </c>
      <c r="L211" s="76">
        <f t="shared" ref="L211:R211" si="185">IF($S210=0,"-",L210/$S210)</f>
        <v>4.9086698562336786E-2</v>
      </c>
      <c r="M211" s="76">
        <f t="shared" si="185"/>
        <v>9.3720237574809184E-3</v>
      </c>
      <c r="N211" s="76">
        <f t="shared" si="185"/>
        <v>0.375728166038166</v>
      </c>
      <c r="O211" s="76">
        <f t="shared" si="185"/>
        <v>9.0065537349662605E-2</v>
      </c>
      <c r="P211" s="76">
        <f t="shared" si="185"/>
        <v>0.47480967969634735</v>
      </c>
      <c r="Q211" s="76">
        <f t="shared" si="185"/>
        <v>9.3789459600633585E-4</v>
      </c>
      <c r="R211" s="77">
        <f t="shared" si="185"/>
        <v>0</v>
      </c>
      <c r="S211" s="78">
        <f>SUM(L211:R211)</f>
        <v>1</v>
      </c>
      <c r="U211" s="36" t="s">
        <v>100</v>
      </c>
      <c r="V211" s="103">
        <f>+V210/$AI210</f>
        <v>4.3111338222020103E-2</v>
      </c>
      <c r="W211" s="103">
        <f t="shared" ref="W211:AH211" si="186">+W210/$AI210</f>
        <v>2.6796988457323881E-3</v>
      </c>
      <c r="X211" s="103">
        <f t="shared" si="186"/>
        <v>9.3789459600633585E-4</v>
      </c>
      <c r="Y211" s="103">
        <f t="shared" si="186"/>
        <v>9.3720237574809184E-3</v>
      </c>
      <c r="Z211" s="103">
        <f t="shared" si="186"/>
        <v>0.33858230203392242</v>
      </c>
      <c r="AA211" s="103">
        <f t="shared" si="186"/>
        <v>8.615587954135169E-2</v>
      </c>
      <c r="AB211" s="103">
        <f t="shared" si="186"/>
        <v>0.47480967969634735</v>
      </c>
      <c r="AC211" s="103">
        <f t="shared" si="186"/>
        <v>4.4351183307138782E-2</v>
      </c>
      <c r="AD211" s="103">
        <f t="shared" si="186"/>
        <v>3.295661494584302E-3</v>
      </c>
      <c r="AE211" s="103">
        <f t="shared" si="186"/>
        <v>4.0195482685985819E-4</v>
      </c>
      <c r="AF211" s="103">
        <f t="shared" si="186"/>
        <v>0</v>
      </c>
      <c r="AG211" s="103">
        <f t="shared" si="186"/>
        <v>3.7145864004243578E-2</v>
      </c>
      <c r="AH211" s="103">
        <f t="shared" si="186"/>
        <v>3.5077029814510469E-3</v>
      </c>
      <c r="AI211" s="104">
        <f>SUM(V211:AC211)</f>
        <v>1</v>
      </c>
      <c r="AJ211" s="2" t="str">
        <f t="shared" si="178"/>
        <v/>
      </c>
    </row>
    <row r="212" spans="1:85" ht="15" thickBot="1">
      <c r="A212" s="218"/>
      <c r="B212" s="218"/>
      <c r="C212" s="218"/>
      <c r="D212" s="218"/>
      <c r="E212" s="218"/>
      <c r="F212" s="218"/>
      <c r="G212" s="218"/>
      <c r="H212" s="218"/>
      <c r="I212" s="218"/>
      <c r="K212" s="218"/>
      <c r="L212" s="218"/>
      <c r="M212" s="218"/>
      <c r="N212" s="218"/>
      <c r="O212" s="218"/>
      <c r="P212" s="218"/>
      <c r="Q212" s="218"/>
      <c r="R212" s="218"/>
      <c r="S212" s="218"/>
      <c r="AI212" s="139"/>
      <c r="BA212" s="131"/>
      <c r="BR212" s="131"/>
      <c r="CG212" s="131"/>
    </row>
    <row r="213" spans="1:85" ht="28.5">
      <c r="A213" s="328" t="s">
        <v>33</v>
      </c>
      <c r="B213" s="135" t="s">
        <v>0</v>
      </c>
      <c r="C213" s="135" t="s">
        <v>1</v>
      </c>
      <c r="D213" s="135" t="s">
        <v>2</v>
      </c>
      <c r="E213" s="135" t="s">
        <v>3</v>
      </c>
      <c r="F213" s="135" t="s">
        <v>27</v>
      </c>
      <c r="G213" s="135" t="s">
        <v>4</v>
      </c>
      <c r="H213" s="135" t="s">
        <v>5</v>
      </c>
      <c r="I213" s="136" t="s">
        <v>6</v>
      </c>
      <c r="K213" s="330" t="s">
        <v>33</v>
      </c>
      <c r="L213" s="137" t="s">
        <v>0</v>
      </c>
      <c r="M213" s="137" t="s">
        <v>1</v>
      </c>
      <c r="N213" s="137" t="s">
        <v>2</v>
      </c>
      <c r="O213" s="137" t="s">
        <v>3</v>
      </c>
      <c r="P213" s="137" t="s">
        <v>27</v>
      </c>
      <c r="Q213" s="137" t="s">
        <v>4</v>
      </c>
      <c r="R213" s="137" t="s">
        <v>5</v>
      </c>
      <c r="S213" s="138" t="s">
        <v>6</v>
      </c>
      <c r="U213" s="332" t="s">
        <v>33</v>
      </c>
      <c r="V213" s="190" t="s">
        <v>69</v>
      </c>
      <c r="W213" s="190" t="s">
        <v>70</v>
      </c>
      <c r="X213" s="190" t="s">
        <v>4</v>
      </c>
      <c r="Y213" s="190" t="s">
        <v>1</v>
      </c>
      <c r="Z213" s="190" t="s">
        <v>2</v>
      </c>
      <c r="AA213" s="190" t="s">
        <v>3</v>
      </c>
      <c r="AB213" s="190" t="s">
        <v>52</v>
      </c>
      <c r="AC213" s="190" t="s">
        <v>64</v>
      </c>
      <c r="AD213" s="191" t="s">
        <v>72</v>
      </c>
      <c r="AE213" s="191" t="s">
        <v>79</v>
      </c>
      <c r="AF213" s="191" t="s">
        <v>73</v>
      </c>
      <c r="AG213" s="191" t="s">
        <v>80</v>
      </c>
      <c r="AH213" s="191" t="s">
        <v>81</v>
      </c>
      <c r="AI213" s="192" t="s">
        <v>60</v>
      </c>
      <c r="BA213" s="131"/>
      <c r="BR213" s="131"/>
      <c r="CG213" s="131"/>
    </row>
    <row r="214" spans="1:85" ht="15">
      <c r="A214" s="329" t="s">
        <v>33</v>
      </c>
      <c r="B214" s="294" t="s">
        <v>109</v>
      </c>
      <c r="C214" s="295"/>
      <c r="D214" s="295"/>
      <c r="E214" s="295"/>
      <c r="F214" s="295"/>
      <c r="G214" s="295"/>
      <c r="H214" s="295"/>
      <c r="I214" s="296"/>
      <c r="K214" s="331" t="s">
        <v>33</v>
      </c>
      <c r="L214" s="297" t="s">
        <v>109</v>
      </c>
      <c r="M214" s="298"/>
      <c r="N214" s="298"/>
      <c r="O214" s="298"/>
      <c r="P214" s="298"/>
      <c r="Q214" s="298"/>
      <c r="R214" s="298"/>
      <c r="S214" s="299"/>
      <c r="U214" s="333" t="s">
        <v>33</v>
      </c>
      <c r="V214" s="326" t="s">
        <v>109</v>
      </c>
      <c r="W214" s="326"/>
      <c r="X214" s="326"/>
      <c r="Y214" s="326"/>
      <c r="Z214" s="326"/>
      <c r="AA214" s="326"/>
      <c r="AB214" s="326"/>
      <c r="AC214" s="326"/>
      <c r="AD214" s="326"/>
      <c r="AE214" s="326"/>
      <c r="AF214" s="326"/>
      <c r="AG214" s="326"/>
      <c r="AH214" s="326"/>
      <c r="AI214" s="327"/>
      <c r="BA214" s="131"/>
      <c r="BR214" s="131"/>
      <c r="CG214" s="131"/>
    </row>
    <row r="215" spans="1:85" ht="15">
      <c r="A215" s="141" t="s">
        <v>7</v>
      </c>
      <c r="B215" s="142">
        <v>0</v>
      </c>
      <c r="C215" s="142">
        <v>0</v>
      </c>
      <c r="D215" s="142">
        <v>0</v>
      </c>
      <c r="E215" s="142">
        <v>0</v>
      </c>
      <c r="F215" s="303"/>
      <c r="G215" s="142">
        <v>0</v>
      </c>
      <c r="H215" s="143">
        <v>0</v>
      </c>
      <c r="I215" s="144">
        <f>SUM(B215:H215)</f>
        <v>0</v>
      </c>
      <c r="J215" s="139"/>
      <c r="K215" s="193" t="s">
        <v>7</v>
      </c>
      <c r="L215" s="142">
        <v>0</v>
      </c>
      <c r="M215" s="142">
        <v>0</v>
      </c>
      <c r="N215" s="142">
        <v>0</v>
      </c>
      <c r="O215" s="142">
        <v>0</v>
      </c>
      <c r="P215" s="142">
        <v>0</v>
      </c>
      <c r="Q215" s="142">
        <v>0</v>
      </c>
      <c r="R215" s="194">
        <v>0</v>
      </c>
      <c r="S215" s="195">
        <f>SUM(L215:R215)</f>
        <v>0</v>
      </c>
      <c r="U215" s="196" t="s">
        <v>7</v>
      </c>
      <c r="V215" s="197">
        <v>0</v>
      </c>
      <c r="W215" s="197">
        <v>0</v>
      </c>
      <c r="X215" s="197">
        <v>0</v>
      </c>
      <c r="Y215" s="197">
        <v>0</v>
      </c>
      <c r="Z215" s="197">
        <v>0</v>
      </c>
      <c r="AA215" s="197">
        <v>0</v>
      </c>
      <c r="AB215" s="197">
        <v>0</v>
      </c>
      <c r="AC215" s="198">
        <v>0</v>
      </c>
      <c r="AD215" s="199">
        <v>0</v>
      </c>
      <c r="AE215" s="199">
        <v>0</v>
      </c>
      <c r="AF215" s="199">
        <v>0</v>
      </c>
      <c r="AG215" s="199">
        <v>0</v>
      </c>
      <c r="AH215" s="199">
        <v>0</v>
      </c>
      <c r="AI215" s="200">
        <f>SUM(V215:AC215)</f>
        <v>0</v>
      </c>
      <c r="AJ215" s="131" t="str">
        <f>IF(ABS(S215-AI215)&gt;0.001,S215-AI215,"")</f>
        <v/>
      </c>
      <c r="BA215" s="131"/>
      <c r="BR215" s="131"/>
      <c r="CG215" s="131"/>
    </row>
    <row r="216" spans="1:85" ht="15">
      <c r="A216" s="149" t="s">
        <v>8</v>
      </c>
      <c r="B216" s="150">
        <v>0</v>
      </c>
      <c r="C216" s="150">
        <v>0</v>
      </c>
      <c r="D216" s="150">
        <v>0</v>
      </c>
      <c r="E216" s="150">
        <v>0</v>
      </c>
      <c r="F216" s="304"/>
      <c r="G216" s="150">
        <v>0</v>
      </c>
      <c r="H216" s="151">
        <v>0</v>
      </c>
      <c r="I216" s="152">
        <f t="shared" ref="I216:I235" si="187">SUM(B216:H216)</f>
        <v>0</v>
      </c>
      <c r="J216" s="139"/>
      <c r="K216" s="153" t="s">
        <v>8</v>
      </c>
      <c r="L216" s="154">
        <v>0</v>
      </c>
      <c r="M216" s="154">
        <v>0</v>
      </c>
      <c r="N216" s="154">
        <v>0</v>
      </c>
      <c r="O216" s="154">
        <v>0</v>
      </c>
      <c r="P216" s="154">
        <v>0</v>
      </c>
      <c r="Q216" s="154">
        <v>0</v>
      </c>
      <c r="R216" s="155">
        <v>0</v>
      </c>
      <c r="S216" s="156">
        <f t="shared" ref="S216:S235" si="188">SUM(L216:R216)</f>
        <v>0</v>
      </c>
      <c r="U216" s="201" t="s">
        <v>8</v>
      </c>
      <c r="V216" s="202">
        <v>0</v>
      </c>
      <c r="W216" s="202">
        <v>0</v>
      </c>
      <c r="X216" s="202">
        <v>0</v>
      </c>
      <c r="Y216" s="202">
        <v>0</v>
      </c>
      <c r="Z216" s="202">
        <v>0</v>
      </c>
      <c r="AA216" s="202">
        <v>0</v>
      </c>
      <c r="AB216" s="202">
        <v>0</v>
      </c>
      <c r="AC216" s="203">
        <v>0</v>
      </c>
      <c r="AD216" s="202">
        <v>0</v>
      </c>
      <c r="AE216" s="202">
        <v>0</v>
      </c>
      <c r="AF216" s="202">
        <v>0</v>
      </c>
      <c r="AG216" s="202">
        <v>0</v>
      </c>
      <c r="AH216" s="202">
        <v>0</v>
      </c>
      <c r="AI216" s="204">
        <f t="shared" ref="AI216:AI235" si="189">SUM(V216:AC216)</f>
        <v>0</v>
      </c>
      <c r="AJ216" s="131" t="str">
        <f t="shared" ref="AJ216:AJ237" si="190">IF(ABS(S216-AI216)&gt;0.001,S216-AI216,"")</f>
        <v/>
      </c>
      <c r="BA216" s="131"/>
      <c r="BR216" s="131"/>
      <c r="CG216" s="131"/>
    </row>
    <row r="217" spans="1:85" ht="15">
      <c r="A217" s="157" t="s">
        <v>10</v>
      </c>
      <c r="B217" s="146">
        <v>0</v>
      </c>
      <c r="C217" s="146">
        <v>0</v>
      </c>
      <c r="D217" s="146">
        <v>0</v>
      </c>
      <c r="E217" s="146">
        <v>0</v>
      </c>
      <c r="F217" s="304"/>
      <c r="G217" s="146">
        <v>0</v>
      </c>
      <c r="H217" s="158">
        <v>0</v>
      </c>
      <c r="I217" s="144">
        <f t="shared" si="187"/>
        <v>0</v>
      </c>
      <c r="J217" s="139"/>
      <c r="K217" s="159" t="s">
        <v>10</v>
      </c>
      <c r="L217" s="146">
        <v>0</v>
      </c>
      <c r="M217" s="146">
        <v>0</v>
      </c>
      <c r="N217" s="146">
        <v>0</v>
      </c>
      <c r="O217" s="146">
        <v>0</v>
      </c>
      <c r="P217" s="146">
        <v>0</v>
      </c>
      <c r="Q217" s="146">
        <v>0</v>
      </c>
      <c r="R217" s="147">
        <v>0</v>
      </c>
      <c r="S217" s="148">
        <f t="shared" si="188"/>
        <v>0</v>
      </c>
      <c r="U217" s="205" t="s">
        <v>10</v>
      </c>
      <c r="V217" s="197">
        <v>0</v>
      </c>
      <c r="W217" s="197">
        <v>0</v>
      </c>
      <c r="X217" s="197">
        <v>0</v>
      </c>
      <c r="Y217" s="197">
        <v>0</v>
      </c>
      <c r="Z217" s="197">
        <v>0</v>
      </c>
      <c r="AA217" s="197">
        <v>0</v>
      </c>
      <c r="AB217" s="197">
        <v>0</v>
      </c>
      <c r="AC217" s="198">
        <v>0</v>
      </c>
      <c r="AD217" s="199">
        <v>0</v>
      </c>
      <c r="AE217" s="199">
        <v>0</v>
      </c>
      <c r="AF217" s="199">
        <v>0</v>
      </c>
      <c r="AG217" s="199">
        <v>0</v>
      </c>
      <c r="AH217" s="199">
        <v>0</v>
      </c>
      <c r="AI217" s="200">
        <f t="shared" si="189"/>
        <v>0</v>
      </c>
      <c r="AJ217" s="131" t="str">
        <f t="shared" si="190"/>
        <v/>
      </c>
      <c r="BA217" s="131"/>
      <c r="BR217" s="131"/>
      <c r="CG217" s="131"/>
    </row>
    <row r="218" spans="1:85" ht="15">
      <c r="A218" s="149" t="s">
        <v>53</v>
      </c>
      <c r="B218" s="150">
        <v>0</v>
      </c>
      <c r="C218" s="150">
        <v>0</v>
      </c>
      <c r="D218" s="150">
        <v>0</v>
      </c>
      <c r="E218" s="150">
        <v>0</v>
      </c>
      <c r="F218" s="304"/>
      <c r="G218" s="150">
        <v>0</v>
      </c>
      <c r="H218" s="151">
        <v>0</v>
      </c>
      <c r="I218" s="152">
        <f t="shared" si="187"/>
        <v>0</v>
      </c>
      <c r="J218" s="139"/>
      <c r="K218" s="153" t="s">
        <v>53</v>
      </c>
      <c r="L218" s="154">
        <v>0</v>
      </c>
      <c r="M218" s="154">
        <v>0</v>
      </c>
      <c r="N218" s="154">
        <v>0</v>
      </c>
      <c r="O218" s="154">
        <v>0</v>
      </c>
      <c r="P218" s="154">
        <v>0</v>
      </c>
      <c r="Q218" s="154">
        <v>0</v>
      </c>
      <c r="R218" s="155">
        <v>0</v>
      </c>
      <c r="S218" s="156">
        <f t="shared" si="188"/>
        <v>0</v>
      </c>
      <c r="U218" s="201" t="s">
        <v>53</v>
      </c>
      <c r="V218" s="202">
        <v>0</v>
      </c>
      <c r="W218" s="202">
        <v>0</v>
      </c>
      <c r="X218" s="202">
        <v>0</v>
      </c>
      <c r="Y218" s="202">
        <v>0</v>
      </c>
      <c r="Z218" s="202">
        <v>0</v>
      </c>
      <c r="AA218" s="202">
        <v>0</v>
      </c>
      <c r="AB218" s="202">
        <v>0</v>
      </c>
      <c r="AC218" s="203">
        <v>0</v>
      </c>
      <c r="AD218" s="202">
        <v>0</v>
      </c>
      <c r="AE218" s="202">
        <v>0</v>
      </c>
      <c r="AF218" s="202">
        <v>0</v>
      </c>
      <c r="AG218" s="202">
        <v>0</v>
      </c>
      <c r="AH218" s="202">
        <v>0</v>
      </c>
      <c r="AI218" s="204">
        <f t="shared" si="189"/>
        <v>0</v>
      </c>
      <c r="AJ218" s="131" t="str">
        <f t="shared" si="190"/>
        <v/>
      </c>
      <c r="BA218" s="131"/>
      <c r="BR218" s="131"/>
      <c r="CG218" s="131"/>
    </row>
    <row r="219" spans="1:85" ht="15">
      <c r="A219" s="157" t="s">
        <v>16</v>
      </c>
      <c r="B219" s="146">
        <v>2.2064144214899559</v>
      </c>
      <c r="C219" s="146">
        <v>0</v>
      </c>
      <c r="D219" s="146">
        <v>0</v>
      </c>
      <c r="E219" s="146">
        <v>0</v>
      </c>
      <c r="F219" s="304"/>
      <c r="G219" s="146">
        <v>0</v>
      </c>
      <c r="H219" s="158">
        <v>0</v>
      </c>
      <c r="I219" s="144">
        <f t="shared" si="187"/>
        <v>2.2064144214899559</v>
      </c>
      <c r="J219" s="139"/>
      <c r="K219" s="159" t="s">
        <v>16</v>
      </c>
      <c r="L219" s="146">
        <v>2.2064144214899559</v>
      </c>
      <c r="M219" s="146">
        <v>0</v>
      </c>
      <c r="N219" s="146">
        <v>0</v>
      </c>
      <c r="O219" s="146">
        <v>0</v>
      </c>
      <c r="P219" s="146">
        <v>0</v>
      </c>
      <c r="Q219" s="146">
        <v>0</v>
      </c>
      <c r="R219" s="147">
        <v>0</v>
      </c>
      <c r="S219" s="148">
        <f t="shared" si="188"/>
        <v>2.2064144214899559</v>
      </c>
      <c r="U219" s="205" t="s">
        <v>16</v>
      </c>
      <c r="V219" s="197">
        <v>2.2064144214899559</v>
      </c>
      <c r="W219" s="197">
        <v>0</v>
      </c>
      <c r="X219" s="197">
        <v>0</v>
      </c>
      <c r="Y219" s="197">
        <v>0</v>
      </c>
      <c r="Z219" s="197">
        <v>0</v>
      </c>
      <c r="AA219" s="197">
        <v>0</v>
      </c>
      <c r="AB219" s="197">
        <v>0</v>
      </c>
      <c r="AC219" s="198">
        <v>0</v>
      </c>
      <c r="AD219" s="199">
        <v>0</v>
      </c>
      <c r="AE219" s="199">
        <v>0</v>
      </c>
      <c r="AF219" s="199">
        <v>0</v>
      </c>
      <c r="AG219" s="199">
        <v>0</v>
      </c>
      <c r="AH219" s="199">
        <v>0</v>
      </c>
      <c r="AI219" s="200">
        <f t="shared" si="189"/>
        <v>2.2064144214899559</v>
      </c>
      <c r="AJ219" s="131" t="str">
        <f t="shared" si="190"/>
        <v/>
      </c>
      <c r="BA219" s="131"/>
      <c r="BR219" s="131"/>
      <c r="CG219" s="131"/>
    </row>
    <row r="220" spans="1:85" ht="15">
      <c r="A220" s="149" t="s">
        <v>15</v>
      </c>
      <c r="B220" s="150">
        <v>6.8918888124595297</v>
      </c>
      <c r="C220" s="150">
        <v>0</v>
      </c>
      <c r="D220" s="150">
        <v>0</v>
      </c>
      <c r="E220" s="150">
        <v>0</v>
      </c>
      <c r="F220" s="304"/>
      <c r="G220" s="150">
        <v>0</v>
      </c>
      <c r="H220" s="151">
        <v>0</v>
      </c>
      <c r="I220" s="152">
        <f t="shared" si="187"/>
        <v>6.8918888124595297</v>
      </c>
      <c r="J220" s="139"/>
      <c r="K220" s="153" t="s">
        <v>15</v>
      </c>
      <c r="L220" s="154">
        <v>6.8918888124595297</v>
      </c>
      <c r="M220" s="154">
        <v>0</v>
      </c>
      <c r="N220" s="154">
        <v>0</v>
      </c>
      <c r="O220" s="154">
        <v>0</v>
      </c>
      <c r="P220" s="154">
        <v>0</v>
      </c>
      <c r="Q220" s="154">
        <v>0</v>
      </c>
      <c r="R220" s="155">
        <v>0</v>
      </c>
      <c r="S220" s="156">
        <f t="shared" si="188"/>
        <v>6.8918888124595297</v>
      </c>
      <c r="U220" s="201" t="s">
        <v>54</v>
      </c>
      <c r="V220" s="202">
        <v>6.8918888124595297</v>
      </c>
      <c r="W220" s="202">
        <v>0</v>
      </c>
      <c r="X220" s="202">
        <v>0</v>
      </c>
      <c r="Y220" s="202">
        <v>0</v>
      </c>
      <c r="Z220" s="202">
        <v>0</v>
      </c>
      <c r="AA220" s="202">
        <v>0</v>
      </c>
      <c r="AB220" s="202">
        <v>0</v>
      </c>
      <c r="AC220" s="203">
        <v>0</v>
      </c>
      <c r="AD220" s="202">
        <v>0</v>
      </c>
      <c r="AE220" s="202">
        <v>0</v>
      </c>
      <c r="AF220" s="202">
        <v>0</v>
      </c>
      <c r="AG220" s="202">
        <v>0</v>
      </c>
      <c r="AH220" s="202">
        <v>0</v>
      </c>
      <c r="AI220" s="204">
        <f t="shared" si="189"/>
        <v>6.8918888124595297</v>
      </c>
      <c r="AJ220" s="131" t="str">
        <f t="shared" si="190"/>
        <v/>
      </c>
      <c r="BA220" s="131"/>
      <c r="BR220" s="131"/>
      <c r="CG220" s="131"/>
    </row>
    <row r="221" spans="1:85" ht="15">
      <c r="A221" s="157" t="s">
        <v>55</v>
      </c>
      <c r="B221" s="146">
        <v>0</v>
      </c>
      <c r="C221" s="146">
        <v>0</v>
      </c>
      <c r="D221" s="146">
        <v>0</v>
      </c>
      <c r="E221" s="146">
        <v>1.3622980147153126E-2</v>
      </c>
      <c r="F221" s="304"/>
      <c r="G221" s="146">
        <v>0</v>
      </c>
      <c r="H221" s="158">
        <v>0</v>
      </c>
      <c r="I221" s="144">
        <f t="shared" si="187"/>
        <v>1.3622980147153126E-2</v>
      </c>
      <c r="J221" s="139"/>
      <c r="K221" s="159" t="s">
        <v>55</v>
      </c>
      <c r="L221" s="146">
        <v>0</v>
      </c>
      <c r="M221" s="146">
        <v>0</v>
      </c>
      <c r="N221" s="146">
        <v>0</v>
      </c>
      <c r="O221" s="146">
        <v>1.3622980147153126E-2</v>
      </c>
      <c r="P221" s="146">
        <v>20.38906732186167</v>
      </c>
      <c r="Q221" s="146">
        <v>0</v>
      </c>
      <c r="R221" s="147">
        <v>0</v>
      </c>
      <c r="S221" s="148">
        <f t="shared" si="188"/>
        <v>20.402690302008825</v>
      </c>
      <c r="U221" s="205" t="s">
        <v>55</v>
      </c>
      <c r="V221" s="197">
        <v>0</v>
      </c>
      <c r="W221" s="197">
        <v>0</v>
      </c>
      <c r="X221" s="197">
        <v>0</v>
      </c>
      <c r="Y221" s="197">
        <v>0</v>
      </c>
      <c r="Z221" s="197">
        <v>0</v>
      </c>
      <c r="AA221" s="197">
        <v>0</v>
      </c>
      <c r="AB221" s="197">
        <v>20.38906732186167</v>
      </c>
      <c r="AC221" s="198">
        <v>1.3622980147153126E-2</v>
      </c>
      <c r="AD221" s="197">
        <v>0</v>
      </c>
      <c r="AE221" s="197">
        <v>0</v>
      </c>
      <c r="AF221" s="197">
        <v>0</v>
      </c>
      <c r="AG221" s="197">
        <v>0</v>
      </c>
      <c r="AH221" s="197">
        <v>1.3622980147153126E-2</v>
      </c>
      <c r="AI221" s="200">
        <f t="shared" si="189"/>
        <v>20.402690302008825</v>
      </c>
      <c r="AJ221" s="131" t="str">
        <f t="shared" si="190"/>
        <v/>
      </c>
      <c r="BA221" s="131"/>
      <c r="BR221" s="131"/>
      <c r="CG221" s="131"/>
    </row>
    <row r="222" spans="1:85" ht="15">
      <c r="A222" s="149" t="s">
        <v>12</v>
      </c>
      <c r="B222" s="150">
        <v>0</v>
      </c>
      <c r="C222" s="150">
        <v>0</v>
      </c>
      <c r="D222" s="150">
        <v>0</v>
      </c>
      <c r="E222" s="150">
        <v>4.7010315193331043E-19</v>
      </c>
      <c r="F222" s="304"/>
      <c r="G222" s="150">
        <v>0</v>
      </c>
      <c r="H222" s="151">
        <v>0</v>
      </c>
      <c r="I222" s="152">
        <f t="shared" si="187"/>
        <v>4.7010315193331043E-19</v>
      </c>
      <c r="J222" s="139"/>
      <c r="K222" s="153" t="s">
        <v>12</v>
      </c>
      <c r="L222" s="154">
        <v>0</v>
      </c>
      <c r="M222" s="154">
        <v>0</v>
      </c>
      <c r="N222" s="154">
        <v>0</v>
      </c>
      <c r="O222" s="154">
        <v>4.7010315193331043E-19</v>
      </c>
      <c r="P222" s="154">
        <v>0.82473043709938187</v>
      </c>
      <c r="Q222" s="154">
        <v>0</v>
      </c>
      <c r="R222" s="155">
        <v>0</v>
      </c>
      <c r="S222" s="156">
        <f t="shared" si="188"/>
        <v>0.82473043709938187</v>
      </c>
      <c r="U222" s="201" t="s">
        <v>12</v>
      </c>
      <c r="V222" s="202">
        <v>0</v>
      </c>
      <c r="W222" s="202">
        <v>0</v>
      </c>
      <c r="X222" s="202">
        <v>0</v>
      </c>
      <c r="Y222" s="202">
        <v>0</v>
      </c>
      <c r="Z222" s="202">
        <v>0</v>
      </c>
      <c r="AA222" s="202">
        <v>0</v>
      </c>
      <c r="AB222" s="202">
        <v>0.82473043709938187</v>
      </c>
      <c r="AC222" s="203">
        <v>4.7010315193331043E-19</v>
      </c>
      <c r="AD222" s="202">
        <v>0</v>
      </c>
      <c r="AE222" s="202">
        <v>0</v>
      </c>
      <c r="AF222" s="202">
        <v>0</v>
      </c>
      <c r="AG222" s="202">
        <v>0</v>
      </c>
      <c r="AH222" s="202">
        <v>4.7010315193331043E-19</v>
      </c>
      <c r="AI222" s="204">
        <f t="shared" si="189"/>
        <v>0.82473043709938187</v>
      </c>
      <c r="AJ222" s="131" t="str">
        <f t="shared" si="190"/>
        <v/>
      </c>
      <c r="BA222" s="131"/>
      <c r="BR222" s="131"/>
      <c r="CG222" s="131"/>
    </row>
    <row r="223" spans="1:85" ht="15">
      <c r="A223" s="157" t="s">
        <v>56</v>
      </c>
      <c r="B223" s="146">
        <v>0</v>
      </c>
      <c r="C223" s="146">
        <v>0</v>
      </c>
      <c r="D223" s="146">
        <v>0</v>
      </c>
      <c r="E223" s="146">
        <v>0</v>
      </c>
      <c r="F223" s="304"/>
      <c r="G223" s="146">
        <v>0</v>
      </c>
      <c r="H223" s="158">
        <v>0</v>
      </c>
      <c r="I223" s="144">
        <f t="shared" si="187"/>
        <v>0</v>
      </c>
      <c r="J223" s="139"/>
      <c r="K223" s="159" t="s">
        <v>56</v>
      </c>
      <c r="L223" s="146">
        <v>0</v>
      </c>
      <c r="M223" s="146">
        <v>0</v>
      </c>
      <c r="N223" s="146">
        <v>0</v>
      </c>
      <c r="O223" s="146">
        <v>0</v>
      </c>
      <c r="P223" s="146">
        <v>0</v>
      </c>
      <c r="Q223" s="146">
        <v>0</v>
      </c>
      <c r="R223" s="147">
        <v>0</v>
      </c>
      <c r="S223" s="148">
        <f t="shared" si="188"/>
        <v>0</v>
      </c>
      <c r="U223" s="205" t="s">
        <v>56</v>
      </c>
      <c r="V223" s="197">
        <v>0</v>
      </c>
      <c r="W223" s="197">
        <v>0</v>
      </c>
      <c r="X223" s="197">
        <v>0</v>
      </c>
      <c r="Y223" s="197">
        <v>0</v>
      </c>
      <c r="Z223" s="197">
        <v>0</v>
      </c>
      <c r="AA223" s="197">
        <v>0</v>
      </c>
      <c r="AB223" s="197">
        <v>0</v>
      </c>
      <c r="AC223" s="198">
        <v>0</v>
      </c>
      <c r="AD223" s="197">
        <v>0</v>
      </c>
      <c r="AE223" s="197">
        <v>0</v>
      </c>
      <c r="AF223" s="197">
        <v>0</v>
      </c>
      <c r="AG223" s="197">
        <v>0</v>
      </c>
      <c r="AH223" s="197">
        <v>0</v>
      </c>
      <c r="AI223" s="200">
        <f t="shared" si="189"/>
        <v>0</v>
      </c>
      <c r="AJ223" s="131" t="str">
        <f t="shared" si="190"/>
        <v/>
      </c>
      <c r="BA223" s="131"/>
      <c r="BR223" s="131"/>
      <c r="CG223" s="131"/>
    </row>
    <row r="224" spans="1:85" ht="15">
      <c r="A224" s="149" t="s">
        <v>17</v>
      </c>
      <c r="B224" s="150">
        <v>0</v>
      </c>
      <c r="C224" s="150">
        <v>0</v>
      </c>
      <c r="D224" s="150">
        <v>0</v>
      </c>
      <c r="E224" s="150">
        <v>0.19783201015466423</v>
      </c>
      <c r="F224" s="304"/>
      <c r="G224" s="150">
        <v>0</v>
      </c>
      <c r="H224" s="151">
        <v>0</v>
      </c>
      <c r="I224" s="152">
        <f t="shared" si="187"/>
        <v>0.19783201015466423</v>
      </c>
      <c r="J224" s="139"/>
      <c r="K224" s="153" t="s">
        <v>17</v>
      </c>
      <c r="L224" s="154">
        <v>0</v>
      </c>
      <c r="M224" s="154">
        <v>0</v>
      </c>
      <c r="N224" s="154">
        <v>0</v>
      </c>
      <c r="O224" s="154">
        <v>0.19783201015466423</v>
      </c>
      <c r="P224" s="154">
        <v>0</v>
      </c>
      <c r="Q224" s="154">
        <v>0</v>
      </c>
      <c r="R224" s="155">
        <v>0</v>
      </c>
      <c r="S224" s="156">
        <f t="shared" si="188"/>
        <v>0.19783201015466423</v>
      </c>
      <c r="U224" s="201" t="s">
        <v>17</v>
      </c>
      <c r="V224" s="202">
        <v>0</v>
      </c>
      <c r="W224" s="202">
        <v>0</v>
      </c>
      <c r="X224" s="202">
        <v>0</v>
      </c>
      <c r="Y224" s="202">
        <v>0</v>
      </c>
      <c r="Z224" s="202">
        <v>0</v>
      </c>
      <c r="AA224" s="202">
        <v>0</v>
      </c>
      <c r="AB224" s="202">
        <v>0</v>
      </c>
      <c r="AC224" s="203">
        <v>0.19783201015466423</v>
      </c>
      <c r="AD224" s="202">
        <v>0</v>
      </c>
      <c r="AE224" s="202">
        <v>0</v>
      </c>
      <c r="AF224" s="202">
        <v>0</v>
      </c>
      <c r="AG224" s="202">
        <v>0</v>
      </c>
      <c r="AH224" s="202">
        <v>0.19783201015466423</v>
      </c>
      <c r="AI224" s="204">
        <f t="shared" si="189"/>
        <v>0.19783201015466423</v>
      </c>
      <c r="AJ224" s="131" t="str">
        <f t="shared" si="190"/>
        <v/>
      </c>
      <c r="BA224" s="131"/>
      <c r="BR224" s="131"/>
      <c r="CG224" s="131"/>
    </row>
    <row r="225" spans="1:85" ht="15">
      <c r="A225" s="157" t="s">
        <v>141</v>
      </c>
      <c r="B225" s="146">
        <v>34.814982029147174</v>
      </c>
      <c r="C225" s="146">
        <v>0</v>
      </c>
      <c r="D225" s="146">
        <v>0.4922097796674989</v>
      </c>
      <c r="E225" s="146">
        <v>1.1470436350858657</v>
      </c>
      <c r="F225" s="304"/>
      <c r="G225" s="146">
        <v>0</v>
      </c>
      <c r="H225" s="158">
        <v>0</v>
      </c>
      <c r="I225" s="144">
        <f t="shared" si="187"/>
        <v>36.454235443900536</v>
      </c>
      <c r="J225" s="139"/>
      <c r="K225" s="159" t="s">
        <v>141</v>
      </c>
      <c r="L225" s="146">
        <v>34.814982029147174</v>
      </c>
      <c r="M225" s="146">
        <v>0</v>
      </c>
      <c r="N225" s="146">
        <v>0.4922097796674989</v>
      </c>
      <c r="O225" s="146">
        <v>1.1470436350858657</v>
      </c>
      <c r="P225" s="146">
        <v>0</v>
      </c>
      <c r="Q225" s="146">
        <v>0</v>
      </c>
      <c r="R225" s="147">
        <v>0</v>
      </c>
      <c r="S225" s="148">
        <f t="shared" si="188"/>
        <v>36.454235443900536</v>
      </c>
      <c r="U225" s="205" t="s">
        <v>141</v>
      </c>
      <c r="V225" s="197">
        <v>34.587955082453639</v>
      </c>
      <c r="W225" s="197">
        <v>0</v>
      </c>
      <c r="X225" s="197">
        <v>0</v>
      </c>
      <c r="Y225" s="197">
        <v>0</v>
      </c>
      <c r="Z225" s="197">
        <v>0.4922097796674989</v>
      </c>
      <c r="AA225" s="197">
        <v>0</v>
      </c>
      <c r="AB225" s="197">
        <v>0</v>
      </c>
      <c r="AC225" s="198">
        <v>1.3740705817794021</v>
      </c>
      <c r="AD225" s="197">
        <v>0.2270269466935366</v>
      </c>
      <c r="AE225" s="197">
        <v>0</v>
      </c>
      <c r="AF225" s="197">
        <v>0</v>
      </c>
      <c r="AG225" s="197">
        <v>0</v>
      </c>
      <c r="AH225" s="197">
        <v>1.1470436350858657</v>
      </c>
      <c r="AI225" s="200">
        <f t="shared" si="189"/>
        <v>36.454235443900536</v>
      </c>
      <c r="AJ225" s="131" t="str">
        <f t="shared" si="190"/>
        <v/>
      </c>
      <c r="BA225" s="131"/>
      <c r="BR225" s="131"/>
      <c r="CG225" s="131"/>
    </row>
    <row r="226" spans="1:85" ht="15">
      <c r="A226" s="149" t="s">
        <v>25</v>
      </c>
      <c r="B226" s="150">
        <v>4.9432340763635993</v>
      </c>
      <c r="C226" s="150">
        <v>0</v>
      </c>
      <c r="D226" s="150">
        <v>15.376110952335218</v>
      </c>
      <c r="E226" s="150">
        <v>60.126186712934199</v>
      </c>
      <c r="F226" s="304"/>
      <c r="G226" s="150">
        <v>11.805508717955465</v>
      </c>
      <c r="H226" s="151">
        <v>0</v>
      </c>
      <c r="I226" s="152">
        <f t="shared" si="187"/>
        <v>92.251040459588481</v>
      </c>
      <c r="J226" s="139"/>
      <c r="K226" s="153" t="s">
        <v>25</v>
      </c>
      <c r="L226" s="154">
        <v>4.9432340763635993</v>
      </c>
      <c r="M226" s="154">
        <v>0</v>
      </c>
      <c r="N226" s="154">
        <v>15.376110952335218</v>
      </c>
      <c r="O226" s="154">
        <v>60.126186712934199</v>
      </c>
      <c r="P226" s="154">
        <v>0</v>
      </c>
      <c r="Q226" s="154">
        <v>11.805508717955465</v>
      </c>
      <c r="R226" s="155">
        <v>0</v>
      </c>
      <c r="S226" s="156">
        <f t="shared" si="188"/>
        <v>92.251040459588481</v>
      </c>
      <c r="U226" s="201" t="s">
        <v>25</v>
      </c>
      <c r="V226" s="202">
        <v>1.3628333279709652</v>
      </c>
      <c r="W226" s="202">
        <v>3.5804007483926341</v>
      </c>
      <c r="X226" s="202">
        <v>11.805508717955465</v>
      </c>
      <c r="Y226" s="202">
        <v>0</v>
      </c>
      <c r="Z226" s="202">
        <v>15.376110952335218</v>
      </c>
      <c r="AA226" s="202">
        <v>58.517278969622289</v>
      </c>
      <c r="AB226" s="202">
        <v>0</v>
      </c>
      <c r="AC226" s="203">
        <v>1.6089077433119097</v>
      </c>
      <c r="AD226" s="202">
        <v>0</v>
      </c>
      <c r="AE226" s="202">
        <v>0.66034114299633162</v>
      </c>
      <c r="AF226" s="202">
        <v>0</v>
      </c>
      <c r="AG226" s="202">
        <v>0</v>
      </c>
      <c r="AH226" s="202">
        <v>0.94856660031557793</v>
      </c>
      <c r="AI226" s="204">
        <f t="shared" si="189"/>
        <v>92.251040459588467</v>
      </c>
      <c r="AJ226" s="131" t="str">
        <f t="shared" si="190"/>
        <v/>
      </c>
      <c r="BA226" s="131"/>
      <c r="BR226" s="131"/>
      <c r="CG226" s="131"/>
    </row>
    <row r="227" spans="1:85" ht="15">
      <c r="A227" s="157" t="s">
        <v>24</v>
      </c>
      <c r="B227" s="146">
        <v>5.5151690043953359</v>
      </c>
      <c r="C227" s="146">
        <v>0</v>
      </c>
      <c r="D227" s="146">
        <v>0</v>
      </c>
      <c r="E227" s="146">
        <v>0</v>
      </c>
      <c r="F227" s="304"/>
      <c r="G227" s="146">
        <v>0</v>
      </c>
      <c r="H227" s="158">
        <v>0</v>
      </c>
      <c r="I227" s="144">
        <f t="shared" si="187"/>
        <v>5.5151690043953359</v>
      </c>
      <c r="J227" s="139"/>
      <c r="K227" s="159" t="s">
        <v>24</v>
      </c>
      <c r="L227" s="146">
        <v>5.5151690043953359</v>
      </c>
      <c r="M227" s="146">
        <v>0</v>
      </c>
      <c r="N227" s="146">
        <v>0</v>
      </c>
      <c r="O227" s="146">
        <v>0</v>
      </c>
      <c r="P227" s="146">
        <v>0</v>
      </c>
      <c r="Q227" s="146">
        <v>0</v>
      </c>
      <c r="R227" s="147">
        <v>0</v>
      </c>
      <c r="S227" s="148">
        <f t="shared" si="188"/>
        <v>5.5151690043953359</v>
      </c>
      <c r="U227" s="205" t="s">
        <v>24</v>
      </c>
      <c r="V227" s="197">
        <v>5.3852129258277763</v>
      </c>
      <c r="W227" s="197">
        <v>0.12995607856755934</v>
      </c>
      <c r="X227" s="197">
        <v>0</v>
      </c>
      <c r="Y227" s="197">
        <v>0</v>
      </c>
      <c r="Z227" s="197">
        <v>0</v>
      </c>
      <c r="AA227" s="197">
        <v>0</v>
      </c>
      <c r="AB227" s="197">
        <v>0</v>
      </c>
      <c r="AC227" s="198">
        <v>0</v>
      </c>
      <c r="AD227" s="197">
        <v>0</v>
      </c>
      <c r="AE227" s="197">
        <v>0</v>
      </c>
      <c r="AF227" s="197">
        <v>0</v>
      </c>
      <c r="AG227" s="197">
        <v>0</v>
      </c>
      <c r="AH227" s="197">
        <v>0</v>
      </c>
      <c r="AI227" s="200">
        <f t="shared" si="189"/>
        <v>5.5151690043953359</v>
      </c>
      <c r="AJ227" s="131" t="str">
        <f t="shared" si="190"/>
        <v/>
      </c>
      <c r="BA227" s="131"/>
      <c r="BR227" s="131"/>
      <c r="CG227" s="131"/>
    </row>
    <row r="228" spans="1:85" ht="15">
      <c r="A228" s="149" t="s">
        <v>57</v>
      </c>
      <c r="B228" s="150">
        <v>0</v>
      </c>
      <c r="C228" s="150">
        <v>0</v>
      </c>
      <c r="D228" s="150">
        <v>0</v>
      </c>
      <c r="E228" s="150">
        <v>0</v>
      </c>
      <c r="F228" s="304"/>
      <c r="G228" s="150">
        <v>0</v>
      </c>
      <c r="H228" s="151">
        <v>0</v>
      </c>
      <c r="I228" s="152">
        <f t="shared" si="187"/>
        <v>0</v>
      </c>
      <c r="J228" s="139"/>
      <c r="K228" s="153" t="s">
        <v>57</v>
      </c>
      <c r="L228" s="154">
        <v>0</v>
      </c>
      <c r="M228" s="154">
        <v>0</v>
      </c>
      <c r="N228" s="154">
        <v>0</v>
      </c>
      <c r="O228" s="154">
        <v>0</v>
      </c>
      <c r="P228" s="154">
        <v>0</v>
      </c>
      <c r="Q228" s="154">
        <v>0</v>
      </c>
      <c r="R228" s="155">
        <v>0</v>
      </c>
      <c r="S228" s="156">
        <f t="shared" si="188"/>
        <v>0</v>
      </c>
      <c r="U228" s="201" t="s">
        <v>57</v>
      </c>
      <c r="V228" s="202">
        <v>0</v>
      </c>
      <c r="W228" s="202">
        <v>0</v>
      </c>
      <c r="X228" s="202">
        <v>0</v>
      </c>
      <c r="Y228" s="202">
        <v>0</v>
      </c>
      <c r="Z228" s="202">
        <v>0</v>
      </c>
      <c r="AA228" s="202">
        <v>0</v>
      </c>
      <c r="AB228" s="202">
        <v>0</v>
      </c>
      <c r="AC228" s="203">
        <v>0</v>
      </c>
      <c r="AD228" s="202">
        <v>0</v>
      </c>
      <c r="AE228" s="202">
        <v>0</v>
      </c>
      <c r="AF228" s="202">
        <v>0</v>
      </c>
      <c r="AG228" s="202">
        <v>0</v>
      </c>
      <c r="AH228" s="202">
        <v>0</v>
      </c>
      <c r="AI228" s="204">
        <f t="shared" si="189"/>
        <v>0</v>
      </c>
      <c r="AJ228" s="131" t="str">
        <f t="shared" si="190"/>
        <v/>
      </c>
      <c r="BA228" s="131"/>
      <c r="BR228" s="131"/>
      <c r="CG228" s="131"/>
    </row>
    <row r="229" spans="1:85" ht="15">
      <c r="A229" s="157" t="s">
        <v>22</v>
      </c>
      <c r="B229" s="146">
        <v>0.38656052763195697</v>
      </c>
      <c r="C229" s="146">
        <v>0</v>
      </c>
      <c r="D229" s="146">
        <v>0</v>
      </c>
      <c r="E229" s="146">
        <v>0</v>
      </c>
      <c r="F229" s="304"/>
      <c r="G229" s="146">
        <v>0</v>
      </c>
      <c r="H229" s="158">
        <v>0</v>
      </c>
      <c r="I229" s="144">
        <f t="shared" si="187"/>
        <v>0.38656052763195697</v>
      </c>
      <c r="J229" s="139"/>
      <c r="K229" s="159" t="s">
        <v>22</v>
      </c>
      <c r="L229" s="146">
        <v>0.38656052763195697</v>
      </c>
      <c r="M229" s="146">
        <v>0</v>
      </c>
      <c r="N229" s="146">
        <v>0</v>
      </c>
      <c r="O229" s="146">
        <v>0</v>
      </c>
      <c r="P229" s="146">
        <v>1.2110842462664915</v>
      </c>
      <c r="Q229" s="146">
        <v>0</v>
      </c>
      <c r="R229" s="147">
        <v>0</v>
      </c>
      <c r="S229" s="148">
        <f t="shared" si="188"/>
        <v>1.5976447738984485</v>
      </c>
      <c r="U229" s="205" t="s">
        <v>22</v>
      </c>
      <c r="V229" s="197">
        <v>0.38656052763195697</v>
      </c>
      <c r="W229" s="197">
        <v>0</v>
      </c>
      <c r="X229" s="197">
        <v>0</v>
      </c>
      <c r="Y229" s="197">
        <v>0</v>
      </c>
      <c r="Z229" s="197">
        <v>0</v>
      </c>
      <c r="AA229" s="197">
        <v>0</v>
      </c>
      <c r="AB229" s="197">
        <v>1.2110842462664915</v>
      </c>
      <c r="AC229" s="198">
        <v>0</v>
      </c>
      <c r="AD229" s="197">
        <v>0</v>
      </c>
      <c r="AE229" s="197">
        <v>0</v>
      </c>
      <c r="AF229" s="197">
        <v>0</v>
      </c>
      <c r="AG229" s="197">
        <v>0</v>
      </c>
      <c r="AH229" s="197">
        <v>0</v>
      </c>
      <c r="AI229" s="200">
        <f t="shared" si="189"/>
        <v>1.5976447738984485</v>
      </c>
      <c r="AJ229" s="131" t="str">
        <f t="shared" si="190"/>
        <v/>
      </c>
      <c r="BA229" s="131"/>
      <c r="BR229" s="131"/>
      <c r="CG229" s="131"/>
    </row>
    <row r="230" spans="1:85" ht="15">
      <c r="A230" s="149" t="s">
        <v>21</v>
      </c>
      <c r="B230" s="150">
        <v>0</v>
      </c>
      <c r="C230" s="150">
        <v>0</v>
      </c>
      <c r="D230" s="150">
        <v>0</v>
      </c>
      <c r="E230" s="150">
        <v>0</v>
      </c>
      <c r="F230" s="304"/>
      <c r="G230" s="150">
        <v>0</v>
      </c>
      <c r="H230" s="151">
        <v>0</v>
      </c>
      <c r="I230" s="152">
        <f t="shared" si="187"/>
        <v>0</v>
      </c>
      <c r="J230" s="139"/>
      <c r="K230" s="153" t="s">
        <v>21</v>
      </c>
      <c r="L230" s="154">
        <v>0</v>
      </c>
      <c r="M230" s="154">
        <v>0</v>
      </c>
      <c r="N230" s="154">
        <v>0</v>
      </c>
      <c r="O230" s="154">
        <v>0</v>
      </c>
      <c r="P230" s="154">
        <v>0</v>
      </c>
      <c r="Q230" s="154">
        <v>0</v>
      </c>
      <c r="R230" s="155">
        <v>0</v>
      </c>
      <c r="S230" s="156">
        <f t="shared" si="188"/>
        <v>0</v>
      </c>
      <c r="U230" s="201" t="s">
        <v>58</v>
      </c>
      <c r="V230" s="202">
        <v>0</v>
      </c>
      <c r="W230" s="202">
        <v>0</v>
      </c>
      <c r="X230" s="202">
        <v>0</v>
      </c>
      <c r="Y230" s="202">
        <v>0</v>
      </c>
      <c r="Z230" s="202">
        <v>0</v>
      </c>
      <c r="AA230" s="202">
        <v>0</v>
      </c>
      <c r="AB230" s="202">
        <v>0</v>
      </c>
      <c r="AC230" s="203">
        <v>0</v>
      </c>
      <c r="AD230" s="202">
        <v>0</v>
      </c>
      <c r="AE230" s="202">
        <v>0</v>
      </c>
      <c r="AF230" s="202">
        <v>0</v>
      </c>
      <c r="AG230" s="202">
        <v>0</v>
      </c>
      <c r="AH230" s="202">
        <v>0</v>
      </c>
      <c r="AI230" s="204">
        <f t="shared" si="189"/>
        <v>0</v>
      </c>
      <c r="AJ230" s="131" t="str">
        <f t="shared" si="190"/>
        <v/>
      </c>
      <c r="BA230" s="131"/>
      <c r="BR230" s="131"/>
      <c r="CG230" s="131"/>
    </row>
    <row r="231" spans="1:85" ht="15">
      <c r="A231" s="160" t="s">
        <v>61</v>
      </c>
      <c r="B231" s="146">
        <v>0</v>
      </c>
      <c r="C231" s="146">
        <v>0</v>
      </c>
      <c r="D231" s="146">
        <v>0</v>
      </c>
      <c r="E231" s="146">
        <v>0</v>
      </c>
      <c r="F231" s="304"/>
      <c r="G231" s="146">
        <v>0</v>
      </c>
      <c r="H231" s="158">
        <v>0</v>
      </c>
      <c r="I231" s="144">
        <f t="shared" si="187"/>
        <v>0</v>
      </c>
      <c r="J231" s="139"/>
      <c r="K231" s="161" t="s">
        <v>61</v>
      </c>
      <c r="L231" s="146">
        <v>0</v>
      </c>
      <c r="M231" s="146">
        <v>0</v>
      </c>
      <c r="N231" s="146">
        <v>0</v>
      </c>
      <c r="O231" s="146">
        <v>0</v>
      </c>
      <c r="P231" s="146">
        <v>0</v>
      </c>
      <c r="Q231" s="146">
        <v>0</v>
      </c>
      <c r="R231" s="147">
        <v>0</v>
      </c>
      <c r="S231" s="148">
        <f t="shared" si="188"/>
        <v>0</v>
      </c>
      <c r="U231" s="206" t="s">
        <v>59</v>
      </c>
      <c r="V231" s="197">
        <v>0</v>
      </c>
      <c r="W231" s="197">
        <v>0</v>
      </c>
      <c r="X231" s="197">
        <v>0</v>
      </c>
      <c r="Y231" s="197">
        <v>0</v>
      </c>
      <c r="Z231" s="197">
        <v>0</v>
      </c>
      <c r="AA231" s="197">
        <v>0</v>
      </c>
      <c r="AB231" s="197">
        <v>0</v>
      </c>
      <c r="AC231" s="198">
        <v>0</v>
      </c>
      <c r="AD231" s="199">
        <v>0</v>
      </c>
      <c r="AE231" s="199">
        <v>0</v>
      </c>
      <c r="AF231" s="199">
        <v>0</v>
      </c>
      <c r="AG231" s="199">
        <v>0</v>
      </c>
      <c r="AH231" s="199">
        <v>0</v>
      </c>
      <c r="AI231" s="200">
        <f t="shared" si="189"/>
        <v>0</v>
      </c>
      <c r="AJ231" s="131" t="str">
        <f t="shared" si="190"/>
        <v/>
      </c>
      <c r="BA231" s="131"/>
      <c r="BR231" s="131"/>
      <c r="CG231" s="131"/>
    </row>
    <row r="232" spans="1:85">
      <c r="A232" s="162" t="s">
        <v>23</v>
      </c>
      <c r="B232" s="163">
        <v>0</v>
      </c>
      <c r="C232" s="163">
        <v>0</v>
      </c>
      <c r="D232" s="163">
        <v>0</v>
      </c>
      <c r="E232" s="163">
        <v>0</v>
      </c>
      <c r="F232" s="304"/>
      <c r="G232" s="163">
        <v>0</v>
      </c>
      <c r="H232" s="164">
        <v>0</v>
      </c>
      <c r="I232" s="165">
        <f t="shared" si="187"/>
        <v>0</v>
      </c>
      <c r="J232" s="139"/>
      <c r="K232" s="166" t="s">
        <v>23</v>
      </c>
      <c r="L232" s="167">
        <v>0</v>
      </c>
      <c r="M232" s="167">
        <v>0</v>
      </c>
      <c r="N232" s="167">
        <v>0</v>
      </c>
      <c r="O232" s="167">
        <v>0</v>
      </c>
      <c r="P232" s="167">
        <v>0</v>
      </c>
      <c r="Q232" s="167">
        <v>0</v>
      </c>
      <c r="R232" s="168">
        <v>0</v>
      </c>
      <c r="S232" s="169">
        <f t="shared" si="188"/>
        <v>0</v>
      </c>
      <c r="U232" s="207" t="s">
        <v>62</v>
      </c>
      <c r="V232" s="208">
        <v>0</v>
      </c>
      <c r="W232" s="208">
        <v>0</v>
      </c>
      <c r="X232" s="208">
        <v>0</v>
      </c>
      <c r="Y232" s="208">
        <v>0</v>
      </c>
      <c r="Z232" s="208">
        <v>0</v>
      </c>
      <c r="AA232" s="208">
        <v>0</v>
      </c>
      <c r="AB232" s="208">
        <v>0</v>
      </c>
      <c r="AC232" s="208">
        <v>0</v>
      </c>
      <c r="AD232" s="208">
        <v>0</v>
      </c>
      <c r="AE232" s="208">
        <v>0</v>
      </c>
      <c r="AF232" s="208">
        <v>0</v>
      </c>
      <c r="AG232" s="208">
        <v>0</v>
      </c>
      <c r="AH232" s="92">
        <v>0</v>
      </c>
      <c r="AI232" s="209">
        <f t="shared" si="189"/>
        <v>0</v>
      </c>
      <c r="AJ232" s="131" t="str">
        <f t="shared" si="190"/>
        <v/>
      </c>
      <c r="BA232" s="131"/>
      <c r="BR232" s="131"/>
      <c r="CG232" s="131"/>
    </row>
    <row r="233" spans="1:85">
      <c r="A233" s="170" t="s">
        <v>19</v>
      </c>
      <c r="B233" s="171">
        <v>0</v>
      </c>
      <c r="C233" s="171">
        <v>0</v>
      </c>
      <c r="D233" s="171">
        <v>0</v>
      </c>
      <c r="E233" s="171">
        <v>0</v>
      </c>
      <c r="F233" s="304"/>
      <c r="G233" s="171">
        <v>0</v>
      </c>
      <c r="H233" s="172">
        <v>0</v>
      </c>
      <c r="I233" s="173">
        <f t="shared" si="187"/>
        <v>0</v>
      </c>
      <c r="J233" s="139"/>
      <c r="K233" s="174" t="s">
        <v>19</v>
      </c>
      <c r="L233" s="171">
        <v>0</v>
      </c>
      <c r="M233" s="171">
        <v>0</v>
      </c>
      <c r="N233" s="171">
        <v>0</v>
      </c>
      <c r="O233" s="171">
        <v>0</v>
      </c>
      <c r="P233" s="171">
        <v>0</v>
      </c>
      <c r="Q233" s="171">
        <v>0</v>
      </c>
      <c r="R233" s="175">
        <v>0</v>
      </c>
      <c r="S233" s="176">
        <f t="shared" si="188"/>
        <v>0</v>
      </c>
      <c r="U233" s="210" t="s">
        <v>19</v>
      </c>
      <c r="V233" s="211">
        <v>0</v>
      </c>
      <c r="W233" s="211">
        <v>0</v>
      </c>
      <c r="X233" s="211">
        <v>0</v>
      </c>
      <c r="Y233" s="211">
        <v>0</v>
      </c>
      <c r="Z233" s="211">
        <v>0</v>
      </c>
      <c r="AA233" s="211">
        <v>0</v>
      </c>
      <c r="AB233" s="211">
        <v>0</v>
      </c>
      <c r="AC233" s="211">
        <v>0</v>
      </c>
      <c r="AD233" s="212">
        <v>0</v>
      </c>
      <c r="AE233" s="212">
        <v>0</v>
      </c>
      <c r="AF233" s="212">
        <v>0</v>
      </c>
      <c r="AG233" s="212">
        <v>0</v>
      </c>
      <c r="AH233" s="212">
        <v>0</v>
      </c>
      <c r="AI233" s="213">
        <f t="shared" si="189"/>
        <v>0</v>
      </c>
      <c r="AJ233" s="131" t="str">
        <f t="shared" si="190"/>
        <v/>
      </c>
      <c r="BA233" s="131"/>
      <c r="BR233" s="131"/>
      <c r="CG233" s="131"/>
    </row>
    <row r="234" spans="1:85">
      <c r="A234" s="162" t="s">
        <v>20</v>
      </c>
      <c r="B234" s="163">
        <v>0</v>
      </c>
      <c r="C234" s="163">
        <v>0</v>
      </c>
      <c r="D234" s="163">
        <v>0</v>
      </c>
      <c r="E234" s="163">
        <v>0</v>
      </c>
      <c r="F234" s="304"/>
      <c r="G234" s="163">
        <v>0</v>
      </c>
      <c r="H234" s="164">
        <v>0</v>
      </c>
      <c r="I234" s="165">
        <f t="shared" si="187"/>
        <v>0</v>
      </c>
      <c r="J234" s="139"/>
      <c r="K234" s="166" t="s">
        <v>20</v>
      </c>
      <c r="L234" s="167">
        <v>0</v>
      </c>
      <c r="M234" s="167">
        <v>0</v>
      </c>
      <c r="N234" s="167">
        <v>0</v>
      </c>
      <c r="O234" s="167">
        <v>0</v>
      </c>
      <c r="P234" s="167">
        <v>0</v>
      </c>
      <c r="Q234" s="167">
        <v>0</v>
      </c>
      <c r="R234" s="168">
        <v>0</v>
      </c>
      <c r="S234" s="169">
        <f t="shared" si="188"/>
        <v>0</v>
      </c>
      <c r="U234" s="207" t="s">
        <v>20</v>
      </c>
      <c r="V234" s="208">
        <v>0</v>
      </c>
      <c r="W234" s="208">
        <v>0</v>
      </c>
      <c r="X234" s="208">
        <v>0</v>
      </c>
      <c r="Y234" s="208">
        <v>0</v>
      </c>
      <c r="Z234" s="208">
        <v>0</v>
      </c>
      <c r="AA234" s="208">
        <v>0</v>
      </c>
      <c r="AB234" s="208">
        <v>0</v>
      </c>
      <c r="AC234" s="208">
        <v>0</v>
      </c>
      <c r="AD234" s="208">
        <v>0</v>
      </c>
      <c r="AE234" s="208">
        <v>0</v>
      </c>
      <c r="AF234" s="208">
        <v>0</v>
      </c>
      <c r="AG234" s="208">
        <v>0</v>
      </c>
      <c r="AH234" s="92">
        <v>0</v>
      </c>
      <c r="AI234" s="209">
        <f t="shared" si="189"/>
        <v>0</v>
      </c>
      <c r="AJ234" s="131" t="str">
        <f t="shared" si="190"/>
        <v/>
      </c>
      <c r="BA234" s="131"/>
      <c r="BR234" s="131"/>
      <c r="CG234" s="131"/>
    </row>
    <row r="235" spans="1:85" ht="15" thickBot="1">
      <c r="A235" s="177" t="s">
        <v>11</v>
      </c>
      <c r="B235" s="178">
        <v>0</v>
      </c>
      <c r="C235" s="178">
        <v>0</v>
      </c>
      <c r="D235" s="178">
        <v>0</v>
      </c>
      <c r="E235" s="178">
        <v>0</v>
      </c>
      <c r="F235" s="305"/>
      <c r="G235" s="178">
        <v>0</v>
      </c>
      <c r="H235" s="179">
        <v>0</v>
      </c>
      <c r="I235" s="180">
        <f t="shared" si="187"/>
        <v>0</v>
      </c>
      <c r="J235" s="139"/>
      <c r="K235" s="181" t="s">
        <v>11</v>
      </c>
      <c r="L235" s="178">
        <v>0</v>
      </c>
      <c r="M235" s="178">
        <v>0</v>
      </c>
      <c r="N235" s="178">
        <v>0</v>
      </c>
      <c r="O235" s="178">
        <v>0</v>
      </c>
      <c r="P235" s="178">
        <v>0</v>
      </c>
      <c r="Q235" s="178">
        <v>0</v>
      </c>
      <c r="R235" s="182">
        <v>0</v>
      </c>
      <c r="S235" s="183">
        <f t="shared" si="188"/>
        <v>0</v>
      </c>
      <c r="U235" s="210" t="s">
        <v>11</v>
      </c>
      <c r="V235" s="211">
        <v>0</v>
      </c>
      <c r="W235" s="211">
        <v>0</v>
      </c>
      <c r="X235" s="211">
        <v>0</v>
      </c>
      <c r="Y235" s="211">
        <v>0</v>
      </c>
      <c r="Z235" s="211">
        <v>0</v>
      </c>
      <c r="AA235" s="211">
        <v>0</v>
      </c>
      <c r="AB235" s="211">
        <v>0</v>
      </c>
      <c r="AC235" s="211">
        <v>0</v>
      </c>
      <c r="AD235" s="212">
        <v>0</v>
      </c>
      <c r="AE235" s="212">
        <v>0</v>
      </c>
      <c r="AF235" s="212">
        <v>0</v>
      </c>
      <c r="AG235" s="212">
        <v>0</v>
      </c>
      <c r="AH235" s="212">
        <v>0</v>
      </c>
      <c r="AI235" s="213">
        <f t="shared" si="189"/>
        <v>0</v>
      </c>
      <c r="AJ235" s="131" t="str">
        <f t="shared" si="190"/>
        <v/>
      </c>
      <c r="BA235" s="131"/>
      <c r="BR235" s="131"/>
      <c r="CG235" s="131"/>
    </row>
    <row r="236" spans="1:85" ht="15">
      <c r="A236" s="184" t="s">
        <v>26</v>
      </c>
      <c r="B236" s="185">
        <f>SUM(B215:B231)</f>
        <v>54.758248871487552</v>
      </c>
      <c r="C236" s="185">
        <f t="shared" ref="C236:H236" si="191">SUM(C215:C231)</f>
        <v>0</v>
      </c>
      <c r="D236" s="185">
        <f t="shared" si="191"/>
        <v>15.868320732002717</v>
      </c>
      <c r="E236" s="185">
        <f t="shared" si="191"/>
        <v>61.484685338321881</v>
      </c>
      <c r="F236" s="185">
        <f t="shared" si="191"/>
        <v>0</v>
      </c>
      <c r="G236" s="185">
        <f t="shared" si="191"/>
        <v>11.805508717955465</v>
      </c>
      <c r="H236" s="187">
        <f t="shared" si="191"/>
        <v>0</v>
      </c>
      <c r="I236" s="144">
        <f t="shared" ref="I236" si="192">SUM(I215:I231)</f>
        <v>143.91676365976761</v>
      </c>
      <c r="J236" s="139"/>
      <c r="K236" s="186" t="s">
        <v>26</v>
      </c>
      <c r="L236" s="185">
        <f>SUM(L215:L231)</f>
        <v>54.758248871487552</v>
      </c>
      <c r="M236" s="185">
        <f t="shared" ref="M236:R236" si="193">SUM(M215:M231)</f>
        <v>0</v>
      </c>
      <c r="N236" s="185">
        <f t="shared" si="193"/>
        <v>15.868320732002717</v>
      </c>
      <c r="O236" s="185">
        <f t="shared" si="193"/>
        <v>61.484685338321881</v>
      </c>
      <c r="P236" s="185">
        <f t="shared" si="193"/>
        <v>22.424882005227545</v>
      </c>
      <c r="Q236" s="185">
        <f t="shared" si="193"/>
        <v>11.805508717955465</v>
      </c>
      <c r="R236" s="187">
        <f t="shared" si="193"/>
        <v>0</v>
      </c>
      <c r="S236" s="188">
        <f t="shared" ref="S236" si="194">SUM(S215:S231)</f>
        <v>166.34164566499516</v>
      </c>
      <c r="T236" s="131" t="str">
        <f>IF(ABS(S236-AI236)&gt;0.01,S236-AI236,"")</f>
        <v/>
      </c>
      <c r="U236" s="214" t="s">
        <v>60</v>
      </c>
      <c r="V236" s="215">
        <f>SUM(V215:V231)</f>
        <v>50.820865097833831</v>
      </c>
      <c r="W236" s="215">
        <f t="shared" ref="W236:AH236" si="195">SUM(W215:W231)</f>
        <v>3.7103568269601936</v>
      </c>
      <c r="X236" s="215">
        <f t="shared" si="195"/>
        <v>11.805508717955465</v>
      </c>
      <c r="Y236" s="215">
        <f t="shared" si="195"/>
        <v>0</v>
      </c>
      <c r="Z236" s="215">
        <f t="shared" si="195"/>
        <v>15.868320732002717</v>
      </c>
      <c r="AA236" s="215">
        <f t="shared" si="195"/>
        <v>58.517278969622289</v>
      </c>
      <c r="AB236" s="215">
        <f t="shared" si="195"/>
        <v>22.424882005227545</v>
      </c>
      <c r="AC236" s="215">
        <f t="shared" si="195"/>
        <v>3.194433315393129</v>
      </c>
      <c r="AD236" s="216">
        <f t="shared" si="195"/>
        <v>0.2270269466935366</v>
      </c>
      <c r="AE236" s="216">
        <f t="shared" si="195"/>
        <v>0.66034114299633162</v>
      </c>
      <c r="AF236" s="216">
        <f t="shared" si="195"/>
        <v>0</v>
      </c>
      <c r="AG236" s="216">
        <f t="shared" si="195"/>
        <v>0</v>
      </c>
      <c r="AH236" s="216">
        <f t="shared" si="195"/>
        <v>2.3070652257032611</v>
      </c>
      <c r="AI236" s="217">
        <f>SUM(V236:AC236)</f>
        <v>166.34164566499516</v>
      </c>
      <c r="AJ236" s="131" t="str">
        <f t="shared" si="190"/>
        <v/>
      </c>
      <c r="BA236" s="131"/>
      <c r="BR236" s="131"/>
      <c r="CG236" s="131"/>
    </row>
    <row r="237" spans="1:85" s="2" customFormat="1" ht="15" thickBot="1">
      <c r="A237" s="15" t="s">
        <v>100</v>
      </c>
      <c r="B237" s="100">
        <f>IF($I236=0,"-",B236/$I236)</f>
        <v>0.38048554927861677</v>
      </c>
      <c r="C237" s="100">
        <f t="shared" ref="C237:H237" si="196">IF($I236=0,"-",C236/$I236)</f>
        <v>0</v>
      </c>
      <c r="D237" s="100">
        <f t="shared" si="196"/>
        <v>0.11026040558775264</v>
      </c>
      <c r="E237" s="100">
        <f t="shared" si="196"/>
        <v>0.42722392982430663</v>
      </c>
      <c r="F237" s="100">
        <f t="shared" si="196"/>
        <v>0</v>
      </c>
      <c r="G237" s="100">
        <f t="shared" si="196"/>
        <v>8.2030115309323984E-2</v>
      </c>
      <c r="H237" s="101">
        <f t="shared" si="196"/>
        <v>0</v>
      </c>
      <c r="I237" s="102">
        <f>SUM(B237:H237)</f>
        <v>1</v>
      </c>
      <c r="J237" s="131"/>
      <c r="K237" s="27" t="s">
        <v>100</v>
      </c>
      <c r="L237" s="76">
        <f t="shared" ref="L237:R237" si="197">IF($S236=0,"-",L236/$S236)</f>
        <v>0.32919145805355493</v>
      </c>
      <c r="M237" s="76">
        <f t="shared" si="197"/>
        <v>0</v>
      </c>
      <c r="N237" s="76">
        <f t="shared" si="197"/>
        <v>9.539595853200121E-2</v>
      </c>
      <c r="O237" s="76">
        <f t="shared" si="197"/>
        <v>0.36962893503019301</v>
      </c>
      <c r="P237" s="76">
        <f t="shared" si="197"/>
        <v>0.13481219279500387</v>
      </c>
      <c r="Q237" s="76">
        <f t="shared" si="197"/>
        <v>7.0971455589247001E-2</v>
      </c>
      <c r="R237" s="77">
        <f t="shared" si="197"/>
        <v>0</v>
      </c>
      <c r="S237" s="78">
        <f>SUM(L237:R237)</f>
        <v>1</v>
      </c>
      <c r="U237" s="36" t="s">
        <v>100</v>
      </c>
      <c r="V237" s="103">
        <f>+V236/$AI236</f>
        <v>0.30552099502601315</v>
      </c>
      <c r="W237" s="103">
        <f t="shared" ref="W237:AH237" si="198">+W236/$AI236</f>
        <v>2.230563977004707E-2</v>
      </c>
      <c r="X237" s="103">
        <f t="shared" si="198"/>
        <v>7.0971455589247001E-2</v>
      </c>
      <c r="Y237" s="103">
        <f t="shared" si="198"/>
        <v>0</v>
      </c>
      <c r="Z237" s="103">
        <f t="shared" si="198"/>
        <v>9.539595853200121E-2</v>
      </c>
      <c r="AA237" s="103">
        <f t="shared" si="198"/>
        <v>0.35178970807751625</v>
      </c>
      <c r="AB237" s="103">
        <f t="shared" si="198"/>
        <v>0.13481219279500387</v>
      </c>
      <c r="AC237" s="103">
        <f t="shared" si="198"/>
        <v>1.9204050210171533E-2</v>
      </c>
      <c r="AD237" s="103">
        <f t="shared" si="198"/>
        <v>1.3648232574947528E-3</v>
      </c>
      <c r="AE237" s="103">
        <f t="shared" si="198"/>
        <v>3.9697884456802238E-3</v>
      </c>
      <c r="AF237" s="103">
        <f t="shared" si="198"/>
        <v>0</v>
      </c>
      <c r="AG237" s="103">
        <f t="shared" si="198"/>
        <v>0</v>
      </c>
      <c r="AH237" s="103">
        <f t="shared" si="198"/>
        <v>1.3869438506996559E-2</v>
      </c>
      <c r="AI237" s="104">
        <f>SUM(V237:AC237)</f>
        <v>1.0000000000000002</v>
      </c>
      <c r="AJ237" s="2" t="str">
        <f t="shared" si="190"/>
        <v/>
      </c>
    </row>
    <row r="238" spans="1:85" ht="15" thickBot="1">
      <c r="A238" s="218"/>
      <c r="B238" s="218"/>
      <c r="C238" s="218"/>
      <c r="D238" s="218"/>
      <c r="E238" s="218"/>
      <c r="F238" s="218"/>
      <c r="G238" s="218"/>
      <c r="H238" s="218"/>
      <c r="I238" s="218"/>
      <c r="K238" s="218"/>
      <c r="L238" s="218"/>
      <c r="M238" s="218"/>
      <c r="N238" s="218"/>
      <c r="O238" s="218"/>
      <c r="P238" s="218"/>
      <c r="Q238" s="218"/>
      <c r="R238" s="218"/>
      <c r="S238" s="218"/>
      <c r="AI238" s="139"/>
      <c r="BA238" s="131"/>
      <c r="BR238" s="131"/>
      <c r="CG238" s="131"/>
    </row>
    <row r="239" spans="1:85" ht="28.5">
      <c r="A239" s="328" t="s">
        <v>66</v>
      </c>
      <c r="B239" s="135" t="s">
        <v>0</v>
      </c>
      <c r="C239" s="135" t="s">
        <v>1</v>
      </c>
      <c r="D239" s="135" t="s">
        <v>2</v>
      </c>
      <c r="E239" s="135" t="s">
        <v>3</v>
      </c>
      <c r="F239" s="135" t="s">
        <v>27</v>
      </c>
      <c r="G239" s="135" t="s">
        <v>4</v>
      </c>
      <c r="H239" s="135" t="s">
        <v>5</v>
      </c>
      <c r="I239" s="136" t="s">
        <v>6</v>
      </c>
      <c r="K239" s="330" t="s">
        <v>66</v>
      </c>
      <c r="L239" s="137" t="s">
        <v>0</v>
      </c>
      <c r="M239" s="137" t="s">
        <v>1</v>
      </c>
      <c r="N239" s="137" t="s">
        <v>2</v>
      </c>
      <c r="O239" s="137" t="s">
        <v>3</v>
      </c>
      <c r="P239" s="137" t="s">
        <v>27</v>
      </c>
      <c r="Q239" s="137" t="s">
        <v>4</v>
      </c>
      <c r="R239" s="137" t="s">
        <v>5</v>
      </c>
      <c r="S239" s="138" t="s">
        <v>6</v>
      </c>
      <c r="U239" s="332" t="s">
        <v>66</v>
      </c>
      <c r="V239" s="190" t="s">
        <v>69</v>
      </c>
      <c r="W239" s="190" t="s">
        <v>70</v>
      </c>
      <c r="X239" s="190" t="s">
        <v>4</v>
      </c>
      <c r="Y239" s="190" t="s">
        <v>1</v>
      </c>
      <c r="Z239" s="190" t="s">
        <v>2</v>
      </c>
      <c r="AA239" s="190" t="s">
        <v>3</v>
      </c>
      <c r="AB239" s="190" t="s">
        <v>52</v>
      </c>
      <c r="AC239" s="190" t="s">
        <v>64</v>
      </c>
      <c r="AD239" s="191" t="s">
        <v>72</v>
      </c>
      <c r="AE239" s="191" t="s">
        <v>79</v>
      </c>
      <c r="AF239" s="191" t="s">
        <v>73</v>
      </c>
      <c r="AG239" s="191" t="s">
        <v>80</v>
      </c>
      <c r="AH239" s="191" t="s">
        <v>81</v>
      </c>
      <c r="AI239" s="192" t="s">
        <v>60</v>
      </c>
      <c r="BA239" s="131"/>
      <c r="BR239" s="131"/>
      <c r="CG239" s="131"/>
    </row>
    <row r="240" spans="1:85" ht="15">
      <c r="A240" s="329" t="s">
        <v>66</v>
      </c>
      <c r="B240" s="294" t="s">
        <v>109</v>
      </c>
      <c r="C240" s="295"/>
      <c r="D240" s="295"/>
      <c r="E240" s="295"/>
      <c r="F240" s="295"/>
      <c r="G240" s="295"/>
      <c r="H240" s="295"/>
      <c r="I240" s="296"/>
      <c r="K240" s="331" t="s">
        <v>66</v>
      </c>
      <c r="L240" s="297" t="s">
        <v>109</v>
      </c>
      <c r="M240" s="298"/>
      <c r="N240" s="298"/>
      <c r="O240" s="298"/>
      <c r="P240" s="298"/>
      <c r="Q240" s="298"/>
      <c r="R240" s="298"/>
      <c r="S240" s="299"/>
      <c r="U240" s="333" t="s">
        <v>66</v>
      </c>
      <c r="V240" s="326" t="s">
        <v>109</v>
      </c>
      <c r="W240" s="326"/>
      <c r="X240" s="326"/>
      <c r="Y240" s="326"/>
      <c r="Z240" s="326"/>
      <c r="AA240" s="326"/>
      <c r="AB240" s="326"/>
      <c r="AC240" s="326"/>
      <c r="AD240" s="326"/>
      <c r="AE240" s="326"/>
      <c r="AF240" s="326"/>
      <c r="AG240" s="326"/>
      <c r="AH240" s="326"/>
      <c r="AI240" s="327"/>
      <c r="BA240" s="131"/>
      <c r="BR240" s="131"/>
      <c r="CG240" s="131"/>
    </row>
    <row r="241" spans="1:85" ht="15">
      <c r="A241" s="141" t="s">
        <v>7</v>
      </c>
      <c r="B241" s="142">
        <v>0</v>
      </c>
      <c r="C241" s="142">
        <v>0</v>
      </c>
      <c r="D241" s="142">
        <v>0</v>
      </c>
      <c r="E241" s="142">
        <v>0</v>
      </c>
      <c r="F241" s="303"/>
      <c r="G241" s="142">
        <v>0</v>
      </c>
      <c r="H241" s="143">
        <v>0</v>
      </c>
      <c r="I241" s="144">
        <f>SUM(B241:H241)</f>
        <v>0</v>
      </c>
      <c r="J241" s="139"/>
      <c r="K241" s="193" t="s">
        <v>7</v>
      </c>
      <c r="L241" s="142">
        <v>0</v>
      </c>
      <c r="M241" s="142">
        <v>0</v>
      </c>
      <c r="N241" s="142">
        <v>0</v>
      </c>
      <c r="O241" s="142">
        <v>0</v>
      </c>
      <c r="P241" s="142">
        <v>0</v>
      </c>
      <c r="Q241" s="142">
        <v>0</v>
      </c>
      <c r="R241" s="194">
        <v>0</v>
      </c>
      <c r="S241" s="195">
        <f>SUM(L241:R241)</f>
        <v>0</v>
      </c>
      <c r="U241" s="196" t="s">
        <v>7</v>
      </c>
      <c r="V241" s="197">
        <v>0</v>
      </c>
      <c r="W241" s="197">
        <v>0</v>
      </c>
      <c r="X241" s="197">
        <v>0</v>
      </c>
      <c r="Y241" s="197">
        <v>0</v>
      </c>
      <c r="Z241" s="197">
        <v>0</v>
      </c>
      <c r="AA241" s="197">
        <v>0</v>
      </c>
      <c r="AB241" s="197">
        <v>0</v>
      </c>
      <c r="AC241" s="198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200">
        <f>SUM(V241:AC241)</f>
        <v>0</v>
      </c>
      <c r="AJ241" s="131" t="str">
        <f>IF(ABS(S241-AI241)&gt;0.001,S241-AI241,"")</f>
        <v/>
      </c>
      <c r="BA241" s="131"/>
      <c r="BR241" s="131"/>
      <c r="CG241" s="131"/>
    </row>
    <row r="242" spans="1:85" ht="15">
      <c r="A242" s="149" t="s">
        <v>8</v>
      </c>
      <c r="B242" s="150">
        <v>0</v>
      </c>
      <c r="C242" s="150">
        <v>0</v>
      </c>
      <c r="D242" s="150">
        <v>0</v>
      </c>
      <c r="E242" s="150">
        <v>0</v>
      </c>
      <c r="F242" s="304"/>
      <c r="G242" s="150">
        <v>0</v>
      </c>
      <c r="H242" s="151">
        <v>0</v>
      </c>
      <c r="I242" s="152">
        <f t="shared" ref="I242:I261" si="199">SUM(B242:H242)</f>
        <v>0</v>
      </c>
      <c r="J242" s="139"/>
      <c r="K242" s="153" t="s">
        <v>8</v>
      </c>
      <c r="L242" s="154">
        <v>0</v>
      </c>
      <c r="M242" s="154">
        <v>0</v>
      </c>
      <c r="N242" s="154">
        <v>0</v>
      </c>
      <c r="O242" s="154">
        <v>0</v>
      </c>
      <c r="P242" s="154">
        <v>0</v>
      </c>
      <c r="Q242" s="154">
        <v>0</v>
      </c>
      <c r="R242" s="155">
        <v>0</v>
      </c>
      <c r="S242" s="156">
        <f t="shared" ref="S242:S261" si="200">SUM(L242:R242)</f>
        <v>0</v>
      </c>
      <c r="U242" s="201" t="s">
        <v>8</v>
      </c>
      <c r="V242" s="202">
        <v>0</v>
      </c>
      <c r="W242" s="202">
        <v>0</v>
      </c>
      <c r="X242" s="202">
        <v>0</v>
      </c>
      <c r="Y242" s="202">
        <v>0</v>
      </c>
      <c r="Z242" s="202">
        <v>0</v>
      </c>
      <c r="AA242" s="202">
        <v>0</v>
      </c>
      <c r="AB242" s="202">
        <v>0</v>
      </c>
      <c r="AC242" s="203">
        <v>0</v>
      </c>
      <c r="AD242" s="202">
        <v>0</v>
      </c>
      <c r="AE242" s="202">
        <v>0</v>
      </c>
      <c r="AF242" s="202">
        <v>0</v>
      </c>
      <c r="AG242" s="202">
        <v>0</v>
      </c>
      <c r="AH242" s="202">
        <v>0</v>
      </c>
      <c r="AI242" s="204">
        <f t="shared" ref="AI242:AI261" si="201">SUM(V242:AC242)</f>
        <v>0</v>
      </c>
      <c r="AJ242" s="131" t="str">
        <f t="shared" ref="AJ242:AJ263" si="202">IF(ABS(S242-AI242)&gt;0.001,S242-AI242,"")</f>
        <v/>
      </c>
      <c r="BA242" s="131"/>
      <c r="BR242" s="131"/>
      <c r="CG242" s="131"/>
    </row>
    <row r="243" spans="1:85" ht="15">
      <c r="A243" s="157" t="s">
        <v>10</v>
      </c>
      <c r="B243" s="146">
        <v>0</v>
      </c>
      <c r="C243" s="146">
        <v>0</v>
      </c>
      <c r="D243" s="146">
        <v>0.28836992302710152</v>
      </c>
      <c r="E243" s="146">
        <v>0</v>
      </c>
      <c r="F243" s="304"/>
      <c r="G243" s="146">
        <v>0</v>
      </c>
      <c r="H243" s="158">
        <v>0</v>
      </c>
      <c r="I243" s="144">
        <f t="shared" si="199"/>
        <v>0.28836992302710152</v>
      </c>
      <c r="J243" s="139"/>
      <c r="K243" s="159" t="s">
        <v>10</v>
      </c>
      <c r="L243" s="146">
        <v>0</v>
      </c>
      <c r="M243" s="146">
        <v>0</v>
      </c>
      <c r="N243" s="146">
        <v>0.28836992302710152</v>
      </c>
      <c r="O243" s="146">
        <v>0</v>
      </c>
      <c r="P243" s="146">
        <v>0</v>
      </c>
      <c r="Q243" s="146">
        <v>0</v>
      </c>
      <c r="R243" s="147">
        <v>0</v>
      </c>
      <c r="S243" s="148">
        <f t="shared" si="200"/>
        <v>0.28836992302710152</v>
      </c>
      <c r="U243" s="205" t="s">
        <v>10</v>
      </c>
      <c r="V243" s="197">
        <v>0</v>
      </c>
      <c r="W243" s="197">
        <v>0</v>
      </c>
      <c r="X243" s="197">
        <v>0</v>
      </c>
      <c r="Y243" s="197">
        <v>0</v>
      </c>
      <c r="Z243" s="197">
        <v>0.28836992302710152</v>
      </c>
      <c r="AA243" s="197">
        <v>0</v>
      </c>
      <c r="AB243" s="197">
        <v>0</v>
      </c>
      <c r="AC243" s="198">
        <v>0</v>
      </c>
      <c r="AD243" s="199">
        <v>0</v>
      </c>
      <c r="AE243" s="199">
        <v>0</v>
      </c>
      <c r="AF243" s="199">
        <v>0</v>
      </c>
      <c r="AG243" s="199">
        <v>0</v>
      </c>
      <c r="AH243" s="199">
        <v>0</v>
      </c>
      <c r="AI243" s="200">
        <f t="shared" si="201"/>
        <v>0.28836992302710152</v>
      </c>
      <c r="AJ243" s="131" t="str">
        <f t="shared" si="202"/>
        <v/>
      </c>
      <c r="BA243" s="131"/>
      <c r="BR243" s="131"/>
      <c r="CG243" s="131"/>
    </row>
    <row r="244" spans="1:85" ht="15">
      <c r="A244" s="149" t="s">
        <v>53</v>
      </c>
      <c r="B244" s="150">
        <v>0</v>
      </c>
      <c r="C244" s="150">
        <v>0</v>
      </c>
      <c r="D244" s="150">
        <v>0</v>
      </c>
      <c r="E244" s="150">
        <v>0</v>
      </c>
      <c r="F244" s="304"/>
      <c r="G244" s="150">
        <v>0</v>
      </c>
      <c r="H244" s="151">
        <v>0</v>
      </c>
      <c r="I244" s="152">
        <f t="shared" si="199"/>
        <v>0</v>
      </c>
      <c r="J244" s="139"/>
      <c r="K244" s="153" t="s">
        <v>53</v>
      </c>
      <c r="L244" s="154">
        <v>0</v>
      </c>
      <c r="M244" s="154">
        <v>0</v>
      </c>
      <c r="N244" s="154">
        <v>0</v>
      </c>
      <c r="O244" s="154">
        <v>0</v>
      </c>
      <c r="P244" s="154">
        <v>0</v>
      </c>
      <c r="Q244" s="154">
        <v>0</v>
      </c>
      <c r="R244" s="155">
        <v>0</v>
      </c>
      <c r="S244" s="156">
        <f t="shared" si="200"/>
        <v>0</v>
      </c>
      <c r="U244" s="201" t="s">
        <v>53</v>
      </c>
      <c r="V244" s="202">
        <v>0</v>
      </c>
      <c r="W244" s="202">
        <v>0</v>
      </c>
      <c r="X244" s="202">
        <v>0</v>
      </c>
      <c r="Y244" s="202">
        <v>0</v>
      </c>
      <c r="Z244" s="202">
        <v>0</v>
      </c>
      <c r="AA244" s="202">
        <v>0</v>
      </c>
      <c r="AB244" s="202">
        <v>0</v>
      </c>
      <c r="AC244" s="203">
        <v>0</v>
      </c>
      <c r="AD244" s="202">
        <v>0</v>
      </c>
      <c r="AE244" s="202">
        <v>0</v>
      </c>
      <c r="AF244" s="202">
        <v>0</v>
      </c>
      <c r="AG244" s="202">
        <v>0</v>
      </c>
      <c r="AH244" s="202">
        <v>0</v>
      </c>
      <c r="AI244" s="204">
        <f t="shared" si="201"/>
        <v>0</v>
      </c>
      <c r="AJ244" s="131" t="str">
        <f t="shared" si="202"/>
        <v/>
      </c>
      <c r="BA244" s="131"/>
      <c r="BR244" s="131"/>
      <c r="CG244" s="131"/>
    </row>
    <row r="245" spans="1:85" ht="15">
      <c r="A245" s="157" t="s">
        <v>16</v>
      </c>
      <c r="B245" s="146">
        <v>58.117019189075819</v>
      </c>
      <c r="C245" s="146">
        <v>0</v>
      </c>
      <c r="D245" s="146">
        <v>9.1269317613195931</v>
      </c>
      <c r="E245" s="146">
        <v>0</v>
      </c>
      <c r="F245" s="304"/>
      <c r="G245" s="146">
        <v>0</v>
      </c>
      <c r="H245" s="158">
        <v>0</v>
      </c>
      <c r="I245" s="144">
        <f t="shared" si="199"/>
        <v>67.243950950395416</v>
      </c>
      <c r="J245" s="139"/>
      <c r="K245" s="159" t="s">
        <v>16</v>
      </c>
      <c r="L245" s="146">
        <v>58.117019189075819</v>
      </c>
      <c r="M245" s="146">
        <v>0</v>
      </c>
      <c r="N245" s="146">
        <v>9.1269317613195931</v>
      </c>
      <c r="O245" s="146">
        <v>0</v>
      </c>
      <c r="P245" s="146">
        <v>0</v>
      </c>
      <c r="Q245" s="146">
        <v>0</v>
      </c>
      <c r="R245" s="147">
        <v>0</v>
      </c>
      <c r="S245" s="148">
        <f t="shared" si="200"/>
        <v>67.243950950395416</v>
      </c>
      <c r="U245" s="205" t="s">
        <v>16</v>
      </c>
      <c r="V245" s="197">
        <v>58.117019189075819</v>
      </c>
      <c r="W245" s="197">
        <v>0</v>
      </c>
      <c r="X245" s="197">
        <v>0</v>
      </c>
      <c r="Y245" s="197">
        <v>0</v>
      </c>
      <c r="Z245" s="197">
        <v>9.1269317613195931</v>
      </c>
      <c r="AA245" s="197">
        <v>0</v>
      </c>
      <c r="AB245" s="197">
        <v>0</v>
      </c>
      <c r="AC245" s="198">
        <v>0</v>
      </c>
      <c r="AD245" s="199">
        <v>0</v>
      </c>
      <c r="AE245" s="199">
        <v>0</v>
      </c>
      <c r="AF245" s="199">
        <v>0</v>
      </c>
      <c r="AG245" s="199">
        <v>0</v>
      </c>
      <c r="AH245" s="199">
        <v>0</v>
      </c>
      <c r="AI245" s="200">
        <f t="shared" si="201"/>
        <v>67.243950950395416</v>
      </c>
      <c r="AJ245" s="131" t="str">
        <f t="shared" si="202"/>
        <v/>
      </c>
      <c r="BA245" s="131"/>
      <c r="BR245" s="131"/>
      <c r="CG245" s="131"/>
    </row>
    <row r="246" spans="1:85" ht="15">
      <c r="A246" s="149" t="s">
        <v>15</v>
      </c>
      <c r="B246" s="150">
        <v>17.468603912822704</v>
      </c>
      <c r="C246" s="150">
        <v>0.21918860051174946</v>
      </c>
      <c r="D246" s="150">
        <v>4.3543246370509516</v>
      </c>
      <c r="E246" s="150">
        <v>0.16437039370725876</v>
      </c>
      <c r="F246" s="304"/>
      <c r="G246" s="150">
        <v>0</v>
      </c>
      <c r="H246" s="151">
        <v>0</v>
      </c>
      <c r="I246" s="152">
        <f t="shared" si="199"/>
        <v>22.206487544092663</v>
      </c>
      <c r="J246" s="139"/>
      <c r="K246" s="153" t="s">
        <v>15</v>
      </c>
      <c r="L246" s="154">
        <v>17.468603912822704</v>
      </c>
      <c r="M246" s="154">
        <v>0.21918860051174946</v>
      </c>
      <c r="N246" s="154">
        <v>4.3543246370509516</v>
      </c>
      <c r="O246" s="154">
        <v>0.16437039370725876</v>
      </c>
      <c r="P246" s="154">
        <v>0</v>
      </c>
      <c r="Q246" s="154">
        <v>0</v>
      </c>
      <c r="R246" s="155">
        <v>0</v>
      </c>
      <c r="S246" s="156">
        <f t="shared" si="200"/>
        <v>22.206487544092663</v>
      </c>
      <c r="U246" s="201" t="s">
        <v>54</v>
      </c>
      <c r="V246" s="202">
        <v>17.133986375582595</v>
      </c>
      <c r="W246" s="202">
        <v>0</v>
      </c>
      <c r="X246" s="202">
        <v>0</v>
      </c>
      <c r="Y246" s="202">
        <v>0.21918860051174946</v>
      </c>
      <c r="Z246" s="202">
        <v>4.3543246370509516</v>
      </c>
      <c r="AA246" s="202">
        <v>0.14088890889193606</v>
      </c>
      <c r="AB246" s="202">
        <v>0</v>
      </c>
      <c r="AC246" s="203">
        <v>0.35809902205543409</v>
      </c>
      <c r="AD246" s="202">
        <v>0.33461753724011145</v>
      </c>
      <c r="AE246" s="202">
        <v>0</v>
      </c>
      <c r="AF246" s="202">
        <v>0</v>
      </c>
      <c r="AG246" s="202">
        <v>0</v>
      </c>
      <c r="AH246" s="202">
        <v>2.3481484815322706E-2</v>
      </c>
      <c r="AI246" s="204">
        <f t="shared" si="201"/>
        <v>22.206487544092663</v>
      </c>
      <c r="AJ246" s="131" t="str">
        <f t="shared" si="202"/>
        <v/>
      </c>
      <c r="BA246" s="131"/>
      <c r="BR246" s="131"/>
      <c r="CG246" s="131"/>
    </row>
    <row r="247" spans="1:85" ht="15">
      <c r="A247" s="157" t="s">
        <v>55</v>
      </c>
      <c r="B247" s="146">
        <v>0</v>
      </c>
      <c r="C247" s="146">
        <v>0</v>
      </c>
      <c r="D247" s="146">
        <v>0</v>
      </c>
      <c r="E247" s="146">
        <v>0.99531719017504017</v>
      </c>
      <c r="F247" s="304"/>
      <c r="G247" s="146">
        <v>0</v>
      </c>
      <c r="H247" s="158">
        <v>0</v>
      </c>
      <c r="I247" s="144">
        <f t="shared" si="199"/>
        <v>0.99531719017504017</v>
      </c>
      <c r="J247" s="139"/>
      <c r="K247" s="159" t="s">
        <v>55</v>
      </c>
      <c r="L247" s="146">
        <v>0</v>
      </c>
      <c r="M247" s="146">
        <v>0</v>
      </c>
      <c r="N247" s="146">
        <v>0</v>
      </c>
      <c r="O247" s="146">
        <v>0.99531719017504017</v>
      </c>
      <c r="P247" s="146">
        <v>185.72282005156225</v>
      </c>
      <c r="Q247" s="146">
        <v>0</v>
      </c>
      <c r="R247" s="147">
        <v>0</v>
      </c>
      <c r="S247" s="148">
        <f t="shared" si="200"/>
        <v>186.71813724173728</v>
      </c>
      <c r="U247" s="205" t="s">
        <v>55</v>
      </c>
      <c r="V247" s="197">
        <v>0</v>
      </c>
      <c r="W247" s="197">
        <v>0</v>
      </c>
      <c r="X247" s="197">
        <v>0</v>
      </c>
      <c r="Y247" s="197">
        <v>0</v>
      </c>
      <c r="Z247" s="197">
        <v>0</v>
      </c>
      <c r="AA247" s="197">
        <v>6.9672203312252823E-2</v>
      </c>
      <c r="AB247" s="197">
        <v>185.72282005156225</v>
      </c>
      <c r="AC247" s="198">
        <v>0.9256449868627874</v>
      </c>
      <c r="AD247" s="197">
        <v>0</v>
      </c>
      <c r="AE247" s="197">
        <v>0</v>
      </c>
      <c r="AF247" s="197">
        <v>0</v>
      </c>
      <c r="AG247" s="197">
        <v>0</v>
      </c>
      <c r="AH247" s="197">
        <v>0.9256449868627874</v>
      </c>
      <c r="AI247" s="200">
        <f t="shared" si="201"/>
        <v>186.71813724173728</v>
      </c>
      <c r="AJ247" s="131" t="str">
        <f t="shared" si="202"/>
        <v/>
      </c>
      <c r="BA247" s="131"/>
      <c r="BR247" s="131"/>
      <c r="CG247" s="131"/>
    </row>
    <row r="248" spans="1:85" ht="15">
      <c r="A248" s="149" t="s">
        <v>12</v>
      </c>
      <c r="B248" s="150">
        <v>0</v>
      </c>
      <c r="C248" s="150">
        <v>0</v>
      </c>
      <c r="D248" s="150">
        <v>0</v>
      </c>
      <c r="E248" s="150">
        <v>0.12896996346479597</v>
      </c>
      <c r="F248" s="304"/>
      <c r="G248" s="150">
        <v>0</v>
      </c>
      <c r="H248" s="151">
        <v>0</v>
      </c>
      <c r="I248" s="152">
        <f t="shared" si="199"/>
        <v>0.12896996346479597</v>
      </c>
      <c r="J248" s="139"/>
      <c r="K248" s="153" t="s">
        <v>12</v>
      </c>
      <c r="L248" s="154">
        <v>0</v>
      </c>
      <c r="M248" s="154">
        <v>0</v>
      </c>
      <c r="N248" s="154">
        <v>0</v>
      </c>
      <c r="O248" s="154">
        <v>0.12896996346479597</v>
      </c>
      <c r="P248" s="154">
        <v>37.511808717264898</v>
      </c>
      <c r="Q248" s="154">
        <v>0</v>
      </c>
      <c r="R248" s="155">
        <v>0</v>
      </c>
      <c r="S248" s="156">
        <f t="shared" si="200"/>
        <v>37.640778680729696</v>
      </c>
      <c r="U248" s="201" t="s">
        <v>12</v>
      </c>
      <c r="V248" s="202">
        <v>0</v>
      </c>
      <c r="W248" s="202">
        <v>0</v>
      </c>
      <c r="X248" s="202">
        <v>0</v>
      </c>
      <c r="Y248" s="202">
        <v>0</v>
      </c>
      <c r="Z248" s="202">
        <v>0</v>
      </c>
      <c r="AA248" s="202">
        <v>0.12768026383014802</v>
      </c>
      <c r="AB248" s="202">
        <v>37.511808717264898</v>
      </c>
      <c r="AC248" s="203">
        <v>1.2896996346479597E-3</v>
      </c>
      <c r="AD248" s="202">
        <v>0</v>
      </c>
      <c r="AE248" s="202">
        <v>0</v>
      </c>
      <c r="AF248" s="202">
        <v>0</v>
      </c>
      <c r="AG248" s="202">
        <v>0</v>
      </c>
      <c r="AH248" s="202">
        <v>1.2896996346479597E-3</v>
      </c>
      <c r="AI248" s="204">
        <f t="shared" si="201"/>
        <v>37.640778680729696</v>
      </c>
      <c r="AJ248" s="131" t="str">
        <f t="shared" si="202"/>
        <v/>
      </c>
      <c r="BA248" s="131"/>
      <c r="BR248" s="131"/>
      <c r="CG248" s="131"/>
    </row>
    <row r="249" spans="1:85" ht="15">
      <c r="A249" s="157" t="s">
        <v>56</v>
      </c>
      <c r="B249" s="146">
        <v>0</v>
      </c>
      <c r="C249" s="146">
        <v>0</v>
      </c>
      <c r="D249" s="146">
        <v>2.4683012785668711E-2</v>
      </c>
      <c r="E249" s="146">
        <v>0</v>
      </c>
      <c r="F249" s="304"/>
      <c r="G249" s="146">
        <v>0</v>
      </c>
      <c r="H249" s="158">
        <v>0</v>
      </c>
      <c r="I249" s="144">
        <f t="shared" si="199"/>
        <v>2.4683012785668711E-2</v>
      </c>
      <c r="J249" s="139"/>
      <c r="K249" s="159" t="s">
        <v>56</v>
      </c>
      <c r="L249" s="146">
        <v>0</v>
      </c>
      <c r="M249" s="146">
        <v>0</v>
      </c>
      <c r="N249" s="146">
        <v>2.4683012785668711E-2</v>
      </c>
      <c r="O249" s="146">
        <v>0</v>
      </c>
      <c r="P249" s="146">
        <v>0</v>
      </c>
      <c r="Q249" s="146">
        <v>0</v>
      </c>
      <c r="R249" s="147">
        <v>0</v>
      </c>
      <c r="S249" s="148">
        <f t="shared" si="200"/>
        <v>2.4683012785668711E-2</v>
      </c>
      <c r="U249" s="205" t="s">
        <v>56</v>
      </c>
      <c r="V249" s="197">
        <v>0</v>
      </c>
      <c r="W249" s="197">
        <v>0</v>
      </c>
      <c r="X249" s="197">
        <v>0</v>
      </c>
      <c r="Y249" s="197">
        <v>0</v>
      </c>
      <c r="Z249" s="197">
        <v>2.4683012785668711E-2</v>
      </c>
      <c r="AA249" s="197">
        <v>0</v>
      </c>
      <c r="AB249" s="197">
        <v>0</v>
      </c>
      <c r="AC249" s="198">
        <v>0</v>
      </c>
      <c r="AD249" s="197">
        <v>0</v>
      </c>
      <c r="AE249" s="197">
        <v>0</v>
      </c>
      <c r="AF249" s="197">
        <v>0</v>
      </c>
      <c r="AG249" s="197">
        <v>0</v>
      </c>
      <c r="AH249" s="197">
        <v>0</v>
      </c>
      <c r="AI249" s="200">
        <f t="shared" si="201"/>
        <v>2.4683012785668711E-2</v>
      </c>
      <c r="AJ249" s="131" t="str">
        <f t="shared" si="202"/>
        <v/>
      </c>
      <c r="BA249" s="131"/>
      <c r="BR249" s="131"/>
      <c r="CG249" s="131"/>
    </row>
    <row r="250" spans="1:85" ht="15">
      <c r="A250" s="149" t="s">
        <v>17</v>
      </c>
      <c r="B250" s="150">
        <v>1.4094743281889375</v>
      </c>
      <c r="C250" s="150">
        <v>0</v>
      </c>
      <c r="D250" s="150">
        <v>1.9987275417160759</v>
      </c>
      <c r="E250" s="150">
        <v>3.9535105287672958</v>
      </c>
      <c r="F250" s="304"/>
      <c r="G250" s="150">
        <v>0</v>
      </c>
      <c r="H250" s="151">
        <v>0</v>
      </c>
      <c r="I250" s="152">
        <f t="shared" si="199"/>
        <v>7.3617123986723092</v>
      </c>
      <c r="J250" s="139"/>
      <c r="K250" s="153" t="s">
        <v>17</v>
      </c>
      <c r="L250" s="154">
        <v>1.4094743281889375</v>
      </c>
      <c r="M250" s="154">
        <v>0</v>
      </c>
      <c r="N250" s="154">
        <v>1.9987275417160759</v>
      </c>
      <c r="O250" s="154">
        <v>3.9535105287672958</v>
      </c>
      <c r="P250" s="154">
        <v>4.62624299625925E-2</v>
      </c>
      <c r="Q250" s="154">
        <v>0</v>
      </c>
      <c r="R250" s="155">
        <v>0</v>
      </c>
      <c r="S250" s="156">
        <f t="shared" si="200"/>
        <v>7.4079748286349014</v>
      </c>
      <c r="U250" s="201" t="s">
        <v>17</v>
      </c>
      <c r="V250" s="202">
        <v>1.4094743281889375</v>
      </c>
      <c r="W250" s="202">
        <v>0</v>
      </c>
      <c r="X250" s="202">
        <v>0</v>
      </c>
      <c r="Y250" s="202">
        <v>0</v>
      </c>
      <c r="Z250" s="202">
        <v>1.9987275417160759</v>
      </c>
      <c r="AA250" s="202">
        <v>1.9993679661925168E-2</v>
      </c>
      <c r="AB250" s="202">
        <v>4.62624299625925E-2</v>
      </c>
      <c r="AC250" s="203">
        <v>3.9335168491053705</v>
      </c>
      <c r="AD250" s="202">
        <v>0</v>
      </c>
      <c r="AE250" s="202">
        <v>0</v>
      </c>
      <c r="AF250" s="202">
        <v>0</v>
      </c>
      <c r="AG250" s="202">
        <v>0</v>
      </c>
      <c r="AH250" s="202">
        <v>3.9335168491053705</v>
      </c>
      <c r="AI250" s="204">
        <f t="shared" si="201"/>
        <v>7.4079748286349023</v>
      </c>
      <c r="AJ250" s="131" t="str">
        <f t="shared" si="202"/>
        <v/>
      </c>
      <c r="BA250" s="131"/>
      <c r="BR250" s="131"/>
      <c r="CG250" s="131"/>
    </row>
    <row r="251" spans="1:85" ht="15">
      <c r="A251" s="157" t="s">
        <v>141</v>
      </c>
      <c r="B251" s="146">
        <v>508.8217685989847</v>
      </c>
      <c r="C251" s="146">
        <v>16.982159038165921</v>
      </c>
      <c r="D251" s="146">
        <v>218.88789932076244</v>
      </c>
      <c r="E251" s="146">
        <v>46.765523137157231</v>
      </c>
      <c r="F251" s="304"/>
      <c r="G251" s="146">
        <v>0</v>
      </c>
      <c r="H251" s="158">
        <v>0</v>
      </c>
      <c r="I251" s="144">
        <f t="shared" si="199"/>
        <v>791.4573500950703</v>
      </c>
      <c r="J251" s="139"/>
      <c r="K251" s="159" t="s">
        <v>141</v>
      </c>
      <c r="L251" s="146">
        <v>508.8217685989847</v>
      </c>
      <c r="M251" s="146">
        <v>16.982159038165921</v>
      </c>
      <c r="N251" s="146">
        <v>218.88789932076244</v>
      </c>
      <c r="O251" s="146">
        <v>46.765523137157231</v>
      </c>
      <c r="P251" s="146">
        <v>5.6205699404754055E-2</v>
      </c>
      <c r="Q251" s="146">
        <v>0</v>
      </c>
      <c r="R251" s="147">
        <v>0</v>
      </c>
      <c r="S251" s="148">
        <f t="shared" si="200"/>
        <v>791.513555794475</v>
      </c>
      <c r="U251" s="205" t="s">
        <v>141</v>
      </c>
      <c r="V251" s="197">
        <v>502.07372852949413</v>
      </c>
      <c r="W251" s="197">
        <v>0</v>
      </c>
      <c r="X251" s="197">
        <v>0</v>
      </c>
      <c r="Y251" s="197">
        <v>16.982159038165921</v>
      </c>
      <c r="Z251" s="197">
        <v>218.88789932076244</v>
      </c>
      <c r="AA251" s="197">
        <v>5.4474826449097398</v>
      </c>
      <c r="AB251" s="197">
        <v>5.6205699404754055E-2</v>
      </c>
      <c r="AC251" s="198">
        <v>48.06608056173809</v>
      </c>
      <c r="AD251" s="197">
        <v>6.7480400694905969</v>
      </c>
      <c r="AE251" s="197">
        <v>16.710873144543633</v>
      </c>
      <c r="AF251" s="197">
        <v>0</v>
      </c>
      <c r="AG251" s="197">
        <v>0</v>
      </c>
      <c r="AH251" s="197">
        <v>24.607167347703861</v>
      </c>
      <c r="AI251" s="200">
        <f t="shared" si="201"/>
        <v>791.51355579447511</v>
      </c>
      <c r="AJ251" s="131" t="str">
        <f t="shared" si="202"/>
        <v/>
      </c>
      <c r="BA251" s="131"/>
      <c r="BR251" s="131"/>
      <c r="CG251" s="131"/>
    </row>
    <row r="252" spans="1:85" ht="15">
      <c r="A252" s="149" t="s">
        <v>25</v>
      </c>
      <c r="B252" s="150">
        <v>52.800371898583037</v>
      </c>
      <c r="C252" s="150">
        <v>0.48297051864481788</v>
      </c>
      <c r="D252" s="150">
        <v>353.11656775406357</v>
      </c>
      <c r="E252" s="150">
        <v>643.63454138048246</v>
      </c>
      <c r="F252" s="304"/>
      <c r="G252" s="150">
        <v>127.63083854705543</v>
      </c>
      <c r="H252" s="151">
        <v>33.004670690171316</v>
      </c>
      <c r="I252" s="152">
        <f t="shared" si="199"/>
        <v>1210.6699607890005</v>
      </c>
      <c r="J252" s="139"/>
      <c r="K252" s="153" t="s">
        <v>25</v>
      </c>
      <c r="L252" s="154">
        <v>52.800371898583037</v>
      </c>
      <c r="M252" s="154">
        <v>0.48297051864481788</v>
      </c>
      <c r="N252" s="154">
        <v>353.11656775406357</v>
      </c>
      <c r="O252" s="154">
        <v>643.63454138048246</v>
      </c>
      <c r="P252" s="154">
        <v>1.1786406108330341</v>
      </c>
      <c r="Q252" s="154">
        <v>127.63083854705543</v>
      </c>
      <c r="R252" s="155">
        <v>33.004670690171316</v>
      </c>
      <c r="S252" s="156">
        <f t="shared" si="200"/>
        <v>1211.8486013998336</v>
      </c>
      <c r="U252" s="201" t="s">
        <v>25</v>
      </c>
      <c r="V252" s="202">
        <v>10.844336496948909</v>
      </c>
      <c r="W252" s="202">
        <v>41.300690548698789</v>
      </c>
      <c r="X252" s="202">
        <v>127.63083854705543</v>
      </c>
      <c r="Y252" s="202">
        <v>0.48297051864481788</v>
      </c>
      <c r="Z252" s="202">
        <v>353.11656775406357</v>
      </c>
      <c r="AA252" s="202">
        <v>633.57946352184433</v>
      </c>
      <c r="AB252" s="202">
        <v>1.1786406108330341</v>
      </c>
      <c r="AC252" s="203">
        <v>43.715093401744795</v>
      </c>
      <c r="AD252" s="202">
        <v>0.65534485293534261</v>
      </c>
      <c r="AE252" s="202">
        <v>1.5775621467765129</v>
      </c>
      <c r="AF252" s="202">
        <v>33.004670690171316</v>
      </c>
      <c r="AG252" s="202">
        <v>0</v>
      </c>
      <c r="AH252" s="202">
        <v>8.4775157118616153</v>
      </c>
      <c r="AI252" s="204">
        <f t="shared" si="201"/>
        <v>1211.8486013998338</v>
      </c>
      <c r="AJ252" s="131" t="str">
        <f t="shared" si="202"/>
        <v/>
      </c>
      <c r="BA252" s="131"/>
      <c r="BR252" s="131"/>
      <c r="CG252" s="131"/>
    </row>
    <row r="253" spans="1:85" ht="15">
      <c r="A253" s="157" t="s">
        <v>24</v>
      </c>
      <c r="B253" s="146">
        <v>33.730199126375069</v>
      </c>
      <c r="C253" s="146">
        <v>0</v>
      </c>
      <c r="D253" s="146">
        <v>0.49053027891919554</v>
      </c>
      <c r="E253" s="146">
        <v>0</v>
      </c>
      <c r="F253" s="304"/>
      <c r="G253" s="146">
        <v>0</v>
      </c>
      <c r="H253" s="158">
        <v>0</v>
      </c>
      <c r="I253" s="144">
        <f t="shared" si="199"/>
        <v>34.220729405294264</v>
      </c>
      <c r="J253" s="139"/>
      <c r="K253" s="159" t="s">
        <v>24</v>
      </c>
      <c r="L253" s="146">
        <v>33.730199126375069</v>
      </c>
      <c r="M253" s="146">
        <v>0</v>
      </c>
      <c r="N253" s="146">
        <v>0.49053027891919554</v>
      </c>
      <c r="O253" s="146">
        <v>0</v>
      </c>
      <c r="P253" s="146">
        <v>0</v>
      </c>
      <c r="Q253" s="146">
        <v>0</v>
      </c>
      <c r="R253" s="147">
        <v>0</v>
      </c>
      <c r="S253" s="148">
        <f t="shared" si="200"/>
        <v>34.220729405294264</v>
      </c>
      <c r="U253" s="205" t="s">
        <v>24</v>
      </c>
      <c r="V253" s="197">
        <v>33.715948563500632</v>
      </c>
      <c r="W253" s="197">
        <v>0</v>
      </c>
      <c r="X253" s="197">
        <v>0</v>
      </c>
      <c r="Y253" s="197">
        <v>0</v>
      </c>
      <c r="Z253" s="197">
        <v>0.49053027891919554</v>
      </c>
      <c r="AA253" s="197">
        <v>0</v>
      </c>
      <c r="AB253" s="197">
        <v>0</v>
      </c>
      <c r="AC253" s="198">
        <v>1.4250562874440573E-2</v>
      </c>
      <c r="AD253" s="197">
        <v>1.4250562874440573E-2</v>
      </c>
      <c r="AE253" s="197">
        <v>0</v>
      </c>
      <c r="AF253" s="197">
        <v>0</v>
      </c>
      <c r="AG253" s="197">
        <v>0</v>
      </c>
      <c r="AH253" s="197">
        <v>0</v>
      </c>
      <c r="AI253" s="200">
        <f t="shared" si="201"/>
        <v>34.220729405294264</v>
      </c>
      <c r="AJ253" s="131" t="str">
        <f t="shared" si="202"/>
        <v/>
      </c>
      <c r="BA253" s="131"/>
      <c r="BR253" s="131"/>
      <c r="CG253" s="131"/>
    </row>
    <row r="254" spans="1:85" ht="15">
      <c r="A254" s="149" t="s">
        <v>57</v>
      </c>
      <c r="B254" s="150">
        <v>2.3121053027361915</v>
      </c>
      <c r="C254" s="150">
        <v>0</v>
      </c>
      <c r="D254" s="150">
        <v>0</v>
      </c>
      <c r="E254" s="150">
        <v>0</v>
      </c>
      <c r="F254" s="304"/>
      <c r="G254" s="150">
        <v>0</v>
      </c>
      <c r="H254" s="151">
        <v>0</v>
      </c>
      <c r="I254" s="152">
        <f t="shared" si="199"/>
        <v>2.3121053027361915</v>
      </c>
      <c r="J254" s="139"/>
      <c r="K254" s="153" t="s">
        <v>57</v>
      </c>
      <c r="L254" s="154">
        <v>2.3121053027361915</v>
      </c>
      <c r="M254" s="154">
        <v>0</v>
      </c>
      <c r="N254" s="154">
        <v>0</v>
      </c>
      <c r="O254" s="154">
        <v>0</v>
      </c>
      <c r="P254" s="154">
        <v>0</v>
      </c>
      <c r="Q254" s="154">
        <v>0</v>
      </c>
      <c r="R254" s="155">
        <v>0</v>
      </c>
      <c r="S254" s="156">
        <f t="shared" si="200"/>
        <v>2.3121053027361915</v>
      </c>
      <c r="U254" s="201" t="s">
        <v>57</v>
      </c>
      <c r="V254" s="202">
        <v>2.3121053027361915</v>
      </c>
      <c r="W254" s="202">
        <v>0</v>
      </c>
      <c r="X254" s="202">
        <v>0</v>
      </c>
      <c r="Y254" s="202">
        <v>0</v>
      </c>
      <c r="Z254" s="202">
        <v>0</v>
      </c>
      <c r="AA254" s="202">
        <v>0</v>
      </c>
      <c r="AB254" s="202">
        <v>0</v>
      </c>
      <c r="AC254" s="203">
        <v>0</v>
      </c>
      <c r="AD254" s="202">
        <v>0</v>
      </c>
      <c r="AE254" s="202">
        <v>0</v>
      </c>
      <c r="AF254" s="202">
        <v>0</v>
      </c>
      <c r="AG254" s="202">
        <v>0</v>
      </c>
      <c r="AH254" s="202">
        <v>0</v>
      </c>
      <c r="AI254" s="204">
        <f t="shared" si="201"/>
        <v>2.3121053027361915</v>
      </c>
      <c r="AJ254" s="131" t="str">
        <f t="shared" si="202"/>
        <v/>
      </c>
      <c r="BA254" s="131"/>
      <c r="BR254" s="131"/>
      <c r="CG254" s="131"/>
    </row>
    <row r="255" spans="1:85" ht="15">
      <c r="A255" s="157" t="s">
        <v>22</v>
      </c>
      <c r="B255" s="146">
        <v>64.077374682139819</v>
      </c>
      <c r="C255" s="146">
        <v>0</v>
      </c>
      <c r="D255" s="146">
        <v>0</v>
      </c>
      <c r="E255" s="146">
        <v>1.6430096072343545</v>
      </c>
      <c r="F255" s="304"/>
      <c r="G255" s="146">
        <v>0</v>
      </c>
      <c r="H255" s="158">
        <v>0</v>
      </c>
      <c r="I255" s="144">
        <f t="shared" si="199"/>
        <v>65.720384289374181</v>
      </c>
      <c r="J255" s="139"/>
      <c r="K255" s="159" t="s">
        <v>22</v>
      </c>
      <c r="L255" s="146">
        <v>64.077374682139819</v>
      </c>
      <c r="M255" s="146">
        <v>0</v>
      </c>
      <c r="N255" s="146">
        <v>0</v>
      </c>
      <c r="O255" s="146">
        <v>1.6430096072343545</v>
      </c>
      <c r="P255" s="146">
        <v>11.028212258961753</v>
      </c>
      <c r="Q255" s="146">
        <v>0</v>
      </c>
      <c r="R255" s="147">
        <v>0</v>
      </c>
      <c r="S255" s="148">
        <f t="shared" si="200"/>
        <v>76.748596548335939</v>
      </c>
      <c r="U255" s="205" t="s">
        <v>22</v>
      </c>
      <c r="V255" s="197">
        <v>63.748772760692951</v>
      </c>
      <c r="W255" s="197">
        <v>0</v>
      </c>
      <c r="X255" s="197">
        <v>0</v>
      </c>
      <c r="Y255" s="197">
        <v>0</v>
      </c>
      <c r="Z255" s="197">
        <v>0</v>
      </c>
      <c r="AA255" s="197">
        <v>0</v>
      </c>
      <c r="AB255" s="197">
        <v>11.028212258961753</v>
      </c>
      <c r="AC255" s="198">
        <v>1.9716115286812252</v>
      </c>
      <c r="AD255" s="197">
        <v>0.32860192144687089</v>
      </c>
      <c r="AE255" s="197">
        <v>0</v>
      </c>
      <c r="AF255" s="197">
        <v>0</v>
      </c>
      <c r="AG255" s="197">
        <v>0</v>
      </c>
      <c r="AH255" s="197">
        <v>1.6430096072343545</v>
      </c>
      <c r="AI255" s="200">
        <f t="shared" si="201"/>
        <v>76.748596548335925</v>
      </c>
      <c r="AJ255" s="131" t="str">
        <f t="shared" si="202"/>
        <v/>
      </c>
      <c r="BA255" s="131"/>
      <c r="BR255" s="131"/>
      <c r="CG255" s="131"/>
    </row>
    <row r="256" spans="1:85" ht="15">
      <c r="A256" s="149" t="s">
        <v>21</v>
      </c>
      <c r="B256" s="150">
        <v>2.227337548553352</v>
      </c>
      <c r="C256" s="150">
        <v>0</v>
      </c>
      <c r="D256" s="150">
        <v>0.55683438713833799</v>
      </c>
      <c r="E256" s="150">
        <v>0</v>
      </c>
      <c r="F256" s="304"/>
      <c r="G256" s="150">
        <v>0</v>
      </c>
      <c r="H256" s="151">
        <v>0</v>
      </c>
      <c r="I256" s="152">
        <f t="shared" si="199"/>
        <v>2.7841719356916901</v>
      </c>
      <c r="J256" s="139"/>
      <c r="K256" s="153" t="s">
        <v>21</v>
      </c>
      <c r="L256" s="154">
        <v>2.227337548553352</v>
      </c>
      <c r="M256" s="154">
        <v>0</v>
      </c>
      <c r="N256" s="154">
        <v>0.55683438713833799</v>
      </c>
      <c r="O256" s="154">
        <v>0</v>
      </c>
      <c r="P256" s="154">
        <v>0</v>
      </c>
      <c r="Q256" s="154">
        <v>0</v>
      </c>
      <c r="R256" s="155">
        <v>0</v>
      </c>
      <c r="S256" s="156">
        <f t="shared" si="200"/>
        <v>2.7841719356916901</v>
      </c>
      <c r="U256" s="201" t="s">
        <v>58</v>
      </c>
      <c r="V256" s="202">
        <v>2.227337548553352</v>
      </c>
      <c r="W256" s="202">
        <v>0</v>
      </c>
      <c r="X256" s="202">
        <v>0</v>
      </c>
      <c r="Y256" s="202">
        <v>0</v>
      </c>
      <c r="Z256" s="202">
        <v>0.55683438713833799</v>
      </c>
      <c r="AA256" s="202">
        <v>0</v>
      </c>
      <c r="AB256" s="202">
        <v>0</v>
      </c>
      <c r="AC256" s="203">
        <v>0</v>
      </c>
      <c r="AD256" s="202">
        <v>0</v>
      </c>
      <c r="AE256" s="202">
        <v>0</v>
      </c>
      <c r="AF256" s="202">
        <v>0</v>
      </c>
      <c r="AG256" s="202">
        <v>0</v>
      </c>
      <c r="AH256" s="202">
        <v>0</v>
      </c>
      <c r="AI256" s="204">
        <f t="shared" si="201"/>
        <v>2.7841719356916901</v>
      </c>
      <c r="AJ256" s="131" t="str">
        <f t="shared" si="202"/>
        <v/>
      </c>
      <c r="BA256" s="131"/>
      <c r="BR256" s="131"/>
      <c r="CG256" s="131"/>
    </row>
    <row r="257" spans="1:85" ht="15">
      <c r="A257" s="160" t="s">
        <v>61</v>
      </c>
      <c r="B257" s="146">
        <v>10.436399999999999</v>
      </c>
      <c r="C257" s="146">
        <v>0</v>
      </c>
      <c r="D257" s="146">
        <v>0</v>
      </c>
      <c r="E257" s="146">
        <v>0</v>
      </c>
      <c r="F257" s="304"/>
      <c r="G257" s="146">
        <v>0</v>
      </c>
      <c r="H257" s="158">
        <v>0</v>
      </c>
      <c r="I257" s="144">
        <f t="shared" si="199"/>
        <v>10.436399999999999</v>
      </c>
      <c r="J257" s="139"/>
      <c r="K257" s="161" t="s">
        <v>61</v>
      </c>
      <c r="L257" s="146">
        <v>10.436399999999999</v>
      </c>
      <c r="M257" s="146">
        <v>0</v>
      </c>
      <c r="N257" s="146">
        <v>0</v>
      </c>
      <c r="O257" s="146">
        <v>0</v>
      </c>
      <c r="P257" s="146">
        <v>0</v>
      </c>
      <c r="Q257" s="146">
        <v>0</v>
      </c>
      <c r="R257" s="147">
        <v>0</v>
      </c>
      <c r="S257" s="148">
        <f t="shared" si="200"/>
        <v>10.436399999999999</v>
      </c>
      <c r="U257" s="206" t="s">
        <v>59</v>
      </c>
      <c r="V257" s="197">
        <v>10.436399999999999</v>
      </c>
      <c r="W257" s="197">
        <v>0</v>
      </c>
      <c r="X257" s="197">
        <v>0</v>
      </c>
      <c r="Y257" s="197">
        <v>0</v>
      </c>
      <c r="Z257" s="197">
        <v>0</v>
      </c>
      <c r="AA257" s="197">
        <v>0</v>
      </c>
      <c r="AB257" s="197">
        <v>0</v>
      </c>
      <c r="AC257" s="198">
        <v>0</v>
      </c>
      <c r="AD257" s="199">
        <v>0</v>
      </c>
      <c r="AE257" s="199">
        <v>0</v>
      </c>
      <c r="AF257" s="199">
        <v>0</v>
      </c>
      <c r="AG257" s="199">
        <v>0</v>
      </c>
      <c r="AH257" s="199">
        <v>0</v>
      </c>
      <c r="AI257" s="200">
        <f t="shared" si="201"/>
        <v>10.436399999999999</v>
      </c>
      <c r="AJ257" s="131" t="str">
        <f t="shared" si="202"/>
        <v/>
      </c>
      <c r="BA257" s="131"/>
      <c r="BR257" s="131"/>
      <c r="CG257" s="131"/>
    </row>
    <row r="258" spans="1:85">
      <c r="A258" s="162" t="s">
        <v>23</v>
      </c>
      <c r="B258" s="163">
        <v>10.436399999999999</v>
      </c>
      <c r="C258" s="163">
        <v>0</v>
      </c>
      <c r="D258" s="163">
        <v>0</v>
      </c>
      <c r="E258" s="163">
        <v>0</v>
      </c>
      <c r="F258" s="304"/>
      <c r="G258" s="163">
        <v>0</v>
      </c>
      <c r="H258" s="164">
        <v>0</v>
      </c>
      <c r="I258" s="165">
        <f t="shared" si="199"/>
        <v>10.436399999999999</v>
      </c>
      <c r="J258" s="139"/>
      <c r="K258" s="166" t="s">
        <v>23</v>
      </c>
      <c r="L258" s="167">
        <v>10.436399999999999</v>
      </c>
      <c r="M258" s="167">
        <v>0</v>
      </c>
      <c r="N258" s="167">
        <v>0</v>
      </c>
      <c r="O258" s="167">
        <v>0</v>
      </c>
      <c r="P258" s="167">
        <v>0</v>
      </c>
      <c r="Q258" s="167">
        <v>0</v>
      </c>
      <c r="R258" s="168">
        <v>0</v>
      </c>
      <c r="S258" s="169">
        <f t="shared" si="200"/>
        <v>10.436399999999999</v>
      </c>
      <c r="U258" s="207" t="s">
        <v>62</v>
      </c>
      <c r="V258" s="208">
        <v>10.436399999999999</v>
      </c>
      <c r="W258" s="208">
        <v>0</v>
      </c>
      <c r="X258" s="208">
        <v>0</v>
      </c>
      <c r="Y258" s="208">
        <v>0</v>
      </c>
      <c r="Z258" s="208">
        <v>0</v>
      </c>
      <c r="AA258" s="208">
        <v>0</v>
      </c>
      <c r="AB258" s="208">
        <v>0</v>
      </c>
      <c r="AC258" s="208">
        <v>0</v>
      </c>
      <c r="AD258" s="208">
        <v>0</v>
      </c>
      <c r="AE258" s="208">
        <v>0</v>
      </c>
      <c r="AF258" s="208">
        <v>0</v>
      </c>
      <c r="AG258" s="208">
        <v>0</v>
      </c>
      <c r="AH258" s="92">
        <v>0</v>
      </c>
      <c r="AI258" s="209">
        <f t="shared" si="201"/>
        <v>10.436399999999999</v>
      </c>
      <c r="AJ258" s="131" t="str">
        <f t="shared" si="202"/>
        <v/>
      </c>
      <c r="BA258" s="131"/>
      <c r="BR258" s="131"/>
      <c r="CG258" s="131"/>
    </row>
    <row r="259" spans="1:85">
      <c r="A259" s="170" t="s">
        <v>19</v>
      </c>
      <c r="B259" s="171">
        <v>0</v>
      </c>
      <c r="C259" s="171">
        <v>0</v>
      </c>
      <c r="D259" s="171">
        <v>0</v>
      </c>
      <c r="E259" s="171">
        <v>0</v>
      </c>
      <c r="F259" s="304"/>
      <c r="G259" s="171">
        <v>0</v>
      </c>
      <c r="H259" s="172">
        <v>0</v>
      </c>
      <c r="I259" s="173">
        <f t="shared" si="199"/>
        <v>0</v>
      </c>
      <c r="J259" s="139"/>
      <c r="K259" s="174" t="s">
        <v>19</v>
      </c>
      <c r="L259" s="171">
        <v>0</v>
      </c>
      <c r="M259" s="171">
        <v>0</v>
      </c>
      <c r="N259" s="171">
        <v>0</v>
      </c>
      <c r="O259" s="171">
        <v>0</v>
      </c>
      <c r="P259" s="171">
        <v>0</v>
      </c>
      <c r="Q259" s="171">
        <v>0</v>
      </c>
      <c r="R259" s="175">
        <v>0</v>
      </c>
      <c r="S259" s="176">
        <f t="shared" si="200"/>
        <v>0</v>
      </c>
      <c r="U259" s="210" t="s">
        <v>19</v>
      </c>
      <c r="V259" s="211">
        <v>0</v>
      </c>
      <c r="W259" s="211">
        <v>0</v>
      </c>
      <c r="X259" s="211">
        <v>0</v>
      </c>
      <c r="Y259" s="211">
        <v>0</v>
      </c>
      <c r="Z259" s="211">
        <v>0</v>
      </c>
      <c r="AA259" s="211">
        <v>0</v>
      </c>
      <c r="AB259" s="211">
        <v>0</v>
      </c>
      <c r="AC259" s="211">
        <v>0</v>
      </c>
      <c r="AD259" s="212">
        <v>0</v>
      </c>
      <c r="AE259" s="212">
        <v>0</v>
      </c>
      <c r="AF259" s="212">
        <v>0</v>
      </c>
      <c r="AG259" s="212">
        <v>0</v>
      </c>
      <c r="AH259" s="212">
        <v>0</v>
      </c>
      <c r="AI259" s="213">
        <f t="shared" si="201"/>
        <v>0</v>
      </c>
      <c r="AJ259" s="131" t="str">
        <f t="shared" si="202"/>
        <v/>
      </c>
      <c r="BA259" s="131"/>
      <c r="BR259" s="131"/>
      <c r="CG259" s="131"/>
    </row>
    <row r="260" spans="1:85">
      <c r="A260" s="162" t="s">
        <v>20</v>
      </c>
      <c r="B260" s="163">
        <v>0</v>
      </c>
      <c r="C260" s="163">
        <v>0</v>
      </c>
      <c r="D260" s="163">
        <v>0</v>
      </c>
      <c r="E260" s="163">
        <v>0</v>
      </c>
      <c r="F260" s="304"/>
      <c r="G260" s="163">
        <v>0</v>
      </c>
      <c r="H260" s="164">
        <v>0</v>
      </c>
      <c r="I260" s="165">
        <f t="shared" si="199"/>
        <v>0</v>
      </c>
      <c r="J260" s="139"/>
      <c r="K260" s="166" t="s">
        <v>20</v>
      </c>
      <c r="L260" s="167">
        <v>0</v>
      </c>
      <c r="M260" s="167">
        <v>0</v>
      </c>
      <c r="N260" s="167">
        <v>0</v>
      </c>
      <c r="O260" s="167">
        <v>0</v>
      </c>
      <c r="P260" s="167">
        <v>0</v>
      </c>
      <c r="Q260" s="167">
        <v>0</v>
      </c>
      <c r="R260" s="168">
        <v>0</v>
      </c>
      <c r="S260" s="169">
        <f t="shared" si="200"/>
        <v>0</v>
      </c>
      <c r="U260" s="207" t="s">
        <v>20</v>
      </c>
      <c r="V260" s="208">
        <v>0</v>
      </c>
      <c r="W260" s="208">
        <v>0</v>
      </c>
      <c r="X260" s="208">
        <v>0</v>
      </c>
      <c r="Y260" s="208">
        <v>0</v>
      </c>
      <c r="Z260" s="208">
        <v>0</v>
      </c>
      <c r="AA260" s="208">
        <v>0</v>
      </c>
      <c r="AB260" s="208">
        <v>0</v>
      </c>
      <c r="AC260" s="208">
        <v>0</v>
      </c>
      <c r="AD260" s="208">
        <v>0</v>
      </c>
      <c r="AE260" s="208">
        <v>0</v>
      </c>
      <c r="AF260" s="208">
        <v>0</v>
      </c>
      <c r="AG260" s="208">
        <v>0</v>
      </c>
      <c r="AH260" s="92">
        <v>0</v>
      </c>
      <c r="AI260" s="209">
        <f t="shared" si="201"/>
        <v>0</v>
      </c>
      <c r="AJ260" s="131" t="str">
        <f t="shared" si="202"/>
        <v/>
      </c>
      <c r="BA260" s="131"/>
      <c r="BR260" s="131"/>
      <c r="CG260" s="131"/>
    </row>
    <row r="261" spans="1:85" ht="15" thickBot="1">
      <c r="A261" s="177" t="s">
        <v>11</v>
      </c>
      <c r="B261" s="178">
        <v>0</v>
      </c>
      <c r="C261" s="178">
        <v>0</v>
      </c>
      <c r="D261" s="178">
        <v>0</v>
      </c>
      <c r="E261" s="178">
        <v>0</v>
      </c>
      <c r="F261" s="305"/>
      <c r="G261" s="178">
        <v>0</v>
      </c>
      <c r="H261" s="179">
        <v>0</v>
      </c>
      <c r="I261" s="180">
        <f t="shared" si="199"/>
        <v>0</v>
      </c>
      <c r="J261" s="139"/>
      <c r="K261" s="181" t="s">
        <v>11</v>
      </c>
      <c r="L261" s="178">
        <v>0</v>
      </c>
      <c r="M261" s="178">
        <v>0</v>
      </c>
      <c r="N261" s="178">
        <v>0</v>
      </c>
      <c r="O261" s="178">
        <v>0</v>
      </c>
      <c r="P261" s="178">
        <v>0</v>
      </c>
      <c r="Q261" s="178">
        <v>0</v>
      </c>
      <c r="R261" s="182">
        <v>0</v>
      </c>
      <c r="S261" s="183">
        <f t="shared" si="200"/>
        <v>0</v>
      </c>
      <c r="U261" s="210" t="s">
        <v>11</v>
      </c>
      <c r="V261" s="211">
        <v>0</v>
      </c>
      <c r="W261" s="211">
        <v>0</v>
      </c>
      <c r="X261" s="211">
        <v>0</v>
      </c>
      <c r="Y261" s="211">
        <v>0</v>
      </c>
      <c r="Z261" s="211">
        <v>0</v>
      </c>
      <c r="AA261" s="211">
        <v>0</v>
      </c>
      <c r="AB261" s="211">
        <v>0</v>
      </c>
      <c r="AC261" s="211">
        <v>0</v>
      </c>
      <c r="AD261" s="212">
        <v>0</v>
      </c>
      <c r="AE261" s="212">
        <v>0</v>
      </c>
      <c r="AF261" s="212">
        <v>0</v>
      </c>
      <c r="AG261" s="212">
        <v>0</v>
      </c>
      <c r="AH261" s="212">
        <v>0</v>
      </c>
      <c r="AI261" s="213">
        <f t="shared" si="201"/>
        <v>0</v>
      </c>
      <c r="AJ261" s="131" t="str">
        <f t="shared" si="202"/>
        <v/>
      </c>
      <c r="BA261" s="131"/>
      <c r="BR261" s="131"/>
      <c r="CG261" s="131"/>
    </row>
    <row r="262" spans="1:85" ht="15">
      <c r="A262" s="184" t="s">
        <v>26</v>
      </c>
      <c r="B262" s="185">
        <f>SUM(B241:B257)</f>
        <v>751.40065458745971</v>
      </c>
      <c r="C262" s="185">
        <f t="shared" ref="C262:H262" si="203">SUM(C241:C257)</f>
        <v>17.68431815732249</v>
      </c>
      <c r="D262" s="185">
        <f t="shared" si="203"/>
        <v>588.84486861678295</v>
      </c>
      <c r="E262" s="185">
        <f t="shared" si="203"/>
        <v>697.28524220098848</v>
      </c>
      <c r="F262" s="185">
        <f t="shared" si="203"/>
        <v>0</v>
      </c>
      <c r="G262" s="185">
        <f t="shared" si="203"/>
        <v>127.63083854705543</v>
      </c>
      <c r="H262" s="187">
        <f t="shared" si="203"/>
        <v>33.004670690171316</v>
      </c>
      <c r="I262" s="144">
        <f t="shared" ref="I262" si="204">SUM(I241:I257)</f>
        <v>2215.8505927997799</v>
      </c>
      <c r="J262" s="139"/>
      <c r="K262" s="186" t="s">
        <v>26</v>
      </c>
      <c r="L262" s="185">
        <f>SUM(L241:L257)</f>
        <v>751.40065458745971</v>
      </c>
      <c r="M262" s="185">
        <f t="shared" ref="M262:R262" si="205">SUM(M241:M257)</f>
        <v>17.68431815732249</v>
      </c>
      <c r="N262" s="185">
        <f t="shared" si="205"/>
        <v>588.84486861678295</v>
      </c>
      <c r="O262" s="185">
        <f t="shared" si="205"/>
        <v>697.28524220098848</v>
      </c>
      <c r="P262" s="185">
        <f t="shared" si="205"/>
        <v>235.54394976798929</v>
      </c>
      <c r="Q262" s="185">
        <f t="shared" si="205"/>
        <v>127.63083854705543</v>
      </c>
      <c r="R262" s="187">
        <f t="shared" si="205"/>
        <v>33.004670690171316</v>
      </c>
      <c r="S262" s="188">
        <f t="shared" ref="S262" si="206">SUM(S241:S257)</f>
        <v>2451.3945425677693</v>
      </c>
      <c r="T262" s="131" t="str">
        <f>IF(ABS(S262-AI262)&gt;0.01,S262-AI262,"")</f>
        <v/>
      </c>
      <c r="U262" s="214" t="s">
        <v>60</v>
      </c>
      <c r="V262" s="215">
        <f>SUM(V241:V257)</f>
        <v>702.01910909477363</v>
      </c>
      <c r="W262" s="215">
        <f t="shared" ref="W262:AH262" si="207">SUM(W241:W257)</f>
        <v>41.300690548698789</v>
      </c>
      <c r="X262" s="215">
        <f t="shared" si="207"/>
        <v>127.63083854705543</v>
      </c>
      <c r="Y262" s="215">
        <f t="shared" si="207"/>
        <v>17.68431815732249</v>
      </c>
      <c r="Z262" s="215">
        <f t="shared" si="207"/>
        <v>588.84486861678295</v>
      </c>
      <c r="AA262" s="215">
        <f t="shared" si="207"/>
        <v>639.38518122245034</v>
      </c>
      <c r="AB262" s="215">
        <f t="shared" si="207"/>
        <v>235.54394976798929</v>
      </c>
      <c r="AC262" s="215">
        <f t="shared" si="207"/>
        <v>98.985586612696792</v>
      </c>
      <c r="AD262" s="216">
        <f t="shared" si="207"/>
        <v>8.0808549439873634</v>
      </c>
      <c r="AE262" s="216">
        <f t="shared" si="207"/>
        <v>18.288435291320145</v>
      </c>
      <c r="AF262" s="216">
        <f t="shared" si="207"/>
        <v>33.004670690171316</v>
      </c>
      <c r="AG262" s="216">
        <f t="shared" si="207"/>
        <v>0</v>
      </c>
      <c r="AH262" s="216">
        <f t="shared" si="207"/>
        <v>39.611625687217959</v>
      </c>
      <c r="AI262" s="217">
        <f>SUM(V262:AC262)</f>
        <v>2451.3945425677698</v>
      </c>
      <c r="AJ262" s="131" t="str">
        <f t="shared" si="202"/>
        <v/>
      </c>
      <c r="BA262" s="131"/>
      <c r="BR262" s="131"/>
      <c r="CG262" s="131"/>
    </row>
    <row r="263" spans="1:85" s="2" customFormat="1" ht="15" thickBot="1">
      <c r="A263" s="15" t="s">
        <v>100</v>
      </c>
      <c r="B263" s="100">
        <f>IF($I262=0,"-",B262/$I262)</f>
        <v>0.33910258075570299</v>
      </c>
      <c r="C263" s="100">
        <f t="shared" ref="C263:H263" si="208">IF($I262=0,"-",C262/$I262)</f>
        <v>7.9808260605594046E-3</v>
      </c>
      <c r="D263" s="100">
        <f t="shared" si="208"/>
        <v>0.26574213556193038</v>
      </c>
      <c r="E263" s="100">
        <f t="shared" si="208"/>
        <v>0.31468062172908146</v>
      </c>
      <c r="F263" s="100">
        <f t="shared" si="208"/>
        <v>0</v>
      </c>
      <c r="G263" s="100">
        <f t="shared" si="208"/>
        <v>5.7599027191535888E-2</v>
      </c>
      <c r="H263" s="101">
        <f t="shared" si="208"/>
        <v>1.4894808701190062E-2</v>
      </c>
      <c r="I263" s="102">
        <f>SUM(B263:H263)</f>
        <v>1</v>
      </c>
      <c r="J263" s="131"/>
      <c r="K263" s="27" t="s">
        <v>100</v>
      </c>
      <c r="L263" s="76">
        <f t="shared" ref="L263:R263" si="209">IF($S262=0,"-",L262/$S262)</f>
        <v>0.30651967341021652</v>
      </c>
      <c r="M263" s="76">
        <f t="shared" si="209"/>
        <v>7.2139828372134035E-3</v>
      </c>
      <c r="N263" s="76">
        <f t="shared" si="209"/>
        <v>0.24020811762107616</v>
      </c>
      <c r="O263" s="76">
        <f t="shared" si="209"/>
        <v>0.2844443153041375</v>
      </c>
      <c r="P263" s="76">
        <f t="shared" si="209"/>
        <v>9.6085695581774197E-2</v>
      </c>
      <c r="Q263" s="76">
        <f t="shared" si="209"/>
        <v>5.2064584599003629E-2</v>
      </c>
      <c r="R263" s="77">
        <f t="shared" si="209"/>
        <v>1.346363064657875E-2</v>
      </c>
      <c r="S263" s="78">
        <f>SUM(L263:R263)</f>
        <v>1.0000000000000002</v>
      </c>
      <c r="U263" s="36" t="s">
        <v>100</v>
      </c>
      <c r="V263" s="103">
        <f>+V262/$AI262</f>
        <v>0.28637540669378642</v>
      </c>
      <c r="W263" s="103">
        <f t="shared" ref="W263:AH263" si="210">+W262/$AI262</f>
        <v>1.6847834908467009E-2</v>
      </c>
      <c r="X263" s="103">
        <f t="shared" si="210"/>
        <v>5.2064584599003622E-2</v>
      </c>
      <c r="Y263" s="103">
        <f t="shared" si="210"/>
        <v>7.2139828372134026E-3</v>
      </c>
      <c r="Z263" s="103">
        <f t="shared" si="210"/>
        <v>0.24020811762107613</v>
      </c>
      <c r="AA263" s="103">
        <f t="shared" si="210"/>
        <v>0.26082508144638011</v>
      </c>
      <c r="AB263" s="103">
        <f t="shared" si="210"/>
        <v>9.6085695581774183E-2</v>
      </c>
      <c r="AC263" s="103">
        <f t="shared" si="210"/>
        <v>4.0379296312299064E-2</v>
      </c>
      <c r="AD263" s="103">
        <f t="shared" si="210"/>
        <v>3.296431807963024E-3</v>
      </c>
      <c r="AE263" s="103">
        <f t="shared" si="210"/>
        <v>7.4604209864004593E-3</v>
      </c>
      <c r="AF263" s="103">
        <f t="shared" si="210"/>
        <v>1.3463630646578748E-2</v>
      </c>
      <c r="AG263" s="103">
        <f t="shared" si="210"/>
        <v>0</v>
      </c>
      <c r="AH263" s="103">
        <f t="shared" si="210"/>
        <v>1.6158812871356825E-2</v>
      </c>
      <c r="AI263" s="104">
        <f>SUM(V263:AC263)</f>
        <v>1</v>
      </c>
      <c r="AJ263" s="2" t="str">
        <f t="shared" si="202"/>
        <v/>
      </c>
    </row>
    <row r="264" spans="1:85" ht="15" thickBot="1">
      <c r="A264" s="218"/>
      <c r="B264" s="218"/>
      <c r="C264" s="218"/>
      <c r="D264" s="218"/>
      <c r="E264" s="218"/>
      <c r="F264" s="218"/>
      <c r="G264" s="218"/>
      <c r="H264" s="218"/>
      <c r="I264" s="218"/>
      <c r="K264" s="218"/>
      <c r="L264" s="218"/>
      <c r="M264" s="218"/>
      <c r="N264" s="218"/>
      <c r="O264" s="218"/>
      <c r="P264" s="218"/>
      <c r="Q264" s="218"/>
      <c r="R264" s="218"/>
      <c r="S264" s="218"/>
      <c r="AI264" s="139"/>
      <c r="BA264" s="131"/>
      <c r="BR264" s="131"/>
      <c r="CG264" s="131"/>
    </row>
    <row r="265" spans="1:85" ht="28.5">
      <c r="A265" s="328" t="s">
        <v>34</v>
      </c>
      <c r="B265" s="135" t="s">
        <v>0</v>
      </c>
      <c r="C265" s="135" t="s">
        <v>1</v>
      </c>
      <c r="D265" s="135" t="s">
        <v>2</v>
      </c>
      <c r="E265" s="135" t="s">
        <v>3</v>
      </c>
      <c r="F265" s="135" t="s">
        <v>27</v>
      </c>
      <c r="G265" s="135" t="s">
        <v>4</v>
      </c>
      <c r="H265" s="135" t="s">
        <v>5</v>
      </c>
      <c r="I265" s="136" t="s">
        <v>6</v>
      </c>
      <c r="K265" s="330" t="s">
        <v>34</v>
      </c>
      <c r="L265" s="137" t="s">
        <v>0</v>
      </c>
      <c r="M265" s="137" t="s">
        <v>1</v>
      </c>
      <c r="N265" s="137" t="s">
        <v>2</v>
      </c>
      <c r="O265" s="137" t="s">
        <v>3</v>
      </c>
      <c r="P265" s="137" t="s">
        <v>27</v>
      </c>
      <c r="Q265" s="137" t="s">
        <v>4</v>
      </c>
      <c r="R265" s="137" t="s">
        <v>5</v>
      </c>
      <c r="S265" s="138" t="s">
        <v>6</v>
      </c>
      <c r="U265" s="332" t="s">
        <v>34</v>
      </c>
      <c r="V265" s="190" t="s">
        <v>69</v>
      </c>
      <c r="W265" s="190" t="s">
        <v>70</v>
      </c>
      <c r="X265" s="190" t="s">
        <v>4</v>
      </c>
      <c r="Y265" s="190" t="s">
        <v>1</v>
      </c>
      <c r="Z265" s="190" t="s">
        <v>2</v>
      </c>
      <c r="AA265" s="190" t="s">
        <v>3</v>
      </c>
      <c r="AB265" s="190" t="s">
        <v>52</v>
      </c>
      <c r="AC265" s="190" t="s">
        <v>64</v>
      </c>
      <c r="AD265" s="191" t="s">
        <v>72</v>
      </c>
      <c r="AE265" s="191" t="s">
        <v>79</v>
      </c>
      <c r="AF265" s="191" t="s">
        <v>73</v>
      </c>
      <c r="AG265" s="191" t="s">
        <v>80</v>
      </c>
      <c r="AH265" s="191" t="s">
        <v>81</v>
      </c>
      <c r="AI265" s="192" t="s">
        <v>60</v>
      </c>
      <c r="BA265" s="131"/>
      <c r="BR265" s="131"/>
      <c r="CG265" s="131"/>
    </row>
    <row r="266" spans="1:85" ht="15">
      <c r="A266" s="329" t="s">
        <v>34</v>
      </c>
      <c r="B266" s="294" t="s">
        <v>109</v>
      </c>
      <c r="C266" s="295"/>
      <c r="D266" s="295"/>
      <c r="E266" s="295"/>
      <c r="F266" s="295"/>
      <c r="G266" s="295"/>
      <c r="H266" s="295"/>
      <c r="I266" s="296"/>
      <c r="K266" s="331" t="s">
        <v>34</v>
      </c>
      <c r="L266" s="297" t="s">
        <v>109</v>
      </c>
      <c r="M266" s="298"/>
      <c r="N266" s="298"/>
      <c r="O266" s="298"/>
      <c r="P266" s="298"/>
      <c r="Q266" s="298"/>
      <c r="R266" s="298"/>
      <c r="S266" s="299"/>
      <c r="U266" s="333" t="s">
        <v>34</v>
      </c>
      <c r="V266" s="326" t="s">
        <v>109</v>
      </c>
      <c r="W266" s="326"/>
      <c r="X266" s="326"/>
      <c r="Y266" s="326"/>
      <c r="Z266" s="326"/>
      <c r="AA266" s="326"/>
      <c r="AB266" s="326"/>
      <c r="AC266" s="326"/>
      <c r="AD266" s="326"/>
      <c r="AE266" s="326"/>
      <c r="AF266" s="326"/>
      <c r="AG266" s="326"/>
      <c r="AH266" s="326"/>
      <c r="AI266" s="327"/>
      <c r="BA266" s="131"/>
      <c r="BR266" s="131"/>
      <c r="CG266" s="131"/>
    </row>
    <row r="267" spans="1:85" ht="15">
      <c r="A267" s="141" t="s">
        <v>7</v>
      </c>
      <c r="B267" s="142">
        <v>4.3523468608314278E-3</v>
      </c>
      <c r="C267" s="142">
        <v>0</v>
      </c>
      <c r="D267" s="142">
        <v>0</v>
      </c>
      <c r="E267" s="142">
        <v>0</v>
      </c>
      <c r="F267" s="303"/>
      <c r="G267" s="142">
        <v>0</v>
      </c>
      <c r="H267" s="143">
        <v>0</v>
      </c>
      <c r="I267" s="144">
        <f>SUM(B267:H267)</f>
        <v>4.3523468608314278E-3</v>
      </c>
      <c r="J267" s="139"/>
      <c r="K267" s="193" t="s">
        <v>7</v>
      </c>
      <c r="L267" s="142">
        <v>4.3523468608314278E-3</v>
      </c>
      <c r="M267" s="142">
        <v>0</v>
      </c>
      <c r="N267" s="142">
        <v>0</v>
      </c>
      <c r="O267" s="142">
        <v>0</v>
      </c>
      <c r="P267" s="142">
        <v>0</v>
      </c>
      <c r="Q267" s="142">
        <v>0</v>
      </c>
      <c r="R267" s="194">
        <v>0</v>
      </c>
      <c r="S267" s="195">
        <f>SUM(L267:R267)</f>
        <v>4.3523468608314278E-3</v>
      </c>
      <c r="U267" s="196" t="s">
        <v>7</v>
      </c>
      <c r="V267" s="197">
        <v>4.3523468608314278E-3</v>
      </c>
      <c r="W267" s="197">
        <v>0</v>
      </c>
      <c r="X267" s="197">
        <v>0</v>
      </c>
      <c r="Y267" s="197">
        <v>0</v>
      </c>
      <c r="Z267" s="197">
        <v>0</v>
      </c>
      <c r="AA267" s="197">
        <v>0</v>
      </c>
      <c r="AB267" s="197">
        <v>0</v>
      </c>
      <c r="AC267" s="198">
        <v>0</v>
      </c>
      <c r="AD267" s="199">
        <v>0</v>
      </c>
      <c r="AE267" s="199">
        <v>0</v>
      </c>
      <c r="AF267" s="199">
        <v>0</v>
      </c>
      <c r="AG267" s="199">
        <v>0</v>
      </c>
      <c r="AH267" s="199">
        <v>0</v>
      </c>
      <c r="AI267" s="200">
        <f>SUM(V267:AC267)</f>
        <v>4.3523468608314278E-3</v>
      </c>
      <c r="AJ267" s="131" t="str">
        <f>IF(ABS(S267-AI267)&gt;0.001,S267-AI267,"")</f>
        <v/>
      </c>
      <c r="BA267" s="131"/>
      <c r="BR267" s="131"/>
      <c r="CG267" s="131"/>
    </row>
    <row r="268" spans="1:85" ht="15">
      <c r="A268" s="149" t="s">
        <v>8</v>
      </c>
      <c r="B268" s="150">
        <v>0</v>
      </c>
      <c r="C268" s="150">
        <v>0</v>
      </c>
      <c r="D268" s="150">
        <v>0</v>
      </c>
      <c r="E268" s="150">
        <v>0</v>
      </c>
      <c r="F268" s="304"/>
      <c r="G268" s="150">
        <v>0</v>
      </c>
      <c r="H268" s="151">
        <v>0</v>
      </c>
      <c r="I268" s="152">
        <f t="shared" ref="I268:I287" si="211">SUM(B268:H268)</f>
        <v>0</v>
      </c>
      <c r="J268" s="139"/>
      <c r="K268" s="153" t="s">
        <v>8</v>
      </c>
      <c r="L268" s="154">
        <v>0</v>
      </c>
      <c r="M268" s="154">
        <v>0</v>
      </c>
      <c r="N268" s="154">
        <v>0</v>
      </c>
      <c r="O268" s="154">
        <v>0</v>
      </c>
      <c r="P268" s="154">
        <v>0</v>
      </c>
      <c r="Q268" s="154">
        <v>0</v>
      </c>
      <c r="R268" s="155">
        <v>0</v>
      </c>
      <c r="S268" s="156">
        <f t="shared" ref="S268:S287" si="212">SUM(L268:R268)</f>
        <v>0</v>
      </c>
      <c r="U268" s="201" t="s">
        <v>8</v>
      </c>
      <c r="V268" s="202">
        <v>0</v>
      </c>
      <c r="W268" s="202">
        <v>0</v>
      </c>
      <c r="X268" s="202">
        <v>0</v>
      </c>
      <c r="Y268" s="202">
        <v>0</v>
      </c>
      <c r="Z268" s="202">
        <v>0</v>
      </c>
      <c r="AA268" s="202">
        <v>0</v>
      </c>
      <c r="AB268" s="202">
        <v>0</v>
      </c>
      <c r="AC268" s="203">
        <v>0</v>
      </c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4">
        <f t="shared" ref="AI268:AI287" si="213">SUM(V268:AC268)</f>
        <v>0</v>
      </c>
      <c r="AJ268" s="131" t="str">
        <f t="shared" ref="AJ268:AJ289" si="214">IF(ABS(S268-AI268)&gt;0.001,S268-AI268,"")</f>
        <v/>
      </c>
      <c r="BA268" s="131"/>
      <c r="BR268" s="131"/>
      <c r="CG268" s="131"/>
    </row>
    <row r="269" spans="1:85" ht="15">
      <c r="A269" s="157" t="s">
        <v>10</v>
      </c>
      <c r="B269" s="146">
        <v>0</v>
      </c>
      <c r="C269" s="146">
        <v>0</v>
      </c>
      <c r="D269" s="146">
        <v>0</v>
      </c>
      <c r="E269" s="146">
        <v>0</v>
      </c>
      <c r="F269" s="304"/>
      <c r="G269" s="146">
        <v>0</v>
      </c>
      <c r="H269" s="158">
        <v>0</v>
      </c>
      <c r="I269" s="144">
        <f t="shared" si="211"/>
        <v>0</v>
      </c>
      <c r="J269" s="139"/>
      <c r="K269" s="159" t="s">
        <v>10</v>
      </c>
      <c r="L269" s="146">
        <v>0</v>
      </c>
      <c r="M269" s="146">
        <v>0</v>
      </c>
      <c r="N269" s="146">
        <v>0</v>
      </c>
      <c r="O269" s="146">
        <v>0</v>
      </c>
      <c r="P269" s="146">
        <v>0</v>
      </c>
      <c r="Q269" s="146">
        <v>0</v>
      </c>
      <c r="R269" s="147">
        <v>0</v>
      </c>
      <c r="S269" s="148">
        <f t="shared" si="212"/>
        <v>0</v>
      </c>
      <c r="U269" s="205" t="s">
        <v>10</v>
      </c>
      <c r="V269" s="197">
        <v>0</v>
      </c>
      <c r="W269" s="197">
        <v>0</v>
      </c>
      <c r="X269" s="197">
        <v>0</v>
      </c>
      <c r="Y269" s="197">
        <v>0</v>
      </c>
      <c r="Z269" s="197">
        <v>0</v>
      </c>
      <c r="AA269" s="197">
        <v>0</v>
      </c>
      <c r="AB269" s="197">
        <v>0</v>
      </c>
      <c r="AC269" s="198">
        <v>0</v>
      </c>
      <c r="AD269" s="199">
        <v>0</v>
      </c>
      <c r="AE269" s="199">
        <v>0</v>
      </c>
      <c r="AF269" s="199">
        <v>0</v>
      </c>
      <c r="AG269" s="199">
        <v>0</v>
      </c>
      <c r="AH269" s="199">
        <v>0</v>
      </c>
      <c r="AI269" s="200">
        <f t="shared" si="213"/>
        <v>0</v>
      </c>
      <c r="AJ269" s="131" t="str">
        <f t="shared" si="214"/>
        <v/>
      </c>
      <c r="BA269" s="131"/>
      <c r="BR269" s="131"/>
      <c r="CG269" s="131"/>
    </row>
    <row r="270" spans="1:85" ht="15">
      <c r="A270" s="149" t="s">
        <v>53</v>
      </c>
      <c r="B270" s="150">
        <v>0</v>
      </c>
      <c r="C270" s="150">
        <v>0</v>
      </c>
      <c r="D270" s="150">
        <v>0</v>
      </c>
      <c r="E270" s="150">
        <v>0</v>
      </c>
      <c r="F270" s="304"/>
      <c r="G270" s="150">
        <v>0</v>
      </c>
      <c r="H270" s="151">
        <v>0</v>
      </c>
      <c r="I270" s="152">
        <f t="shared" si="211"/>
        <v>0</v>
      </c>
      <c r="J270" s="139"/>
      <c r="K270" s="153" t="s">
        <v>53</v>
      </c>
      <c r="L270" s="154">
        <v>0</v>
      </c>
      <c r="M270" s="154">
        <v>0</v>
      </c>
      <c r="N270" s="154">
        <v>0</v>
      </c>
      <c r="O270" s="154">
        <v>0</v>
      </c>
      <c r="P270" s="154">
        <v>0</v>
      </c>
      <c r="Q270" s="154">
        <v>0</v>
      </c>
      <c r="R270" s="155">
        <v>0</v>
      </c>
      <c r="S270" s="156">
        <f t="shared" si="212"/>
        <v>0</v>
      </c>
      <c r="U270" s="201" t="s">
        <v>53</v>
      </c>
      <c r="V270" s="202">
        <v>0</v>
      </c>
      <c r="W270" s="202">
        <v>0</v>
      </c>
      <c r="X270" s="202">
        <v>0</v>
      </c>
      <c r="Y270" s="202">
        <v>0</v>
      </c>
      <c r="Z270" s="202">
        <v>0</v>
      </c>
      <c r="AA270" s="202">
        <v>0</v>
      </c>
      <c r="AB270" s="202">
        <v>0</v>
      </c>
      <c r="AC270" s="203">
        <v>0</v>
      </c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4">
        <f t="shared" si="213"/>
        <v>0</v>
      </c>
      <c r="AJ270" s="131" t="str">
        <f t="shared" si="214"/>
        <v/>
      </c>
      <c r="BA270" s="131"/>
      <c r="BR270" s="131"/>
      <c r="CG270" s="131"/>
    </row>
    <row r="271" spans="1:85" ht="15">
      <c r="A271" s="157" t="s">
        <v>16</v>
      </c>
      <c r="B271" s="146">
        <v>0</v>
      </c>
      <c r="C271" s="146">
        <v>0</v>
      </c>
      <c r="D271" s="146">
        <v>0</v>
      </c>
      <c r="E271" s="146">
        <v>6.3118629667871371</v>
      </c>
      <c r="F271" s="304"/>
      <c r="G271" s="146">
        <v>0</v>
      </c>
      <c r="H271" s="158">
        <v>0</v>
      </c>
      <c r="I271" s="144">
        <f t="shared" si="211"/>
        <v>6.3118629667871371</v>
      </c>
      <c r="J271" s="139"/>
      <c r="K271" s="159" t="s">
        <v>16</v>
      </c>
      <c r="L271" s="146">
        <v>0</v>
      </c>
      <c r="M271" s="146">
        <v>0</v>
      </c>
      <c r="N271" s="146">
        <v>0</v>
      </c>
      <c r="O271" s="146">
        <v>6.3118629667871371</v>
      </c>
      <c r="P271" s="146">
        <v>0</v>
      </c>
      <c r="Q271" s="146">
        <v>0</v>
      </c>
      <c r="R271" s="147">
        <v>0</v>
      </c>
      <c r="S271" s="148">
        <f t="shared" si="212"/>
        <v>6.3118629667871371</v>
      </c>
      <c r="U271" s="205" t="s">
        <v>16</v>
      </c>
      <c r="V271" s="197">
        <v>0</v>
      </c>
      <c r="W271" s="197">
        <v>0</v>
      </c>
      <c r="X271" s="197">
        <v>0</v>
      </c>
      <c r="Y271" s="197">
        <v>0</v>
      </c>
      <c r="Z271" s="197">
        <v>0</v>
      </c>
      <c r="AA271" s="197">
        <v>6.3118629667871371</v>
      </c>
      <c r="AB271" s="197">
        <v>0</v>
      </c>
      <c r="AC271" s="198">
        <v>0</v>
      </c>
      <c r="AD271" s="199">
        <v>0</v>
      </c>
      <c r="AE271" s="199">
        <v>0</v>
      </c>
      <c r="AF271" s="199">
        <v>0</v>
      </c>
      <c r="AG271" s="199">
        <v>0</v>
      </c>
      <c r="AH271" s="199">
        <v>0</v>
      </c>
      <c r="AI271" s="200">
        <f t="shared" si="213"/>
        <v>6.3118629667871371</v>
      </c>
      <c r="AJ271" s="131" t="str">
        <f t="shared" si="214"/>
        <v/>
      </c>
      <c r="BA271" s="131"/>
      <c r="BR271" s="131"/>
      <c r="CG271" s="131"/>
    </row>
    <row r="272" spans="1:85" ht="15">
      <c r="A272" s="149" t="s">
        <v>15</v>
      </c>
      <c r="B272" s="150">
        <v>0.80757854476129254</v>
      </c>
      <c r="C272" s="150">
        <v>2.1489177506805377E-2</v>
      </c>
      <c r="D272" s="150">
        <v>0.54693472465169302</v>
      </c>
      <c r="E272" s="150">
        <v>0.31245686324472294</v>
      </c>
      <c r="F272" s="304"/>
      <c r="G272" s="150">
        <v>0</v>
      </c>
      <c r="H272" s="151">
        <v>0</v>
      </c>
      <c r="I272" s="152">
        <f t="shared" si="211"/>
        <v>1.6884593101645138</v>
      </c>
      <c r="J272" s="139"/>
      <c r="K272" s="153" t="s">
        <v>15</v>
      </c>
      <c r="L272" s="154">
        <v>0.80757854476129254</v>
      </c>
      <c r="M272" s="154">
        <v>2.1489177506805377E-2</v>
      </c>
      <c r="N272" s="154">
        <v>0.54693472465169302</v>
      </c>
      <c r="O272" s="154">
        <v>0.31245686324472294</v>
      </c>
      <c r="P272" s="154">
        <v>0</v>
      </c>
      <c r="Q272" s="154">
        <v>0</v>
      </c>
      <c r="R272" s="155">
        <v>0</v>
      </c>
      <c r="S272" s="156">
        <f t="shared" si="212"/>
        <v>1.6884593101645138</v>
      </c>
      <c r="U272" s="201" t="s">
        <v>54</v>
      </c>
      <c r="V272" s="202">
        <v>0.7783103898797068</v>
      </c>
      <c r="W272" s="202">
        <v>0</v>
      </c>
      <c r="X272" s="202">
        <v>0</v>
      </c>
      <c r="Y272" s="202">
        <v>2.1489177506805377E-2</v>
      </c>
      <c r="Z272" s="202">
        <v>0.41189291889400076</v>
      </c>
      <c r="AA272" s="202">
        <v>0.31245686324472294</v>
      </c>
      <c r="AB272" s="202">
        <v>0</v>
      </c>
      <c r="AC272" s="203">
        <v>0.16430996063927797</v>
      </c>
      <c r="AD272" s="202">
        <v>2.9268154881585736E-2</v>
      </c>
      <c r="AE272" s="202">
        <v>0</v>
      </c>
      <c r="AF272" s="202">
        <v>0</v>
      </c>
      <c r="AG272" s="202">
        <v>0.13504180575769223</v>
      </c>
      <c r="AH272" s="202">
        <v>0</v>
      </c>
      <c r="AI272" s="204">
        <f t="shared" si="213"/>
        <v>1.6884593101645138</v>
      </c>
      <c r="AJ272" s="131" t="str">
        <f t="shared" si="214"/>
        <v/>
      </c>
      <c r="BA272" s="131"/>
      <c r="BR272" s="131"/>
      <c r="CG272" s="131"/>
    </row>
    <row r="273" spans="1:85" ht="15">
      <c r="A273" s="157" t="s">
        <v>55</v>
      </c>
      <c r="B273" s="146">
        <v>0</v>
      </c>
      <c r="C273" s="146">
        <v>0</v>
      </c>
      <c r="D273" s="146">
        <v>0</v>
      </c>
      <c r="E273" s="146">
        <v>9.9260498653875811</v>
      </c>
      <c r="F273" s="304"/>
      <c r="G273" s="146">
        <v>0</v>
      </c>
      <c r="H273" s="158">
        <v>0</v>
      </c>
      <c r="I273" s="144">
        <f t="shared" si="211"/>
        <v>9.9260498653875811</v>
      </c>
      <c r="J273" s="139"/>
      <c r="K273" s="159" t="s">
        <v>55</v>
      </c>
      <c r="L273" s="146">
        <v>0</v>
      </c>
      <c r="M273" s="146">
        <v>0</v>
      </c>
      <c r="N273" s="146">
        <v>0</v>
      </c>
      <c r="O273" s="146">
        <v>9.9260498653875811</v>
      </c>
      <c r="P273" s="146">
        <v>136.19273512452676</v>
      </c>
      <c r="Q273" s="146">
        <v>0</v>
      </c>
      <c r="R273" s="147">
        <v>0</v>
      </c>
      <c r="S273" s="148">
        <f t="shared" si="212"/>
        <v>146.11878498991433</v>
      </c>
      <c r="U273" s="205" t="s">
        <v>55</v>
      </c>
      <c r="V273" s="197">
        <v>0</v>
      </c>
      <c r="W273" s="197">
        <v>0</v>
      </c>
      <c r="X273" s="197">
        <v>0</v>
      </c>
      <c r="Y273" s="197">
        <v>0</v>
      </c>
      <c r="Z273" s="197">
        <v>0</v>
      </c>
      <c r="AA273" s="197">
        <v>1.4889074798081372</v>
      </c>
      <c r="AB273" s="197">
        <v>136.19273512452676</v>
      </c>
      <c r="AC273" s="198">
        <v>8.4371423855794436</v>
      </c>
      <c r="AD273" s="197">
        <v>0</v>
      </c>
      <c r="AE273" s="197">
        <v>0</v>
      </c>
      <c r="AF273" s="197">
        <v>0</v>
      </c>
      <c r="AG273" s="197">
        <v>0</v>
      </c>
      <c r="AH273" s="197">
        <v>8.4371423855794436</v>
      </c>
      <c r="AI273" s="200">
        <f t="shared" si="213"/>
        <v>146.11878498991436</v>
      </c>
      <c r="AJ273" s="131" t="str">
        <f t="shared" si="214"/>
        <v/>
      </c>
      <c r="BA273" s="131"/>
      <c r="BR273" s="131"/>
      <c r="CG273" s="131"/>
    </row>
    <row r="274" spans="1:85" ht="15">
      <c r="A274" s="149" t="s">
        <v>12</v>
      </c>
      <c r="B274" s="150">
        <v>0</v>
      </c>
      <c r="C274" s="150">
        <v>0</v>
      </c>
      <c r="D274" s="150">
        <v>0</v>
      </c>
      <c r="E274" s="150">
        <v>4.0646686641708785E-3</v>
      </c>
      <c r="F274" s="304"/>
      <c r="G274" s="150">
        <v>0</v>
      </c>
      <c r="H274" s="151">
        <v>0</v>
      </c>
      <c r="I274" s="152">
        <f t="shared" si="211"/>
        <v>4.0646686641708785E-3</v>
      </c>
      <c r="J274" s="139"/>
      <c r="K274" s="153" t="s">
        <v>12</v>
      </c>
      <c r="L274" s="154">
        <v>0</v>
      </c>
      <c r="M274" s="154">
        <v>0</v>
      </c>
      <c r="N274" s="154">
        <v>0</v>
      </c>
      <c r="O274" s="154">
        <v>4.0646686641708785E-3</v>
      </c>
      <c r="P274" s="154">
        <v>0.25078249915964201</v>
      </c>
      <c r="Q274" s="154">
        <v>0</v>
      </c>
      <c r="R274" s="155">
        <v>0</v>
      </c>
      <c r="S274" s="156">
        <f t="shared" si="212"/>
        <v>0.25484716782381289</v>
      </c>
      <c r="U274" s="201" t="s">
        <v>12</v>
      </c>
      <c r="V274" s="202">
        <v>0</v>
      </c>
      <c r="W274" s="202">
        <v>0</v>
      </c>
      <c r="X274" s="202">
        <v>0</v>
      </c>
      <c r="Y274" s="202">
        <v>0</v>
      </c>
      <c r="Z274" s="202">
        <v>0</v>
      </c>
      <c r="AA274" s="202">
        <v>0</v>
      </c>
      <c r="AB274" s="202">
        <v>0.25078249915964201</v>
      </c>
      <c r="AC274" s="203">
        <v>4.0646686641708785E-3</v>
      </c>
      <c r="AD274" s="202">
        <v>0</v>
      </c>
      <c r="AE274" s="202">
        <v>0</v>
      </c>
      <c r="AF274" s="202">
        <v>0</v>
      </c>
      <c r="AG274" s="202">
        <v>0</v>
      </c>
      <c r="AH274" s="202">
        <v>4.0646686641708785E-3</v>
      </c>
      <c r="AI274" s="204">
        <f t="shared" si="213"/>
        <v>0.25484716782381289</v>
      </c>
      <c r="AJ274" s="131" t="str">
        <f t="shared" si="214"/>
        <v/>
      </c>
      <c r="BA274" s="131"/>
      <c r="BR274" s="131"/>
      <c r="CG274" s="131"/>
    </row>
    <row r="275" spans="1:85" ht="15">
      <c r="A275" s="157" t="s">
        <v>56</v>
      </c>
      <c r="B275" s="146">
        <v>0</v>
      </c>
      <c r="C275" s="146">
        <v>0</v>
      </c>
      <c r="D275" s="146">
        <v>0</v>
      </c>
      <c r="E275" s="146">
        <v>0</v>
      </c>
      <c r="F275" s="304"/>
      <c r="G275" s="146">
        <v>0</v>
      </c>
      <c r="H275" s="158">
        <v>0</v>
      </c>
      <c r="I275" s="144">
        <f t="shared" si="211"/>
        <v>0</v>
      </c>
      <c r="J275" s="139"/>
      <c r="K275" s="159" t="s">
        <v>56</v>
      </c>
      <c r="L275" s="146">
        <v>0</v>
      </c>
      <c r="M275" s="146">
        <v>0</v>
      </c>
      <c r="N275" s="146">
        <v>0</v>
      </c>
      <c r="O275" s="146">
        <v>0</v>
      </c>
      <c r="P275" s="146">
        <v>0</v>
      </c>
      <c r="Q275" s="146">
        <v>0</v>
      </c>
      <c r="R275" s="147">
        <v>0</v>
      </c>
      <c r="S275" s="148">
        <f t="shared" si="212"/>
        <v>0</v>
      </c>
      <c r="U275" s="205" t="s">
        <v>56</v>
      </c>
      <c r="V275" s="197">
        <v>0</v>
      </c>
      <c r="W275" s="197">
        <v>0</v>
      </c>
      <c r="X275" s="197">
        <v>0</v>
      </c>
      <c r="Y275" s="197">
        <v>0</v>
      </c>
      <c r="Z275" s="197">
        <v>0</v>
      </c>
      <c r="AA275" s="197">
        <v>0</v>
      </c>
      <c r="AB275" s="197">
        <v>0</v>
      </c>
      <c r="AC275" s="198">
        <v>0</v>
      </c>
      <c r="AD275" s="197">
        <v>0</v>
      </c>
      <c r="AE275" s="197">
        <v>0</v>
      </c>
      <c r="AF275" s="197">
        <v>0</v>
      </c>
      <c r="AG275" s="197">
        <v>0</v>
      </c>
      <c r="AH275" s="197">
        <v>0</v>
      </c>
      <c r="AI275" s="200">
        <f t="shared" si="213"/>
        <v>0</v>
      </c>
      <c r="AJ275" s="131" t="str">
        <f t="shared" si="214"/>
        <v/>
      </c>
      <c r="BA275" s="131"/>
      <c r="BR275" s="131"/>
      <c r="CG275" s="131"/>
    </row>
    <row r="276" spans="1:85" ht="15">
      <c r="A276" s="149" t="s">
        <v>17</v>
      </c>
      <c r="B276" s="150">
        <v>0</v>
      </c>
      <c r="C276" s="150">
        <v>0</v>
      </c>
      <c r="D276" s="150">
        <v>0.21282085199792231</v>
      </c>
      <c r="E276" s="150">
        <v>1.9261886406357846E-2</v>
      </c>
      <c r="F276" s="304"/>
      <c r="G276" s="150">
        <v>0</v>
      </c>
      <c r="H276" s="151">
        <v>0</v>
      </c>
      <c r="I276" s="152">
        <f t="shared" si="211"/>
        <v>0.23208273840428015</v>
      </c>
      <c r="J276" s="139"/>
      <c r="K276" s="153" t="s">
        <v>17</v>
      </c>
      <c r="L276" s="154">
        <v>0</v>
      </c>
      <c r="M276" s="154">
        <v>0</v>
      </c>
      <c r="N276" s="154">
        <v>0.21282085199792231</v>
      </c>
      <c r="O276" s="154">
        <v>1.9261886406357846E-2</v>
      </c>
      <c r="P276" s="154">
        <v>0.37449288770053313</v>
      </c>
      <c r="Q276" s="154">
        <v>0</v>
      </c>
      <c r="R276" s="155">
        <v>0</v>
      </c>
      <c r="S276" s="156">
        <f t="shared" si="212"/>
        <v>0.6065756261048133</v>
      </c>
      <c r="U276" s="201" t="s">
        <v>17</v>
      </c>
      <c r="V276" s="202">
        <v>0</v>
      </c>
      <c r="W276" s="202">
        <v>0</v>
      </c>
      <c r="X276" s="202">
        <v>0</v>
      </c>
      <c r="Y276" s="202">
        <v>0</v>
      </c>
      <c r="Z276" s="202">
        <v>0.21282085199792231</v>
      </c>
      <c r="AA276" s="202">
        <v>0</v>
      </c>
      <c r="AB276" s="202">
        <v>0.37449288770053313</v>
      </c>
      <c r="AC276" s="203">
        <v>1.9261886406357846E-2</v>
      </c>
      <c r="AD276" s="202">
        <v>0</v>
      </c>
      <c r="AE276" s="202">
        <v>0</v>
      </c>
      <c r="AF276" s="202">
        <v>0</v>
      </c>
      <c r="AG276" s="202">
        <v>0</v>
      </c>
      <c r="AH276" s="202">
        <v>1.9261886406357846E-2</v>
      </c>
      <c r="AI276" s="204">
        <f t="shared" si="213"/>
        <v>0.6065756261048133</v>
      </c>
      <c r="AJ276" s="131" t="str">
        <f t="shared" si="214"/>
        <v/>
      </c>
      <c r="BA276" s="131"/>
      <c r="BR276" s="131"/>
      <c r="CG276" s="131"/>
    </row>
    <row r="277" spans="1:85" ht="15">
      <c r="A277" s="157" t="s">
        <v>141</v>
      </c>
      <c r="B277" s="146">
        <v>5.7579498058796155E-2</v>
      </c>
      <c r="C277" s="146">
        <v>2.0195106327705488</v>
      </c>
      <c r="D277" s="146">
        <v>0.124136898062847</v>
      </c>
      <c r="E277" s="146">
        <v>0.15481352444961216</v>
      </c>
      <c r="F277" s="304"/>
      <c r="G277" s="146">
        <v>0</v>
      </c>
      <c r="H277" s="158">
        <v>0</v>
      </c>
      <c r="I277" s="144">
        <f t="shared" si="211"/>
        <v>2.3560405533418041</v>
      </c>
      <c r="J277" s="139"/>
      <c r="K277" s="159" t="s">
        <v>141</v>
      </c>
      <c r="L277" s="146">
        <v>5.7579498058796155E-2</v>
      </c>
      <c r="M277" s="146">
        <v>2.0195106327705488</v>
      </c>
      <c r="N277" s="146">
        <v>0.124136898062847</v>
      </c>
      <c r="O277" s="146">
        <v>0.15481352444961216</v>
      </c>
      <c r="P277" s="146">
        <v>0</v>
      </c>
      <c r="Q277" s="146">
        <v>0</v>
      </c>
      <c r="R277" s="147">
        <v>0</v>
      </c>
      <c r="S277" s="148">
        <f t="shared" si="212"/>
        <v>2.3560405533418041</v>
      </c>
      <c r="U277" s="205" t="s">
        <v>141</v>
      </c>
      <c r="V277" s="197">
        <v>5.7579498058796155E-2</v>
      </c>
      <c r="W277" s="197">
        <v>0</v>
      </c>
      <c r="X277" s="197">
        <v>0</v>
      </c>
      <c r="Y277" s="197">
        <v>2.0195106327705488</v>
      </c>
      <c r="Z277" s="197">
        <v>0</v>
      </c>
      <c r="AA277" s="197">
        <v>0</v>
      </c>
      <c r="AB277" s="197">
        <v>0</v>
      </c>
      <c r="AC277" s="198">
        <v>0.27895042251245922</v>
      </c>
      <c r="AD277" s="197">
        <v>0</v>
      </c>
      <c r="AE277" s="197">
        <v>0</v>
      </c>
      <c r="AF277" s="197">
        <v>0</v>
      </c>
      <c r="AG277" s="197">
        <v>0.124136898062847</v>
      </c>
      <c r="AH277" s="197">
        <v>0.15481352444961216</v>
      </c>
      <c r="AI277" s="200">
        <f t="shared" si="213"/>
        <v>2.3560405533418041</v>
      </c>
      <c r="AJ277" s="131" t="str">
        <f t="shared" si="214"/>
        <v/>
      </c>
      <c r="BA277" s="131"/>
      <c r="BR277" s="131"/>
      <c r="CG277" s="131"/>
    </row>
    <row r="278" spans="1:85" ht="15">
      <c r="A278" s="149" t="s">
        <v>25</v>
      </c>
      <c r="B278" s="150">
        <v>0.87937347243225061</v>
      </c>
      <c r="C278" s="150">
        <v>3.0543559481098211E-2</v>
      </c>
      <c r="D278" s="150">
        <v>16.033948907255635</v>
      </c>
      <c r="E278" s="150">
        <v>54.529113058304326</v>
      </c>
      <c r="F278" s="304"/>
      <c r="G278" s="150">
        <v>0.88470492326563832</v>
      </c>
      <c r="H278" s="151">
        <v>0</v>
      </c>
      <c r="I278" s="152">
        <f t="shared" si="211"/>
        <v>72.35768392073895</v>
      </c>
      <c r="J278" s="139"/>
      <c r="K278" s="153" t="s">
        <v>25</v>
      </c>
      <c r="L278" s="154">
        <v>0.87937347243225061</v>
      </c>
      <c r="M278" s="154">
        <v>3.0543559481098211E-2</v>
      </c>
      <c r="N278" s="154">
        <v>16.033948907255635</v>
      </c>
      <c r="O278" s="154">
        <v>54.529113058304326</v>
      </c>
      <c r="P278" s="154">
        <v>0</v>
      </c>
      <c r="Q278" s="154">
        <v>0.88470492326563832</v>
      </c>
      <c r="R278" s="155">
        <v>0</v>
      </c>
      <c r="S278" s="156">
        <f t="shared" si="212"/>
        <v>72.35768392073895</v>
      </c>
      <c r="U278" s="201" t="s">
        <v>25</v>
      </c>
      <c r="V278" s="202">
        <v>0.48184032901727958</v>
      </c>
      <c r="W278" s="202">
        <v>0.39753314341497098</v>
      </c>
      <c r="X278" s="202">
        <v>0.88470492326563832</v>
      </c>
      <c r="Y278" s="202">
        <v>3.0543559481098211E-2</v>
      </c>
      <c r="Z278" s="202">
        <v>16.033948907255635</v>
      </c>
      <c r="AA278" s="202">
        <v>54.519644358441759</v>
      </c>
      <c r="AB278" s="202">
        <v>0</v>
      </c>
      <c r="AC278" s="203">
        <v>9.4686998625649905E-3</v>
      </c>
      <c r="AD278" s="202">
        <v>0</v>
      </c>
      <c r="AE278" s="202">
        <v>0</v>
      </c>
      <c r="AF278" s="202">
        <v>0</v>
      </c>
      <c r="AG278" s="202">
        <v>0</v>
      </c>
      <c r="AH278" s="202">
        <v>9.4686998625649905E-3</v>
      </c>
      <c r="AI278" s="204">
        <f t="shared" si="213"/>
        <v>72.35768392073895</v>
      </c>
      <c r="AJ278" s="131" t="str">
        <f t="shared" si="214"/>
        <v/>
      </c>
      <c r="BA278" s="131"/>
      <c r="BR278" s="131"/>
      <c r="CG278" s="131"/>
    </row>
    <row r="279" spans="1:85" ht="15">
      <c r="A279" s="157" t="s">
        <v>24</v>
      </c>
      <c r="B279" s="146">
        <v>9.7140631677448949E-2</v>
      </c>
      <c r="C279" s="146">
        <v>0</v>
      </c>
      <c r="D279" s="146">
        <v>0</v>
      </c>
      <c r="E279" s="146">
        <v>0</v>
      </c>
      <c r="F279" s="304"/>
      <c r="G279" s="146">
        <v>0</v>
      </c>
      <c r="H279" s="158">
        <v>0</v>
      </c>
      <c r="I279" s="144">
        <f t="shared" si="211"/>
        <v>9.7140631677448949E-2</v>
      </c>
      <c r="J279" s="139"/>
      <c r="K279" s="159" t="s">
        <v>24</v>
      </c>
      <c r="L279" s="146">
        <v>9.7140631677448949E-2</v>
      </c>
      <c r="M279" s="146">
        <v>0</v>
      </c>
      <c r="N279" s="146">
        <v>0</v>
      </c>
      <c r="O279" s="146">
        <v>0</v>
      </c>
      <c r="P279" s="146">
        <v>0</v>
      </c>
      <c r="Q279" s="146">
        <v>0</v>
      </c>
      <c r="R279" s="147">
        <v>0</v>
      </c>
      <c r="S279" s="148">
        <f t="shared" si="212"/>
        <v>9.7140631677448949E-2</v>
      </c>
      <c r="U279" s="205" t="s">
        <v>24</v>
      </c>
      <c r="V279" s="197">
        <v>9.7140631677448949E-2</v>
      </c>
      <c r="W279" s="197">
        <v>0</v>
      </c>
      <c r="X279" s="197">
        <v>0</v>
      </c>
      <c r="Y279" s="197">
        <v>0</v>
      </c>
      <c r="Z279" s="197">
        <v>0</v>
      </c>
      <c r="AA279" s="197">
        <v>0</v>
      </c>
      <c r="AB279" s="197">
        <v>0</v>
      </c>
      <c r="AC279" s="198">
        <v>0</v>
      </c>
      <c r="AD279" s="197">
        <v>0</v>
      </c>
      <c r="AE279" s="197">
        <v>0</v>
      </c>
      <c r="AF279" s="197">
        <v>0</v>
      </c>
      <c r="AG279" s="197">
        <v>0</v>
      </c>
      <c r="AH279" s="197">
        <v>0</v>
      </c>
      <c r="AI279" s="200">
        <f t="shared" si="213"/>
        <v>9.7140631677448949E-2</v>
      </c>
      <c r="AJ279" s="131" t="str">
        <f t="shared" si="214"/>
        <v/>
      </c>
      <c r="BA279" s="131"/>
      <c r="BR279" s="131"/>
      <c r="CG279" s="131"/>
    </row>
    <row r="280" spans="1:85" ht="15">
      <c r="A280" s="149" t="s">
        <v>57</v>
      </c>
      <c r="B280" s="150">
        <v>0</v>
      </c>
      <c r="C280" s="150">
        <v>0</v>
      </c>
      <c r="D280" s="150">
        <v>0</v>
      </c>
      <c r="E280" s="150">
        <v>0</v>
      </c>
      <c r="F280" s="304"/>
      <c r="G280" s="150">
        <v>0</v>
      </c>
      <c r="H280" s="151">
        <v>0</v>
      </c>
      <c r="I280" s="152">
        <f t="shared" si="211"/>
        <v>0</v>
      </c>
      <c r="J280" s="139"/>
      <c r="K280" s="153" t="s">
        <v>57</v>
      </c>
      <c r="L280" s="154">
        <v>0</v>
      </c>
      <c r="M280" s="154">
        <v>0</v>
      </c>
      <c r="N280" s="154">
        <v>0</v>
      </c>
      <c r="O280" s="154">
        <v>0</v>
      </c>
      <c r="P280" s="154">
        <v>0</v>
      </c>
      <c r="Q280" s="154">
        <v>0</v>
      </c>
      <c r="R280" s="155">
        <v>0</v>
      </c>
      <c r="S280" s="156">
        <f t="shared" si="212"/>
        <v>0</v>
      </c>
      <c r="U280" s="201" t="s">
        <v>57</v>
      </c>
      <c r="V280" s="202">
        <v>0</v>
      </c>
      <c r="W280" s="202">
        <v>0</v>
      </c>
      <c r="X280" s="202">
        <v>0</v>
      </c>
      <c r="Y280" s="202">
        <v>0</v>
      </c>
      <c r="Z280" s="202">
        <v>0</v>
      </c>
      <c r="AA280" s="202">
        <v>0</v>
      </c>
      <c r="AB280" s="202">
        <v>0</v>
      </c>
      <c r="AC280" s="203">
        <v>0</v>
      </c>
      <c r="AD280" s="202">
        <v>0</v>
      </c>
      <c r="AE280" s="202">
        <v>0</v>
      </c>
      <c r="AF280" s="202">
        <v>0</v>
      </c>
      <c r="AG280" s="202">
        <v>0</v>
      </c>
      <c r="AH280" s="202">
        <v>0</v>
      </c>
      <c r="AI280" s="204">
        <f t="shared" si="213"/>
        <v>0</v>
      </c>
      <c r="AJ280" s="131" t="str">
        <f t="shared" si="214"/>
        <v/>
      </c>
      <c r="BA280" s="131"/>
      <c r="BR280" s="131"/>
      <c r="CG280" s="131"/>
    </row>
    <row r="281" spans="1:85" ht="15">
      <c r="A281" s="157" t="s">
        <v>22</v>
      </c>
      <c r="B281" s="146">
        <v>2.102259159543526</v>
      </c>
      <c r="C281" s="146">
        <v>0</v>
      </c>
      <c r="D281" s="146">
        <v>0</v>
      </c>
      <c r="E281" s="146">
        <v>0</v>
      </c>
      <c r="F281" s="304"/>
      <c r="G281" s="146">
        <v>0</v>
      </c>
      <c r="H281" s="158">
        <v>0</v>
      </c>
      <c r="I281" s="144">
        <f t="shared" si="211"/>
        <v>2.102259159543526</v>
      </c>
      <c r="J281" s="139"/>
      <c r="K281" s="159" t="s">
        <v>22</v>
      </c>
      <c r="L281" s="146">
        <v>2.102259159543526</v>
      </c>
      <c r="M281" s="146">
        <v>0</v>
      </c>
      <c r="N281" s="146">
        <v>0</v>
      </c>
      <c r="O281" s="146">
        <v>0</v>
      </c>
      <c r="P281" s="146">
        <v>8.05035139367412</v>
      </c>
      <c r="Q281" s="146">
        <v>0</v>
      </c>
      <c r="R281" s="147">
        <v>0</v>
      </c>
      <c r="S281" s="148">
        <f t="shared" si="212"/>
        <v>10.152610553217645</v>
      </c>
      <c r="U281" s="205" t="s">
        <v>22</v>
      </c>
      <c r="V281" s="197">
        <v>2.102259159543526</v>
      </c>
      <c r="W281" s="197">
        <v>0</v>
      </c>
      <c r="X281" s="197">
        <v>0</v>
      </c>
      <c r="Y281" s="197">
        <v>0</v>
      </c>
      <c r="Z281" s="197">
        <v>0</v>
      </c>
      <c r="AA281" s="197">
        <v>0</v>
      </c>
      <c r="AB281" s="197">
        <v>8.05035139367412</v>
      </c>
      <c r="AC281" s="198">
        <v>0</v>
      </c>
      <c r="AD281" s="197">
        <v>0</v>
      </c>
      <c r="AE281" s="197">
        <v>0</v>
      </c>
      <c r="AF281" s="197">
        <v>0</v>
      </c>
      <c r="AG281" s="197">
        <v>0</v>
      </c>
      <c r="AH281" s="197">
        <v>0</v>
      </c>
      <c r="AI281" s="200">
        <f t="shared" si="213"/>
        <v>10.152610553217645</v>
      </c>
      <c r="AJ281" s="131" t="str">
        <f t="shared" si="214"/>
        <v/>
      </c>
      <c r="BA281" s="131"/>
      <c r="BR281" s="131"/>
      <c r="CG281" s="131"/>
    </row>
    <row r="282" spans="1:85" ht="15">
      <c r="A282" s="149" t="s">
        <v>21</v>
      </c>
      <c r="B282" s="150">
        <v>0</v>
      </c>
      <c r="C282" s="150">
        <v>0</v>
      </c>
      <c r="D282" s="150">
        <v>0</v>
      </c>
      <c r="E282" s="150">
        <v>0</v>
      </c>
      <c r="F282" s="304"/>
      <c r="G282" s="150">
        <v>0</v>
      </c>
      <c r="H282" s="151">
        <v>0</v>
      </c>
      <c r="I282" s="152">
        <f t="shared" si="211"/>
        <v>0</v>
      </c>
      <c r="J282" s="139"/>
      <c r="K282" s="153" t="s">
        <v>21</v>
      </c>
      <c r="L282" s="154">
        <v>0</v>
      </c>
      <c r="M282" s="154">
        <v>0</v>
      </c>
      <c r="N282" s="154">
        <v>0</v>
      </c>
      <c r="O282" s="154">
        <v>0</v>
      </c>
      <c r="P282" s="154">
        <v>0</v>
      </c>
      <c r="Q282" s="154">
        <v>0</v>
      </c>
      <c r="R282" s="155">
        <v>0</v>
      </c>
      <c r="S282" s="156">
        <f t="shared" si="212"/>
        <v>0</v>
      </c>
      <c r="U282" s="201" t="s">
        <v>58</v>
      </c>
      <c r="V282" s="202">
        <v>0</v>
      </c>
      <c r="W282" s="202">
        <v>0</v>
      </c>
      <c r="X282" s="202">
        <v>0</v>
      </c>
      <c r="Y282" s="202">
        <v>0</v>
      </c>
      <c r="Z282" s="202">
        <v>0</v>
      </c>
      <c r="AA282" s="202">
        <v>0</v>
      </c>
      <c r="AB282" s="202">
        <v>0</v>
      </c>
      <c r="AC282" s="203">
        <v>0</v>
      </c>
      <c r="AD282" s="202">
        <v>0</v>
      </c>
      <c r="AE282" s="202">
        <v>0</v>
      </c>
      <c r="AF282" s="202">
        <v>0</v>
      </c>
      <c r="AG282" s="202">
        <v>0</v>
      </c>
      <c r="AH282" s="202">
        <v>0</v>
      </c>
      <c r="AI282" s="204">
        <f t="shared" si="213"/>
        <v>0</v>
      </c>
      <c r="AJ282" s="131" t="str">
        <f t="shared" si="214"/>
        <v/>
      </c>
      <c r="BA282" s="131"/>
      <c r="BR282" s="131"/>
      <c r="CG282" s="131"/>
    </row>
    <row r="283" spans="1:85" ht="15">
      <c r="A283" s="160" t="s">
        <v>61</v>
      </c>
      <c r="B283" s="146">
        <v>0</v>
      </c>
      <c r="C283" s="146">
        <v>0</v>
      </c>
      <c r="D283" s="146">
        <v>0</v>
      </c>
      <c r="E283" s="146">
        <v>0</v>
      </c>
      <c r="F283" s="304"/>
      <c r="G283" s="146">
        <v>0</v>
      </c>
      <c r="H283" s="158">
        <v>0</v>
      </c>
      <c r="I283" s="144">
        <f t="shared" si="211"/>
        <v>0</v>
      </c>
      <c r="J283" s="139"/>
      <c r="K283" s="161" t="s">
        <v>61</v>
      </c>
      <c r="L283" s="146">
        <v>0</v>
      </c>
      <c r="M283" s="146">
        <v>0</v>
      </c>
      <c r="N283" s="146">
        <v>0</v>
      </c>
      <c r="O283" s="146">
        <v>0</v>
      </c>
      <c r="P283" s="146">
        <v>0</v>
      </c>
      <c r="Q283" s="146">
        <v>0</v>
      </c>
      <c r="R283" s="147">
        <v>0</v>
      </c>
      <c r="S283" s="148">
        <f t="shared" si="212"/>
        <v>0</v>
      </c>
      <c r="U283" s="206" t="s">
        <v>59</v>
      </c>
      <c r="V283" s="197">
        <v>0</v>
      </c>
      <c r="W283" s="197">
        <v>0</v>
      </c>
      <c r="X283" s="197">
        <v>0</v>
      </c>
      <c r="Y283" s="197">
        <v>0</v>
      </c>
      <c r="Z283" s="197">
        <v>0</v>
      </c>
      <c r="AA283" s="197">
        <v>0</v>
      </c>
      <c r="AB283" s="197">
        <v>0</v>
      </c>
      <c r="AC283" s="198">
        <v>0</v>
      </c>
      <c r="AD283" s="199">
        <v>0</v>
      </c>
      <c r="AE283" s="199">
        <v>0</v>
      </c>
      <c r="AF283" s="199">
        <v>0</v>
      </c>
      <c r="AG283" s="199">
        <v>0</v>
      </c>
      <c r="AH283" s="199">
        <v>0</v>
      </c>
      <c r="AI283" s="200">
        <f t="shared" si="213"/>
        <v>0</v>
      </c>
      <c r="AJ283" s="131" t="str">
        <f t="shared" si="214"/>
        <v/>
      </c>
      <c r="BA283" s="131"/>
      <c r="BR283" s="131"/>
      <c r="CG283" s="131"/>
    </row>
    <row r="284" spans="1:85">
      <c r="A284" s="162" t="s">
        <v>23</v>
      </c>
      <c r="B284" s="163">
        <v>0</v>
      </c>
      <c r="C284" s="163">
        <v>0</v>
      </c>
      <c r="D284" s="163">
        <v>0</v>
      </c>
      <c r="E284" s="163">
        <v>0</v>
      </c>
      <c r="F284" s="304"/>
      <c r="G284" s="163">
        <v>0</v>
      </c>
      <c r="H284" s="164">
        <v>0</v>
      </c>
      <c r="I284" s="165">
        <f t="shared" si="211"/>
        <v>0</v>
      </c>
      <c r="J284" s="139"/>
      <c r="K284" s="166" t="s">
        <v>23</v>
      </c>
      <c r="L284" s="167">
        <v>0</v>
      </c>
      <c r="M284" s="167">
        <v>0</v>
      </c>
      <c r="N284" s="167">
        <v>0</v>
      </c>
      <c r="O284" s="167">
        <v>0</v>
      </c>
      <c r="P284" s="167">
        <v>0</v>
      </c>
      <c r="Q284" s="167">
        <v>0</v>
      </c>
      <c r="R284" s="168">
        <v>0</v>
      </c>
      <c r="S284" s="169">
        <f t="shared" si="212"/>
        <v>0</v>
      </c>
      <c r="U284" s="207" t="s">
        <v>62</v>
      </c>
      <c r="V284" s="208">
        <v>0</v>
      </c>
      <c r="W284" s="208">
        <v>0</v>
      </c>
      <c r="X284" s="208">
        <v>0</v>
      </c>
      <c r="Y284" s="208">
        <v>0</v>
      </c>
      <c r="Z284" s="208">
        <v>0</v>
      </c>
      <c r="AA284" s="208">
        <v>0</v>
      </c>
      <c r="AB284" s="208">
        <v>0</v>
      </c>
      <c r="AC284" s="208">
        <v>0</v>
      </c>
      <c r="AD284" s="208">
        <v>0</v>
      </c>
      <c r="AE284" s="208">
        <v>0</v>
      </c>
      <c r="AF284" s="208">
        <v>0</v>
      </c>
      <c r="AG284" s="208">
        <v>0</v>
      </c>
      <c r="AH284" s="92">
        <v>0</v>
      </c>
      <c r="AI284" s="209">
        <f t="shared" si="213"/>
        <v>0</v>
      </c>
      <c r="AJ284" s="131" t="str">
        <f t="shared" si="214"/>
        <v/>
      </c>
      <c r="BA284" s="131"/>
      <c r="BR284" s="131"/>
      <c r="CG284" s="131"/>
    </row>
    <row r="285" spans="1:85">
      <c r="A285" s="170" t="s">
        <v>19</v>
      </c>
      <c r="B285" s="171">
        <v>0</v>
      </c>
      <c r="C285" s="171">
        <v>0</v>
      </c>
      <c r="D285" s="171">
        <v>0</v>
      </c>
      <c r="E285" s="171">
        <v>0</v>
      </c>
      <c r="F285" s="304"/>
      <c r="G285" s="171">
        <v>0</v>
      </c>
      <c r="H285" s="172">
        <v>0</v>
      </c>
      <c r="I285" s="173">
        <f t="shared" si="211"/>
        <v>0</v>
      </c>
      <c r="J285" s="139"/>
      <c r="K285" s="174" t="s">
        <v>19</v>
      </c>
      <c r="L285" s="171">
        <v>0</v>
      </c>
      <c r="M285" s="171">
        <v>0</v>
      </c>
      <c r="N285" s="171">
        <v>0</v>
      </c>
      <c r="O285" s="171">
        <v>0</v>
      </c>
      <c r="P285" s="171">
        <v>0</v>
      </c>
      <c r="Q285" s="171">
        <v>0</v>
      </c>
      <c r="R285" s="175">
        <v>0</v>
      </c>
      <c r="S285" s="176">
        <f t="shared" si="212"/>
        <v>0</v>
      </c>
      <c r="U285" s="210" t="s">
        <v>19</v>
      </c>
      <c r="V285" s="211">
        <v>0</v>
      </c>
      <c r="W285" s="211">
        <v>0</v>
      </c>
      <c r="X285" s="211">
        <v>0</v>
      </c>
      <c r="Y285" s="211">
        <v>0</v>
      </c>
      <c r="Z285" s="211">
        <v>0</v>
      </c>
      <c r="AA285" s="211">
        <v>0</v>
      </c>
      <c r="AB285" s="211">
        <v>0</v>
      </c>
      <c r="AC285" s="211">
        <v>0</v>
      </c>
      <c r="AD285" s="212">
        <v>0</v>
      </c>
      <c r="AE285" s="212">
        <v>0</v>
      </c>
      <c r="AF285" s="212">
        <v>0</v>
      </c>
      <c r="AG285" s="212">
        <v>0</v>
      </c>
      <c r="AH285" s="212">
        <v>0</v>
      </c>
      <c r="AI285" s="213">
        <f t="shared" si="213"/>
        <v>0</v>
      </c>
      <c r="AJ285" s="131" t="str">
        <f t="shared" si="214"/>
        <v/>
      </c>
      <c r="BA285" s="131"/>
      <c r="BR285" s="131"/>
      <c r="CG285" s="131"/>
    </row>
    <row r="286" spans="1:85">
      <c r="A286" s="162" t="s">
        <v>20</v>
      </c>
      <c r="B286" s="163">
        <v>0</v>
      </c>
      <c r="C286" s="163">
        <v>0</v>
      </c>
      <c r="D286" s="163">
        <v>0</v>
      </c>
      <c r="E286" s="163">
        <v>0</v>
      </c>
      <c r="F286" s="304"/>
      <c r="G286" s="163">
        <v>0</v>
      </c>
      <c r="H286" s="164">
        <v>0</v>
      </c>
      <c r="I286" s="165">
        <f t="shared" si="211"/>
        <v>0</v>
      </c>
      <c r="J286" s="139"/>
      <c r="K286" s="166" t="s">
        <v>20</v>
      </c>
      <c r="L286" s="167">
        <v>0</v>
      </c>
      <c r="M286" s="167">
        <v>0</v>
      </c>
      <c r="N286" s="167">
        <v>0</v>
      </c>
      <c r="O286" s="167">
        <v>0</v>
      </c>
      <c r="P286" s="167">
        <v>0</v>
      </c>
      <c r="Q286" s="167">
        <v>0</v>
      </c>
      <c r="R286" s="168">
        <v>0</v>
      </c>
      <c r="S286" s="169">
        <f t="shared" si="212"/>
        <v>0</v>
      </c>
      <c r="U286" s="207" t="s">
        <v>20</v>
      </c>
      <c r="V286" s="208">
        <v>0</v>
      </c>
      <c r="W286" s="208">
        <v>0</v>
      </c>
      <c r="X286" s="208">
        <v>0</v>
      </c>
      <c r="Y286" s="208">
        <v>0</v>
      </c>
      <c r="Z286" s="208">
        <v>0</v>
      </c>
      <c r="AA286" s="208">
        <v>0</v>
      </c>
      <c r="AB286" s="208">
        <v>0</v>
      </c>
      <c r="AC286" s="208">
        <v>0</v>
      </c>
      <c r="AD286" s="208">
        <v>0</v>
      </c>
      <c r="AE286" s="208">
        <v>0</v>
      </c>
      <c r="AF286" s="208">
        <v>0</v>
      </c>
      <c r="AG286" s="208">
        <v>0</v>
      </c>
      <c r="AH286" s="92">
        <v>0</v>
      </c>
      <c r="AI286" s="209">
        <f t="shared" si="213"/>
        <v>0</v>
      </c>
      <c r="AJ286" s="131" t="str">
        <f t="shared" si="214"/>
        <v/>
      </c>
      <c r="BA286" s="131"/>
      <c r="BR286" s="131"/>
      <c r="CG286" s="131"/>
    </row>
    <row r="287" spans="1:85" ht="15" thickBot="1">
      <c r="A287" s="177" t="s">
        <v>11</v>
      </c>
      <c r="B287" s="178">
        <v>0</v>
      </c>
      <c r="C287" s="178">
        <v>0</v>
      </c>
      <c r="D287" s="178">
        <v>0</v>
      </c>
      <c r="E287" s="178">
        <v>0</v>
      </c>
      <c r="F287" s="305"/>
      <c r="G287" s="178">
        <v>0</v>
      </c>
      <c r="H287" s="179">
        <v>0</v>
      </c>
      <c r="I287" s="180">
        <f t="shared" si="211"/>
        <v>0</v>
      </c>
      <c r="J287" s="139"/>
      <c r="K287" s="181" t="s">
        <v>11</v>
      </c>
      <c r="L287" s="178">
        <v>0</v>
      </c>
      <c r="M287" s="178">
        <v>0</v>
      </c>
      <c r="N287" s="178">
        <v>0</v>
      </c>
      <c r="O287" s="178">
        <v>0</v>
      </c>
      <c r="P287" s="178">
        <v>0</v>
      </c>
      <c r="Q287" s="178">
        <v>0</v>
      </c>
      <c r="R287" s="182">
        <v>0</v>
      </c>
      <c r="S287" s="183">
        <f t="shared" si="212"/>
        <v>0</v>
      </c>
      <c r="U287" s="210" t="s">
        <v>11</v>
      </c>
      <c r="V287" s="211">
        <v>0</v>
      </c>
      <c r="W287" s="211">
        <v>0</v>
      </c>
      <c r="X287" s="211">
        <v>0</v>
      </c>
      <c r="Y287" s="211">
        <v>0</v>
      </c>
      <c r="Z287" s="211">
        <v>0</v>
      </c>
      <c r="AA287" s="211">
        <v>0</v>
      </c>
      <c r="AB287" s="211">
        <v>0</v>
      </c>
      <c r="AC287" s="211">
        <v>0</v>
      </c>
      <c r="AD287" s="212">
        <v>0</v>
      </c>
      <c r="AE287" s="212">
        <v>0</v>
      </c>
      <c r="AF287" s="212">
        <v>0</v>
      </c>
      <c r="AG287" s="212">
        <v>0</v>
      </c>
      <c r="AH287" s="212">
        <v>0</v>
      </c>
      <c r="AI287" s="213">
        <f t="shared" si="213"/>
        <v>0</v>
      </c>
      <c r="AJ287" s="131" t="str">
        <f t="shared" si="214"/>
        <v/>
      </c>
      <c r="BA287" s="131"/>
      <c r="BR287" s="131"/>
      <c r="CG287" s="131"/>
    </row>
    <row r="288" spans="1:85" ht="15">
      <c r="A288" s="184" t="s">
        <v>26</v>
      </c>
      <c r="B288" s="185">
        <f>SUM(B267:B283)</f>
        <v>3.9482836533341459</v>
      </c>
      <c r="C288" s="185">
        <f t="shared" ref="C288:H288" si="215">SUM(C267:C283)</f>
        <v>2.0715433697584524</v>
      </c>
      <c r="D288" s="185">
        <f t="shared" si="215"/>
        <v>16.917841381968096</v>
      </c>
      <c r="E288" s="185">
        <f t="shared" si="215"/>
        <v>71.257622833243914</v>
      </c>
      <c r="F288" s="185">
        <f t="shared" si="215"/>
        <v>0</v>
      </c>
      <c r="G288" s="185">
        <f t="shared" si="215"/>
        <v>0.88470492326563832</v>
      </c>
      <c r="H288" s="187">
        <f t="shared" si="215"/>
        <v>0</v>
      </c>
      <c r="I288" s="144">
        <f t="shared" ref="I288" si="216">SUM(I267:I283)</f>
        <v>95.079996161570236</v>
      </c>
      <c r="J288" s="139"/>
      <c r="K288" s="186" t="s">
        <v>26</v>
      </c>
      <c r="L288" s="185">
        <f>SUM(L267:L283)</f>
        <v>3.9482836533341459</v>
      </c>
      <c r="M288" s="185">
        <f t="shared" ref="M288:R288" si="217">SUM(M267:M283)</f>
        <v>2.0715433697584524</v>
      </c>
      <c r="N288" s="185">
        <f t="shared" si="217"/>
        <v>16.917841381968096</v>
      </c>
      <c r="O288" s="185">
        <f t="shared" si="217"/>
        <v>71.257622833243914</v>
      </c>
      <c r="P288" s="185">
        <f t="shared" si="217"/>
        <v>144.86836190506108</v>
      </c>
      <c r="Q288" s="185">
        <f t="shared" si="217"/>
        <v>0.88470492326563832</v>
      </c>
      <c r="R288" s="187">
        <f t="shared" si="217"/>
        <v>0</v>
      </c>
      <c r="S288" s="188">
        <f t="shared" ref="S288" si="218">SUM(S267:S283)</f>
        <v>239.94835806663133</v>
      </c>
      <c r="T288" s="131" t="str">
        <f>IF(ABS(S288-AI288)&gt;0.01,S288-AI288,"")</f>
        <v/>
      </c>
      <c r="U288" s="214" t="s">
        <v>60</v>
      </c>
      <c r="V288" s="215">
        <f>SUM(V267:V283)</f>
        <v>3.5214823550375889</v>
      </c>
      <c r="W288" s="215">
        <f t="shared" ref="W288:AH288" si="219">SUM(W267:W283)</f>
        <v>0.39753314341497098</v>
      </c>
      <c r="X288" s="215">
        <f t="shared" si="219"/>
        <v>0.88470492326563832</v>
      </c>
      <c r="Y288" s="215">
        <f t="shared" si="219"/>
        <v>2.0715433697584524</v>
      </c>
      <c r="Z288" s="215">
        <f t="shared" si="219"/>
        <v>16.658662678147557</v>
      </c>
      <c r="AA288" s="215">
        <f t="shared" si="219"/>
        <v>62.632871668281759</v>
      </c>
      <c r="AB288" s="215">
        <f t="shared" si="219"/>
        <v>144.86836190506108</v>
      </c>
      <c r="AC288" s="215">
        <f t="shared" si="219"/>
        <v>8.9131980236642736</v>
      </c>
      <c r="AD288" s="216">
        <f t="shared" si="219"/>
        <v>2.9268154881585736E-2</v>
      </c>
      <c r="AE288" s="216">
        <f t="shared" si="219"/>
        <v>0</v>
      </c>
      <c r="AF288" s="216">
        <f t="shared" si="219"/>
        <v>0</v>
      </c>
      <c r="AG288" s="216">
        <f t="shared" si="219"/>
        <v>0.2591787038205392</v>
      </c>
      <c r="AH288" s="216">
        <f t="shared" si="219"/>
        <v>8.6247511649621487</v>
      </c>
      <c r="AI288" s="217">
        <f>SUM(V288:AC288)</f>
        <v>239.94835806663133</v>
      </c>
      <c r="AJ288" s="131" t="str">
        <f t="shared" si="214"/>
        <v/>
      </c>
      <c r="BA288" s="131"/>
      <c r="BR288" s="131"/>
      <c r="CG288" s="131"/>
    </row>
    <row r="289" spans="1:85" s="2" customFormat="1" ht="15" thickBot="1">
      <c r="A289" s="15" t="s">
        <v>100</v>
      </c>
      <c r="B289" s="100">
        <f>IF($I288=0,"-",B288/$I288)</f>
        <v>4.1525913049310546E-2</v>
      </c>
      <c r="C289" s="100">
        <f t="shared" ref="C289:H289" si="220">IF($I288=0,"-",C288/$I288)</f>
        <v>2.1787373300249838E-2</v>
      </c>
      <c r="D289" s="100">
        <f t="shared" si="220"/>
        <v>0.17793270998054592</v>
      </c>
      <c r="E289" s="100">
        <f t="shared" si="220"/>
        <v>0.74944915555271208</v>
      </c>
      <c r="F289" s="100">
        <f t="shared" si="220"/>
        <v>0</v>
      </c>
      <c r="G289" s="100">
        <f t="shared" si="220"/>
        <v>9.3048481171817861E-3</v>
      </c>
      <c r="H289" s="101">
        <f t="shared" si="220"/>
        <v>0</v>
      </c>
      <c r="I289" s="102">
        <f>SUM(B289:H289)</f>
        <v>1.0000000000000002</v>
      </c>
      <c r="J289" s="131"/>
      <c r="K289" s="27" t="s">
        <v>100</v>
      </c>
      <c r="L289" s="76">
        <f t="shared" ref="L289:R289" si="221">IF($S288=0,"-",L288/$S288)</f>
        <v>1.6454722529244171E-2</v>
      </c>
      <c r="M289" s="76">
        <f t="shared" si="221"/>
        <v>8.6332883727556278E-3</v>
      </c>
      <c r="N289" s="76">
        <f t="shared" si="221"/>
        <v>7.0506176905241316E-2</v>
      </c>
      <c r="O289" s="76">
        <f t="shared" si="221"/>
        <v>0.29697066238501357</v>
      </c>
      <c r="P289" s="76">
        <f t="shared" si="221"/>
        <v>0.60374808593119245</v>
      </c>
      <c r="Q289" s="76">
        <f t="shared" si="221"/>
        <v>3.6870638765528221E-3</v>
      </c>
      <c r="R289" s="77">
        <f t="shared" si="221"/>
        <v>0</v>
      </c>
      <c r="S289" s="78">
        <f>SUM(L289:R289)</f>
        <v>0.99999999999999989</v>
      </c>
      <c r="U289" s="36" t="s">
        <v>100</v>
      </c>
      <c r="V289" s="103">
        <f>+V288/$AI288</f>
        <v>1.4676001050441477E-2</v>
      </c>
      <c r="W289" s="103">
        <f t="shared" ref="W289:AH289" si="222">+W288/$AI288</f>
        <v>1.6567445871189495E-3</v>
      </c>
      <c r="X289" s="103">
        <f t="shared" si="222"/>
        <v>3.6870638765528221E-3</v>
      </c>
      <c r="Y289" s="103">
        <f t="shared" si="222"/>
        <v>8.6332883727556278E-3</v>
      </c>
      <c r="Z289" s="103">
        <f t="shared" si="222"/>
        <v>6.9426033219704752E-2</v>
      </c>
      <c r="AA289" s="103">
        <f t="shared" si="222"/>
        <v>0.26102646491495984</v>
      </c>
      <c r="AB289" s="103">
        <f t="shared" si="222"/>
        <v>0.60374808593119245</v>
      </c>
      <c r="AC289" s="103">
        <f t="shared" si="222"/>
        <v>3.7146318047274009E-2</v>
      </c>
      <c r="AD289" s="103">
        <f t="shared" si="222"/>
        <v>1.2197689168374411E-4</v>
      </c>
      <c r="AE289" s="103">
        <f t="shared" si="222"/>
        <v>0</v>
      </c>
      <c r="AF289" s="103">
        <f t="shared" si="222"/>
        <v>0</v>
      </c>
      <c r="AG289" s="103">
        <f t="shared" si="222"/>
        <v>1.0801436855365678E-3</v>
      </c>
      <c r="AH289" s="103">
        <f t="shared" si="222"/>
        <v>3.5944197470053701E-2</v>
      </c>
      <c r="AI289" s="104">
        <f>SUM(V289:AC289)</f>
        <v>0.99999999999999989</v>
      </c>
      <c r="AJ289" s="2" t="str">
        <f t="shared" si="214"/>
        <v/>
      </c>
    </row>
    <row r="290" spans="1:85" ht="15" thickBot="1">
      <c r="A290" s="218"/>
      <c r="B290" s="218"/>
      <c r="C290" s="218"/>
      <c r="D290" s="218"/>
      <c r="E290" s="218"/>
      <c r="F290" s="218"/>
      <c r="G290" s="218"/>
      <c r="H290" s="218"/>
      <c r="I290" s="218"/>
      <c r="K290" s="218"/>
      <c r="L290" s="218"/>
      <c r="M290" s="218"/>
      <c r="N290" s="218"/>
      <c r="O290" s="218"/>
      <c r="P290" s="218"/>
      <c r="Q290" s="218"/>
      <c r="R290" s="218"/>
      <c r="S290" s="218"/>
      <c r="AI290" s="139"/>
      <c r="BA290" s="131"/>
      <c r="BR290" s="131"/>
      <c r="CG290" s="131"/>
    </row>
    <row r="291" spans="1:85" ht="28.5">
      <c r="A291" s="328" t="s">
        <v>35</v>
      </c>
      <c r="B291" s="135" t="s">
        <v>0</v>
      </c>
      <c r="C291" s="135" t="s">
        <v>1</v>
      </c>
      <c r="D291" s="135" t="s">
        <v>2</v>
      </c>
      <c r="E291" s="135" t="s">
        <v>3</v>
      </c>
      <c r="F291" s="135" t="s">
        <v>27</v>
      </c>
      <c r="G291" s="135" t="s">
        <v>4</v>
      </c>
      <c r="H291" s="135" t="s">
        <v>5</v>
      </c>
      <c r="I291" s="136" t="s">
        <v>6</v>
      </c>
      <c r="K291" s="330" t="s">
        <v>35</v>
      </c>
      <c r="L291" s="137" t="s">
        <v>0</v>
      </c>
      <c r="M291" s="137" t="s">
        <v>1</v>
      </c>
      <c r="N291" s="137" t="s">
        <v>2</v>
      </c>
      <c r="O291" s="137" t="s">
        <v>3</v>
      </c>
      <c r="P291" s="137" t="s">
        <v>27</v>
      </c>
      <c r="Q291" s="137" t="s">
        <v>4</v>
      </c>
      <c r="R291" s="137" t="s">
        <v>5</v>
      </c>
      <c r="S291" s="138" t="s">
        <v>6</v>
      </c>
      <c r="U291" s="332" t="s">
        <v>35</v>
      </c>
      <c r="V291" s="190" t="s">
        <v>69</v>
      </c>
      <c r="W291" s="190" t="s">
        <v>70</v>
      </c>
      <c r="X291" s="190" t="s">
        <v>4</v>
      </c>
      <c r="Y291" s="190" t="s">
        <v>1</v>
      </c>
      <c r="Z291" s="190" t="s">
        <v>2</v>
      </c>
      <c r="AA291" s="190" t="s">
        <v>3</v>
      </c>
      <c r="AB291" s="190" t="s">
        <v>52</v>
      </c>
      <c r="AC291" s="190" t="s">
        <v>64</v>
      </c>
      <c r="AD291" s="191" t="s">
        <v>72</v>
      </c>
      <c r="AE291" s="191" t="s">
        <v>79</v>
      </c>
      <c r="AF291" s="191" t="s">
        <v>73</v>
      </c>
      <c r="AG291" s="191" t="s">
        <v>80</v>
      </c>
      <c r="AH291" s="191" t="s">
        <v>81</v>
      </c>
      <c r="AI291" s="192" t="s">
        <v>60</v>
      </c>
      <c r="BA291" s="131"/>
      <c r="BR291" s="131"/>
      <c r="CG291" s="131"/>
    </row>
    <row r="292" spans="1:85" ht="15">
      <c r="A292" s="329" t="s">
        <v>35</v>
      </c>
      <c r="B292" s="294" t="s">
        <v>109</v>
      </c>
      <c r="C292" s="295"/>
      <c r="D292" s="295"/>
      <c r="E292" s="295"/>
      <c r="F292" s="295"/>
      <c r="G292" s="295"/>
      <c r="H292" s="295"/>
      <c r="I292" s="296"/>
      <c r="K292" s="331" t="s">
        <v>35</v>
      </c>
      <c r="L292" s="297" t="s">
        <v>109</v>
      </c>
      <c r="M292" s="298"/>
      <c r="N292" s="298"/>
      <c r="O292" s="298"/>
      <c r="P292" s="298"/>
      <c r="Q292" s="298"/>
      <c r="R292" s="298"/>
      <c r="S292" s="299"/>
      <c r="U292" s="333" t="s">
        <v>35</v>
      </c>
      <c r="V292" s="326" t="s">
        <v>109</v>
      </c>
      <c r="W292" s="326"/>
      <c r="X292" s="326"/>
      <c r="Y292" s="326"/>
      <c r="Z292" s="326"/>
      <c r="AA292" s="326"/>
      <c r="AB292" s="326"/>
      <c r="AC292" s="326"/>
      <c r="AD292" s="326"/>
      <c r="AE292" s="326"/>
      <c r="AF292" s="326"/>
      <c r="AG292" s="326"/>
      <c r="AH292" s="326"/>
      <c r="AI292" s="327"/>
      <c r="BA292" s="131"/>
      <c r="BR292" s="131"/>
      <c r="CG292" s="131"/>
    </row>
    <row r="293" spans="1:85" ht="15">
      <c r="A293" s="141" t="s">
        <v>7</v>
      </c>
      <c r="B293" s="142">
        <v>0</v>
      </c>
      <c r="C293" s="142">
        <v>0</v>
      </c>
      <c r="D293" s="142">
        <v>0</v>
      </c>
      <c r="E293" s="142">
        <v>0</v>
      </c>
      <c r="F293" s="303"/>
      <c r="G293" s="142">
        <v>0</v>
      </c>
      <c r="H293" s="143">
        <v>0</v>
      </c>
      <c r="I293" s="144">
        <f>SUM(B293:H293)</f>
        <v>0</v>
      </c>
      <c r="J293" s="139"/>
      <c r="K293" s="193" t="s">
        <v>7</v>
      </c>
      <c r="L293" s="142">
        <v>0</v>
      </c>
      <c r="M293" s="142">
        <v>0</v>
      </c>
      <c r="N293" s="142">
        <v>0</v>
      </c>
      <c r="O293" s="142">
        <v>0</v>
      </c>
      <c r="P293" s="142">
        <v>0</v>
      </c>
      <c r="Q293" s="142">
        <v>0</v>
      </c>
      <c r="R293" s="194">
        <v>0</v>
      </c>
      <c r="S293" s="195">
        <f>SUM(L293:R293)</f>
        <v>0</v>
      </c>
      <c r="U293" s="196" t="s">
        <v>7</v>
      </c>
      <c r="V293" s="197">
        <v>0</v>
      </c>
      <c r="W293" s="197">
        <v>0</v>
      </c>
      <c r="X293" s="197">
        <v>0</v>
      </c>
      <c r="Y293" s="197">
        <v>0</v>
      </c>
      <c r="Z293" s="197">
        <v>0</v>
      </c>
      <c r="AA293" s="197">
        <v>0</v>
      </c>
      <c r="AB293" s="197">
        <v>0</v>
      </c>
      <c r="AC293" s="198">
        <v>0</v>
      </c>
      <c r="AD293" s="199">
        <v>0</v>
      </c>
      <c r="AE293" s="199">
        <v>0</v>
      </c>
      <c r="AF293" s="199">
        <v>0</v>
      </c>
      <c r="AG293" s="199">
        <v>0</v>
      </c>
      <c r="AH293" s="199">
        <v>0</v>
      </c>
      <c r="AI293" s="200">
        <f>SUM(V293:AC293)</f>
        <v>0</v>
      </c>
      <c r="AJ293" s="131" t="str">
        <f>IF(ABS(S293-AI293)&gt;0.001,S293-AI293,"")</f>
        <v/>
      </c>
      <c r="BA293" s="131"/>
      <c r="BR293" s="131"/>
      <c r="CG293" s="131"/>
    </row>
    <row r="294" spans="1:85" ht="15">
      <c r="A294" s="149" t="s">
        <v>8</v>
      </c>
      <c r="B294" s="150">
        <v>0</v>
      </c>
      <c r="C294" s="150">
        <v>0</v>
      </c>
      <c r="D294" s="150">
        <v>0</v>
      </c>
      <c r="E294" s="150">
        <v>0</v>
      </c>
      <c r="F294" s="304"/>
      <c r="G294" s="150">
        <v>0</v>
      </c>
      <c r="H294" s="151">
        <v>0</v>
      </c>
      <c r="I294" s="152">
        <f t="shared" ref="I294:I313" si="223">SUM(B294:H294)</f>
        <v>0</v>
      </c>
      <c r="J294" s="139"/>
      <c r="K294" s="153" t="s">
        <v>8</v>
      </c>
      <c r="L294" s="154">
        <v>0</v>
      </c>
      <c r="M294" s="154">
        <v>0</v>
      </c>
      <c r="N294" s="154">
        <v>0</v>
      </c>
      <c r="O294" s="154">
        <v>0</v>
      </c>
      <c r="P294" s="154">
        <v>0</v>
      </c>
      <c r="Q294" s="154">
        <v>0</v>
      </c>
      <c r="R294" s="155">
        <v>0</v>
      </c>
      <c r="S294" s="156">
        <f t="shared" ref="S294:S313" si="224">SUM(L294:R294)</f>
        <v>0</v>
      </c>
      <c r="U294" s="201" t="s">
        <v>8</v>
      </c>
      <c r="V294" s="202">
        <v>0</v>
      </c>
      <c r="W294" s="202">
        <v>0</v>
      </c>
      <c r="X294" s="202">
        <v>0</v>
      </c>
      <c r="Y294" s="202">
        <v>0</v>
      </c>
      <c r="Z294" s="202">
        <v>0</v>
      </c>
      <c r="AA294" s="202">
        <v>0</v>
      </c>
      <c r="AB294" s="202">
        <v>0</v>
      </c>
      <c r="AC294" s="203">
        <v>0</v>
      </c>
      <c r="AD294" s="202">
        <v>0</v>
      </c>
      <c r="AE294" s="202">
        <v>0</v>
      </c>
      <c r="AF294" s="202">
        <v>0</v>
      </c>
      <c r="AG294" s="202">
        <v>0</v>
      </c>
      <c r="AH294" s="202">
        <v>0</v>
      </c>
      <c r="AI294" s="204">
        <f t="shared" ref="AI294:AI313" si="225">SUM(V294:AC294)</f>
        <v>0</v>
      </c>
      <c r="AJ294" s="131" t="str">
        <f t="shared" ref="AJ294:AJ315" si="226">IF(ABS(S294-AI294)&gt;0.001,S294-AI294,"")</f>
        <v/>
      </c>
      <c r="BA294" s="131"/>
      <c r="BR294" s="131"/>
      <c r="CG294" s="131"/>
    </row>
    <row r="295" spans="1:85" ht="15">
      <c r="A295" s="157" t="s">
        <v>10</v>
      </c>
      <c r="B295" s="146">
        <v>0</v>
      </c>
      <c r="C295" s="146">
        <v>0</v>
      </c>
      <c r="D295" s="146">
        <v>0</v>
      </c>
      <c r="E295" s="146">
        <v>0</v>
      </c>
      <c r="F295" s="304"/>
      <c r="G295" s="146">
        <v>0</v>
      </c>
      <c r="H295" s="158">
        <v>0</v>
      </c>
      <c r="I295" s="144">
        <f t="shared" si="223"/>
        <v>0</v>
      </c>
      <c r="J295" s="139"/>
      <c r="K295" s="159" t="s">
        <v>10</v>
      </c>
      <c r="L295" s="146">
        <v>0</v>
      </c>
      <c r="M295" s="146">
        <v>0</v>
      </c>
      <c r="N295" s="146">
        <v>0</v>
      </c>
      <c r="O295" s="146">
        <v>0</v>
      </c>
      <c r="P295" s="146">
        <v>0</v>
      </c>
      <c r="Q295" s="146">
        <v>0</v>
      </c>
      <c r="R295" s="147">
        <v>0</v>
      </c>
      <c r="S295" s="148">
        <f t="shared" si="224"/>
        <v>0</v>
      </c>
      <c r="U295" s="205" t="s">
        <v>10</v>
      </c>
      <c r="V295" s="197">
        <v>0</v>
      </c>
      <c r="W295" s="197">
        <v>0</v>
      </c>
      <c r="X295" s="197">
        <v>0</v>
      </c>
      <c r="Y295" s="197">
        <v>0</v>
      </c>
      <c r="Z295" s="197">
        <v>0</v>
      </c>
      <c r="AA295" s="197">
        <v>0</v>
      </c>
      <c r="AB295" s="197">
        <v>0</v>
      </c>
      <c r="AC295" s="198">
        <v>0</v>
      </c>
      <c r="AD295" s="199">
        <v>0</v>
      </c>
      <c r="AE295" s="199">
        <v>0</v>
      </c>
      <c r="AF295" s="199">
        <v>0</v>
      </c>
      <c r="AG295" s="199">
        <v>0</v>
      </c>
      <c r="AH295" s="199">
        <v>0</v>
      </c>
      <c r="AI295" s="200">
        <f t="shared" si="225"/>
        <v>0</v>
      </c>
      <c r="AJ295" s="131" t="str">
        <f t="shared" si="226"/>
        <v/>
      </c>
      <c r="BA295" s="131"/>
      <c r="BR295" s="131"/>
      <c r="CG295" s="131"/>
    </row>
    <row r="296" spans="1:85" ht="15">
      <c r="A296" s="149" t="s">
        <v>53</v>
      </c>
      <c r="B296" s="150">
        <v>0</v>
      </c>
      <c r="C296" s="150">
        <v>0</v>
      </c>
      <c r="D296" s="150">
        <v>0</v>
      </c>
      <c r="E296" s="150">
        <v>0</v>
      </c>
      <c r="F296" s="304"/>
      <c r="G296" s="150">
        <v>0</v>
      </c>
      <c r="H296" s="151">
        <v>0</v>
      </c>
      <c r="I296" s="152">
        <f t="shared" si="223"/>
        <v>0</v>
      </c>
      <c r="J296" s="139"/>
      <c r="K296" s="153" t="s">
        <v>53</v>
      </c>
      <c r="L296" s="154">
        <v>0</v>
      </c>
      <c r="M296" s="154">
        <v>0</v>
      </c>
      <c r="N296" s="154">
        <v>0</v>
      </c>
      <c r="O296" s="154">
        <v>0</v>
      </c>
      <c r="P296" s="154">
        <v>0</v>
      </c>
      <c r="Q296" s="154">
        <v>0</v>
      </c>
      <c r="R296" s="155">
        <v>0</v>
      </c>
      <c r="S296" s="156">
        <f t="shared" si="224"/>
        <v>0</v>
      </c>
      <c r="U296" s="201" t="s">
        <v>53</v>
      </c>
      <c r="V296" s="202">
        <v>0</v>
      </c>
      <c r="W296" s="202">
        <v>0</v>
      </c>
      <c r="X296" s="202">
        <v>0</v>
      </c>
      <c r="Y296" s="202">
        <v>0</v>
      </c>
      <c r="Z296" s="202">
        <v>0</v>
      </c>
      <c r="AA296" s="202">
        <v>0</v>
      </c>
      <c r="AB296" s="202">
        <v>0</v>
      </c>
      <c r="AC296" s="203">
        <v>0</v>
      </c>
      <c r="AD296" s="202">
        <v>0</v>
      </c>
      <c r="AE296" s="202">
        <v>0</v>
      </c>
      <c r="AF296" s="202">
        <v>0</v>
      </c>
      <c r="AG296" s="202">
        <v>0</v>
      </c>
      <c r="AH296" s="202">
        <v>0</v>
      </c>
      <c r="AI296" s="204">
        <f t="shared" si="225"/>
        <v>0</v>
      </c>
      <c r="AJ296" s="131" t="str">
        <f t="shared" si="226"/>
        <v/>
      </c>
      <c r="BA296" s="131"/>
      <c r="BR296" s="131"/>
      <c r="CG296" s="131"/>
    </row>
    <row r="297" spans="1:85" ht="15">
      <c r="A297" s="157" t="s">
        <v>16</v>
      </c>
      <c r="B297" s="146">
        <v>5.5278941662691876</v>
      </c>
      <c r="C297" s="146">
        <v>41.782216624654154</v>
      </c>
      <c r="D297" s="146">
        <v>6.9203214407511613</v>
      </c>
      <c r="E297" s="146">
        <v>0.12593744830963036</v>
      </c>
      <c r="F297" s="304"/>
      <c r="G297" s="146">
        <v>0</v>
      </c>
      <c r="H297" s="158">
        <v>0</v>
      </c>
      <c r="I297" s="144">
        <f t="shared" si="223"/>
        <v>54.356369679984127</v>
      </c>
      <c r="J297" s="139"/>
      <c r="K297" s="159" t="s">
        <v>16</v>
      </c>
      <c r="L297" s="146">
        <v>5.5278941662691876</v>
      </c>
      <c r="M297" s="146">
        <v>41.782216624654154</v>
      </c>
      <c r="N297" s="146">
        <v>6.9203214407511613</v>
      </c>
      <c r="O297" s="146">
        <v>0.12593744830963036</v>
      </c>
      <c r="P297" s="146">
        <v>0</v>
      </c>
      <c r="Q297" s="146">
        <v>0</v>
      </c>
      <c r="R297" s="147">
        <v>0</v>
      </c>
      <c r="S297" s="148">
        <f t="shared" si="224"/>
        <v>54.356369679984127</v>
      </c>
      <c r="U297" s="205" t="s">
        <v>16</v>
      </c>
      <c r="V297" s="197">
        <v>5.5278941662691876</v>
      </c>
      <c r="W297" s="197">
        <v>0</v>
      </c>
      <c r="X297" s="197">
        <v>0</v>
      </c>
      <c r="Y297" s="197">
        <v>41.782216624654154</v>
      </c>
      <c r="Z297" s="197">
        <v>6.9203214407511613</v>
      </c>
      <c r="AA297" s="197">
        <v>0.12593744830963036</v>
      </c>
      <c r="AB297" s="197">
        <v>0</v>
      </c>
      <c r="AC297" s="198">
        <v>0</v>
      </c>
      <c r="AD297" s="199">
        <v>0</v>
      </c>
      <c r="AE297" s="199">
        <v>0</v>
      </c>
      <c r="AF297" s="199">
        <v>0</v>
      </c>
      <c r="AG297" s="199">
        <v>0</v>
      </c>
      <c r="AH297" s="199">
        <v>0</v>
      </c>
      <c r="AI297" s="200">
        <f t="shared" si="225"/>
        <v>54.356369679984127</v>
      </c>
      <c r="AJ297" s="131" t="str">
        <f t="shared" si="226"/>
        <v/>
      </c>
      <c r="BA297" s="131"/>
      <c r="BR297" s="131"/>
      <c r="CG297" s="131"/>
    </row>
    <row r="298" spans="1:85" ht="15">
      <c r="A298" s="149" t="s">
        <v>15</v>
      </c>
      <c r="B298" s="150">
        <v>16.693734719336085</v>
      </c>
      <c r="C298" s="150">
        <v>28.85062341355707</v>
      </c>
      <c r="D298" s="150">
        <v>11.887912914518852</v>
      </c>
      <c r="E298" s="150">
        <v>0.21269698942605789</v>
      </c>
      <c r="F298" s="304"/>
      <c r="G298" s="150">
        <v>0</v>
      </c>
      <c r="H298" s="151">
        <v>0</v>
      </c>
      <c r="I298" s="152">
        <f t="shared" si="223"/>
        <v>57.644968036838058</v>
      </c>
      <c r="J298" s="139"/>
      <c r="K298" s="153" t="s">
        <v>15</v>
      </c>
      <c r="L298" s="154">
        <v>16.693734719336085</v>
      </c>
      <c r="M298" s="154">
        <v>28.85062341355707</v>
      </c>
      <c r="N298" s="154">
        <v>11.887912914518852</v>
      </c>
      <c r="O298" s="154">
        <v>0.21269698942605789</v>
      </c>
      <c r="P298" s="154">
        <v>0</v>
      </c>
      <c r="Q298" s="154">
        <v>0</v>
      </c>
      <c r="R298" s="155">
        <v>0</v>
      </c>
      <c r="S298" s="156">
        <f t="shared" si="224"/>
        <v>57.644968036838058</v>
      </c>
      <c r="U298" s="201" t="s">
        <v>54</v>
      </c>
      <c r="V298" s="202">
        <v>14.334865579176599</v>
      </c>
      <c r="W298" s="202">
        <v>0</v>
      </c>
      <c r="X298" s="202">
        <v>0</v>
      </c>
      <c r="Y298" s="202">
        <v>28.85062341355707</v>
      </c>
      <c r="Z298" s="202">
        <v>11.887912914518852</v>
      </c>
      <c r="AA298" s="202">
        <v>0.21269698942605789</v>
      </c>
      <c r="AB298" s="202">
        <v>0</v>
      </c>
      <c r="AC298" s="203">
        <v>2.3588691401594879</v>
      </c>
      <c r="AD298" s="202">
        <v>2.3588691401594879</v>
      </c>
      <c r="AE298" s="202">
        <v>0</v>
      </c>
      <c r="AF298" s="202">
        <v>0</v>
      </c>
      <c r="AG298" s="202">
        <v>0</v>
      </c>
      <c r="AH298" s="202">
        <v>0</v>
      </c>
      <c r="AI298" s="204">
        <f t="shared" si="225"/>
        <v>57.644968036838065</v>
      </c>
      <c r="AJ298" s="131" t="str">
        <f t="shared" si="226"/>
        <v/>
      </c>
      <c r="BA298" s="131"/>
      <c r="BR298" s="131"/>
      <c r="CG298" s="131"/>
    </row>
    <row r="299" spans="1:85" ht="15">
      <c r="A299" s="157" t="s">
        <v>55</v>
      </c>
      <c r="B299" s="146">
        <v>0</v>
      </c>
      <c r="C299" s="146">
        <v>0</v>
      </c>
      <c r="D299" s="146">
        <v>0</v>
      </c>
      <c r="E299" s="146">
        <v>0.45724040708261482</v>
      </c>
      <c r="F299" s="304"/>
      <c r="G299" s="146">
        <v>0</v>
      </c>
      <c r="H299" s="158">
        <v>0</v>
      </c>
      <c r="I299" s="144">
        <f t="shared" si="223"/>
        <v>0.45724040708261482</v>
      </c>
      <c r="J299" s="139"/>
      <c r="K299" s="159" t="s">
        <v>55</v>
      </c>
      <c r="L299" s="146">
        <v>0</v>
      </c>
      <c r="M299" s="146">
        <v>0</v>
      </c>
      <c r="N299" s="146">
        <v>0</v>
      </c>
      <c r="O299" s="146">
        <v>0.45724040708261482</v>
      </c>
      <c r="P299" s="146">
        <v>171.12782983892933</v>
      </c>
      <c r="Q299" s="146">
        <v>0</v>
      </c>
      <c r="R299" s="147">
        <v>0</v>
      </c>
      <c r="S299" s="148">
        <f t="shared" si="224"/>
        <v>171.58507024601195</v>
      </c>
      <c r="U299" s="205" t="s">
        <v>55</v>
      </c>
      <c r="V299" s="197">
        <v>0</v>
      </c>
      <c r="W299" s="197">
        <v>0</v>
      </c>
      <c r="X299" s="197">
        <v>0</v>
      </c>
      <c r="Y299" s="197">
        <v>0</v>
      </c>
      <c r="Z299" s="197">
        <v>0</v>
      </c>
      <c r="AA299" s="197">
        <v>0.45724040708261482</v>
      </c>
      <c r="AB299" s="197">
        <v>171.12782983892933</v>
      </c>
      <c r="AC299" s="198">
        <v>0</v>
      </c>
      <c r="AD299" s="197">
        <v>0</v>
      </c>
      <c r="AE299" s="197">
        <v>0</v>
      </c>
      <c r="AF299" s="197">
        <v>0</v>
      </c>
      <c r="AG299" s="197">
        <v>0</v>
      </c>
      <c r="AH299" s="197">
        <v>0</v>
      </c>
      <c r="AI299" s="200">
        <f t="shared" si="225"/>
        <v>171.58507024601195</v>
      </c>
      <c r="AJ299" s="131" t="str">
        <f t="shared" si="226"/>
        <v/>
      </c>
      <c r="BA299" s="131"/>
      <c r="BR299" s="131"/>
      <c r="CG299" s="131"/>
    </row>
    <row r="300" spans="1:85" ht="15">
      <c r="A300" s="149" t="s">
        <v>12</v>
      </c>
      <c r="B300" s="150">
        <v>0</v>
      </c>
      <c r="C300" s="150">
        <v>0</v>
      </c>
      <c r="D300" s="150">
        <v>0</v>
      </c>
      <c r="E300" s="150">
        <v>0</v>
      </c>
      <c r="F300" s="304"/>
      <c r="G300" s="150">
        <v>0</v>
      </c>
      <c r="H300" s="151">
        <v>0</v>
      </c>
      <c r="I300" s="152">
        <f t="shared" si="223"/>
        <v>0</v>
      </c>
      <c r="J300" s="139"/>
      <c r="K300" s="153" t="s">
        <v>12</v>
      </c>
      <c r="L300" s="154">
        <v>0</v>
      </c>
      <c r="M300" s="154">
        <v>0</v>
      </c>
      <c r="N300" s="154">
        <v>0</v>
      </c>
      <c r="O300" s="154">
        <v>0</v>
      </c>
      <c r="P300" s="154">
        <v>2.7048843167634153</v>
      </c>
      <c r="Q300" s="154">
        <v>0</v>
      </c>
      <c r="R300" s="155">
        <v>0</v>
      </c>
      <c r="S300" s="156">
        <f t="shared" si="224"/>
        <v>2.7048843167634153</v>
      </c>
      <c r="U300" s="201" t="s">
        <v>12</v>
      </c>
      <c r="V300" s="202">
        <v>0</v>
      </c>
      <c r="W300" s="202">
        <v>0</v>
      </c>
      <c r="X300" s="202">
        <v>0</v>
      </c>
      <c r="Y300" s="202">
        <v>0</v>
      </c>
      <c r="Z300" s="202">
        <v>0</v>
      </c>
      <c r="AA300" s="202">
        <v>0</v>
      </c>
      <c r="AB300" s="202">
        <v>2.7048843167634153</v>
      </c>
      <c r="AC300" s="203">
        <v>0</v>
      </c>
      <c r="AD300" s="202">
        <v>0</v>
      </c>
      <c r="AE300" s="202">
        <v>0</v>
      </c>
      <c r="AF300" s="202">
        <v>0</v>
      </c>
      <c r="AG300" s="202">
        <v>0</v>
      </c>
      <c r="AH300" s="202">
        <v>0</v>
      </c>
      <c r="AI300" s="204">
        <f t="shared" si="225"/>
        <v>2.7048843167634153</v>
      </c>
      <c r="AJ300" s="131" t="str">
        <f t="shared" si="226"/>
        <v/>
      </c>
      <c r="BA300" s="131"/>
      <c r="BR300" s="131"/>
      <c r="CG300" s="131"/>
    </row>
    <row r="301" spans="1:85" ht="15">
      <c r="A301" s="157" t="s">
        <v>56</v>
      </c>
      <c r="B301" s="146">
        <v>0</v>
      </c>
      <c r="C301" s="146">
        <v>0</v>
      </c>
      <c r="D301" s="146">
        <v>0</v>
      </c>
      <c r="E301" s="146">
        <v>0</v>
      </c>
      <c r="F301" s="304"/>
      <c r="G301" s="146">
        <v>0</v>
      </c>
      <c r="H301" s="158">
        <v>0</v>
      </c>
      <c r="I301" s="144">
        <f t="shared" si="223"/>
        <v>0</v>
      </c>
      <c r="J301" s="139"/>
      <c r="K301" s="159" t="s">
        <v>56</v>
      </c>
      <c r="L301" s="146">
        <v>0</v>
      </c>
      <c r="M301" s="146">
        <v>0</v>
      </c>
      <c r="N301" s="146">
        <v>0</v>
      </c>
      <c r="O301" s="146">
        <v>0</v>
      </c>
      <c r="P301" s="146">
        <v>0</v>
      </c>
      <c r="Q301" s="146">
        <v>0</v>
      </c>
      <c r="R301" s="147">
        <v>0</v>
      </c>
      <c r="S301" s="148">
        <f t="shared" si="224"/>
        <v>0</v>
      </c>
      <c r="U301" s="205" t="s">
        <v>56</v>
      </c>
      <c r="V301" s="197">
        <v>0</v>
      </c>
      <c r="W301" s="197">
        <v>0</v>
      </c>
      <c r="X301" s="197">
        <v>0</v>
      </c>
      <c r="Y301" s="197">
        <v>0</v>
      </c>
      <c r="Z301" s="197">
        <v>0</v>
      </c>
      <c r="AA301" s="197">
        <v>0</v>
      </c>
      <c r="AB301" s="197">
        <v>0</v>
      </c>
      <c r="AC301" s="198">
        <v>0</v>
      </c>
      <c r="AD301" s="197">
        <v>0</v>
      </c>
      <c r="AE301" s="197">
        <v>0</v>
      </c>
      <c r="AF301" s="197">
        <v>0</v>
      </c>
      <c r="AG301" s="197">
        <v>0</v>
      </c>
      <c r="AH301" s="197">
        <v>0</v>
      </c>
      <c r="AI301" s="200">
        <f t="shared" si="225"/>
        <v>0</v>
      </c>
      <c r="AJ301" s="131" t="str">
        <f t="shared" si="226"/>
        <v/>
      </c>
      <c r="BA301" s="131"/>
      <c r="BR301" s="131"/>
      <c r="CG301" s="131"/>
    </row>
    <row r="302" spans="1:85" ht="15">
      <c r="A302" s="149" t="s">
        <v>17</v>
      </c>
      <c r="B302" s="150">
        <v>1.2402041754020357E-2</v>
      </c>
      <c r="C302" s="150">
        <v>0</v>
      </c>
      <c r="D302" s="150">
        <v>5.4332050372018221</v>
      </c>
      <c r="E302" s="150">
        <v>7.6928491567584079E-2</v>
      </c>
      <c r="F302" s="304"/>
      <c r="G302" s="150">
        <v>0</v>
      </c>
      <c r="H302" s="151">
        <v>0</v>
      </c>
      <c r="I302" s="152">
        <f t="shared" si="223"/>
        <v>5.5225355705234271</v>
      </c>
      <c r="J302" s="139"/>
      <c r="K302" s="153" t="s">
        <v>17</v>
      </c>
      <c r="L302" s="154">
        <v>1.2402041754020357E-2</v>
      </c>
      <c r="M302" s="154">
        <v>0</v>
      </c>
      <c r="N302" s="154">
        <v>5.4332050372018221</v>
      </c>
      <c r="O302" s="154">
        <v>7.6928491567584079E-2</v>
      </c>
      <c r="P302" s="154">
        <v>0.31961894788189982</v>
      </c>
      <c r="Q302" s="154">
        <v>0</v>
      </c>
      <c r="R302" s="155">
        <v>0</v>
      </c>
      <c r="S302" s="156">
        <f t="shared" si="224"/>
        <v>5.8421545184053265</v>
      </c>
      <c r="U302" s="201" t="s">
        <v>17</v>
      </c>
      <c r="V302" s="202">
        <v>0</v>
      </c>
      <c r="W302" s="202">
        <v>0</v>
      </c>
      <c r="X302" s="202">
        <v>0</v>
      </c>
      <c r="Y302" s="202">
        <v>0</v>
      </c>
      <c r="Z302" s="202">
        <v>5.4332050372018221</v>
      </c>
      <c r="AA302" s="202">
        <v>3.5301430822299848E-2</v>
      </c>
      <c r="AB302" s="202">
        <v>0.31961894788189982</v>
      </c>
      <c r="AC302" s="203">
        <v>5.40291024993046E-2</v>
      </c>
      <c r="AD302" s="202">
        <v>1.2402041754020357E-2</v>
      </c>
      <c r="AE302" s="202">
        <v>0</v>
      </c>
      <c r="AF302" s="202">
        <v>0</v>
      </c>
      <c r="AG302" s="202">
        <v>0</v>
      </c>
      <c r="AH302" s="202">
        <v>4.1627060745284238E-2</v>
      </c>
      <c r="AI302" s="204">
        <f t="shared" si="225"/>
        <v>5.8421545184053265</v>
      </c>
      <c r="AJ302" s="131" t="str">
        <f t="shared" si="226"/>
        <v/>
      </c>
      <c r="BA302" s="131"/>
      <c r="BR302" s="131"/>
      <c r="CG302" s="131"/>
    </row>
    <row r="303" spans="1:85" ht="15">
      <c r="A303" s="157" t="s">
        <v>141</v>
      </c>
      <c r="B303" s="146">
        <v>91.004558758264722</v>
      </c>
      <c r="C303" s="146">
        <v>534.27420491203577</v>
      </c>
      <c r="D303" s="146">
        <v>189.4257095424239</v>
      </c>
      <c r="E303" s="146">
        <v>30.843029173292877</v>
      </c>
      <c r="F303" s="304"/>
      <c r="G303" s="146">
        <v>0</v>
      </c>
      <c r="H303" s="158">
        <v>0</v>
      </c>
      <c r="I303" s="144">
        <f t="shared" si="223"/>
        <v>845.54750238601719</v>
      </c>
      <c r="J303" s="139"/>
      <c r="K303" s="159" t="s">
        <v>141</v>
      </c>
      <c r="L303" s="146">
        <v>91.004558758264722</v>
      </c>
      <c r="M303" s="146">
        <v>534.27420491203577</v>
      </c>
      <c r="N303" s="146">
        <v>189.4257095424239</v>
      </c>
      <c r="O303" s="146">
        <v>30.843029173292877</v>
      </c>
      <c r="P303" s="146">
        <v>0.36373082378337074</v>
      </c>
      <c r="Q303" s="146">
        <v>0</v>
      </c>
      <c r="R303" s="147">
        <v>0</v>
      </c>
      <c r="S303" s="148">
        <f t="shared" si="224"/>
        <v>845.91123320980057</v>
      </c>
      <c r="U303" s="205" t="s">
        <v>141</v>
      </c>
      <c r="V303" s="197">
        <v>75.017757165207868</v>
      </c>
      <c r="W303" s="197">
        <v>0</v>
      </c>
      <c r="X303" s="197">
        <v>0</v>
      </c>
      <c r="Y303" s="197">
        <v>534.27420491203577</v>
      </c>
      <c r="Z303" s="197">
        <v>189.4257095424239</v>
      </c>
      <c r="AA303" s="197">
        <v>28.117319201545097</v>
      </c>
      <c r="AB303" s="197">
        <v>0.36373082378337074</v>
      </c>
      <c r="AC303" s="198">
        <v>18.712511564804629</v>
      </c>
      <c r="AD303" s="197">
        <v>15.986801593056853</v>
      </c>
      <c r="AE303" s="197">
        <v>0</v>
      </c>
      <c r="AF303" s="197">
        <v>0</v>
      </c>
      <c r="AG303" s="197">
        <v>0</v>
      </c>
      <c r="AH303" s="197">
        <v>2.7257099717477775</v>
      </c>
      <c r="AI303" s="200">
        <f t="shared" si="225"/>
        <v>845.91123320980068</v>
      </c>
      <c r="AJ303" s="131" t="str">
        <f t="shared" si="226"/>
        <v/>
      </c>
      <c r="BA303" s="131"/>
      <c r="BR303" s="131"/>
      <c r="CG303" s="131"/>
    </row>
    <row r="304" spans="1:85" ht="15">
      <c r="A304" s="149" t="s">
        <v>25</v>
      </c>
      <c r="B304" s="150">
        <v>32.29112400317392</v>
      </c>
      <c r="C304" s="150">
        <v>5.0403456006857095</v>
      </c>
      <c r="D304" s="150">
        <v>25.297859615218279</v>
      </c>
      <c r="E304" s="150">
        <v>414.22991413672918</v>
      </c>
      <c r="F304" s="304"/>
      <c r="G304" s="150">
        <v>40.557211333890542</v>
      </c>
      <c r="H304" s="151">
        <v>0</v>
      </c>
      <c r="I304" s="152">
        <f t="shared" si="223"/>
        <v>517.41645468969762</v>
      </c>
      <c r="J304" s="139"/>
      <c r="K304" s="153" t="s">
        <v>25</v>
      </c>
      <c r="L304" s="154">
        <v>32.29112400317392</v>
      </c>
      <c r="M304" s="154">
        <v>5.0403456006857095</v>
      </c>
      <c r="N304" s="154">
        <v>25.297859615218279</v>
      </c>
      <c r="O304" s="154">
        <v>414.22991413672918</v>
      </c>
      <c r="P304" s="154">
        <v>0.3380672310575748</v>
      </c>
      <c r="Q304" s="154">
        <v>40.557211333890542</v>
      </c>
      <c r="R304" s="155">
        <v>0</v>
      </c>
      <c r="S304" s="156">
        <f t="shared" si="224"/>
        <v>517.75452192075522</v>
      </c>
      <c r="U304" s="201" t="s">
        <v>25</v>
      </c>
      <c r="V304" s="202">
        <v>3.0383352704611739</v>
      </c>
      <c r="W304" s="202">
        <v>28.012561085585698</v>
      </c>
      <c r="X304" s="202">
        <v>40.557211333890542</v>
      </c>
      <c r="Y304" s="202">
        <v>5.0403456006857095</v>
      </c>
      <c r="Z304" s="202">
        <v>25.297859615218279</v>
      </c>
      <c r="AA304" s="202">
        <v>298.96215850073185</v>
      </c>
      <c r="AB304" s="202">
        <v>0.3380672310575748</v>
      </c>
      <c r="AC304" s="203">
        <v>116.50798328312442</v>
      </c>
      <c r="AD304" s="202">
        <v>1.2402276471270481</v>
      </c>
      <c r="AE304" s="202">
        <v>108.39416262458664</v>
      </c>
      <c r="AF304" s="202">
        <v>0</v>
      </c>
      <c r="AG304" s="202">
        <v>0</v>
      </c>
      <c r="AH304" s="202">
        <v>6.8735930114107404</v>
      </c>
      <c r="AI304" s="204">
        <f t="shared" si="225"/>
        <v>517.75452192075522</v>
      </c>
      <c r="AJ304" s="131" t="str">
        <f t="shared" si="226"/>
        <v/>
      </c>
      <c r="BA304" s="131"/>
      <c r="BR304" s="131"/>
      <c r="CG304" s="131"/>
    </row>
    <row r="305" spans="1:85" ht="15">
      <c r="A305" s="157" t="s">
        <v>24</v>
      </c>
      <c r="B305" s="146">
        <v>0.86877295338628535</v>
      </c>
      <c r="C305" s="146">
        <v>8.8352177203075047E-2</v>
      </c>
      <c r="D305" s="146">
        <v>5.6277640893165763</v>
      </c>
      <c r="E305" s="146">
        <v>0</v>
      </c>
      <c r="F305" s="304"/>
      <c r="G305" s="146">
        <v>0</v>
      </c>
      <c r="H305" s="158">
        <v>0</v>
      </c>
      <c r="I305" s="144">
        <f t="shared" si="223"/>
        <v>6.5848892199059366</v>
      </c>
      <c r="J305" s="139"/>
      <c r="K305" s="159" t="s">
        <v>24</v>
      </c>
      <c r="L305" s="146">
        <v>0.86877295338628535</v>
      </c>
      <c r="M305" s="146">
        <v>8.8352177203075047E-2</v>
      </c>
      <c r="N305" s="146">
        <v>5.6277640893165763</v>
      </c>
      <c r="O305" s="146">
        <v>0</v>
      </c>
      <c r="P305" s="146">
        <v>0</v>
      </c>
      <c r="Q305" s="146">
        <v>0</v>
      </c>
      <c r="R305" s="147">
        <v>0</v>
      </c>
      <c r="S305" s="148">
        <f t="shared" si="224"/>
        <v>6.5848892199059366</v>
      </c>
      <c r="U305" s="205" t="s">
        <v>24</v>
      </c>
      <c r="V305" s="197">
        <v>0.80909330740592122</v>
      </c>
      <c r="W305" s="197">
        <v>1.3610042640723283E-2</v>
      </c>
      <c r="X305" s="197">
        <v>0</v>
      </c>
      <c r="Y305" s="197">
        <v>8.8352177203075047E-2</v>
      </c>
      <c r="Z305" s="197">
        <v>5.6277640893165763</v>
      </c>
      <c r="AA305" s="197">
        <v>0</v>
      </c>
      <c r="AB305" s="197">
        <v>0</v>
      </c>
      <c r="AC305" s="198">
        <v>4.6069603339640823E-2</v>
      </c>
      <c r="AD305" s="197">
        <v>4.6069603339640823E-2</v>
      </c>
      <c r="AE305" s="197">
        <v>0</v>
      </c>
      <c r="AF305" s="197">
        <v>0</v>
      </c>
      <c r="AG305" s="197">
        <v>0</v>
      </c>
      <c r="AH305" s="197">
        <v>0</v>
      </c>
      <c r="AI305" s="200">
        <f t="shared" si="225"/>
        <v>6.5848892199059366</v>
      </c>
      <c r="AJ305" s="131" t="str">
        <f t="shared" si="226"/>
        <v/>
      </c>
      <c r="BA305" s="131"/>
      <c r="BR305" s="131"/>
      <c r="CG305" s="131"/>
    </row>
    <row r="306" spans="1:85" ht="15">
      <c r="A306" s="149" t="s">
        <v>57</v>
      </c>
      <c r="B306" s="150">
        <v>1.0411585336658207</v>
      </c>
      <c r="C306" s="150">
        <v>3.0631537418374748E-2</v>
      </c>
      <c r="D306" s="150">
        <v>1.1312217387457384</v>
      </c>
      <c r="E306" s="150">
        <v>0</v>
      </c>
      <c r="F306" s="304"/>
      <c r="G306" s="150">
        <v>0</v>
      </c>
      <c r="H306" s="151">
        <v>0</v>
      </c>
      <c r="I306" s="152">
        <f t="shared" si="223"/>
        <v>2.2030118098299338</v>
      </c>
      <c r="J306" s="139"/>
      <c r="K306" s="153" t="s">
        <v>57</v>
      </c>
      <c r="L306" s="154">
        <v>1.0411585336658207</v>
      </c>
      <c r="M306" s="154">
        <v>3.0631537418374748E-2</v>
      </c>
      <c r="N306" s="154">
        <v>1.1312217387457384</v>
      </c>
      <c r="O306" s="154">
        <v>0</v>
      </c>
      <c r="P306" s="154">
        <v>0</v>
      </c>
      <c r="Q306" s="154">
        <v>0</v>
      </c>
      <c r="R306" s="155">
        <v>0</v>
      </c>
      <c r="S306" s="156">
        <f t="shared" si="224"/>
        <v>2.2030118098299338</v>
      </c>
      <c r="U306" s="201" t="s">
        <v>57</v>
      </c>
      <c r="V306" s="202">
        <v>0.97945927922481291</v>
      </c>
      <c r="W306" s="202">
        <v>0</v>
      </c>
      <c r="X306" s="202">
        <v>0</v>
      </c>
      <c r="Y306" s="202">
        <v>3.0631537418374748E-2</v>
      </c>
      <c r="Z306" s="202">
        <v>1.1312217387457384</v>
      </c>
      <c r="AA306" s="202">
        <v>0</v>
      </c>
      <c r="AB306" s="202">
        <v>0</v>
      </c>
      <c r="AC306" s="203">
        <v>6.1699254441007843E-2</v>
      </c>
      <c r="AD306" s="202">
        <v>6.1699254441007843E-2</v>
      </c>
      <c r="AE306" s="202">
        <v>0</v>
      </c>
      <c r="AF306" s="202">
        <v>0</v>
      </c>
      <c r="AG306" s="202">
        <v>0</v>
      </c>
      <c r="AH306" s="202">
        <v>0</v>
      </c>
      <c r="AI306" s="204">
        <f t="shared" si="225"/>
        <v>2.2030118098299338</v>
      </c>
      <c r="AJ306" s="131" t="str">
        <f t="shared" si="226"/>
        <v/>
      </c>
      <c r="BA306" s="131"/>
      <c r="BR306" s="131"/>
      <c r="CG306" s="131"/>
    </row>
    <row r="307" spans="1:85" ht="15">
      <c r="A307" s="157" t="s">
        <v>22</v>
      </c>
      <c r="B307" s="146">
        <v>11.305269497581389</v>
      </c>
      <c r="C307" s="146">
        <v>5.189304031676703</v>
      </c>
      <c r="D307" s="146">
        <v>2.0386551553015617</v>
      </c>
      <c r="E307" s="146">
        <v>0</v>
      </c>
      <c r="F307" s="304"/>
      <c r="G307" s="146">
        <v>0</v>
      </c>
      <c r="H307" s="158">
        <v>0</v>
      </c>
      <c r="I307" s="144">
        <f t="shared" si="223"/>
        <v>18.533228684559653</v>
      </c>
      <c r="J307" s="139"/>
      <c r="K307" s="159" t="s">
        <v>22</v>
      </c>
      <c r="L307" s="146">
        <v>11.305269497581389</v>
      </c>
      <c r="M307" s="146">
        <v>5.189304031676703</v>
      </c>
      <c r="N307" s="146">
        <v>2.0386551553015617</v>
      </c>
      <c r="O307" s="146">
        <v>0</v>
      </c>
      <c r="P307" s="146">
        <v>10.163400975172733</v>
      </c>
      <c r="Q307" s="146">
        <v>0</v>
      </c>
      <c r="R307" s="147">
        <v>0</v>
      </c>
      <c r="S307" s="148">
        <f t="shared" si="224"/>
        <v>28.696629659732388</v>
      </c>
      <c r="U307" s="205" t="s">
        <v>22</v>
      </c>
      <c r="V307" s="197">
        <v>10.934604923890195</v>
      </c>
      <c r="W307" s="197">
        <v>0</v>
      </c>
      <c r="X307" s="197">
        <v>0</v>
      </c>
      <c r="Y307" s="197">
        <v>5.189304031676703</v>
      </c>
      <c r="Z307" s="197">
        <v>2.0386551553015617</v>
      </c>
      <c r="AA307" s="197">
        <v>0</v>
      </c>
      <c r="AB307" s="197">
        <v>10.163400975172733</v>
      </c>
      <c r="AC307" s="198">
        <v>0.37066457369119304</v>
      </c>
      <c r="AD307" s="197">
        <v>0.37066457369119304</v>
      </c>
      <c r="AE307" s="197">
        <v>0</v>
      </c>
      <c r="AF307" s="197">
        <v>0</v>
      </c>
      <c r="AG307" s="197">
        <v>0</v>
      </c>
      <c r="AH307" s="197">
        <v>0</v>
      </c>
      <c r="AI307" s="200">
        <f t="shared" si="225"/>
        <v>28.696629659732388</v>
      </c>
      <c r="AJ307" s="131" t="str">
        <f t="shared" si="226"/>
        <v/>
      </c>
      <c r="BA307" s="131"/>
      <c r="BR307" s="131"/>
      <c r="CG307" s="131"/>
    </row>
    <row r="308" spans="1:85" ht="15">
      <c r="A308" s="149" t="s">
        <v>21</v>
      </c>
      <c r="B308" s="150">
        <v>8.5531522603596449E-3</v>
      </c>
      <c r="C308" s="150">
        <v>1.2829728390539467E-2</v>
      </c>
      <c r="D308" s="150">
        <v>0</v>
      </c>
      <c r="E308" s="150">
        <v>0</v>
      </c>
      <c r="F308" s="304"/>
      <c r="G308" s="150">
        <v>0</v>
      </c>
      <c r="H308" s="151">
        <v>0</v>
      </c>
      <c r="I308" s="152">
        <f t="shared" si="223"/>
        <v>2.1382880650899112E-2</v>
      </c>
      <c r="J308" s="139"/>
      <c r="K308" s="153" t="s">
        <v>21</v>
      </c>
      <c r="L308" s="154">
        <v>8.5531522603596449E-3</v>
      </c>
      <c r="M308" s="154">
        <v>1.2829728390539467E-2</v>
      </c>
      <c r="N308" s="154">
        <v>0</v>
      </c>
      <c r="O308" s="154">
        <v>0</v>
      </c>
      <c r="P308" s="154">
        <v>0</v>
      </c>
      <c r="Q308" s="154">
        <v>0</v>
      </c>
      <c r="R308" s="155">
        <v>0</v>
      </c>
      <c r="S308" s="156">
        <f t="shared" si="224"/>
        <v>2.1382880650899112E-2</v>
      </c>
      <c r="U308" s="201" t="s">
        <v>58</v>
      </c>
      <c r="V308" s="202">
        <v>8.5531522603596449E-3</v>
      </c>
      <c r="W308" s="202">
        <v>0</v>
      </c>
      <c r="X308" s="202">
        <v>0</v>
      </c>
      <c r="Y308" s="202">
        <v>1.2829728390539467E-2</v>
      </c>
      <c r="Z308" s="202">
        <v>0</v>
      </c>
      <c r="AA308" s="202">
        <v>0</v>
      </c>
      <c r="AB308" s="202">
        <v>0</v>
      </c>
      <c r="AC308" s="203">
        <v>0</v>
      </c>
      <c r="AD308" s="202">
        <v>0</v>
      </c>
      <c r="AE308" s="202">
        <v>0</v>
      </c>
      <c r="AF308" s="202">
        <v>0</v>
      </c>
      <c r="AG308" s="202">
        <v>0</v>
      </c>
      <c r="AH308" s="202">
        <v>0</v>
      </c>
      <c r="AI308" s="204">
        <f t="shared" si="225"/>
        <v>2.1382880650899112E-2</v>
      </c>
      <c r="AJ308" s="131" t="str">
        <f t="shared" si="226"/>
        <v/>
      </c>
      <c r="BA308" s="131"/>
      <c r="BR308" s="131"/>
      <c r="CG308" s="131"/>
    </row>
    <row r="309" spans="1:85" ht="15">
      <c r="A309" s="160" t="s">
        <v>61</v>
      </c>
      <c r="B309" s="146">
        <v>0</v>
      </c>
      <c r="C309" s="146">
        <v>0</v>
      </c>
      <c r="D309" s="146">
        <v>0</v>
      </c>
      <c r="E309" s="146">
        <v>0</v>
      </c>
      <c r="F309" s="304"/>
      <c r="G309" s="146">
        <v>0</v>
      </c>
      <c r="H309" s="158">
        <v>0</v>
      </c>
      <c r="I309" s="144">
        <f t="shared" si="223"/>
        <v>0</v>
      </c>
      <c r="J309" s="139"/>
      <c r="K309" s="161" t="s">
        <v>61</v>
      </c>
      <c r="L309" s="146">
        <v>0</v>
      </c>
      <c r="M309" s="146">
        <v>0</v>
      </c>
      <c r="N309" s="146">
        <v>0</v>
      </c>
      <c r="O309" s="146">
        <v>0</v>
      </c>
      <c r="P309" s="146">
        <v>0</v>
      </c>
      <c r="Q309" s="146">
        <v>0</v>
      </c>
      <c r="R309" s="147">
        <v>0</v>
      </c>
      <c r="S309" s="148">
        <f t="shared" si="224"/>
        <v>0</v>
      </c>
      <c r="U309" s="206" t="s">
        <v>59</v>
      </c>
      <c r="V309" s="197">
        <v>0</v>
      </c>
      <c r="W309" s="197">
        <v>0</v>
      </c>
      <c r="X309" s="197">
        <v>0</v>
      </c>
      <c r="Y309" s="197">
        <v>0</v>
      </c>
      <c r="Z309" s="197">
        <v>0</v>
      </c>
      <c r="AA309" s="197">
        <v>0</v>
      </c>
      <c r="AB309" s="197">
        <v>0</v>
      </c>
      <c r="AC309" s="198">
        <v>0</v>
      </c>
      <c r="AD309" s="199">
        <v>0</v>
      </c>
      <c r="AE309" s="199">
        <v>0</v>
      </c>
      <c r="AF309" s="199">
        <v>0</v>
      </c>
      <c r="AG309" s="199">
        <v>0</v>
      </c>
      <c r="AH309" s="199">
        <v>0</v>
      </c>
      <c r="AI309" s="200">
        <f t="shared" si="225"/>
        <v>0</v>
      </c>
      <c r="AJ309" s="131" t="str">
        <f t="shared" si="226"/>
        <v/>
      </c>
      <c r="BA309" s="131"/>
      <c r="BR309" s="131"/>
      <c r="CG309" s="131"/>
    </row>
    <row r="310" spans="1:85">
      <c r="A310" s="162" t="s">
        <v>23</v>
      </c>
      <c r="B310" s="163">
        <v>0</v>
      </c>
      <c r="C310" s="163">
        <v>0</v>
      </c>
      <c r="D310" s="163">
        <v>0</v>
      </c>
      <c r="E310" s="163">
        <v>0</v>
      </c>
      <c r="F310" s="304"/>
      <c r="G310" s="163">
        <v>0</v>
      </c>
      <c r="H310" s="164">
        <v>0</v>
      </c>
      <c r="I310" s="165">
        <f t="shared" si="223"/>
        <v>0</v>
      </c>
      <c r="J310" s="139"/>
      <c r="K310" s="166" t="s">
        <v>23</v>
      </c>
      <c r="L310" s="167">
        <v>0</v>
      </c>
      <c r="M310" s="167">
        <v>0</v>
      </c>
      <c r="N310" s="167">
        <v>0</v>
      </c>
      <c r="O310" s="167">
        <v>0</v>
      </c>
      <c r="P310" s="167">
        <v>0</v>
      </c>
      <c r="Q310" s="167">
        <v>0</v>
      </c>
      <c r="R310" s="168">
        <v>0</v>
      </c>
      <c r="S310" s="169">
        <f t="shared" si="224"/>
        <v>0</v>
      </c>
      <c r="U310" s="207" t="s">
        <v>62</v>
      </c>
      <c r="V310" s="208">
        <v>0</v>
      </c>
      <c r="W310" s="208">
        <v>0</v>
      </c>
      <c r="X310" s="208">
        <v>0</v>
      </c>
      <c r="Y310" s="208">
        <v>0</v>
      </c>
      <c r="Z310" s="208">
        <v>0</v>
      </c>
      <c r="AA310" s="208">
        <v>0</v>
      </c>
      <c r="AB310" s="208">
        <v>0</v>
      </c>
      <c r="AC310" s="208">
        <v>0</v>
      </c>
      <c r="AD310" s="208">
        <v>0</v>
      </c>
      <c r="AE310" s="208">
        <v>0</v>
      </c>
      <c r="AF310" s="208">
        <v>0</v>
      </c>
      <c r="AG310" s="208">
        <v>0</v>
      </c>
      <c r="AH310" s="92">
        <v>0</v>
      </c>
      <c r="AI310" s="209">
        <f t="shared" si="225"/>
        <v>0</v>
      </c>
      <c r="AJ310" s="131" t="str">
        <f t="shared" si="226"/>
        <v/>
      </c>
      <c r="BA310" s="131"/>
      <c r="BR310" s="131"/>
      <c r="CG310" s="131"/>
    </row>
    <row r="311" spans="1:85">
      <c r="A311" s="170" t="s">
        <v>19</v>
      </c>
      <c r="B311" s="171">
        <v>0</v>
      </c>
      <c r="C311" s="171">
        <v>0</v>
      </c>
      <c r="D311" s="171">
        <v>0</v>
      </c>
      <c r="E311" s="171">
        <v>0</v>
      </c>
      <c r="F311" s="304"/>
      <c r="G311" s="171">
        <v>0</v>
      </c>
      <c r="H311" s="172">
        <v>0</v>
      </c>
      <c r="I311" s="173">
        <f t="shared" si="223"/>
        <v>0</v>
      </c>
      <c r="J311" s="139"/>
      <c r="K311" s="174" t="s">
        <v>19</v>
      </c>
      <c r="L311" s="171">
        <v>0</v>
      </c>
      <c r="M311" s="171">
        <v>0</v>
      </c>
      <c r="N311" s="171">
        <v>0</v>
      </c>
      <c r="O311" s="171">
        <v>0</v>
      </c>
      <c r="P311" s="171">
        <v>0</v>
      </c>
      <c r="Q311" s="171">
        <v>0</v>
      </c>
      <c r="R311" s="175">
        <v>0</v>
      </c>
      <c r="S311" s="176">
        <f t="shared" si="224"/>
        <v>0</v>
      </c>
      <c r="U311" s="210" t="s">
        <v>19</v>
      </c>
      <c r="V311" s="211">
        <v>0</v>
      </c>
      <c r="W311" s="211">
        <v>0</v>
      </c>
      <c r="X311" s="211">
        <v>0</v>
      </c>
      <c r="Y311" s="211">
        <v>0</v>
      </c>
      <c r="Z311" s="211">
        <v>0</v>
      </c>
      <c r="AA311" s="211">
        <v>0</v>
      </c>
      <c r="AB311" s="211">
        <v>0</v>
      </c>
      <c r="AC311" s="211">
        <v>0</v>
      </c>
      <c r="AD311" s="212">
        <v>0</v>
      </c>
      <c r="AE311" s="212">
        <v>0</v>
      </c>
      <c r="AF311" s="212">
        <v>0</v>
      </c>
      <c r="AG311" s="212">
        <v>0</v>
      </c>
      <c r="AH311" s="212">
        <v>0</v>
      </c>
      <c r="AI311" s="213">
        <f t="shared" si="225"/>
        <v>0</v>
      </c>
      <c r="AJ311" s="131" t="str">
        <f t="shared" si="226"/>
        <v/>
      </c>
      <c r="BA311" s="131"/>
      <c r="BR311" s="131"/>
      <c r="CG311" s="131"/>
    </row>
    <row r="312" spans="1:85">
      <c r="A312" s="162" t="s">
        <v>20</v>
      </c>
      <c r="B312" s="163">
        <v>0</v>
      </c>
      <c r="C312" s="163">
        <v>0</v>
      </c>
      <c r="D312" s="163">
        <v>0</v>
      </c>
      <c r="E312" s="163">
        <v>0</v>
      </c>
      <c r="F312" s="304"/>
      <c r="G312" s="163">
        <v>0</v>
      </c>
      <c r="H312" s="164">
        <v>0</v>
      </c>
      <c r="I312" s="165">
        <f t="shared" si="223"/>
        <v>0</v>
      </c>
      <c r="J312" s="139"/>
      <c r="K312" s="166" t="s">
        <v>20</v>
      </c>
      <c r="L312" s="167">
        <v>0</v>
      </c>
      <c r="M312" s="167">
        <v>0</v>
      </c>
      <c r="N312" s="167">
        <v>0</v>
      </c>
      <c r="O312" s="167">
        <v>0</v>
      </c>
      <c r="P312" s="167">
        <v>0</v>
      </c>
      <c r="Q312" s="167">
        <v>0</v>
      </c>
      <c r="R312" s="168">
        <v>0</v>
      </c>
      <c r="S312" s="169">
        <f t="shared" si="224"/>
        <v>0</v>
      </c>
      <c r="U312" s="207" t="s">
        <v>20</v>
      </c>
      <c r="V312" s="208">
        <v>0</v>
      </c>
      <c r="W312" s="208">
        <v>0</v>
      </c>
      <c r="X312" s="208">
        <v>0</v>
      </c>
      <c r="Y312" s="208">
        <v>0</v>
      </c>
      <c r="Z312" s="208">
        <v>0</v>
      </c>
      <c r="AA312" s="208">
        <v>0</v>
      </c>
      <c r="AB312" s="208">
        <v>0</v>
      </c>
      <c r="AC312" s="208">
        <v>0</v>
      </c>
      <c r="AD312" s="208">
        <v>0</v>
      </c>
      <c r="AE312" s="208">
        <v>0</v>
      </c>
      <c r="AF312" s="208">
        <v>0</v>
      </c>
      <c r="AG312" s="208">
        <v>0</v>
      </c>
      <c r="AH312" s="92">
        <v>0</v>
      </c>
      <c r="AI312" s="209">
        <f t="shared" si="225"/>
        <v>0</v>
      </c>
      <c r="AJ312" s="131" t="str">
        <f t="shared" si="226"/>
        <v/>
      </c>
      <c r="BA312" s="131"/>
      <c r="BR312" s="131"/>
      <c r="CG312" s="131"/>
    </row>
    <row r="313" spans="1:85" ht="15" thickBot="1">
      <c r="A313" s="177" t="s">
        <v>11</v>
      </c>
      <c r="B313" s="178">
        <v>0</v>
      </c>
      <c r="C313" s="178">
        <v>0</v>
      </c>
      <c r="D313" s="178">
        <v>0</v>
      </c>
      <c r="E313" s="178">
        <v>0</v>
      </c>
      <c r="F313" s="305"/>
      <c r="G313" s="178">
        <v>0</v>
      </c>
      <c r="H313" s="179">
        <v>0</v>
      </c>
      <c r="I313" s="180">
        <f t="shared" si="223"/>
        <v>0</v>
      </c>
      <c r="J313" s="139"/>
      <c r="K313" s="181" t="s">
        <v>11</v>
      </c>
      <c r="L313" s="178">
        <v>0</v>
      </c>
      <c r="M313" s="178">
        <v>0</v>
      </c>
      <c r="N313" s="178">
        <v>0</v>
      </c>
      <c r="O313" s="178">
        <v>0</v>
      </c>
      <c r="P313" s="178">
        <v>0</v>
      </c>
      <c r="Q313" s="178">
        <v>0</v>
      </c>
      <c r="R313" s="182">
        <v>0</v>
      </c>
      <c r="S313" s="183">
        <f t="shared" si="224"/>
        <v>0</v>
      </c>
      <c r="U313" s="210" t="s">
        <v>11</v>
      </c>
      <c r="V313" s="211">
        <v>0</v>
      </c>
      <c r="W313" s="211">
        <v>0</v>
      </c>
      <c r="X313" s="211">
        <v>0</v>
      </c>
      <c r="Y313" s="211">
        <v>0</v>
      </c>
      <c r="Z313" s="211">
        <v>0</v>
      </c>
      <c r="AA313" s="211">
        <v>0</v>
      </c>
      <c r="AB313" s="211">
        <v>0</v>
      </c>
      <c r="AC313" s="211">
        <v>0</v>
      </c>
      <c r="AD313" s="212">
        <v>0</v>
      </c>
      <c r="AE313" s="212">
        <v>0</v>
      </c>
      <c r="AF313" s="212">
        <v>0</v>
      </c>
      <c r="AG313" s="212">
        <v>0</v>
      </c>
      <c r="AH313" s="212">
        <v>0</v>
      </c>
      <c r="AI313" s="213">
        <f t="shared" si="225"/>
        <v>0</v>
      </c>
      <c r="AJ313" s="131" t="str">
        <f t="shared" si="226"/>
        <v/>
      </c>
      <c r="BA313" s="131"/>
      <c r="BR313" s="131"/>
      <c r="CG313" s="131"/>
    </row>
    <row r="314" spans="1:85" ht="15">
      <c r="A314" s="184" t="s">
        <v>26</v>
      </c>
      <c r="B314" s="185">
        <f>SUM(B293:B309)</f>
        <v>158.75346782569179</v>
      </c>
      <c r="C314" s="185">
        <f t="shared" ref="C314:H314" si="227">SUM(C293:C309)</f>
        <v>615.26850802562137</v>
      </c>
      <c r="D314" s="185">
        <f t="shared" si="227"/>
        <v>247.76264953347791</v>
      </c>
      <c r="E314" s="185">
        <f t="shared" si="227"/>
        <v>445.94574664640794</v>
      </c>
      <c r="F314" s="185">
        <f t="shared" si="227"/>
        <v>0</v>
      </c>
      <c r="G314" s="185">
        <f t="shared" si="227"/>
        <v>40.557211333890542</v>
      </c>
      <c r="H314" s="187">
        <f t="shared" si="227"/>
        <v>0</v>
      </c>
      <c r="I314" s="144">
        <f t="shared" ref="I314" si="228">SUM(I293:I309)</f>
        <v>1508.2875833650894</v>
      </c>
      <c r="J314" s="139"/>
      <c r="K314" s="186" t="s">
        <v>26</v>
      </c>
      <c r="L314" s="185">
        <f>SUM(L293:L309)</f>
        <v>158.75346782569179</v>
      </c>
      <c r="M314" s="185">
        <f t="shared" ref="M314:R314" si="229">SUM(M293:M309)</f>
        <v>615.26850802562137</v>
      </c>
      <c r="N314" s="185">
        <f t="shared" si="229"/>
        <v>247.76264953347791</v>
      </c>
      <c r="O314" s="185">
        <f t="shared" si="229"/>
        <v>445.94574664640794</v>
      </c>
      <c r="P314" s="185">
        <f t="shared" si="229"/>
        <v>185.0175321335883</v>
      </c>
      <c r="Q314" s="185">
        <f t="shared" si="229"/>
        <v>40.557211333890542</v>
      </c>
      <c r="R314" s="187">
        <f t="shared" si="229"/>
        <v>0</v>
      </c>
      <c r="S314" s="188">
        <f t="shared" ref="S314" si="230">SUM(S293:S309)</f>
        <v>1693.3051154986779</v>
      </c>
      <c r="T314" s="131" t="str">
        <f>IF(ABS(S314-AI314)&gt;0.01,S314-AI314,"")</f>
        <v/>
      </c>
      <c r="U314" s="214" t="s">
        <v>60</v>
      </c>
      <c r="V314" s="215">
        <f>SUM(V293:V309)</f>
        <v>110.65056284389611</v>
      </c>
      <c r="W314" s="215">
        <f t="shared" ref="W314:AH314" si="231">SUM(W293:W309)</f>
        <v>28.026171128226423</v>
      </c>
      <c r="X314" s="215">
        <f t="shared" si="231"/>
        <v>40.557211333890542</v>
      </c>
      <c r="Y314" s="215">
        <f t="shared" si="231"/>
        <v>615.26850802562137</v>
      </c>
      <c r="Z314" s="215">
        <f t="shared" si="231"/>
        <v>247.76264953347791</v>
      </c>
      <c r="AA314" s="215">
        <f t="shared" si="231"/>
        <v>327.91065397791755</v>
      </c>
      <c r="AB314" s="215">
        <f t="shared" si="231"/>
        <v>185.0175321335883</v>
      </c>
      <c r="AC314" s="215">
        <f t="shared" si="231"/>
        <v>138.11182652205969</v>
      </c>
      <c r="AD314" s="216">
        <f t="shared" si="231"/>
        <v>20.076733853569255</v>
      </c>
      <c r="AE314" s="216">
        <f t="shared" si="231"/>
        <v>108.39416262458664</v>
      </c>
      <c r="AF314" s="216">
        <f t="shared" si="231"/>
        <v>0</v>
      </c>
      <c r="AG314" s="216">
        <f t="shared" si="231"/>
        <v>0</v>
      </c>
      <c r="AH314" s="216">
        <f t="shared" si="231"/>
        <v>9.6409300439038024</v>
      </c>
      <c r="AI314" s="217">
        <f>SUM(V314:AC314)</f>
        <v>1693.3051154986779</v>
      </c>
      <c r="AJ314" s="131" t="str">
        <f t="shared" si="226"/>
        <v/>
      </c>
      <c r="BA314" s="131"/>
      <c r="BR314" s="131"/>
      <c r="CG314" s="131"/>
    </row>
    <row r="315" spans="1:85" s="2" customFormat="1" ht="15" thickBot="1">
      <c r="A315" s="15" t="s">
        <v>100</v>
      </c>
      <c r="B315" s="100">
        <f>IF($I314=0,"-",B314/$I314)</f>
        <v>0.10525411040744782</v>
      </c>
      <c r="C315" s="100">
        <f t="shared" ref="C315:H315" si="232">IF($I314=0,"-",C314/$I314)</f>
        <v>0.4079251959715246</v>
      </c>
      <c r="D315" s="100">
        <f t="shared" si="232"/>
        <v>0.16426751255268113</v>
      </c>
      <c r="E315" s="100">
        <f t="shared" si="232"/>
        <v>0.29566360657260965</v>
      </c>
      <c r="F315" s="100">
        <f t="shared" si="232"/>
        <v>0</v>
      </c>
      <c r="G315" s="100">
        <f t="shared" si="232"/>
        <v>2.6889574495736895E-2</v>
      </c>
      <c r="H315" s="101">
        <f t="shared" si="232"/>
        <v>0</v>
      </c>
      <c r="I315" s="102">
        <f>SUM(B315:H315)</f>
        <v>1.0000000000000002</v>
      </c>
      <c r="J315" s="131"/>
      <c r="K315" s="27" t="s">
        <v>100</v>
      </c>
      <c r="L315" s="76">
        <f t="shared" ref="L315:R315" si="233">IF($S314=0,"-",L314/$S314)</f>
        <v>9.3753610245805544E-2</v>
      </c>
      <c r="M315" s="76">
        <f t="shared" si="233"/>
        <v>0.36335359906145737</v>
      </c>
      <c r="N315" s="76">
        <f t="shared" si="233"/>
        <v>0.14631896358531457</v>
      </c>
      <c r="O315" s="76">
        <f t="shared" si="233"/>
        <v>0.26335817601016165</v>
      </c>
      <c r="P315" s="76">
        <f t="shared" si="233"/>
        <v>0.10926414291207093</v>
      </c>
      <c r="Q315" s="76">
        <f t="shared" si="233"/>
        <v>2.3951508185189919E-2</v>
      </c>
      <c r="R315" s="77">
        <f t="shared" si="233"/>
        <v>0</v>
      </c>
      <c r="S315" s="78">
        <f>SUM(L315:R315)</f>
        <v>0.99999999999999989</v>
      </c>
      <c r="U315" s="36" t="s">
        <v>100</v>
      </c>
      <c r="V315" s="103">
        <f>+V314/$AI314</f>
        <v>6.534590950627911E-2</v>
      </c>
      <c r="W315" s="103">
        <f t="shared" ref="W315:AH315" si="234">+W314/$AI314</f>
        <v>1.6551164271403459E-2</v>
      </c>
      <c r="X315" s="103">
        <f t="shared" si="234"/>
        <v>2.3951508185189919E-2</v>
      </c>
      <c r="Y315" s="103">
        <f t="shared" si="234"/>
        <v>0.36335359906145737</v>
      </c>
      <c r="Z315" s="103">
        <f t="shared" si="234"/>
        <v>0.14631896358531457</v>
      </c>
      <c r="AA315" s="103">
        <f t="shared" si="234"/>
        <v>0.19365125102179118</v>
      </c>
      <c r="AB315" s="103">
        <f t="shared" si="234"/>
        <v>0.10926414291207093</v>
      </c>
      <c r="AC315" s="103">
        <f t="shared" si="234"/>
        <v>8.15634614564935E-2</v>
      </c>
      <c r="AD315" s="103">
        <f t="shared" si="234"/>
        <v>1.1856536468122972E-2</v>
      </c>
      <c r="AE315" s="103">
        <f t="shared" si="234"/>
        <v>6.4013367486145334E-2</v>
      </c>
      <c r="AF315" s="103">
        <f t="shared" si="234"/>
        <v>0</v>
      </c>
      <c r="AG315" s="103">
        <f t="shared" si="234"/>
        <v>0</v>
      </c>
      <c r="AH315" s="103">
        <f t="shared" si="234"/>
        <v>5.6935575022251973E-3</v>
      </c>
      <c r="AI315" s="104">
        <f>SUM(V315:AC315)</f>
        <v>1</v>
      </c>
      <c r="AJ315" s="2" t="str">
        <f t="shared" si="226"/>
        <v/>
      </c>
    </row>
    <row r="316" spans="1:85" ht="15" thickBot="1">
      <c r="A316" s="218"/>
      <c r="B316" s="218"/>
      <c r="C316" s="218"/>
      <c r="D316" s="218"/>
      <c r="E316" s="218"/>
      <c r="F316" s="218"/>
      <c r="G316" s="218"/>
      <c r="H316" s="218"/>
      <c r="I316" s="218"/>
      <c r="K316" s="218"/>
      <c r="L316" s="218"/>
      <c r="M316" s="218"/>
      <c r="N316" s="218"/>
      <c r="O316" s="218"/>
      <c r="P316" s="218"/>
      <c r="Q316" s="218"/>
      <c r="R316" s="218"/>
      <c r="S316" s="218"/>
      <c r="AI316" s="139"/>
      <c r="BA316" s="131"/>
      <c r="BR316" s="131"/>
      <c r="CG316" s="131"/>
    </row>
    <row r="317" spans="1:85" ht="28.5">
      <c r="A317" s="328" t="s">
        <v>36</v>
      </c>
      <c r="B317" s="135" t="s">
        <v>0</v>
      </c>
      <c r="C317" s="135" t="s">
        <v>1</v>
      </c>
      <c r="D317" s="135" t="s">
        <v>2</v>
      </c>
      <c r="E317" s="135" t="s">
        <v>3</v>
      </c>
      <c r="F317" s="135" t="s">
        <v>27</v>
      </c>
      <c r="G317" s="135" t="s">
        <v>4</v>
      </c>
      <c r="H317" s="135" t="s">
        <v>5</v>
      </c>
      <c r="I317" s="136" t="s">
        <v>6</v>
      </c>
      <c r="K317" s="330" t="s">
        <v>36</v>
      </c>
      <c r="L317" s="137" t="s">
        <v>0</v>
      </c>
      <c r="M317" s="137" t="s">
        <v>1</v>
      </c>
      <c r="N317" s="137" t="s">
        <v>2</v>
      </c>
      <c r="O317" s="137" t="s">
        <v>3</v>
      </c>
      <c r="P317" s="137" t="s">
        <v>27</v>
      </c>
      <c r="Q317" s="137" t="s">
        <v>4</v>
      </c>
      <c r="R317" s="137" t="s">
        <v>5</v>
      </c>
      <c r="S317" s="138" t="s">
        <v>6</v>
      </c>
      <c r="U317" s="332" t="s">
        <v>36</v>
      </c>
      <c r="V317" s="190" t="s">
        <v>69</v>
      </c>
      <c r="W317" s="190" t="s">
        <v>70</v>
      </c>
      <c r="X317" s="190" t="s">
        <v>4</v>
      </c>
      <c r="Y317" s="190" t="s">
        <v>1</v>
      </c>
      <c r="Z317" s="190" t="s">
        <v>2</v>
      </c>
      <c r="AA317" s="190" t="s">
        <v>3</v>
      </c>
      <c r="AB317" s="190" t="s">
        <v>52</v>
      </c>
      <c r="AC317" s="190" t="s">
        <v>64</v>
      </c>
      <c r="AD317" s="191" t="s">
        <v>72</v>
      </c>
      <c r="AE317" s="191" t="s">
        <v>79</v>
      </c>
      <c r="AF317" s="191" t="s">
        <v>73</v>
      </c>
      <c r="AG317" s="191" t="s">
        <v>80</v>
      </c>
      <c r="AH317" s="191" t="s">
        <v>81</v>
      </c>
      <c r="AI317" s="192" t="s">
        <v>60</v>
      </c>
      <c r="BA317" s="131"/>
      <c r="BR317" s="131"/>
      <c r="CG317" s="131"/>
    </row>
    <row r="318" spans="1:85" ht="15">
      <c r="A318" s="329" t="s">
        <v>36</v>
      </c>
      <c r="B318" s="294" t="s">
        <v>109</v>
      </c>
      <c r="C318" s="295"/>
      <c r="D318" s="295"/>
      <c r="E318" s="295"/>
      <c r="F318" s="295"/>
      <c r="G318" s="295"/>
      <c r="H318" s="295"/>
      <c r="I318" s="296"/>
      <c r="K318" s="331" t="s">
        <v>36</v>
      </c>
      <c r="L318" s="297" t="s">
        <v>109</v>
      </c>
      <c r="M318" s="298"/>
      <c r="N318" s="298"/>
      <c r="O318" s="298"/>
      <c r="P318" s="298"/>
      <c r="Q318" s="298"/>
      <c r="R318" s="298"/>
      <c r="S318" s="299"/>
      <c r="U318" s="333" t="s">
        <v>36</v>
      </c>
      <c r="V318" s="326" t="s">
        <v>109</v>
      </c>
      <c r="W318" s="326"/>
      <c r="X318" s="326"/>
      <c r="Y318" s="326"/>
      <c r="Z318" s="326"/>
      <c r="AA318" s="326"/>
      <c r="AB318" s="326"/>
      <c r="AC318" s="326"/>
      <c r="AD318" s="326"/>
      <c r="AE318" s="326"/>
      <c r="AF318" s="326"/>
      <c r="AG318" s="326"/>
      <c r="AH318" s="326"/>
      <c r="AI318" s="327"/>
      <c r="BA318" s="131"/>
      <c r="BR318" s="131"/>
      <c r="CG318" s="131"/>
    </row>
    <row r="319" spans="1:85" ht="15">
      <c r="A319" s="141" t="s">
        <v>7</v>
      </c>
      <c r="B319" s="142">
        <v>0</v>
      </c>
      <c r="C319" s="142">
        <v>0</v>
      </c>
      <c r="D319" s="142">
        <v>0</v>
      </c>
      <c r="E319" s="142">
        <v>0</v>
      </c>
      <c r="F319" s="303"/>
      <c r="G319" s="142">
        <v>0</v>
      </c>
      <c r="H319" s="143">
        <v>0</v>
      </c>
      <c r="I319" s="144">
        <f>SUM(B319:H319)</f>
        <v>0</v>
      </c>
      <c r="J319" s="139"/>
      <c r="K319" s="193" t="s">
        <v>7</v>
      </c>
      <c r="L319" s="142">
        <v>0</v>
      </c>
      <c r="M319" s="142">
        <v>0</v>
      </c>
      <c r="N319" s="142">
        <v>0</v>
      </c>
      <c r="O319" s="142">
        <v>0</v>
      </c>
      <c r="P319" s="142">
        <v>0</v>
      </c>
      <c r="Q319" s="142">
        <v>0</v>
      </c>
      <c r="R319" s="194">
        <v>0</v>
      </c>
      <c r="S319" s="195">
        <f>SUM(L319:R319)</f>
        <v>0</v>
      </c>
      <c r="U319" s="196" t="s">
        <v>7</v>
      </c>
      <c r="V319" s="197">
        <v>0</v>
      </c>
      <c r="W319" s="197">
        <v>0</v>
      </c>
      <c r="X319" s="197">
        <v>0</v>
      </c>
      <c r="Y319" s="197">
        <v>0</v>
      </c>
      <c r="Z319" s="197">
        <v>0</v>
      </c>
      <c r="AA319" s="197">
        <v>0</v>
      </c>
      <c r="AB319" s="197">
        <v>0</v>
      </c>
      <c r="AC319" s="198">
        <v>0</v>
      </c>
      <c r="AD319" s="199">
        <v>0</v>
      </c>
      <c r="AE319" s="199">
        <v>0</v>
      </c>
      <c r="AF319" s="199">
        <v>0</v>
      </c>
      <c r="AG319" s="199">
        <v>0</v>
      </c>
      <c r="AH319" s="199">
        <v>0</v>
      </c>
      <c r="AI319" s="200">
        <f>SUM(V319:AC319)</f>
        <v>0</v>
      </c>
      <c r="AJ319" s="131" t="str">
        <f>IF(ABS(S319-AI319)&gt;0.001,S319-AI319,"")</f>
        <v/>
      </c>
      <c r="BA319" s="131"/>
      <c r="BR319" s="131"/>
      <c r="CG319" s="131"/>
    </row>
    <row r="320" spans="1:85" ht="15">
      <c r="A320" s="149" t="s">
        <v>8</v>
      </c>
      <c r="B320" s="150">
        <v>0</v>
      </c>
      <c r="C320" s="150">
        <v>0</v>
      </c>
      <c r="D320" s="150">
        <v>0</v>
      </c>
      <c r="E320" s="150">
        <v>0</v>
      </c>
      <c r="F320" s="304"/>
      <c r="G320" s="150">
        <v>0</v>
      </c>
      <c r="H320" s="151">
        <v>0</v>
      </c>
      <c r="I320" s="152">
        <f t="shared" ref="I320:I339" si="235">SUM(B320:H320)</f>
        <v>0</v>
      </c>
      <c r="J320" s="139"/>
      <c r="K320" s="153" t="s">
        <v>8</v>
      </c>
      <c r="L320" s="154">
        <v>0</v>
      </c>
      <c r="M320" s="154">
        <v>0</v>
      </c>
      <c r="N320" s="154">
        <v>0</v>
      </c>
      <c r="O320" s="154">
        <v>0</v>
      </c>
      <c r="P320" s="154">
        <v>0</v>
      </c>
      <c r="Q320" s="154">
        <v>0</v>
      </c>
      <c r="R320" s="155">
        <v>0</v>
      </c>
      <c r="S320" s="156">
        <f t="shared" ref="S320:S339" si="236">SUM(L320:R320)</f>
        <v>0</v>
      </c>
      <c r="U320" s="201" t="s">
        <v>8</v>
      </c>
      <c r="V320" s="202">
        <v>0</v>
      </c>
      <c r="W320" s="202">
        <v>0</v>
      </c>
      <c r="X320" s="202">
        <v>0</v>
      </c>
      <c r="Y320" s="202">
        <v>0</v>
      </c>
      <c r="Z320" s="202">
        <v>0</v>
      </c>
      <c r="AA320" s="202">
        <v>0</v>
      </c>
      <c r="AB320" s="202">
        <v>0</v>
      </c>
      <c r="AC320" s="203">
        <v>0</v>
      </c>
      <c r="AD320" s="202">
        <v>0</v>
      </c>
      <c r="AE320" s="202">
        <v>0</v>
      </c>
      <c r="AF320" s="202">
        <v>0</v>
      </c>
      <c r="AG320" s="202">
        <v>0</v>
      </c>
      <c r="AH320" s="202">
        <v>0</v>
      </c>
      <c r="AI320" s="204">
        <f t="shared" ref="AI320:AI339" si="237">SUM(V320:AC320)</f>
        <v>0</v>
      </c>
      <c r="AJ320" s="131" t="str">
        <f t="shared" ref="AJ320:AJ341" si="238">IF(ABS(S320-AI320)&gt;0.001,S320-AI320,"")</f>
        <v/>
      </c>
      <c r="BA320" s="131"/>
      <c r="BR320" s="131"/>
      <c r="CG320" s="131"/>
    </row>
    <row r="321" spans="1:85" ht="15">
      <c r="A321" s="157" t="s">
        <v>10</v>
      </c>
      <c r="B321" s="146">
        <v>0</v>
      </c>
      <c r="C321" s="146">
        <v>0</v>
      </c>
      <c r="D321" s="146">
        <v>0</v>
      </c>
      <c r="E321" s="146">
        <v>0</v>
      </c>
      <c r="F321" s="304"/>
      <c r="G321" s="146">
        <v>0</v>
      </c>
      <c r="H321" s="158">
        <v>0</v>
      </c>
      <c r="I321" s="144">
        <f t="shared" si="235"/>
        <v>0</v>
      </c>
      <c r="J321" s="139"/>
      <c r="K321" s="159" t="s">
        <v>10</v>
      </c>
      <c r="L321" s="146">
        <v>0</v>
      </c>
      <c r="M321" s="146">
        <v>0</v>
      </c>
      <c r="N321" s="146">
        <v>0</v>
      </c>
      <c r="O321" s="146">
        <v>0</v>
      </c>
      <c r="P321" s="146">
        <v>0</v>
      </c>
      <c r="Q321" s="146">
        <v>0</v>
      </c>
      <c r="R321" s="147">
        <v>0</v>
      </c>
      <c r="S321" s="148">
        <f t="shared" si="236"/>
        <v>0</v>
      </c>
      <c r="U321" s="205" t="s">
        <v>10</v>
      </c>
      <c r="V321" s="197">
        <v>0</v>
      </c>
      <c r="W321" s="197">
        <v>0</v>
      </c>
      <c r="X321" s="197">
        <v>0</v>
      </c>
      <c r="Y321" s="197">
        <v>0</v>
      </c>
      <c r="Z321" s="197">
        <v>0</v>
      </c>
      <c r="AA321" s="197">
        <v>0</v>
      </c>
      <c r="AB321" s="197">
        <v>0</v>
      </c>
      <c r="AC321" s="198">
        <v>0</v>
      </c>
      <c r="AD321" s="199">
        <v>0</v>
      </c>
      <c r="AE321" s="199">
        <v>0</v>
      </c>
      <c r="AF321" s="199">
        <v>0</v>
      </c>
      <c r="AG321" s="199">
        <v>0</v>
      </c>
      <c r="AH321" s="199">
        <v>0</v>
      </c>
      <c r="AI321" s="200">
        <f t="shared" si="237"/>
        <v>0</v>
      </c>
      <c r="AJ321" s="131" t="str">
        <f t="shared" si="238"/>
        <v/>
      </c>
      <c r="BA321" s="131"/>
      <c r="BR321" s="131"/>
      <c r="CG321" s="131"/>
    </row>
    <row r="322" spans="1:85" ht="15">
      <c r="A322" s="149" t="s">
        <v>53</v>
      </c>
      <c r="B322" s="150">
        <v>0</v>
      </c>
      <c r="C322" s="150">
        <v>0</v>
      </c>
      <c r="D322" s="150">
        <v>0</v>
      </c>
      <c r="E322" s="150">
        <v>0</v>
      </c>
      <c r="F322" s="304"/>
      <c r="G322" s="150">
        <v>0</v>
      </c>
      <c r="H322" s="151">
        <v>0</v>
      </c>
      <c r="I322" s="152">
        <f t="shared" si="235"/>
        <v>0</v>
      </c>
      <c r="J322" s="139"/>
      <c r="K322" s="153" t="s">
        <v>53</v>
      </c>
      <c r="L322" s="154">
        <v>0</v>
      </c>
      <c r="M322" s="154">
        <v>0</v>
      </c>
      <c r="N322" s="154">
        <v>0</v>
      </c>
      <c r="O322" s="154">
        <v>0</v>
      </c>
      <c r="P322" s="154">
        <v>0</v>
      </c>
      <c r="Q322" s="154">
        <v>0</v>
      </c>
      <c r="R322" s="155">
        <v>0</v>
      </c>
      <c r="S322" s="156">
        <f t="shared" si="236"/>
        <v>0</v>
      </c>
      <c r="U322" s="201" t="s">
        <v>53</v>
      </c>
      <c r="V322" s="202">
        <v>0</v>
      </c>
      <c r="W322" s="202">
        <v>0</v>
      </c>
      <c r="X322" s="202">
        <v>0</v>
      </c>
      <c r="Y322" s="202">
        <v>0</v>
      </c>
      <c r="Z322" s="202">
        <v>0</v>
      </c>
      <c r="AA322" s="202">
        <v>0</v>
      </c>
      <c r="AB322" s="202">
        <v>0</v>
      </c>
      <c r="AC322" s="203">
        <v>0</v>
      </c>
      <c r="AD322" s="202">
        <v>0</v>
      </c>
      <c r="AE322" s="202">
        <v>0</v>
      </c>
      <c r="AF322" s="202">
        <v>0</v>
      </c>
      <c r="AG322" s="202">
        <v>0</v>
      </c>
      <c r="AH322" s="202">
        <v>0</v>
      </c>
      <c r="AI322" s="204">
        <f t="shared" si="237"/>
        <v>0</v>
      </c>
      <c r="AJ322" s="131" t="str">
        <f t="shared" si="238"/>
        <v/>
      </c>
      <c r="BA322" s="131"/>
      <c r="BR322" s="131"/>
      <c r="CG322" s="131"/>
    </row>
    <row r="323" spans="1:85" ht="15">
      <c r="A323" s="157" t="s">
        <v>16</v>
      </c>
      <c r="B323" s="146">
        <v>0.79790813112696912</v>
      </c>
      <c r="C323" s="146">
        <v>8.2079879335446719</v>
      </c>
      <c r="D323" s="146">
        <v>0</v>
      </c>
      <c r="E323" s="146">
        <v>0</v>
      </c>
      <c r="F323" s="304"/>
      <c r="G323" s="146">
        <v>0</v>
      </c>
      <c r="H323" s="158">
        <v>0</v>
      </c>
      <c r="I323" s="144">
        <f t="shared" si="235"/>
        <v>9.0058960646716404</v>
      </c>
      <c r="J323" s="139"/>
      <c r="K323" s="159" t="s">
        <v>16</v>
      </c>
      <c r="L323" s="146">
        <v>0.79790813112696912</v>
      </c>
      <c r="M323" s="146">
        <v>8.2079879335446719</v>
      </c>
      <c r="N323" s="146">
        <v>0</v>
      </c>
      <c r="O323" s="146">
        <v>0</v>
      </c>
      <c r="P323" s="146">
        <v>0</v>
      </c>
      <c r="Q323" s="146">
        <v>0</v>
      </c>
      <c r="R323" s="147">
        <v>0</v>
      </c>
      <c r="S323" s="148">
        <f t="shared" si="236"/>
        <v>9.0058960646716404</v>
      </c>
      <c r="U323" s="205" t="s">
        <v>16</v>
      </c>
      <c r="V323" s="197">
        <v>0.79790813112696912</v>
      </c>
      <c r="W323" s="197">
        <v>0</v>
      </c>
      <c r="X323" s="197">
        <v>0</v>
      </c>
      <c r="Y323" s="197">
        <v>8.2079879335446719</v>
      </c>
      <c r="Z323" s="197">
        <v>0</v>
      </c>
      <c r="AA323" s="197">
        <v>0</v>
      </c>
      <c r="AB323" s="197">
        <v>0</v>
      </c>
      <c r="AC323" s="198">
        <v>0</v>
      </c>
      <c r="AD323" s="199">
        <v>0</v>
      </c>
      <c r="AE323" s="199">
        <v>0</v>
      </c>
      <c r="AF323" s="199">
        <v>0</v>
      </c>
      <c r="AG323" s="199">
        <v>0</v>
      </c>
      <c r="AH323" s="199">
        <v>0</v>
      </c>
      <c r="AI323" s="200">
        <f t="shared" si="237"/>
        <v>9.0058960646716404</v>
      </c>
      <c r="AJ323" s="131" t="str">
        <f t="shared" si="238"/>
        <v/>
      </c>
      <c r="BA323" s="131"/>
      <c r="BR323" s="131"/>
      <c r="CG323" s="131"/>
    </row>
    <row r="324" spans="1:85" ht="15">
      <c r="A324" s="149" t="s">
        <v>15</v>
      </c>
      <c r="B324" s="150">
        <v>7.3308893338525358</v>
      </c>
      <c r="C324" s="150">
        <v>0</v>
      </c>
      <c r="D324" s="150">
        <v>0</v>
      </c>
      <c r="E324" s="150">
        <v>0</v>
      </c>
      <c r="F324" s="304"/>
      <c r="G324" s="150">
        <v>0</v>
      </c>
      <c r="H324" s="151">
        <v>0</v>
      </c>
      <c r="I324" s="152">
        <f t="shared" si="235"/>
        <v>7.3308893338525358</v>
      </c>
      <c r="J324" s="139"/>
      <c r="K324" s="153" t="s">
        <v>15</v>
      </c>
      <c r="L324" s="154">
        <v>7.3308893338525358</v>
      </c>
      <c r="M324" s="154">
        <v>0</v>
      </c>
      <c r="N324" s="154">
        <v>0</v>
      </c>
      <c r="O324" s="154">
        <v>0</v>
      </c>
      <c r="P324" s="154">
        <v>0</v>
      </c>
      <c r="Q324" s="154">
        <v>0</v>
      </c>
      <c r="R324" s="155">
        <v>0</v>
      </c>
      <c r="S324" s="156">
        <f t="shared" si="236"/>
        <v>7.3308893338525358</v>
      </c>
      <c r="U324" s="201" t="s">
        <v>54</v>
      </c>
      <c r="V324" s="202">
        <v>7.3308893338525358</v>
      </c>
      <c r="W324" s="202">
        <v>0</v>
      </c>
      <c r="X324" s="202">
        <v>0</v>
      </c>
      <c r="Y324" s="202">
        <v>0</v>
      </c>
      <c r="Z324" s="202">
        <v>0</v>
      </c>
      <c r="AA324" s="202">
        <v>0</v>
      </c>
      <c r="AB324" s="202">
        <v>0</v>
      </c>
      <c r="AC324" s="203">
        <v>0</v>
      </c>
      <c r="AD324" s="202">
        <v>0</v>
      </c>
      <c r="AE324" s="202">
        <v>0</v>
      </c>
      <c r="AF324" s="202">
        <v>0</v>
      </c>
      <c r="AG324" s="202">
        <v>0</v>
      </c>
      <c r="AH324" s="202">
        <v>0</v>
      </c>
      <c r="AI324" s="204">
        <f t="shared" si="237"/>
        <v>7.3308893338525358</v>
      </c>
      <c r="AJ324" s="131" t="str">
        <f t="shared" si="238"/>
        <v/>
      </c>
      <c r="BA324" s="131"/>
      <c r="BR324" s="131"/>
      <c r="CG324" s="131"/>
    </row>
    <row r="325" spans="1:85" ht="15">
      <c r="A325" s="157" t="s">
        <v>55</v>
      </c>
      <c r="B325" s="146">
        <v>0</v>
      </c>
      <c r="C325" s="146">
        <v>0</v>
      </c>
      <c r="D325" s="146">
        <v>0</v>
      </c>
      <c r="E325" s="146">
        <v>1.5072598733632652</v>
      </c>
      <c r="F325" s="304"/>
      <c r="G325" s="146">
        <v>0</v>
      </c>
      <c r="H325" s="158">
        <v>0</v>
      </c>
      <c r="I325" s="144">
        <f t="shared" si="235"/>
        <v>1.5072598733632652</v>
      </c>
      <c r="J325" s="139"/>
      <c r="K325" s="159" t="s">
        <v>55</v>
      </c>
      <c r="L325" s="146">
        <v>0</v>
      </c>
      <c r="M325" s="146">
        <v>0</v>
      </c>
      <c r="N325" s="146">
        <v>0</v>
      </c>
      <c r="O325" s="146">
        <v>1.5072598733632652</v>
      </c>
      <c r="P325" s="146">
        <v>23.565521309689572</v>
      </c>
      <c r="Q325" s="146">
        <v>0</v>
      </c>
      <c r="R325" s="147">
        <v>0</v>
      </c>
      <c r="S325" s="148">
        <f t="shared" si="236"/>
        <v>25.072781183052836</v>
      </c>
      <c r="U325" s="205" t="s">
        <v>55</v>
      </c>
      <c r="V325" s="197">
        <v>0</v>
      </c>
      <c r="W325" s="197">
        <v>0</v>
      </c>
      <c r="X325" s="197">
        <v>0</v>
      </c>
      <c r="Y325" s="197">
        <v>0</v>
      </c>
      <c r="Z325" s="197">
        <v>0</v>
      </c>
      <c r="AA325" s="197">
        <v>0</v>
      </c>
      <c r="AB325" s="197">
        <v>23.565521309689572</v>
      </c>
      <c r="AC325" s="198">
        <v>1.5072598733632652</v>
      </c>
      <c r="AD325" s="197">
        <v>0</v>
      </c>
      <c r="AE325" s="197">
        <v>0</v>
      </c>
      <c r="AF325" s="197">
        <v>0</v>
      </c>
      <c r="AG325" s="197">
        <v>0</v>
      </c>
      <c r="AH325" s="197">
        <v>1.5072598733632652</v>
      </c>
      <c r="AI325" s="200">
        <f t="shared" si="237"/>
        <v>25.072781183052836</v>
      </c>
      <c r="AJ325" s="131" t="str">
        <f t="shared" si="238"/>
        <v/>
      </c>
      <c r="BA325" s="131"/>
      <c r="BR325" s="131"/>
      <c r="CG325" s="131"/>
    </row>
    <row r="326" spans="1:85" ht="15">
      <c r="A326" s="149" t="s">
        <v>12</v>
      </c>
      <c r="B326" s="150">
        <v>0</v>
      </c>
      <c r="C326" s="150">
        <v>0</v>
      </c>
      <c r="D326" s="150">
        <v>0</v>
      </c>
      <c r="E326" s="150">
        <v>0</v>
      </c>
      <c r="F326" s="304"/>
      <c r="G326" s="150">
        <v>0</v>
      </c>
      <c r="H326" s="151">
        <v>0</v>
      </c>
      <c r="I326" s="152">
        <f t="shared" si="235"/>
        <v>0</v>
      </c>
      <c r="J326" s="139"/>
      <c r="K326" s="153" t="s">
        <v>12</v>
      </c>
      <c r="L326" s="154">
        <v>0</v>
      </c>
      <c r="M326" s="154">
        <v>0</v>
      </c>
      <c r="N326" s="154">
        <v>0</v>
      </c>
      <c r="O326" s="154">
        <v>0</v>
      </c>
      <c r="P326" s="154">
        <v>2.1307981649454475</v>
      </c>
      <c r="Q326" s="154">
        <v>0</v>
      </c>
      <c r="R326" s="155">
        <v>0</v>
      </c>
      <c r="S326" s="156">
        <f t="shared" si="236"/>
        <v>2.1307981649454475</v>
      </c>
      <c r="U326" s="201" t="s">
        <v>12</v>
      </c>
      <c r="V326" s="202">
        <v>0</v>
      </c>
      <c r="W326" s="202">
        <v>0</v>
      </c>
      <c r="X326" s="202">
        <v>0</v>
      </c>
      <c r="Y326" s="202">
        <v>0</v>
      </c>
      <c r="Z326" s="202">
        <v>0</v>
      </c>
      <c r="AA326" s="202">
        <v>0</v>
      </c>
      <c r="AB326" s="202">
        <v>2.1307981649454475</v>
      </c>
      <c r="AC326" s="203">
        <v>0</v>
      </c>
      <c r="AD326" s="202">
        <v>0</v>
      </c>
      <c r="AE326" s="202">
        <v>0</v>
      </c>
      <c r="AF326" s="202">
        <v>0</v>
      </c>
      <c r="AG326" s="202">
        <v>0</v>
      </c>
      <c r="AH326" s="202">
        <v>0</v>
      </c>
      <c r="AI326" s="204">
        <f t="shared" si="237"/>
        <v>2.1307981649454475</v>
      </c>
      <c r="AJ326" s="131" t="str">
        <f t="shared" si="238"/>
        <v/>
      </c>
      <c r="BA326" s="131"/>
      <c r="BR326" s="131"/>
      <c r="CG326" s="131"/>
    </row>
    <row r="327" spans="1:85" ht="15">
      <c r="A327" s="157" t="s">
        <v>56</v>
      </c>
      <c r="B327" s="146">
        <v>0</v>
      </c>
      <c r="C327" s="146">
        <v>0</v>
      </c>
      <c r="D327" s="146">
        <v>0</v>
      </c>
      <c r="E327" s="146">
        <v>0</v>
      </c>
      <c r="F327" s="304"/>
      <c r="G327" s="146">
        <v>0</v>
      </c>
      <c r="H327" s="158">
        <v>0</v>
      </c>
      <c r="I327" s="144">
        <f t="shared" si="235"/>
        <v>0</v>
      </c>
      <c r="J327" s="139"/>
      <c r="K327" s="159" t="s">
        <v>56</v>
      </c>
      <c r="L327" s="146">
        <v>0</v>
      </c>
      <c r="M327" s="146">
        <v>0</v>
      </c>
      <c r="N327" s="146">
        <v>0</v>
      </c>
      <c r="O327" s="146">
        <v>0</v>
      </c>
      <c r="P327" s="146">
        <v>0</v>
      </c>
      <c r="Q327" s="146">
        <v>0</v>
      </c>
      <c r="R327" s="147">
        <v>0</v>
      </c>
      <c r="S327" s="148">
        <f t="shared" si="236"/>
        <v>0</v>
      </c>
      <c r="U327" s="205" t="s">
        <v>56</v>
      </c>
      <c r="V327" s="197">
        <v>0</v>
      </c>
      <c r="W327" s="197">
        <v>0</v>
      </c>
      <c r="X327" s="197">
        <v>0</v>
      </c>
      <c r="Y327" s="197">
        <v>0</v>
      </c>
      <c r="Z327" s="197">
        <v>0</v>
      </c>
      <c r="AA327" s="197">
        <v>0</v>
      </c>
      <c r="AB327" s="197">
        <v>0</v>
      </c>
      <c r="AC327" s="198">
        <v>0</v>
      </c>
      <c r="AD327" s="197">
        <v>0</v>
      </c>
      <c r="AE327" s="197">
        <v>0</v>
      </c>
      <c r="AF327" s="197">
        <v>0</v>
      </c>
      <c r="AG327" s="197">
        <v>0</v>
      </c>
      <c r="AH327" s="197">
        <v>0</v>
      </c>
      <c r="AI327" s="200">
        <f t="shared" si="237"/>
        <v>0</v>
      </c>
      <c r="AJ327" s="131" t="str">
        <f t="shared" si="238"/>
        <v/>
      </c>
      <c r="BA327" s="131"/>
      <c r="BR327" s="131"/>
      <c r="CG327" s="131"/>
    </row>
    <row r="328" spans="1:85" ht="15">
      <c r="A328" s="149" t="s">
        <v>17</v>
      </c>
      <c r="B328" s="150">
        <v>0</v>
      </c>
      <c r="C328" s="150">
        <v>0</v>
      </c>
      <c r="D328" s="150">
        <v>7.8382866522492121</v>
      </c>
      <c r="E328" s="150">
        <v>0.22136218090136006</v>
      </c>
      <c r="F328" s="304"/>
      <c r="G328" s="150">
        <v>0</v>
      </c>
      <c r="H328" s="151">
        <v>0</v>
      </c>
      <c r="I328" s="152">
        <f t="shared" si="235"/>
        <v>8.0596488331505718</v>
      </c>
      <c r="J328" s="139"/>
      <c r="K328" s="153" t="s">
        <v>17</v>
      </c>
      <c r="L328" s="154">
        <v>0</v>
      </c>
      <c r="M328" s="154">
        <v>0</v>
      </c>
      <c r="N328" s="154">
        <v>7.8382866522492121</v>
      </c>
      <c r="O328" s="154">
        <v>0.22136218090136006</v>
      </c>
      <c r="P328" s="154">
        <v>3.0730313759003793E-2</v>
      </c>
      <c r="Q328" s="154">
        <v>0</v>
      </c>
      <c r="R328" s="155">
        <v>0</v>
      </c>
      <c r="S328" s="156">
        <f t="shared" si="236"/>
        <v>8.0903791469095747</v>
      </c>
      <c r="U328" s="201" t="s">
        <v>17</v>
      </c>
      <c r="V328" s="202">
        <v>0</v>
      </c>
      <c r="W328" s="202">
        <v>0</v>
      </c>
      <c r="X328" s="202">
        <v>0</v>
      </c>
      <c r="Y328" s="202">
        <v>0</v>
      </c>
      <c r="Z328" s="202">
        <v>7.8382866522492121</v>
      </c>
      <c r="AA328" s="202">
        <v>0</v>
      </c>
      <c r="AB328" s="202">
        <v>3.0730313759003793E-2</v>
      </c>
      <c r="AC328" s="203">
        <v>0.22136218090136006</v>
      </c>
      <c r="AD328" s="202">
        <v>0</v>
      </c>
      <c r="AE328" s="202">
        <v>0</v>
      </c>
      <c r="AF328" s="202">
        <v>0</v>
      </c>
      <c r="AG328" s="202">
        <v>0</v>
      </c>
      <c r="AH328" s="202">
        <v>0.22136218090136006</v>
      </c>
      <c r="AI328" s="204">
        <f t="shared" si="237"/>
        <v>8.0903791469095765</v>
      </c>
      <c r="AJ328" s="131" t="str">
        <f t="shared" si="238"/>
        <v/>
      </c>
      <c r="BA328" s="131"/>
      <c r="BR328" s="131"/>
      <c r="CG328" s="131"/>
    </row>
    <row r="329" spans="1:85" ht="15">
      <c r="A329" s="157" t="s">
        <v>141</v>
      </c>
      <c r="B329" s="146">
        <v>14.822674708492453</v>
      </c>
      <c r="C329" s="146">
        <v>522.300461699621</v>
      </c>
      <c r="D329" s="146">
        <v>15.596002331983303</v>
      </c>
      <c r="E329" s="146">
        <v>0</v>
      </c>
      <c r="F329" s="304"/>
      <c r="G329" s="146">
        <v>0</v>
      </c>
      <c r="H329" s="158">
        <v>0</v>
      </c>
      <c r="I329" s="144">
        <f t="shared" si="235"/>
        <v>552.7191387400967</v>
      </c>
      <c r="J329" s="139"/>
      <c r="K329" s="159" t="s">
        <v>141</v>
      </c>
      <c r="L329" s="146">
        <v>14.822674708492453</v>
      </c>
      <c r="M329" s="146">
        <v>522.300461699621</v>
      </c>
      <c r="N329" s="146">
        <v>15.596002331983303</v>
      </c>
      <c r="O329" s="146">
        <v>0</v>
      </c>
      <c r="P329" s="146">
        <v>2.3859498222940211E-2</v>
      </c>
      <c r="Q329" s="146">
        <v>0</v>
      </c>
      <c r="R329" s="147">
        <v>0</v>
      </c>
      <c r="S329" s="148">
        <f t="shared" si="236"/>
        <v>552.74299823831961</v>
      </c>
      <c r="U329" s="205" t="s">
        <v>141</v>
      </c>
      <c r="V329" s="197">
        <v>14.817777070733303</v>
      </c>
      <c r="W329" s="197">
        <v>0</v>
      </c>
      <c r="X329" s="197">
        <v>0</v>
      </c>
      <c r="Y329" s="197">
        <v>522.300461699621</v>
      </c>
      <c r="Z329" s="197">
        <v>9.5089538067584645</v>
      </c>
      <c r="AA329" s="197">
        <v>0</v>
      </c>
      <c r="AB329" s="197">
        <v>2.3859498222940211E-2</v>
      </c>
      <c r="AC329" s="198">
        <v>6.0919461629839891</v>
      </c>
      <c r="AD329" s="197">
        <v>4.8976377591493378E-3</v>
      </c>
      <c r="AE329" s="197">
        <v>0</v>
      </c>
      <c r="AF329" s="197">
        <v>0</v>
      </c>
      <c r="AG329" s="197">
        <v>6.087048525224839</v>
      </c>
      <c r="AH329" s="197">
        <v>0</v>
      </c>
      <c r="AI329" s="200">
        <f t="shared" si="237"/>
        <v>552.74299823831961</v>
      </c>
      <c r="AJ329" s="131" t="str">
        <f t="shared" si="238"/>
        <v/>
      </c>
      <c r="BA329" s="131"/>
      <c r="BR329" s="131"/>
      <c r="CG329" s="131"/>
    </row>
    <row r="330" spans="1:85" ht="15">
      <c r="A330" s="149" t="s">
        <v>25</v>
      </c>
      <c r="B330" s="150">
        <v>2.1785111307435376</v>
      </c>
      <c r="C330" s="150">
        <v>4.3879192061882941</v>
      </c>
      <c r="D330" s="150">
        <v>1.6990605821546407</v>
      </c>
      <c r="E330" s="150">
        <v>297.16220893453971</v>
      </c>
      <c r="F330" s="304"/>
      <c r="G330" s="150">
        <v>26.185236280116786</v>
      </c>
      <c r="H330" s="151">
        <v>0</v>
      </c>
      <c r="I330" s="152">
        <f t="shared" si="235"/>
        <v>331.61293613374295</v>
      </c>
      <c r="J330" s="139"/>
      <c r="K330" s="153" t="s">
        <v>25</v>
      </c>
      <c r="L330" s="154">
        <v>2.1785111307435376</v>
      </c>
      <c r="M330" s="154">
        <v>4.3879192061882941</v>
      </c>
      <c r="N330" s="154">
        <v>1.6990605821546407</v>
      </c>
      <c r="O330" s="154">
        <v>297.16220893453971</v>
      </c>
      <c r="P330" s="154">
        <v>0</v>
      </c>
      <c r="Q330" s="154">
        <v>26.185236280116786</v>
      </c>
      <c r="R330" s="155">
        <v>0</v>
      </c>
      <c r="S330" s="156">
        <f t="shared" si="236"/>
        <v>331.61293613374295</v>
      </c>
      <c r="U330" s="201" t="s">
        <v>25</v>
      </c>
      <c r="V330" s="202">
        <v>0.23449893264289626</v>
      </c>
      <c r="W330" s="202">
        <v>1.9193351690987079</v>
      </c>
      <c r="X330" s="202">
        <v>26.185236280116786</v>
      </c>
      <c r="Y330" s="202">
        <v>4.3879192061882941</v>
      </c>
      <c r="Z330" s="202">
        <v>1.3159584965081381</v>
      </c>
      <c r="AA330" s="202">
        <v>297.04428596907331</v>
      </c>
      <c r="AB330" s="202">
        <v>0</v>
      </c>
      <c r="AC330" s="203">
        <v>0.5257020801148411</v>
      </c>
      <c r="AD330" s="202">
        <v>2.4677029001933165E-2</v>
      </c>
      <c r="AE330" s="202">
        <v>0.11792296546640531</v>
      </c>
      <c r="AF330" s="202">
        <v>0</v>
      </c>
      <c r="AG330" s="202">
        <v>0.38310208564650267</v>
      </c>
      <c r="AH330" s="202">
        <v>0</v>
      </c>
      <c r="AI330" s="204">
        <f t="shared" si="237"/>
        <v>331.61293613374301</v>
      </c>
      <c r="AJ330" s="131" t="str">
        <f t="shared" si="238"/>
        <v/>
      </c>
      <c r="BA330" s="131"/>
      <c r="BR330" s="131"/>
      <c r="CG330" s="131"/>
    </row>
    <row r="331" spans="1:85" ht="15">
      <c r="A331" s="157" t="s">
        <v>24</v>
      </c>
      <c r="B331" s="146">
        <v>11.748272323250749</v>
      </c>
      <c r="C331" s="146">
        <v>0</v>
      </c>
      <c r="D331" s="146">
        <v>0</v>
      </c>
      <c r="E331" s="146">
        <v>0</v>
      </c>
      <c r="F331" s="304"/>
      <c r="G331" s="146">
        <v>0</v>
      </c>
      <c r="H331" s="158">
        <v>0</v>
      </c>
      <c r="I331" s="144">
        <f t="shared" si="235"/>
        <v>11.748272323250749</v>
      </c>
      <c r="J331" s="139"/>
      <c r="K331" s="159" t="s">
        <v>24</v>
      </c>
      <c r="L331" s="146">
        <v>11.748272323250749</v>
      </c>
      <c r="M331" s="146">
        <v>0</v>
      </c>
      <c r="N331" s="146">
        <v>0</v>
      </c>
      <c r="O331" s="146">
        <v>0</v>
      </c>
      <c r="P331" s="146">
        <v>0</v>
      </c>
      <c r="Q331" s="146">
        <v>0</v>
      </c>
      <c r="R331" s="147">
        <v>0</v>
      </c>
      <c r="S331" s="148">
        <f t="shared" si="236"/>
        <v>11.748272323250749</v>
      </c>
      <c r="U331" s="205" t="s">
        <v>24</v>
      </c>
      <c r="V331" s="197">
        <v>11.715094637215236</v>
      </c>
      <c r="W331" s="197">
        <v>0</v>
      </c>
      <c r="X331" s="197">
        <v>0</v>
      </c>
      <c r="Y331" s="197">
        <v>0</v>
      </c>
      <c r="Z331" s="197">
        <v>0</v>
      </c>
      <c r="AA331" s="197">
        <v>0</v>
      </c>
      <c r="AB331" s="197">
        <v>0</v>
      </c>
      <c r="AC331" s="198">
        <v>3.3177686035513049E-2</v>
      </c>
      <c r="AD331" s="197">
        <v>3.3177686035513049E-2</v>
      </c>
      <c r="AE331" s="197">
        <v>0</v>
      </c>
      <c r="AF331" s="197">
        <v>0</v>
      </c>
      <c r="AG331" s="197">
        <v>0</v>
      </c>
      <c r="AH331" s="197">
        <v>0</v>
      </c>
      <c r="AI331" s="200">
        <f t="shared" si="237"/>
        <v>11.748272323250749</v>
      </c>
      <c r="AJ331" s="131" t="str">
        <f t="shared" si="238"/>
        <v/>
      </c>
      <c r="BA331" s="131"/>
      <c r="BR331" s="131"/>
      <c r="CG331" s="131"/>
    </row>
    <row r="332" spans="1:85" ht="15">
      <c r="A332" s="149" t="s">
        <v>57</v>
      </c>
      <c r="B332" s="150">
        <v>0</v>
      </c>
      <c r="C332" s="150">
        <v>0</v>
      </c>
      <c r="D332" s="150">
        <v>0</v>
      </c>
      <c r="E332" s="150">
        <v>0</v>
      </c>
      <c r="F332" s="304"/>
      <c r="G332" s="150">
        <v>0</v>
      </c>
      <c r="H332" s="151">
        <v>0</v>
      </c>
      <c r="I332" s="152">
        <f t="shared" si="235"/>
        <v>0</v>
      </c>
      <c r="J332" s="139"/>
      <c r="K332" s="153" t="s">
        <v>57</v>
      </c>
      <c r="L332" s="154">
        <v>0</v>
      </c>
      <c r="M332" s="154">
        <v>0</v>
      </c>
      <c r="N332" s="154">
        <v>0</v>
      </c>
      <c r="O332" s="154">
        <v>0</v>
      </c>
      <c r="P332" s="154">
        <v>0</v>
      </c>
      <c r="Q332" s="154">
        <v>0</v>
      </c>
      <c r="R332" s="155">
        <v>0</v>
      </c>
      <c r="S332" s="156">
        <f t="shared" si="236"/>
        <v>0</v>
      </c>
      <c r="U332" s="201" t="s">
        <v>57</v>
      </c>
      <c r="V332" s="202">
        <v>0</v>
      </c>
      <c r="W332" s="202">
        <v>0</v>
      </c>
      <c r="X332" s="202">
        <v>0</v>
      </c>
      <c r="Y332" s="202">
        <v>0</v>
      </c>
      <c r="Z332" s="202">
        <v>0</v>
      </c>
      <c r="AA332" s="202">
        <v>0</v>
      </c>
      <c r="AB332" s="202">
        <v>0</v>
      </c>
      <c r="AC332" s="203">
        <v>0</v>
      </c>
      <c r="AD332" s="202">
        <v>0</v>
      </c>
      <c r="AE332" s="202">
        <v>0</v>
      </c>
      <c r="AF332" s="202">
        <v>0</v>
      </c>
      <c r="AG332" s="202">
        <v>0</v>
      </c>
      <c r="AH332" s="202">
        <v>0</v>
      </c>
      <c r="AI332" s="204">
        <f t="shared" si="237"/>
        <v>0</v>
      </c>
      <c r="AJ332" s="131" t="str">
        <f t="shared" si="238"/>
        <v/>
      </c>
      <c r="BA332" s="131"/>
      <c r="BR332" s="131"/>
      <c r="CG332" s="131"/>
    </row>
    <row r="333" spans="1:85" ht="15">
      <c r="A333" s="157" t="s">
        <v>22</v>
      </c>
      <c r="B333" s="146">
        <v>0.2660612415278904</v>
      </c>
      <c r="C333" s="146">
        <v>1.2772425343973139</v>
      </c>
      <c r="D333" s="146">
        <v>0</v>
      </c>
      <c r="E333" s="146">
        <v>8.8687080509296801E-2</v>
      </c>
      <c r="F333" s="304"/>
      <c r="G333" s="146">
        <v>0</v>
      </c>
      <c r="H333" s="158">
        <v>0</v>
      </c>
      <c r="I333" s="144">
        <f t="shared" si="235"/>
        <v>1.6319908564345011</v>
      </c>
      <c r="J333" s="139"/>
      <c r="K333" s="159" t="s">
        <v>22</v>
      </c>
      <c r="L333" s="146">
        <v>0.2660612415278904</v>
      </c>
      <c r="M333" s="146">
        <v>1.2772425343973139</v>
      </c>
      <c r="N333" s="146">
        <v>0</v>
      </c>
      <c r="O333" s="146">
        <v>8.8687080509296801E-2</v>
      </c>
      <c r="P333" s="146">
        <v>1.3937983558770124</v>
      </c>
      <c r="Q333" s="146">
        <v>0</v>
      </c>
      <c r="R333" s="147">
        <v>0</v>
      </c>
      <c r="S333" s="148">
        <f t="shared" si="236"/>
        <v>3.0257892123115138</v>
      </c>
      <c r="U333" s="205" t="s">
        <v>22</v>
      </c>
      <c r="V333" s="197">
        <v>0.2660612415278904</v>
      </c>
      <c r="W333" s="197">
        <v>0</v>
      </c>
      <c r="X333" s="197">
        <v>0</v>
      </c>
      <c r="Y333" s="197">
        <v>1.2772425343973139</v>
      </c>
      <c r="Z333" s="197">
        <v>0</v>
      </c>
      <c r="AA333" s="197">
        <v>0</v>
      </c>
      <c r="AB333" s="197">
        <v>1.3937983558770124</v>
      </c>
      <c r="AC333" s="198">
        <v>8.8687080509296801E-2</v>
      </c>
      <c r="AD333" s="197">
        <v>0</v>
      </c>
      <c r="AE333" s="197">
        <v>0</v>
      </c>
      <c r="AF333" s="197">
        <v>0</v>
      </c>
      <c r="AG333" s="197">
        <v>0</v>
      </c>
      <c r="AH333" s="197">
        <v>8.8687080509296801E-2</v>
      </c>
      <c r="AI333" s="200">
        <f t="shared" si="237"/>
        <v>3.0257892123115133</v>
      </c>
      <c r="AJ333" s="131" t="str">
        <f t="shared" si="238"/>
        <v/>
      </c>
      <c r="BA333" s="131"/>
      <c r="BR333" s="131"/>
      <c r="CG333" s="131"/>
    </row>
    <row r="334" spans="1:85" ht="15">
      <c r="A334" s="149" t="s">
        <v>21</v>
      </c>
      <c r="B334" s="150">
        <v>0</v>
      </c>
      <c r="C334" s="150">
        <v>0</v>
      </c>
      <c r="D334" s="150">
        <v>0</v>
      </c>
      <c r="E334" s="150">
        <v>0</v>
      </c>
      <c r="F334" s="304"/>
      <c r="G334" s="150">
        <v>0</v>
      </c>
      <c r="H334" s="151">
        <v>0</v>
      </c>
      <c r="I334" s="152">
        <f t="shared" si="235"/>
        <v>0</v>
      </c>
      <c r="J334" s="139"/>
      <c r="K334" s="153" t="s">
        <v>21</v>
      </c>
      <c r="L334" s="154">
        <v>0</v>
      </c>
      <c r="M334" s="154">
        <v>0</v>
      </c>
      <c r="N334" s="154">
        <v>0</v>
      </c>
      <c r="O334" s="154">
        <v>0</v>
      </c>
      <c r="P334" s="154">
        <v>0</v>
      </c>
      <c r="Q334" s="154">
        <v>0</v>
      </c>
      <c r="R334" s="155">
        <v>0</v>
      </c>
      <c r="S334" s="156">
        <f t="shared" si="236"/>
        <v>0</v>
      </c>
      <c r="U334" s="201" t="s">
        <v>58</v>
      </c>
      <c r="V334" s="202">
        <v>0</v>
      </c>
      <c r="W334" s="202">
        <v>0</v>
      </c>
      <c r="X334" s="202">
        <v>0</v>
      </c>
      <c r="Y334" s="202">
        <v>0</v>
      </c>
      <c r="Z334" s="202">
        <v>0</v>
      </c>
      <c r="AA334" s="202">
        <v>0</v>
      </c>
      <c r="AB334" s="202">
        <v>0</v>
      </c>
      <c r="AC334" s="203">
        <v>0</v>
      </c>
      <c r="AD334" s="202">
        <v>0</v>
      </c>
      <c r="AE334" s="202">
        <v>0</v>
      </c>
      <c r="AF334" s="202">
        <v>0</v>
      </c>
      <c r="AG334" s="202">
        <v>0</v>
      </c>
      <c r="AH334" s="202">
        <v>0</v>
      </c>
      <c r="AI334" s="204">
        <f t="shared" si="237"/>
        <v>0</v>
      </c>
      <c r="AJ334" s="131" t="str">
        <f t="shared" si="238"/>
        <v/>
      </c>
      <c r="BA334" s="131"/>
      <c r="BR334" s="131"/>
      <c r="CG334" s="131"/>
    </row>
    <row r="335" spans="1:85" ht="15">
      <c r="A335" s="160" t="s">
        <v>61</v>
      </c>
      <c r="B335" s="146">
        <v>0</v>
      </c>
      <c r="C335" s="146">
        <v>0</v>
      </c>
      <c r="D335" s="146">
        <v>0</v>
      </c>
      <c r="E335" s="146">
        <v>0</v>
      </c>
      <c r="F335" s="304"/>
      <c r="G335" s="146">
        <v>0</v>
      </c>
      <c r="H335" s="158">
        <v>0</v>
      </c>
      <c r="I335" s="144">
        <f t="shared" si="235"/>
        <v>0</v>
      </c>
      <c r="J335" s="139"/>
      <c r="K335" s="161" t="s">
        <v>61</v>
      </c>
      <c r="L335" s="146">
        <v>0</v>
      </c>
      <c r="M335" s="146">
        <v>0</v>
      </c>
      <c r="N335" s="146">
        <v>0</v>
      </c>
      <c r="O335" s="146">
        <v>0</v>
      </c>
      <c r="P335" s="146">
        <v>0</v>
      </c>
      <c r="Q335" s="146">
        <v>0</v>
      </c>
      <c r="R335" s="147">
        <v>0</v>
      </c>
      <c r="S335" s="148">
        <f t="shared" si="236"/>
        <v>0</v>
      </c>
      <c r="U335" s="206" t="s">
        <v>59</v>
      </c>
      <c r="V335" s="197">
        <v>0</v>
      </c>
      <c r="W335" s="197">
        <v>0</v>
      </c>
      <c r="X335" s="197">
        <v>0</v>
      </c>
      <c r="Y335" s="197">
        <v>0</v>
      </c>
      <c r="Z335" s="197">
        <v>0</v>
      </c>
      <c r="AA335" s="197">
        <v>0</v>
      </c>
      <c r="AB335" s="197">
        <v>0</v>
      </c>
      <c r="AC335" s="198">
        <v>0</v>
      </c>
      <c r="AD335" s="199">
        <v>0</v>
      </c>
      <c r="AE335" s="199">
        <v>0</v>
      </c>
      <c r="AF335" s="199">
        <v>0</v>
      </c>
      <c r="AG335" s="199">
        <v>0</v>
      </c>
      <c r="AH335" s="199">
        <v>0</v>
      </c>
      <c r="AI335" s="200">
        <f t="shared" si="237"/>
        <v>0</v>
      </c>
      <c r="AJ335" s="131" t="str">
        <f t="shared" si="238"/>
        <v/>
      </c>
      <c r="BA335" s="131"/>
      <c r="BR335" s="131"/>
      <c r="CG335" s="131"/>
    </row>
    <row r="336" spans="1:85">
      <c r="A336" s="162" t="s">
        <v>23</v>
      </c>
      <c r="B336" s="163">
        <v>0</v>
      </c>
      <c r="C336" s="163">
        <v>0</v>
      </c>
      <c r="D336" s="163">
        <v>0</v>
      </c>
      <c r="E336" s="163">
        <v>0</v>
      </c>
      <c r="F336" s="304"/>
      <c r="G336" s="163">
        <v>0</v>
      </c>
      <c r="H336" s="164">
        <v>0</v>
      </c>
      <c r="I336" s="165">
        <f t="shared" si="235"/>
        <v>0</v>
      </c>
      <c r="J336" s="139"/>
      <c r="K336" s="166" t="s">
        <v>23</v>
      </c>
      <c r="L336" s="167">
        <v>0</v>
      </c>
      <c r="M336" s="167">
        <v>0</v>
      </c>
      <c r="N336" s="167">
        <v>0</v>
      </c>
      <c r="O336" s="167">
        <v>0</v>
      </c>
      <c r="P336" s="167">
        <v>0</v>
      </c>
      <c r="Q336" s="167">
        <v>0</v>
      </c>
      <c r="R336" s="168">
        <v>0</v>
      </c>
      <c r="S336" s="169">
        <f t="shared" si="236"/>
        <v>0</v>
      </c>
      <c r="U336" s="207" t="s">
        <v>62</v>
      </c>
      <c r="V336" s="208">
        <v>0</v>
      </c>
      <c r="W336" s="208">
        <v>0</v>
      </c>
      <c r="X336" s="208">
        <v>0</v>
      </c>
      <c r="Y336" s="208">
        <v>0</v>
      </c>
      <c r="Z336" s="208">
        <v>0</v>
      </c>
      <c r="AA336" s="208">
        <v>0</v>
      </c>
      <c r="AB336" s="208">
        <v>0</v>
      </c>
      <c r="AC336" s="208">
        <v>0</v>
      </c>
      <c r="AD336" s="208">
        <v>0</v>
      </c>
      <c r="AE336" s="208">
        <v>0</v>
      </c>
      <c r="AF336" s="208">
        <v>0</v>
      </c>
      <c r="AG336" s="208">
        <v>0</v>
      </c>
      <c r="AH336" s="92">
        <v>0</v>
      </c>
      <c r="AI336" s="209">
        <f t="shared" si="237"/>
        <v>0</v>
      </c>
      <c r="AJ336" s="131" t="str">
        <f t="shared" si="238"/>
        <v/>
      </c>
      <c r="BA336" s="131"/>
      <c r="BR336" s="131"/>
      <c r="CG336" s="131"/>
    </row>
    <row r="337" spans="1:85">
      <c r="A337" s="170" t="s">
        <v>19</v>
      </c>
      <c r="B337" s="171">
        <v>0</v>
      </c>
      <c r="C337" s="171">
        <v>0</v>
      </c>
      <c r="D337" s="171">
        <v>0</v>
      </c>
      <c r="E337" s="171">
        <v>0</v>
      </c>
      <c r="F337" s="304"/>
      <c r="G337" s="171">
        <v>0</v>
      </c>
      <c r="H337" s="172">
        <v>0</v>
      </c>
      <c r="I337" s="173">
        <f t="shared" si="235"/>
        <v>0</v>
      </c>
      <c r="J337" s="139"/>
      <c r="K337" s="174" t="s">
        <v>19</v>
      </c>
      <c r="L337" s="171">
        <v>0</v>
      </c>
      <c r="M337" s="171">
        <v>0</v>
      </c>
      <c r="N337" s="171">
        <v>0</v>
      </c>
      <c r="O337" s="171">
        <v>0</v>
      </c>
      <c r="P337" s="171">
        <v>0</v>
      </c>
      <c r="Q337" s="171">
        <v>0</v>
      </c>
      <c r="R337" s="175">
        <v>0</v>
      </c>
      <c r="S337" s="176">
        <f t="shared" si="236"/>
        <v>0</v>
      </c>
      <c r="U337" s="210" t="s">
        <v>19</v>
      </c>
      <c r="V337" s="211">
        <v>0</v>
      </c>
      <c r="W337" s="211">
        <v>0</v>
      </c>
      <c r="X337" s="211">
        <v>0</v>
      </c>
      <c r="Y337" s="211">
        <v>0</v>
      </c>
      <c r="Z337" s="211">
        <v>0</v>
      </c>
      <c r="AA337" s="211">
        <v>0</v>
      </c>
      <c r="AB337" s="211">
        <v>0</v>
      </c>
      <c r="AC337" s="211">
        <v>0</v>
      </c>
      <c r="AD337" s="212">
        <v>0</v>
      </c>
      <c r="AE337" s="212">
        <v>0</v>
      </c>
      <c r="AF337" s="212">
        <v>0</v>
      </c>
      <c r="AG337" s="212">
        <v>0</v>
      </c>
      <c r="AH337" s="212">
        <v>0</v>
      </c>
      <c r="AI337" s="213">
        <f t="shared" si="237"/>
        <v>0</v>
      </c>
      <c r="AJ337" s="131" t="str">
        <f t="shared" si="238"/>
        <v/>
      </c>
      <c r="BA337" s="131"/>
      <c r="BR337" s="131"/>
      <c r="CG337" s="131"/>
    </row>
    <row r="338" spans="1:85">
      <c r="A338" s="162" t="s">
        <v>20</v>
      </c>
      <c r="B338" s="163">
        <v>0</v>
      </c>
      <c r="C338" s="163">
        <v>0</v>
      </c>
      <c r="D338" s="163">
        <v>0</v>
      </c>
      <c r="E338" s="163">
        <v>0</v>
      </c>
      <c r="F338" s="304"/>
      <c r="G338" s="163">
        <v>0</v>
      </c>
      <c r="H338" s="164">
        <v>0</v>
      </c>
      <c r="I338" s="165">
        <f t="shared" si="235"/>
        <v>0</v>
      </c>
      <c r="J338" s="139"/>
      <c r="K338" s="166" t="s">
        <v>20</v>
      </c>
      <c r="L338" s="167">
        <v>0</v>
      </c>
      <c r="M338" s="167">
        <v>0</v>
      </c>
      <c r="N338" s="167">
        <v>0</v>
      </c>
      <c r="O338" s="167">
        <v>0</v>
      </c>
      <c r="P338" s="167">
        <v>0</v>
      </c>
      <c r="Q338" s="167">
        <v>0</v>
      </c>
      <c r="R338" s="168">
        <v>0</v>
      </c>
      <c r="S338" s="169">
        <f t="shared" si="236"/>
        <v>0</v>
      </c>
      <c r="U338" s="207" t="s">
        <v>20</v>
      </c>
      <c r="V338" s="208">
        <v>0</v>
      </c>
      <c r="W338" s="208">
        <v>0</v>
      </c>
      <c r="X338" s="208">
        <v>0</v>
      </c>
      <c r="Y338" s="208">
        <v>0</v>
      </c>
      <c r="Z338" s="208">
        <v>0</v>
      </c>
      <c r="AA338" s="208">
        <v>0</v>
      </c>
      <c r="AB338" s="208">
        <v>0</v>
      </c>
      <c r="AC338" s="208">
        <v>0</v>
      </c>
      <c r="AD338" s="208">
        <v>0</v>
      </c>
      <c r="AE338" s="208">
        <v>0</v>
      </c>
      <c r="AF338" s="208">
        <v>0</v>
      </c>
      <c r="AG338" s="208">
        <v>0</v>
      </c>
      <c r="AH338" s="92">
        <v>0</v>
      </c>
      <c r="AI338" s="209">
        <f t="shared" si="237"/>
        <v>0</v>
      </c>
      <c r="AJ338" s="131" t="str">
        <f t="shared" si="238"/>
        <v/>
      </c>
      <c r="BA338" s="131"/>
      <c r="BR338" s="131"/>
      <c r="CG338" s="131"/>
    </row>
    <row r="339" spans="1:85" ht="15" thickBot="1">
      <c r="A339" s="177" t="s">
        <v>11</v>
      </c>
      <c r="B339" s="178">
        <v>0</v>
      </c>
      <c r="C339" s="178">
        <v>0</v>
      </c>
      <c r="D339" s="178">
        <v>0</v>
      </c>
      <c r="E339" s="178">
        <v>0</v>
      </c>
      <c r="F339" s="305"/>
      <c r="G339" s="178">
        <v>0</v>
      </c>
      <c r="H339" s="179">
        <v>0</v>
      </c>
      <c r="I339" s="180">
        <f t="shared" si="235"/>
        <v>0</v>
      </c>
      <c r="J339" s="139"/>
      <c r="K339" s="181" t="s">
        <v>11</v>
      </c>
      <c r="L339" s="178">
        <v>0</v>
      </c>
      <c r="M339" s="178">
        <v>0</v>
      </c>
      <c r="N339" s="178">
        <v>0</v>
      </c>
      <c r="O339" s="178">
        <v>0</v>
      </c>
      <c r="P339" s="178">
        <v>0</v>
      </c>
      <c r="Q339" s="178">
        <v>0</v>
      </c>
      <c r="R339" s="182">
        <v>0</v>
      </c>
      <c r="S339" s="183">
        <f t="shared" si="236"/>
        <v>0</v>
      </c>
      <c r="U339" s="210" t="s">
        <v>11</v>
      </c>
      <c r="V339" s="211">
        <v>0</v>
      </c>
      <c r="W339" s="211">
        <v>0</v>
      </c>
      <c r="X339" s="211">
        <v>0</v>
      </c>
      <c r="Y339" s="211">
        <v>0</v>
      </c>
      <c r="Z339" s="211">
        <v>0</v>
      </c>
      <c r="AA339" s="211">
        <v>0</v>
      </c>
      <c r="AB339" s="211">
        <v>0</v>
      </c>
      <c r="AC339" s="211">
        <v>0</v>
      </c>
      <c r="AD339" s="212">
        <v>0</v>
      </c>
      <c r="AE339" s="212">
        <v>0</v>
      </c>
      <c r="AF339" s="212">
        <v>0</v>
      </c>
      <c r="AG339" s="212">
        <v>0</v>
      </c>
      <c r="AH339" s="212">
        <v>0</v>
      </c>
      <c r="AI339" s="213">
        <f t="shared" si="237"/>
        <v>0</v>
      </c>
      <c r="AJ339" s="131" t="str">
        <f t="shared" si="238"/>
        <v/>
      </c>
      <c r="BA339" s="131"/>
      <c r="BR339" s="131"/>
      <c r="CG339" s="131"/>
    </row>
    <row r="340" spans="1:85" ht="15">
      <c r="A340" s="184" t="s">
        <v>26</v>
      </c>
      <c r="B340" s="185">
        <f>SUM(B319:B335)</f>
        <v>37.144316868994139</v>
      </c>
      <c r="C340" s="185">
        <f t="shared" ref="C340:H340" si="239">SUM(C319:C335)</f>
        <v>536.17361137375121</v>
      </c>
      <c r="D340" s="185">
        <f t="shared" si="239"/>
        <v>25.133349566387157</v>
      </c>
      <c r="E340" s="185">
        <f t="shared" si="239"/>
        <v>298.97951806931366</v>
      </c>
      <c r="F340" s="185">
        <f t="shared" si="239"/>
        <v>0</v>
      </c>
      <c r="G340" s="185">
        <f t="shared" si="239"/>
        <v>26.185236280116786</v>
      </c>
      <c r="H340" s="187">
        <f t="shared" si="239"/>
        <v>0</v>
      </c>
      <c r="I340" s="144">
        <f t="shared" ref="I340" si="240">SUM(I319:I335)</f>
        <v>923.6160321585628</v>
      </c>
      <c r="J340" s="139"/>
      <c r="K340" s="186" t="s">
        <v>26</v>
      </c>
      <c r="L340" s="185">
        <f>SUM(L319:L335)</f>
        <v>37.144316868994139</v>
      </c>
      <c r="M340" s="185">
        <f t="shared" ref="M340:R340" si="241">SUM(M319:M335)</f>
        <v>536.17361137375121</v>
      </c>
      <c r="N340" s="185">
        <f t="shared" si="241"/>
        <v>25.133349566387157</v>
      </c>
      <c r="O340" s="185">
        <f t="shared" si="241"/>
        <v>298.97951806931366</v>
      </c>
      <c r="P340" s="185">
        <f t="shared" si="241"/>
        <v>27.144707642493977</v>
      </c>
      <c r="Q340" s="185">
        <f t="shared" si="241"/>
        <v>26.185236280116786</v>
      </c>
      <c r="R340" s="187">
        <f t="shared" si="241"/>
        <v>0</v>
      </c>
      <c r="S340" s="188">
        <f t="shared" ref="S340" si="242">SUM(S319:S335)</f>
        <v>950.76073980105696</v>
      </c>
      <c r="T340" s="131" t="str">
        <f>IF(ABS(S340-AI340)&gt;0.01,S340-AI340,"")</f>
        <v/>
      </c>
      <c r="U340" s="214" t="s">
        <v>60</v>
      </c>
      <c r="V340" s="215">
        <f>SUM(V319:V335)</f>
        <v>35.16222934709883</v>
      </c>
      <c r="W340" s="215">
        <f t="shared" ref="W340:AH340" si="243">SUM(W319:W335)</f>
        <v>1.9193351690987079</v>
      </c>
      <c r="X340" s="215">
        <f t="shared" si="243"/>
        <v>26.185236280116786</v>
      </c>
      <c r="Y340" s="215">
        <f t="shared" si="243"/>
        <v>536.17361137375121</v>
      </c>
      <c r="Z340" s="215">
        <f t="shared" si="243"/>
        <v>18.663198955515814</v>
      </c>
      <c r="AA340" s="215">
        <f t="shared" si="243"/>
        <v>297.04428596907331</v>
      </c>
      <c r="AB340" s="215">
        <f t="shared" si="243"/>
        <v>27.144707642493977</v>
      </c>
      <c r="AC340" s="215">
        <f t="shared" si="243"/>
        <v>8.4681350639082655</v>
      </c>
      <c r="AD340" s="216">
        <f t="shared" si="243"/>
        <v>6.2752352796595551E-2</v>
      </c>
      <c r="AE340" s="216">
        <f t="shared" si="243"/>
        <v>0.11792296546640531</v>
      </c>
      <c r="AF340" s="216">
        <f t="shared" si="243"/>
        <v>0</v>
      </c>
      <c r="AG340" s="216">
        <f t="shared" si="243"/>
        <v>6.4701506108713414</v>
      </c>
      <c r="AH340" s="216">
        <f t="shared" si="243"/>
        <v>1.8173091347739221</v>
      </c>
      <c r="AI340" s="217">
        <f>SUM(V340:AC340)</f>
        <v>950.76073980105673</v>
      </c>
      <c r="AJ340" s="131" t="str">
        <f t="shared" si="238"/>
        <v/>
      </c>
      <c r="BA340" s="131"/>
      <c r="BR340" s="131"/>
      <c r="CG340" s="131"/>
    </row>
    <row r="341" spans="1:85" s="2" customFormat="1" ht="15" thickBot="1">
      <c r="A341" s="15" t="s">
        <v>100</v>
      </c>
      <c r="B341" s="100">
        <f>IF($I340=0,"-",B340/$I340)</f>
        <v>4.0216188952659222E-2</v>
      </c>
      <c r="C341" s="100">
        <f t="shared" ref="C341:H341" si="244">IF($I340=0,"-",C340/$I340)</f>
        <v>0.5805157042593464</v>
      </c>
      <c r="D341" s="100">
        <f t="shared" si="244"/>
        <v>2.7211902664409749E-2</v>
      </c>
      <c r="E341" s="100">
        <f t="shared" si="244"/>
        <v>0.32370542266419433</v>
      </c>
      <c r="F341" s="100">
        <f t="shared" si="244"/>
        <v>0</v>
      </c>
      <c r="G341" s="100">
        <f t="shared" si="244"/>
        <v>2.8350781459390482E-2</v>
      </c>
      <c r="H341" s="101">
        <f t="shared" si="244"/>
        <v>0</v>
      </c>
      <c r="I341" s="102">
        <f>SUM(B341:H341)</f>
        <v>1.0000000000000002</v>
      </c>
      <c r="J341" s="131"/>
      <c r="K341" s="27" t="s">
        <v>100</v>
      </c>
      <c r="L341" s="76">
        <f t="shared" ref="L341:R341" si="245">IF($S340=0,"-",L340/$S340)</f>
        <v>3.9067996094124001E-2</v>
      </c>
      <c r="M341" s="76">
        <f t="shared" si="245"/>
        <v>0.5639416826213749</v>
      </c>
      <c r="N341" s="76">
        <f t="shared" si="245"/>
        <v>2.6434988861284085E-2</v>
      </c>
      <c r="O341" s="76">
        <f t="shared" si="245"/>
        <v>0.31446346652037188</v>
      </c>
      <c r="P341" s="76">
        <f t="shared" si="245"/>
        <v>2.8550513821357308E-2</v>
      </c>
      <c r="Q341" s="76">
        <f t="shared" si="245"/>
        <v>2.754135208148787E-2</v>
      </c>
      <c r="R341" s="77">
        <f t="shared" si="245"/>
        <v>0</v>
      </c>
      <c r="S341" s="78">
        <f>SUM(L341:R341)</f>
        <v>1</v>
      </c>
      <c r="U341" s="36" t="s">
        <v>100</v>
      </c>
      <c r="V341" s="103">
        <f>+V340/$AI340</f>
        <v>3.6983257590607284E-2</v>
      </c>
      <c r="W341" s="103">
        <f t="shared" ref="W341:AH341" si="246">+W340/$AI340</f>
        <v>2.0187362485122409E-3</v>
      </c>
      <c r="X341" s="103">
        <f t="shared" si="246"/>
        <v>2.7541352081487877E-2</v>
      </c>
      <c r="Y341" s="103">
        <f t="shared" si="246"/>
        <v>0.56394168262137501</v>
      </c>
      <c r="Z341" s="103">
        <f t="shared" si="246"/>
        <v>1.9629753495522987E-2</v>
      </c>
      <c r="AA341" s="103">
        <f t="shared" si="246"/>
        <v>0.31242801004933035</v>
      </c>
      <c r="AB341" s="103">
        <f t="shared" si="246"/>
        <v>2.8550513821357315E-2</v>
      </c>
      <c r="AC341" s="103">
        <f t="shared" si="246"/>
        <v>8.9066940918071484E-3</v>
      </c>
      <c r="AD341" s="103">
        <f t="shared" si="246"/>
        <v>6.6002255004478047E-5</v>
      </c>
      <c r="AE341" s="103">
        <f t="shared" si="246"/>
        <v>1.2403011665277668E-4</v>
      </c>
      <c r="AF341" s="103">
        <f t="shared" si="246"/>
        <v>0</v>
      </c>
      <c r="AG341" s="103">
        <f t="shared" si="246"/>
        <v>6.8052353657611035E-3</v>
      </c>
      <c r="AH341" s="103">
        <f t="shared" si="246"/>
        <v>1.9114263543887893E-3</v>
      </c>
      <c r="AI341" s="104">
        <f>SUM(V341:AC341)</f>
        <v>1.0000000000000002</v>
      </c>
      <c r="AJ341" s="2" t="str">
        <f t="shared" si="238"/>
        <v/>
      </c>
    </row>
    <row r="342" spans="1:85" ht="15" thickBot="1">
      <c r="A342" s="218"/>
      <c r="B342" s="218"/>
      <c r="C342" s="218"/>
      <c r="D342" s="218"/>
      <c r="E342" s="218"/>
      <c r="F342" s="218"/>
      <c r="G342" s="218"/>
      <c r="H342" s="218"/>
      <c r="I342" s="218"/>
      <c r="K342" s="218"/>
      <c r="L342" s="218"/>
      <c r="M342" s="218"/>
      <c r="N342" s="218"/>
      <c r="O342" s="218"/>
      <c r="P342" s="218"/>
      <c r="Q342" s="218"/>
      <c r="R342" s="218"/>
      <c r="S342" s="218"/>
      <c r="AI342" s="139"/>
      <c r="BA342" s="131"/>
      <c r="BR342" s="131"/>
      <c r="CG342" s="131"/>
    </row>
    <row r="343" spans="1:85" ht="28.5">
      <c r="A343" s="328" t="s">
        <v>37</v>
      </c>
      <c r="B343" s="135" t="s">
        <v>0</v>
      </c>
      <c r="C343" s="135" t="s">
        <v>1</v>
      </c>
      <c r="D343" s="135" t="s">
        <v>2</v>
      </c>
      <c r="E343" s="135" t="s">
        <v>3</v>
      </c>
      <c r="F343" s="135" t="s">
        <v>27</v>
      </c>
      <c r="G343" s="135" t="s">
        <v>4</v>
      </c>
      <c r="H343" s="135" t="s">
        <v>5</v>
      </c>
      <c r="I343" s="136" t="s">
        <v>6</v>
      </c>
      <c r="K343" s="330" t="s">
        <v>37</v>
      </c>
      <c r="L343" s="137" t="s">
        <v>0</v>
      </c>
      <c r="M343" s="137" t="s">
        <v>1</v>
      </c>
      <c r="N343" s="137" t="s">
        <v>2</v>
      </c>
      <c r="O343" s="137" t="s">
        <v>3</v>
      </c>
      <c r="P343" s="137" t="s">
        <v>27</v>
      </c>
      <c r="Q343" s="137" t="s">
        <v>4</v>
      </c>
      <c r="R343" s="137" t="s">
        <v>5</v>
      </c>
      <c r="S343" s="138" t="s">
        <v>6</v>
      </c>
      <c r="U343" s="332" t="s">
        <v>37</v>
      </c>
      <c r="V343" s="190" t="s">
        <v>69</v>
      </c>
      <c r="W343" s="190" t="s">
        <v>70</v>
      </c>
      <c r="X343" s="190" t="s">
        <v>4</v>
      </c>
      <c r="Y343" s="190" t="s">
        <v>1</v>
      </c>
      <c r="Z343" s="190" t="s">
        <v>2</v>
      </c>
      <c r="AA343" s="190" t="s">
        <v>3</v>
      </c>
      <c r="AB343" s="190" t="s">
        <v>52</v>
      </c>
      <c r="AC343" s="190" t="s">
        <v>64</v>
      </c>
      <c r="AD343" s="191" t="s">
        <v>72</v>
      </c>
      <c r="AE343" s="191" t="s">
        <v>79</v>
      </c>
      <c r="AF343" s="191" t="s">
        <v>73</v>
      </c>
      <c r="AG343" s="191" t="s">
        <v>80</v>
      </c>
      <c r="AH343" s="191" t="s">
        <v>81</v>
      </c>
      <c r="AI343" s="192" t="s">
        <v>60</v>
      </c>
      <c r="BA343" s="131"/>
      <c r="BR343" s="131"/>
      <c r="CG343" s="131"/>
    </row>
    <row r="344" spans="1:85" ht="15">
      <c r="A344" s="329" t="s">
        <v>37</v>
      </c>
      <c r="B344" s="294" t="s">
        <v>109</v>
      </c>
      <c r="C344" s="295"/>
      <c r="D344" s="295"/>
      <c r="E344" s="295"/>
      <c r="F344" s="295"/>
      <c r="G344" s="295"/>
      <c r="H344" s="295"/>
      <c r="I344" s="296"/>
      <c r="K344" s="331" t="s">
        <v>37</v>
      </c>
      <c r="L344" s="297" t="s">
        <v>109</v>
      </c>
      <c r="M344" s="298"/>
      <c r="N344" s="298"/>
      <c r="O344" s="298"/>
      <c r="P344" s="298"/>
      <c r="Q344" s="298"/>
      <c r="R344" s="298"/>
      <c r="S344" s="299"/>
      <c r="U344" s="333" t="s">
        <v>37</v>
      </c>
      <c r="V344" s="326" t="s">
        <v>109</v>
      </c>
      <c r="W344" s="326"/>
      <c r="X344" s="326"/>
      <c r="Y344" s="326"/>
      <c r="Z344" s="326"/>
      <c r="AA344" s="326"/>
      <c r="AB344" s="326"/>
      <c r="AC344" s="326"/>
      <c r="AD344" s="326"/>
      <c r="AE344" s="326"/>
      <c r="AF344" s="326"/>
      <c r="AG344" s="326"/>
      <c r="AH344" s="326"/>
      <c r="AI344" s="327"/>
      <c r="BA344" s="131"/>
      <c r="BR344" s="131"/>
      <c r="CG344" s="131"/>
    </row>
    <row r="345" spans="1:85" ht="15">
      <c r="A345" s="141" t="s">
        <v>7</v>
      </c>
      <c r="B345" s="142">
        <v>0</v>
      </c>
      <c r="C345" s="142">
        <v>0</v>
      </c>
      <c r="D345" s="142">
        <v>0</v>
      </c>
      <c r="E345" s="142">
        <v>0</v>
      </c>
      <c r="F345" s="303"/>
      <c r="G345" s="142">
        <v>0</v>
      </c>
      <c r="H345" s="143">
        <v>0</v>
      </c>
      <c r="I345" s="144">
        <f>SUM(B345:H345)</f>
        <v>0</v>
      </c>
      <c r="J345" s="139"/>
      <c r="K345" s="193" t="s">
        <v>7</v>
      </c>
      <c r="L345" s="142">
        <v>0</v>
      </c>
      <c r="M345" s="142">
        <v>0</v>
      </c>
      <c r="N345" s="142">
        <v>0</v>
      </c>
      <c r="O345" s="142">
        <v>0</v>
      </c>
      <c r="P345" s="142">
        <v>0</v>
      </c>
      <c r="Q345" s="142">
        <v>0</v>
      </c>
      <c r="R345" s="194">
        <v>0</v>
      </c>
      <c r="S345" s="195">
        <f>SUM(L345:R345)</f>
        <v>0</v>
      </c>
      <c r="U345" s="196" t="s">
        <v>7</v>
      </c>
      <c r="V345" s="197">
        <v>0</v>
      </c>
      <c r="W345" s="197">
        <v>0</v>
      </c>
      <c r="X345" s="197">
        <v>0</v>
      </c>
      <c r="Y345" s="197">
        <v>0</v>
      </c>
      <c r="Z345" s="197">
        <v>0</v>
      </c>
      <c r="AA345" s="197">
        <v>0</v>
      </c>
      <c r="AB345" s="197">
        <v>0</v>
      </c>
      <c r="AC345" s="198">
        <v>0</v>
      </c>
      <c r="AD345" s="199">
        <v>0</v>
      </c>
      <c r="AE345" s="199">
        <v>0</v>
      </c>
      <c r="AF345" s="199">
        <v>0</v>
      </c>
      <c r="AG345" s="199">
        <v>0</v>
      </c>
      <c r="AH345" s="199">
        <v>0</v>
      </c>
      <c r="AI345" s="200">
        <f>SUM(V345:AC345)</f>
        <v>0</v>
      </c>
      <c r="AJ345" s="131" t="str">
        <f>IF(ABS(S345-AI345)&gt;0.001,S345-AI345,"")</f>
        <v/>
      </c>
      <c r="BA345" s="131"/>
      <c r="BR345" s="131"/>
      <c r="CG345" s="131"/>
    </row>
    <row r="346" spans="1:85" ht="15">
      <c r="A346" s="149" t="s">
        <v>8</v>
      </c>
      <c r="B346" s="150">
        <v>0</v>
      </c>
      <c r="C346" s="150">
        <v>0</v>
      </c>
      <c r="D346" s="150">
        <v>0</v>
      </c>
      <c r="E346" s="150">
        <v>0</v>
      </c>
      <c r="F346" s="304"/>
      <c r="G346" s="150">
        <v>0</v>
      </c>
      <c r="H346" s="151">
        <v>0</v>
      </c>
      <c r="I346" s="152">
        <f t="shared" ref="I346:I365" si="247">SUM(B346:H346)</f>
        <v>0</v>
      </c>
      <c r="J346" s="139"/>
      <c r="K346" s="153" t="s">
        <v>8</v>
      </c>
      <c r="L346" s="154">
        <v>0</v>
      </c>
      <c r="M346" s="154">
        <v>0</v>
      </c>
      <c r="N346" s="154">
        <v>0</v>
      </c>
      <c r="O346" s="154">
        <v>0</v>
      </c>
      <c r="P346" s="154">
        <v>0</v>
      </c>
      <c r="Q346" s="154">
        <v>0</v>
      </c>
      <c r="R346" s="155">
        <v>0</v>
      </c>
      <c r="S346" s="156">
        <f t="shared" ref="S346:S365" si="248">SUM(L346:R346)</f>
        <v>0</v>
      </c>
      <c r="U346" s="201" t="s">
        <v>8</v>
      </c>
      <c r="V346" s="202">
        <v>0</v>
      </c>
      <c r="W346" s="202">
        <v>0</v>
      </c>
      <c r="X346" s="202">
        <v>0</v>
      </c>
      <c r="Y346" s="202">
        <v>0</v>
      </c>
      <c r="Z346" s="202">
        <v>0</v>
      </c>
      <c r="AA346" s="202">
        <v>0</v>
      </c>
      <c r="AB346" s="202">
        <v>0</v>
      </c>
      <c r="AC346" s="203">
        <v>0</v>
      </c>
      <c r="AD346" s="202">
        <v>0</v>
      </c>
      <c r="AE346" s="202">
        <v>0</v>
      </c>
      <c r="AF346" s="202">
        <v>0</v>
      </c>
      <c r="AG346" s="202">
        <v>0</v>
      </c>
      <c r="AH346" s="202">
        <v>0</v>
      </c>
      <c r="AI346" s="204">
        <f t="shared" ref="AI346:AI365" si="249">SUM(V346:AC346)</f>
        <v>0</v>
      </c>
      <c r="AJ346" s="131" t="str">
        <f t="shared" ref="AJ346:AJ367" si="250">IF(ABS(S346-AI346)&gt;0.001,S346-AI346,"")</f>
        <v/>
      </c>
      <c r="BA346" s="131"/>
      <c r="BR346" s="131"/>
      <c r="CG346" s="131"/>
    </row>
    <row r="347" spans="1:85" ht="15">
      <c r="A347" s="157" t="s">
        <v>10</v>
      </c>
      <c r="B347" s="146">
        <v>0</v>
      </c>
      <c r="C347" s="146">
        <v>0</v>
      </c>
      <c r="D347" s="146">
        <v>0</v>
      </c>
      <c r="E347" s="146">
        <v>0</v>
      </c>
      <c r="F347" s="304"/>
      <c r="G347" s="146">
        <v>0</v>
      </c>
      <c r="H347" s="158">
        <v>0</v>
      </c>
      <c r="I347" s="144">
        <f t="shared" si="247"/>
        <v>0</v>
      </c>
      <c r="J347" s="139"/>
      <c r="K347" s="159" t="s">
        <v>10</v>
      </c>
      <c r="L347" s="146">
        <v>0</v>
      </c>
      <c r="M347" s="146">
        <v>0</v>
      </c>
      <c r="N347" s="146">
        <v>0</v>
      </c>
      <c r="O347" s="146">
        <v>0</v>
      </c>
      <c r="P347" s="146">
        <v>0</v>
      </c>
      <c r="Q347" s="146">
        <v>0</v>
      </c>
      <c r="R347" s="147">
        <v>0</v>
      </c>
      <c r="S347" s="148">
        <f t="shared" si="248"/>
        <v>0</v>
      </c>
      <c r="U347" s="205" t="s">
        <v>10</v>
      </c>
      <c r="V347" s="197">
        <v>0</v>
      </c>
      <c r="W347" s="197">
        <v>0</v>
      </c>
      <c r="X347" s="197">
        <v>0</v>
      </c>
      <c r="Y347" s="197">
        <v>0</v>
      </c>
      <c r="Z347" s="197">
        <v>0</v>
      </c>
      <c r="AA347" s="197">
        <v>0</v>
      </c>
      <c r="AB347" s="197">
        <v>0</v>
      </c>
      <c r="AC347" s="198">
        <v>0</v>
      </c>
      <c r="AD347" s="199">
        <v>0</v>
      </c>
      <c r="AE347" s="199">
        <v>0</v>
      </c>
      <c r="AF347" s="199">
        <v>0</v>
      </c>
      <c r="AG347" s="199">
        <v>0</v>
      </c>
      <c r="AH347" s="199">
        <v>0</v>
      </c>
      <c r="AI347" s="200">
        <f t="shared" si="249"/>
        <v>0</v>
      </c>
      <c r="AJ347" s="131" t="str">
        <f t="shared" si="250"/>
        <v/>
      </c>
      <c r="BA347" s="131"/>
      <c r="BR347" s="131"/>
      <c r="CG347" s="131"/>
    </row>
    <row r="348" spans="1:85" ht="15">
      <c r="A348" s="149" t="s">
        <v>53</v>
      </c>
      <c r="B348" s="150">
        <v>0</v>
      </c>
      <c r="C348" s="150">
        <v>0</v>
      </c>
      <c r="D348" s="150">
        <v>0</v>
      </c>
      <c r="E348" s="150">
        <v>0</v>
      </c>
      <c r="F348" s="304"/>
      <c r="G348" s="150">
        <v>0</v>
      </c>
      <c r="H348" s="151">
        <v>0</v>
      </c>
      <c r="I348" s="152">
        <f t="shared" si="247"/>
        <v>0</v>
      </c>
      <c r="J348" s="139"/>
      <c r="K348" s="153" t="s">
        <v>53</v>
      </c>
      <c r="L348" s="154">
        <v>0</v>
      </c>
      <c r="M348" s="154">
        <v>0</v>
      </c>
      <c r="N348" s="154">
        <v>0</v>
      </c>
      <c r="O348" s="154">
        <v>0</v>
      </c>
      <c r="P348" s="154">
        <v>0</v>
      </c>
      <c r="Q348" s="154">
        <v>0</v>
      </c>
      <c r="R348" s="155">
        <v>0</v>
      </c>
      <c r="S348" s="156">
        <f t="shared" si="248"/>
        <v>0</v>
      </c>
      <c r="U348" s="201" t="s">
        <v>53</v>
      </c>
      <c r="V348" s="202">
        <v>0</v>
      </c>
      <c r="W348" s="202">
        <v>0</v>
      </c>
      <c r="X348" s="202">
        <v>0</v>
      </c>
      <c r="Y348" s="202">
        <v>0</v>
      </c>
      <c r="Z348" s="202">
        <v>0</v>
      </c>
      <c r="AA348" s="202">
        <v>0</v>
      </c>
      <c r="AB348" s="202">
        <v>0</v>
      </c>
      <c r="AC348" s="203">
        <v>0</v>
      </c>
      <c r="AD348" s="202">
        <v>0</v>
      </c>
      <c r="AE348" s="202">
        <v>0</v>
      </c>
      <c r="AF348" s="202">
        <v>0</v>
      </c>
      <c r="AG348" s="202">
        <v>0</v>
      </c>
      <c r="AH348" s="202">
        <v>0</v>
      </c>
      <c r="AI348" s="204">
        <f t="shared" si="249"/>
        <v>0</v>
      </c>
      <c r="AJ348" s="131" t="str">
        <f t="shared" si="250"/>
        <v/>
      </c>
      <c r="BA348" s="131"/>
      <c r="BR348" s="131"/>
      <c r="CG348" s="131"/>
    </row>
    <row r="349" spans="1:85" ht="15">
      <c r="A349" s="157" t="s">
        <v>16</v>
      </c>
      <c r="B349" s="146">
        <v>2.0647242859035888</v>
      </c>
      <c r="C349" s="146">
        <v>3.168028131102536</v>
      </c>
      <c r="D349" s="146">
        <v>0</v>
      </c>
      <c r="E349" s="146">
        <v>0</v>
      </c>
      <c r="F349" s="304"/>
      <c r="G349" s="146">
        <v>0</v>
      </c>
      <c r="H349" s="158">
        <v>0</v>
      </c>
      <c r="I349" s="144">
        <f t="shared" si="247"/>
        <v>5.2327524170061253</v>
      </c>
      <c r="J349" s="139"/>
      <c r="K349" s="159" t="s">
        <v>16</v>
      </c>
      <c r="L349" s="146">
        <v>2.0647242859035888</v>
      </c>
      <c r="M349" s="146">
        <v>3.168028131102536</v>
      </c>
      <c r="N349" s="146">
        <v>0</v>
      </c>
      <c r="O349" s="146">
        <v>0</v>
      </c>
      <c r="P349" s="146">
        <v>0</v>
      </c>
      <c r="Q349" s="146">
        <v>0</v>
      </c>
      <c r="R349" s="147">
        <v>0</v>
      </c>
      <c r="S349" s="148">
        <f t="shared" si="248"/>
        <v>5.2327524170061253</v>
      </c>
      <c r="U349" s="205" t="s">
        <v>16</v>
      </c>
      <c r="V349" s="197">
        <v>2.0647242859035888</v>
      </c>
      <c r="W349" s="197">
        <v>0</v>
      </c>
      <c r="X349" s="197">
        <v>0</v>
      </c>
      <c r="Y349" s="197">
        <v>3.168028131102536</v>
      </c>
      <c r="Z349" s="197">
        <v>0</v>
      </c>
      <c r="AA349" s="197">
        <v>0</v>
      </c>
      <c r="AB349" s="197">
        <v>0</v>
      </c>
      <c r="AC349" s="198">
        <v>0</v>
      </c>
      <c r="AD349" s="199">
        <v>0</v>
      </c>
      <c r="AE349" s="199">
        <v>0</v>
      </c>
      <c r="AF349" s="199">
        <v>0</v>
      </c>
      <c r="AG349" s="199">
        <v>0</v>
      </c>
      <c r="AH349" s="199">
        <v>0</v>
      </c>
      <c r="AI349" s="200">
        <f t="shared" si="249"/>
        <v>5.2327524170061253</v>
      </c>
      <c r="AJ349" s="131" t="str">
        <f t="shared" si="250"/>
        <v/>
      </c>
      <c r="BA349" s="131"/>
      <c r="BR349" s="131"/>
      <c r="CG349" s="131"/>
    </row>
    <row r="350" spans="1:85" ht="15">
      <c r="A350" s="149" t="s">
        <v>15</v>
      </c>
      <c r="B350" s="150">
        <v>0.59304259961571171</v>
      </c>
      <c r="C350" s="150">
        <v>0</v>
      </c>
      <c r="D350" s="150">
        <v>2.8456123320615858</v>
      </c>
      <c r="E350" s="150">
        <v>0.2419979589805932</v>
      </c>
      <c r="F350" s="304"/>
      <c r="G350" s="150">
        <v>0</v>
      </c>
      <c r="H350" s="151">
        <v>0</v>
      </c>
      <c r="I350" s="152">
        <f t="shared" si="247"/>
        <v>3.6806528906578908</v>
      </c>
      <c r="J350" s="139"/>
      <c r="K350" s="153" t="s">
        <v>15</v>
      </c>
      <c r="L350" s="154">
        <v>0.59304259961571171</v>
      </c>
      <c r="M350" s="154">
        <v>0</v>
      </c>
      <c r="N350" s="154">
        <v>2.8456123320615858</v>
      </c>
      <c r="O350" s="154">
        <v>0.2419979589805932</v>
      </c>
      <c r="P350" s="154">
        <v>0</v>
      </c>
      <c r="Q350" s="154">
        <v>0</v>
      </c>
      <c r="R350" s="155">
        <v>0</v>
      </c>
      <c r="S350" s="156">
        <f t="shared" si="248"/>
        <v>3.6806528906578908</v>
      </c>
      <c r="U350" s="201" t="s">
        <v>54</v>
      </c>
      <c r="V350" s="202">
        <v>0.57959946183622968</v>
      </c>
      <c r="W350" s="202">
        <v>0</v>
      </c>
      <c r="X350" s="202">
        <v>0</v>
      </c>
      <c r="Y350" s="202">
        <v>0</v>
      </c>
      <c r="Z350" s="202">
        <v>0</v>
      </c>
      <c r="AA350" s="202">
        <v>0.22272328629856775</v>
      </c>
      <c r="AB350" s="202">
        <v>0</v>
      </c>
      <c r="AC350" s="203">
        <v>2.8783301425230929</v>
      </c>
      <c r="AD350" s="202">
        <v>1.344313777948199E-2</v>
      </c>
      <c r="AE350" s="202">
        <v>0</v>
      </c>
      <c r="AF350" s="202">
        <v>0</v>
      </c>
      <c r="AG350" s="202">
        <v>2.8456123320615858</v>
      </c>
      <c r="AH350" s="202">
        <v>1.9274672682025453E-2</v>
      </c>
      <c r="AI350" s="204">
        <f t="shared" si="249"/>
        <v>3.6806528906578904</v>
      </c>
      <c r="AJ350" s="131" t="str">
        <f t="shared" si="250"/>
        <v/>
      </c>
      <c r="BA350" s="131"/>
      <c r="BR350" s="131"/>
      <c r="CG350" s="131"/>
    </row>
    <row r="351" spans="1:85" ht="15">
      <c r="A351" s="157" t="s">
        <v>55</v>
      </c>
      <c r="B351" s="146">
        <v>0</v>
      </c>
      <c r="C351" s="146">
        <v>0</v>
      </c>
      <c r="D351" s="146">
        <v>0</v>
      </c>
      <c r="E351" s="146">
        <v>1.5377183831373096</v>
      </c>
      <c r="F351" s="304"/>
      <c r="G351" s="146">
        <v>0</v>
      </c>
      <c r="H351" s="158">
        <v>0</v>
      </c>
      <c r="I351" s="144">
        <f t="shared" si="247"/>
        <v>1.5377183831373096</v>
      </c>
      <c r="J351" s="139"/>
      <c r="K351" s="159" t="s">
        <v>55</v>
      </c>
      <c r="L351" s="146">
        <v>0</v>
      </c>
      <c r="M351" s="146">
        <v>0</v>
      </c>
      <c r="N351" s="146">
        <v>0</v>
      </c>
      <c r="O351" s="146">
        <v>1.5377183831373096</v>
      </c>
      <c r="P351" s="146">
        <v>89.484141894140549</v>
      </c>
      <c r="Q351" s="146">
        <v>0</v>
      </c>
      <c r="R351" s="147">
        <v>0</v>
      </c>
      <c r="S351" s="148">
        <f t="shared" si="248"/>
        <v>91.021860277277852</v>
      </c>
      <c r="U351" s="205" t="s">
        <v>55</v>
      </c>
      <c r="V351" s="197">
        <v>0</v>
      </c>
      <c r="W351" s="197">
        <v>0</v>
      </c>
      <c r="X351" s="197">
        <v>0</v>
      </c>
      <c r="Y351" s="197">
        <v>0</v>
      </c>
      <c r="Z351" s="197">
        <v>0</v>
      </c>
      <c r="AA351" s="197">
        <v>0</v>
      </c>
      <c r="AB351" s="197">
        <v>89.484141894140549</v>
      </c>
      <c r="AC351" s="198">
        <v>1.5377183831373096</v>
      </c>
      <c r="AD351" s="197">
        <v>0</v>
      </c>
      <c r="AE351" s="197">
        <v>0</v>
      </c>
      <c r="AF351" s="197">
        <v>0</v>
      </c>
      <c r="AG351" s="197">
        <v>0</v>
      </c>
      <c r="AH351" s="197">
        <v>1.5377183831373096</v>
      </c>
      <c r="AI351" s="200">
        <f t="shared" si="249"/>
        <v>91.021860277277852</v>
      </c>
      <c r="AJ351" s="131" t="str">
        <f t="shared" si="250"/>
        <v/>
      </c>
      <c r="BA351" s="131"/>
      <c r="BR351" s="131"/>
      <c r="CG351" s="131"/>
    </row>
    <row r="352" spans="1:85" ht="15">
      <c r="A352" s="149" t="s">
        <v>12</v>
      </c>
      <c r="B352" s="150">
        <v>0</v>
      </c>
      <c r="C352" s="150">
        <v>0</v>
      </c>
      <c r="D352" s="150">
        <v>0</v>
      </c>
      <c r="E352" s="150">
        <v>0</v>
      </c>
      <c r="F352" s="304"/>
      <c r="G352" s="150">
        <v>0</v>
      </c>
      <c r="H352" s="151">
        <v>0</v>
      </c>
      <c r="I352" s="152">
        <f t="shared" si="247"/>
        <v>0</v>
      </c>
      <c r="J352" s="139"/>
      <c r="K352" s="153" t="s">
        <v>12</v>
      </c>
      <c r="L352" s="154">
        <v>0</v>
      </c>
      <c r="M352" s="154">
        <v>0</v>
      </c>
      <c r="N352" s="154">
        <v>0</v>
      </c>
      <c r="O352" s="154">
        <v>0</v>
      </c>
      <c r="P352" s="154">
        <v>1.1945169702519802</v>
      </c>
      <c r="Q352" s="154">
        <v>0</v>
      </c>
      <c r="R352" s="155">
        <v>0</v>
      </c>
      <c r="S352" s="156">
        <f t="shared" si="248"/>
        <v>1.1945169702519802</v>
      </c>
      <c r="U352" s="201" t="s">
        <v>12</v>
      </c>
      <c r="V352" s="202">
        <v>0</v>
      </c>
      <c r="W352" s="202">
        <v>0</v>
      </c>
      <c r="X352" s="202">
        <v>0</v>
      </c>
      <c r="Y352" s="202">
        <v>0</v>
      </c>
      <c r="Z352" s="202">
        <v>0</v>
      </c>
      <c r="AA352" s="202">
        <v>0</v>
      </c>
      <c r="AB352" s="202">
        <v>1.1945169702519802</v>
      </c>
      <c r="AC352" s="203">
        <v>0</v>
      </c>
      <c r="AD352" s="202">
        <v>0</v>
      </c>
      <c r="AE352" s="202">
        <v>0</v>
      </c>
      <c r="AF352" s="202">
        <v>0</v>
      </c>
      <c r="AG352" s="202">
        <v>0</v>
      </c>
      <c r="AH352" s="202">
        <v>0</v>
      </c>
      <c r="AI352" s="204">
        <f t="shared" si="249"/>
        <v>1.1945169702519802</v>
      </c>
      <c r="AJ352" s="131" t="str">
        <f t="shared" si="250"/>
        <v/>
      </c>
      <c r="BA352" s="131"/>
      <c r="BR352" s="131"/>
      <c r="CG352" s="131"/>
    </row>
    <row r="353" spans="1:85" ht="15">
      <c r="A353" s="157" t="s">
        <v>56</v>
      </c>
      <c r="B353" s="146">
        <v>0</v>
      </c>
      <c r="C353" s="146">
        <v>0</v>
      </c>
      <c r="D353" s="146">
        <v>0</v>
      </c>
      <c r="E353" s="146">
        <v>0</v>
      </c>
      <c r="F353" s="304"/>
      <c r="G353" s="146">
        <v>0</v>
      </c>
      <c r="H353" s="158">
        <v>0</v>
      </c>
      <c r="I353" s="144">
        <f t="shared" si="247"/>
        <v>0</v>
      </c>
      <c r="J353" s="139"/>
      <c r="K353" s="159" t="s">
        <v>56</v>
      </c>
      <c r="L353" s="146">
        <v>0</v>
      </c>
      <c r="M353" s="146">
        <v>0</v>
      </c>
      <c r="N353" s="146">
        <v>0</v>
      </c>
      <c r="O353" s="146">
        <v>0</v>
      </c>
      <c r="P353" s="146">
        <v>0</v>
      </c>
      <c r="Q353" s="146">
        <v>0</v>
      </c>
      <c r="R353" s="147">
        <v>0</v>
      </c>
      <c r="S353" s="148">
        <f t="shared" si="248"/>
        <v>0</v>
      </c>
      <c r="U353" s="205" t="s">
        <v>56</v>
      </c>
      <c r="V353" s="197">
        <v>0</v>
      </c>
      <c r="W353" s="197">
        <v>0</v>
      </c>
      <c r="X353" s="197">
        <v>0</v>
      </c>
      <c r="Y353" s="197">
        <v>0</v>
      </c>
      <c r="Z353" s="197">
        <v>0</v>
      </c>
      <c r="AA353" s="197">
        <v>0</v>
      </c>
      <c r="AB353" s="197">
        <v>0</v>
      </c>
      <c r="AC353" s="198">
        <v>0</v>
      </c>
      <c r="AD353" s="197">
        <v>0</v>
      </c>
      <c r="AE353" s="197">
        <v>0</v>
      </c>
      <c r="AF353" s="197">
        <v>0</v>
      </c>
      <c r="AG353" s="197">
        <v>0</v>
      </c>
      <c r="AH353" s="197">
        <v>0</v>
      </c>
      <c r="AI353" s="200">
        <f t="shared" si="249"/>
        <v>0</v>
      </c>
      <c r="AJ353" s="131" t="str">
        <f t="shared" si="250"/>
        <v/>
      </c>
      <c r="BA353" s="131"/>
      <c r="BR353" s="131"/>
      <c r="CG353" s="131"/>
    </row>
    <row r="354" spans="1:85" ht="15">
      <c r="A354" s="149" t="s">
        <v>17</v>
      </c>
      <c r="B354" s="150">
        <v>0</v>
      </c>
      <c r="C354" s="150">
        <v>1.379063452606297E-2</v>
      </c>
      <c r="D354" s="150">
        <v>0</v>
      </c>
      <c r="E354" s="150">
        <v>0</v>
      </c>
      <c r="F354" s="304"/>
      <c r="G354" s="150">
        <v>0</v>
      </c>
      <c r="H354" s="151">
        <v>0</v>
      </c>
      <c r="I354" s="152">
        <f t="shared" si="247"/>
        <v>1.379063452606297E-2</v>
      </c>
      <c r="J354" s="139"/>
      <c r="K354" s="153" t="s">
        <v>17</v>
      </c>
      <c r="L354" s="154">
        <v>0</v>
      </c>
      <c r="M354" s="154">
        <v>1.379063452606297E-2</v>
      </c>
      <c r="N354" s="154">
        <v>0</v>
      </c>
      <c r="O354" s="154">
        <v>0</v>
      </c>
      <c r="P354" s="154">
        <v>0.66881261531634095</v>
      </c>
      <c r="Q354" s="154">
        <v>0</v>
      </c>
      <c r="R354" s="155">
        <v>0</v>
      </c>
      <c r="S354" s="156">
        <f t="shared" si="248"/>
        <v>0.68260324984240395</v>
      </c>
      <c r="U354" s="201" t="s">
        <v>17</v>
      </c>
      <c r="V354" s="202">
        <v>0</v>
      </c>
      <c r="W354" s="202">
        <v>0</v>
      </c>
      <c r="X354" s="202">
        <v>0</v>
      </c>
      <c r="Y354" s="202">
        <v>1.379063452606297E-2</v>
      </c>
      <c r="Z354" s="202">
        <v>0</v>
      </c>
      <c r="AA354" s="202">
        <v>0</v>
      </c>
      <c r="AB354" s="202">
        <v>0.66881261531634095</v>
      </c>
      <c r="AC354" s="203">
        <v>0</v>
      </c>
      <c r="AD354" s="202">
        <v>0</v>
      </c>
      <c r="AE354" s="202">
        <v>0</v>
      </c>
      <c r="AF354" s="202">
        <v>0</v>
      </c>
      <c r="AG354" s="202">
        <v>0</v>
      </c>
      <c r="AH354" s="202">
        <v>0</v>
      </c>
      <c r="AI354" s="204">
        <f t="shared" si="249"/>
        <v>0.68260324984240395</v>
      </c>
      <c r="AJ354" s="131" t="str">
        <f t="shared" si="250"/>
        <v/>
      </c>
      <c r="BA354" s="131"/>
      <c r="BR354" s="131"/>
      <c r="CG354" s="131"/>
    </row>
    <row r="355" spans="1:85" ht="15">
      <c r="A355" s="157" t="s">
        <v>141</v>
      </c>
      <c r="B355" s="146">
        <v>0.69245994532711508</v>
      </c>
      <c r="C355" s="146">
        <v>0</v>
      </c>
      <c r="D355" s="146">
        <v>13.532777974300743</v>
      </c>
      <c r="E355" s="146">
        <v>0</v>
      </c>
      <c r="F355" s="304"/>
      <c r="G355" s="146">
        <v>0</v>
      </c>
      <c r="H355" s="158">
        <v>0</v>
      </c>
      <c r="I355" s="144">
        <f t="shared" si="247"/>
        <v>14.225237919627858</v>
      </c>
      <c r="J355" s="139"/>
      <c r="K355" s="159" t="s">
        <v>141</v>
      </c>
      <c r="L355" s="146">
        <v>0.69245994532711508</v>
      </c>
      <c r="M355" s="146">
        <v>0</v>
      </c>
      <c r="N355" s="146">
        <v>13.532777974300743</v>
      </c>
      <c r="O355" s="146">
        <v>0</v>
      </c>
      <c r="P355" s="146">
        <v>0</v>
      </c>
      <c r="Q355" s="146">
        <v>0</v>
      </c>
      <c r="R355" s="147">
        <v>0</v>
      </c>
      <c r="S355" s="148">
        <f t="shared" si="248"/>
        <v>14.225237919627858</v>
      </c>
      <c r="U355" s="205" t="s">
        <v>141</v>
      </c>
      <c r="V355" s="197">
        <v>0.69245994532711508</v>
      </c>
      <c r="W355" s="197">
        <v>0</v>
      </c>
      <c r="X355" s="197">
        <v>0</v>
      </c>
      <c r="Y355" s="197">
        <v>0</v>
      </c>
      <c r="Z355" s="197">
        <v>13.532777974300743</v>
      </c>
      <c r="AA355" s="197">
        <v>0</v>
      </c>
      <c r="AB355" s="197">
        <v>0</v>
      </c>
      <c r="AC355" s="198">
        <v>0</v>
      </c>
      <c r="AD355" s="197">
        <v>0</v>
      </c>
      <c r="AE355" s="197">
        <v>0</v>
      </c>
      <c r="AF355" s="197">
        <v>0</v>
      </c>
      <c r="AG355" s="197">
        <v>0</v>
      </c>
      <c r="AH355" s="197">
        <v>0</v>
      </c>
      <c r="AI355" s="200">
        <f t="shared" si="249"/>
        <v>14.225237919627858</v>
      </c>
      <c r="AJ355" s="131" t="str">
        <f t="shared" si="250"/>
        <v/>
      </c>
      <c r="BA355" s="131"/>
      <c r="BR355" s="131"/>
      <c r="CG355" s="131"/>
    </row>
    <row r="356" spans="1:85" ht="15">
      <c r="A356" s="149" t="s">
        <v>25</v>
      </c>
      <c r="B356" s="150">
        <v>2.3181598385459226</v>
      </c>
      <c r="C356" s="150">
        <v>1.1504542896580829</v>
      </c>
      <c r="D356" s="150">
        <v>0.79582407587761983</v>
      </c>
      <c r="E356" s="150">
        <v>102.13381497816098</v>
      </c>
      <c r="F356" s="304"/>
      <c r="G356" s="150">
        <v>3.5393790021695435</v>
      </c>
      <c r="H356" s="151">
        <v>0</v>
      </c>
      <c r="I356" s="152">
        <f t="shared" si="247"/>
        <v>109.93763218441215</v>
      </c>
      <c r="J356" s="139"/>
      <c r="K356" s="153" t="s">
        <v>25</v>
      </c>
      <c r="L356" s="154">
        <v>2.3181598385459226</v>
      </c>
      <c r="M356" s="154">
        <v>1.1504542896580829</v>
      </c>
      <c r="N356" s="154">
        <v>0.79582407587761983</v>
      </c>
      <c r="O356" s="154">
        <v>102.13381497816098</v>
      </c>
      <c r="P356" s="154">
        <v>0.38310669499595429</v>
      </c>
      <c r="Q356" s="154">
        <v>3.5393790021695435</v>
      </c>
      <c r="R356" s="155">
        <v>0</v>
      </c>
      <c r="S356" s="156">
        <f t="shared" si="248"/>
        <v>110.32073887940811</v>
      </c>
      <c r="U356" s="201" t="s">
        <v>25</v>
      </c>
      <c r="V356" s="202">
        <v>0.56015509082681669</v>
      </c>
      <c r="W356" s="202">
        <v>1.7540911709387776</v>
      </c>
      <c r="X356" s="202">
        <v>3.5393790021695435</v>
      </c>
      <c r="Y356" s="202">
        <v>1.1504542896580829</v>
      </c>
      <c r="Z356" s="202">
        <v>0.40333234284231573</v>
      </c>
      <c r="AA356" s="202">
        <v>101.90847174141685</v>
      </c>
      <c r="AB356" s="202">
        <v>0.38310669499595429</v>
      </c>
      <c r="AC356" s="203">
        <v>0.62174854655977396</v>
      </c>
      <c r="AD356" s="202">
        <v>3.9135767803283655E-3</v>
      </c>
      <c r="AE356" s="202">
        <v>1.2550325143075053E-3</v>
      </c>
      <c r="AF356" s="202">
        <v>0</v>
      </c>
      <c r="AG356" s="202">
        <v>0.39249173303530416</v>
      </c>
      <c r="AH356" s="202">
        <v>0.22408820422983394</v>
      </c>
      <c r="AI356" s="204">
        <f t="shared" si="249"/>
        <v>110.32073887940811</v>
      </c>
      <c r="AJ356" s="131" t="str">
        <f t="shared" si="250"/>
        <v/>
      </c>
      <c r="BA356" s="131"/>
      <c r="BR356" s="131"/>
      <c r="CG356" s="131"/>
    </row>
    <row r="357" spans="1:85" ht="15">
      <c r="A357" s="157" t="s">
        <v>24</v>
      </c>
      <c r="B357" s="146">
        <v>1.5328353880161492</v>
      </c>
      <c r="C357" s="146">
        <v>0</v>
      </c>
      <c r="D357" s="146">
        <v>23.029014461775933</v>
      </c>
      <c r="E357" s="146">
        <v>0</v>
      </c>
      <c r="F357" s="304"/>
      <c r="G357" s="146">
        <v>0</v>
      </c>
      <c r="H357" s="158">
        <v>0</v>
      </c>
      <c r="I357" s="144">
        <f t="shared" si="247"/>
        <v>24.561849849792083</v>
      </c>
      <c r="J357" s="139"/>
      <c r="K357" s="159" t="s">
        <v>24</v>
      </c>
      <c r="L357" s="146">
        <v>1.5328353880161492</v>
      </c>
      <c r="M357" s="146">
        <v>0</v>
      </c>
      <c r="N357" s="146">
        <v>23.029014461775933</v>
      </c>
      <c r="O357" s="146">
        <v>0</v>
      </c>
      <c r="P357" s="146">
        <v>0</v>
      </c>
      <c r="Q357" s="146">
        <v>0</v>
      </c>
      <c r="R357" s="147">
        <v>0</v>
      </c>
      <c r="S357" s="148">
        <f t="shared" si="248"/>
        <v>24.561849849792083</v>
      </c>
      <c r="U357" s="205" t="s">
        <v>24</v>
      </c>
      <c r="V357" s="197">
        <v>1.5328353880161492</v>
      </c>
      <c r="W357" s="197">
        <v>0</v>
      </c>
      <c r="X357" s="197">
        <v>0</v>
      </c>
      <c r="Y357" s="197">
        <v>0</v>
      </c>
      <c r="Z357" s="197">
        <v>0.64124355924693222</v>
      </c>
      <c r="AA357" s="197">
        <v>0</v>
      </c>
      <c r="AB357" s="197">
        <v>0</v>
      </c>
      <c r="AC357" s="198">
        <v>22.387770902529002</v>
      </c>
      <c r="AD357" s="197">
        <v>0</v>
      </c>
      <c r="AE357" s="197">
        <v>0</v>
      </c>
      <c r="AF357" s="197">
        <v>0</v>
      </c>
      <c r="AG357" s="197">
        <v>22.387770902529002</v>
      </c>
      <c r="AH357" s="197">
        <v>0</v>
      </c>
      <c r="AI357" s="200">
        <f t="shared" si="249"/>
        <v>24.561849849792083</v>
      </c>
      <c r="AJ357" s="131" t="str">
        <f t="shared" si="250"/>
        <v/>
      </c>
      <c r="BA357" s="131"/>
      <c r="BR357" s="131"/>
      <c r="CG357" s="131"/>
    </row>
    <row r="358" spans="1:85" ht="15">
      <c r="A358" s="149" t="s">
        <v>57</v>
      </c>
      <c r="B358" s="150">
        <v>2.2773940088199152</v>
      </c>
      <c r="C358" s="150">
        <v>3.8621784994935671</v>
      </c>
      <c r="D358" s="150">
        <v>7.0434866252162314</v>
      </c>
      <c r="E358" s="150">
        <v>0</v>
      </c>
      <c r="F358" s="304"/>
      <c r="G358" s="150">
        <v>0</v>
      </c>
      <c r="H358" s="151">
        <v>0</v>
      </c>
      <c r="I358" s="152">
        <f t="shared" si="247"/>
        <v>13.183059133529714</v>
      </c>
      <c r="J358" s="139"/>
      <c r="K358" s="153" t="s">
        <v>57</v>
      </c>
      <c r="L358" s="154">
        <v>2.2773940088199152</v>
      </c>
      <c r="M358" s="154">
        <v>3.8621784994935671</v>
      </c>
      <c r="N358" s="154">
        <v>7.0434866252162314</v>
      </c>
      <c r="O358" s="154">
        <v>0</v>
      </c>
      <c r="P358" s="154">
        <v>0</v>
      </c>
      <c r="Q358" s="154">
        <v>0</v>
      </c>
      <c r="R358" s="155">
        <v>0</v>
      </c>
      <c r="S358" s="156">
        <f t="shared" si="248"/>
        <v>13.183059133529714</v>
      </c>
      <c r="U358" s="201" t="s">
        <v>57</v>
      </c>
      <c r="V358" s="202">
        <v>2.2773940088199152</v>
      </c>
      <c r="W358" s="202">
        <v>0</v>
      </c>
      <c r="X358" s="202">
        <v>0</v>
      </c>
      <c r="Y358" s="202">
        <v>3.8621784994935671</v>
      </c>
      <c r="Z358" s="202">
        <v>7.0434866252162314</v>
      </c>
      <c r="AA358" s="202">
        <v>0</v>
      </c>
      <c r="AB358" s="202">
        <v>0</v>
      </c>
      <c r="AC358" s="203">
        <v>0</v>
      </c>
      <c r="AD358" s="202">
        <v>0</v>
      </c>
      <c r="AE358" s="202">
        <v>0</v>
      </c>
      <c r="AF358" s="202">
        <v>0</v>
      </c>
      <c r="AG358" s="202">
        <v>0</v>
      </c>
      <c r="AH358" s="202">
        <v>0</v>
      </c>
      <c r="AI358" s="204">
        <f t="shared" si="249"/>
        <v>13.183059133529714</v>
      </c>
      <c r="AJ358" s="131" t="str">
        <f t="shared" si="250"/>
        <v/>
      </c>
      <c r="BA358" s="131"/>
      <c r="BR358" s="131"/>
      <c r="CG358" s="131"/>
    </row>
    <row r="359" spans="1:85" ht="15">
      <c r="A359" s="157" t="s">
        <v>22</v>
      </c>
      <c r="B359" s="146">
        <v>20.328761325208067</v>
      </c>
      <c r="C359" s="146">
        <v>100.51479919035883</v>
      </c>
      <c r="D359" s="146">
        <v>57.312987524673559</v>
      </c>
      <c r="E359" s="146">
        <v>1.4953808946466305</v>
      </c>
      <c r="F359" s="304"/>
      <c r="G359" s="146">
        <v>0</v>
      </c>
      <c r="H359" s="158">
        <v>0</v>
      </c>
      <c r="I359" s="144">
        <f t="shared" si="247"/>
        <v>179.65192893488711</v>
      </c>
      <c r="J359" s="139"/>
      <c r="K359" s="159" t="s">
        <v>22</v>
      </c>
      <c r="L359" s="146">
        <v>20.328761325208067</v>
      </c>
      <c r="M359" s="146">
        <v>100.51479919035883</v>
      </c>
      <c r="N359" s="146">
        <v>57.312987524673559</v>
      </c>
      <c r="O359" s="146">
        <v>1.4953808946466305</v>
      </c>
      <c r="P359" s="146">
        <v>5.3093335333938931</v>
      </c>
      <c r="Q359" s="146">
        <v>0</v>
      </c>
      <c r="R359" s="147">
        <v>0</v>
      </c>
      <c r="S359" s="148">
        <f t="shared" si="248"/>
        <v>184.96126246828101</v>
      </c>
      <c r="U359" s="205" t="s">
        <v>22</v>
      </c>
      <c r="V359" s="197">
        <v>20.328761325208067</v>
      </c>
      <c r="W359" s="197">
        <v>0</v>
      </c>
      <c r="X359" s="197">
        <v>0</v>
      </c>
      <c r="Y359" s="197">
        <v>100.51479919035883</v>
      </c>
      <c r="Z359" s="197">
        <v>41.513165589822101</v>
      </c>
      <c r="AA359" s="197">
        <v>0</v>
      </c>
      <c r="AB359" s="197">
        <v>5.3093335333938931</v>
      </c>
      <c r="AC359" s="198">
        <v>17.295202829498088</v>
      </c>
      <c r="AD359" s="197">
        <v>0</v>
      </c>
      <c r="AE359" s="197">
        <v>0</v>
      </c>
      <c r="AF359" s="197">
        <v>0</v>
      </c>
      <c r="AG359" s="197">
        <v>15.799821934851456</v>
      </c>
      <c r="AH359" s="197">
        <v>1.4953808946466305</v>
      </c>
      <c r="AI359" s="200">
        <f t="shared" si="249"/>
        <v>184.96126246828098</v>
      </c>
      <c r="AJ359" s="131" t="str">
        <f t="shared" si="250"/>
        <v/>
      </c>
      <c r="BA359" s="131"/>
      <c r="BR359" s="131"/>
      <c r="CG359" s="131"/>
    </row>
    <row r="360" spans="1:85" ht="15">
      <c r="A360" s="149" t="s">
        <v>21</v>
      </c>
      <c r="B360" s="150">
        <v>0</v>
      </c>
      <c r="C360" s="150">
        <v>0</v>
      </c>
      <c r="D360" s="150">
        <v>0</v>
      </c>
      <c r="E360" s="150">
        <v>0</v>
      </c>
      <c r="F360" s="304"/>
      <c r="G360" s="150">
        <v>0</v>
      </c>
      <c r="H360" s="151">
        <v>0</v>
      </c>
      <c r="I360" s="152">
        <f t="shared" si="247"/>
        <v>0</v>
      </c>
      <c r="J360" s="139"/>
      <c r="K360" s="153" t="s">
        <v>21</v>
      </c>
      <c r="L360" s="154">
        <v>0</v>
      </c>
      <c r="M360" s="154">
        <v>0</v>
      </c>
      <c r="N360" s="154">
        <v>0</v>
      </c>
      <c r="O360" s="154">
        <v>0</v>
      </c>
      <c r="P360" s="154">
        <v>0</v>
      </c>
      <c r="Q360" s="154">
        <v>0</v>
      </c>
      <c r="R360" s="155">
        <v>0</v>
      </c>
      <c r="S360" s="156">
        <f t="shared" si="248"/>
        <v>0</v>
      </c>
      <c r="U360" s="201" t="s">
        <v>58</v>
      </c>
      <c r="V360" s="202">
        <v>0</v>
      </c>
      <c r="W360" s="202">
        <v>0</v>
      </c>
      <c r="X360" s="202">
        <v>0</v>
      </c>
      <c r="Y360" s="202">
        <v>0</v>
      </c>
      <c r="Z360" s="202">
        <v>0</v>
      </c>
      <c r="AA360" s="202">
        <v>0</v>
      </c>
      <c r="AB360" s="202">
        <v>0</v>
      </c>
      <c r="AC360" s="203">
        <v>0</v>
      </c>
      <c r="AD360" s="202">
        <v>0</v>
      </c>
      <c r="AE360" s="202">
        <v>0</v>
      </c>
      <c r="AF360" s="202">
        <v>0</v>
      </c>
      <c r="AG360" s="202">
        <v>0</v>
      </c>
      <c r="AH360" s="202">
        <v>0</v>
      </c>
      <c r="AI360" s="204">
        <f t="shared" si="249"/>
        <v>0</v>
      </c>
      <c r="AJ360" s="131" t="str">
        <f t="shared" si="250"/>
        <v/>
      </c>
      <c r="BA360" s="131"/>
      <c r="BR360" s="131"/>
      <c r="CG360" s="131"/>
    </row>
    <row r="361" spans="1:85" ht="15">
      <c r="A361" s="160" t="s">
        <v>61</v>
      </c>
      <c r="B361" s="146">
        <v>0</v>
      </c>
      <c r="C361" s="146">
        <v>0</v>
      </c>
      <c r="D361" s="146">
        <v>0</v>
      </c>
      <c r="E361" s="146">
        <v>0</v>
      </c>
      <c r="F361" s="304"/>
      <c r="G361" s="146">
        <v>0</v>
      </c>
      <c r="H361" s="158">
        <v>0</v>
      </c>
      <c r="I361" s="144">
        <f t="shared" si="247"/>
        <v>0</v>
      </c>
      <c r="J361" s="139"/>
      <c r="K361" s="161" t="s">
        <v>61</v>
      </c>
      <c r="L361" s="146">
        <v>0</v>
      </c>
      <c r="M361" s="146">
        <v>0</v>
      </c>
      <c r="N361" s="146">
        <v>0</v>
      </c>
      <c r="O361" s="146">
        <v>0</v>
      </c>
      <c r="P361" s="146">
        <v>0</v>
      </c>
      <c r="Q361" s="146">
        <v>0</v>
      </c>
      <c r="R361" s="147">
        <v>0</v>
      </c>
      <c r="S361" s="148">
        <f t="shared" si="248"/>
        <v>0</v>
      </c>
      <c r="U361" s="206" t="s">
        <v>59</v>
      </c>
      <c r="V361" s="197">
        <v>0</v>
      </c>
      <c r="W361" s="197">
        <v>0</v>
      </c>
      <c r="X361" s="197">
        <v>0</v>
      </c>
      <c r="Y361" s="197">
        <v>0</v>
      </c>
      <c r="Z361" s="197">
        <v>0</v>
      </c>
      <c r="AA361" s="197">
        <v>0</v>
      </c>
      <c r="AB361" s="197">
        <v>0</v>
      </c>
      <c r="AC361" s="198">
        <v>0</v>
      </c>
      <c r="AD361" s="199">
        <v>0</v>
      </c>
      <c r="AE361" s="199">
        <v>0</v>
      </c>
      <c r="AF361" s="199">
        <v>0</v>
      </c>
      <c r="AG361" s="199">
        <v>0</v>
      </c>
      <c r="AH361" s="199">
        <v>0</v>
      </c>
      <c r="AI361" s="200">
        <f t="shared" si="249"/>
        <v>0</v>
      </c>
      <c r="AJ361" s="131" t="str">
        <f t="shared" si="250"/>
        <v/>
      </c>
      <c r="BA361" s="131"/>
      <c r="BR361" s="131"/>
      <c r="CG361" s="131"/>
    </row>
    <row r="362" spans="1:85">
      <c r="A362" s="162" t="s">
        <v>23</v>
      </c>
      <c r="B362" s="163">
        <v>0</v>
      </c>
      <c r="C362" s="163">
        <v>0</v>
      </c>
      <c r="D362" s="163">
        <v>0</v>
      </c>
      <c r="E362" s="163">
        <v>0</v>
      </c>
      <c r="F362" s="304"/>
      <c r="G362" s="163">
        <v>0</v>
      </c>
      <c r="H362" s="164">
        <v>0</v>
      </c>
      <c r="I362" s="165">
        <f t="shared" si="247"/>
        <v>0</v>
      </c>
      <c r="J362" s="139"/>
      <c r="K362" s="166" t="s">
        <v>23</v>
      </c>
      <c r="L362" s="167">
        <v>0</v>
      </c>
      <c r="M362" s="167">
        <v>0</v>
      </c>
      <c r="N362" s="167">
        <v>0</v>
      </c>
      <c r="O362" s="167">
        <v>0</v>
      </c>
      <c r="P362" s="167">
        <v>0</v>
      </c>
      <c r="Q362" s="167">
        <v>0</v>
      </c>
      <c r="R362" s="168">
        <v>0</v>
      </c>
      <c r="S362" s="169">
        <f t="shared" si="248"/>
        <v>0</v>
      </c>
      <c r="U362" s="207" t="s">
        <v>62</v>
      </c>
      <c r="V362" s="208">
        <v>0</v>
      </c>
      <c r="W362" s="208">
        <v>0</v>
      </c>
      <c r="X362" s="208">
        <v>0</v>
      </c>
      <c r="Y362" s="208">
        <v>0</v>
      </c>
      <c r="Z362" s="208">
        <v>0</v>
      </c>
      <c r="AA362" s="208">
        <v>0</v>
      </c>
      <c r="AB362" s="208">
        <v>0</v>
      </c>
      <c r="AC362" s="208">
        <v>0</v>
      </c>
      <c r="AD362" s="208">
        <v>0</v>
      </c>
      <c r="AE362" s="208">
        <v>0</v>
      </c>
      <c r="AF362" s="208">
        <v>0</v>
      </c>
      <c r="AG362" s="208">
        <v>0</v>
      </c>
      <c r="AH362" s="92">
        <v>0</v>
      </c>
      <c r="AI362" s="209">
        <f t="shared" si="249"/>
        <v>0</v>
      </c>
      <c r="AJ362" s="131" t="str">
        <f t="shared" si="250"/>
        <v/>
      </c>
      <c r="BA362" s="131"/>
      <c r="BR362" s="131"/>
      <c r="CG362" s="131"/>
    </row>
    <row r="363" spans="1:85">
      <c r="A363" s="170" t="s">
        <v>19</v>
      </c>
      <c r="B363" s="171">
        <v>0</v>
      </c>
      <c r="C363" s="171">
        <v>0</v>
      </c>
      <c r="D363" s="171">
        <v>0</v>
      </c>
      <c r="E363" s="171">
        <v>0</v>
      </c>
      <c r="F363" s="304"/>
      <c r="G363" s="171">
        <v>0</v>
      </c>
      <c r="H363" s="172">
        <v>0</v>
      </c>
      <c r="I363" s="173">
        <f t="shared" si="247"/>
        <v>0</v>
      </c>
      <c r="J363" s="139"/>
      <c r="K363" s="174" t="s">
        <v>19</v>
      </c>
      <c r="L363" s="171">
        <v>0</v>
      </c>
      <c r="M363" s="171">
        <v>0</v>
      </c>
      <c r="N363" s="171">
        <v>0</v>
      </c>
      <c r="O363" s="171">
        <v>0</v>
      </c>
      <c r="P363" s="171">
        <v>0</v>
      </c>
      <c r="Q363" s="171">
        <v>0</v>
      </c>
      <c r="R363" s="175">
        <v>0</v>
      </c>
      <c r="S363" s="176">
        <f t="shared" si="248"/>
        <v>0</v>
      </c>
      <c r="U363" s="210" t="s">
        <v>19</v>
      </c>
      <c r="V363" s="211">
        <v>0</v>
      </c>
      <c r="W363" s="211">
        <v>0</v>
      </c>
      <c r="X363" s="211">
        <v>0</v>
      </c>
      <c r="Y363" s="211">
        <v>0</v>
      </c>
      <c r="Z363" s="211">
        <v>0</v>
      </c>
      <c r="AA363" s="211">
        <v>0</v>
      </c>
      <c r="AB363" s="211">
        <v>0</v>
      </c>
      <c r="AC363" s="211">
        <v>0</v>
      </c>
      <c r="AD363" s="212">
        <v>0</v>
      </c>
      <c r="AE363" s="212">
        <v>0</v>
      </c>
      <c r="AF363" s="212">
        <v>0</v>
      </c>
      <c r="AG363" s="212">
        <v>0</v>
      </c>
      <c r="AH363" s="212">
        <v>0</v>
      </c>
      <c r="AI363" s="213">
        <f t="shared" si="249"/>
        <v>0</v>
      </c>
      <c r="AJ363" s="131" t="str">
        <f t="shared" si="250"/>
        <v/>
      </c>
      <c r="BA363" s="131"/>
      <c r="BR363" s="131"/>
      <c r="CG363" s="131"/>
    </row>
    <row r="364" spans="1:85">
      <c r="A364" s="162" t="s">
        <v>20</v>
      </c>
      <c r="B364" s="163">
        <v>0</v>
      </c>
      <c r="C364" s="163">
        <v>0</v>
      </c>
      <c r="D364" s="163">
        <v>0</v>
      </c>
      <c r="E364" s="163">
        <v>0</v>
      </c>
      <c r="F364" s="304"/>
      <c r="G364" s="163">
        <v>0</v>
      </c>
      <c r="H364" s="164">
        <v>0</v>
      </c>
      <c r="I364" s="165">
        <f t="shared" si="247"/>
        <v>0</v>
      </c>
      <c r="J364" s="139"/>
      <c r="K364" s="166" t="s">
        <v>20</v>
      </c>
      <c r="L364" s="167">
        <v>0</v>
      </c>
      <c r="M364" s="167">
        <v>0</v>
      </c>
      <c r="N364" s="167">
        <v>0</v>
      </c>
      <c r="O364" s="167">
        <v>0</v>
      </c>
      <c r="P364" s="167">
        <v>0</v>
      </c>
      <c r="Q364" s="167">
        <v>0</v>
      </c>
      <c r="R364" s="168">
        <v>0</v>
      </c>
      <c r="S364" s="169">
        <f t="shared" si="248"/>
        <v>0</v>
      </c>
      <c r="U364" s="207" t="s">
        <v>20</v>
      </c>
      <c r="V364" s="208">
        <v>0</v>
      </c>
      <c r="W364" s="208">
        <v>0</v>
      </c>
      <c r="X364" s="208">
        <v>0</v>
      </c>
      <c r="Y364" s="208">
        <v>0</v>
      </c>
      <c r="Z364" s="208">
        <v>0</v>
      </c>
      <c r="AA364" s="208">
        <v>0</v>
      </c>
      <c r="AB364" s="208">
        <v>0</v>
      </c>
      <c r="AC364" s="208">
        <v>0</v>
      </c>
      <c r="AD364" s="208">
        <v>0</v>
      </c>
      <c r="AE364" s="208">
        <v>0</v>
      </c>
      <c r="AF364" s="208">
        <v>0</v>
      </c>
      <c r="AG364" s="208">
        <v>0</v>
      </c>
      <c r="AH364" s="92">
        <v>0</v>
      </c>
      <c r="AI364" s="209">
        <f t="shared" si="249"/>
        <v>0</v>
      </c>
      <c r="AJ364" s="131" t="str">
        <f t="shared" si="250"/>
        <v/>
      </c>
      <c r="BA364" s="131"/>
      <c r="BR364" s="131"/>
      <c r="CG364" s="131"/>
    </row>
    <row r="365" spans="1:85" ht="15" thickBot="1">
      <c r="A365" s="177" t="s">
        <v>11</v>
      </c>
      <c r="B365" s="178">
        <v>0</v>
      </c>
      <c r="C365" s="178">
        <v>0</v>
      </c>
      <c r="D365" s="178">
        <v>0</v>
      </c>
      <c r="E365" s="178">
        <v>0</v>
      </c>
      <c r="F365" s="305"/>
      <c r="G365" s="178">
        <v>0</v>
      </c>
      <c r="H365" s="179">
        <v>0</v>
      </c>
      <c r="I365" s="180">
        <f t="shared" si="247"/>
        <v>0</v>
      </c>
      <c r="J365" s="139"/>
      <c r="K365" s="181" t="s">
        <v>11</v>
      </c>
      <c r="L365" s="178">
        <v>0</v>
      </c>
      <c r="M365" s="178">
        <v>0</v>
      </c>
      <c r="N365" s="178">
        <v>0</v>
      </c>
      <c r="O365" s="178">
        <v>0</v>
      </c>
      <c r="P365" s="178">
        <v>0</v>
      </c>
      <c r="Q365" s="178">
        <v>0</v>
      </c>
      <c r="R365" s="182">
        <v>0</v>
      </c>
      <c r="S365" s="183">
        <f t="shared" si="248"/>
        <v>0</v>
      </c>
      <c r="U365" s="210" t="s">
        <v>11</v>
      </c>
      <c r="V365" s="211">
        <v>0</v>
      </c>
      <c r="W365" s="211">
        <v>0</v>
      </c>
      <c r="X365" s="211">
        <v>0</v>
      </c>
      <c r="Y365" s="211">
        <v>0</v>
      </c>
      <c r="Z365" s="211">
        <v>0</v>
      </c>
      <c r="AA365" s="211">
        <v>0</v>
      </c>
      <c r="AB365" s="211">
        <v>0</v>
      </c>
      <c r="AC365" s="211">
        <v>0</v>
      </c>
      <c r="AD365" s="212">
        <v>0</v>
      </c>
      <c r="AE365" s="212">
        <v>0</v>
      </c>
      <c r="AF365" s="212">
        <v>0</v>
      </c>
      <c r="AG365" s="212">
        <v>0</v>
      </c>
      <c r="AH365" s="212">
        <v>0</v>
      </c>
      <c r="AI365" s="213">
        <f t="shared" si="249"/>
        <v>0</v>
      </c>
      <c r="AJ365" s="131" t="str">
        <f t="shared" si="250"/>
        <v/>
      </c>
      <c r="BA365" s="131"/>
      <c r="BR365" s="131"/>
      <c r="CG365" s="131"/>
    </row>
    <row r="366" spans="1:85" ht="15">
      <c r="A366" s="184" t="s">
        <v>26</v>
      </c>
      <c r="B366" s="185">
        <f>SUM(B345:B361)</f>
        <v>29.807377391436468</v>
      </c>
      <c r="C366" s="185">
        <f t="shared" ref="C366:H366" si="251">SUM(C345:C361)</f>
        <v>108.70925074513907</v>
      </c>
      <c r="D366" s="185">
        <f t="shared" si="251"/>
        <v>104.55970299390567</v>
      </c>
      <c r="E366" s="185">
        <f t="shared" si="251"/>
        <v>105.40891221492552</v>
      </c>
      <c r="F366" s="185">
        <f t="shared" si="251"/>
        <v>0</v>
      </c>
      <c r="G366" s="185">
        <f t="shared" si="251"/>
        <v>3.5393790021695435</v>
      </c>
      <c r="H366" s="187">
        <f t="shared" si="251"/>
        <v>0</v>
      </c>
      <c r="I366" s="144">
        <f t="shared" ref="I366" si="252">SUM(I345:I361)</f>
        <v>352.02462234757633</v>
      </c>
      <c r="J366" s="139"/>
      <c r="K366" s="186" t="s">
        <v>26</v>
      </c>
      <c r="L366" s="185">
        <f>SUM(L345:L361)</f>
        <v>29.807377391436468</v>
      </c>
      <c r="M366" s="185">
        <f t="shared" ref="M366:R366" si="253">SUM(M345:M361)</f>
        <v>108.70925074513907</v>
      </c>
      <c r="N366" s="185">
        <f t="shared" si="253"/>
        <v>104.55970299390567</v>
      </c>
      <c r="O366" s="185">
        <f t="shared" si="253"/>
        <v>105.40891221492552</v>
      </c>
      <c r="P366" s="185">
        <f t="shared" si="253"/>
        <v>97.039911708098728</v>
      </c>
      <c r="Q366" s="185">
        <f t="shared" si="253"/>
        <v>3.5393790021695435</v>
      </c>
      <c r="R366" s="187">
        <f t="shared" si="253"/>
        <v>0</v>
      </c>
      <c r="S366" s="188">
        <f t="shared" ref="S366" si="254">SUM(S345:S361)</f>
        <v>449.06453405567504</v>
      </c>
      <c r="T366" s="131" t="str">
        <f>IF(ABS(S366-AI366)&gt;0.01,S366-AI366,"")</f>
        <v/>
      </c>
      <c r="U366" s="214" t="s">
        <v>60</v>
      </c>
      <c r="V366" s="215">
        <f>SUM(V345:V361)</f>
        <v>28.035929505937879</v>
      </c>
      <c r="W366" s="215">
        <f t="shared" ref="W366:AH366" si="255">SUM(W345:W361)</f>
        <v>1.7540911709387776</v>
      </c>
      <c r="X366" s="215">
        <f t="shared" si="255"/>
        <v>3.5393790021695435</v>
      </c>
      <c r="Y366" s="215">
        <f t="shared" si="255"/>
        <v>108.70925074513907</v>
      </c>
      <c r="Z366" s="215">
        <f t="shared" si="255"/>
        <v>63.134006091428319</v>
      </c>
      <c r="AA366" s="215">
        <f t="shared" si="255"/>
        <v>102.13119502771542</v>
      </c>
      <c r="AB366" s="215">
        <f t="shared" si="255"/>
        <v>97.039911708098728</v>
      </c>
      <c r="AC366" s="215">
        <f t="shared" si="255"/>
        <v>44.720770804247266</v>
      </c>
      <c r="AD366" s="216">
        <f t="shared" si="255"/>
        <v>1.7356714559810357E-2</v>
      </c>
      <c r="AE366" s="216">
        <f t="shared" si="255"/>
        <v>1.2550325143075053E-3</v>
      </c>
      <c r="AF366" s="216">
        <f t="shared" si="255"/>
        <v>0</v>
      </c>
      <c r="AG366" s="216">
        <f t="shared" si="255"/>
        <v>41.425696902477348</v>
      </c>
      <c r="AH366" s="216">
        <f t="shared" si="255"/>
        <v>3.2764621546957997</v>
      </c>
      <c r="AI366" s="217">
        <f>SUM(V366:AC366)</f>
        <v>449.06453405567498</v>
      </c>
      <c r="AJ366" s="131" t="str">
        <f t="shared" si="250"/>
        <v/>
      </c>
      <c r="BA366" s="131"/>
      <c r="BR366" s="131"/>
      <c r="CG366" s="131"/>
    </row>
    <row r="367" spans="1:85" s="2" customFormat="1" ht="15" thickBot="1">
      <c r="A367" s="15" t="s">
        <v>100</v>
      </c>
      <c r="B367" s="100">
        <f>IF($I366=0,"-",B366/$I366)</f>
        <v>8.4674126464954341E-2</v>
      </c>
      <c r="C367" s="100">
        <f t="shared" ref="C367:H367" si="256">IF($I366=0,"-",C366/$I366)</f>
        <v>0.30881149738953062</v>
      </c>
      <c r="D367" s="100">
        <f t="shared" si="256"/>
        <v>0.2970238340051885</v>
      </c>
      <c r="E367" s="100">
        <f t="shared" si="256"/>
        <v>0.29943619145722311</v>
      </c>
      <c r="F367" s="100">
        <f t="shared" si="256"/>
        <v>0</v>
      </c>
      <c r="G367" s="100">
        <f t="shared" si="256"/>
        <v>1.0054350683103324E-2</v>
      </c>
      <c r="H367" s="101">
        <f t="shared" si="256"/>
        <v>0</v>
      </c>
      <c r="I367" s="102">
        <f>SUM(B367:H367)</f>
        <v>0.99999999999999989</v>
      </c>
      <c r="J367" s="131"/>
      <c r="K367" s="27" t="s">
        <v>100</v>
      </c>
      <c r="L367" s="76">
        <f t="shared" ref="L367:R367" si="257">IF($S366=0,"-",L366/$S366)</f>
        <v>6.6376600980341385E-2</v>
      </c>
      <c r="M367" s="76">
        <f t="shared" si="257"/>
        <v>0.24207935051860785</v>
      </c>
      <c r="N367" s="76">
        <f t="shared" si="257"/>
        <v>0.23283892417329569</v>
      </c>
      <c r="O367" s="76">
        <f t="shared" si="257"/>
        <v>0.23472998694182542</v>
      </c>
      <c r="P367" s="76">
        <f t="shared" si="257"/>
        <v>0.21609346619225048</v>
      </c>
      <c r="Q367" s="76">
        <f t="shared" si="257"/>
        <v>7.8816711936791056E-3</v>
      </c>
      <c r="R367" s="77">
        <f t="shared" si="257"/>
        <v>0</v>
      </c>
      <c r="S367" s="78">
        <f>SUM(L367:R367)</f>
        <v>0.99999999999999989</v>
      </c>
      <c r="U367" s="36" t="s">
        <v>100</v>
      </c>
      <c r="V367" s="103">
        <f>+V366/$AI366</f>
        <v>6.2431849722654753E-2</v>
      </c>
      <c r="W367" s="103">
        <f t="shared" ref="W367:AH367" si="258">+W366/$AI366</f>
        <v>3.9061004330422262E-3</v>
      </c>
      <c r="X367" s="103">
        <f t="shared" si="258"/>
        <v>7.8816711936791056E-3</v>
      </c>
      <c r="Y367" s="103">
        <f t="shared" si="258"/>
        <v>0.24207935051860788</v>
      </c>
      <c r="Z367" s="103">
        <f t="shared" si="258"/>
        <v>0.14059005177104672</v>
      </c>
      <c r="AA367" s="103">
        <f t="shared" si="258"/>
        <v>0.22743099773506764</v>
      </c>
      <c r="AB367" s="103">
        <f t="shared" si="258"/>
        <v>0.21609346619225051</v>
      </c>
      <c r="AC367" s="103">
        <f t="shared" si="258"/>
        <v>9.9586512433651214E-2</v>
      </c>
      <c r="AD367" s="103">
        <f t="shared" si="258"/>
        <v>3.8650824644411734E-5</v>
      </c>
      <c r="AE367" s="103">
        <f t="shared" si="258"/>
        <v>2.7947709496735863E-6</v>
      </c>
      <c r="AF367" s="103">
        <f t="shared" si="258"/>
        <v>0</v>
      </c>
      <c r="AG367" s="103">
        <f t="shared" si="258"/>
        <v>9.2248872402248966E-2</v>
      </c>
      <c r="AH367" s="103">
        <f t="shared" si="258"/>
        <v>7.2961944358081602E-3</v>
      </c>
      <c r="AI367" s="104">
        <f>SUM(V367:AC367)</f>
        <v>1</v>
      </c>
      <c r="AJ367" s="2" t="str">
        <f t="shared" si="250"/>
        <v/>
      </c>
    </row>
    <row r="368" spans="1:85" ht="15" thickBot="1">
      <c r="A368" s="218"/>
      <c r="B368" s="218"/>
      <c r="C368" s="218"/>
      <c r="D368" s="218"/>
      <c r="E368" s="218"/>
      <c r="F368" s="218"/>
      <c r="G368" s="218"/>
      <c r="H368" s="218"/>
      <c r="I368" s="218"/>
      <c r="K368" s="218"/>
      <c r="L368" s="218"/>
      <c r="M368" s="218"/>
      <c r="N368" s="218"/>
      <c r="O368" s="218"/>
      <c r="P368" s="218"/>
      <c r="Q368" s="218"/>
      <c r="R368" s="218"/>
      <c r="S368" s="218"/>
      <c r="AI368" s="139"/>
      <c r="BA368" s="131"/>
      <c r="BR368" s="131"/>
      <c r="CG368" s="131"/>
    </row>
    <row r="369" spans="1:85" ht="28.5">
      <c r="A369" s="328" t="s">
        <v>38</v>
      </c>
      <c r="B369" s="135" t="s">
        <v>0</v>
      </c>
      <c r="C369" s="135" t="s">
        <v>1</v>
      </c>
      <c r="D369" s="135" t="s">
        <v>2</v>
      </c>
      <c r="E369" s="135" t="s">
        <v>3</v>
      </c>
      <c r="F369" s="135" t="s">
        <v>27</v>
      </c>
      <c r="G369" s="135" t="s">
        <v>4</v>
      </c>
      <c r="H369" s="135" t="s">
        <v>5</v>
      </c>
      <c r="I369" s="136" t="s">
        <v>6</v>
      </c>
      <c r="K369" s="330" t="s">
        <v>38</v>
      </c>
      <c r="L369" s="137" t="s">
        <v>0</v>
      </c>
      <c r="M369" s="137" t="s">
        <v>1</v>
      </c>
      <c r="N369" s="137" t="s">
        <v>2</v>
      </c>
      <c r="O369" s="137" t="s">
        <v>3</v>
      </c>
      <c r="P369" s="137" t="s">
        <v>27</v>
      </c>
      <c r="Q369" s="137" t="s">
        <v>4</v>
      </c>
      <c r="R369" s="137" t="s">
        <v>5</v>
      </c>
      <c r="S369" s="138" t="s">
        <v>6</v>
      </c>
      <c r="U369" s="332" t="s">
        <v>38</v>
      </c>
      <c r="V369" s="190" t="s">
        <v>69</v>
      </c>
      <c r="W369" s="190" t="s">
        <v>70</v>
      </c>
      <c r="X369" s="190" t="s">
        <v>4</v>
      </c>
      <c r="Y369" s="190" t="s">
        <v>1</v>
      </c>
      <c r="Z369" s="190" t="s">
        <v>2</v>
      </c>
      <c r="AA369" s="190" t="s">
        <v>3</v>
      </c>
      <c r="AB369" s="190" t="s">
        <v>52</v>
      </c>
      <c r="AC369" s="190" t="s">
        <v>64</v>
      </c>
      <c r="AD369" s="191" t="s">
        <v>72</v>
      </c>
      <c r="AE369" s="191" t="s">
        <v>79</v>
      </c>
      <c r="AF369" s="191" t="s">
        <v>73</v>
      </c>
      <c r="AG369" s="191" t="s">
        <v>80</v>
      </c>
      <c r="AH369" s="191" t="s">
        <v>81</v>
      </c>
      <c r="AI369" s="192" t="s">
        <v>60</v>
      </c>
      <c r="BA369" s="131"/>
      <c r="BR369" s="131"/>
      <c r="CG369" s="131"/>
    </row>
    <row r="370" spans="1:85" ht="15">
      <c r="A370" s="329" t="s">
        <v>38</v>
      </c>
      <c r="B370" s="294" t="s">
        <v>109</v>
      </c>
      <c r="C370" s="295"/>
      <c r="D370" s="295"/>
      <c r="E370" s="295"/>
      <c r="F370" s="295"/>
      <c r="G370" s="295"/>
      <c r="H370" s="295"/>
      <c r="I370" s="296"/>
      <c r="K370" s="331" t="s">
        <v>38</v>
      </c>
      <c r="L370" s="297" t="s">
        <v>109</v>
      </c>
      <c r="M370" s="298"/>
      <c r="N370" s="298"/>
      <c r="O370" s="298"/>
      <c r="P370" s="298"/>
      <c r="Q370" s="298"/>
      <c r="R370" s="298"/>
      <c r="S370" s="299"/>
      <c r="U370" s="333" t="s">
        <v>38</v>
      </c>
      <c r="V370" s="326" t="s">
        <v>109</v>
      </c>
      <c r="W370" s="326"/>
      <c r="X370" s="326"/>
      <c r="Y370" s="326"/>
      <c r="Z370" s="326"/>
      <c r="AA370" s="326"/>
      <c r="AB370" s="326"/>
      <c r="AC370" s="326"/>
      <c r="AD370" s="326"/>
      <c r="AE370" s="326"/>
      <c r="AF370" s="326"/>
      <c r="AG370" s="326"/>
      <c r="AH370" s="326"/>
      <c r="AI370" s="327"/>
      <c r="BA370" s="131"/>
      <c r="BR370" s="131"/>
      <c r="CG370" s="131"/>
    </row>
    <row r="371" spans="1:85" ht="15">
      <c r="A371" s="141" t="s">
        <v>7</v>
      </c>
      <c r="B371" s="142">
        <v>0</v>
      </c>
      <c r="C371" s="142">
        <v>0</v>
      </c>
      <c r="D371" s="142">
        <v>0</v>
      </c>
      <c r="E371" s="142">
        <v>0</v>
      </c>
      <c r="F371" s="303"/>
      <c r="G371" s="142">
        <v>0</v>
      </c>
      <c r="H371" s="143">
        <v>0</v>
      </c>
      <c r="I371" s="144">
        <f>SUM(B371:H371)</f>
        <v>0</v>
      </c>
      <c r="J371" s="139"/>
      <c r="K371" s="193" t="s">
        <v>7</v>
      </c>
      <c r="L371" s="142">
        <v>0</v>
      </c>
      <c r="M371" s="142">
        <v>0</v>
      </c>
      <c r="N371" s="142">
        <v>0</v>
      </c>
      <c r="O371" s="142">
        <v>0</v>
      </c>
      <c r="P371" s="142">
        <v>0</v>
      </c>
      <c r="Q371" s="142">
        <v>0</v>
      </c>
      <c r="R371" s="194">
        <v>0</v>
      </c>
      <c r="S371" s="195">
        <f>SUM(L371:R371)</f>
        <v>0</v>
      </c>
      <c r="U371" s="196" t="s">
        <v>7</v>
      </c>
      <c r="V371" s="197">
        <v>0</v>
      </c>
      <c r="W371" s="197">
        <v>0</v>
      </c>
      <c r="X371" s="197">
        <v>0</v>
      </c>
      <c r="Y371" s="197">
        <v>0</v>
      </c>
      <c r="Z371" s="197">
        <v>0</v>
      </c>
      <c r="AA371" s="197">
        <v>0</v>
      </c>
      <c r="AB371" s="197">
        <v>0</v>
      </c>
      <c r="AC371" s="198">
        <v>0</v>
      </c>
      <c r="AD371" s="199">
        <v>0</v>
      </c>
      <c r="AE371" s="199">
        <v>0</v>
      </c>
      <c r="AF371" s="199">
        <v>0</v>
      </c>
      <c r="AG371" s="199">
        <v>0</v>
      </c>
      <c r="AH371" s="199">
        <v>0</v>
      </c>
      <c r="AI371" s="200">
        <f>SUM(V371:AC371)</f>
        <v>0</v>
      </c>
      <c r="AJ371" s="131" t="str">
        <f>IF(ABS(S371-AI371)&gt;0.001,S371-AI371,"")</f>
        <v/>
      </c>
      <c r="BA371" s="131"/>
      <c r="BR371" s="131"/>
      <c r="CG371" s="131"/>
    </row>
    <row r="372" spans="1:85" ht="15">
      <c r="A372" s="149" t="s">
        <v>8</v>
      </c>
      <c r="B372" s="150">
        <v>0</v>
      </c>
      <c r="C372" s="150">
        <v>0</v>
      </c>
      <c r="D372" s="150">
        <v>0</v>
      </c>
      <c r="E372" s="150">
        <v>0</v>
      </c>
      <c r="F372" s="304"/>
      <c r="G372" s="150">
        <v>0</v>
      </c>
      <c r="H372" s="151">
        <v>0</v>
      </c>
      <c r="I372" s="152">
        <f t="shared" ref="I372:I391" si="259">SUM(B372:H372)</f>
        <v>0</v>
      </c>
      <c r="J372" s="139"/>
      <c r="K372" s="153" t="s">
        <v>8</v>
      </c>
      <c r="L372" s="154">
        <v>0</v>
      </c>
      <c r="M372" s="154">
        <v>0</v>
      </c>
      <c r="N372" s="154">
        <v>0</v>
      </c>
      <c r="O372" s="154">
        <v>0</v>
      </c>
      <c r="P372" s="154">
        <v>0</v>
      </c>
      <c r="Q372" s="154">
        <v>0</v>
      </c>
      <c r="R372" s="155">
        <v>0</v>
      </c>
      <c r="S372" s="156">
        <f t="shared" ref="S372:S391" si="260">SUM(L372:R372)</f>
        <v>0</v>
      </c>
      <c r="U372" s="201" t="s">
        <v>8</v>
      </c>
      <c r="V372" s="202">
        <v>0</v>
      </c>
      <c r="W372" s="202">
        <v>0</v>
      </c>
      <c r="X372" s="202">
        <v>0</v>
      </c>
      <c r="Y372" s="202">
        <v>0</v>
      </c>
      <c r="Z372" s="202">
        <v>0</v>
      </c>
      <c r="AA372" s="202">
        <v>0</v>
      </c>
      <c r="AB372" s="202">
        <v>0</v>
      </c>
      <c r="AC372" s="203">
        <v>0</v>
      </c>
      <c r="AD372" s="202">
        <v>0</v>
      </c>
      <c r="AE372" s="202">
        <v>0</v>
      </c>
      <c r="AF372" s="202">
        <v>0</v>
      </c>
      <c r="AG372" s="202">
        <v>0</v>
      </c>
      <c r="AH372" s="202">
        <v>0</v>
      </c>
      <c r="AI372" s="204">
        <f t="shared" ref="AI372:AI391" si="261">SUM(V372:AC372)</f>
        <v>0</v>
      </c>
      <c r="AJ372" s="131" t="str">
        <f t="shared" ref="AJ372:AJ393" si="262">IF(ABS(S372-AI372)&gt;0.001,S372-AI372,"")</f>
        <v/>
      </c>
      <c r="BA372" s="131"/>
      <c r="BR372" s="131"/>
      <c r="CG372" s="131"/>
    </row>
    <row r="373" spans="1:85" ht="15">
      <c r="A373" s="157" t="s">
        <v>10</v>
      </c>
      <c r="B373" s="146">
        <v>0</v>
      </c>
      <c r="C373" s="146">
        <v>0</v>
      </c>
      <c r="D373" s="146">
        <v>0</v>
      </c>
      <c r="E373" s="146">
        <v>0</v>
      </c>
      <c r="F373" s="304"/>
      <c r="G373" s="146">
        <v>0</v>
      </c>
      <c r="H373" s="158">
        <v>0</v>
      </c>
      <c r="I373" s="144">
        <f t="shared" si="259"/>
        <v>0</v>
      </c>
      <c r="J373" s="139"/>
      <c r="K373" s="159" t="s">
        <v>10</v>
      </c>
      <c r="L373" s="146">
        <v>0</v>
      </c>
      <c r="M373" s="146">
        <v>0</v>
      </c>
      <c r="N373" s="146">
        <v>0</v>
      </c>
      <c r="O373" s="146">
        <v>0</v>
      </c>
      <c r="P373" s="146">
        <v>0</v>
      </c>
      <c r="Q373" s="146">
        <v>0</v>
      </c>
      <c r="R373" s="147">
        <v>0</v>
      </c>
      <c r="S373" s="148">
        <f t="shared" si="260"/>
        <v>0</v>
      </c>
      <c r="U373" s="205" t="s">
        <v>10</v>
      </c>
      <c r="V373" s="197">
        <v>0</v>
      </c>
      <c r="W373" s="197">
        <v>0</v>
      </c>
      <c r="X373" s="197">
        <v>0</v>
      </c>
      <c r="Y373" s="197">
        <v>0</v>
      </c>
      <c r="Z373" s="197">
        <v>0</v>
      </c>
      <c r="AA373" s="197">
        <v>0</v>
      </c>
      <c r="AB373" s="197">
        <v>0</v>
      </c>
      <c r="AC373" s="198">
        <v>0</v>
      </c>
      <c r="AD373" s="199">
        <v>0</v>
      </c>
      <c r="AE373" s="199">
        <v>0</v>
      </c>
      <c r="AF373" s="199">
        <v>0</v>
      </c>
      <c r="AG373" s="199">
        <v>0</v>
      </c>
      <c r="AH373" s="199">
        <v>0</v>
      </c>
      <c r="AI373" s="200">
        <f t="shared" si="261"/>
        <v>0</v>
      </c>
      <c r="AJ373" s="131" t="str">
        <f t="shared" si="262"/>
        <v/>
      </c>
      <c r="BA373" s="131"/>
      <c r="BR373" s="131"/>
      <c r="CG373" s="131"/>
    </row>
    <row r="374" spans="1:85" ht="15">
      <c r="A374" s="149" t="s">
        <v>53</v>
      </c>
      <c r="B374" s="150">
        <v>0</v>
      </c>
      <c r="C374" s="150">
        <v>0</v>
      </c>
      <c r="D374" s="150">
        <v>0</v>
      </c>
      <c r="E374" s="150">
        <v>0</v>
      </c>
      <c r="F374" s="304"/>
      <c r="G374" s="150">
        <v>0</v>
      </c>
      <c r="H374" s="151">
        <v>0</v>
      </c>
      <c r="I374" s="152">
        <f t="shared" si="259"/>
        <v>0</v>
      </c>
      <c r="J374" s="139"/>
      <c r="K374" s="153" t="s">
        <v>53</v>
      </c>
      <c r="L374" s="154">
        <v>0</v>
      </c>
      <c r="M374" s="154">
        <v>0</v>
      </c>
      <c r="N374" s="154">
        <v>0</v>
      </c>
      <c r="O374" s="154">
        <v>0</v>
      </c>
      <c r="P374" s="154">
        <v>0</v>
      </c>
      <c r="Q374" s="154">
        <v>0</v>
      </c>
      <c r="R374" s="155">
        <v>0</v>
      </c>
      <c r="S374" s="156">
        <f t="shared" si="260"/>
        <v>0</v>
      </c>
      <c r="U374" s="201" t="s">
        <v>53</v>
      </c>
      <c r="V374" s="202">
        <v>0</v>
      </c>
      <c r="W374" s="202">
        <v>0</v>
      </c>
      <c r="X374" s="202">
        <v>0</v>
      </c>
      <c r="Y374" s="202">
        <v>0</v>
      </c>
      <c r="Z374" s="202">
        <v>0</v>
      </c>
      <c r="AA374" s="202">
        <v>0</v>
      </c>
      <c r="AB374" s="202">
        <v>0</v>
      </c>
      <c r="AC374" s="203">
        <v>0</v>
      </c>
      <c r="AD374" s="202">
        <v>0</v>
      </c>
      <c r="AE374" s="202">
        <v>0</v>
      </c>
      <c r="AF374" s="202">
        <v>0</v>
      </c>
      <c r="AG374" s="202">
        <v>0</v>
      </c>
      <c r="AH374" s="202">
        <v>0</v>
      </c>
      <c r="AI374" s="204">
        <f t="shared" si="261"/>
        <v>0</v>
      </c>
      <c r="AJ374" s="131" t="str">
        <f t="shared" si="262"/>
        <v/>
      </c>
      <c r="BA374" s="131"/>
      <c r="BR374" s="131"/>
      <c r="CG374" s="131"/>
    </row>
    <row r="375" spans="1:85" ht="15">
      <c r="A375" s="157" t="s">
        <v>16</v>
      </c>
      <c r="B375" s="146">
        <v>13.551570899880256</v>
      </c>
      <c r="C375" s="146">
        <v>0</v>
      </c>
      <c r="D375" s="146">
        <v>0</v>
      </c>
      <c r="E375" s="146">
        <v>0</v>
      </c>
      <c r="F375" s="304"/>
      <c r="G375" s="146">
        <v>0</v>
      </c>
      <c r="H375" s="158">
        <v>0</v>
      </c>
      <c r="I375" s="144">
        <f t="shared" si="259"/>
        <v>13.551570899880256</v>
      </c>
      <c r="J375" s="139"/>
      <c r="K375" s="159" t="s">
        <v>16</v>
      </c>
      <c r="L375" s="146">
        <v>13.551570899880256</v>
      </c>
      <c r="M375" s="146">
        <v>0</v>
      </c>
      <c r="N375" s="146">
        <v>0</v>
      </c>
      <c r="O375" s="146">
        <v>0</v>
      </c>
      <c r="P375" s="146">
        <v>0</v>
      </c>
      <c r="Q375" s="146">
        <v>0</v>
      </c>
      <c r="R375" s="147">
        <v>0</v>
      </c>
      <c r="S375" s="148">
        <f t="shared" si="260"/>
        <v>13.551570899880256</v>
      </c>
      <c r="U375" s="205" t="s">
        <v>16</v>
      </c>
      <c r="V375" s="197">
        <v>13.551570899880256</v>
      </c>
      <c r="W375" s="197">
        <v>0</v>
      </c>
      <c r="X375" s="197">
        <v>0</v>
      </c>
      <c r="Y375" s="197">
        <v>0</v>
      </c>
      <c r="Z375" s="197">
        <v>0</v>
      </c>
      <c r="AA375" s="197">
        <v>0</v>
      </c>
      <c r="AB375" s="197">
        <v>0</v>
      </c>
      <c r="AC375" s="198">
        <v>0</v>
      </c>
      <c r="AD375" s="199">
        <v>0</v>
      </c>
      <c r="AE375" s="199">
        <v>0</v>
      </c>
      <c r="AF375" s="199">
        <v>0</v>
      </c>
      <c r="AG375" s="199">
        <v>0</v>
      </c>
      <c r="AH375" s="199">
        <v>0</v>
      </c>
      <c r="AI375" s="200">
        <f t="shared" si="261"/>
        <v>13.551570899880256</v>
      </c>
      <c r="AJ375" s="131" t="str">
        <f t="shared" si="262"/>
        <v/>
      </c>
      <c r="BA375" s="131"/>
      <c r="BR375" s="131"/>
      <c r="CG375" s="131"/>
    </row>
    <row r="376" spans="1:85" ht="15">
      <c r="A376" s="149" t="s">
        <v>15</v>
      </c>
      <c r="B376" s="150">
        <v>44.257309851975641</v>
      </c>
      <c r="C376" s="150">
        <v>0</v>
      </c>
      <c r="D376" s="150">
        <v>2.2465091470462353</v>
      </c>
      <c r="E376" s="150">
        <v>1.3284846709709055</v>
      </c>
      <c r="F376" s="304"/>
      <c r="G376" s="150">
        <v>0</v>
      </c>
      <c r="H376" s="151">
        <v>0</v>
      </c>
      <c r="I376" s="152">
        <f t="shared" si="259"/>
        <v>47.832303669992783</v>
      </c>
      <c r="J376" s="139"/>
      <c r="K376" s="153" t="s">
        <v>15</v>
      </c>
      <c r="L376" s="154">
        <v>44.257309851975641</v>
      </c>
      <c r="M376" s="154">
        <v>0</v>
      </c>
      <c r="N376" s="154">
        <v>2.2465091470462353</v>
      </c>
      <c r="O376" s="154">
        <v>1.3284846709709055</v>
      </c>
      <c r="P376" s="154">
        <v>0</v>
      </c>
      <c r="Q376" s="154">
        <v>0</v>
      </c>
      <c r="R376" s="155">
        <v>0</v>
      </c>
      <c r="S376" s="156">
        <f t="shared" si="260"/>
        <v>47.832303669992783</v>
      </c>
      <c r="U376" s="201" t="s">
        <v>54</v>
      </c>
      <c r="V376" s="202">
        <v>44.128815366963316</v>
      </c>
      <c r="W376" s="202">
        <v>0</v>
      </c>
      <c r="X376" s="202">
        <v>0</v>
      </c>
      <c r="Y376" s="202">
        <v>0</v>
      </c>
      <c r="Z376" s="202">
        <v>2.2465091470462353</v>
      </c>
      <c r="AA376" s="202">
        <v>1.3284846709709055</v>
      </c>
      <c r="AB376" s="202">
        <v>0</v>
      </c>
      <c r="AC376" s="203">
        <v>0.12849448501232508</v>
      </c>
      <c r="AD376" s="202">
        <v>0.12849448501232508</v>
      </c>
      <c r="AE376" s="202">
        <v>0</v>
      </c>
      <c r="AF376" s="202">
        <v>0</v>
      </c>
      <c r="AG376" s="202">
        <v>0</v>
      </c>
      <c r="AH376" s="202">
        <v>0</v>
      </c>
      <c r="AI376" s="204">
        <f t="shared" si="261"/>
        <v>47.832303669992783</v>
      </c>
      <c r="AJ376" s="131" t="str">
        <f t="shared" si="262"/>
        <v/>
      </c>
      <c r="BA376" s="131"/>
      <c r="BR376" s="131"/>
      <c r="CG376" s="131"/>
    </row>
    <row r="377" spans="1:85" ht="15">
      <c r="A377" s="157" t="s">
        <v>55</v>
      </c>
      <c r="B377" s="146">
        <v>0</v>
      </c>
      <c r="C377" s="146">
        <v>0</v>
      </c>
      <c r="D377" s="146">
        <v>0</v>
      </c>
      <c r="E377" s="146">
        <v>562.60093486160702</v>
      </c>
      <c r="F377" s="304"/>
      <c r="G377" s="146">
        <v>0</v>
      </c>
      <c r="H377" s="158">
        <v>0</v>
      </c>
      <c r="I377" s="144">
        <f t="shared" si="259"/>
        <v>562.60093486160702</v>
      </c>
      <c r="J377" s="139"/>
      <c r="K377" s="159" t="s">
        <v>55</v>
      </c>
      <c r="L377" s="146">
        <v>0</v>
      </c>
      <c r="M377" s="146">
        <v>0</v>
      </c>
      <c r="N377" s="146">
        <v>0</v>
      </c>
      <c r="O377" s="146">
        <v>562.60093486160702</v>
      </c>
      <c r="P377" s="146">
        <v>356.30354162366496</v>
      </c>
      <c r="Q377" s="146">
        <v>0</v>
      </c>
      <c r="R377" s="147">
        <v>0</v>
      </c>
      <c r="S377" s="148">
        <f t="shared" si="260"/>
        <v>918.90447648527197</v>
      </c>
      <c r="U377" s="205" t="s">
        <v>55</v>
      </c>
      <c r="V377" s="197">
        <v>0</v>
      </c>
      <c r="W377" s="197">
        <v>0</v>
      </c>
      <c r="X377" s="197">
        <v>0</v>
      </c>
      <c r="Y377" s="197">
        <v>0</v>
      </c>
      <c r="Z377" s="197">
        <v>0</v>
      </c>
      <c r="AA377" s="197">
        <v>281.30046743080351</v>
      </c>
      <c r="AB377" s="197">
        <v>356.30354162366496</v>
      </c>
      <c r="AC377" s="198">
        <v>281.30046743080351</v>
      </c>
      <c r="AD377" s="197">
        <v>0</v>
      </c>
      <c r="AE377" s="197">
        <v>0</v>
      </c>
      <c r="AF377" s="197">
        <v>0</v>
      </c>
      <c r="AG377" s="197">
        <v>0</v>
      </c>
      <c r="AH377" s="197">
        <v>281.30046743080351</v>
      </c>
      <c r="AI377" s="200">
        <f t="shared" si="261"/>
        <v>918.90447648527197</v>
      </c>
      <c r="AJ377" s="131" t="str">
        <f t="shared" si="262"/>
        <v/>
      </c>
      <c r="BA377" s="131"/>
      <c r="BR377" s="131"/>
      <c r="CG377" s="131"/>
    </row>
    <row r="378" spans="1:85" ht="15">
      <c r="A378" s="149" t="s">
        <v>12</v>
      </c>
      <c r="B378" s="150">
        <v>0</v>
      </c>
      <c r="C378" s="150">
        <v>0</v>
      </c>
      <c r="D378" s="150">
        <v>0</v>
      </c>
      <c r="E378" s="150">
        <v>15.612976226995929</v>
      </c>
      <c r="F378" s="304"/>
      <c r="G378" s="150">
        <v>0</v>
      </c>
      <c r="H378" s="151">
        <v>0</v>
      </c>
      <c r="I378" s="152">
        <f t="shared" si="259"/>
        <v>15.612976226995929</v>
      </c>
      <c r="J378" s="139"/>
      <c r="K378" s="153" t="s">
        <v>12</v>
      </c>
      <c r="L378" s="154">
        <v>0</v>
      </c>
      <c r="M378" s="154">
        <v>0</v>
      </c>
      <c r="N378" s="154">
        <v>0</v>
      </c>
      <c r="O378" s="154">
        <v>15.612976226995929</v>
      </c>
      <c r="P378" s="154">
        <v>46.057727280141179</v>
      </c>
      <c r="Q378" s="154">
        <v>0</v>
      </c>
      <c r="R378" s="155">
        <v>0</v>
      </c>
      <c r="S378" s="156">
        <f t="shared" si="260"/>
        <v>61.670703507137105</v>
      </c>
      <c r="U378" s="201" t="s">
        <v>12</v>
      </c>
      <c r="V378" s="202">
        <v>0</v>
      </c>
      <c r="W378" s="202">
        <v>0</v>
      </c>
      <c r="X378" s="202">
        <v>0</v>
      </c>
      <c r="Y378" s="202">
        <v>0</v>
      </c>
      <c r="Z378" s="202">
        <v>0</v>
      </c>
      <c r="AA378" s="202">
        <v>12.490380981596743</v>
      </c>
      <c r="AB378" s="202">
        <v>46.057727280141179</v>
      </c>
      <c r="AC378" s="203">
        <v>3.1225952453991859</v>
      </c>
      <c r="AD378" s="202">
        <v>0</v>
      </c>
      <c r="AE378" s="202">
        <v>0</v>
      </c>
      <c r="AF378" s="202">
        <v>0</v>
      </c>
      <c r="AG378" s="202">
        <v>0</v>
      </c>
      <c r="AH378" s="202">
        <v>3.1225952453991859</v>
      </c>
      <c r="AI378" s="204">
        <f t="shared" si="261"/>
        <v>61.670703507137105</v>
      </c>
      <c r="AJ378" s="131" t="str">
        <f t="shared" si="262"/>
        <v/>
      </c>
      <c r="BA378" s="131"/>
      <c r="BR378" s="131"/>
      <c r="CG378" s="131"/>
    </row>
    <row r="379" spans="1:85" ht="15">
      <c r="A379" s="157" t="s">
        <v>56</v>
      </c>
      <c r="B379" s="146">
        <v>0</v>
      </c>
      <c r="C379" s="146">
        <v>0</v>
      </c>
      <c r="D379" s="146">
        <v>0</v>
      </c>
      <c r="E379" s="146">
        <v>0</v>
      </c>
      <c r="F379" s="304"/>
      <c r="G379" s="146">
        <v>0</v>
      </c>
      <c r="H379" s="158">
        <v>0</v>
      </c>
      <c r="I379" s="144">
        <f t="shared" si="259"/>
        <v>0</v>
      </c>
      <c r="J379" s="139"/>
      <c r="K379" s="159" t="s">
        <v>56</v>
      </c>
      <c r="L379" s="146">
        <v>0</v>
      </c>
      <c r="M379" s="146">
        <v>0</v>
      </c>
      <c r="N379" s="146">
        <v>0</v>
      </c>
      <c r="O379" s="146">
        <v>0</v>
      </c>
      <c r="P379" s="146">
        <v>0</v>
      </c>
      <c r="Q379" s="146">
        <v>0</v>
      </c>
      <c r="R379" s="147">
        <v>0</v>
      </c>
      <c r="S379" s="148">
        <f t="shared" si="260"/>
        <v>0</v>
      </c>
      <c r="U379" s="205" t="s">
        <v>56</v>
      </c>
      <c r="V379" s="197">
        <v>0</v>
      </c>
      <c r="W379" s="197">
        <v>0</v>
      </c>
      <c r="X379" s="197">
        <v>0</v>
      </c>
      <c r="Y379" s="197">
        <v>0</v>
      </c>
      <c r="Z379" s="197">
        <v>0</v>
      </c>
      <c r="AA379" s="197">
        <v>0</v>
      </c>
      <c r="AB379" s="197">
        <v>0</v>
      </c>
      <c r="AC379" s="198">
        <v>0</v>
      </c>
      <c r="AD379" s="197">
        <v>0</v>
      </c>
      <c r="AE379" s="197">
        <v>0</v>
      </c>
      <c r="AF379" s="197">
        <v>0</v>
      </c>
      <c r="AG379" s="197">
        <v>0</v>
      </c>
      <c r="AH379" s="197">
        <v>0</v>
      </c>
      <c r="AI379" s="200">
        <f t="shared" si="261"/>
        <v>0</v>
      </c>
      <c r="AJ379" s="131" t="str">
        <f t="shared" si="262"/>
        <v/>
      </c>
      <c r="BA379" s="131"/>
      <c r="BR379" s="131"/>
      <c r="CG379" s="131"/>
    </row>
    <row r="380" spans="1:85" ht="15">
      <c r="A380" s="149" t="s">
        <v>17</v>
      </c>
      <c r="B380" s="150">
        <v>0.24038633804905865</v>
      </c>
      <c r="C380" s="150">
        <v>0</v>
      </c>
      <c r="D380" s="150">
        <v>6.582338543005009</v>
      </c>
      <c r="E380" s="150">
        <v>1.4916215331472626</v>
      </c>
      <c r="F380" s="304"/>
      <c r="G380" s="150">
        <v>0</v>
      </c>
      <c r="H380" s="151">
        <v>0</v>
      </c>
      <c r="I380" s="152">
        <f t="shared" si="259"/>
        <v>8.3143464142013315</v>
      </c>
      <c r="J380" s="139"/>
      <c r="K380" s="153" t="s">
        <v>17</v>
      </c>
      <c r="L380" s="154">
        <v>0.24038633804905865</v>
      </c>
      <c r="M380" s="154">
        <v>0</v>
      </c>
      <c r="N380" s="154">
        <v>6.582338543005009</v>
      </c>
      <c r="O380" s="154">
        <v>1.4916215331472626</v>
      </c>
      <c r="P380" s="154">
        <v>1.2091410416027777</v>
      </c>
      <c r="Q380" s="154">
        <v>0</v>
      </c>
      <c r="R380" s="155">
        <v>0</v>
      </c>
      <c r="S380" s="156">
        <f t="shared" si="260"/>
        <v>9.5234874558041085</v>
      </c>
      <c r="U380" s="201" t="s">
        <v>17</v>
      </c>
      <c r="V380" s="202">
        <v>0.24038633804905865</v>
      </c>
      <c r="W380" s="202">
        <v>0</v>
      </c>
      <c r="X380" s="202">
        <v>0</v>
      </c>
      <c r="Y380" s="202">
        <v>0</v>
      </c>
      <c r="Z380" s="202">
        <v>6.581243002127267</v>
      </c>
      <c r="AA380" s="202">
        <v>0</v>
      </c>
      <c r="AB380" s="202">
        <v>1.2091410416027777</v>
      </c>
      <c r="AC380" s="203">
        <v>1.492717074025004</v>
      </c>
      <c r="AD380" s="202">
        <v>0</v>
      </c>
      <c r="AE380" s="202">
        <v>0</v>
      </c>
      <c r="AF380" s="202">
        <v>0</v>
      </c>
      <c r="AG380" s="202">
        <v>1.0955408777416915E-3</v>
      </c>
      <c r="AH380" s="202">
        <v>1.4916215331472626</v>
      </c>
      <c r="AI380" s="204">
        <f t="shared" si="261"/>
        <v>9.5234874558041067</v>
      </c>
      <c r="AJ380" s="131" t="str">
        <f t="shared" si="262"/>
        <v/>
      </c>
      <c r="BA380" s="131"/>
      <c r="BR380" s="131"/>
      <c r="CG380" s="131"/>
    </row>
    <row r="381" spans="1:85" ht="15">
      <c r="A381" s="157" t="s">
        <v>141</v>
      </c>
      <c r="B381" s="146">
        <v>62.354005968780797</v>
      </c>
      <c r="C381" s="146">
        <v>1.7405539190204604</v>
      </c>
      <c r="D381" s="146">
        <v>50.701040112877195</v>
      </c>
      <c r="E381" s="146">
        <v>7.0969372133704231E-2</v>
      </c>
      <c r="F381" s="304"/>
      <c r="G381" s="146">
        <v>0</v>
      </c>
      <c r="H381" s="158">
        <v>0</v>
      </c>
      <c r="I381" s="144">
        <f t="shared" si="259"/>
        <v>114.86656937281215</v>
      </c>
      <c r="J381" s="139"/>
      <c r="K381" s="159" t="s">
        <v>141</v>
      </c>
      <c r="L381" s="146">
        <v>62.354005968780797</v>
      </c>
      <c r="M381" s="146">
        <v>1.7405539190204604</v>
      </c>
      <c r="N381" s="146">
        <v>50.701040112877195</v>
      </c>
      <c r="O381" s="146">
        <v>7.0969372133704231E-2</v>
      </c>
      <c r="P381" s="146">
        <v>0.10147272773337918</v>
      </c>
      <c r="Q381" s="146">
        <v>0</v>
      </c>
      <c r="R381" s="147">
        <v>0</v>
      </c>
      <c r="S381" s="148">
        <f t="shared" si="260"/>
        <v>114.96804210054553</v>
      </c>
      <c r="U381" s="205" t="s">
        <v>141</v>
      </c>
      <c r="V381" s="197">
        <v>61.958618485019009</v>
      </c>
      <c r="W381" s="197">
        <v>0</v>
      </c>
      <c r="X381" s="197">
        <v>0</v>
      </c>
      <c r="Y381" s="197">
        <v>1.7405539190204604</v>
      </c>
      <c r="Z381" s="197">
        <v>50.701040112877195</v>
      </c>
      <c r="AA381" s="197">
        <v>7.0969372133704231E-2</v>
      </c>
      <c r="AB381" s="197">
        <v>0.10147272773337918</v>
      </c>
      <c r="AC381" s="198">
        <v>0.39538748376178717</v>
      </c>
      <c r="AD381" s="197">
        <v>0.39538748376178717</v>
      </c>
      <c r="AE381" s="197">
        <v>0</v>
      </c>
      <c r="AF381" s="197">
        <v>0</v>
      </c>
      <c r="AG381" s="197">
        <v>0</v>
      </c>
      <c r="AH381" s="197">
        <v>0</v>
      </c>
      <c r="AI381" s="200">
        <f t="shared" si="261"/>
        <v>114.96804210054553</v>
      </c>
      <c r="AJ381" s="131" t="str">
        <f t="shared" si="262"/>
        <v/>
      </c>
      <c r="BA381" s="131"/>
      <c r="BR381" s="131"/>
      <c r="CG381" s="131"/>
    </row>
    <row r="382" spans="1:85" ht="15">
      <c r="A382" s="149" t="s">
        <v>25</v>
      </c>
      <c r="B382" s="150">
        <v>13.770479884491678</v>
      </c>
      <c r="C382" s="150">
        <v>1.1212848886654188</v>
      </c>
      <c r="D382" s="150">
        <v>8.2115203684195084</v>
      </c>
      <c r="E382" s="150">
        <v>57.194851900800749</v>
      </c>
      <c r="F382" s="304"/>
      <c r="G382" s="150">
        <v>39.245007917280525</v>
      </c>
      <c r="H382" s="151">
        <v>0</v>
      </c>
      <c r="I382" s="152">
        <f t="shared" si="259"/>
        <v>119.54314495965789</v>
      </c>
      <c r="J382" s="139"/>
      <c r="K382" s="153" t="s">
        <v>25</v>
      </c>
      <c r="L382" s="154">
        <v>13.770479884491678</v>
      </c>
      <c r="M382" s="154">
        <v>1.1212848886654188</v>
      </c>
      <c r="N382" s="154">
        <v>8.2115203684195084</v>
      </c>
      <c r="O382" s="154">
        <v>57.194851900800749</v>
      </c>
      <c r="P382" s="154">
        <v>0</v>
      </c>
      <c r="Q382" s="154">
        <v>39.245007917280525</v>
      </c>
      <c r="R382" s="155">
        <v>0</v>
      </c>
      <c r="S382" s="156">
        <f t="shared" si="260"/>
        <v>119.54314495965789</v>
      </c>
      <c r="U382" s="201" t="s">
        <v>25</v>
      </c>
      <c r="V382" s="202">
        <v>9.2918096644110033</v>
      </c>
      <c r="W382" s="202">
        <v>3.6319469892135672</v>
      </c>
      <c r="X382" s="202">
        <v>39.245007917280525</v>
      </c>
      <c r="Y382" s="202">
        <v>1.1212848886654188</v>
      </c>
      <c r="Z382" s="202">
        <v>8.2115203684195084</v>
      </c>
      <c r="AA382" s="202">
        <v>45.655352223648926</v>
      </c>
      <c r="AB382" s="202">
        <v>0</v>
      </c>
      <c r="AC382" s="203">
        <v>12.386222908018931</v>
      </c>
      <c r="AD382" s="202">
        <v>0.84672323086710788</v>
      </c>
      <c r="AE382" s="202">
        <v>6.4782238677036069E-3</v>
      </c>
      <c r="AF382" s="202">
        <v>0</v>
      </c>
      <c r="AG382" s="202">
        <v>0</v>
      </c>
      <c r="AH382" s="202">
        <v>11.533021453284121</v>
      </c>
      <c r="AI382" s="204">
        <f t="shared" si="261"/>
        <v>119.54314495965789</v>
      </c>
      <c r="AJ382" s="131" t="str">
        <f t="shared" si="262"/>
        <v/>
      </c>
      <c r="BA382" s="131"/>
      <c r="BR382" s="131"/>
      <c r="CG382" s="131"/>
    </row>
    <row r="383" spans="1:85" ht="15">
      <c r="A383" s="157" t="s">
        <v>24</v>
      </c>
      <c r="B383" s="146">
        <v>12.343470583499338</v>
      </c>
      <c r="C383" s="146">
        <v>0</v>
      </c>
      <c r="D383" s="146">
        <v>0</v>
      </c>
      <c r="E383" s="146">
        <v>0</v>
      </c>
      <c r="F383" s="304"/>
      <c r="G383" s="146">
        <v>0</v>
      </c>
      <c r="H383" s="158">
        <v>0</v>
      </c>
      <c r="I383" s="144">
        <f t="shared" si="259"/>
        <v>12.343470583499338</v>
      </c>
      <c r="J383" s="139"/>
      <c r="K383" s="159" t="s">
        <v>24</v>
      </c>
      <c r="L383" s="146">
        <v>12.343470583499338</v>
      </c>
      <c r="M383" s="146">
        <v>0</v>
      </c>
      <c r="N383" s="146">
        <v>0</v>
      </c>
      <c r="O383" s="146">
        <v>0</v>
      </c>
      <c r="P383" s="146">
        <v>0</v>
      </c>
      <c r="Q383" s="146">
        <v>0</v>
      </c>
      <c r="R383" s="147">
        <v>0</v>
      </c>
      <c r="S383" s="148">
        <f t="shared" si="260"/>
        <v>12.343470583499338</v>
      </c>
      <c r="U383" s="205" t="s">
        <v>24</v>
      </c>
      <c r="V383" s="197">
        <v>12.343470583499338</v>
      </c>
      <c r="W383" s="197">
        <v>0</v>
      </c>
      <c r="X383" s="197">
        <v>0</v>
      </c>
      <c r="Y383" s="197">
        <v>0</v>
      </c>
      <c r="Z383" s="197">
        <v>0</v>
      </c>
      <c r="AA383" s="197">
        <v>0</v>
      </c>
      <c r="AB383" s="197">
        <v>0</v>
      </c>
      <c r="AC383" s="198">
        <v>0</v>
      </c>
      <c r="AD383" s="197">
        <v>0</v>
      </c>
      <c r="AE383" s="197">
        <v>0</v>
      </c>
      <c r="AF383" s="197">
        <v>0</v>
      </c>
      <c r="AG383" s="197">
        <v>0</v>
      </c>
      <c r="AH383" s="197">
        <v>0</v>
      </c>
      <c r="AI383" s="200">
        <f t="shared" si="261"/>
        <v>12.343470583499338</v>
      </c>
      <c r="AJ383" s="131" t="str">
        <f t="shared" si="262"/>
        <v/>
      </c>
      <c r="BA383" s="131"/>
      <c r="BR383" s="131"/>
      <c r="CG383" s="131"/>
    </row>
    <row r="384" spans="1:85" ht="15">
      <c r="A384" s="149" t="s">
        <v>57</v>
      </c>
      <c r="B384" s="150">
        <v>7.9019817540727448</v>
      </c>
      <c r="C384" s="150">
        <v>0</v>
      </c>
      <c r="D384" s="150">
        <v>0</v>
      </c>
      <c r="E384" s="150">
        <v>0</v>
      </c>
      <c r="F384" s="304"/>
      <c r="G384" s="150">
        <v>0</v>
      </c>
      <c r="H384" s="151">
        <v>0</v>
      </c>
      <c r="I384" s="152">
        <f t="shared" si="259"/>
        <v>7.9019817540727448</v>
      </c>
      <c r="J384" s="139"/>
      <c r="K384" s="153" t="s">
        <v>57</v>
      </c>
      <c r="L384" s="154">
        <v>7.9019817540727448</v>
      </c>
      <c r="M384" s="154">
        <v>0</v>
      </c>
      <c r="N384" s="154">
        <v>0</v>
      </c>
      <c r="O384" s="154">
        <v>0</v>
      </c>
      <c r="P384" s="154">
        <v>0</v>
      </c>
      <c r="Q384" s="154">
        <v>0</v>
      </c>
      <c r="R384" s="155">
        <v>0</v>
      </c>
      <c r="S384" s="156">
        <f t="shared" si="260"/>
        <v>7.9019817540727448</v>
      </c>
      <c r="U384" s="201" t="s">
        <v>57</v>
      </c>
      <c r="V384" s="202">
        <v>7.9019817540727448</v>
      </c>
      <c r="W384" s="202">
        <v>0</v>
      </c>
      <c r="X384" s="202">
        <v>0</v>
      </c>
      <c r="Y384" s="202">
        <v>0</v>
      </c>
      <c r="Z384" s="202">
        <v>0</v>
      </c>
      <c r="AA384" s="202">
        <v>0</v>
      </c>
      <c r="AB384" s="202">
        <v>0</v>
      </c>
      <c r="AC384" s="203">
        <v>0</v>
      </c>
      <c r="AD384" s="202">
        <v>0</v>
      </c>
      <c r="AE384" s="202">
        <v>0</v>
      </c>
      <c r="AF384" s="202">
        <v>0</v>
      </c>
      <c r="AG384" s="202">
        <v>0</v>
      </c>
      <c r="AH384" s="202">
        <v>0</v>
      </c>
      <c r="AI384" s="204">
        <f t="shared" si="261"/>
        <v>7.9019817540727448</v>
      </c>
      <c r="AJ384" s="131" t="str">
        <f t="shared" si="262"/>
        <v/>
      </c>
      <c r="BA384" s="131"/>
      <c r="BR384" s="131"/>
      <c r="CG384" s="131"/>
    </row>
    <row r="385" spans="1:85" ht="15">
      <c r="A385" s="157" t="s">
        <v>22</v>
      </c>
      <c r="B385" s="146">
        <v>86.326846160700669</v>
      </c>
      <c r="C385" s="146">
        <v>0</v>
      </c>
      <c r="D385" s="146">
        <v>9.1436153412747796</v>
      </c>
      <c r="E385" s="146">
        <v>0</v>
      </c>
      <c r="F385" s="304"/>
      <c r="G385" s="146">
        <v>0</v>
      </c>
      <c r="H385" s="158">
        <v>0</v>
      </c>
      <c r="I385" s="144">
        <f t="shared" si="259"/>
        <v>95.47046150197545</v>
      </c>
      <c r="J385" s="139"/>
      <c r="K385" s="159" t="s">
        <v>22</v>
      </c>
      <c r="L385" s="146">
        <v>86.326846160700669</v>
      </c>
      <c r="M385" s="146">
        <v>0</v>
      </c>
      <c r="N385" s="146">
        <v>9.1436153412747796</v>
      </c>
      <c r="O385" s="146">
        <v>0</v>
      </c>
      <c r="P385" s="146">
        <v>54.073409888144944</v>
      </c>
      <c r="Q385" s="146">
        <v>0</v>
      </c>
      <c r="R385" s="147">
        <v>0</v>
      </c>
      <c r="S385" s="148">
        <f t="shared" si="260"/>
        <v>149.54387139012039</v>
      </c>
      <c r="U385" s="205" t="s">
        <v>22</v>
      </c>
      <c r="V385" s="197">
        <v>85.702662069141653</v>
      </c>
      <c r="W385" s="197">
        <v>0</v>
      </c>
      <c r="X385" s="197">
        <v>0</v>
      </c>
      <c r="Y385" s="197">
        <v>0</v>
      </c>
      <c r="Z385" s="197">
        <v>1.0664868329086004</v>
      </c>
      <c r="AA385" s="197">
        <v>0</v>
      </c>
      <c r="AB385" s="197">
        <v>54.073409888144944</v>
      </c>
      <c r="AC385" s="198">
        <v>8.7013125999251955</v>
      </c>
      <c r="AD385" s="197">
        <v>0.62418409155901677</v>
      </c>
      <c r="AE385" s="197">
        <v>0</v>
      </c>
      <c r="AF385" s="197">
        <v>0</v>
      </c>
      <c r="AG385" s="197">
        <v>8.0771285083661795</v>
      </c>
      <c r="AH385" s="197">
        <v>0</v>
      </c>
      <c r="AI385" s="200">
        <f t="shared" si="261"/>
        <v>149.54387139012039</v>
      </c>
      <c r="AJ385" s="131" t="str">
        <f t="shared" si="262"/>
        <v/>
      </c>
      <c r="BA385" s="131"/>
      <c r="BR385" s="131"/>
      <c r="CG385" s="131"/>
    </row>
    <row r="386" spans="1:85" ht="15">
      <c r="A386" s="149" t="s">
        <v>21</v>
      </c>
      <c r="B386" s="150">
        <v>0</v>
      </c>
      <c r="C386" s="150">
        <v>0</v>
      </c>
      <c r="D386" s="150">
        <v>0</v>
      </c>
      <c r="E386" s="150">
        <v>0</v>
      </c>
      <c r="F386" s="304"/>
      <c r="G386" s="150">
        <v>0</v>
      </c>
      <c r="H386" s="151">
        <v>0</v>
      </c>
      <c r="I386" s="152">
        <f t="shared" si="259"/>
        <v>0</v>
      </c>
      <c r="J386" s="139"/>
      <c r="K386" s="153" t="s">
        <v>21</v>
      </c>
      <c r="L386" s="154">
        <v>0</v>
      </c>
      <c r="M386" s="154">
        <v>0</v>
      </c>
      <c r="N386" s="154">
        <v>0</v>
      </c>
      <c r="O386" s="154">
        <v>0</v>
      </c>
      <c r="P386" s="154">
        <v>0</v>
      </c>
      <c r="Q386" s="154">
        <v>0</v>
      </c>
      <c r="R386" s="155">
        <v>0</v>
      </c>
      <c r="S386" s="156">
        <f t="shared" si="260"/>
        <v>0</v>
      </c>
      <c r="U386" s="201" t="s">
        <v>58</v>
      </c>
      <c r="V386" s="202">
        <v>0</v>
      </c>
      <c r="W386" s="202">
        <v>0</v>
      </c>
      <c r="X386" s="202">
        <v>0</v>
      </c>
      <c r="Y386" s="202">
        <v>0</v>
      </c>
      <c r="Z386" s="202">
        <v>0</v>
      </c>
      <c r="AA386" s="202">
        <v>0</v>
      </c>
      <c r="AB386" s="202">
        <v>0</v>
      </c>
      <c r="AC386" s="203">
        <v>0</v>
      </c>
      <c r="AD386" s="202">
        <v>0</v>
      </c>
      <c r="AE386" s="202">
        <v>0</v>
      </c>
      <c r="AF386" s="202">
        <v>0</v>
      </c>
      <c r="AG386" s="202">
        <v>0</v>
      </c>
      <c r="AH386" s="202">
        <v>0</v>
      </c>
      <c r="AI386" s="204">
        <f t="shared" si="261"/>
        <v>0</v>
      </c>
      <c r="AJ386" s="131" t="str">
        <f t="shared" si="262"/>
        <v/>
      </c>
      <c r="BA386" s="131"/>
      <c r="BR386" s="131"/>
      <c r="CG386" s="131"/>
    </row>
    <row r="387" spans="1:85" ht="15">
      <c r="A387" s="160" t="s">
        <v>61</v>
      </c>
      <c r="B387" s="146">
        <v>0.41399999999999998</v>
      </c>
      <c r="C387" s="146">
        <v>0</v>
      </c>
      <c r="D387" s="146">
        <v>0</v>
      </c>
      <c r="E387" s="146">
        <v>0</v>
      </c>
      <c r="F387" s="304"/>
      <c r="G387" s="146">
        <v>0</v>
      </c>
      <c r="H387" s="158">
        <v>0</v>
      </c>
      <c r="I387" s="144">
        <f t="shared" si="259"/>
        <v>0.41399999999999998</v>
      </c>
      <c r="J387" s="139"/>
      <c r="K387" s="161" t="s">
        <v>61</v>
      </c>
      <c r="L387" s="146">
        <v>0.41399999999999998</v>
      </c>
      <c r="M387" s="146">
        <v>0</v>
      </c>
      <c r="N387" s="146">
        <v>0</v>
      </c>
      <c r="O387" s="146">
        <v>0</v>
      </c>
      <c r="P387" s="146">
        <v>0</v>
      </c>
      <c r="Q387" s="146">
        <v>0</v>
      </c>
      <c r="R387" s="147">
        <v>0</v>
      </c>
      <c r="S387" s="148">
        <f t="shared" si="260"/>
        <v>0.41399999999999998</v>
      </c>
      <c r="U387" s="206" t="s">
        <v>59</v>
      </c>
      <c r="V387" s="197">
        <v>0.41399999999999998</v>
      </c>
      <c r="W387" s="197">
        <v>0</v>
      </c>
      <c r="X387" s="197">
        <v>0</v>
      </c>
      <c r="Y387" s="197">
        <v>0</v>
      </c>
      <c r="Z387" s="197">
        <v>0</v>
      </c>
      <c r="AA387" s="197">
        <v>0</v>
      </c>
      <c r="AB387" s="197">
        <v>0</v>
      </c>
      <c r="AC387" s="198">
        <v>0</v>
      </c>
      <c r="AD387" s="199">
        <v>0</v>
      </c>
      <c r="AE387" s="199">
        <v>0</v>
      </c>
      <c r="AF387" s="199">
        <v>0</v>
      </c>
      <c r="AG387" s="199">
        <v>0</v>
      </c>
      <c r="AH387" s="199">
        <v>0</v>
      </c>
      <c r="AI387" s="200">
        <f t="shared" si="261"/>
        <v>0.41399999999999998</v>
      </c>
      <c r="AJ387" s="131" t="str">
        <f t="shared" si="262"/>
        <v/>
      </c>
      <c r="BA387" s="131"/>
      <c r="BR387" s="131"/>
      <c r="CG387" s="131"/>
    </row>
    <row r="388" spans="1:85">
      <c r="A388" s="162" t="s">
        <v>23</v>
      </c>
      <c r="B388" s="163">
        <v>0.41399999999999998</v>
      </c>
      <c r="C388" s="163">
        <v>0</v>
      </c>
      <c r="D388" s="163">
        <v>0</v>
      </c>
      <c r="E388" s="163">
        <v>0</v>
      </c>
      <c r="F388" s="304"/>
      <c r="G388" s="163">
        <v>0</v>
      </c>
      <c r="H388" s="164">
        <v>0</v>
      </c>
      <c r="I388" s="165">
        <f t="shared" si="259"/>
        <v>0.41399999999999998</v>
      </c>
      <c r="J388" s="139"/>
      <c r="K388" s="166" t="s">
        <v>23</v>
      </c>
      <c r="L388" s="167">
        <v>0.41399999999999998</v>
      </c>
      <c r="M388" s="167">
        <v>0</v>
      </c>
      <c r="N388" s="167">
        <v>0</v>
      </c>
      <c r="O388" s="167">
        <v>0</v>
      </c>
      <c r="P388" s="167">
        <v>0</v>
      </c>
      <c r="Q388" s="167">
        <v>0</v>
      </c>
      <c r="R388" s="168">
        <v>0</v>
      </c>
      <c r="S388" s="169">
        <f t="shared" si="260"/>
        <v>0.41399999999999998</v>
      </c>
      <c r="U388" s="207" t="s">
        <v>62</v>
      </c>
      <c r="V388" s="208">
        <v>0.41399999999999998</v>
      </c>
      <c r="W388" s="208">
        <v>0</v>
      </c>
      <c r="X388" s="208">
        <v>0</v>
      </c>
      <c r="Y388" s="208">
        <v>0</v>
      </c>
      <c r="Z388" s="208">
        <v>0</v>
      </c>
      <c r="AA388" s="208">
        <v>0</v>
      </c>
      <c r="AB388" s="208">
        <v>0</v>
      </c>
      <c r="AC388" s="208">
        <v>0</v>
      </c>
      <c r="AD388" s="208">
        <v>0</v>
      </c>
      <c r="AE388" s="208">
        <v>0</v>
      </c>
      <c r="AF388" s="208">
        <v>0</v>
      </c>
      <c r="AG388" s="208">
        <v>0</v>
      </c>
      <c r="AH388" s="92">
        <v>0</v>
      </c>
      <c r="AI388" s="209">
        <f t="shared" si="261"/>
        <v>0.41399999999999998</v>
      </c>
      <c r="BA388" s="131"/>
      <c r="BR388" s="131"/>
      <c r="CG388" s="131"/>
    </row>
    <row r="389" spans="1:85">
      <c r="A389" s="170" t="s">
        <v>19</v>
      </c>
      <c r="B389" s="171">
        <v>0</v>
      </c>
      <c r="C389" s="171">
        <v>0</v>
      </c>
      <c r="D389" s="171">
        <v>0</v>
      </c>
      <c r="E389" s="171">
        <v>0</v>
      </c>
      <c r="F389" s="304"/>
      <c r="G389" s="171">
        <v>0</v>
      </c>
      <c r="H389" s="172">
        <v>0</v>
      </c>
      <c r="I389" s="173">
        <f t="shared" si="259"/>
        <v>0</v>
      </c>
      <c r="J389" s="139"/>
      <c r="K389" s="174" t="s">
        <v>19</v>
      </c>
      <c r="L389" s="171">
        <v>0</v>
      </c>
      <c r="M389" s="171">
        <v>0</v>
      </c>
      <c r="N389" s="171">
        <v>0</v>
      </c>
      <c r="O389" s="171">
        <v>0</v>
      </c>
      <c r="P389" s="171">
        <v>0</v>
      </c>
      <c r="Q389" s="171">
        <v>0</v>
      </c>
      <c r="R389" s="175">
        <v>0</v>
      </c>
      <c r="S389" s="176">
        <f t="shared" si="260"/>
        <v>0</v>
      </c>
      <c r="U389" s="210" t="s">
        <v>19</v>
      </c>
      <c r="V389" s="211">
        <v>0</v>
      </c>
      <c r="W389" s="211">
        <v>0</v>
      </c>
      <c r="X389" s="211">
        <v>0</v>
      </c>
      <c r="Y389" s="211">
        <v>0</v>
      </c>
      <c r="Z389" s="211">
        <v>0</v>
      </c>
      <c r="AA389" s="211">
        <v>0</v>
      </c>
      <c r="AB389" s="211">
        <v>0</v>
      </c>
      <c r="AC389" s="211">
        <v>0</v>
      </c>
      <c r="AD389" s="212">
        <v>0</v>
      </c>
      <c r="AE389" s="212">
        <v>0</v>
      </c>
      <c r="AF389" s="212">
        <v>0</v>
      </c>
      <c r="AG389" s="212">
        <v>0</v>
      </c>
      <c r="AH389" s="212">
        <v>0</v>
      </c>
      <c r="AI389" s="213">
        <f t="shared" si="261"/>
        <v>0</v>
      </c>
      <c r="AJ389" s="131" t="str">
        <f t="shared" si="262"/>
        <v/>
      </c>
      <c r="BA389" s="131"/>
      <c r="BR389" s="131"/>
      <c r="CG389" s="131"/>
    </row>
    <row r="390" spans="1:85">
      <c r="A390" s="162" t="s">
        <v>20</v>
      </c>
      <c r="B390" s="163">
        <v>0</v>
      </c>
      <c r="C390" s="163">
        <v>0</v>
      </c>
      <c r="D390" s="163">
        <v>0</v>
      </c>
      <c r="E390" s="163">
        <v>0</v>
      </c>
      <c r="F390" s="304"/>
      <c r="G390" s="163">
        <v>0</v>
      </c>
      <c r="H390" s="164">
        <v>0</v>
      </c>
      <c r="I390" s="165">
        <f t="shared" si="259"/>
        <v>0</v>
      </c>
      <c r="J390" s="139"/>
      <c r="K390" s="166" t="s">
        <v>20</v>
      </c>
      <c r="L390" s="167">
        <v>0</v>
      </c>
      <c r="M390" s="167">
        <v>0</v>
      </c>
      <c r="N390" s="167">
        <v>0</v>
      </c>
      <c r="O390" s="167">
        <v>0</v>
      </c>
      <c r="P390" s="167">
        <v>0</v>
      </c>
      <c r="Q390" s="167">
        <v>0</v>
      </c>
      <c r="R390" s="168">
        <v>0</v>
      </c>
      <c r="S390" s="169">
        <f t="shared" si="260"/>
        <v>0</v>
      </c>
      <c r="U390" s="207" t="s">
        <v>20</v>
      </c>
      <c r="V390" s="208">
        <v>0</v>
      </c>
      <c r="W390" s="208">
        <v>0</v>
      </c>
      <c r="X390" s="208">
        <v>0</v>
      </c>
      <c r="Y390" s="208">
        <v>0</v>
      </c>
      <c r="Z390" s="208">
        <v>0</v>
      </c>
      <c r="AA390" s="208">
        <v>0</v>
      </c>
      <c r="AB390" s="208">
        <v>0</v>
      </c>
      <c r="AC390" s="208">
        <v>0</v>
      </c>
      <c r="AD390" s="208">
        <v>0</v>
      </c>
      <c r="AE390" s="208">
        <v>0</v>
      </c>
      <c r="AF390" s="208">
        <v>0</v>
      </c>
      <c r="AG390" s="208">
        <v>0</v>
      </c>
      <c r="AH390" s="92">
        <v>0</v>
      </c>
      <c r="AI390" s="209">
        <f t="shared" si="261"/>
        <v>0</v>
      </c>
      <c r="AJ390" s="131" t="str">
        <f t="shared" si="262"/>
        <v/>
      </c>
      <c r="BA390" s="131"/>
      <c r="BR390" s="131"/>
      <c r="CG390" s="131"/>
    </row>
    <row r="391" spans="1:85" ht="15" thickBot="1">
      <c r="A391" s="177" t="s">
        <v>11</v>
      </c>
      <c r="B391" s="178">
        <v>0</v>
      </c>
      <c r="C391" s="178">
        <v>0</v>
      </c>
      <c r="D391" s="178">
        <v>0</v>
      </c>
      <c r="E391" s="178">
        <v>0</v>
      </c>
      <c r="F391" s="305"/>
      <c r="G391" s="178">
        <v>0</v>
      </c>
      <c r="H391" s="179">
        <v>0</v>
      </c>
      <c r="I391" s="180">
        <f t="shared" si="259"/>
        <v>0</v>
      </c>
      <c r="J391" s="139"/>
      <c r="K391" s="181" t="s">
        <v>11</v>
      </c>
      <c r="L391" s="178">
        <v>0</v>
      </c>
      <c r="M391" s="178">
        <v>0</v>
      </c>
      <c r="N391" s="178">
        <v>0</v>
      </c>
      <c r="O391" s="178">
        <v>0</v>
      </c>
      <c r="P391" s="178">
        <v>0</v>
      </c>
      <c r="Q391" s="178">
        <v>0</v>
      </c>
      <c r="R391" s="182">
        <v>0</v>
      </c>
      <c r="S391" s="183">
        <f t="shared" si="260"/>
        <v>0</v>
      </c>
      <c r="U391" s="210" t="s">
        <v>11</v>
      </c>
      <c r="V391" s="211">
        <v>0</v>
      </c>
      <c r="W391" s="211">
        <v>0</v>
      </c>
      <c r="X391" s="211">
        <v>0</v>
      </c>
      <c r="Y391" s="211">
        <v>0</v>
      </c>
      <c r="Z391" s="211">
        <v>0</v>
      </c>
      <c r="AA391" s="211">
        <v>0</v>
      </c>
      <c r="AB391" s="211">
        <v>0</v>
      </c>
      <c r="AC391" s="211">
        <v>0</v>
      </c>
      <c r="AD391" s="212">
        <v>0</v>
      </c>
      <c r="AE391" s="212">
        <v>0</v>
      </c>
      <c r="AF391" s="212">
        <v>0</v>
      </c>
      <c r="AG391" s="212">
        <v>0</v>
      </c>
      <c r="AH391" s="212">
        <v>0</v>
      </c>
      <c r="AI391" s="213">
        <f t="shared" si="261"/>
        <v>0</v>
      </c>
      <c r="AJ391" s="131" t="str">
        <f t="shared" si="262"/>
        <v/>
      </c>
      <c r="BA391" s="131"/>
      <c r="BR391" s="131"/>
      <c r="CG391" s="131"/>
    </row>
    <row r="392" spans="1:85" ht="15">
      <c r="A392" s="184" t="s">
        <v>26</v>
      </c>
      <c r="B392" s="185">
        <f>SUM(B371:B387)</f>
        <v>241.16005144145015</v>
      </c>
      <c r="C392" s="185">
        <f t="shared" ref="C392:H392" si="263">SUM(C371:C387)</f>
        <v>2.8618388076858792</v>
      </c>
      <c r="D392" s="185">
        <f t="shared" si="263"/>
        <v>76.885023512622737</v>
      </c>
      <c r="E392" s="185">
        <f t="shared" si="263"/>
        <v>638.29983856565548</v>
      </c>
      <c r="F392" s="185">
        <f t="shared" si="263"/>
        <v>0</v>
      </c>
      <c r="G392" s="185">
        <f t="shared" si="263"/>
        <v>39.245007917280525</v>
      </c>
      <c r="H392" s="187">
        <f t="shared" si="263"/>
        <v>0</v>
      </c>
      <c r="I392" s="144">
        <f t="shared" ref="I392" si="264">SUM(I371:I387)</f>
        <v>998.4517602446947</v>
      </c>
      <c r="J392" s="139"/>
      <c r="K392" s="186" t="s">
        <v>26</v>
      </c>
      <c r="L392" s="185">
        <f>SUM(L371:L387)</f>
        <v>241.16005144145015</v>
      </c>
      <c r="M392" s="185">
        <f t="shared" ref="M392:R392" si="265">SUM(M371:M387)</f>
        <v>2.8618388076858792</v>
      </c>
      <c r="N392" s="185">
        <f t="shared" si="265"/>
        <v>76.885023512622737</v>
      </c>
      <c r="O392" s="185">
        <f t="shared" si="265"/>
        <v>638.29983856565548</v>
      </c>
      <c r="P392" s="185">
        <f t="shared" si="265"/>
        <v>457.74529256128727</v>
      </c>
      <c r="Q392" s="185">
        <f t="shared" si="265"/>
        <v>39.245007917280525</v>
      </c>
      <c r="R392" s="187">
        <f t="shared" si="265"/>
        <v>0</v>
      </c>
      <c r="S392" s="188">
        <f t="shared" ref="S392" si="266">SUM(S371:S387)</f>
        <v>1456.1970528059819</v>
      </c>
      <c r="T392" s="131" t="str">
        <f>IF(ABS(S392-AI392)&gt;0.01,S392-AI392,"")</f>
        <v/>
      </c>
      <c r="U392" s="214" t="s">
        <v>60</v>
      </c>
      <c r="V392" s="215">
        <f>SUM(V371:V387)</f>
        <v>235.53331516103634</v>
      </c>
      <c r="W392" s="215">
        <f t="shared" ref="W392:AH392" si="267">SUM(W371:W387)</f>
        <v>3.6319469892135672</v>
      </c>
      <c r="X392" s="215">
        <f t="shared" si="267"/>
        <v>39.245007917280525</v>
      </c>
      <c r="Y392" s="215">
        <f t="shared" si="267"/>
        <v>2.8618388076858792</v>
      </c>
      <c r="Z392" s="215">
        <f t="shared" si="267"/>
        <v>68.806799463378809</v>
      </c>
      <c r="AA392" s="215">
        <f t="shared" si="267"/>
        <v>340.84565467915382</v>
      </c>
      <c r="AB392" s="215">
        <f t="shared" si="267"/>
        <v>457.74529256128727</v>
      </c>
      <c r="AC392" s="215">
        <f t="shared" si="267"/>
        <v>307.52719722694587</v>
      </c>
      <c r="AD392" s="216">
        <f t="shared" si="267"/>
        <v>1.9947892912002372</v>
      </c>
      <c r="AE392" s="216">
        <f t="shared" si="267"/>
        <v>6.4782238677036069E-3</v>
      </c>
      <c r="AF392" s="216">
        <f t="shared" si="267"/>
        <v>0</v>
      </c>
      <c r="AG392" s="216">
        <f t="shared" si="267"/>
        <v>8.0782240492439215</v>
      </c>
      <c r="AH392" s="216">
        <f t="shared" si="267"/>
        <v>297.44770566263406</v>
      </c>
      <c r="AI392" s="217">
        <f>SUM(V392:AC392)</f>
        <v>1456.1970528059821</v>
      </c>
      <c r="AJ392" s="131" t="str">
        <f t="shared" si="262"/>
        <v/>
      </c>
      <c r="BA392" s="131"/>
      <c r="BR392" s="131"/>
      <c r="CG392" s="131"/>
    </row>
    <row r="393" spans="1:85" s="2" customFormat="1" ht="15" thickBot="1">
      <c r="A393" s="15" t="s">
        <v>100</v>
      </c>
      <c r="B393" s="100">
        <f>IF($I392=0,"-",B392/$I392)</f>
        <v>0.24153400398868349</v>
      </c>
      <c r="C393" s="100">
        <f t="shared" ref="C393:H393" si="268">IF($I392=0,"-",C392/$I392)</f>
        <v>2.8662764908987857E-3</v>
      </c>
      <c r="D393" s="100">
        <f t="shared" si="268"/>
        <v>7.7004244545355108E-2</v>
      </c>
      <c r="E393" s="100">
        <f t="shared" si="268"/>
        <v>0.63928961215835278</v>
      </c>
      <c r="F393" s="100">
        <f t="shared" si="268"/>
        <v>0</v>
      </c>
      <c r="G393" s="100">
        <f t="shared" si="268"/>
        <v>3.9305862816709933E-2</v>
      </c>
      <c r="H393" s="101">
        <f t="shared" si="268"/>
        <v>0</v>
      </c>
      <c r="I393" s="102">
        <f>SUM(B393:H393)</f>
        <v>1.0000000000000002</v>
      </c>
      <c r="J393" s="131"/>
      <c r="K393" s="27" t="s">
        <v>100</v>
      </c>
      <c r="L393" s="76">
        <f t="shared" ref="L393:R393" si="269">IF($S392=0,"-",L392/$S392)</f>
        <v>0.16560949012824391</v>
      </c>
      <c r="M393" s="76">
        <f t="shared" si="269"/>
        <v>1.9652826533135275E-3</v>
      </c>
      <c r="N393" s="76">
        <f t="shared" si="269"/>
        <v>5.2798502348614905E-2</v>
      </c>
      <c r="O393" s="76">
        <f t="shared" si="269"/>
        <v>0.43833342289472421</v>
      </c>
      <c r="P393" s="76">
        <f t="shared" si="269"/>
        <v>0.31434296043879956</v>
      </c>
      <c r="Q393" s="76">
        <f t="shared" si="269"/>
        <v>2.6950341536304E-2</v>
      </c>
      <c r="R393" s="77">
        <f t="shared" si="269"/>
        <v>0</v>
      </c>
      <c r="S393" s="78">
        <f>SUM(L393:R393)</f>
        <v>1</v>
      </c>
      <c r="U393" s="36" t="s">
        <v>100</v>
      </c>
      <c r="V393" s="103">
        <f>+V392/$AI392</f>
        <v>0.16174549639911809</v>
      </c>
      <c r="W393" s="103">
        <f t="shared" ref="W393:AH393" si="270">+W392/$AI392</f>
        <v>2.494131534063387E-3</v>
      </c>
      <c r="X393" s="103">
        <f t="shared" si="270"/>
        <v>2.6950341536303997E-2</v>
      </c>
      <c r="Y393" s="103">
        <f t="shared" si="270"/>
        <v>1.9652826533135275E-3</v>
      </c>
      <c r="Z393" s="103">
        <f t="shared" si="270"/>
        <v>4.7251022332996266E-2</v>
      </c>
      <c r="AA393" s="103">
        <f t="shared" si="270"/>
        <v>0.23406561222079794</v>
      </c>
      <c r="AB393" s="103">
        <f t="shared" si="270"/>
        <v>0.3143429604387995</v>
      </c>
      <c r="AC393" s="103">
        <f t="shared" si="270"/>
        <v>0.21118515288460726</v>
      </c>
      <c r="AD393" s="103">
        <f t="shared" si="270"/>
        <v>1.3698621950624253E-3</v>
      </c>
      <c r="AE393" s="103">
        <f t="shared" si="270"/>
        <v>4.4487274955134381E-6</v>
      </c>
      <c r="AF393" s="103">
        <f t="shared" si="270"/>
        <v>0</v>
      </c>
      <c r="AG393" s="103">
        <f t="shared" si="270"/>
        <v>5.5474800156186223E-3</v>
      </c>
      <c r="AH393" s="103">
        <f t="shared" si="270"/>
        <v>0.20426336194643074</v>
      </c>
      <c r="AI393" s="104">
        <f>SUM(V393:AC393)</f>
        <v>1</v>
      </c>
      <c r="AJ393" s="2" t="str">
        <f t="shared" si="262"/>
        <v/>
      </c>
    </row>
    <row r="394" spans="1:85" ht="15" thickBot="1">
      <c r="A394" s="218"/>
      <c r="B394" s="218"/>
      <c r="C394" s="218"/>
      <c r="D394" s="218"/>
      <c r="E394" s="218"/>
      <c r="F394" s="218"/>
      <c r="G394" s="218"/>
      <c r="H394" s="218"/>
      <c r="I394" s="218"/>
      <c r="K394" s="218"/>
      <c r="L394" s="218"/>
      <c r="M394" s="218"/>
      <c r="N394" s="218"/>
      <c r="O394" s="218"/>
      <c r="P394" s="218"/>
      <c r="Q394" s="218"/>
      <c r="R394" s="218"/>
      <c r="S394" s="218"/>
      <c r="AI394" s="139"/>
      <c r="BA394" s="131"/>
      <c r="BR394" s="131"/>
      <c r="CG394" s="131"/>
    </row>
    <row r="395" spans="1:85" ht="28.5">
      <c r="A395" s="328" t="s">
        <v>39</v>
      </c>
      <c r="B395" s="135" t="s">
        <v>0</v>
      </c>
      <c r="C395" s="135" t="s">
        <v>1</v>
      </c>
      <c r="D395" s="135" t="s">
        <v>2</v>
      </c>
      <c r="E395" s="135" t="s">
        <v>3</v>
      </c>
      <c r="F395" s="135" t="s">
        <v>27</v>
      </c>
      <c r="G395" s="135" t="s">
        <v>4</v>
      </c>
      <c r="H395" s="135" t="s">
        <v>5</v>
      </c>
      <c r="I395" s="136" t="s">
        <v>6</v>
      </c>
      <c r="K395" s="330" t="s">
        <v>39</v>
      </c>
      <c r="L395" s="137" t="s">
        <v>0</v>
      </c>
      <c r="M395" s="137" t="s">
        <v>1</v>
      </c>
      <c r="N395" s="137" t="s">
        <v>2</v>
      </c>
      <c r="O395" s="137" t="s">
        <v>3</v>
      </c>
      <c r="P395" s="137" t="s">
        <v>27</v>
      </c>
      <c r="Q395" s="137" t="s">
        <v>4</v>
      </c>
      <c r="R395" s="137" t="s">
        <v>5</v>
      </c>
      <c r="S395" s="138" t="s">
        <v>6</v>
      </c>
      <c r="U395" s="332" t="s">
        <v>39</v>
      </c>
      <c r="V395" s="190" t="s">
        <v>69</v>
      </c>
      <c r="W395" s="190" t="s">
        <v>70</v>
      </c>
      <c r="X395" s="190" t="s">
        <v>4</v>
      </c>
      <c r="Y395" s="190" t="s">
        <v>1</v>
      </c>
      <c r="Z395" s="190" t="s">
        <v>2</v>
      </c>
      <c r="AA395" s="190" t="s">
        <v>3</v>
      </c>
      <c r="AB395" s="190" t="s">
        <v>52</v>
      </c>
      <c r="AC395" s="190" t="s">
        <v>64</v>
      </c>
      <c r="AD395" s="191" t="s">
        <v>72</v>
      </c>
      <c r="AE395" s="191" t="s">
        <v>79</v>
      </c>
      <c r="AF395" s="191" t="s">
        <v>73</v>
      </c>
      <c r="AG395" s="191" t="s">
        <v>80</v>
      </c>
      <c r="AH395" s="191" t="s">
        <v>81</v>
      </c>
      <c r="AI395" s="192" t="s">
        <v>60</v>
      </c>
      <c r="BA395" s="131"/>
      <c r="BR395" s="131"/>
      <c r="CG395" s="131"/>
    </row>
    <row r="396" spans="1:85" ht="15">
      <c r="A396" s="329" t="s">
        <v>39</v>
      </c>
      <c r="B396" s="294" t="s">
        <v>109</v>
      </c>
      <c r="C396" s="295"/>
      <c r="D396" s="295"/>
      <c r="E396" s="295"/>
      <c r="F396" s="295"/>
      <c r="G396" s="295"/>
      <c r="H396" s="295"/>
      <c r="I396" s="296"/>
      <c r="K396" s="331" t="s">
        <v>39</v>
      </c>
      <c r="L396" s="297" t="s">
        <v>109</v>
      </c>
      <c r="M396" s="298"/>
      <c r="N396" s="298"/>
      <c r="O396" s="298"/>
      <c r="P396" s="298"/>
      <c r="Q396" s="298"/>
      <c r="R396" s="298"/>
      <c r="S396" s="299"/>
      <c r="U396" s="333" t="s">
        <v>39</v>
      </c>
      <c r="V396" s="326" t="s">
        <v>109</v>
      </c>
      <c r="W396" s="326"/>
      <c r="X396" s="326"/>
      <c r="Y396" s="326"/>
      <c r="Z396" s="326"/>
      <c r="AA396" s="326"/>
      <c r="AB396" s="326"/>
      <c r="AC396" s="326"/>
      <c r="AD396" s="326"/>
      <c r="AE396" s="326"/>
      <c r="AF396" s="326"/>
      <c r="AG396" s="326"/>
      <c r="AH396" s="326"/>
      <c r="AI396" s="327"/>
      <c r="BA396" s="131"/>
      <c r="BR396" s="131"/>
      <c r="CG396" s="131"/>
    </row>
    <row r="397" spans="1:85" ht="15">
      <c r="A397" s="141" t="s">
        <v>7</v>
      </c>
      <c r="B397" s="142">
        <v>0</v>
      </c>
      <c r="C397" s="142">
        <v>0</v>
      </c>
      <c r="D397" s="142">
        <v>0</v>
      </c>
      <c r="E397" s="142">
        <v>0</v>
      </c>
      <c r="F397" s="303"/>
      <c r="G397" s="142">
        <v>0</v>
      </c>
      <c r="H397" s="143">
        <v>0</v>
      </c>
      <c r="I397" s="144">
        <f>SUM(B397:H397)</f>
        <v>0</v>
      </c>
      <c r="J397" s="139"/>
      <c r="K397" s="193" t="s">
        <v>7</v>
      </c>
      <c r="L397" s="142">
        <v>0</v>
      </c>
      <c r="M397" s="142">
        <v>0</v>
      </c>
      <c r="N397" s="142">
        <v>0</v>
      </c>
      <c r="O397" s="142">
        <v>0</v>
      </c>
      <c r="P397" s="142">
        <v>0</v>
      </c>
      <c r="Q397" s="142">
        <v>0</v>
      </c>
      <c r="R397" s="194">
        <v>0</v>
      </c>
      <c r="S397" s="195">
        <f>SUM(L397:R397)</f>
        <v>0</v>
      </c>
      <c r="U397" s="196" t="s">
        <v>7</v>
      </c>
      <c r="V397" s="197">
        <v>0</v>
      </c>
      <c r="W397" s="197">
        <v>0</v>
      </c>
      <c r="X397" s="197">
        <v>0</v>
      </c>
      <c r="Y397" s="197">
        <v>0</v>
      </c>
      <c r="Z397" s="197">
        <v>0</v>
      </c>
      <c r="AA397" s="197">
        <v>0</v>
      </c>
      <c r="AB397" s="197">
        <v>0</v>
      </c>
      <c r="AC397" s="198">
        <v>0</v>
      </c>
      <c r="AD397" s="199">
        <v>0</v>
      </c>
      <c r="AE397" s="199">
        <v>0</v>
      </c>
      <c r="AF397" s="199">
        <v>0</v>
      </c>
      <c r="AG397" s="199">
        <v>0</v>
      </c>
      <c r="AH397" s="199">
        <v>0</v>
      </c>
      <c r="AI397" s="200">
        <f>SUM(V397:AC397)</f>
        <v>0</v>
      </c>
      <c r="AJ397" s="131" t="str">
        <f>IF(ABS(S397-AI397)&gt;0.001,S397-AI397,"")</f>
        <v/>
      </c>
      <c r="BA397" s="131"/>
      <c r="BR397" s="131"/>
      <c r="CG397" s="131"/>
    </row>
    <row r="398" spans="1:85" ht="15">
      <c r="A398" s="149" t="s">
        <v>8</v>
      </c>
      <c r="B398" s="150">
        <v>0</v>
      </c>
      <c r="C398" s="150">
        <v>0</v>
      </c>
      <c r="D398" s="150">
        <v>0</v>
      </c>
      <c r="E398" s="150">
        <v>0</v>
      </c>
      <c r="F398" s="304"/>
      <c r="G398" s="150">
        <v>0</v>
      </c>
      <c r="H398" s="151">
        <v>0</v>
      </c>
      <c r="I398" s="152">
        <f t="shared" ref="I398:I417" si="271">SUM(B398:H398)</f>
        <v>0</v>
      </c>
      <c r="J398" s="139"/>
      <c r="K398" s="153" t="s">
        <v>8</v>
      </c>
      <c r="L398" s="154">
        <v>0</v>
      </c>
      <c r="M398" s="154">
        <v>0</v>
      </c>
      <c r="N398" s="154">
        <v>0</v>
      </c>
      <c r="O398" s="154">
        <v>0</v>
      </c>
      <c r="P398" s="154">
        <v>0</v>
      </c>
      <c r="Q398" s="154">
        <v>0</v>
      </c>
      <c r="R398" s="155">
        <v>0</v>
      </c>
      <c r="S398" s="156">
        <f t="shared" ref="S398:S417" si="272">SUM(L398:R398)</f>
        <v>0</v>
      </c>
      <c r="U398" s="201" t="s">
        <v>8</v>
      </c>
      <c r="V398" s="202">
        <v>0</v>
      </c>
      <c r="W398" s="202">
        <v>0</v>
      </c>
      <c r="X398" s="202">
        <v>0</v>
      </c>
      <c r="Y398" s="202">
        <v>0</v>
      </c>
      <c r="Z398" s="202">
        <v>0</v>
      </c>
      <c r="AA398" s="202">
        <v>0</v>
      </c>
      <c r="AB398" s="202">
        <v>0</v>
      </c>
      <c r="AC398" s="203">
        <v>0</v>
      </c>
      <c r="AD398" s="202">
        <v>0</v>
      </c>
      <c r="AE398" s="202">
        <v>0</v>
      </c>
      <c r="AF398" s="202">
        <v>0</v>
      </c>
      <c r="AG398" s="202">
        <v>0</v>
      </c>
      <c r="AH398" s="202">
        <v>0</v>
      </c>
      <c r="AI398" s="204">
        <f t="shared" ref="AI398:AI417" si="273">SUM(V398:AC398)</f>
        <v>0</v>
      </c>
      <c r="AJ398" s="131" t="str">
        <f t="shared" ref="AJ398:AJ419" si="274">IF(ABS(S398-AI398)&gt;0.001,S398-AI398,"")</f>
        <v/>
      </c>
      <c r="BA398" s="131"/>
      <c r="BR398" s="131"/>
      <c r="CG398" s="131"/>
    </row>
    <row r="399" spans="1:85" ht="15">
      <c r="A399" s="157" t="s">
        <v>10</v>
      </c>
      <c r="B399" s="146">
        <v>0</v>
      </c>
      <c r="C399" s="146">
        <v>0</v>
      </c>
      <c r="D399" s="146">
        <v>0</v>
      </c>
      <c r="E399" s="146">
        <v>0</v>
      </c>
      <c r="F399" s="304"/>
      <c r="G399" s="146">
        <v>0</v>
      </c>
      <c r="H399" s="158">
        <v>0</v>
      </c>
      <c r="I399" s="144">
        <f t="shared" si="271"/>
        <v>0</v>
      </c>
      <c r="J399" s="139"/>
      <c r="K399" s="159" t="s">
        <v>10</v>
      </c>
      <c r="L399" s="146">
        <v>0</v>
      </c>
      <c r="M399" s="146">
        <v>0</v>
      </c>
      <c r="N399" s="146">
        <v>0</v>
      </c>
      <c r="O399" s="146">
        <v>0</v>
      </c>
      <c r="P399" s="146">
        <v>0</v>
      </c>
      <c r="Q399" s="146">
        <v>0</v>
      </c>
      <c r="R399" s="147">
        <v>0</v>
      </c>
      <c r="S399" s="148">
        <f t="shared" si="272"/>
        <v>0</v>
      </c>
      <c r="U399" s="205" t="s">
        <v>10</v>
      </c>
      <c r="V399" s="197">
        <v>0</v>
      </c>
      <c r="W399" s="197">
        <v>0</v>
      </c>
      <c r="X399" s="197">
        <v>0</v>
      </c>
      <c r="Y399" s="197">
        <v>0</v>
      </c>
      <c r="Z399" s="197">
        <v>0</v>
      </c>
      <c r="AA399" s="197">
        <v>0</v>
      </c>
      <c r="AB399" s="197">
        <v>0</v>
      </c>
      <c r="AC399" s="198">
        <v>0</v>
      </c>
      <c r="AD399" s="199">
        <v>0</v>
      </c>
      <c r="AE399" s="199">
        <v>0</v>
      </c>
      <c r="AF399" s="199">
        <v>0</v>
      </c>
      <c r="AG399" s="199">
        <v>0</v>
      </c>
      <c r="AH399" s="199">
        <v>0</v>
      </c>
      <c r="AI399" s="200">
        <f t="shared" si="273"/>
        <v>0</v>
      </c>
      <c r="AJ399" s="131" t="str">
        <f t="shared" si="274"/>
        <v/>
      </c>
      <c r="BA399" s="131"/>
      <c r="BR399" s="131"/>
      <c r="CG399" s="131"/>
    </row>
    <row r="400" spans="1:85" ht="15">
      <c r="A400" s="149" t="s">
        <v>53</v>
      </c>
      <c r="B400" s="150">
        <v>0</v>
      </c>
      <c r="C400" s="150">
        <v>0</v>
      </c>
      <c r="D400" s="150">
        <v>0</v>
      </c>
      <c r="E400" s="150">
        <v>0</v>
      </c>
      <c r="F400" s="304"/>
      <c r="G400" s="150">
        <v>0</v>
      </c>
      <c r="H400" s="151">
        <v>0</v>
      </c>
      <c r="I400" s="152">
        <f t="shared" si="271"/>
        <v>0</v>
      </c>
      <c r="J400" s="139"/>
      <c r="K400" s="153" t="s">
        <v>53</v>
      </c>
      <c r="L400" s="154">
        <v>0</v>
      </c>
      <c r="M400" s="154">
        <v>0</v>
      </c>
      <c r="N400" s="154">
        <v>0</v>
      </c>
      <c r="O400" s="154">
        <v>0</v>
      </c>
      <c r="P400" s="154">
        <v>0</v>
      </c>
      <c r="Q400" s="154">
        <v>0</v>
      </c>
      <c r="R400" s="155">
        <v>0</v>
      </c>
      <c r="S400" s="156">
        <f t="shared" si="272"/>
        <v>0</v>
      </c>
      <c r="U400" s="201" t="s">
        <v>53</v>
      </c>
      <c r="V400" s="202">
        <v>0</v>
      </c>
      <c r="W400" s="202">
        <v>0</v>
      </c>
      <c r="X400" s="202">
        <v>0</v>
      </c>
      <c r="Y400" s="202">
        <v>0</v>
      </c>
      <c r="Z400" s="202">
        <v>0</v>
      </c>
      <c r="AA400" s="202">
        <v>0</v>
      </c>
      <c r="AB400" s="202">
        <v>0</v>
      </c>
      <c r="AC400" s="203">
        <v>0</v>
      </c>
      <c r="AD400" s="202">
        <v>0</v>
      </c>
      <c r="AE400" s="202">
        <v>0</v>
      </c>
      <c r="AF400" s="202">
        <v>0</v>
      </c>
      <c r="AG400" s="202">
        <v>0</v>
      </c>
      <c r="AH400" s="202">
        <v>0</v>
      </c>
      <c r="AI400" s="204">
        <f t="shared" si="273"/>
        <v>0</v>
      </c>
      <c r="AJ400" s="131" t="str">
        <f t="shared" si="274"/>
        <v/>
      </c>
      <c r="BA400" s="131"/>
      <c r="BR400" s="131"/>
      <c r="CG400" s="131"/>
    </row>
    <row r="401" spans="1:85" ht="15">
      <c r="A401" s="157" t="s">
        <v>16</v>
      </c>
      <c r="B401" s="146">
        <v>21.518451292262402</v>
      </c>
      <c r="C401" s="146">
        <v>0</v>
      </c>
      <c r="D401" s="146">
        <v>14.590226609045731</v>
      </c>
      <c r="E401" s="146">
        <v>0</v>
      </c>
      <c r="F401" s="304"/>
      <c r="G401" s="146">
        <v>0</v>
      </c>
      <c r="H401" s="158">
        <v>0</v>
      </c>
      <c r="I401" s="144">
        <f t="shared" si="271"/>
        <v>36.108677901308134</v>
      </c>
      <c r="J401" s="139"/>
      <c r="K401" s="159" t="s">
        <v>16</v>
      </c>
      <c r="L401" s="146">
        <v>21.518451292262402</v>
      </c>
      <c r="M401" s="146">
        <v>0</v>
      </c>
      <c r="N401" s="146">
        <v>14.590226609045731</v>
      </c>
      <c r="O401" s="146">
        <v>0</v>
      </c>
      <c r="P401" s="146">
        <v>0</v>
      </c>
      <c r="Q401" s="146">
        <v>0</v>
      </c>
      <c r="R401" s="147">
        <v>0</v>
      </c>
      <c r="S401" s="148">
        <f t="shared" si="272"/>
        <v>36.108677901308134</v>
      </c>
      <c r="U401" s="205" t="s">
        <v>16</v>
      </c>
      <c r="V401" s="197">
        <v>21.518451292262402</v>
      </c>
      <c r="W401" s="197">
        <v>0</v>
      </c>
      <c r="X401" s="197">
        <v>0</v>
      </c>
      <c r="Y401" s="197">
        <v>0</v>
      </c>
      <c r="Z401" s="197">
        <v>14.590226609045731</v>
      </c>
      <c r="AA401" s="197">
        <v>0</v>
      </c>
      <c r="AB401" s="197">
        <v>0</v>
      </c>
      <c r="AC401" s="198">
        <v>0</v>
      </c>
      <c r="AD401" s="199">
        <v>0</v>
      </c>
      <c r="AE401" s="199">
        <v>0</v>
      </c>
      <c r="AF401" s="199">
        <v>0</v>
      </c>
      <c r="AG401" s="199">
        <v>0</v>
      </c>
      <c r="AH401" s="199">
        <v>0</v>
      </c>
      <c r="AI401" s="200">
        <f t="shared" si="273"/>
        <v>36.108677901308134</v>
      </c>
      <c r="AJ401" s="131" t="str">
        <f t="shared" si="274"/>
        <v/>
      </c>
      <c r="BA401" s="131"/>
      <c r="BR401" s="131"/>
      <c r="CG401" s="131"/>
    </row>
    <row r="402" spans="1:85" ht="15">
      <c r="A402" s="149" t="s">
        <v>15</v>
      </c>
      <c r="B402" s="150">
        <v>10.736907178260399</v>
      </c>
      <c r="C402" s="150">
        <v>7.4929691015585487</v>
      </c>
      <c r="D402" s="150">
        <v>5.0183988220822519E-2</v>
      </c>
      <c r="E402" s="150">
        <v>0</v>
      </c>
      <c r="F402" s="304"/>
      <c r="G402" s="150">
        <v>0</v>
      </c>
      <c r="H402" s="151">
        <v>0</v>
      </c>
      <c r="I402" s="152">
        <f t="shared" si="271"/>
        <v>18.280060268039769</v>
      </c>
      <c r="J402" s="139"/>
      <c r="K402" s="153" t="s">
        <v>15</v>
      </c>
      <c r="L402" s="154">
        <v>10.736907178260399</v>
      </c>
      <c r="M402" s="154">
        <v>7.4929691015585487</v>
      </c>
      <c r="N402" s="154">
        <v>5.0183988220822519E-2</v>
      </c>
      <c r="O402" s="154">
        <v>0</v>
      </c>
      <c r="P402" s="154">
        <v>0</v>
      </c>
      <c r="Q402" s="154">
        <v>0</v>
      </c>
      <c r="R402" s="155">
        <v>0</v>
      </c>
      <c r="S402" s="156">
        <f t="shared" si="272"/>
        <v>18.280060268039769</v>
      </c>
      <c r="U402" s="201" t="s">
        <v>54</v>
      </c>
      <c r="V402" s="202">
        <v>10.736907178260399</v>
      </c>
      <c r="W402" s="202">
        <v>0</v>
      </c>
      <c r="X402" s="202">
        <v>0</v>
      </c>
      <c r="Y402" s="202">
        <v>7.4929691015585487</v>
      </c>
      <c r="Z402" s="202">
        <v>5.0183988220822519E-2</v>
      </c>
      <c r="AA402" s="202">
        <v>0</v>
      </c>
      <c r="AB402" s="202">
        <v>0</v>
      </c>
      <c r="AC402" s="203">
        <v>0</v>
      </c>
      <c r="AD402" s="202">
        <v>0</v>
      </c>
      <c r="AE402" s="202">
        <v>0</v>
      </c>
      <c r="AF402" s="202">
        <v>0</v>
      </c>
      <c r="AG402" s="202">
        <v>0</v>
      </c>
      <c r="AH402" s="202">
        <v>0</v>
      </c>
      <c r="AI402" s="204">
        <f t="shared" si="273"/>
        <v>18.280060268039769</v>
      </c>
      <c r="AJ402" s="131" t="str">
        <f t="shared" si="274"/>
        <v/>
      </c>
      <c r="BA402" s="131"/>
      <c r="BR402" s="131"/>
      <c r="CG402" s="131"/>
    </row>
    <row r="403" spans="1:85" ht="15">
      <c r="A403" s="157" t="s">
        <v>55</v>
      </c>
      <c r="B403" s="146">
        <v>0</v>
      </c>
      <c r="C403" s="146">
        <v>0</v>
      </c>
      <c r="D403" s="146">
        <v>0</v>
      </c>
      <c r="E403" s="146">
        <v>0</v>
      </c>
      <c r="F403" s="304"/>
      <c r="G403" s="146">
        <v>0</v>
      </c>
      <c r="H403" s="158">
        <v>0</v>
      </c>
      <c r="I403" s="144">
        <f t="shared" si="271"/>
        <v>0</v>
      </c>
      <c r="J403" s="139"/>
      <c r="K403" s="159" t="s">
        <v>55</v>
      </c>
      <c r="L403" s="146">
        <v>0</v>
      </c>
      <c r="M403" s="146">
        <v>0</v>
      </c>
      <c r="N403" s="146">
        <v>0</v>
      </c>
      <c r="O403" s="146">
        <v>0</v>
      </c>
      <c r="P403" s="146">
        <v>25.18118320038219</v>
      </c>
      <c r="Q403" s="146">
        <v>0</v>
      </c>
      <c r="R403" s="147">
        <v>0</v>
      </c>
      <c r="S403" s="148">
        <f t="shared" si="272"/>
        <v>25.18118320038219</v>
      </c>
      <c r="U403" s="205" t="s">
        <v>55</v>
      </c>
      <c r="V403" s="197">
        <v>0</v>
      </c>
      <c r="W403" s="197">
        <v>0</v>
      </c>
      <c r="X403" s="197">
        <v>0</v>
      </c>
      <c r="Y403" s="197">
        <v>0</v>
      </c>
      <c r="Z403" s="197">
        <v>0</v>
      </c>
      <c r="AA403" s="197">
        <v>0</v>
      </c>
      <c r="AB403" s="197">
        <v>25.18118320038219</v>
      </c>
      <c r="AC403" s="198">
        <v>0</v>
      </c>
      <c r="AD403" s="197">
        <v>0</v>
      </c>
      <c r="AE403" s="197">
        <v>0</v>
      </c>
      <c r="AF403" s="197">
        <v>0</v>
      </c>
      <c r="AG403" s="197">
        <v>0</v>
      </c>
      <c r="AH403" s="197">
        <v>0</v>
      </c>
      <c r="AI403" s="200">
        <f t="shared" si="273"/>
        <v>25.18118320038219</v>
      </c>
      <c r="AJ403" s="131" t="str">
        <f t="shared" si="274"/>
        <v/>
      </c>
      <c r="BA403" s="131"/>
      <c r="BR403" s="131"/>
      <c r="CG403" s="131"/>
    </row>
    <row r="404" spans="1:85" ht="15">
      <c r="A404" s="149" t="s">
        <v>12</v>
      </c>
      <c r="B404" s="150">
        <v>0</v>
      </c>
      <c r="C404" s="150">
        <v>0</v>
      </c>
      <c r="D404" s="150">
        <v>0</v>
      </c>
      <c r="E404" s="150">
        <v>0.23372632566342538</v>
      </c>
      <c r="F404" s="304"/>
      <c r="G404" s="150">
        <v>0</v>
      </c>
      <c r="H404" s="151">
        <v>0</v>
      </c>
      <c r="I404" s="152">
        <f t="shared" si="271"/>
        <v>0.23372632566342538</v>
      </c>
      <c r="J404" s="139"/>
      <c r="K404" s="153" t="s">
        <v>12</v>
      </c>
      <c r="L404" s="154">
        <v>0</v>
      </c>
      <c r="M404" s="154">
        <v>0</v>
      </c>
      <c r="N404" s="154">
        <v>0</v>
      </c>
      <c r="O404" s="154">
        <v>0.23372632566342538</v>
      </c>
      <c r="P404" s="154">
        <v>3.2091900104249063</v>
      </c>
      <c r="Q404" s="154">
        <v>0</v>
      </c>
      <c r="R404" s="155">
        <v>0</v>
      </c>
      <c r="S404" s="156">
        <f t="shared" si="272"/>
        <v>3.4429163360883317</v>
      </c>
      <c r="U404" s="201" t="s">
        <v>12</v>
      </c>
      <c r="V404" s="202">
        <v>0</v>
      </c>
      <c r="W404" s="202">
        <v>0</v>
      </c>
      <c r="X404" s="202">
        <v>0</v>
      </c>
      <c r="Y404" s="202">
        <v>0</v>
      </c>
      <c r="Z404" s="202">
        <v>0</v>
      </c>
      <c r="AA404" s="202">
        <v>0.18698106053074032</v>
      </c>
      <c r="AB404" s="202">
        <v>3.2091900104249063</v>
      </c>
      <c r="AC404" s="203">
        <v>4.6745265132685079E-2</v>
      </c>
      <c r="AD404" s="202">
        <v>0</v>
      </c>
      <c r="AE404" s="202">
        <v>0</v>
      </c>
      <c r="AF404" s="202">
        <v>0</v>
      </c>
      <c r="AG404" s="202">
        <v>0</v>
      </c>
      <c r="AH404" s="202">
        <v>4.6745265132685079E-2</v>
      </c>
      <c r="AI404" s="204">
        <f t="shared" si="273"/>
        <v>3.4429163360883317</v>
      </c>
      <c r="AJ404" s="131" t="str">
        <f t="shared" si="274"/>
        <v/>
      </c>
      <c r="BA404" s="131"/>
      <c r="BR404" s="131"/>
      <c r="CG404" s="131"/>
    </row>
    <row r="405" spans="1:85" ht="15">
      <c r="A405" s="157" t="s">
        <v>56</v>
      </c>
      <c r="B405" s="146">
        <v>0</v>
      </c>
      <c r="C405" s="146">
        <v>0</v>
      </c>
      <c r="D405" s="146">
        <v>0</v>
      </c>
      <c r="E405" s="146">
        <v>0</v>
      </c>
      <c r="F405" s="304"/>
      <c r="G405" s="146">
        <v>0</v>
      </c>
      <c r="H405" s="158">
        <v>0</v>
      </c>
      <c r="I405" s="144">
        <f t="shared" si="271"/>
        <v>0</v>
      </c>
      <c r="J405" s="139"/>
      <c r="K405" s="159" t="s">
        <v>56</v>
      </c>
      <c r="L405" s="146">
        <v>0</v>
      </c>
      <c r="M405" s="146">
        <v>0</v>
      </c>
      <c r="N405" s="146">
        <v>0</v>
      </c>
      <c r="O405" s="146">
        <v>0</v>
      </c>
      <c r="P405" s="146">
        <v>0</v>
      </c>
      <c r="Q405" s="146">
        <v>0</v>
      </c>
      <c r="R405" s="147">
        <v>0</v>
      </c>
      <c r="S405" s="148">
        <f t="shared" si="272"/>
        <v>0</v>
      </c>
      <c r="U405" s="205" t="s">
        <v>56</v>
      </c>
      <c r="V405" s="197">
        <v>0</v>
      </c>
      <c r="W405" s="197">
        <v>0</v>
      </c>
      <c r="X405" s="197">
        <v>0</v>
      </c>
      <c r="Y405" s="197">
        <v>0</v>
      </c>
      <c r="Z405" s="197">
        <v>0</v>
      </c>
      <c r="AA405" s="197">
        <v>0</v>
      </c>
      <c r="AB405" s="197">
        <v>0</v>
      </c>
      <c r="AC405" s="198">
        <v>0</v>
      </c>
      <c r="AD405" s="197">
        <v>0</v>
      </c>
      <c r="AE405" s="197">
        <v>0</v>
      </c>
      <c r="AF405" s="197">
        <v>0</v>
      </c>
      <c r="AG405" s="197">
        <v>0</v>
      </c>
      <c r="AH405" s="197">
        <v>0</v>
      </c>
      <c r="AI405" s="200">
        <f t="shared" si="273"/>
        <v>0</v>
      </c>
      <c r="AJ405" s="131" t="str">
        <f t="shared" si="274"/>
        <v/>
      </c>
      <c r="BA405" s="131"/>
      <c r="BR405" s="131"/>
      <c r="CG405" s="131"/>
    </row>
    <row r="406" spans="1:85" ht="15">
      <c r="A406" s="149" t="s">
        <v>17</v>
      </c>
      <c r="B406" s="150">
        <v>0.12204413206207647</v>
      </c>
      <c r="C406" s="150">
        <v>1.0983971885586881</v>
      </c>
      <c r="D406" s="150">
        <v>0</v>
      </c>
      <c r="E406" s="150">
        <v>0</v>
      </c>
      <c r="F406" s="304"/>
      <c r="G406" s="150">
        <v>0</v>
      </c>
      <c r="H406" s="151">
        <v>0</v>
      </c>
      <c r="I406" s="152">
        <f t="shared" si="271"/>
        <v>1.2204413206207645</v>
      </c>
      <c r="J406" s="139"/>
      <c r="K406" s="153" t="s">
        <v>17</v>
      </c>
      <c r="L406" s="154">
        <v>0.12204413206207647</v>
      </c>
      <c r="M406" s="154">
        <v>1.0983971885586881</v>
      </c>
      <c r="N406" s="154">
        <v>0</v>
      </c>
      <c r="O406" s="154">
        <v>0</v>
      </c>
      <c r="P406" s="154">
        <v>0.12325026929982089</v>
      </c>
      <c r="Q406" s="154">
        <v>0</v>
      </c>
      <c r="R406" s="155">
        <v>0</v>
      </c>
      <c r="S406" s="156">
        <f t="shared" si="272"/>
        <v>1.3436915899205855</v>
      </c>
      <c r="U406" s="201" t="s">
        <v>17</v>
      </c>
      <c r="V406" s="202">
        <v>0.12204413206207647</v>
      </c>
      <c r="W406" s="202">
        <v>0</v>
      </c>
      <c r="X406" s="202">
        <v>0</v>
      </c>
      <c r="Y406" s="202">
        <v>1.0983971885586881</v>
      </c>
      <c r="Z406" s="202">
        <v>0</v>
      </c>
      <c r="AA406" s="202">
        <v>0</v>
      </c>
      <c r="AB406" s="202">
        <v>0.12325026929982089</v>
      </c>
      <c r="AC406" s="203">
        <v>0</v>
      </c>
      <c r="AD406" s="202">
        <v>0</v>
      </c>
      <c r="AE406" s="202">
        <v>0</v>
      </c>
      <c r="AF406" s="202">
        <v>0</v>
      </c>
      <c r="AG406" s="202">
        <v>0</v>
      </c>
      <c r="AH406" s="202">
        <v>0</v>
      </c>
      <c r="AI406" s="204">
        <f t="shared" si="273"/>
        <v>1.3436915899205855</v>
      </c>
      <c r="AJ406" s="131" t="str">
        <f t="shared" si="274"/>
        <v/>
      </c>
      <c r="BA406" s="131"/>
      <c r="BR406" s="131"/>
      <c r="CG406" s="131"/>
    </row>
    <row r="407" spans="1:85" ht="15">
      <c r="A407" s="157" t="s">
        <v>141</v>
      </c>
      <c r="B407" s="146">
        <v>76.867540557882734</v>
      </c>
      <c r="C407" s="146">
        <v>345.46968417201754</v>
      </c>
      <c r="D407" s="146">
        <v>182.76537323755429</v>
      </c>
      <c r="E407" s="146">
        <v>28.225295393979192</v>
      </c>
      <c r="F407" s="304"/>
      <c r="G407" s="146">
        <v>0</v>
      </c>
      <c r="H407" s="158">
        <v>0</v>
      </c>
      <c r="I407" s="144">
        <f t="shared" si="271"/>
        <v>633.32789336143378</v>
      </c>
      <c r="J407" s="139"/>
      <c r="K407" s="159" t="s">
        <v>141</v>
      </c>
      <c r="L407" s="146">
        <v>76.867540557882734</v>
      </c>
      <c r="M407" s="146">
        <v>345.46968417201754</v>
      </c>
      <c r="N407" s="146">
        <v>182.76537323755429</v>
      </c>
      <c r="O407" s="146">
        <v>28.225295393979192</v>
      </c>
      <c r="P407" s="146">
        <v>0</v>
      </c>
      <c r="Q407" s="146">
        <v>0</v>
      </c>
      <c r="R407" s="147">
        <v>0</v>
      </c>
      <c r="S407" s="148">
        <f t="shared" si="272"/>
        <v>633.32789336143378</v>
      </c>
      <c r="U407" s="205" t="s">
        <v>141</v>
      </c>
      <c r="V407" s="197">
        <v>76.867540557882734</v>
      </c>
      <c r="W407" s="197">
        <v>0</v>
      </c>
      <c r="X407" s="197">
        <v>0</v>
      </c>
      <c r="Y407" s="197">
        <v>345.46968417201754</v>
      </c>
      <c r="Z407" s="197">
        <v>182.76537323755429</v>
      </c>
      <c r="AA407" s="197">
        <v>0.4517606064822634</v>
      </c>
      <c r="AB407" s="197">
        <v>0</v>
      </c>
      <c r="AC407" s="198">
        <v>27.773534787496928</v>
      </c>
      <c r="AD407" s="197">
        <v>0</v>
      </c>
      <c r="AE407" s="197">
        <v>0</v>
      </c>
      <c r="AF407" s="197">
        <v>0</v>
      </c>
      <c r="AG407" s="197">
        <v>0</v>
      </c>
      <c r="AH407" s="197">
        <v>27.773534787496928</v>
      </c>
      <c r="AI407" s="200">
        <f t="shared" si="273"/>
        <v>633.32789336143378</v>
      </c>
      <c r="AJ407" s="131" t="str">
        <f t="shared" si="274"/>
        <v/>
      </c>
      <c r="BA407" s="131"/>
      <c r="BR407" s="131"/>
      <c r="CG407" s="131"/>
    </row>
    <row r="408" spans="1:85" ht="15">
      <c r="A408" s="149" t="s">
        <v>25</v>
      </c>
      <c r="B408" s="150">
        <v>23.563494538153755</v>
      </c>
      <c r="C408" s="150">
        <v>9.9696132900673664</v>
      </c>
      <c r="D408" s="150">
        <v>5.1793209141262055</v>
      </c>
      <c r="E408" s="150">
        <v>326.86630462929708</v>
      </c>
      <c r="F408" s="304"/>
      <c r="G408" s="150">
        <v>43.936494514090036</v>
      </c>
      <c r="H408" s="151">
        <v>0</v>
      </c>
      <c r="I408" s="152">
        <f t="shared" si="271"/>
        <v>409.51522788573442</v>
      </c>
      <c r="J408" s="139"/>
      <c r="K408" s="153" t="s">
        <v>25</v>
      </c>
      <c r="L408" s="154">
        <v>23.563494538153755</v>
      </c>
      <c r="M408" s="154">
        <v>9.9696132900673664</v>
      </c>
      <c r="N408" s="154">
        <v>5.1793209141262055</v>
      </c>
      <c r="O408" s="154">
        <v>326.86630462929708</v>
      </c>
      <c r="P408" s="154">
        <v>0</v>
      </c>
      <c r="Q408" s="154">
        <v>43.936494514090036</v>
      </c>
      <c r="R408" s="155">
        <v>0</v>
      </c>
      <c r="S408" s="156">
        <f t="shared" si="272"/>
        <v>409.51522788573442</v>
      </c>
      <c r="U408" s="201" t="s">
        <v>25</v>
      </c>
      <c r="V408" s="202">
        <v>6.5833163925416578</v>
      </c>
      <c r="W408" s="202">
        <v>15.736508764835472</v>
      </c>
      <c r="X408" s="202">
        <v>43.936494514090036</v>
      </c>
      <c r="Y408" s="202">
        <v>9.9696132900673664</v>
      </c>
      <c r="Z408" s="202">
        <v>5.1793209141262055</v>
      </c>
      <c r="AA408" s="202">
        <v>323.97302455290674</v>
      </c>
      <c r="AB408" s="202">
        <v>0</v>
      </c>
      <c r="AC408" s="203">
        <v>4.1369494571669509</v>
      </c>
      <c r="AD408" s="202">
        <v>1.2436693807766228</v>
      </c>
      <c r="AE408" s="202">
        <v>0</v>
      </c>
      <c r="AF408" s="202">
        <v>0</v>
      </c>
      <c r="AG408" s="202">
        <v>0</v>
      </c>
      <c r="AH408" s="202">
        <v>2.8932800763903286</v>
      </c>
      <c r="AI408" s="204">
        <f t="shared" si="273"/>
        <v>409.51522788573442</v>
      </c>
      <c r="AJ408" s="131" t="str">
        <f t="shared" si="274"/>
        <v/>
      </c>
      <c r="BA408" s="131"/>
      <c r="BR408" s="131"/>
      <c r="CG408" s="131"/>
    </row>
    <row r="409" spans="1:85" ht="15">
      <c r="A409" s="157" t="s">
        <v>24</v>
      </c>
      <c r="B409" s="146">
        <v>5.6512289293968756</v>
      </c>
      <c r="C409" s="146">
        <v>0</v>
      </c>
      <c r="D409" s="146">
        <v>0</v>
      </c>
      <c r="E409" s="146">
        <v>0</v>
      </c>
      <c r="F409" s="304"/>
      <c r="G409" s="146">
        <v>0</v>
      </c>
      <c r="H409" s="158">
        <v>0</v>
      </c>
      <c r="I409" s="144">
        <f t="shared" si="271"/>
        <v>5.6512289293968756</v>
      </c>
      <c r="J409" s="139"/>
      <c r="K409" s="159" t="s">
        <v>24</v>
      </c>
      <c r="L409" s="146">
        <v>5.6512289293968756</v>
      </c>
      <c r="M409" s="146">
        <v>0</v>
      </c>
      <c r="N409" s="146">
        <v>0</v>
      </c>
      <c r="O409" s="146">
        <v>0</v>
      </c>
      <c r="P409" s="146">
        <v>0</v>
      </c>
      <c r="Q409" s="146">
        <v>0</v>
      </c>
      <c r="R409" s="147">
        <v>0</v>
      </c>
      <c r="S409" s="148">
        <f t="shared" si="272"/>
        <v>5.6512289293968756</v>
      </c>
      <c r="U409" s="205" t="s">
        <v>24</v>
      </c>
      <c r="V409" s="197">
        <v>5.4249842691806656</v>
      </c>
      <c r="W409" s="197">
        <v>0</v>
      </c>
      <c r="X409" s="197">
        <v>0</v>
      </c>
      <c r="Y409" s="197">
        <v>0</v>
      </c>
      <c r="Z409" s="197">
        <v>0</v>
      </c>
      <c r="AA409" s="197">
        <v>0</v>
      </c>
      <c r="AB409" s="197">
        <v>0</v>
      </c>
      <c r="AC409" s="198">
        <v>0.22624466021620984</v>
      </c>
      <c r="AD409" s="197">
        <v>0.22624466021620984</v>
      </c>
      <c r="AE409" s="197">
        <v>0</v>
      </c>
      <c r="AF409" s="197">
        <v>0</v>
      </c>
      <c r="AG409" s="197">
        <v>0</v>
      </c>
      <c r="AH409" s="197">
        <v>0</v>
      </c>
      <c r="AI409" s="200">
        <f t="shared" si="273"/>
        <v>5.6512289293968756</v>
      </c>
      <c r="AJ409" s="131" t="str">
        <f t="shared" si="274"/>
        <v/>
      </c>
      <c r="BA409" s="131"/>
      <c r="BR409" s="131"/>
      <c r="CG409" s="131"/>
    </row>
    <row r="410" spans="1:85" ht="15">
      <c r="A410" s="149" t="s">
        <v>57</v>
      </c>
      <c r="B410" s="150">
        <v>1.2358900634205843</v>
      </c>
      <c r="C410" s="150">
        <v>0</v>
      </c>
      <c r="D410" s="150">
        <v>0</v>
      </c>
      <c r="E410" s="150">
        <v>0</v>
      </c>
      <c r="F410" s="304"/>
      <c r="G410" s="150">
        <v>0</v>
      </c>
      <c r="H410" s="151">
        <v>0</v>
      </c>
      <c r="I410" s="152">
        <f t="shared" si="271"/>
        <v>1.2358900634205843</v>
      </c>
      <c r="J410" s="139"/>
      <c r="K410" s="153" t="s">
        <v>57</v>
      </c>
      <c r="L410" s="154">
        <v>1.2358900634205843</v>
      </c>
      <c r="M410" s="154">
        <v>0</v>
      </c>
      <c r="N410" s="154">
        <v>0</v>
      </c>
      <c r="O410" s="154">
        <v>0</v>
      </c>
      <c r="P410" s="154">
        <v>0</v>
      </c>
      <c r="Q410" s="154">
        <v>0</v>
      </c>
      <c r="R410" s="155">
        <v>0</v>
      </c>
      <c r="S410" s="156">
        <f t="shared" si="272"/>
        <v>1.2358900634205843</v>
      </c>
      <c r="U410" s="201" t="s">
        <v>57</v>
      </c>
      <c r="V410" s="202">
        <v>1.2358900634205843</v>
      </c>
      <c r="W410" s="202">
        <v>0</v>
      </c>
      <c r="X410" s="202">
        <v>0</v>
      </c>
      <c r="Y410" s="202">
        <v>0</v>
      </c>
      <c r="Z410" s="202">
        <v>0</v>
      </c>
      <c r="AA410" s="202">
        <v>0</v>
      </c>
      <c r="AB410" s="202">
        <v>0</v>
      </c>
      <c r="AC410" s="203">
        <v>0</v>
      </c>
      <c r="AD410" s="202">
        <v>0</v>
      </c>
      <c r="AE410" s="202">
        <v>0</v>
      </c>
      <c r="AF410" s="202">
        <v>0</v>
      </c>
      <c r="AG410" s="202">
        <v>0</v>
      </c>
      <c r="AH410" s="202">
        <v>0</v>
      </c>
      <c r="AI410" s="204">
        <f t="shared" si="273"/>
        <v>1.2358900634205843</v>
      </c>
      <c r="AJ410" s="131" t="str">
        <f t="shared" si="274"/>
        <v/>
      </c>
      <c r="BA410" s="131"/>
      <c r="BR410" s="131"/>
      <c r="CG410" s="131"/>
    </row>
    <row r="411" spans="1:85" ht="15">
      <c r="A411" s="157" t="s">
        <v>22</v>
      </c>
      <c r="B411" s="146">
        <v>3.0982155447186974</v>
      </c>
      <c r="C411" s="146">
        <v>0</v>
      </c>
      <c r="D411" s="146">
        <v>0</v>
      </c>
      <c r="E411" s="146">
        <v>0</v>
      </c>
      <c r="F411" s="304"/>
      <c r="G411" s="146">
        <v>0</v>
      </c>
      <c r="H411" s="158">
        <v>0</v>
      </c>
      <c r="I411" s="144">
        <f t="shared" si="271"/>
        <v>3.0982155447186974</v>
      </c>
      <c r="J411" s="139"/>
      <c r="K411" s="159" t="s">
        <v>22</v>
      </c>
      <c r="L411" s="146">
        <v>3.0982155447186974</v>
      </c>
      <c r="M411" s="146">
        <v>0</v>
      </c>
      <c r="N411" s="146">
        <v>0</v>
      </c>
      <c r="O411" s="146">
        <v>0</v>
      </c>
      <c r="P411" s="146">
        <v>1.4957970022591112</v>
      </c>
      <c r="Q411" s="146">
        <v>0</v>
      </c>
      <c r="R411" s="147">
        <v>0</v>
      </c>
      <c r="S411" s="148">
        <f t="shared" si="272"/>
        <v>4.5940125469778081</v>
      </c>
      <c r="U411" s="205" t="s">
        <v>22</v>
      </c>
      <c r="V411" s="197">
        <v>2.9433047674827626</v>
      </c>
      <c r="W411" s="197">
        <v>0</v>
      </c>
      <c r="X411" s="197">
        <v>0</v>
      </c>
      <c r="Y411" s="197">
        <v>0</v>
      </c>
      <c r="Z411" s="197">
        <v>0</v>
      </c>
      <c r="AA411" s="197">
        <v>0</v>
      </c>
      <c r="AB411" s="197">
        <v>1.4957970022591112</v>
      </c>
      <c r="AC411" s="198">
        <v>0.15491077723593488</v>
      </c>
      <c r="AD411" s="197">
        <v>0.15491077723593488</v>
      </c>
      <c r="AE411" s="197">
        <v>0</v>
      </c>
      <c r="AF411" s="197">
        <v>0</v>
      </c>
      <c r="AG411" s="197">
        <v>0</v>
      </c>
      <c r="AH411" s="197">
        <v>0</v>
      </c>
      <c r="AI411" s="200">
        <f t="shared" si="273"/>
        <v>4.594012546977809</v>
      </c>
      <c r="AJ411" s="131" t="str">
        <f t="shared" si="274"/>
        <v/>
      </c>
      <c r="BA411" s="131"/>
      <c r="BR411" s="131"/>
      <c r="CG411" s="131"/>
    </row>
    <row r="412" spans="1:85" ht="15">
      <c r="A412" s="149" t="s">
        <v>21</v>
      </c>
      <c r="B412" s="150">
        <v>0</v>
      </c>
      <c r="C412" s="150">
        <v>0</v>
      </c>
      <c r="D412" s="150">
        <v>0</v>
      </c>
      <c r="E412" s="150">
        <v>0</v>
      </c>
      <c r="F412" s="304"/>
      <c r="G412" s="150">
        <v>0</v>
      </c>
      <c r="H412" s="151">
        <v>0</v>
      </c>
      <c r="I412" s="152">
        <f t="shared" si="271"/>
        <v>0</v>
      </c>
      <c r="J412" s="139"/>
      <c r="K412" s="153" t="s">
        <v>21</v>
      </c>
      <c r="L412" s="154">
        <v>0</v>
      </c>
      <c r="M412" s="154">
        <v>0</v>
      </c>
      <c r="N412" s="154">
        <v>0</v>
      </c>
      <c r="O412" s="154">
        <v>0</v>
      </c>
      <c r="P412" s="154">
        <v>0</v>
      </c>
      <c r="Q412" s="154">
        <v>0</v>
      </c>
      <c r="R412" s="155">
        <v>0</v>
      </c>
      <c r="S412" s="156">
        <f t="shared" si="272"/>
        <v>0</v>
      </c>
      <c r="U412" s="201" t="s">
        <v>58</v>
      </c>
      <c r="V412" s="202">
        <v>0</v>
      </c>
      <c r="W412" s="202">
        <v>0</v>
      </c>
      <c r="X412" s="202">
        <v>0</v>
      </c>
      <c r="Y412" s="202">
        <v>0</v>
      </c>
      <c r="Z412" s="202">
        <v>0</v>
      </c>
      <c r="AA412" s="202">
        <v>0</v>
      </c>
      <c r="AB412" s="202">
        <v>0</v>
      </c>
      <c r="AC412" s="203">
        <v>0</v>
      </c>
      <c r="AD412" s="202">
        <v>0</v>
      </c>
      <c r="AE412" s="202">
        <v>0</v>
      </c>
      <c r="AF412" s="202">
        <v>0</v>
      </c>
      <c r="AG412" s="202">
        <v>0</v>
      </c>
      <c r="AH412" s="202">
        <v>0</v>
      </c>
      <c r="AI412" s="204">
        <f t="shared" si="273"/>
        <v>0</v>
      </c>
      <c r="AJ412" s="131" t="str">
        <f t="shared" si="274"/>
        <v/>
      </c>
      <c r="BA412" s="131"/>
      <c r="BR412" s="131"/>
      <c r="CG412" s="131"/>
    </row>
    <row r="413" spans="1:85" ht="15">
      <c r="A413" s="160" t="s">
        <v>61</v>
      </c>
      <c r="B413" s="146">
        <v>0</v>
      </c>
      <c r="C413" s="146">
        <v>0</v>
      </c>
      <c r="D413" s="146">
        <v>0</v>
      </c>
      <c r="E413" s="146">
        <v>0</v>
      </c>
      <c r="F413" s="304"/>
      <c r="G413" s="146">
        <v>0</v>
      </c>
      <c r="H413" s="158">
        <v>0</v>
      </c>
      <c r="I413" s="144">
        <f t="shared" si="271"/>
        <v>0</v>
      </c>
      <c r="J413" s="139"/>
      <c r="K413" s="161" t="s">
        <v>61</v>
      </c>
      <c r="L413" s="146">
        <v>0</v>
      </c>
      <c r="M413" s="146">
        <v>0</v>
      </c>
      <c r="N413" s="146">
        <v>0</v>
      </c>
      <c r="O413" s="146">
        <v>0</v>
      </c>
      <c r="P413" s="146">
        <v>0</v>
      </c>
      <c r="Q413" s="146">
        <v>0</v>
      </c>
      <c r="R413" s="147">
        <v>0</v>
      </c>
      <c r="S413" s="148">
        <f t="shared" si="272"/>
        <v>0</v>
      </c>
      <c r="U413" s="206" t="s">
        <v>59</v>
      </c>
      <c r="V413" s="197">
        <v>0</v>
      </c>
      <c r="W413" s="197">
        <v>0</v>
      </c>
      <c r="X413" s="197">
        <v>0</v>
      </c>
      <c r="Y413" s="197">
        <v>0</v>
      </c>
      <c r="Z413" s="197">
        <v>0</v>
      </c>
      <c r="AA413" s="197">
        <v>0</v>
      </c>
      <c r="AB413" s="197">
        <v>0</v>
      </c>
      <c r="AC413" s="198">
        <v>0</v>
      </c>
      <c r="AD413" s="199">
        <v>0</v>
      </c>
      <c r="AE413" s="199">
        <v>0</v>
      </c>
      <c r="AF413" s="199">
        <v>0</v>
      </c>
      <c r="AG413" s="199">
        <v>0</v>
      </c>
      <c r="AH413" s="199">
        <v>0</v>
      </c>
      <c r="AI413" s="200">
        <f t="shared" si="273"/>
        <v>0</v>
      </c>
      <c r="AJ413" s="131" t="str">
        <f t="shared" si="274"/>
        <v/>
      </c>
      <c r="BA413" s="131"/>
      <c r="BR413" s="131"/>
      <c r="CG413" s="131"/>
    </row>
    <row r="414" spans="1:85">
      <c r="A414" s="162" t="s">
        <v>23</v>
      </c>
      <c r="B414" s="163">
        <v>0</v>
      </c>
      <c r="C414" s="163">
        <v>0</v>
      </c>
      <c r="D414" s="163">
        <v>0</v>
      </c>
      <c r="E414" s="163">
        <v>0</v>
      </c>
      <c r="F414" s="304"/>
      <c r="G414" s="163">
        <v>0</v>
      </c>
      <c r="H414" s="164">
        <v>0</v>
      </c>
      <c r="I414" s="165">
        <f t="shared" si="271"/>
        <v>0</v>
      </c>
      <c r="J414" s="139"/>
      <c r="K414" s="166" t="s">
        <v>23</v>
      </c>
      <c r="L414" s="167">
        <v>0</v>
      </c>
      <c r="M414" s="167">
        <v>0</v>
      </c>
      <c r="N414" s="167">
        <v>0</v>
      </c>
      <c r="O414" s="167">
        <v>0</v>
      </c>
      <c r="P414" s="167">
        <v>0</v>
      </c>
      <c r="Q414" s="167">
        <v>0</v>
      </c>
      <c r="R414" s="168">
        <v>0</v>
      </c>
      <c r="S414" s="169">
        <f t="shared" si="272"/>
        <v>0</v>
      </c>
      <c r="U414" s="207" t="s">
        <v>62</v>
      </c>
      <c r="V414" s="208">
        <v>0</v>
      </c>
      <c r="W414" s="208">
        <v>0</v>
      </c>
      <c r="X414" s="208">
        <v>0</v>
      </c>
      <c r="Y414" s="208">
        <v>0</v>
      </c>
      <c r="Z414" s="208">
        <v>0</v>
      </c>
      <c r="AA414" s="208">
        <v>0</v>
      </c>
      <c r="AB414" s="208">
        <v>0</v>
      </c>
      <c r="AC414" s="208">
        <v>0</v>
      </c>
      <c r="AD414" s="208">
        <v>0</v>
      </c>
      <c r="AE414" s="208">
        <v>0</v>
      </c>
      <c r="AF414" s="208">
        <v>0</v>
      </c>
      <c r="AG414" s="208">
        <v>0</v>
      </c>
      <c r="AH414" s="92">
        <v>0</v>
      </c>
      <c r="AI414" s="209">
        <f t="shared" si="273"/>
        <v>0</v>
      </c>
      <c r="AJ414" s="131" t="str">
        <f t="shared" si="274"/>
        <v/>
      </c>
      <c r="BA414" s="131"/>
      <c r="BR414" s="131"/>
      <c r="CG414" s="131"/>
    </row>
    <row r="415" spans="1:85">
      <c r="A415" s="170" t="s">
        <v>19</v>
      </c>
      <c r="B415" s="171">
        <v>0</v>
      </c>
      <c r="C415" s="171">
        <v>0</v>
      </c>
      <c r="D415" s="171">
        <v>0</v>
      </c>
      <c r="E415" s="171">
        <v>0</v>
      </c>
      <c r="F415" s="304"/>
      <c r="G415" s="171">
        <v>0</v>
      </c>
      <c r="H415" s="172">
        <v>0</v>
      </c>
      <c r="I415" s="173">
        <f t="shared" si="271"/>
        <v>0</v>
      </c>
      <c r="J415" s="139"/>
      <c r="K415" s="174" t="s">
        <v>19</v>
      </c>
      <c r="L415" s="171">
        <v>0</v>
      </c>
      <c r="M415" s="171">
        <v>0</v>
      </c>
      <c r="N415" s="171">
        <v>0</v>
      </c>
      <c r="O415" s="171">
        <v>0</v>
      </c>
      <c r="P415" s="171">
        <v>0</v>
      </c>
      <c r="Q415" s="171">
        <v>0</v>
      </c>
      <c r="R415" s="175">
        <v>0</v>
      </c>
      <c r="S415" s="176">
        <f t="shared" si="272"/>
        <v>0</v>
      </c>
      <c r="U415" s="210" t="s">
        <v>19</v>
      </c>
      <c r="V415" s="211">
        <v>0</v>
      </c>
      <c r="W415" s="211">
        <v>0</v>
      </c>
      <c r="X415" s="211">
        <v>0</v>
      </c>
      <c r="Y415" s="211">
        <v>0</v>
      </c>
      <c r="Z415" s="211">
        <v>0</v>
      </c>
      <c r="AA415" s="211">
        <v>0</v>
      </c>
      <c r="AB415" s="211">
        <v>0</v>
      </c>
      <c r="AC415" s="211">
        <v>0</v>
      </c>
      <c r="AD415" s="212">
        <v>0</v>
      </c>
      <c r="AE415" s="212">
        <v>0</v>
      </c>
      <c r="AF415" s="212">
        <v>0</v>
      </c>
      <c r="AG415" s="212">
        <v>0</v>
      </c>
      <c r="AH415" s="212">
        <v>0</v>
      </c>
      <c r="AI415" s="213">
        <f t="shared" si="273"/>
        <v>0</v>
      </c>
      <c r="AJ415" s="131" t="str">
        <f t="shared" si="274"/>
        <v/>
      </c>
      <c r="BA415" s="131"/>
      <c r="BR415" s="131"/>
      <c r="CG415" s="131"/>
    </row>
    <row r="416" spans="1:85">
      <c r="A416" s="162" t="s">
        <v>20</v>
      </c>
      <c r="B416" s="163">
        <v>0</v>
      </c>
      <c r="C416" s="163">
        <v>0</v>
      </c>
      <c r="D416" s="163">
        <v>0</v>
      </c>
      <c r="E416" s="163">
        <v>0</v>
      </c>
      <c r="F416" s="304"/>
      <c r="G416" s="163">
        <v>0</v>
      </c>
      <c r="H416" s="164">
        <v>0</v>
      </c>
      <c r="I416" s="165">
        <f t="shared" si="271"/>
        <v>0</v>
      </c>
      <c r="J416" s="139"/>
      <c r="K416" s="166" t="s">
        <v>20</v>
      </c>
      <c r="L416" s="167">
        <v>0</v>
      </c>
      <c r="M416" s="167">
        <v>0</v>
      </c>
      <c r="N416" s="167">
        <v>0</v>
      </c>
      <c r="O416" s="167">
        <v>0</v>
      </c>
      <c r="P416" s="167">
        <v>0</v>
      </c>
      <c r="Q416" s="167">
        <v>0</v>
      </c>
      <c r="R416" s="168">
        <v>0</v>
      </c>
      <c r="S416" s="169">
        <f t="shared" si="272"/>
        <v>0</v>
      </c>
      <c r="U416" s="207" t="s">
        <v>20</v>
      </c>
      <c r="V416" s="208">
        <v>0</v>
      </c>
      <c r="W416" s="208">
        <v>0</v>
      </c>
      <c r="X416" s="208">
        <v>0</v>
      </c>
      <c r="Y416" s="208">
        <v>0</v>
      </c>
      <c r="Z416" s="208">
        <v>0</v>
      </c>
      <c r="AA416" s="208">
        <v>0</v>
      </c>
      <c r="AB416" s="208">
        <v>0</v>
      </c>
      <c r="AC416" s="208">
        <v>0</v>
      </c>
      <c r="AD416" s="208">
        <v>0</v>
      </c>
      <c r="AE416" s="208">
        <v>0</v>
      </c>
      <c r="AF416" s="208">
        <v>0</v>
      </c>
      <c r="AG416" s="208">
        <v>0</v>
      </c>
      <c r="AH416" s="92">
        <v>0</v>
      </c>
      <c r="AI416" s="209">
        <f t="shared" si="273"/>
        <v>0</v>
      </c>
      <c r="AJ416" s="131" t="str">
        <f t="shared" si="274"/>
        <v/>
      </c>
      <c r="BA416" s="131"/>
      <c r="BR416" s="131"/>
      <c r="CG416" s="131"/>
    </row>
    <row r="417" spans="1:85" ht="15" thickBot="1">
      <c r="A417" s="177" t="s">
        <v>11</v>
      </c>
      <c r="B417" s="178">
        <v>0</v>
      </c>
      <c r="C417" s="178">
        <v>0</v>
      </c>
      <c r="D417" s="178">
        <v>0</v>
      </c>
      <c r="E417" s="178">
        <v>0</v>
      </c>
      <c r="F417" s="305"/>
      <c r="G417" s="178">
        <v>0</v>
      </c>
      <c r="H417" s="179">
        <v>0</v>
      </c>
      <c r="I417" s="180">
        <f t="shared" si="271"/>
        <v>0</v>
      </c>
      <c r="J417" s="139"/>
      <c r="K417" s="181" t="s">
        <v>11</v>
      </c>
      <c r="L417" s="178">
        <v>0</v>
      </c>
      <c r="M417" s="178">
        <v>0</v>
      </c>
      <c r="N417" s="178">
        <v>0</v>
      </c>
      <c r="O417" s="178">
        <v>0</v>
      </c>
      <c r="P417" s="178">
        <v>0</v>
      </c>
      <c r="Q417" s="178">
        <v>0</v>
      </c>
      <c r="R417" s="182">
        <v>0</v>
      </c>
      <c r="S417" s="183">
        <f t="shared" si="272"/>
        <v>0</v>
      </c>
      <c r="U417" s="210" t="s">
        <v>11</v>
      </c>
      <c r="V417" s="211">
        <v>0</v>
      </c>
      <c r="W417" s="211">
        <v>0</v>
      </c>
      <c r="X417" s="211">
        <v>0</v>
      </c>
      <c r="Y417" s="211">
        <v>0</v>
      </c>
      <c r="Z417" s="211">
        <v>0</v>
      </c>
      <c r="AA417" s="211">
        <v>0</v>
      </c>
      <c r="AB417" s="211">
        <v>0</v>
      </c>
      <c r="AC417" s="211">
        <v>0</v>
      </c>
      <c r="AD417" s="212">
        <v>0</v>
      </c>
      <c r="AE417" s="212">
        <v>0</v>
      </c>
      <c r="AF417" s="212">
        <v>0</v>
      </c>
      <c r="AG417" s="212">
        <v>0</v>
      </c>
      <c r="AH417" s="212">
        <v>0</v>
      </c>
      <c r="AI417" s="213">
        <f t="shared" si="273"/>
        <v>0</v>
      </c>
      <c r="AJ417" s="131" t="str">
        <f t="shared" si="274"/>
        <v/>
      </c>
      <c r="BA417" s="131"/>
      <c r="BR417" s="131"/>
      <c r="CG417" s="131"/>
    </row>
    <row r="418" spans="1:85" ht="15">
      <c r="A418" s="184" t="s">
        <v>26</v>
      </c>
      <c r="B418" s="185">
        <f>SUM(B397:B413)</f>
        <v>142.79377223615751</v>
      </c>
      <c r="C418" s="185">
        <f t="shared" ref="C418:H418" si="275">SUM(C397:C413)</f>
        <v>364.03066375220209</v>
      </c>
      <c r="D418" s="185">
        <f t="shared" si="275"/>
        <v>202.58510474894706</v>
      </c>
      <c r="E418" s="185">
        <f t="shared" si="275"/>
        <v>355.32532634893971</v>
      </c>
      <c r="F418" s="185">
        <f t="shared" si="275"/>
        <v>0</v>
      </c>
      <c r="G418" s="185">
        <f t="shared" si="275"/>
        <v>43.936494514090036</v>
      </c>
      <c r="H418" s="187">
        <f t="shared" si="275"/>
        <v>0</v>
      </c>
      <c r="I418" s="144">
        <f t="shared" ref="I418" si="276">SUM(I397:I413)</f>
        <v>1108.6713616003365</v>
      </c>
      <c r="J418" s="139"/>
      <c r="K418" s="186" t="s">
        <v>26</v>
      </c>
      <c r="L418" s="185">
        <f>SUM(L397:L413)</f>
        <v>142.79377223615751</v>
      </c>
      <c r="M418" s="185">
        <f t="shared" ref="M418:R418" si="277">SUM(M397:M413)</f>
        <v>364.03066375220209</v>
      </c>
      <c r="N418" s="185">
        <f t="shared" si="277"/>
        <v>202.58510474894706</v>
      </c>
      <c r="O418" s="185">
        <f t="shared" si="277"/>
        <v>355.32532634893971</v>
      </c>
      <c r="P418" s="185">
        <f t="shared" si="277"/>
        <v>30.009420482366025</v>
      </c>
      <c r="Q418" s="185">
        <f t="shared" si="277"/>
        <v>43.936494514090036</v>
      </c>
      <c r="R418" s="187">
        <f t="shared" si="277"/>
        <v>0</v>
      </c>
      <c r="S418" s="188">
        <f t="shared" ref="S418" si="278">SUM(S397:S413)</f>
        <v>1138.6807820827025</v>
      </c>
      <c r="T418" s="131" t="str">
        <f>IF(ABS(S418-AI418)&gt;0.01,S418-AI418,"")</f>
        <v/>
      </c>
      <c r="U418" s="214" t="s">
        <v>60</v>
      </c>
      <c r="V418" s="215">
        <f>SUM(V397:V413)</f>
        <v>125.43243865309329</v>
      </c>
      <c r="W418" s="215">
        <f t="shared" ref="W418:AH418" si="279">SUM(W397:W413)</f>
        <v>15.736508764835472</v>
      </c>
      <c r="X418" s="215">
        <f t="shared" si="279"/>
        <v>43.936494514090036</v>
      </c>
      <c r="Y418" s="215">
        <f t="shared" si="279"/>
        <v>364.03066375220209</v>
      </c>
      <c r="Z418" s="215">
        <f t="shared" si="279"/>
        <v>202.58510474894706</v>
      </c>
      <c r="AA418" s="215">
        <f t="shared" si="279"/>
        <v>324.61176621991973</v>
      </c>
      <c r="AB418" s="215">
        <f t="shared" si="279"/>
        <v>30.009420482366025</v>
      </c>
      <c r="AC418" s="215">
        <f t="shared" si="279"/>
        <v>32.338384947248706</v>
      </c>
      <c r="AD418" s="216">
        <f t="shared" si="279"/>
        <v>1.6248248182287675</v>
      </c>
      <c r="AE418" s="216">
        <f t="shared" si="279"/>
        <v>0</v>
      </c>
      <c r="AF418" s="216">
        <f t="shared" si="279"/>
        <v>0</v>
      </c>
      <c r="AG418" s="216">
        <f t="shared" si="279"/>
        <v>0</v>
      </c>
      <c r="AH418" s="216">
        <f t="shared" si="279"/>
        <v>30.713560129019942</v>
      </c>
      <c r="AI418" s="217">
        <f>SUM(V418:AC418)</f>
        <v>1138.6807820827023</v>
      </c>
      <c r="AJ418" s="131" t="str">
        <f t="shared" si="274"/>
        <v/>
      </c>
      <c r="BA418" s="131"/>
      <c r="BR418" s="131"/>
      <c r="CG418" s="131"/>
    </row>
    <row r="419" spans="1:85" s="2" customFormat="1" ht="15" thickBot="1">
      <c r="A419" s="15" t="s">
        <v>100</v>
      </c>
      <c r="B419" s="100">
        <f>IF($I418=0,"-",B418/$I418)</f>
        <v>0.12879720463784566</v>
      </c>
      <c r="C419" s="100">
        <f t="shared" ref="C419:H419" si="280">IF($I418=0,"-",C418/$I418)</f>
        <v>0.32834857682869512</v>
      </c>
      <c r="D419" s="100">
        <f t="shared" si="280"/>
        <v>0.18272782337997895</v>
      </c>
      <c r="E419" s="100">
        <f t="shared" si="280"/>
        <v>0.32049653184514248</v>
      </c>
      <c r="F419" s="100">
        <f t="shared" si="280"/>
        <v>0</v>
      </c>
      <c r="G419" s="100">
        <f t="shared" si="280"/>
        <v>3.9629863308337759E-2</v>
      </c>
      <c r="H419" s="101">
        <f t="shared" si="280"/>
        <v>0</v>
      </c>
      <c r="I419" s="102">
        <f>SUM(B419:H419)</f>
        <v>0.99999999999999989</v>
      </c>
      <c r="J419" s="131"/>
      <c r="K419" s="27" t="s">
        <v>100</v>
      </c>
      <c r="L419" s="76">
        <f t="shared" ref="L419:R419" si="281">IF($S418=0,"-",L418/$S418)</f>
        <v>0.12540281216916715</v>
      </c>
      <c r="M419" s="76">
        <f t="shared" si="281"/>
        <v>0.31969509759036446</v>
      </c>
      <c r="N419" s="76">
        <f t="shared" si="281"/>
        <v>0.17791211368159657</v>
      </c>
      <c r="O419" s="76">
        <f t="shared" si="281"/>
        <v>0.31204998972498016</v>
      </c>
      <c r="P419" s="76">
        <f t="shared" si="281"/>
        <v>2.6354550770126581E-2</v>
      </c>
      <c r="Q419" s="76">
        <f t="shared" si="281"/>
        <v>3.8585436063764994E-2</v>
      </c>
      <c r="R419" s="77">
        <f t="shared" si="281"/>
        <v>0</v>
      </c>
      <c r="S419" s="78">
        <f>SUM(L419:R419)</f>
        <v>1</v>
      </c>
      <c r="U419" s="36" t="s">
        <v>100</v>
      </c>
      <c r="V419" s="103">
        <f>+V418/$AI418</f>
        <v>0.1101559283574377</v>
      </c>
      <c r="W419" s="103">
        <f t="shared" ref="W419:AH419" si="282">+W418/$AI418</f>
        <v>1.3819947620484677E-2</v>
      </c>
      <c r="X419" s="103">
        <f t="shared" si="282"/>
        <v>3.8585436063765001E-2</v>
      </c>
      <c r="Y419" s="103">
        <f t="shared" si="282"/>
        <v>0.31969509759036452</v>
      </c>
      <c r="Z419" s="103">
        <f t="shared" si="282"/>
        <v>0.1779121136815966</v>
      </c>
      <c r="AA419" s="103">
        <f t="shared" si="282"/>
        <v>0.28507705700116331</v>
      </c>
      <c r="AB419" s="103">
        <f t="shared" si="282"/>
        <v>2.6354550770126585E-2</v>
      </c>
      <c r="AC419" s="103">
        <f t="shared" si="282"/>
        <v>2.8399868915061719E-2</v>
      </c>
      <c r="AD419" s="103">
        <f t="shared" si="282"/>
        <v>1.4269361912448229E-3</v>
      </c>
      <c r="AE419" s="103">
        <f t="shared" si="282"/>
        <v>0</v>
      </c>
      <c r="AF419" s="103">
        <f t="shared" si="282"/>
        <v>0</v>
      </c>
      <c r="AG419" s="103">
        <f t="shared" si="282"/>
        <v>0</v>
      </c>
      <c r="AH419" s="103">
        <f t="shared" si="282"/>
        <v>2.69729327238169E-2</v>
      </c>
      <c r="AI419" s="104">
        <f>SUM(V419:AC419)</f>
        <v>1.0000000000000002</v>
      </c>
      <c r="AJ419" s="2" t="str">
        <f t="shared" si="274"/>
        <v/>
      </c>
    </row>
    <row r="420" spans="1:85" ht="15" thickBot="1">
      <c r="A420" s="218"/>
      <c r="B420" s="218"/>
      <c r="C420" s="218"/>
      <c r="D420" s="218"/>
      <c r="E420" s="218"/>
      <c r="F420" s="218"/>
      <c r="G420" s="218"/>
      <c r="H420" s="218"/>
      <c r="I420" s="218"/>
      <c r="K420" s="218"/>
      <c r="L420" s="218"/>
      <c r="M420" s="218"/>
      <c r="N420" s="218"/>
      <c r="O420" s="218"/>
      <c r="P420" s="218"/>
      <c r="Q420" s="218"/>
      <c r="R420" s="218"/>
      <c r="S420" s="218"/>
      <c r="AI420" s="139"/>
      <c r="BA420" s="131"/>
      <c r="BR420" s="131"/>
      <c r="CG420" s="131"/>
    </row>
    <row r="421" spans="1:85" ht="28.5">
      <c r="A421" s="328" t="s">
        <v>40</v>
      </c>
      <c r="B421" s="135" t="s">
        <v>0</v>
      </c>
      <c r="C421" s="135" t="s">
        <v>1</v>
      </c>
      <c r="D421" s="135" t="s">
        <v>2</v>
      </c>
      <c r="E421" s="135" t="s">
        <v>3</v>
      </c>
      <c r="F421" s="135" t="s">
        <v>27</v>
      </c>
      <c r="G421" s="135" t="s">
        <v>4</v>
      </c>
      <c r="H421" s="135" t="s">
        <v>5</v>
      </c>
      <c r="I421" s="136" t="s">
        <v>6</v>
      </c>
      <c r="K421" s="330" t="s">
        <v>40</v>
      </c>
      <c r="L421" s="137" t="s">
        <v>0</v>
      </c>
      <c r="M421" s="137" t="s">
        <v>1</v>
      </c>
      <c r="N421" s="137" t="s">
        <v>2</v>
      </c>
      <c r="O421" s="137" t="s">
        <v>3</v>
      </c>
      <c r="P421" s="137" t="s">
        <v>27</v>
      </c>
      <c r="Q421" s="137" t="s">
        <v>4</v>
      </c>
      <c r="R421" s="137" t="s">
        <v>5</v>
      </c>
      <c r="S421" s="138" t="s">
        <v>6</v>
      </c>
      <c r="U421" s="332" t="s">
        <v>40</v>
      </c>
      <c r="V421" s="190" t="s">
        <v>69</v>
      </c>
      <c r="W421" s="190" t="s">
        <v>70</v>
      </c>
      <c r="X421" s="190" t="s">
        <v>4</v>
      </c>
      <c r="Y421" s="190" t="s">
        <v>1</v>
      </c>
      <c r="Z421" s="190" t="s">
        <v>2</v>
      </c>
      <c r="AA421" s="190" t="s">
        <v>3</v>
      </c>
      <c r="AB421" s="190" t="s">
        <v>52</v>
      </c>
      <c r="AC421" s="190" t="s">
        <v>64</v>
      </c>
      <c r="AD421" s="191" t="s">
        <v>72</v>
      </c>
      <c r="AE421" s="191" t="s">
        <v>79</v>
      </c>
      <c r="AF421" s="191" t="s">
        <v>73</v>
      </c>
      <c r="AG421" s="191" t="s">
        <v>80</v>
      </c>
      <c r="AH421" s="191" t="s">
        <v>81</v>
      </c>
      <c r="AI421" s="192" t="s">
        <v>60</v>
      </c>
      <c r="BA421" s="131"/>
      <c r="BR421" s="131"/>
      <c r="CG421" s="131"/>
    </row>
    <row r="422" spans="1:85" ht="15">
      <c r="A422" s="329" t="s">
        <v>40</v>
      </c>
      <c r="B422" s="294" t="s">
        <v>109</v>
      </c>
      <c r="C422" s="295"/>
      <c r="D422" s="295"/>
      <c r="E422" s="295"/>
      <c r="F422" s="295"/>
      <c r="G422" s="295"/>
      <c r="H422" s="295"/>
      <c r="I422" s="296"/>
      <c r="K422" s="331" t="s">
        <v>40</v>
      </c>
      <c r="L422" s="297" t="s">
        <v>109</v>
      </c>
      <c r="M422" s="298"/>
      <c r="N422" s="298"/>
      <c r="O422" s="298"/>
      <c r="P422" s="298"/>
      <c r="Q422" s="298"/>
      <c r="R422" s="298"/>
      <c r="S422" s="299"/>
      <c r="U422" s="333" t="s">
        <v>40</v>
      </c>
      <c r="V422" s="326" t="s">
        <v>109</v>
      </c>
      <c r="W422" s="326"/>
      <c r="X422" s="326"/>
      <c r="Y422" s="326"/>
      <c r="Z422" s="326"/>
      <c r="AA422" s="326"/>
      <c r="AB422" s="326"/>
      <c r="AC422" s="326"/>
      <c r="AD422" s="326"/>
      <c r="AE422" s="326"/>
      <c r="AF422" s="326"/>
      <c r="AG422" s="326"/>
      <c r="AH422" s="326"/>
      <c r="AI422" s="327"/>
      <c r="BA422" s="131"/>
      <c r="BR422" s="131"/>
      <c r="CG422" s="131"/>
    </row>
    <row r="423" spans="1:85" ht="15">
      <c r="A423" s="141" t="s">
        <v>7</v>
      </c>
      <c r="B423" s="142">
        <v>0</v>
      </c>
      <c r="C423" s="142">
        <v>0</v>
      </c>
      <c r="D423" s="142">
        <v>0</v>
      </c>
      <c r="E423" s="142">
        <v>0</v>
      </c>
      <c r="F423" s="303"/>
      <c r="G423" s="142">
        <v>0</v>
      </c>
      <c r="H423" s="143">
        <v>0</v>
      </c>
      <c r="I423" s="144">
        <f>SUM(B423:H423)</f>
        <v>0</v>
      </c>
      <c r="J423" s="139"/>
      <c r="K423" s="193" t="s">
        <v>7</v>
      </c>
      <c r="L423" s="142">
        <v>0</v>
      </c>
      <c r="M423" s="142">
        <v>0</v>
      </c>
      <c r="N423" s="142">
        <v>0</v>
      </c>
      <c r="O423" s="142">
        <v>0</v>
      </c>
      <c r="P423" s="142">
        <v>0</v>
      </c>
      <c r="Q423" s="142">
        <v>0</v>
      </c>
      <c r="R423" s="194">
        <v>0</v>
      </c>
      <c r="S423" s="195">
        <f>SUM(L423:R423)</f>
        <v>0</v>
      </c>
      <c r="U423" s="196" t="s">
        <v>7</v>
      </c>
      <c r="V423" s="197">
        <v>0</v>
      </c>
      <c r="W423" s="197">
        <v>0</v>
      </c>
      <c r="X423" s="197">
        <v>0</v>
      </c>
      <c r="Y423" s="197">
        <v>0</v>
      </c>
      <c r="Z423" s="197">
        <v>0</v>
      </c>
      <c r="AA423" s="197">
        <v>0</v>
      </c>
      <c r="AB423" s="197">
        <v>0</v>
      </c>
      <c r="AC423" s="198">
        <v>0</v>
      </c>
      <c r="AD423" s="199">
        <v>0</v>
      </c>
      <c r="AE423" s="199">
        <v>0</v>
      </c>
      <c r="AF423" s="199">
        <v>0</v>
      </c>
      <c r="AG423" s="199">
        <v>0</v>
      </c>
      <c r="AH423" s="199">
        <v>0</v>
      </c>
      <c r="AI423" s="200">
        <f>SUM(V423:AC423)</f>
        <v>0</v>
      </c>
      <c r="AJ423" s="131" t="str">
        <f>IF(ABS(S423-AI423)&gt;0.001,S423-AI423,"")</f>
        <v/>
      </c>
      <c r="BA423" s="131"/>
      <c r="BR423" s="131"/>
      <c r="CG423" s="131"/>
    </row>
    <row r="424" spans="1:85" ht="15">
      <c r="A424" s="149" t="s">
        <v>8</v>
      </c>
      <c r="B424" s="150">
        <v>0</v>
      </c>
      <c r="C424" s="150">
        <v>0</v>
      </c>
      <c r="D424" s="150">
        <v>0</v>
      </c>
      <c r="E424" s="150">
        <v>0</v>
      </c>
      <c r="F424" s="304"/>
      <c r="G424" s="150">
        <v>0</v>
      </c>
      <c r="H424" s="151">
        <v>0</v>
      </c>
      <c r="I424" s="152">
        <f t="shared" ref="I424:I443" si="283">SUM(B424:H424)</f>
        <v>0</v>
      </c>
      <c r="J424" s="139"/>
      <c r="K424" s="153" t="s">
        <v>8</v>
      </c>
      <c r="L424" s="154">
        <v>0</v>
      </c>
      <c r="M424" s="154">
        <v>0</v>
      </c>
      <c r="N424" s="154">
        <v>0</v>
      </c>
      <c r="O424" s="154">
        <v>0</v>
      </c>
      <c r="P424" s="154">
        <v>0</v>
      </c>
      <c r="Q424" s="154">
        <v>0</v>
      </c>
      <c r="R424" s="155">
        <v>0</v>
      </c>
      <c r="S424" s="156">
        <f t="shared" ref="S424:S443" si="284">SUM(L424:R424)</f>
        <v>0</v>
      </c>
      <c r="U424" s="201" t="s">
        <v>8</v>
      </c>
      <c r="V424" s="202">
        <v>0</v>
      </c>
      <c r="W424" s="202">
        <v>0</v>
      </c>
      <c r="X424" s="202">
        <v>0</v>
      </c>
      <c r="Y424" s="202">
        <v>0</v>
      </c>
      <c r="Z424" s="202">
        <v>0</v>
      </c>
      <c r="AA424" s="202">
        <v>0</v>
      </c>
      <c r="AB424" s="202">
        <v>0</v>
      </c>
      <c r="AC424" s="203">
        <v>0</v>
      </c>
      <c r="AD424" s="202">
        <v>0</v>
      </c>
      <c r="AE424" s="202">
        <v>0</v>
      </c>
      <c r="AF424" s="202">
        <v>0</v>
      </c>
      <c r="AG424" s="202">
        <v>0</v>
      </c>
      <c r="AH424" s="202">
        <v>0</v>
      </c>
      <c r="AI424" s="204">
        <f t="shared" ref="AI424:AI443" si="285">SUM(V424:AC424)</f>
        <v>0</v>
      </c>
      <c r="AJ424" s="131" t="str">
        <f t="shared" ref="AJ424:AJ445" si="286">IF(ABS(S424-AI424)&gt;0.001,S424-AI424,"")</f>
        <v/>
      </c>
      <c r="BA424" s="131"/>
      <c r="BR424" s="131"/>
      <c r="CG424" s="131"/>
    </row>
    <row r="425" spans="1:85" ht="15">
      <c r="A425" s="157" t="s">
        <v>10</v>
      </c>
      <c r="B425" s="146">
        <v>0</v>
      </c>
      <c r="C425" s="146">
        <v>0</v>
      </c>
      <c r="D425" s="146">
        <v>0</v>
      </c>
      <c r="E425" s="146">
        <v>0</v>
      </c>
      <c r="F425" s="304"/>
      <c r="G425" s="146">
        <v>0</v>
      </c>
      <c r="H425" s="158">
        <v>0</v>
      </c>
      <c r="I425" s="144">
        <f t="shared" si="283"/>
        <v>0</v>
      </c>
      <c r="J425" s="139"/>
      <c r="K425" s="159" t="s">
        <v>10</v>
      </c>
      <c r="L425" s="146">
        <v>0</v>
      </c>
      <c r="M425" s="146">
        <v>0</v>
      </c>
      <c r="N425" s="146">
        <v>0</v>
      </c>
      <c r="O425" s="146">
        <v>0</v>
      </c>
      <c r="P425" s="146">
        <v>0</v>
      </c>
      <c r="Q425" s="146">
        <v>0</v>
      </c>
      <c r="R425" s="147">
        <v>0</v>
      </c>
      <c r="S425" s="148">
        <f t="shared" si="284"/>
        <v>0</v>
      </c>
      <c r="U425" s="205" t="s">
        <v>10</v>
      </c>
      <c r="V425" s="197">
        <v>0</v>
      </c>
      <c r="W425" s="197">
        <v>0</v>
      </c>
      <c r="X425" s="197">
        <v>0</v>
      </c>
      <c r="Y425" s="197">
        <v>0</v>
      </c>
      <c r="Z425" s="197">
        <v>0</v>
      </c>
      <c r="AA425" s="197">
        <v>0</v>
      </c>
      <c r="AB425" s="197">
        <v>0</v>
      </c>
      <c r="AC425" s="198">
        <v>0</v>
      </c>
      <c r="AD425" s="199">
        <v>0</v>
      </c>
      <c r="AE425" s="199">
        <v>0</v>
      </c>
      <c r="AF425" s="199">
        <v>0</v>
      </c>
      <c r="AG425" s="199">
        <v>0</v>
      </c>
      <c r="AH425" s="199">
        <v>0</v>
      </c>
      <c r="AI425" s="200">
        <f t="shared" si="285"/>
        <v>0</v>
      </c>
      <c r="AJ425" s="131" t="str">
        <f t="shared" si="286"/>
        <v/>
      </c>
      <c r="BA425" s="131"/>
      <c r="BR425" s="131"/>
      <c r="CG425" s="131"/>
    </row>
    <row r="426" spans="1:85" ht="15">
      <c r="A426" s="149" t="s">
        <v>53</v>
      </c>
      <c r="B426" s="150">
        <v>0</v>
      </c>
      <c r="C426" s="150">
        <v>0</v>
      </c>
      <c r="D426" s="150">
        <v>0</v>
      </c>
      <c r="E426" s="150">
        <v>0</v>
      </c>
      <c r="F426" s="304"/>
      <c r="G426" s="150">
        <v>0</v>
      </c>
      <c r="H426" s="151">
        <v>0</v>
      </c>
      <c r="I426" s="152">
        <f t="shared" si="283"/>
        <v>0</v>
      </c>
      <c r="J426" s="139"/>
      <c r="K426" s="153" t="s">
        <v>53</v>
      </c>
      <c r="L426" s="154">
        <v>0</v>
      </c>
      <c r="M426" s="154">
        <v>0</v>
      </c>
      <c r="N426" s="154">
        <v>0</v>
      </c>
      <c r="O426" s="154">
        <v>0</v>
      </c>
      <c r="P426" s="154">
        <v>0</v>
      </c>
      <c r="Q426" s="154">
        <v>0</v>
      </c>
      <c r="R426" s="155">
        <v>0</v>
      </c>
      <c r="S426" s="156">
        <f t="shared" si="284"/>
        <v>0</v>
      </c>
      <c r="U426" s="201" t="s">
        <v>53</v>
      </c>
      <c r="V426" s="202">
        <v>0</v>
      </c>
      <c r="W426" s="202">
        <v>0</v>
      </c>
      <c r="X426" s="202">
        <v>0</v>
      </c>
      <c r="Y426" s="202">
        <v>0</v>
      </c>
      <c r="Z426" s="202">
        <v>0</v>
      </c>
      <c r="AA426" s="202">
        <v>0</v>
      </c>
      <c r="AB426" s="202">
        <v>0</v>
      </c>
      <c r="AC426" s="203">
        <v>0</v>
      </c>
      <c r="AD426" s="202">
        <v>0</v>
      </c>
      <c r="AE426" s="202">
        <v>0</v>
      </c>
      <c r="AF426" s="202">
        <v>0</v>
      </c>
      <c r="AG426" s="202">
        <v>0</v>
      </c>
      <c r="AH426" s="202">
        <v>0</v>
      </c>
      <c r="AI426" s="204">
        <f t="shared" si="285"/>
        <v>0</v>
      </c>
      <c r="AJ426" s="131" t="str">
        <f t="shared" si="286"/>
        <v/>
      </c>
      <c r="BA426" s="131"/>
      <c r="BR426" s="131"/>
      <c r="CG426" s="131"/>
    </row>
    <row r="427" spans="1:85" ht="15">
      <c r="A427" s="157" t="s">
        <v>16</v>
      </c>
      <c r="B427" s="146">
        <v>14.313013109479416</v>
      </c>
      <c r="C427" s="146">
        <v>3.4508345308579145</v>
      </c>
      <c r="D427" s="146">
        <v>0</v>
      </c>
      <c r="E427" s="146">
        <v>0</v>
      </c>
      <c r="F427" s="304"/>
      <c r="G427" s="146">
        <v>0</v>
      </c>
      <c r="H427" s="158">
        <v>0</v>
      </c>
      <c r="I427" s="144">
        <f t="shared" si="283"/>
        <v>17.763847640337332</v>
      </c>
      <c r="J427" s="139"/>
      <c r="K427" s="159" t="s">
        <v>16</v>
      </c>
      <c r="L427" s="146">
        <v>14.313013109479416</v>
      </c>
      <c r="M427" s="146">
        <v>3.4508345308579145</v>
      </c>
      <c r="N427" s="146">
        <v>0</v>
      </c>
      <c r="O427" s="146">
        <v>0</v>
      </c>
      <c r="P427" s="146">
        <v>0</v>
      </c>
      <c r="Q427" s="146">
        <v>0</v>
      </c>
      <c r="R427" s="147">
        <v>0</v>
      </c>
      <c r="S427" s="148">
        <f t="shared" si="284"/>
        <v>17.763847640337332</v>
      </c>
      <c r="U427" s="205" t="s">
        <v>16</v>
      </c>
      <c r="V427" s="197">
        <v>14.257406447652636</v>
      </c>
      <c r="W427" s="197">
        <v>0</v>
      </c>
      <c r="X427" s="197">
        <v>0</v>
      </c>
      <c r="Y427" s="197">
        <v>3.4508345308579145</v>
      </c>
      <c r="Z427" s="197">
        <v>0</v>
      </c>
      <c r="AA427" s="197">
        <v>0</v>
      </c>
      <c r="AB427" s="197">
        <v>0</v>
      </c>
      <c r="AC427" s="198">
        <v>5.5606661826779674E-2</v>
      </c>
      <c r="AD427" s="199">
        <v>5.5606661826779674E-2</v>
      </c>
      <c r="AE427" s="199">
        <v>0</v>
      </c>
      <c r="AF427" s="199">
        <v>0</v>
      </c>
      <c r="AG427" s="199">
        <v>0</v>
      </c>
      <c r="AH427" s="199">
        <v>0</v>
      </c>
      <c r="AI427" s="200">
        <f t="shared" si="285"/>
        <v>17.763847640337332</v>
      </c>
      <c r="AJ427" s="131" t="str">
        <f t="shared" si="286"/>
        <v/>
      </c>
      <c r="BA427" s="131"/>
      <c r="BR427" s="131"/>
      <c r="CG427" s="131"/>
    </row>
    <row r="428" spans="1:85" ht="15">
      <c r="A428" s="149" t="s">
        <v>15</v>
      </c>
      <c r="B428" s="150">
        <v>4.9010070330624949</v>
      </c>
      <c r="C428" s="150">
        <v>0</v>
      </c>
      <c r="D428" s="150">
        <v>1.6529227456771902</v>
      </c>
      <c r="E428" s="150">
        <v>1.5776646868162418E-3</v>
      </c>
      <c r="F428" s="304"/>
      <c r="G428" s="150">
        <v>0</v>
      </c>
      <c r="H428" s="151">
        <v>0</v>
      </c>
      <c r="I428" s="152">
        <f t="shared" si="283"/>
        <v>6.5555074434265013</v>
      </c>
      <c r="J428" s="139"/>
      <c r="K428" s="153" t="s">
        <v>15</v>
      </c>
      <c r="L428" s="154">
        <v>4.9010070330624949</v>
      </c>
      <c r="M428" s="154">
        <v>0</v>
      </c>
      <c r="N428" s="154">
        <v>1.6529227456771902</v>
      </c>
      <c r="O428" s="154">
        <v>1.5776646868162418E-3</v>
      </c>
      <c r="P428" s="154">
        <v>0</v>
      </c>
      <c r="Q428" s="154">
        <v>0</v>
      </c>
      <c r="R428" s="155">
        <v>0</v>
      </c>
      <c r="S428" s="156">
        <f t="shared" si="284"/>
        <v>6.5555074434265013</v>
      </c>
      <c r="U428" s="201" t="s">
        <v>54</v>
      </c>
      <c r="V428" s="202">
        <v>4.7601980915573181</v>
      </c>
      <c r="W428" s="202">
        <v>0</v>
      </c>
      <c r="X428" s="202">
        <v>0</v>
      </c>
      <c r="Y428" s="202">
        <v>0</v>
      </c>
      <c r="Z428" s="202">
        <v>1.6529227456771902</v>
      </c>
      <c r="AA428" s="202">
        <v>1.5776646868162418E-3</v>
      </c>
      <c r="AB428" s="202">
        <v>0</v>
      </c>
      <c r="AC428" s="203">
        <v>0.14080894150517681</v>
      </c>
      <c r="AD428" s="202">
        <v>0.14080894150517681</v>
      </c>
      <c r="AE428" s="202">
        <v>0</v>
      </c>
      <c r="AF428" s="202">
        <v>0</v>
      </c>
      <c r="AG428" s="202">
        <v>0</v>
      </c>
      <c r="AH428" s="202">
        <v>0</v>
      </c>
      <c r="AI428" s="204">
        <f t="shared" si="285"/>
        <v>6.5555074434265013</v>
      </c>
      <c r="AJ428" s="131" t="str">
        <f t="shared" si="286"/>
        <v/>
      </c>
      <c r="BA428" s="131"/>
      <c r="BR428" s="131"/>
      <c r="CG428" s="131"/>
    </row>
    <row r="429" spans="1:85" ht="15">
      <c r="A429" s="157" t="s">
        <v>55</v>
      </c>
      <c r="B429" s="146">
        <v>0</v>
      </c>
      <c r="C429" s="146">
        <v>0</v>
      </c>
      <c r="D429" s="146">
        <v>0</v>
      </c>
      <c r="E429" s="146">
        <v>4.5577311257992102E-3</v>
      </c>
      <c r="F429" s="304"/>
      <c r="G429" s="146">
        <v>0</v>
      </c>
      <c r="H429" s="158">
        <v>0</v>
      </c>
      <c r="I429" s="144">
        <f t="shared" si="283"/>
        <v>4.5577311257992102E-3</v>
      </c>
      <c r="J429" s="139"/>
      <c r="K429" s="159" t="s">
        <v>55</v>
      </c>
      <c r="L429" s="146">
        <v>0</v>
      </c>
      <c r="M429" s="146">
        <v>0</v>
      </c>
      <c r="N429" s="146">
        <v>0</v>
      </c>
      <c r="O429" s="146">
        <v>4.5577311257992102E-3</v>
      </c>
      <c r="P429" s="146">
        <v>52.777792754127127</v>
      </c>
      <c r="Q429" s="146">
        <v>0</v>
      </c>
      <c r="R429" s="147">
        <v>0</v>
      </c>
      <c r="S429" s="148">
        <f t="shared" si="284"/>
        <v>52.782350485252927</v>
      </c>
      <c r="U429" s="205" t="s">
        <v>55</v>
      </c>
      <c r="V429" s="197">
        <v>0</v>
      </c>
      <c r="W429" s="197">
        <v>0</v>
      </c>
      <c r="X429" s="197">
        <v>0</v>
      </c>
      <c r="Y429" s="197">
        <v>0</v>
      </c>
      <c r="Z429" s="197">
        <v>0</v>
      </c>
      <c r="AA429" s="197">
        <v>4.5480647782230547E-3</v>
      </c>
      <c r="AB429" s="197">
        <v>52.777792754127127</v>
      </c>
      <c r="AC429" s="198">
        <v>9.6663475761555253E-6</v>
      </c>
      <c r="AD429" s="197">
        <v>0</v>
      </c>
      <c r="AE429" s="197">
        <v>0</v>
      </c>
      <c r="AF429" s="197">
        <v>0</v>
      </c>
      <c r="AG429" s="197">
        <v>0</v>
      </c>
      <c r="AH429" s="197">
        <v>9.6663475761555253E-6</v>
      </c>
      <c r="AI429" s="200">
        <f t="shared" si="285"/>
        <v>52.78235048525292</v>
      </c>
      <c r="AJ429" s="131" t="str">
        <f t="shared" si="286"/>
        <v/>
      </c>
      <c r="BA429" s="131"/>
      <c r="BR429" s="131"/>
      <c r="CG429" s="131"/>
    </row>
    <row r="430" spans="1:85" ht="15">
      <c r="A430" s="149" t="s">
        <v>12</v>
      </c>
      <c r="B430" s="150">
        <v>0</v>
      </c>
      <c r="C430" s="150">
        <v>0</v>
      </c>
      <c r="D430" s="150">
        <v>0</v>
      </c>
      <c r="E430" s="150">
        <v>0</v>
      </c>
      <c r="F430" s="304"/>
      <c r="G430" s="150">
        <v>0</v>
      </c>
      <c r="H430" s="151">
        <v>0</v>
      </c>
      <c r="I430" s="152">
        <f t="shared" si="283"/>
        <v>0</v>
      </c>
      <c r="J430" s="139"/>
      <c r="K430" s="153" t="s">
        <v>12</v>
      </c>
      <c r="L430" s="154">
        <v>0</v>
      </c>
      <c r="M430" s="154">
        <v>0</v>
      </c>
      <c r="N430" s="154">
        <v>0</v>
      </c>
      <c r="O430" s="154">
        <v>0</v>
      </c>
      <c r="P430" s="154">
        <v>5.0960249116025391</v>
      </c>
      <c r="Q430" s="154">
        <v>0</v>
      </c>
      <c r="R430" s="155">
        <v>0</v>
      </c>
      <c r="S430" s="156">
        <f t="shared" si="284"/>
        <v>5.0960249116025391</v>
      </c>
      <c r="U430" s="201" t="s">
        <v>12</v>
      </c>
      <c r="V430" s="202">
        <v>0</v>
      </c>
      <c r="W430" s="202">
        <v>0</v>
      </c>
      <c r="X430" s="202">
        <v>0</v>
      </c>
      <c r="Y430" s="202">
        <v>0</v>
      </c>
      <c r="Z430" s="202">
        <v>0</v>
      </c>
      <c r="AA430" s="202">
        <v>0</v>
      </c>
      <c r="AB430" s="202">
        <v>5.0960249116025391</v>
      </c>
      <c r="AC430" s="203">
        <v>0</v>
      </c>
      <c r="AD430" s="202">
        <v>0</v>
      </c>
      <c r="AE430" s="202">
        <v>0</v>
      </c>
      <c r="AF430" s="202">
        <v>0</v>
      </c>
      <c r="AG430" s="202">
        <v>0</v>
      </c>
      <c r="AH430" s="202">
        <v>0</v>
      </c>
      <c r="AI430" s="204">
        <f t="shared" si="285"/>
        <v>5.0960249116025391</v>
      </c>
      <c r="AJ430" s="131" t="str">
        <f t="shared" si="286"/>
        <v/>
      </c>
      <c r="BA430" s="131"/>
      <c r="BR430" s="131"/>
      <c r="CG430" s="131"/>
    </row>
    <row r="431" spans="1:85" ht="15">
      <c r="A431" s="157" t="s">
        <v>56</v>
      </c>
      <c r="B431" s="146">
        <v>0</v>
      </c>
      <c r="C431" s="146">
        <v>0</v>
      </c>
      <c r="D431" s="146">
        <v>0</v>
      </c>
      <c r="E431" s="146">
        <v>0</v>
      </c>
      <c r="F431" s="304"/>
      <c r="G431" s="146">
        <v>0</v>
      </c>
      <c r="H431" s="158">
        <v>0</v>
      </c>
      <c r="I431" s="144">
        <f t="shared" si="283"/>
        <v>0</v>
      </c>
      <c r="J431" s="139"/>
      <c r="K431" s="159" t="s">
        <v>56</v>
      </c>
      <c r="L431" s="146">
        <v>0</v>
      </c>
      <c r="M431" s="146">
        <v>0</v>
      </c>
      <c r="N431" s="146">
        <v>0</v>
      </c>
      <c r="O431" s="146">
        <v>0</v>
      </c>
      <c r="P431" s="146">
        <v>0</v>
      </c>
      <c r="Q431" s="146">
        <v>0</v>
      </c>
      <c r="R431" s="147">
        <v>0</v>
      </c>
      <c r="S431" s="148">
        <f t="shared" si="284"/>
        <v>0</v>
      </c>
      <c r="U431" s="205" t="s">
        <v>56</v>
      </c>
      <c r="V431" s="197">
        <v>0</v>
      </c>
      <c r="W431" s="197">
        <v>0</v>
      </c>
      <c r="X431" s="197">
        <v>0</v>
      </c>
      <c r="Y431" s="197">
        <v>0</v>
      </c>
      <c r="Z431" s="197">
        <v>0</v>
      </c>
      <c r="AA431" s="197">
        <v>0</v>
      </c>
      <c r="AB431" s="197">
        <v>0</v>
      </c>
      <c r="AC431" s="198">
        <v>0</v>
      </c>
      <c r="AD431" s="197">
        <v>0</v>
      </c>
      <c r="AE431" s="197">
        <v>0</v>
      </c>
      <c r="AF431" s="197">
        <v>0</v>
      </c>
      <c r="AG431" s="197">
        <v>0</v>
      </c>
      <c r="AH431" s="197">
        <v>0</v>
      </c>
      <c r="AI431" s="200">
        <f t="shared" si="285"/>
        <v>0</v>
      </c>
      <c r="AJ431" s="131" t="str">
        <f t="shared" si="286"/>
        <v/>
      </c>
      <c r="BA431" s="131"/>
      <c r="BR431" s="131"/>
      <c r="CG431" s="131"/>
    </row>
    <row r="432" spans="1:85" ht="15">
      <c r="A432" s="149" t="s">
        <v>17</v>
      </c>
      <c r="B432" s="150">
        <v>1.3797274044464891</v>
      </c>
      <c r="C432" s="150">
        <v>0</v>
      </c>
      <c r="D432" s="150">
        <v>0.42183920898342991</v>
      </c>
      <c r="E432" s="150">
        <v>0.56554528914542557</v>
      </c>
      <c r="F432" s="304"/>
      <c r="G432" s="150">
        <v>0</v>
      </c>
      <c r="H432" s="151">
        <v>0</v>
      </c>
      <c r="I432" s="152">
        <f t="shared" si="283"/>
        <v>2.3671119025753447</v>
      </c>
      <c r="J432" s="139"/>
      <c r="K432" s="153" t="s">
        <v>17</v>
      </c>
      <c r="L432" s="154">
        <v>1.3797274044464891</v>
      </c>
      <c r="M432" s="154">
        <v>0</v>
      </c>
      <c r="N432" s="154">
        <v>0.42183920898342991</v>
      </c>
      <c r="O432" s="154">
        <v>0.56554528914542557</v>
      </c>
      <c r="P432" s="154">
        <v>9.2463750838395531E-2</v>
      </c>
      <c r="Q432" s="154">
        <v>0</v>
      </c>
      <c r="R432" s="155">
        <v>0</v>
      </c>
      <c r="S432" s="156">
        <f t="shared" si="284"/>
        <v>2.4595756534137401</v>
      </c>
      <c r="U432" s="201" t="s">
        <v>17</v>
      </c>
      <c r="V432" s="202">
        <v>1.3797274044464891</v>
      </c>
      <c r="W432" s="202">
        <v>0</v>
      </c>
      <c r="X432" s="202">
        <v>0</v>
      </c>
      <c r="Y432" s="202">
        <v>0</v>
      </c>
      <c r="Z432" s="202">
        <v>0.42183920898342991</v>
      </c>
      <c r="AA432" s="202">
        <v>0</v>
      </c>
      <c r="AB432" s="202">
        <v>9.2463750838395531E-2</v>
      </c>
      <c r="AC432" s="203">
        <v>0.56554528914542557</v>
      </c>
      <c r="AD432" s="202">
        <v>0</v>
      </c>
      <c r="AE432" s="202">
        <v>0</v>
      </c>
      <c r="AF432" s="202">
        <v>0</v>
      </c>
      <c r="AG432" s="202">
        <v>0</v>
      </c>
      <c r="AH432" s="202">
        <v>0.56554528914542557</v>
      </c>
      <c r="AI432" s="204">
        <f t="shared" si="285"/>
        <v>2.4595756534137401</v>
      </c>
      <c r="AJ432" s="131" t="str">
        <f t="shared" si="286"/>
        <v/>
      </c>
      <c r="BA432" s="131"/>
      <c r="BR432" s="131"/>
      <c r="CG432" s="131"/>
    </row>
    <row r="433" spans="1:85" ht="15">
      <c r="A433" s="157" t="s">
        <v>141</v>
      </c>
      <c r="B433" s="146">
        <v>59.621245142033175</v>
      </c>
      <c r="C433" s="146">
        <v>47.089676773964584</v>
      </c>
      <c r="D433" s="146">
        <v>18.544074343628917</v>
      </c>
      <c r="E433" s="146">
        <v>18.550241409205448</v>
      </c>
      <c r="F433" s="304"/>
      <c r="G433" s="146">
        <v>0</v>
      </c>
      <c r="H433" s="158">
        <v>0</v>
      </c>
      <c r="I433" s="144">
        <f t="shared" si="283"/>
        <v>143.80523766883212</v>
      </c>
      <c r="J433" s="139"/>
      <c r="K433" s="159" t="s">
        <v>141</v>
      </c>
      <c r="L433" s="146">
        <v>59.621245142033175</v>
      </c>
      <c r="M433" s="146">
        <v>47.089676773964584</v>
      </c>
      <c r="N433" s="146">
        <v>18.544074343628917</v>
      </c>
      <c r="O433" s="146">
        <v>18.550241409205448</v>
      </c>
      <c r="P433" s="146">
        <v>0</v>
      </c>
      <c r="Q433" s="146">
        <v>0</v>
      </c>
      <c r="R433" s="147">
        <v>0</v>
      </c>
      <c r="S433" s="148">
        <f t="shared" si="284"/>
        <v>143.80523766883212</v>
      </c>
      <c r="U433" s="205" t="s">
        <v>141</v>
      </c>
      <c r="V433" s="197">
        <v>59.601869713673793</v>
      </c>
      <c r="W433" s="197">
        <v>0</v>
      </c>
      <c r="X433" s="197">
        <v>0</v>
      </c>
      <c r="Y433" s="197">
        <v>47.089676773964584</v>
      </c>
      <c r="Z433" s="197">
        <v>18.544074343628917</v>
      </c>
      <c r="AA433" s="197">
        <v>0</v>
      </c>
      <c r="AB433" s="197">
        <v>0</v>
      </c>
      <c r="AC433" s="198">
        <v>18.56961683756483</v>
      </c>
      <c r="AD433" s="197">
        <v>1.9375428359378406E-2</v>
      </c>
      <c r="AE433" s="197">
        <v>0</v>
      </c>
      <c r="AF433" s="197">
        <v>0</v>
      </c>
      <c r="AG433" s="197">
        <v>0</v>
      </c>
      <c r="AH433" s="197">
        <v>18.550241409205448</v>
      </c>
      <c r="AI433" s="200">
        <f t="shared" si="285"/>
        <v>143.80523766883212</v>
      </c>
      <c r="AJ433" s="131" t="str">
        <f t="shared" si="286"/>
        <v/>
      </c>
      <c r="BA433" s="131"/>
      <c r="BR433" s="131"/>
      <c r="CG433" s="131"/>
    </row>
    <row r="434" spans="1:85" ht="15">
      <c r="A434" s="149" t="s">
        <v>25</v>
      </c>
      <c r="B434" s="150">
        <v>31.160224082495454</v>
      </c>
      <c r="C434" s="150">
        <v>8.2048914404195674</v>
      </c>
      <c r="D434" s="150">
        <v>18.68197915129586</v>
      </c>
      <c r="E434" s="150">
        <v>340.26111005410354</v>
      </c>
      <c r="F434" s="304"/>
      <c r="G434" s="150">
        <v>44.752755008861214</v>
      </c>
      <c r="H434" s="151">
        <v>0</v>
      </c>
      <c r="I434" s="152">
        <f t="shared" si="283"/>
        <v>443.06095973717561</v>
      </c>
      <c r="J434" s="139"/>
      <c r="K434" s="153" t="s">
        <v>25</v>
      </c>
      <c r="L434" s="154">
        <v>31.160224082495454</v>
      </c>
      <c r="M434" s="154">
        <v>8.2048914404195674</v>
      </c>
      <c r="N434" s="154">
        <v>18.68197915129586</v>
      </c>
      <c r="O434" s="154">
        <v>340.26111005410354</v>
      </c>
      <c r="P434" s="154">
        <v>0.80871710338485436</v>
      </c>
      <c r="Q434" s="154">
        <v>44.752755008861214</v>
      </c>
      <c r="R434" s="155">
        <v>0</v>
      </c>
      <c r="S434" s="156">
        <f t="shared" si="284"/>
        <v>443.86967684056049</v>
      </c>
      <c r="U434" s="201" t="s">
        <v>25</v>
      </c>
      <c r="V434" s="202">
        <v>7.5616368783539416</v>
      </c>
      <c r="W434" s="202">
        <v>23.006128902603873</v>
      </c>
      <c r="X434" s="202">
        <v>44.752755008861214</v>
      </c>
      <c r="Y434" s="202">
        <v>8.2048914404195674</v>
      </c>
      <c r="Z434" s="202">
        <v>18.314168729107955</v>
      </c>
      <c r="AA434" s="202">
        <v>338.65938067953118</v>
      </c>
      <c r="AB434" s="202">
        <v>0.80871710338485436</v>
      </c>
      <c r="AC434" s="203">
        <v>2.5619980982978787</v>
      </c>
      <c r="AD434" s="202">
        <v>0.5924583015376409</v>
      </c>
      <c r="AE434" s="202">
        <v>0.87721599308622633</v>
      </c>
      <c r="AF434" s="202">
        <v>0</v>
      </c>
      <c r="AG434" s="202">
        <v>0.36781042218790605</v>
      </c>
      <c r="AH434" s="202">
        <v>0.72451338148610522</v>
      </c>
      <c r="AI434" s="204">
        <f t="shared" si="285"/>
        <v>443.86967684056049</v>
      </c>
      <c r="AJ434" s="131" t="str">
        <f t="shared" si="286"/>
        <v/>
      </c>
      <c r="BA434" s="131"/>
      <c r="BR434" s="131"/>
      <c r="CG434" s="131"/>
    </row>
    <row r="435" spans="1:85" ht="15">
      <c r="A435" s="157" t="s">
        <v>24</v>
      </c>
      <c r="B435" s="146">
        <v>4.7000346511917268</v>
      </c>
      <c r="C435" s="146">
        <v>0</v>
      </c>
      <c r="D435" s="146">
        <v>0.44277398239554122</v>
      </c>
      <c r="E435" s="146">
        <v>0</v>
      </c>
      <c r="F435" s="304"/>
      <c r="G435" s="146">
        <v>0</v>
      </c>
      <c r="H435" s="158">
        <v>0</v>
      </c>
      <c r="I435" s="144">
        <f t="shared" si="283"/>
        <v>5.1428086335872685</v>
      </c>
      <c r="J435" s="139"/>
      <c r="K435" s="159" t="s">
        <v>24</v>
      </c>
      <c r="L435" s="146">
        <v>4.7000346511917268</v>
      </c>
      <c r="M435" s="146">
        <v>0</v>
      </c>
      <c r="N435" s="146">
        <v>0.44277398239554122</v>
      </c>
      <c r="O435" s="146">
        <v>0</v>
      </c>
      <c r="P435" s="146">
        <v>0</v>
      </c>
      <c r="Q435" s="146">
        <v>0</v>
      </c>
      <c r="R435" s="147">
        <v>0</v>
      </c>
      <c r="S435" s="148">
        <f t="shared" si="284"/>
        <v>5.1428086335872685</v>
      </c>
      <c r="U435" s="205" t="s">
        <v>24</v>
      </c>
      <c r="V435" s="197">
        <v>4.4126486937155249</v>
      </c>
      <c r="W435" s="197">
        <v>0.26536812386377895</v>
      </c>
      <c r="X435" s="197">
        <v>0</v>
      </c>
      <c r="Y435" s="197">
        <v>0</v>
      </c>
      <c r="Z435" s="197">
        <v>0.44277398239554122</v>
      </c>
      <c r="AA435" s="197">
        <v>0</v>
      </c>
      <c r="AB435" s="197">
        <v>0</v>
      </c>
      <c r="AC435" s="198">
        <v>2.201783361242287E-2</v>
      </c>
      <c r="AD435" s="197">
        <v>2.201783361242287E-2</v>
      </c>
      <c r="AE435" s="197">
        <v>0</v>
      </c>
      <c r="AF435" s="197">
        <v>0</v>
      </c>
      <c r="AG435" s="197">
        <v>0</v>
      </c>
      <c r="AH435" s="197">
        <v>0</v>
      </c>
      <c r="AI435" s="200">
        <f t="shared" si="285"/>
        <v>5.1428086335872676</v>
      </c>
      <c r="AJ435" s="131" t="str">
        <f t="shared" si="286"/>
        <v/>
      </c>
      <c r="BA435" s="131"/>
      <c r="BR435" s="131"/>
      <c r="CG435" s="131"/>
    </row>
    <row r="436" spans="1:85" ht="15">
      <c r="A436" s="149" t="s">
        <v>57</v>
      </c>
      <c r="B436" s="150">
        <v>1.0493021461839518</v>
      </c>
      <c r="C436" s="150">
        <v>0</v>
      </c>
      <c r="D436" s="150">
        <v>0</v>
      </c>
      <c r="E436" s="150">
        <v>0</v>
      </c>
      <c r="F436" s="304"/>
      <c r="G436" s="150">
        <v>0</v>
      </c>
      <c r="H436" s="151">
        <v>0</v>
      </c>
      <c r="I436" s="152">
        <f t="shared" si="283"/>
        <v>1.0493021461839518</v>
      </c>
      <c r="J436" s="139"/>
      <c r="K436" s="153" t="s">
        <v>57</v>
      </c>
      <c r="L436" s="154">
        <v>1.0493021461839518</v>
      </c>
      <c r="M436" s="154">
        <v>0</v>
      </c>
      <c r="N436" s="154">
        <v>0</v>
      </c>
      <c r="O436" s="154">
        <v>0</v>
      </c>
      <c r="P436" s="154">
        <v>0</v>
      </c>
      <c r="Q436" s="154">
        <v>0</v>
      </c>
      <c r="R436" s="155">
        <v>0</v>
      </c>
      <c r="S436" s="156">
        <f t="shared" si="284"/>
        <v>1.0493021461839518</v>
      </c>
      <c r="U436" s="201" t="s">
        <v>57</v>
      </c>
      <c r="V436" s="202">
        <v>0.9749489927257099</v>
      </c>
      <c r="W436" s="202">
        <v>0</v>
      </c>
      <c r="X436" s="202">
        <v>0</v>
      </c>
      <c r="Y436" s="202">
        <v>0</v>
      </c>
      <c r="Z436" s="202">
        <v>0</v>
      </c>
      <c r="AA436" s="202">
        <v>0</v>
      </c>
      <c r="AB436" s="202">
        <v>0</v>
      </c>
      <c r="AC436" s="203">
        <v>7.4353153458241811E-2</v>
      </c>
      <c r="AD436" s="202">
        <v>7.4353153458241811E-2</v>
      </c>
      <c r="AE436" s="202">
        <v>0</v>
      </c>
      <c r="AF436" s="202">
        <v>0</v>
      </c>
      <c r="AG436" s="202">
        <v>0</v>
      </c>
      <c r="AH436" s="202">
        <v>0</v>
      </c>
      <c r="AI436" s="204">
        <f t="shared" si="285"/>
        <v>1.0493021461839518</v>
      </c>
      <c r="AJ436" s="131" t="str">
        <f t="shared" si="286"/>
        <v/>
      </c>
      <c r="BA436" s="131"/>
      <c r="BR436" s="131"/>
      <c r="CG436" s="131"/>
    </row>
    <row r="437" spans="1:85" ht="15">
      <c r="A437" s="157" t="s">
        <v>22</v>
      </c>
      <c r="B437" s="146">
        <v>73.352662374041444</v>
      </c>
      <c r="C437" s="146">
        <v>0</v>
      </c>
      <c r="D437" s="146">
        <v>4.6187313061410187</v>
      </c>
      <c r="E437" s="146">
        <v>0</v>
      </c>
      <c r="F437" s="304"/>
      <c r="G437" s="146">
        <v>0</v>
      </c>
      <c r="H437" s="158">
        <v>0</v>
      </c>
      <c r="I437" s="144">
        <f t="shared" si="283"/>
        <v>77.971393680182459</v>
      </c>
      <c r="J437" s="139"/>
      <c r="K437" s="159" t="s">
        <v>22</v>
      </c>
      <c r="L437" s="146">
        <v>73.352662374041444</v>
      </c>
      <c r="M437" s="146">
        <v>0</v>
      </c>
      <c r="N437" s="146">
        <v>4.6187313061410187</v>
      </c>
      <c r="O437" s="146">
        <v>0</v>
      </c>
      <c r="P437" s="146">
        <v>3.1350554382874347</v>
      </c>
      <c r="Q437" s="146">
        <v>0</v>
      </c>
      <c r="R437" s="147">
        <v>0</v>
      </c>
      <c r="S437" s="148">
        <f t="shared" si="284"/>
        <v>81.106449118469897</v>
      </c>
      <c r="U437" s="205" t="s">
        <v>22</v>
      </c>
      <c r="V437" s="197">
        <v>73.020142757139496</v>
      </c>
      <c r="W437" s="197">
        <v>0</v>
      </c>
      <c r="X437" s="197">
        <v>0</v>
      </c>
      <c r="Y437" s="197">
        <v>0</v>
      </c>
      <c r="Z437" s="197">
        <v>8.4166452320647678E-2</v>
      </c>
      <c r="AA437" s="197">
        <v>0</v>
      </c>
      <c r="AB437" s="197">
        <v>3.1350554382874347</v>
      </c>
      <c r="AC437" s="198">
        <v>4.8670844707223226</v>
      </c>
      <c r="AD437" s="197">
        <v>0.33251961690195181</v>
      </c>
      <c r="AE437" s="197">
        <v>0</v>
      </c>
      <c r="AF437" s="197">
        <v>0</v>
      </c>
      <c r="AG437" s="197">
        <v>4.5345648538203713</v>
      </c>
      <c r="AH437" s="197">
        <v>0</v>
      </c>
      <c r="AI437" s="200">
        <f t="shared" si="285"/>
        <v>81.106449118469897</v>
      </c>
      <c r="AJ437" s="131" t="str">
        <f t="shared" si="286"/>
        <v/>
      </c>
      <c r="BA437" s="131"/>
      <c r="BR437" s="131"/>
      <c r="CG437" s="131"/>
    </row>
    <row r="438" spans="1:85" ht="15">
      <c r="A438" s="149" t="s">
        <v>21</v>
      </c>
      <c r="B438" s="150">
        <v>0</v>
      </c>
      <c r="C438" s="150">
        <v>0</v>
      </c>
      <c r="D438" s="150">
        <v>0</v>
      </c>
      <c r="E438" s="150">
        <v>0</v>
      </c>
      <c r="F438" s="304"/>
      <c r="G438" s="150">
        <v>0</v>
      </c>
      <c r="H438" s="151">
        <v>0</v>
      </c>
      <c r="I438" s="152">
        <f t="shared" si="283"/>
        <v>0</v>
      </c>
      <c r="J438" s="139"/>
      <c r="K438" s="153" t="s">
        <v>21</v>
      </c>
      <c r="L438" s="154">
        <v>0</v>
      </c>
      <c r="M438" s="154">
        <v>0</v>
      </c>
      <c r="N438" s="154">
        <v>0</v>
      </c>
      <c r="O438" s="154">
        <v>0</v>
      </c>
      <c r="P438" s="154">
        <v>0</v>
      </c>
      <c r="Q438" s="154">
        <v>0</v>
      </c>
      <c r="R438" s="155">
        <v>0</v>
      </c>
      <c r="S438" s="156">
        <f t="shared" si="284"/>
        <v>0</v>
      </c>
      <c r="U438" s="201" t="s">
        <v>58</v>
      </c>
      <c r="V438" s="202">
        <v>0</v>
      </c>
      <c r="W438" s="202">
        <v>0</v>
      </c>
      <c r="X438" s="202">
        <v>0</v>
      </c>
      <c r="Y438" s="202">
        <v>0</v>
      </c>
      <c r="Z438" s="202">
        <v>0</v>
      </c>
      <c r="AA438" s="202">
        <v>0</v>
      </c>
      <c r="AB438" s="202">
        <v>0</v>
      </c>
      <c r="AC438" s="203">
        <v>0</v>
      </c>
      <c r="AD438" s="202">
        <v>0</v>
      </c>
      <c r="AE438" s="202">
        <v>0</v>
      </c>
      <c r="AF438" s="202">
        <v>0</v>
      </c>
      <c r="AG438" s="202">
        <v>0</v>
      </c>
      <c r="AH438" s="202">
        <v>0</v>
      </c>
      <c r="AI438" s="204">
        <f t="shared" si="285"/>
        <v>0</v>
      </c>
      <c r="AJ438" s="131" t="str">
        <f t="shared" si="286"/>
        <v/>
      </c>
      <c r="BA438" s="131"/>
      <c r="BR438" s="131"/>
      <c r="CG438" s="131"/>
    </row>
    <row r="439" spans="1:85" ht="15">
      <c r="A439" s="160" t="s">
        <v>61</v>
      </c>
      <c r="B439" s="146">
        <v>0</v>
      </c>
      <c r="C439" s="146">
        <v>0</v>
      </c>
      <c r="D439" s="146">
        <v>0</v>
      </c>
      <c r="E439" s="146">
        <v>0</v>
      </c>
      <c r="F439" s="304"/>
      <c r="G439" s="146">
        <v>0</v>
      </c>
      <c r="H439" s="158">
        <v>0</v>
      </c>
      <c r="I439" s="144">
        <f t="shared" si="283"/>
        <v>0</v>
      </c>
      <c r="J439" s="139"/>
      <c r="K439" s="161" t="s">
        <v>61</v>
      </c>
      <c r="L439" s="146">
        <v>0</v>
      </c>
      <c r="M439" s="146">
        <v>0</v>
      </c>
      <c r="N439" s="146">
        <v>0</v>
      </c>
      <c r="O439" s="146">
        <v>0</v>
      </c>
      <c r="P439" s="146">
        <v>0</v>
      </c>
      <c r="Q439" s="146">
        <v>0</v>
      </c>
      <c r="R439" s="147">
        <v>0</v>
      </c>
      <c r="S439" s="148">
        <f t="shared" si="284"/>
        <v>0</v>
      </c>
      <c r="U439" s="206" t="s">
        <v>59</v>
      </c>
      <c r="V439" s="197">
        <v>0</v>
      </c>
      <c r="W439" s="197">
        <v>0</v>
      </c>
      <c r="X439" s="197">
        <v>0</v>
      </c>
      <c r="Y439" s="197">
        <v>0</v>
      </c>
      <c r="Z439" s="197">
        <v>0</v>
      </c>
      <c r="AA439" s="197">
        <v>0</v>
      </c>
      <c r="AB439" s="197">
        <v>0</v>
      </c>
      <c r="AC439" s="198">
        <v>0</v>
      </c>
      <c r="AD439" s="199">
        <v>0</v>
      </c>
      <c r="AE439" s="199">
        <v>0</v>
      </c>
      <c r="AF439" s="199">
        <v>0</v>
      </c>
      <c r="AG439" s="199">
        <v>0</v>
      </c>
      <c r="AH439" s="199">
        <v>0</v>
      </c>
      <c r="AI439" s="200">
        <f t="shared" si="285"/>
        <v>0</v>
      </c>
      <c r="AJ439" s="131" t="str">
        <f t="shared" si="286"/>
        <v/>
      </c>
      <c r="BA439" s="131"/>
      <c r="BR439" s="131"/>
      <c r="CG439" s="131"/>
    </row>
    <row r="440" spans="1:85">
      <c r="A440" s="162" t="s">
        <v>23</v>
      </c>
      <c r="B440" s="163">
        <v>0</v>
      </c>
      <c r="C440" s="163">
        <v>0</v>
      </c>
      <c r="D440" s="163">
        <v>0</v>
      </c>
      <c r="E440" s="163">
        <v>0</v>
      </c>
      <c r="F440" s="304"/>
      <c r="G440" s="163">
        <v>0</v>
      </c>
      <c r="H440" s="164">
        <v>0</v>
      </c>
      <c r="I440" s="165">
        <f t="shared" si="283"/>
        <v>0</v>
      </c>
      <c r="J440" s="139"/>
      <c r="K440" s="166" t="s">
        <v>23</v>
      </c>
      <c r="L440" s="167">
        <v>0</v>
      </c>
      <c r="M440" s="167">
        <v>0</v>
      </c>
      <c r="N440" s="167">
        <v>0</v>
      </c>
      <c r="O440" s="167">
        <v>0</v>
      </c>
      <c r="P440" s="167">
        <v>0</v>
      </c>
      <c r="Q440" s="167">
        <v>0</v>
      </c>
      <c r="R440" s="168">
        <v>0</v>
      </c>
      <c r="S440" s="169">
        <f t="shared" si="284"/>
        <v>0</v>
      </c>
      <c r="U440" s="207" t="s">
        <v>62</v>
      </c>
      <c r="V440" s="208">
        <v>0</v>
      </c>
      <c r="W440" s="208">
        <v>0</v>
      </c>
      <c r="X440" s="208">
        <v>0</v>
      </c>
      <c r="Y440" s="208">
        <v>0</v>
      </c>
      <c r="Z440" s="208">
        <v>0</v>
      </c>
      <c r="AA440" s="208">
        <v>0</v>
      </c>
      <c r="AB440" s="208">
        <v>0</v>
      </c>
      <c r="AC440" s="208">
        <v>0</v>
      </c>
      <c r="AD440" s="208">
        <v>0</v>
      </c>
      <c r="AE440" s="208">
        <v>0</v>
      </c>
      <c r="AF440" s="208">
        <v>0</v>
      </c>
      <c r="AG440" s="208">
        <v>0</v>
      </c>
      <c r="AH440" s="92">
        <v>0</v>
      </c>
      <c r="AI440" s="209">
        <f t="shared" si="285"/>
        <v>0</v>
      </c>
      <c r="AJ440" s="131" t="str">
        <f t="shared" si="286"/>
        <v/>
      </c>
      <c r="BA440" s="131"/>
      <c r="BR440" s="131"/>
      <c r="CG440" s="131"/>
    </row>
    <row r="441" spans="1:85">
      <c r="A441" s="170" t="s">
        <v>19</v>
      </c>
      <c r="B441" s="171">
        <v>0</v>
      </c>
      <c r="C441" s="171">
        <v>0</v>
      </c>
      <c r="D441" s="171">
        <v>0</v>
      </c>
      <c r="E441" s="171">
        <v>0</v>
      </c>
      <c r="F441" s="304"/>
      <c r="G441" s="171">
        <v>0</v>
      </c>
      <c r="H441" s="172">
        <v>0</v>
      </c>
      <c r="I441" s="173">
        <f t="shared" si="283"/>
        <v>0</v>
      </c>
      <c r="J441" s="139"/>
      <c r="K441" s="174" t="s">
        <v>19</v>
      </c>
      <c r="L441" s="171">
        <v>0</v>
      </c>
      <c r="M441" s="171">
        <v>0</v>
      </c>
      <c r="N441" s="171">
        <v>0</v>
      </c>
      <c r="O441" s="171">
        <v>0</v>
      </c>
      <c r="P441" s="171">
        <v>0</v>
      </c>
      <c r="Q441" s="171">
        <v>0</v>
      </c>
      <c r="R441" s="175">
        <v>0</v>
      </c>
      <c r="S441" s="176">
        <f t="shared" si="284"/>
        <v>0</v>
      </c>
      <c r="U441" s="210" t="s">
        <v>19</v>
      </c>
      <c r="V441" s="211">
        <v>0</v>
      </c>
      <c r="W441" s="211">
        <v>0</v>
      </c>
      <c r="X441" s="211">
        <v>0</v>
      </c>
      <c r="Y441" s="211">
        <v>0</v>
      </c>
      <c r="Z441" s="211">
        <v>0</v>
      </c>
      <c r="AA441" s="211">
        <v>0</v>
      </c>
      <c r="AB441" s="211">
        <v>0</v>
      </c>
      <c r="AC441" s="211">
        <v>0</v>
      </c>
      <c r="AD441" s="212">
        <v>0</v>
      </c>
      <c r="AE441" s="212">
        <v>0</v>
      </c>
      <c r="AF441" s="212">
        <v>0</v>
      </c>
      <c r="AG441" s="212">
        <v>0</v>
      </c>
      <c r="AH441" s="212">
        <v>0</v>
      </c>
      <c r="AI441" s="213">
        <f t="shared" si="285"/>
        <v>0</v>
      </c>
      <c r="AJ441" s="131" t="str">
        <f t="shared" si="286"/>
        <v/>
      </c>
      <c r="BA441" s="131"/>
      <c r="BR441" s="131"/>
      <c r="CG441" s="131"/>
    </row>
    <row r="442" spans="1:85">
      <c r="A442" s="162" t="s">
        <v>20</v>
      </c>
      <c r="B442" s="163">
        <v>0</v>
      </c>
      <c r="C442" s="163">
        <v>0</v>
      </c>
      <c r="D442" s="163">
        <v>0</v>
      </c>
      <c r="E442" s="163">
        <v>0</v>
      </c>
      <c r="F442" s="304"/>
      <c r="G442" s="163">
        <v>0</v>
      </c>
      <c r="H442" s="164">
        <v>0</v>
      </c>
      <c r="I442" s="165">
        <f t="shared" si="283"/>
        <v>0</v>
      </c>
      <c r="J442" s="139"/>
      <c r="K442" s="166" t="s">
        <v>20</v>
      </c>
      <c r="L442" s="167">
        <v>0</v>
      </c>
      <c r="M442" s="167">
        <v>0</v>
      </c>
      <c r="N442" s="167">
        <v>0</v>
      </c>
      <c r="O442" s="167">
        <v>0</v>
      </c>
      <c r="P442" s="167">
        <v>0</v>
      </c>
      <c r="Q442" s="167">
        <v>0</v>
      </c>
      <c r="R442" s="168">
        <v>0</v>
      </c>
      <c r="S442" s="169">
        <f t="shared" si="284"/>
        <v>0</v>
      </c>
      <c r="U442" s="207" t="s">
        <v>20</v>
      </c>
      <c r="V442" s="208">
        <v>0</v>
      </c>
      <c r="W442" s="208">
        <v>0</v>
      </c>
      <c r="X442" s="208">
        <v>0</v>
      </c>
      <c r="Y442" s="208">
        <v>0</v>
      </c>
      <c r="Z442" s="208">
        <v>0</v>
      </c>
      <c r="AA442" s="208">
        <v>0</v>
      </c>
      <c r="AB442" s="208">
        <v>0</v>
      </c>
      <c r="AC442" s="208">
        <v>0</v>
      </c>
      <c r="AD442" s="208">
        <v>0</v>
      </c>
      <c r="AE442" s="208">
        <v>0</v>
      </c>
      <c r="AF442" s="208">
        <v>0</v>
      </c>
      <c r="AG442" s="208">
        <v>0</v>
      </c>
      <c r="AH442" s="92">
        <v>0</v>
      </c>
      <c r="AI442" s="209">
        <f t="shared" si="285"/>
        <v>0</v>
      </c>
      <c r="AJ442" s="131" t="str">
        <f t="shared" si="286"/>
        <v/>
      </c>
      <c r="BA442" s="131"/>
      <c r="BR442" s="131"/>
      <c r="CG442" s="131"/>
    </row>
    <row r="443" spans="1:85" ht="15" thickBot="1">
      <c r="A443" s="177" t="s">
        <v>11</v>
      </c>
      <c r="B443" s="178">
        <v>0</v>
      </c>
      <c r="C443" s="178">
        <v>0</v>
      </c>
      <c r="D443" s="178">
        <v>0</v>
      </c>
      <c r="E443" s="178">
        <v>0</v>
      </c>
      <c r="F443" s="305"/>
      <c r="G443" s="178">
        <v>0</v>
      </c>
      <c r="H443" s="179">
        <v>0</v>
      </c>
      <c r="I443" s="180">
        <f t="shared" si="283"/>
        <v>0</v>
      </c>
      <c r="J443" s="139"/>
      <c r="K443" s="181" t="s">
        <v>11</v>
      </c>
      <c r="L443" s="178">
        <v>0</v>
      </c>
      <c r="M443" s="178">
        <v>0</v>
      </c>
      <c r="N443" s="178">
        <v>0</v>
      </c>
      <c r="O443" s="178">
        <v>0</v>
      </c>
      <c r="P443" s="178">
        <v>0</v>
      </c>
      <c r="Q443" s="178">
        <v>0</v>
      </c>
      <c r="R443" s="182">
        <v>0</v>
      </c>
      <c r="S443" s="183">
        <f t="shared" si="284"/>
        <v>0</v>
      </c>
      <c r="U443" s="210" t="s">
        <v>11</v>
      </c>
      <c r="V443" s="211">
        <v>0</v>
      </c>
      <c r="W443" s="211">
        <v>0</v>
      </c>
      <c r="X443" s="211">
        <v>0</v>
      </c>
      <c r="Y443" s="211">
        <v>0</v>
      </c>
      <c r="Z443" s="211">
        <v>0</v>
      </c>
      <c r="AA443" s="211">
        <v>0</v>
      </c>
      <c r="AB443" s="211">
        <v>0</v>
      </c>
      <c r="AC443" s="211">
        <v>0</v>
      </c>
      <c r="AD443" s="212">
        <v>0</v>
      </c>
      <c r="AE443" s="212">
        <v>0</v>
      </c>
      <c r="AF443" s="212">
        <v>0</v>
      </c>
      <c r="AG443" s="212">
        <v>0</v>
      </c>
      <c r="AH443" s="212">
        <v>0</v>
      </c>
      <c r="AI443" s="213">
        <f t="shared" si="285"/>
        <v>0</v>
      </c>
      <c r="AJ443" s="140" t="str">
        <f t="shared" si="286"/>
        <v/>
      </c>
    </row>
    <row r="444" spans="1:85" ht="15">
      <c r="A444" s="184" t="s">
        <v>26</v>
      </c>
      <c r="B444" s="185">
        <f>SUM(B423:B439)</f>
        <v>190.47721594293415</v>
      </c>
      <c r="C444" s="185">
        <f t="shared" ref="C444:H444" si="287">SUM(C423:C439)</f>
        <v>58.745402745242068</v>
      </c>
      <c r="D444" s="185">
        <f t="shared" si="287"/>
        <v>44.362320738121966</v>
      </c>
      <c r="E444" s="185">
        <f t="shared" si="287"/>
        <v>359.38303214826703</v>
      </c>
      <c r="F444" s="185">
        <f t="shared" si="287"/>
        <v>0</v>
      </c>
      <c r="G444" s="185">
        <f t="shared" si="287"/>
        <v>44.752755008861214</v>
      </c>
      <c r="H444" s="187">
        <f t="shared" si="287"/>
        <v>0</v>
      </c>
      <c r="I444" s="144">
        <f t="shared" ref="I444" si="288">SUM(I423:I439)</f>
        <v>697.72072658342643</v>
      </c>
      <c r="J444" s="139"/>
      <c r="K444" s="186" t="s">
        <v>26</v>
      </c>
      <c r="L444" s="185">
        <f>SUM(L423:L439)</f>
        <v>190.47721594293415</v>
      </c>
      <c r="M444" s="185">
        <f t="shared" ref="M444:R444" si="289">SUM(M423:M439)</f>
        <v>58.745402745242068</v>
      </c>
      <c r="N444" s="185">
        <f t="shared" si="289"/>
        <v>44.362320738121966</v>
      </c>
      <c r="O444" s="185">
        <f t="shared" si="289"/>
        <v>359.38303214826703</v>
      </c>
      <c r="P444" s="185">
        <f t="shared" si="289"/>
        <v>61.910053958240361</v>
      </c>
      <c r="Q444" s="185">
        <f t="shared" si="289"/>
        <v>44.752755008861214</v>
      </c>
      <c r="R444" s="187">
        <f t="shared" si="289"/>
        <v>0</v>
      </c>
      <c r="S444" s="188">
        <f t="shared" ref="S444" si="290">SUM(S423:S439)</f>
        <v>759.63078054166681</v>
      </c>
      <c r="T444" s="131" t="str">
        <f>IF(ABS(S444-AI444)&gt;0.01,S444-AI444,"")</f>
        <v/>
      </c>
      <c r="U444" s="214" t="s">
        <v>60</v>
      </c>
      <c r="V444" s="215">
        <f>SUM(V423:V439)</f>
        <v>165.96857897926492</v>
      </c>
      <c r="W444" s="215">
        <f t="shared" ref="W444:AH444" si="291">SUM(W423:W439)</f>
        <v>23.271497026467653</v>
      </c>
      <c r="X444" s="215">
        <f t="shared" si="291"/>
        <v>44.752755008861214</v>
      </c>
      <c r="Y444" s="215">
        <f t="shared" si="291"/>
        <v>58.745402745242068</v>
      </c>
      <c r="Z444" s="215">
        <f t="shared" si="291"/>
        <v>39.45994546211368</v>
      </c>
      <c r="AA444" s="215">
        <f t="shared" si="291"/>
        <v>338.66550640899624</v>
      </c>
      <c r="AB444" s="215">
        <f t="shared" si="291"/>
        <v>61.910053958240361</v>
      </c>
      <c r="AC444" s="215">
        <f t="shared" si="291"/>
        <v>26.857040952480652</v>
      </c>
      <c r="AD444" s="216">
        <f t="shared" si="291"/>
        <v>1.2371399372015921</v>
      </c>
      <c r="AE444" s="216">
        <f t="shared" si="291"/>
        <v>0.87721599308622633</v>
      </c>
      <c r="AF444" s="216">
        <f t="shared" si="291"/>
        <v>0</v>
      </c>
      <c r="AG444" s="216">
        <f t="shared" si="291"/>
        <v>4.9023752760082777</v>
      </c>
      <c r="AH444" s="216">
        <f t="shared" si="291"/>
        <v>19.840309746184555</v>
      </c>
      <c r="AI444" s="217">
        <f>SUM(V444:AC444)</f>
        <v>759.63078054166692</v>
      </c>
      <c r="AJ444" s="131" t="str">
        <f>IF(ABS(S444-AI444)&gt;0.001,S444-AI444,"")</f>
        <v/>
      </c>
    </row>
    <row r="445" spans="1:85" s="2" customFormat="1" ht="15" thickBot="1">
      <c r="A445" s="15" t="s">
        <v>100</v>
      </c>
      <c r="B445" s="100">
        <f>IF($I444=0,"-",B444/$I444)</f>
        <v>0.27299922259104453</v>
      </c>
      <c r="C445" s="100">
        <f t="shared" ref="C445:H445" si="292">IF($I444=0,"-",C444/$I444)</f>
        <v>8.4196155434430667E-2</v>
      </c>
      <c r="D445" s="100">
        <f t="shared" si="292"/>
        <v>6.3581772832453712E-2</v>
      </c>
      <c r="E445" s="100">
        <f t="shared" si="292"/>
        <v>0.51508149099723732</v>
      </c>
      <c r="F445" s="100">
        <f t="shared" si="292"/>
        <v>0</v>
      </c>
      <c r="G445" s="100">
        <f t="shared" si="292"/>
        <v>6.4141358144833793E-2</v>
      </c>
      <c r="H445" s="101">
        <f t="shared" si="292"/>
        <v>0</v>
      </c>
      <c r="I445" s="102">
        <f>SUM(B445:H445)</f>
        <v>1</v>
      </c>
      <c r="J445" s="131"/>
      <c r="K445" s="27" t="s">
        <v>100</v>
      </c>
      <c r="L445" s="76">
        <f t="shared" ref="L445:R445" si="293">IF($S444=0,"-",L444/$S444)</f>
        <v>0.25074973371551812</v>
      </c>
      <c r="M445" s="76">
        <f t="shared" si="293"/>
        <v>7.733415265683774E-2</v>
      </c>
      <c r="N445" s="76">
        <f t="shared" si="293"/>
        <v>5.8399846181178584E-2</v>
      </c>
      <c r="O445" s="76">
        <f t="shared" si="293"/>
        <v>0.47310225092775104</v>
      </c>
      <c r="P445" s="76">
        <f t="shared" si="293"/>
        <v>8.1500191335183145E-2</v>
      </c>
      <c r="Q445" s="76">
        <f t="shared" si="293"/>
        <v>5.8913825183531332E-2</v>
      </c>
      <c r="R445" s="77">
        <f t="shared" si="293"/>
        <v>0</v>
      </c>
      <c r="S445" s="78">
        <f>SUM(L445:R445)</f>
        <v>1</v>
      </c>
      <c r="U445" s="36" t="s">
        <v>100</v>
      </c>
      <c r="V445" s="103">
        <f>+V444/$AI444</f>
        <v>0.21848585290464187</v>
      </c>
      <c r="W445" s="103">
        <f t="shared" ref="W445:AH445" si="294">+W444/$AI444</f>
        <v>3.0635273902241741E-2</v>
      </c>
      <c r="X445" s="103">
        <f t="shared" si="294"/>
        <v>5.8913825183531325E-2</v>
      </c>
      <c r="Y445" s="103">
        <f t="shared" si="294"/>
        <v>7.7334152656837726E-2</v>
      </c>
      <c r="Z445" s="103">
        <f t="shared" si="294"/>
        <v>5.1946217126662683E-2</v>
      </c>
      <c r="AA445" s="103">
        <f t="shared" si="294"/>
        <v>0.44582909893080602</v>
      </c>
      <c r="AB445" s="103">
        <f t="shared" si="294"/>
        <v>8.1500191335183131E-2</v>
      </c>
      <c r="AC445" s="103">
        <f t="shared" si="294"/>
        <v>3.5355387960095311E-2</v>
      </c>
      <c r="AD445" s="103">
        <f t="shared" si="294"/>
        <v>1.6286069086345206E-3</v>
      </c>
      <c r="AE445" s="103">
        <f t="shared" si="294"/>
        <v>1.1547925854988568E-3</v>
      </c>
      <c r="AF445" s="103">
        <f t="shared" si="294"/>
        <v>0</v>
      </c>
      <c r="AG445" s="103">
        <f t="shared" si="294"/>
        <v>6.4536290545158794E-3</v>
      </c>
      <c r="AH445" s="103">
        <f t="shared" si="294"/>
        <v>2.6118359411446052E-2</v>
      </c>
      <c r="AI445" s="104">
        <f>SUM(V445:AC445)</f>
        <v>0.99999999999999989</v>
      </c>
      <c r="AJ445" s="131" t="str">
        <f t="shared" si="286"/>
        <v/>
      </c>
      <c r="BA445" s="189"/>
      <c r="BR445" s="189"/>
    </row>
    <row r="446" spans="1:85" ht="15" thickBot="1">
      <c r="A446" s="218"/>
      <c r="B446" s="218"/>
      <c r="C446" s="218"/>
      <c r="D446" s="218"/>
      <c r="E446" s="218"/>
      <c r="F446" s="218"/>
      <c r="G446" s="218"/>
      <c r="H446" s="218"/>
      <c r="I446" s="218"/>
      <c r="K446" s="218"/>
      <c r="L446" s="218"/>
      <c r="M446" s="218"/>
      <c r="N446" s="218"/>
      <c r="O446" s="218"/>
      <c r="P446" s="218"/>
      <c r="Q446" s="218"/>
      <c r="R446" s="218"/>
      <c r="S446" s="218"/>
    </row>
    <row r="447" spans="1:85" ht="28.5">
      <c r="A447" s="310" t="s">
        <v>41</v>
      </c>
      <c r="B447" s="135" t="s">
        <v>0</v>
      </c>
      <c r="C447" s="135" t="s">
        <v>1</v>
      </c>
      <c r="D447" s="135" t="s">
        <v>2</v>
      </c>
      <c r="E447" s="135" t="s">
        <v>3</v>
      </c>
      <c r="F447" s="135" t="s">
        <v>27</v>
      </c>
      <c r="G447" s="135" t="s">
        <v>4</v>
      </c>
      <c r="H447" s="135" t="s">
        <v>5</v>
      </c>
      <c r="I447" s="136" t="s">
        <v>6</v>
      </c>
      <c r="K447" s="312" t="s">
        <v>41</v>
      </c>
      <c r="L447" s="137" t="s">
        <v>0</v>
      </c>
      <c r="M447" s="137" t="s">
        <v>1</v>
      </c>
      <c r="N447" s="137" t="s">
        <v>2</v>
      </c>
      <c r="O447" s="137" t="s">
        <v>3</v>
      </c>
      <c r="P447" s="137" t="s">
        <v>27</v>
      </c>
      <c r="Q447" s="137" t="s">
        <v>4</v>
      </c>
      <c r="R447" s="137" t="s">
        <v>5</v>
      </c>
      <c r="S447" s="138" t="s">
        <v>6</v>
      </c>
    </row>
    <row r="448" spans="1:85" ht="15">
      <c r="A448" s="311" t="s">
        <v>41</v>
      </c>
      <c r="B448" s="294" t="s">
        <v>109</v>
      </c>
      <c r="C448" s="295"/>
      <c r="D448" s="295"/>
      <c r="E448" s="295"/>
      <c r="F448" s="295"/>
      <c r="G448" s="295"/>
      <c r="H448" s="295"/>
      <c r="I448" s="296"/>
      <c r="K448" s="313" t="s">
        <v>41</v>
      </c>
      <c r="L448" s="297" t="s">
        <v>109</v>
      </c>
      <c r="M448" s="298"/>
      <c r="N448" s="298"/>
      <c r="O448" s="298"/>
      <c r="P448" s="298"/>
      <c r="Q448" s="298"/>
      <c r="R448" s="298"/>
      <c r="S448" s="299"/>
    </row>
    <row r="449" spans="1:19" ht="15">
      <c r="A449" s="141" t="s">
        <v>7</v>
      </c>
      <c r="B449" s="314"/>
      <c r="C449" s="315"/>
      <c r="D449" s="315"/>
      <c r="E449" s="316"/>
      <c r="F449" s="142">
        <v>4.9236998067270672E-3</v>
      </c>
      <c r="G449" s="314"/>
      <c r="H449" s="316"/>
      <c r="I449" s="144">
        <f>SUM(B449:H449)</f>
        <v>4.9236998067270672E-3</v>
      </c>
      <c r="J449" s="139"/>
      <c r="K449" s="193" t="s">
        <v>7</v>
      </c>
      <c r="L449" s="314"/>
      <c r="M449" s="315"/>
      <c r="N449" s="315"/>
      <c r="O449" s="316"/>
      <c r="P449" s="142">
        <v>0</v>
      </c>
      <c r="Q449" s="314"/>
      <c r="R449" s="323"/>
      <c r="S449" s="195">
        <f>SUM(L449:R449)</f>
        <v>0</v>
      </c>
    </row>
    <row r="450" spans="1:19" ht="15">
      <c r="A450" s="149" t="s">
        <v>8</v>
      </c>
      <c r="B450" s="317"/>
      <c r="C450" s="318"/>
      <c r="D450" s="318"/>
      <c r="E450" s="319"/>
      <c r="F450" s="150">
        <v>0</v>
      </c>
      <c r="G450" s="317"/>
      <c r="H450" s="319"/>
      <c r="I450" s="152">
        <f t="shared" ref="I450:I469" si="295">SUM(B450:H450)</f>
        <v>0</v>
      </c>
      <c r="J450" s="139"/>
      <c r="K450" s="153" t="s">
        <v>8</v>
      </c>
      <c r="L450" s="317"/>
      <c r="M450" s="318"/>
      <c r="N450" s="318"/>
      <c r="O450" s="319"/>
      <c r="P450" s="154">
        <v>0</v>
      </c>
      <c r="Q450" s="317"/>
      <c r="R450" s="324"/>
      <c r="S450" s="156">
        <f t="shared" ref="S450:S469" si="296">SUM(L450:R450)</f>
        <v>0</v>
      </c>
    </row>
    <row r="451" spans="1:19" ht="15">
      <c r="A451" s="157" t="s">
        <v>10</v>
      </c>
      <c r="B451" s="317"/>
      <c r="C451" s="318"/>
      <c r="D451" s="318"/>
      <c r="E451" s="319"/>
      <c r="F451" s="146">
        <v>0</v>
      </c>
      <c r="G451" s="317"/>
      <c r="H451" s="319"/>
      <c r="I451" s="144">
        <f t="shared" si="295"/>
        <v>0</v>
      </c>
      <c r="J451" s="139"/>
      <c r="K451" s="159" t="s">
        <v>10</v>
      </c>
      <c r="L451" s="317"/>
      <c r="M451" s="318"/>
      <c r="N451" s="318"/>
      <c r="O451" s="319"/>
      <c r="P451" s="146">
        <v>0</v>
      </c>
      <c r="Q451" s="317"/>
      <c r="R451" s="324"/>
      <c r="S451" s="148">
        <f t="shared" si="296"/>
        <v>0</v>
      </c>
    </row>
    <row r="452" spans="1:19" ht="15">
      <c r="A452" s="149" t="s">
        <v>53</v>
      </c>
      <c r="B452" s="317"/>
      <c r="C452" s="318"/>
      <c r="D452" s="318"/>
      <c r="E452" s="319"/>
      <c r="F452" s="150">
        <v>0</v>
      </c>
      <c r="G452" s="317"/>
      <c r="H452" s="319"/>
      <c r="I452" s="152">
        <f t="shared" si="295"/>
        <v>0</v>
      </c>
      <c r="J452" s="139"/>
      <c r="K452" s="153" t="s">
        <v>53</v>
      </c>
      <c r="L452" s="317"/>
      <c r="M452" s="318"/>
      <c r="N452" s="318"/>
      <c r="O452" s="319"/>
      <c r="P452" s="154">
        <v>0</v>
      </c>
      <c r="Q452" s="317"/>
      <c r="R452" s="324"/>
      <c r="S452" s="156">
        <f t="shared" si="296"/>
        <v>0</v>
      </c>
    </row>
    <row r="453" spans="1:19" ht="15">
      <c r="A453" s="157" t="s">
        <v>16</v>
      </c>
      <c r="B453" s="317"/>
      <c r="C453" s="318"/>
      <c r="D453" s="318"/>
      <c r="E453" s="319"/>
      <c r="F453" s="146">
        <v>0</v>
      </c>
      <c r="G453" s="317"/>
      <c r="H453" s="319"/>
      <c r="I453" s="144">
        <f t="shared" si="295"/>
        <v>0</v>
      </c>
      <c r="J453" s="139"/>
      <c r="K453" s="159" t="s">
        <v>16</v>
      </c>
      <c r="L453" s="317"/>
      <c r="M453" s="318"/>
      <c r="N453" s="318"/>
      <c r="O453" s="319"/>
      <c r="P453" s="146">
        <v>0</v>
      </c>
      <c r="Q453" s="317"/>
      <c r="R453" s="324"/>
      <c r="S453" s="148">
        <f t="shared" si="296"/>
        <v>0</v>
      </c>
    </row>
    <row r="454" spans="1:19" ht="15">
      <c r="A454" s="149" t="s">
        <v>15</v>
      </c>
      <c r="B454" s="317"/>
      <c r="C454" s="318"/>
      <c r="D454" s="318"/>
      <c r="E454" s="319"/>
      <c r="F454" s="150">
        <v>0</v>
      </c>
      <c r="G454" s="317"/>
      <c r="H454" s="319"/>
      <c r="I454" s="152">
        <f t="shared" si="295"/>
        <v>0</v>
      </c>
      <c r="J454" s="139"/>
      <c r="K454" s="153" t="s">
        <v>15</v>
      </c>
      <c r="L454" s="317"/>
      <c r="M454" s="318"/>
      <c r="N454" s="318"/>
      <c r="O454" s="319"/>
      <c r="P454" s="154">
        <v>0</v>
      </c>
      <c r="Q454" s="317"/>
      <c r="R454" s="324"/>
      <c r="S454" s="156">
        <f t="shared" si="296"/>
        <v>0</v>
      </c>
    </row>
    <row r="455" spans="1:19" ht="15">
      <c r="A455" s="157" t="s">
        <v>55</v>
      </c>
      <c r="B455" s="317"/>
      <c r="C455" s="318"/>
      <c r="D455" s="318"/>
      <c r="E455" s="319"/>
      <c r="F455" s="146">
        <v>91.941472789133655</v>
      </c>
      <c r="G455" s="317"/>
      <c r="H455" s="319"/>
      <c r="I455" s="144">
        <f t="shared" si="295"/>
        <v>91.941472789133655</v>
      </c>
      <c r="J455" s="139"/>
      <c r="K455" s="159" t="s">
        <v>55</v>
      </c>
      <c r="L455" s="317"/>
      <c r="M455" s="318"/>
      <c r="N455" s="318"/>
      <c r="O455" s="319"/>
      <c r="P455" s="146">
        <v>0</v>
      </c>
      <c r="Q455" s="317"/>
      <c r="R455" s="324"/>
      <c r="S455" s="148">
        <f t="shared" si="296"/>
        <v>0</v>
      </c>
    </row>
    <row r="456" spans="1:19" ht="15">
      <c r="A456" s="149" t="s">
        <v>12</v>
      </c>
      <c r="B456" s="317"/>
      <c r="C456" s="318"/>
      <c r="D456" s="318"/>
      <c r="E456" s="319"/>
      <c r="F456" s="150">
        <v>0</v>
      </c>
      <c r="G456" s="317"/>
      <c r="H456" s="319"/>
      <c r="I456" s="152">
        <f t="shared" si="295"/>
        <v>0</v>
      </c>
      <c r="J456" s="139"/>
      <c r="K456" s="153" t="s">
        <v>12</v>
      </c>
      <c r="L456" s="317"/>
      <c r="M456" s="318"/>
      <c r="N456" s="318"/>
      <c r="O456" s="319"/>
      <c r="P456" s="154">
        <v>0</v>
      </c>
      <c r="Q456" s="317"/>
      <c r="R456" s="324"/>
      <c r="S456" s="156">
        <f t="shared" si="296"/>
        <v>0</v>
      </c>
    </row>
    <row r="457" spans="1:19" ht="15">
      <c r="A457" s="157" t="s">
        <v>56</v>
      </c>
      <c r="B457" s="317"/>
      <c r="C457" s="318"/>
      <c r="D457" s="318"/>
      <c r="E457" s="319"/>
      <c r="F457" s="146">
        <v>0</v>
      </c>
      <c r="G457" s="317"/>
      <c r="H457" s="319"/>
      <c r="I457" s="144">
        <f t="shared" si="295"/>
        <v>0</v>
      </c>
      <c r="J457" s="139"/>
      <c r="K457" s="159" t="s">
        <v>56</v>
      </c>
      <c r="L457" s="317"/>
      <c r="M457" s="318"/>
      <c r="N457" s="318"/>
      <c r="O457" s="319"/>
      <c r="P457" s="146">
        <v>0</v>
      </c>
      <c r="Q457" s="317"/>
      <c r="R457" s="324"/>
      <c r="S457" s="148">
        <f t="shared" si="296"/>
        <v>0</v>
      </c>
    </row>
    <row r="458" spans="1:19" ht="15">
      <c r="A458" s="149" t="s">
        <v>17</v>
      </c>
      <c r="B458" s="317"/>
      <c r="C458" s="318"/>
      <c r="D458" s="318"/>
      <c r="E458" s="319"/>
      <c r="F458" s="150">
        <v>0</v>
      </c>
      <c r="G458" s="317"/>
      <c r="H458" s="319"/>
      <c r="I458" s="152">
        <f t="shared" si="295"/>
        <v>0</v>
      </c>
      <c r="J458" s="139"/>
      <c r="K458" s="153" t="s">
        <v>17</v>
      </c>
      <c r="L458" s="317"/>
      <c r="M458" s="318"/>
      <c r="N458" s="318"/>
      <c r="O458" s="319"/>
      <c r="P458" s="154">
        <v>0</v>
      </c>
      <c r="Q458" s="317"/>
      <c r="R458" s="324"/>
      <c r="S458" s="156">
        <f t="shared" si="296"/>
        <v>0</v>
      </c>
    </row>
    <row r="459" spans="1:19" ht="15">
      <c r="A459" s="157" t="s">
        <v>141</v>
      </c>
      <c r="B459" s="317"/>
      <c r="C459" s="318"/>
      <c r="D459" s="318"/>
      <c r="E459" s="319"/>
      <c r="F459" s="146">
        <v>0</v>
      </c>
      <c r="G459" s="317"/>
      <c r="H459" s="319"/>
      <c r="I459" s="144">
        <f t="shared" si="295"/>
        <v>0</v>
      </c>
      <c r="J459" s="139"/>
      <c r="K459" s="159" t="s">
        <v>141</v>
      </c>
      <c r="L459" s="317"/>
      <c r="M459" s="318"/>
      <c r="N459" s="318"/>
      <c r="O459" s="319"/>
      <c r="P459" s="146">
        <v>0</v>
      </c>
      <c r="Q459" s="317"/>
      <c r="R459" s="324"/>
      <c r="S459" s="148">
        <f t="shared" si="296"/>
        <v>0</v>
      </c>
    </row>
    <row r="460" spans="1:19" ht="15">
      <c r="A460" s="149" t="s">
        <v>25</v>
      </c>
      <c r="B460" s="317"/>
      <c r="C460" s="318"/>
      <c r="D460" s="318"/>
      <c r="E460" s="319"/>
      <c r="F460" s="150">
        <v>347.39159637234093</v>
      </c>
      <c r="G460" s="317"/>
      <c r="H460" s="319"/>
      <c r="I460" s="152">
        <f t="shared" si="295"/>
        <v>347.39159637234093</v>
      </c>
      <c r="J460" s="139"/>
      <c r="K460" s="153" t="s">
        <v>25</v>
      </c>
      <c r="L460" s="317"/>
      <c r="M460" s="318"/>
      <c r="N460" s="318"/>
      <c r="O460" s="319"/>
      <c r="P460" s="154">
        <v>0</v>
      </c>
      <c r="Q460" s="317"/>
      <c r="R460" s="324"/>
      <c r="S460" s="156">
        <f t="shared" si="296"/>
        <v>0</v>
      </c>
    </row>
    <row r="461" spans="1:19" ht="15">
      <c r="A461" s="157" t="s">
        <v>24</v>
      </c>
      <c r="B461" s="317"/>
      <c r="C461" s="318"/>
      <c r="D461" s="318"/>
      <c r="E461" s="319"/>
      <c r="F461" s="146">
        <v>0</v>
      </c>
      <c r="G461" s="317"/>
      <c r="H461" s="319"/>
      <c r="I461" s="144">
        <f t="shared" si="295"/>
        <v>0</v>
      </c>
      <c r="J461" s="139"/>
      <c r="K461" s="159" t="s">
        <v>24</v>
      </c>
      <c r="L461" s="317"/>
      <c r="M461" s="318"/>
      <c r="N461" s="318"/>
      <c r="O461" s="319"/>
      <c r="P461" s="146">
        <v>0</v>
      </c>
      <c r="Q461" s="317"/>
      <c r="R461" s="324"/>
      <c r="S461" s="148">
        <f t="shared" si="296"/>
        <v>0</v>
      </c>
    </row>
    <row r="462" spans="1:19" ht="15">
      <c r="A462" s="149" t="s">
        <v>57</v>
      </c>
      <c r="B462" s="317"/>
      <c r="C462" s="318"/>
      <c r="D462" s="318"/>
      <c r="E462" s="319"/>
      <c r="F462" s="150">
        <v>0</v>
      </c>
      <c r="G462" s="317"/>
      <c r="H462" s="319"/>
      <c r="I462" s="152">
        <f t="shared" si="295"/>
        <v>0</v>
      </c>
      <c r="J462" s="139"/>
      <c r="K462" s="153" t="s">
        <v>57</v>
      </c>
      <c r="L462" s="317"/>
      <c r="M462" s="318"/>
      <c r="N462" s="318"/>
      <c r="O462" s="319"/>
      <c r="P462" s="154">
        <v>0</v>
      </c>
      <c r="Q462" s="317"/>
      <c r="R462" s="324"/>
      <c r="S462" s="156">
        <f t="shared" si="296"/>
        <v>0</v>
      </c>
    </row>
    <row r="463" spans="1:19" ht="15">
      <c r="A463" s="157" t="s">
        <v>22</v>
      </c>
      <c r="B463" s="317"/>
      <c r="C463" s="318"/>
      <c r="D463" s="318"/>
      <c r="E463" s="319"/>
      <c r="F463" s="146">
        <v>5.9231396236624922</v>
      </c>
      <c r="G463" s="317"/>
      <c r="H463" s="319"/>
      <c r="I463" s="144">
        <f t="shared" si="295"/>
        <v>5.9231396236624922</v>
      </c>
      <c r="J463" s="139"/>
      <c r="K463" s="159" t="s">
        <v>22</v>
      </c>
      <c r="L463" s="317"/>
      <c r="M463" s="318"/>
      <c r="N463" s="318"/>
      <c r="O463" s="319"/>
      <c r="P463" s="146">
        <v>0</v>
      </c>
      <c r="Q463" s="317"/>
      <c r="R463" s="324"/>
      <c r="S463" s="148">
        <f t="shared" si="296"/>
        <v>0</v>
      </c>
    </row>
    <row r="464" spans="1:19" ht="15">
      <c r="A464" s="149" t="s">
        <v>21</v>
      </c>
      <c r="B464" s="317"/>
      <c r="C464" s="318"/>
      <c r="D464" s="318"/>
      <c r="E464" s="319"/>
      <c r="F464" s="150">
        <v>0</v>
      </c>
      <c r="G464" s="317"/>
      <c r="H464" s="319"/>
      <c r="I464" s="152">
        <f t="shared" si="295"/>
        <v>0</v>
      </c>
      <c r="J464" s="139"/>
      <c r="K464" s="153" t="s">
        <v>21</v>
      </c>
      <c r="L464" s="317"/>
      <c r="M464" s="318"/>
      <c r="N464" s="318"/>
      <c r="O464" s="319"/>
      <c r="P464" s="154">
        <v>0</v>
      </c>
      <c r="Q464" s="317"/>
      <c r="R464" s="324"/>
      <c r="S464" s="156">
        <f t="shared" si="296"/>
        <v>0</v>
      </c>
    </row>
    <row r="465" spans="1:19" ht="15">
      <c r="A465" s="160" t="s">
        <v>61</v>
      </c>
      <c r="B465" s="317"/>
      <c r="C465" s="318"/>
      <c r="D465" s="318"/>
      <c r="E465" s="319"/>
      <c r="F465" s="146">
        <v>0</v>
      </c>
      <c r="G465" s="317"/>
      <c r="H465" s="319"/>
      <c r="I465" s="144">
        <f t="shared" si="295"/>
        <v>0</v>
      </c>
      <c r="J465" s="139"/>
      <c r="K465" s="161" t="s">
        <v>61</v>
      </c>
      <c r="L465" s="317"/>
      <c r="M465" s="318"/>
      <c r="N465" s="318"/>
      <c r="O465" s="319"/>
      <c r="P465" s="146">
        <v>0</v>
      </c>
      <c r="Q465" s="317"/>
      <c r="R465" s="324"/>
      <c r="S465" s="148">
        <f t="shared" si="296"/>
        <v>0</v>
      </c>
    </row>
    <row r="466" spans="1:19">
      <c r="A466" s="162" t="s">
        <v>23</v>
      </c>
      <c r="B466" s="317"/>
      <c r="C466" s="318"/>
      <c r="D466" s="318"/>
      <c r="E466" s="319"/>
      <c r="F466" s="163">
        <v>0</v>
      </c>
      <c r="G466" s="317"/>
      <c r="H466" s="319"/>
      <c r="I466" s="165">
        <f t="shared" si="295"/>
        <v>0</v>
      </c>
      <c r="J466" s="139"/>
      <c r="K466" s="166" t="s">
        <v>23</v>
      </c>
      <c r="L466" s="317"/>
      <c r="M466" s="318"/>
      <c r="N466" s="318"/>
      <c r="O466" s="319"/>
      <c r="P466" s="167">
        <v>0</v>
      </c>
      <c r="Q466" s="317"/>
      <c r="R466" s="324"/>
      <c r="S466" s="169">
        <f t="shared" si="296"/>
        <v>0</v>
      </c>
    </row>
    <row r="467" spans="1:19">
      <c r="A467" s="170" t="s">
        <v>19</v>
      </c>
      <c r="B467" s="317"/>
      <c r="C467" s="318"/>
      <c r="D467" s="318"/>
      <c r="E467" s="319"/>
      <c r="F467" s="171">
        <v>0</v>
      </c>
      <c r="G467" s="317"/>
      <c r="H467" s="319"/>
      <c r="I467" s="173">
        <f t="shared" si="295"/>
        <v>0</v>
      </c>
      <c r="J467" s="139"/>
      <c r="K467" s="174" t="s">
        <v>19</v>
      </c>
      <c r="L467" s="317"/>
      <c r="M467" s="318"/>
      <c r="N467" s="318"/>
      <c r="O467" s="319"/>
      <c r="P467" s="171">
        <v>0</v>
      </c>
      <c r="Q467" s="317"/>
      <c r="R467" s="324"/>
      <c r="S467" s="176">
        <f t="shared" si="296"/>
        <v>0</v>
      </c>
    </row>
    <row r="468" spans="1:19">
      <c r="A468" s="162" t="s">
        <v>20</v>
      </c>
      <c r="B468" s="317"/>
      <c r="C468" s="318"/>
      <c r="D468" s="318"/>
      <c r="E468" s="319"/>
      <c r="F468" s="163">
        <v>0</v>
      </c>
      <c r="G468" s="317"/>
      <c r="H468" s="319"/>
      <c r="I468" s="165">
        <f t="shared" si="295"/>
        <v>0</v>
      </c>
      <c r="J468" s="139"/>
      <c r="K468" s="166" t="s">
        <v>20</v>
      </c>
      <c r="L468" s="317"/>
      <c r="M468" s="318"/>
      <c r="N468" s="318"/>
      <c r="O468" s="319"/>
      <c r="P468" s="167">
        <v>0</v>
      </c>
      <c r="Q468" s="317"/>
      <c r="R468" s="324"/>
      <c r="S468" s="169">
        <f t="shared" si="296"/>
        <v>0</v>
      </c>
    </row>
    <row r="469" spans="1:19" ht="15" thickBot="1">
      <c r="A469" s="177" t="s">
        <v>11</v>
      </c>
      <c r="B469" s="320"/>
      <c r="C469" s="321"/>
      <c r="D469" s="321"/>
      <c r="E469" s="322"/>
      <c r="F469" s="178">
        <v>0</v>
      </c>
      <c r="G469" s="320"/>
      <c r="H469" s="322"/>
      <c r="I469" s="180">
        <f t="shared" si="295"/>
        <v>0</v>
      </c>
      <c r="J469" s="139"/>
      <c r="K469" s="181" t="s">
        <v>11</v>
      </c>
      <c r="L469" s="320"/>
      <c r="M469" s="321"/>
      <c r="N469" s="321"/>
      <c r="O469" s="322"/>
      <c r="P469" s="178">
        <v>0</v>
      </c>
      <c r="Q469" s="320"/>
      <c r="R469" s="325"/>
      <c r="S469" s="183">
        <f t="shared" si="296"/>
        <v>0</v>
      </c>
    </row>
    <row r="470" spans="1:19" ht="15">
      <c r="A470" s="184" t="s">
        <v>26</v>
      </c>
      <c r="B470" s="185">
        <f>SUM(B449:B465)</f>
        <v>0</v>
      </c>
      <c r="C470" s="185">
        <f t="shared" ref="C470:H470" si="297">SUM(C449:C465)</f>
        <v>0</v>
      </c>
      <c r="D470" s="185">
        <f t="shared" si="297"/>
        <v>0</v>
      </c>
      <c r="E470" s="185">
        <f t="shared" si="297"/>
        <v>0</v>
      </c>
      <c r="F470" s="185">
        <f t="shared" si="297"/>
        <v>445.2611324849438</v>
      </c>
      <c r="G470" s="185">
        <f t="shared" si="297"/>
        <v>0</v>
      </c>
      <c r="H470" s="187">
        <f t="shared" si="297"/>
        <v>0</v>
      </c>
      <c r="I470" s="144">
        <f t="shared" ref="I470" si="298">SUM(I449:I465)</f>
        <v>445.2611324849438</v>
      </c>
      <c r="J470" s="139"/>
      <c r="K470" s="186" t="s">
        <v>26</v>
      </c>
      <c r="L470" s="185">
        <f>SUM(L449:L465)</f>
        <v>0</v>
      </c>
      <c r="M470" s="185">
        <f t="shared" ref="M470:R470" si="299">SUM(M449:M465)</f>
        <v>0</v>
      </c>
      <c r="N470" s="185">
        <f t="shared" si="299"/>
        <v>0</v>
      </c>
      <c r="O470" s="185">
        <f t="shared" si="299"/>
        <v>0</v>
      </c>
      <c r="P470" s="185">
        <f t="shared" si="299"/>
        <v>0</v>
      </c>
      <c r="Q470" s="185">
        <f t="shared" si="299"/>
        <v>0</v>
      </c>
      <c r="R470" s="187">
        <f t="shared" si="299"/>
        <v>0</v>
      </c>
      <c r="S470" s="188">
        <f t="shared" ref="S470" si="300">SUM(S449:S465)</f>
        <v>0</v>
      </c>
    </row>
    <row r="471" spans="1:19" ht="15" thickBot="1">
      <c r="A471" s="15" t="s">
        <v>100</v>
      </c>
      <c r="B471" s="100">
        <f>IF($I470=0,"-",B470/$I470)</f>
        <v>0</v>
      </c>
      <c r="C471" s="100">
        <f t="shared" ref="C471:H471" si="301">IF($I470=0,"-",C470/$I470)</f>
        <v>0</v>
      </c>
      <c r="D471" s="100">
        <f t="shared" si="301"/>
        <v>0</v>
      </c>
      <c r="E471" s="100">
        <f t="shared" si="301"/>
        <v>0</v>
      </c>
      <c r="F471" s="100">
        <f t="shared" si="301"/>
        <v>1</v>
      </c>
      <c r="G471" s="100">
        <f t="shared" si="301"/>
        <v>0</v>
      </c>
      <c r="H471" s="101">
        <f t="shared" si="301"/>
        <v>0</v>
      </c>
      <c r="I471" s="102">
        <f>SUM(B471:H471)</f>
        <v>1</v>
      </c>
      <c r="J471" s="2"/>
      <c r="K471" s="27" t="s">
        <v>100</v>
      </c>
      <c r="L471" s="76" t="str">
        <f t="shared" ref="L471:R471" si="302">IF($S470=0,"-",L470/$S470)</f>
        <v>-</v>
      </c>
      <c r="M471" s="76" t="str">
        <f t="shared" si="302"/>
        <v>-</v>
      </c>
      <c r="N471" s="76" t="str">
        <f t="shared" si="302"/>
        <v>-</v>
      </c>
      <c r="O471" s="76" t="str">
        <f t="shared" si="302"/>
        <v>-</v>
      </c>
      <c r="P471" s="76" t="str">
        <f t="shared" si="302"/>
        <v>-</v>
      </c>
      <c r="Q471" s="76" t="str">
        <f t="shared" si="302"/>
        <v>-</v>
      </c>
      <c r="R471" s="77" t="str">
        <f t="shared" si="302"/>
        <v>-</v>
      </c>
      <c r="S471" s="78">
        <f>SUM(L471:R471)</f>
        <v>0</v>
      </c>
    </row>
    <row r="472" spans="1:19" ht="15" thickBot="1">
      <c r="A472" s="218"/>
      <c r="B472" s="218"/>
      <c r="C472" s="218"/>
      <c r="D472" s="218"/>
      <c r="E472" s="218"/>
      <c r="F472" s="218"/>
      <c r="G472" s="218"/>
      <c r="H472" s="218"/>
      <c r="I472" s="218"/>
      <c r="K472" s="218"/>
      <c r="L472" s="218"/>
      <c r="M472" s="218"/>
      <c r="N472" s="218"/>
      <c r="O472" s="218"/>
      <c r="P472" s="218"/>
      <c r="Q472" s="218"/>
      <c r="R472" s="218"/>
      <c r="S472" s="218"/>
    </row>
    <row r="473" spans="1:19" ht="28.5">
      <c r="A473" s="310" t="s">
        <v>42</v>
      </c>
      <c r="B473" s="135" t="s">
        <v>0</v>
      </c>
      <c r="C473" s="135" t="s">
        <v>1</v>
      </c>
      <c r="D473" s="135" t="s">
        <v>2</v>
      </c>
      <c r="E473" s="135" t="s">
        <v>3</v>
      </c>
      <c r="F473" s="135" t="s">
        <v>27</v>
      </c>
      <c r="G473" s="135" t="s">
        <v>4</v>
      </c>
      <c r="H473" s="135" t="s">
        <v>5</v>
      </c>
      <c r="I473" s="136" t="s">
        <v>6</v>
      </c>
      <c r="K473" s="312" t="s">
        <v>42</v>
      </c>
      <c r="L473" s="137" t="s">
        <v>0</v>
      </c>
      <c r="M473" s="137" t="s">
        <v>1</v>
      </c>
      <c r="N473" s="137" t="s">
        <v>2</v>
      </c>
      <c r="O473" s="137" t="s">
        <v>3</v>
      </c>
      <c r="P473" s="137" t="s">
        <v>27</v>
      </c>
      <c r="Q473" s="137" t="s">
        <v>4</v>
      </c>
      <c r="R473" s="137" t="s">
        <v>5</v>
      </c>
      <c r="S473" s="138" t="s">
        <v>6</v>
      </c>
    </row>
    <row r="474" spans="1:19" ht="15">
      <c r="A474" s="311" t="s">
        <v>42</v>
      </c>
      <c r="B474" s="294" t="s">
        <v>109</v>
      </c>
      <c r="C474" s="295"/>
      <c r="D474" s="295"/>
      <c r="E474" s="295"/>
      <c r="F474" s="295"/>
      <c r="G474" s="295"/>
      <c r="H474" s="295"/>
      <c r="I474" s="296"/>
      <c r="K474" s="313" t="s">
        <v>42</v>
      </c>
      <c r="L474" s="297" t="s">
        <v>109</v>
      </c>
      <c r="M474" s="298"/>
      <c r="N474" s="298"/>
      <c r="O474" s="298"/>
      <c r="P474" s="298"/>
      <c r="Q474" s="298"/>
      <c r="R474" s="298"/>
      <c r="S474" s="299"/>
    </row>
    <row r="475" spans="1:19" ht="15">
      <c r="A475" s="141" t="s">
        <v>7</v>
      </c>
      <c r="B475" s="314"/>
      <c r="C475" s="315"/>
      <c r="D475" s="315"/>
      <c r="E475" s="316"/>
      <c r="F475" s="142">
        <v>0</v>
      </c>
      <c r="G475" s="314"/>
      <c r="H475" s="316"/>
      <c r="I475" s="144">
        <f>SUM(B475:H475)</f>
        <v>0</v>
      </c>
      <c r="J475" s="139"/>
      <c r="K475" s="193" t="s">
        <v>7</v>
      </c>
      <c r="L475" s="314"/>
      <c r="M475" s="315"/>
      <c r="N475" s="315"/>
      <c r="O475" s="316"/>
      <c r="P475" s="142">
        <v>0</v>
      </c>
      <c r="Q475" s="314"/>
      <c r="R475" s="323"/>
      <c r="S475" s="195">
        <f>SUM(L475:R475)</f>
        <v>0</v>
      </c>
    </row>
    <row r="476" spans="1:19" ht="15">
      <c r="A476" s="149" t="s">
        <v>8</v>
      </c>
      <c r="B476" s="317"/>
      <c r="C476" s="318"/>
      <c r="D476" s="318"/>
      <c r="E476" s="319"/>
      <c r="F476" s="150">
        <v>0</v>
      </c>
      <c r="G476" s="317"/>
      <c r="H476" s="319"/>
      <c r="I476" s="152">
        <f t="shared" ref="I476:I495" si="303">SUM(B476:H476)</f>
        <v>0</v>
      </c>
      <c r="J476" s="139"/>
      <c r="K476" s="153" t="s">
        <v>8</v>
      </c>
      <c r="L476" s="317"/>
      <c r="M476" s="318"/>
      <c r="N476" s="318"/>
      <c r="O476" s="319"/>
      <c r="P476" s="154">
        <v>0</v>
      </c>
      <c r="Q476" s="317"/>
      <c r="R476" s="324"/>
      <c r="S476" s="156">
        <f t="shared" ref="S476:S495" si="304">SUM(L476:R476)</f>
        <v>0</v>
      </c>
    </row>
    <row r="477" spans="1:19" ht="15">
      <c r="A477" s="157" t="s">
        <v>10</v>
      </c>
      <c r="B477" s="317"/>
      <c r="C477" s="318"/>
      <c r="D477" s="318"/>
      <c r="E477" s="319"/>
      <c r="F477" s="146">
        <v>0</v>
      </c>
      <c r="G477" s="317"/>
      <c r="H477" s="319"/>
      <c r="I477" s="144">
        <f t="shared" si="303"/>
        <v>0</v>
      </c>
      <c r="J477" s="139"/>
      <c r="K477" s="159" t="s">
        <v>10</v>
      </c>
      <c r="L477" s="317"/>
      <c r="M477" s="318"/>
      <c r="N477" s="318"/>
      <c r="O477" s="319"/>
      <c r="P477" s="146">
        <v>0</v>
      </c>
      <c r="Q477" s="317"/>
      <c r="R477" s="324"/>
      <c r="S477" s="148">
        <f t="shared" si="304"/>
        <v>0</v>
      </c>
    </row>
    <row r="478" spans="1:19" ht="15">
      <c r="A478" s="149" t="s">
        <v>53</v>
      </c>
      <c r="B478" s="317"/>
      <c r="C478" s="318"/>
      <c r="D478" s="318"/>
      <c r="E478" s="319"/>
      <c r="F478" s="150">
        <v>0</v>
      </c>
      <c r="G478" s="317"/>
      <c r="H478" s="319"/>
      <c r="I478" s="152">
        <f t="shared" si="303"/>
        <v>0</v>
      </c>
      <c r="J478" s="139"/>
      <c r="K478" s="153" t="s">
        <v>53</v>
      </c>
      <c r="L478" s="317"/>
      <c r="M478" s="318"/>
      <c r="N478" s="318"/>
      <c r="O478" s="319"/>
      <c r="P478" s="154">
        <v>0</v>
      </c>
      <c r="Q478" s="317"/>
      <c r="R478" s="324"/>
      <c r="S478" s="156">
        <f t="shared" si="304"/>
        <v>0</v>
      </c>
    </row>
    <row r="479" spans="1:19" ht="15">
      <c r="A479" s="157" t="s">
        <v>16</v>
      </c>
      <c r="B479" s="317"/>
      <c r="C479" s="318"/>
      <c r="D479" s="318"/>
      <c r="E479" s="319"/>
      <c r="F479" s="146">
        <v>0</v>
      </c>
      <c r="G479" s="317"/>
      <c r="H479" s="319"/>
      <c r="I479" s="144">
        <f t="shared" si="303"/>
        <v>0</v>
      </c>
      <c r="J479" s="139"/>
      <c r="K479" s="159" t="s">
        <v>16</v>
      </c>
      <c r="L479" s="317"/>
      <c r="M479" s="318"/>
      <c r="N479" s="318"/>
      <c r="O479" s="319"/>
      <c r="P479" s="146">
        <v>0</v>
      </c>
      <c r="Q479" s="317"/>
      <c r="R479" s="324"/>
      <c r="S479" s="148">
        <f t="shared" si="304"/>
        <v>0</v>
      </c>
    </row>
    <row r="480" spans="1:19" ht="15">
      <c r="A480" s="149" t="s">
        <v>15</v>
      </c>
      <c r="B480" s="317"/>
      <c r="C480" s="318"/>
      <c r="D480" s="318"/>
      <c r="E480" s="319"/>
      <c r="F480" s="150">
        <v>0</v>
      </c>
      <c r="G480" s="317"/>
      <c r="H480" s="319"/>
      <c r="I480" s="152">
        <f t="shared" si="303"/>
        <v>0</v>
      </c>
      <c r="J480" s="139"/>
      <c r="K480" s="153" t="s">
        <v>15</v>
      </c>
      <c r="L480" s="317"/>
      <c r="M480" s="318"/>
      <c r="N480" s="318"/>
      <c r="O480" s="319"/>
      <c r="P480" s="154">
        <v>0</v>
      </c>
      <c r="Q480" s="317"/>
      <c r="R480" s="324"/>
      <c r="S480" s="156">
        <f t="shared" si="304"/>
        <v>0</v>
      </c>
    </row>
    <row r="481" spans="1:19" ht="15">
      <c r="A481" s="157" t="s">
        <v>55</v>
      </c>
      <c r="B481" s="317"/>
      <c r="C481" s="318"/>
      <c r="D481" s="318"/>
      <c r="E481" s="319"/>
      <c r="F481" s="146">
        <v>8498.4286166473466</v>
      </c>
      <c r="G481" s="317"/>
      <c r="H481" s="319"/>
      <c r="I481" s="144">
        <f t="shared" si="303"/>
        <v>8498.4286166473466</v>
      </c>
      <c r="J481" s="139"/>
      <c r="K481" s="159" t="s">
        <v>55</v>
      </c>
      <c r="L481" s="317"/>
      <c r="M481" s="318"/>
      <c r="N481" s="318"/>
      <c r="O481" s="319"/>
      <c r="P481" s="146">
        <v>1317.2507613395173</v>
      </c>
      <c r="Q481" s="317"/>
      <c r="R481" s="324"/>
      <c r="S481" s="148">
        <f t="shared" si="304"/>
        <v>1317.2507613395173</v>
      </c>
    </row>
    <row r="482" spans="1:19" ht="15">
      <c r="A482" s="149" t="s">
        <v>12</v>
      </c>
      <c r="B482" s="317"/>
      <c r="C482" s="318"/>
      <c r="D482" s="318"/>
      <c r="E482" s="319"/>
      <c r="F482" s="150">
        <v>3046.1534437680552</v>
      </c>
      <c r="G482" s="317"/>
      <c r="H482" s="319"/>
      <c r="I482" s="152">
        <f t="shared" si="303"/>
        <v>3046.1534437680552</v>
      </c>
      <c r="J482" s="139"/>
      <c r="K482" s="153" t="s">
        <v>12</v>
      </c>
      <c r="L482" s="317"/>
      <c r="M482" s="318"/>
      <c r="N482" s="318"/>
      <c r="O482" s="319"/>
      <c r="P482" s="154">
        <v>896.08835214450346</v>
      </c>
      <c r="Q482" s="317"/>
      <c r="R482" s="324"/>
      <c r="S482" s="156">
        <f t="shared" si="304"/>
        <v>896.08835214450346</v>
      </c>
    </row>
    <row r="483" spans="1:19" ht="15">
      <c r="A483" s="157" t="s">
        <v>56</v>
      </c>
      <c r="B483" s="317"/>
      <c r="C483" s="318"/>
      <c r="D483" s="318"/>
      <c r="E483" s="319"/>
      <c r="F483" s="146">
        <v>0</v>
      </c>
      <c r="G483" s="317"/>
      <c r="H483" s="319"/>
      <c r="I483" s="144">
        <f t="shared" si="303"/>
        <v>0</v>
      </c>
      <c r="J483" s="139"/>
      <c r="K483" s="159" t="s">
        <v>56</v>
      </c>
      <c r="L483" s="317"/>
      <c r="M483" s="318"/>
      <c r="N483" s="318"/>
      <c r="O483" s="319"/>
      <c r="P483" s="146">
        <v>0</v>
      </c>
      <c r="Q483" s="317"/>
      <c r="R483" s="324"/>
      <c r="S483" s="148">
        <f t="shared" si="304"/>
        <v>0</v>
      </c>
    </row>
    <row r="484" spans="1:19" ht="15">
      <c r="A484" s="149" t="s">
        <v>17</v>
      </c>
      <c r="B484" s="317"/>
      <c r="C484" s="318"/>
      <c r="D484" s="318"/>
      <c r="E484" s="319"/>
      <c r="F484" s="150">
        <v>2.97202332365532</v>
      </c>
      <c r="G484" s="317"/>
      <c r="H484" s="319"/>
      <c r="I484" s="152">
        <f t="shared" si="303"/>
        <v>2.97202332365532</v>
      </c>
      <c r="J484" s="139"/>
      <c r="K484" s="153" t="s">
        <v>17</v>
      </c>
      <c r="L484" s="317"/>
      <c r="M484" s="318"/>
      <c r="N484" s="318"/>
      <c r="O484" s="319"/>
      <c r="P484" s="154">
        <v>-1.9846532838593056E-2</v>
      </c>
      <c r="Q484" s="317"/>
      <c r="R484" s="324"/>
      <c r="S484" s="156">
        <f t="shared" si="304"/>
        <v>-1.9846532838593056E-2</v>
      </c>
    </row>
    <row r="485" spans="1:19" ht="15">
      <c r="A485" s="157" t="s">
        <v>141</v>
      </c>
      <c r="B485" s="317"/>
      <c r="C485" s="318"/>
      <c r="D485" s="318"/>
      <c r="E485" s="319"/>
      <c r="F485" s="146">
        <v>19.649814317616489</v>
      </c>
      <c r="G485" s="317"/>
      <c r="H485" s="319"/>
      <c r="I485" s="144">
        <f t="shared" si="303"/>
        <v>19.649814317616489</v>
      </c>
      <c r="J485" s="139"/>
      <c r="K485" s="159" t="s">
        <v>141</v>
      </c>
      <c r="L485" s="317"/>
      <c r="M485" s="318"/>
      <c r="N485" s="318"/>
      <c r="O485" s="319"/>
      <c r="P485" s="146">
        <v>15.241005286446226</v>
      </c>
      <c r="Q485" s="317"/>
      <c r="R485" s="324"/>
      <c r="S485" s="148">
        <f t="shared" si="304"/>
        <v>15.241005286446226</v>
      </c>
    </row>
    <row r="486" spans="1:19" ht="15">
      <c r="A486" s="149" t="s">
        <v>25</v>
      </c>
      <c r="B486" s="317"/>
      <c r="C486" s="318"/>
      <c r="D486" s="318"/>
      <c r="E486" s="319"/>
      <c r="F486" s="150">
        <v>130.00212425794209</v>
      </c>
      <c r="G486" s="317"/>
      <c r="H486" s="319"/>
      <c r="I486" s="152">
        <f t="shared" si="303"/>
        <v>130.00212425794209</v>
      </c>
      <c r="J486" s="139"/>
      <c r="K486" s="153" t="s">
        <v>25</v>
      </c>
      <c r="L486" s="317"/>
      <c r="M486" s="318"/>
      <c r="N486" s="318"/>
      <c r="O486" s="319"/>
      <c r="P486" s="154">
        <v>0</v>
      </c>
      <c r="Q486" s="317"/>
      <c r="R486" s="324"/>
      <c r="S486" s="156">
        <f t="shared" si="304"/>
        <v>0</v>
      </c>
    </row>
    <row r="487" spans="1:19" ht="15">
      <c r="A487" s="157" t="s">
        <v>24</v>
      </c>
      <c r="B487" s="317"/>
      <c r="C487" s="318"/>
      <c r="D487" s="318"/>
      <c r="E487" s="319"/>
      <c r="F487" s="146">
        <v>0</v>
      </c>
      <c r="G487" s="317"/>
      <c r="H487" s="319"/>
      <c r="I487" s="144">
        <f t="shared" si="303"/>
        <v>0</v>
      </c>
      <c r="J487" s="139"/>
      <c r="K487" s="159" t="s">
        <v>24</v>
      </c>
      <c r="L487" s="317"/>
      <c r="M487" s="318"/>
      <c r="N487" s="318"/>
      <c r="O487" s="319"/>
      <c r="P487" s="146">
        <v>0</v>
      </c>
      <c r="Q487" s="317"/>
      <c r="R487" s="324"/>
      <c r="S487" s="148">
        <f t="shared" si="304"/>
        <v>0</v>
      </c>
    </row>
    <row r="488" spans="1:19" ht="15">
      <c r="A488" s="149" t="s">
        <v>57</v>
      </c>
      <c r="B488" s="317"/>
      <c r="C488" s="318"/>
      <c r="D488" s="318"/>
      <c r="E488" s="319"/>
      <c r="F488" s="150">
        <v>0</v>
      </c>
      <c r="G488" s="317"/>
      <c r="H488" s="319"/>
      <c r="I488" s="152">
        <f t="shared" si="303"/>
        <v>0</v>
      </c>
      <c r="J488" s="139"/>
      <c r="K488" s="153" t="s">
        <v>57</v>
      </c>
      <c r="L488" s="317"/>
      <c r="M488" s="318"/>
      <c r="N488" s="318"/>
      <c r="O488" s="319"/>
      <c r="P488" s="154">
        <v>0</v>
      </c>
      <c r="Q488" s="317"/>
      <c r="R488" s="324"/>
      <c r="S488" s="156">
        <f t="shared" si="304"/>
        <v>0</v>
      </c>
    </row>
    <row r="489" spans="1:19" ht="15">
      <c r="A489" s="157" t="s">
        <v>22</v>
      </c>
      <c r="B489" s="317"/>
      <c r="C489" s="318"/>
      <c r="D489" s="318"/>
      <c r="E489" s="319"/>
      <c r="F489" s="146">
        <v>788.84310231609777</v>
      </c>
      <c r="G489" s="317"/>
      <c r="H489" s="319"/>
      <c r="I489" s="144">
        <f t="shared" si="303"/>
        <v>788.84310231609777</v>
      </c>
      <c r="J489" s="139"/>
      <c r="K489" s="159" t="s">
        <v>22</v>
      </c>
      <c r="L489" s="317"/>
      <c r="M489" s="318"/>
      <c r="N489" s="318"/>
      <c r="O489" s="319"/>
      <c r="P489" s="146">
        <v>206.24853981241034</v>
      </c>
      <c r="Q489" s="317"/>
      <c r="R489" s="324"/>
      <c r="S489" s="148">
        <f t="shared" si="304"/>
        <v>206.24853981241034</v>
      </c>
    </row>
    <row r="490" spans="1:19" ht="15">
      <c r="A490" s="149" t="s">
        <v>21</v>
      </c>
      <c r="B490" s="317"/>
      <c r="C490" s="318"/>
      <c r="D490" s="318"/>
      <c r="E490" s="319"/>
      <c r="F490" s="150">
        <v>0</v>
      </c>
      <c r="G490" s="317"/>
      <c r="H490" s="319"/>
      <c r="I490" s="152">
        <f t="shared" si="303"/>
        <v>0</v>
      </c>
      <c r="J490" s="139"/>
      <c r="K490" s="153" t="s">
        <v>21</v>
      </c>
      <c r="L490" s="317"/>
      <c r="M490" s="318"/>
      <c r="N490" s="318"/>
      <c r="O490" s="319"/>
      <c r="P490" s="154">
        <v>0</v>
      </c>
      <c r="Q490" s="317"/>
      <c r="R490" s="324"/>
      <c r="S490" s="156">
        <f t="shared" si="304"/>
        <v>0</v>
      </c>
    </row>
    <row r="491" spans="1:19" ht="15">
      <c r="A491" s="160" t="s">
        <v>61</v>
      </c>
      <c r="B491" s="317"/>
      <c r="C491" s="318"/>
      <c r="D491" s="318"/>
      <c r="E491" s="319"/>
      <c r="F491" s="146">
        <v>0</v>
      </c>
      <c r="G491" s="317"/>
      <c r="H491" s="319"/>
      <c r="I491" s="144">
        <f t="shared" si="303"/>
        <v>0</v>
      </c>
      <c r="J491" s="139"/>
      <c r="K491" s="161" t="s">
        <v>61</v>
      </c>
      <c r="L491" s="317"/>
      <c r="M491" s="318"/>
      <c r="N491" s="318"/>
      <c r="O491" s="319"/>
      <c r="P491" s="146">
        <v>0</v>
      </c>
      <c r="Q491" s="317"/>
      <c r="R491" s="324"/>
      <c r="S491" s="148">
        <f t="shared" si="304"/>
        <v>0</v>
      </c>
    </row>
    <row r="492" spans="1:19">
      <c r="A492" s="162" t="s">
        <v>23</v>
      </c>
      <c r="B492" s="317"/>
      <c r="C492" s="318"/>
      <c r="D492" s="318"/>
      <c r="E492" s="319"/>
      <c r="F492" s="163">
        <v>0</v>
      </c>
      <c r="G492" s="317"/>
      <c r="H492" s="319"/>
      <c r="I492" s="165">
        <f t="shared" si="303"/>
        <v>0</v>
      </c>
      <c r="J492" s="139"/>
      <c r="K492" s="166" t="s">
        <v>23</v>
      </c>
      <c r="L492" s="317"/>
      <c r="M492" s="318"/>
      <c r="N492" s="318"/>
      <c r="O492" s="319"/>
      <c r="P492" s="167">
        <v>0</v>
      </c>
      <c r="Q492" s="317"/>
      <c r="R492" s="324"/>
      <c r="S492" s="169">
        <f t="shared" si="304"/>
        <v>0</v>
      </c>
    </row>
    <row r="493" spans="1:19">
      <c r="A493" s="170" t="s">
        <v>19</v>
      </c>
      <c r="B493" s="317"/>
      <c r="C493" s="318"/>
      <c r="D493" s="318"/>
      <c r="E493" s="319"/>
      <c r="F493" s="171">
        <v>0</v>
      </c>
      <c r="G493" s="317"/>
      <c r="H493" s="319"/>
      <c r="I493" s="173">
        <f t="shared" si="303"/>
        <v>0</v>
      </c>
      <c r="J493" s="139"/>
      <c r="K493" s="174" t="s">
        <v>19</v>
      </c>
      <c r="L493" s="317"/>
      <c r="M493" s="318"/>
      <c r="N493" s="318"/>
      <c r="O493" s="319"/>
      <c r="P493" s="171">
        <v>0</v>
      </c>
      <c r="Q493" s="317"/>
      <c r="R493" s="324"/>
      <c r="S493" s="176">
        <f t="shared" si="304"/>
        <v>0</v>
      </c>
    </row>
    <row r="494" spans="1:19">
      <c r="A494" s="162" t="s">
        <v>20</v>
      </c>
      <c r="B494" s="317"/>
      <c r="C494" s="318"/>
      <c r="D494" s="318"/>
      <c r="E494" s="319"/>
      <c r="F494" s="163">
        <v>0</v>
      </c>
      <c r="G494" s="317"/>
      <c r="H494" s="319"/>
      <c r="I494" s="165">
        <f t="shared" si="303"/>
        <v>0</v>
      </c>
      <c r="J494" s="139"/>
      <c r="K494" s="166" t="s">
        <v>20</v>
      </c>
      <c r="L494" s="317"/>
      <c r="M494" s="318"/>
      <c r="N494" s="318"/>
      <c r="O494" s="319"/>
      <c r="P494" s="167">
        <v>0</v>
      </c>
      <c r="Q494" s="317"/>
      <c r="R494" s="324"/>
      <c r="S494" s="169">
        <f t="shared" si="304"/>
        <v>0</v>
      </c>
    </row>
    <row r="495" spans="1:19" ht="15" thickBot="1">
      <c r="A495" s="177" t="s">
        <v>11</v>
      </c>
      <c r="B495" s="320"/>
      <c r="C495" s="321"/>
      <c r="D495" s="321"/>
      <c r="E495" s="322"/>
      <c r="F495" s="178">
        <v>0</v>
      </c>
      <c r="G495" s="320"/>
      <c r="H495" s="322"/>
      <c r="I495" s="180">
        <f t="shared" si="303"/>
        <v>0</v>
      </c>
      <c r="J495" s="139"/>
      <c r="K495" s="181" t="s">
        <v>11</v>
      </c>
      <c r="L495" s="320"/>
      <c r="M495" s="321"/>
      <c r="N495" s="321"/>
      <c r="O495" s="322"/>
      <c r="P495" s="178">
        <v>0</v>
      </c>
      <c r="Q495" s="320"/>
      <c r="R495" s="325"/>
      <c r="S495" s="183">
        <f t="shared" si="304"/>
        <v>0</v>
      </c>
    </row>
    <row r="496" spans="1:19" ht="15">
      <c r="A496" s="184" t="s">
        <v>26</v>
      </c>
      <c r="B496" s="185">
        <f>SUM(B475:B491)</f>
        <v>0</v>
      </c>
      <c r="C496" s="185">
        <f t="shared" ref="C496:H496" si="305">SUM(C475:C491)</f>
        <v>0</v>
      </c>
      <c r="D496" s="185">
        <f t="shared" si="305"/>
        <v>0</v>
      </c>
      <c r="E496" s="185">
        <f t="shared" si="305"/>
        <v>0</v>
      </c>
      <c r="F496" s="185">
        <f t="shared" si="305"/>
        <v>12486.049124630712</v>
      </c>
      <c r="G496" s="185">
        <f t="shared" si="305"/>
        <v>0</v>
      </c>
      <c r="H496" s="187">
        <f t="shared" si="305"/>
        <v>0</v>
      </c>
      <c r="I496" s="144">
        <f t="shared" ref="I496" si="306">SUM(I475:I491)</f>
        <v>12486.049124630712</v>
      </c>
      <c r="J496" s="139"/>
      <c r="K496" s="186" t="s">
        <v>26</v>
      </c>
      <c r="L496" s="185">
        <f>SUM(L475:L491)</f>
        <v>0</v>
      </c>
      <c r="M496" s="185">
        <f t="shared" ref="M496:R496" si="307">SUM(M475:M491)</f>
        <v>0</v>
      </c>
      <c r="N496" s="185">
        <f t="shared" si="307"/>
        <v>0</v>
      </c>
      <c r="O496" s="185">
        <f t="shared" si="307"/>
        <v>0</v>
      </c>
      <c r="P496" s="185">
        <f t="shared" si="307"/>
        <v>2434.8088120500388</v>
      </c>
      <c r="Q496" s="185">
        <f t="shared" si="307"/>
        <v>0</v>
      </c>
      <c r="R496" s="187">
        <f t="shared" si="307"/>
        <v>0</v>
      </c>
      <c r="S496" s="188">
        <f t="shared" ref="S496" si="308">SUM(S475:S491)</f>
        <v>2434.8088120500388</v>
      </c>
    </row>
    <row r="497" spans="1:19" ht="15" thickBot="1">
      <c r="A497" s="15" t="s">
        <v>100</v>
      </c>
      <c r="B497" s="100">
        <f>IF($I496=0,"-",B496/$I496)</f>
        <v>0</v>
      </c>
      <c r="C497" s="100">
        <f t="shared" ref="C497:H497" si="309">IF($I496=0,"-",C496/$I496)</f>
        <v>0</v>
      </c>
      <c r="D497" s="100">
        <f t="shared" si="309"/>
        <v>0</v>
      </c>
      <c r="E497" s="100">
        <f t="shared" si="309"/>
        <v>0</v>
      </c>
      <c r="F497" s="100">
        <f t="shared" si="309"/>
        <v>1</v>
      </c>
      <c r="G497" s="100">
        <f t="shared" si="309"/>
        <v>0</v>
      </c>
      <c r="H497" s="101">
        <f t="shared" si="309"/>
        <v>0</v>
      </c>
      <c r="I497" s="102">
        <f>SUM(B497:H497)</f>
        <v>1</v>
      </c>
      <c r="J497" s="2"/>
      <c r="K497" s="27" t="s">
        <v>100</v>
      </c>
      <c r="L497" s="76">
        <f t="shared" ref="L497:R497" si="310">IF($S496=0,"-",L496/$S496)</f>
        <v>0</v>
      </c>
      <c r="M497" s="76">
        <f t="shared" si="310"/>
        <v>0</v>
      </c>
      <c r="N497" s="76">
        <f t="shared" si="310"/>
        <v>0</v>
      </c>
      <c r="O497" s="76">
        <f t="shared" si="310"/>
        <v>0</v>
      </c>
      <c r="P497" s="76">
        <f t="shared" si="310"/>
        <v>1</v>
      </c>
      <c r="Q497" s="76">
        <f t="shared" si="310"/>
        <v>0</v>
      </c>
      <c r="R497" s="77">
        <f t="shared" si="310"/>
        <v>0</v>
      </c>
      <c r="S497" s="78">
        <f>SUM(L497:R497)</f>
        <v>1</v>
      </c>
    </row>
    <row r="498" spans="1:19" ht="15" thickBot="1">
      <c r="A498" s="218"/>
      <c r="B498" s="218"/>
      <c r="C498" s="218"/>
      <c r="D498" s="218"/>
      <c r="E498" s="218"/>
      <c r="F498" s="218"/>
      <c r="G498" s="218"/>
      <c r="H498" s="218"/>
      <c r="I498" s="218"/>
      <c r="K498" s="218"/>
      <c r="L498" s="218"/>
      <c r="M498" s="218"/>
      <c r="N498" s="218"/>
      <c r="O498" s="218"/>
      <c r="P498" s="218"/>
      <c r="Q498" s="218"/>
      <c r="R498" s="218"/>
      <c r="S498" s="218"/>
    </row>
    <row r="499" spans="1:19" ht="28.5">
      <c r="A499" s="310" t="s">
        <v>43</v>
      </c>
      <c r="B499" s="135" t="s">
        <v>0</v>
      </c>
      <c r="C499" s="135" t="s">
        <v>1</v>
      </c>
      <c r="D499" s="135" t="s">
        <v>2</v>
      </c>
      <c r="E499" s="135" t="s">
        <v>3</v>
      </c>
      <c r="F499" s="135" t="s">
        <v>27</v>
      </c>
      <c r="G499" s="135" t="s">
        <v>4</v>
      </c>
      <c r="H499" s="135" t="s">
        <v>5</v>
      </c>
      <c r="I499" s="136" t="s">
        <v>6</v>
      </c>
      <c r="K499" s="312" t="s">
        <v>43</v>
      </c>
      <c r="L499" s="137" t="s">
        <v>0</v>
      </c>
      <c r="M499" s="137" t="s">
        <v>1</v>
      </c>
      <c r="N499" s="137" t="s">
        <v>2</v>
      </c>
      <c r="O499" s="137" t="s">
        <v>3</v>
      </c>
      <c r="P499" s="137" t="s">
        <v>27</v>
      </c>
      <c r="Q499" s="137" t="s">
        <v>4</v>
      </c>
      <c r="R499" s="137" t="s">
        <v>5</v>
      </c>
      <c r="S499" s="138" t="s">
        <v>6</v>
      </c>
    </row>
    <row r="500" spans="1:19" ht="15">
      <c r="A500" s="311" t="s">
        <v>43</v>
      </c>
      <c r="B500" s="294" t="s">
        <v>109</v>
      </c>
      <c r="C500" s="295"/>
      <c r="D500" s="295"/>
      <c r="E500" s="295"/>
      <c r="F500" s="295"/>
      <c r="G500" s="295"/>
      <c r="H500" s="295"/>
      <c r="I500" s="296"/>
      <c r="K500" s="313" t="s">
        <v>43</v>
      </c>
      <c r="L500" s="297" t="s">
        <v>109</v>
      </c>
      <c r="M500" s="298"/>
      <c r="N500" s="298"/>
      <c r="O500" s="298"/>
      <c r="P500" s="298"/>
      <c r="Q500" s="298"/>
      <c r="R500" s="298"/>
      <c r="S500" s="299"/>
    </row>
    <row r="501" spans="1:19" ht="15">
      <c r="A501" s="141" t="s">
        <v>7</v>
      </c>
      <c r="B501" s="314"/>
      <c r="C501" s="315"/>
      <c r="D501" s="315"/>
      <c r="E501" s="316"/>
      <c r="F501" s="142">
        <v>0</v>
      </c>
      <c r="G501" s="314"/>
      <c r="H501" s="316"/>
      <c r="I501" s="144">
        <f>SUM(B501:H501)</f>
        <v>0</v>
      </c>
      <c r="J501" s="139"/>
      <c r="K501" s="193" t="s">
        <v>7</v>
      </c>
      <c r="L501" s="314"/>
      <c r="M501" s="315"/>
      <c r="N501" s="315"/>
      <c r="O501" s="316"/>
      <c r="P501" s="142">
        <v>0</v>
      </c>
      <c r="Q501" s="314"/>
      <c r="R501" s="323"/>
      <c r="S501" s="195">
        <f>SUM(L501:R501)</f>
        <v>0</v>
      </c>
    </row>
    <row r="502" spans="1:19" ht="15">
      <c r="A502" s="149" t="s">
        <v>8</v>
      </c>
      <c r="B502" s="317"/>
      <c r="C502" s="318"/>
      <c r="D502" s="318"/>
      <c r="E502" s="319"/>
      <c r="F502" s="150">
        <v>0</v>
      </c>
      <c r="G502" s="317"/>
      <c r="H502" s="319"/>
      <c r="I502" s="152">
        <f t="shared" ref="I502:I521" si="311">SUM(B502:H502)</f>
        <v>0</v>
      </c>
      <c r="J502" s="139"/>
      <c r="K502" s="153" t="s">
        <v>8</v>
      </c>
      <c r="L502" s="317"/>
      <c r="M502" s="318"/>
      <c r="N502" s="318"/>
      <c r="O502" s="319"/>
      <c r="P502" s="154">
        <v>0</v>
      </c>
      <c r="Q502" s="317"/>
      <c r="R502" s="324"/>
      <c r="S502" s="156">
        <f t="shared" ref="S502:S521" si="312">SUM(L502:R502)</f>
        <v>0</v>
      </c>
    </row>
    <row r="503" spans="1:19" ht="15">
      <c r="A503" s="157" t="s">
        <v>10</v>
      </c>
      <c r="B503" s="317"/>
      <c r="C503" s="318"/>
      <c r="D503" s="318"/>
      <c r="E503" s="319"/>
      <c r="F503" s="146">
        <v>0</v>
      </c>
      <c r="G503" s="317"/>
      <c r="H503" s="319"/>
      <c r="I503" s="144">
        <f t="shared" si="311"/>
        <v>0</v>
      </c>
      <c r="J503" s="139"/>
      <c r="K503" s="159" t="s">
        <v>10</v>
      </c>
      <c r="L503" s="317"/>
      <c r="M503" s="318"/>
      <c r="N503" s="318"/>
      <c r="O503" s="319"/>
      <c r="P503" s="146">
        <v>0</v>
      </c>
      <c r="Q503" s="317"/>
      <c r="R503" s="324"/>
      <c r="S503" s="148">
        <f t="shared" si="312"/>
        <v>0</v>
      </c>
    </row>
    <row r="504" spans="1:19" ht="15">
      <c r="A504" s="149" t="s">
        <v>53</v>
      </c>
      <c r="B504" s="317"/>
      <c r="C504" s="318"/>
      <c r="D504" s="318"/>
      <c r="E504" s="319"/>
      <c r="F504" s="150">
        <v>0</v>
      </c>
      <c r="G504" s="317"/>
      <c r="H504" s="319"/>
      <c r="I504" s="152">
        <f t="shared" si="311"/>
        <v>0</v>
      </c>
      <c r="J504" s="139"/>
      <c r="K504" s="153" t="s">
        <v>53</v>
      </c>
      <c r="L504" s="317"/>
      <c r="M504" s="318"/>
      <c r="N504" s="318"/>
      <c r="O504" s="319"/>
      <c r="P504" s="154">
        <v>0</v>
      </c>
      <c r="Q504" s="317"/>
      <c r="R504" s="324"/>
      <c r="S504" s="156">
        <f t="shared" si="312"/>
        <v>0</v>
      </c>
    </row>
    <row r="505" spans="1:19" ht="15">
      <c r="A505" s="157" t="s">
        <v>16</v>
      </c>
      <c r="B505" s="317"/>
      <c r="C505" s="318"/>
      <c r="D505" s="318"/>
      <c r="E505" s="319"/>
      <c r="F505" s="146">
        <v>0</v>
      </c>
      <c r="G505" s="317"/>
      <c r="H505" s="319"/>
      <c r="I505" s="144">
        <f t="shared" si="311"/>
        <v>0</v>
      </c>
      <c r="J505" s="139"/>
      <c r="K505" s="159" t="s">
        <v>16</v>
      </c>
      <c r="L505" s="317"/>
      <c r="M505" s="318"/>
      <c r="N505" s="318"/>
      <c r="O505" s="319"/>
      <c r="P505" s="146">
        <v>0</v>
      </c>
      <c r="Q505" s="317"/>
      <c r="R505" s="324"/>
      <c r="S505" s="148">
        <f t="shared" si="312"/>
        <v>0</v>
      </c>
    </row>
    <row r="506" spans="1:19" ht="15">
      <c r="A506" s="149" t="s">
        <v>15</v>
      </c>
      <c r="B506" s="317"/>
      <c r="C506" s="318"/>
      <c r="D506" s="318"/>
      <c r="E506" s="319"/>
      <c r="F506" s="150">
        <v>0</v>
      </c>
      <c r="G506" s="317"/>
      <c r="H506" s="319"/>
      <c r="I506" s="152">
        <f t="shared" si="311"/>
        <v>0</v>
      </c>
      <c r="J506" s="139"/>
      <c r="K506" s="153" t="s">
        <v>15</v>
      </c>
      <c r="L506" s="317"/>
      <c r="M506" s="318"/>
      <c r="N506" s="318"/>
      <c r="O506" s="319"/>
      <c r="P506" s="154">
        <v>0</v>
      </c>
      <c r="Q506" s="317"/>
      <c r="R506" s="324"/>
      <c r="S506" s="156">
        <f t="shared" si="312"/>
        <v>0</v>
      </c>
    </row>
    <row r="507" spans="1:19" ht="15">
      <c r="A507" s="157" t="s">
        <v>55</v>
      </c>
      <c r="B507" s="317"/>
      <c r="C507" s="318"/>
      <c r="D507" s="318"/>
      <c r="E507" s="319"/>
      <c r="F507" s="146">
        <v>0</v>
      </c>
      <c r="G507" s="317"/>
      <c r="H507" s="319"/>
      <c r="I507" s="144">
        <f t="shared" si="311"/>
        <v>0</v>
      </c>
      <c r="J507" s="139"/>
      <c r="K507" s="159" t="s">
        <v>55</v>
      </c>
      <c r="L507" s="317"/>
      <c r="M507" s="318"/>
      <c r="N507" s="318"/>
      <c r="O507" s="319"/>
      <c r="P507" s="146">
        <v>0</v>
      </c>
      <c r="Q507" s="317"/>
      <c r="R507" s="324"/>
      <c r="S507" s="148">
        <f t="shared" si="312"/>
        <v>0</v>
      </c>
    </row>
    <row r="508" spans="1:19" ht="15">
      <c r="A508" s="149" t="s">
        <v>12</v>
      </c>
      <c r="B508" s="317"/>
      <c r="C508" s="318"/>
      <c r="D508" s="318"/>
      <c r="E508" s="319"/>
      <c r="F508" s="150">
        <v>0</v>
      </c>
      <c r="G508" s="317"/>
      <c r="H508" s="319"/>
      <c r="I508" s="152">
        <f t="shared" si="311"/>
        <v>0</v>
      </c>
      <c r="J508" s="139"/>
      <c r="K508" s="153" t="s">
        <v>12</v>
      </c>
      <c r="L508" s="317"/>
      <c r="M508" s="318"/>
      <c r="N508" s="318"/>
      <c r="O508" s="319"/>
      <c r="P508" s="154">
        <v>0</v>
      </c>
      <c r="Q508" s="317"/>
      <c r="R508" s="324"/>
      <c r="S508" s="156">
        <f t="shared" si="312"/>
        <v>0</v>
      </c>
    </row>
    <row r="509" spans="1:19" ht="15">
      <c r="A509" s="157" t="s">
        <v>56</v>
      </c>
      <c r="B509" s="317"/>
      <c r="C509" s="318"/>
      <c r="D509" s="318"/>
      <c r="E509" s="319"/>
      <c r="F509" s="146">
        <v>0</v>
      </c>
      <c r="G509" s="317"/>
      <c r="H509" s="319"/>
      <c r="I509" s="144">
        <f t="shared" si="311"/>
        <v>0</v>
      </c>
      <c r="J509" s="139"/>
      <c r="K509" s="159" t="s">
        <v>56</v>
      </c>
      <c r="L509" s="317"/>
      <c r="M509" s="318"/>
      <c r="N509" s="318"/>
      <c r="O509" s="319"/>
      <c r="P509" s="146">
        <v>0</v>
      </c>
      <c r="Q509" s="317"/>
      <c r="R509" s="324"/>
      <c r="S509" s="148">
        <f t="shared" si="312"/>
        <v>0</v>
      </c>
    </row>
    <row r="510" spans="1:19" ht="15">
      <c r="A510" s="149" t="s">
        <v>17</v>
      </c>
      <c r="B510" s="317"/>
      <c r="C510" s="318"/>
      <c r="D510" s="318"/>
      <c r="E510" s="319"/>
      <c r="F510" s="150">
        <v>0</v>
      </c>
      <c r="G510" s="317"/>
      <c r="H510" s="319"/>
      <c r="I510" s="152">
        <f t="shared" si="311"/>
        <v>0</v>
      </c>
      <c r="J510" s="139"/>
      <c r="K510" s="153" t="s">
        <v>17</v>
      </c>
      <c r="L510" s="317"/>
      <c r="M510" s="318"/>
      <c r="N510" s="318"/>
      <c r="O510" s="319"/>
      <c r="P510" s="154">
        <v>0</v>
      </c>
      <c r="Q510" s="317"/>
      <c r="R510" s="324"/>
      <c r="S510" s="156">
        <f t="shared" si="312"/>
        <v>0</v>
      </c>
    </row>
    <row r="511" spans="1:19" ht="15">
      <c r="A511" s="157" t="s">
        <v>141</v>
      </c>
      <c r="B511" s="317"/>
      <c r="C511" s="318"/>
      <c r="D511" s="318"/>
      <c r="E511" s="319"/>
      <c r="F511" s="146">
        <v>0</v>
      </c>
      <c r="G511" s="317"/>
      <c r="H511" s="319"/>
      <c r="I511" s="144">
        <f t="shared" si="311"/>
        <v>0</v>
      </c>
      <c r="J511" s="139"/>
      <c r="K511" s="159" t="s">
        <v>141</v>
      </c>
      <c r="L511" s="317"/>
      <c r="M511" s="318"/>
      <c r="N511" s="318"/>
      <c r="O511" s="319"/>
      <c r="P511" s="146">
        <v>0</v>
      </c>
      <c r="Q511" s="317"/>
      <c r="R511" s="324"/>
      <c r="S511" s="148">
        <f t="shared" si="312"/>
        <v>0</v>
      </c>
    </row>
    <row r="512" spans="1:19" ht="15">
      <c r="A512" s="149" t="s">
        <v>25</v>
      </c>
      <c r="B512" s="317"/>
      <c r="C512" s="318"/>
      <c r="D512" s="318"/>
      <c r="E512" s="319"/>
      <c r="F512" s="150">
        <v>0</v>
      </c>
      <c r="G512" s="317"/>
      <c r="H512" s="319"/>
      <c r="I512" s="152">
        <f t="shared" si="311"/>
        <v>0</v>
      </c>
      <c r="J512" s="139"/>
      <c r="K512" s="153" t="s">
        <v>25</v>
      </c>
      <c r="L512" s="317"/>
      <c r="M512" s="318"/>
      <c r="N512" s="318"/>
      <c r="O512" s="319"/>
      <c r="P512" s="154">
        <v>0</v>
      </c>
      <c r="Q512" s="317"/>
      <c r="R512" s="324"/>
      <c r="S512" s="156">
        <f t="shared" si="312"/>
        <v>0</v>
      </c>
    </row>
    <row r="513" spans="1:19" ht="15">
      <c r="A513" s="157" t="s">
        <v>24</v>
      </c>
      <c r="B513" s="317"/>
      <c r="C513" s="318"/>
      <c r="D513" s="318"/>
      <c r="E513" s="319"/>
      <c r="F513" s="146">
        <v>0</v>
      </c>
      <c r="G513" s="317"/>
      <c r="H513" s="319"/>
      <c r="I513" s="144">
        <f t="shared" si="311"/>
        <v>0</v>
      </c>
      <c r="J513" s="139"/>
      <c r="K513" s="159" t="s">
        <v>24</v>
      </c>
      <c r="L513" s="317"/>
      <c r="M513" s="318"/>
      <c r="N513" s="318"/>
      <c r="O513" s="319"/>
      <c r="P513" s="146">
        <v>0</v>
      </c>
      <c r="Q513" s="317"/>
      <c r="R513" s="324"/>
      <c r="S513" s="148">
        <f t="shared" si="312"/>
        <v>0</v>
      </c>
    </row>
    <row r="514" spans="1:19" ht="15">
      <c r="A514" s="149" t="s">
        <v>57</v>
      </c>
      <c r="B514" s="317"/>
      <c r="C514" s="318"/>
      <c r="D514" s="318"/>
      <c r="E514" s="319"/>
      <c r="F514" s="150">
        <v>0</v>
      </c>
      <c r="G514" s="317"/>
      <c r="H514" s="319"/>
      <c r="I514" s="152">
        <f t="shared" si="311"/>
        <v>0</v>
      </c>
      <c r="J514" s="139"/>
      <c r="K514" s="153" t="s">
        <v>57</v>
      </c>
      <c r="L514" s="317"/>
      <c r="M514" s="318"/>
      <c r="N514" s="318"/>
      <c r="O514" s="319"/>
      <c r="P514" s="154">
        <v>0</v>
      </c>
      <c r="Q514" s="317"/>
      <c r="R514" s="324"/>
      <c r="S514" s="156">
        <f t="shared" si="312"/>
        <v>0</v>
      </c>
    </row>
    <row r="515" spans="1:19" ht="15">
      <c r="A515" s="157" t="s">
        <v>22</v>
      </c>
      <c r="B515" s="317"/>
      <c r="C515" s="318"/>
      <c r="D515" s="318"/>
      <c r="E515" s="319"/>
      <c r="F515" s="146">
        <v>0</v>
      </c>
      <c r="G515" s="317"/>
      <c r="H515" s="319"/>
      <c r="I515" s="144">
        <f t="shared" si="311"/>
        <v>0</v>
      </c>
      <c r="J515" s="139"/>
      <c r="K515" s="159" t="s">
        <v>22</v>
      </c>
      <c r="L515" s="317"/>
      <c r="M515" s="318"/>
      <c r="N515" s="318"/>
      <c r="O515" s="319"/>
      <c r="P515" s="146">
        <v>0</v>
      </c>
      <c r="Q515" s="317"/>
      <c r="R515" s="324"/>
      <c r="S515" s="148">
        <f t="shared" si="312"/>
        <v>0</v>
      </c>
    </row>
    <row r="516" spans="1:19" ht="15">
      <c r="A516" s="149" t="s">
        <v>21</v>
      </c>
      <c r="B516" s="317"/>
      <c r="C516" s="318"/>
      <c r="D516" s="318"/>
      <c r="E516" s="319"/>
      <c r="F516" s="150">
        <v>0</v>
      </c>
      <c r="G516" s="317"/>
      <c r="H516" s="319"/>
      <c r="I516" s="152">
        <f t="shared" si="311"/>
        <v>0</v>
      </c>
      <c r="J516" s="139"/>
      <c r="K516" s="153" t="s">
        <v>21</v>
      </c>
      <c r="L516" s="317"/>
      <c r="M516" s="318"/>
      <c r="N516" s="318"/>
      <c r="O516" s="319"/>
      <c r="P516" s="154">
        <v>0</v>
      </c>
      <c r="Q516" s="317"/>
      <c r="R516" s="324"/>
      <c r="S516" s="156">
        <f t="shared" si="312"/>
        <v>0</v>
      </c>
    </row>
    <row r="517" spans="1:19" ht="15">
      <c r="A517" s="160" t="s">
        <v>61</v>
      </c>
      <c r="B517" s="317"/>
      <c r="C517" s="318"/>
      <c r="D517" s="318"/>
      <c r="E517" s="319"/>
      <c r="F517" s="146">
        <v>0</v>
      </c>
      <c r="G517" s="317"/>
      <c r="H517" s="319"/>
      <c r="I517" s="144">
        <f t="shared" si="311"/>
        <v>0</v>
      </c>
      <c r="J517" s="139"/>
      <c r="K517" s="161" t="s">
        <v>61</v>
      </c>
      <c r="L517" s="317"/>
      <c r="M517" s="318"/>
      <c r="N517" s="318"/>
      <c r="O517" s="319"/>
      <c r="P517" s="146">
        <v>0</v>
      </c>
      <c r="Q517" s="317"/>
      <c r="R517" s="324"/>
      <c r="S517" s="148">
        <f t="shared" si="312"/>
        <v>0</v>
      </c>
    </row>
    <row r="518" spans="1:19">
      <c r="A518" s="162" t="s">
        <v>23</v>
      </c>
      <c r="B518" s="317"/>
      <c r="C518" s="318"/>
      <c r="D518" s="318"/>
      <c r="E518" s="319"/>
      <c r="F518" s="163">
        <v>0</v>
      </c>
      <c r="G518" s="317"/>
      <c r="H518" s="319"/>
      <c r="I518" s="165">
        <f t="shared" si="311"/>
        <v>0</v>
      </c>
      <c r="J518" s="139"/>
      <c r="K518" s="166" t="s">
        <v>23</v>
      </c>
      <c r="L518" s="317"/>
      <c r="M518" s="318"/>
      <c r="N518" s="318"/>
      <c r="O518" s="319"/>
      <c r="P518" s="167">
        <v>0</v>
      </c>
      <c r="Q518" s="317"/>
      <c r="R518" s="324"/>
      <c r="S518" s="169">
        <f t="shared" si="312"/>
        <v>0</v>
      </c>
    </row>
    <row r="519" spans="1:19">
      <c r="A519" s="170" t="s">
        <v>19</v>
      </c>
      <c r="B519" s="317"/>
      <c r="C519" s="318"/>
      <c r="D519" s="318"/>
      <c r="E519" s="319"/>
      <c r="F519" s="171">
        <v>0</v>
      </c>
      <c r="G519" s="317"/>
      <c r="H519" s="319"/>
      <c r="I519" s="173">
        <f t="shared" si="311"/>
        <v>0</v>
      </c>
      <c r="J519" s="139"/>
      <c r="K519" s="174" t="s">
        <v>19</v>
      </c>
      <c r="L519" s="317"/>
      <c r="M519" s="318"/>
      <c r="N519" s="318"/>
      <c r="O519" s="319"/>
      <c r="P519" s="171">
        <v>0</v>
      </c>
      <c r="Q519" s="317"/>
      <c r="R519" s="324"/>
      <c r="S519" s="176">
        <f t="shared" si="312"/>
        <v>0</v>
      </c>
    </row>
    <row r="520" spans="1:19">
      <c r="A520" s="162" t="s">
        <v>20</v>
      </c>
      <c r="B520" s="317"/>
      <c r="C520" s="318"/>
      <c r="D520" s="318"/>
      <c r="E520" s="319"/>
      <c r="F520" s="163">
        <v>0</v>
      </c>
      <c r="G520" s="317"/>
      <c r="H520" s="319"/>
      <c r="I520" s="165">
        <f t="shared" si="311"/>
        <v>0</v>
      </c>
      <c r="J520" s="139"/>
      <c r="K520" s="166" t="s">
        <v>20</v>
      </c>
      <c r="L520" s="317"/>
      <c r="M520" s="318"/>
      <c r="N520" s="318"/>
      <c r="O520" s="319"/>
      <c r="P520" s="167">
        <v>0</v>
      </c>
      <c r="Q520" s="317"/>
      <c r="R520" s="324"/>
      <c r="S520" s="169">
        <f t="shared" si="312"/>
        <v>0</v>
      </c>
    </row>
    <row r="521" spans="1:19" ht="15" thickBot="1">
      <c r="A521" s="177" t="s">
        <v>11</v>
      </c>
      <c r="B521" s="320"/>
      <c r="C521" s="321"/>
      <c r="D521" s="321"/>
      <c r="E521" s="322"/>
      <c r="F521" s="178">
        <v>0</v>
      </c>
      <c r="G521" s="320"/>
      <c r="H521" s="322"/>
      <c r="I521" s="180">
        <f t="shared" si="311"/>
        <v>0</v>
      </c>
      <c r="J521" s="139"/>
      <c r="K521" s="181" t="s">
        <v>11</v>
      </c>
      <c r="L521" s="320"/>
      <c r="M521" s="321"/>
      <c r="N521" s="321"/>
      <c r="O521" s="322"/>
      <c r="P521" s="178">
        <v>0</v>
      </c>
      <c r="Q521" s="320"/>
      <c r="R521" s="325"/>
      <c r="S521" s="183">
        <f t="shared" si="312"/>
        <v>0</v>
      </c>
    </row>
    <row r="522" spans="1:19" ht="15">
      <c r="A522" s="184" t="s">
        <v>26</v>
      </c>
      <c r="B522" s="185">
        <f>SUM(B501:B517)</f>
        <v>0</v>
      </c>
      <c r="C522" s="185">
        <f t="shared" ref="C522:H522" si="313">SUM(C501:C517)</f>
        <v>0</v>
      </c>
      <c r="D522" s="185">
        <f t="shared" si="313"/>
        <v>0</v>
      </c>
      <c r="E522" s="185">
        <f t="shared" si="313"/>
        <v>0</v>
      </c>
      <c r="F522" s="185">
        <f t="shared" si="313"/>
        <v>0</v>
      </c>
      <c r="G522" s="185">
        <f t="shared" si="313"/>
        <v>0</v>
      </c>
      <c r="H522" s="187">
        <f t="shared" si="313"/>
        <v>0</v>
      </c>
      <c r="I522" s="144">
        <f t="shared" ref="I522" si="314">SUM(I501:I517)</f>
        <v>0</v>
      </c>
      <c r="J522" s="139"/>
      <c r="K522" s="186" t="s">
        <v>26</v>
      </c>
      <c r="L522" s="185">
        <f>SUM(L501:L517)</f>
        <v>0</v>
      </c>
      <c r="M522" s="185">
        <f t="shared" ref="M522:R522" si="315">SUM(M501:M517)</f>
        <v>0</v>
      </c>
      <c r="N522" s="185">
        <f t="shared" si="315"/>
        <v>0</v>
      </c>
      <c r="O522" s="185">
        <f t="shared" si="315"/>
        <v>0</v>
      </c>
      <c r="P522" s="185">
        <f t="shared" si="315"/>
        <v>0</v>
      </c>
      <c r="Q522" s="185">
        <f t="shared" si="315"/>
        <v>0</v>
      </c>
      <c r="R522" s="187">
        <f t="shared" si="315"/>
        <v>0</v>
      </c>
      <c r="S522" s="188">
        <f t="shared" ref="S522" si="316">SUM(S501:S517)</f>
        <v>0</v>
      </c>
    </row>
    <row r="523" spans="1:19" ht="15" thickBot="1">
      <c r="A523" s="15" t="s">
        <v>100</v>
      </c>
      <c r="B523" s="100" t="str">
        <f>IF($I522=0,"-",B522/$I522)</f>
        <v>-</v>
      </c>
      <c r="C523" s="100" t="str">
        <f t="shared" ref="C523:H523" si="317">IF($I522=0,"-",C522/$I522)</f>
        <v>-</v>
      </c>
      <c r="D523" s="100" t="str">
        <f t="shared" si="317"/>
        <v>-</v>
      </c>
      <c r="E523" s="100" t="str">
        <f t="shared" si="317"/>
        <v>-</v>
      </c>
      <c r="F523" s="100" t="str">
        <f t="shared" si="317"/>
        <v>-</v>
      </c>
      <c r="G523" s="100" t="str">
        <f t="shared" si="317"/>
        <v>-</v>
      </c>
      <c r="H523" s="101" t="str">
        <f t="shared" si="317"/>
        <v>-</v>
      </c>
      <c r="I523" s="102">
        <f>SUM(B523:H523)</f>
        <v>0</v>
      </c>
      <c r="J523" s="2"/>
      <c r="K523" s="27" t="s">
        <v>100</v>
      </c>
      <c r="L523" s="76" t="str">
        <f t="shared" ref="L523:R523" si="318">IF($S522=0,"-",L522/$S522)</f>
        <v>-</v>
      </c>
      <c r="M523" s="76" t="str">
        <f t="shared" si="318"/>
        <v>-</v>
      </c>
      <c r="N523" s="76" t="str">
        <f t="shared" si="318"/>
        <v>-</v>
      </c>
      <c r="O523" s="76" t="str">
        <f t="shared" si="318"/>
        <v>-</v>
      </c>
      <c r="P523" s="76" t="str">
        <f t="shared" si="318"/>
        <v>-</v>
      </c>
      <c r="Q523" s="76" t="str">
        <f t="shared" si="318"/>
        <v>-</v>
      </c>
      <c r="R523" s="77" t="str">
        <f t="shared" si="318"/>
        <v>-</v>
      </c>
      <c r="S523" s="78">
        <f>SUM(L523:R523)</f>
        <v>0</v>
      </c>
    </row>
    <row r="524" spans="1:19" ht="15" thickBot="1">
      <c r="A524" s="218"/>
      <c r="B524" s="218"/>
      <c r="C524" s="218"/>
      <c r="D524" s="218"/>
      <c r="E524" s="218"/>
      <c r="F524" s="218"/>
      <c r="G524" s="218"/>
      <c r="H524" s="218"/>
      <c r="I524" s="218"/>
      <c r="K524" s="218"/>
      <c r="L524" s="218"/>
      <c r="M524" s="218"/>
      <c r="N524" s="218"/>
      <c r="O524" s="218"/>
      <c r="P524" s="218"/>
      <c r="Q524" s="218"/>
      <c r="R524" s="218"/>
      <c r="S524" s="218"/>
    </row>
    <row r="525" spans="1:19" ht="28.5">
      <c r="A525" s="310" t="s">
        <v>44</v>
      </c>
      <c r="B525" s="135" t="s">
        <v>0</v>
      </c>
      <c r="C525" s="135" t="s">
        <v>1</v>
      </c>
      <c r="D525" s="135" t="s">
        <v>2</v>
      </c>
      <c r="E525" s="135" t="s">
        <v>3</v>
      </c>
      <c r="F525" s="135" t="s">
        <v>27</v>
      </c>
      <c r="G525" s="135" t="s">
        <v>4</v>
      </c>
      <c r="H525" s="135" t="s">
        <v>5</v>
      </c>
      <c r="I525" s="136" t="s">
        <v>6</v>
      </c>
      <c r="K525" s="312" t="s">
        <v>44</v>
      </c>
      <c r="L525" s="137" t="s">
        <v>0</v>
      </c>
      <c r="M525" s="137" t="s">
        <v>1</v>
      </c>
      <c r="N525" s="137" t="s">
        <v>2</v>
      </c>
      <c r="O525" s="137" t="s">
        <v>3</v>
      </c>
      <c r="P525" s="137" t="s">
        <v>27</v>
      </c>
      <c r="Q525" s="137" t="s">
        <v>4</v>
      </c>
      <c r="R525" s="137" t="s">
        <v>5</v>
      </c>
      <c r="S525" s="138" t="s">
        <v>6</v>
      </c>
    </row>
    <row r="526" spans="1:19" ht="15">
      <c r="A526" s="311" t="s">
        <v>44</v>
      </c>
      <c r="B526" s="294" t="s">
        <v>109</v>
      </c>
      <c r="C526" s="295"/>
      <c r="D526" s="295"/>
      <c r="E526" s="295"/>
      <c r="F526" s="295"/>
      <c r="G526" s="295"/>
      <c r="H526" s="295"/>
      <c r="I526" s="296"/>
      <c r="K526" s="313" t="s">
        <v>44</v>
      </c>
      <c r="L526" s="297" t="s">
        <v>109</v>
      </c>
      <c r="M526" s="298"/>
      <c r="N526" s="298"/>
      <c r="O526" s="298"/>
      <c r="P526" s="298"/>
      <c r="Q526" s="298"/>
      <c r="R526" s="298"/>
      <c r="S526" s="299"/>
    </row>
    <row r="527" spans="1:19" ht="15">
      <c r="A527" s="141" t="s">
        <v>7</v>
      </c>
      <c r="B527" s="314"/>
      <c r="C527" s="315"/>
      <c r="D527" s="315"/>
      <c r="E527" s="316"/>
      <c r="F527" s="142">
        <v>0</v>
      </c>
      <c r="G527" s="314"/>
      <c r="H527" s="316"/>
      <c r="I527" s="144">
        <f>SUM(B527:H527)</f>
        <v>0</v>
      </c>
      <c r="J527" s="139"/>
      <c r="K527" s="193" t="s">
        <v>7</v>
      </c>
      <c r="L527" s="314"/>
      <c r="M527" s="315"/>
      <c r="N527" s="315"/>
      <c r="O527" s="316"/>
      <c r="P527" s="142">
        <v>0</v>
      </c>
      <c r="Q527" s="314"/>
      <c r="R527" s="323"/>
      <c r="S527" s="195">
        <f>SUM(L527:R527)</f>
        <v>0</v>
      </c>
    </row>
    <row r="528" spans="1:19" ht="15">
      <c r="A528" s="149" t="s">
        <v>8</v>
      </c>
      <c r="B528" s="317"/>
      <c r="C528" s="318"/>
      <c r="D528" s="318"/>
      <c r="E528" s="319"/>
      <c r="F528" s="150">
        <v>0</v>
      </c>
      <c r="G528" s="317"/>
      <c r="H528" s="319"/>
      <c r="I528" s="152">
        <f t="shared" ref="I528:I547" si="319">SUM(B528:H528)</f>
        <v>0</v>
      </c>
      <c r="J528" s="139"/>
      <c r="K528" s="153" t="s">
        <v>8</v>
      </c>
      <c r="L528" s="317"/>
      <c r="M528" s="318"/>
      <c r="N528" s="318"/>
      <c r="O528" s="319"/>
      <c r="P528" s="154">
        <v>0</v>
      </c>
      <c r="Q528" s="317"/>
      <c r="R528" s="324"/>
      <c r="S528" s="156">
        <f t="shared" ref="S528:S547" si="320">SUM(L528:R528)</f>
        <v>0</v>
      </c>
    </row>
    <row r="529" spans="1:19" ht="15">
      <c r="A529" s="157" t="s">
        <v>10</v>
      </c>
      <c r="B529" s="317"/>
      <c r="C529" s="318"/>
      <c r="D529" s="318"/>
      <c r="E529" s="319"/>
      <c r="F529" s="146">
        <v>0</v>
      </c>
      <c r="G529" s="317"/>
      <c r="H529" s="319"/>
      <c r="I529" s="144">
        <f t="shared" si="319"/>
        <v>0</v>
      </c>
      <c r="J529" s="139"/>
      <c r="K529" s="159" t="s">
        <v>10</v>
      </c>
      <c r="L529" s="317"/>
      <c r="M529" s="318"/>
      <c r="N529" s="318"/>
      <c r="O529" s="319"/>
      <c r="P529" s="146">
        <v>0</v>
      </c>
      <c r="Q529" s="317"/>
      <c r="R529" s="324"/>
      <c r="S529" s="148">
        <f t="shared" si="320"/>
        <v>0</v>
      </c>
    </row>
    <row r="530" spans="1:19" ht="15">
      <c r="A530" s="149" t="s">
        <v>53</v>
      </c>
      <c r="B530" s="317"/>
      <c r="C530" s="318"/>
      <c r="D530" s="318"/>
      <c r="E530" s="319"/>
      <c r="F530" s="150">
        <v>0</v>
      </c>
      <c r="G530" s="317"/>
      <c r="H530" s="319"/>
      <c r="I530" s="152">
        <f t="shared" si="319"/>
        <v>0</v>
      </c>
      <c r="J530" s="139"/>
      <c r="K530" s="153" t="s">
        <v>53</v>
      </c>
      <c r="L530" s="317"/>
      <c r="M530" s="318"/>
      <c r="N530" s="318"/>
      <c r="O530" s="319"/>
      <c r="P530" s="154">
        <v>0</v>
      </c>
      <c r="Q530" s="317"/>
      <c r="R530" s="324"/>
      <c r="S530" s="156">
        <f t="shared" si="320"/>
        <v>0</v>
      </c>
    </row>
    <row r="531" spans="1:19" ht="15">
      <c r="A531" s="157" t="s">
        <v>16</v>
      </c>
      <c r="B531" s="317"/>
      <c r="C531" s="318"/>
      <c r="D531" s="318"/>
      <c r="E531" s="319"/>
      <c r="F531" s="146">
        <v>0</v>
      </c>
      <c r="G531" s="317"/>
      <c r="H531" s="319"/>
      <c r="I531" s="144">
        <f t="shared" si="319"/>
        <v>0</v>
      </c>
      <c r="J531" s="139"/>
      <c r="K531" s="159" t="s">
        <v>16</v>
      </c>
      <c r="L531" s="317"/>
      <c r="M531" s="318"/>
      <c r="N531" s="318"/>
      <c r="O531" s="319"/>
      <c r="P531" s="146">
        <v>0</v>
      </c>
      <c r="Q531" s="317"/>
      <c r="R531" s="324"/>
      <c r="S531" s="148">
        <f t="shared" si="320"/>
        <v>0</v>
      </c>
    </row>
    <row r="532" spans="1:19" ht="15">
      <c r="A532" s="149" t="s">
        <v>15</v>
      </c>
      <c r="B532" s="317"/>
      <c r="C532" s="318"/>
      <c r="D532" s="318"/>
      <c r="E532" s="319"/>
      <c r="F532" s="150">
        <v>0</v>
      </c>
      <c r="G532" s="317"/>
      <c r="H532" s="319"/>
      <c r="I532" s="152">
        <f t="shared" si="319"/>
        <v>0</v>
      </c>
      <c r="J532" s="139"/>
      <c r="K532" s="153" t="s">
        <v>15</v>
      </c>
      <c r="L532" s="317"/>
      <c r="M532" s="318"/>
      <c r="N532" s="318"/>
      <c r="O532" s="319"/>
      <c r="P532" s="154">
        <v>0</v>
      </c>
      <c r="Q532" s="317"/>
      <c r="R532" s="324"/>
      <c r="S532" s="156">
        <f t="shared" si="320"/>
        <v>0</v>
      </c>
    </row>
    <row r="533" spans="1:19" ht="15">
      <c r="A533" s="157" t="s">
        <v>55</v>
      </c>
      <c r="B533" s="317"/>
      <c r="C533" s="318"/>
      <c r="D533" s="318"/>
      <c r="E533" s="319"/>
      <c r="F533" s="146">
        <v>4.1375095631049499</v>
      </c>
      <c r="G533" s="317"/>
      <c r="H533" s="319"/>
      <c r="I533" s="144">
        <f t="shared" si="319"/>
        <v>4.1375095631049499</v>
      </c>
      <c r="J533" s="139"/>
      <c r="K533" s="159" t="s">
        <v>55</v>
      </c>
      <c r="L533" s="317"/>
      <c r="M533" s="318"/>
      <c r="N533" s="318"/>
      <c r="O533" s="319"/>
      <c r="P533" s="146">
        <v>0</v>
      </c>
      <c r="Q533" s="317"/>
      <c r="R533" s="324"/>
      <c r="S533" s="148">
        <f t="shared" si="320"/>
        <v>0</v>
      </c>
    </row>
    <row r="534" spans="1:19" ht="15">
      <c r="A534" s="149" t="s">
        <v>12</v>
      </c>
      <c r="B534" s="317"/>
      <c r="C534" s="318"/>
      <c r="D534" s="318"/>
      <c r="E534" s="319"/>
      <c r="F534" s="150">
        <v>0.47626698553605112</v>
      </c>
      <c r="G534" s="317"/>
      <c r="H534" s="319"/>
      <c r="I534" s="152">
        <f t="shared" si="319"/>
        <v>0.47626698553605112</v>
      </c>
      <c r="J534" s="139"/>
      <c r="K534" s="153" t="s">
        <v>12</v>
      </c>
      <c r="L534" s="317"/>
      <c r="M534" s="318"/>
      <c r="N534" s="318"/>
      <c r="O534" s="319"/>
      <c r="P534" s="154">
        <v>0</v>
      </c>
      <c r="Q534" s="317"/>
      <c r="R534" s="324"/>
      <c r="S534" s="156">
        <f t="shared" si="320"/>
        <v>0</v>
      </c>
    </row>
    <row r="535" spans="1:19" ht="15">
      <c r="A535" s="157" t="s">
        <v>56</v>
      </c>
      <c r="B535" s="317"/>
      <c r="C535" s="318"/>
      <c r="D535" s="318"/>
      <c r="E535" s="319"/>
      <c r="F535" s="146">
        <v>0</v>
      </c>
      <c r="G535" s="317"/>
      <c r="H535" s="319"/>
      <c r="I535" s="144">
        <f t="shared" si="319"/>
        <v>0</v>
      </c>
      <c r="J535" s="139"/>
      <c r="K535" s="159" t="s">
        <v>56</v>
      </c>
      <c r="L535" s="317"/>
      <c r="M535" s="318"/>
      <c r="N535" s="318"/>
      <c r="O535" s="319"/>
      <c r="P535" s="146">
        <v>0</v>
      </c>
      <c r="Q535" s="317"/>
      <c r="R535" s="324"/>
      <c r="S535" s="148">
        <f t="shared" si="320"/>
        <v>0</v>
      </c>
    </row>
    <row r="536" spans="1:19" ht="15">
      <c r="A536" s="149" t="s">
        <v>17</v>
      </c>
      <c r="B536" s="317"/>
      <c r="C536" s="318"/>
      <c r="D536" s="318"/>
      <c r="E536" s="319"/>
      <c r="F536" s="150">
        <v>0</v>
      </c>
      <c r="G536" s="317"/>
      <c r="H536" s="319"/>
      <c r="I536" s="152">
        <f t="shared" si="319"/>
        <v>0</v>
      </c>
      <c r="J536" s="139"/>
      <c r="K536" s="153" t="s">
        <v>17</v>
      </c>
      <c r="L536" s="317"/>
      <c r="M536" s="318"/>
      <c r="N536" s="318"/>
      <c r="O536" s="319"/>
      <c r="P536" s="154">
        <v>0</v>
      </c>
      <c r="Q536" s="317"/>
      <c r="R536" s="324"/>
      <c r="S536" s="156">
        <f t="shared" si="320"/>
        <v>0</v>
      </c>
    </row>
    <row r="537" spans="1:19" ht="15">
      <c r="A537" s="157" t="s">
        <v>141</v>
      </c>
      <c r="B537" s="317"/>
      <c r="C537" s="318"/>
      <c r="D537" s="318"/>
      <c r="E537" s="319"/>
      <c r="F537" s="146">
        <v>0</v>
      </c>
      <c r="G537" s="317"/>
      <c r="H537" s="319"/>
      <c r="I537" s="144">
        <f t="shared" si="319"/>
        <v>0</v>
      </c>
      <c r="J537" s="139"/>
      <c r="K537" s="159" t="s">
        <v>141</v>
      </c>
      <c r="L537" s="317"/>
      <c r="M537" s="318"/>
      <c r="N537" s="318"/>
      <c r="O537" s="319"/>
      <c r="P537" s="146">
        <v>0</v>
      </c>
      <c r="Q537" s="317"/>
      <c r="R537" s="324"/>
      <c r="S537" s="148">
        <f t="shared" si="320"/>
        <v>0</v>
      </c>
    </row>
    <row r="538" spans="1:19" ht="15">
      <c r="A538" s="149" t="s">
        <v>25</v>
      </c>
      <c r="B538" s="317"/>
      <c r="C538" s="318"/>
      <c r="D538" s="318"/>
      <c r="E538" s="319"/>
      <c r="F538" s="150">
        <v>0</v>
      </c>
      <c r="G538" s="317"/>
      <c r="H538" s="319"/>
      <c r="I538" s="152">
        <f t="shared" si="319"/>
        <v>0</v>
      </c>
      <c r="J538" s="139"/>
      <c r="K538" s="153" t="s">
        <v>25</v>
      </c>
      <c r="L538" s="317"/>
      <c r="M538" s="318"/>
      <c r="N538" s="318"/>
      <c r="O538" s="319"/>
      <c r="P538" s="154">
        <v>0</v>
      </c>
      <c r="Q538" s="317"/>
      <c r="R538" s="324"/>
      <c r="S538" s="156">
        <f t="shared" si="320"/>
        <v>0</v>
      </c>
    </row>
    <row r="539" spans="1:19" ht="15">
      <c r="A539" s="157" t="s">
        <v>24</v>
      </c>
      <c r="B539" s="317"/>
      <c r="C539" s="318"/>
      <c r="D539" s="318"/>
      <c r="E539" s="319"/>
      <c r="F539" s="146">
        <v>0</v>
      </c>
      <c r="G539" s="317"/>
      <c r="H539" s="319"/>
      <c r="I539" s="144">
        <f t="shared" si="319"/>
        <v>0</v>
      </c>
      <c r="J539" s="139"/>
      <c r="K539" s="159" t="s">
        <v>24</v>
      </c>
      <c r="L539" s="317"/>
      <c r="M539" s="318"/>
      <c r="N539" s="318"/>
      <c r="O539" s="319"/>
      <c r="P539" s="146">
        <v>0</v>
      </c>
      <c r="Q539" s="317"/>
      <c r="R539" s="324"/>
      <c r="S539" s="148">
        <f t="shared" si="320"/>
        <v>0</v>
      </c>
    </row>
    <row r="540" spans="1:19" ht="15">
      <c r="A540" s="149" t="s">
        <v>57</v>
      </c>
      <c r="B540" s="317"/>
      <c r="C540" s="318"/>
      <c r="D540" s="318"/>
      <c r="E540" s="319"/>
      <c r="F540" s="150">
        <v>0</v>
      </c>
      <c r="G540" s="317"/>
      <c r="H540" s="319"/>
      <c r="I540" s="152">
        <f t="shared" si="319"/>
        <v>0</v>
      </c>
      <c r="J540" s="139"/>
      <c r="K540" s="153" t="s">
        <v>57</v>
      </c>
      <c r="L540" s="317"/>
      <c r="M540" s="318"/>
      <c r="N540" s="318"/>
      <c r="O540" s="319"/>
      <c r="P540" s="154">
        <v>0</v>
      </c>
      <c r="Q540" s="317"/>
      <c r="R540" s="324"/>
      <c r="S540" s="156">
        <f t="shared" si="320"/>
        <v>0</v>
      </c>
    </row>
    <row r="541" spans="1:19" ht="15">
      <c r="A541" s="157" t="s">
        <v>22</v>
      </c>
      <c r="B541" s="317"/>
      <c r="C541" s="318"/>
      <c r="D541" s="318"/>
      <c r="E541" s="319"/>
      <c r="F541" s="146">
        <v>0</v>
      </c>
      <c r="G541" s="317"/>
      <c r="H541" s="319"/>
      <c r="I541" s="144">
        <f t="shared" si="319"/>
        <v>0</v>
      </c>
      <c r="J541" s="139"/>
      <c r="K541" s="159" t="s">
        <v>22</v>
      </c>
      <c r="L541" s="317"/>
      <c r="M541" s="318"/>
      <c r="N541" s="318"/>
      <c r="O541" s="319"/>
      <c r="P541" s="146">
        <v>0</v>
      </c>
      <c r="Q541" s="317"/>
      <c r="R541" s="324"/>
      <c r="S541" s="148">
        <f t="shared" si="320"/>
        <v>0</v>
      </c>
    </row>
    <row r="542" spans="1:19" ht="15">
      <c r="A542" s="149" t="s">
        <v>21</v>
      </c>
      <c r="B542" s="317"/>
      <c r="C542" s="318"/>
      <c r="D542" s="318"/>
      <c r="E542" s="319"/>
      <c r="F542" s="150">
        <v>0</v>
      </c>
      <c r="G542" s="317"/>
      <c r="H542" s="319"/>
      <c r="I542" s="152">
        <f t="shared" si="319"/>
        <v>0</v>
      </c>
      <c r="J542" s="139"/>
      <c r="K542" s="153" t="s">
        <v>21</v>
      </c>
      <c r="L542" s="317"/>
      <c r="M542" s="318"/>
      <c r="N542" s="318"/>
      <c r="O542" s="319"/>
      <c r="P542" s="154">
        <v>0</v>
      </c>
      <c r="Q542" s="317"/>
      <c r="R542" s="324"/>
      <c r="S542" s="156">
        <f t="shared" si="320"/>
        <v>0</v>
      </c>
    </row>
    <row r="543" spans="1:19" ht="15">
      <c r="A543" s="160" t="s">
        <v>61</v>
      </c>
      <c r="B543" s="317"/>
      <c r="C543" s="318"/>
      <c r="D543" s="318"/>
      <c r="E543" s="319"/>
      <c r="F543" s="146">
        <v>0</v>
      </c>
      <c r="G543" s="317"/>
      <c r="H543" s="319"/>
      <c r="I543" s="144">
        <f t="shared" si="319"/>
        <v>0</v>
      </c>
      <c r="J543" s="139"/>
      <c r="K543" s="161" t="s">
        <v>61</v>
      </c>
      <c r="L543" s="317"/>
      <c r="M543" s="318"/>
      <c r="N543" s="318"/>
      <c r="O543" s="319"/>
      <c r="P543" s="146">
        <v>0</v>
      </c>
      <c r="Q543" s="317"/>
      <c r="R543" s="324"/>
      <c r="S543" s="148">
        <f t="shared" si="320"/>
        <v>0</v>
      </c>
    </row>
    <row r="544" spans="1:19">
      <c r="A544" s="162" t="s">
        <v>23</v>
      </c>
      <c r="B544" s="317"/>
      <c r="C544" s="318"/>
      <c r="D544" s="318"/>
      <c r="E544" s="319"/>
      <c r="F544" s="163">
        <v>0</v>
      </c>
      <c r="G544" s="317"/>
      <c r="H544" s="319"/>
      <c r="I544" s="165">
        <f t="shared" si="319"/>
        <v>0</v>
      </c>
      <c r="J544" s="139"/>
      <c r="K544" s="166" t="s">
        <v>23</v>
      </c>
      <c r="L544" s="317"/>
      <c r="M544" s="318"/>
      <c r="N544" s="318"/>
      <c r="O544" s="319"/>
      <c r="P544" s="167">
        <v>0</v>
      </c>
      <c r="Q544" s="317"/>
      <c r="R544" s="324"/>
      <c r="S544" s="169">
        <f t="shared" si="320"/>
        <v>0</v>
      </c>
    </row>
    <row r="545" spans="1:19">
      <c r="A545" s="170" t="s">
        <v>19</v>
      </c>
      <c r="B545" s="317"/>
      <c r="C545" s="318"/>
      <c r="D545" s="318"/>
      <c r="E545" s="319"/>
      <c r="F545" s="171">
        <v>0</v>
      </c>
      <c r="G545" s="317"/>
      <c r="H545" s="319"/>
      <c r="I545" s="173">
        <f t="shared" si="319"/>
        <v>0</v>
      </c>
      <c r="J545" s="139"/>
      <c r="K545" s="174" t="s">
        <v>19</v>
      </c>
      <c r="L545" s="317"/>
      <c r="M545" s="318"/>
      <c r="N545" s="318"/>
      <c r="O545" s="319"/>
      <c r="P545" s="171">
        <v>0</v>
      </c>
      <c r="Q545" s="317"/>
      <c r="R545" s="324"/>
      <c r="S545" s="176">
        <f t="shared" si="320"/>
        <v>0</v>
      </c>
    </row>
    <row r="546" spans="1:19">
      <c r="A546" s="162" t="s">
        <v>20</v>
      </c>
      <c r="B546" s="317"/>
      <c r="C546" s="318"/>
      <c r="D546" s="318"/>
      <c r="E546" s="319"/>
      <c r="F546" s="163">
        <v>0</v>
      </c>
      <c r="G546" s="317"/>
      <c r="H546" s="319"/>
      <c r="I546" s="165">
        <f t="shared" si="319"/>
        <v>0</v>
      </c>
      <c r="J546" s="139"/>
      <c r="K546" s="166" t="s">
        <v>20</v>
      </c>
      <c r="L546" s="317"/>
      <c r="M546" s="318"/>
      <c r="N546" s="318"/>
      <c r="O546" s="319"/>
      <c r="P546" s="167">
        <v>0</v>
      </c>
      <c r="Q546" s="317"/>
      <c r="R546" s="324"/>
      <c r="S546" s="169">
        <f t="shared" si="320"/>
        <v>0</v>
      </c>
    </row>
    <row r="547" spans="1:19" ht="15" thickBot="1">
      <c r="A547" s="177" t="s">
        <v>11</v>
      </c>
      <c r="B547" s="320"/>
      <c r="C547" s="321"/>
      <c r="D547" s="321"/>
      <c r="E547" s="322"/>
      <c r="F547" s="178">
        <v>0</v>
      </c>
      <c r="G547" s="320"/>
      <c r="H547" s="322"/>
      <c r="I547" s="180">
        <f t="shared" si="319"/>
        <v>0</v>
      </c>
      <c r="J547" s="139"/>
      <c r="K547" s="181" t="s">
        <v>11</v>
      </c>
      <c r="L547" s="320"/>
      <c r="M547" s="321"/>
      <c r="N547" s="321"/>
      <c r="O547" s="322"/>
      <c r="P547" s="178">
        <v>0</v>
      </c>
      <c r="Q547" s="320"/>
      <c r="R547" s="325"/>
      <c r="S547" s="183">
        <f t="shared" si="320"/>
        <v>0</v>
      </c>
    </row>
    <row r="548" spans="1:19" ht="15">
      <c r="A548" s="184" t="s">
        <v>26</v>
      </c>
      <c r="B548" s="185">
        <f>SUM(B527:B543)</f>
        <v>0</v>
      </c>
      <c r="C548" s="185">
        <f t="shared" ref="C548:H548" si="321">SUM(C527:C543)</f>
        <v>0</v>
      </c>
      <c r="D548" s="185">
        <f t="shared" si="321"/>
        <v>0</v>
      </c>
      <c r="E548" s="185">
        <f t="shared" si="321"/>
        <v>0</v>
      </c>
      <c r="F548" s="185">
        <f t="shared" si="321"/>
        <v>4.6137765486410007</v>
      </c>
      <c r="G548" s="185">
        <f t="shared" si="321"/>
        <v>0</v>
      </c>
      <c r="H548" s="187">
        <f t="shared" si="321"/>
        <v>0</v>
      </c>
      <c r="I548" s="144">
        <f t="shared" ref="I548" si="322">SUM(I527:I543)</f>
        <v>4.6137765486410007</v>
      </c>
      <c r="J548" s="139"/>
      <c r="K548" s="186" t="s">
        <v>26</v>
      </c>
      <c r="L548" s="185">
        <f>SUM(L527:L543)</f>
        <v>0</v>
      </c>
      <c r="M548" s="185">
        <f t="shared" ref="M548:R548" si="323">SUM(M527:M543)</f>
        <v>0</v>
      </c>
      <c r="N548" s="185">
        <f t="shared" si="323"/>
        <v>0</v>
      </c>
      <c r="O548" s="185">
        <f t="shared" si="323"/>
        <v>0</v>
      </c>
      <c r="P548" s="185">
        <f t="shared" si="323"/>
        <v>0</v>
      </c>
      <c r="Q548" s="185">
        <f t="shared" si="323"/>
        <v>0</v>
      </c>
      <c r="R548" s="187">
        <f t="shared" si="323"/>
        <v>0</v>
      </c>
      <c r="S548" s="188">
        <f t="shared" ref="S548" si="324">SUM(S527:S543)</f>
        <v>0</v>
      </c>
    </row>
    <row r="549" spans="1:19" ht="15" thickBot="1">
      <c r="A549" s="15" t="s">
        <v>100</v>
      </c>
      <c r="B549" s="100">
        <f>IF($I548=0,"-",B548/$I548)</f>
        <v>0</v>
      </c>
      <c r="C549" s="100">
        <f t="shared" ref="C549:H549" si="325">IF($I548=0,"-",C548/$I548)</f>
        <v>0</v>
      </c>
      <c r="D549" s="100">
        <f t="shared" si="325"/>
        <v>0</v>
      </c>
      <c r="E549" s="100">
        <f t="shared" si="325"/>
        <v>0</v>
      </c>
      <c r="F549" s="100">
        <f t="shared" si="325"/>
        <v>1</v>
      </c>
      <c r="G549" s="100">
        <f t="shared" si="325"/>
        <v>0</v>
      </c>
      <c r="H549" s="101">
        <f t="shared" si="325"/>
        <v>0</v>
      </c>
      <c r="I549" s="102">
        <f>SUM(B549:H549)</f>
        <v>1</v>
      </c>
      <c r="J549" s="2"/>
      <c r="K549" s="27" t="s">
        <v>100</v>
      </c>
      <c r="L549" s="76" t="str">
        <f t="shared" ref="L549:R549" si="326">IF($S548=0,"-",L548/$S548)</f>
        <v>-</v>
      </c>
      <c r="M549" s="76" t="str">
        <f t="shared" si="326"/>
        <v>-</v>
      </c>
      <c r="N549" s="76" t="str">
        <f t="shared" si="326"/>
        <v>-</v>
      </c>
      <c r="O549" s="76" t="str">
        <f t="shared" si="326"/>
        <v>-</v>
      </c>
      <c r="P549" s="76" t="str">
        <f t="shared" si="326"/>
        <v>-</v>
      </c>
      <c r="Q549" s="76" t="str">
        <f t="shared" si="326"/>
        <v>-</v>
      </c>
      <c r="R549" s="77" t="str">
        <f t="shared" si="326"/>
        <v>-</v>
      </c>
      <c r="S549" s="78">
        <f>SUM(L549:R549)</f>
        <v>0</v>
      </c>
    </row>
    <row r="550" spans="1:19" ht="15" thickBot="1">
      <c r="A550" s="218"/>
      <c r="B550" s="218"/>
      <c r="C550" s="218"/>
      <c r="D550" s="218"/>
      <c r="E550" s="218"/>
      <c r="F550" s="218"/>
      <c r="G550" s="218"/>
      <c r="H550" s="218"/>
      <c r="I550" s="218"/>
      <c r="K550" s="218"/>
      <c r="L550" s="218"/>
      <c r="M550" s="218"/>
      <c r="N550" s="218"/>
      <c r="O550" s="218"/>
      <c r="P550" s="218"/>
      <c r="Q550" s="218"/>
      <c r="R550" s="218"/>
      <c r="S550" s="218"/>
    </row>
    <row r="551" spans="1:19" ht="28.5">
      <c r="A551" s="310" t="s">
        <v>45</v>
      </c>
      <c r="B551" s="135" t="s">
        <v>0</v>
      </c>
      <c r="C551" s="135" t="s">
        <v>1</v>
      </c>
      <c r="D551" s="135" t="s">
        <v>2</v>
      </c>
      <c r="E551" s="135" t="s">
        <v>3</v>
      </c>
      <c r="F551" s="135" t="s">
        <v>27</v>
      </c>
      <c r="G551" s="135" t="s">
        <v>4</v>
      </c>
      <c r="H551" s="135" t="s">
        <v>5</v>
      </c>
      <c r="I551" s="136" t="s">
        <v>6</v>
      </c>
      <c r="K551" s="312" t="s">
        <v>45</v>
      </c>
      <c r="L551" s="137" t="s">
        <v>0</v>
      </c>
      <c r="M551" s="137" t="s">
        <v>1</v>
      </c>
      <c r="N551" s="137" t="s">
        <v>2</v>
      </c>
      <c r="O551" s="137" t="s">
        <v>3</v>
      </c>
      <c r="P551" s="137" t="s">
        <v>27</v>
      </c>
      <c r="Q551" s="137" t="s">
        <v>4</v>
      </c>
      <c r="R551" s="137" t="s">
        <v>5</v>
      </c>
      <c r="S551" s="138" t="s">
        <v>6</v>
      </c>
    </row>
    <row r="552" spans="1:19" ht="15">
      <c r="A552" s="311" t="s">
        <v>45</v>
      </c>
      <c r="B552" s="294" t="s">
        <v>109</v>
      </c>
      <c r="C552" s="295"/>
      <c r="D552" s="295"/>
      <c r="E552" s="295"/>
      <c r="F552" s="295"/>
      <c r="G552" s="295"/>
      <c r="H552" s="295"/>
      <c r="I552" s="296"/>
      <c r="K552" s="313" t="s">
        <v>45</v>
      </c>
      <c r="L552" s="297" t="s">
        <v>109</v>
      </c>
      <c r="M552" s="298"/>
      <c r="N552" s="298"/>
      <c r="O552" s="298"/>
      <c r="P552" s="298"/>
      <c r="Q552" s="298"/>
      <c r="R552" s="298"/>
      <c r="S552" s="299"/>
    </row>
    <row r="553" spans="1:19" ht="15">
      <c r="A553" s="141" t="s">
        <v>7</v>
      </c>
      <c r="B553" s="314"/>
      <c r="C553" s="315"/>
      <c r="D553" s="315"/>
      <c r="E553" s="316"/>
      <c r="F553" s="142">
        <v>0</v>
      </c>
      <c r="G553" s="314"/>
      <c r="H553" s="316"/>
      <c r="I553" s="144">
        <f>SUM(B553:H553)</f>
        <v>0</v>
      </c>
      <c r="J553" s="139"/>
      <c r="K553" s="193" t="s">
        <v>7</v>
      </c>
      <c r="L553" s="314"/>
      <c r="M553" s="315"/>
      <c r="N553" s="315"/>
      <c r="O553" s="316"/>
      <c r="P553" s="142">
        <v>0</v>
      </c>
      <c r="Q553" s="314"/>
      <c r="R553" s="323"/>
      <c r="S553" s="195">
        <f>SUM(L553:R553)</f>
        <v>0</v>
      </c>
    </row>
    <row r="554" spans="1:19" ht="15">
      <c r="A554" s="149" t="s">
        <v>8</v>
      </c>
      <c r="B554" s="317"/>
      <c r="C554" s="318"/>
      <c r="D554" s="318"/>
      <c r="E554" s="319"/>
      <c r="F554" s="150">
        <v>0</v>
      </c>
      <c r="G554" s="317"/>
      <c r="H554" s="319"/>
      <c r="I554" s="152">
        <f t="shared" ref="I554:I573" si="327">SUM(B554:H554)</f>
        <v>0</v>
      </c>
      <c r="J554" s="139"/>
      <c r="K554" s="153" t="s">
        <v>8</v>
      </c>
      <c r="L554" s="317"/>
      <c r="M554" s="318"/>
      <c r="N554" s="318"/>
      <c r="O554" s="319"/>
      <c r="P554" s="154">
        <v>0</v>
      </c>
      <c r="Q554" s="317"/>
      <c r="R554" s="324"/>
      <c r="S554" s="156">
        <f t="shared" ref="S554:S573" si="328">SUM(L554:R554)</f>
        <v>0</v>
      </c>
    </row>
    <row r="555" spans="1:19" ht="15">
      <c r="A555" s="157" t="s">
        <v>10</v>
      </c>
      <c r="B555" s="317"/>
      <c r="C555" s="318"/>
      <c r="D555" s="318"/>
      <c r="E555" s="319"/>
      <c r="F555" s="146">
        <v>0</v>
      </c>
      <c r="G555" s="317"/>
      <c r="H555" s="319"/>
      <c r="I555" s="144">
        <f t="shared" si="327"/>
        <v>0</v>
      </c>
      <c r="J555" s="139"/>
      <c r="K555" s="159" t="s">
        <v>10</v>
      </c>
      <c r="L555" s="317"/>
      <c r="M555" s="318"/>
      <c r="N555" s="318"/>
      <c r="O555" s="319"/>
      <c r="P555" s="146">
        <v>0</v>
      </c>
      <c r="Q555" s="317"/>
      <c r="R555" s="324"/>
      <c r="S555" s="148">
        <f t="shared" si="328"/>
        <v>0</v>
      </c>
    </row>
    <row r="556" spans="1:19" ht="15">
      <c r="A556" s="149" t="s">
        <v>53</v>
      </c>
      <c r="B556" s="317"/>
      <c r="C556" s="318"/>
      <c r="D556" s="318"/>
      <c r="E556" s="319"/>
      <c r="F556" s="150">
        <v>0</v>
      </c>
      <c r="G556" s="317"/>
      <c r="H556" s="319"/>
      <c r="I556" s="152">
        <f t="shared" si="327"/>
        <v>0</v>
      </c>
      <c r="J556" s="139"/>
      <c r="K556" s="153" t="s">
        <v>53</v>
      </c>
      <c r="L556" s="317"/>
      <c r="M556" s="318"/>
      <c r="N556" s="318"/>
      <c r="O556" s="319"/>
      <c r="P556" s="154">
        <v>0</v>
      </c>
      <c r="Q556" s="317"/>
      <c r="R556" s="324"/>
      <c r="S556" s="156">
        <f t="shared" si="328"/>
        <v>0</v>
      </c>
    </row>
    <row r="557" spans="1:19" ht="15">
      <c r="A557" s="157" t="s">
        <v>16</v>
      </c>
      <c r="B557" s="317"/>
      <c r="C557" s="318"/>
      <c r="D557" s="318"/>
      <c r="E557" s="319"/>
      <c r="F557" s="146">
        <v>0</v>
      </c>
      <c r="G557" s="317"/>
      <c r="H557" s="319"/>
      <c r="I557" s="144">
        <f t="shared" si="327"/>
        <v>0</v>
      </c>
      <c r="J557" s="139"/>
      <c r="K557" s="159" t="s">
        <v>16</v>
      </c>
      <c r="L557" s="317"/>
      <c r="M557" s="318"/>
      <c r="N557" s="318"/>
      <c r="O557" s="319"/>
      <c r="P557" s="146">
        <v>0</v>
      </c>
      <c r="Q557" s="317"/>
      <c r="R557" s="324"/>
      <c r="S557" s="148">
        <f t="shared" si="328"/>
        <v>0</v>
      </c>
    </row>
    <row r="558" spans="1:19" ht="15">
      <c r="A558" s="149" t="s">
        <v>15</v>
      </c>
      <c r="B558" s="317"/>
      <c r="C558" s="318"/>
      <c r="D558" s="318"/>
      <c r="E558" s="319"/>
      <c r="F558" s="150">
        <v>0</v>
      </c>
      <c r="G558" s="317"/>
      <c r="H558" s="319"/>
      <c r="I558" s="152">
        <f t="shared" si="327"/>
        <v>0</v>
      </c>
      <c r="J558" s="139"/>
      <c r="K558" s="153" t="s">
        <v>15</v>
      </c>
      <c r="L558" s="317"/>
      <c r="M558" s="318"/>
      <c r="N558" s="318"/>
      <c r="O558" s="319"/>
      <c r="P558" s="154">
        <v>0</v>
      </c>
      <c r="Q558" s="317"/>
      <c r="R558" s="324"/>
      <c r="S558" s="156">
        <f t="shared" si="328"/>
        <v>0</v>
      </c>
    </row>
    <row r="559" spans="1:19" ht="15">
      <c r="A559" s="157" t="s">
        <v>55</v>
      </c>
      <c r="B559" s="317"/>
      <c r="C559" s="318"/>
      <c r="D559" s="318"/>
      <c r="E559" s="319"/>
      <c r="F559" s="146">
        <v>0</v>
      </c>
      <c r="G559" s="317"/>
      <c r="H559" s="319"/>
      <c r="I559" s="144">
        <f t="shared" si="327"/>
        <v>0</v>
      </c>
      <c r="J559" s="139"/>
      <c r="K559" s="159" t="s">
        <v>55</v>
      </c>
      <c r="L559" s="317"/>
      <c r="M559" s="318"/>
      <c r="N559" s="318"/>
      <c r="O559" s="319"/>
      <c r="P559" s="146">
        <v>0</v>
      </c>
      <c r="Q559" s="317"/>
      <c r="R559" s="324"/>
      <c r="S559" s="148">
        <f t="shared" si="328"/>
        <v>0</v>
      </c>
    </row>
    <row r="560" spans="1:19" ht="15">
      <c r="A560" s="149" t="s">
        <v>12</v>
      </c>
      <c r="B560" s="317"/>
      <c r="C560" s="318"/>
      <c r="D560" s="318"/>
      <c r="E560" s="319"/>
      <c r="F560" s="150">
        <v>5.3630943858457307</v>
      </c>
      <c r="G560" s="317"/>
      <c r="H560" s="319"/>
      <c r="I560" s="152">
        <f t="shared" si="327"/>
        <v>5.3630943858457307</v>
      </c>
      <c r="J560" s="139"/>
      <c r="K560" s="153" t="s">
        <v>12</v>
      </c>
      <c r="L560" s="317"/>
      <c r="M560" s="318"/>
      <c r="N560" s="318"/>
      <c r="O560" s="319"/>
      <c r="P560" s="154">
        <v>0</v>
      </c>
      <c r="Q560" s="317"/>
      <c r="R560" s="324"/>
      <c r="S560" s="156">
        <f t="shared" si="328"/>
        <v>0</v>
      </c>
    </row>
    <row r="561" spans="1:19" ht="15">
      <c r="A561" s="157" t="s">
        <v>56</v>
      </c>
      <c r="B561" s="317"/>
      <c r="C561" s="318"/>
      <c r="D561" s="318"/>
      <c r="E561" s="319"/>
      <c r="F561" s="146">
        <v>38.80918741947459</v>
      </c>
      <c r="G561" s="317"/>
      <c r="H561" s="319"/>
      <c r="I561" s="144">
        <f t="shared" si="327"/>
        <v>38.80918741947459</v>
      </c>
      <c r="J561" s="139"/>
      <c r="K561" s="159" t="s">
        <v>56</v>
      </c>
      <c r="L561" s="317"/>
      <c r="M561" s="318"/>
      <c r="N561" s="318"/>
      <c r="O561" s="319"/>
      <c r="P561" s="146">
        <v>0</v>
      </c>
      <c r="Q561" s="317"/>
      <c r="R561" s="324"/>
      <c r="S561" s="148">
        <f t="shared" si="328"/>
        <v>0</v>
      </c>
    </row>
    <row r="562" spans="1:19" ht="15">
      <c r="A562" s="149" t="s">
        <v>17</v>
      </c>
      <c r="B562" s="317"/>
      <c r="C562" s="318"/>
      <c r="D562" s="318"/>
      <c r="E562" s="319"/>
      <c r="F562" s="150">
        <v>0</v>
      </c>
      <c r="G562" s="317"/>
      <c r="H562" s="319"/>
      <c r="I562" s="152">
        <f t="shared" si="327"/>
        <v>0</v>
      </c>
      <c r="J562" s="139"/>
      <c r="K562" s="153" t="s">
        <v>17</v>
      </c>
      <c r="L562" s="317"/>
      <c r="M562" s="318"/>
      <c r="N562" s="318"/>
      <c r="O562" s="319"/>
      <c r="P562" s="154">
        <v>0</v>
      </c>
      <c r="Q562" s="317"/>
      <c r="R562" s="324"/>
      <c r="S562" s="156">
        <f t="shared" si="328"/>
        <v>0</v>
      </c>
    </row>
    <row r="563" spans="1:19" ht="15">
      <c r="A563" s="157" t="s">
        <v>141</v>
      </c>
      <c r="B563" s="317"/>
      <c r="C563" s="318"/>
      <c r="D563" s="318"/>
      <c r="E563" s="319"/>
      <c r="F563" s="146">
        <v>0</v>
      </c>
      <c r="G563" s="317"/>
      <c r="H563" s="319"/>
      <c r="I563" s="144">
        <f t="shared" si="327"/>
        <v>0</v>
      </c>
      <c r="J563" s="139"/>
      <c r="K563" s="159" t="s">
        <v>141</v>
      </c>
      <c r="L563" s="317"/>
      <c r="M563" s="318"/>
      <c r="N563" s="318"/>
      <c r="O563" s="319"/>
      <c r="P563" s="146">
        <v>0</v>
      </c>
      <c r="Q563" s="317"/>
      <c r="R563" s="324"/>
      <c r="S563" s="148">
        <f t="shared" si="328"/>
        <v>0</v>
      </c>
    </row>
    <row r="564" spans="1:19" ht="15">
      <c r="A564" s="149" t="s">
        <v>25</v>
      </c>
      <c r="B564" s="317"/>
      <c r="C564" s="318"/>
      <c r="D564" s="318"/>
      <c r="E564" s="319"/>
      <c r="F564" s="150">
        <v>0</v>
      </c>
      <c r="G564" s="317"/>
      <c r="H564" s="319"/>
      <c r="I564" s="152">
        <f t="shared" si="327"/>
        <v>0</v>
      </c>
      <c r="J564" s="139"/>
      <c r="K564" s="153" t="s">
        <v>25</v>
      </c>
      <c r="L564" s="317"/>
      <c r="M564" s="318"/>
      <c r="N564" s="318"/>
      <c r="O564" s="319"/>
      <c r="P564" s="154">
        <v>0</v>
      </c>
      <c r="Q564" s="317"/>
      <c r="R564" s="324"/>
      <c r="S564" s="156">
        <f t="shared" si="328"/>
        <v>0</v>
      </c>
    </row>
    <row r="565" spans="1:19" ht="15">
      <c r="A565" s="157" t="s">
        <v>24</v>
      </c>
      <c r="B565" s="317"/>
      <c r="C565" s="318"/>
      <c r="D565" s="318"/>
      <c r="E565" s="319"/>
      <c r="F565" s="146">
        <v>0</v>
      </c>
      <c r="G565" s="317"/>
      <c r="H565" s="319"/>
      <c r="I565" s="144">
        <f t="shared" si="327"/>
        <v>0</v>
      </c>
      <c r="J565" s="139"/>
      <c r="K565" s="159" t="s">
        <v>24</v>
      </c>
      <c r="L565" s="317"/>
      <c r="M565" s="318"/>
      <c r="N565" s="318"/>
      <c r="O565" s="319"/>
      <c r="P565" s="146">
        <v>0</v>
      </c>
      <c r="Q565" s="317"/>
      <c r="R565" s="324"/>
      <c r="S565" s="148">
        <f t="shared" si="328"/>
        <v>0</v>
      </c>
    </row>
    <row r="566" spans="1:19" ht="15">
      <c r="A566" s="149" t="s">
        <v>57</v>
      </c>
      <c r="B566" s="317"/>
      <c r="C566" s="318"/>
      <c r="D566" s="318"/>
      <c r="E566" s="319"/>
      <c r="F566" s="150">
        <v>0</v>
      </c>
      <c r="G566" s="317"/>
      <c r="H566" s="319"/>
      <c r="I566" s="152">
        <f t="shared" si="327"/>
        <v>0</v>
      </c>
      <c r="J566" s="139"/>
      <c r="K566" s="153" t="s">
        <v>57</v>
      </c>
      <c r="L566" s="317"/>
      <c r="M566" s="318"/>
      <c r="N566" s="318"/>
      <c r="O566" s="319"/>
      <c r="P566" s="154">
        <v>0</v>
      </c>
      <c r="Q566" s="317"/>
      <c r="R566" s="324"/>
      <c r="S566" s="156">
        <f t="shared" si="328"/>
        <v>0</v>
      </c>
    </row>
    <row r="567" spans="1:19" ht="15">
      <c r="A567" s="157" t="s">
        <v>22</v>
      </c>
      <c r="B567" s="317"/>
      <c r="C567" s="318"/>
      <c r="D567" s="318"/>
      <c r="E567" s="319"/>
      <c r="F567" s="146">
        <v>0</v>
      </c>
      <c r="G567" s="317"/>
      <c r="H567" s="319"/>
      <c r="I567" s="144">
        <f t="shared" si="327"/>
        <v>0</v>
      </c>
      <c r="J567" s="139"/>
      <c r="K567" s="159" t="s">
        <v>22</v>
      </c>
      <c r="L567" s="317"/>
      <c r="M567" s="318"/>
      <c r="N567" s="318"/>
      <c r="O567" s="319"/>
      <c r="P567" s="146">
        <v>0</v>
      </c>
      <c r="Q567" s="317"/>
      <c r="R567" s="324"/>
      <c r="S567" s="148">
        <f t="shared" si="328"/>
        <v>0</v>
      </c>
    </row>
    <row r="568" spans="1:19" ht="15">
      <c r="A568" s="149" t="s">
        <v>21</v>
      </c>
      <c r="B568" s="317"/>
      <c r="C568" s="318"/>
      <c r="D568" s="318"/>
      <c r="E568" s="319"/>
      <c r="F568" s="150">
        <v>0</v>
      </c>
      <c r="G568" s="317"/>
      <c r="H568" s="319"/>
      <c r="I568" s="152">
        <f t="shared" si="327"/>
        <v>0</v>
      </c>
      <c r="J568" s="139"/>
      <c r="K568" s="153" t="s">
        <v>21</v>
      </c>
      <c r="L568" s="317"/>
      <c r="M568" s="318"/>
      <c r="N568" s="318"/>
      <c r="O568" s="319"/>
      <c r="P568" s="154">
        <v>0</v>
      </c>
      <c r="Q568" s="317"/>
      <c r="R568" s="324"/>
      <c r="S568" s="156">
        <f t="shared" si="328"/>
        <v>0</v>
      </c>
    </row>
    <row r="569" spans="1:19" ht="15">
      <c r="A569" s="160" t="s">
        <v>61</v>
      </c>
      <c r="B569" s="317"/>
      <c r="C569" s="318"/>
      <c r="D569" s="318"/>
      <c r="E569" s="319"/>
      <c r="F569" s="146">
        <v>0</v>
      </c>
      <c r="G569" s="317"/>
      <c r="H569" s="319"/>
      <c r="I569" s="144">
        <f t="shared" si="327"/>
        <v>0</v>
      </c>
      <c r="J569" s="139"/>
      <c r="K569" s="161" t="s">
        <v>61</v>
      </c>
      <c r="L569" s="317"/>
      <c r="M569" s="318"/>
      <c r="N569" s="318"/>
      <c r="O569" s="319"/>
      <c r="P569" s="146">
        <v>0</v>
      </c>
      <c r="Q569" s="317"/>
      <c r="R569" s="324"/>
      <c r="S569" s="148">
        <f t="shared" si="328"/>
        <v>0</v>
      </c>
    </row>
    <row r="570" spans="1:19">
      <c r="A570" s="162" t="s">
        <v>23</v>
      </c>
      <c r="B570" s="317"/>
      <c r="C570" s="318"/>
      <c r="D570" s="318"/>
      <c r="E570" s="319"/>
      <c r="F570" s="163">
        <v>0</v>
      </c>
      <c r="G570" s="317"/>
      <c r="H570" s="319"/>
      <c r="I570" s="165">
        <f t="shared" si="327"/>
        <v>0</v>
      </c>
      <c r="J570" s="139"/>
      <c r="K570" s="166" t="s">
        <v>23</v>
      </c>
      <c r="L570" s="317"/>
      <c r="M570" s="318"/>
      <c r="N570" s="318"/>
      <c r="O570" s="319"/>
      <c r="P570" s="167">
        <v>0</v>
      </c>
      <c r="Q570" s="317"/>
      <c r="R570" s="324"/>
      <c r="S570" s="169">
        <f t="shared" si="328"/>
        <v>0</v>
      </c>
    </row>
    <row r="571" spans="1:19">
      <c r="A571" s="170" t="s">
        <v>19</v>
      </c>
      <c r="B571" s="317"/>
      <c r="C571" s="318"/>
      <c r="D571" s="318"/>
      <c r="E571" s="319"/>
      <c r="F571" s="171">
        <v>0</v>
      </c>
      <c r="G571" s="317"/>
      <c r="H571" s="319"/>
      <c r="I571" s="173">
        <f t="shared" si="327"/>
        <v>0</v>
      </c>
      <c r="J571" s="139"/>
      <c r="K571" s="174" t="s">
        <v>19</v>
      </c>
      <c r="L571" s="317"/>
      <c r="M571" s="318"/>
      <c r="N571" s="318"/>
      <c r="O571" s="319"/>
      <c r="P571" s="171">
        <v>0</v>
      </c>
      <c r="Q571" s="317"/>
      <c r="R571" s="324"/>
      <c r="S571" s="176">
        <f t="shared" si="328"/>
        <v>0</v>
      </c>
    </row>
    <row r="572" spans="1:19">
      <c r="A572" s="162" t="s">
        <v>20</v>
      </c>
      <c r="B572" s="317"/>
      <c r="C572" s="318"/>
      <c r="D572" s="318"/>
      <c r="E572" s="319"/>
      <c r="F572" s="163">
        <v>0</v>
      </c>
      <c r="G572" s="317"/>
      <c r="H572" s="319"/>
      <c r="I572" s="165">
        <f t="shared" si="327"/>
        <v>0</v>
      </c>
      <c r="J572" s="139"/>
      <c r="K572" s="166" t="s">
        <v>20</v>
      </c>
      <c r="L572" s="317"/>
      <c r="M572" s="318"/>
      <c r="N572" s="318"/>
      <c r="O572" s="319"/>
      <c r="P572" s="167">
        <v>0</v>
      </c>
      <c r="Q572" s="317"/>
      <c r="R572" s="324"/>
      <c r="S572" s="169">
        <f t="shared" si="328"/>
        <v>0</v>
      </c>
    </row>
    <row r="573" spans="1:19" ht="15" thickBot="1">
      <c r="A573" s="177" t="s">
        <v>11</v>
      </c>
      <c r="B573" s="320"/>
      <c r="C573" s="321"/>
      <c r="D573" s="321"/>
      <c r="E573" s="322"/>
      <c r="F573" s="178">
        <v>0</v>
      </c>
      <c r="G573" s="320"/>
      <c r="H573" s="322"/>
      <c r="I573" s="180">
        <f t="shared" si="327"/>
        <v>0</v>
      </c>
      <c r="J573" s="139"/>
      <c r="K573" s="181" t="s">
        <v>11</v>
      </c>
      <c r="L573" s="320"/>
      <c r="M573" s="321"/>
      <c r="N573" s="321"/>
      <c r="O573" s="322"/>
      <c r="P573" s="178">
        <v>0</v>
      </c>
      <c r="Q573" s="320"/>
      <c r="R573" s="325"/>
      <c r="S573" s="183">
        <f t="shared" si="328"/>
        <v>0</v>
      </c>
    </row>
    <row r="574" spans="1:19" ht="15">
      <c r="A574" s="184" t="s">
        <v>26</v>
      </c>
      <c r="B574" s="185">
        <f>SUM(B553:B569)</f>
        <v>0</v>
      </c>
      <c r="C574" s="185">
        <f t="shared" ref="C574:H574" si="329">SUM(C553:C569)</f>
        <v>0</v>
      </c>
      <c r="D574" s="185">
        <f t="shared" si="329"/>
        <v>0</v>
      </c>
      <c r="E574" s="185">
        <f t="shared" si="329"/>
        <v>0</v>
      </c>
      <c r="F574" s="185">
        <f t="shared" si="329"/>
        <v>44.172281805320324</v>
      </c>
      <c r="G574" s="185">
        <f t="shared" si="329"/>
        <v>0</v>
      </c>
      <c r="H574" s="187">
        <f t="shared" si="329"/>
        <v>0</v>
      </c>
      <c r="I574" s="144">
        <f t="shared" ref="I574" si="330">SUM(I553:I569)</f>
        <v>44.172281805320324</v>
      </c>
      <c r="J574" s="139"/>
      <c r="K574" s="186" t="s">
        <v>26</v>
      </c>
      <c r="L574" s="185">
        <f>SUM(L553:L569)</f>
        <v>0</v>
      </c>
      <c r="M574" s="185">
        <f t="shared" ref="M574:R574" si="331">SUM(M553:M569)</f>
        <v>0</v>
      </c>
      <c r="N574" s="185">
        <f t="shared" si="331"/>
        <v>0</v>
      </c>
      <c r="O574" s="185">
        <f t="shared" si="331"/>
        <v>0</v>
      </c>
      <c r="P574" s="185">
        <f t="shared" si="331"/>
        <v>0</v>
      </c>
      <c r="Q574" s="185">
        <f t="shared" si="331"/>
        <v>0</v>
      </c>
      <c r="R574" s="187">
        <f t="shared" si="331"/>
        <v>0</v>
      </c>
      <c r="S574" s="188">
        <f t="shared" ref="S574" si="332">SUM(S553:S569)</f>
        <v>0</v>
      </c>
    </row>
    <row r="575" spans="1:19" ht="15" thickBot="1">
      <c r="A575" s="15" t="s">
        <v>100</v>
      </c>
      <c r="B575" s="100">
        <f>IF($I574=0,"-",B574/$I574)</f>
        <v>0</v>
      </c>
      <c r="C575" s="100">
        <f t="shared" ref="C575:H575" si="333">IF($I574=0,"-",C574/$I574)</f>
        <v>0</v>
      </c>
      <c r="D575" s="100">
        <f t="shared" si="333"/>
        <v>0</v>
      </c>
      <c r="E575" s="100">
        <f t="shared" si="333"/>
        <v>0</v>
      </c>
      <c r="F575" s="100">
        <f t="shared" si="333"/>
        <v>1</v>
      </c>
      <c r="G575" s="100">
        <f t="shared" si="333"/>
        <v>0</v>
      </c>
      <c r="H575" s="101">
        <f t="shared" si="333"/>
        <v>0</v>
      </c>
      <c r="I575" s="102">
        <f>SUM(B575:H575)</f>
        <v>1</v>
      </c>
      <c r="J575" s="2"/>
      <c r="K575" s="27" t="s">
        <v>100</v>
      </c>
      <c r="L575" s="76" t="str">
        <f t="shared" ref="L575:R575" si="334">IF($S574=0,"-",L574/$S574)</f>
        <v>-</v>
      </c>
      <c r="M575" s="76" t="str">
        <f t="shared" si="334"/>
        <v>-</v>
      </c>
      <c r="N575" s="76" t="str">
        <f t="shared" si="334"/>
        <v>-</v>
      </c>
      <c r="O575" s="76" t="str">
        <f t="shared" si="334"/>
        <v>-</v>
      </c>
      <c r="P575" s="76" t="str">
        <f t="shared" si="334"/>
        <v>-</v>
      </c>
      <c r="Q575" s="76" t="str">
        <f t="shared" si="334"/>
        <v>-</v>
      </c>
      <c r="R575" s="77" t="str">
        <f t="shared" si="334"/>
        <v>-</v>
      </c>
      <c r="S575" s="78">
        <f>SUM(L575:R575)</f>
        <v>0</v>
      </c>
    </row>
    <row r="576" spans="1:19" ht="15" thickBot="1">
      <c r="A576" s="218"/>
      <c r="B576" s="218"/>
      <c r="C576" s="218"/>
      <c r="D576" s="218"/>
      <c r="E576" s="218"/>
      <c r="F576" s="218"/>
      <c r="G576" s="218"/>
      <c r="H576" s="218"/>
      <c r="I576" s="218"/>
      <c r="K576" s="218"/>
      <c r="L576" s="218"/>
      <c r="M576" s="218"/>
      <c r="N576" s="218"/>
      <c r="O576" s="218"/>
      <c r="P576" s="218"/>
      <c r="Q576" s="218"/>
      <c r="R576" s="218"/>
      <c r="S576" s="218"/>
    </row>
    <row r="577" spans="1:19" ht="28.5">
      <c r="A577" s="306" t="s">
        <v>46</v>
      </c>
      <c r="B577" s="135" t="s">
        <v>0</v>
      </c>
      <c r="C577" s="135" t="s">
        <v>1</v>
      </c>
      <c r="D577" s="135" t="s">
        <v>2</v>
      </c>
      <c r="E577" s="135" t="s">
        <v>3</v>
      </c>
      <c r="F577" s="135" t="s">
        <v>27</v>
      </c>
      <c r="G577" s="135" t="s">
        <v>4</v>
      </c>
      <c r="H577" s="135" t="s">
        <v>5</v>
      </c>
      <c r="I577" s="136" t="s">
        <v>6</v>
      </c>
      <c r="K577" s="308" t="s">
        <v>46</v>
      </c>
      <c r="L577" s="137" t="s">
        <v>0</v>
      </c>
      <c r="M577" s="137" t="s">
        <v>1</v>
      </c>
      <c r="N577" s="137" t="s">
        <v>2</v>
      </c>
      <c r="O577" s="137" t="s">
        <v>3</v>
      </c>
      <c r="P577" s="137" t="s">
        <v>27</v>
      </c>
      <c r="Q577" s="137" t="s">
        <v>4</v>
      </c>
      <c r="R577" s="137" t="s">
        <v>5</v>
      </c>
      <c r="S577" s="138" t="s">
        <v>6</v>
      </c>
    </row>
    <row r="578" spans="1:19" ht="15">
      <c r="A578" s="307" t="s">
        <v>46</v>
      </c>
      <c r="B578" s="294" t="s">
        <v>109</v>
      </c>
      <c r="C578" s="295"/>
      <c r="D578" s="295"/>
      <c r="E578" s="295"/>
      <c r="F578" s="295"/>
      <c r="G578" s="295"/>
      <c r="H578" s="295"/>
      <c r="I578" s="296"/>
      <c r="K578" s="309" t="s">
        <v>46</v>
      </c>
      <c r="L578" s="297" t="s">
        <v>109</v>
      </c>
      <c r="M578" s="298"/>
      <c r="N578" s="298"/>
      <c r="O578" s="298"/>
      <c r="P578" s="298"/>
      <c r="Q578" s="298"/>
      <c r="R578" s="298"/>
      <c r="S578" s="299"/>
    </row>
    <row r="579" spans="1:19" ht="15">
      <c r="A579" s="141" t="s">
        <v>7</v>
      </c>
      <c r="B579" s="142">
        <v>0.45550419473980119</v>
      </c>
      <c r="C579" s="142">
        <v>0</v>
      </c>
      <c r="D579" s="142">
        <v>8.6849062033392085E-2</v>
      </c>
      <c r="E579" s="142">
        <v>0</v>
      </c>
      <c r="F579" s="303"/>
      <c r="G579" s="142">
        <v>0</v>
      </c>
      <c r="H579" s="143">
        <v>0</v>
      </c>
      <c r="I579" s="144">
        <f>SUM(B579:H579)</f>
        <v>0.54235325677319324</v>
      </c>
      <c r="J579" s="139"/>
      <c r="K579" s="193" t="s">
        <v>7</v>
      </c>
      <c r="L579" s="142">
        <v>0.45550419473980119</v>
      </c>
      <c r="M579" s="142">
        <v>0</v>
      </c>
      <c r="N579" s="142">
        <v>8.6849062033392085E-2</v>
      </c>
      <c r="O579" s="142">
        <v>0</v>
      </c>
      <c r="P579" s="142">
        <v>4.9236998067270672E-3</v>
      </c>
      <c r="Q579" s="142">
        <v>0</v>
      </c>
      <c r="R579" s="194">
        <v>0</v>
      </c>
      <c r="S579" s="195">
        <f>SUM(L579:R579)</f>
        <v>0.54727695657992026</v>
      </c>
    </row>
    <row r="580" spans="1:19" ht="15">
      <c r="A580" s="149" t="s">
        <v>8</v>
      </c>
      <c r="B580" s="150">
        <v>3.6636620821793695</v>
      </c>
      <c r="C580" s="150">
        <v>0</v>
      </c>
      <c r="D580" s="150">
        <v>0.89299307732487609</v>
      </c>
      <c r="E580" s="150">
        <v>0</v>
      </c>
      <c r="F580" s="304"/>
      <c r="G580" s="150">
        <v>0</v>
      </c>
      <c r="H580" s="151">
        <v>0</v>
      </c>
      <c r="I580" s="152">
        <f t="shared" ref="I580:I599" si="335">SUM(B580:H580)</f>
        <v>4.5566551595042455</v>
      </c>
      <c r="J580" s="139"/>
      <c r="K580" s="153" t="s">
        <v>8</v>
      </c>
      <c r="L580" s="154">
        <v>3.6636620821793695</v>
      </c>
      <c r="M580" s="154">
        <v>0</v>
      </c>
      <c r="N580" s="154">
        <v>0.89299307732487609</v>
      </c>
      <c r="O580" s="154">
        <v>0</v>
      </c>
      <c r="P580" s="154">
        <v>0</v>
      </c>
      <c r="Q580" s="154">
        <v>0</v>
      </c>
      <c r="R580" s="155">
        <v>0</v>
      </c>
      <c r="S580" s="156">
        <f t="shared" ref="S580:S599" si="336">SUM(L580:R580)</f>
        <v>4.5566551595042455</v>
      </c>
    </row>
    <row r="581" spans="1:19" ht="15">
      <c r="A581" s="157" t="s">
        <v>10</v>
      </c>
      <c r="B581" s="146">
        <v>1.7637596824888728</v>
      </c>
      <c r="C581" s="146">
        <v>0</v>
      </c>
      <c r="D581" s="146">
        <v>0</v>
      </c>
      <c r="E581" s="146">
        <v>0</v>
      </c>
      <c r="F581" s="304"/>
      <c r="G581" s="146">
        <v>0</v>
      </c>
      <c r="H581" s="158">
        <v>0</v>
      </c>
      <c r="I581" s="144">
        <f t="shared" si="335"/>
        <v>1.7637596824888728</v>
      </c>
      <c r="J581" s="139"/>
      <c r="K581" s="159" t="s">
        <v>10</v>
      </c>
      <c r="L581" s="146">
        <v>1.7637596824888728</v>
      </c>
      <c r="M581" s="146">
        <v>0</v>
      </c>
      <c r="N581" s="146">
        <v>0</v>
      </c>
      <c r="O581" s="146">
        <v>0</v>
      </c>
      <c r="P581" s="146">
        <v>0</v>
      </c>
      <c r="Q581" s="146">
        <v>0</v>
      </c>
      <c r="R581" s="147">
        <v>0</v>
      </c>
      <c r="S581" s="148">
        <f t="shared" si="336"/>
        <v>1.7637596824888728</v>
      </c>
    </row>
    <row r="582" spans="1:19" ht="15">
      <c r="A582" s="149" t="s">
        <v>53</v>
      </c>
      <c r="B582" s="150">
        <v>0</v>
      </c>
      <c r="C582" s="150">
        <v>0</v>
      </c>
      <c r="D582" s="150">
        <v>0</v>
      </c>
      <c r="E582" s="150">
        <v>0</v>
      </c>
      <c r="F582" s="304"/>
      <c r="G582" s="150">
        <v>0</v>
      </c>
      <c r="H582" s="151">
        <v>0</v>
      </c>
      <c r="I582" s="152">
        <f t="shared" si="335"/>
        <v>0</v>
      </c>
      <c r="J582" s="139"/>
      <c r="K582" s="153" t="s">
        <v>53</v>
      </c>
      <c r="L582" s="154">
        <v>0</v>
      </c>
      <c r="M582" s="154">
        <v>0</v>
      </c>
      <c r="N582" s="154">
        <v>0</v>
      </c>
      <c r="O582" s="154">
        <v>0</v>
      </c>
      <c r="P582" s="154">
        <v>0</v>
      </c>
      <c r="Q582" s="154">
        <v>0</v>
      </c>
      <c r="R582" s="155">
        <v>0</v>
      </c>
      <c r="S582" s="156">
        <f t="shared" si="336"/>
        <v>0</v>
      </c>
    </row>
    <row r="583" spans="1:19" ht="15">
      <c r="A583" s="157" t="s">
        <v>16</v>
      </c>
      <c r="B583" s="146">
        <v>26.425551667870543</v>
      </c>
      <c r="C583" s="146">
        <v>3.200789634442565</v>
      </c>
      <c r="D583" s="146">
        <v>0.69016040745289053</v>
      </c>
      <c r="E583" s="146">
        <v>1.5392536771578431</v>
      </c>
      <c r="F583" s="304"/>
      <c r="G583" s="146">
        <v>0</v>
      </c>
      <c r="H583" s="158">
        <v>0</v>
      </c>
      <c r="I583" s="144">
        <f t="shared" si="335"/>
        <v>31.855755386923839</v>
      </c>
      <c r="J583" s="139"/>
      <c r="K583" s="159" t="s">
        <v>16</v>
      </c>
      <c r="L583" s="146">
        <v>26.425551667870543</v>
      </c>
      <c r="M583" s="146">
        <v>3.200789634442565</v>
      </c>
      <c r="N583" s="146">
        <v>0.69016040745289053</v>
      </c>
      <c r="O583" s="146">
        <v>1.5392536771578431</v>
      </c>
      <c r="P583" s="146">
        <v>0</v>
      </c>
      <c r="Q583" s="146">
        <v>0</v>
      </c>
      <c r="R583" s="147">
        <v>0</v>
      </c>
      <c r="S583" s="148">
        <f t="shared" si="336"/>
        <v>31.855755386923839</v>
      </c>
    </row>
    <row r="584" spans="1:19" ht="15">
      <c r="A584" s="149" t="s">
        <v>15</v>
      </c>
      <c r="B584" s="150">
        <v>248.40055546722533</v>
      </c>
      <c r="C584" s="150">
        <v>3.7696883059485606</v>
      </c>
      <c r="D584" s="150">
        <v>4.4572702079631323</v>
      </c>
      <c r="E584" s="150">
        <v>0</v>
      </c>
      <c r="F584" s="304"/>
      <c r="G584" s="150">
        <v>0</v>
      </c>
      <c r="H584" s="151">
        <v>0</v>
      </c>
      <c r="I584" s="152">
        <f t="shared" si="335"/>
        <v>256.62751398113704</v>
      </c>
      <c r="J584" s="139"/>
      <c r="K584" s="153" t="s">
        <v>15</v>
      </c>
      <c r="L584" s="154">
        <v>248.40055546722533</v>
      </c>
      <c r="M584" s="154">
        <v>3.7696883059485606</v>
      </c>
      <c r="N584" s="154">
        <v>4.4572702079631323</v>
      </c>
      <c r="O584" s="154">
        <v>0</v>
      </c>
      <c r="P584" s="154">
        <v>0</v>
      </c>
      <c r="Q584" s="154">
        <v>0</v>
      </c>
      <c r="R584" s="155">
        <v>0</v>
      </c>
      <c r="S584" s="156">
        <f t="shared" si="336"/>
        <v>256.62751398113704</v>
      </c>
    </row>
    <row r="585" spans="1:19" ht="15">
      <c r="A585" s="157" t="s">
        <v>55</v>
      </c>
      <c r="B585" s="146">
        <v>0</v>
      </c>
      <c r="C585" s="146">
        <v>0</v>
      </c>
      <c r="D585" s="146">
        <v>0.13154598938242795</v>
      </c>
      <c r="E585" s="146">
        <v>61.36418544942979</v>
      </c>
      <c r="F585" s="304"/>
      <c r="G585" s="146">
        <v>0</v>
      </c>
      <c r="H585" s="158">
        <v>0</v>
      </c>
      <c r="I585" s="144">
        <f t="shared" si="335"/>
        <v>61.495731438812221</v>
      </c>
      <c r="J585" s="139"/>
      <c r="K585" s="159" t="s">
        <v>55</v>
      </c>
      <c r="L585" s="146">
        <v>0</v>
      </c>
      <c r="M585" s="146">
        <v>0</v>
      </c>
      <c r="N585" s="146">
        <v>0.13154598938242795</v>
      </c>
      <c r="O585" s="146">
        <v>61.36418544942979</v>
      </c>
      <c r="P585" s="146">
        <v>3055.578405322899</v>
      </c>
      <c r="Q585" s="146">
        <v>0</v>
      </c>
      <c r="R585" s="147">
        <v>0</v>
      </c>
      <c r="S585" s="148">
        <f t="shared" si="336"/>
        <v>3117.0741367617111</v>
      </c>
    </row>
    <row r="586" spans="1:19" ht="15">
      <c r="A586" s="149" t="s">
        <v>12</v>
      </c>
      <c r="B586" s="150">
        <v>0</v>
      </c>
      <c r="C586" s="150">
        <v>0</v>
      </c>
      <c r="D586" s="150">
        <v>3.8334540409700933E-2</v>
      </c>
      <c r="E586" s="150">
        <v>1.1208064716865793</v>
      </c>
      <c r="F586" s="304"/>
      <c r="G586" s="150">
        <v>0</v>
      </c>
      <c r="H586" s="151">
        <v>0</v>
      </c>
      <c r="I586" s="152">
        <f t="shared" si="335"/>
        <v>1.1591410120962802</v>
      </c>
      <c r="J586" s="139"/>
      <c r="K586" s="153" t="s">
        <v>12</v>
      </c>
      <c r="L586" s="154">
        <v>0</v>
      </c>
      <c r="M586" s="154">
        <v>0</v>
      </c>
      <c r="N586" s="154">
        <v>3.8334540409700933E-2</v>
      </c>
      <c r="O586" s="154">
        <v>1.1208064716865793</v>
      </c>
      <c r="P586" s="154">
        <v>201.50539095308554</v>
      </c>
      <c r="Q586" s="154">
        <v>0</v>
      </c>
      <c r="R586" s="155">
        <v>0</v>
      </c>
      <c r="S586" s="156">
        <f t="shared" si="336"/>
        <v>202.66453196518182</v>
      </c>
    </row>
    <row r="587" spans="1:19" ht="15">
      <c r="A587" s="157" t="s">
        <v>56</v>
      </c>
      <c r="B587" s="146">
        <v>0</v>
      </c>
      <c r="C587" s="146">
        <v>0</v>
      </c>
      <c r="D587" s="146">
        <v>0</v>
      </c>
      <c r="E587" s="146">
        <v>0</v>
      </c>
      <c r="F587" s="304"/>
      <c r="G587" s="146">
        <v>0</v>
      </c>
      <c r="H587" s="158">
        <v>0</v>
      </c>
      <c r="I587" s="144">
        <f t="shared" si="335"/>
        <v>0</v>
      </c>
      <c r="J587" s="139"/>
      <c r="K587" s="159" t="s">
        <v>56</v>
      </c>
      <c r="L587" s="146">
        <v>0</v>
      </c>
      <c r="M587" s="146">
        <v>0</v>
      </c>
      <c r="N587" s="146">
        <v>0</v>
      </c>
      <c r="O587" s="146">
        <v>0</v>
      </c>
      <c r="P587" s="146">
        <v>38.80918741947459</v>
      </c>
      <c r="Q587" s="146">
        <v>0</v>
      </c>
      <c r="R587" s="147">
        <v>0</v>
      </c>
      <c r="S587" s="148">
        <f t="shared" si="336"/>
        <v>38.80918741947459</v>
      </c>
    </row>
    <row r="588" spans="1:19" ht="15">
      <c r="A588" s="149" t="s">
        <v>17</v>
      </c>
      <c r="B588" s="150">
        <v>178.04811874252422</v>
      </c>
      <c r="C588" s="150">
        <v>0.96471717884407604</v>
      </c>
      <c r="D588" s="150">
        <v>22.597228041938024</v>
      </c>
      <c r="E588" s="150">
        <v>3.0803935963348859</v>
      </c>
      <c r="F588" s="304"/>
      <c r="G588" s="150">
        <v>0</v>
      </c>
      <c r="H588" s="151">
        <v>0</v>
      </c>
      <c r="I588" s="152">
        <f t="shared" si="335"/>
        <v>204.6904575596412</v>
      </c>
      <c r="J588" s="139"/>
      <c r="K588" s="153" t="s">
        <v>17</v>
      </c>
      <c r="L588" s="154">
        <v>178.04811874252422</v>
      </c>
      <c r="M588" s="154">
        <v>0.96471717884407604</v>
      </c>
      <c r="N588" s="154">
        <v>22.597228041938024</v>
      </c>
      <c r="O588" s="154">
        <v>3.0803935963348859</v>
      </c>
      <c r="P588" s="154">
        <v>0</v>
      </c>
      <c r="Q588" s="154">
        <v>0</v>
      </c>
      <c r="R588" s="155">
        <v>0</v>
      </c>
      <c r="S588" s="156">
        <f t="shared" si="336"/>
        <v>204.6904575596412</v>
      </c>
    </row>
    <row r="589" spans="1:19" ht="15">
      <c r="A589" s="157" t="s">
        <v>141</v>
      </c>
      <c r="B589" s="146">
        <v>1115.6212968545933</v>
      </c>
      <c r="C589" s="146">
        <v>175.80717187575155</v>
      </c>
      <c r="D589" s="146">
        <v>34.287883217959418</v>
      </c>
      <c r="E589" s="146">
        <v>26.998945369105741</v>
      </c>
      <c r="F589" s="304"/>
      <c r="G589" s="146">
        <v>0</v>
      </c>
      <c r="H589" s="158">
        <v>0</v>
      </c>
      <c r="I589" s="144">
        <f t="shared" si="335"/>
        <v>1352.71529731741</v>
      </c>
      <c r="J589" s="139"/>
      <c r="K589" s="159" t="s">
        <v>141</v>
      </c>
      <c r="L589" s="146">
        <v>1115.6212968545933</v>
      </c>
      <c r="M589" s="146">
        <v>175.80717187575155</v>
      </c>
      <c r="N589" s="146">
        <v>34.287883217959418</v>
      </c>
      <c r="O589" s="146">
        <v>26.998945369105741</v>
      </c>
      <c r="P589" s="146">
        <v>0</v>
      </c>
      <c r="Q589" s="146">
        <v>0</v>
      </c>
      <c r="R589" s="147">
        <v>0</v>
      </c>
      <c r="S589" s="148">
        <f t="shared" si="336"/>
        <v>1352.71529731741</v>
      </c>
    </row>
    <row r="590" spans="1:19" ht="15">
      <c r="A590" s="149" t="s">
        <v>25</v>
      </c>
      <c r="B590" s="150">
        <v>364.62098003864457</v>
      </c>
      <c r="C590" s="150">
        <v>0</v>
      </c>
      <c r="D590" s="150">
        <v>804.18235489233211</v>
      </c>
      <c r="E590" s="150">
        <v>177.21236894330818</v>
      </c>
      <c r="F590" s="304"/>
      <c r="G590" s="150">
        <v>550.95603929169522</v>
      </c>
      <c r="H590" s="151">
        <v>0.14343206503498188</v>
      </c>
      <c r="I590" s="152">
        <f t="shared" si="335"/>
        <v>1897.1151752310152</v>
      </c>
      <c r="J590" s="139"/>
      <c r="K590" s="153" t="s">
        <v>25</v>
      </c>
      <c r="L590" s="154">
        <v>364.62098003864457</v>
      </c>
      <c r="M590" s="154">
        <v>0</v>
      </c>
      <c r="N590" s="154">
        <v>804.18235489233211</v>
      </c>
      <c r="O590" s="154">
        <v>177.21236894330818</v>
      </c>
      <c r="P590" s="154">
        <v>474.65529523879536</v>
      </c>
      <c r="Q590" s="154">
        <v>550.95603929169522</v>
      </c>
      <c r="R590" s="155">
        <v>0.14343206503498188</v>
      </c>
      <c r="S590" s="156">
        <f t="shared" si="336"/>
        <v>2371.7704704698103</v>
      </c>
    </row>
    <row r="591" spans="1:19" ht="15">
      <c r="A591" s="157" t="s">
        <v>24</v>
      </c>
      <c r="B591" s="146">
        <v>319.80105420811151</v>
      </c>
      <c r="C591" s="146">
        <v>2.0274816138377574</v>
      </c>
      <c r="D591" s="146">
        <v>0</v>
      </c>
      <c r="E591" s="146">
        <v>0</v>
      </c>
      <c r="F591" s="304"/>
      <c r="G591" s="146">
        <v>0</v>
      </c>
      <c r="H591" s="158">
        <v>0</v>
      </c>
      <c r="I591" s="144">
        <f t="shared" si="335"/>
        <v>321.82853582194929</v>
      </c>
      <c r="J591" s="139"/>
      <c r="K591" s="159" t="s">
        <v>24</v>
      </c>
      <c r="L591" s="146">
        <v>319.80105420811151</v>
      </c>
      <c r="M591" s="146">
        <v>2.0274816138377574</v>
      </c>
      <c r="N591" s="146">
        <v>0</v>
      </c>
      <c r="O591" s="146">
        <v>0</v>
      </c>
      <c r="P591" s="146">
        <v>0</v>
      </c>
      <c r="Q591" s="146">
        <v>0</v>
      </c>
      <c r="R591" s="147">
        <v>0</v>
      </c>
      <c r="S591" s="148">
        <f t="shared" si="336"/>
        <v>321.82853582194929</v>
      </c>
    </row>
    <row r="592" spans="1:19" ht="15">
      <c r="A592" s="149" t="s">
        <v>57</v>
      </c>
      <c r="B592" s="150">
        <v>22.153137510365962</v>
      </c>
      <c r="C592" s="150">
        <v>0</v>
      </c>
      <c r="D592" s="150">
        <v>3.9381754870109744</v>
      </c>
      <c r="E592" s="150">
        <v>0</v>
      </c>
      <c r="F592" s="304"/>
      <c r="G592" s="150">
        <v>0</v>
      </c>
      <c r="H592" s="151">
        <v>0</v>
      </c>
      <c r="I592" s="152">
        <f t="shared" si="335"/>
        <v>26.091312997376935</v>
      </c>
      <c r="J592" s="139"/>
      <c r="K592" s="153" t="s">
        <v>57</v>
      </c>
      <c r="L592" s="154">
        <v>22.153137510365962</v>
      </c>
      <c r="M592" s="154">
        <v>0</v>
      </c>
      <c r="N592" s="154">
        <v>3.9381754870109744</v>
      </c>
      <c r="O592" s="154">
        <v>0</v>
      </c>
      <c r="P592" s="154">
        <v>0</v>
      </c>
      <c r="Q592" s="154">
        <v>0</v>
      </c>
      <c r="R592" s="155">
        <v>0</v>
      </c>
      <c r="S592" s="156">
        <f t="shared" si="336"/>
        <v>26.091312997376935</v>
      </c>
    </row>
    <row r="593" spans="1:85" ht="15">
      <c r="A593" s="157" t="s">
        <v>22</v>
      </c>
      <c r="B593" s="146">
        <v>88.248469058455228</v>
      </c>
      <c r="C593" s="146">
        <v>0</v>
      </c>
      <c r="D593" s="146">
        <v>5.4430965767610715</v>
      </c>
      <c r="E593" s="146">
        <v>0</v>
      </c>
      <c r="F593" s="304"/>
      <c r="G593" s="146">
        <v>0</v>
      </c>
      <c r="H593" s="158">
        <v>0</v>
      </c>
      <c r="I593" s="144">
        <f t="shared" si="335"/>
        <v>93.691565635216307</v>
      </c>
      <c r="J593" s="139"/>
      <c r="K593" s="159" t="s">
        <v>22</v>
      </c>
      <c r="L593" s="146">
        <v>88.248469058455228</v>
      </c>
      <c r="M593" s="146">
        <v>0</v>
      </c>
      <c r="N593" s="146">
        <v>5.4430965767610715</v>
      </c>
      <c r="O593" s="146">
        <v>0</v>
      </c>
      <c r="P593" s="146">
        <v>206.59340315895415</v>
      </c>
      <c r="Q593" s="146">
        <v>0</v>
      </c>
      <c r="R593" s="147">
        <v>0</v>
      </c>
      <c r="S593" s="148">
        <f t="shared" si="336"/>
        <v>300.28496879417048</v>
      </c>
    </row>
    <row r="594" spans="1:85" ht="15">
      <c r="A594" s="149" t="s">
        <v>21</v>
      </c>
      <c r="B594" s="150">
        <v>1.1800566088902955</v>
      </c>
      <c r="C594" s="150">
        <v>0</v>
      </c>
      <c r="D594" s="150">
        <v>2.1803029820115769E-2</v>
      </c>
      <c r="E594" s="150">
        <v>0</v>
      </c>
      <c r="F594" s="304"/>
      <c r="G594" s="150">
        <v>0</v>
      </c>
      <c r="H594" s="151">
        <v>0</v>
      </c>
      <c r="I594" s="152">
        <f t="shared" si="335"/>
        <v>1.2018596387104112</v>
      </c>
      <c r="J594" s="139"/>
      <c r="K594" s="153" t="s">
        <v>21</v>
      </c>
      <c r="L594" s="154">
        <v>1.1800566088902955</v>
      </c>
      <c r="M594" s="154">
        <v>0</v>
      </c>
      <c r="N594" s="154">
        <v>2.1803029820115769E-2</v>
      </c>
      <c r="O594" s="154">
        <v>0</v>
      </c>
      <c r="P594" s="154">
        <v>0</v>
      </c>
      <c r="Q594" s="154">
        <v>0</v>
      </c>
      <c r="R594" s="155">
        <v>0</v>
      </c>
      <c r="S594" s="156">
        <f t="shared" si="336"/>
        <v>1.2018596387104112</v>
      </c>
    </row>
    <row r="595" spans="1:85" ht="15">
      <c r="A595" s="160" t="s">
        <v>61</v>
      </c>
      <c r="B595" s="146">
        <v>499.03994170184592</v>
      </c>
      <c r="C595" s="146">
        <v>0</v>
      </c>
      <c r="D595" s="146">
        <v>0</v>
      </c>
      <c r="E595" s="146">
        <v>0</v>
      </c>
      <c r="F595" s="304"/>
      <c r="G595" s="146">
        <v>0</v>
      </c>
      <c r="H595" s="158">
        <v>0</v>
      </c>
      <c r="I595" s="144">
        <f t="shared" si="335"/>
        <v>499.03994170184592</v>
      </c>
      <c r="J595" s="139"/>
      <c r="K595" s="161" t="s">
        <v>61</v>
      </c>
      <c r="L595" s="146">
        <v>499.03994170184592</v>
      </c>
      <c r="M595" s="146">
        <v>0</v>
      </c>
      <c r="N595" s="146">
        <v>0</v>
      </c>
      <c r="O595" s="146">
        <v>0</v>
      </c>
      <c r="P595" s="146">
        <v>0</v>
      </c>
      <c r="Q595" s="146">
        <v>0</v>
      </c>
      <c r="R595" s="147">
        <v>0</v>
      </c>
      <c r="S595" s="148">
        <f t="shared" si="336"/>
        <v>499.03994170184592</v>
      </c>
    </row>
    <row r="596" spans="1:85">
      <c r="A596" s="162" t="s">
        <v>23</v>
      </c>
      <c r="B596" s="163">
        <v>499.03994170184592</v>
      </c>
      <c r="C596" s="163">
        <v>0</v>
      </c>
      <c r="D596" s="163">
        <v>0</v>
      </c>
      <c r="E596" s="163">
        <v>0</v>
      </c>
      <c r="F596" s="304"/>
      <c r="G596" s="163">
        <v>0</v>
      </c>
      <c r="H596" s="164">
        <v>0</v>
      </c>
      <c r="I596" s="165">
        <f t="shared" si="335"/>
        <v>499.03994170184592</v>
      </c>
      <c r="J596" s="139"/>
      <c r="K596" s="166" t="s">
        <v>23</v>
      </c>
      <c r="L596" s="167">
        <v>499.03994170184592</v>
      </c>
      <c r="M596" s="167">
        <v>0</v>
      </c>
      <c r="N596" s="167">
        <v>0</v>
      </c>
      <c r="O596" s="167">
        <v>0</v>
      </c>
      <c r="P596" s="167">
        <v>0</v>
      </c>
      <c r="Q596" s="167">
        <v>0</v>
      </c>
      <c r="R596" s="168">
        <v>0</v>
      </c>
      <c r="S596" s="169">
        <f t="shared" si="336"/>
        <v>499.03994170184592</v>
      </c>
    </row>
    <row r="597" spans="1:85">
      <c r="A597" s="170" t="s">
        <v>19</v>
      </c>
      <c r="B597" s="171">
        <v>0</v>
      </c>
      <c r="C597" s="171">
        <v>0</v>
      </c>
      <c r="D597" s="171">
        <v>0</v>
      </c>
      <c r="E597" s="171">
        <v>0</v>
      </c>
      <c r="F597" s="304"/>
      <c r="G597" s="171">
        <v>0</v>
      </c>
      <c r="H597" s="172">
        <v>0</v>
      </c>
      <c r="I597" s="173">
        <f t="shared" si="335"/>
        <v>0</v>
      </c>
      <c r="J597" s="139"/>
      <c r="K597" s="174" t="s">
        <v>19</v>
      </c>
      <c r="L597" s="171">
        <v>0</v>
      </c>
      <c r="M597" s="171">
        <v>0</v>
      </c>
      <c r="N597" s="171">
        <v>0</v>
      </c>
      <c r="O597" s="171">
        <v>0</v>
      </c>
      <c r="P597" s="171">
        <v>0</v>
      </c>
      <c r="Q597" s="171">
        <v>0</v>
      </c>
      <c r="R597" s="175">
        <v>0</v>
      </c>
      <c r="S597" s="176">
        <f t="shared" si="336"/>
        <v>0</v>
      </c>
    </row>
    <row r="598" spans="1:85">
      <c r="A598" s="162" t="s">
        <v>20</v>
      </c>
      <c r="B598" s="163">
        <v>0</v>
      </c>
      <c r="C598" s="163">
        <v>0</v>
      </c>
      <c r="D598" s="163">
        <v>0</v>
      </c>
      <c r="E598" s="163">
        <v>0</v>
      </c>
      <c r="F598" s="304"/>
      <c r="G598" s="163">
        <v>0</v>
      </c>
      <c r="H598" s="164">
        <v>0</v>
      </c>
      <c r="I598" s="165">
        <f t="shared" si="335"/>
        <v>0</v>
      </c>
      <c r="J598" s="139"/>
      <c r="K598" s="166" t="s">
        <v>20</v>
      </c>
      <c r="L598" s="167">
        <v>0</v>
      </c>
      <c r="M598" s="167">
        <v>0</v>
      </c>
      <c r="N598" s="167">
        <v>0</v>
      </c>
      <c r="O598" s="167">
        <v>0</v>
      </c>
      <c r="P598" s="167">
        <v>0</v>
      </c>
      <c r="Q598" s="167">
        <v>0</v>
      </c>
      <c r="R598" s="168">
        <v>0</v>
      </c>
      <c r="S598" s="169">
        <f t="shared" si="336"/>
        <v>0</v>
      </c>
    </row>
    <row r="599" spans="1:85" ht="15" thickBot="1">
      <c r="A599" s="177" t="s">
        <v>11</v>
      </c>
      <c r="B599" s="178">
        <v>0</v>
      </c>
      <c r="C599" s="178">
        <v>0</v>
      </c>
      <c r="D599" s="178">
        <v>0</v>
      </c>
      <c r="E599" s="178">
        <v>0</v>
      </c>
      <c r="F599" s="305"/>
      <c r="G599" s="178">
        <v>0</v>
      </c>
      <c r="H599" s="179">
        <v>0</v>
      </c>
      <c r="I599" s="180">
        <f t="shared" si="335"/>
        <v>0</v>
      </c>
      <c r="J599" s="139"/>
      <c r="K599" s="181" t="s">
        <v>11</v>
      </c>
      <c r="L599" s="178">
        <v>0</v>
      </c>
      <c r="M599" s="178">
        <v>0</v>
      </c>
      <c r="N599" s="178">
        <v>0</v>
      </c>
      <c r="O599" s="178">
        <v>0</v>
      </c>
      <c r="P599" s="178">
        <v>0</v>
      </c>
      <c r="Q599" s="178">
        <v>0</v>
      </c>
      <c r="R599" s="182">
        <v>0</v>
      </c>
      <c r="S599" s="183">
        <f t="shared" si="336"/>
        <v>0</v>
      </c>
    </row>
    <row r="600" spans="1:85" ht="15">
      <c r="A600" s="184" t="s">
        <v>26</v>
      </c>
      <c r="B600" s="185">
        <f>SUM(B579:B595)</f>
        <v>2869.4220878179349</v>
      </c>
      <c r="C600" s="185">
        <f t="shared" ref="C600:H600" si="337">SUM(C579:C595)</f>
        <v>185.7698486088245</v>
      </c>
      <c r="D600" s="185">
        <f t="shared" si="337"/>
        <v>876.7676945303881</v>
      </c>
      <c r="E600" s="185">
        <f t="shared" si="337"/>
        <v>271.31595350702304</v>
      </c>
      <c r="F600" s="185">
        <f t="shared" si="337"/>
        <v>0</v>
      </c>
      <c r="G600" s="185">
        <f t="shared" si="337"/>
        <v>550.95603929169522</v>
      </c>
      <c r="H600" s="187">
        <f t="shared" si="337"/>
        <v>0.14343206503498188</v>
      </c>
      <c r="I600" s="144">
        <f t="shared" ref="I600" si="338">SUM(I579:I595)</f>
        <v>4754.3750558209013</v>
      </c>
      <c r="J600" s="139"/>
      <c r="K600" s="186" t="s">
        <v>26</v>
      </c>
      <c r="L600" s="185">
        <f>SUM(L579:L595)</f>
        <v>2869.4220878179349</v>
      </c>
      <c r="M600" s="185">
        <f t="shared" ref="M600:R600" si="339">SUM(M579:M595)</f>
        <v>185.7698486088245</v>
      </c>
      <c r="N600" s="185">
        <f t="shared" si="339"/>
        <v>876.7676945303881</v>
      </c>
      <c r="O600" s="185">
        <f t="shared" si="339"/>
        <v>271.31595350702304</v>
      </c>
      <c r="P600" s="185">
        <f t="shared" si="339"/>
        <v>3977.1466057930156</v>
      </c>
      <c r="Q600" s="185">
        <f t="shared" si="339"/>
        <v>550.95603929169522</v>
      </c>
      <c r="R600" s="187">
        <f t="shared" si="339"/>
        <v>0.14343206503498188</v>
      </c>
      <c r="S600" s="188">
        <f t="shared" ref="S600" si="340">SUM(S579:S595)</f>
        <v>8731.5216616139132</v>
      </c>
    </row>
    <row r="601" spans="1:85" s="2" customFormat="1" ht="15" thickBot="1">
      <c r="A601" s="17" t="s">
        <v>100</v>
      </c>
      <c r="B601" s="100">
        <f>IF($I600=0,"-",B600/$I600)</f>
        <v>0.6035329678723661</v>
      </c>
      <c r="C601" s="100">
        <f t="shared" ref="C601:H601" si="341">IF($I600=0,"-",C600/$I600)</f>
        <v>3.9073452646816706E-2</v>
      </c>
      <c r="D601" s="100">
        <f t="shared" si="341"/>
        <v>0.18441281645564317</v>
      </c>
      <c r="E601" s="100">
        <f t="shared" si="341"/>
        <v>5.7066586106799481E-2</v>
      </c>
      <c r="F601" s="100">
        <f t="shared" si="341"/>
        <v>0</v>
      </c>
      <c r="G601" s="100">
        <f t="shared" si="341"/>
        <v>0.11588400848122948</v>
      </c>
      <c r="H601" s="101">
        <f t="shared" si="341"/>
        <v>3.0168437144935461E-5</v>
      </c>
      <c r="I601" s="102">
        <f>SUM(B601:H601)</f>
        <v>0.99999999999999989</v>
      </c>
      <c r="K601" s="27" t="s">
        <v>100</v>
      </c>
      <c r="L601" s="76">
        <f t="shared" ref="L601:R601" si="342">IF($S600=0,"-",L600/$S600)</f>
        <v>0.32862795272359868</v>
      </c>
      <c r="M601" s="76">
        <f t="shared" si="342"/>
        <v>2.127577022748716E-2</v>
      </c>
      <c r="N601" s="76">
        <f t="shared" si="342"/>
        <v>0.1004140776956314</v>
      </c>
      <c r="O601" s="76">
        <f t="shared" si="342"/>
        <v>3.1073158152925391E-2</v>
      </c>
      <c r="P601" s="76">
        <f t="shared" si="342"/>
        <v>0.45549295528608807</v>
      </c>
      <c r="Q601" s="76">
        <f t="shared" si="342"/>
        <v>6.3099658987716217E-2</v>
      </c>
      <c r="R601" s="77">
        <f t="shared" si="342"/>
        <v>1.6426926553426226E-5</v>
      </c>
      <c r="S601" s="78">
        <f>SUM(L601:R601)</f>
        <v>1.0000000000000002</v>
      </c>
      <c r="BA601" s="189"/>
      <c r="BR601" s="189"/>
    </row>
    <row r="602" spans="1:85" ht="15" thickBot="1">
      <c r="A602" s="218"/>
      <c r="B602" s="218"/>
      <c r="C602" s="218"/>
      <c r="D602" s="218"/>
      <c r="E602" s="218"/>
      <c r="F602" s="218"/>
      <c r="G602" s="218"/>
      <c r="H602" s="218"/>
      <c r="I602" s="218"/>
      <c r="K602" s="218"/>
      <c r="L602" s="218"/>
      <c r="M602" s="218"/>
      <c r="N602" s="218"/>
      <c r="O602" s="218"/>
      <c r="P602" s="218"/>
      <c r="Q602" s="218"/>
      <c r="R602" s="218"/>
      <c r="S602" s="218"/>
      <c r="U602" s="225"/>
      <c r="AA602" s="226"/>
      <c r="AC602" s="226"/>
      <c r="AD602" s="226"/>
      <c r="AE602" s="226"/>
      <c r="AF602" s="226"/>
      <c r="AG602" s="226"/>
      <c r="AH602" s="226"/>
      <c r="AI602" s="227"/>
      <c r="AJ602" s="227"/>
      <c r="AK602" s="227"/>
      <c r="AL602" s="227"/>
      <c r="AM602" s="227"/>
      <c r="AN602" s="227"/>
      <c r="AO602" s="227"/>
      <c r="AP602" s="227"/>
    </row>
    <row r="603" spans="1:85" ht="28.5">
      <c r="A603" s="306" t="s">
        <v>47</v>
      </c>
      <c r="B603" s="135" t="s">
        <v>0</v>
      </c>
      <c r="C603" s="135" t="s">
        <v>1</v>
      </c>
      <c r="D603" s="135" t="s">
        <v>2</v>
      </c>
      <c r="E603" s="135" t="s">
        <v>3</v>
      </c>
      <c r="F603" s="135" t="s">
        <v>27</v>
      </c>
      <c r="G603" s="135" t="s">
        <v>4</v>
      </c>
      <c r="H603" s="135" t="s">
        <v>5</v>
      </c>
      <c r="I603" s="136" t="s">
        <v>6</v>
      </c>
      <c r="K603" s="308" t="s">
        <v>47</v>
      </c>
      <c r="L603" s="137" t="s">
        <v>0</v>
      </c>
      <c r="M603" s="137" t="s">
        <v>110</v>
      </c>
      <c r="N603" s="137" t="s">
        <v>111</v>
      </c>
      <c r="O603" s="137" t="s">
        <v>3</v>
      </c>
      <c r="P603" s="137" t="s">
        <v>27</v>
      </c>
      <c r="Q603" s="137" t="s">
        <v>4</v>
      </c>
      <c r="R603" s="137" t="s">
        <v>5</v>
      </c>
      <c r="S603" s="138" t="s">
        <v>6</v>
      </c>
      <c r="U603" s="292" t="s">
        <v>47</v>
      </c>
      <c r="V603" s="191" t="s">
        <v>74</v>
      </c>
      <c r="W603" s="191" t="s">
        <v>75</v>
      </c>
      <c r="X603" s="191" t="s">
        <v>67</v>
      </c>
      <c r="Y603" s="191" t="s">
        <v>76</v>
      </c>
      <c r="Z603" s="191" t="s">
        <v>77</v>
      </c>
      <c r="AA603" s="191" t="s">
        <v>118</v>
      </c>
      <c r="AB603" s="191" t="s">
        <v>78</v>
      </c>
      <c r="AC603" s="191" t="s">
        <v>71</v>
      </c>
      <c r="AD603" s="191" t="s">
        <v>64</v>
      </c>
      <c r="AE603" s="228" t="s">
        <v>27</v>
      </c>
      <c r="AF603" s="229" t="s">
        <v>60</v>
      </c>
      <c r="AG603" s="230"/>
      <c r="AH603" s="131"/>
      <c r="AI603" s="131"/>
      <c r="AR603" s="132"/>
      <c r="BA603" s="131"/>
      <c r="BI603" s="132"/>
      <c r="BR603" s="131"/>
      <c r="BX603" s="2"/>
      <c r="CG603" s="131"/>
    </row>
    <row r="604" spans="1:85" ht="15" customHeight="1">
      <c r="A604" s="307" t="s">
        <v>47</v>
      </c>
      <c r="B604" s="294" t="s">
        <v>109</v>
      </c>
      <c r="C604" s="295"/>
      <c r="D604" s="295"/>
      <c r="E604" s="295"/>
      <c r="F604" s="295"/>
      <c r="G604" s="295"/>
      <c r="H604" s="295"/>
      <c r="I604" s="296"/>
      <c r="K604" s="309" t="s">
        <v>47</v>
      </c>
      <c r="L604" s="297" t="s">
        <v>109</v>
      </c>
      <c r="M604" s="298"/>
      <c r="N604" s="298"/>
      <c r="O604" s="298"/>
      <c r="P604" s="298"/>
      <c r="Q604" s="298"/>
      <c r="R604" s="298"/>
      <c r="S604" s="299"/>
      <c r="U604" s="293" t="s">
        <v>47</v>
      </c>
      <c r="V604" s="300" t="s">
        <v>109</v>
      </c>
      <c r="W604" s="301"/>
      <c r="X604" s="301"/>
      <c r="Y604" s="301"/>
      <c r="Z604" s="301"/>
      <c r="AA604" s="301"/>
      <c r="AB604" s="301"/>
      <c r="AC604" s="301"/>
      <c r="AD604" s="301"/>
      <c r="AE604" s="301"/>
      <c r="AF604" s="302"/>
      <c r="AG604" s="231"/>
      <c r="AH604" s="131"/>
      <c r="AI604" s="131"/>
      <c r="AR604" s="132"/>
      <c r="BA604" s="131"/>
      <c r="BI604" s="132"/>
      <c r="BR604" s="131"/>
      <c r="BX604" s="2"/>
      <c r="CG604" s="131"/>
    </row>
    <row r="605" spans="1:85" ht="15">
      <c r="A605" s="141" t="s">
        <v>7</v>
      </c>
      <c r="B605" s="142">
        <v>0.2574720438932907</v>
      </c>
      <c r="C605" s="142">
        <v>0</v>
      </c>
      <c r="D605" s="142">
        <v>0</v>
      </c>
      <c r="E605" s="142">
        <v>0</v>
      </c>
      <c r="F605" s="303"/>
      <c r="G605" s="142">
        <v>0</v>
      </c>
      <c r="H605" s="143">
        <v>0</v>
      </c>
      <c r="I605" s="144">
        <f>SUM(B605:H605)</f>
        <v>0.2574720438932907</v>
      </c>
      <c r="J605" s="139"/>
      <c r="K605" s="193" t="s">
        <v>7</v>
      </c>
      <c r="L605" s="142">
        <v>0.2574720438932907</v>
      </c>
      <c r="M605" s="142">
        <v>0</v>
      </c>
      <c r="N605" s="142">
        <v>0</v>
      </c>
      <c r="O605" s="142">
        <v>0</v>
      </c>
      <c r="P605" s="142">
        <v>0</v>
      </c>
      <c r="Q605" s="142">
        <v>0</v>
      </c>
      <c r="R605" s="194">
        <v>0</v>
      </c>
      <c r="S605" s="195">
        <f>SUM(L605:R605)</f>
        <v>0.2574720438932907</v>
      </c>
      <c r="U605" s="29" t="s">
        <v>7</v>
      </c>
      <c r="V605" s="197">
        <v>0.2574720438932907</v>
      </c>
      <c r="W605" s="197">
        <v>0</v>
      </c>
      <c r="X605" s="197">
        <v>0</v>
      </c>
      <c r="Y605" s="197">
        <v>0</v>
      </c>
      <c r="Z605" s="197">
        <v>0</v>
      </c>
      <c r="AA605" s="197">
        <v>0</v>
      </c>
      <c r="AB605" s="197">
        <v>0</v>
      </c>
      <c r="AC605" s="197">
        <v>0</v>
      </c>
      <c r="AD605" s="199">
        <v>0</v>
      </c>
      <c r="AE605" s="232">
        <f t="shared" ref="AE605:AE610" si="343">+P605</f>
        <v>0</v>
      </c>
      <c r="AF605" s="200">
        <f t="shared" ref="AF605:AF625" si="344">SUM(V605:AE605)</f>
        <v>0.2574720438932907</v>
      </c>
      <c r="AG605" s="233" t="str">
        <f>+IF(ABS(S605-AF605)&gt;0.01,S605-AF605,"")</f>
        <v/>
      </c>
      <c r="AH605" s="131"/>
      <c r="AI605" s="131"/>
      <c r="AR605" s="132"/>
      <c r="BA605" s="131"/>
      <c r="BI605" s="132"/>
      <c r="BR605" s="131"/>
      <c r="BX605" s="2"/>
      <c r="CG605" s="131"/>
    </row>
    <row r="606" spans="1:85" ht="15">
      <c r="A606" s="149" t="s">
        <v>8</v>
      </c>
      <c r="B606" s="150">
        <v>17.206173254087883</v>
      </c>
      <c r="C606" s="150">
        <v>0</v>
      </c>
      <c r="D606" s="150">
        <v>1.4353890898456687E-2</v>
      </c>
      <c r="E606" s="150">
        <v>0</v>
      </c>
      <c r="F606" s="304"/>
      <c r="G606" s="150">
        <v>0</v>
      </c>
      <c r="H606" s="151">
        <v>0</v>
      </c>
      <c r="I606" s="152">
        <f t="shared" ref="I606:I625" si="345">SUM(B606:H606)</f>
        <v>17.220527144986338</v>
      </c>
      <c r="J606" s="139"/>
      <c r="K606" s="153" t="s">
        <v>8</v>
      </c>
      <c r="L606" s="154">
        <v>17.206173254087883</v>
      </c>
      <c r="M606" s="154">
        <v>0</v>
      </c>
      <c r="N606" s="154">
        <v>1.4353890898456687E-2</v>
      </c>
      <c r="O606" s="154">
        <v>0</v>
      </c>
      <c r="P606" s="154">
        <v>0</v>
      </c>
      <c r="Q606" s="154">
        <v>0</v>
      </c>
      <c r="R606" s="155">
        <v>0</v>
      </c>
      <c r="S606" s="156">
        <f t="shared" ref="S606:S625" si="346">SUM(L606:R606)</f>
        <v>17.220527144986338</v>
      </c>
      <c r="U606" s="30" t="s">
        <v>8</v>
      </c>
      <c r="V606" s="202">
        <v>17.206173254087883</v>
      </c>
      <c r="W606" s="202">
        <v>0</v>
      </c>
      <c r="X606" s="202">
        <v>1.4353890898456687E-2</v>
      </c>
      <c r="Y606" s="202">
        <v>0</v>
      </c>
      <c r="Z606" s="202">
        <v>0</v>
      </c>
      <c r="AA606" s="202">
        <v>0</v>
      </c>
      <c r="AB606" s="202">
        <v>0</v>
      </c>
      <c r="AC606" s="202">
        <v>0</v>
      </c>
      <c r="AD606" s="202">
        <v>0</v>
      </c>
      <c r="AE606" s="234">
        <f t="shared" si="343"/>
        <v>0</v>
      </c>
      <c r="AF606" s="204">
        <f t="shared" si="344"/>
        <v>17.220527144986338</v>
      </c>
      <c r="AG606" s="233" t="str">
        <f t="shared" ref="AG606:AG626" si="347">+IF(ABS(S606-AF606)&gt;0.01,S606-AF606,"")</f>
        <v/>
      </c>
      <c r="AH606" s="131"/>
      <c r="AI606" s="131"/>
      <c r="AR606" s="132"/>
      <c r="BA606" s="131"/>
      <c r="BI606" s="132"/>
      <c r="BR606" s="131"/>
      <c r="BX606" s="2"/>
      <c r="CG606" s="131"/>
    </row>
    <row r="607" spans="1:85" ht="15">
      <c r="A607" s="157" t="s">
        <v>10</v>
      </c>
      <c r="B607" s="146">
        <v>7.1459699901548959</v>
      </c>
      <c r="C607" s="146">
        <v>0</v>
      </c>
      <c r="D607" s="146">
        <v>0.26469067568400856</v>
      </c>
      <c r="E607" s="146">
        <v>0</v>
      </c>
      <c r="F607" s="304"/>
      <c r="G607" s="146">
        <v>0</v>
      </c>
      <c r="H607" s="158">
        <v>0</v>
      </c>
      <c r="I607" s="144">
        <f t="shared" si="345"/>
        <v>7.410660665838904</v>
      </c>
      <c r="J607" s="139"/>
      <c r="K607" s="159" t="s">
        <v>10</v>
      </c>
      <c r="L607" s="146">
        <v>7.1459699901548959</v>
      </c>
      <c r="M607" s="146">
        <v>0</v>
      </c>
      <c r="N607" s="146">
        <v>0.26469067568400856</v>
      </c>
      <c r="O607" s="146">
        <v>0</v>
      </c>
      <c r="P607" s="146">
        <v>0</v>
      </c>
      <c r="Q607" s="146">
        <v>0</v>
      </c>
      <c r="R607" s="147">
        <v>0</v>
      </c>
      <c r="S607" s="148">
        <f t="shared" si="346"/>
        <v>7.410660665838904</v>
      </c>
      <c r="U607" s="259" t="s">
        <v>10</v>
      </c>
      <c r="V607" s="197">
        <v>7.1459699901548959</v>
      </c>
      <c r="W607" s="197">
        <v>0.26469067568400856</v>
      </c>
      <c r="X607" s="197">
        <v>0</v>
      </c>
      <c r="Y607" s="197">
        <v>0</v>
      </c>
      <c r="Z607" s="197">
        <v>0</v>
      </c>
      <c r="AA607" s="197">
        <v>0</v>
      </c>
      <c r="AB607" s="197">
        <v>0</v>
      </c>
      <c r="AC607" s="197">
        <v>0</v>
      </c>
      <c r="AD607" s="199">
        <v>0</v>
      </c>
      <c r="AE607" s="232">
        <f t="shared" si="343"/>
        <v>0</v>
      </c>
      <c r="AF607" s="200">
        <f t="shared" si="344"/>
        <v>7.410660665838904</v>
      </c>
      <c r="AG607" s="233" t="str">
        <f t="shared" si="347"/>
        <v/>
      </c>
      <c r="AH607" s="131"/>
      <c r="AI607" s="131"/>
      <c r="AR607" s="132"/>
      <c r="BA607" s="131"/>
      <c r="BI607" s="132"/>
      <c r="BR607" s="131"/>
      <c r="BX607" s="2"/>
      <c r="CG607" s="131"/>
    </row>
    <row r="608" spans="1:85" ht="15">
      <c r="A608" s="149" t="s">
        <v>53</v>
      </c>
      <c r="B608" s="150">
        <v>0</v>
      </c>
      <c r="C608" s="150">
        <v>0</v>
      </c>
      <c r="D608" s="150">
        <v>0</v>
      </c>
      <c r="E608" s="150">
        <v>0</v>
      </c>
      <c r="F608" s="304"/>
      <c r="G608" s="150">
        <v>0</v>
      </c>
      <c r="H608" s="151">
        <v>0</v>
      </c>
      <c r="I608" s="152">
        <f t="shared" si="345"/>
        <v>0</v>
      </c>
      <c r="J608" s="139"/>
      <c r="K608" s="153" t="s">
        <v>53</v>
      </c>
      <c r="L608" s="154">
        <v>0</v>
      </c>
      <c r="M608" s="154">
        <v>0</v>
      </c>
      <c r="N608" s="154">
        <v>0</v>
      </c>
      <c r="O608" s="154">
        <v>0</v>
      </c>
      <c r="P608" s="154">
        <v>0</v>
      </c>
      <c r="Q608" s="154">
        <v>0</v>
      </c>
      <c r="R608" s="155">
        <v>0</v>
      </c>
      <c r="S608" s="156">
        <f t="shared" si="346"/>
        <v>0</v>
      </c>
      <c r="U608" s="30" t="s">
        <v>53</v>
      </c>
      <c r="V608" s="202">
        <v>0</v>
      </c>
      <c r="W608" s="202">
        <v>0</v>
      </c>
      <c r="X608" s="202">
        <v>0</v>
      </c>
      <c r="Y608" s="202">
        <v>0</v>
      </c>
      <c r="Z608" s="202">
        <v>0</v>
      </c>
      <c r="AA608" s="202">
        <v>0</v>
      </c>
      <c r="AB608" s="202">
        <v>0</v>
      </c>
      <c r="AC608" s="202">
        <v>0</v>
      </c>
      <c r="AD608" s="202">
        <v>0</v>
      </c>
      <c r="AE608" s="234">
        <f t="shared" si="343"/>
        <v>0</v>
      </c>
      <c r="AF608" s="204">
        <f t="shared" si="344"/>
        <v>0</v>
      </c>
      <c r="AG608" s="233" t="str">
        <f t="shared" si="347"/>
        <v/>
      </c>
      <c r="AH608" s="131"/>
      <c r="AI608" s="131"/>
      <c r="AR608" s="132"/>
      <c r="BA608" s="131"/>
      <c r="BI608" s="132"/>
      <c r="BR608" s="131"/>
      <c r="BX608" s="2"/>
      <c r="CG608" s="131"/>
    </row>
    <row r="609" spans="1:85" ht="15">
      <c r="A609" s="157" t="s">
        <v>16</v>
      </c>
      <c r="B609" s="146">
        <v>28.241065615733657</v>
      </c>
      <c r="C609" s="146">
        <v>0</v>
      </c>
      <c r="D609" s="146">
        <v>3.5354573267578466</v>
      </c>
      <c r="E609" s="146">
        <v>0</v>
      </c>
      <c r="F609" s="304"/>
      <c r="G609" s="146">
        <v>0</v>
      </c>
      <c r="H609" s="158">
        <v>0</v>
      </c>
      <c r="I609" s="144">
        <f t="shared" si="345"/>
        <v>31.776522942491503</v>
      </c>
      <c r="J609" s="139"/>
      <c r="K609" s="159" t="s">
        <v>16</v>
      </c>
      <c r="L609" s="146">
        <v>28.241065615733657</v>
      </c>
      <c r="M609" s="146">
        <v>0</v>
      </c>
      <c r="N609" s="146">
        <v>3.5354573267578466</v>
      </c>
      <c r="O609" s="146">
        <v>0</v>
      </c>
      <c r="P609" s="146">
        <v>0</v>
      </c>
      <c r="Q609" s="146">
        <v>0</v>
      </c>
      <c r="R609" s="147">
        <v>0</v>
      </c>
      <c r="S609" s="148">
        <f t="shared" si="346"/>
        <v>31.776522942491503</v>
      </c>
      <c r="U609" s="259" t="s">
        <v>16</v>
      </c>
      <c r="V609" s="197">
        <v>28.241065615733657</v>
      </c>
      <c r="W609" s="197">
        <v>3.5354573267578466</v>
      </c>
      <c r="X609" s="197">
        <v>0</v>
      </c>
      <c r="Y609" s="197">
        <v>0</v>
      </c>
      <c r="Z609" s="197">
        <v>0</v>
      </c>
      <c r="AA609" s="197">
        <v>0</v>
      </c>
      <c r="AB609" s="197">
        <v>0</v>
      </c>
      <c r="AC609" s="197">
        <v>0</v>
      </c>
      <c r="AD609" s="199">
        <v>0</v>
      </c>
      <c r="AE609" s="232">
        <f t="shared" si="343"/>
        <v>0</v>
      </c>
      <c r="AF609" s="200">
        <f t="shared" si="344"/>
        <v>31.776522942491503</v>
      </c>
      <c r="AG609" s="233" t="str">
        <f t="shared" si="347"/>
        <v/>
      </c>
      <c r="AH609" s="131"/>
      <c r="AI609" s="131"/>
      <c r="AR609" s="132"/>
      <c r="BA609" s="131"/>
      <c r="BI609" s="132"/>
      <c r="BR609" s="131"/>
      <c r="BX609" s="2"/>
      <c r="CG609" s="131"/>
    </row>
    <row r="610" spans="1:85" ht="15">
      <c r="A610" s="149" t="s">
        <v>15</v>
      </c>
      <c r="B610" s="150">
        <v>2387.8970800234288</v>
      </c>
      <c r="C610" s="150">
        <v>0</v>
      </c>
      <c r="D610" s="150">
        <v>298.93731143095118</v>
      </c>
      <c r="E610" s="150">
        <v>0</v>
      </c>
      <c r="F610" s="304"/>
      <c r="G610" s="150">
        <v>0</v>
      </c>
      <c r="H610" s="151">
        <v>0</v>
      </c>
      <c r="I610" s="152">
        <f t="shared" si="345"/>
        <v>2686.8343914543798</v>
      </c>
      <c r="J610" s="139"/>
      <c r="K610" s="153" t="s">
        <v>15</v>
      </c>
      <c r="L610" s="154">
        <v>2387.8970800234288</v>
      </c>
      <c r="M610" s="154">
        <v>0</v>
      </c>
      <c r="N610" s="154">
        <v>298.93731143095118</v>
      </c>
      <c r="O610" s="154">
        <v>0</v>
      </c>
      <c r="P610" s="154">
        <v>0</v>
      </c>
      <c r="Q610" s="154">
        <v>0</v>
      </c>
      <c r="R610" s="155">
        <v>0</v>
      </c>
      <c r="S610" s="156">
        <f t="shared" si="346"/>
        <v>2686.8343914543798</v>
      </c>
      <c r="U610" s="30" t="s">
        <v>15</v>
      </c>
      <c r="V610" s="202">
        <v>2387.8970800234288</v>
      </c>
      <c r="W610" s="202">
        <v>298.93731143095118</v>
      </c>
      <c r="X610" s="202">
        <v>0</v>
      </c>
      <c r="Y610" s="202">
        <v>0</v>
      </c>
      <c r="Z610" s="202">
        <v>0</v>
      </c>
      <c r="AA610" s="202">
        <v>0</v>
      </c>
      <c r="AB610" s="202">
        <v>0</v>
      </c>
      <c r="AC610" s="202">
        <v>0</v>
      </c>
      <c r="AD610" s="202">
        <v>0</v>
      </c>
      <c r="AE610" s="234">
        <f t="shared" si="343"/>
        <v>0</v>
      </c>
      <c r="AF610" s="204">
        <f t="shared" si="344"/>
        <v>2686.8343914543798</v>
      </c>
      <c r="AG610" s="233" t="str">
        <f t="shared" si="347"/>
        <v/>
      </c>
      <c r="AH610" s="131"/>
      <c r="AI610" s="131"/>
      <c r="AR610" s="132"/>
      <c r="BA610" s="131"/>
      <c r="BI610" s="132"/>
      <c r="BR610" s="131"/>
      <c r="BX610" s="2"/>
      <c r="CG610" s="131"/>
    </row>
    <row r="611" spans="1:85" ht="15">
      <c r="A611" s="157" t="s">
        <v>55</v>
      </c>
      <c r="B611" s="146">
        <v>0</v>
      </c>
      <c r="C611" s="146">
        <v>0</v>
      </c>
      <c r="D611" s="146">
        <v>0</v>
      </c>
      <c r="E611" s="146">
        <v>0</v>
      </c>
      <c r="F611" s="304"/>
      <c r="G611" s="146">
        <v>0</v>
      </c>
      <c r="H611" s="158">
        <v>0</v>
      </c>
      <c r="I611" s="144">
        <f t="shared" si="345"/>
        <v>0</v>
      </c>
      <c r="J611" s="139"/>
      <c r="K611" s="159" t="s">
        <v>55</v>
      </c>
      <c r="L611" s="146">
        <v>0</v>
      </c>
      <c r="M611" s="146">
        <v>0</v>
      </c>
      <c r="N611" s="146">
        <v>0</v>
      </c>
      <c r="O611" s="146">
        <v>0</v>
      </c>
      <c r="P611" s="146">
        <v>2911.1697318395941</v>
      </c>
      <c r="Q611" s="146">
        <v>0</v>
      </c>
      <c r="R611" s="147">
        <v>0</v>
      </c>
      <c r="S611" s="148">
        <f t="shared" si="346"/>
        <v>2911.1697318395941</v>
      </c>
      <c r="U611" s="260" t="s">
        <v>55</v>
      </c>
      <c r="V611" s="197">
        <v>0</v>
      </c>
      <c r="W611" s="197">
        <v>0</v>
      </c>
      <c r="X611" s="197">
        <v>0</v>
      </c>
      <c r="Y611" s="197">
        <v>0</v>
      </c>
      <c r="Z611" s="197">
        <v>0</v>
      </c>
      <c r="AA611" s="197">
        <v>0</v>
      </c>
      <c r="AB611" s="197">
        <v>0</v>
      </c>
      <c r="AC611" s="197">
        <v>0</v>
      </c>
      <c r="AD611" s="197">
        <v>0</v>
      </c>
      <c r="AE611" s="235">
        <f>+P611</f>
        <v>2911.1697318395941</v>
      </c>
      <c r="AF611" s="236">
        <f t="shared" si="344"/>
        <v>2911.1697318395941</v>
      </c>
      <c r="AG611" s="233" t="str">
        <f t="shared" si="347"/>
        <v/>
      </c>
      <c r="AH611" s="131"/>
      <c r="AI611" s="131"/>
      <c r="AR611" s="132"/>
      <c r="BA611" s="131"/>
      <c r="BI611" s="132"/>
      <c r="BR611" s="131"/>
      <c r="BX611" s="2"/>
      <c r="CG611" s="131"/>
    </row>
    <row r="612" spans="1:85" ht="15">
      <c r="A612" s="149" t="s">
        <v>12</v>
      </c>
      <c r="B612" s="150">
        <v>0</v>
      </c>
      <c r="C612" s="150">
        <v>0</v>
      </c>
      <c r="D612" s="150">
        <v>0</v>
      </c>
      <c r="E612" s="150">
        <v>0</v>
      </c>
      <c r="F612" s="304"/>
      <c r="G612" s="150">
        <v>0</v>
      </c>
      <c r="H612" s="151">
        <v>0</v>
      </c>
      <c r="I612" s="152">
        <f t="shared" si="345"/>
        <v>0</v>
      </c>
      <c r="J612" s="139"/>
      <c r="K612" s="153" t="s">
        <v>12</v>
      </c>
      <c r="L612" s="154">
        <v>0</v>
      </c>
      <c r="M612" s="154">
        <v>0</v>
      </c>
      <c r="N612" s="154">
        <v>0</v>
      </c>
      <c r="O612" s="154">
        <v>0</v>
      </c>
      <c r="P612" s="154">
        <v>1853.1922974389929</v>
      </c>
      <c r="Q612" s="154">
        <v>0</v>
      </c>
      <c r="R612" s="155">
        <v>0</v>
      </c>
      <c r="S612" s="156">
        <f t="shared" si="346"/>
        <v>1853.1922974389929</v>
      </c>
      <c r="U612" s="30" t="s">
        <v>12</v>
      </c>
      <c r="V612" s="202">
        <v>0</v>
      </c>
      <c r="W612" s="202">
        <v>0</v>
      </c>
      <c r="X612" s="202">
        <v>0</v>
      </c>
      <c r="Y612" s="202">
        <v>0</v>
      </c>
      <c r="Z612" s="202">
        <v>0</v>
      </c>
      <c r="AA612" s="202">
        <v>0</v>
      </c>
      <c r="AB612" s="202">
        <v>0</v>
      </c>
      <c r="AC612" s="202">
        <v>0</v>
      </c>
      <c r="AD612" s="202">
        <v>0</v>
      </c>
      <c r="AE612" s="234">
        <f t="shared" ref="AE612:AE625" si="348">+P612</f>
        <v>1853.1922974389929</v>
      </c>
      <c r="AF612" s="204">
        <f t="shared" si="344"/>
        <v>1853.1922974389929</v>
      </c>
      <c r="AG612" s="233" t="str">
        <f t="shared" si="347"/>
        <v/>
      </c>
      <c r="AH612" s="131"/>
      <c r="AI612" s="131"/>
      <c r="AR612" s="132"/>
      <c r="BA612" s="131"/>
      <c r="BI612" s="132"/>
      <c r="BR612" s="131"/>
      <c r="BX612" s="2"/>
      <c r="CG612" s="131"/>
    </row>
    <row r="613" spans="1:85" ht="15">
      <c r="A613" s="157" t="s">
        <v>56</v>
      </c>
      <c r="B613" s="146">
        <v>0</v>
      </c>
      <c r="C613" s="146">
        <v>0</v>
      </c>
      <c r="D613" s="146">
        <v>0</v>
      </c>
      <c r="E613" s="146">
        <v>0</v>
      </c>
      <c r="F613" s="304"/>
      <c r="G613" s="146">
        <v>0</v>
      </c>
      <c r="H613" s="158">
        <v>0</v>
      </c>
      <c r="I613" s="144">
        <f t="shared" si="345"/>
        <v>0</v>
      </c>
      <c r="J613" s="139"/>
      <c r="K613" s="159" t="s">
        <v>56</v>
      </c>
      <c r="L613" s="146">
        <v>0</v>
      </c>
      <c r="M613" s="146">
        <v>0</v>
      </c>
      <c r="N613" s="146">
        <v>0</v>
      </c>
      <c r="O613" s="146">
        <v>0</v>
      </c>
      <c r="P613" s="146">
        <v>0</v>
      </c>
      <c r="Q613" s="146">
        <v>0</v>
      </c>
      <c r="R613" s="147">
        <v>0</v>
      </c>
      <c r="S613" s="148">
        <f t="shared" si="346"/>
        <v>0</v>
      </c>
      <c r="U613" s="261" t="s">
        <v>56</v>
      </c>
      <c r="V613" s="197">
        <v>0</v>
      </c>
      <c r="W613" s="197">
        <v>0</v>
      </c>
      <c r="X613" s="197">
        <v>0</v>
      </c>
      <c r="Y613" s="197">
        <v>0</v>
      </c>
      <c r="Z613" s="197">
        <v>0</v>
      </c>
      <c r="AA613" s="197">
        <v>0</v>
      </c>
      <c r="AB613" s="197">
        <v>0</v>
      </c>
      <c r="AC613" s="197">
        <v>0</v>
      </c>
      <c r="AD613" s="197">
        <v>0</v>
      </c>
      <c r="AE613" s="235">
        <f t="shared" si="348"/>
        <v>0</v>
      </c>
      <c r="AF613" s="236">
        <f t="shared" si="344"/>
        <v>0</v>
      </c>
      <c r="AG613" s="233" t="str">
        <f t="shared" si="347"/>
        <v/>
      </c>
      <c r="AH613" s="131"/>
      <c r="AI613" s="131"/>
      <c r="AR613" s="132"/>
      <c r="BA613" s="131"/>
      <c r="BI613" s="132"/>
      <c r="BR613" s="131"/>
      <c r="BX613" s="2"/>
      <c r="CG613" s="131"/>
    </row>
    <row r="614" spans="1:85" ht="15">
      <c r="A614" s="149" t="s">
        <v>17</v>
      </c>
      <c r="B614" s="150">
        <v>31.879250830779718</v>
      </c>
      <c r="C614" s="150">
        <v>0</v>
      </c>
      <c r="D614" s="150">
        <v>4.3061598950205138</v>
      </c>
      <c r="E614" s="150">
        <v>0</v>
      </c>
      <c r="F614" s="304"/>
      <c r="G614" s="150">
        <v>0</v>
      </c>
      <c r="H614" s="151">
        <v>0</v>
      </c>
      <c r="I614" s="152">
        <f t="shared" si="345"/>
        <v>36.185410725800232</v>
      </c>
      <c r="J614" s="139"/>
      <c r="K614" s="153" t="s">
        <v>17</v>
      </c>
      <c r="L614" s="154">
        <v>31.879250830779718</v>
      </c>
      <c r="M614" s="154">
        <v>0</v>
      </c>
      <c r="N614" s="154">
        <v>4.3061598950205138</v>
      </c>
      <c r="O614" s="154">
        <v>0</v>
      </c>
      <c r="P614" s="154">
        <v>0</v>
      </c>
      <c r="Q614" s="154">
        <v>0</v>
      </c>
      <c r="R614" s="155">
        <v>0</v>
      </c>
      <c r="S614" s="156">
        <f t="shared" si="346"/>
        <v>36.185410725800232</v>
      </c>
      <c r="U614" s="30" t="s">
        <v>17</v>
      </c>
      <c r="V614" s="202">
        <v>31.879250830779718</v>
      </c>
      <c r="W614" s="202">
        <v>3.9445387694412535</v>
      </c>
      <c r="X614" s="202">
        <v>0.36162112557926068</v>
      </c>
      <c r="Y614" s="202">
        <v>0</v>
      </c>
      <c r="Z614" s="202">
        <v>0</v>
      </c>
      <c r="AA614" s="202">
        <v>0</v>
      </c>
      <c r="AB614" s="202">
        <v>0</v>
      </c>
      <c r="AC614" s="202">
        <v>0</v>
      </c>
      <c r="AD614" s="202">
        <v>0</v>
      </c>
      <c r="AE614" s="234">
        <f t="shared" si="348"/>
        <v>0</v>
      </c>
      <c r="AF614" s="204">
        <f t="shared" si="344"/>
        <v>36.185410725800232</v>
      </c>
      <c r="AG614" s="233" t="str">
        <f t="shared" si="347"/>
        <v/>
      </c>
      <c r="AH614" s="131"/>
      <c r="AI614" s="131"/>
      <c r="AR614" s="132"/>
      <c r="BA614" s="131"/>
      <c r="BI614" s="132"/>
      <c r="BR614" s="131"/>
      <c r="BX614" s="2"/>
      <c r="CG614" s="131"/>
    </row>
    <row r="615" spans="1:85" ht="15">
      <c r="A615" s="157" t="s">
        <v>141</v>
      </c>
      <c r="B615" s="146">
        <v>1936.4841955472648</v>
      </c>
      <c r="C615" s="146">
        <v>0</v>
      </c>
      <c r="D615" s="146">
        <v>264.78603608840905</v>
      </c>
      <c r="E615" s="146">
        <v>0</v>
      </c>
      <c r="F615" s="304"/>
      <c r="G615" s="146">
        <v>0</v>
      </c>
      <c r="H615" s="158">
        <v>0</v>
      </c>
      <c r="I615" s="144">
        <f t="shared" si="345"/>
        <v>2201.270231635674</v>
      </c>
      <c r="J615" s="139"/>
      <c r="K615" s="159" t="s">
        <v>141</v>
      </c>
      <c r="L615" s="146">
        <v>1936.4841955472648</v>
      </c>
      <c r="M615" s="146">
        <v>0</v>
      </c>
      <c r="N615" s="146">
        <v>264.78603608840905</v>
      </c>
      <c r="O615" s="146">
        <v>0</v>
      </c>
      <c r="P615" s="146">
        <v>0</v>
      </c>
      <c r="Q615" s="146">
        <v>0</v>
      </c>
      <c r="R615" s="147">
        <v>0</v>
      </c>
      <c r="S615" s="148">
        <f t="shared" si="346"/>
        <v>2201.270231635674</v>
      </c>
      <c r="U615" s="31" t="s">
        <v>141</v>
      </c>
      <c r="V615" s="197">
        <v>1936.4841955472648</v>
      </c>
      <c r="W615" s="197">
        <v>259.32919417015131</v>
      </c>
      <c r="X615" s="197">
        <v>5.4568419182577168</v>
      </c>
      <c r="Y615" s="197">
        <v>0</v>
      </c>
      <c r="Z615" s="197">
        <v>0</v>
      </c>
      <c r="AA615" s="197">
        <v>0</v>
      </c>
      <c r="AB615" s="197">
        <v>0</v>
      </c>
      <c r="AC615" s="197">
        <v>0</v>
      </c>
      <c r="AD615" s="197">
        <v>0</v>
      </c>
      <c r="AE615" s="235">
        <f t="shared" si="348"/>
        <v>0</v>
      </c>
      <c r="AF615" s="236">
        <f t="shared" si="344"/>
        <v>2201.270231635674</v>
      </c>
      <c r="AG615" s="233" t="str">
        <f t="shared" si="347"/>
        <v/>
      </c>
      <c r="AH615" s="131"/>
      <c r="AI615" s="131"/>
      <c r="AR615" s="132"/>
      <c r="BA615" s="131"/>
      <c r="BI615" s="132"/>
      <c r="BR615" s="131"/>
      <c r="BX615" s="2"/>
      <c r="CG615" s="131"/>
    </row>
    <row r="616" spans="1:85" ht="15">
      <c r="A616" s="149" t="s">
        <v>25</v>
      </c>
      <c r="B616" s="150">
        <v>526.6882571314128</v>
      </c>
      <c r="C616" s="150">
        <v>0</v>
      </c>
      <c r="D616" s="150">
        <v>932.3384852189613</v>
      </c>
      <c r="E616" s="150">
        <v>1004.6868008146652</v>
      </c>
      <c r="F616" s="304"/>
      <c r="G616" s="150">
        <v>493.52074573367173</v>
      </c>
      <c r="H616" s="151">
        <v>0</v>
      </c>
      <c r="I616" s="152">
        <f t="shared" si="345"/>
        <v>2957.2342888987114</v>
      </c>
      <c r="J616" s="139"/>
      <c r="K616" s="153" t="s">
        <v>25</v>
      </c>
      <c r="L616" s="154">
        <v>526.6882571314128</v>
      </c>
      <c r="M616" s="154">
        <v>0</v>
      </c>
      <c r="N616" s="154">
        <v>932.3384852189613</v>
      </c>
      <c r="O616" s="154">
        <v>1004.6868008146652</v>
      </c>
      <c r="P616" s="154">
        <v>0</v>
      </c>
      <c r="Q616" s="154">
        <v>493.52074573367173</v>
      </c>
      <c r="R616" s="155">
        <v>0</v>
      </c>
      <c r="S616" s="156">
        <f t="shared" si="346"/>
        <v>2957.2342888987114</v>
      </c>
      <c r="U616" s="30" t="s">
        <v>25</v>
      </c>
      <c r="V616" s="202">
        <v>526.6882571314128</v>
      </c>
      <c r="W616" s="202">
        <v>657.53709739527687</v>
      </c>
      <c r="X616" s="202">
        <v>274.80138782368442</v>
      </c>
      <c r="Y616" s="202">
        <v>327.37212241590964</v>
      </c>
      <c r="Z616" s="202">
        <v>345.66092980545028</v>
      </c>
      <c r="AA616" s="202">
        <v>102.04931713296033</v>
      </c>
      <c r="AB616" s="202">
        <v>276.5625927972298</v>
      </c>
      <c r="AC616" s="202">
        <v>216.95815293644193</v>
      </c>
      <c r="AD616" s="202">
        <v>229.60443146034493</v>
      </c>
      <c r="AE616" s="234">
        <f t="shared" si="348"/>
        <v>0</v>
      </c>
      <c r="AF616" s="204">
        <f t="shared" si="344"/>
        <v>2957.2342888987109</v>
      </c>
      <c r="AG616" s="233" t="str">
        <f t="shared" si="347"/>
        <v/>
      </c>
      <c r="AH616" s="131"/>
      <c r="AI616" s="131"/>
      <c r="AR616" s="132"/>
      <c r="BA616" s="131"/>
      <c r="BI616" s="132"/>
      <c r="BR616" s="131"/>
      <c r="BX616" s="2"/>
      <c r="CG616" s="131"/>
    </row>
    <row r="617" spans="1:85" ht="15">
      <c r="A617" s="157" t="s">
        <v>24</v>
      </c>
      <c r="B617" s="146">
        <v>367.3568922993141</v>
      </c>
      <c r="C617" s="146">
        <v>0</v>
      </c>
      <c r="D617" s="146">
        <v>49.445775982433098</v>
      </c>
      <c r="E617" s="146">
        <v>0</v>
      </c>
      <c r="F617" s="304"/>
      <c r="G617" s="146">
        <v>0</v>
      </c>
      <c r="H617" s="158">
        <v>0</v>
      </c>
      <c r="I617" s="144">
        <f t="shared" si="345"/>
        <v>416.80266828174717</v>
      </c>
      <c r="J617" s="139"/>
      <c r="K617" s="159" t="s">
        <v>24</v>
      </c>
      <c r="L617" s="146">
        <v>367.3568922993141</v>
      </c>
      <c r="M617" s="146">
        <v>0</v>
      </c>
      <c r="N617" s="146">
        <v>49.445775982433098</v>
      </c>
      <c r="O617" s="146">
        <v>0</v>
      </c>
      <c r="P617" s="146">
        <v>0</v>
      </c>
      <c r="Q617" s="146">
        <v>0</v>
      </c>
      <c r="R617" s="147">
        <v>0</v>
      </c>
      <c r="S617" s="148">
        <f t="shared" si="346"/>
        <v>416.80266828174717</v>
      </c>
      <c r="U617" s="261" t="s">
        <v>24</v>
      </c>
      <c r="V617" s="197">
        <v>367.3568922993141</v>
      </c>
      <c r="W617" s="197">
        <v>49.445775982433098</v>
      </c>
      <c r="X617" s="197">
        <v>0</v>
      </c>
      <c r="Y617" s="197">
        <v>0</v>
      </c>
      <c r="Z617" s="197">
        <v>0</v>
      </c>
      <c r="AA617" s="197">
        <v>0</v>
      </c>
      <c r="AB617" s="197">
        <v>0</v>
      </c>
      <c r="AC617" s="197">
        <v>0</v>
      </c>
      <c r="AD617" s="197">
        <v>0</v>
      </c>
      <c r="AE617" s="235">
        <f t="shared" si="348"/>
        <v>0</v>
      </c>
      <c r="AF617" s="236">
        <f t="shared" si="344"/>
        <v>416.80266828174717</v>
      </c>
      <c r="AG617" s="233" t="str">
        <f t="shared" si="347"/>
        <v/>
      </c>
      <c r="AH617" s="131"/>
      <c r="AI617" s="131"/>
      <c r="AR617" s="132"/>
      <c r="BA617" s="131"/>
      <c r="BI617" s="132"/>
      <c r="BR617" s="131"/>
      <c r="BX617" s="2"/>
      <c r="CG617" s="131"/>
    </row>
    <row r="618" spans="1:85" ht="15">
      <c r="A618" s="149" t="s">
        <v>57</v>
      </c>
      <c r="B618" s="150">
        <v>2141.8571892942732</v>
      </c>
      <c r="C618" s="150">
        <v>0</v>
      </c>
      <c r="D618" s="150">
        <v>193.34641342946355</v>
      </c>
      <c r="E618" s="150">
        <v>0</v>
      </c>
      <c r="F618" s="304"/>
      <c r="G618" s="150">
        <v>0</v>
      </c>
      <c r="H618" s="151">
        <v>0</v>
      </c>
      <c r="I618" s="152">
        <f t="shared" si="345"/>
        <v>2335.2036027237368</v>
      </c>
      <c r="J618" s="139"/>
      <c r="K618" s="153" t="s">
        <v>57</v>
      </c>
      <c r="L618" s="154">
        <v>2141.8571892942732</v>
      </c>
      <c r="M618" s="154">
        <v>0</v>
      </c>
      <c r="N618" s="154">
        <v>193.34641342946355</v>
      </c>
      <c r="O618" s="154">
        <v>0</v>
      </c>
      <c r="P618" s="154">
        <v>0</v>
      </c>
      <c r="Q618" s="154">
        <v>0</v>
      </c>
      <c r="R618" s="155">
        <v>0</v>
      </c>
      <c r="S618" s="156">
        <f t="shared" si="346"/>
        <v>2335.2036027237368</v>
      </c>
      <c r="U618" s="30" t="s">
        <v>57</v>
      </c>
      <c r="V618" s="202">
        <v>2141.8571892942732</v>
      </c>
      <c r="W618" s="202">
        <v>185.9274489342321</v>
      </c>
      <c r="X618" s="202">
        <v>7.4189644952314548</v>
      </c>
      <c r="Y618" s="202">
        <v>0</v>
      </c>
      <c r="Z618" s="202">
        <v>0</v>
      </c>
      <c r="AA618" s="202">
        <v>0</v>
      </c>
      <c r="AB618" s="202">
        <v>0</v>
      </c>
      <c r="AC618" s="202">
        <v>0</v>
      </c>
      <c r="AD618" s="202">
        <v>0</v>
      </c>
      <c r="AE618" s="234">
        <f t="shared" si="348"/>
        <v>0</v>
      </c>
      <c r="AF618" s="204">
        <f t="shared" si="344"/>
        <v>2335.2036027237368</v>
      </c>
      <c r="AG618" s="233" t="str">
        <f t="shared" si="347"/>
        <v/>
      </c>
      <c r="AH618" s="131"/>
      <c r="AI618" s="131"/>
      <c r="AR618" s="132"/>
      <c r="BA618" s="131"/>
      <c r="BI618" s="132"/>
      <c r="BR618" s="131"/>
      <c r="BX618" s="2"/>
      <c r="CG618" s="131"/>
    </row>
    <row r="619" spans="1:85" ht="15">
      <c r="A619" s="157" t="s">
        <v>22</v>
      </c>
      <c r="B619" s="146">
        <v>103.25976409047695</v>
      </c>
      <c r="C619" s="146">
        <v>0</v>
      </c>
      <c r="D619" s="146">
        <v>48.172725614063246</v>
      </c>
      <c r="E619" s="146">
        <v>0</v>
      </c>
      <c r="F619" s="304"/>
      <c r="G619" s="146">
        <v>0</v>
      </c>
      <c r="H619" s="158">
        <v>0</v>
      </c>
      <c r="I619" s="144">
        <f t="shared" si="345"/>
        <v>151.43248970454019</v>
      </c>
      <c r="J619" s="139"/>
      <c r="K619" s="159" t="s">
        <v>22</v>
      </c>
      <c r="L619" s="146">
        <v>103.25976409047695</v>
      </c>
      <c r="M619" s="146">
        <v>0</v>
      </c>
      <c r="N619" s="146">
        <v>48.172725614063246</v>
      </c>
      <c r="O619" s="146">
        <v>0</v>
      </c>
      <c r="P619" s="146">
        <v>271.22401109390074</v>
      </c>
      <c r="Q619" s="146">
        <v>0</v>
      </c>
      <c r="R619" s="147">
        <v>0</v>
      </c>
      <c r="S619" s="148">
        <f t="shared" si="346"/>
        <v>422.6565007984409</v>
      </c>
      <c r="U619" s="261" t="s">
        <v>22</v>
      </c>
      <c r="V619" s="197">
        <v>103.25976409047695</v>
      </c>
      <c r="W619" s="197">
        <v>48.044604595670265</v>
      </c>
      <c r="X619" s="197">
        <v>0.12812101839298243</v>
      </c>
      <c r="Y619" s="197">
        <v>0</v>
      </c>
      <c r="Z619" s="197">
        <v>0</v>
      </c>
      <c r="AA619" s="197">
        <v>0</v>
      </c>
      <c r="AB619" s="197">
        <v>0</v>
      </c>
      <c r="AC619" s="197">
        <v>0</v>
      </c>
      <c r="AD619" s="197">
        <v>0</v>
      </c>
      <c r="AE619" s="235">
        <f t="shared" si="348"/>
        <v>271.22401109390074</v>
      </c>
      <c r="AF619" s="236">
        <f t="shared" si="344"/>
        <v>422.6565007984409</v>
      </c>
      <c r="AG619" s="233" t="str">
        <f t="shared" si="347"/>
        <v/>
      </c>
      <c r="AH619" s="131"/>
      <c r="AI619" s="131"/>
      <c r="AR619" s="132"/>
      <c r="BA619" s="131"/>
      <c r="BI619" s="132"/>
      <c r="BR619" s="131"/>
      <c r="BX619" s="2"/>
      <c r="CG619" s="131"/>
    </row>
    <row r="620" spans="1:85" ht="15">
      <c r="A620" s="149" t="s">
        <v>21</v>
      </c>
      <c r="B620" s="150">
        <v>0</v>
      </c>
      <c r="C620" s="150">
        <v>0</v>
      </c>
      <c r="D620" s="150">
        <v>0</v>
      </c>
      <c r="E620" s="150">
        <v>0</v>
      </c>
      <c r="F620" s="304"/>
      <c r="G620" s="150">
        <v>0</v>
      </c>
      <c r="H620" s="151">
        <v>0</v>
      </c>
      <c r="I620" s="152">
        <f t="shared" si="345"/>
        <v>0</v>
      </c>
      <c r="J620" s="139"/>
      <c r="K620" s="153" t="s">
        <v>21</v>
      </c>
      <c r="L620" s="154">
        <v>0</v>
      </c>
      <c r="M620" s="154">
        <v>0</v>
      </c>
      <c r="N620" s="154">
        <v>0</v>
      </c>
      <c r="O620" s="154">
        <v>0</v>
      </c>
      <c r="P620" s="154">
        <v>0</v>
      </c>
      <c r="Q620" s="154">
        <v>0</v>
      </c>
      <c r="R620" s="155">
        <v>0</v>
      </c>
      <c r="S620" s="156">
        <f t="shared" si="346"/>
        <v>0</v>
      </c>
      <c r="U620" s="30" t="s">
        <v>21</v>
      </c>
      <c r="V620" s="202">
        <v>0</v>
      </c>
      <c r="W620" s="202">
        <v>0</v>
      </c>
      <c r="X620" s="202">
        <v>0</v>
      </c>
      <c r="Y620" s="202">
        <v>0</v>
      </c>
      <c r="Z620" s="202">
        <v>0</v>
      </c>
      <c r="AA620" s="202">
        <v>0</v>
      </c>
      <c r="AB620" s="202">
        <v>0</v>
      </c>
      <c r="AC620" s="202">
        <v>0</v>
      </c>
      <c r="AD620" s="202">
        <v>0</v>
      </c>
      <c r="AE620" s="234">
        <f t="shared" si="348"/>
        <v>0</v>
      </c>
      <c r="AF620" s="204">
        <f t="shared" si="344"/>
        <v>0</v>
      </c>
      <c r="AG620" s="233" t="str">
        <f t="shared" si="347"/>
        <v/>
      </c>
      <c r="AH620" s="131"/>
      <c r="AI620" s="131"/>
      <c r="AR620" s="132"/>
      <c r="BA620" s="131"/>
      <c r="BI620" s="132"/>
      <c r="BR620" s="131"/>
      <c r="BX620" s="2"/>
      <c r="CG620" s="131"/>
    </row>
    <row r="621" spans="1:85" ht="15">
      <c r="A621" s="160" t="s">
        <v>61</v>
      </c>
      <c r="B621" s="146">
        <v>363.29844358976851</v>
      </c>
      <c r="C621" s="146">
        <v>0</v>
      </c>
      <c r="D621" s="146">
        <v>300.68236544414628</v>
      </c>
      <c r="E621" s="146">
        <v>0</v>
      </c>
      <c r="F621" s="304"/>
      <c r="G621" s="146">
        <v>0</v>
      </c>
      <c r="H621" s="158">
        <v>0</v>
      </c>
      <c r="I621" s="144">
        <f t="shared" si="345"/>
        <v>663.98080903391474</v>
      </c>
      <c r="J621" s="139"/>
      <c r="K621" s="161" t="s">
        <v>61</v>
      </c>
      <c r="L621" s="146">
        <v>363.29844358976851</v>
      </c>
      <c r="M621" s="146">
        <v>0</v>
      </c>
      <c r="N621" s="146">
        <v>300.68236544414628</v>
      </c>
      <c r="O621" s="146">
        <v>0</v>
      </c>
      <c r="P621" s="146">
        <v>0</v>
      </c>
      <c r="Q621" s="146">
        <v>0</v>
      </c>
      <c r="R621" s="147">
        <v>0</v>
      </c>
      <c r="S621" s="148">
        <f t="shared" si="346"/>
        <v>663.98080903391474</v>
      </c>
      <c r="U621" s="262" t="s">
        <v>61</v>
      </c>
      <c r="V621" s="197">
        <v>363.29844358976851</v>
      </c>
      <c r="W621" s="197">
        <v>300.68236544414628</v>
      </c>
      <c r="X621" s="197">
        <v>0</v>
      </c>
      <c r="Y621" s="197">
        <v>0</v>
      </c>
      <c r="Z621" s="197">
        <v>0</v>
      </c>
      <c r="AA621" s="197">
        <v>0</v>
      </c>
      <c r="AB621" s="197">
        <v>0</v>
      </c>
      <c r="AC621" s="197">
        <v>0</v>
      </c>
      <c r="AD621" s="199">
        <v>0</v>
      </c>
      <c r="AE621" s="232">
        <f t="shared" si="348"/>
        <v>0</v>
      </c>
      <c r="AF621" s="200">
        <f t="shared" si="344"/>
        <v>663.98080903391474</v>
      </c>
      <c r="AG621" s="233" t="str">
        <f t="shared" si="347"/>
        <v/>
      </c>
      <c r="AH621" s="131"/>
      <c r="AI621" s="131"/>
      <c r="AR621" s="132"/>
      <c r="BA621" s="131"/>
      <c r="BI621" s="132"/>
      <c r="BR621" s="131"/>
      <c r="BX621" s="2"/>
      <c r="CG621" s="131"/>
    </row>
    <row r="622" spans="1:85" ht="15">
      <c r="A622" s="162" t="s">
        <v>23</v>
      </c>
      <c r="B622" s="163">
        <v>363.29844358976851</v>
      </c>
      <c r="C622" s="163">
        <v>0</v>
      </c>
      <c r="D622" s="163">
        <v>300.68236544414628</v>
      </c>
      <c r="E622" s="163">
        <v>0</v>
      </c>
      <c r="F622" s="304"/>
      <c r="G622" s="163">
        <v>0</v>
      </c>
      <c r="H622" s="164">
        <v>0</v>
      </c>
      <c r="I622" s="165">
        <f t="shared" si="345"/>
        <v>663.98080903391474</v>
      </c>
      <c r="J622" s="139"/>
      <c r="K622" s="166" t="s">
        <v>23</v>
      </c>
      <c r="L622" s="167">
        <v>363.29844358976851</v>
      </c>
      <c r="M622" s="167">
        <v>0</v>
      </c>
      <c r="N622" s="167">
        <v>300.68236544414628</v>
      </c>
      <c r="O622" s="167">
        <v>0</v>
      </c>
      <c r="P622" s="167">
        <v>0</v>
      </c>
      <c r="Q622" s="167">
        <v>0</v>
      </c>
      <c r="R622" s="168">
        <v>0</v>
      </c>
      <c r="S622" s="169">
        <f t="shared" si="346"/>
        <v>663.98080903391474</v>
      </c>
      <c r="U622" s="263" t="s">
        <v>136</v>
      </c>
      <c r="V622" s="202">
        <v>363.29844358976851</v>
      </c>
      <c r="W622" s="202">
        <v>300.68236544414628</v>
      </c>
      <c r="X622" s="202">
        <v>0</v>
      </c>
      <c r="Y622" s="202">
        <v>0</v>
      </c>
      <c r="Z622" s="202">
        <v>0</v>
      </c>
      <c r="AA622" s="202">
        <v>0</v>
      </c>
      <c r="AB622" s="202">
        <v>0</v>
      </c>
      <c r="AC622" s="202">
        <v>0</v>
      </c>
      <c r="AD622" s="202">
        <v>0</v>
      </c>
      <c r="AE622" s="234">
        <f t="shared" si="348"/>
        <v>0</v>
      </c>
      <c r="AF622" s="204">
        <f t="shared" si="344"/>
        <v>663.98080903391474</v>
      </c>
      <c r="AG622" s="237" t="str">
        <f t="shared" si="347"/>
        <v/>
      </c>
      <c r="AH622" s="131"/>
      <c r="AI622" s="131"/>
      <c r="AR622" s="132"/>
      <c r="BA622" s="131"/>
      <c r="BI622" s="132"/>
      <c r="BR622" s="131"/>
      <c r="BX622" s="2"/>
      <c r="CG622" s="131"/>
    </row>
    <row r="623" spans="1:85" ht="15">
      <c r="A623" s="170" t="s">
        <v>19</v>
      </c>
      <c r="B623" s="171">
        <v>0</v>
      </c>
      <c r="C623" s="171">
        <v>0</v>
      </c>
      <c r="D623" s="171">
        <v>0</v>
      </c>
      <c r="E623" s="171">
        <v>0</v>
      </c>
      <c r="F623" s="304"/>
      <c r="G623" s="171">
        <v>0</v>
      </c>
      <c r="H623" s="172">
        <v>0</v>
      </c>
      <c r="I623" s="173">
        <f t="shared" si="345"/>
        <v>0</v>
      </c>
      <c r="J623" s="139"/>
      <c r="K623" s="174" t="s">
        <v>19</v>
      </c>
      <c r="L623" s="171">
        <v>0</v>
      </c>
      <c r="M623" s="171">
        <v>0</v>
      </c>
      <c r="N623" s="171">
        <v>0</v>
      </c>
      <c r="O623" s="171">
        <v>0</v>
      </c>
      <c r="P623" s="171">
        <v>0</v>
      </c>
      <c r="Q623" s="171">
        <v>0</v>
      </c>
      <c r="R623" s="175">
        <v>0</v>
      </c>
      <c r="S623" s="176">
        <f t="shared" si="346"/>
        <v>0</v>
      </c>
      <c r="U623" s="264" t="s">
        <v>19</v>
      </c>
      <c r="V623" s="197">
        <v>0</v>
      </c>
      <c r="W623" s="197">
        <v>0</v>
      </c>
      <c r="X623" s="197">
        <v>0</v>
      </c>
      <c r="Y623" s="197">
        <v>0</v>
      </c>
      <c r="Z623" s="197">
        <v>0</v>
      </c>
      <c r="AA623" s="197">
        <v>0</v>
      </c>
      <c r="AB623" s="197">
        <v>0</v>
      </c>
      <c r="AC623" s="197">
        <v>0</v>
      </c>
      <c r="AD623" s="197">
        <v>0</v>
      </c>
      <c r="AE623" s="235">
        <f t="shared" si="348"/>
        <v>0</v>
      </c>
      <c r="AF623" s="236">
        <f t="shared" si="344"/>
        <v>0</v>
      </c>
      <c r="AG623" s="237" t="str">
        <f t="shared" si="347"/>
        <v/>
      </c>
      <c r="AH623" s="131"/>
      <c r="AI623" s="131"/>
      <c r="AR623" s="132"/>
      <c r="BA623" s="131"/>
      <c r="BI623" s="132"/>
      <c r="BR623" s="131"/>
      <c r="BX623" s="2"/>
      <c r="CG623" s="131"/>
    </row>
    <row r="624" spans="1:85" ht="15">
      <c r="A624" s="162" t="s">
        <v>20</v>
      </c>
      <c r="B624" s="163">
        <v>0</v>
      </c>
      <c r="C624" s="163">
        <v>0</v>
      </c>
      <c r="D624" s="163">
        <v>0</v>
      </c>
      <c r="E624" s="163">
        <v>0</v>
      </c>
      <c r="F624" s="304"/>
      <c r="G624" s="163">
        <v>0</v>
      </c>
      <c r="H624" s="164">
        <v>0</v>
      </c>
      <c r="I624" s="165">
        <f t="shared" si="345"/>
        <v>0</v>
      </c>
      <c r="J624" s="139"/>
      <c r="K624" s="166" t="s">
        <v>20</v>
      </c>
      <c r="L624" s="167">
        <v>0</v>
      </c>
      <c r="M624" s="167">
        <v>0</v>
      </c>
      <c r="N624" s="167">
        <v>0</v>
      </c>
      <c r="O624" s="167">
        <v>0</v>
      </c>
      <c r="P624" s="167">
        <v>0</v>
      </c>
      <c r="Q624" s="167">
        <v>0</v>
      </c>
      <c r="R624" s="168">
        <v>0</v>
      </c>
      <c r="S624" s="169">
        <f t="shared" si="346"/>
        <v>0</v>
      </c>
      <c r="U624" s="263" t="s">
        <v>137</v>
      </c>
      <c r="V624" s="202">
        <v>0</v>
      </c>
      <c r="W624" s="202">
        <v>0</v>
      </c>
      <c r="X624" s="202">
        <v>0</v>
      </c>
      <c r="Y624" s="202">
        <v>0</v>
      </c>
      <c r="Z624" s="202">
        <v>0</v>
      </c>
      <c r="AA624" s="202">
        <v>0</v>
      </c>
      <c r="AB624" s="202">
        <v>0</v>
      </c>
      <c r="AC624" s="202">
        <v>0</v>
      </c>
      <c r="AD624" s="202">
        <v>0</v>
      </c>
      <c r="AE624" s="234">
        <f t="shared" si="348"/>
        <v>0</v>
      </c>
      <c r="AF624" s="204">
        <f t="shared" si="344"/>
        <v>0</v>
      </c>
      <c r="AG624" s="237" t="str">
        <f t="shared" si="347"/>
        <v/>
      </c>
      <c r="AH624" s="131"/>
      <c r="AI624" s="131"/>
      <c r="AR624" s="132"/>
      <c r="BA624" s="131"/>
      <c r="BI624" s="132"/>
      <c r="BR624" s="131"/>
      <c r="BX624" s="2"/>
      <c r="CG624" s="131"/>
    </row>
    <row r="625" spans="1:85" ht="15.75" thickBot="1">
      <c r="A625" s="177" t="s">
        <v>11</v>
      </c>
      <c r="B625" s="178">
        <v>0</v>
      </c>
      <c r="C625" s="178">
        <v>0</v>
      </c>
      <c r="D625" s="178">
        <v>0</v>
      </c>
      <c r="E625" s="178">
        <v>0</v>
      </c>
      <c r="F625" s="305"/>
      <c r="G625" s="178">
        <v>0</v>
      </c>
      <c r="H625" s="179">
        <v>0</v>
      </c>
      <c r="I625" s="180">
        <f t="shared" si="345"/>
        <v>0</v>
      </c>
      <c r="J625" s="139"/>
      <c r="K625" s="181" t="s">
        <v>11</v>
      </c>
      <c r="L625" s="178">
        <v>0</v>
      </c>
      <c r="M625" s="178">
        <v>0</v>
      </c>
      <c r="N625" s="178">
        <v>0</v>
      </c>
      <c r="O625" s="178">
        <v>0</v>
      </c>
      <c r="P625" s="178">
        <v>0</v>
      </c>
      <c r="Q625" s="178">
        <v>0</v>
      </c>
      <c r="R625" s="182">
        <v>0</v>
      </c>
      <c r="S625" s="183">
        <f t="shared" si="346"/>
        <v>0</v>
      </c>
      <c r="U625" s="265" t="s">
        <v>11</v>
      </c>
      <c r="V625" s="197">
        <v>0</v>
      </c>
      <c r="W625" s="197">
        <v>0</v>
      </c>
      <c r="X625" s="197">
        <v>0</v>
      </c>
      <c r="Y625" s="197">
        <v>0</v>
      </c>
      <c r="Z625" s="197">
        <v>0</v>
      </c>
      <c r="AA625" s="197">
        <v>0</v>
      </c>
      <c r="AB625" s="197">
        <v>0</v>
      </c>
      <c r="AC625" s="197">
        <v>0</v>
      </c>
      <c r="AD625" s="197">
        <v>0</v>
      </c>
      <c r="AE625" s="235">
        <f t="shared" si="348"/>
        <v>0</v>
      </c>
      <c r="AF625" s="236">
        <f t="shared" si="344"/>
        <v>0</v>
      </c>
      <c r="AG625" s="237" t="str">
        <f t="shared" si="347"/>
        <v/>
      </c>
      <c r="AH625" s="131"/>
      <c r="AI625" s="131"/>
      <c r="AR625" s="132"/>
      <c r="BA625" s="131"/>
      <c r="BI625" s="132"/>
      <c r="BR625" s="131"/>
      <c r="BX625" s="2"/>
      <c r="CG625" s="131"/>
    </row>
    <row r="626" spans="1:85" ht="15">
      <c r="A626" s="184" t="s">
        <v>26</v>
      </c>
      <c r="B626" s="185">
        <f>SUM(B605:B621)</f>
        <v>7911.5717537105884</v>
      </c>
      <c r="C626" s="185">
        <f t="shared" ref="C626:H626" si="349">SUM(C605:C621)</f>
        <v>0</v>
      </c>
      <c r="D626" s="185">
        <f t="shared" si="349"/>
        <v>2095.8297749967887</v>
      </c>
      <c r="E626" s="185">
        <f t="shared" si="349"/>
        <v>1004.6868008146652</v>
      </c>
      <c r="F626" s="185">
        <f t="shared" si="349"/>
        <v>0</v>
      </c>
      <c r="G626" s="185">
        <f t="shared" si="349"/>
        <v>493.52074573367173</v>
      </c>
      <c r="H626" s="187">
        <f t="shared" si="349"/>
        <v>0</v>
      </c>
      <c r="I626" s="144">
        <f t="shared" ref="I626" si="350">SUM(I605:I621)</f>
        <v>11505.609075255714</v>
      </c>
      <c r="J626" s="139"/>
      <c r="K626" s="186" t="s">
        <v>26</v>
      </c>
      <c r="L626" s="185">
        <f>SUM(L605:L621)</f>
        <v>7911.5717537105884</v>
      </c>
      <c r="M626" s="185">
        <f t="shared" ref="M626:R626" si="351">SUM(M605:M621)</f>
        <v>0</v>
      </c>
      <c r="N626" s="185">
        <f t="shared" si="351"/>
        <v>2095.8297749967887</v>
      </c>
      <c r="O626" s="185">
        <f t="shared" si="351"/>
        <v>1004.6868008146652</v>
      </c>
      <c r="P626" s="185">
        <f t="shared" si="351"/>
        <v>5035.5860403724882</v>
      </c>
      <c r="Q626" s="185">
        <f t="shared" si="351"/>
        <v>493.52074573367173</v>
      </c>
      <c r="R626" s="187">
        <f t="shared" si="351"/>
        <v>0</v>
      </c>
      <c r="S626" s="188">
        <f t="shared" ref="S626" si="352">SUM(S605:S621)</f>
        <v>16541.195115628201</v>
      </c>
      <c r="U626" s="214" t="s">
        <v>60</v>
      </c>
      <c r="V626" s="215">
        <f>SUM(V605:V621)</f>
        <v>7911.5717537105884</v>
      </c>
      <c r="W626" s="215">
        <f t="shared" ref="W626:AE626" si="353">SUM(W605:W621)</f>
        <v>1807.6484847247443</v>
      </c>
      <c r="X626" s="215">
        <f t="shared" si="353"/>
        <v>288.18129027204429</v>
      </c>
      <c r="Y626" s="215">
        <f t="shared" si="353"/>
        <v>327.37212241590964</v>
      </c>
      <c r="Z626" s="215">
        <f t="shared" si="353"/>
        <v>345.66092980545028</v>
      </c>
      <c r="AA626" s="215">
        <f t="shared" si="353"/>
        <v>102.04931713296033</v>
      </c>
      <c r="AB626" s="215">
        <f t="shared" si="353"/>
        <v>276.5625927972298</v>
      </c>
      <c r="AC626" s="215">
        <f t="shared" si="353"/>
        <v>216.95815293644193</v>
      </c>
      <c r="AD626" s="215">
        <f t="shared" si="353"/>
        <v>229.60443146034493</v>
      </c>
      <c r="AE626" s="215">
        <f t="shared" si="353"/>
        <v>5035.5860403724882</v>
      </c>
      <c r="AF626" s="238">
        <f>SUM(AF605:AF621)</f>
        <v>16541.195115628201</v>
      </c>
      <c r="AG626" s="239" t="str">
        <f t="shared" si="347"/>
        <v/>
      </c>
      <c r="AH626" s="131"/>
      <c r="AI626" s="131"/>
      <c r="AR626" s="132"/>
      <c r="BA626" s="131"/>
      <c r="BI626" s="132"/>
      <c r="BR626" s="131"/>
      <c r="BX626" s="2"/>
      <c r="CG626" s="131"/>
    </row>
    <row r="627" spans="1:85" s="2" customFormat="1" ht="15" thickBot="1">
      <c r="A627" s="17" t="s">
        <v>100</v>
      </c>
      <c r="B627" s="100">
        <f>IF($I626=0,"-",B626/$I626)</f>
        <v>0.68762737391499218</v>
      </c>
      <c r="C627" s="100">
        <f t="shared" ref="C627:H627" si="354">IF($I626=0,"-",C626/$I626)</f>
        <v>0</v>
      </c>
      <c r="D627" s="100">
        <f t="shared" si="354"/>
        <v>0.18215722099442255</v>
      </c>
      <c r="E627" s="100">
        <f t="shared" si="354"/>
        <v>8.7321478962410853E-2</v>
      </c>
      <c r="F627" s="100">
        <f t="shared" si="354"/>
        <v>0</v>
      </c>
      <c r="G627" s="100">
        <f t="shared" si="354"/>
        <v>4.2893926128174414E-2</v>
      </c>
      <c r="H627" s="101">
        <f t="shared" si="354"/>
        <v>0</v>
      </c>
      <c r="I627" s="102">
        <f>SUM(B627:H627)</f>
        <v>1</v>
      </c>
      <c r="K627" s="27" t="s">
        <v>100</v>
      </c>
      <c r="L627" s="76">
        <f t="shared" ref="L627:R627" si="355">IF($S626=0,"-",L626/$S626)</f>
        <v>0.4782950505333014</v>
      </c>
      <c r="M627" s="76">
        <f t="shared" si="355"/>
        <v>0</v>
      </c>
      <c r="N627" s="76">
        <f t="shared" si="355"/>
        <v>0.12670364869927922</v>
      </c>
      <c r="O627" s="76">
        <f t="shared" si="355"/>
        <v>6.0738465013657462E-2</v>
      </c>
      <c r="P627" s="76">
        <f t="shared" si="355"/>
        <v>0.30442697792826601</v>
      </c>
      <c r="Q627" s="76">
        <f t="shared" si="355"/>
        <v>2.9835857825495991E-2</v>
      </c>
      <c r="R627" s="77">
        <f t="shared" si="355"/>
        <v>0</v>
      </c>
      <c r="S627" s="78">
        <f>SUM(L627:R627)</f>
        <v>1</v>
      </c>
      <c r="U627" s="36" t="s">
        <v>100</v>
      </c>
      <c r="V627" s="103">
        <f>V626/$AF626</f>
        <v>0.4782950505333014</v>
      </c>
      <c r="W627" s="103">
        <f t="shared" ref="W627:AF627" si="356">W626/$AF626</f>
        <v>0.1092816130931718</v>
      </c>
      <c r="X627" s="103">
        <f t="shared" si="356"/>
        <v>1.7422035606107399E-2</v>
      </c>
      <c r="Y627" s="103">
        <f t="shared" si="356"/>
        <v>1.9791322218707576E-2</v>
      </c>
      <c r="Z627" s="103">
        <f t="shared" si="356"/>
        <v>2.0896974335238218E-2</v>
      </c>
      <c r="AA627" s="103">
        <f t="shared" si="356"/>
        <v>6.1694041101385492E-3</v>
      </c>
      <c r="AB627" s="103">
        <f t="shared" si="356"/>
        <v>1.6719625810829843E-2</v>
      </c>
      <c r="AC627" s="103">
        <f t="shared" si="356"/>
        <v>1.3116232014666149E-2</v>
      </c>
      <c r="AD627" s="240">
        <f t="shared" si="356"/>
        <v>1.3880764349573119E-2</v>
      </c>
      <c r="AE627" s="240">
        <f t="shared" si="356"/>
        <v>0.30442697792826601</v>
      </c>
      <c r="AF627" s="241">
        <f t="shared" si="356"/>
        <v>1</v>
      </c>
      <c r="AG627" s="123"/>
      <c r="AR627" s="189"/>
      <c r="BI627" s="189"/>
    </row>
    <row r="628" spans="1:85" ht="15" thickBot="1">
      <c r="A628" s="218"/>
      <c r="B628" s="218"/>
      <c r="C628" s="218"/>
      <c r="D628" s="218"/>
      <c r="E628" s="218"/>
      <c r="F628" s="218"/>
      <c r="G628" s="218"/>
      <c r="H628" s="218"/>
      <c r="I628" s="218"/>
      <c r="K628" s="218"/>
      <c r="L628" s="218"/>
      <c r="M628" s="218"/>
      <c r="N628" s="218"/>
      <c r="O628" s="218"/>
      <c r="P628" s="218"/>
      <c r="Q628" s="218"/>
      <c r="R628" s="218"/>
      <c r="S628" s="218"/>
      <c r="AG628" s="131"/>
      <c r="AH628" s="131"/>
      <c r="AI628" s="131"/>
      <c r="AP628" s="132"/>
      <c r="BA628" s="131"/>
      <c r="BG628" s="132"/>
      <c r="BR628" s="131"/>
      <c r="BV628" s="2"/>
      <c r="CG628" s="131"/>
    </row>
    <row r="629" spans="1:85" ht="28.5">
      <c r="A629" s="306" t="s">
        <v>48</v>
      </c>
      <c r="B629" s="135" t="s">
        <v>0</v>
      </c>
      <c r="C629" s="135" t="s">
        <v>1</v>
      </c>
      <c r="D629" s="135" t="s">
        <v>2</v>
      </c>
      <c r="E629" s="135" t="s">
        <v>3</v>
      </c>
      <c r="F629" s="135" t="s">
        <v>27</v>
      </c>
      <c r="G629" s="135" t="s">
        <v>4</v>
      </c>
      <c r="H629" s="135" t="s">
        <v>5</v>
      </c>
      <c r="I629" s="136" t="s">
        <v>6</v>
      </c>
      <c r="K629" s="308" t="s">
        <v>48</v>
      </c>
      <c r="L629" s="137" t="s">
        <v>0</v>
      </c>
      <c r="M629" s="137" t="s">
        <v>1</v>
      </c>
      <c r="N629" s="137" t="s">
        <v>2</v>
      </c>
      <c r="O629" s="137" t="s">
        <v>3</v>
      </c>
      <c r="P629" s="137" t="s">
        <v>27</v>
      </c>
      <c r="Q629" s="137" t="s">
        <v>4</v>
      </c>
      <c r="R629" s="137" t="s">
        <v>5</v>
      </c>
      <c r="S629" s="138" t="s">
        <v>6</v>
      </c>
    </row>
    <row r="630" spans="1:85" ht="15" customHeight="1">
      <c r="A630" s="307" t="s">
        <v>48</v>
      </c>
      <c r="B630" s="294" t="s">
        <v>109</v>
      </c>
      <c r="C630" s="295"/>
      <c r="D630" s="295"/>
      <c r="E630" s="295"/>
      <c r="F630" s="295"/>
      <c r="G630" s="295"/>
      <c r="H630" s="295"/>
      <c r="I630" s="296"/>
      <c r="K630" s="309" t="s">
        <v>48</v>
      </c>
      <c r="L630" s="297" t="s">
        <v>109</v>
      </c>
      <c r="M630" s="298"/>
      <c r="N630" s="298"/>
      <c r="O630" s="298"/>
      <c r="P630" s="298"/>
      <c r="Q630" s="298"/>
      <c r="R630" s="298"/>
      <c r="S630" s="299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ht="15">
      <c r="A631" s="141" t="s">
        <v>7</v>
      </c>
      <c r="B631" s="142">
        <v>1.9177352075888663E-3</v>
      </c>
      <c r="C631" s="142">
        <v>0</v>
      </c>
      <c r="D631" s="142">
        <v>0</v>
      </c>
      <c r="E631" s="142">
        <v>0</v>
      </c>
      <c r="F631" s="142">
        <v>0</v>
      </c>
      <c r="G631" s="142">
        <v>0</v>
      </c>
      <c r="H631" s="143">
        <v>0</v>
      </c>
      <c r="I631" s="144">
        <f>SUM(B631:H631)</f>
        <v>1.9177352075888663E-3</v>
      </c>
      <c r="J631" s="139"/>
      <c r="K631" s="193" t="s">
        <v>7</v>
      </c>
      <c r="L631" s="142">
        <v>1.9177352075888663E-3</v>
      </c>
      <c r="M631" s="142">
        <v>0</v>
      </c>
      <c r="N631" s="142">
        <v>0</v>
      </c>
      <c r="O631" s="142">
        <v>0</v>
      </c>
      <c r="P631" s="142">
        <v>0</v>
      </c>
      <c r="Q631" s="142">
        <v>0</v>
      </c>
      <c r="R631" s="194">
        <v>0</v>
      </c>
      <c r="S631" s="195">
        <f>SUM(L631:R631)</f>
        <v>1.9177352075888663E-3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ht="15">
      <c r="A632" s="149" t="s">
        <v>8</v>
      </c>
      <c r="B632" s="150">
        <v>0.53422175962466567</v>
      </c>
      <c r="C632" s="150">
        <v>0</v>
      </c>
      <c r="D632" s="150">
        <v>0</v>
      </c>
      <c r="E632" s="150">
        <v>0</v>
      </c>
      <c r="F632" s="150">
        <v>0</v>
      </c>
      <c r="G632" s="150">
        <v>0</v>
      </c>
      <c r="H632" s="151">
        <v>0</v>
      </c>
      <c r="I632" s="152">
        <f t="shared" ref="I632:I651" si="357">SUM(B632:H632)</f>
        <v>0.53422175962466567</v>
      </c>
      <c r="J632" s="139"/>
      <c r="K632" s="153" t="s">
        <v>8</v>
      </c>
      <c r="L632" s="154">
        <v>0.53422175962466567</v>
      </c>
      <c r="M632" s="154">
        <v>0</v>
      </c>
      <c r="N632" s="154">
        <v>0</v>
      </c>
      <c r="O632" s="154">
        <v>0</v>
      </c>
      <c r="P632" s="154">
        <v>0</v>
      </c>
      <c r="Q632" s="154">
        <v>0</v>
      </c>
      <c r="R632" s="155">
        <v>0</v>
      </c>
      <c r="S632" s="156">
        <f t="shared" ref="S632:S651" si="358">SUM(L632:R632)</f>
        <v>0.53422175962466567</v>
      </c>
    </row>
    <row r="633" spans="1:85" ht="15">
      <c r="A633" s="157" t="s">
        <v>10</v>
      </c>
      <c r="B633" s="146">
        <v>0.17064668635344571</v>
      </c>
      <c r="C633" s="146">
        <v>0</v>
      </c>
      <c r="D633" s="146">
        <v>5.4665734912128557E-4</v>
      </c>
      <c r="E633" s="146">
        <v>0</v>
      </c>
      <c r="F633" s="146">
        <v>0</v>
      </c>
      <c r="G633" s="146">
        <v>0</v>
      </c>
      <c r="H633" s="158">
        <v>0</v>
      </c>
      <c r="I633" s="144">
        <f t="shared" si="357"/>
        <v>0.171193343702567</v>
      </c>
      <c r="J633" s="139"/>
      <c r="K633" s="159" t="s">
        <v>10</v>
      </c>
      <c r="L633" s="146">
        <v>0.17064668635344571</v>
      </c>
      <c r="M633" s="146">
        <v>0</v>
      </c>
      <c r="N633" s="146">
        <v>5.4665734912128557E-4</v>
      </c>
      <c r="O633" s="146">
        <v>0</v>
      </c>
      <c r="P633" s="146">
        <v>0</v>
      </c>
      <c r="Q633" s="146">
        <v>0</v>
      </c>
      <c r="R633" s="147">
        <v>0</v>
      </c>
      <c r="S633" s="148">
        <f t="shared" si="358"/>
        <v>0.171193343702567</v>
      </c>
    </row>
    <row r="634" spans="1:85" ht="15">
      <c r="A634" s="149" t="s">
        <v>53</v>
      </c>
      <c r="B634" s="150">
        <v>0</v>
      </c>
      <c r="C634" s="150">
        <v>0</v>
      </c>
      <c r="D634" s="150">
        <v>0</v>
      </c>
      <c r="E634" s="150">
        <v>0</v>
      </c>
      <c r="F634" s="150">
        <v>0</v>
      </c>
      <c r="G634" s="150">
        <v>0</v>
      </c>
      <c r="H634" s="151">
        <v>0</v>
      </c>
      <c r="I634" s="152">
        <f t="shared" si="357"/>
        <v>0</v>
      </c>
      <c r="J634" s="139"/>
      <c r="K634" s="153" t="s">
        <v>53</v>
      </c>
      <c r="L634" s="154">
        <v>0</v>
      </c>
      <c r="M634" s="154">
        <v>0</v>
      </c>
      <c r="N634" s="154">
        <v>0</v>
      </c>
      <c r="O634" s="154">
        <v>0</v>
      </c>
      <c r="P634" s="154">
        <v>0</v>
      </c>
      <c r="Q634" s="154">
        <v>0</v>
      </c>
      <c r="R634" s="155">
        <v>0</v>
      </c>
      <c r="S634" s="156">
        <f t="shared" si="358"/>
        <v>0</v>
      </c>
    </row>
    <row r="635" spans="1:85" ht="15">
      <c r="A635" s="157" t="s">
        <v>16</v>
      </c>
      <c r="B635" s="146">
        <v>14.077225047137006</v>
      </c>
      <c r="C635" s="146">
        <v>6.0842648982861867E-2</v>
      </c>
      <c r="D635" s="146">
        <v>1.1343389909433603</v>
      </c>
      <c r="E635" s="146">
        <v>0</v>
      </c>
      <c r="F635" s="146">
        <v>0</v>
      </c>
      <c r="G635" s="146">
        <v>0</v>
      </c>
      <c r="H635" s="158">
        <v>0</v>
      </c>
      <c r="I635" s="144">
        <f t="shared" si="357"/>
        <v>15.272406687063228</v>
      </c>
      <c r="J635" s="139"/>
      <c r="K635" s="159" t="s">
        <v>16</v>
      </c>
      <c r="L635" s="146">
        <v>14.077225047137006</v>
      </c>
      <c r="M635" s="146">
        <v>6.0842648982861867E-2</v>
      </c>
      <c r="N635" s="146">
        <v>1.1343389909433603</v>
      </c>
      <c r="O635" s="146">
        <v>0</v>
      </c>
      <c r="P635" s="146">
        <v>0</v>
      </c>
      <c r="Q635" s="146">
        <v>0</v>
      </c>
      <c r="R635" s="147">
        <v>0</v>
      </c>
      <c r="S635" s="148">
        <f t="shared" si="358"/>
        <v>15.272406687063228</v>
      </c>
    </row>
    <row r="636" spans="1:85" ht="15">
      <c r="A636" s="149" t="s">
        <v>15</v>
      </c>
      <c r="B636" s="150">
        <v>2.5217362858979242</v>
      </c>
      <c r="C636" s="150">
        <v>5.6910056245395857E-2</v>
      </c>
      <c r="D636" s="150">
        <v>0</v>
      </c>
      <c r="E636" s="150">
        <v>0</v>
      </c>
      <c r="F636" s="150">
        <v>0</v>
      </c>
      <c r="G636" s="150">
        <v>0</v>
      </c>
      <c r="H636" s="151">
        <v>0</v>
      </c>
      <c r="I636" s="152">
        <f t="shared" si="357"/>
        <v>2.5786463421433199</v>
      </c>
      <c r="J636" s="139"/>
      <c r="K636" s="153" t="s">
        <v>15</v>
      </c>
      <c r="L636" s="154">
        <v>2.5217362858979242</v>
      </c>
      <c r="M636" s="154">
        <v>5.6910056245395857E-2</v>
      </c>
      <c r="N636" s="154">
        <v>0</v>
      </c>
      <c r="O636" s="154">
        <v>0</v>
      </c>
      <c r="P636" s="154">
        <v>0</v>
      </c>
      <c r="Q636" s="154">
        <v>0</v>
      </c>
      <c r="R636" s="155">
        <v>0</v>
      </c>
      <c r="S636" s="156">
        <f t="shared" si="358"/>
        <v>2.5786463421433199</v>
      </c>
    </row>
    <row r="637" spans="1:85" ht="15">
      <c r="A637" s="157" t="s">
        <v>55</v>
      </c>
      <c r="B637" s="146">
        <v>0</v>
      </c>
      <c r="C637" s="146">
        <v>9.0184233759726826E-2</v>
      </c>
      <c r="D637" s="146">
        <v>0</v>
      </c>
      <c r="E637" s="146">
        <v>4.3771513722862689</v>
      </c>
      <c r="F637" s="146">
        <v>172.86587464019669</v>
      </c>
      <c r="G637" s="146">
        <v>0</v>
      </c>
      <c r="H637" s="158">
        <v>0</v>
      </c>
      <c r="I637" s="144">
        <f t="shared" si="357"/>
        <v>177.33321024624269</v>
      </c>
      <c r="J637" s="139"/>
      <c r="K637" s="159" t="s">
        <v>55</v>
      </c>
      <c r="L637" s="146">
        <v>0</v>
      </c>
      <c r="M637" s="146">
        <v>9.0184233759726826E-2</v>
      </c>
      <c r="N637" s="146">
        <v>0</v>
      </c>
      <c r="O637" s="146">
        <v>4.3771513722862689</v>
      </c>
      <c r="P637" s="146">
        <v>172.86587464019669</v>
      </c>
      <c r="Q637" s="146">
        <v>0</v>
      </c>
      <c r="R637" s="147">
        <v>0</v>
      </c>
      <c r="S637" s="148">
        <f t="shared" si="358"/>
        <v>177.33321024624269</v>
      </c>
    </row>
    <row r="638" spans="1:85" ht="15">
      <c r="A638" s="149" t="s">
        <v>12</v>
      </c>
      <c r="B638" s="150">
        <v>0</v>
      </c>
      <c r="C638" s="150">
        <v>0</v>
      </c>
      <c r="D638" s="150">
        <v>0</v>
      </c>
      <c r="E638" s="150">
        <v>7.2863965551856724</v>
      </c>
      <c r="F638" s="150">
        <v>0</v>
      </c>
      <c r="G638" s="150">
        <v>0</v>
      </c>
      <c r="H638" s="151">
        <v>0</v>
      </c>
      <c r="I638" s="152">
        <f t="shared" si="357"/>
        <v>7.2863965551856724</v>
      </c>
      <c r="J638" s="139"/>
      <c r="K638" s="153" t="s">
        <v>12</v>
      </c>
      <c r="L638" s="154">
        <v>0</v>
      </c>
      <c r="M638" s="154">
        <v>0</v>
      </c>
      <c r="N638" s="154">
        <v>0</v>
      </c>
      <c r="O638" s="154">
        <v>7.2863965551856724</v>
      </c>
      <c r="P638" s="154">
        <v>0</v>
      </c>
      <c r="Q638" s="154">
        <v>0</v>
      </c>
      <c r="R638" s="155">
        <v>0</v>
      </c>
      <c r="S638" s="156">
        <f t="shared" si="358"/>
        <v>7.2863965551856724</v>
      </c>
    </row>
    <row r="639" spans="1:85" ht="15">
      <c r="A639" s="157" t="s">
        <v>56</v>
      </c>
      <c r="B639" s="146">
        <v>0</v>
      </c>
      <c r="C639" s="146">
        <v>0</v>
      </c>
      <c r="D639" s="146">
        <v>0</v>
      </c>
      <c r="E639" s="146">
        <v>0</v>
      </c>
      <c r="F639" s="146">
        <v>0</v>
      </c>
      <c r="G639" s="146">
        <v>0</v>
      </c>
      <c r="H639" s="158">
        <v>0</v>
      </c>
      <c r="I639" s="144">
        <f t="shared" si="357"/>
        <v>0</v>
      </c>
      <c r="J639" s="139"/>
      <c r="K639" s="159" t="s">
        <v>56</v>
      </c>
      <c r="L639" s="146">
        <v>0</v>
      </c>
      <c r="M639" s="146">
        <v>0</v>
      </c>
      <c r="N639" s="146">
        <v>0</v>
      </c>
      <c r="O639" s="146">
        <v>0</v>
      </c>
      <c r="P639" s="146">
        <v>0</v>
      </c>
      <c r="Q639" s="146">
        <v>0</v>
      </c>
      <c r="R639" s="147">
        <v>0</v>
      </c>
      <c r="S639" s="148">
        <f t="shared" si="358"/>
        <v>0</v>
      </c>
    </row>
    <row r="640" spans="1:85" ht="15">
      <c r="A640" s="149" t="s">
        <v>17</v>
      </c>
      <c r="B640" s="150">
        <v>3.5796580844888841</v>
      </c>
      <c r="C640" s="150">
        <v>0</v>
      </c>
      <c r="D640" s="150">
        <v>1.7329954554951652E-2</v>
      </c>
      <c r="E640" s="150">
        <v>0.10544780376012403</v>
      </c>
      <c r="F640" s="150">
        <v>0</v>
      </c>
      <c r="G640" s="150">
        <v>0</v>
      </c>
      <c r="H640" s="151">
        <v>0</v>
      </c>
      <c r="I640" s="152">
        <f t="shared" si="357"/>
        <v>3.7024358428039599</v>
      </c>
      <c r="J640" s="139"/>
      <c r="K640" s="153" t="s">
        <v>17</v>
      </c>
      <c r="L640" s="154">
        <v>3.5796580844888841</v>
      </c>
      <c r="M640" s="154">
        <v>0</v>
      </c>
      <c r="N640" s="154">
        <v>1.7329954554951652E-2</v>
      </c>
      <c r="O640" s="154">
        <v>0.10544780376012403</v>
      </c>
      <c r="P640" s="154">
        <v>0</v>
      </c>
      <c r="Q640" s="154">
        <v>0</v>
      </c>
      <c r="R640" s="155">
        <v>0</v>
      </c>
      <c r="S640" s="156">
        <f t="shared" si="358"/>
        <v>3.7024358428039599</v>
      </c>
    </row>
    <row r="641" spans="1:70" ht="15">
      <c r="A641" s="157" t="s">
        <v>141</v>
      </c>
      <c r="B641" s="146">
        <v>20.697893999056998</v>
      </c>
      <c r="C641" s="146">
        <v>0</v>
      </c>
      <c r="D641" s="146">
        <v>5.3495018654128961</v>
      </c>
      <c r="E641" s="146">
        <v>0</v>
      </c>
      <c r="F641" s="146">
        <v>0</v>
      </c>
      <c r="G641" s="146">
        <v>0</v>
      </c>
      <c r="H641" s="158">
        <v>0</v>
      </c>
      <c r="I641" s="144">
        <f t="shared" si="357"/>
        <v>26.047395864469895</v>
      </c>
      <c r="J641" s="139"/>
      <c r="K641" s="159" t="s">
        <v>141</v>
      </c>
      <c r="L641" s="146">
        <v>20.697893999056998</v>
      </c>
      <c r="M641" s="146">
        <v>0</v>
      </c>
      <c r="N641" s="146">
        <v>5.3495018654128961</v>
      </c>
      <c r="O641" s="146">
        <v>0</v>
      </c>
      <c r="P641" s="146">
        <v>0</v>
      </c>
      <c r="Q641" s="146">
        <v>0</v>
      </c>
      <c r="R641" s="147">
        <v>0</v>
      </c>
      <c r="S641" s="148">
        <f t="shared" si="358"/>
        <v>26.047395864469895</v>
      </c>
    </row>
    <row r="642" spans="1:70" ht="15">
      <c r="A642" s="149" t="s">
        <v>25</v>
      </c>
      <c r="B642" s="150">
        <v>39.98018844276973</v>
      </c>
      <c r="C642" s="150">
        <v>5.1947197087291744E-2</v>
      </c>
      <c r="D642" s="150">
        <v>0.82696226046392962</v>
      </c>
      <c r="E642" s="150">
        <v>66.434554338442126</v>
      </c>
      <c r="F642" s="150">
        <v>0</v>
      </c>
      <c r="G642" s="150">
        <v>22.403077250838461</v>
      </c>
      <c r="H642" s="151">
        <v>0.31431497615271681</v>
      </c>
      <c r="I642" s="152">
        <f t="shared" si="357"/>
        <v>130.01104446575428</v>
      </c>
      <c r="J642" s="139"/>
      <c r="K642" s="153" t="s">
        <v>25</v>
      </c>
      <c r="L642" s="154">
        <v>39.98018844276973</v>
      </c>
      <c r="M642" s="154">
        <v>5.1947197087291744E-2</v>
      </c>
      <c r="N642" s="154">
        <v>0.82696226046392962</v>
      </c>
      <c r="O642" s="154">
        <v>66.434554338442126</v>
      </c>
      <c r="P642" s="154">
        <v>0</v>
      </c>
      <c r="Q642" s="154">
        <v>22.403077250838461</v>
      </c>
      <c r="R642" s="155">
        <v>0.31431497615271681</v>
      </c>
      <c r="S642" s="156">
        <f t="shared" si="358"/>
        <v>130.01104446575428</v>
      </c>
    </row>
    <row r="643" spans="1:70" ht="15">
      <c r="A643" s="157" t="s">
        <v>24</v>
      </c>
      <c r="B643" s="146">
        <v>5.8919825060128499</v>
      </c>
      <c r="C643" s="146">
        <v>0</v>
      </c>
      <c r="D643" s="146">
        <v>0</v>
      </c>
      <c r="E643" s="146">
        <v>0</v>
      </c>
      <c r="F643" s="146">
        <v>0</v>
      </c>
      <c r="G643" s="146">
        <v>0</v>
      </c>
      <c r="H643" s="158">
        <v>0</v>
      </c>
      <c r="I643" s="144">
        <f t="shared" si="357"/>
        <v>5.8919825060128499</v>
      </c>
      <c r="J643" s="139"/>
      <c r="K643" s="159" t="s">
        <v>24</v>
      </c>
      <c r="L643" s="146">
        <v>5.8919825060128499</v>
      </c>
      <c r="M643" s="146">
        <v>0</v>
      </c>
      <c r="N643" s="146">
        <v>0</v>
      </c>
      <c r="O643" s="146">
        <v>0</v>
      </c>
      <c r="P643" s="146">
        <v>0</v>
      </c>
      <c r="Q643" s="146">
        <v>0</v>
      </c>
      <c r="R643" s="147">
        <v>0</v>
      </c>
      <c r="S643" s="148">
        <f t="shared" si="358"/>
        <v>5.8919825060128499</v>
      </c>
    </row>
    <row r="644" spans="1:70" ht="15">
      <c r="A644" s="149" t="s">
        <v>57</v>
      </c>
      <c r="B644" s="150">
        <v>91.16866084121925</v>
      </c>
      <c r="C644" s="150">
        <v>4.129630912287511</v>
      </c>
      <c r="D644" s="150">
        <v>51.912128083212146</v>
      </c>
      <c r="E644" s="150">
        <v>0</v>
      </c>
      <c r="F644" s="150">
        <v>0</v>
      </c>
      <c r="G644" s="150">
        <v>0</v>
      </c>
      <c r="H644" s="151">
        <v>0</v>
      </c>
      <c r="I644" s="152">
        <f t="shared" si="357"/>
        <v>147.2104198367189</v>
      </c>
      <c r="J644" s="139"/>
      <c r="K644" s="153" t="s">
        <v>57</v>
      </c>
      <c r="L644" s="154">
        <v>91.16866084121925</v>
      </c>
      <c r="M644" s="154">
        <v>4.129630912287511</v>
      </c>
      <c r="N644" s="154">
        <v>51.912128083212146</v>
      </c>
      <c r="O644" s="154">
        <v>0</v>
      </c>
      <c r="P644" s="154">
        <v>0</v>
      </c>
      <c r="Q644" s="154">
        <v>0</v>
      </c>
      <c r="R644" s="155">
        <v>0</v>
      </c>
      <c r="S644" s="156">
        <f t="shared" si="358"/>
        <v>147.2104198367189</v>
      </c>
    </row>
    <row r="645" spans="1:70" ht="15">
      <c r="A645" s="157" t="s">
        <v>22</v>
      </c>
      <c r="B645" s="146">
        <v>14.687903215318416</v>
      </c>
      <c r="C645" s="146">
        <v>0</v>
      </c>
      <c r="D645" s="146">
        <v>6.2916289187329628</v>
      </c>
      <c r="E645" s="146">
        <v>0.28213242374355979</v>
      </c>
      <c r="F645" s="146">
        <v>11.950739891727073</v>
      </c>
      <c r="G645" s="146">
        <v>0</v>
      </c>
      <c r="H645" s="158">
        <v>0</v>
      </c>
      <c r="I645" s="144">
        <f t="shared" si="357"/>
        <v>33.212404449522012</v>
      </c>
      <c r="J645" s="139"/>
      <c r="K645" s="159" t="s">
        <v>22</v>
      </c>
      <c r="L645" s="146">
        <v>14.687903215318416</v>
      </c>
      <c r="M645" s="146">
        <v>0</v>
      </c>
      <c r="N645" s="146">
        <v>6.2916289187329628</v>
      </c>
      <c r="O645" s="146">
        <v>0.28213242374355979</v>
      </c>
      <c r="P645" s="146">
        <v>11.950739891727073</v>
      </c>
      <c r="Q645" s="146">
        <v>0</v>
      </c>
      <c r="R645" s="147">
        <v>0</v>
      </c>
      <c r="S645" s="148">
        <f t="shared" si="358"/>
        <v>33.212404449522012</v>
      </c>
    </row>
    <row r="646" spans="1:70" ht="15">
      <c r="A646" s="149" t="s">
        <v>21</v>
      </c>
      <c r="B646" s="150">
        <v>0</v>
      </c>
      <c r="C646" s="150">
        <v>0</v>
      </c>
      <c r="D646" s="150">
        <v>0</v>
      </c>
      <c r="E646" s="150">
        <v>0</v>
      </c>
      <c r="F646" s="150">
        <v>0</v>
      </c>
      <c r="G646" s="150">
        <v>0</v>
      </c>
      <c r="H646" s="151">
        <v>0</v>
      </c>
      <c r="I646" s="152">
        <f t="shared" si="357"/>
        <v>0</v>
      </c>
      <c r="J646" s="139"/>
      <c r="K646" s="153" t="s">
        <v>21</v>
      </c>
      <c r="L646" s="154">
        <v>0</v>
      </c>
      <c r="M646" s="154">
        <v>0</v>
      </c>
      <c r="N646" s="154">
        <v>0</v>
      </c>
      <c r="O646" s="154">
        <v>0</v>
      </c>
      <c r="P646" s="154">
        <v>0</v>
      </c>
      <c r="Q646" s="154">
        <v>0</v>
      </c>
      <c r="R646" s="155">
        <v>0</v>
      </c>
      <c r="S646" s="156">
        <f t="shared" si="358"/>
        <v>0</v>
      </c>
    </row>
    <row r="647" spans="1:70" ht="15">
      <c r="A647" s="160" t="s">
        <v>61</v>
      </c>
      <c r="B647" s="146">
        <v>8.9655921033747461</v>
      </c>
      <c r="C647" s="146">
        <v>0</v>
      </c>
      <c r="D647" s="146">
        <v>0</v>
      </c>
      <c r="E647" s="146">
        <v>0</v>
      </c>
      <c r="F647" s="146">
        <v>0</v>
      </c>
      <c r="G647" s="146">
        <v>0</v>
      </c>
      <c r="H647" s="158">
        <v>0</v>
      </c>
      <c r="I647" s="144">
        <f t="shared" si="357"/>
        <v>8.9655921033747461</v>
      </c>
      <c r="J647" s="139"/>
      <c r="K647" s="161" t="s">
        <v>61</v>
      </c>
      <c r="L647" s="146">
        <v>8.9655921033747461</v>
      </c>
      <c r="M647" s="146">
        <v>0</v>
      </c>
      <c r="N647" s="146">
        <v>0</v>
      </c>
      <c r="O647" s="146">
        <v>0</v>
      </c>
      <c r="P647" s="146">
        <v>0</v>
      </c>
      <c r="Q647" s="146">
        <v>0</v>
      </c>
      <c r="R647" s="147">
        <v>0</v>
      </c>
      <c r="S647" s="148">
        <f t="shared" si="358"/>
        <v>8.9655921033747461</v>
      </c>
    </row>
    <row r="648" spans="1:70">
      <c r="A648" s="162" t="s">
        <v>23</v>
      </c>
      <c r="B648" s="163">
        <v>8.9655921033747461</v>
      </c>
      <c r="C648" s="163">
        <v>0</v>
      </c>
      <c r="D648" s="163">
        <v>0</v>
      </c>
      <c r="E648" s="163">
        <v>0</v>
      </c>
      <c r="F648" s="163">
        <v>0</v>
      </c>
      <c r="G648" s="163">
        <v>0</v>
      </c>
      <c r="H648" s="164">
        <v>0</v>
      </c>
      <c r="I648" s="165">
        <f t="shared" si="357"/>
        <v>8.9655921033747461</v>
      </c>
      <c r="J648" s="139"/>
      <c r="K648" s="166" t="s">
        <v>23</v>
      </c>
      <c r="L648" s="167">
        <v>8.9655921033747461</v>
      </c>
      <c r="M648" s="167">
        <v>0</v>
      </c>
      <c r="N648" s="167">
        <v>0</v>
      </c>
      <c r="O648" s="167">
        <v>0</v>
      </c>
      <c r="P648" s="167">
        <v>0</v>
      </c>
      <c r="Q648" s="167">
        <v>0</v>
      </c>
      <c r="R648" s="168">
        <v>0</v>
      </c>
      <c r="S648" s="169">
        <f t="shared" si="358"/>
        <v>8.9655921033747461</v>
      </c>
    </row>
    <row r="649" spans="1:70">
      <c r="A649" s="170" t="s">
        <v>19</v>
      </c>
      <c r="B649" s="171">
        <v>0</v>
      </c>
      <c r="C649" s="171">
        <v>0</v>
      </c>
      <c r="D649" s="171">
        <v>0</v>
      </c>
      <c r="E649" s="171">
        <v>0</v>
      </c>
      <c r="F649" s="171">
        <v>0</v>
      </c>
      <c r="G649" s="171">
        <v>0</v>
      </c>
      <c r="H649" s="172">
        <v>0</v>
      </c>
      <c r="I649" s="173">
        <f t="shared" si="357"/>
        <v>0</v>
      </c>
      <c r="J649" s="139"/>
      <c r="K649" s="174" t="s">
        <v>19</v>
      </c>
      <c r="L649" s="171">
        <v>0</v>
      </c>
      <c r="M649" s="171">
        <v>0</v>
      </c>
      <c r="N649" s="171">
        <v>0</v>
      </c>
      <c r="O649" s="171">
        <v>0</v>
      </c>
      <c r="P649" s="171">
        <v>0</v>
      </c>
      <c r="Q649" s="171">
        <v>0</v>
      </c>
      <c r="R649" s="175">
        <v>0</v>
      </c>
      <c r="S649" s="176">
        <f t="shared" si="358"/>
        <v>0</v>
      </c>
    </row>
    <row r="650" spans="1:70">
      <c r="A650" s="162" t="s">
        <v>20</v>
      </c>
      <c r="B650" s="163">
        <v>0</v>
      </c>
      <c r="C650" s="163">
        <v>0</v>
      </c>
      <c r="D650" s="163">
        <v>0</v>
      </c>
      <c r="E650" s="163">
        <v>0</v>
      </c>
      <c r="F650" s="163">
        <v>0</v>
      </c>
      <c r="G650" s="163">
        <v>0</v>
      </c>
      <c r="H650" s="164">
        <v>0</v>
      </c>
      <c r="I650" s="165">
        <f t="shared" si="357"/>
        <v>0</v>
      </c>
      <c r="J650" s="139"/>
      <c r="K650" s="166" t="s">
        <v>20</v>
      </c>
      <c r="L650" s="167">
        <v>0</v>
      </c>
      <c r="M650" s="167">
        <v>0</v>
      </c>
      <c r="N650" s="167">
        <v>0</v>
      </c>
      <c r="O650" s="167">
        <v>0</v>
      </c>
      <c r="P650" s="167">
        <v>0</v>
      </c>
      <c r="Q650" s="167">
        <v>0</v>
      </c>
      <c r="R650" s="168">
        <v>0</v>
      </c>
      <c r="S650" s="169">
        <f t="shared" si="358"/>
        <v>0</v>
      </c>
    </row>
    <row r="651" spans="1:70" ht="15" thickBot="1">
      <c r="A651" s="177" t="s">
        <v>11</v>
      </c>
      <c r="B651" s="178">
        <v>0</v>
      </c>
      <c r="C651" s="178">
        <v>0</v>
      </c>
      <c r="D651" s="178">
        <v>0</v>
      </c>
      <c r="E651" s="178">
        <v>0</v>
      </c>
      <c r="F651" s="178">
        <v>0</v>
      </c>
      <c r="G651" s="178">
        <v>0</v>
      </c>
      <c r="H651" s="179">
        <v>0</v>
      </c>
      <c r="I651" s="180">
        <f t="shared" si="357"/>
        <v>0</v>
      </c>
      <c r="J651" s="139"/>
      <c r="K651" s="181" t="s">
        <v>11</v>
      </c>
      <c r="L651" s="178">
        <v>0</v>
      </c>
      <c r="M651" s="178">
        <v>0</v>
      </c>
      <c r="N651" s="178">
        <v>0</v>
      </c>
      <c r="O651" s="178">
        <v>0</v>
      </c>
      <c r="P651" s="178">
        <v>0</v>
      </c>
      <c r="Q651" s="178">
        <v>0</v>
      </c>
      <c r="R651" s="182">
        <v>0</v>
      </c>
      <c r="S651" s="183">
        <f t="shared" si="358"/>
        <v>0</v>
      </c>
    </row>
    <row r="652" spans="1:70" ht="15">
      <c r="A652" s="184" t="s">
        <v>26</v>
      </c>
      <c r="B652" s="185">
        <f>SUM(B631:B647)</f>
        <v>202.27762670646149</v>
      </c>
      <c r="C652" s="185">
        <f t="shared" ref="C652:H652" si="359">SUM(C631:C647)</f>
        <v>4.3895150483627869</v>
      </c>
      <c r="D652" s="185">
        <f t="shared" si="359"/>
        <v>65.532436730669374</v>
      </c>
      <c r="E652" s="185">
        <f t="shared" si="359"/>
        <v>78.485682493417755</v>
      </c>
      <c r="F652" s="185">
        <f t="shared" si="359"/>
        <v>184.81661453192376</v>
      </c>
      <c r="G652" s="185">
        <f t="shared" si="359"/>
        <v>22.403077250838461</v>
      </c>
      <c r="H652" s="187">
        <f t="shared" si="359"/>
        <v>0.31431497615271681</v>
      </c>
      <c r="I652" s="144">
        <f t="shared" ref="I652" si="360">SUM(I631:I647)</f>
        <v>558.21926773782639</v>
      </c>
      <c r="J652" s="139"/>
      <c r="K652" s="186" t="s">
        <v>26</v>
      </c>
      <c r="L652" s="185">
        <f>SUM(L631:L647)</f>
        <v>202.27762670646149</v>
      </c>
      <c r="M652" s="185">
        <f t="shared" ref="M652:R652" si="361">SUM(M631:M647)</f>
        <v>4.3895150483627869</v>
      </c>
      <c r="N652" s="185">
        <f t="shared" si="361"/>
        <v>65.532436730669374</v>
      </c>
      <c r="O652" s="185">
        <f t="shared" si="361"/>
        <v>78.485682493417755</v>
      </c>
      <c r="P652" s="185">
        <f t="shared" si="361"/>
        <v>184.81661453192376</v>
      </c>
      <c r="Q652" s="185">
        <f t="shared" si="361"/>
        <v>22.403077250838461</v>
      </c>
      <c r="R652" s="187">
        <f t="shared" si="361"/>
        <v>0.31431497615271681</v>
      </c>
      <c r="S652" s="188">
        <f t="shared" ref="S652" si="362">SUM(S631:S647)</f>
        <v>558.21926773782639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70" s="2" customFormat="1" ht="15" thickBot="1">
      <c r="A653" s="17" t="s">
        <v>100</v>
      </c>
      <c r="B653" s="100">
        <f>IF($I652=0,"-",B652/$I652)</f>
        <v>0.36236231602357255</v>
      </c>
      <c r="C653" s="100">
        <f t="shared" ref="C653:H653" si="363">IF($I652=0,"-",C652/$I652)</f>
        <v>7.8634244678640677E-3</v>
      </c>
      <c r="D653" s="100">
        <f t="shared" si="363"/>
        <v>0.11739551197549737</v>
      </c>
      <c r="E653" s="100">
        <f t="shared" si="363"/>
        <v>0.1406000957499722</v>
      </c>
      <c r="F653" s="100">
        <f t="shared" si="363"/>
        <v>0.33108247101697114</v>
      </c>
      <c r="G653" s="100">
        <f t="shared" si="363"/>
        <v>4.013311353731399E-2</v>
      </c>
      <c r="H653" s="101">
        <f t="shared" si="363"/>
        <v>5.6306722880862319E-4</v>
      </c>
      <c r="I653" s="102">
        <f>SUM(B653:H653)</f>
        <v>1</v>
      </c>
      <c r="K653" s="27" t="s">
        <v>100</v>
      </c>
      <c r="L653" s="76">
        <f t="shared" ref="L653:R653" si="364">IF($S652=0,"-",L652/$S652)</f>
        <v>0.36236231602357255</v>
      </c>
      <c r="M653" s="76">
        <f t="shared" si="364"/>
        <v>7.8634244678640677E-3</v>
      </c>
      <c r="N653" s="76">
        <f t="shared" si="364"/>
        <v>0.11739551197549737</v>
      </c>
      <c r="O653" s="76">
        <f t="shared" si="364"/>
        <v>0.1406000957499722</v>
      </c>
      <c r="P653" s="76">
        <f t="shared" si="364"/>
        <v>0.33108247101697114</v>
      </c>
      <c r="Q653" s="76">
        <f t="shared" si="364"/>
        <v>4.013311353731399E-2</v>
      </c>
      <c r="R653" s="77">
        <f t="shared" si="364"/>
        <v>5.6306722880862319E-4</v>
      </c>
      <c r="S653" s="78">
        <f>SUM(L653:R653)</f>
        <v>1</v>
      </c>
      <c r="U653" s="131"/>
      <c r="V653" s="139"/>
      <c r="W653" s="139"/>
      <c r="X653" s="139"/>
      <c r="Y653" s="139"/>
      <c r="Z653" s="139"/>
      <c r="AA653" s="139"/>
      <c r="AB653" s="139"/>
      <c r="AC653" s="139"/>
      <c r="AD653" s="139"/>
      <c r="AE653" s="139"/>
      <c r="AF653" s="139"/>
      <c r="AG653" s="139"/>
      <c r="AH653" s="139"/>
      <c r="AI653" s="140"/>
      <c r="AJ653" s="131"/>
      <c r="AK653" s="131"/>
      <c r="AL653" s="131"/>
      <c r="AM653" s="131"/>
      <c r="AN653" s="131"/>
      <c r="AO653" s="131"/>
      <c r="AP653" s="131"/>
      <c r="BA653" s="189"/>
      <c r="BR653" s="189"/>
    </row>
    <row r="654" spans="1:70">
      <c r="A654" s="218"/>
      <c r="B654" s="218"/>
      <c r="C654" s="218"/>
      <c r="D654" s="218"/>
      <c r="E654" s="218"/>
      <c r="F654" s="218"/>
      <c r="G654" s="218"/>
      <c r="H654" s="218"/>
      <c r="I654" s="218"/>
      <c r="K654" s="218"/>
      <c r="L654" s="218"/>
      <c r="M654" s="218"/>
      <c r="N654" s="218"/>
      <c r="O654" s="218"/>
      <c r="P654" s="218"/>
      <c r="Q654" s="218"/>
      <c r="R654" s="218"/>
      <c r="S654" s="21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4.5" style="131" customWidth="1"/>
    <col min="2" max="9" width="16.625" style="139" customWidth="1"/>
    <col min="10" max="10" width="11.625" style="131" customWidth="1"/>
    <col min="11" max="11" width="42.625" style="131" customWidth="1"/>
    <col min="12" max="19" width="16.625" style="139" customWidth="1"/>
    <col min="20" max="20" width="11.625" style="131" customWidth="1"/>
    <col min="21" max="21" width="41" style="131" customWidth="1"/>
    <col min="22" max="23" width="16.625" style="139" customWidth="1"/>
    <col min="24" max="24" width="23.5" style="139" customWidth="1"/>
    <col min="25" max="26" width="16.625" style="139" customWidth="1"/>
    <col min="27" max="27" width="20.5" style="139" customWidth="1"/>
    <col min="28" max="31" width="16.625" style="139" customWidth="1"/>
    <col min="32" max="32" width="21.5" style="139" customWidth="1"/>
    <col min="33" max="34" width="16.625" style="139" customWidth="1"/>
    <col min="35" max="35" width="16.625" style="140" customWidth="1"/>
    <col min="36" max="42" width="16.625" style="131" customWidth="1"/>
    <col min="43" max="50" width="8.625" style="131" customWidth="1"/>
    <col min="51" max="51" width="11" style="131"/>
    <col min="52" max="52" width="22.25" style="131" customWidth="1"/>
    <col min="53" max="53" width="3" style="132" customWidth="1"/>
    <col min="54" max="66" width="8.625" style="131" customWidth="1"/>
    <col min="67" max="68" width="11" style="131"/>
    <col min="69" max="69" width="25.625" style="131" customWidth="1"/>
    <col min="70" max="70" width="4.375" style="132" customWidth="1"/>
    <col min="71" max="84" width="8.625" style="131" customWidth="1"/>
    <col min="85" max="85" width="11" style="2" customWidth="1"/>
    <col min="86" max="88" width="11" style="131"/>
    <col min="89" max="101" width="8.625" style="131" customWidth="1"/>
    <col min="102" max="16384" width="11" style="131"/>
  </cols>
  <sheetData>
    <row r="1" spans="1:85" ht="15" customHeight="1" thickTop="1">
      <c r="A1" s="338" t="s">
        <v>82</v>
      </c>
      <c r="B1" s="339"/>
      <c r="C1" s="339"/>
      <c r="D1" s="339"/>
      <c r="E1" s="339"/>
      <c r="F1" s="339"/>
      <c r="G1" s="339"/>
      <c r="H1" s="339"/>
      <c r="I1" s="340"/>
      <c r="K1" s="347" t="s">
        <v>113</v>
      </c>
      <c r="L1" s="348"/>
      <c r="M1" s="348"/>
      <c r="N1" s="348"/>
      <c r="O1" s="348"/>
      <c r="P1" s="348"/>
      <c r="Q1" s="348"/>
      <c r="R1" s="348"/>
      <c r="S1" s="349"/>
      <c r="U1" s="356" t="s">
        <v>114</v>
      </c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8"/>
    </row>
    <row r="2" spans="1:85" ht="14.25" customHeight="1">
      <c r="A2" s="341"/>
      <c r="B2" s="342"/>
      <c r="C2" s="342"/>
      <c r="D2" s="342"/>
      <c r="E2" s="342"/>
      <c r="F2" s="342"/>
      <c r="G2" s="342"/>
      <c r="H2" s="342"/>
      <c r="I2" s="343"/>
      <c r="K2" s="350"/>
      <c r="L2" s="351"/>
      <c r="M2" s="351"/>
      <c r="N2" s="351"/>
      <c r="O2" s="351"/>
      <c r="P2" s="351"/>
      <c r="Q2" s="351"/>
      <c r="R2" s="351"/>
      <c r="S2" s="352"/>
      <c r="U2" s="359"/>
      <c r="V2" s="360"/>
      <c r="W2" s="360"/>
      <c r="X2" s="360"/>
      <c r="Y2" s="360"/>
      <c r="Z2" s="360"/>
      <c r="AA2" s="360"/>
      <c r="AB2" s="360"/>
      <c r="AC2" s="360"/>
      <c r="AD2" s="360"/>
      <c r="AE2" s="360"/>
      <c r="AF2" s="360"/>
      <c r="AG2" s="360"/>
      <c r="AH2" s="360"/>
      <c r="AI2" s="361"/>
    </row>
    <row r="3" spans="1:85" ht="15" customHeight="1" thickBot="1">
      <c r="A3" s="344"/>
      <c r="B3" s="345"/>
      <c r="C3" s="345"/>
      <c r="D3" s="345"/>
      <c r="E3" s="345"/>
      <c r="F3" s="345"/>
      <c r="G3" s="345"/>
      <c r="H3" s="345"/>
      <c r="I3" s="346"/>
      <c r="K3" s="353"/>
      <c r="L3" s="354"/>
      <c r="M3" s="354"/>
      <c r="N3" s="354"/>
      <c r="O3" s="354"/>
      <c r="P3" s="354"/>
      <c r="Q3" s="354"/>
      <c r="R3" s="354"/>
      <c r="S3" s="355"/>
      <c r="U3" s="362"/>
      <c r="V3" s="363"/>
      <c r="W3" s="363"/>
      <c r="X3" s="363"/>
      <c r="Y3" s="363"/>
      <c r="Z3" s="363"/>
      <c r="AA3" s="363"/>
      <c r="AB3" s="363"/>
      <c r="AC3" s="363"/>
      <c r="AD3" s="363"/>
      <c r="AE3" s="363"/>
      <c r="AF3" s="363"/>
      <c r="AG3" s="363"/>
      <c r="AH3" s="363"/>
      <c r="AI3" s="364"/>
    </row>
    <row r="4" spans="1:85" ht="15" customHeight="1" thickTop="1" thickBot="1">
      <c r="A4" s="133"/>
      <c r="B4" s="133"/>
      <c r="C4" s="133"/>
      <c r="D4" s="133"/>
      <c r="E4" s="133"/>
      <c r="F4" s="133"/>
      <c r="G4" s="133"/>
      <c r="H4" s="133"/>
      <c r="I4" s="133"/>
      <c r="K4" s="133"/>
      <c r="L4" s="133"/>
      <c r="M4" s="133"/>
      <c r="N4" s="133"/>
      <c r="O4" s="133"/>
      <c r="P4" s="133"/>
      <c r="Q4" s="133"/>
      <c r="R4" s="133"/>
      <c r="S4" s="133"/>
      <c r="U4" s="134"/>
      <c r="V4" s="134"/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34"/>
      <c r="AI4" s="134"/>
    </row>
    <row r="5" spans="1:85" ht="28.5">
      <c r="A5" s="365" t="s">
        <v>101</v>
      </c>
      <c r="B5" s="135" t="s">
        <v>0</v>
      </c>
      <c r="C5" s="135" t="s">
        <v>1</v>
      </c>
      <c r="D5" s="135" t="s">
        <v>2</v>
      </c>
      <c r="E5" s="135" t="s">
        <v>3</v>
      </c>
      <c r="F5" s="135" t="s">
        <v>27</v>
      </c>
      <c r="G5" s="135" t="s">
        <v>4</v>
      </c>
      <c r="H5" s="135" t="s">
        <v>5</v>
      </c>
      <c r="I5" s="136" t="s">
        <v>6</v>
      </c>
      <c r="K5" s="367" t="s">
        <v>101</v>
      </c>
      <c r="L5" s="137" t="s">
        <v>0</v>
      </c>
      <c r="M5" s="137" t="s">
        <v>1</v>
      </c>
      <c r="N5" s="137" t="s">
        <v>2</v>
      </c>
      <c r="O5" s="137" t="s">
        <v>3</v>
      </c>
      <c r="P5" s="137" t="s">
        <v>27</v>
      </c>
      <c r="Q5" s="137" t="s">
        <v>4</v>
      </c>
      <c r="R5" s="137" t="s">
        <v>5</v>
      </c>
      <c r="S5" s="138" t="s">
        <v>6</v>
      </c>
      <c r="U5" s="139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40"/>
      <c r="AJ5" s="140"/>
      <c r="AR5" s="132"/>
      <c r="BA5" s="131"/>
      <c r="BI5" s="132"/>
      <c r="BR5" s="131"/>
      <c r="BX5" s="2"/>
      <c r="CG5" s="131"/>
    </row>
    <row r="6" spans="1:85" ht="15">
      <c r="A6" s="366" t="s">
        <v>99</v>
      </c>
      <c r="B6" s="294" t="s">
        <v>109</v>
      </c>
      <c r="C6" s="295"/>
      <c r="D6" s="295"/>
      <c r="E6" s="295"/>
      <c r="F6" s="295"/>
      <c r="G6" s="295"/>
      <c r="H6" s="295"/>
      <c r="I6" s="296"/>
      <c r="K6" s="368" t="s">
        <v>99</v>
      </c>
      <c r="L6" s="297" t="s">
        <v>109</v>
      </c>
      <c r="M6" s="298"/>
      <c r="N6" s="298"/>
      <c r="O6" s="298"/>
      <c r="P6" s="298"/>
      <c r="Q6" s="298"/>
      <c r="R6" s="298"/>
      <c r="S6" s="299"/>
      <c r="U6" s="139"/>
      <c r="X6" s="131"/>
      <c r="Y6" s="131"/>
      <c r="Z6" s="131"/>
      <c r="AA6" s="131"/>
      <c r="AB6" s="131"/>
      <c r="AC6" s="131"/>
      <c r="AD6" s="131"/>
      <c r="AE6" s="131"/>
      <c r="AF6" s="131"/>
      <c r="AG6" s="131"/>
      <c r="AH6" s="140"/>
      <c r="AJ6" s="140"/>
      <c r="AR6" s="132"/>
      <c r="BA6" s="131"/>
      <c r="BI6" s="132"/>
      <c r="BR6" s="131"/>
      <c r="BX6" s="2"/>
      <c r="CG6" s="131"/>
    </row>
    <row r="7" spans="1:85" ht="15">
      <c r="A7" s="141" t="s">
        <v>7</v>
      </c>
      <c r="B7" s="42">
        <f>B33+B85</f>
        <v>6.1792375316620687</v>
      </c>
      <c r="C7" s="42">
        <f t="shared" ref="C7:E7" si="0">C33+C85</f>
        <v>0</v>
      </c>
      <c r="D7" s="42">
        <f t="shared" si="0"/>
        <v>9.8020012336657497E-2</v>
      </c>
      <c r="E7" s="42">
        <f t="shared" si="0"/>
        <v>0</v>
      </c>
      <c r="F7" s="142">
        <f>F59+F85</f>
        <v>4.8132395315949325E-3</v>
      </c>
      <c r="G7" s="42">
        <f t="shared" ref="G7:H7" si="1">G33+G85</f>
        <v>0</v>
      </c>
      <c r="H7" s="42">
        <f t="shared" si="1"/>
        <v>0</v>
      </c>
      <c r="I7" s="144">
        <f>SUM(B7:H7)</f>
        <v>6.2820707835303216</v>
      </c>
      <c r="J7" s="139"/>
      <c r="K7" s="145" t="s">
        <v>7</v>
      </c>
      <c r="L7" s="42">
        <f>L33+L85</f>
        <v>6.1792375316620687</v>
      </c>
      <c r="M7" s="42">
        <f t="shared" ref="M7:O7" si="2">M33+M85</f>
        <v>0</v>
      </c>
      <c r="N7" s="42">
        <f t="shared" si="2"/>
        <v>9.8020012336657497E-2</v>
      </c>
      <c r="O7" s="42">
        <f t="shared" si="2"/>
        <v>0</v>
      </c>
      <c r="P7" s="45">
        <f>P59+P85+P33</f>
        <v>4.8132395315949325E-3</v>
      </c>
      <c r="Q7" s="42">
        <f t="shared" ref="Q7:R7" si="3">Q33+Q85</f>
        <v>0</v>
      </c>
      <c r="R7" s="42">
        <f t="shared" si="3"/>
        <v>0</v>
      </c>
      <c r="S7" s="148">
        <f>SUM(L7:R7)</f>
        <v>6.2820707835303216</v>
      </c>
      <c r="T7" s="139" t="str">
        <f>IF(ABS(S7-I7)&gt;0.01,S7-I7,"")</f>
        <v/>
      </c>
      <c r="U7" s="139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40"/>
      <c r="AJ7" s="140"/>
      <c r="AR7" s="132"/>
      <c r="BA7" s="131"/>
      <c r="BI7" s="132"/>
      <c r="BR7" s="131"/>
      <c r="BX7" s="2"/>
      <c r="CG7" s="131"/>
    </row>
    <row r="8" spans="1:85" ht="15">
      <c r="A8" s="149" t="s">
        <v>8</v>
      </c>
      <c r="B8" s="48">
        <f t="shared" ref="B8:E27" si="4">B34+B86</f>
        <v>17.244947428705512</v>
      </c>
      <c r="C8" s="48">
        <f t="shared" si="4"/>
        <v>0</v>
      </c>
      <c r="D8" s="48">
        <f t="shared" si="4"/>
        <v>1.4474056884075031</v>
      </c>
      <c r="E8" s="48">
        <f t="shared" si="4"/>
        <v>0</v>
      </c>
      <c r="F8" s="150">
        <f t="shared" ref="F8:F27" si="5">F60+F86</f>
        <v>0</v>
      </c>
      <c r="G8" s="48">
        <f t="shared" ref="G8:H8" si="6">G34+G86</f>
        <v>0</v>
      </c>
      <c r="H8" s="48">
        <f t="shared" si="6"/>
        <v>0</v>
      </c>
      <c r="I8" s="152">
        <f t="shared" ref="I8:I27" si="7">SUM(B8:H8)</f>
        <v>18.692353117113015</v>
      </c>
      <c r="J8" s="139"/>
      <c r="K8" s="153" t="s">
        <v>8</v>
      </c>
      <c r="L8" s="51">
        <f t="shared" ref="L8:O27" si="8">L34+L86</f>
        <v>17.244947428705512</v>
      </c>
      <c r="M8" s="51">
        <f t="shared" si="8"/>
        <v>0</v>
      </c>
      <c r="N8" s="51">
        <f t="shared" si="8"/>
        <v>1.4474056884075031</v>
      </c>
      <c r="O8" s="51">
        <f t="shared" si="8"/>
        <v>0</v>
      </c>
      <c r="P8" s="51">
        <f t="shared" ref="P8:P27" si="9">P60+P86+P34</f>
        <v>0</v>
      </c>
      <c r="Q8" s="51">
        <f t="shared" ref="Q8:R8" si="10">Q34+Q86</f>
        <v>0</v>
      </c>
      <c r="R8" s="51">
        <f t="shared" si="10"/>
        <v>0</v>
      </c>
      <c r="S8" s="156">
        <f t="shared" ref="S8:S27" si="11">SUM(L8:R8)</f>
        <v>18.692353117113015</v>
      </c>
      <c r="T8" s="139" t="str">
        <f t="shared" ref="T8:T24" si="12">IF(ABS(S8-I8)&gt;0.01,S8-I8,"")</f>
        <v/>
      </c>
      <c r="U8" s="139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40"/>
      <c r="AJ8" s="140"/>
      <c r="AR8" s="132"/>
      <c r="BA8" s="131"/>
      <c r="BI8" s="132"/>
      <c r="BR8" s="131"/>
      <c r="BX8" s="2"/>
      <c r="CG8" s="131"/>
    </row>
    <row r="9" spans="1:85" ht="15">
      <c r="A9" s="157" t="s">
        <v>10</v>
      </c>
      <c r="B9" s="45">
        <f t="shared" si="4"/>
        <v>2.6632202331196582</v>
      </c>
      <c r="C9" s="45">
        <f t="shared" si="4"/>
        <v>0</v>
      </c>
      <c r="D9" s="45">
        <f t="shared" si="4"/>
        <v>0.35158387822098514</v>
      </c>
      <c r="E9" s="45">
        <f t="shared" si="4"/>
        <v>0</v>
      </c>
      <c r="F9" s="146">
        <f t="shared" si="5"/>
        <v>0</v>
      </c>
      <c r="G9" s="45">
        <f t="shared" ref="G9:H9" si="13">G35+G87</f>
        <v>0</v>
      </c>
      <c r="H9" s="45">
        <f t="shared" si="13"/>
        <v>0</v>
      </c>
      <c r="I9" s="144">
        <f t="shared" si="7"/>
        <v>3.0148041113406432</v>
      </c>
      <c r="J9" s="139"/>
      <c r="K9" s="145" t="s">
        <v>10</v>
      </c>
      <c r="L9" s="45">
        <f t="shared" si="8"/>
        <v>2.6632202331196582</v>
      </c>
      <c r="M9" s="45">
        <f t="shared" si="8"/>
        <v>0</v>
      </c>
      <c r="N9" s="45">
        <f t="shared" si="8"/>
        <v>0.35158387822098514</v>
      </c>
      <c r="O9" s="45">
        <f t="shared" si="8"/>
        <v>0</v>
      </c>
      <c r="P9" s="45">
        <f t="shared" si="9"/>
        <v>0</v>
      </c>
      <c r="Q9" s="45">
        <f t="shared" ref="Q9:R9" si="14">Q35+Q87</f>
        <v>0</v>
      </c>
      <c r="R9" s="45">
        <f t="shared" si="14"/>
        <v>0</v>
      </c>
      <c r="S9" s="148">
        <f t="shared" si="11"/>
        <v>3.0148041113406432</v>
      </c>
      <c r="T9" s="139" t="str">
        <f t="shared" si="12"/>
        <v/>
      </c>
      <c r="U9" s="139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40"/>
      <c r="AJ9" s="140"/>
      <c r="AR9" s="132"/>
      <c r="BA9" s="131"/>
      <c r="BI9" s="132"/>
      <c r="BR9" s="131"/>
      <c r="BX9" s="2"/>
      <c r="CG9" s="131"/>
    </row>
    <row r="10" spans="1:85" ht="15">
      <c r="A10" s="149" t="s">
        <v>53</v>
      </c>
      <c r="B10" s="48">
        <f t="shared" si="4"/>
        <v>0</v>
      </c>
      <c r="C10" s="48">
        <f t="shared" si="4"/>
        <v>0</v>
      </c>
      <c r="D10" s="48">
        <f t="shared" si="4"/>
        <v>0</v>
      </c>
      <c r="E10" s="48">
        <f t="shared" si="4"/>
        <v>0</v>
      </c>
      <c r="F10" s="150">
        <f t="shared" si="5"/>
        <v>0</v>
      </c>
      <c r="G10" s="48">
        <f t="shared" ref="G10:H10" si="15">G36+G88</f>
        <v>0</v>
      </c>
      <c r="H10" s="48">
        <f t="shared" si="15"/>
        <v>0</v>
      </c>
      <c r="I10" s="152">
        <f t="shared" si="7"/>
        <v>0</v>
      </c>
      <c r="J10" s="139"/>
      <c r="K10" s="153" t="s">
        <v>53</v>
      </c>
      <c r="L10" s="51">
        <f t="shared" si="8"/>
        <v>0</v>
      </c>
      <c r="M10" s="51">
        <f t="shared" si="8"/>
        <v>0</v>
      </c>
      <c r="N10" s="51">
        <f t="shared" si="8"/>
        <v>0</v>
      </c>
      <c r="O10" s="51">
        <f t="shared" si="8"/>
        <v>0</v>
      </c>
      <c r="P10" s="51">
        <f t="shared" si="9"/>
        <v>0</v>
      </c>
      <c r="Q10" s="51">
        <f t="shared" ref="Q10:R10" si="16">Q36+Q88</f>
        <v>0</v>
      </c>
      <c r="R10" s="51">
        <f t="shared" si="16"/>
        <v>0</v>
      </c>
      <c r="S10" s="156">
        <f t="shared" si="11"/>
        <v>0</v>
      </c>
      <c r="T10" s="139" t="str">
        <f t="shared" si="12"/>
        <v/>
      </c>
      <c r="U10" s="139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40"/>
      <c r="AJ10" s="140"/>
      <c r="AR10" s="132"/>
      <c r="BA10" s="131"/>
      <c r="BI10" s="132"/>
      <c r="BR10" s="131"/>
      <c r="BX10" s="2"/>
      <c r="CG10" s="131"/>
    </row>
    <row r="11" spans="1:85" ht="15">
      <c r="A11" s="157" t="s">
        <v>16</v>
      </c>
      <c r="B11" s="45">
        <f t="shared" si="4"/>
        <v>243.46910139746575</v>
      </c>
      <c r="C11" s="45">
        <f t="shared" si="4"/>
        <v>52.037250211935053</v>
      </c>
      <c r="D11" s="45">
        <f t="shared" si="4"/>
        <v>63.625267433299875</v>
      </c>
      <c r="E11" s="45">
        <f t="shared" si="4"/>
        <v>6.808544033467685</v>
      </c>
      <c r="F11" s="146">
        <f t="shared" si="5"/>
        <v>0</v>
      </c>
      <c r="G11" s="45">
        <f t="shared" ref="G11:H11" si="17">G37+G89</f>
        <v>0</v>
      </c>
      <c r="H11" s="45">
        <f t="shared" si="17"/>
        <v>0</v>
      </c>
      <c r="I11" s="144">
        <f t="shared" si="7"/>
        <v>365.94016307616835</v>
      </c>
      <c r="J11" s="139"/>
      <c r="K11" s="145" t="s">
        <v>16</v>
      </c>
      <c r="L11" s="45">
        <f t="shared" si="8"/>
        <v>243.46910139746575</v>
      </c>
      <c r="M11" s="45">
        <f t="shared" si="8"/>
        <v>52.037250211935053</v>
      </c>
      <c r="N11" s="45">
        <f t="shared" si="8"/>
        <v>63.625267433299875</v>
      </c>
      <c r="O11" s="45">
        <f t="shared" si="8"/>
        <v>6.808544033467685</v>
      </c>
      <c r="P11" s="45">
        <f t="shared" si="9"/>
        <v>0</v>
      </c>
      <c r="Q11" s="45">
        <f t="shared" ref="Q11:R11" si="18">Q37+Q89</f>
        <v>0</v>
      </c>
      <c r="R11" s="45">
        <f t="shared" si="18"/>
        <v>0</v>
      </c>
      <c r="S11" s="148">
        <f t="shared" si="11"/>
        <v>365.94016307616835</v>
      </c>
      <c r="T11" s="139" t="str">
        <f t="shared" si="12"/>
        <v/>
      </c>
      <c r="U11" s="139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40"/>
      <c r="AJ11" s="140"/>
      <c r="AR11" s="132"/>
      <c r="BA11" s="131"/>
      <c r="BI11" s="132"/>
      <c r="BR11" s="131"/>
      <c r="BX11" s="2"/>
      <c r="CG11" s="131"/>
    </row>
    <row r="12" spans="1:85" ht="15">
      <c r="A12" s="149" t="s">
        <v>15</v>
      </c>
      <c r="B12" s="48">
        <f t="shared" si="4"/>
        <v>3978.5876731359162</v>
      </c>
      <c r="C12" s="48">
        <f t="shared" si="4"/>
        <v>48.030625411822797</v>
      </c>
      <c r="D12" s="48">
        <f t="shared" si="4"/>
        <v>330.61169808516399</v>
      </c>
      <c r="E12" s="48">
        <f t="shared" si="4"/>
        <v>3.9422830836190768</v>
      </c>
      <c r="F12" s="150">
        <f t="shared" si="5"/>
        <v>0</v>
      </c>
      <c r="G12" s="48">
        <f t="shared" ref="G12:H12" si="19">G38+G90</f>
        <v>0</v>
      </c>
      <c r="H12" s="48">
        <f t="shared" si="19"/>
        <v>0</v>
      </c>
      <c r="I12" s="152">
        <f t="shared" si="7"/>
        <v>4361.1722797165221</v>
      </c>
      <c r="J12" s="139"/>
      <c r="K12" s="153" t="s">
        <v>15</v>
      </c>
      <c r="L12" s="51">
        <f t="shared" si="8"/>
        <v>3978.5876731359162</v>
      </c>
      <c r="M12" s="51">
        <f t="shared" si="8"/>
        <v>48.030625411822797</v>
      </c>
      <c r="N12" s="51">
        <f t="shared" si="8"/>
        <v>330.61169808516399</v>
      </c>
      <c r="O12" s="51">
        <f t="shared" si="8"/>
        <v>3.9422830836190768</v>
      </c>
      <c r="P12" s="51">
        <f t="shared" si="9"/>
        <v>0</v>
      </c>
      <c r="Q12" s="51">
        <f t="shared" ref="Q12:R12" si="20">Q38+Q90</f>
        <v>0</v>
      </c>
      <c r="R12" s="51">
        <f t="shared" si="20"/>
        <v>0</v>
      </c>
      <c r="S12" s="156">
        <f t="shared" si="11"/>
        <v>4361.1722797165221</v>
      </c>
      <c r="T12" s="139" t="str">
        <f t="shared" si="12"/>
        <v/>
      </c>
      <c r="U12" s="139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40"/>
      <c r="AJ12" s="140"/>
      <c r="AR12" s="132"/>
      <c r="BA12" s="131"/>
      <c r="BI12" s="132"/>
      <c r="BR12" s="131"/>
      <c r="BX12" s="2"/>
      <c r="CG12" s="131"/>
    </row>
    <row r="13" spans="1:85" ht="15">
      <c r="A13" s="157" t="s">
        <v>55</v>
      </c>
      <c r="B13" s="45">
        <f t="shared" si="4"/>
        <v>0</v>
      </c>
      <c r="C13" s="45">
        <f t="shared" si="4"/>
        <v>9.0312351934663013E-2</v>
      </c>
      <c r="D13" s="45">
        <f t="shared" si="4"/>
        <v>0.1360459383442989</v>
      </c>
      <c r="E13" s="45">
        <f t="shared" si="4"/>
        <v>654.80487810951206</v>
      </c>
      <c r="F13" s="146">
        <f t="shared" si="5"/>
        <v>9060.7894180961248</v>
      </c>
      <c r="G13" s="45">
        <f t="shared" ref="G13:H13" si="21">G39+G91</f>
        <v>0</v>
      </c>
      <c r="H13" s="45">
        <f t="shared" si="21"/>
        <v>0</v>
      </c>
      <c r="I13" s="144">
        <f t="shared" si="7"/>
        <v>9715.8206544959157</v>
      </c>
      <c r="J13" s="139"/>
      <c r="K13" s="159" t="s">
        <v>55</v>
      </c>
      <c r="L13" s="45">
        <f t="shared" si="8"/>
        <v>0</v>
      </c>
      <c r="M13" s="45">
        <f t="shared" si="8"/>
        <v>9.0312351934663013E-2</v>
      </c>
      <c r="N13" s="45">
        <f t="shared" si="8"/>
        <v>0.1360459383442989</v>
      </c>
      <c r="O13" s="45">
        <f t="shared" si="8"/>
        <v>654.80487810951206</v>
      </c>
      <c r="P13" s="45">
        <f t="shared" si="9"/>
        <v>9060.7894180961248</v>
      </c>
      <c r="Q13" s="45">
        <f t="shared" ref="Q13:R13" si="22">Q39+Q91</f>
        <v>0</v>
      </c>
      <c r="R13" s="45">
        <f t="shared" si="22"/>
        <v>0</v>
      </c>
      <c r="S13" s="148">
        <f t="shared" si="11"/>
        <v>9715.8206544959157</v>
      </c>
      <c r="T13" s="139" t="str">
        <f t="shared" si="12"/>
        <v/>
      </c>
      <c r="U13" s="139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40"/>
      <c r="AJ13" s="140"/>
      <c r="AR13" s="132"/>
      <c r="BA13" s="131"/>
      <c r="BI13" s="132"/>
      <c r="BR13" s="131"/>
      <c r="BX13" s="2"/>
      <c r="CG13" s="131"/>
    </row>
    <row r="14" spans="1:85" ht="15">
      <c r="A14" s="149" t="s">
        <v>12</v>
      </c>
      <c r="B14" s="48">
        <f t="shared" si="4"/>
        <v>0</v>
      </c>
      <c r="C14" s="48">
        <f t="shared" si="4"/>
        <v>0</v>
      </c>
      <c r="D14" s="48">
        <f t="shared" si="4"/>
        <v>4.0859329990380125E-2</v>
      </c>
      <c r="E14" s="48">
        <f t="shared" si="4"/>
        <v>23.237436016527898</v>
      </c>
      <c r="F14" s="150">
        <f t="shared" si="5"/>
        <v>3302.3202383116213</v>
      </c>
      <c r="G14" s="48">
        <f t="shared" ref="G14:H14" si="23">G40+G92</f>
        <v>0</v>
      </c>
      <c r="H14" s="48">
        <f t="shared" si="23"/>
        <v>0</v>
      </c>
      <c r="I14" s="152">
        <f t="shared" si="7"/>
        <v>3325.5985336581398</v>
      </c>
      <c r="J14" s="139"/>
      <c r="K14" s="153" t="s">
        <v>12</v>
      </c>
      <c r="L14" s="51">
        <f t="shared" si="8"/>
        <v>0</v>
      </c>
      <c r="M14" s="51">
        <f t="shared" si="8"/>
        <v>0</v>
      </c>
      <c r="N14" s="51">
        <f t="shared" si="8"/>
        <v>4.0859329990380125E-2</v>
      </c>
      <c r="O14" s="51">
        <f t="shared" si="8"/>
        <v>23.237436016527898</v>
      </c>
      <c r="P14" s="51">
        <f t="shared" si="9"/>
        <v>3302.3202383116213</v>
      </c>
      <c r="Q14" s="51">
        <f t="shared" ref="Q14:R14" si="24">Q40+Q92</f>
        <v>0</v>
      </c>
      <c r="R14" s="51">
        <f t="shared" si="24"/>
        <v>0</v>
      </c>
      <c r="S14" s="156">
        <f t="shared" si="11"/>
        <v>3325.5985336581398</v>
      </c>
      <c r="T14" s="139" t="str">
        <f t="shared" si="12"/>
        <v/>
      </c>
      <c r="U14" s="139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40"/>
      <c r="AJ14" s="140"/>
      <c r="AR14" s="132"/>
      <c r="BA14" s="131"/>
      <c r="BI14" s="132"/>
      <c r="BR14" s="131"/>
      <c r="BX14" s="2"/>
      <c r="CG14" s="131"/>
    </row>
    <row r="15" spans="1:85" ht="15">
      <c r="A15" s="157" t="s">
        <v>56</v>
      </c>
      <c r="B15" s="45">
        <f t="shared" si="4"/>
        <v>0</v>
      </c>
      <c r="C15" s="45">
        <f t="shared" si="4"/>
        <v>0</v>
      </c>
      <c r="D15" s="45">
        <f t="shared" si="4"/>
        <v>5.1754704228015126E-2</v>
      </c>
      <c r="E15" s="45">
        <f t="shared" si="4"/>
        <v>0</v>
      </c>
      <c r="F15" s="146">
        <f t="shared" si="5"/>
        <v>41.229165435133844</v>
      </c>
      <c r="G15" s="45">
        <f t="shared" ref="G15:H15" si="25">G41+G93</f>
        <v>0</v>
      </c>
      <c r="H15" s="45">
        <f t="shared" si="25"/>
        <v>0</v>
      </c>
      <c r="I15" s="144">
        <f t="shared" si="7"/>
        <v>41.280920139361861</v>
      </c>
      <c r="J15" s="139"/>
      <c r="K15" s="159" t="s">
        <v>56</v>
      </c>
      <c r="L15" s="45">
        <f t="shared" si="8"/>
        <v>0</v>
      </c>
      <c r="M15" s="45">
        <f t="shared" si="8"/>
        <v>0</v>
      </c>
      <c r="N15" s="45">
        <f t="shared" si="8"/>
        <v>5.1754704228015126E-2</v>
      </c>
      <c r="O15" s="45">
        <f t="shared" si="8"/>
        <v>0</v>
      </c>
      <c r="P15" s="45">
        <f t="shared" si="9"/>
        <v>41.229165435133844</v>
      </c>
      <c r="Q15" s="45">
        <f t="shared" ref="Q15:R15" si="26">Q41+Q93</f>
        <v>0</v>
      </c>
      <c r="R15" s="45">
        <f t="shared" si="26"/>
        <v>0</v>
      </c>
      <c r="S15" s="148">
        <f t="shared" si="11"/>
        <v>41.280920139361861</v>
      </c>
      <c r="T15" s="139" t="str">
        <f t="shared" si="12"/>
        <v/>
      </c>
      <c r="U15" s="139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40"/>
      <c r="AJ15" s="140"/>
      <c r="AR15" s="132"/>
      <c r="BA15" s="131"/>
      <c r="BI15" s="132"/>
      <c r="BR15" s="131"/>
      <c r="BX15" s="2"/>
      <c r="CG15" s="131"/>
    </row>
    <row r="16" spans="1:85" ht="15">
      <c r="A16" s="149" t="s">
        <v>17</v>
      </c>
      <c r="B16" s="48">
        <f t="shared" si="4"/>
        <v>260.11363225957689</v>
      </c>
      <c r="C16" s="48">
        <f t="shared" si="4"/>
        <v>3.5167911056909653</v>
      </c>
      <c r="D16" s="48">
        <f t="shared" si="4"/>
        <v>58.866922517711259</v>
      </c>
      <c r="E16" s="48">
        <f t="shared" si="4"/>
        <v>11.401942676377764</v>
      </c>
      <c r="F16" s="150">
        <f t="shared" si="5"/>
        <v>2.9588599813313534</v>
      </c>
      <c r="G16" s="48">
        <f t="shared" ref="G16:H16" si="27">G42+G94</f>
        <v>0</v>
      </c>
      <c r="H16" s="48">
        <f t="shared" si="27"/>
        <v>0</v>
      </c>
      <c r="I16" s="152">
        <f t="shared" si="7"/>
        <v>336.85814854068821</v>
      </c>
      <c r="J16" s="139"/>
      <c r="K16" s="153" t="s">
        <v>17</v>
      </c>
      <c r="L16" s="51">
        <f t="shared" si="8"/>
        <v>260.11363225957689</v>
      </c>
      <c r="M16" s="51">
        <f t="shared" si="8"/>
        <v>3.5167911056909653</v>
      </c>
      <c r="N16" s="51">
        <f t="shared" si="8"/>
        <v>58.866922517711259</v>
      </c>
      <c r="O16" s="51">
        <f t="shared" si="8"/>
        <v>11.401942676377764</v>
      </c>
      <c r="P16" s="51">
        <f t="shared" si="9"/>
        <v>2.9588599813313534</v>
      </c>
      <c r="Q16" s="51">
        <f t="shared" ref="Q16:R16" si="28">Q42+Q94</f>
        <v>0</v>
      </c>
      <c r="R16" s="51">
        <f t="shared" si="28"/>
        <v>0</v>
      </c>
      <c r="S16" s="156">
        <f t="shared" si="11"/>
        <v>336.85814854068821</v>
      </c>
      <c r="T16" s="139" t="str">
        <f t="shared" si="12"/>
        <v/>
      </c>
      <c r="U16" s="139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40"/>
      <c r="AJ16" s="140"/>
      <c r="AR16" s="132"/>
      <c r="BA16" s="131"/>
      <c r="BI16" s="132"/>
      <c r="BR16" s="131"/>
      <c r="BX16" s="2"/>
      <c r="CG16" s="131"/>
    </row>
    <row r="17" spans="1:85" ht="15">
      <c r="A17" s="157" t="s">
        <v>141</v>
      </c>
      <c r="B17" s="45">
        <f t="shared" si="4"/>
        <v>4687.0835634184787</v>
      </c>
      <c r="C17" s="45">
        <f t="shared" si="4"/>
        <v>1769.1293989745918</v>
      </c>
      <c r="D17" s="45">
        <f t="shared" si="4"/>
        <v>1090.0274606648579</v>
      </c>
      <c r="E17" s="45">
        <f t="shared" si="4"/>
        <v>164.06776783187397</v>
      </c>
      <c r="F17" s="146">
        <f t="shared" si="5"/>
        <v>18.316086235598046</v>
      </c>
      <c r="G17" s="45">
        <f t="shared" ref="G17:H17" si="29">G43+G95</f>
        <v>0</v>
      </c>
      <c r="H17" s="45">
        <f t="shared" si="29"/>
        <v>0</v>
      </c>
      <c r="I17" s="144">
        <f t="shared" si="7"/>
        <v>7728.624277125401</v>
      </c>
      <c r="J17" s="139"/>
      <c r="K17" s="159" t="s">
        <v>141</v>
      </c>
      <c r="L17" s="45">
        <f t="shared" si="8"/>
        <v>4687.0835634184787</v>
      </c>
      <c r="M17" s="45">
        <f t="shared" si="8"/>
        <v>1769.1293989745918</v>
      </c>
      <c r="N17" s="45">
        <f t="shared" si="8"/>
        <v>1090.0274606648579</v>
      </c>
      <c r="O17" s="45">
        <f t="shared" si="8"/>
        <v>164.06776783187397</v>
      </c>
      <c r="P17" s="45">
        <f t="shared" si="9"/>
        <v>18.316086235598046</v>
      </c>
      <c r="Q17" s="45">
        <f t="shared" ref="Q17:R17" si="30">Q43+Q95</f>
        <v>0</v>
      </c>
      <c r="R17" s="45">
        <f t="shared" si="30"/>
        <v>0</v>
      </c>
      <c r="S17" s="148">
        <f t="shared" si="11"/>
        <v>7728.624277125401</v>
      </c>
      <c r="T17" s="139" t="str">
        <f t="shared" si="12"/>
        <v/>
      </c>
      <c r="U17" s="139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40"/>
      <c r="AJ17" s="140"/>
      <c r="AR17" s="132"/>
      <c r="BA17" s="131"/>
      <c r="BI17" s="132"/>
      <c r="BR17" s="131"/>
      <c r="BX17" s="2"/>
      <c r="CG17" s="131"/>
    </row>
    <row r="18" spans="1:85" ht="15">
      <c r="A18" s="149" t="s">
        <v>25</v>
      </c>
      <c r="B18" s="48">
        <f t="shared" si="4"/>
        <v>1178.8575943163596</v>
      </c>
      <c r="C18" s="48">
        <f t="shared" si="4"/>
        <v>32.990604359482319</v>
      </c>
      <c r="D18" s="48">
        <f t="shared" si="4"/>
        <v>2342.780099310246</v>
      </c>
      <c r="E18" s="48">
        <f t="shared" si="4"/>
        <v>3668.4901748075645</v>
      </c>
      <c r="F18" s="150">
        <f t="shared" si="5"/>
        <v>496.07854962853378</v>
      </c>
      <c r="G18" s="48">
        <f t="shared" ref="G18:H18" si="31">G44+G96</f>
        <v>1419.2863739979653</v>
      </c>
      <c r="H18" s="48">
        <f t="shared" si="31"/>
        <v>31.735403579848715</v>
      </c>
      <c r="I18" s="152">
        <f t="shared" si="7"/>
        <v>9170.2188000000006</v>
      </c>
      <c r="J18" s="139"/>
      <c r="K18" s="153" t="s">
        <v>25</v>
      </c>
      <c r="L18" s="51">
        <f t="shared" si="8"/>
        <v>1178.8575943163596</v>
      </c>
      <c r="M18" s="51">
        <f t="shared" si="8"/>
        <v>32.990604359482319</v>
      </c>
      <c r="N18" s="51">
        <f t="shared" si="8"/>
        <v>2342.780099310246</v>
      </c>
      <c r="O18" s="51">
        <f t="shared" si="8"/>
        <v>3668.4901748075645</v>
      </c>
      <c r="P18" s="51">
        <f t="shared" si="9"/>
        <v>496.07854962853378</v>
      </c>
      <c r="Q18" s="51">
        <f t="shared" ref="Q18:R18" si="32">Q44+Q96</f>
        <v>1419.2863739979653</v>
      </c>
      <c r="R18" s="51">
        <f t="shared" si="32"/>
        <v>31.735403579848715</v>
      </c>
      <c r="S18" s="156">
        <f t="shared" si="11"/>
        <v>9170.2188000000006</v>
      </c>
      <c r="T18" s="139" t="str">
        <f t="shared" si="12"/>
        <v/>
      </c>
      <c r="U18" s="139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40"/>
      <c r="AJ18" s="140"/>
      <c r="AR18" s="132"/>
      <c r="BA18" s="131"/>
      <c r="BI18" s="132"/>
      <c r="BR18" s="131"/>
      <c r="BX18" s="2"/>
      <c r="CG18" s="131"/>
    </row>
    <row r="19" spans="1:85" ht="15">
      <c r="A19" s="157" t="s">
        <v>24</v>
      </c>
      <c r="B19" s="45">
        <f t="shared" si="4"/>
        <v>989.65853370795776</v>
      </c>
      <c r="C19" s="45">
        <f t="shared" si="4"/>
        <v>4.2828556477794546</v>
      </c>
      <c r="D19" s="45">
        <f t="shared" si="4"/>
        <v>64.953971091636831</v>
      </c>
      <c r="E19" s="45">
        <f t="shared" si="4"/>
        <v>0</v>
      </c>
      <c r="F19" s="146">
        <f t="shared" si="5"/>
        <v>0</v>
      </c>
      <c r="G19" s="45">
        <f t="shared" ref="G19:H19" si="33">G45+G97</f>
        <v>0</v>
      </c>
      <c r="H19" s="45">
        <f t="shared" si="33"/>
        <v>0</v>
      </c>
      <c r="I19" s="144">
        <f t="shared" si="7"/>
        <v>1058.8953604473741</v>
      </c>
      <c r="J19" s="139"/>
      <c r="K19" s="159" t="s">
        <v>24</v>
      </c>
      <c r="L19" s="45">
        <f t="shared" si="8"/>
        <v>989.65853370795776</v>
      </c>
      <c r="M19" s="45">
        <f t="shared" si="8"/>
        <v>4.2828556477794546</v>
      </c>
      <c r="N19" s="45">
        <f t="shared" si="8"/>
        <v>64.953971091636831</v>
      </c>
      <c r="O19" s="45">
        <f t="shared" si="8"/>
        <v>0</v>
      </c>
      <c r="P19" s="45">
        <f t="shared" si="9"/>
        <v>0</v>
      </c>
      <c r="Q19" s="45">
        <f t="shared" ref="Q19:R19" si="34">Q45+Q97</f>
        <v>0</v>
      </c>
      <c r="R19" s="45">
        <f t="shared" si="34"/>
        <v>0</v>
      </c>
      <c r="S19" s="148">
        <f t="shared" si="11"/>
        <v>1058.8953604473741</v>
      </c>
      <c r="T19" s="139" t="str">
        <f t="shared" si="12"/>
        <v/>
      </c>
      <c r="U19" s="139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40"/>
      <c r="AJ19" s="140"/>
      <c r="AR19" s="132"/>
      <c r="BA19" s="131"/>
      <c r="BI19" s="132"/>
      <c r="BR19" s="131"/>
      <c r="BX19" s="2"/>
      <c r="CG19" s="131"/>
    </row>
    <row r="20" spans="1:85" ht="15">
      <c r="A20" s="149" t="s">
        <v>57</v>
      </c>
      <c r="B20" s="48">
        <f t="shared" si="4"/>
        <v>2202.0206343219506</v>
      </c>
      <c r="C20" s="48">
        <f t="shared" si="4"/>
        <v>8.7348108160523612</v>
      </c>
      <c r="D20" s="48">
        <f t="shared" si="4"/>
        <v>249.6228464631161</v>
      </c>
      <c r="E20" s="48">
        <f t="shared" si="4"/>
        <v>0</v>
      </c>
      <c r="F20" s="150">
        <f t="shared" si="5"/>
        <v>0</v>
      </c>
      <c r="G20" s="48">
        <f t="shared" ref="G20:H20" si="35">G46+G98</f>
        <v>0</v>
      </c>
      <c r="H20" s="48">
        <f t="shared" si="35"/>
        <v>0</v>
      </c>
      <c r="I20" s="152">
        <f t="shared" si="7"/>
        <v>2460.3782916011191</v>
      </c>
      <c r="J20" s="139"/>
      <c r="K20" s="153" t="s">
        <v>57</v>
      </c>
      <c r="L20" s="51">
        <f t="shared" si="8"/>
        <v>2202.0206343219506</v>
      </c>
      <c r="M20" s="51">
        <f t="shared" si="8"/>
        <v>8.7348108160523612</v>
      </c>
      <c r="N20" s="51">
        <f t="shared" si="8"/>
        <v>249.6228464631161</v>
      </c>
      <c r="O20" s="51">
        <f t="shared" si="8"/>
        <v>0</v>
      </c>
      <c r="P20" s="51">
        <f t="shared" si="9"/>
        <v>0</v>
      </c>
      <c r="Q20" s="51">
        <f t="shared" ref="Q20:R20" si="36">Q46+Q98</f>
        <v>0</v>
      </c>
      <c r="R20" s="51">
        <f t="shared" si="36"/>
        <v>0</v>
      </c>
      <c r="S20" s="156">
        <f t="shared" si="11"/>
        <v>2460.3782916011191</v>
      </c>
      <c r="T20" s="139" t="str">
        <f t="shared" si="12"/>
        <v/>
      </c>
      <c r="U20" s="139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40"/>
      <c r="AJ20" s="140"/>
      <c r="AR20" s="132"/>
      <c r="BA20" s="131"/>
      <c r="BI20" s="132"/>
      <c r="BR20" s="131"/>
      <c r="BX20" s="2"/>
      <c r="CG20" s="131"/>
    </row>
    <row r="21" spans="1:85" ht="15">
      <c r="A21" s="157" t="s">
        <v>22</v>
      </c>
      <c r="B21" s="45">
        <f t="shared" si="4"/>
        <v>612.02252538960806</v>
      </c>
      <c r="C21" s="45">
        <f t="shared" si="4"/>
        <v>131.8423822147582</v>
      </c>
      <c r="D21" s="45">
        <f t="shared" si="4"/>
        <v>204.49492140599966</v>
      </c>
      <c r="E21" s="45">
        <f t="shared" si="4"/>
        <v>4.3579085463707878</v>
      </c>
      <c r="F21" s="146">
        <f t="shared" si="5"/>
        <v>805.94634139107029</v>
      </c>
      <c r="G21" s="45">
        <f t="shared" ref="G21:H21" si="37">G47+G99</f>
        <v>0</v>
      </c>
      <c r="H21" s="45">
        <f t="shared" si="37"/>
        <v>0</v>
      </c>
      <c r="I21" s="144">
        <f t="shared" si="7"/>
        <v>1758.664078947807</v>
      </c>
      <c r="J21" s="139"/>
      <c r="K21" s="159" t="s">
        <v>22</v>
      </c>
      <c r="L21" s="45">
        <f t="shared" si="8"/>
        <v>612.02252538960806</v>
      </c>
      <c r="M21" s="45">
        <f t="shared" si="8"/>
        <v>131.8423822147582</v>
      </c>
      <c r="N21" s="45">
        <f t="shared" si="8"/>
        <v>204.49492140599966</v>
      </c>
      <c r="O21" s="45">
        <f t="shared" si="8"/>
        <v>4.3579085463707878</v>
      </c>
      <c r="P21" s="45">
        <f t="shared" si="9"/>
        <v>805.94634139107029</v>
      </c>
      <c r="Q21" s="45">
        <f t="shared" ref="Q21:R21" si="38">Q47+Q99</f>
        <v>0</v>
      </c>
      <c r="R21" s="45">
        <f t="shared" si="38"/>
        <v>0</v>
      </c>
      <c r="S21" s="148">
        <f t="shared" si="11"/>
        <v>1758.664078947807</v>
      </c>
      <c r="T21" s="139" t="str">
        <f t="shared" si="12"/>
        <v/>
      </c>
      <c r="U21" s="139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40"/>
      <c r="AJ21" s="140"/>
      <c r="AR21" s="132"/>
      <c r="BA21" s="131"/>
      <c r="BI21" s="132"/>
      <c r="BR21" s="131"/>
      <c r="BX21" s="2"/>
      <c r="CG21" s="131"/>
    </row>
    <row r="22" spans="1:85" ht="15">
      <c r="A22" s="149" t="s">
        <v>21</v>
      </c>
      <c r="B22" s="48">
        <f t="shared" si="4"/>
        <v>3.764372875568923</v>
      </c>
      <c r="C22" s="48">
        <f t="shared" si="4"/>
        <v>0.11190441214528635</v>
      </c>
      <c r="D22" s="48">
        <f t="shared" si="4"/>
        <v>5.4169873842839111</v>
      </c>
      <c r="E22" s="48">
        <f t="shared" si="4"/>
        <v>0</v>
      </c>
      <c r="F22" s="150">
        <f t="shared" si="5"/>
        <v>0</v>
      </c>
      <c r="G22" s="48">
        <f t="shared" ref="G22:H22" si="39">G48+G100</f>
        <v>0</v>
      </c>
      <c r="H22" s="48">
        <f t="shared" si="39"/>
        <v>0</v>
      </c>
      <c r="I22" s="152">
        <f t="shared" si="7"/>
        <v>9.29326467199812</v>
      </c>
      <c r="J22" s="139"/>
      <c r="K22" s="153" t="s">
        <v>21</v>
      </c>
      <c r="L22" s="51">
        <f t="shared" si="8"/>
        <v>3.764372875568923</v>
      </c>
      <c r="M22" s="51">
        <f t="shared" si="8"/>
        <v>0.11190441214528635</v>
      </c>
      <c r="N22" s="51">
        <f t="shared" si="8"/>
        <v>5.4169873842839111</v>
      </c>
      <c r="O22" s="51">
        <f t="shared" si="8"/>
        <v>0</v>
      </c>
      <c r="P22" s="51">
        <f t="shared" si="9"/>
        <v>0</v>
      </c>
      <c r="Q22" s="51">
        <f t="shared" ref="Q22:R22" si="40">Q48+Q100</f>
        <v>0</v>
      </c>
      <c r="R22" s="51">
        <f t="shared" si="40"/>
        <v>0</v>
      </c>
      <c r="S22" s="156">
        <f t="shared" si="11"/>
        <v>9.29326467199812</v>
      </c>
      <c r="T22" s="139" t="str">
        <f t="shared" si="12"/>
        <v/>
      </c>
      <c r="U22" s="139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40"/>
      <c r="AJ22" s="140"/>
      <c r="AR22" s="132"/>
      <c r="BA22" s="131"/>
      <c r="BI22" s="132"/>
      <c r="BR22" s="131"/>
      <c r="BX22" s="2"/>
      <c r="CG22" s="131"/>
    </row>
    <row r="23" spans="1:85" ht="15">
      <c r="A23" s="160" t="s">
        <v>61</v>
      </c>
      <c r="B23" s="45">
        <f t="shared" si="4"/>
        <v>676.84760829449181</v>
      </c>
      <c r="C23" s="45">
        <f t="shared" si="4"/>
        <v>0</v>
      </c>
      <c r="D23" s="45">
        <f t="shared" si="4"/>
        <v>260.89071796518448</v>
      </c>
      <c r="E23" s="45">
        <f t="shared" si="4"/>
        <v>0</v>
      </c>
      <c r="F23" s="146">
        <f t="shared" si="5"/>
        <v>0</v>
      </c>
      <c r="G23" s="45">
        <f t="shared" ref="G23:H23" si="41">G49+G101</f>
        <v>0</v>
      </c>
      <c r="H23" s="45">
        <f t="shared" si="41"/>
        <v>0</v>
      </c>
      <c r="I23" s="144">
        <f t="shared" si="7"/>
        <v>937.73832625967634</v>
      </c>
      <c r="J23" s="139"/>
      <c r="K23" s="161" t="s">
        <v>61</v>
      </c>
      <c r="L23" s="45">
        <f t="shared" si="8"/>
        <v>676.84760829449181</v>
      </c>
      <c r="M23" s="45">
        <f t="shared" si="8"/>
        <v>0</v>
      </c>
      <c r="N23" s="45">
        <f t="shared" si="8"/>
        <v>260.89071796518448</v>
      </c>
      <c r="O23" s="45">
        <f t="shared" si="8"/>
        <v>0</v>
      </c>
      <c r="P23" s="45">
        <f t="shared" si="9"/>
        <v>0</v>
      </c>
      <c r="Q23" s="45">
        <f t="shared" ref="Q23:R23" si="42">Q49+Q101</f>
        <v>0</v>
      </c>
      <c r="R23" s="45">
        <f t="shared" si="42"/>
        <v>0</v>
      </c>
      <c r="S23" s="148">
        <f t="shared" si="11"/>
        <v>937.73832625967634</v>
      </c>
      <c r="T23" s="139" t="str">
        <f t="shared" si="12"/>
        <v/>
      </c>
      <c r="U23" s="139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40"/>
      <c r="AJ23" s="140"/>
      <c r="AR23" s="132"/>
      <c r="BA23" s="131"/>
      <c r="BI23" s="132"/>
      <c r="BR23" s="131"/>
      <c r="BX23" s="2"/>
      <c r="CG23" s="131"/>
    </row>
    <row r="24" spans="1:85">
      <c r="A24" s="162" t="str">
        <f>A50</f>
        <v>Umgebungswärme etc.</v>
      </c>
      <c r="B24" s="55">
        <f t="shared" si="4"/>
        <v>676.84760829449181</v>
      </c>
      <c r="C24" s="55">
        <f t="shared" si="4"/>
        <v>0</v>
      </c>
      <c r="D24" s="55">
        <f t="shared" si="4"/>
        <v>260.89071796518448</v>
      </c>
      <c r="E24" s="55">
        <f t="shared" si="4"/>
        <v>0</v>
      </c>
      <c r="F24" s="163">
        <f t="shared" si="5"/>
        <v>0</v>
      </c>
      <c r="G24" s="55">
        <f t="shared" ref="G24:H24" si="43">G50+G102</f>
        <v>0</v>
      </c>
      <c r="H24" s="55">
        <f t="shared" si="43"/>
        <v>0</v>
      </c>
      <c r="I24" s="165">
        <f t="shared" si="7"/>
        <v>937.73832625967634</v>
      </c>
      <c r="J24" s="139"/>
      <c r="K24" s="166" t="s">
        <v>23</v>
      </c>
      <c r="L24" s="58">
        <f t="shared" si="8"/>
        <v>676.84760829449181</v>
      </c>
      <c r="M24" s="58">
        <f t="shared" si="8"/>
        <v>0</v>
      </c>
      <c r="N24" s="58">
        <f t="shared" si="8"/>
        <v>260.89071796518448</v>
      </c>
      <c r="O24" s="58">
        <f t="shared" si="8"/>
        <v>0</v>
      </c>
      <c r="P24" s="58">
        <f t="shared" si="9"/>
        <v>0</v>
      </c>
      <c r="Q24" s="58">
        <f t="shared" ref="Q24:R24" si="44">Q50+Q102</f>
        <v>0</v>
      </c>
      <c r="R24" s="58">
        <f t="shared" si="44"/>
        <v>0</v>
      </c>
      <c r="S24" s="169">
        <f t="shared" si="11"/>
        <v>937.73832625967634</v>
      </c>
      <c r="T24" s="139" t="str">
        <f t="shared" si="12"/>
        <v/>
      </c>
      <c r="U24" s="139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40"/>
      <c r="AJ24" s="140"/>
      <c r="AR24" s="132"/>
      <c r="BA24" s="131"/>
      <c r="BI24" s="132"/>
      <c r="BR24" s="131"/>
      <c r="BX24" s="2"/>
      <c r="CG24" s="131"/>
    </row>
    <row r="25" spans="1:85">
      <c r="A25" s="170" t="str">
        <f>A51</f>
        <v>Gichtgas</v>
      </c>
      <c r="B25" s="61">
        <f t="shared" si="4"/>
        <v>0</v>
      </c>
      <c r="C25" s="61">
        <f t="shared" si="4"/>
        <v>0</v>
      </c>
      <c r="D25" s="61">
        <f t="shared" si="4"/>
        <v>0</v>
      </c>
      <c r="E25" s="61">
        <f t="shared" si="4"/>
        <v>0</v>
      </c>
      <c r="F25" s="171">
        <f t="shared" si="5"/>
        <v>0</v>
      </c>
      <c r="G25" s="61">
        <f t="shared" ref="G25:H25" si="45">G51+G103</f>
        <v>0</v>
      </c>
      <c r="H25" s="61">
        <f t="shared" si="45"/>
        <v>0</v>
      </c>
      <c r="I25" s="173">
        <f t="shared" si="7"/>
        <v>0</v>
      </c>
      <c r="J25" s="139"/>
      <c r="K25" s="174" t="s">
        <v>19</v>
      </c>
      <c r="L25" s="61">
        <f t="shared" si="8"/>
        <v>0</v>
      </c>
      <c r="M25" s="61">
        <f t="shared" si="8"/>
        <v>0</v>
      </c>
      <c r="N25" s="61">
        <f t="shared" si="8"/>
        <v>0</v>
      </c>
      <c r="O25" s="61">
        <f t="shared" si="8"/>
        <v>0</v>
      </c>
      <c r="P25" s="61">
        <f t="shared" si="9"/>
        <v>0</v>
      </c>
      <c r="Q25" s="61">
        <f t="shared" ref="Q25:R25" si="46">Q51+Q103</f>
        <v>0</v>
      </c>
      <c r="R25" s="61">
        <f t="shared" si="46"/>
        <v>0</v>
      </c>
      <c r="S25" s="176">
        <f t="shared" si="11"/>
        <v>0</v>
      </c>
      <c r="T25" s="139"/>
      <c r="U25" s="139"/>
      <c r="Z25" s="140"/>
      <c r="AA25" s="131"/>
      <c r="AB25" s="131"/>
      <c r="AC25" s="131"/>
      <c r="AD25" s="131"/>
      <c r="AE25" s="131"/>
      <c r="AF25" s="131"/>
      <c r="AG25" s="131"/>
      <c r="AH25" s="131"/>
      <c r="AI25" s="131"/>
      <c r="AR25" s="132"/>
      <c r="BA25" s="131"/>
      <c r="BI25" s="132"/>
      <c r="BR25" s="131"/>
      <c r="BX25" s="2"/>
      <c r="CG25" s="131"/>
    </row>
    <row r="26" spans="1:85">
      <c r="A26" s="162" t="str">
        <f>A52</f>
        <v>Kokereigas</v>
      </c>
      <c r="B26" s="55">
        <f t="shared" si="4"/>
        <v>0</v>
      </c>
      <c r="C26" s="55">
        <f t="shared" si="4"/>
        <v>0</v>
      </c>
      <c r="D26" s="55">
        <f t="shared" si="4"/>
        <v>0</v>
      </c>
      <c r="E26" s="55">
        <f t="shared" si="4"/>
        <v>0</v>
      </c>
      <c r="F26" s="163">
        <f t="shared" si="5"/>
        <v>0</v>
      </c>
      <c r="G26" s="55">
        <f t="shared" ref="G26:H26" si="47">G52+G104</f>
        <v>0</v>
      </c>
      <c r="H26" s="55">
        <f t="shared" si="47"/>
        <v>0</v>
      </c>
      <c r="I26" s="165">
        <f t="shared" si="7"/>
        <v>0</v>
      </c>
      <c r="J26" s="139"/>
      <c r="K26" s="166" t="s">
        <v>20</v>
      </c>
      <c r="L26" s="58">
        <f t="shared" si="8"/>
        <v>0</v>
      </c>
      <c r="M26" s="58">
        <f t="shared" si="8"/>
        <v>0</v>
      </c>
      <c r="N26" s="58">
        <f t="shared" si="8"/>
        <v>0</v>
      </c>
      <c r="O26" s="58">
        <f t="shared" si="8"/>
        <v>0</v>
      </c>
      <c r="P26" s="58">
        <f t="shared" si="9"/>
        <v>0</v>
      </c>
      <c r="Q26" s="58">
        <f t="shared" ref="Q26:R26" si="48">Q52+Q104</f>
        <v>0</v>
      </c>
      <c r="R26" s="58">
        <f t="shared" si="48"/>
        <v>0</v>
      </c>
      <c r="S26" s="169">
        <f t="shared" si="11"/>
        <v>0</v>
      </c>
      <c r="T26" s="139"/>
      <c r="U26" s="139"/>
      <c r="Z26" s="140"/>
      <c r="AA26" s="131"/>
      <c r="AB26" s="131"/>
      <c r="AC26" s="131"/>
      <c r="AD26" s="131"/>
      <c r="AE26" s="131"/>
      <c r="AF26" s="131"/>
      <c r="AG26" s="131"/>
      <c r="AH26" s="131"/>
      <c r="AI26" s="131"/>
      <c r="AR26" s="132"/>
      <c r="BA26" s="131"/>
      <c r="BI26" s="132"/>
      <c r="BR26" s="131"/>
      <c r="BX26" s="2"/>
      <c r="CG26" s="131"/>
    </row>
    <row r="27" spans="1:85" ht="15" thickBot="1">
      <c r="A27" s="177" t="str">
        <f>A53</f>
        <v>Brenntorf</v>
      </c>
      <c r="B27" s="66">
        <f t="shared" si="4"/>
        <v>0</v>
      </c>
      <c r="C27" s="66">
        <f t="shared" si="4"/>
        <v>0</v>
      </c>
      <c r="D27" s="66">
        <f t="shared" si="4"/>
        <v>0</v>
      </c>
      <c r="E27" s="66">
        <f t="shared" si="4"/>
        <v>0</v>
      </c>
      <c r="F27" s="178">
        <f t="shared" si="5"/>
        <v>0</v>
      </c>
      <c r="G27" s="66">
        <f t="shared" ref="G27:H27" si="49">G53+G105</f>
        <v>0</v>
      </c>
      <c r="H27" s="66">
        <f t="shared" si="49"/>
        <v>0</v>
      </c>
      <c r="I27" s="180">
        <f t="shared" si="7"/>
        <v>0</v>
      </c>
      <c r="J27" s="139"/>
      <c r="K27" s="181" t="s">
        <v>63</v>
      </c>
      <c r="L27" s="66">
        <f t="shared" si="8"/>
        <v>0</v>
      </c>
      <c r="M27" s="66">
        <f t="shared" si="8"/>
        <v>0</v>
      </c>
      <c r="N27" s="66">
        <f t="shared" si="8"/>
        <v>0</v>
      </c>
      <c r="O27" s="66">
        <f t="shared" si="8"/>
        <v>0</v>
      </c>
      <c r="P27" s="66">
        <f t="shared" si="9"/>
        <v>0</v>
      </c>
      <c r="Q27" s="66">
        <f t="shared" ref="Q27:R27" si="50">Q53+Q105</f>
        <v>0</v>
      </c>
      <c r="R27" s="66">
        <f t="shared" si="50"/>
        <v>0</v>
      </c>
      <c r="S27" s="183">
        <f t="shared" si="11"/>
        <v>0</v>
      </c>
      <c r="T27" s="139"/>
      <c r="U27" s="139"/>
      <c r="Z27" s="140"/>
      <c r="AA27" s="131"/>
      <c r="AB27" s="131"/>
      <c r="AC27" s="131"/>
      <c r="AD27" s="131"/>
      <c r="AE27" s="131"/>
      <c r="AF27" s="131"/>
      <c r="AG27" s="131"/>
      <c r="AH27" s="131"/>
      <c r="AI27" s="131"/>
      <c r="AR27" s="132"/>
      <c r="BA27" s="131"/>
      <c r="BI27" s="132"/>
      <c r="BR27" s="131"/>
      <c r="BX27" s="2"/>
      <c r="CG27" s="131"/>
    </row>
    <row r="28" spans="1:85" ht="15">
      <c r="A28" s="184" t="s">
        <v>26</v>
      </c>
      <c r="B28" s="185">
        <f>SUM(B7:B23)</f>
        <v>14858.512644310862</v>
      </c>
      <c r="C28" s="185">
        <f t="shared" ref="C28:H28" si="51">SUM(C7:C23)</f>
        <v>2050.766935506193</v>
      </c>
      <c r="D28" s="185">
        <f t="shared" si="51"/>
        <v>4673.4165618730276</v>
      </c>
      <c r="E28" s="185">
        <f t="shared" si="51"/>
        <v>4537.1109351053137</v>
      </c>
      <c r="F28" s="185">
        <f t="shared" si="51"/>
        <v>13727.643472318943</v>
      </c>
      <c r="G28" s="185">
        <f t="shared" si="51"/>
        <v>1419.2863739979653</v>
      </c>
      <c r="H28" s="185">
        <f t="shared" si="51"/>
        <v>31.735403579848715</v>
      </c>
      <c r="I28" s="144">
        <f t="shared" ref="I28" si="52">SUM(I7:I23)</f>
        <v>41298.47232669215</v>
      </c>
      <c r="J28" s="226"/>
      <c r="K28" s="186" t="s">
        <v>26</v>
      </c>
      <c r="L28" s="185">
        <f>SUM(L7:L23)</f>
        <v>14858.512644310862</v>
      </c>
      <c r="M28" s="185">
        <f t="shared" ref="M28:R28" si="53">SUM(M7:M23)</f>
        <v>2050.766935506193</v>
      </c>
      <c r="N28" s="185">
        <f t="shared" si="53"/>
        <v>4673.4165618730276</v>
      </c>
      <c r="O28" s="185">
        <f t="shared" si="53"/>
        <v>4537.1109351053137</v>
      </c>
      <c r="P28" s="185">
        <f t="shared" si="53"/>
        <v>13727.643472318943</v>
      </c>
      <c r="Q28" s="185">
        <f t="shared" si="53"/>
        <v>1419.2863739979653</v>
      </c>
      <c r="R28" s="187">
        <f t="shared" si="53"/>
        <v>31.735403579848715</v>
      </c>
      <c r="S28" s="188">
        <f t="shared" ref="S28" si="54">SUM(S7:S23)</f>
        <v>41298.47232669215</v>
      </c>
      <c r="T28" s="139" t="str">
        <f>IF(ABS(S28-S54-S80-S106)&gt;0.01,S28-S54-S80-S106,"")</f>
        <v/>
      </c>
      <c r="U28" s="139"/>
      <c r="Z28" s="140"/>
      <c r="AA28" s="131"/>
      <c r="AB28" s="131"/>
      <c r="AC28" s="131"/>
      <c r="AD28" s="131"/>
      <c r="AE28" s="131"/>
      <c r="AF28" s="131"/>
      <c r="AG28" s="131"/>
      <c r="AH28" s="131"/>
      <c r="AI28" s="131"/>
      <c r="AR28" s="132"/>
      <c r="BA28" s="131"/>
      <c r="BI28" s="132"/>
      <c r="BR28" s="131"/>
      <c r="BX28" s="2"/>
      <c r="CG28" s="131"/>
    </row>
    <row r="29" spans="1:85" s="2" customFormat="1" ht="15" thickBot="1">
      <c r="A29" s="15" t="s">
        <v>100</v>
      </c>
      <c r="B29" s="74">
        <f>IF($I28=0,"-",B28/$I28)</f>
        <v>0.35978359022029649</v>
      </c>
      <c r="C29" s="74">
        <f t="shared" ref="C29:H29" si="55">IF($I28=0,"-",C28/$I28)</f>
        <v>4.9657210544825296E-2</v>
      </c>
      <c r="D29" s="74">
        <f t="shared" si="55"/>
        <v>0.11316197182558957</v>
      </c>
      <c r="E29" s="74">
        <f t="shared" si="55"/>
        <v>0.10986147136907229</v>
      </c>
      <c r="F29" s="74">
        <f t="shared" si="55"/>
        <v>0.3324007571932982</v>
      </c>
      <c r="G29" s="74">
        <f t="shared" si="55"/>
        <v>3.4366558713617303E-2</v>
      </c>
      <c r="H29" s="74">
        <f t="shared" si="55"/>
        <v>7.6844013330094527E-4</v>
      </c>
      <c r="I29" s="75">
        <f>SUM(B29:H29)</f>
        <v>1.0000000000000002</v>
      </c>
      <c r="K29" s="27" t="s">
        <v>100</v>
      </c>
      <c r="L29" s="76">
        <f>IF($S28=0,"-",L28/$S28)</f>
        <v>0.35978359022029649</v>
      </c>
      <c r="M29" s="76">
        <f t="shared" ref="M29:R29" si="56">IF($S28=0,"-",M28/$S28)</f>
        <v>4.9657210544825296E-2</v>
      </c>
      <c r="N29" s="76">
        <f t="shared" si="56"/>
        <v>0.11316197182558957</v>
      </c>
      <c r="O29" s="76">
        <f t="shared" si="56"/>
        <v>0.10986147136907229</v>
      </c>
      <c r="P29" s="76">
        <f t="shared" si="56"/>
        <v>0.3324007571932982</v>
      </c>
      <c r="Q29" s="76">
        <f t="shared" si="56"/>
        <v>3.4366558713617303E-2</v>
      </c>
      <c r="R29" s="77">
        <f t="shared" si="56"/>
        <v>7.6844013330094527E-4</v>
      </c>
      <c r="S29" s="78">
        <f>SUM(L29:R29)</f>
        <v>1.0000000000000002</v>
      </c>
      <c r="BA29" s="189"/>
      <c r="BR29" s="189"/>
    </row>
    <row r="30" spans="1:85" ht="15" thickBot="1"/>
    <row r="31" spans="1:85" ht="28.5">
      <c r="A31" s="328" t="s">
        <v>50</v>
      </c>
      <c r="B31" s="135" t="s">
        <v>0</v>
      </c>
      <c r="C31" s="135" t="s">
        <v>1</v>
      </c>
      <c r="D31" s="135" t="s">
        <v>2</v>
      </c>
      <c r="E31" s="135" t="s">
        <v>3</v>
      </c>
      <c r="F31" s="135" t="s">
        <v>27</v>
      </c>
      <c r="G31" s="135" t="s">
        <v>4</v>
      </c>
      <c r="H31" s="135" t="s">
        <v>5</v>
      </c>
      <c r="I31" s="136" t="s">
        <v>6</v>
      </c>
      <c r="K31" s="330" t="s">
        <v>50</v>
      </c>
      <c r="L31" s="137" t="s">
        <v>0</v>
      </c>
      <c r="M31" s="137" t="s">
        <v>1</v>
      </c>
      <c r="N31" s="137" t="s">
        <v>2</v>
      </c>
      <c r="O31" s="137" t="s">
        <v>3</v>
      </c>
      <c r="P31" s="137" t="s">
        <v>27</v>
      </c>
      <c r="Q31" s="137" t="s">
        <v>4</v>
      </c>
      <c r="R31" s="137" t="s">
        <v>5</v>
      </c>
      <c r="S31" s="138" t="s">
        <v>6</v>
      </c>
      <c r="U31" s="332" t="s">
        <v>50</v>
      </c>
      <c r="V31" s="190" t="s">
        <v>69</v>
      </c>
      <c r="W31" s="190" t="s">
        <v>70</v>
      </c>
      <c r="X31" s="190" t="s">
        <v>4</v>
      </c>
      <c r="Y31" s="190" t="s">
        <v>1</v>
      </c>
      <c r="Z31" s="190" t="s">
        <v>2</v>
      </c>
      <c r="AA31" s="190" t="s">
        <v>3</v>
      </c>
      <c r="AB31" s="190" t="s">
        <v>52</v>
      </c>
      <c r="AC31" s="190" t="s">
        <v>64</v>
      </c>
      <c r="AD31" s="191" t="s">
        <v>72</v>
      </c>
      <c r="AE31" s="191" t="s">
        <v>79</v>
      </c>
      <c r="AF31" s="191" t="s">
        <v>73</v>
      </c>
      <c r="AG31" s="191" t="s">
        <v>80</v>
      </c>
      <c r="AH31" s="191" t="s">
        <v>81</v>
      </c>
      <c r="AI31" s="192" t="s">
        <v>60</v>
      </c>
    </row>
    <row r="32" spans="1:85" ht="15">
      <c r="A32" s="329" t="s">
        <v>50</v>
      </c>
      <c r="B32" s="294" t="s">
        <v>109</v>
      </c>
      <c r="C32" s="295"/>
      <c r="D32" s="295"/>
      <c r="E32" s="295"/>
      <c r="F32" s="295"/>
      <c r="G32" s="295"/>
      <c r="H32" s="295"/>
      <c r="I32" s="296"/>
      <c r="K32" s="331" t="s">
        <v>50</v>
      </c>
      <c r="L32" s="297" t="s">
        <v>109</v>
      </c>
      <c r="M32" s="298"/>
      <c r="N32" s="298"/>
      <c r="O32" s="298"/>
      <c r="P32" s="298"/>
      <c r="Q32" s="298"/>
      <c r="R32" s="298"/>
      <c r="S32" s="299"/>
      <c r="U32" s="333" t="s">
        <v>50</v>
      </c>
      <c r="V32" s="326" t="s">
        <v>109</v>
      </c>
      <c r="W32" s="326"/>
      <c r="X32" s="326"/>
      <c r="Y32" s="326"/>
      <c r="Z32" s="326"/>
      <c r="AA32" s="326"/>
      <c r="AB32" s="326"/>
      <c r="AC32" s="326"/>
      <c r="AD32" s="326"/>
      <c r="AE32" s="326"/>
      <c r="AF32" s="326"/>
      <c r="AG32" s="326"/>
      <c r="AH32" s="326"/>
      <c r="AI32" s="327"/>
    </row>
    <row r="33" spans="1:36" ht="15">
      <c r="A33" s="141" t="s">
        <v>7</v>
      </c>
      <c r="B33" s="42">
        <f>B111+B137+B163+B189+B215+B241+B267+B293+B319+B345+B371+B397+B423</f>
        <v>1.818850617138322E-2</v>
      </c>
      <c r="C33" s="42">
        <f t="shared" ref="C33:E33" si="57">C111+C137+C163+C189+C215+C241+C267+C293+C319+C345+C371+C397+C423</f>
        <v>0</v>
      </c>
      <c r="D33" s="42">
        <f t="shared" si="57"/>
        <v>0</v>
      </c>
      <c r="E33" s="42">
        <f t="shared" si="57"/>
        <v>0</v>
      </c>
      <c r="F33" s="303"/>
      <c r="G33" s="42">
        <f t="shared" ref="G33:H48" si="58">G111+G137+G163+G189+G215+G241+G267+G293+G319+G345+G371+G397+G423</f>
        <v>0</v>
      </c>
      <c r="H33" s="42">
        <f t="shared" si="58"/>
        <v>0</v>
      </c>
      <c r="I33" s="144">
        <f>SUM(B33:H33)</f>
        <v>1.818850617138322E-2</v>
      </c>
      <c r="J33" s="139"/>
      <c r="K33" s="193" t="s">
        <v>7</v>
      </c>
      <c r="L33" s="42">
        <f t="shared" ref="L33:R48" si="59">L111+L137+L163+L189+L215+L241+L267+L293+L319+L345+L371+L397+L423</f>
        <v>1.818850617138322E-2</v>
      </c>
      <c r="M33" s="42">
        <f t="shared" si="59"/>
        <v>0</v>
      </c>
      <c r="N33" s="42">
        <f t="shared" si="59"/>
        <v>0</v>
      </c>
      <c r="O33" s="42">
        <f t="shared" si="59"/>
        <v>0</v>
      </c>
      <c r="P33" s="42">
        <f t="shared" si="59"/>
        <v>0</v>
      </c>
      <c r="Q33" s="42">
        <f t="shared" si="59"/>
        <v>0</v>
      </c>
      <c r="R33" s="42">
        <f t="shared" si="59"/>
        <v>0</v>
      </c>
      <c r="S33" s="195">
        <f>SUM(L33:R33)</f>
        <v>1.818850617138322E-2</v>
      </c>
      <c r="T33" s="139"/>
      <c r="U33" s="196" t="s">
        <v>7</v>
      </c>
      <c r="V33" s="84">
        <f t="shared" ref="V33:AH48" si="60">V111+V137+V163+V189+V215+V241+V267+V293+V319+V345+V371+V397+V423</f>
        <v>1.818850617138322E-2</v>
      </c>
      <c r="W33" s="84">
        <f t="shared" si="60"/>
        <v>0</v>
      </c>
      <c r="X33" s="84">
        <f t="shared" si="60"/>
        <v>0</v>
      </c>
      <c r="Y33" s="84">
        <f t="shared" si="60"/>
        <v>0</v>
      </c>
      <c r="Z33" s="84">
        <f t="shared" si="60"/>
        <v>0</v>
      </c>
      <c r="AA33" s="84">
        <f t="shared" si="60"/>
        <v>0</v>
      </c>
      <c r="AB33" s="84">
        <f t="shared" si="60"/>
        <v>0</v>
      </c>
      <c r="AC33" s="85">
        <f t="shared" si="60"/>
        <v>0</v>
      </c>
      <c r="AD33" s="84">
        <f t="shared" si="60"/>
        <v>0</v>
      </c>
      <c r="AE33" s="84">
        <f t="shared" si="60"/>
        <v>0</v>
      </c>
      <c r="AF33" s="84">
        <f t="shared" si="60"/>
        <v>0</v>
      </c>
      <c r="AG33" s="84">
        <f t="shared" si="60"/>
        <v>0</v>
      </c>
      <c r="AH33" s="84">
        <f t="shared" si="60"/>
        <v>0</v>
      </c>
      <c r="AI33" s="200">
        <f>SUM(V33:AC33)</f>
        <v>1.818850617138322E-2</v>
      </c>
      <c r="AJ33" s="131" t="str">
        <f>IF(ABS(S33-AI33)&gt;0.001,S33-AI33,"")</f>
        <v/>
      </c>
    </row>
    <row r="34" spans="1:36" ht="15">
      <c r="A34" s="149" t="s">
        <v>8</v>
      </c>
      <c r="B34" s="48">
        <f t="shared" ref="B34:E49" si="61">B112+B138+B164+B190+B216+B242+B268+B294+B320+B346+B372+B398+B424</f>
        <v>0</v>
      </c>
      <c r="C34" s="48">
        <f t="shared" si="61"/>
        <v>0</v>
      </c>
      <c r="D34" s="48">
        <f t="shared" si="61"/>
        <v>0</v>
      </c>
      <c r="E34" s="48">
        <f t="shared" si="61"/>
        <v>0</v>
      </c>
      <c r="F34" s="304"/>
      <c r="G34" s="48">
        <f t="shared" si="58"/>
        <v>0</v>
      </c>
      <c r="H34" s="48">
        <f t="shared" si="58"/>
        <v>0</v>
      </c>
      <c r="I34" s="152">
        <f t="shared" ref="I34:I53" si="62">SUM(B34:H34)</f>
        <v>0</v>
      </c>
      <c r="J34" s="139"/>
      <c r="K34" s="153" t="s">
        <v>8</v>
      </c>
      <c r="L34" s="51">
        <f t="shared" si="59"/>
        <v>0</v>
      </c>
      <c r="M34" s="51">
        <f t="shared" si="59"/>
        <v>0</v>
      </c>
      <c r="N34" s="51">
        <f t="shared" si="59"/>
        <v>0</v>
      </c>
      <c r="O34" s="51">
        <f t="shared" si="59"/>
        <v>0</v>
      </c>
      <c r="P34" s="51">
        <f t="shared" si="59"/>
        <v>0</v>
      </c>
      <c r="Q34" s="51">
        <f t="shared" si="59"/>
        <v>0</v>
      </c>
      <c r="R34" s="51">
        <f t="shared" si="59"/>
        <v>0</v>
      </c>
      <c r="S34" s="156">
        <f t="shared" ref="S34:S53" si="63">SUM(L34:R34)</f>
        <v>0</v>
      </c>
      <c r="T34" s="139"/>
      <c r="U34" s="201" t="s">
        <v>8</v>
      </c>
      <c r="V34" s="88">
        <f t="shared" si="60"/>
        <v>0</v>
      </c>
      <c r="W34" s="88">
        <f t="shared" si="60"/>
        <v>0</v>
      </c>
      <c r="X34" s="88">
        <f t="shared" si="60"/>
        <v>0</v>
      </c>
      <c r="Y34" s="88">
        <f t="shared" si="60"/>
        <v>0</v>
      </c>
      <c r="Z34" s="88">
        <f t="shared" si="60"/>
        <v>0</v>
      </c>
      <c r="AA34" s="88">
        <f t="shared" si="60"/>
        <v>0</v>
      </c>
      <c r="AB34" s="88">
        <f t="shared" si="60"/>
        <v>0</v>
      </c>
      <c r="AC34" s="89">
        <f t="shared" si="60"/>
        <v>0</v>
      </c>
      <c r="AD34" s="88">
        <f t="shared" si="60"/>
        <v>0</v>
      </c>
      <c r="AE34" s="88">
        <f t="shared" si="60"/>
        <v>0</v>
      </c>
      <c r="AF34" s="88">
        <f t="shared" si="60"/>
        <v>0</v>
      </c>
      <c r="AG34" s="88">
        <f t="shared" si="60"/>
        <v>0</v>
      </c>
      <c r="AH34" s="88">
        <f t="shared" si="60"/>
        <v>0</v>
      </c>
      <c r="AI34" s="204">
        <f t="shared" ref="AI34:AI53" si="64">SUM(V34:AC34)</f>
        <v>0</v>
      </c>
      <c r="AJ34" s="131" t="str">
        <f t="shared" ref="AJ34:AJ55" si="65">IF(ABS(S34-AI34)&gt;0.001,S34-AI34,"")</f>
        <v/>
      </c>
    </row>
    <row r="35" spans="1:36" ht="15">
      <c r="A35" s="157" t="s">
        <v>10</v>
      </c>
      <c r="B35" s="45">
        <f t="shared" si="61"/>
        <v>0</v>
      </c>
      <c r="C35" s="45">
        <f t="shared" si="61"/>
        <v>0</v>
      </c>
      <c r="D35" s="45">
        <f t="shared" si="61"/>
        <v>0.35153719290855107</v>
      </c>
      <c r="E35" s="45">
        <f t="shared" si="61"/>
        <v>0</v>
      </c>
      <c r="F35" s="304"/>
      <c r="G35" s="45">
        <f t="shared" si="58"/>
        <v>0</v>
      </c>
      <c r="H35" s="45">
        <f t="shared" si="58"/>
        <v>0</v>
      </c>
      <c r="I35" s="144">
        <f t="shared" si="62"/>
        <v>0.35153719290855107</v>
      </c>
      <c r="J35" s="139"/>
      <c r="K35" s="159" t="s">
        <v>10</v>
      </c>
      <c r="L35" s="45">
        <f t="shared" si="59"/>
        <v>0</v>
      </c>
      <c r="M35" s="45">
        <f t="shared" si="59"/>
        <v>0</v>
      </c>
      <c r="N35" s="45">
        <f t="shared" si="59"/>
        <v>0.35153719290855107</v>
      </c>
      <c r="O35" s="45">
        <f t="shared" si="59"/>
        <v>0</v>
      </c>
      <c r="P35" s="45">
        <f t="shared" si="59"/>
        <v>0</v>
      </c>
      <c r="Q35" s="45">
        <f t="shared" si="59"/>
        <v>0</v>
      </c>
      <c r="R35" s="45">
        <f t="shared" si="59"/>
        <v>0</v>
      </c>
      <c r="S35" s="148">
        <f t="shared" si="63"/>
        <v>0.35153719290855107</v>
      </c>
      <c r="T35" s="139"/>
      <c r="U35" s="205" t="s">
        <v>10</v>
      </c>
      <c r="V35" s="84">
        <f t="shared" si="60"/>
        <v>0</v>
      </c>
      <c r="W35" s="84">
        <f t="shared" si="60"/>
        <v>0</v>
      </c>
      <c r="X35" s="84">
        <f t="shared" si="60"/>
        <v>0</v>
      </c>
      <c r="Y35" s="84">
        <f t="shared" si="60"/>
        <v>0</v>
      </c>
      <c r="Z35" s="84">
        <f t="shared" si="60"/>
        <v>0.35153719290855107</v>
      </c>
      <c r="AA35" s="84">
        <f t="shared" si="60"/>
        <v>0</v>
      </c>
      <c r="AB35" s="84">
        <f t="shared" si="60"/>
        <v>0</v>
      </c>
      <c r="AC35" s="85">
        <f t="shared" si="60"/>
        <v>0</v>
      </c>
      <c r="AD35" s="84">
        <f t="shared" si="60"/>
        <v>0</v>
      </c>
      <c r="AE35" s="84">
        <f t="shared" si="60"/>
        <v>0</v>
      </c>
      <c r="AF35" s="84">
        <f t="shared" si="60"/>
        <v>0</v>
      </c>
      <c r="AG35" s="84">
        <f t="shared" si="60"/>
        <v>0</v>
      </c>
      <c r="AH35" s="84">
        <f t="shared" si="60"/>
        <v>0</v>
      </c>
      <c r="AI35" s="200">
        <f t="shared" si="64"/>
        <v>0.35153719290855107</v>
      </c>
      <c r="AJ35" s="131" t="str">
        <f t="shared" si="65"/>
        <v/>
      </c>
    </row>
    <row r="36" spans="1:36" ht="15">
      <c r="A36" s="149" t="s">
        <v>53</v>
      </c>
      <c r="B36" s="48">
        <f t="shared" si="61"/>
        <v>0</v>
      </c>
      <c r="C36" s="48">
        <f t="shared" si="61"/>
        <v>0</v>
      </c>
      <c r="D36" s="48">
        <f t="shared" si="61"/>
        <v>0</v>
      </c>
      <c r="E36" s="48">
        <f t="shared" si="61"/>
        <v>0</v>
      </c>
      <c r="F36" s="304"/>
      <c r="G36" s="48">
        <f t="shared" si="58"/>
        <v>0</v>
      </c>
      <c r="H36" s="48">
        <f t="shared" si="58"/>
        <v>0</v>
      </c>
      <c r="I36" s="152">
        <f t="shared" si="62"/>
        <v>0</v>
      </c>
      <c r="J36" s="139"/>
      <c r="K36" s="153" t="s">
        <v>53</v>
      </c>
      <c r="L36" s="51">
        <f t="shared" si="59"/>
        <v>0</v>
      </c>
      <c r="M36" s="51">
        <f t="shared" si="59"/>
        <v>0</v>
      </c>
      <c r="N36" s="51">
        <f t="shared" si="59"/>
        <v>0</v>
      </c>
      <c r="O36" s="51">
        <f t="shared" si="59"/>
        <v>0</v>
      </c>
      <c r="P36" s="51">
        <f t="shared" si="59"/>
        <v>0</v>
      </c>
      <c r="Q36" s="51">
        <f t="shared" si="59"/>
        <v>0</v>
      </c>
      <c r="R36" s="51">
        <f t="shared" si="59"/>
        <v>0</v>
      </c>
      <c r="S36" s="156">
        <f t="shared" si="63"/>
        <v>0</v>
      </c>
      <c r="T36" s="139"/>
      <c r="U36" s="201" t="s">
        <v>53</v>
      </c>
      <c r="V36" s="88">
        <f t="shared" si="60"/>
        <v>0</v>
      </c>
      <c r="W36" s="88">
        <f t="shared" si="60"/>
        <v>0</v>
      </c>
      <c r="X36" s="88">
        <f t="shared" si="60"/>
        <v>0</v>
      </c>
      <c r="Y36" s="88">
        <f t="shared" si="60"/>
        <v>0</v>
      </c>
      <c r="Z36" s="88">
        <f t="shared" si="60"/>
        <v>0</v>
      </c>
      <c r="AA36" s="88">
        <f t="shared" si="60"/>
        <v>0</v>
      </c>
      <c r="AB36" s="88">
        <f t="shared" si="60"/>
        <v>0</v>
      </c>
      <c r="AC36" s="89">
        <f t="shared" si="60"/>
        <v>0</v>
      </c>
      <c r="AD36" s="88">
        <f t="shared" si="60"/>
        <v>0</v>
      </c>
      <c r="AE36" s="88">
        <f t="shared" si="60"/>
        <v>0</v>
      </c>
      <c r="AF36" s="88">
        <f t="shared" si="60"/>
        <v>0</v>
      </c>
      <c r="AG36" s="88">
        <f t="shared" si="60"/>
        <v>0</v>
      </c>
      <c r="AH36" s="88">
        <f t="shared" si="60"/>
        <v>0</v>
      </c>
      <c r="AI36" s="204">
        <f t="shared" si="64"/>
        <v>0</v>
      </c>
      <c r="AJ36" s="131" t="str">
        <f t="shared" si="65"/>
        <v/>
      </c>
    </row>
    <row r="37" spans="1:36" ht="15">
      <c r="A37" s="157" t="s">
        <v>16</v>
      </c>
      <c r="B37" s="45">
        <f t="shared" si="61"/>
        <v>128.61617024210506</v>
      </c>
      <c r="C37" s="45">
        <f t="shared" si="61"/>
        <v>50.986517744067015</v>
      </c>
      <c r="D37" s="45">
        <f t="shared" si="61"/>
        <v>54.671322539159547</v>
      </c>
      <c r="E37" s="45">
        <f t="shared" si="61"/>
        <v>6.3485459837599096</v>
      </c>
      <c r="F37" s="304"/>
      <c r="G37" s="45">
        <f t="shared" si="58"/>
        <v>0</v>
      </c>
      <c r="H37" s="45">
        <f t="shared" si="58"/>
        <v>0</v>
      </c>
      <c r="I37" s="144">
        <f t="shared" si="62"/>
        <v>240.62255650909154</v>
      </c>
      <c r="J37" s="139"/>
      <c r="K37" s="159" t="s">
        <v>16</v>
      </c>
      <c r="L37" s="45">
        <f t="shared" si="59"/>
        <v>128.61617024210506</v>
      </c>
      <c r="M37" s="45">
        <f t="shared" si="59"/>
        <v>50.986517744067015</v>
      </c>
      <c r="N37" s="45">
        <f t="shared" si="59"/>
        <v>54.671322539159547</v>
      </c>
      <c r="O37" s="45">
        <f t="shared" si="59"/>
        <v>6.3485459837599096</v>
      </c>
      <c r="P37" s="45">
        <f t="shared" si="59"/>
        <v>0</v>
      </c>
      <c r="Q37" s="45">
        <f t="shared" si="59"/>
        <v>0</v>
      </c>
      <c r="R37" s="45">
        <f t="shared" si="59"/>
        <v>0</v>
      </c>
      <c r="S37" s="148">
        <f t="shared" si="63"/>
        <v>240.62255650909154</v>
      </c>
      <c r="T37" s="139"/>
      <c r="U37" s="205" t="s">
        <v>16</v>
      </c>
      <c r="V37" s="84">
        <f t="shared" si="60"/>
        <v>128.55895955138413</v>
      </c>
      <c r="W37" s="84">
        <f t="shared" si="60"/>
        <v>0</v>
      </c>
      <c r="X37" s="84">
        <f t="shared" si="60"/>
        <v>0</v>
      </c>
      <c r="Y37" s="84">
        <f t="shared" si="60"/>
        <v>50.986517744067015</v>
      </c>
      <c r="Z37" s="84">
        <f t="shared" si="60"/>
        <v>52.384063878215265</v>
      </c>
      <c r="AA37" s="84">
        <f t="shared" si="60"/>
        <v>6.3485459837599096</v>
      </c>
      <c r="AB37" s="84">
        <f t="shared" si="60"/>
        <v>0</v>
      </c>
      <c r="AC37" s="85">
        <f t="shared" si="60"/>
        <v>2.3444693516652122</v>
      </c>
      <c r="AD37" s="84">
        <f t="shared" si="60"/>
        <v>5.7210690720930893E-2</v>
      </c>
      <c r="AE37" s="84">
        <f t="shared" si="60"/>
        <v>0</v>
      </c>
      <c r="AF37" s="84">
        <f t="shared" si="60"/>
        <v>0</v>
      </c>
      <c r="AG37" s="84">
        <f t="shared" si="60"/>
        <v>2.2872586609442811</v>
      </c>
      <c r="AH37" s="84">
        <f t="shared" si="60"/>
        <v>0</v>
      </c>
      <c r="AI37" s="200">
        <f t="shared" si="64"/>
        <v>240.62255650909157</v>
      </c>
      <c r="AJ37" s="131" t="str">
        <f t="shared" si="65"/>
        <v/>
      </c>
    </row>
    <row r="38" spans="1:36" ht="15">
      <c r="A38" s="149" t="s">
        <v>15</v>
      </c>
      <c r="B38" s="48">
        <f t="shared" si="61"/>
        <v>120.85445536022671</v>
      </c>
      <c r="C38" s="48">
        <f t="shared" si="61"/>
        <v>43.71296521311654</v>
      </c>
      <c r="D38" s="48">
        <f t="shared" si="61"/>
        <v>32.106127645561202</v>
      </c>
      <c r="E38" s="48">
        <f t="shared" si="61"/>
        <v>3.9422830836190768</v>
      </c>
      <c r="F38" s="304"/>
      <c r="G38" s="48">
        <f t="shared" si="58"/>
        <v>0</v>
      </c>
      <c r="H38" s="48">
        <f t="shared" si="58"/>
        <v>0</v>
      </c>
      <c r="I38" s="152">
        <f t="shared" si="62"/>
        <v>200.61583130252353</v>
      </c>
      <c r="J38" s="139"/>
      <c r="K38" s="153" t="s">
        <v>15</v>
      </c>
      <c r="L38" s="51">
        <f t="shared" si="59"/>
        <v>120.85445536022671</v>
      </c>
      <c r="M38" s="51">
        <f t="shared" si="59"/>
        <v>43.71296521311654</v>
      </c>
      <c r="N38" s="51">
        <f t="shared" si="59"/>
        <v>32.106127645561202</v>
      </c>
      <c r="O38" s="51">
        <f t="shared" si="59"/>
        <v>3.9422830836190768</v>
      </c>
      <c r="P38" s="51">
        <f t="shared" si="59"/>
        <v>0</v>
      </c>
      <c r="Q38" s="51">
        <f t="shared" si="59"/>
        <v>0</v>
      </c>
      <c r="R38" s="51">
        <f t="shared" si="59"/>
        <v>0</v>
      </c>
      <c r="S38" s="156">
        <f t="shared" si="63"/>
        <v>200.61583130252353</v>
      </c>
      <c r="T38" s="139"/>
      <c r="U38" s="201" t="s">
        <v>54</v>
      </c>
      <c r="V38" s="88">
        <f t="shared" si="60"/>
        <v>115.66701448645451</v>
      </c>
      <c r="W38" s="88">
        <f t="shared" si="60"/>
        <v>0</v>
      </c>
      <c r="X38" s="88">
        <f t="shared" si="60"/>
        <v>0</v>
      </c>
      <c r="Y38" s="88">
        <f t="shared" si="60"/>
        <v>43.71296521311654</v>
      </c>
      <c r="Z38" s="88">
        <f t="shared" si="60"/>
        <v>28.579307901237048</v>
      </c>
      <c r="AA38" s="88">
        <f t="shared" si="60"/>
        <v>3.3860017228041519</v>
      </c>
      <c r="AB38" s="88">
        <f t="shared" si="60"/>
        <v>0</v>
      </c>
      <c r="AC38" s="89">
        <f t="shared" si="60"/>
        <v>9.270541978911286</v>
      </c>
      <c r="AD38" s="88">
        <f t="shared" si="60"/>
        <v>5.1874408737721991</v>
      </c>
      <c r="AE38" s="88">
        <f t="shared" si="60"/>
        <v>0</v>
      </c>
      <c r="AF38" s="88">
        <f t="shared" si="60"/>
        <v>0</v>
      </c>
      <c r="AG38" s="88">
        <f t="shared" si="60"/>
        <v>3.526819744324162</v>
      </c>
      <c r="AH38" s="88">
        <f t="shared" si="60"/>
        <v>0.55628136081492519</v>
      </c>
      <c r="AI38" s="204">
        <f t="shared" si="64"/>
        <v>200.61583130252353</v>
      </c>
      <c r="AJ38" s="131" t="str">
        <f t="shared" si="65"/>
        <v/>
      </c>
    </row>
    <row r="39" spans="1:36" ht="15">
      <c r="A39" s="157" t="s">
        <v>55</v>
      </c>
      <c r="B39" s="45">
        <f t="shared" si="61"/>
        <v>0</v>
      </c>
      <c r="C39" s="45">
        <f t="shared" si="61"/>
        <v>0</v>
      </c>
      <c r="D39" s="45">
        <f t="shared" si="61"/>
        <v>0</v>
      </c>
      <c r="E39" s="45">
        <f t="shared" si="61"/>
        <v>586.95816584935903</v>
      </c>
      <c r="F39" s="304"/>
      <c r="G39" s="45">
        <f t="shared" si="58"/>
        <v>0</v>
      </c>
      <c r="H39" s="45">
        <f t="shared" si="58"/>
        <v>0</v>
      </c>
      <c r="I39" s="144">
        <f t="shared" si="62"/>
        <v>586.95816584935903</v>
      </c>
      <c r="J39" s="139"/>
      <c r="K39" s="159" t="s">
        <v>55</v>
      </c>
      <c r="L39" s="45">
        <f t="shared" si="59"/>
        <v>0</v>
      </c>
      <c r="M39" s="45">
        <f t="shared" si="59"/>
        <v>0</v>
      </c>
      <c r="N39" s="45">
        <f t="shared" si="59"/>
        <v>0</v>
      </c>
      <c r="O39" s="45">
        <f t="shared" si="59"/>
        <v>586.95816584935903</v>
      </c>
      <c r="P39" s="45">
        <f t="shared" si="59"/>
        <v>1305.135217804547</v>
      </c>
      <c r="Q39" s="45">
        <f t="shared" si="59"/>
        <v>0</v>
      </c>
      <c r="R39" s="45">
        <f t="shared" si="59"/>
        <v>0</v>
      </c>
      <c r="S39" s="148">
        <f t="shared" si="63"/>
        <v>1892.0933836539061</v>
      </c>
      <c r="T39" s="139"/>
      <c r="U39" s="205" t="s">
        <v>55</v>
      </c>
      <c r="V39" s="84">
        <f t="shared" si="60"/>
        <v>0</v>
      </c>
      <c r="W39" s="84">
        <f t="shared" si="60"/>
        <v>0</v>
      </c>
      <c r="X39" s="84">
        <f t="shared" si="60"/>
        <v>0</v>
      </c>
      <c r="Y39" s="84">
        <f t="shared" si="60"/>
        <v>0</v>
      </c>
      <c r="Z39" s="84">
        <f t="shared" si="60"/>
        <v>0</v>
      </c>
      <c r="AA39" s="84">
        <f t="shared" si="60"/>
        <v>287.45354035079697</v>
      </c>
      <c r="AB39" s="84">
        <f t="shared" si="60"/>
        <v>1305.135217804547</v>
      </c>
      <c r="AC39" s="85">
        <f t="shared" si="60"/>
        <v>299.50462549856201</v>
      </c>
      <c r="AD39" s="84">
        <f t="shared" si="60"/>
        <v>0</v>
      </c>
      <c r="AE39" s="84">
        <f t="shared" si="60"/>
        <v>0</v>
      </c>
      <c r="AF39" s="84">
        <f t="shared" si="60"/>
        <v>0</v>
      </c>
      <c r="AG39" s="84">
        <f t="shared" si="60"/>
        <v>0</v>
      </c>
      <c r="AH39" s="84">
        <f t="shared" si="60"/>
        <v>299.50462549856201</v>
      </c>
      <c r="AI39" s="200">
        <f t="shared" si="64"/>
        <v>1892.0933836539059</v>
      </c>
      <c r="AJ39" s="131" t="str">
        <f t="shared" si="65"/>
        <v/>
      </c>
    </row>
    <row r="40" spans="1:36" ht="15">
      <c r="A40" s="149" t="s">
        <v>12</v>
      </c>
      <c r="B40" s="48">
        <f t="shared" si="61"/>
        <v>0</v>
      </c>
      <c r="C40" s="48">
        <f t="shared" si="61"/>
        <v>0</v>
      </c>
      <c r="D40" s="48">
        <f t="shared" si="61"/>
        <v>0</v>
      </c>
      <c r="E40" s="48">
        <f t="shared" si="61"/>
        <v>16.153611959951146</v>
      </c>
      <c r="F40" s="304"/>
      <c r="G40" s="48">
        <f t="shared" si="58"/>
        <v>0</v>
      </c>
      <c r="H40" s="48">
        <f t="shared" si="58"/>
        <v>0</v>
      </c>
      <c r="I40" s="152">
        <f t="shared" si="62"/>
        <v>16.153611959951146</v>
      </c>
      <c r="J40" s="139"/>
      <c r="K40" s="153" t="s">
        <v>12</v>
      </c>
      <c r="L40" s="51">
        <f t="shared" si="59"/>
        <v>0</v>
      </c>
      <c r="M40" s="51">
        <f t="shared" si="59"/>
        <v>0</v>
      </c>
      <c r="N40" s="51">
        <f t="shared" si="59"/>
        <v>0</v>
      </c>
      <c r="O40" s="51">
        <f t="shared" si="59"/>
        <v>16.153611959951146</v>
      </c>
      <c r="P40" s="51">
        <f t="shared" si="59"/>
        <v>92.02852245514336</v>
      </c>
      <c r="Q40" s="51">
        <f t="shared" si="59"/>
        <v>0</v>
      </c>
      <c r="R40" s="51">
        <f t="shared" si="59"/>
        <v>0</v>
      </c>
      <c r="S40" s="156">
        <f t="shared" si="63"/>
        <v>108.18213441509451</v>
      </c>
      <c r="T40" s="139"/>
      <c r="U40" s="201" t="s">
        <v>12</v>
      </c>
      <c r="V40" s="88">
        <f t="shared" si="60"/>
        <v>0</v>
      </c>
      <c r="W40" s="88">
        <f t="shared" si="60"/>
        <v>0</v>
      </c>
      <c r="X40" s="88">
        <f t="shared" si="60"/>
        <v>0</v>
      </c>
      <c r="Y40" s="88">
        <f t="shared" si="60"/>
        <v>0</v>
      </c>
      <c r="Z40" s="88">
        <f t="shared" si="60"/>
        <v>0</v>
      </c>
      <c r="AA40" s="88">
        <f t="shared" si="60"/>
        <v>12.935961042541871</v>
      </c>
      <c r="AB40" s="88">
        <f t="shared" si="60"/>
        <v>92.02852245514336</v>
      </c>
      <c r="AC40" s="89">
        <f t="shared" si="60"/>
        <v>3.2176509174092733</v>
      </c>
      <c r="AD40" s="88">
        <f t="shared" si="60"/>
        <v>0</v>
      </c>
      <c r="AE40" s="88">
        <f t="shared" si="60"/>
        <v>0</v>
      </c>
      <c r="AF40" s="88">
        <f t="shared" si="60"/>
        <v>0</v>
      </c>
      <c r="AG40" s="88">
        <f t="shared" si="60"/>
        <v>0</v>
      </c>
      <c r="AH40" s="88">
        <f t="shared" si="60"/>
        <v>3.2176509174092733</v>
      </c>
      <c r="AI40" s="204">
        <f t="shared" si="64"/>
        <v>108.18213441509451</v>
      </c>
      <c r="AJ40" s="131" t="str">
        <f t="shared" si="65"/>
        <v/>
      </c>
    </row>
    <row r="41" spans="1:36" ht="15">
      <c r="A41" s="157" t="s">
        <v>56</v>
      </c>
      <c r="B41" s="45">
        <f t="shared" si="61"/>
        <v>0</v>
      </c>
      <c r="C41" s="45">
        <f t="shared" si="61"/>
        <v>0</v>
      </c>
      <c r="D41" s="45">
        <f t="shared" si="61"/>
        <v>5.1754704228015126E-2</v>
      </c>
      <c r="E41" s="45">
        <f t="shared" si="61"/>
        <v>0</v>
      </c>
      <c r="F41" s="304"/>
      <c r="G41" s="45">
        <f t="shared" si="58"/>
        <v>0</v>
      </c>
      <c r="H41" s="45">
        <f t="shared" si="58"/>
        <v>0</v>
      </c>
      <c r="I41" s="144">
        <f t="shared" si="62"/>
        <v>5.1754704228015126E-2</v>
      </c>
      <c r="J41" s="139"/>
      <c r="K41" s="159" t="s">
        <v>56</v>
      </c>
      <c r="L41" s="45">
        <f t="shared" si="59"/>
        <v>0</v>
      </c>
      <c r="M41" s="45">
        <f t="shared" si="59"/>
        <v>0</v>
      </c>
      <c r="N41" s="45">
        <f t="shared" si="59"/>
        <v>5.1754704228015126E-2</v>
      </c>
      <c r="O41" s="45">
        <f t="shared" si="59"/>
        <v>0</v>
      </c>
      <c r="P41" s="45">
        <f t="shared" si="59"/>
        <v>0</v>
      </c>
      <c r="Q41" s="45">
        <f t="shared" si="59"/>
        <v>0</v>
      </c>
      <c r="R41" s="45">
        <f t="shared" si="59"/>
        <v>0</v>
      </c>
      <c r="S41" s="148">
        <f t="shared" si="63"/>
        <v>5.1754704228015126E-2</v>
      </c>
      <c r="T41" s="139"/>
      <c r="U41" s="205" t="s">
        <v>56</v>
      </c>
      <c r="V41" s="84">
        <f t="shared" si="60"/>
        <v>0</v>
      </c>
      <c r="W41" s="84">
        <f t="shared" si="60"/>
        <v>0</v>
      </c>
      <c r="X41" s="84">
        <f t="shared" si="60"/>
        <v>0</v>
      </c>
      <c r="Y41" s="84">
        <f t="shared" si="60"/>
        <v>0</v>
      </c>
      <c r="Z41" s="84">
        <f t="shared" si="60"/>
        <v>5.1754704228015126E-2</v>
      </c>
      <c r="AA41" s="84">
        <f t="shared" si="60"/>
        <v>0</v>
      </c>
      <c r="AB41" s="84">
        <f t="shared" si="60"/>
        <v>0</v>
      </c>
      <c r="AC41" s="85">
        <f t="shared" si="60"/>
        <v>0</v>
      </c>
      <c r="AD41" s="84">
        <f t="shared" si="60"/>
        <v>0</v>
      </c>
      <c r="AE41" s="84">
        <f t="shared" si="60"/>
        <v>0</v>
      </c>
      <c r="AF41" s="84">
        <f t="shared" si="60"/>
        <v>0</v>
      </c>
      <c r="AG41" s="84">
        <f t="shared" si="60"/>
        <v>0</v>
      </c>
      <c r="AH41" s="84">
        <f t="shared" si="60"/>
        <v>0</v>
      </c>
      <c r="AI41" s="200">
        <f t="shared" si="64"/>
        <v>5.1754704228015126E-2</v>
      </c>
      <c r="AJ41" s="131" t="str">
        <f t="shared" si="65"/>
        <v/>
      </c>
    </row>
    <row r="42" spans="1:36" ht="15">
      <c r="A42" s="149" t="s">
        <v>17</v>
      </c>
      <c r="B42" s="48">
        <f t="shared" si="61"/>
        <v>15.833333584294531</v>
      </c>
      <c r="C42" s="48">
        <f t="shared" si="61"/>
        <v>2.3463001657922522</v>
      </c>
      <c r="D42" s="48">
        <f t="shared" si="61"/>
        <v>28.567835017799172</v>
      </c>
      <c r="E42" s="48">
        <f t="shared" si="61"/>
        <v>7.5819716582662391</v>
      </c>
      <c r="F42" s="304"/>
      <c r="G42" s="48">
        <f t="shared" si="58"/>
        <v>0</v>
      </c>
      <c r="H42" s="48">
        <f t="shared" si="58"/>
        <v>0</v>
      </c>
      <c r="I42" s="152">
        <f t="shared" si="62"/>
        <v>54.329440426152196</v>
      </c>
      <c r="J42" s="139"/>
      <c r="K42" s="153" t="s">
        <v>17</v>
      </c>
      <c r="L42" s="51">
        <f t="shared" si="59"/>
        <v>15.833333584294531</v>
      </c>
      <c r="M42" s="51">
        <f t="shared" si="59"/>
        <v>2.3463001657922522</v>
      </c>
      <c r="N42" s="51">
        <f t="shared" si="59"/>
        <v>28.567835017799172</v>
      </c>
      <c r="O42" s="51">
        <f t="shared" si="59"/>
        <v>7.5819716582662391</v>
      </c>
      <c r="P42" s="51">
        <f t="shared" si="59"/>
        <v>2.9909713093079771</v>
      </c>
      <c r="Q42" s="51">
        <f t="shared" si="59"/>
        <v>0</v>
      </c>
      <c r="R42" s="51">
        <f t="shared" si="59"/>
        <v>0</v>
      </c>
      <c r="S42" s="156">
        <f t="shared" si="63"/>
        <v>57.320411735460176</v>
      </c>
      <c r="T42" s="139"/>
      <c r="U42" s="201" t="s">
        <v>17</v>
      </c>
      <c r="V42" s="88">
        <f t="shared" si="60"/>
        <v>15.818233112930006</v>
      </c>
      <c r="W42" s="88">
        <f t="shared" si="60"/>
        <v>0</v>
      </c>
      <c r="X42" s="88">
        <f t="shared" si="60"/>
        <v>0</v>
      </c>
      <c r="Y42" s="88">
        <f t="shared" si="60"/>
        <v>2.3463001657922522</v>
      </c>
      <c r="Z42" s="88">
        <f t="shared" si="60"/>
        <v>28.566501109723298</v>
      </c>
      <c r="AA42" s="88">
        <f t="shared" si="60"/>
        <v>8.3982615011350625E-2</v>
      </c>
      <c r="AB42" s="88">
        <f t="shared" si="60"/>
        <v>2.9909713093079771</v>
      </c>
      <c r="AC42" s="89">
        <f t="shared" si="60"/>
        <v>7.5144234226952857</v>
      </c>
      <c r="AD42" s="88">
        <f t="shared" si="60"/>
        <v>1.5100471364524271E-2</v>
      </c>
      <c r="AE42" s="88">
        <f t="shared" si="60"/>
        <v>0</v>
      </c>
      <c r="AF42" s="88">
        <f t="shared" si="60"/>
        <v>0</v>
      </c>
      <c r="AG42" s="88">
        <f t="shared" si="60"/>
        <v>1.3339080758731851E-3</v>
      </c>
      <c r="AH42" s="88">
        <f t="shared" si="60"/>
        <v>7.4979890432548881</v>
      </c>
      <c r="AI42" s="204">
        <f t="shared" si="64"/>
        <v>57.320411735460176</v>
      </c>
      <c r="AJ42" s="131" t="str">
        <f t="shared" si="65"/>
        <v/>
      </c>
    </row>
    <row r="43" spans="1:36" ht="15">
      <c r="A43" s="157" t="s">
        <v>141</v>
      </c>
      <c r="B43" s="45">
        <f t="shared" si="61"/>
        <v>842.53858539451915</v>
      </c>
      <c r="C43" s="45">
        <f t="shared" si="61"/>
        <v>1582.3924823412558</v>
      </c>
      <c r="D43" s="45">
        <f t="shared" si="61"/>
        <v>820.29573690862264</v>
      </c>
      <c r="E43" s="45">
        <f t="shared" si="61"/>
        <v>135.39032676512488</v>
      </c>
      <c r="F43" s="304"/>
      <c r="G43" s="45">
        <f t="shared" si="58"/>
        <v>0</v>
      </c>
      <c r="H43" s="45">
        <f t="shared" si="58"/>
        <v>0</v>
      </c>
      <c r="I43" s="144">
        <f t="shared" si="62"/>
        <v>3380.6171314095222</v>
      </c>
      <c r="J43" s="139"/>
      <c r="K43" s="159" t="s">
        <v>141</v>
      </c>
      <c r="L43" s="45">
        <f t="shared" si="59"/>
        <v>842.53858539451915</v>
      </c>
      <c r="M43" s="45">
        <f t="shared" si="59"/>
        <v>1582.3924823412558</v>
      </c>
      <c r="N43" s="45">
        <f t="shared" si="59"/>
        <v>820.29573690862264</v>
      </c>
      <c r="O43" s="45">
        <f t="shared" si="59"/>
        <v>135.39032676512488</v>
      </c>
      <c r="P43" s="45">
        <f t="shared" si="59"/>
        <v>4.4142503525390708</v>
      </c>
      <c r="Q43" s="45">
        <f t="shared" si="59"/>
        <v>0</v>
      </c>
      <c r="R43" s="45">
        <f t="shared" si="59"/>
        <v>0</v>
      </c>
      <c r="S43" s="148">
        <f t="shared" si="63"/>
        <v>3385.0313817620613</v>
      </c>
      <c r="T43" s="139"/>
      <c r="U43" s="205" t="s">
        <v>141</v>
      </c>
      <c r="V43" s="84">
        <f t="shared" si="60"/>
        <v>819.75848157142605</v>
      </c>
      <c r="W43" s="84">
        <f t="shared" si="60"/>
        <v>0</v>
      </c>
      <c r="X43" s="84">
        <f t="shared" si="60"/>
        <v>0</v>
      </c>
      <c r="Y43" s="84">
        <f t="shared" si="60"/>
        <v>1582.3924823412558</v>
      </c>
      <c r="Z43" s="84">
        <f t="shared" si="60"/>
        <v>800.73687056994891</v>
      </c>
      <c r="AA43" s="84">
        <f t="shared" si="60"/>
        <v>36.961990837730035</v>
      </c>
      <c r="AB43" s="84">
        <f t="shared" si="60"/>
        <v>4.4142503525390708</v>
      </c>
      <c r="AC43" s="85">
        <f t="shared" si="60"/>
        <v>140.76730608916151</v>
      </c>
      <c r="AD43" s="84">
        <f t="shared" si="60"/>
        <v>22.780103823092915</v>
      </c>
      <c r="AE43" s="84">
        <f t="shared" si="60"/>
        <v>14.131204993066891</v>
      </c>
      <c r="AF43" s="84">
        <f t="shared" si="60"/>
        <v>0</v>
      </c>
      <c r="AG43" s="84">
        <f t="shared" si="60"/>
        <v>19.558866338673738</v>
      </c>
      <c r="AH43" s="84">
        <f t="shared" si="60"/>
        <v>84.297130934327953</v>
      </c>
      <c r="AI43" s="200">
        <f t="shared" si="64"/>
        <v>3385.0313817620613</v>
      </c>
      <c r="AJ43" s="131" t="str">
        <f t="shared" si="65"/>
        <v/>
      </c>
    </row>
    <row r="44" spans="1:36" ht="15">
      <c r="A44" s="149" t="s">
        <v>25</v>
      </c>
      <c r="B44" s="48">
        <f t="shared" si="61"/>
        <v>168.5954571285244</v>
      </c>
      <c r="C44" s="48">
        <f t="shared" si="61"/>
        <v>32.937502794289138</v>
      </c>
      <c r="D44" s="48">
        <f t="shared" si="61"/>
        <v>551.38375934358055</v>
      </c>
      <c r="E44" s="48">
        <f t="shared" si="61"/>
        <v>2405.5309233072271</v>
      </c>
      <c r="F44" s="304"/>
      <c r="G44" s="48">
        <f t="shared" si="58"/>
        <v>341.09570442742483</v>
      </c>
      <c r="H44" s="48">
        <f t="shared" si="58"/>
        <v>31.265826248340392</v>
      </c>
      <c r="I44" s="152">
        <f t="shared" si="62"/>
        <v>3530.8091732493863</v>
      </c>
      <c r="J44" s="139"/>
      <c r="K44" s="153" t="s">
        <v>25</v>
      </c>
      <c r="L44" s="51">
        <f t="shared" si="59"/>
        <v>168.5954571285244</v>
      </c>
      <c r="M44" s="51">
        <f t="shared" si="59"/>
        <v>32.937502794289138</v>
      </c>
      <c r="N44" s="51">
        <f t="shared" si="59"/>
        <v>551.38375934358055</v>
      </c>
      <c r="O44" s="51">
        <f t="shared" si="59"/>
        <v>2405.5309233072271</v>
      </c>
      <c r="P44" s="51">
        <f t="shared" si="59"/>
        <v>2.6924229163370983</v>
      </c>
      <c r="Q44" s="51">
        <f t="shared" si="59"/>
        <v>341.09570442742483</v>
      </c>
      <c r="R44" s="51">
        <f t="shared" si="59"/>
        <v>31.265826248340392</v>
      </c>
      <c r="S44" s="156">
        <f t="shared" si="63"/>
        <v>3533.5015961657232</v>
      </c>
      <c r="T44" s="139"/>
      <c r="U44" s="201" t="s">
        <v>25</v>
      </c>
      <c r="V44" s="88">
        <f t="shared" si="60"/>
        <v>43.568579570756889</v>
      </c>
      <c r="W44" s="88">
        <f t="shared" si="60"/>
        <v>120.35006286986172</v>
      </c>
      <c r="X44" s="88">
        <f t="shared" si="60"/>
        <v>341.09570442742483</v>
      </c>
      <c r="Y44" s="88">
        <f t="shared" si="60"/>
        <v>32.937502794289138</v>
      </c>
      <c r="Z44" s="88">
        <f t="shared" si="60"/>
        <v>550.25244002680665</v>
      </c>
      <c r="AA44" s="88">
        <f t="shared" si="60"/>
        <v>2261.1058221524158</v>
      </c>
      <c r="AB44" s="88">
        <f t="shared" si="60"/>
        <v>2.6924229163370983</v>
      </c>
      <c r="AC44" s="89">
        <f t="shared" si="60"/>
        <v>181.49906140783119</v>
      </c>
      <c r="AD44" s="88">
        <f t="shared" si="60"/>
        <v>4.6768146879057833</v>
      </c>
      <c r="AE44" s="88">
        <f t="shared" si="60"/>
        <v>112.75475257566261</v>
      </c>
      <c r="AF44" s="88">
        <f t="shared" si="60"/>
        <v>31.265826248340392</v>
      </c>
      <c r="AG44" s="88">
        <f t="shared" si="60"/>
        <v>1.1313193167740048</v>
      </c>
      <c r="AH44" s="88">
        <f t="shared" si="60"/>
        <v>31.670348579148417</v>
      </c>
      <c r="AI44" s="204">
        <f t="shared" si="64"/>
        <v>3533.5015961657232</v>
      </c>
      <c r="AJ44" s="131" t="str">
        <f t="shared" si="65"/>
        <v/>
      </c>
    </row>
    <row r="45" spans="1:36" ht="15">
      <c r="A45" s="157" t="s">
        <v>24</v>
      </c>
      <c r="B45" s="45">
        <f t="shared" si="61"/>
        <v>89.67648214788511</v>
      </c>
      <c r="C45" s="45">
        <f t="shared" si="61"/>
        <v>1.6546881888898275</v>
      </c>
      <c r="D45" s="45">
        <f t="shared" si="61"/>
        <v>28.640694592532778</v>
      </c>
      <c r="E45" s="45">
        <f t="shared" si="61"/>
        <v>0</v>
      </c>
      <c r="F45" s="304"/>
      <c r="G45" s="45">
        <f t="shared" si="58"/>
        <v>0</v>
      </c>
      <c r="H45" s="45">
        <f t="shared" si="58"/>
        <v>0</v>
      </c>
      <c r="I45" s="144">
        <f t="shared" si="62"/>
        <v>119.97186492930771</v>
      </c>
      <c r="J45" s="139"/>
      <c r="K45" s="159" t="s">
        <v>24</v>
      </c>
      <c r="L45" s="45">
        <f t="shared" si="59"/>
        <v>89.67648214788511</v>
      </c>
      <c r="M45" s="45">
        <f t="shared" si="59"/>
        <v>1.6546881888898275</v>
      </c>
      <c r="N45" s="45">
        <f t="shared" si="59"/>
        <v>28.640694592532778</v>
      </c>
      <c r="O45" s="45">
        <f t="shared" si="59"/>
        <v>0</v>
      </c>
      <c r="P45" s="45">
        <f t="shared" si="59"/>
        <v>0</v>
      </c>
      <c r="Q45" s="45">
        <f t="shared" si="59"/>
        <v>0</v>
      </c>
      <c r="R45" s="45">
        <f t="shared" si="59"/>
        <v>0</v>
      </c>
      <c r="S45" s="148">
        <f t="shared" si="63"/>
        <v>119.97186492930771</v>
      </c>
      <c r="T45" s="139"/>
      <c r="U45" s="205" t="s">
        <v>24</v>
      </c>
      <c r="V45" s="84">
        <f t="shared" si="60"/>
        <v>88.787477581138177</v>
      </c>
      <c r="W45" s="84">
        <f t="shared" si="60"/>
        <v>0.47830762414383254</v>
      </c>
      <c r="X45" s="84">
        <f t="shared" si="60"/>
        <v>0</v>
      </c>
      <c r="Y45" s="84">
        <f t="shared" si="60"/>
        <v>1.6546881888898275</v>
      </c>
      <c r="Z45" s="84">
        <f t="shared" si="60"/>
        <v>8.5928183648798324</v>
      </c>
      <c r="AA45" s="84">
        <f t="shared" si="60"/>
        <v>0</v>
      </c>
      <c r="AB45" s="84">
        <f t="shared" si="60"/>
        <v>0</v>
      </c>
      <c r="AC45" s="85">
        <f t="shared" si="60"/>
        <v>20.458573170256038</v>
      </c>
      <c r="AD45" s="84">
        <f t="shared" si="60"/>
        <v>0.41069694260309408</v>
      </c>
      <c r="AE45" s="84">
        <f t="shared" si="60"/>
        <v>0</v>
      </c>
      <c r="AF45" s="84">
        <f t="shared" si="60"/>
        <v>0</v>
      </c>
      <c r="AG45" s="84">
        <f t="shared" si="60"/>
        <v>20.047876227652942</v>
      </c>
      <c r="AH45" s="84">
        <f t="shared" si="60"/>
        <v>0</v>
      </c>
      <c r="AI45" s="200">
        <f t="shared" si="64"/>
        <v>119.97186492930771</v>
      </c>
      <c r="AJ45" s="131" t="str">
        <f t="shared" si="65"/>
        <v/>
      </c>
    </row>
    <row r="46" spans="1:36" ht="15">
      <c r="A46" s="149" t="s">
        <v>57</v>
      </c>
      <c r="B46" s="48">
        <f t="shared" si="61"/>
        <v>19.706660088832752</v>
      </c>
      <c r="C46" s="48">
        <f t="shared" si="61"/>
        <v>4.7503418979872567</v>
      </c>
      <c r="D46" s="48">
        <f t="shared" si="61"/>
        <v>9.9725722386339068</v>
      </c>
      <c r="E46" s="48">
        <f t="shared" si="61"/>
        <v>0</v>
      </c>
      <c r="F46" s="304"/>
      <c r="G46" s="48">
        <f t="shared" si="58"/>
        <v>0</v>
      </c>
      <c r="H46" s="48">
        <f t="shared" si="58"/>
        <v>0</v>
      </c>
      <c r="I46" s="152">
        <f t="shared" si="62"/>
        <v>34.429574225453919</v>
      </c>
      <c r="J46" s="139"/>
      <c r="K46" s="153" t="s">
        <v>57</v>
      </c>
      <c r="L46" s="51">
        <f t="shared" si="59"/>
        <v>19.706660088832752</v>
      </c>
      <c r="M46" s="51">
        <f t="shared" si="59"/>
        <v>4.7503418979872567</v>
      </c>
      <c r="N46" s="51">
        <f t="shared" si="59"/>
        <v>9.9725722386339068</v>
      </c>
      <c r="O46" s="51">
        <f t="shared" si="59"/>
        <v>0</v>
      </c>
      <c r="P46" s="51">
        <f t="shared" si="59"/>
        <v>0</v>
      </c>
      <c r="Q46" s="51">
        <f t="shared" si="59"/>
        <v>0</v>
      </c>
      <c r="R46" s="51">
        <f t="shared" si="59"/>
        <v>0</v>
      </c>
      <c r="S46" s="156">
        <f t="shared" si="63"/>
        <v>34.429574225453919</v>
      </c>
      <c r="T46" s="139"/>
      <c r="U46" s="201" t="s">
        <v>57</v>
      </c>
      <c r="V46" s="88">
        <f t="shared" si="60"/>
        <v>19.541005470802528</v>
      </c>
      <c r="W46" s="88">
        <f t="shared" si="60"/>
        <v>0</v>
      </c>
      <c r="X46" s="88">
        <f t="shared" si="60"/>
        <v>0</v>
      </c>
      <c r="Y46" s="88">
        <f t="shared" si="60"/>
        <v>4.7503418979872567</v>
      </c>
      <c r="Z46" s="88">
        <f t="shared" si="60"/>
        <v>9.9725722386339068</v>
      </c>
      <c r="AA46" s="88">
        <f t="shared" si="60"/>
        <v>0</v>
      </c>
      <c r="AB46" s="88">
        <f t="shared" si="60"/>
        <v>0</v>
      </c>
      <c r="AC46" s="89">
        <f t="shared" si="60"/>
        <v>0.16565461803022913</v>
      </c>
      <c r="AD46" s="88">
        <f t="shared" si="60"/>
        <v>0.16565461803022913</v>
      </c>
      <c r="AE46" s="88">
        <f t="shared" si="60"/>
        <v>0</v>
      </c>
      <c r="AF46" s="88">
        <f t="shared" si="60"/>
        <v>0</v>
      </c>
      <c r="AG46" s="88">
        <f t="shared" si="60"/>
        <v>0</v>
      </c>
      <c r="AH46" s="88">
        <f t="shared" si="60"/>
        <v>0</v>
      </c>
      <c r="AI46" s="204">
        <f t="shared" si="64"/>
        <v>34.429574225453926</v>
      </c>
      <c r="AJ46" s="131" t="str">
        <f t="shared" si="65"/>
        <v/>
      </c>
    </row>
    <row r="47" spans="1:36" ht="15">
      <c r="A47" s="157" t="s">
        <v>22</v>
      </c>
      <c r="B47" s="45">
        <f t="shared" si="61"/>
        <v>317.42889324852536</v>
      </c>
      <c r="C47" s="45">
        <f t="shared" si="61"/>
        <v>131.8423822147582</v>
      </c>
      <c r="D47" s="45">
        <f t="shared" si="61"/>
        <v>130.86483939279213</v>
      </c>
      <c r="E47" s="45">
        <f t="shared" si="61"/>
        <v>4.0812272734874551</v>
      </c>
      <c r="F47" s="304"/>
      <c r="G47" s="45">
        <f t="shared" si="58"/>
        <v>0</v>
      </c>
      <c r="H47" s="45">
        <f t="shared" si="58"/>
        <v>0</v>
      </c>
      <c r="I47" s="144">
        <f t="shared" si="62"/>
        <v>584.21734212956312</v>
      </c>
      <c r="J47" s="139"/>
      <c r="K47" s="159" t="s">
        <v>22</v>
      </c>
      <c r="L47" s="45">
        <f t="shared" si="59"/>
        <v>317.42889324852536</v>
      </c>
      <c r="M47" s="45">
        <f t="shared" si="59"/>
        <v>131.8423822147582</v>
      </c>
      <c r="N47" s="45">
        <f t="shared" si="59"/>
        <v>130.86483939279213</v>
      </c>
      <c r="O47" s="45">
        <f t="shared" si="59"/>
        <v>4.0812272734874551</v>
      </c>
      <c r="P47" s="45">
        <f t="shared" si="59"/>
        <v>107.7891718778595</v>
      </c>
      <c r="Q47" s="45">
        <f t="shared" si="59"/>
        <v>0</v>
      </c>
      <c r="R47" s="45">
        <f t="shared" si="59"/>
        <v>0</v>
      </c>
      <c r="S47" s="148">
        <f t="shared" si="63"/>
        <v>692.00651400742265</v>
      </c>
      <c r="T47" s="139"/>
      <c r="U47" s="205" t="s">
        <v>22</v>
      </c>
      <c r="V47" s="84">
        <f t="shared" si="60"/>
        <v>315.27186261301097</v>
      </c>
      <c r="W47" s="84">
        <f t="shared" si="60"/>
        <v>0</v>
      </c>
      <c r="X47" s="84">
        <f t="shared" si="60"/>
        <v>0</v>
      </c>
      <c r="Y47" s="84">
        <f t="shared" si="60"/>
        <v>131.8423822147582</v>
      </c>
      <c r="Z47" s="84">
        <f t="shared" si="60"/>
        <v>96.909218981277192</v>
      </c>
      <c r="AA47" s="84">
        <f t="shared" si="60"/>
        <v>0</v>
      </c>
      <c r="AB47" s="84">
        <f t="shared" si="60"/>
        <v>107.7891718778595</v>
      </c>
      <c r="AC47" s="85">
        <f t="shared" si="60"/>
        <v>40.193878320516774</v>
      </c>
      <c r="AD47" s="84">
        <f t="shared" si="60"/>
        <v>2.1570306355143787</v>
      </c>
      <c r="AE47" s="84">
        <f t="shared" si="60"/>
        <v>0</v>
      </c>
      <c r="AF47" s="84">
        <f t="shared" si="60"/>
        <v>0</v>
      </c>
      <c r="AG47" s="84">
        <f t="shared" si="60"/>
        <v>33.95562041151495</v>
      </c>
      <c r="AH47" s="84">
        <f t="shared" si="60"/>
        <v>4.0812272734874551</v>
      </c>
      <c r="AI47" s="200">
        <f t="shared" si="64"/>
        <v>692.00651400742265</v>
      </c>
      <c r="AJ47" s="131" t="str">
        <f t="shared" si="65"/>
        <v/>
      </c>
    </row>
    <row r="48" spans="1:36" ht="15">
      <c r="A48" s="149" t="s">
        <v>21</v>
      </c>
      <c r="B48" s="48">
        <f t="shared" si="61"/>
        <v>2.3202700778568675</v>
      </c>
      <c r="C48" s="48">
        <f t="shared" si="61"/>
        <v>0.11190441214528635</v>
      </c>
      <c r="D48" s="48">
        <f t="shared" si="61"/>
        <v>5.3903057690761145</v>
      </c>
      <c r="E48" s="48">
        <f t="shared" si="61"/>
        <v>0</v>
      </c>
      <c r="F48" s="304"/>
      <c r="G48" s="48">
        <f t="shared" si="58"/>
        <v>0</v>
      </c>
      <c r="H48" s="48">
        <f t="shared" si="58"/>
        <v>0</v>
      </c>
      <c r="I48" s="152">
        <f t="shared" si="62"/>
        <v>7.8224802590782687</v>
      </c>
      <c r="J48" s="139"/>
      <c r="K48" s="153" t="s">
        <v>21</v>
      </c>
      <c r="L48" s="51">
        <f t="shared" si="59"/>
        <v>2.3202700778568675</v>
      </c>
      <c r="M48" s="51">
        <f t="shared" si="59"/>
        <v>0.11190441214528635</v>
      </c>
      <c r="N48" s="51">
        <f t="shared" si="59"/>
        <v>5.3903057690761145</v>
      </c>
      <c r="O48" s="51">
        <f t="shared" si="59"/>
        <v>0</v>
      </c>
      <c r="P48" s="51">
        <f t="shared" si="59"/>
        <v>0</v>
      </c>
      <c r="Q48" s="51">
        <f t="shared" si="59"/>
        <v>0</v>
      </c>
      <c r="R48" s="51">
        <f t="shared" si="59"/>
        <v>0</v>
      </c>
      <c r="S48" s="156">
        <f t="shared" si="63"/>
        <v>7.8224802590782687</v>
      </c>
      <c r="T48" s="139"/>
      <c r="U48" s="201" t="s">
        <v>58</v>
      </c>
      <c r="V48" s="88">
        <f t="shared" si="60"/>
        <v>2.3202700778568675</v>
      </c>
      <c r="W48" s="88">
        <f t="shared" si="60"/>
        <v>0</v>
      </c>
      <c r="X48" s="88">
        <f t="shared" si="60"/>
        <v>0</v>
      </c>
      <c r="Y48" s="88">
        <f t="shared" si="60"/>
        <v>0.11190441214528635</v>
      </c>
      <c r="Z48" s="88">
        <f t="shared" si="60"/>
        <v>5.3903057690761145</v>
      </c>
      <c r="AA48" s="88">
        <f t="shared" si="60"/>
        <v>0</v>
      </c>
      <c r="AB48" s="88">
        <f t="shared" si="60"/>
        <v>0</v>
      </c>
      <c r="AC48" s="89">
        <f t="shared" si="60"/>
        <v>0</v>
      </c>
      <c r="AD48" s="88">
        <f t="shared" si="60"/>
        <v>0</v>
      </c>
      <c r="AE48" s="88">
        <f t="shared" si="60"/>
        <v>0</v>
      </c>
      <c r="AF48" s="88">
        <f t="shared" si="60"/>
        <v>0</v>
      </c>
      <c r="AG48" s="88">
        <f t="shared" si="60"/>
        <v>0</v>
      </c>
      <c r="AH48" s="88">
        <f t="shared" si="60"/>
        <v>0</v>
      </c>
      <c r="AI48" s="204">
        <f t="shared" si="64"/>
        <v>7.8224802590782687</v>
      </c>
      <c r="AJ48" s="131" t="str">
        <f t="shared" si="65"/>
        <v/>
      </c>
    </row>
    <row r="49" spans="1:36" ht="15">
      <c r="A49" s="160" t="s">
        <v>61</v>
      </c>
      <c r="B49" s="45">
        <f t="shared" si="61"/>
        <v>3.3732000000000002</v>
      </c>
      <c r="C49" s="45">
        <f t="shared" si="61"/>
        <v>0</v>
      </c>
      <c r="D49" s="45">
        <f t="shared" si="61"/>
        <v>0</v>
      </c>
      <c r="E49" s="45">
        <f t="shared" si="61"/>
        <v>0</v>
      </c>
      <c r="F49" s="304"/>
      <c r="G49" s="45">
        <f t="shared" ref="G49:H53" si="66">G127+G153+G179+G205+G231+G257+G283+G309+G335+G361+G387+G413+G439</f>
        <v>0</v>
      </c>
      <c r="H49" s="45">
        <f t="shared" si="66"/>
        <v>0</v>
      </c>
      <c r="I49" s="144">
        <f t="shared" si="62"/>
        <v>3.3732000000000002</v>
      </c>
      <c r="J49" s="139"/>
      <c r="K49" s="161" t="s">
        <v>61</v>
      </c>
      <c r="L49" s="45">
        <f t="shared" ref="L49:R53" si="67">L127+L153+L179+L205+L231+L257+L283+L309+L335+L361+L387+L413+L439</f>
        <v>3.3732000000000002</v>
      </c>
      <c r="M49" s="45">
        <f t="shared" si="67"/>
        <v>0</v>
      </c>
      <c r="N49" s="45">
        <f t="shared" si="67"/>
        <v>0</v>
      </c>
      <c r="O49" s="45">
        <f t="shared" si="67"/>
        <v>0</v>
      </c>
      <c r="P49" s="45">
        <f t="shared" si="67"/>
        <v>0</v>
      </c>
      <c r="Q49" s="45">
        <f t="shared" si="67"/>
        <v>0</v>
      </c>
      <c r="R49" s="45">
        <f t="shared" si="67"/>
        <v>0</v>
      </c>
      <c r="S49" s="148">
        <f t="shared" si="63"/>
        <v>3.3732000000000002</v>
      </c>
      <c r="T49" s="139"/>
      <c r="U49" s="206" t="s">
        <v>59</v>
      </c>
      <c r="V49" s="84">
        <f t="shared" ref="V49:AH53" si="68">V127+V153+V179+V205+V231+V257+V283+V309+V335+V361+V387+V413+V439</f>
        <v>3.3732000000000002</v>
      </c>
      <c r="W49" s="84">
        <f t="shared" si="68"/>
        <v>0</v>
      </c>
      <c r="X49" s="84">
        <f t="shared" si="68"/>
        <v>0</v>
      </c>
      <c r="Y49" s="84">
        <f t="shared" si="68"/>
        <v>0</v>
      </c>
      <c r="Z49" s="84">
        <f t="shared" si="68"/>
        <v>0</v>
      </c>
      <c r="AA49" s="84">
        <f t="shared" si="68"/>
        <v>0</v>
      </c>
      <c r="AB49" s="84">
        <f t="shared" si="68"/>
        <v>0</v>
      </c>
      <c r="AC49" s="85">
        <f t="shared" si="68"/>
        <v>0</v>
      </c>
      <c r="AD49" s="84">
        <f t="shared" si="68"/>
        <v>0</v>
      </c>
      <c r="AE49" s="84">
        <f t="shared" si="68"/>
        <v>0</v>
      </c>
      <c r="AF49" s="84">
        <f t="shared" si="68"/>
        <v>0</v>
      </c>
      <c r="AG49" s="84">
        <f t="shared" si="68"/>
        <v>0</v>
      </c>
      <c r="AH49" s="84">
        <f t="shared" si="68"/>
        <v>0</v>
      </c>
      <c r="AI49" s="200">
        <f t="shared" si="64"/>
        <v>3.3732000000000002</v>
      </c>
      <c r="AJ49" s="131" t="str">
        <f t="shared" si="65"/>
        <v/>
      </c>
    </row>
    <row r="50" spans="1:36">
      <c r="A50" s="162" t="s">
        <v>23</v>
      </c>
      <c r="B50" s="55">
        <f t="shared" ref="B50:E53" si="69">B128+B154+B180+B206+B232+B258+B284+B310+B336+B362+B388+B414+B440</f>
        <v>3.3732000000000002</v>
      </c>
      <c r="C50" s="55">
        <f t="shared" si="69"/>
        <v>0</v>
      </c>
      <c r="D50" s="55">
        <f t="shared" si="69"/>
        <v>0</v>
      </c>
      <c r="E50" s="55">
        <f t="shared" si="69"/>
        <v>0</v>
      </c>
      <c r="F50" s="304"/>
      <c r="G50" s="55">
        <f t="shared" si="66"/>
        <v>0</v>
      </c>
      <c r="H50" s="55">
        <f t="shared" si="66"/>
        <v>0</v>
      </c>
      <c r="I50" s="165">
        <f t="shared" si="62"/>
        <v>3.3732000000000002</v>
      </c>
      <c r="J50" s="139"/>
      <c r="K50" s="166" t="s">
        <v>23</v>
      </c>
      <c r="L50" s="58">
        <f t="shared" si="67"/>
        <v>3.3732000000000002</v>
      </c>
      <c r="M50" s="58">
        <f t="shared" si="67"/>
        <v>0</v>
      </c>
      <c r="N50" s="58">
        <f t="shared" si="67"/>
        <v>0</v>
      </c>
      <c r="O50" s="58">
        <f t="shared" si="67"/>
        <v>0</v>
      </c>
      <c r="P50" s="58">
        <f t="shared" si="67"/>
        <v>0</v>
      </c>
      <c r="Q50" s="58">
        <f t="shared" si="67"/>
        <v>0</v>
      </c>
      <c r="R50" s="58">
        <f t="shared" si="67"/>
        <v>0</v>
      </c>
      <c r="S50" s="242">
        <f t="shared" si="63"/>
        <v>3.3732000000000002</v>
      </c>
      <c r="T50" s="139"/>
      <c r="U50" s="207" t="s">
        <v>62</v>
      </c>
      <c r="V50" s="91">
        <f t="shared" si="68"/>
        <v>3.3732000000000002</v>
      </c>
      <c r="W50" s="91">
        <f t="shared" si="68"/>
        <v>0</v>
      </c>
      <c r="X50" s="91">
        <f t="shared" si="68"/>
        <v>0</v>
      </c>
      <c r="Y50" s="91">
        <f t="shared" si="68"/>
        <v>0</v>
      </c>
      <c r="Z50" s="91">
        <f t="shared" si="68"/>
        <v>0</v>
      </c>
      <c r="AA50" s="91">
        <f t="shared" si="68"/>
        <v>0</v>
      </c>
      <c r="AB50" s="91">
        <f t="shared" si="68"/>
        <v>0</v>
      </c>
      <c r="AC50" s="268">
        <f t="shared" si="68"/>
        <v>0</v>
      </c>
      <c r="AD50" s="91">
        <f t="shared" si="68"/>
        <v>0</v>
      </c>
      <c r="AE50" s="91">
        <f t="shared" si="68"/>
        <v>0</v>
      </c>
      <c r="AF50" s="91">
        <f t="shared" si="68"/>
        <v>0</v>
      </c>
      <c r="AG50" s="91">
        <f t="shared" si="68"/>
        <v>0</v>
      </c>
      <c r="AH50" s="91">
        <f t="shared" si="68"/>
        <v>0</v>
      </c>
      <c r="AI50" s="209">
        <f t="shared" si="64"/>
        <v>3.3732000000000002</v>
      </c>
      <c r="AJ50" s="131" t="str">
        <f>IF(ABS(S50-AI50)&gt;0.1,S50-AI50,"")</f>
        <v/>
      </c>
    </row>
    <row r="51" spans="1:36">
      <c r="A51" s="170" t="s">
        <v>19</v>
      </c>
      <c r="B51" s="61">
        <f t="shared" si="69"/>
        <v>0</v>
      </c>
      <c r="C51" s="61">
        <f t="shared" si="69"/>
        <v>0</v>
      </c>
      <c r="D51" s="61">
        <f t="shared" si="69"/>
        <v>0</v>
      </c>
      <c r="E51" s="61">
        <f t="shared" si="69"/>
        <v>0</v>
      </c>
      <c r="F51" s="304"/>
      <c r="G51" s="61">
        <f t="shared" si="66"/>
        <v>0</v>
      </c>
      <c r="H51" s="61">
        <f t="shared" si="66"/>
        <v>0</v>
      </c>
      <c r="I51" s="173">
        <f t="shared" si="62"/>
        <v>0</v>
      </c>
      <c r="J51" s="139"/>
      <c r="K51" s="174" t="s">
        <v>19</v>
      </c>
      <c r="L51" s="61">
        <f t="shared" si="67"/>
        <v>0</v>
      </c>
      <c r="M51" s="61">
        <f t="shared" si="67"/>
        <v>0</v>
      </c>
      <c r="N51" s="61">
        <f t="shared" si="67"/>
        <v>0</v>
      </c>
      <c r="O51" s="61">
        <f t="shared" si="67"/>
        <v>0</v>
      </c>
      <c r="P51" s="61">
        <f t="shared" si="67"/>
        <v>0</v>
      </c>
      <c r="Q51" s="61">
        <f t="shared" si="67"/>
        <v>0</v>
      </c>
      <c r="R51" s="61">
        <f t="shared" si="67"/>
        <v>0</v>
      </c>
      <c r="S51" s="176">
        <f t="shared" si="63"/>
        <v>0</v>
      </c>
      <c r="T51" s="139"/>
      <c r="U51" s="210" t="s">
        <v>19</v>
      </c>
      <c r="V51" s="94">
        <f t="shared" si="68"/>
        <v>0</v>
      </c>
      <c r="W51" s="94">
        <f t="shared" si="68"/>
        <v>0</v>
      </c>
      <c r="X51" s="94">
        <f t="shared" si="68"/>
        <v>0</v>
      </c>
      <c r="Y51" s="94">
        <f t="shared" si="68"/>
        <v>0</v>
      </c>
      <c r="Z51" s="94">
        <f t="shared" si="68"/>
        <v>0</v>
      </c>
      <c r="AA51" s="94">
        <f t="shared" si="68"/>
        <v>0</v>
      </c>
      <c r="AB51" s="94">
        <f t="shared" si="68"/>
        <v>0</v>
      </c>
      <c r="AC51" s="269">
        <f t="shared" si="68"/>
        <v>0</v>
      </c>
      <c r="AD51" s="94">
        <f t="shared" si="68"/>
        <v>0</v>
      </c>
      <c r="AE51" s="94">
        <f t="shared" si="68"/>
        <v>0</v>
      </c>
      <c r="AF51" s="94">
        <f t="shared" si="68"/>
        <v>0</v>
      </c>
      <c r="AG51" s="94">
        <f t="shared" si="68"/>
        <v>0</v>
      </c>
      <c r="AH51" s="94">
        <f t="shared" si="68"/>
        <v>0</v>
      </c>
      <c r="AI51" s="213">
        <f t="shared" si="64"/>
        <v>0</v>
      </c>
      <c r="AJ51" s="131" t="str">
        <f t="shared" si="65"/>
        <v/>
      </c>
    </row>
    <row r="52" spans="1:36">
      <c r="A52" s="162" t="s">
        <v>20</v>
      </c>
      <c r="B52" s="55">
        <f t="shared" si="69"/>
        <v>0</v>
      </c>
      <c r="C52" s="55">
        <f t="shared" si="69"/>
        <v>0</v>
      </c>
      <c r="D52" s="55">
        <f t="shared" si="69"/>
        <v>0</v>
      </c>
      <c r="E52" s="55">
        <f t="shared" si="69"/>
        <v>0</v>
      </c>
      <c r="F52" s="304"/>
      <c r="G52" s="55">
        <f t="shared" si="66"/>
        <v>0</v>
      </c>
      <c r="H52" s="55">
        <f t="shared" si="66"/>
        <v>0</v>
      </c>
      <c r="I52" s="165">
        <f t="shared" si="62"/>
        <v>0</v>
      </c>
      <c r="J52" s="139"/>
      <c r="K52" s="166" t="s">
        <v>20</v>
      </c>
      <c r="L52" s="58">
        <f t="shared" si="67"/>
        <v>0</v>
      </c>
      <c r="M52" s="58">
        <f t="shared" si="67"/>
        <v>0</v>
      </c>
      <c r="N52" s="58">
        <f t="shared" si="67"/>
        <v>0</v>
      </c>
      <c r="O52" s="58">
        <f t="shared" si="67"/>
        <v>0</v>
      </c>
      <c r="P52" s="58">
        <f t="shared" si="67"/>
        <v>0</v>
      </c>
      <c r="Q52" s="58">
        <f t="shared" si="67"/>
        <v>0</v>
      </c>
      <c r="R52" s="58">
        <f t="shared" si="67"/>
        <v>0</v>
      </c>
      <c r="S52" s="169">
        <f t="shared" si="63"/>
        <v>0</v>
      </c>
      <c r="T52" s="139"/>
      <c r="U52" s="207" t="s">
        <v>20</v>
      </c>
      <c r="V52" s="91">
        <f t="shared" si="68"/>
        <v>0</v>
      </c>
      <c r="W52" s="91">
        <f t="shared" si="68"/>
        <v>0</v>
      </c>
      <c r="X52" s="91">
        <f t="shared" si="68"/>
        <v>0</v>
      </c>
      <c r="Y52" s="91">
        <f t="shared" si="68"/>
        <v>0</v>
      </c>
      <c r="Z52" s="91">
        <f t="shared" si="68"/>
        <v>0</v>
      </c>
      <c r="AA52" s="91">
        <f t="shared" si="68"/>
        <v>0</v>
      </c>
      <c r="AB52" s="91">
        <f t="shared" si="68"/>
        <v>0</v>
      </c>
      <c r="AC52" s="268">
        <f t="shared" si="68"/>
        <v>0</v>
      </c>
      <c r="AD52" s="91">
        <f t="shared" si="68"/>
        <v>0</v>
      </c>
      <c r="AE52" s="91">
        <f t="shared" si="68"/>
        <v>0</v>
      </c>
      <c r="AF52" s="91">
        <f t="shared" si="68"/>
        <v>0</v>
      </c>
      <c r="AG52" s="91">
        <f t="shared" si="68"/>
        <v>0</v>
      </c>
      <c r="AH52" s="91">
        <f t="shared" si="68"/>
        <v>0</v>
      </c>
      <c r="AI52" s="209">
        <f t="shared" si="64"/>
        <v>0</v>
      </c>
      <c r="AJ52" s="131" t="str">
        <f t="shared" si="65"/>
        <v/>
      </c>
    </row>
    <row r="53" spans="1:36" ht="15" thickBot="1">
      <c r="A53" s="177" t="s">
        <v>11</v>
      </c>
      <c r="B53" s="66">
        <f t="shared" si="69"/>
        <v>0</v>
      </c>
      <c r="C53" s="66">
        <f t="shared" si="69"/>
        <v>0</v>
      </c>
      <c r="D53" s="66">
        <f t="shared" si="69"/>
        <v>0</v>
      </c>
      <c r="E53" s="66">
        <f t="shared" si="69"/>
        <v>0</v>
      </c>
      <c r="F53" s="305"/>
      <c r="G53" s="66">
        <f t="shared" si="66"/>
        <v>0</v>
      </c>
      <c r="H53" s="66">
        <f t="shared" si="66"/>
        <v>0</v>
      </c>
      <c r="I53" s="180">
        <f t="shared" si="62"/>
        <v>0</v>
      </c>
      <c r="J53" s="139"/>
      <c r="K53" s="181" t="s">
        <v>11</v>
      </c>
      <c r="L53" s="66">
        <f t="shared" si="67"/>
        <v>0</v>
      </c>
      <c r="M53" s="66">
        <f t="shared" si="67"/>
        <v>0</v>
      </c>
      <c r="N53" s="66">
        <f t="shared" si="67"/>
        <v>0</v>
      </c>
      <c r="O53" s="66">
        <f t="shared" si="67"/>
        <v>0</v>
      </c>
      <c r="P53" s="66">
        <f t="shared" si="67"/>
        <v>0</v>
      </c>
      <c r="Q53" s="66">
        <f t="shared" si="67"/>
        <v>0</v>
      </c>
      <c r="R53" s="66">
        <f t="shared" si="67"/>
        <v>0</v>
      </c>
      <c r="S53" s="183">
        <f t="shared" si="63"/>
        <v>0</v>
      </c>
      <c r="T53" s="139"/>
      <c r="U53" s="210" t="s">
        <v>11</v>
      </c>
      <c r="V53" s="94">
        <f t="shared" si="68"/>
        <v>0</v>
      </c>
      <c r="W53" s="94">
        <f t="shared" si="68"/>
        <v>0</v>
      </c>
      <c r="X53" s="94">
        <f t="shared" si="68"/>
        <v>0</v>
      </c>
      <c r="Y53" s="94">
        <f t="shared" si="68"/>
        <v>0</v>
      </c>
      <c r="Z53" s="94">
        <f t="shared" si="68"/>
        <v>0</v>
      </c>
      <c r="AA53" s="94">
        <f t="shared" si="68"/>
        <v>0</v>
      </c>
      <c r="AB53" s="94">
        <f t="shared" si="68"/>
        <v>0</v>
      </c>
      <c r="AC53" s="269">
        <f t="shared" si="68"/>
        <v>0</v>
      </c>
      <c r="AD53" s="94">
        <f t="shared" si="68"/>
        <v>0</v>
      </c>
      <c r="AE53" s="94">
        <f t="shared" si="68"/>
        <v>0</v>
      </c>
      <c r="AF53" s="94">
        <f t="shared" si="68"/>
        <v>0</v>
      </c>
      <c r="AG53" s="94">
        <f t="shared" si="68"/>
        <v>0</v>
      </c>
      <c r="AH53" s="94">
        <f t="shared" si="68"/>
        <v>0</v>
      </c>
      <c r="AI53" s="213">
        <f t="shared" si="64"/>
        <v>0</v>
      </c>
      <c r="AJ53" s="131" t="str">
        <f t="shared" si="65"/>
        <v/>
      </c>
    </row>
    <row r="54" spans="1:36" ht="15">
      <c r="A54" s="184" t="s">
        <v>26</v>
      </c>
      <c r="B54" s="185">
        <f>SUM(B33:B49)</f>
        <v>1708.9616957789412</v>
      </c>
      <c r="C54" s="185">
        <f t="shared" ref="C54:H54" si="70">SUM(C33:C49)</f>
        <v>1850.7350849723014</v>
      </c>
      <c r="D54" s="185">
        <f t="shared" si="70"/>
        <v>1662.2964853448946</v>
      </c>
      <c r="E54" s="185">
        <f t="shared" si="70"/>
        <v>3165.9870558807947</v>
      </c>
      <c r="F54" s="185">
        <f t="shared" si="70"/>
        <v>0</v>
      </c>
      <c r="G54" s="185">
        <f t="shared" si="70"/>
        <v>341.09570442742483</v>
      </c>
      <c r="H54" s="187">
        <f t="shared" si="70"/>
        <v>31.265826248340392</v>
      </c>
      <c r="I54" s="144">
        <f t="shared" ref="I54" si="71">SUM(I33:I49)</f>
        <v>8760.3418526526966</v>
      </c>
      <c r="J54" s="139"/>
      <c r="K54" s="186" t="s">
        <v>26</v>
      </c>
      <c r="L54" s="185">
        <f>SUM(L33:L49)</f>
        <v>1708.9616957789412</v>
      </c>
      <c r="M54" s="185">
        <f t="shared" ref="M54:R54" si="72">SUM(M33:M49)</f>
        <v>1850.7350849723014</v>
      </c>
      <c r="N54" s="185">
        <f t="shared" si="72"/>
        <v>1662.2964853448946</v>
      </c>
      <c r="O54" s="185">
        <f t="shared" si="72"/>
        <v>3165.9870558807947</v>
      </c>
      <c r="P54" s="185">
        <f t="shared" si="72"/>
        <v>1515.0505567157338</v>
      </c>
      <c r="Q54" s="185">
        <f t="shared" si="72"/>
        <v>341.09570442742483</v>
      </c>
      <c r="R54" s="187">
        <f t="shared" si="72"/>
        <v>31.265826248340392</v>
      </c>
      <c r="S54" s="188">
        <f t="shared" ref="S54" si="73">SUM(S33:S49)</f>
        <v>10275.392409368431</v>
      </c>
      <c r="T54" s="139" t="str">
        <f>IF(ABS(S54-AI54)&gt;0.01,S54-AI54,"")</f>
        <v/>
      </c>
      <c r="U54" s="214" t="s">
        <v>60</v>
      </c>
      <c r="V54" s="215">
        <f>SUM(V33:V49)</f>
        <v>1552.683272541931</v>
      </c>
      <c r="W54" s="215">
        <f t="shared" ref="W54:AH54" si="74">SUM(W33:W49)</f>
        <v>120.82837049400555</v>
      </c>
      <c r="X54" s="215">
        <f t="shared" si="74"/>
        <v>341.09570442742483</v>
      </c>
      <c r="Y54" s="215">
        <f t="shared" si="74"/>
        <v>1850.7350849723014</v>
      </c>
      <c r="Z54" s="215">
        <f t="shared" si="74"/>
        <v>1581.7873907369346</v>
      </c>
      <c r="AA54" s="215">
        <f t="shared" si="74"/>
        <v>2608.2758447050601</v>
      </c>
      <c r="AB54" s="215">
        <f t="shared" si="74"/>
        <v>1515.0505567157338</v>
      </c>
      <c r="AC54" s="215">
        <f t="shared" si="74"/>
        <v>704.93618477503878</v>
      </c>
      <c r="AD54" s="216">
        <f t="shared" si="74"/>
        <v>35.450052743004065</v>
      </c>
      <c r="AE54" s="216">
        <f t="shared" si="74"/>
        <v>126.88595756872949</v>
      </c>
      <c r="AF54" s="216">
        <f t="shared" si="74"/>
        <v>31.265826248340392</v>
      </c>
      <c r="AG54" s="216">
        <f t="shared" si="74"/>
        <v>80.509094607959952</v>
      </c>
      <c r="AH54" s="216">
        <f t="shared" si="74"/>
        <v>430.82525360700498</v>
      </c>
      <c r="AI54" s="217">
        <f>SUM(V54:AC54)</f>
        <v>10275.392409368431</v>
      </c>
      <c r="AJ54" s="131" t="str">
        <f t="shared" si="65"/>
        <v/>
      </c>
    </row>
    <row r="55" spans="1:36" ht="15" thickBot="1">
      <c r="A55" s="15" t="s">
        <v>100</v>
      </c>
      <c r="B55" s="100">
        <f>IF($I54=0,"-",B54/$I54)</f>
        <v>0.19507933874309424</v>
      </c>
      <c r="C55" s="100">
        <f t="shared" ref="C55:H55" si="75">IF($I54=0,"-",C54/$I54)</f>
        <v>0.21126288404052235</v>
      </c>
      <c r="D55" s="100">
        <f t="shared" si="75"/>
        <v>0.18975246780370092</v>
      </c>
      <c r="E55" s="100">
        <f t="shared" si="75"/>
        <v>0.36139994410402038</v>
      </c>
      <c r="F55" s="100">
        <f t="shared" si="75"/>
        <v>0</v>
      </c>
      <c r="G55" s="100">
        <f t="shared" si="75"/>
        <v>3.8936346339513969E-2</v>
      </c>
      <c r="H55" s="101">
        <f t="shared" si="75"/>
        <v>3.5690189691482037E-3</v>
      </c>
      <c r="I55" s="102">
        <f>SUM(B55:H55)</f>
        <v>0.99999999999999989</v>
      </c>
      <c r="K55" s="27" t="s">
        <v>100</v>
      </c>
      <c r="L55" s="76">
        <f>IF($S54=0,"-",L54/$S54)</f>
        <v>0.16631595443701222</v>
      </c>
      <c r="M55" s="76">
        <f t="shared" ref="M55:R55" si="76">IF($S54=0,"-",M54/$S54)</f>
        <v>0.18011332426437771</v>
      </c>
      <c r="N55" s="76">
        <f t="shared" si="76"/>
        <v>0.16177450155862869</v>
      </c>
      <c r="O55" s="76">
        <f t="shared" si="76"/>
        <v>0.30811349384518444</v>
      </c>
      <c r="P55" s="76">
        <f t="shared" si="76"/>
        <v>0.14744454482676592</v>
      </c>
      <c r="Q55" s="76">
        <f t="shared" si="76"/>
        <v>3.3195394476267015E-2</v>
      </c>
      <c r="R55" s="77">
        <f t="shared" si="76"/>
        <v>3.0427865917640536E-3</v>
      </c>
      <c r="S55" s="78">
        <f>SUM(L55:R55)</f>
        <v>1.0000000000000002</v>
      </c>
      <c r="U55" s="36" t="s">
        <v>100</v>
      </c>
      <c r="V55" s="103">
        <f>+V54/$AI54</f>
        <v>0.15110695637533958</v>
      </c>
      <c r="W55" s="103">
        <f t="shared" ref="W55:AH55" si="77">+W54/$AI54</f>
        <v>1.1759003031732603E-2</v>
      </c>
      <c r="X55" s="103">
        <f t="shared" si="77"/>
        <v>3.3195394476267015E-2</v>
      </c>
      <c r="Y55" s="103">
        <f t="shared" si="77"/>
        <v>0.18011332426437771</v>
      </c>
      <c r="Z55" s="103">
        <f t="shared" si="77"/>
        <v>0.15393936578955023</v>
      </c>
      <c r="AA55" s="103">
        <f t="shared" si="77"/>
        <v>0.25383710332337328</v>
      </c>
      <c r="AB55" s="103">
        <f t="shared" si="77"/>
        <v>0.14744454482676592</v>
      </c>
      <c r="AC55" s="103">
        <f t="shared" si="77"/>
        <v>6.8604307912593587E-2</v>
      </c>
      <c r="AD55" s="103">
        <f t="shared" si="77"/>
        <v>3.4499950299399784E-3</v>
      </c>
      <c r="AE55" s="103">
        <f t="shared" si="77"/>
        <v>1.2348526704736179E-2</v>
      </c>
      <c r="AF55" s="103">
        <f t="shared" si="77"/>
        <v>3.0427865917640536E-3</v>
      </c>
      <c r="AG55" s="103">
        <f t="shared" si="77"/>
        <v>7.8351357690784659E-3</v>
      </c>
      <c r="AH55" s="103">
        <f t="shared" si="77"/>
        <v>4.1927863817074924E-2</v>
      </c>
      <c r="AI55" s="104">
        <f>SUM(V55:AC55)</f>
        <v>1</v>
      </c>
      <c r="AJ55" s="131" t="str">
        <f t="shared" si="65"/>
        <v/>
      </c>
    </row>
    <row r="56" spans="1:36" ht="15" thickBot="1"/>
    <row r="57" spans="1:36" ht="28.5">
      <c r="A57" s="310" t="s">
        <v>49</v>
      </c>
      <c r="B57" s="135" t="s">
        <v>0</v>
      </c>
      <c r="C57" s="135" t="s">
        <v>1</v>
      </c>
      <c r="D57" s="135" t="s">
        <v>2</v>
      </c>
      <c r="E57" s="135" t="s">
        <v>3</v>
      </c>
      <c r="F57" s="135" t="s">
        <v>27</v>
      </c>
      <c r="G57" s="135" t="s">
        <v>4</v>
      </c>
      <c r="H57" s="135" t="s">
        <v>5</v>
      </c>
      <c r="I57" s="136" t="s">
        <v>6</v>
      </c>
      <c r="K57" s="312" t="s">
        <v>49</v>
      </c>
      <c r="L57" s="137" t="s">
        <v>0</v>
      </c>
      <c r="M57" s="137" t="s">
        <v>1</v>
      </c>
      <c r="N57" s="137" t="s">
        <v>2</v>
      </c>
      <c r="O57" s="137" t="s">
        <v>3</v>
      </c>
      <c r="P57" s="137" t="s">
        <v>27</v>
      </c>
      <c r="Q57" s="137" t="s">
        <v>4</v>
      </c>
      <c r="R57" s="137" t="s">
        <v>5</v>
      </c>
      <c r="S57" s="138" t="s">
        <v>6</v>
      </c>
    </row>
    <row r="58" spans="1:36" ht="15">
      <c r="A58" s="311" t="s">
        <v>49</v>
      </c>
      <c r="B58" s="294" t="s">
        <v>109</v>
      </c>
      <c r="C58" s="295"/>
      <c r="D58" s="295"/>
      <c r="E58" s="295"/>
      <c r="F58" s="295"/>
      <c r="G58" s="295"/>
      <c r="H58" s="295"/>
      <c r="I58" s="296"/>
      <c r="K58" s="313" t="s">
        <v>49</v>
      </c>
      <c r="L58" s="297" t="s">
        <v>109</v>
      </c>
      <c r="M58" s="298"/>
      <c r="N58" s="298"/>
      <c r="O58" s="298"/>
      <c r="P58" s="298"/>
      <c r="Q58" s="298"/>
      <c r="R58" s="298"/>
      <c r="S58" s="299"/>
    </row>
    <row r="59" spans="1:36" ht="15">
      <c r="A59" s="141" t="s">
        <v>7</v>
      </c>
      <c r="B59" s="314"/>
      <c r="C59" s="315"/>
      <c r="D59" s="315"/>
      <c r="E59" s="316"/>
      <c r="F59" s="42">
        <f>F449+F475+F501+F527+F553</f>
        <v>4.8132395315949325E-3</v>
      </c>
      <c r="G59" s="314"/>
      <c r="H59" s="316"/>
      <c r="I59" s="144">
        <f>SUM(B59:H59)</f>
        <v>4.8132395315949325E-3</v>
      </c>
      <c r="J59" s="139"/>
      <c r="K59" s="193" t="s">
        <v>7</v>
      </c>
      <c r="L59" s="314"/>
      <c r="M59" s="315"/>
      <c r="N59" s="315"/>
      <c r="O59" s="316"/>
      <c r="P59" s="42">
        <f>P449+P475+P501+P527+P553</f>
        <v>0</v>
      </c>
      <c r="Q59" s="314"/>
      <c r="R59" s="323"/>
      <c r="S59" s="195">
        <f>SUM(L59:R59)</f>
        <v>0</v>
      </c>
      <c r="T59" s="139"/>
    </row>
    <row r="60" spans="1:36" ht="15">
      <c r="A60" s="149" t="s">
        <v>8</v>
      </c>
      <c r="B60" s="317"/>
      <c r="C60" s="318"/>
      <c r="D60" s="318"/>
      <c r="E60" s="319"/>
      <c r="F60" s="48">
        <f t="shared" ref="F60:F79" si="78">F450+F476+F502+F528+F554</f>
        <v>0</v>
      </c>
      <c r="G60" s="317"/>
      <c r="H60" s="319"/>
      <c r="I60" s="152">
        <f t="shared" ref="I60:I79" si="79">SUM(B60:H60)</f>
        <v>0</v>
      </c>
      <c r="J60" s="139"/>
      <c r="K60" s="153" t="s">
        <v>8</v>
      </c>
      <c r="L60" s="317"/>
      <c r="M60" s="318"/>
      <c r="N60" s="318"/>
      <c r="O60" s="319"/>
      <c r="P60" s="51">
        <f t="shared" ref="P60:P79" si="80">P450+P476+P502+P528+P554</f>
        <v>0</v>
      </c>
      <c r="Q60" s="317"/>
      <c r="R60" s="324"/>
      <c r="S60" s="156">
        <f t="shared" ref="S60:S79" si="81">SUM(L60:R60)</f>
        <v>0</v>
      </c>
      <c r="T60" s="139"/>
    </row>
    <row r="61" spans="1:36" ht="15">
      <c r="A61" s="157" t="s">
        <v>10</v>
      </c>
      <c r="B61" s="317"/>
      <c r="C61" s="318"/>
      <c r="D61" s="318"/>
      <c r="E61" s="319"/>
      <c r="F61" s="45">
        <f t="shared" si="78"/>
        <v>0</v>
      </c>
      <c r="G61" s="317"/>
      <c r="H61" s="319"/>
      <c r="I61" s="144">
        <f t="shared" si="79"/>
        <v>0</v>
      </c>
      <c r="J61" s="139"/>
      <c r="K61" s="159" t="s">
        <v>10</v>
      </c>
      <c r="L61" s="317"/>
      <c r="M61" s="318"/>
      <c r="N61" s="318"/>
      <c r="O61" s="319"/>
      <c r="P61" s="45">
        <f t="shared" si="80"/>
        <v>0</v>
      </c>
      <c r="Q61" s="317"/>
      <c r="R61" s="324"/>
      <c r="S61" s="148">
        <f t="shared" si="81"/>
        <v>0</v>
      </c>
      <c r="T61" s="139"/>
    </row>
    <row r="62" spans="1:36" ht="15">
      <c r="A62" s="149" t="s">
        <v>53</v>
      </c>
      <c r="B62" s="317"/>
      <c r="C62" s="318"/>
      <c r="D62" s="318"/>
      <c r="E62" s="319"/>
      <c r="F62" s="48">
        <f t="shared" si="78"/>
        <v>0</v>
      </c>
      <c r="G62" s="317"/>
      <c r="H62" s="319"/>
      <c r="I62" s="152">
        <f t="shared" si="79"/>
        <v>0</v>
      </c>
      <c r="J62" s="139"/>
      <c r="K62" s="153" t="s">
        <v>53</v>
      </c>
      <c r="L62" s="317"/>
      <c r="M62" s="318"/>
      <c r="N62" s="318"/>
      <c r="O62" s="319"/>
      <c r="P62" s="51">
        <f t="shared" si="80"/>
        <v>0</v>
      </c>
      <c r="Q62" s="317"/>
      <c r="R62" s="324"/>
      <c r="S62" s="156">
        <f t="shared" si="81"/>
        <v>0</v>
      </c>
      <c r="T62" s="139"/>
    </row>
    <row r="63" spans="1:36" ht="15">
      <c r="A63" s="157" t="s">
        <v>16</v>
      </c>
      <c r="B63" s="317"/>
      <c r="C63" s="318"/>
      <c r="D63" s="318"/>
      <c r="E63" s="319"/>
      <c r="F63" s="45">
        <f t="shared" si="78"/>
        <v>0</v>
      </c>
      <c r="G63" s="317"/>
      <c r="H63" s="319"/>
      <c r="I63" s="144">
        <f t="shared" si="79"/>
        <v>0</v>
      </c>
      <c r="J63" s="139"/>
      <c r="K63" s="159" t="s">
        <v>16</v>
      </c>
      <c r="L63" s="317"/>
      <c r="M63" s="318"/>
      <c r="N63" s="318"/>
      <c r="O63" s="319"/>
      <c r="P63" s="45">
        <f t="shared" si="80"/>
        <v>0</v>
      </c>
      <c r="Q63" s="317"/>
      <c r="R63" s="324"/>
      <c r="S63" s="148">
        <f t="shared" si="81"/>
        <v>0</v>
      </c>
      <c r="T63" s="139"/>
    </row>
    <row r="64" spans="1:36" ht="15">
      <c r="A64" s="149" t="s">
        <v>15</v>
      </c>
      <c r="B64" s="317"/>
      <c r="C64" s="318"/>
      <c r="D64" s="318"/>
      <c r="E64" s="319"/>
      <c r="F64" s="48">
        <f t="shared" si="78"/>
        <v>0</v>
      </c>
      <c r="G64" s="317"/>
      <c r="H64" s="319"/>
      <c r="I64" s="152">
        <f t="shared" si="79"/>
        <v>0</v>
      </c>
      <c r="J64" s="139"/>
      <c r="K64" s="153" t="s">
        <v>15</v>
      </c>
      <c r="L64" s="317"/>
      <c r="M64" s="318"/>
      <c r="N64" s="318"/>
      <c r="O64" s="319"/>
      <c r="P64" s="51">
        <f t="shared" si="80"/>
        <v>0</v>
      </c>
      <c r="Q64" s="317"/>
      <c r="R64" s="324"/>
      <c r="S64" s="156">
        <f t="shared" si="81"/>
        <v>0</v>
      </c>
      <c r="T64" s="139"/>
    </row>
    <row r="65" spans="1:20" ht="15">
      <c r="A65" s="157" t="s">
        <v>55</v>
      </c>
      <c r="B65" s="317"/>
      <c r="C65" s="318"/>
      <c r="D65" s="318"/>
      <c r="E65" s="319"/>
      <c r="F65" s="45">
        <f t="shared" si="78"/>
        <v>8887.6779654935235</v>
      </c>
      <c r="G65" s="317"/>
      <c r="H65" s="319"/>
      <c r="I65" s="144">
        <f t="shared" si="79"/>
        <v>8887.6779654935235</v>
      </c>
      <c r="J65" s="139"/>
      <c r="K65" s="159" t="s">
        <v>55</v>
      </c>
      <c r="L65" s="317"/>
      <c r="M65" s="318"/>
      <c r="N65" s="318"/>
      <c r="O65" s="319"/>
      <c r="P65" s="45">
        <f t="shared" si="80"/>
        <v>1642.1046141773359</v>
      </c>
      <c r="Q65" s="317"/>
      <c r="R65" s="324"/>
      <c r="S65" s="148">
        <f t="shared" si="81"/>
        <v>1642.1046141773359</v>
      </c>
      <c r="T65" s="139"/>
    </row>
    <row r="66" spans="1:20" ht="15">
      <c r="A66" s="149" t="s">
        <v>12</v>
      </c>
      <c r="B66" s="317"/>
      <c r="C66" s="318"/>
      <c r="D66" s="318"/>
      <c r="E66" s="319"/>
      <c r="F66" s="48">
        <f t="shared" si="78"/>
        <v>3302.3202383116213</v>
      </c>
      <c r="G66" s="317"/>
      <c r="H66" s="319"/>
      <c r="I66" s="152">
        <f t="shared" si="79"/>
        <v>3302.3202383116213</v>
      </c>
      <c r="J66" s="139"/>
      <c r="K66" s="153" t="s">
        <v>12</v>
      </c>
      <c r="L66" s="317"/>
      <c r="M66" s="318"/>
      <c r="N66" s="318"/>
      <c r="O66" s="319"/>
      <c r="P66" s="51">
        <f t="shared" si="80"/>
        <v>811.24546175829209</v>
      </c>
      <c r="Q66" s="317"/>
      <c r="R66" s="324"/>
      <c r="S66" s="156">
        <f t="shared" si="81"/>
        <v>811.24546175829209</v>
      </c>
      <c r="T66" s="139"/>
    </row>
    <row r="67" spans="1:20" ht="15">
      <c r="A67" s="157" t="s">
        <v>56</v>
      </c>
      <c r="B67" s="317"/>
      <c r="C67" s="318"/>
      <c r="D67" s="318"/>
      <c r="E67" s="319"/>
      <c r="F67" s="45">
        <f t="shared" si="78"/>
        <v>41.229165435133844</v>
      </c>
      <c r="G67" s="317"/>
      <c r="H67" s="319"/>
      <c r="I67" s="144">
        <f t="shared" si="79"/>
        <v>41.229165435133844</v>
      </c>
      <c r="J67" s="139"/>
      <c r="K67" s="159" t="s">
        <v>56</v>
      </c>
      <c r="L67" s="317"/>
      <c r="M67" s="318"/>
      <c r="N67" s="318"/>
      <c r="O67" s="319"/>
      <c r="P67" s="45">
        <f t="shared" si="80"/>
        <v>0</v>
      </c>
      <c r="Q67" s="317"/>
      <c r="R67" s="324"/>
      <c r="S67" s="148">
        <f t="shared" si="81"/>
        <v>0</v>
      </c>
      <c r="T67" s="139"/>
    </row>
    <row r="68" spans="1:20" ht="15">
      <c r="A68" s="149" t="s">
        <v>17</v>
      </c>
      <c r="B68" s="317"/>
      <c r="C68" s="318"/>
      <c r="D68" s="318"/>
      <c r="E68" s="319"/>
      <c r="F68" s="48">
        <f t="shared" si="78"/>
        <v>2.9588599813313534</v>
      </c>
      <c r="G68" s="317"/>
      <c r="H68" s="319"/>
      <c r="I68" s="152">
        <f t="shared" si="79"/>
        <v>2.9588599813313534</v>
      </c>
      <c r="J68" s="139"/>
      <c r="K68" s="153" t="s">
        <v>17</v>
      </c>
      <c r="L68" s="317"/>
      <c r="M68" s="318"/>
      <c r="N68" s="318"/>
      <c r="O68" s="319"/>
      <c r="P68" s="51">
        <f t="shared" si="80"/>
        <v>-3.2111327976623638E-2</v>
      </c>
      <c r="Q68" s="317"/>
      <c r="R68" s="324"/>
      <c r="S68" s="156">
        <f t="shared" si="81"/>
        <v>-3.2111327976623638E-2</v>
      </c>
      <c r="T68" s="139"/>
    </row>
    <row r="69" spans="1:20" ht="15">
      <c r="A69" s="157" t="s">
        <v>141</v>
      </c>
      <c r="B69" s="317"/>
      <c r="C69" s="318"/>
      <c r="D69" s="318"/>
      <c r="E69" s="319"/>
      <c r="F69" s="45">
        <f t="shared" si="78"/>
        <v>18.316086235598046</v>
      </c>
      <c r="G69" s="317"/>
      <c r="H69" s="319"/>
      <c r="I69" s="144">
        <f t="shared" si="79"/>
        <v>18.316086235598046</v>
      </c>
      <c r="J69" s="139"/>
      <c r="K69" s="159" t="s">
        <v>141</v>
      </c>
      <c r="L69" s="317"/>
      <c r="M69" s="318"/>
      <c r="N69" s="318"/>
      <c r="O69" s="319"/>
      <c r="P69" s="45">
        <f t="shared" si="80"/>
        <v>13.901835883058975</v>
      </c>
      <c r="Q69" s="317"/>
      <c r="R69" s="324"/>
      <c r="S69" s="148">
        <f t="shared" si="81"/>
        <v>13.901835883058975</v>
      </c>
      <c r="T69" s="139"/>
    </row>
    <row r="70" spans="1:20" ht="15">
      <c r="A70" s="149" t="s">
        <v>25</v>
      </c>
      <c r="B70" s="317"/>
      <c r="C70" s="318"/>
      <c r="D70" s="318"/>
      <c r="E70" s="319"/>
      <c r="F70" s="48">
        <f t="shared" si="78"/>
        <v>496.07854962853378</v>
      </c>
      <c r="G70" s="317"/>
      <c r="H70" s="319"/>
      <c r="I70" s="152">
        <f t="shared" si="79"/>
        <v>496.07854962853378</v>
      </c>
      <c r="J70" s="139"/>
      <c r="K70" s="153" t="s">
        <v>25</v>
      </c>
      <c r="L70" s="317"/>
      <c r="M70" s="318"/>
      <c r="N70" s="318"/>
      <c r="O70" s="319"/>
      <c r="P70" s="51">
        <f t="shared" si="80"/>
        <v>0</v>
      </c>
      <c r="Q70" s="317"/>
      <c r="R70" s="324"/>
      <c r="S70" s="156">
        <f t="shared" si="81"/>
        <v>0</v>
      </c>
      <c r="T70" s="139"/>
    </row>
    <row r="71" spans="1:20" ht="15">
      <c r="A71" s="157" t="s">
        <v>24</v>
      </c>
      <c r="B71" s="317"/>
      <c r="C71" s="318"/>
      <c r="D71" s="318"/>
      <c r="E71" s="319"/>
      <c r="F71" s="45">
        <f t="shared" si="78"/>
        <v>0</v>
      </c>
      <c r="G71" s="317"/>
      <c r="H71" s="319"/>
      <c r="I71" s="144">
        <f t="shared" si="79"/>
        <v>0</v>
      </c>
      <c r="J71" s="139"/>
      <c r="K71" s="159" t="s">
        <v>24</v>
      </c>
      <c r="L71" s="317"/>
      <c r="M71" s="318"/>
      <c r="N71" s="318"/>
      <c r="O71" s="319"/>
      <c r="P71" s="45">
        <f t="shared" si="80"/>
        <v>0</v>
      </c>
      <c r="Q71" s="317"/>
      <c r="R71" s="324"/>
      <c r="S71" s="148">
        <f t="shared" si="81"/>
        <v>0</v>
      </c>
      <c r="T71" s="139"/>
    </row>
    <row r="72" spans="1:20" ht="15">
      <c r="A72" s="149" t="s">
        <v>57</v>
      </c>
      <c r="B72" s="317"/>
      <c r="C72" s="318"/>
      <c r="D72" s="318"/>
      <c r="E72" s="319"/>
      <c r="F72" s="48">
        <f t="shared" si="78"/>
        <v>0</v>
      </c>
      <c r="G72" s="317"/>
      <c r="H72" s="319"/>
      <c r="I72" s="152">
        <f t="shared" si="79"/>
        <v>0</v>
      </c>
      <c r="J72" s="139"/>
      <c r="K72" s="153" t="s">
        <v>57</v>
      </c>
      <c r="L72" s="317"/>
      <c r="M72" s="318"/>
      <c r="N72" s="318"/>
      <c r="O72" s="319"/>
      <c r="P72" s="51">
        <f t="shared" si="80"/>
        <v>0</v>
      </c>
      <c r="Q72" s="317"/>
      <c r="R72" s="324"/>
      <c r="S72" s="156">
        <f t="shared" si="81"/>
        <v>0</v>
      </c>
      <c r="T72" s="139"/>
    </row>
    <row r="73" spans="1:20" ht="15">
      <c r="A73" s="157" t="s">
        <v>22</v>
      </c>
      <c r="B73" s="317"/>
      <c r="C73" s="318"/>
      <c r="D73" s="318"/>
      <c r="E73" s="319"/>
      <c r="F73" s="105">
        <f t="shared" si="78"/>
        <v>793.78678422830615</v>
      </c>
      <c r="G73" s="317"/>
      <c r="H73" s="319"/>
      <c r="I73" s="144">
        <f t="shared" si="79"/>
        <v>793.78678422830615</v>
      </c>
      <c r="J73" s="139"/>
      <c r="K73" s="159" t="s">
        <v>22</v>
      </c>
      <c r="L73" s="317"/>
      <c r="M73" s="318"/>
      <c r="N73" s="318"/>
      <c r="O73" s="319"/>
      <c r="P73" s="45">
        <f t="shared" si="80"/>
        <v>207.13363522522161</v>
      </c>
      <c r="Q73" s="317"/>
      <c r="R73" s="324"/>
      <c r="S73" s="148">
        <f t="shared" si="81"/>
        <v>207.13363522522161</v>
      </c>
      <c r="T73" s="139"/>
    </row>
    <row r="74" spans="1:20" ht="15">
      <c r="A74" s="149" t="s">
        <v>21</v>
      </c>
      <c r="B74" s="317"/>
      <c r="C74" s="318"/>
      <c r="D74" s="318"/>
      <c r="E74" s="319"/>
      <c r="F74" s="48">
        <f t="shared" si="78"/>
        <v>0</v>
      </c>
      <c r="G74" s="317"/>
      <c r="H74" s="319"/>
      <c r="I74" s="152">
        <f t="shared" si="79"/>
        <v>0</v>
      </c>
      <c r="J74" s="139"/>
      <c r="K74" s="153" t="s">
        <v>21</v>
      </c>
      <c r="L74" s="317"/>
      <c r="M74" s="318"/>
      <c r="N74" s="318"/>
      <c r="O74" s="319"/>
      <c r="P74" s="51">
        <f t="shared" si="80"/>
        <v>0</v>
      </c>
      <c r="Q74" s="317"/>
      <c r="R74" s="324"/>
      <c r="S74" s="156">
        <f t="shared" si="81"/>
        <v>0</v>
      </c>
      <c r="T74" s="139"/>
    </row>
    <row r="75" spans="1:20" ht="15">
      <c r="A75" s="160" t="s">
        <v>61</v>
      </c>
      <c r="B75" s="317"/>
      <c r="C75" s="318"/>
      <c r="D75" s="318"/>
      <c r="E75" s="319"/>
      <c r="F75" s="45">
        <f t="shared" si="78"/>
        <v>0</v>
      </c>
      <c r="G75" s="317"/>
      <c r="H75" s="319"/>
      <c r="I75" s="144">
        <f t="shared" si="79"/>
        <v>0</v>
      </c>
      <c r="J75" s="139"/>
      <c r="K75" s="161" t="s">
        <v>61</v>
      </c>
      <c r="L75" s="317"/>
      <c r="M75" s="318"/>
      <c r="N75" s="318"/>
      <c r="O75" s="319"/>
      <c r="P75" s="45">
        <f t="shared" si="80"/>
        <v>0</v>
      </c>
      <c r="Q75" s="317"/>
      <c r="R75" s="324"/>
      <c r="S75" s="148">
        <f t="shared" si="81"/>
        <v>0</v>
      </c>
      <c r="T75" s="139"/>
    </row>
    <row r="76" spans="1:20">
      <c r="A76" s="162" t="s">
        <v>23</v>
      </c>
      <c r="B76" s="317"/>
      <c r="C76" s="318"/>
      <c r="D76" s="318"/>
      <c r="E76" s="319"/>
      <c r="F76" s="55">
        <f t="shared" si="78"/>
        <v>0</v>
      </c>
      <c r="G76" s="317"/>
      <c r="H76" s="319"/>
      <c r="I76" s="165">
        <f t="shared" si="79"/>
        <v>0</v>
      </c>
      <c r="J76" s="139"/>
      <c r="K76" s="166" t="s">
        <v>23</v>
      </c>
      <c r="L76" s="317"/>
      <c r="M76" s="318"/>
      <c r="N76" s="318"/>
      <c r="O76" s="319"/>
      <c r="P76" s="58">
        <f t="shared" si="80"/>
        <v>0</v>
      </c>
      <c r="Q76" s="317"/>
      <c r="R76" s="324"/>
      <c r="S76" s="169">
        <f t="shared" si="81"/>
        <v>0</v>
      </c>
      <c r="T76" s="139"/>
    </row>
    <row r="77" spans="1:20">
      <c r="A77" s="170" t="s">
        <v>19</v>
      </c>
      <c r="B77" s="317"/>
      <c r="C77" s="318"/>
      <c r="D77" s="318"/>
      <c r="E77" s="319"/>
      <c r="F77" s="61">
        <f t="shared" si="78"/>
        <v>0</v>
      </c>
      <c r="G77" s="317"/>
      <c r="H77" s="319"/>
      <c r="I77" s="173">
        <f t="shared" si="79"/>
        <v>0</v>
      </c>
      <c r="J77" s="139"/>
      <c r="K77" s="174" t="s">
        <v>19</v>
      </c>
      <c r="L77" s="317"/>
      <c r="M77" s="318"/>
      <c r="N77" s="318"/>
      <c r="O77" s="319"/>
      <c r="P77" s="61">
        <f t="shared" si="80"/>
        <v>0</v>
      </c>
      <c r="Q77" s="317"/>
      <c r="R77" s="324"/>
      <c r="S77" s="176">
        <f t="shared" si="81"/>
        <v>0</v>
      </c>
      <c r="T77" s="139"/>
    </row>
    <row r="78" spans="1:20">
      <c r="A78" s="162" t="s">
        <v>20</v>
      </c>
      <c r="B78" s="317"/>
      <c r="C78" s="318"/>
      <c r="D78" s="318"/>
      <c r="E78" s="319"/>
      <c r="F78" s="55">
        <f t="shared" si="78"/>
        <v>0</v>
      </c>
      <c r="G78" s="317"/>
      <c r="H78" s="319"/>
      <c r="I78" s="165">
        <f t="shared" si="79"/>
        <v>0</v>
      </c>
      <c r="J78" s="139"/>
      <c r="K78" s="166" t="s">
        <v>20</v>
      </c>
      <c r="L78" s="317"/>
      <c r="M78" s="318"/>
      <c r="N78" s="318"/>
      <c r="O78" s="319"/>
      <c r="P78" s="58">
        <f t="shared" si="80"/>
        <v>0</v>
      </c>
      <c r="Q78" s="317"/>
      <c r="R78" s="324"/>
      <c r="S78" s="169">
        <f t="shared" si="81"/>
        <v>0</v>
      </c>
      <c r="T78" s="139"/>
    </row>
    <row r="79" spans="1:20" ht="15" thickBot="1">
      <c r="A79" s="177" t="s">
        <v>11</v>
      </c>
      <c r="B79" s="320"/>
      <c r="C79" s="321"/>
      <c r="D79" s="321"/>
      <c r="E79" s="322"/>
      <c r="F79" s="66">
        <f t="shared" si="78"/>
        <v>0</v>
      </c>
      <c r="G79" s="320"/>
      <c r="H79" s="322"/>
      <c r="I79" s="180">
        <f t="shared" si="79"/>
        <v>0</v>
      </c>
      <c r="J79" s="139"/>
      <c r="K79" s="181" t="s">
        <v>11</v>
      </c>
      <c r="L79" s="320"/>
      <c r="M79" s="321"/>
      <c r="N79" s="321"/>
      <c r="O79" s="322"/>
      <c r="P79" s="66">
        <f t="shared" si="80"/>
        <v>0</v>
      </c>
      <c r="Q79" s="320"/>
      <c r="R79" s="325"/>
      <c r="S79" s="183">
        <f t="shared" si="81"/>
        <v>0</v>
      </c>
      <c r="T79" s="139"/>
    </row>
    <row r="80" spans="1:20" ht="15">
      <c r="A80" s="184" t="s">
        <v>26</v>
      </c>
      <c r="B80" s="185">
        <f>SUM(B59:B75)</f>
        <v>0</v>
      </c>
      <c r="C80" s="185">
        <f t="shared" ref="C80:H80" si="82">SUM(C59:C75)</f>
        <v>0</v>
      </c>
      <c r="D80" s="185">
        <f t="shared" si="82"/>
        <v>0</v>
      </c>
      <c r="E80" s="185">
        <f t="shared" si="82"/>
        <v>0</v>
      </c>
      <c r="F80" s="185">
        <f t="shared" si="82"/>
        <v>13542.37246255358</v>
      </c>
      <c r="G80" s="185">
        <f t="shared" si="82"/>
        <v>0</v>
      </c>
      <c r="H80" s="187">
        <f t="shared" si="82"/>
        <v>0</v>
      </c>
      <c r="I80" s="144">
        <f t="shared" ref="I80" si="83">SUM(I59:I75)</f>
        <v>13542.37246255358</v>
      </c>
      <c r="J80" s="139"/>
      <c r="K80" s="186" t="s">
        <v>26</v>
      </c>
      <c r="L80" s="185">
        <f>SUM(L59:L75)</f>
        <v>0</v>
      </c>
      <c r="M80" s="185">
        <f t="shared" ref="M80:R80" si="84">SUM(M59:M75)</f>
        <v>0</v>
      </c>
      <c r="N80" s="185">
        <f t="shared" si="84"/>
        <v>0</v>
      </c>
      <c r="O80" s="185">
        <f t="shared" si="84"/>
        <v>0</v>
      </c>
      <c r="P80" s="185">
        <f t="shared" si="84"/>
        <v>2674.3534357159319</v>
      </c>
      <c r="Q80" s="185">
        <f t="shared" si="84"/>
        <v>0</v>
      </c>
      <c r="R80" s="187">
        <f t="shared" si="84"/>
        <v>0</v>
      </c>
      <c r="S80" s="188">
        <f t="shared" ref="S80" si="85">SUM(S59:S75)</f>
        <v>2674.3534357159319</v>
      </c>
      <c r="T80" s="139"/>
    </row>
    <row r="81" spans="1:85" s="2" customFormat="1" ht="15" thickBot="1">
      <c r="A81" s="15" t="s">
        <v>100</v>
      </c>
      <c r="B81" s="100">
        <f>IF($I80=0,"-",B80/$I80)</f>
        <v>0</v>
      </c>
      <c r="C81" s="100">
        <f t="shared" ref="C81:H81" si="86">IF($I80=0,"-",C80/$I80)</f>
        <v>0</v>
      </c>
      <c r="D81" s="100">
        <f t="shared" si="86"/>
        <v>0</v>
      </c>
      <c r="E81" s="100">
        <f t="shared" si="86"/>
        <v>0</v>
      </c>
      <c r="F81" s="100">
        <f t="shared" si="86"/>
        <v>1</v>
      </c>
      <c r="G81" s="100">
        <f t="shared" si="86"/>
        <v>0</v>
      </c>
      <c r="H81" s="100">
        <f t="shared" si="86"/>
        <v>0</v>
      </c>
      <c r="I81" s="102">
        <f>SUM(B81:H81)</f>
        <v>1</v>
      </c>
      <c r="K81" s="27" t="s">
        <v>100</v>
      </c>
      <c r="L81" s="76">
        <f>IF($S80=0,"-",L80/$S80)</f>
        <v>0</v>
      </c>
      <c r="M81" s="76">
        <f t="shared" ref="M81:R81" si="87">IF($S80=0,"-",M80/$S80)</f>
        <v>0</v>
      </c>
      <c r="N81" s="76">
        <f t="shared" si="87"/>
        <v>0</v>
      </c>
      <c r="O81" s="76">
        <f t="shared" si="87"/>
        <v>0</v>
      </c>
      <c r="P81" s="76">
        <f t="shared" si="87"/>
        <v>1</v>
      </c>
      <c r="Q81" s="76">
        <f t="shared" si="87"/>
        <v>0</v>
      </c>
      <c r="R81" s="77">
        <f t="shared" si="87"/>
        <v>0</v>
      </c>
      <c r="S81" s="78">
        <f>SUM(L81:R81)</f>
        <v>1</v>
      </c>
      <c r="BA81" s="189"/>
      <c r="BR81" s="189"/>
    </row>
    <row r="82" spans="1:85" ht="15" thickBot="1">
      <c r="A82" s="218"/>
      <c r="B82" s="218"/>
      <c r="C82" s="218"/>
      <c r="D82" s="218"/>
      <c r="E82" s="218"/>
      <c r="F82" s="218"/>
      <c r="G82" s="218"/>
      <c r="H82" s="218"/>
      <c r="I82" s="218"/>
      <c r="K82" s="218"/>
    </row>
    <row r="83" spans="1:85" ht="28.5">
      <c r="A83" s="334" t="s">
        <v>51</v>
      </c>
      <c r="B83" s="135" t="s">
        <v>0</v>
      </c>
      <c r="C83" s="135" t="s">
        <v>1</v>
      </c>
      <c r="D83" s="135" t="s">
        <v>2</v>
      </c>
      <c r="E83" s="135" t="s">
        <v>3</v>
      </c>
      <c r="F83" s="135" t="s">
        <v>27</v>
      </c>
      <c r="G83" s="135" t="s">
        <v>4</v>
      </c>
      <c r="H83" s="135" t="s">
        <v>5</v>
      </c>
      <c r="I83" s="136" t="s">
        <v>6</v>
      </c>
      <c r="K83" s="336" t="s">
        <v>51</v>
      </c>
      <c r="L83" s="137" t="s">
        <v>0</v>
      </c>
      <c r="M83" s="137" t="s">
        <v>1</v>
      </c>
      <c r="N83" s="137" t="s">
        <v>2</v>
      </c>
      <c r="O83" s="137" t="s">
        <v>3</v>
      </c>
      <c r="P83" s="137" t="s">
        <v>27</v>
      </c>
      <c r="Q83" s="137" t="s">
        <v>4</v>
      </c>
      <c r="R83" s="137" t="s">
        <v>5</v>
      </c>
      <c r="S83" s="138" t="s">
        <v>6</v>
      </c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219"/>
      <c r="BA83" s="131"/>
      <c r="BR83" s="131"/>
      <c r="CG83" s="131"/>
    </row>
    <row r="84" spans="1:85" ht="15">
      <c r="A84" s="335" t="s">
        <v>51</v>
      </c>
      <c r="B84" s="294" t="s">
        <v>109</v>
      </c>
      <c r="C84" s="295"/>
      <c r="D84" s="295"/>
      <c r="E84" s="295"/>
      <c r="F84" s="295"/>
      <c r="G84" s="295"/>
      <c r="H84" s="295"/>
      <c r="I84" s="296"/>
      <c r="K84" s="337" t="s">
        <v>51</v>
      </c>
      <c r="L84" s="297" t="s">
        <v>109</v>
      </c>
      <c r="M84" s="298"/>
      <c r="N84" s="298"/>
      <c r="O84" s="298"/>
      <c r="P84" s="298"/>
      <c r="Q84" s="298"/>
      <c r="R84" s="298"/>
      <c r="S84" s="299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220"/>
      <c r="BA84" s="131"/>
      <c r="BR84" s="131"/>
      <c r="CG84" s="131"/>
    </row>
    <row r="85" spans="1:85" ht="15">
      <c r="A85" s="141" t="s">
        <v>7</v>
      </c>
      <c r="B85" s="42">
        <f t="shared" ref="B85:E105" si="88">B579+B605+B631</f>
        <v>6.1610490254906853</v>
      </c>
      <c r="C85" s="42">
        <f t="shared" si="88"/>
        <v>0</v>
      </c>
      <c r="D85" s="42">
        <f t="shared" si="88"/>
        <v>9.8020012336657497E-2</v>
      </c>
      <c r="E85" s="42">
        <f t="shared" si="88"/>
        <v>0</v>
      </c>
      <c r="F85" s="42">
        <f t="shared" ref="F85:H85" si="89">F579+F605+F631</f>
        <v>0</v>
      </c>
      <c r="G85" s="42">
        <f t="shared" si="89"/>
        <v>0</v>
      </c>
      <c r="H85" s="42">
        <f t="shared" si="89"/>
        <v>0</v>
      </c>
      <c r="I85" s="144">
        <f>SUM(B85:H85)</f>
        <v>6.2590690378273433</v>
      </c>
      <c r="J85" s="139"/>
      <c r="K85" s="193" t="s">
        <v>7</v>
      </c>
      <c r="L85" s="42">
        <f t="shared" ref="L85:O105" si="90">L579+L605+L631</f>
        <v>6.1610490254906853</v>
      </c>
      <c r="M85" s="42">
        <f t="shared" si="90"/>
        <v>0</v>
      </c>
      <c r="N85" s="42">
        <f t="shared" si="90"/>
        <v>9.8020012336657497E-2</v>
      </c>
      <c r="O85" s="42">
        <f t="shared" si="90"/>
        <v>0</v>
      </c>
      <c r="P85" s="42">
        <f t="shared" ref="P85:R85" si="91">P579+P605+P631</f>
        <v>4.8132395315949325E-3</v>
      </c>
      <c r="Q85" s="42">
        <f t="shared" si="91"/>
        <v>0</v>
      </c>
      <c r="R85" s="42">
        <f t="shared" si="91"/>
        <v>0</v>
      </c>
      <c r="S85" s="195">
        <f>SUM(L85:R85)</f>
        <v>6.2638822773589382</v>
      </c>
      <c r="T85" s="139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221"/>
      <c r="BA85" s="131"/>
      <c r="BR85" s="131"/>
      <c r="CG85" s="131"/>
    </row>
    <row r="86" spans="1:85" ht="15">
      <c r="A86" s="149" t="s">
        <v>8</v>
      </c>
      <c r="B86" s="48">
        <f t="shared" si="88"/>
        <v>17.244947428705512</v>
      </c>
      <c r="C86" s="48">
        <f t="shared" si="88"/>
        <v>0</v>
      </c>
      <c r="D86" s="48">
        <f t="shared" si="88"/>
        <v>1.4474056884075031</v>
      </c>
      <c r="E86" s="48">
        <f t="shared" si="88"/>
        <v>0</v>
      </c>
      <c r="F86" s="48">
        <f t="shared" ref="F86:H86" si="92">F580+F606+F632</f>
        <v>0</v>
      </c>
      <c r="G86" s="48">
        <f t="shared" si="92"/>
        <v>0</v>
      </c>
      <c r="H86" s="48">
        <f t="shared" si="92"/>
        <v>0</v>
      </c>
      <c r="I86" s="152">
        <f t="shared" ref="I86:I105" si="93">SUM(B86:H86)</f>
        <v>18.692353117113015</v>
      </c>
      <c r="J86" s="139"/>
      <c r="K86" s="153" t="s">
        <v>8</v>
      </c>
      <c r="L86" s="51">
        <f t="shared" si="90"/>
        <v>17.244947428705512</v>
      </c>
      <c r="M86" s="51">
        <f t="shared" si="90"/>
        <v>0</v>
      </c>
      <c r="N86" s="51">
        <f t="shared" si="90"/>
        <v>1.4474056884075031</v>
      </c>
      <c r="O86" s="51">
        <f t="shared" si="90"/>
        <v>0</v>
      </c>
      <c r="P86" s="51">
        <f t="shared" ref="P86:R86" si="94">P580+P606+P632</f>
        <v>0</v>
      </c>
      <c r="Q86" s="51">
        <f t="shared" si="94"/>
        <v>0</v>
      </c>
      <c r="R86" s="51">
        <f t="shared" si="94"/>
        <v>0</v>
      </c>
      <c r="S86" s="156">
        <f t="shared" ref="S86:S105" si="95">SUM(L86:R86)</f>
        <v>18.692353117113015</v>
      </c>
      <c r="T86" s="139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221"/>
      <c r="BA86" s="131"/>
      <c r="BR86" s="131"/>
      <c r="CG86" s="131"/>
    </row>
    <row r="87" spans="1:85" ht="15">
      <c r="A87" s="157" t="s">
        <v>10</v>
      </c>
      <c r="B87" s="45">
        <f t="shared" si="88"/>
        <v>2.6632202331196582</v>
      </c>
      <c r="C87" s="45">
        <f t="shared" si="88"/>
        <v>0</v>
      </c>
      <c r="D87" s="45">
        <f t="shared" si="88"/>
        <v>4.6685312434066484E-5</v>
      </c>
      <c r="E87" s="45">
        <f t="shared" si="88"/>
        <v>0</v>
      </c>
      <c r="F87" s="45">
        <f t="shared" ref="F87:H87" si="96">F581+F607+F633</f>
        <v>0</v>
      </c>
      <c r="G87" s="45">
        <f t="shared" si="96"/>
        <v>0</v>
      </c>
      <c r="H87" s="45">
        <f t="shared" si="96"/>
        <v>0</v>
      </c>
      <c r="I87" s="144">
        <f t="shared" si="93"/>
        <v>2.6632669184320923</v>
      </c>
      <c r="J87" s="139"/>
      <c r="K87" s="159" t="s">
        <v>10</v>
      </c>
      <c r="L87" s="45">
        <f t="shared" si="90"/>
        <v>2.6632202331196582</v>
      </c>
      <c r="M87" s="45">
        <f t="shared" si="90"/>
        <v>0</v>
      </c>
      <c r="N87" s="45">
        <f t="shared" si="90"/>
        <v>4.6685312434066484E-5</v>
      </c>
      <c r="O87" s="45">
        <f t="shared" si="90"/>
        <v>0</v>
      </c>
      <c r="P87" s="45">
        <f t="shared" ref="P87:R87" si="97">P581+P607+P633</f>
        <v>0</v>
      </c>
      <c r="Q87" s="45">
        <f t="shared" si="97"/>
        <v>0</v>
      </c>
      <c r="R87" s="45">
        <f t="shared" si="97"/>
        <v>0</v>
      </c>
      <c r="S87" s="148">
        <f t="shared" si="95"/>
        <v>2.6632669184320923</v>
      </c>
      <c r="T87" s="139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221"/>
      <c r="BA87" s="131"/>
      <c r="BR87" s="131"/>
      <c r="CG87" s="131"/>
    </row>
    <row r="88" spans="1:85" ht="15">
      <c r="A88" s="149" t="s">
        <v>53</v>
      </c>
      <c r="B88" s="48">
        <f t="shared" si="88"/>
        <v>0</v>
      </c>
      <c r="C88" s="48">
        <f t="shared" si="88"/>
        <v>0</v>
      </c>
      <c r="D88" s="48">
        <f t="shared" si="88"/>
        <v>0</v>
      </c>
      <c r="E88" s="48">
        <f t="shared" si="88"/>
        <v>0</v>
      </c>
      <c r="F88" s="48">
        <f t="shared" ref="F88:H88" si="98">F582+F608+F634</f>
        <v>0</v>
      </c>
      <c r="G88" s="48">
        <f t="shared" si="98"/>
        <v>0</v>
      </c>
      <c r="H88" s="48">
        <f t="shared" si="98"/>
        <v>0</v>
      </c>
      <c r="I88" s="152">
        <f t="shared" si="93"/>
        <v>0</v>
      </c>
      <c r="J88" s="139"/>
      <c r="K88" s="153" t="s">
        <v>53</v>
      </c>
      <c r="L88" s="51">
        <f t="shared" si="90"/>
        <v>0</v>
      </c>
      <c r="M88" s="51">
        <f t="shared" si="90"/>
        <v>0</v>
      </c>
      <c r="N88" s="51">
        <f t="shared" si="90"/>
        <v>0</v>
      </c>
      <c r="O88" s="51">
        <f t="shared" si="90"/>
        <v>0</v>
      </c>
      <c r="P88" s="51">
        <f t="shared" ref="P88:R88" si="99">P582+P608+P634</f>
        <v>0</v>
      </c>
      <c r="Q88" s="51">
        <f t="shared" si="99"/>
        <v>0</v>
      </c>
      <c r="R88" s="51">
        <f t="shared" si="99"/>
        <v>0</v>
      </c>
      <c r="S88" s="156">
        <f t="shared" si="95"/>
        <v>0</v>
      </c>
      <c r="T88" s="139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221"/>
      <c r="BA88" s="131"/>
      <c r="BR88" s="131"/>
      <c r="CG88" s="131"/>
    </row>
    <row r="89" spans="1:85" ht="15">
      <c r="A89" s="157" t="s">
        <v>16</v>
      </c>
      <c r="B89" s="45">
        <f t="shared" si="88"/>
        <v>114.85293115536069</v>
      </c>
      <c r="C89" s="45">
        <f t="shared" si="88"/>
        <v>1.0507324678680388</v>
      </c>
      <c r="D89" s="45">
        <f t="shared" si="88"/>
        <v>8.9539448941403297</v>
      </c>
      <c r="E89" s="45">
        <f t="shared" si="88"/>
        <v>0.45999804970777541</v>
      </c>
      <c r="F89" s="45">
        <f t="shared" ref="F89:H89" si="100">F583+F609+F635</f>
        <v>0</v>
      </c>
      <c r="G89" s="45">
        <f t="shared" si="100"/>
        <v>0</v>
      </c>
      <c r="H89" s="45">
        <f t="shared" si="100"/>
        <v>0</v>
      </c>
      <c r="I89" s="144">
        <f t="shared" si="93"/>
        <v>125.31760656707685</v>
      </c>
      <c r="J89" s="139"/>
      <c r="K89" s="159" t="s">
        <v>16</v>
      </c>
      <c r="L89" s="45">
        <f t="shared" si="90"/>
        <v>114.85293115536069</v>
      </c>
      <c r="M89" s="45">
        <f t="shared" si="90"/>
        <v>1.0507324678680388</v>
      </c>
      <c r="N89" s="45">
        <f t="shared" si="90"/>
        <v>8.9539448941403297</v>
      </c>
      <c r="O89" s="45">
        <f t="shared" si="90"/>
        <v>0.45999804970777541</v>
      </c>
      <c r="P89" s="45">
        <f t="shared" ref="P89:R89" si="101">P583+P609+P635</f>
        <v>0</v>
      </c>
      <c r="Q89" s="45">
        <f t="shared" si="101"/>
        <v>0</v>
      </c>
      <c r="R89" s="45">
        <f t="shared" si="101"/>
        <v>0</v>
      </c>
      <c r="S89" s="148">
        <f t="shared" si="95"/>
        <v>125.31760656707685</v>
      </c>
      <c r="T89" s="139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221"/>
      <c r="BA89" s="131"/>
      <c r="BR89" s="131"/>
      <c r="CG89" s="131"/>
    </row>
    <row r="90" spans="1:85" ht="15">
      <c r="A90" s="149" t="s">
        <v>15</v>
      </c>
      <c r="B90" s="48">
        <f t="shared" si="88"/>
        <v>3857.7332177756894</v>
      </c>
      <c r="C90" s="48">
        <f t="shared" si="88"/>
        <v>4.3176601987062568</v>
      </c>
      <c r="D90" s="48">
        <f t="shared" si="88"/>
        <v>298.50557043960282</v>
      </c>
      <c r="E90" s="48">
        <f t="shared" si="88"/>
        <v>0</v>
      </c>
      <c r="F90" s="48">
        <f t="shared" ref="F90:H90" si="102">F584+F610+F636</f>
        <v>0</v>
      </c>
      <c r="G90" s="48">
        <f t="shared" si="102"/>
        <v>0</v>
      </c>
      <c r="H90" s="48">
        <f t="shared" si="102"/>
        <v>0</v>
      </c>
      <c r="I90" s="152">
        <f t="shared" si="93"/>
        <v>4160.5564484139986</v>
      </c>
      <c r="J90" s="139"/>
      <c r="K90" s="153" t="s">
        <v>15</v>
      </c>
      <c r="L90" s="51">
        <f t="shared" si="90"/>
        <v>3857.7332177756894</v>
      </c>
      <c r="M90" s="51">
        <f t="shared" si="90"/>
        <v>4.3176601987062568</v>
      </c>
      <c r="N90" s="51">
        <f t="shared" si="90"/>
        <v>298.50557043960282</v>
      </c>
      <c r="O90" s="51">
        <f t="shared" si="90"/>
        <v>0</v>
      </c>
      <c r="P90" s="51">
        <f t="shared" ref="P90:R90" si="103">P584+P610+P636</f>
        <v>0</v>
      </c>
      <c r="Q90" s="51">
        <f t="shared" si="103"/>
        <v>0</v>
      </c>
      <c r="R90" s="51">
        <f t="shared" si="103"/>
        <v>0</v>
      </c>
      <c r="S90" s="156">
        <f t="shared" si="95"/>
        <v>4160.5564484139986</v>
      </c>
      <c r="T90" s="139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221"/>
      <c r="BA90" s="131"/>
      <c r="BR90" s="131"/>
      <c r="CG90" s="131"/>
    </row>
    <row r="91" spans="1:85" ht="15">
      <c r="A91" s="157" t="s">
        <v>55</v>
      </c>
      <c r="B91" s="45">
        <f t="shared" si="88"/>
        <v>0</v>
      </c>
      <c r="C91" s="45">
        <f t="shared" si="88"/>
        <v>9.0312351934663013E-2</v>
      </c>
      <c r="D91" s="45">
        <f t="shared" si="88"/>
        <v>0.1360459383442989</v>
      </c>
      <c r="E91" s="45">
        <f t="shared" si="88"/>
        <v>67.846712260153041</v>
      </c>
      <c r="F91" s="45">
        <f t="shared" ref="F91:H91" si="104">F585+F611+F637</f>
        <v>173.11145260260039</v>
      </c>
      <c r="G91" s="45">
        <f t="shared" si="104"/>
        <v>0</v>
      </c>
      <c r="H91" s="45">
        <f t="shared" si="104"/>
        <v>0</v>
      </c>
      <c r="I91" s="144">
        <f t="shared" si="93"/>
        <v>241.18452315303239</v>
      </c>
      <c r="J91" s="139"/>
      <c r="K91" s="159" t="s">
        <v>55</v>
      </c>
      <c r="L91" s="45">
        <f t="shared" si="90"/>
        <v>0</v>
      </c>
      <c r="M91" s="45">
        <f t="shared" si="90"/>
        <v>9.0312351934663013E-2</v>
      </c>
      <c r="N91" s="45">
        <f t="shared" si="90"/>
        <v>0.1360459383442989</v>
      </c>
      <c r="O91" s="45">
        <f t="shared" si="90"/>
        <v>67.846712260153041</v>
      </c>
      <c r="P91" s="45">
        <f t="shared" ref="P91:R91" si="105">P585+P611+P637</f>
        <v>6113.5495861142417</v>
      </c>
      <c r="Q91" s="45">
        <f t="shared" si="105"/>
        <v>0</v>
      </c>
      <c r="R91" s="45">
        <f t="shared" si="105"/>
        <v>0</v>
      </c>
      <c r="S91" s="148">
        <f t="shared" si="95"/>
        <v>6181.6226566646737</v>
      </c>
      <c r="T91" s="139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221"/>
      <c r="BA91" s="131"/>
      <c r="BR91" s="131"/>
      <c r="CG91" s="131"/>
    </row>
    <row r="92" spans="1:85" ht="15">
      <c r="A92" s="149" t="s">
        <v>12</v>
      </c>
      <c r="B92" s="48">
        <f t="shared" si="88"/>
        <v>0</v>
      </c>
      <c r="C92" s="48">
        <f t="shared" si="88"/>
        <v>0</v>
      </c>
      <c r="D92" s="48">
        <f t="shared" si="88"/>
        <v>4.0859329990380125E-2</v>
      </c>
      <c r="E92" s="48">
        <f t="shared" si="88"/>
        <v>7.0838240565767512</v>
      </c>
      <c r="F92" s="48">
        <f t="shared" ref="F92:H92" si="106">F586+F612+F638</f>
        <v>0</v>
      </c>
      <c r="G92" s="48">
        <f t="shared" si="106"/>
        <v>0</v>
      </c>
      <c r="H92" s="48">
        <f t="shared" si="106"/>
        <v>0</v>
      </c>
      <c r="I92" s="152">
        <f t="shared" si="93"/>
        <v>7.1246833865671313</v>
      </c>
      <c r="J92" s="139"/>
      <c r="K92" s="153" t="s">
        <v>12</v>
      </c>
      <c r="L92" s="51">
        <f t="shared" si="90"/>
        <v>0</v>
      </c>
      <c r="M92" s="51">
        <f t="shared" si="90"/>
        <v>0</v>
      </c>
      <c r="N92" s="51">
        <f t="shared" si="90"/>
        <v>4.0859329990380125E-2</v>
      </c>
      <c r="O92" s="51">
        <f t="shared" si="90"/>
        <v>7.0838240565767512</v>
      </c>
      <c r="P92" s="51">
        <f t="shared" ref="P92:R92" si="107">P586+P612+P638</f>
        <v>2399.0462540981857</v>
      </c>
      <c r="Q92" s="51">
        <f t="shared" si="107"/>
        <v>0</v>
      </c>
      <c r="R92" s="51">
        <f t="shared" si="107"/>
        <v>0</v>
      </c>
      <c r="S92" s="156">
        <f t="shared" si="95"/>
        <v>2406.1709374847528</v>
      </c>
      <c r="T92" s="139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221"/>
      <c r="BA92" s="131"/>
      <c r="BR92" s="131"/>
      <c r="CG92" s="131"/>
    </row>
    <row r="93" spans="1:85" ht="15">
      <c r="A93" s="157" t="s">
        <v>56</v>
      </c>
      <c r="B93" s="45">
        <f t="shared" si="88"/>
        <v>0</v>
      </c>
      <c r="C93" s="45">
        <f t="shared" si="88"/>
        <v>0</v>
      </c>
      <c r="D93" s="45">
        <f t="shared" si="88"/>
        <v>0</v>
      </c>
      <c r="E93" s="45">
        <f t="shared" si="88"/>
        <v>0</v>
      </c>
      <c r="F93" s="45">
        <f t="shared" ref="F93:H93" si="108">F587+F613+F639</f>
        <v>0</v>
      </c>
      <c r="G93" s="45">
        <f t="shared" si="108"/>
        <v>0</v>
      </c>
      <c r="H93" s="45">
        <f t="shared" si="108"/>
        <v>0</v>
      </c>
      <c r="I93" s="144">
        <f t="shared" si="93"/>
        <v>0</v>
      </c>
      <c r="J93" s="139"/>
      <c r="K93" s="159" t="s">
        <v>56</v>
      </c>
      <c r="L93" s="45">
        <f t="shared" si="90"/>
        <v>0</v>
      </c>
      <c r="M93" s="45">
        <f t="shared" si="90"/>
        <v>0</v>
      </c>
      <c r="N93" s="45">
        <f t="shared" si="90"/>
        <v>0</v>
      </c>
      <c r="O93" s="45">
        <f t="shared" si="90"/>
        <v>0</v>
      </c>
      <c r="P93" s="45">
        <f t="shared" ref="P93:R93" si="109">P587+P613+P639</f>
        <v>41.229165435133844</v>
      </c>
      <c r="Q93" s="45">
        <f t="shared" si="109"/>
        <v>0</v>
      </c>
      <c r="R93" s="45">
        <f t="shared" si="109"/>
        <v>0</v>
      </c>
      <c r="S93" s="148">
        <f t="shared" si="95"/>
        <v>41.229165435133844</v>
      </c>
      <c r="T93" s="139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221"/>
      <c r="BA93" s="131"/>
      <c r="BR93" s="131"/>
      <c r="CG93" s="131"/>
    </row>
    <row r="94" spans="1:85" ht="15">
      <c r="A94" s="149" t="s">
        <v>17</v>
      </c>
      <c r="B94" s="48">
        <f t="shared" si="88"/>
        <v>244.28029867528238</v>
      </c>
      <c r="C94" s="48">
        <f t="shared" si="88"/>
        <v>1.1704909398987131</v>
      </c>
      <c r="D94" s="48">
        <f t="shared" si="88"/>
        <v>30.299087499912083</v>
      </c>
      <c r="E94" s="48">
        <f t="shared" si="88"/>
        <v>3.819971018111525</v>
      </c>
      <c r="F94" s="48">
        <f t="shared" ref="F94:H94" si="110">F588+F614+F640</f>
        <v>0</v>
      </c>
      <c r="G94" s="48">
        <f t="shared" si="110"/>
        <v>0</v>
      </c>
      <c r="H94" s="48">
        <f t="shared" si="110"/>
        <v>0</v>
      </c>
      <c r="I94" s="152">
        <f t="shared" si="93"/>
        <v>279.56984813320469</v>
      </c>
      <c r="J94" s="139"/>
      <c r="K94" s="153" t="s">
        <v>17</v>
      </c>
      <c r="L94" s="51">
        <f t="shared" si="90"/>
        <v>244.28029867528238</v>
      </c>
      <c r="M94" s="51">
        <f t="shared" si="90"/>
        <v>1.1704909398987131</v>
      </c>
      <c r="N94" s="51">
        <f t="shared" si="90"/>
        <v>30.299087499912083</v>
      </c>
      <c r="O94" s="51">
        <f t="shared" si="90"/>
        <v>3.819971018111525</v>
      </c>
      <c r="P94" s="51">
        <f t="shared" ref="P94:R94" si="111">P588+P614+P640</f>
        <v>0</v>
      </c>
      <c r="Q94" s="51">
        <f t="shared" si="111"/>
        <v>0</v>
      </c>
      <c r="R94" s="51">
        <f t="shared" si="111"/>
        <v>0</v>
      </c>
      <c r="S94" s="156">
        <f t="shared" si="95"/>
        <v>279.56984813320469</v>
      </c>
      <c r="T94" s="139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221"/>
      <c r="BA94" s="131"/>
      <c r="BR94" s="131"/>
      <c r="CG94" s="131"/>
    </row>
    <row r="95" spans="1:85" ht="15">
      <c r="A95" s="157" t="s">
        <v>141</v>
      </c>
      <c r="B95" s="45">
        <f t="shared" si="88"/>
        <v>3844.5449780239592</v>
      </c>
      <c r="C95" s="45">
        <f t="shared" si="88"/>
        <v>186.73691663333597</v>
      </c>
      <c r="D95" s="45">
        <f t="shared" si="88"/>
        <v>269.73172375623523</v>
      </c>
      <c r="E95" s="45">
        <f t="shared" si="88"/>
        <v>28.677441066749079</v>
      </c>
      <c r="F95" s="45">
        <f t="shared" ref="F95:H95" si="112">F589+F615+F641</f>
        <v>0</v>
      </c>
      <c r="G95" s="45">
        <f t="shared" si="112"/>
        <v>0</v>
      </c>
      <c r="H95" s="45">
        <f t="shared" si="112"/>
        <v>0</v>
      </c>
      <c r="I95" s="144">
        <f t="shared" si="93"/>
        <v>4329.6910594802803</v>
      </c>
      <c r="J95" s="139"/>
      <c r="K95" s="159" t="s">
        <v>141</v>
      </c>
      <c r="L95" s="45">
        <f t="shared" si="90"/>
        <v>3844.5449780239592</v>
      </c>
      <c r="M95" s="45">
        <f t="shared" si="90"/>
        <v>186.73691663333597</v>
      </c>
      <c r="N95" s="45">
        <f t="shared" si="90"/>
        <v>269.73172375623523</v>
      </c>
      <c r="O95" s="45">
        <f t="shared" si="90"/>
        <v>28.677441066749079</v>
      </c>
      <c r="P95" s="45">
        <f t="shared" ref="P95:R95" si="113">P589+P615+P641</f>
        <v>0</v>
      </c>
      <c r="Q95" s="45">
        <f t="shared" si="113"/>
        <v>0</v>
      </c>
      <c r="R95" s="45">
        <f t="shared" si="113"/>
        <v>0</v>
      </c>
      <c r="S95" s="148">
        <f t="shared" si="95"/>
        <v>4329.6910594802803</v>
      </c>
      <c r="T95" s="139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221"/>
      <c r="BA95" s="131"/>
      <c r="BR95" s="131"/>
      <c r="CG95" s="131"/>
    </row>
    <row r="96" spans="1:85" ht="15">
      <c r="A96" s="149" t="s">
        <v>25</v>
      </c>
      <c r="B96" s="48">
        <f t="shared" si="88"/>
        <v>1010.2621371878352</v>
      </c>
      <c r="C96" s="48">
        <f t="shared" si="88"/>
        <v>5.310156519317806E-2</v>
      </c>
      <c r="D96" s="48">
        <f t="shared" si="88"/>
        <v>1791.3963399666654</v>
      </c>
      <c r="E96" s="48">
        <f t="shared" si="88"/>
        <v>1262.9592515003371</v>
      </c>
      <c r="F96" s="48">
        <f t="shared" ref="F96:H96" si="114">F590+F616+F642</f>
        <v>0</v>
      </c>
      <c r="G96" s="48">
        <f t="shared" si="114"/>
        <v>1078.1906695705404</v>
      </c>
      <c r="H96" s="48">
        <f t="shared" si="114"/>
        <v>0.46957733150832326</v>
      </c>
      <c r="I96" s="152">
        <f t="shared" si="93"/>
        <v>5143.3310771220786</v>
      </c>
      <c r="J96" s="139"/>
      <c r="K96" s="153" t="s">
        <v>25</v>
      </c>
      <c r="L96" s="51">
        <f t="shared" si="90"/>
        <v>1010.2621371878352</v>
      </c>
      <c r="M96" s="51">
        <f t="shared" si="90"/>
        <v>5.310156519317806E-2</v>
      </c>
      <c r="N96" s="51">
        <f t="shared" si="90"/>
        <v>1791.3963399666654</v>
      </c>
      <c r="O96" s="51">
        <f t="shared" si="90"/>
        <v>1262.9592515003371</v>
      </c>
      <c r="P96" s="51">
        <f t="shared" ref="P96:R96" si="115">P590+P616+P642</f>
        <v>493.3861267121967</v>
      </c>
      <c r="Q96" s="51">
        <f t="shared" si="115"/>
        <v>1078.1906695705404</v>
      </c>
      <c r="R96" s="51">
        <f t="shared" si="115"/>
        <v>0.46957733150832326</v>
      </c>
      <c r="S96" s="156">
        <f t="shared" si="95"/>
        <v>5636.7172038342751</v>
      </c>
      <c r="T96" s="139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221"/>
      <c r="BA96" s="131"/>
      <c r="BR96" s="131"/>
      <c r="CG96" s="131"/>
    </row>
    <row r="97" spans="1:85" ht="15">
      <c r="A97" s="157" t="s">
        <v>24</v>
      </c>
      <c r="B97" s="45">
        <f t="shared" si="88"/>
        <v>899.9820515600727</v>
      </c>
      <c r="C97" s="45">
        <f t="shared" si="88"/>
        <v>2.6281674588896267</v>
      </c>
      <c r="D97" s="45">
        <f t="shared" si="88"/>
        <v>36.313276499104056</v>
      </c>
      <c r="E97" s="45">
        <f t="shared" si="88"/>
        <v>0</v>
      </c>
      <c r="F97" s="45">
        <f t="shared" ref="F97:H97" si="116">F591+F617+F643</f>
        <v>0</v>
      </c>
      <c r="G97" s="45">
        <f t="shared" si="116"/>
        <v>0</v>
      </c>
      <c r="H97" s="45">
        <f t="shared" si="116"/>
        <v>0</v>
      </c>
      <c r="I97" s="144">
        <f t="shared" si="93"/>
        <v>938.92349551806637</v>
      </c>
      <c r="J97" s="139"/>
      <c r="K97" s="159" t="s">
        <v>24</v>
      </c>
      <c r="L97" s="45">
        <f t="shared" si="90"/>
        <v>899.9820515600727</v>
      </c>
      <c r="M97" s="45">
        <f t="shared" si="90"/>
        <v>2.6281674588896267</v>
      </c>
      <c r="N97" s="45">
        <f t="shared" si="90"/>
        <v>36.313276499104056</v>
      </c>
      <c r="O97" s="45">
        <f t="shared" si="90"/>
        <v>0</v>
      </c>
      <c r="P97" s="45">
        <f t="shared" ref="P97:R97" si="117">P591+P617+P643</f>
        <v>0</v>
      </c>
      <c r="Q97" s="45">
        <f t="shared" si="117"/>
        <v>0</v>
      </c>
      <c r="R97" s="45">
        <f t="shared" si="117"/>
        <v>0</v>
      </c>
      <c r="S97" s="148">
        <f t="shared" si="95"/>
        <v>938.92349551806637</v>
      </c>
      <c r="T97" s="139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221"/>
      <c r="BA97" s="131"/>
      <c r="BR97" s="131"/>
      <c r="CG97" s="131"/>
    </row>
    <row r="98" spans="1:85" ht="15">
      <c r="A98" s="149" t="s">
        <v>57</v>
      </c>
      <c r="B98" s="48">
        <f t="shared" si="88"/>
        <v>2182.3139742331177</v>
      </c>
      <c r="C98" s="48">
        <f t="shared" si="88"/>
        <v>3.9844689180651049</v>
      </c>
      <c r="D98" s="48">
        <f t="shared" si="88"/>
        <v>239.65027422448219</v>
      </c>
      <c r="E98" s="48">
        <f t="shared" si="88"/>
        <v>0</v>
      </c>
      <c r="F98" s="48">
        <f t="shared" ref="F98:H98" si="118">F592+F618+F644</f>
        <v>0</v>
      </c>
      <c r="G98" s="48">
        <f t="shared" si="118"/>
        <v>0</v>
      </c>
      <c r="H98" s="48">
        <f t="shared" si="118"/>
        <v>0</v>
      </c>
      <c r="I98" s="152">
        <f t="shared" si="93"/>
        <v>2425.9487173756647</v>
      </c>
      <c r="J98" s="139"/>
      <c r="K98" s="153" t="s">
        <v>57</v>
      </c>
      <c r="L98" s="51">
        <f t="shared" si="90"/>
        <v>2182.3139742331177</v>
      </c>
      <c r="M98" s="51">
        <f t="shared" si="90"/>
        <v>3.9844689180651049</v>
      </c>
      <c r="N98" s="51">
        <f t="shared" si="90"/>
        <v>239.65027422448219</v>
      </c>
      <c r="O98" s="51">
        <f t="shared" si="90"/>
        <v>0</v>
      </c>
      <c r="P98" s="51">
        <f t="shared" ref="P98:R98" si="119">P592+P618+P644</f>
        <v>0</v>
      </c>
      <c r="Q98" s="51">
        <f t="shared" si="119"/>
        <v>0</v>
      </c>
      <c r="R98" s="51">
        <f t="shared" si="119"/>
        <v>0</v>
      </c>
      <c r="S98" s="156">
        <f t="shared" si="95"/>
        <v>2425.9487173756647</v>
      </c>
      <c r="T98" s="139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221"/>
      <c r="BA98" s="131"/>
      <c r="BR98" s="131"/>
      <c r="CG98" s="131"/>
    </row>
    <row r="99" spans="1:85" ht="15">
      <c r="A99" s="157" t="s">
        <v>22</v>
      </c>
      <c r="B99" s="45">
        <f t="shared" si="88"/>
        <v>294.59363214108276</v>
      </c>
      <c r="C99" s="45">
        <f t="shared" si="88"/>
        <v>0</v>
      </c>
      <c r="D99" s="45">
        <f t="shared" si="88"/>
        <v>73.630082013207542</v>
      </c>
      <c r="E99" s="45">
        <f t="shared" si="88"/>
        <v>0.27668127288333255</v>
      </c>
      <c r="F99" s="45">
        <f t="shared" ref="F99:H99" si="120">F593+F619+F645</f>
        <v>12.159557162764202</v>
      </c>
      <c r="G99" s="45">
        <f t="shared" si="120"/>
        <v>0</v>
      </c>
      <c r="H99" s="45">
        <f t="shared" si="120"/>
        <v>0</v>
      </c>
      <c r="I99" s="144">
        <f t="shared" si="93"/>
        <v>380.6599525899378</v>
      </c>
      <c r="J99" s="139"/>
      <c r="K99" s="159" t="s">
        <v>22</v>
      </c>
      <c r="L99" s="45">
        <f t="shared" si="90"/>
        <v>294.59363214108276</v>
      </c>
      <c r="M99" s="45">
        <f t="shared" si="90"/>
        <v>0</v>
      </c>
      <c r="N99" s="45">
        <f t="shared" si="90"/>
        <v>73.630082013207542</v>
      </c>
      <c r="O99" s="45">
        <f t="shared" si="90"/>
        <v>0.27668127288333255</v>
      </c>
      <c r="P99" s="45">
        <f t="shared" ref="P99:R99" si="121">P593+P619+P645</f>
        <v>491.02353428798915</v>
      </c>
      <c r="Q99" s="45">
        <f t="shared" si="121"/>
        <v>0</v>
      </c>
      <c r="R99" s="45">
        <f t="shared" si="121"/>
        <v>0</v>
      </c>
      <c r="S99" s="148">
        <f t="shared" si="95"/>
        <v>859.52392971516269</v>
      </c>
      <c r="T99" s="139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221"/>
      <c r="BA99" s="131"/>
      <c r="BR99" s="131"/>
      <c r="CG99" s="131"/>
    </row>
    <row r="100" spans="1:85" ht="15">
      <c r="A100" s="149" t="s">
        <v>21</v>
      </c>
      <c r="B100" s="48">
        <f t="shared" si="88"/>
        <v>1.4441027977120555</v>
      </c>
      <c r="C100" s="48">
        <f t="shared" si="88"/>
        <v>0</v>
      </c>
      <c r="D100" s="48">
        <f t="shared" si="88"/>
        <v>2.6681615207796907E-2</v>
      </c>
      <c r="E100" s="48">
        <f t="shared" si="88"/>
        <v>0</v>
      </c>
      <c r="F100" s="48">
        <f t="shared" ref="F100:H100" si="122">F594+F620+F646</f>
        <v>0</v>
      </c>
      <c r="G100" s="48">
        <f t="shared" si="122"/>
        <v>0</v>
      </c>
      <c r="H100" s="48">
        <f t="shared" si="122"/>
        <v>0</v>
      </c>
      <c r="I100" s="152">
        <f t="shared" si="93"/>
        <v>1.4707844129198524</v>
      </c>
      <c r="J100" s="139"/>
      <c r="K100" s="153" t="s">
        <v>21</v>
      </c>
      <c r="L100" s="51">
        <f t="shared" si="90"/>
        <v>1.4441027977120555</v>
      </c>
      <c r="M100" s="51">
        <f t="shared" si="90"/>
        <v>0</v>
      </c>
      <c r="N100" s="51">
        <f t="shared" si="90"/>
        <v>2.6681615207796907E-2</v>
      </c>
      <c r="O100" s="51">
        <f t="shared" si="90"/>
        <v>0</v>
      </c>
      <c r="P100" s="51">
        <f t="shared" ref="P100:R100" si="123">P594+P620+P646</f>
        <v>0</v>
      </c>
      <c r="Q100" s="51">
        <f t="shared" si="123"/>
        <v>0</v>
      </c>
      <c r="R100" s="51">
        <f t="shared" si="123"/>
        <v>0</v>
      </c>
      <c r="S100" s="156">
        <f t="shared" si="95"/>
        <v>1.4707844129198524</v>
      </c>
      <c r="T100" s="139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221"/>
      <c r="BA100" s="131"/>
      <c r="BR100" s="131"/>
      <c r="CG100" s="131"/>
    </row>
    <row r="101" spans="1:85" ht="15">
      <c r="A101" s="160" t="s">
        <v>61</v>
      </c>
      <c r="B101" s="45">
        <f t="shared" si="88"/>
        <v>673.47440829449181</v>
      </c>
      <c r="C101" s="45">
        <f t="shared" si="88"/>
        <v>0</v>
      </c>
      <c r="D101" s="45">
        <f t="shared" si="88"/>
        <v>260.89071796518448</v>
      </c>
      <c r="E101" s="45">
        <f t="shared" si="88"/>
        <v>0</v>
      </c>
      <c r="F101" s="45">
        <f t="shared" ref="F101:H101" si="124">F595+F621+F647</f>
        <v>0</v>
      </c>
      <c r="G101" s="45">
        <f t="shared" si="124"/>
        <v>0</v>
      </c>
      <c r="H101" s="45">
        <f t="shared" si="124"/>
        <v>0</v>
      </c>
      <c r="I101" s="144">
        <f t="shared" si="93"/>
        <v>934.36512625967634</v>
      </c>
      <c r="J101" s="139"/>
      <c r="K101" s="161" t="s">
        <v>61</v>
      </c>
      <c r="L101" s="45">
        <f t="shared" si="90"/>
        <v>673.47440829449181</v>
      </c>
      <c r="M101" s="45">
        <f t="shared" si="90"/>
        <v>0</v>
      </c>
      <c r="N101" s="45">
        <f t="shared" si="90"/>
        <v>260.89071796518448</v>
      </c>
      <c r="O101" s="45">
        <f t="shared" si="90"/>
        <v>0</v>
      </c>
      <c r="P101" s="45">
        <f t="shared" ref="P101:R101" si="125">P595+P621+P647</f>
        <v>0</v>
      </c>
      <c r="Q101" s="45">
        <f t="shared" si="125"/>
        <v>0</v>
      </c>
      <c r="R101" s="45">
        <f t="shared" si="125"/>
        <v>0</v>
      </c>
      <c r="S101" s="148">
        <f t="shared" si="95"/>
        <v>934.36512625967634</v>
      </c>
      <c r="T101" s="139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221"/>
      <c r="BA101" s="131"/>
      <c r="BR101" s="131"/>
      <c r="CG101" s="131"/>
    </row>
    <row r="102" spans="1:85">
      <c r="A102" s="162" t="s">
        <v>23</v>
      </c>
      <c r="B102" s="55">
        <f t="shared" si="88"/>
        <v>673.47440829449181</v>
      </c>
      <c r="C102" s="55">
        <f t="shared" si="88"/>
        <v>0</v>
      </c>
      <c r="D102" s="55">
        <f t="shared" si="88"/>
        <v>260.89071796518448</v>
      </c>
      <c r="E102" s="55">
        <f t="shared" si="88"/>
        <v>0</v>
      </c>
      <c r="F102" s="55">
        <f t="shared" ref="F102:H102" si="126">F596+F622+F648</f>
        <v>0</v>
      </c>
      <c r="G102" s="55">
        <f t="shared" si="126"/>
        <v>0</v>
      </c>
      <c r="H102" s="55">
        <f t="shared" si="126"/>
        <v>0</v>
      </c>
      <c r="I102" s="165">
        <f t="shared" si="93"/>
        <v>934.36512625967634</v>
      </c>
      <c r="J102" s="139"/>
      <c r="K102" s="166" t="s">
        <v>23</v>
      </c>
      <c r="L102" s="58">
        <f t="shared" si="90"/>
        <v>673.47440829449181</v>
      </c>
      <c r="M102" s="58">
        <f t="shared" si="90"/>
        <v>0</v>
      </c>
      <c r="N102" s="58">
        <f t="shared" si="90"/>
        <v>260.89071796518448</v>
      </c>
      <c r="O102" s="58">
        <f t="shared" si="90"/>
        <v>0</v>
      </c>
      <c r="P102" s="58">
        <f t="shared" ref="P102:R102" si="127">P596+P622+P648</f>
        <v>0</v>
      </c>
      <c r="Q102" s="58">
        <f t="shared" si="127"/>
        <v>0</v>
      </c>
      <c r="R102" s="58">
        <f t="shared" si="127"/>
        <v>0</v>
      </c>
      <c r="S102" s="169">
        <f t="shared" si="95"/>
        <v>934.36512625967634</v>
      </c>
      <c r="T102" s="139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222"/>
      <c r="BA102" s="131"/>
      <c r="BR102" s="131"/>
      <c r="CG102" s="131"/>
    </row>
    <row r="103" spans="1:85">
      <c r="A103" s="170" t="s">
        <v>19</v>
      </c>
      <c r="B103" s="61">
        <f t="shared" si="88"/>
        <v>0</v>
      </c>
      <c r="C103" s="61">
        <f t="shared" si="88"/>
        <v>0</v>
      </c>
      <c r="D103" s="61">
        <f t="shared" si="88"/>
        <v>0</v>
      </c>
      <c r="E103" s="61">
        <f t="shared" si="88"/>
        <v>0</v>
      </c>
      <c r="F103" s="61">
        <f t="shared" ref="F103:H103" si="128">F597+F623+F649</f>
        <v>0</v>
      </c>
      <c r="G103" s="61">
        <f t="shared" si="128"/>
        <v>0</v>
      </c>
      <c r="H103" s="61">
        <f t="shared" si="128"/>
        <v>0</v>
      </c>
      <c r="I103" s="173">
        <f t="shared" si="93"/>
        <v>0</v>
      </c>
      <c r="J103" s="139"/>
      <c r="K103" s="174" t="s">
        <v>19</v>
      </c>
      <c r="L103" s="61">
        <f t="shared" si="90"/>
        <v>0</v>
      </c>
      <c r="M103" s="61">
        <f t="shared" si="90"/>
        <v>0</v>
      </c>
      <c r="N103" s="61">
        <f t="shared" si="90"/>
        <v>0</v>
      </c>
      <c r="O103" s="61">
        <f t="shared" si="90"/>
        <v>0</v>
      </c>
      <c r="P103" s="61">
        <f t="shared" ref="P103:R103" si="129">P597+P623+P649</f>
        <v>0</v>
      </c>
      <c r="Q103" s="61">
        <f t="shared" si="129"/>
        <v>0</v>
      </c>
      <c r="R103" s="61">
        <f t="shared" si="129"/>
        <v>0</v>
      </c>
      <c r="S103" s="176">
        <f t="shared" si="95"/>
        <v>0</v>
      </c>
      <c r="T103" s="139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222"/>
      <c r="BA103" s="131"/>
      <c r="BR103" s="131"/>
      <c r="CG103" s="131"/>
    </row>
    <row r="104" spans="1:85">
      <c r="A104" s="162" t="s">
        <v>20</v>
      </c>
      <c r="B104" s="55">
        <f t="shared" si="88"/>
        <v>0</v>
      </c>
      <c r="C104" s="55">
        <f t="shared" si="88"/>
        <v>0</v>
      </c>
      <c r="D104" s="55">
        <f t="shared" si="88"/>
        <v>0</v>
      </c>
      <c r="E104" s="55">
        <f t="shared" si="88"/>
        <v>0</v>
      </c>
      <c r="F104" s="55">
        <f t="shared" ref="F104:H104" si="130">F598+F624+F650</f>
        <v>0</v>
      </c>
      <c r="G104" s="55">
        <f t="shared" si="130"/>
        <v>0</v>
      </c>
      <c r="H104" s="55">
        <f t="shared" si="130"/>
        <v>0</v>
      </c>
      <c r="I104" s="165">
        <f t="shared" si="93"/>
        <v>0</v>
      </c>
      <c r="J104" s="139"/>
      <c r="K104" s="166" t="s">
        <v>20</v>
      </c>
      <c r="L104" s="58">
        <f t="shared" si="90"/>
        <v>0</v>
      </c>
      <c r="M104" s="58">
        <f t="shared" si="90"/>
        <v>0</v>
      </c>
      <c r="N104" s="58">
        <f t="shared" si="90"/>
        <v>0</v>
      </c>
      <c r="O104" s="58">
        <f t="shared" si="90"/>
        <v>0</v>
      </c>
      <c r="P104" s="58">
        <f t="shared" ref="P104:R104" si="131">P598+P624+P650</f>
        <v>0</v>
      </c>
      <c r="Q104" s="58">
        <f t="shared" si="131"/>
        <v>0</v>
      </c>
      <c r="R104" s="58">
        <f t="shared" si="131"/>
        <v>0</v>
      </c>
      <c r="S104" s="169">
        <f t="shared" si="95"/>
        <v>0</v>
      </c>
      <c r="T104" s="139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222"/>
      <c r="BA104" s="131"/>
      <c r="BR104" s="131"/>
      <c r="CG104" s="131"/>
    </row>
    <row r="105" spans="1:85" ht="15" thickBot="1">
      <c r="A105" s="177" t="s">
        <v>11</v>
      </c>
      <c r="B105" s="66">
        <f t="shared" si="88"/>
        <v>0</v>
      </c>
      <c r="C105" s="66">
        <f t="shared" si="88"/>
        <v>0</v>
      </c>
      <c r="D105" s="66">
        <f t="shared" si="88"/>
        <v>0</v>
      </c>
      <c r="E105" s="66">
        <f t="shared" si="88"/>
        <v>0</v>
      </c>
      <c r="F105" s="66">
        <f t="shared" ref="F105:H105" si="132">F599+F625+F651</f>
        <v>0</v>
      </c>
      <c r="G105" s="66">
        <f t="shared" si="132"/>
        <v>0</v>
      </c>
      <c r="H105" s="66">
        <f t="shared" si="132"/>
        <v>0</v>
      </c>
      <c r="I105" s="180">
        <f t="shared" si="93"/>
        <v>0</v>
      </c>
      <c r="J105" s="139"/>
      <c r="K105" s="181" t="s">
        <v>11</v>
      </c>
      <c r="L105" s="66">
        <f t="shared" si="90"/>
        <v>0</v>
      </c>
      <c r="M105" s="66">
        <f t="shared" si="90"/>
        <v>0</v>
      </c>
      <c r="N105" s="66">
        <f t="shared" si="90"/>
        <v>0</v>
      </c>
      <c r="O105" s="66">
        <f t="shared" si="90"/>
        <v>0</v>
      </c>
      <c r="P105" s="66">
        <f t="shared" ref="P105:R105" si="133">P599+P625+P651</f>
        <v>0</v>
      </c>
      <c r="Q105" s="66">
        <f t="shared" si="133"/>
        <v>0</v>
      </c>
      <c r="R105" s="66">
        <f t="shared" si="133"/>
        <v>0</v>
      </c>
      <c r="S105" s="183">
        <f t="shared" si="95"/>
        <v>0</v>
      </c>
      <c r="T105" s="139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222"/>
      <c r="BA105" s="131"/>
      <c r="BR105" s="131"/>
      <c r="CG105" s="131"/>
    </row>
    <row r="106" spans="1:85" ht="15">
      <c r="A106" s="184" t="s">
        <v>26</v>
      </c>
      <c r="B106" s="185">
        <f>SUM(B85:B101)</f>
        <v>13149.550948531922</v>
      </c>
      <c r="C106" s="185">
        <f t="shared" ref="C106:H106" si="134">SUM(C85:C101)</f>
        <v>200.03185053389157</v>
      </c>
      <c r="D106" s="185">
        <f t="shared" si="134"/>
        <v>3011.1200765281333</v>
      </c>
      <c r="E106" s="185">
        <f t="shared" si="134"/>
        <v>1371.1238792245185</v>
      </c>
      <c r="F106" s="185">
        <f t="shared" si="134"/>
        <v>185.2710097653646</v>
      </c>
      <c r="G106" s="185">
        <f t="shared" si="134"/>
        <v>1078.1906695705404</v>
      </c>
      <c r="H106" s="187">
        <f t="shared" si="134"/>
        <v>0.46957733150832326</v>
      </c>
      <c r="I106" s="144">
        <f t="shared" ref="I106" si="135">SUM(I85:I101)</f>
        <v>18995.758011485872</v>
      </c>
      <c r="J106" s="139"/>
      <c r="K106" s="186" t="s">
        <v>26</v>
      </c>
      <c r="L106" s="185">
        <f>SUM(L85:L101)</f>
        <v>13149.550948531922</v>
      </c>
      <c r="M106" s="185">
        <f t="shared" ref="M106:R106" si="136">SUM(M85:M101)</f>
        <v>200.03185053389157</v>
      </c>
      <c r="N106" s="185">
        <f t="shared" si="136"/>
        <v>3011.1200765281333</v>
      </c>
      <c r="O106" s="185">
        <f t="shared" si="136"/>
        <v>1371.1238792245185</v>
      </c>
      <c r="P106" s="185">
        <f t="shared" si="136"/>
        <v>9538.2394798872792</v>
      </c>
      <c r="Q106" s="185">
        <f t="shared" si="136"/>
        <v>1078.1906695705404</v>
      </c>
      <c r="R106" s="187">
        <f t="shared" si="136"/>
        <v>0.46957733150832326</v>
      </c>
      <c r="S106" s="188">
        <f t="shared" ref="S106" si="137">SUM(S85:S101)</f>
        <v>28348.726481607788</v>
      </c>
      <c r="T106" s="139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221"/>
      <c r="BA106" s="131"/>
      <c r="BR106" s="131"/>
      <c r="CG106" s="131"/>
    </row>
    <row r="107" spans="1:85" s="2" customFormat="1" ht="15" thickBot="1">
      <c r="A107" s="17" t="s">
        <v>100</v>
      </c>
      <c r="B107" s="100">
        <f>IF($I106=0,"-",B106/$I106)</f>
        <v>0.69223617928702741</v>
      </c>
      <c r="C107" s="100">
        <f t="shared" ref="C107:H107" si="138">IF($I106=0,"-",C106/$I106)</f>
        <v>1.0530343164665574E-2</v>
      </c>
      <c r="D107" s="100">
        <f t="shared" si="138"/>
        <v>0.15851539457953959</v>
      </c>
      <c r="E107" s="100">
        <f t="shared" si="138"/>
        <v>7.2180529905437954E-2</v>
      </c>
      <c r="F107" s="100">
        <f t="shared" si="138"/>
        <v>9.7532833200622802E-3</v>
      </c>
      <c r="G107" s="100">
        <f t="shared" si="138"/>
        <v>5.6759549627796245E-2</v>
      </c>
      <c r="H107" s="101">
        <f t="shared" si="138"/>
        <v>2.4720115471274754E-5</v>
      </c>
      <c r="I107" s="102">
        <f>SUM(B107:H107)</f>
        <v>1.0000000000000004</v>
      </c>
      <c r="K107" s="27" t="s">
        <v>100</v>
      </c>
      <c r="L107" s="76">
        <f>IF($S106=0,"-",L106/$S106)</f>
        <v>0.46384979434836854</v>
      </c>
      <c r="M107" s="76">
        <f t="shared" ref="M107:R107" si="139">IF($S106=0,"-",M106/$S106)</f>
        <v>7.0561141666687964E-3</v>
      </c>
      <c r="N107" s="76">
        <f t="shared" si="139"/>
        <v>0.10621711978778663</v>
      </c>
      <c r="O107" s="76">
        <f t="shared" si="139"/>
        <v>4.8366330674998126E-2</v>
      </c>
      <c r="P107" s="76">
        <f t="shared" si="139"/>
        <v>0.33646095129089981</v>
      </c>
      <c r="Q107" s="76">
        <f t="shared" si="139"/>
        <v>3.80331254128842E-2</v>
      </c>
      <c r="R107" s="77">
        <f t="shared" si="139"/>
        <v>1.656431839409004E-5</v>
      </c>
      <c r="S107" s="78">
        <f>SUM(L107:R107)</f>
        <v>1.0000000000000002</v>
      </c>
      <c r="AI107" s="110"/>
    </row>
    <row r="108" spans="1:85" ht="15" thickBot="1">
      <c r="A108" s="223"/>
      <c r="B108" s="224"/>
      <c r="C108" s="224"/>
      <c r="D108" s="224"/>
      <c r="E108" s="224"/>
      <c r="F108" s="224"/>
      <c r="G108" s="224"/>
      <c r="H108" s="224"/>
      <c r="I108" s="224"/>
      <c r="K108" s="223"/>
      <c r="AI108" s="139"/>
      <c r="BA108" s="131"/>
      <c r="BR108" s="131"/>
      <c r="CG108" s="131"/>
    </row>
    <row r="109" spans="1:85" ht="28.5">
      <c r="A109" s="328" t="s">
        <v>29</v>
      </c>
      <c r="B109" s="135" t="s">
        <v>0</v>
      </c>
      <c r="C109" s="135" t="s">
        <v>1</v>
      </c>
      <c r="D109" s="135" t="s">
        <v>2</v>
      </c>
      <c r="E109" s="135" t="s">
        <v>3</v>
      </c>
      <c r="F109" s="135" t="s">
        <v>27</v>
      </c>
      <c r="G109" s="135" t="s">
        <v>4</v>
      </c>
      <c r="H109" s="135" t="s">
        <v>5</v>
      </c>
      <c r="I109" s="136" t="s">
        <v>6</v>
      </c>
      <c r="K109" s="330" t="s">
        <v>29</v>
      </c>
      <c r="L109" s="137" t="s">
        <v>0</v>
      </c>
      <c r="M109" s="137" t="s">
        <v>1</v>
      </c>
      <c r="N109" s="137" t="s">
        <v>2</v>
      </c>
      <c r="O109" s="137" t="s">
        <v>3</v>
      </c>
      <c r="P109" s="137" t="s">
        <v>27</v>
      </c>
      <c r="Q109" s="137" t="s">
        <v>4</v>
      </c>
      <c r="R109" s="137" t="s">
        <v>5</v>
      </c>
      <c r="S109" s="138" t="s">
        <v>6</v>
      </c>
      <c r="U109" s="332" t="s">
        <v>29</v>
      </c>
      <c r="V109" s="190" t="s">
        <v>69</v>
      </c>
      <c r="W109" s="190" t="s">
        <v>70</v>
      </c>
      <c r="X109" s="190" t="s">
        <v>4</v>
      </c>
      <c r="Y109" s="190" t="s">
        <v>1</v>
      </c>
      <c r="Z109" s="190" t="s">
        <v>2</v>
      </c>
      <c r="AA109" s="190" t="s">
        <v>3</v>
      </c>
      <c r="AB109" s="190" t="s">
        <v>52</v>
      </c>
      <c r="AC109" s="190" t="s">
        <v>64</v>
      </c>
      <c r="AD109" s="191" t="s">
        <v>72</v>
      </c>
      <c r="AE109" s="191" t="s">
        <v>79</v>
      </c>
      <c r="AF109" s="191" t="s">
        <v>73</v>
      </c>
      <c r="AG109" s="191" t="s">
        <v>80</v>
      </c>
      <c r="AH109" s="191" t="s">
        <v>81</v>
      </c>
      <c r="AI109" s="192" t="s">
        <v>60</v>
      </c>
      <c r="BA109" s="131"/>
      <c r="BR109" s="131"/>
      <c r="CG109" s="131"/>
    </row>
    <row r="110" spans="1:85" ht="15">
      <c r="A110" s="329" t="s">
        <v>29</v>
      </c>
      <c r="B110" s="294" t="s">
        <v>109</v>
      </c>
      <c r="C110" s="295"/>
      <c r="D110" s="295"/>
      <c r="E110" s="295"/>
      <c r="F110" s="295"/>
      <c r="G110" s="295"/>
      <c r="H110" s="295"/>
      <c r="I110" s="296"/>
      <c r="K110" s="331" t="s">
        <v>29</v>
      </c>
      <c r="L110" s="297" t="s">
        <v>109</v>
      </c>
      <c r="M110" s="298"/>
      <c r="N110" s="298"/>
      <c r="O110" s="298"/>
      <c r="P110" s="298"/>
      <c r="Q110" s="298"/>
      <c r="R110" s="298"/>
      <c r="S110" s="299"/>
      <c r="U110" s="333" t="s">
        <v>29</v>
      </c>
      <c r="V110" s="326" t="s">
        <v>109</v>
      </c>
      <c r="W110" s="326"/>
      <c r="X110" s="326"/>
      <c r="Y110" s="326"/>
      <c r="Z110" s="326"/>
      <c r="AA110" s="326"/>
      <c r="AB110" s="326"/>
      <c r="AC110" s="326"/>
      <c r="AD110" s="326"/>
      <c r="AE110" s="326"/>
      <c r="AF110" s="326"/>
      <c r="AG110" s="326"/>
      <c r="AH110" s="326"/>
      <c r="AI110" s="327"/>
      <c r="BA110" s="131"/>
      <c r="BR110" s="131"/>
      <c r="CG110" s="131"/>
    </row>
    <row r="111" spans="1:85" ht="15">
      <c r="A111" s="141" t="s">
        <v>7</v>
      </c>
      <c r="B111" s="142">
        <v>0</v>
      </c>
      <c r="C111" s="142">
        <v>0</v>
      </c>
      <c r="D111" s="142">
        <v>0</v>
      </c>
      <c r="E111" s="142">
        <v>0</v>
      </c>
      <c r="F111" s="303"/>
      <c r="G111" s="142">
        <v>0</v>
      </c>
      <c r="H111" s="143">
        <v>0</v>
      </c>
      <c r="I111" s="144">
        <f>SUM(B111:H111)</f>
        <v>0</v>
      </c>
      <c r="J111" s="139"/>
      <c r="K111" s="193" t="s">
        <v>7</v>
      </c>
      <c r="L111" s="142">
        <v>0</v>
      </c>
      <c r="M111" s="142">
        <v>0</v>
      </c>
      <c r="N111" s="142">
        <v>0</v>
      </c>
      <c r="O111" s="142">
        <v>0</v>
      </c>
      <c r="P111" s="142">
        <v>0</v>
      </c>
      <c r="Q111" s="142">
        <v>0</v>
      </c>
      <c r="R111" s="194">
        <v>0</v>
      </c>
      <c r="S111" s="195">
        <f>SUM(L111:R111)</f>
        <v>0</v>
      </c>
      <c r="U111" s="196" t="s">
        <v>7</v>
      </c>
      <c r="V111" s="197">
        <v>0</v>
      </c>
      <c r="W111" s="197">
        <v>0</v>
      </c>
      <c r="X111" s="197">
        <v>0</v>
      </c>
      <c r="Y111" s="197">
        <v>0</v>
      </c>
      <c r="Z111" s="197">
        <v>0</v>
      </c>
      <c r="AA111" s="197">
        <v>0</v>
      </c>
      <c r="AB111" s="197">
        <v>0</v>
      </c>
      <c r="AC111" s="198">
        <v>0</v>
      </c>
      <c r="AD111" s="199">
        <v>0</v>
      </c>
      <c r="AE111" s="199">
        <v>0</v>
      </c>
      <c r="AF111" s="199">
        <v>0</v>
      </c>
      <c r="AG111" s="199">
        <v>0</v>
      </c>
      <c r="AH111" s="199">
        <v>0</v>
      </c>
      <c r="AI111" s="200">
        <f>SUM(V111:AC111)</f>
        <v>0</v>
      </c>
      <c r="AJ111" s="131" t="str">
        <f>IF(ABS(S111-AI111)&gt;0.001,S111-AI111,"")</f>
        <v/>
      </c>
      <c r="BA111" s="131"/>
      <c r="BR111" s="131"/>
      <c r="CG111" s="131"/>
    </row>
    <row r="112" spans="1:85" ht="15">
      <c r="A112" s="149" t="s">
        <v>8</v>
      </c>
      <c r="B112" s="150">
        <v>0</v>
      </c>
      <c r="C112" s="150">
        <v>0</v>
      </c>
      <c r="D112" s="150">
        <v>0</v>
      </c>
      <c r="E112" s="150">
        <v>0</v>
      </c>
      <c r="F112" s="304"/>
      <c r="G112" s="150">
        <v>0</v>
      </c>
      <c r="H112" s="151">
        <v>0</v>
      </c>
      <c r="I112" s="152">
        <f t="shared" ref="I112:I131" si="140">SUM(B112:H112)</f>
        <v>0</v>
      </c>
      <c r="J112" s="139"/>
      <c r="K112" s="153" t="s">
        <v>8</v>
      </c>
      <c r="L112" s="154">
        <v>0</v>
      </c>
      <c r="M112" s="154">
        <v>0</v>
      </c>
      <c r="N112" s="154">
        <v>0</v>
      </c>
      <c r="O112" s="154">
        <v>0</v>
      </c>
      <c r="P112" s="154">
        <v>0</v>
      </c>
      <c r="Q112" s="154">
        <v>0</v>
      </c>
      <c r="R112" s="155">
        <v>0</v>
      </c>
      <c r="S112" s="156">
        <f t="shared" ref="S112:S131" si="141">SUM(L112:R112)</f>
        <v>0</v>
      </c>
      <c r="U112" s="201" t="s">
        <v>8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3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4">
        <f t="shared" ref="AI112:AI131" si="142">SUM(V112:AC112)</f>
        <v>0</v>
      </c>
      <c r="AJ112" s="131" t="str">
        <f t="shared" ref="AJ112:AJ133" si="143">IF(ABS(S112-AI112)&gt;0.001,S112-AI112,"")</f>
        <v/>
      </c>
      <c r="BA112" s="131"/>
      <c r="BR112" s="131"/>
      <c r="CG112" s="131"/>
    </row>
    <row r="113" spans="1:85" ht="15">
      <c r="A113" s="157" t="s">
        <v>10</v>
      </c>
      <c r="B113" s="146">
        <v>0</v>
      </c>
      <c r="C113" s="146">
        <v>0</v>
      </c>
      <c r="D113" s="146">
        <v>0</v>
      </c>
      <c r="E113" s="146">
        <v>0</v>
      </c>
      <c r="F113" s="304"/>
      <c r="G113" s="146">
        <v>0</v>
      </c>
      <c r="H113" s="158">
        <v>0</v>
      </c>
      <c r="I113" s="144">
        <f t="shared" si="140"/>
        <v>0</v>
      </c>
      <c r="J113" s="139"/>
      <c r="K113" s="159" t="s">
        <v>10</v>
      </c>
      <c r="L113" s="146">
        <v>0</v>
      </c>
      <c r="M113" s="146">
        <v>0</v>
      </c>
      <c r="N113" s="146">
        <v>0</v>
      </c>
      <c r="O113" s="146">
        <v>0</v>
      </c>
      <c r="P113" s="146">
        <v>0</v>
      </c>
      <c r="Q113" s="146">
        <v>0</v>
      </c>
      <c r="R113" s="147">
        <v>0</v>
      </c>
      <c r="S113" s="148">
        <f t="shared" si="141"/>
        <v>0</v>
      </c>
      <c r="U113" s="205" t="s">
        <v>10</v>
      </c>
      <c r="V113" s="197">
        <v>0</v>
      </c>
      <c r="W113" s="197">
        <v>0</v>
      </c>
      <c r="X113" s="197">
        <v>0</v>
      </c>
      <c r="Y113" s="197">
        <v>0</v>
      </c>
      <c r="Z113" s="197">
        <v>0</v>
      </c>
      <c r="AA113" s="197">
        <v>0</v>
      </c>
      <c r="AB113" s="197">
        <v>0</v>
      </c>
      <c r="AC113" s="198">
        <v>0</v>
      </c>
      <c r="AD113" s="199">
        <v>0</v>
      </c>
      <c r="AE113" s="199">
        <v>0</v>
      </c>
      <c r="AF113" s="199">
        <v>0</v>
      </c>
      <c r="AG113" s="199">
        <v>0</v>
      </c>
      <c r="AH113" s="199">
        <v>0</v>
      </c>
      <c r="AI113" s="200">
        <f t="shared" si="142"/>
        <v>0</v>
      </c>
      <c r="AJ113" s="131" t="str">
        <f t="shared" si="143"/>
        <v/>
      </c>
      <c r="BA113" s="131"/>
      <c r="BR113" s="131"/>
      <c r="CG113" s="131"/>
    </row>
    <row r="114" spans="1:85" ht="15">
      <c r="A114" s="149" t="s">
        <v>53</v>
      </c>
      <c r="B114" s="150">
        <v>0</v>
      </c>
      <c r="C114" s="150">
        <v>0</v>
      </c>
      <c r="D114" s="150">
        <v>0</v>
      </c>
      <c r="E114" s="150">
        <v>0</v>
      </c>
      <c r="F114" s="304"/>
      <c r="G114" s="150">
        <v>0</v>
      </c>
      <c r="H114" s="151">
        <v>0</v>
      </c>
      <c r="I114" s="152">
        <f t="shared" si="140"/>
        <v>0</v>
      </c>
      <c r="J114" s="139"/>
      <c r="K114" s="153" t="s">
        <v>53</v>
      </c>
      <c r="L114" s="154">
        <v>0</v>
      </c>
      <c r="M114" s="154">
        <v>0</v>
      </c>
      <c r="N114" s="154">
        <v>0</v>
      </c>
      <c r="O114" s="154">
        <v>0</v>
      </c>
      <c r="P114" s="154">
        <v>0</v>
      </c>
      <c r="Q114" s="154">
        <v>0</v>
      </c>
      <c r="R114" s="155">
        <v>0</v>
      </c>
      <c r="S114" s="156">
        <f t="shared" si="141"/>
        <v>0</v>
      </c>
      <c r="U114" s="201" t="s">
        <v>53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3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4">
        <f t="shared" si="142"/>
        <v>0</v>
      </c>
      <c r="AJ114" s="131" t="str">
        <f t="shared" si="143"/>
        <v/>
      </c>
      <c r="BA114" s="131"/>
      <c r="BR114" s="131"/>
      <c r="CG114" s="131"/>
    </row>
    <row r="115" spans="1:85" ht="15">
      <c r="A115" s="157" t="s">
        <v>16</v>
      </c>
      <c r="B115" s="146">
        <v>0</v>
      </c>
      <c r="C115" s="146">
        <v>0</v>
      </c>
      <c r="D115" s="146">
        <v>2.2872586609442811</v>
      </c>
      <c r="E115" s="146">
        <v>0</v>
      </c>
      <c r="F115" s="304"/>
      <c r="G115" s="146">
        <v>0</v>
      </c>
      <c r="H115" s="158">
        <v>0</v>
      </c>
      <c r="I115" s="144">
        <f t="shared" si="140"/>
        <v>2.2872586609442811</v>
      </c>
      <c r="J115" s="139"/>
      <c r="K115" s="159" t="s">
        <v>16</v>
      </c>
      <c r="L115" s="146">
        <v>0</v>
      </c>
      <c r="M115" s="146">
        <v>0</v>
      </c>
      <c r="N115" s="146">
        <v>2.2872586609442811</v>
      </c>
      <c r="O115" s="146">
        <v>0</v>
      </c>
      <c r="P115" s="146">
        <v>0</v>
      </c>
      <c r="Q115" s="146">
        <v>0</v>
      </c>
      <c r="R115" s="147">
        <v>0</v>
      </c>
      <c r="S115" s="148">
        <f t="shared" si="141"/>
        <v>2.2872586609442811</v>
      </c>
      <c r="U115" s="205" t="s">
        <v>16</v>
      </c>
      <c r="V115" s="197">
        <v>0</v>
      </c>
      <c r="W115" s="197">
        <v>0</v>
      </c>
      <c r="X115" s="197">
        <v>0</v>
      </c>
      <c r="Y115" s="197">
        <v>0</v>
      </c>
      <c r="Z115" s="197">
        <v>0</v>
      </c>
      <c r="AA115" s="197">
        <v>0</v>
      </c>
      <c r="AB115" s="197">
        <v>0</v>
      </c>
      <c r="AC115" s="198">
        <v>2.2872586609442811</v>
      </c>
      <c r="AD115" s="199">
        <v>0</v>
      </c>
      <c r="AE115" s="199">
        <v>0</v>
      </c>
      <c r="AF115" s="199">
        <v>0</v>
      </c>
      <c r="AG115" s="199">
        <v>2.2872586609442811</v>
      </c>
      <c r="AH115" s="199">
        <v>0</v>
      </c>
      <c r="AI115" s="200">
        <f t="shared" si="142"/>
        <v>2.2872586609442811</v>
      </c>
      <c r="AJ115" s="131" t="str">
        <f t="shared" si="143"/>
        <v/>
      </c>
      <c r="BA115" s="131"/>
      <c r="BR115" s="131"/>
      <c r="CG115" s="131"/>
    </row>
    <row r="116" spans="1:85" ht="15">
      <c r="A116" s="149" t="s">
        <v>15</v>
      </c>
      <c r="B116" s="150">
        <v>0.11098499266030558</v>
      </c>
      <c r="C116" s="150">
        <v>0</v>
      </c>
      <c r="D116" s="150">
        <v>0</v>
      </c>
      <c r="E116" s="150">
        <v>5.5590565494090284E-3</v>
      </c>
      <c r="F116" s="304"/>
      <c r="G116" s="150">
        <v>0</v>
      </c>
      <c r="H116" s="151">
        <v>0</v>
      </c>
      <c r="I116" s="152">
        <f t="shared" si="140"/>
        <v>0.1165440492097146</v>
      </c>
      <c r="J116" s="139"/>
      <c r="K116" s="153" t="s">
        <v>15</v>
      </c>
      <c r="L116" s="154">
        <v>0.11098499266030558</v>
      </c>
      <c r="M116" s="154">
        <v>0</v>
      </c>
      <c r="N116" s="154">
        <v>0</v>
      </c>
      <c r="O116" s="154">
        <v>5.5590565494090284E-3</v>
      </c>
      <c r="P116" s="154">
        <v>0</v>
      </c>
      <c r="Q116" s="154">
        <v>0</v>
      </c>
      <c r="R116" s="155">
        <v>0</v>
      </c>
      <c r="S116" s="156">
        <f t="shared" si="141"/>
        <v>0.1165440492097146</v>
      </c>
      <c r="U116" s="201" t="s">
        <v>54</v>
      </c>
      <c r="V116" s="202">
        <v>8.4585117762845594E-2</v>
      </c>
      <c r="W116" s="202">
        <v>0</v>
      </c>
      <c r="X116" s="202">
        <v>0</v>
      </c>
      <c r="Y116" s="202">
        <v>0</v>
      </c>
      <c r="Z116" s="202">
        <v>0</v>
      </c>
      <c r="AA116" s="202">
        <v>5.5590565494090284E-3</v>
      </c>
      <c r="AB116" s="202">
        <v>0</v>
      </c>
      <c r="AC116" s="203">
        <v>2.6399874897459982E-2</v>
      </c>
      <c r="AD116" s="202">
        <v>2.6399874897459982E-2</v>
      </c>
      <c r="AE116" s="202">
        <v>0</v>
      </c>
      <c r="AF116" s="202">
        <v>0</v>
      </c>
      <c r="AG116" s="202">
        <v>0</v>
      </c>
      <c r="AH116" s="202">
        <v>0</v>
      </c>
      <c r="AI116" s="204">
        <f t="shared" si="142"/>
        <v>0.1165440492097146</v>
      </c>
      <c r="AJ116" s="131" t="str">
        <f t="shared" si="143"/>
        <v/>
      </c>
      <c r="BA116" s="131"/>
      <c r="BR116" s="131"/>
      <c r="CG116" s="131"/>
    </row>
    <row r="117" spans="1:85" ht="15">
      <c r="A117" s="157" t="s">
        <v>55</v>
      </c>
      <c r="B117" s="146">
        <v>0</v>
      </c>
      <c r="C117" s="146">
        <v>0</v>
      </c>
      <c r="D117" s="146">
        <v>0</v>
      </c>
      <c r="E117" s="146">
        <v>0.18516402588592351</v>
      </c>
      <c r="F117" s="304"/>
      <c r="G117" s="146">
        <v>0</v>
      </c>
      <c r="H117" s="158">
        <v>0</v>
      </c>
      <c r="I117" s="144">
        <f t="shared" si="140"/>
        <v>0.18516402588592351</v>
      </c>
      <c r="J117" s="139"/>
      <c r="K117" s="159" t="s">
        <v>55</v>
      </c>
      <c r="L117" s="146">
        <v>0</v>
      </c>
      <c r="M117" s="146">
        <v>0</v>
      </c>
      <c r="N117" s="146">
        <v>0</v>
      </c>
      <c r="O117" s="146">
        <v>0.18516402588592351</v>
      </c>
      <c r="P117" s="146">
        <v>14.745104053609348</v>
      </c>
      <c r="Q117" s="146">
        <v>0</v>
      </c>
      <c r="R117" s="147">
        <v>0</v>
      </c>
      <c r="S117" s="148">
        <f t="shared" si="141"/>
        <v>14.930268079495271</v>
      </c>
      <c r="U117" s="205" t="s">
        <v>55</v>
      </c>
      <c r="V117" s="197">
        <v>0</v>
      </c>
      <c r="W117" s="197">
        <v>0</v>
      </c>
      <c r="X117" s="197">
        <v>0</v>
      </c>
      <c r="Y117" s="197">
        <v>0</v>
      </c>
      <c r="Z117" s="197">
        <v>0</v>
      </c>
      <c r="AA117" s="197">
        <v>9.2582012942961766E-3</v>
      </c>
      <c r="AB117" s="197">
        <v>14.745104053609348</v>
      </c>
      <c r="AC117" s="198">
        <v>0.17590582459162735</v>
      </c>
      <c r="AD117" s="197">
        <v>0</v>
      </c>
      <c r="AE117" s="197">
        <v>0</v>
      </c>
      <c r="AF117" s="197">
        <v>0</v>
      </c>
      <c r="AG117" s="197">
        <v>0</v>
      </c>
      <c r="AH117" s="197">
        <v>0.17590582459162735</v>
      </c>
      <c r="AI117" s="200">
        <f t="shared" si="142"/>
        <v>14.930268079495271</v>
      </c>
      <c r="AJ117" s="131" t="str">
        <f t="shared" si="143"/>
        <v/>
      </c>
      <c r="BA117" s="131"/>
      <c r="BR117" s="131"/>
      <c r="CG117" s="131"/>
    </row>
    <row r="118" spans="1:85" ht="15">
      <c r="A118" s="149" t="s">
        <v>12</v>
      </c>
      <c r="B118" s="150">
        <v>0</v>
      </c>
      <c r="C118" s="150">
        <v>0</v>
      </c>
      <c r="D118" s="150">
        <v>0</v>
      </c>
      <c r="E118" s="150">
        <v>0</v>
      </c>
      <c r="F118" s="304"/>
      <c r="G118" s="150">
        <v>0</v>
      </c>
      <c r="H118" s="151">
        <v>0</v>
      </c>
      <c r="I118" s="152">
        <f t="shared" si="140"/>
        <v>0</v>
      </c>
      <c r="J118" s="139"/>
      <c r="K118" s="153" t="s">
        <v>12</v>
      </c>
      <c r="L118" s="154">
        <v>0</v>
      </c>
      <c r="M118" s="154">
        <v>0</v>
      </c>
      <c r="N118" s="154">
        <v>0</v>
      </c>
      <c r="O118" s="154">
        <v>0</v>
      </c>
      <c r="P118" s="154">
        <v>3.5135540864959895E-2</v>
      </c>
      <c r="Q118" s="154">
        <v>0</v>
      </c>
      <c r="R118" s="155">
        <v>0</v>
      </c>
      <c r="S118" s="156">
        <f t="shared" si="141"/>
        <v>3.5135540864959895E-2</v>
      </c>
      <c r="U118" s="201" t="s">
        <v>12</v>
      </c>
      <c r="V118" s="202">
        <v>0</v>
      </c>
      <c r="W118" s="202">
        <v>0</v>
      </c>
      <c r="X118" s="202">
        <v>0</v>
      </c>
      <c r="Y118" s="202">
        <v>0</v>
      </c>
      <c r="Z118" s="202">
        <v>0</v>
      </c>
      <c r="AA118" s="202">
        <v>0</v>
      </c>
      <c r="AB118" s="202">
        <v>3.5135540864959895E-2</v>
      </c>
      <c r="AC118" s="203">
        <v>0</v>
      </c>
      <c r="AD118" s="202">
        <v>0</v>
      </c>
      <c r="AE118" s="202">
        <v>0</v>
      </c>
      <c r="AF118" s="202">
        <v>0</v>
      </c>
      <c r="AG118" s="202">
        <v>0</v>
      </c>
      <c r="AH118" s="202">
        <v>0</v>
      </c>
      <c r="AI118" s="204">
        <f t="shared" si="142"/>
        <v>3.5135540864959895E-2</v>
      </c>
      <c r="AJ118" s="131" t="str">
        <f t="shared" si="143"/>
        <v/>
      </c>
      <c r="BA118" s="131"/>
      <c r="BR118" s="131"/>
      <c r="CG118" s="131"/>
    </row>
    <row r="119" spans="1:85" ht="15">
      <c r="A119" s="157" t="s">
        <v>56</v>
      </c>
      <c r="B119" s="146">
        <v>0</v>
      </c>
      <c r="C119" s="146">
        <v>0</v>
      </c>
      <c r="D119" s="146">
        <v>0</v>
      </c>
      <c r="E119" s="146">
        <v>0</v>
      </c>
      <c r="F119" s="304"/>
      <c r="G119" s="146">
        <v>0</v>
      </c>
      <c r="H119" s="158">
        <v>0</v>
      </c>
      <c r="I119" s="144">
        <f t="shared" si="140"/>
        <v>0</v>
      </c>
      <c r="J119" s="139"/>
      <c r="K119" s="159" t="s">
        <v>56</v>
      </c>
      <c r="L119" s="146">
        <v>0</v>
      </c>
      <c r="M119" s="146">
        <v>0</v>
      </c>
      <c r="N119" s="146">
        <v>0</v>
      </c>
      <c r="O119" s="146">
        <v>0</v>
      </c>
      <c r="P119" s="146">
        <v>0</v>
      </c>
      <c r="Q119" s="146">
        <v>0</v>
      </c>
      <c r="R119" s="147">
        <v>0</v>
      </c>
      <c r="S119" s="148">
        <f t="shared" si="141"/>
        <v>0</v>
      </c>
      <c r="U119" s="205" t="s">
        <v>56</v>
      </c>
      <c r="V119" s="197">
        <v>0</v>
      </c>
      <c r="W119" s="197">
        <v>0</v>
      </c>
      <c r="X119" s="197">
        <v>0</v>
      </c>
      <c r="Y119" s="197">
        <v>0</v>
      </c>
      <c r="Z119" s="197">
        <v>0</v>
      </c>
      <c r="AA119" s="197">
        <v>0</v>
      </c>
      <c r="AB119" s="197">
        <v>0</v>
      </c>
      <c r="AC119" s="198">
        <v>0</v>
      </c>
      <c r="AD119" s="197">
        <v>0</v>
      </c>
      <c r="AE119" s="197">
        <v>0</v>
      </c>
      <c r="AF119" s="197">
        <v>0</v>
      </c>
      <c r="AG119" s="197">
        <v>0</v>
      </c>
      <c r="AH119" s="197">
        <v>0</v>
      </c>
      <c r="AI119" s="200">
        <f t="shared" si="142"/>
        <v>0</v>
      </c>
      <c r="AJ119" s="131" t="str">
        <f t="shared" si="143"/>
        <v/>
      </c>
      <c r="BA119" s="131"/>
      <c r="BR119" s="131"/>
      <c r="CG119" s="131"/>
    </row>
    <row r="120" spans="1:85" ht="15">
      <c r="A120" s="149" t="s">
        <v>17</v>
      </c>
      <c r="B120" s="150">
        <v>0</v>
      </c>
      <c r="C120" s="150">
        <v>0</v>
      </c>
      <c r="D120" s="150">
        <v>0</v>
      </c>
      <c r="E120" s="150">
        <v>0</v>
      </c>
      <c r="F120" s="304"/>
      <c r="G120" s="150">
        <v>0</v>
      </c>
      <c r="H120" s="151">
        <v>0</v>
      </c>
      <c r="I120" s="152">
        <f t="shared" si="140"/>
        <v>0</v>
      </c>
      <c r="J120" s="139"/>
      <c r="K120" s="153" t="s">
        <v>17</v>
      </c>
      <c r="L120" s="154">
        <v>0</v>
      </c>
      <c r="M120" s="154">
        <v>0</v>
      </c>
      <c r="N120" s="154">
        <v>0</v>
      </c>
      <c r="O120" s="154">
        <v>0</v>
      </c>
      <c r="P120" s="154">
        <v>0.12168287999999999</v>
      </c>
      <c r="Q120" s="154">
        <v>0</v>
      </c>
      <c r="R120" s="155">
        <v>0</v>
      </c>
      <c r="S120" s="156">
        <f t="shared" si="141"/>
        <v>0.12168287999999999</v>
      </c>
      <c r="U120" s="201" t="s">
        <v>17</v>
      </c>
      <c r="V120" s="202">
        <v>0</v>
      </c>
      <c r="W120" s="202">
        <v>0</v>
      </c>
      <c r="X120" s="202">
        <v>0</v>
      </c>
      <c r="Y120" s="202">
        <v>0</v>
      </c>
      <c r="Z120" s="202">
        <v>0</v>
      </c>
      <c r="AA120" s="202">
        <v>0</v>
      </c>
      <c r="AB120" s="202">
        <v>0.12168287999999999</v>
      </c>
      <c r="AC120" s="203">
        <v>0</v>
      </c>
      <c r="AD120" s="202">
        <v>0</v>
      </c>
      <c r="AE120" s="202">
        <v>0</v>
      </c>
      <c r="AF120" s="202">
        <v>0</v>
      </c>
      <c r="AG120" s="202">
        <v>0</v>
      </c>
      <c r="AH120" s="202">
        <v>0</v>
      </c>
      <c r="AI120" s="204">
        <f t="shared" si="142"/>
        <v>0.12168287999999999</v>
      </c>
      <c r="AJ120" s="131" t="str">
        <f t="shared" si="143"/>
        <v/>
      </c>
      <c r="BA120" s="131"/>
      <c r="BR120" s="131"/>
      <c r="CG120" s="131"/>
    </row>
    <row r="121" spans="1:85" ht="15">
      <c r="A121" s="157" t="s">
        <v>141</v>
      </c>
      <c r="B121" s="146">
        <v>6.9504551316057679</v>
      </c>
      <c r="C121" s="146">
        <v>1.8082537257454796</v>
      </c>
      <c r="D121" s="146">
        <v>9.1362298872542897</v>
      </c>
      <c r="E121" s="146">
        <v>3.7817579053256667</v>
      </c>
      <c r="F121" s="304"/>
      <c r="G121" s="146">
        <v>0</v>
      </c>
      <c r="H121" s="158">
        <v>0</v>
      </c>
      <c r="I121" s="144">
        <f t="shared" si="140"/>
        <v>21.676696649931205</v>
      </c>
      <c r="J121" s="139"/>
      <c r="K121" s="159" t="s">
        <v>141</v>
      </c>
      <c r="L121" s="146">
        <v>6.9504551316057679</v>
      </c>
      <c r="M121" s="146">
        <v>1.8082537257454796</v>
      </c>
      <c r="N121" s="146">
        <v>9.1362298872542897</v>
      </c>
      <c r="O121" s="146">
        <v>3.7817579053256667</v>
      </c>
      <c r="P121" s="146">
        <v>0</v>
      </c>
      <c r="Q121" s="146">
        <v>0</v>
      </c>
      <c r="R121" s="147">
        <v>0</v>
      </c>
      <c r="S121" s="148">
        <f t="shared" si="141"/>
        <v>21.676696649931205</v>
      </c>
      <c r="U121" s="205" t="s">
        <v>141</v>
      </c>
      <c r="V121" s="197">
        <v>6.5919296694575467</v>
      </c>
      <c r="W121" s="197">
        <v>0</v>
      </c>
      <c r="X121" s="197">
        <v>0</v>
      </c>
      <c r="Y121" s="197">
        <v>1.8082537257454796</v>
      </c>
      <c r="Z121" s="197">
        <v>9.1362298872542897</v>
      </c>
      <c r="AA121" s="197">
        <v>3.7276746151494247</v>
      </c>
      <c r="AB121" s="197">
        <v>0</v>
      </c>
      <c r="AC121" s="198">
        <v>0.41260875232446298</v>
      </c>
      <c r="AD121" s="197">
        <v>0.3585254621482209</v>
      </c>
      <c r="AE121" s="197">
        <v>0</v>
      </c>
      <c r="AF121" s="197">
        <v>0</v>
      </c>
      <c r="AG121" s="197">
        <v>0</v>
      </c>
      <c r="AH121" s="197">
        <v>5.408329017624209E-2</v>
      </c>
      <c r="AI121" s="200">
        <f t="shared" si="142"/>
        <v>21.676696649931205</v>
      </c>
      <c r="AJ121" s="131" t="str">
        <f t="shared" si="143"/>
        <v/>
      </c>
      <c r="BA121" s="131"/>
      <c r="BR121" s="131"/>
      <c r="CG121" s="131"/>
    </row>
    <row r="122" spans="1:85" ht="15">
      <c r="A122" s="149" t="s">
        <v>25</v>
      </c>
      <c r="B122" s="150">
        <v>2.9358787602941914</v>
      </c>
      <c r="C122" s="150">
        <v>3.4027049520093652E-2</v>
      </c>
      <c r="D122" s="150">
        <v>4.3142921024420993</v>
      </c>
      <c r="E122" s="150">
        <v>19.612152250454688</v>
      </c>
      <c r="F122" s="304"/>
      <c r="G122" s="150">
        <v>1.8954365723063393</v>
      </c>
      <c r="H122" s="151">
        <v>0</v>
      </c>
      <c r="I122" s="152">
        <f t="shared" si="140"/>
        <v>28.791786735017411</v>
      </c>
      <c r="J122" s="139"/>
      <c r="K122" s="153" t="s">
        <v>25</v>
      </c>
      <c r="L122" s="154">
        <v>2.9358787602941914</v>
      </c>
      <c r="M122" s="154">
        <v>3.4027049520093652E-2</v>
      </c>
      <c r="N122" s="154">
        <v>4.3142921024420993</v>
      </c>
      <c r="O122" s="154">
        <v>19.612152250454688</v>
      </c>
      <c r="P122" s="154">
        <v>2.8010711285627491E-2</v>
      </c>
      <c r="Q122" s="154">
        <v>1.8954365723063393</v>
      </c>
      <c r="R122" s="155">
        <v>0</v>
      </c>
      <c r="S122" s="156">
        <f t="shared" si="141"/>
        <v>28.819797446303042</v>
      </c>
      <c r="U122" s="201" t="s">
        <v>25</v>
      </c>
      <c r="V122" s="202">
        <v>2.6294289003924702</v>
      </c>
      <c r="W122" s="202">
        <v>0.27870587988521606</v>
      </c>
      <c r="X122" s="202">
        <v>1.8954365723063393</v>
      </c>
      <c r="Y122" s="202">
        <v>3.4027049520093652E-2</v>
      </c>
      <c r="Z122" s="202">
        <v>4.3142921024420993</v>
      </c>
      <c r="AA122" s="202">
        <v>19.342289572162819</v>
      </c>
      <c r="AB122" s="202">
        <v>2.8010711285627491E-2</v>
      </c>
      <c r="AC122" s="203">
        <v>0.2976066583083718</v>
      </c>
      <c r="AD122" s="202">
        <v>2.7743980016504795E-2</v>
      </c>
      <c r="AE122" s="202">
        <v>0</v>
      </c>
      <c r="AF122" s="202">
        <v>0</v>
      </c>
      <c r="AG122" s="202">
        <v>0</v>
      </c>
      <c r="AH122" s="202">
        <v>0.269862678291867</v>
      </c>
      <c r="AI122" s="204">
        <f t="shared" si="142"/>
        <v>28.819797446303038</v>
      </c>
      <c r="AJ122" s="131" t="str">
        <f t="shared" si="143"/>
        <v/>
      </c>
      <c r="BA122" s="131"/>
      <c r="BR122" s="131"/>
      <c r="CG122" s="131"/>
    </row>
    <row r="123" spans="1:85" ht="15">
      <c r="A123" s="157" t="s">
        <v>24</v>
      </c>
      <c r="B123" s="146">
        <v>0</v>
      </c>
      <c r="C123" s="146">
        <v>0</v>
      </c>
      <c r="D123" s="146">
        <v>0</v>
      </c>
      <c r="E123" s="146">
        <v>0</v>
      </c>
      <c r="F123" s="304"/>
      <c r="G123" s="146">
        <v>0</v>
      </c>
      <c r="H123" s="158">
        <v>0</v>
      </c>
      <c r="I123" s="144">
        <f t="shared" si="140"/>
        <v>0</v>
      </c>
      <c r="J123" s="139"/>
      <c r="K123" s="159" t="s">
        <v>24</v>
      </c>
      <c r="L123" s="146">
        <v>0</v>
      </c>
      <c r="M123" s="146">
        <v>0</v>
      </c>
      <c r="N123" s="146">
        <v>0</v>
      </c>
      <c r="O123" s="146">
        <v>0</v>
      </c>
      <c r="P123" s="146">
        <v>0</v>
      </c>
      <c r="Q123" s="146">
        <v>0</v>
      </c>
      <c r="R123" s="147">
        <v>0</v>
      </c>
      <c r="S123" s="148">
        <f t="shared" si="141"/>
        <v>0</v>
      </c>
      <c r="U123" s="205" t="s">
        <v>24</v>
      </c>
      <c r="V123" s="197">
        <v>0</v>
      </c>
      <c r="W123" s="197">
        <v>0</v>
      </c>
      <c r="X123" s="197">
        <v>0</v>
      </c>
      <c r="Y123" s="197">
        <v>0</v>
      </c>
      <c r="Z123" s="197">
        <v>0</v>
      </c>
      <c r="AA123" s="197">
        <v>0</v>
      </c>
      <c r="AB123" s="197">
        <v>0</v>
      </c>
      <c r="AC123" s="198">
        <v>0</v>
      </c>
      <c r="AD123" s="197">
        <v>0</v>
      </c>
      <c r="AE123" s="197">
        <v>0</v>
      </c>
      <c r="AF123" s="197">
        <v>0</v>
      </c>
      <c r="AG123" s="197">
        <v>0</v>
      </c>
      <c r="AH123" s="197">
        <v>0</v>
      </c>
      <c r="AI123" s="200">
        <f t="shared" si="142"/>
        <v>0</v>
      </c>
      <c r="AJ123" s="131" t="str">
        <f t="shared" si="143"/>
        <v/>
      </c>
      <c r="BA123" s="131"/>
      <c r="BR123" s="131"/>
      <c r="CG123" s="131"/>
    </row>
    <row r="124" spans="1:85" ht="15">
      <c r="A124" s="149" t="s">
        <v>57</v>
      </c>
      <c r="B124" s="150">
        <v>0</v>
      </c>
      <c r="C124" s="150">
        <v>0</v>
      </c>
      <c r="D124" s="150">
        <v>0</v>
      </c>
      <c r="E124" s="150">
        <v>0</v>
      </c>
      <c r="F124" s="304"/>
      <c r="G124" s="150">
        <v>0</v>
      </c>
      <c r="H124" s="151">
        <v>0</v>
      </c>
      <c r="I124" s="152">
        <f t="shared" si="140"/>
        <v>0</v>
      </c>
      <c r="J124" s="139"/>
      <c r="K124" s="153" t="s">
        <v>57</v>
      </c>
      <c r="L124" s="154">
        <v>0</v>
      </c>
      <c r="M124" s="154">
        <v>0</v>
      </c>
      <c r="N124" s="154">
        <v>0</v>
      </c>
      <c r="O124" s="154">
        <v>0</v>
      </c>
      <c r="P124" s="154">
        <v>0</v>
      </c>
      <c r="Q124" s="154">
        <v>0</v>
      </c>
      <c r="R124" s="155">
        <v>0</v>
      </c>
      <c r="S124" s="156">
        <f t="shared" si="141"/>
        <v>0</v>
      </c>
      <c r="U124" s="201" t="s">
        <v>57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3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4">
        <f t="shared" si="142"/>
        <v>0</v>
      </c>
      <c r="AJ124" s="131" t="str">
        <f t="shared" si="143"/>
        <v/>
      </c>
      <c r="BA124" s="131"/>
      <c r="BR124" s="131"/>
      <c r="CG124" s="131"/>
    </row>
    <row r="125" spans="1:85" ht="15">
      <c r="A125" s="157" t="s">
        <v>22</v>
      </c>
      <c r="B125" s="146">
        <v>0</v>
      </c>
      <c r="C125" s="146">
        <v>4.4719525163611273E-2</v>
      </c>
      <c r="D125" s="146">
        <v>0</v>
      </c>
      <c r="E125" s="146">
        <v>0</v>
      </c>
      <c r="F125" s="304"/>
      <c r="G125" s="146">
        <v>0</v>
      </c>
      <c r="H125" s="158">
        <v>0</v>
      </c>
      <c r="I125" s="144">
        <f t="shared" si="140"/>
        <v>4.4719525163611273E-2</v>
      </c>
      <c r="J125" s="139"/>
      <c r="K125" s="159" t="s">
        <v>22</v>
      </c>
      <c r="L125" s="146">
        <v>0</v>
      </c>
      <c r="M125" s="146">
        <v>4.4719525163611273E-2</v>
      </c>
      <c r="N125" s="146">
        <v>0</v>
      </c>
      <c r="O125" s="146">
        <v>0</v>
      </c>
      <c r="P125" s="146">
        <v>0.85891044009202866</v>
      </c>
      <c r="Q125" s="146">
        <v>0</v>
      </c>
      <c r="R125" s="147">
        <v>0</v>
      </c>
      <c r="S125" s="148">
        <f t="shared" si="141"/>
        <v>0.90362996525563988</v>
      </c>
      <c r="U125" s="205" t="s">
        <v>22</v>
      </c>
      <c r="V125" s="197">
        <v>0</v>
      </c>
      <c r="W125" s="197">
        <v>0</v>
      </c>
      <c r="X125" s="197">
        <v>0</v>
      </c>
      <c r="Y125" s="197">
        <v>4.4719525163611273E-2</v>
      </c>
      <c r="Z125" s="197">
        <v>0</v>
      </c>
      <c r="AA125" s="197">
        <v>0</v>
      </c>
      <c r="AB125" s="197">
        <v>0.85891044009202866</v>
      </c>
      <c r="AC125" s="198">
        <v>0</v>
      </c>
      <c r="AD125" s="197">
        <v>0</v>
      </c>
      <c r="AE125" s="197">
        <v>0</v>
      </c>
      <c r="AF125" s="197">
        <v>0</v>
      </c>
      <c r="AG125" s="197">
        <v>0</v>
      </c>
      <c r="AH125" s="197">
        <v>0</v>
      </c>
      <c r="AI125" s="200">
        <f t="shared" si="142"/>
        <v>0.90362996525563988</v>
      </c>
      <c r="AJ125" s="131" t="str">
        <f t="shared" si="143"/>
        <v/>
      </c>
      <c r="BA125" s="131"/>
      <c r="BR125" s="131"/>
      <c r="CG125" s="131"/>
    </row>
    <row r="126" spans="1:85" ht="15">
      <c r="A126" s="149" t="s">
        <v>21</v>
      </c>
      <c r="B126" s="150">
        <v>0</v>
      </c>
      <c r="C126" s="150">
        <v>0</v>
      </c>
      <c r="D126" s="150">
        <v>0</v>
      </c>
      <c r="E126" s="150">
        <v>0</v>
      </c>
      <c r="F126" s="304"/>
      <c r="G126" s="150">
        <v>0</v>
      </c>
      <c r="H126" s="151">
        <v>0</v>
      </c>
      <c r="I126" s="152">
        <f t="shared" si="140"/>
        <v>0</v>
      </c>
      <c r="J126" s="139"/>
      <c r="K126" s="153" t="s">
        <v>21</v>
      </c>
      <c r="L126" s="154">
        <v>0</v>
      </c>
      <c r="M126" s="154">
        <v>0</v>
      </c>
      <c r="N126" s="154">
        <v>0</v>
      </c>
      <c r="O126" s="154">
        <v>0</v>
      </c>
      <c r="P126" s="154">
        <v>0</v>
      </c>
      <c r="Q126" s="154">
        <v>0</v>
      </c>
      <c r="R126" s="155">
        <v>0</v>
      </c>
      <c r="S126" s="156">
        <f t="shared" si="141"/>
        <v>0</v>
      </c>
      <c r="U126" s="201" t="s">
        <v>58</v>
      </c>
      <c r="V126" s="202">
        <v>0</v>
      </c>
      <c r="W126" s="202">
        <v>0</v>
      </c>
      <c r="X126" s="202">
        <v>0</v>
      </c>
      <c r="Y126" s="202">
        <v>0</v>
      </c>
      <c r="Z126" s="202">
        <v>0</v>
      </c>
      <c r="AA126" s="202">
        <v>0</v>
      </c>
      <c r="AB126" s="202">
        <v>0</v>
      </c>
      <c r="AC126" s="203">
        <v>0</v>
      </c>
      <c r="AD126" s="202">
        <v>0</v>
      </c>
      <c r="AE126" s="202">
        <v>0</v>
      </c>
      <c r="AF126" s="202">
        <v>0</v>
      </c>
      <c r="AG126" s="202">
        <v>0</v>
      </c>
      <c r="AH126" s="202">
        <v>0</v>
      </c>
      <c r="AI126" s="204">
        <f t="shared" si="142"/>
        <v>0</v>
      </c>
      <c r="AJ126" s="131" t="str">
        <f t="shared" si="143"/>
        <v/>
      </c>
      <c r="BA126" s="131"/>
      <c r="BR126" s="131"/>
      <c r="CG126" s="131"/>
    </row>
    <row r="127" spans="1:85" ht="15">
      <c r="A127" s="160" t="s">
        <v>61</v>
      </c>
      <c r="B127" s="146">
        <v>0</v>
      </c>
      <c r="C127" s="146">
        <v>0</v>
      </c>
      <c r="D127" s="146">
        <v>0</v>
      </c>
      <c r="E127" s="146">
        <v>0</v>
      </c>
      <c r="F127" s="304"/>
      <c r="G127" s="146">
        <v>0</v>
      </c>
      <c r="H127" s="158">
        <v>0</v>
      </c>
      <c r="I127" s="144">
        <f t="shared" si="140"/>
        <v>0</v>
      </c>
      <c r="J127" s="139"/>
      <c r="K127" s="161" t="s">
        <v>61</v>
      </c>
      <c r="L127" s="146">
        <v>0</v>
      </c>
      <c r="M127" s="146">
        <v>0</v>
      </c>
      <c r="N127" s="146">
        <v>0</v>
      </c>
      <c r="O127" s="146">
        <v>0</v>
      </c>
      <c r="P127" s="146">
        <v>0</v>
      </c>
      <c r="Q127" s="146">
        <v>0</v>
      </c>
      <c r="R127" s="147">
        <v>0</v>
      </c>
      <c r="S127" s="148">
        <f t="shared" si="141"/>
        <v>0</v>
      </c>
      <c r="U127" s="206" t="s">
        <v>59</v>
      </c>
      <c r="V127" s="197">
        <v>0</v>
      </c>
      <c r="W127" s="197">
        <v>0</v>
      </c>
      <c r="X127" s="197">
        <v>0</v>
      </c>
      <c r="Y127" s="197">
        <v>0</v>
      </c>
      <c r="Z127" s="197">
        <v>0</v>
      </c>
      <c r="AA127" s="197">
        <v>0</v>
      </c>
      <c r="AB127" s="197">
        <v>0</v>
      </c>
      <c r="AC127" s="198">
        <v>0</v>
      </c>
      <c r="AD127" s="199">
        <v>0</v>
      </c>
      <c r="AE127" s="199">
        <v>0</v>
      </c>
      <c r="AF127" s="199">
        <v>0</v>
      </c>
      <c r="AG127" s="199">
        <v>0</v>
      </c>
      <c r="AH127" s="199">
        <v>0</v>
      </c>
      <c r="AI127" s="200">
        <f t="shared" si="142"/>
        <v>0</v>
      </c>
      <c r="AJ127" s="131" t="str">
        <f t="shared" si="143"/>
        <v/>
      </c>
      <c r="BA127" s="131"/>
      <c r="BR127" s="131"/>
      <c r="CG127" s="131"/>
    </row>
    <row r="128" spans="1:85">
      <c r="A128" s="162" t="s">
        <v>23</v>
      </c>
      <c r="B128" s="163">
        <v>0</v>
      </c>
      <c r="C128" s="163">
        <v>0</v>
      </c>
      <c r="D128" s="163">
        <v>0</v>
      </c>
      <c r="E128" s="163">
        <v>0</v>
      </c>
      <c r="F128" s="304"/>
      <c r="G128" s="163">
        <v>0</v>
      </c>
      <c r="H128" s="164">
        <v>0</v>
      </c>
      <c r="I128" s="165">
        <f t="shared" si="140"/>
        <v>0</v>
      </c>
      <c r="J128" s="139"/>
      <c r="K128" s="166" t="s">
        <v>23</v>
      </c>
      <c r="L128" s="167">
        <v>0</v>
      </c>
      <c r="M128" s="167">
        <v>0</v>
      </c>
      <c r="N128" s="167">
        <v>0</v>
      </c>
      <c r="O128" s="167">
        <v>0</v>
      </c>
      <c r="P128" s="167">
        <v>0</v>
      </c>
      <c r="Q128" s="167">
        <v>0</v>
      </c>
      <c r="R128" s="168">
        <v>0</v>
      </c>
      <c r="S128" s="169">
        <f t="shared" si="141"/>
        <v>0</v>
      </c>
      <c r="U128" s="207" t="s">
        <v>62</v>
      </c>
      <c r="V128" s="208">
        <v>0</v>
      </c>
      <c r="W128" s="208">
        <v>0</v>
      </c>
      <c r="X128" s="208">
        <v>0</v>
      </c>
      <c r="Y128" s="208">
        <v>0</v>
      </c>
      <c r="Z128" s="208">
        <v>0</v>
      </c>
      <c r="AA128" s="208">
        <v>0</v>
      </c>
      <c r="AB128" s="208">
        <v>0</v>
      </c>
      <c r="AC128" s="208">
        <v>0</v>
      </c>
      <c r="AD128" s="208">
        <v>0</v>
      </c>
      <c r="AE128" s="208">
        <v>0</v>
      </c>
      <c r="AF128" s="208">
        <v>0</v>
      </c>
      <c r="AG128" s="208">
        <v>0</v>
      </c>
      <c r="AH128" s="92">
        <v>0</v>
      </c>
      <c r="AI128" s="209">
        <f t="shared" si="142"/>
        <v>0</v>
      </c>
      <c r="AJ128" s="131" t="str">
        <f t="shared" si="143"/>
        <v/>
      </c>
      <c r="BA128" s="131"/>
      <c r="BR128" s="131"/>
      <c r="CG128" s="131"/>
    </row>
    <row r="129" spans="1:85">
      <c r="A129" s="170" t="s">
        <v>19</v>
      </c>
      <c r="B129" s="171">
        <v>0</v>
      </c>
      <c r="C129" s="171">
        <v>0</v>
      </c>
      <c r="D129" s="171">
        <v>0</v>
      </c>
      <c r="E129" s="171">
        <v>0</v>
      </c>
      <c r="F129" s="304"/>
      <c r="G129" s="171">
        <v>0</v>
      </c>
      <c r="H129" s="172">
        <v>0</v>
      </c>
      <c r="I129" s="173">
        <f t="shared" si="140"/>
        <v>0</v>
      </c>
      <c r="J129" s="139"/>
      <c r="K129" s="174" t="s">
        <v>19</v>
      </c>
      <c r="L129" s="171">
        <v>0</v>
      </c>
      <c r="M129" s="171">
        <v>0</v>
      </c>
      <c r="N129" s="171">
        <v>0</v>
      </c>
      <c r="O129" s="171">
        <v>0</v>
      </c>
      <c r="P129" s="171">
        <v>0</v>
      </c>
      <c r="Q129" s="171">
        <v>0</v>
      </c>
      <c r="R129" s="175">
        <v>0</v>
      </c>
      <c r="S129" s="176">
        <f t="shared" si="141"/>
        <v>0</v>
      </c>
      <c r="U129" s="210" t="s">
        <v>19</v>
      </c>
      <c r="V129" s="211">
        <v>0</v>
      </c>
      <c r="W129" s="211">
        <v>0</v>
      </c>
      <c r="X129" s="211">
        <v>0</v>
      </c>
      <c r="Y129" s="211">
        <v>0</v>
      </c>
      <c r="Z129" s="211">
        <v>0</v>
      </c>
      <c r="AA129" s="211">
        <v>0</v>
      </c>
      <c r="AB129" s="211">
        <v>0</v>
      </c>
      <c r="AC129" s="211">
        <v>0</v>
      </c>
      <c r="AD129" s="212">
        <v>0</v>
      </c>
      <c r="AE129" s="212">
        <v>0</v>
      </c>
      <c r="AF129" s="212">
        <v>0</v>
      </c>
      <c r="AG129" s="212">
        <v>0</v>
      </c>
      <c r="AH129" s="212">
        <v>0</v>
      </c>
      <c r="AI129" s="213">
        <f t="shared" si="142"/>
        <v>0</v>
      </c>
      <c r="AJ129" s="131" t="str">
        <f t="shared" si="143"/>
        <v/>
      </c>
      <c r="BA129" s="131"/>
      <c r="BR129" s="131"/>
      <c r="CG129" s="131"/>
    </row>
    <row r="130" spans="1:85">
      <c r="A130" s="162" t="s">
        <v>20</v>
      </c>
      <c r="B130" s="163">
        <v>0</v>
      </c>
      <c r="C130" s="163">
        <v>0</v>
      </c>
      <c r="D130" s="163">
        <v>0</v>
      </c>
      <c r="E130" s="163">
        <v>0</v>
      </c>
      <c r="F130" s="304"/>
      <c r="G130" s="163">
        <v>0</v>
      </c>
      <c r="H130" s="164">
        <v>0</v>
      </c>
      <c r="I130" s="165">
        <f t="shared" si="140"/>
        <v>0</v>
      </c>
      <c r="J130" s="139"/>
      <c r="K130" s="166" t="s">
        <v>20</v>
      </c>
      <c r="L130" s="167">
        <v>0</v>
      </c>
      <c r="M130" s="167">
        <v>0</v>
      </c>
      <c r="N130" s="167">
        <v>0</v>
      </c>
      <c r="O130" s="167">
        <v>0</v>
      </c>
      <c r="P130" s="167">
        <v>0</v>
      </c>
      <c r="Q130" s="167">
        <v>0</v>
      </c>
      <c r="R130" s="168">
        <v>0</v>
      </c>
      <c r="S130" s="169">
        <f t="shared" si="141"/>
        <v>0</v>
      </c>
      <c r="U130" s="207" t="s">
        <v>20</v>
      </c>
      <c r="V130" s="208">
        <v>0</v>
      </c>
      <c r="W130" s="208">
        <v>0</v>
      </c>
      <c r="X130" s="208">
        <v>0</v>
      </c>
      <c r="Y130" s="208">
        <v>0</v>
      </c>
      <c r="Z130" s="208">
        <v>0</v>
      </c>
      <c r="AA130" s="208">
        <v>0</v>
      </c>
      <c r="AB130" s="208">
        <v>0</v>
      </c>
      <c r="AC130" s="208">
        <v>0</v>
      </c>
      <c r="AD130" s="208">
        <v>0</v>
      </c>
      <c r="AE130" s="208">
        <v>0</v>
      </c>
      <c r="AF130" s="208">
        <v>0</v>
      </c>
      <c r="AG130" s="208">
        <v>0</v>
      </c>
      <c r="AH130" s="92">
        <v>0</v>
      </c>
      <c r="AI130" s="209">
        <f t="shared" si="142"/>
        <v>0</v>
      </c>
      <c r="AJ130" s="131" t="str">
        <f t="shared" si="143"/>
        <v/>
      </c>
      <c r="BA130" s="131"/>
      <c r="BR130" s="131"/>
      <c r="CG130" s="131"/>
    </row>
    <row r="131" spans="1:85" ht="15" thickBot="1">
      <c r="A131" s="177" t="s">
        <v>11</v>
      </c>
      <c r="B131" s="178">
        <v>0</v>
      </c>
      <c r="C131" s="178">
        <v>0</v>
      </c>
      <c r="D131" s="178">
        <v>0</v>
      </c>
      <c r="E131" s="178">
        <v>0</v>
      </c>
      <c r="F131" s="305"/>
      <c r="G131" s="178">
        <v>0</v>
      </c>
      <c r="H131" s="179">
        <v>0</v>
      </c>
      <c r="I131" s="180">
        <f t="shared" si="140"/>
        <v>0</v>
      </c>
      <c r="J131" s="139"/>
      <c r="K131" s="181" t="s">
        <v>11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82">
        <v>0</v>
      </c>
      <c r="S131" s="183">
        <f t="shared" si="141"/>
        <v>0</v>
      </c>
      <c r="U131" s="210" t="s">
        <v>11</v>
      </c>
      <c r="V131" s="211">
        <v>0</v>
      </c>
      <c r="W131" s="211">
        <v>0</v>
      </c>
      <c r="X131" s="211">
        <v>0</v>
      </c>
      <c r="Y131" s="211">
        <v>0</v>
      </c>
      <c r="Z131" s="211">
        <v>0</v>
      </c>
      <c r="AA131" s="211">
        <v>0</v>
      </c>
      <c r="AB131" s="211">
        <v>0</v>
      </c>
      <c r="AC131" s="211">
        <v>0</v>
      </c>
      <c r="AD131" s="212">
        <v>0</v>
      </c>
      <c r="AE131" s="212">
        <v>0</v>
      </c>
      <c r="AF131" s="212">
        <v>0</v>
      </c>
      <c r="AG131" s="212">
        <v>0</v>
      </c>
      <c r="AH131" s="212">
        <v>0</v>
      </c>
      <c r="AI131" s="213">
        <f t="shared" si="142"/>
        <v>0</v>
      </c>
      <c r="AJ131" s="131" t="str">
        <f t="shared" si="143"/>
        <v/>
      </c>
      <c r="BA131" s="131"/>
      <c r="BR131" s="131"/>
      <c r="CG131" s="131"/>
    </row>
    <row r="132" spans="1:85" ht="15">
      <c r="A132" s="184" t="s">
        <v>26</v>
      </c>
      <c r="B132" s="185">
        <f>SUM(B111:B127)</f>
        <v>9.997318884560265</v>
      </c>
      <c r="C132" s="185">
        <f t="shared" ref="C132:H132" si="144">SUM(C111:C127)</f>
        <v>1.8870003004291844</v>
      </c>
      <c r="D132" s="185">
        <f t="shared" si="144"/>
        <v>15.737780650640669</v>
      </c>
      <c r="E132" s="185">
        <f t="shared" si="144"/>
        <v>23.584633238215687</v>
      </c>
      <c r="F132" s="185">
        <f t="shared" si="144"/>
        <v>0</v>
      </c>
      <c r="G132" s="185">
        <f t="shared" si="144"/>
        <v>1.8954365723063393</v>
      </c>
      <c r="H132" s="187">
        <f t="shared" si="144"/>
        <v>0</v>
      </c>
      <c r="I132" s="144">
        <f t="shared" ref="I132" si="145">SUM(I111:I127)</f>
        <v>53.102169646152149</v>
      </c>
      <c r="J132" s="139"/>
      <c r="K132" s="186" t="s">
        <v>26</v>
      </c>
      <c r="L132" s="185">
        <f>SUM(L111:L127)</f>
        <v>9.997318884560265</v>
      </c>
      <c r="M132" s="185">
        <f t="shared" ref="M132:R132" si="146">SUM(M111:M127)</f>
        <v>1.8870003004291844</v>
      </c>
      <c r="N132" s="185">
        <f t="shared" si="146"/>
        <v>15.737780650640669</v>
      </c>
      <c r="O132" s="185">
        <f t="shared" si="146"/>
        <v>23.584633238215687</v>
      </c>
      <c r="P132" s="185">
        <f t="shared" si="146"/>
        <v>15.788843625851964</v>
      </c>
      <c r="Q132" s="185">
        <f t="shared" si="146"/>
        <v>1.8954365723063393</v>
      </c>
      <c r="R132" s="187">
        <f t="shared" si="146"/>
        <v>0</v>
      </c>
      <c r="S132" s="188">
        <f t="shared" ref="S132" si="147">SUM(S111:S127)</f>
        <v>68.89101327200413</v>
      </c>
      <c r="T132" s="131" t="str">
        <f>IF(ABS(S132-AI132)&gt;0.01,S132-AI132,"")</f>
        <v/>
      </c>
      <c r="U132" s="214" t="s">
        <v>60</v>
      </c>
      <c r="V132" s="215">
        <f>SUM(V111:V127)</f>
        <v>9.3059436876128618</v>
      </c>
      <c r="W132" s="215">
        <f t="shared" ref="W132:AH132" si="148">SUM(W111:W127)</f>
        <v>0.27870587988521606</v>
      </c>
      <c r="X132" s="215">
        <f t="shared" si="148"/>
        <v>1.8954365723063393</v>
      </c>
      <c r="Y132" s="215">
        <f t="shared" si="148"/>
        <v>1.8870003004291844</v>
      </c>
      <c r="Z132" s="215">
        <f t="shared" si="148"/>
        <v>13.450521989696389</v>
      </c>
      <c r="AA132" s="215">
        <f t="shared" si="148"/>
        <v>23.084781445155951</v>
      </c>
      <c r="AB132" s="215">
        <f t="shared" si="148"/>
        <v>15.788843625851964</v>
      </c>
      <c r="AC132" s="215">
        <f t="shared" si="148"/>
        <v>3.1997797710662028</v>
      </c>
      <c r="AD132" s="216">
        <f t="shared" si="148"/>
        <v>0.41266931706218568</v>
      </c>
      <c r="AE132" s="216">
        <f t="shared" si="148"/>
        <v>0</v>
      </c>
      <c r="AF132" s="216">
        <f t="shared" si="148"/>
        <v>0</v>
      </c>
      <c r="AG132" s="216">
        <f t="shared" si="148"/>
        <v>2.2872586609442811</v>
      </c>
      <c r="AH132" s="216">
        <f t="shared" si="148"/>
        <v>0.49985179305973643</v>
      </c>
      <c r="AI132" s="217">
        <f>SUM(V132:AC132)</f>
        <v>68.891013272004116</v>
      </c>
      <c r="AJ132" s="131" t="str">
        <f t="shared" si="143"/>
        <v/>
      </c>
      <c r="BA132" s="131"/>
      <c r="BR132" s="131"/>
      <c r="CG132" s="131"/>
    </row>
    <row r="133" spans="1:85" s="2" customFormat="1" ht="15" thickBot="1">
      <c r="A133" s="15" t="s">
        <v>100</v>
      </c>
      <c r="B133" s="100">
        <f>IF($I132=0,"-",B132/$I132)</f>
        <v>0.18826573285381162</v>
      </c>
      <c r="C133" s="100">
        <f t="shared" ref="C133:H133" si="149">IF($I132=0,"-",C132/$I132)</f>
        <v>3.5535276863511711E-2</v>
      </c>
      <c r="D133" s="100">
        <f t="shared" si="149"/>
        <v>0.29636794043463438</v>
      </c>
      <c r="E133" s="100">
        <f t="shared" si="149"/>
        <v>0.44413690429925134</v>
      </c>
      <c r="F133" s="100">
        <f t="shared" si="149"/>
        <v>0</v>
      </c>
      <c r="G133" s="100">
        <f t="shared" si="149"/>
        <v>3.569414554879087E-2</v>
      </c>
      <c r="H133" s="101">
        <f t="shared" si="149"/>
        <v>0</v>
      </c>
      <c r="I133" s="102">
        <f>SUM(B133:H133)</f>
        <v>1</v>
      </c>
      <c r="J133" s="131"/>
      <c r="K133" s="27" t="s">
        <v>100</v>
      </c>
      <c r="L133" s="76">
        <f>IF($S132=0,"-",L132/$S132)</f>
        <v>0.14511789578544299</v>
      </c>
      <c r="M133" s="76">
        <f t="shared" ref="M133:R133" si="150">IF($S132=0,"-",M132/$S132)</f>
        <v>2.7391095163293556E-2</v>
      </c>
      <c r="N133" s="76">
        <f t="shared" si="150"/>
        <v>0.22844460987244869</v>
      </c>
      <c r="O133" s="76">
        <f t="shared" si="150"/>
        <v>0.34234702202877876</v>
      </c>
      <c r="P133" s="76">
        <f t="shared" si="150"/>
        <v>0.22918582375196708</v>
      </c>
      <c r="Q133" s="76">
        <f t="shared" si="150"/>
        <v>2.7513553398068616E-2</v>
      </c>
      <c r="R133" s="77">
        <f t="shared" si="150"/>
        <v>0</v>
      </c>
      <c r="S133" s="78">
        <f>SUM(L133:R133)</f>
        <v>0.99999999999999967</v>
      </c>
      <c r="U133" s="36" t="s">
        <v>100</v>
      </c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4"/>
      <c r="AJ133" s="2">
        <f t="shared" si="143"/>
        <v>0.99999999999999967</v>
      </c>
    </row>
    <row r="134" spans="1:85" ht="15" thickBot="1">
      <c r="A134" s="223"/>
      <c r="B134" s="218"/>
      <c r="C134" s="218"/>
      <c r="D134" s="218"/>
      <c r="E134" s="218"/>
      <c r="F134" s="218"/>
      <c r="G134" s="218"/>
      <c r="H134" s="218"/>
      <c r="I134" s="218"/>
      <c r="K134" s="223"/>
      <c r="L134" s="218"/>
      <c r="M134" s="218"/>
      <c r="N134" s="218"/>
      <c r="O134" s="218"/>
      <c r="P134" s="218"/>
      <c r="Q134" s="218"/>
      <c r="R134" s="218"/>
      <c r="S134" s="218"/>
      <c r="AI134" s="139"/>
      <c r="BA134" s="131"/>
      <c r="BR134" s="131"/>
      <c r="CG134" s="131"/>
    </row>
    <row r="135" spans="1:85" ht="28.5">
      <c r="A135" s="328" t="s">
        <v>30</v>
      </c>
      <c r="B135" s="135" t="s">
        <v>0</v>
      </c>
      <c r="C135" s="135" t="s">
        <v>1</v>
      </c>
      <c r="D135" s="135" t="s">
        <v>2</v>
      </c>
      <c r="E135" s="135" t="s">
        <v>3</v>
      </c>
      <c r="F135" s="135" t="s">
        <v>27</v>
      </c>
      <c r="G135" s="135" t="s">
        <v>4</v>
      </c>
      <c r="H135" s="135" t="s">
        <v>5</v>
      </c>
      <c r="I135" s="136" t="s">
        <v>6</v>
      </c>
      <c r="K135" s="330" t="s">
        <v>30</v>
      </c>
      <c r="L135" s="137" t="s">
        <v>0</v>
      </c>
      <c r="M135" s="137" t="s">
        <v>1</v>
      </c>
      <c r="N135" s="137" t="s">
        <v>2</v>
      </c>
      <c r="O135" s="137" t="s">
        <v>3</v>
      </c>
      <c r="P135" s="137" t="s">
        <v>27</v>
      </c>
      <c r="Q135" s="137" t="s">
        <v>4</v>
      </c>
      <c r="R135" s="137" t="s">
        <v>5</v>
      </c>
      <c r="S135" s="138" t="s">
        <v>6</v>
      </c>
      <c r="U135" s="332" t="s">
        <v>30</v>
      </c>
      <c r="V135" s="190" t="s">
        <v>69</v>
      </c>
      <c r="W135" s="190" t="s">
        <v>70</v>
      </c>
      <c r="X135" s="190" t="s">
        <v>4</v>
      </c>
      <c r="Y135" s="190" t="s">
        <v>1</v>
      </c>
      <c r="Z135" s="190" t="s">
        <v>2</v>
      </c>
      <c r="AA135" s="190" t="s">
        <v>3</v>
      </c>
      <c r="AB135" s="190" t="s">
        <v>52</v>
      </c>
      <c r="AC135" s="190" t="s">
        <v>64</v>
      </c>
      <c r="AD135" s="191" t="s">
        <v>72</v>
      </c>
      <c r="AE135" s="191" t="s">
        <v>79</v>
      </c>
      <c r="AF135" s="191" t="s">
        <v>73</v>
      </c>
      <c r="AG135" s="191" t="s">
        <v>80</v>
      </c>
      <c r="AH135" s="191" t="s">
        <v>81</v>
      </c>
      <c r="AI135" s="192" t="s">
        <v>60</v>
      </c>
      <c r="BA135" s="131"/>
      <c r="BR135" s="131"/>
      <c r="CG135" s="131"/>
    </row>
    <row r="136" spans="1:85" ht="15">
      <c r="A136" s="329" t="s">
        <v>30</v>
      </c>
      <c r="B136" s="294" t="s">
        <v>109</v>
      </c>
      <c r="C136" s="295"/>
      <c r="D136" s="295"/>
      <c r="E136" s="295"/>
      <c r="F136" s="295"/>
      <c r="G136" s="295"/>
      <c r="H136" s="295"/>
      <c r="I136" s="296"/>
      <c r="K136" s="331" t="s">
        <v>30</v>
      </c>
      <c r="L136" s="297" t="s">
        <v>109</v>
      </c>
      <c r="M136" s="298"/>
      <c r="N136" s="298"/>
      <c r="O136" s="298"/>
      <c r="P136" s="298"/>
      <c r="Q136" s="298"/>
      <c r="R136" s="298"/>
      <c r="S136" s="299"/>
      <c r="U136" s="333" t="s">
        <v>30</v>
      </c>
      <c r="V136" s="326" t="s">
        <v>109</v>
      </c>
      <c r="W136" s="326"/>
      <c r="X136" s="326"/>
      <c r="Y136" s="326"/>
      <c r="Z136" s="326"/>
      <c r="AA136" s="326"/>
      <c r="AB136" s="326"/>
      <c r="AC136" s="326"/>
      <c r="AD136" s="326"/>
      <c r="AE136" s="326"/>
      <c r="AF136" s="326"/>
      <c r="AG136" s="326"/>
      <c r="AH136" s="326"/>
      <c r="AI136" s="327"/>
      <c r="BA136" s="131"/>
      <c r="BR136" s="131"/>
      <c r="CG136" s="131"/>
    </row>
    <row r="137" spans="1:85" ht="15">
      <c r="A137" s="141" t="s">
        <v>7</v>
      </c>
      <c r="B137" s="142">
        <v>0</v>
      </c>
      <c r="C137" s="142">
        <v>0</v>
      </c>
      <c r="D137" s="142">
        <v>0</v>
      </c>
      <c r="E137" s="142">
        <v>0</v>
      </c>
      <c r="F137" s="303"/>
      <c r="G137" s="142">
        <v>0</v>
      </c>
      <c r="H137" s="143">
        <v>0</v>
      </c>
      <c r="I137" s="144">
        <f>SUM(B137:H137)</f>
        <v>0</v>
      </c>
      <c r="J137" s="139"/>
      <c r="K137" s="193" t="s">
        <v>7</v>
      </c>
      <c r="L137" s="142">
        <v>0</v>
      </c>
      <c r="M137" s="142">
        <v>0</v>
      </c>
      <c r="N137" s="142">
        <v>0</v>
      </c>
      <c r="O137" s="142">
        <v>0</v>
      </c>
      <c r="P137" s="142">
        <v>0</v>
      </c>
      <c r="Q137" s="142">
        <v>0</v>
      </c>
      <c r="R137" s="194">
        <v>0</v>
      </c>
      <c r="S137" s="195">
        <f>SUM(L137:R137)</f>
        <v>0</v>
      </c>
      <c r="U137" s="196" t="s">
        <v>7</v>
      </c>
      <c r="V137" s="197">
        <v>0</v>
      </c>
      <c r="W137" s="197">
        <v>0</v>
      </c>
      <c r="X137" s="197">
        <v>0</v>
      </c>
      <c r="Y137" s="197">
        <v>0</v>
      </c>
      <c r="Z137" s="197">
        <v>0</v>
      </c>
      <c r="AA137" s="197">
        <v>0</v>
      </c>
      <c r="AB137" s="197">
        <v>0</v>
      </c>
      <c r="AC137" s="198">
        <v>0</v>
      </c>
      <c r="AD137" s="199">
        <v>0</v>
      </c>
      <c r="AE137" s="199">
        <v>0</v>
      </c>
      <c r="AF137" s="199">
        <v>0</v>
      </c>
      <c r="AG137" s="199">
        <v>0</v>
      </c>
      <c r="AH137" s="199">
        <v>0</v>
      </c>
      <c r="AI137" s="200">
        <f>SUM(V137:AC137)</f>
        <v>0</v>
      </c>
      <c r="AJ137" s="131" t="str">
        <f>IF(ABS(S137-AI137)&gt;0.001,S137-AI137,"")</f>
        <v/>
      </c>
      <c r="BA137" s="131"/>
      <c r="BR137" s="131"/>
      <c r="CG137" s="131"/>
    </row>
    <row r="138" spans="1:85" ht="15">
      <c r="A138" s="149" t="s">
        <v>8</v>
      </c>
      <c r="B138" s="150">
        <v>0</v>
      </c>
      <c r="C138" s="150">
        <v>0</v>
      </c>
      <c r="D138" s="150">
        <v>0</v>
      </c>
      <c r="E138" s="150">
        <v>0</v>
      </c>
      <c r="F138" s="304"/>
      <c r="G138" s="150">
        <v>0</v>
      </c>
      <c r="H138" s="151">
        <v>0</v>
      </c>
      <c r="I138" s="152">
        <f t="shared" ref="I138:I157" si="151">SUM(B138:H138)</f>
        <v>0</v>
      </c>
      <c r="J138" s="139"/>
      <c r="K138" s="153" t="s">
        <v>8</v>
      </c>
      <c r="L138" s="154">
        <v>0</v>
      </c>
      <c r="M138" s="154">
        <v>0</v>
      </c>
      <c r="N138" s="154">
        <v>0</v>
      </c>
      <c r="O138" s="154">
        <v>0</v>
      </c>
      <c r="P138" s="154">
        <v>0</v>
      </c>
      <c r="Q138" s="154">
        <v>0</v>
      </c>
      <c r="R138" s="155">
        <v>0</v>
      </c>
      <c r="S138" s="156">
        <f t="shared" ref="S138:S157" si="152">SUM(L138:R138)</f>
        <v>0</v>
      </c>
      <c r="U138" s="201" t="s">
        <v>8</v>
      </c>
      <c r="V138" s="202">
        <v>0</v>
      </c>
      <c r="W138" s="202">
        <v>0</v>
      </c>
      <c r="X138" s="202">
        <v>0</v>
      </c>
      <c r="Y138" s="202">
        <v>0</v>
      </c>
      <c r="Z138" s="202">
        <v>0</v>
      </c>
      <c r="AA138" s="202">
        <v>0</v>
      </c>
      <c r="AB138" s="202">
        <v>0</v>
      </c>
      <c r="AC138" s="203">
        <v>0</v>
      </c>
      <c r="AD138" s="202">
        <v>0</v>
      </c>
      <c r="AE138" s="202">
        <v>0</v>
      </c>
      <c r="AF138" s="202">
        <v>0</v>
      </c>
      <c r="AG138" s="202">
        <v>0</v>
      </c>
      <c r="AH138" s="202">
        <v>0</v>
      </c>
      <c r="AI138" s="204">
        <f t="shared" ref="AI138:AI157" si="153">SUM(V138:AC138)</f>
        <v>0</v>
      </c>
      <c r="AJ138" s="131" t="str">
        <f t="shared" ref="AJ138:AJ159" si="154">IF(ABS(S138-AI138)&gt;0.001,S138-AI138,"")</f>
        <v/>
      </c>
      <c r="BA138" s="131"/>
      <c r="BR138" s="131"/>
      <c r="CG138" s="131"/>
    </row>
    <row r="139" spans="1:85" ht="15">
      <c r="A139" s="157" t="s">
        <v>10</v>
      </c>
      <c r="B139" s="146">
        <v>0</v>
      </c>
      <c r="C139" s="146">
        <v>0</v>
      </c>
      <c r="D139" s="146">
        <v>0</v>
      </c>
      <c r="E139" s="146">
        <v>0</v>
      </c>
      <c r="F139" s="304"/>
      <c r="G139" s="146">
        <v>0</v>
      </c>
      <c r="H139" s="158">
        <v>0</v>
      </c>
      <c r="I139" s="144">
        <f t="shared" si="151"/>
        <v>0</v>
      </c>
      <c r="J139" s="139"/>
      <c r="K139" s="159" t="s">
        <v>10</v>
      </c>
      <c r="L139" s="146">
        <v>0</v>
      </c>
      <c r="M139" s="146">
        <v>0</v>
      </c>
      <c r="N139" s="146">
        <v>0</v>
      </c>
      <c r="O139" s="146">
        <v>0</v>
      </c>
      <c r="P139" s="146">
        <v>0</v>
      </c>
      <c r="Q139" s="146">
        <v>0</v>
      </c>
      <c r="R139" s="147">
        <v>0</v>
      </c>
      <c r="S139" s="148">
        <f t="shared" si="152"/>
        <v>0</v>
      </c>
      <c r="U139" s="205" t="s">
        <v>10</v>
      </c>
      <c r="V139" s="197">
        <v>0</v>
      </c>
      <c r="W139" s="197">
        <v>0</v>
      </c>
      <c r="X139" s="197">
        <v>0</v>
      </c>
      <c r="Y139" s="197">
        <v>0</v>
      </c>
      <c r="Z139" s="197">
        <v>0</v>
      </c>
      <c r="AA139" s="197">
        <v>0</v>
      </c>
      <c r="AB139" s="197">
        <v>0</v>
      </c>
      <c r="AC139" s="198">
        <v>0</v>
      </c>
      <c r="AD139" s="199">
        <v>0</v>
      </c>
      <c r="AE139" s="199">
        <v>0</v>
      </c>
      <c r="AF139" s="199">
        <v>0</v>
      </c>
      <c r="AG139" s="199">
        <v>0</v>
      </c>
      <c r="AH139" s="199">
        <v>0</v>
      </c>
      <c r="AI139" s="200">
        <f t="shared" si="153"/>
        <v>0</v>
      </c>
      <c r="AJ139" s="131" t="str">
        <f t="shared" si="154"/>
        <v/>
      </c>
      <c r="BA139" s="131"/>
      <c r="BR139" s="131"/>
      <c r="CG139" s="131"/>
    </row>
    <row r="140" spans="1:85" ht="15">
      <c r="A140" s="149" t="s">
        <v>53</v>
      </c>
      <c r="B140" s="150">
        <v>0</v>
      </c>
      <c r="C140" s="150">
        <v>0</v>
      </c>
      <c r="D140" s="150">
        <v>0</v>
      </c>
      <c r="E140" s="150">
        <v>0</v>
      </c>
      <c r="F140" s="304"/>
      <c r="G140" s="150">
        <v>0</v>
      </c>
      <c r="H140" s="151">
        <v>0</v>
      </c>
      <c r="I140" s="152">
        <f t="shared" si="151"/>
        <v>0</v>
      </c>
      <c r="J140" s="139"/>
      <c r="K140" s="153" t="s">
        <v>53</v>
      </c>
      <c r="L140" s="154">
        <v>0</v>
      </c>
      <c r="M140" s="154">
        <v>0</v>
      </c>
      <c r="N140" s="154">
        <v>0</v>
      </c>
      <c r="O140" s="154">
        <v>0</v>
      </c>
      <c r="P140" s="154">
        <v>0</v>
      </c>
      <c r="Q140" s="154">
        <v>0</v>
      </c>
      <c r="R140" s="155">
        <v>0</v>
      </c>
      <c r="S140" s="156">
        <f t="shared" si="152"/>
        <v>0</v>
      </c>
      <c r="U140" s="201" t="s">
        <v>53</v>
      </c>
      <c r="V140" s="202">
        <v>0</v>
      </c>
      <c r="W140" s="202">
        <v>0</v>
      </c>
      <c r="X140" s="202">
        <v>0</v>
      </c>
      <c r="Y140" s="202">
        <v>0</v>
      </c>
      <c r="Z140" s="202">
        <v>0</v>
      </c>
      <c r="AA140" s="202">
        <v>0</v>
      </c>
      <c r="AB140" s="202">
        <v>0</v>
      </c>
      <c r="AC140" s="203">
        <v>0</v>
      </c>
      <c r="AD140" s="202">
        <v>0</v>
      </c>
      <c r="AE140" s="202">
        <v>0</v>
      </c>
      <c r="AF140" s="202">
        <v>0</v>
      </c>
      <c r="AG140" s="202">
        <v>0</v>
      </c>
      <c r="AH140" s="202">
        <v>0</v>
      </c>
      <c r="AI140" s="204">
        <f t="shared" si="153"/>
        <v>0</v>
      </c>
      <c r="AJ140" s="131" t="str">
        <f t="shared" si="154"/>
        <v/>
      </c>
      <c r="BA140" s="131"/>
      <c r="BR140" s="131"/>
      <c r="CG140" s="131"/>
    </row>
    <row r="141" spans="1:85" ht="15">
      <c r="A141" s="157" t="s">
        <v>16</v>
      </c>
      <c r="B141" s="146">
        <v>18.851511649505369</v>
      </c>
      <c r="C141" s="146">
        <v>3.2308385591646873</v>
      </c>
      <c r="D141" s="146">
        <v>0</v>
      </c>
      <c r="E141" s="146">
        <v>0</v>
      </c>
      <c r="F141" s="304"/>
      <c r="G141" s="146">
        <v>0</v>
      </c>
      <c r="H141" s="158">
        <v>0</v>
      </c>
      <c r="I141" s="144">
        <f t="shared" si="151"/>
        <v>22.082350208670057</v>
      </c>
      <c r="J141" s="139"/>
      <c r="K141" s="159" t="s">
        <v>16</v>
      </c>
      <c r="L141" s="146">
        <v>18.851511649505369</v>
      </c>
      <c r="M141" s="146">
        <v>3.2308385591646873</v>
      </c>
      <c r="N141" s="146">
        <v>0</v>
      </c>
      <c r="O141" s="146">
        <v>0</v>
      </c>
      <c r="P141" s="146">
        <v>0</v>
      </c>
      <c r="Q141" s="146">
        <v>0</v>
      </c>
      <c r="R141" s="147">
        <v>0</v>
      </c>
      <c r="S141" s="148">
        <f t="shared" si="152"/>
        <v>22.082350208670057</v>
      </c>
      <c r="U141" s="205" t="s">
        <v>16</v>
      </c>
      <c r="V141" s="197">
        <v>18.851511649505369</v>
      </c>
      <c r="W141" s="197">
        <v>0</v>
      </c>
      <c r="X141" s="197">
        <v>0</v>
      </c>
      <c r="Y141" s="197">
        <v>3.2308385591646873</v>
      </c>
      <c r="Z141" s="197">
        <v>0</v>
      </c>
      <c r="AA141" s="197">
        <v>0</v>
      </c>
      <c r="AB141" s="197">
        <v>0</v>
      </c>
      <c r="AC141" s="198">
        <v>0</v>
      </c>
      <c r="AD141" s="199">
        <v>0</v>
      </c>
      <c r="AE141" s="199">
        <v>0</v>
      </c>
      <c r="AF141" s="199">
        <v>0</v>
      </c>
      <c r="AG141" s="199">
        <v>0</v>
      </c>
      <c r="AH141" s="199">
        <v>0</v>
      </c>
      <c r="AI141" s="200">
        <f t="shared" si="153"/>
        <v>22.082350208670057</v>
      </c>
      <c r="AJ141" s="131" t="str">
        <f t="shared" si="154"/>
        <v/>
      </c>
      <c r="BA141" s="131"/>
      <c r="BR141" s="131"/>
      <c r="CG141" s="131"/>
    </row>
    <row r="142" spans="1:85" ht="15">
      <c r="A142" s="149" t="s">
        <v>15</v>
      </c>
      <c r="B142" s="150">
        <v>0.54207755808031588</v>
      </c>
      <c r="C142" s="150">
        <v>2.9085852028447321</v>
      </c>
      <c r="D142" s="150">
        <v>9.2232152917372828E-2</v>
      </c>
      <c r="E142" s="150">
        <v>5.4580811021465704E-2</v>
      </c>
      <c r="F142" s="304"/>
      <c r="G142" s="150">
        <v>0</v>
      </c>
      <c r="H142" s="151">
        <v>0</v>
      </c>
      <c r="I142" s="152">
        <f t="shared" si="151"/>
        <v>3.597475724863886</v>
      </c>
      <c r="J142" s="139"/>
      <c r="K142" s="153" t="s">
        <v>15</v>
      </c>
      <c r="L142" s="154">
        <v>0.54207755808031588</v>
      </c>
      <c r="M142" s="154">
        <v>2.9085852028447321</v>
      </c>
      <c r="N142" s="154">
        <v>9.2232152917372828E-2</v>
      </c>
      <c r="O142" s="154">
        <v>5.4580811021465704E-2</v>
      </c>
      <c r="P142" s="154">
        <v>0</v>
      </c>
      <c r="Q142" s="154">
        <v>0</v>
      </c>
      <c r="R142" s="155">
        <v>0</v>
      </c>
      <c r="S142" s="156">
        <f t="shared" si="152"/>
        <v>3.597475724863886</v>
      </c>
      <c r="U142" s="201" t="s">
        <v>54</v>
      </c>
      <c r="V142" s="202">
        <v>0.54207755808031588</v>
      </c>
      <c r="W142" s="202">
        <v>0</v>
      </c>
      <c r="X142" s="202">
        <v>0</v>
      </c>
      <c r="Y142" s="202">
        <v>2.9085852028447321</v>
      </c>
      <c r="Z142" s="202">
        <v>9.2232152917372828E-2</v>
      </c>
      <c r="AA142" s="202">
        <v>0</v>
      </c>
      <c r="AB142" s="202">
        <v>0</v>
      </c>
      <c r="AC142" s="203">
        <v>5.4580811021465704E-2</v>
      </c>
      <c r="AD142" s="202">
        <v>0</v>
      </c>
      <c r="AE142" s="202">
        <v>0</v>
      </c>
      <c r="AF142" s="202">
        <v>0</v>
      </c>
      <c r="AG142" s="202">
        <v>0</v>
      </c>
      <c r="AH142" s="202">
        <v>5.4580811021465704E-2</v>
      </c>
      <c r="AI142" s="204">
        <f t="shared" si="153"/>
        <v>3.597475724863886</v>
      </c>
      <c r="AJ142" s="131" t="str">
        <f t="shared" si="154"/>
        <v/>
      </c>
      <c r="BA142" s="131"/>
      <c r="BR142" s="131"/>
      <c r="CG142" s="131"/>
    </row>
    <row r="143" spans="1:85" ht="15">
      <c r="A143" s="157" t="s">
        <v>55</v>
      </c>
      <c r="B143" s="146">
        <v>0</v>
      </c>
      <c r="C143" s="146">
        <v>0</v>
      </c>
      <c r="D143" s="146">
        <v>0</v>
      </c>
      <c r="E143" s="146">
        <v>0</v>
      </c>
      <c r="F143" s="304"/>
      <c r="G143" s="146">
        <v>0</v>
      </c>
      <c r="H143" s="158">
        <v>0</v>
      </c>
      <c r="I143" s="144">
        <f t="shared" si="151"/>
        <v>0</v>
      </c>
      <c r="J143" s="139"/>
      <c r="K143" s="159" t="s">
        <v>55</v>
      </c>
      <c r="L143" s="146">
        <v>0</v>
      </c>
      <c r="M143" s="146">
        <v>0</v>
      </c>
      <c r="N143" s="146">
        <v>0</v>
      </c>
      <c r="O143" s="146">
        <v>0</v>
      </c>
      <c r="P143" s="146">
        <v>6.9402986634982806</v>
      </c>
      <c r="Q143" s="146">
        <v>0</v>
      </c>
      <c r="R143" s="147">
        <v>0</v>
      </c>
      <c r="S143" s="148">
        <f t="shared" si="152"/>
        <v>6.9402986634982806</v>
      </c>
      <c r="U143" s="205" t="s">
        <v>55</v>
      </c>
      <c r="V143" s="197">
        <v>0</v>
      </c>
      <c r="W143" s="197">
        <v>0</v>
      </c>
      <c r="X143" s="197">
        <v>0</v>
      </c>
      <c r="Y143" s="197">
        <v>0</v>
      </c>
      <c r="Z143" s="197">
        <v>0</v>
      </c>
      <c r="AA143" s="197">
        <v>0</v>
      </c>
      <c r="AB143" s="197">
        <v>6.9402986634982806</v>
      </c>
      <c r="AC143" s="198">
        <v>0</v>
      </c>
      <c r="AD143" s="197">
        <v>0</v>
      </c>
      <c r="AE143" s="197">
        <v>0</v>
      </c>
      <c r="AF143" s="197">
        <v>0</v>
      </c>
      <c r="AG143" s="197">
        <v>0</v>
      </c>
      <c r="AH143" s="197">
        <v>0</v>
      </c>
      <c r="AI143" s="200">
        <f t="shared" si="153"/>
        <v>6.9402986634982806</v>
      </c>
      <c r="AJ143" s="131" t="str">
        <f t="shared" si="154"/>
        <v/>
      </c>
      <c r="BA143" s="131"/>
      <c r="BR143" s="131"/>
      <c r="CG143" s="131"/>
    </row>
    <row r="144" spans="1:85" ht="15">
      <c r="A144" s="149" t="s">
        <v>12</v>
      </c>
      <c r="B144" s="150">
        <v>0</v>
      </c>
      <c r="C144" s="150">
        <v>0</v>
      </c>
      <c r="D144" s="150">
        <v>0</v>
      </c>
      <c r="E144" s="150">
        <v>0</v>
      </c>
      <c r="F144" s="304"/>
      <c r="G144" s="150">
        <v>0</v>
      </c>
      <c r="H144" s="151">
        <v>0</v>
      </c>
      <c r="I144" s="152">
        <f t="shared" si="151"/>
        <v>0</v>
      </c>
      <c r="J144" s="139"/>
      <c r="K144" s="153" t="s">
        <v>12</v>
      </c>
      <c r="L144" s="154">
        <v>0</v>
      </c>
      <c r="M144" s="154">
        <v>0</v>
      </c>
      <c r="N144" s="154">
        <v>0</v>
      </c>
      <c r="O144" s="154">
        <v>0</v>
      </c>
      <c r="P144" s="154">
        <v>1.4098939090308855</v>
      </c>
      <c r="Q144" s="154">
        <v>0</v>
      </c>
      <c r="R144" s="155">
        <v>0</v>
      </c>
      <c r="S144" s="156">
        <f t="shared" si="152"/>
        <v>1.4098939090308855</v>
      </c>
      <c r="U144" s="201" t="s">
        <v>12</v>
      </c>
      <c r="V144" s="202">
        <v>0</v>
      </c>
      <c r="W144" s="202">
        <v>0</v>
      </c>
      <c r="X144" s="202">
        <v>0</v>
      </c>
      <c r="Y144" s="202">
        <v>0</v>
      </c>
      <c r="Z144" s="202">
        <v>0</v>
      </c>
      <c r="AA144" s="202">
        <v>0</v>
      </c>
      <c r="AB144" s="202">
        <v>1.4098939090308855</v>
      </c>
      <c r="AC144" s="203">
        <v>0</v>
      </c>
      <c r="AD144" s="202">
        <v>0</v>
      </c>
      <c r="AE144" s="202">
        <v>0</v>
      </c>
      <c r="AF144" s="202">
        <v>0</v>
      </c>
      <c r="AG144" s="202">
        <v>0</v>
      </c>
      <c r="AH144" s="202">
        <v>0</v>
      </c>
      <c r="AI144" s="204">
        <f t="shared" si="153"/>
        <v>1.4098939090308855</v>
      </c>
      <c r="AJ144" s="131" t="str">
        <f t="shared" si="154"/>
        <v/>
      </c>
      <c r="BA144" s="131"/>
      <c r="BR144" s="131"/>
      <c r="CG144" s="131"/>
    </row>
    <row r="145" spans="1:85" ht="15">
      <c r="A145" s="157" t="s">
        <v>56</v>
      </c>
      <c r="B145" s="146">
        <v>0</v>
      </c>
      <c r="C145" s="146">
        <v>0</v>
      </c>
      <c r="D145" s="146">
        <v>0</v>
      </c>
      <c r="E145" s="146">
        <v>0</v>
      </c>
      <c r="F145" s="304"/>
      <c r="G145" s="146">
        <v>0</v>
      </c>
      <c r="H145" s="158">
        <v>0</v>
      </c>
      <c r="I145" s="144">
        <f t="shared" si="151"/>
        <v>0</v>
      </c>
      <c r="J145" s="139"/>
      <c r="K145" s="159" t="s">
        <v>56</v>
      </c>
      <c r="L145" s="146">
        <v>0</v>
      </c>
      <c r="M145" s="146">
        <v>0</v>
      </c>
      <c r="N145" s="146">
        <v>0</v>
      </c>
      <c r="O145" s="146">
        <v>0</v>
      </c>
      <c r="P145" s="146">
        <v>0</v>
      </c>
      <c r="Q145" s="146">
        <v>0</v>
      </c>
      <c r="R145" s="147">
        <v>0</v>
      </c>
      <c r="S145" s="148">
        <f t="shared" si="152"/>
        <v>0</v>
      </c>
      <c r="U145" s="205" t="s">
        <v>56</v>
      </c>
      <c r="V145" s="197">
        <v>0</v>
      </c>
      <c r="W145" s="197">
        <v>0</v>
      </c>
      <c r="X145" s="197">
        <v>0</v>
      </c>
      <c r="Y145" s="197">
        <v>0</v>
      </c>
      <c r="Z145" s="197">
        <v>0</v>
      </c>
      <c r="AA145" s="197">
        <v>0</v>
      </c>
      <c r="AB145" s="197">
        <v>0</v>
      </c>
      <c r="AC145" s="198">
        <v>0</v>
      </c>
      <c r="AD145" s="197">
        <v>0</v>
      </c>
      <c r="AE145" s="197">
        <v>0</v>
      </c>
      <c r="AF145" s="197">
        <v>0</v>
      </c>
      <c r="AG145" s="197">
        <v>0</v>
      </c>
      <c r="AH145" s="197">
        <v>0</v>
      </c>
      <c r="AI145" s="200">
        <f t="shared" si="153"/>
        <v>0</v>
      </c>
      <c r="AJ145" s="131" t="str">
        <f t="shared" si="154"/>
        <v/>
      </c>
      <c r="BA145" s="131"/>
      <c r="BR145" s="131"/>
      <c r="CG145" s="131"/>
    </row>
    <row r="146" spans="1:85" ht="15">
      <c r="A146" s="149" t="s">
        <v>17</v>
      </c>
      <c r="B146" s="150">
        <v>1.8453878281796831E-4</v>
      </c>
      <c r="C146" s="150">
        <v>0.99212311111336471</v>
      </c>
      <c r="D146" s="150">
        <v>0.9937839601587265</v>
      </c>
      <c r="E146" s="150">
        <v>0</v>
      </c>
      <c r="F146" s="304"/>
      <c r="G146" s="150">
        <v>0</v>
      </c>
      <c r="H146" s="151">
        <v>0</v>
      </c>
      <c r="I146" s="152">
        <f t="shared" si="151"/>
        <v>1.9860916100549093</v>
      </c>
      <c r="J146" s="139"/>
      <c r="K146" s="153" t="s">
        <v>17</v>
      </c>
      <c r="L146" s="154">
        <v>1.8453878281796831E-4</v>
      </c>
      <c r="M146" s="154">
        <v>0.99212311111336471</v>
      </c>
      <c r="N146" s="154">
        <v>0.9937839601587265</v>
      </c>
      <c r="O146" s="154">
        <v>0</v>
      </c>
      <c r="P146" s="154">
        <v>0</v>
      </c>
      <c r="Q146" s="154">
        <v>0</v>
      </c>
      <c r="R146" s="155">
        <v>0</v>
      </c>
      <c r="S146" s="156">
        <f t="shared" si="152"/>
        <v>1.9860916100549093</v>
      </c>
      <c r="U146" s="201" t="s">
        <v>17</v>
      </c>
      <c r="V146" s="202">
        <v>1.8453878281796831E-4</v>
      </c>
      <c r="W146" s="202">
        <v>0</v>
      </c>
      <c r="X146" s="202">
        <v>0</v>
      </c>
      <c r="Y146" s="202">
        <v>0.99212311111336471</v>
      </c>
      <c r="Z146" s="202">
        <v>0.9937839601587265</v>
      </c>
      <c r="AA146" s="202">
        <v>0</v>
      </c>
      <c r="AB146" s="202">
        <v>0</v>
      </c>
      <c r="AC146" s="203">
        <v>0</v>
      </c>
      <c r="AD146" s="202">
        <v>0</v>
      </c>
      <c r="AE146" s="202">
        <v>0</v>
      </c>
      <c r="AF146" s="202">
        <v>0</v>
      </c>
      <c r="AG146" s="202">
        <v>0</v>
      </c>
      <c r="AH146" s="202">
        <v>0</v>
      </c>
      <c r="AI146" s="204">
        <f t="shared" si="153"/>
        <v>1.9860916100549093</v>
      </c>
      <c r="AJ146" s="131" t="str">
        <f t="shared" si="154"/>
        <v/>
      </c>
      <c r="BA146" s="131"/>
      <c r="BR146" s="131"/>
      <c r="CG146" s="131"/>
    </row>
    <row r="147" spans="1:85" ht="15">
      <c r="A147" s="157" t="s">
        <v>141</v>
      </c>
      <c r="B147" s="146">
        <v>0.40883608289612311</v>
      </c>
      <c r="C147" s="146">
        <v>4.9887704530505284</v>
      </c>
      <c r="D147" s="146">
        <v>13.121693818999818</v>
      </c>
      <c r="E147" s="146">
        <v>9.8761667381502327E-2</v>
      </c>
      <c r="F147" s="304"/>
      <c r="G147" s="146">
        <v>0</v>
      </c>
      <c r="H147" s="158">
        <v>0</v>
      </c>
      <c r="I147" s="144">
        <f t="shared" si="151"/>
        <v>18.618062022327972</v>
      </c>
      <c r="J147" s="139"/>
      <c r="K147" s="159" t="s">
        <v>141</v>
      </c>
      <c r="L147" s="146">
        <v>0.40883608289612311</v>
      </c>
      <c r="M147" s="146">
        <v>4.9887704530505284</v>
      </c>
      <c r="N147" s="146">
        <v>13.121693818999818</v>
      </c>
      <c r="O147" s="146">
        <v>9.8761667381502327E-2</v>
      </c>
      <c r="P147" s="146">
        <v>0</v>
      </c>
      <c r="Q147" s="146">
        <v>0</v>
      </c>
      <c r="R147" s="147">
        <v>0</v>
      </c>
      <c r="S147" s="148">
        <f t="shared" si="152"/>
        <v>18.618062022327972</v>
      </c>
      <c r="U147" s="205" t="s">
        <v>141</v>
      </c>
      <c r="V147" s="197">
        <v>0.40576148224546738</v>
      </c>
      <c r="W147" s="197">
        <v>0</v>
      </c>
      <c r="X147" s="197">
        <v>0</v>
      </c>
      <c r="Y147" s="197">
        <v>4.9887704530505284</v>
      </c>
      <c r="Z147" s="197">
        <v>13.10353070042513</v>
      </c>
      <c r="AA147" s="197">
        <v>0</v>
      </c>
      <c r="AB147" s="197">
        <v>0</v>
      </c>
      <c r="AC147" s="198">
        <v>0.11999938660684507</v>
      </c>
      <c r="AD147" s="197">
        <v>3.074600650655734E-3</v>
      </c>
      <c r="AE147" s="197">
        <v>0</v>
      </c>
      <c r="AF147" s="197">
        <v>0</v>
      </c>
      <c r="AG147" s="197">
        <v>1.8163118574687016E-2</v>
      </c>
      <c r="AH147" s="197">
        <v>9.8761667381502327E-2</v>
      </c>
      <c r="AI147" s="200">
        <f t="shared" si="153"/>
        <v>18.618062022327972</v>
      </c>
      <c r="AJ147" s="131" t="str">
        <f t="shared" si="154"/>
        <v/>
      </c>
      <c r="BA147" s="131"/>
      <c r="BR147" s="131"/>
      <c r="CG147" s="131"/>
    </row>
    <row r="148" spans="1:85" ht="15">
      <c r="A148" s="149" t="s">
        <v>25</v>
      </c>
      <c r="B148" s="150">
        <v>0.5999157709262577</v>
      </c>
      <c r="C148" s="150">
        <v>0.4437884986078855</v>
      </c>
      <c r="D148" s="150">
        <v>0.17672725977268736</v>
      </c>
      <c r="E148" s="150">
        <v>23.140601620001931</v>
      </c>
      <c r="F148" s="304"/>
      <c r="G148" s="150">
        <v>0.64797658130071123</v>
      </c>
      <c r="H148" s="151">
        <v>0</v>
      </c>
      <c r="I148" s="152">
        <f t="shared" si="151"/>
        <v>25.009009730609471</v>
      </c>
      <c r="J148" s="139"/>
      <c r="K148" s="153" t="s">
        <v>25</v>
      </c>
      <c r="L148" s="154">
        <v>0.5999157709262577</v>
      </c>
      <c r="M148" s="154">
        <v>0.4437884986078855</v>
      </c>
      <c r="N148" s="154">
        <v>0.17672725977268736</v>
      </c>
      <c r="O148" s="154">
        <v>23.140601620001931</v>
      </c>
      <c r="P148" s="154">
        <v>4.4847711199933762E-4</v>
      </c>
      <c r="Q148" s="154">
        <v>0.64797658130071123</v>
      </c>
      <c r="R148" s="155">
        <v>0</v>
      </c>
      <c r="S148" s="156">
        <f t="shared" si="152"/>
        <v>25.009458207721469</v>
      </c>
      <c r="U148" s="201" t="s">
        <v>25</v>
      </c>
      <c r="V148" s="202">
        <v>0.1132919126883858</v>
      </c>
      <c r="W148" s="202">
        <v>0.48662385823787185</v>
      </c>
      <c r="X148" s="202">
        <v>0.64797658130071123</v>
      </c>
      <c r="Y148" s="202">
        <v>0.4437884986078855</v>
      </c>
      <c r="Z148" s="202">
        <v>0.17672725977268736</v>
      </c>
      <c r="AA148" s="202">
        <v>22.996460031989201</v>
      </c>
      <c r="AB148" s="202">
        <v>4.4847711199933762E-4</v>
      </c>
      <c r="AC148" s="203">
        <v>0.14414158801272814</v>
      </c>
      <c r="AD148" s="202">
        <v>0</v>
      </c>
      <c r="AE148" s="202">
        <v>1.7279325361340709E-3</v>
      </c>
      <c r="AF148" s="202">
        <v>0</v>
      </c>
      <c r="AG148" s="202">
        <v>0</v>
      </c>
      <c r="AH148" s="202">
        <v>0.14241365547659407</v>
      </c>
      <c r="AI148" s="204">
        <f t="shared" si="153"/>
        <v>25.009458207721472</v>
      </c>
      <c r="AJ148" s="131" t="str">
        <f t="shared" si="154"/>
        <v/>
      </c>
      <c r="BA148" s="131"/>
      <c r="BR148" s="131"/>
      <c r="CG148" s="131"/>
    </row>
    <row r="149" spans="1:85" ht="15">
      <c r="A149" s="157" t="s">
        <v>24</v>
      </c>
      <c r="B149" s="146">
        <v>0.15636205074925577</v>
      </c>
      <c r="C149" s="146">
        <v>1.5471123922339329</v>
      </c>
      <c r="D149" s="146">
        <v>8.446650181880444E-2</v>
      </c>
      <c r="E149" s="146">
        <v>0</v>
      </c>
      <c r="F149" s="304"/>
      <c r="G149" s="146">
        <v>0</v>
      </c>
      <c r="H149" s="158">
        <v>0</v>
      </c>
      <c r="I149" s="144">
        <f t="shared" si="151"/>
        <v>1.7879409448019932</v>
      </c>
      <c r="J149" s="139"/>
      <c r="K149" s="159" t="s">
        <v>24</v>
      </c>
      <c r="L149" s="146">
        <v>0.15636205074925577</v>
      </c>
      <c r="M149" s="146">
        <v>1.5471123922339329</v>
      </c>
      <c r="N149" s="146">
        <v>8.446650181880444E-2</v>
      </c>
      <c r="O149" s="146">
        <v>0</v>
      </c>
      <c r="P149" s="146">
        <v>0</v>
      </c>
      <c r="Q149" s="146">
        <v>0</v>
      </c>
      <c r="R149" s="147">
        <v>0</v>
      </c>
      <c r="S149" s="148">
        <f t="shared" si="152"/>
        <v>1.7879409448019932</v>
      </c>
      <c r="U149" s="205" t="s">
        <v>24</v>
      </c>
      <c r="V149" s="197">
        <v>0.13977751131239613</v>
      </c>
      <c r="W149" s="197">
        <v>1.2288624608673325E-2</v>
      </c>
      <c r="X149" s="197">
        <v>0</v>
      </c>
      <c r="Y149" s="197">
        <v>1.5471123922339329</v>
      </c>
      <c r="Z149" s="197">
        <v>8.446650181880444E-2</v>
      </c>
      <c r="AA149" s="197">
        <v>0</v>
      </c>
      <c r="AB149" s="197">
        <v>0</v>
      </c>
      <c r="AC149" s="198">
        <v>4.2959148281863074E-3</v>
      </c>
      <c r="AD149" s="197">
        <v>4.2959148281863074E-3</v>
      </c>
      <c r="AE149" s="197">
        <v>0</v>
      </c>
      <c r="AF149" s="197">
        <v>0</v>
      </c>
      <c r="AG149" s="197">
        <v>0</v>
      </c>
      <c r="AH149" s="197">
        <v>0</v>
      </c>
      <c r="AI149" s="200">
        <f t="shared" si="153"/>
        <v>1.7879409448019932</v>
      </c>
      <c r="AJ149" s="131" t="str">
        <f t="shared" si="154"/>
        <v/>
      </c>
      <c r="BA149" s="131"/>
      <c r="BR149" s="131"/>
      <c r="CG149" s="131"/>
    </row>
    <row r="150" spans="1:85" ht="15">
      <c r="A150" s="149" t="s">
        <v>57</v>
      </c>
      <c r="B150" s="150">
        <v>0</v>
      </c>
      <c r="C150" s="150">
        <v>0</v>
      </c>
      <c r="D150" s="150">
        <v>0</v>
      </c>
      <c r="E150" s="150">
        <v>0</v>
      </c>
      <c r="F150" s="304"/>
      <c r="G150" s="150">
        <v>0</v>
      </c>
      <c r="H150" s="151">
        <v>0</v>
      </c>
      <c r="I150" s="152">
        <f t="shared" si="151"/>
        <v>0</v>
      </c>
      <c r="J150" s="139"/>
      <c r="K150" s="153" t="s">
        <v>57</v>
      </c>
      <c r="L150" s="154">
        <v>0</v>
      </c>
      <c r="M150" s="154">
        <v>0</v>
      </c>
      <c r="N150" s="154">
        <v>0</v>
      </c>
      <c r="O150" s="154">
        <v>0</v>
      </c>
      <c r="P150" s="154">
        <v>0</v>
      </c>
      <c r="Q150" s="154">
        <v>0</v>
      </c>
      <c r="R150" s="155">
        <v>0</v>
      </c>
      <c r="S150" s="156">
        <f t="shared" si="152"/>
        <v>0</v>
      </c>
      <c r="U150" s="201" t="s">
        <v>57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3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4">
        <f t="shared" si="153"/>
        <v>0</v>
      </c>
      <c r="AJ150" s="131" t="str">
        <f t="shared" si="154"/>
        <v/>
      </c>
      <c r="BA150" s="131"/>
      <c r="BR150" s="131"/>
      <c r="CG150" s="131"/>
    </row>
    <row r="151" spans="1:85" ht="15">
      <c r="A151" s="157" t="s">
        <v>22</v>
      </c>
      <c r="B151" s="146">
        <v>2.6982343539275196E-2</v>
      </c>
      <c r="C151" s="146">
        <v>0.51266452724622869</v>
      </c>
      <c r="D151" s="146">
        <v>0</v>
      </c>
      <c r="E151" s="146">
        <v>0</v>
      </c>
      <c r="F151" s="304"/>
      <c r="G151" s="146">
        <v>0</v>
      </c>
      <c r="H151" s="158">
        <v>0</v>
      </c>
      <c r="I151" s="144">
        <f t="shared" si="151"/>
        <v>0.53964687078550388</v>
      </c>
      <c r="J151" s="139"/>
      <c r="K151" s="159" t="s">
        <v>22</v>
      </c>
      <c r="L151" s="146">
        <v>2.6982343539275196E-2</v>
      </c>
      <c r="M151" s="146">
        <v>0.51266452724622869</v>
      </c>
      <c r="N151" s="146">
        <v>0</v>
      </c>
      <c r="O151" s="146">
        <v>0</v>
      </c>
      <c r="P151" s="146">
        <v>0.39979251119655951</v>
      </c>
      <c r="Q151" s="146">
        <v>0</v>
      </c>
      <c r="R151" s="147">
        <v>0</v>
      </c>
      <c r="S151" s="148">
        <f t="shared" si="152"/>
        <v>0.93943938198206345</v>
      </c>
      <c r="U151" s="205" t="s">
        <v>22</v>
      </c>
      <c r="V151" s="197">
        <v>2.6982343539275196E-2</v>
      </c>
      <c r="W151" s="197">
        <v>0</v>
      </c>
      <c r="X151" s="197">
        <v>0</v>
      </c>
      <c r="Y151" s="197">
        <v>0.51266452724622869</v>
      </c>
      <c r="Z151" s="197">
        <v>0</v>
      </c>
      <c r="AA151" s="197">
        <v>0</v>
      </c>
      <c r="AB151" s="197">
        <v>0.39979251119655951</v>
      </c>
      <c r="AC151" s="198">
        <v>0</v>
      </c>
      <c r="AD151" s="197">
        <v>0</v>
      </c>
      <c r="AE151" s="197">
        <v>0</v>
      </c>
      <c r="AF151" s="197">
        <v>0</v>
      </c>
      <c r="AG151" s="197">
        <v>0</v>
      </c>
      <c r="AH151" s="197">
        <v>0</v>
      </c>
      <c r="AI151" s="200">
        <f t="shared" si="153"/>
        <v>0.93943938198206345</v>
      </c>
      <c r="AJ151" s="131" t="str">
        <f t="shared" si="154"/>
        <v/>
      </c>
      <c r="BA151" s="131"/>
      <c r="BR151" s="131"/>
      <c r="CG151" s="131"/>
    </row>
    <row r="152" spans="1:85" ht="15">
      <c r="A152" s="149" t="s">
        <v>21</v>
      </c>
      <c r="B152" s="150">
        <v>0</v>
      </c>
      <c r="C152" s="150">
        <v>9.5707653661383174E-2</v>
      </c>
      <c r="D152" s="150">
        <v>0</v>
      </c>
      <c r="E152" s="150">
        <v>0</v>
      </c>
      <c r="F152" s="304"/>
      <c r="G152" s="150">
        <v>0</v>
      </c>
      <c r="H152" s="151">
        <v>0</v>
      </c>
      <c r="I152" s="152">
        <f t="shared" si="151"/>
        <v>9.5707653661383174E-2</v>
      </c>
      <c r="J152" s="139"/>
      <c r="K152" s="153" t="s">
        <v>21</v>
      </c>
      <c r="L152" s="154">
        <v>0</v>
      </c>
      <c r="M152" s="154">
        <v>9.5707653661383174E-2</v>
      </c>
      <c r="N152" s="154">
        <v>0</v>
      </c>
      <c r="O152" s="154">
        <v>0</v>
      </c>
      <c r="P152" s="154">
        <v>0</v>
      </c>
      <c r="Q152" s="154">
        <v>0</v>
      </c>
      <c r="R152" s="155">
        <v>0</v>
      </c>
      <c r="S152" s="156">
        <f t="shared" si="152"/>
        <v>9.5707653661383174E-2</v>
      </c>
      <c r="U152" s="201" t="s">
        <v>58</v>
      </c>
      <c r="V152" s="202">
        <v>0</v>
      </c>
      <c r="W152" s="202">
        <v>0</v>
      </c>
      <c r="X152" s="202">
        <v>0</v>
      </c>
      <c r="Y152" s="202">
        <v>9.5707653661383174E-2</v>
      </c>
      <c r="Z152" s="202">
        <v>0</v>
      </c>
      <c r="AA152" s="202">
        <v>0</v>
      </c>
      <c r="AB152" s="202">
        <v>0</v>
      </c>
      <c r="AC152" s="203">
        <v>0</v>
      </c>
      <c r="AD152" s="202">
        <v>0</v>
      </c>
      <c r="AE152" s="202">
        <v>0</v>
      </c>
      <c r="AF152" s="202">
        <v>0</v>
      </c>
      <c r="AG152" s="202">
        <v>0</v>
      </c>
      <c r="AH152" s="202">
        <v>0</v>
      </c>
      <c r="AI152" s="204">
        <f t="shared" si="153"/>
        <v>9.5707653661383174E-2</v>
      </c>
      <c r="AJ152" s="131" t="str">
        <f t="shared" si="154"/>
        <v/>
      </c>
      <c r="BA152" s="131"/>
      <c r="BR152" s="131"/>
      <c r="CG152" s="131"/>
    </row>
    <row r="153" spans="1:85" ht="15">
      <c r="A153" s="160" t="s">
        <v>61</v>
      </c>
      <c r="B153" s="146">
        <v>0</v>
      </c>
      <c r="C153" s="146">
        <v>0</v>
      </c>
      <c r="D153" s="146">
        <v>0</v>
      </c>
      <c r="E153" s="146">
        <v>0</v>
      </c>
      <c r="F153" s="304"/>
      <c r="G153" s="146">
        <v>0</v>
      </c>
      <c r="H153" s="158">
        <v>0</v>
      </c>
      <c r="I153" s="144">
        <f t="shared" si="151"/>
        <v>0</v>
      </c>
      <c r="J153" s="139"/>
      <c r="K153" s="161" t="s">
        <v>61</v>
      </c>
      <c r="L153" s="146">
        <v>0</v>
      </c>
      <c r="M153" s="146">
        <v>0</v>
      </c>
      <c r="N153" s="146">
        <v>0</v>
      </c>
      <c r="O153" s="146">
        <v>0</v>
      </c>
      <c r="P153" s="146">
        <v>0</v>
      </c>
      <c r="Q153" s="146">
        <v>0</v>
      </c>
      <c r="R153" s="147">
        <v>0</v>
      </c>
      <c r="S153" s="148">
        <f t="shared" si="152"/>
        <v>0</v>
      </c>
      <c r="U153" s="206" t="s">
        <v>59</v>
      </c>
      <c r="V153" s="197">
        <v>0</v>
      </c>
      <c r="W153" s="197">
        <v>0</v>
      </c>
      <c r="X153" s="197">
        <v>0</v>
      </c>
      <c r="Y153" s="197">
        <v>0</v>
      </c>
      <c r="Z153" s="197">
        <v>0</v>
      </c>
      <c r="AA153" s="197">
        <v>0</v>
      </c>
      <c r="AB153" s="197">
        <v>0</v>
      </c>
      <c r="AC153" s="198">
        <v>0</v>
      </c>
      <c r="AD153" s="199">
        <v>0</v>
      </c>
      <c r="AE153" s="199">
        <v>0</v>
      </c>
      <c r="AF153" s="199">
        <v>0</v>
      </c>
      <c r="AG153" s="199">
        <v>0</v>
      </c>
      <c r="AH153" s="199">
        <v>0</v>
      </c>
      <c r="AI153" s="200">
        <f t="shared" si="153"/>
        <v>0</v>
      </c>
      <c r="AJ153" s="131" t="str">
        <f t="shared" si="154"/>
        <v/>
      </c>
      <c r="BA153" s="131"/>
      <c r="BR153" s="131"/>
      <c r="CG153" s="131"/>
    </row>
    <row r="154" spans="1:85">
      <c r="A154" s="162" t="s">
        <v>23</v>
      </c>
      <c r="B154" s="163">
        <v>0</v>
      </c>
      <c r="C154" s="163">
        <v>0</v>
      </c>
      <c r="D154" s="163">
        <v>0</v>
      </c>
      <c r="E154" s="163">
        <v>0</v>
      </c>
      <c r="F154" s="304"/>
      <c r="G154" s="163">
        <v>0</v>
      </c>
      <c r="H154" s="164">
        <v>0</v>
      </c>
      <c r="I154" s="165">
        <f t="shared" si="151"/>
        <v>0</v>
      </c>
      <c r="J154" s="139"/>
      <c r="K154" s="166" t="s">
        <v>23</v>
      </c>
      <c r="L154" s="167">
        <v>0</v>
      </c>
      <c r="M154" s="167">
        <v>0</v>
      </c>
      <c r="N154" s="167">
        <v>0</v>
      </c>
      <c r="O154" s="167">
        <v>0</v>
      </c>
      <c r="P154" s="167">
        <v>0</v>
      </c>
      <c r="Q154" s="167">
        <v>0</v>
      </c>
      <c r="R154" s="168">
        <v>0</v>
      </c>
      <c r="S154" s="169">
        <f t="shared" si="152"/>
        <v>0</v>
      </c>
      <c r="U154" s="207" t="s">
        <v>62</v>
      </c>
      <c r="V154" s="208">
        <v>0</v>
      </c>
      <c r="W154" s="208">
        <v>0</v>
      </c>
      <c r="X154" s="208">
        <v>0</v>
      </c>
      <c r="Y154" s="208">
        <v>0</v>
      </c>
      <c r="Z154" s="208">
        <v>0</v>
      </c>
      <c r="AA154" s="208">
        <v>0</v>
      </c>
      <c r="AB154" s="208">
        <v>0</v>
      </c>
      <c r="AC154" s="208">
        <v>0</v>
      </c>
      <c r="AD154" s="208">
        <v>0</v>
      </c>
      <c r="AE154" s="208">
        <v>0</v>
      </c>
      <c r="AF154" s="208">
        <v>0</v>
      </c>
      <c r="AG154" s="208">
        <v>0</v>
      </c>
      <c r="AH154" s="92">
        <v>0</v>
      </c>
      <c r="AI154" s="209">
        <f t="shared" si="153"/>
        <v>0</v>
      </c>
      <c r="AJ154" s="131" t="str">
        <f t="shared" si="154"/>
        <v/>
      </c>
      <c r="BA154" s="131"/>
      <c r="BR154" s="131"/>
      <c r="CG154" s="131"/>
    </row>
    <row r="155" spans="1:85">
      <c r="A155" s="170" t="s">
        <v>19</v>
      </c>
      <c r="B155" s="171">
        <v>0</v>
      </c>
      <c r="C155" s="171">
        <v>0</v>
      </c>
      <c r="D155" s="171">
        <v>0</v>
      </c>
      <c r="E155" s="171">
        <v>0</v>
      </c>
      <c r="F155" s="304"/>
      <c r="G155" s="171">
        <v>0</v>
      </c>
      <c r="H155" s="172">
        <v>0</v>
      </c>
      <c r="I155" s="173">
        <f t="shared" si="151"/>
        <v>0</v>
      </c>
      <c r="J155" s="139"/>
      <c r="K155" s="174" t="s">
        <v>19</v>
      </c>
      <c r="L155" s="171">
        <v>0</v>
      </c>
      <c r="M155" s="171">
        <v>0</v>
      </c>
      <c r="N155" s="171">
        <v>0</v>
      </c>
      <c r="O155" s="171">
        <v>0</v>
      </c>
      <c r="P155" s="171">
        <v>0</v>
      </c>
      <c r="Q155" s="171">
        <v>0</v>
      </c>
      <c r="R155" s="175">
        <v>0</v>
      </c>
      <c r="S155" s="176">
        <f t="shared" si="152"/>
        <v>0</v>
      </c>
      <c r="U155" s="210" t="s">
        <v>19</v>
      </c>
      <c r="V155" s="211">
        <v>0</v>
      </c>
      <c r="W155" s="211">
        <v>0</v>
      </c>
      <c r="X155" s="211">
        <v>0</v>
      </c>
      <c r="Y155" s="211">
        <v>0</v>
      </c>
      <c r="Z155" s="211">
        <v>0</v>
      </c>
      <c r="AA155" s="211">
        <v>0</v>
      </c>
      <c r="AB155" s="211">
        <v>0</v>
      </c>
      <c r="AC155" s="211">
        <v>0</v>
      </c>
      <c r="AD155" s="212">
        <v>0</v>
      </c>
      <c r="AE155" s="212">
        <v>0</v>
      </c>
      <c r="AF155" s="212">
        <v>0</v>
      </c>
      <c r="AG155" s="212">
        <v>0</v>
      </c>
      <c r="AH155" s="212">
        <v>0</v>
      </c>
      <c r="AI155" s="213">
        <f t="shared" si="153"/>
        <v>0</v>
      </c>
      <c r="AJ155" s="131" t="str">
        <f t="shared" si="154"/>
        <v/>
      </c>
      <c r="BA155" s="131"/>
      <c r="BR155" s="131"/>
      <c r="CG155" s="131"/>
    </row>
    <row r="156" spans="1:85">
      <c r="A156" s="162" t="s">
        <v>20</v>
      </c>
      <c r="B156" s="163">
        <v>0</v>
      </c>
      <c r="C156" s="163">
        <v>0</v>
      </c>
      <c r="D156" s="163">
        <v>0</v>
      </c>
      <c r="E156" s="163">
        <v>0</v>
      </c>
      <c r="F156" s="304"/>
      <c r="G156" s="163">
        <v>0</v>
      </c>
      <c r="H156" s="164">
        <v>0</v>
      </c>
      <c r="I156" s="165">
        <f t="shared" si="151"/>
        <v>0</v>
      </c>
      <c r="J156" s="139"/>
      <c r="K156" s="166" t="s">
        <v>20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8">
        <v>0</v>
      </c>
      <c r="S156" s="169">
        <f t="shared" si="152"/>
        <v>0</v>
      </c>
      <c r="U156" s="207" t="s">
        <v>20</v>
      </c>
      <c r="V156" s="208">
        <v>0</v>
      </c>
      <c r="W156" s="208">
        <v>0</v>
      </c>
      <c r="X156" s="208">
        <v>0</v>
      </c>
      <c r="Y156" s="208">
        <v>0</v>
      </c>
      <c r="Z156" s="208">
        <v>0</v>
      </c>
      <c r="AA156" s="208">
        <v>0</v>
      </c>
      <c r="AB156" s="208">
        <v>0</v>
      </c>
      <c r="AC156" s="208">
        <v>0</v>
      </c>
      <c r="AD156" s="208">
        <v>0</v>
      </c>
      <c r="AE156" s="208">
        <v>0</v>
      </c>
      <c r="AF156" s="208">
        <v>0</v>
      </c>
      <c r="AG156" s="208">
        <v>0</v>
      </c>
      <c r="AH156" s="92">
        <v>0</v>
      </c>
      <c r="AI156" s="209">
        <f t="shared" si="153"/>
        <v>0</v>
      </c>
      <c r="AJ156" s="131" t="str">
        <f t="shared" si="154"/>
        <v/>
      </c>
      <c r="BA156" s="131"/>
      <c r="BR156" s="131"/>
      <c r="CG156" s="131"/>
    </row>
    <row r="157" spans="1:85" ht="15" thickBot="1">
      <c r="A157" s="177" t="s">
        <v>11</v>
      </c>
      <c r="B157" s="178">
        <v>0</v>
      </c>
      <c r="C157" s="178">
        <v>0</v>
      </c>
      <c r="D157" s="178">
        <v>0</v>
      </c>
      <c r="E157" s="178">
        <v>0</v>
      </c>
      <c r="F157" s="305"/>
      <c r="G157" s="178">
        <v>0</v>
      </c>
      <c r="H157" s="179">
        <v>0</v>
      </c>
      <c r="I157" s="180">
        <f t="shared" si="151"/>
        <v>0</v>
      </c>
      <c r="J157" s="139"/>
      <c r="K157" s="181" t="s">
        <v>11</v>
      </c>
      <c r="L157" s="178">
        <v>0</v>
      </c>
      <c r="M157" s="178">
        <v>0</v>
      </c>
      <c r="N157" s="178">
        <v>0</v>
      </c>
      <c r="O157" s="178">
        <v>0</v>
      </c>
      <c r="P157" s="178">
        <v>0</v>
      </c>
      <c r="Q157" s="178">
        <v>0</v>
      </c>
      <c r="R157" s="182">
        <v>0</v>
      </c>
      <c r="S157" s="183">
        <f t="shared" si="152"/>
        <v>0</v>
      </c>
      <c r="U157" s="210" t="s">
        <v>11</v>
      </c>
      <c r="V157" s="211">
        <v>0</v>
      </c>
      <c r="W157" s="211">
        <v>0</v>
      </c>
      <c r="X157" s="211">
        <v>0</v>
      </c>
      <c r="Y157" s="211">
        <v>0</v>
      </c>
      <c r="Z157" s="211">
        <v>0</v>
      </c>
      <c r="AA157" s="211">
        <v>0</v>
      </c>
      <c r="AB157" s="211">
        <v>0</v>
      </c>
      <c r="AC157" s="211">
        <v>0</v>
      </c>
      <c r="AD157" s="212">
        <v>0</v>
      </c>
      <c r="AE157" s="212">
        <v>0</v>
      </c>
      <c r="AF157" s="212">
        <v>0</v>
      </c>
      <c r="AG157" s="212">
        <v>0</v>
      </c>
      <c r="AH157" s="212">
        <v>0</v>
      </c>
      <c r="AI157" s="213">
        <f t="shared" si="153"/>
        <v>0</v>
      </c>
      <c r="AJ157" s="131" t="str">
        <f t="shared" si="154"/>
        <v/>
      </c>
      <c r="BA157" s="131"/>
      <c r="BR157" s="131"/>
      <c r="CG157" s="131"/>
    </row>
    <row r="158" spans="1:85" ht="15">
      <c r="A158" s="184" t="s">
        <v>26</v>
      </c>
      <c r="B158" s="185">
        <f>SUM(B137:B153)</f>
        <v>20.585869994479413</v>
      </c>
      <c r="C158" s="185">
        <f t="shared" ref="C158:H158" si="155">SUM(C137:C153)</f>
        <v>14.719590397922744</v>
      </c>
      <c r="D158" s="185">
        <f t="shared" si="155"/>
        <v>14.468903693667407</v>
      </c>
      <c r="E158" s="185">
        <f t="shared" si="155"/>
        <v>23.2939440984049</v>
      </c>
      <c r="F158" s="185">
        <f t="shared" si="155"/>
        <v>0</v>
      </c>
      <c r="G158" s="185">
        <f t="shared" si="155"/>
        <v>0.64797658130071123</v>
      </c>
      <c r="H158" s="187">
        <f t="shared" si="155"/>
        <v>0</v>
      </c>
      <c r="I158" s="144">
        <f t="shared" ref="I158" si="156">SUM(I137:I153)</f>
        <v>73.716284765775157</v>
      </c>
      <c r="J158" s="139"/>
      <c r="K158" s="186" t="s">
        <v>26</v>
      </c>
      <c r="L158" s="185">
        <f>SUM(L137:L153)</f>
        <v>20.585869994479413</v>
      </c>
      <c r="M158" s="185">
        <f t="shared" ref="M158:R158" si="157">SUM(M137:M153)</f>
        <v>14.719590397922744</v>
      </c>
      <c r="N158" s="185">
        <f t="shared" si="157"/>
        <v>14.468903693667407</v>
      </c>
      <c r="O158" s="185">
        <f t="shared" si="157"/>
        <v>23.2939440984049</v>
      </c>
      <c r="P158" s="185">
        <f t="shared" si="157"/>
        <v>8.7504335608377275</v>
      </c>
      <c r="Q158" s="185">
        <f t="shared" si="157"/>
        <v>0.64797658130071123</v>
      </c>
      <c r="R158" s="187">
        <f t="shared" si="157"/>
        <v>0</v>
      </c>
      <c r="S158" s="188">
        <f t="shared" ref="S158" si="158">SUM(S137:S153)</f>
        <v>82.466718326612892</v>
      </c>
      <c r="T158" s="131" t="str">
        <f>IF(ABS(S158-AI158)&gt;0.01,S158-AI158,"")</f>
        <v/>
      </c>
      <c r="U158" s="214" t="s">
        <v>60</v>
      </c>
      <c r="V158" s="215">
        <f>SUM(V137:V153)</f>
        <v>20.079586996154024</v>
      </c>
      <c r="W158" s="215">
        <f t="shared" ref="W158:AH158" si="159">SUM(W137:W153)</f>
        <v>0.49891248284654516</v>
      </c>
      <c r="X158" s="215">
        <f t="shared" si="159"/>
        <v>0.64797658130071123</v>
      </c>
      <c r="Y158" s="215">
        <f t="shared" si="159"/>
        <v>14.719590397922744</v>
      </c>
      <c r="Z158" s="215">
        <f t="shared" si="159"/>
        <v>14.45074057509272</v>
      </c>
      <c r="AA158" s="215">
        <f t="shared" si="159"/>
        <v>22.996460031989201</v>
      </c>
      <c r="AB158" s="215">
        <f t="shared" si="159"/>
        <v>8.7504335608377275</v>
      </c>
      <c r="AC158" s="215">
        <f t="shared" si="159"/>
        <v>0.32301770046922523</v>
      </c>
      <c r="AD158" s="216">
        <f t="shared" si="159"/>
        <v>7.3705154788420418E-3</v>
      </c>
      <c r="AE158" s="216">
        <f t="shared" si="159"/>
        <v>1.7279325361340709E-3</v>
      </c>
      <c r="AF158" s="216">
        <f t="shared" si="159"/>
        <v>0</v>
      </c>
      <c r="AG158" s="216">
        <f t="shared" si="159"/>
        <v>1.8163118574687016E-2</v>
      </c>
      <c r="AH158" s="216">
        <f t="shared" si="159"/>
        <v>0.29575613387956212</v>
      </c>
      <c r="AI158" s="217">
        <f>SUM(V158:AC158)</f>
        <v>82.466718326612892</v>
      </c>
      <c r="AJ158" s="131" t="str">
        <f t="shared" si="154"/>
        <v/>
      </c>
      <c r="BA158" s="131"/>
      <c r="BR158" s="131"/>
      <c r="CG158" s="131"/>
    </row>
    <row r="159" spans="1:85" s="2" customFormat="1" ht="15" thickBot="1">
      <c r="A159" s="15" t="s">
        <v>100</v>
      </c>
      <c r="B159" s="100">
        <f>IF($I158=0,"-",B158/$I158)</f>
        <v>0.27925810504271342</v>
      </c>
      <c r="C159" s="100">
        <f t="shared" ref="C159:H159" si="160">IF($I158=0,"-",C158/$I158)</f>
        <v>0.19967895078668865</v>
      </c>
      <c r="D159" s="100">
        <f t="shared" si="160"/>
        <v>0.19627825438626825</v>
      </c>
      <c r="E159" s="100">
        <f t="shared" si="160"/>
        <v>0.31599454818455208</v>
      </c>
      <c r="F159" s="100">
        <f t="shared" si="160"/>
        <v>0</v>
      </c>
      <c r="G159" s="100">
        <f t="shared" si="160"/>
        <v>8.7901415997778606E-3</v>
      </c>
      <c r="H159" s="101">
        <f t="shared" si="160"/>
        <v>0</v>
      </c>
      <c r="I159" s="102">
        <f>SUM(B159:H159)</f>
        <v>1.0000000000000002</v>
      </c>
      <c r="J159" s="131"/>
      <c r="K159" s="27" t="s">
        <v>100</v>
      </c>
      <c r="L159" s="76">
        <f>IF($S158=0,"-",L158/$S158)</f>
        <v>0.24962639974284187</v>
      </c>
      <c r="M159" s="76">
        <f t="shared" ref="M159:R159" si="161">IF($S158=0,"-",M158/$S158)</f>
        <v>0.17849128347299076</v>
      </c>
      <c r="N159" s="76">
        <f t="shared" si="161"/>
        <v>0.17545143043479319</v>
      </c>
      <c r="O159" s="76">
        <f t="shared" si="161"/>
        <v>0.28246478786931062</v>
      </c>
      <c r="P159" s="76">
        <f t="shared" si="161"/>
        <v>0.10610866708896149</v>
      </c>
      <c r="Q159" s="76">
        <f t="shared" si="161"/>
        <v>7.8574313911022008E-3</v>
      </c>
      <c r="R159" s="77">
        <f t="shared" si="161"/>
        <v>0</v>
      </c>
      <c r="S159" s="78">
        <f>SUM(L159:R159)</f>
        <v>1.0000000000000002</v>
      </c>
      <c r="U159" s="36" t="s">
        <v>100</v>
      </c>
      <c r="V159" s="103">
        <f>+V158/$AI158</f>
        <v>0.24348715946993282</v>
      </c>
      <c r="W159" s="103">
        <f t="shared" ref="W159:AH159" si="162">+W158/$AI158</f>
        <v>6.0498646359441804E-3</v>
      </c>
      <c r="X159" s="103">
        <f t="shared" si="162"/>
        <v>7.8574313911022008E-3</v>
      </c>
      <c r="Y159" s="103">
        <f t="shared" si="162"/>
        <v>0.17849128347299076</v>
      </c>
      <c r="Z159" s="103">
        <f t="shared" si="162"/>
        <v>0.17523118257064574</v>
      </c>
      <c r="AA159" s="103">
        <f t="shared" si="162"/>
        <v>0.27885746515231463</v>
      </c>
      <c r="AB159" s="103">
        <f t="shared" si="162"/>
        <v>0.10610866708896149</v>
      </c>
      <c r="AC159" s="103">
        <f t="shared" si="162"/>
        <v>3.9169462181082564E-3</v>
      </c>
      <c r="AD159" s="103">
        <f t="shared" si="162"/>
        <v>8.9375636964851771E-5</v>
      </c>
      <c r="AE159" s="103">
        <f t="shared" si="162"/>
        <v>2.0953089575973203E-5</v>
      </c>
      <c r="AF159" s="103">
        <f t="shared" si="162"/>
        <v>0</v>
      </c>
      <c r="AG159" s="103">
        <f t="shared" si="162"/>
        <v>2.20247864147464E-4</v>
      </c>
      <c r="AH159" s="103">
        <f t="shared" si="162"/>
        <v>3.5863696274199678E-3</v>
      </c>
      <c r="AI159" s="104">
        <f>SUM(V159:AC159)</f>
        <v>1.0000000000000002</v>
      </c>
      <c r="AJ159" s="2" t="str">
        <f t="shared" si="154"/>
        <v/>
      </c>
    </row>
    <row r="160" spans="1:85" ht="15" thickBot="1">
      <c r="A160" s="218"/>
      <c r="B160" s="218"/>
      <c r="C160" s="218"/>
      <c r="D160" s="218"/>
      <c r="E160" s="218"/>
      <c r="F160" s="218"/>
      <c r="G160" s="218"/>
      <c r="H160" s="218"/>
      <c r="I160" s="218"/>
      <c r="K160" s="218"/>
      <c r="AI160" s="139"/>
      <c r="BA160" s="131"/>
      <c r="BR160" s="131"/>
      <c r="CG160" s="131"/>
    </row>
    <row r="161" spans="1:85" ht="28.5">
      <c r="A161" s="328" t="s">
        <v>31</v>
      </c>
      <c r="B161" s="135" t="s">
        <v>0</v>
      </c>
      <c r="C161" s="135" t="s">
        <v>1</v>
      </c>
      <c r="D161" s="135" t="s">
        <v>2</v>
      </c>
      <c r="E161" s="135" t="s">
        <v>3</v>
      </c>
      <c r="F161" s="135" t="s">
        <v>27</v>
      </c>
      <c r="G161" s="135" t="s">
        <v>4</v>
      </c>
      <c r="H161" s="135" t="s">
        <v>5</v>
      </c>
      <c r="I161" s="136" t="s">
        <v>6</v>
      </c>
      <c r="K161" s="330" t="s">
        <v>31</v>
      </c>
      <c r="L161" s="137" t="s">
        <v>0</v>
      </c>
      <c r="M161" s="137" t="s">
        <v>1</v>
      </c>
      <c r="N161" s="137" t="s">
        <v>2</v>
      </c>
      <c r="O161" s="137" t="s">
        <v>3</v>
      </c>
      <c r="P161" s="137" t="s">
        <v>27</v>
      </c>
      <c r="Q161" s="137" t="s">
        <v>4</v>
      </c>
      <c r="R161" s="137" t="s">
        <v>5</v>
      </c>
      <c r="S161" s="138" t="s">
        <v>6</v>
      </c>
      <c r="U161" s="332" t="s">
        <v>31</v>
      </c>
      <c r="V161" s="190" t="s">
        <v>69</v>
      </c>
      <c r="W161" s="190" t="s">
        <v>70</v>
      </c>
      <c r="X161" s="190" t="s">
        <v>4</v>
      </c>
      <c r="Y161" s="190" t="s">
        <v>1</v>
      </c>
      <c r="Z161" s="190" t="s">
        <v>2</v>
      </c>
      <c r="AA161" s="190" t="s">
        <v>3</v>
      </c>
      <c r="AB161" s="190" t="s">
        <v>52</v>
      </c>
      <c r="AC161" s="190" t="s">
        <v>64</v>
      </c>
      <c r="AD161" s="191" t="s">
        <v>72</v>
      </c>
      <c r="AE161" s="191" t="s">
        <v>79</v>
      </c>
      <c r="AF161" s="191" t="s">
        <v>73</v>
      </c>
      <c r="AG161" s="191" t="s">
        <v>80</v>
      </c>
      <c r="AH161" s="191" t="s">
        <v>81</v>
      </c>
      <c r="AI161" s="192" t="s">
        <v>60</v>
      </c>
      <c r="BA161" s="131"/>
      <c r="BR161" s="131"/>
      <c r="CG161" s="131"/>
    </row>
    <row r="162" spans="1:85" ht="15">
      <c r="A162" s="329" t="s">
        <v>31</v>
      </c>
      <c r="B162" s="294" t="s">
        <v>109</v>
      </c>
      <c r="C162" s="295"/>
      <c r="D162" s="295"/>
      <c r="E162" s="295"/>
      <c r="F162" s="295"/>
      <c r="G162" s="295"/>
      <c r="H162" s="295"/>
      <c r="I162" s="296"/>
      <c r="K162" s="331" t="s">
        <v>31</v>
      </c>
      <c r="L162" s="297" t="s">
        <v>109</v>
      </c>
      <c r="M162" s="298"/>
      <c r="N162" s="298"/>
      <c r="O162" s="298"/>
      <c r="P162" s="298"/>
      <c r="Q162" s="298"/>
      <c r="R162" s="298"/>
      <c r="S162" s="299"/>
      <c r="U162" s="333" t="s">
        <v>31</v>
      </c>
      <c r="V162" s="326" t="s">
        <v>109</v>
      </c>
      <c r="W162" s="326"/>
      <c r="X162" s="326"/>
      <c r="Y162" s="326"/>
      <c r="Z162" s="326"/>
      <c r="AA162" s="326"/>
      <c r="AB162" s="326"/>
      <c r="AC162" s="326"/>
      <c r="AD162" s="326"/>
      <c r="AE162" s="326"/>
      <c r="AF162" s="326"/>
      <c r="AG162" s="326"/>
      <c r="AH162" s="326"/>
      <c r="AI162" s="327"/>
      <c r="BA162" s="131"/>
      <c r="BR162" s="131"/>
      <c r="CG162" s="131"/>
    </row>
    <row r="163" spans="1:85" ht="15">
      <c r="A163" s="141" t="s">
        <v>7</v>
      </c>
      <c r="B163" s="142">
        <v>0</v>
      </c>
      <c r="C163" s="142">
        <v>0</v>
      </c>
      <c r="D163" s="142">
        <v>0</v>
      </c>
      <c r="E163" s="142">
        <v>0</v>
      </c>
      <c r="F163" s="303"/>
      <c r="G163" s="142">
        <v>0</v>
      </c>
      <c r="H163" s="143">
        <v>0</v>
      </c>
      <c r="I163" s="144">
        <f>SUM(B163:H163)</f>
        <v>0</v>
      </c>
      <c r="J163" s="139"/>
      <c r="K163" s="193" t="s">
        <v>7</v>
      </c>
      <c r="L163" s="142">
        <v>0</v>
      </c>
      <c r="M163" s="142">
        <v>0</v>
      </c>
      <c r="N163" s="142">
        <v>0</v>
      </c>
      <c r="O163" s="142">
        <v>0</v>
      </c>
      <c r="P163" s="142">
        <v>0</v>
      </c>
      <c r="Q163" s="142">
        <v>0</v>
      </c>
      <c r="R163" s="194">
        <v>0</v>
      </c>
      <c r="S163" s="195">
        <f>SUM(L163:R163)</f>
        <v>0</v>
      </c>
      <c r="U163" s="196" t="s">
        <v>7</v>
      </c>
      <c r="V163" s="197">
        <v>0</v>
      </c>
      <c r="W163" s="197">
        <v>0</v>
      </c>
      <c r="X163" s="197">
        <v>0</v>
      </c>
      <c r="Y163" s="197">
        <v>0</v>
      </c>
      <c r="Z163" s="197">
        <v>0</v>
      </c>
      <c r="AA163" s="197">
        <v>0</v>
      </c>
      <c r="AB163" s="197">
        <v>0</v>
      </c>
      <c r="AC163" s="198">
        <v>0</v>
      </c>
      <c r="AD163" s="199">
        <v>0</v>
      </c>
      <c r="AE163" s="199">
        <v>0</v>
      </c>
      <c r="AF163" s="199">
        <v>0</v>
      </c>
      <c r="AG163" s="199">
        <v>0</v>
      </c>
      <c r="AH163" s="199">
        <v>0</v>
      </c>
      <c r="AI163" s="200">
        <f>SUM(V163:AC163)</f>
        <v>0</v>
      </c>
      <c r="AJ163" s="131" t="str">
        <f>IF(ABS(S163-AI163)&gt;0.001,S163-AI163,"")</f>
        <v/>
      </c>
      <c r="BA163" s="131"/>
      <c r="BR163" s="131"/>
      <c r="CG163" s="131"/>
    </row>
    <row r="164" spans="1:85" ht="15">
      <c r="A164" s="149" t="s">
        <v>8</v>
      </c>
      <c r="B164" s="150">
        <v>0</v>
      </c>
      <c r="C164" s="150">
        <v>0</v>
      </c>
      <c r="D164" s="150">
        <v>0</v>
      </c>
      <c r="E164" s="150">
        <v>0</v>
      </c>
      <c r="F164" s="304"/>
      <c r="G164" s="150">
        <v>0</v>
      </c>
      <c r="H164" s="151">
        <v>0</v>
      </c>
      <c r="I164" s="152">
        <f t="shared" ref="I164:I183" si="163">SUM(B164:H164)</f>
        <v>0</v>
      </c>
      <c r="J164" s="139"/>
      <c r="K164" s="153" t="s">
        <v>8</v>
      </c>
      <c r="L164" s="154">
        <v>0</v>
      </c>
      <c r="M164" s="154">
        <v>0</v>
      </c>
      <c r="N164" s="154">
        <v>0</v>
      </c>
      <c r="O164" s="154">
        <v>0</v>
      </c>
      <c r="P164" s="154">
        <v>0</v>
      </c>
      <c r="Q164" s="154">
        <v>0</v>
      </c>
      <c r="R164" s="155">
        <v>0</v>
      </c>
      <c r="S164" s="156">
        <f t="shared" ref="S164:S183" si="164">SUM(L164:R164)</f>
        <v>0</v>
      </c>
      <c r="U164" s="201" t="s">
        <v>8</v>
      </c>
      <c r="V164" s="202">
        <v>0</v>
      </c>
      <c r="W164" s="202">
        <v>0</v>
      </c>
      <c r="X164" s="202">
        <v>0</v>
      </c>
      <c r="Y164" s="202">
        <v>0</v>
      </c>
      <c r="Z164" s="202">
        <v>0</v>
      </c>
      <c r="AA164" s="202">
        <v>0</v>
      </c>
      <c r="AB164" s="202">
        <v>0</v>
      </c>
      <c r="AC164" s="203">
        <v>0</v>
      </c>
      <c r="AD164" s="202">
        <v>0</v>
      </c>
      <c r="AE164" s="202">
        <v>0</v>
      </c>
      <c r="AF164" s="202">
        <v>0</v>
      </c>
      <c r="AG164" s="202">
        <v>0</v>
      </c>
      <c r="AH164" s="202">
        <v>0</v>
      </c>
      <c r="AI164" s="204">
        <f t="shared" ref="AI164:AI183" si="165">SUM(V164:AC164)</f>
        <v>0</v>
      </c>
      <c r="AJ164" s="131" t="str">
        <f t="shared" ref="AJ164:AJ185" si="166">IF(ABS(S164-AI164)&gt;0.001,S164-AI164,"")</f>
        <v/>
      </c>
      <c r="BA164" s="131"/>
      <c r="BR164" s="131"/>
      <c r="CG164" s="131"/>
    </row>
    <row r="165" spans="1:85" ht="15">
      <c r="A165" s="157" t="s">
        <v>10</v>
      </c>
      <c r="B165" s="146">
        <v>0</v>
      </c>
      <c r="C165" s="146">
        <v>0</v>
      </c>
      <c r="D165" s="146">
        <v>0</v>
      </c>
      <c r="E165" s="146">
        <v>0</v>
      </c>
      <c r="F165" s="304"/>
      <c r="G165" s="146">
        <v>0</v>
      </c>
      <c r="H165" s="158">
        <v>0</v>
      </c>
      <c r="I165" s="144">
        <f t="shared" si="163"/>
        <v>0</v>
      </c>
      <c r="J165" s="139"/>
      <c r="K165" s="159" t="s">
        <v>10</v>
      </c>
      <c r="L165" s="146">
        <v>0</v>
      </c>
      <c r="M165" s="146">
        <v>0</v>
      </c>
      <c r="N165" s="146">
        <v>0</v>
      </c>
      <c r="O165" s="146">
        <v>0</v>
      </c>
      <c r="P165" s="146">
        <v>0</v>
      </c>
      <c r="Q165" s="146">
        <v>0</v>
      </c>
      <c r="R165" s="147">
        <v>0</v>
      </c>
      <c r="S165" s="148">
        <f t="shared" si="164"/>
        <v>0</v>
      </c>
      <c r="U165" s="205" t="s">
        <v>10</v>
      </c>
      <c r="V165" s="197">
        <v>0</v>
      </c>
      <c r="W165" s="197">
        <v>0</v>
      </c>
      <c r="X165" s="197">
        <v>0</v>
      </c>
      <c r="Y165" s="197">
        <v>0</v>
      </c>
      <c r="Z165" s="197">
        <v>0</v>
      </c>
      <c r="AA165" s="197">
        <v>0</v>
      </c>
      <c r="AB165" s="197">
        <v>0</v>
      </c>
      <c r="AC165" s="198">
        <v>0</v>
      </c>
      <c r="AD165" s="199">
        <v>0</v>
      </c>
      <c r="AE165" s="199">
        <v>0</v>
      </c>
      <c r="AF165" s="199">
        <v>0</v>
      </c>
      <c r="AG165" s="199">
        <v>0</v>
      </c>
      <c r="AH165" s="199">
        <v>0</v>
      </c>
      <c r="AI165" s="200">
        <f t="shared" si="165"/>
        <v>0</v>
      </c>
      <c r="AJ165" s="131" t="str">
        <f t="shared" si="166"/>
        <v/>
      </c>
      <c r="BA165" s="131"/>
      <c r="BR165" s="131"/>
      <c r="CG165" s="131"/>
    </row>
    <row r="166" spans="1:85" ht="15">
      <c r="A166" s="149" t="s">
        <v>53</v>
      </c>
      <c r="B166" s="150">
        <v>0</v>
      </c>
      <c r="C166" s="150">
        <v>0</v>
      </c>
      <c r="D166" s="150">
        <v>0</v>
      </c>
      <c r="E166" s="150">
        <v>0</v>
      </c>
      <c r="F166" s="304"/>
      <c r="G166" s="150">
        <v>0</v>
      </c>
      <c r="H166" s="151">
        <v>0</v>
      </c>
      <c r="I166" s="152">
        <f t="shared" si="163"/>
        <v>0</v>
      </c>
      <c r="J166" s="139"/>
      <c r="K166" s="153" t="s">
        <v>53</v>
      </c>
      <c r="L166" s="154">
        <v>0</v>
      </c>
      <c r="M166" s="154">
        <v>0</v>
      </c>
      <c r="N166" s="154">
        <v>0</v>
      </c>
      <c r="O166" s="154">
        <v>0</v>
      </c>
      <c r="P166" s="154">
        <v>0</v>
      </c>
      <c r="Q166" s="154">
        <v>0</v>
      </c>
      <c r="R166" s="155">
        <v>0</v>
      </c>
      <c r="S166" s="156">
        <f t="shared" si="164"/>
        <v>0</v>
      </c>
      <c r="U166" s="201" t="s">
        <v>53</v>
      </c>
      <c r="V166" s="202">
        <v>0</v>
      </c>
      <c r="W166" s="202">
        <v>0</v>
      </c>
      <c r="X166" s="202">
        <v>0</v>
      </c>
      <c r="Y166" s="202">
        <v>0</v>
      </c>
      <c r="Z166" s="202">
        <v>0</v>
      </c>
      <c r="AA166" s="202">
        <v>0</v>
      </c>
      <c r="AB166" s="202">
        <v>0</v>
      </c>
      <c r="AC166" s="203">
        <v>0</v>
      </c>
      <c r="AD166" s="202">
        <v>0</v>
      </c>
      <c r="AE166" s="202">
        <v>0</v>
      </c>
      <c r="AF166" s="202">
        <v>0</v>
      </c>
      <c r="AG166" s="202">
        <v>0</v>
      </c>
      <c r="AH166" s="202">
        <v>0</v>
      </c>
      <c r="AI166" s="204">
        <f t="shared" si="165"/>
        <v>0</v>
      </c>
      <c r="AJ166" s="131" t="str">
        <f t="shared" si="166"/>
        <v/>
      </c>
      <c r="BA166" s="131"/>
      <c r="BR166" s="131"/>
      <c r="CG166" s="131"/>
    </row>
    <row r="167" spans="1:85" ht="15">
      <c r="A167" s="157" t="s">
        <v>16</v>
      </c>
      <c r="B167" s="146">
        <v>1.2620895444130477E-3</v>
      </c>
      <c r="C167" s="146">
        <v>0</v>
      </c>
      <c r="D167" s="146">
        <v>0</v>
      </c>
      <c r="E167" s="146">
        <v>0</v>
      </c>
      <c r="F167" s="304"/>
      <c r="G167" s="146">
        <v>0</v>
      </c>
      <c r="H167" s="158">
        <v>0</v>
      </c>
      <c r="I167" s="144">
        <f t="shared" si="163"/>
        <v>1.2620895444130477E-3</v>
      </c>
      <c r="J167" s="139"/>
      <c r="K167" s="159" t="s">
        <v>16</v>
      </c>
      <c r="L167" s="146">
        <v>1.2620895444130477E-3</v>
      </c>
      <c r="M167" s="146">
        <v>0</v>
      </c>
      <c r="N167" s="146">
        <v>0</v>
      </c>
      <c r="O167" s="146">
        <v>0</v>
      </c>
      <c r="P167" s="146">
        <v>0</v>
      </c>
      <c r="Q167" s="146">
        <v>0</v>
      </c>
      <c r="R167" s="147">
        <v>0</v>
      </c>
      <c r="S167" s="148">
        <f t="shared" si="164"/>
        <v>1.2620895444130477E-3</v>
      </c>
      <c r="U167" s="205" t="s">
        <v>16</v>
      </c>
      <c r="V167" s="197">
        <v>1.2620895444130477E-3</v>
      </c>
      <c r="W167" s="197">
        <v>0</v>
      </c>
      <c r="X167" s="197">
        <v>0</v>
      </c>
      <c r="Y167" s="197">
        <v>0</v>
      </c>
      <c r="Z167" s="197">
        <v>0</v>
      </c>
      <c r="AA167" s="197">
        <v>0</v>
      </c>
      <c r="AB167" s="197">
        <v>0</v>
      </c>
      <c r="AC167" s="198">
        <v>0</v>
      </c>
      <c r="AD167" s="199">
        <v>0</v>
      </c>
      <c r="AE167" s="199">
        <v>0</v>
      </c>
      <c r="AF167" s="199">
        <v>0</v>
      </c>
      <c r="AG167" s="199">
        <v>0</v>
      </c>
      <c r="AH167" s="199">
        <v>0</v>
      </c>
      <c r="AI167" s="200">
        <f t="shared" si="165"/>
        <v>1.2620895444130477E-3</v>
      </c>
      <c r="AJ167" s="131" t="str">
        <f t="shared" si="166"/>
        <v/>
      </c>
      <c r="BA167" s="131"/>
      <c r="BR167" s="131"/>
      <c r="CG167" s="131"/>
    </row>
    <row r="168" spans="1:85" ht="15">
      <c r="A168" s="149" t="s">
        <v>15</v>
      </c>
      <c r="B168" s="150">
        <v>0.41479227841079752</v>
      </c>
      <c r="C168" s="150">
        <v>0</v>
      </c>
      <c r="D168" s="150">
        <v>0</v>
      </c>
      <c r="E168" s="150">
        <v>0</v>
      </c>
      <c r="F168" s="304"/>
      <c r="G168" s="150">
        <v>0</v>
      </c>
      <c r="H168" s="151">
        <v>0</v>
      </c>
      <c r="I168" s="152">
        <f t="shared" si="163"/>
        <v>0.41479227841079752</v>
      </c>
      <c r="J168" s="139"/>
      <c r="K168" s="153" t="s">
        <v>15</v>
      </c>
      <c r="L168" s="154">
        <v>0.41479227841079752</v>
      </c>
      <c r="M168" s="154">
        <v>0</v>
      </c>
      <c r="N168" s="154">
        <v>0</v>
      </c>
      <c r="O168" s="154">
        <v>0</v>
      </c>
      <c r="P168" s="154">
        <v>0</v>
      </c>
      <c r="Q168" s="154">
        <v>0</v>
      </c>
      <c r="R168" s="155">
        <v>0</v>
      </c>
      <c r="S168" s="156">
        <f t="shared" si="164"/>
        <v>0.41479227841079752</v>
      </c>
      <c r="U168" s="201" t="s">
        <v>54</v>
      </c>
      <c r="V168" s="202">
        <v>0.41479227841079752</v>
      </c>
      <c r="W168" s="202">
        <v>0</v>
      </c>
      <c r="X168" s="202">
        <v>0</v>
      </c>
      <c r="Y168" s="202">
        <v>0</v>
      </c>
      <c r="Z168" s="202">
        <v>0</v>
      </c>
      <c r="AA168" s="202">
        <v>0</v>
      </c>
      <c r="AB168" s="202">
        <v>0</v>
      </c>
      <c r="AC168" s="203">
        <v>0</v>
      </c>
      <c r="AD168" s="202">
        <v>0</v>
      </c>
      <c r="AE168" s="202">
        <v>0</v>
      </c>
      <c r="AF168" s="202">
        <v>0</v>
      </c>
      <c r="AG168" s="202">
        <v>0</v>
      </c>
      <c r="AH168" s="202">
        <v>0</v>
      </c>
      <c r="AI168" s="204">
        <f t="shared" si="165"/>
        <v>0.41479227841079752</v>
      </c>
      <c r="AJ168" s="131" t="str">
        <f t="shared" si="166"/>
        <v/>
      </c>
      <c r="BA168" s="131"/>
      <c r="BR168" s="131"/>
      <c r="CG168" s="131"/>
    </row>
    <row r="169" spans="1:85" ht="15">
      <c r="A169" s="157" t="s">
        <v>55</v>
      </c>
      <c r="B169" s="146">
        <v>0</v>
      </c>
      <c r="C169" s="146">
        <v>0</v>
      </c>
      <c r="D169" s="146">
        <v>0</v>
      </c>
      <c r="E169" s="146">
        <v>0.10391345593587485</v>
      </c>
      <c r="F169" s="304"/>
      <c r="G169" s="146">
        <v>0</v>
      </c>
      <c r="H169" s="158">
        <v>0</v>
      </c>
      <c r="I169" s="144">
        <f t="shared" si="163"/>
        <v>0.10391345593587485</v>
      </c>
      <c r="J169" s="139"/>
      <c r="K169" s="159" t="s">
        <v>55</v>
      </c>
      <c r="L169" s="146">
        <v>0</v>
      </c>
      <c r="M169" s="146">
        <v>0</v>
      </c>
      <c r="N169" s="146">
        <v>0</v>
      </c>
      <c r="O169" s="146">
        <v>0.10391345593587485</v>
      </c>
      <c r="P169" s="146">
        <v>1.5179013879293692</v>
      </c>
      <c r="Q169" s="146">
        <v>0</v>
      </c>
      <c r="R169" s="147">
        <v>0</v>
      </c>
      <c r="S169" s="148">
        <f t="shared" si="164"/>
        <v>1.621814843865244</v>
      </c>
      <c r="U169" s="205" t="s">
        <v>55</v>
      </c>
      <c r="V169" s="197">
        <v>0</v>
      </c>
      <c r="W169" s="197">
        <v>0</v>
      </c>
      <c r="X169" s="197">
        <v>0</v>
      </c>
      <c r="Y169" s="197">
        <v>0</v>
      </c>
      <c r="Z169" s="197">
        <v>0</v>
      </c>
      <c r="AA169" s="197">
        <v>5.1956727967937426E-2</v>
      </c>
      <c r="AB169" s="197">
        <v>1.5179013879293692</v>
      </c>
      <c r="AC169" s="198">
        <v>5.1956727967937426E-2</v>
      </c>
      <c r="AD169" s="197">
        <v>0</v>
      </c>
      <c r="AE169" s="197">
        <v>0</v>
      </c>
      <c r="AF169" s="197">
        <v>0</v>
      </c>
      <c r="AG169" s="197">
        <v>0</v>
      </c>
      <c r="AH169" s="197">
        <v>5.1956727967937426E-2</v>
      </c>
      <c r="AI169" s="200">
        <f t="shared" si="165"/>
        <v>1.621814843865244</v>
      </c>
      <c r="AJ169" s="131" t="str">
        <f t="shared" si="166"/>
        <v/>
      </c>
      <c r="BA169" s="131"/>
      <c r="BR169" s="131"/>
      <c r="CG169" s="131"/>
    </row>
    <row r="170" spans="1:85" ht="15">
      <c r="A170" s="149" t="s">
        <v>12</v>
      </c>
      <c r="B170" s="150">
        <v>0</v>
      </c>
      <c r="C170" s="150">
        <v>0</v>
      </c>
      <c r="D170" s="150">
        <v>0</v>
      </c>
      <c r="E170" s="150">
        <v>0</v>
      </c>
      <c r="F170" s="304"/>
      <c r="G170" s="150">
        <v>0</v>
      </c>
      <c r="H170" s="151">
        <v>0</v>
      </c>
      <c r="I170" s="152">
        <f t="shared" si="163"/>
        <v>0</v>
      </c>
      <c r="J170" s="139"/>
      <c r="K170" s="153" t="s">
        <v>12</v>
      </c>
      <c r="L170" s="154">
        <v>0</v>
      </c>
      <c r="M170" s="154">
        <v>0</v>
      </c>
      <c r="N170" s="154">
        <v>0</v>
      </c>
      <c r="O170" s="154">
        <v>0</v>
      </c>
      <c r="P170" s="154">
        <v>7.7676377087038109E-3</v>
      </c>
      <c r="Q170" s="154">
        <v>0</v>
      </c>
      <c r="R170" s="155">
        <v>0</v>
      </c>
      <c r="S170" s="156">
        <f t="shared" si="164"/>
        <v>7.7676377087038109E-3</v>
      </c>
      <c r="U170" s="201" t="s">
        <v>12</v>
      </c>
      <c r="V170" s="202">
        <v>0</v>
      </c>
      <c r="W170" s="202">
        <v>0</v>
      </c>
      <c r="X170" s="202">
        <v>0</v>
      </c>
      <c r="Y170" s="202">
        <v>0</v>
      </c>
      <c r="Z170" s="202">
        <v>0</v>
      </c>
      <c r="AA170" s="202">
        <v>0</v>
      </c>
      <c r="AB170" s="202">
        <v>7.7676377087038109E-3</v>
      </c>
      <c r="AC170" s="203">
        <v>0</v>
      </c>
      <c r="AD170" s="202">
        <v>0</v>
      </c>
      <c r="AE170" s="202">
        <v>0</v>
      </c>
      <c r="AF170" s="202">
        <v>0</v>
      </c>
      <c r="AG170" s="202">
        <v>0</v>
      </c>
      <c r="AH170" s="202">
        <v>0</v>
      </c>
      <c r="AI170" s="204">
        <f t="shared" si="165"/>
        <v>7.7676377087038109E-3</v>
      </c>
      <c r="AJ170" s="131" t="str">
        <f t="shared" si="166"/>
        <v/>
      </c>
      <c r="BA170" s="131"/>
      <c r="BR170" s="131"/>
      <c r="CG170" s="131"/>
    </row>
    <row r="171" spans="1:85" ht="15">
      <c r="A171" s="157" t="s">
        <v>56</v>
      </c>
      <c r="B171" s="146">
        <v>0</v>
      </c>
      <c r="C171" s="146">
        <v>0</v>
      </c>
      <c r="D171" s="146">
        <v>0</v>
      </c>
      <c r="E171" s="146">
        <v>0</v>
      </c>
      <c r="F171" s="304"/>
      <c r="G171" s="146">
        <v>0</v>
      </c>
      <c r="H171" s="158">
        <v>0</v>
      </c>
      <c r="I171" s="144">
        <f t="shared" si="163"/>
        <v>0</v>
      </c>
      <c r="J171" s="139"/>
      <c r="K171" s="159" t="s">
        <v>56</v>
      </c>
      <c r="L171" s="146">
        <v>0</v>
      </c>
      <c r="M171" s="146">
        <v>0</v>
      </c>
      <c r="N171" s="146">
        <v>0</v>
      </c>
      <c r="O171" s="146">
        <v>0</v>
      </c>
      <c r="P171" s="146">
        <v>0</v>
      </c>
      <c r="Q171" s="146">
        <v>0</v>
      </c>
      <c r="R171" s="147">
        <v>0</v>
      </c>
      <c r="S171" s="148">
        <f t="shared" si="164"/>
        <v>0</v>
      </c>
      <c r="U171" s="205" t="s">
        <v>56</v>
      </c>
      <c r="V171" s="197">
        <v>0</v>
      </c>
      <c r="W171" s="197">
        <v>0</v>
      </c>
      <c r="X171" s="197">
        <v>0</v>
      </c>
      <c r="Y171" s="197">
        <v>0</v>
      </c>
      <c r="Z171" s="197">
        <v>0</v>
      </c>
      <c r="AA171" s="197">
        <v>0</v>
      </c>
      <c r="AB171" s="197">
        <v>0</v>
      </c>
      <c r="AC171" s="198">
        <v>0</v>
      </c>
      <c r="AD171" s="197">
        <v>0</v>
      </c>
      <c r="AE171" s="197">
        <v>0</v>
      </c>
      <c r="AF171" s="197">
        <v>0</v>
      </c>
      <c r="AG171" s="197">
        <v>0</v>
      </c>
      <c r="AH171" s="197">
        <v>0</v>
      </c>
      <c r="AI171" s="200">
        <f t="shared" si="165"/>
        <v>0</v>
      </c>
      <c r="AJ171" s="131" t="str">
        <f t="shared" si="166"/>
        <v/>
      </c>
      <c r="BA171" s="131"/>
      <c r="BR171" s="131"/>
      <c r="CG171" s="131"/>
    </row>
    <row r="172" spans="1:85" ht="15">
      <c r="A172" s="149" t="s">
        <v>17</v>
      </c>
      <c r="B172" s="150">
        <v>3.1873413318681078E-2</v>
      </c>
      <c r="C172" s="150">
        <v>0</v>
      </c>
      <c r="D172" s="150">
        <v>4.4014871910521142E-2</v>
      </c>
      <c r="E172" s="150">
        <v>0</v>
      </c>
      <c r="F172" s="304"/>
      <c r="G172" s="150">
        <v>0</v>
      </c>
      <c r="H172" s="151">
        <v>0</v>
      </c>
      <c r="I172" s="152">
        <f t="shared" si="163"/>
        <v>7.5888285229202213E-2</v>
      </c>
      <c r="J172" s="139"/>
      <c r="K172" s="153" t="s">
        <v>17</v>
      </c>
      <c r="L172" s="154">
        <v>3.1873413318681078E-2</v>
      </c>
      <c r="M172" s="154">
        <v>0</v>
      </c>
      <c r="N172" s="154">
        <v>4.4014871910521142E-2</v>
      </c>
      <c r="O172" s="154">
        <v>0</v>
      </c>
      <c r="P172" s="154">
        <v>7.5974193548387339E-4</v>
      </c>
      <c r="Q172" s="154">
        <v>0</v>
      </c>
      <c r="R172" s="155">
        <v>0</v>
      </c>
      <c r="S172" s="156">
        <f t="shared" si="164"/>
        <v>7.6648027164686092E-2</v>
      </c>
      <c r="U172" s="201" t="s">
        <v>17</v>
      </c>
      <c r="V172" s="202">
        <v>3.1873413318681078E-2</v>
      </c>
      <c r="W172" s="202">
        <v>0</v>
      </c>
      <c r="X172" s="202">
        <v>0</v>
      </c>
      <c r="Y172" s="202">
        <v>0</v>
      </c>
      <c r="Z172" s="202">
        <v>4.4014871910521142E-2</v>
      </c>
      <c r="AA172" s="202">
        <v>0</v>
      </c>
      <c r="AB172" s="202">
        <v>7.5974193548387339E-4</v>
      </c>
      <c r="AC172" s="203">
        <v>0</v>
      </c>
      <c r="AD172" s="202">
        <v>0</v>
      </c>
      <c r="AE172" s="202">
        <v>0</v>
      </c>
      <c r="AF172" s="202">
        <v>0</v>
      </c>
      <c r="AG172" s="202">
        <v>0</v>
      </c>
      <c r="AH172" s="202">
        <v>0</v>
      </c>
      <c r="AI172" s="204">
        <f t="shared" si="165"/>
        <v>7.6648027164686092E-2</v>
      </c>
      <c r="AJ172" s="131" t="str">
        <f t="shared" si="166"/>
        <v/>
      </c>
      <c r="BA172" s="131"/>
      <c r="BR172" s="131"/>
      <c r="CG172" s="131"/>
    </row>
    <row r="173" spans="1:85" ht="15">
      <c r="A173" s="157" t="s">
        <v>141</v>
      </c>
      <c r="B173" s="146">
        <v>7.5821211168573539</v>
      </c>
      <c r="C173" s="146">
        <v>0</v>
      </c>
      <c r="D173" s="146">
        <v>20.426869539483892</v>
      </c>
      <c r="E173" s="146">
        <v>0</v>
      </c>
      <c r="F173" s="304"/>
      <c r="G173" s="146">
        <v>0</v>
      </c>
      <c r="H173" s="158">
        <v>0</v>
      </c>
      <c r="I173" s="144">
        <f t="shared" si="163"/>
        <v>28.008990656341247</v>
      </c>
      <c r="J173" s="139"/>
      <c r="K173" s="159" t="s">
        <v>141</v>
      </c>
      <c r="L173" s="146">
        <v>7.5821211168573539</v>
      </c>
      <c r="M173" s="146">
        <v>0</v>
      </c>
      <c r="N173" s="146">
        <v>20.426869539483892</v>
      </c>
      <c r="O173" s="146">
        <v>0</v>
      </c>
      <c r="P173" s="146">
        <v>0</v>
      </c>
      <c r="Q173" s="146">
        <v>0</v>
      </c>
      <c r="R173" s="147">
        <v>0</v>
      </c>
      <c r="S173" s="148">
        <f t="shared" si="164"/>
        <v>28.008990656341247</v>
      </c>
      <c r="U173" s="205" t="s">
        <v>141</v>
      </c>
      <c r="V173" s="197">
        <v>7.5821211168573539</v>
      </c>
      <c r="W173" s="197">
        <v>0</v>
      </c>
      <c r="X173" s="197">
        <v>0</v>
      </c>
      <c r="Y173" s="197">
        <v>0</v>
      </c>
      <c r="Z173" s="197">
        <v>20.426869539483892</v>
      </c>
      <c r="AA173" s="197">
        <v>0</v>
      </c>
      <c r="AB173" s="197">
        <v>0</v>
      </c>
      <c r="AC173" s="198">
        <v>0</v>
      </c>
      <c r="AD173" s="197">
        <v>0</v>
      </c>
      <c r="AE173" s="197">
        <v>0</v>
      </c>
      <c r="AF173" s="197">
        <v>0</v>
      </c>
      <c r="AG173" s="197">
        <v>0</v>
      </c>
      <c r="AH173" s="197">
        <v>0</v>
      </c>
      <c r="AI173" s="200">
        <f t="shared" si="165"/>
        <v>28.008990656341247</v>
      </c>
      <c r="AJ173" s="131" t="str">
        <f t="shared" si="166"/>
        <v/>
      </c>
      <c r="BA173" s="131"/>
      <c r="BR173" s="131"/>
      <c r="CG173" s="131"/>
    </row>
    <row r="174" spans="1:85" ht="15">
      <c r="A174" s="149" t="s">
        <v>25</v>
      </c>
      <c r="B174" s="150">
        <v>1.1520170082719692</v>
      </c>
      <c r="C174" s="150">
        <v>1.0129512454223668</v>
      </c>
      <c r="D174" s="150">
        <v>99.023659732600507</v>
      </c>
      <c r="E174" s="150">
        <v>52.61754338569704</v>
      </c>
      <c r="F174" s="304"/>
      <c r="G174" s="150">
        <v>5.3569821074606825</v>
      </c>
      <c r="H174" s="151">
        <v>0</v>
      </c>
      <c r="I174" s="152">
        <f t="shared" si="163"/>
        <v>159.16315347945257</v>
      </c>
      <c r="J174" s="139"/>
      <c r="K174" s="153" t="s">
        <v>25</v>
      </c>
      <c r="L174" s="154">
        <v>1.1520170082719692</v>
      </c>
      <c r="M174" s="154">
        <v>1.0129512454223668</v>
      </c>
      <c r="N174" s="154">
        <v>99.023659732600507</v>
      </c>
      <c r="O174" s="154">
        <v>52.61754338569704</v>
      </c>
      <c r="P174" s="154">
        <v>0</v>
      </c>
      <c r="Q174" s="154">
        <v>5.3569821074606825</v>
      </c>
      <c r="R174" s="155">
        <v>0</v>
      </c>
      <c r="S174" s="156">
        <f t="shared" si="164"/>
        <v>159.16315347945257</v>
      </c>
      <c r="U174" s="201" t="s">
        <v>25</v>
      </c>
      <c r="V174" s="202">
        <v>1.0917172076987722</v>
      </c>
      <c r="W174" s="202">
        <v>2.5842771674227279E-2</v>
      </c>
      <c r="X174" s="202">
        <v>5.3569821074606825</v>
      </c>
      <c r="Y174" s="202">
        <v>1.0129512454223668</v>
      </c>
      <c r="Z174" s="202">
        <v>99.023659732600507</v>
      </c>
      <c r="AA174" s="202">
        <v>52.61754338569704</v>
      </c>
      <c r="AB174" s="202">
        <v>0</v>
      </c>
      <c r="AC174" s="203">
        <v>3.4457028898969705E-2</v>
      </c>
      <c r="AD174" s="202">
        <v>3.4457028898969705E-2</v>
      </c>
      <c r="AE174" s="202">
        <v>0</v>
      </c>
      <c r="AF174" s="202">
        <v>0</v>
      </c>
      <c r="AG174" s="202">
        <v>0</v>
      </c>
      <c r="AH174" s="202">
        <v>0</v>
      </c>
      <c r="AI174" s="204">
        <f t="shared" si="165"/>
        <v>159.16315347945257</v>
      </c>
      <c r="AJ174" s="131" t="str">
        <f t="shared" si="166"/>
        <v/>
      </c>
      <c r="BA174" s="131"/>
      <c r="BR174" s="131"/>
      <c r="CG174" s="131"/>
    </row>
    <row r="175" spans="1:85" ht="15">
      <c r="A175" s="157" t="s">
        <v>24</v>
      </c>
      <c r="B175" s="146">
        <v>0</v>
      </c>
      <c r="C175" s="146">
        <v>0</v>
      </c>
      <c r="D175" s="146">
        <v>0</v>
      </c>
      <c r="E175" s="146">
        <v>0</v>
      </c>
      <c r="F175" s="304"/>
      <c r="G175" s="146">
        <v>0</v>
      </c>
      <c r="H175" s="158">
        <v>0</v>
      </c>
      <c r="I175" s="144">
        <f t="shared" si="163"/>
        <v>0</v>
      </c>
      <c r="J175" s="139"/>
      <c r="K175" s="159" t="s">
        <v>24</v>
      </c>
      <c r="L175" s="146">
        <v>0</v>
      </c>
      <c r="M175" s="146">
        <v>0</v>
      </c>
      <c r="N175" s="146">
        <v>0</v>
      </c>
      <c r="O175" s="146">
        <v>0</v>
      </c>
      <c r="P175" s="146">
        <v>0</v>
      </c>
      <c r="Q175" s="146">
        <v>0</v>
      </c>
      <c r="R175" s="147">
        <v>0</v>
      </c>
      <c r="S175" s="148">
        <f t="shared" si="164"/>
        <v>0</v>
      </c>
      <c r="U175" s="205" t="s">
        <v>24</v>
      </c>
      <c r="V175" s="197">
        <v>0</v>
      </c>
      <c r="W175" s="197">
        <v>0</v>
      </c>
      <c r="X175" s="197">
        <v>0</v>
      </c>
      <c r="Y175" s="197">
        <v>0</v>
      </c>
      <c r="Z175" s="197">
        <v>0</v>
      </c>
      <c r="AA175" s="197">
        <v>0</v>
      </c>
      <c r="AB175" s="197">
        <v>0</v>
      </c>
      <c r="AC175" s="198">
        <v>0</v>
      </c>
      <c r="AD175" s="197">
        <v>0</v>
      </c>
      <c r="AE175" s="197">
        <v>0</v>
      </c>
      <c r="AF175" s="197">
        <v>0</v>
      </c>
      <c r="AG175" s="197">
        <v>0</v>
      </c>
      <c r="AH175" s="197">
        <v>0</v>
      </c>
      <c r="AI175" s="200">
        <f t="shared" si="165"/>
        <v>0</v>
      </c>
      <c r="AJ175" s="131" t="str">
        <f t="shared" si="166"/>
        <v/>
      </c>
      <c r="BA175" s="131"/>
      <c r="BR175" s="131"/>
      <c r="CG175" s="131"/>
    </row>
    <row r="176" spans="1:85" ht="15">
      <c r="A176" s="149" t="s">
        <v>57</v>
      </c>
      <c r="B176" s="150">
        <v>0</v>
      </c>
      <c r="C176" s="150">
        <v>0</v>
      </c>
      <c r="D176" s="150">
        <v>0</v>
      </c>
      <c r="E176" s="150">
        <v>0</v>
      </c>
      <c r="F176" s="304"/>
      <c r="G176" s="150">
        <v>0</v>
      </c>
      <c r="H176" s="151">
        <v>0</v>
      </c>
      <c r="I176" s="152">
        <f t="shared" si="163"/>
        <v>0</v>
      </c>
      <c r="J176" s="139"/>
      <c r="K176" s="153" t="s">
        <v>57</v>
      </c>
      <c r="L176" s="154">
        <v>0</v>
      </c>
      <c r="M176" s="154">
        <v>0</v>
      </c>
      <c r="N176" s="154">
        <v>0</v>
      </c>
      <c r="O176" s="154">
        <v>0</v>
      </c>
      <c r="P176" s="154">
        <v>0</v>
      </c>
      <c r="Q176" s="154">
        <v>0</v>
      </c>
      <c r="R176" s="155">
        <v>0</v>
      </c>
      <c r="S176" s="156">
        <f t="shared" si="164"/>
        <v>0</v>
      </c>
      <c r="U176" s="201" t="s">
        <v>57</v>
      </c>
      <c r="V176" s="202">
        <v>0</v>
      </c>
      <c r="W176" s="202">
        <v>0</v>
      </c>
      <c r="X176" s="202">
        <v>0</v>
      </c>
      <c r="Y176" s="202">
        <v>0</v>
      </c>
      <c r="Z176" s="202">
        <v>0</v>
      </c>
      <c r="AA176" s="202">
        <v>0</v>
      </c>
      <c r="AB176" s="202">
        <v>0</v>
      </c>
      <c r="AC176" s="203">
        <v>0</v>
      </c>
      <c r="AD176" s="202">
        <v>0</v>
      </c>
      <c r="AE176" s="202">
        <v>0</v>
      </c>
      <c r="AF176" s="202">
        <v>0</v>
      </c>
      <c r="AG176" s="202">
        <v>0</v>
      </c>
      <c r="AH176" s="202">
        <v>0</v>
      </c>
      <c r="AI176" s="204">
        <f t="shared" si="165"/>
        <v>0</v>
      </c>
      <c r="AJ176" s="131" t="str">
        <f t="shared" si="166"/>
        <v/>
      </c>
      <c r="BA176" s="131"/>
      <c r="BR176" s="131"/>
      <c r="CG176" s="131"/>
    </row>
    <row r="177" spans="1:85" ht="15">
      <c r="A177" s="157" t="s">
        <v>22</v>
      </c>
      <c r="B177" s="146">
        <v>6.5557522862537748E-3</v>
      </c>
      <c r="C177" s="146">
        <v>0</v>
      </c>
      <c r="D177" s="146">
        <v>0</v>
      </c>
      <c r="E177" s="146">
        <v>0</v>
      </c>
      <c r="F177" s="304"/>
      <c r="G177" s="146">
        <v>0</v>
      </c>
      <c r="H177" s="158">
        <v>0</v>
      </c>
      <c r="I177" s="144">
        <f t="shared" si="163"/>
        <v>6.5557522862537748E-3</v>
      </c>
      <c r="J177" s="139"/>
      <c r="K177" s="159" t="s">
        <v>22</v>
      </c>
      <c r="L177" s="146">
        <v>6.5557522862537748E-3</v>
      </c>
      <c r="M177" s="146">
        <v>0</v>
      </c>
      <c r="N177" s="146">
        <v>0</v>
      </c>
      <c r="O177" s="146">
        <v>0</v>
      </c>
      <c r="P177" s="146">
        <v>8.7097299180905585E-2</v>
      </c>
      <c r="Q177" s="146">
        <v>0</v>
      </c>
      <c r="R177" s="147">
        <v>0</v>
      </c>
      <c r="S177" s="148">
        <f t="shared" si="164"/>
        <v>9.3653051467159354E-2</v>
      </c>
      <c r="U177" s="205" t="s">
        <v>22</v>
      </c>
      <c r="V177" s="197">
        <v>6.5557522862537748E-3</v>
      </c>
      <c r="W177" s="197">
        <v>0</v>
      </c>
      <c r="X177" s="197">
        <v>0</v>
      </c>
      <c r="Y177" s="197">
        <v>0</v>
      </c>
      <c r="Z177" s="197">
        <v>0</v>
      </c>
      <c r="AA177" s="197">
        <v>0</v>
      </c>
      <c r="AB177" s="197">
        <v>8.7097299180905585E-2</v>
      </c>
      <c r="AC177" s="198">
        <v>0</v>
      </c>
      <c r="AD177" s="197">
        <v>0</v>
      </c>
      <c r="AE177" s="197">
        <v>0</v>
      </c>
      <c r="AF177" s="197">
        <v>0</v>
      </c>
      <c r="AG177" s="197">
        <v>0</v>
      </c>
      <c r="AH177" s="197">
        <v>0</v>
      </c>
      <c r="AI177" s="200">
        <f t="shared" si="165"/>
        <v>9.3653051467159354E-2</v>
      </c>
      <c r="AJ177" s="131" t="str">
        <f t="shared" si="166"/>
        <v/>
      </c>
      <c r="BA177" s="131"/>
      <c r="BR177" s="131"/>
      <c r="CG177" s="131"/>
    </row>
    <row r="178" spans="1:85" ht="15">
      <c r="A178" s="149" t="s">
        <v>21</v>
      </c>
      <c r="B178" s="150">
        <v>0</v>
      </c>
      <c r="C178" s="150">
        <v>0</v>
      </c>
      <c r="D178" s="150">
        <v>0</v>
      </c>
      <c r="E178" s="150">
        <v>0</v>
      </c>
      <c r="F178" s="304"/>
      <c r="G178" s="150">
        <v>0</v>
      </c>
      <c r="H178" s="151">
        <v>0</v>
      </c>
      <c r="I178" s="152">
        <f t="shared" si="163"/>
        <v>0</v>
      </c>
      <c r="J178" s="139"/>
      <c r="K178" s="153" t="s">
        <v>21</v>
      </c>
      <c r="L178" s="154">
        <v>0</v>
      </c>
      <c r="M178" s="154">
        <v>0</v>
      </c>
      <c r="N178" s="154">
        <v>0</v>
      </c>
      <c r="O178" s="154">
        <v>0</v>
      </c>
      <c r="P178" s="154">
        <v>0</v>
      </c>
      <c r="Q178" s="154">
        <v>0</v>
      </c>
      <c r="R178" s="155">
        <v>0</v>
      </c>
      <c r="S178" s="156">
        <f t="shared" si="164"/>
        <v>0</v>
      </c>
      <c r="U178" s="201" t="s">
        <v>58</v>
      </c>
      <c r="V178" s="202">
        <v>0</v>
      </c>
      <c r="W178" s="202">
        <v>0</v>
      </c>
      <c r="X178" s="202">
        <v>0</v>
      </c>
      <c r="Y178" s="202">
        <v>0</v>
      </c>
      <c r="Z178" s="202">
        <v>0</v>
      </c>
      <c r="AA178" s="202">
        <v>0</v>
      </c>
      <c r="AB178" s="202">
        <v>0</v>
      </c>
      <c r="AC178" s="203">
        <v>0</v>
      </c>
      <c r="AD178" s="202">
        <v>0</v>
      </c>
      <c r="AE178" s="202">
        <v>0</v>
      </c>
      <c r="AF178" s="202">
        <v>0</v>
      </c>
      <c r="AG178" s="202">
        <v>0</v>
      </c>
      <c r="AH178" s="202">
        <v>0</v>
      </c>
      <c r="AI178" s="204">
        <f t="shared" si="165"/>
        <v>0</v>
      </c>
      <c r="AJ178" s="131" t="str">
        <f t="shared" si="166"/>
        <v/>
      </c>
      <c r="BA178" s="131"/>
      <c r="BR178" s="131"/>
      <c r="CG178" s="131"/>
    </row>
    <row r="179" spans="1:85" ht="15">
      <c r="A179" s="160" t="s">
        <v>61</v>
      </c>
      <c r="B179" s="146">
        <v>0</v>
      </c>
      <c r="C179" s="146">
        <v>0</v>
      </c>
      <c r="D179" s="146">
        <v>0</v>
      </c>
      <c r="E179" s="146">
        <v>0</v>
      </c>
      <c r="F179" s="304"/>
      <c r="G179" s="146">
        <v>0</v>
      </c>
      <c r="H179" s="158">
        <v>0</v>
      </c>
      <c r="I179" s="144">
        <f t="shared" si="163"/>
        <v>0</v>
      </c>
      <c r="J179" s="139"/>
      <c r="K179" s="161" t="s">
        <v>61</v>
      </c>
      <c r="L179" s="146">
        <v>0</v>
      </c>
      <c r="M179" s="146">
        <v>0</v>
      </c>
      <c r="N179" s="146">
        <v>0</v>
      </c>
      <c r="O179" s="146">
        <v>0</v>
      </c>
      <c r="P179" s="146">
        <v>0</v>
      </c>
      <c r="Q179" s="146">
        <v>0</v>
      </c>
      <c r="R179" s="147">
        <v>0</v>
      </c>
      <c r="S179" s="148">
        <f t="shared" si="164"/>
        <v>0</v>
      </c>
      <c r="U179" s="206" t="s">
        <v>59</v>
      </c>
      <c r="V179" s="197">
        <v>0</v>
      </c>
      <c r="W179" s="197">
        <v>0</v>
      </c>
      <c r="X179" s="197">
        <v>0</v>
      </c>
      <c r="Y179" s="197">
        <v>0</v>
      </c>
      <c r="Z179" s="197">
        <v>0</v>
      </c>
      <c r="AA179" s="197">
        <v>0</v>
      </c>
      <c r="AB179" s="197">
        <v>0</v>
      </c>
      <c r="AC179" s="198">
        <v>0</v>
      </c>
      <c r="AD179" s="199">
        <v>0</v>
      </c>
      <c r="AE179" s="199">
        <v>0</v>
      </c>
      <c r="AF179" s="199">
        <v>0</v>
      </c>
      <c r="AG179" s="199">
        <v>0</v>
      </c>
      <c r="AH179" s="199">
        <v>0</v>
      </c>
      <c r="AI179" s="200">
        <f t="shared" si="165"/>
        <v>0</v>
      </c>
      <c r="AJ179" s="131" t="str">
        <f t="shared" si="166"/>
        <v/>
      </c>
      <c r="BA179" s="131"/>
      <c r="BR179" s="131"/>
      <c r="CG179" s="131"/>
    </row>
    <row r="180" spans="1:85">
      <c r="A180" s="162" t="s">
        <v>23</v>
      </c>
      <c r="B180" s="163">
        <v>0</v>
      </c>
      <c r="C180" s="163">
        <v>0</v>
      </c>
      <c r="D180" s="163">
        <v>0</v>
      </c>
      <c r="E180" s="163">
        <v>0</v>
      </c>
      <c r="F180" s="304"/>
      <c r="G180" s="163">
        <v>0</v>
      </c>
      <c r="H180" s="164">
        <v>0</v>
      </c>
      <c r="I180" s="165">
        <f t="shared" si="163"/>
        <v>0</v>
      </c>
      <c r="J180" s="139"/>
      <c r="K180" s="166" t="s">
        <v>23</v>
      </c>
      <c r="L180" s="167">
        <v>0</v>
      </c>
      <c r="M180" s="167">
        <v>0</v>
      </c>
      <c r="N180" s="167">
        <v>0</v>
      </c>
      <c r="O180" s="167">
        <v>0</v>
      </c>
      <c r="P180" s="167">
        <v>0</v>
      </c>
      <c r="Q180" s="167">
        <v>0</v>
      </c>
      <c r="R180" s="168">
        <v>0</v>
      </c>
      <c r="S180" s="169">
        <f t="shared" si="164"/>
        <v>0</v>
      </c>
      <c r="U180" s="207" t="s">
        <v>62</v>
      </c>
      <c r="V180" s="208">
        <v>0</v>
      </c>
      <c r="W180" s="208">
        <v>0</v>
      </c>
      <c r="X180" s="208">
        <v>0</v>
      </c>
      <c r="Y180" s="208">
        <v>0</v>
      </c>
      <c r="Z180" s="208">
        <v>0</v>
      </c>
      <c r="AA180" s="208">
        <v>0</v>
      </c>
      <c r="AB180" s="208">
        <v>0</v>
      </c>
      <c r="AC180" s="208">
        <v>0</v>
      </c>
      <c r="AD180" s="208">
        <v>0</v>
      </c>
      <c r="AE180" s="208">
        <v>0</v>
      </c>
      <c r="AF180" s="208">
        <v>0</v>
      </c>
      <c r="AG180" s="208">
        <v>0</v>
      </c>
      <c r="AH180" s="92">
        <v>0</v>
      </c>
      <c r="AI180" s="209">
        <f t="shared" si="165"/>
        <v>0</v>
      </c>
      <c r="AJ180" s="131" t="str">
        <f t="shared" si="166"/>
        <v/>
      </c>
      <c r="BA180" s="131"/>
      <c r="BR180" s="131"/>
      <c r="CG180" s="131"/>
    </row>
    <row r="181" spans="1:85">
      <c r="A181" s="170" t="s">
        <v>19</v>
      </c>
      <c r="B181" s="171">
        <v>0</v>
      </c>
      <c r="C181" s="171">
        <v>0</v>
      </c>
      <c r="D181" s="171">
        <v>0</v>
      </c>
      <c r="E181" s="171">
        <v>0</v>
      </c>
      <c r="F181" s="304"/>
      <c r="G181" s="171">
        <v>0</v>
      </c>
      <c r="H181" s="172">
        <v>0</v>
      </c>
      <c r="I181" s="173">
        <f t="shared" si="163"/>
        <v>0</v>
      </c>
      <c r="J181" s="139"/>
      <c r="K181" s="174" t="s">
        <v>19</v>
      </c>
      <c r="L181" s="171">
        <v>0</v>
      </c>
      <c r="M181" s="171">
        <v>0</v>
      </c>
      <c r="N181" s="171">
        <v>0</v>
      </c>
      <c r="O181" s="171">
        <v>0</v>
      </c>
      <c r="P181" s="171">
        <v>0</v>
      </c>
      <c r="Q181" s="171">
        <v>0</v>
      </c>
      <c r="R181" s="175">
        <v>0</v>
      </c>
      <c r="S181" s="176">
        <f t="shared" si="164"/>
        <v>0</v>
      </c>
      <c r="U181" s="210" t="s">
        <v>19</v>
      </c>
      <c r="V181" s="211">
        <v>0</v>
      </c>
      <c r="W181" s="211">
        <v>0</v>
      </c>
      <c r="X181" s="211">
        <v>0</v>
      </c>
      <c r="Y181" s="211">
        <v>0</v>
      </c>
      <c r="Z181" s="211">
        <v>0</v>
      </c>
      <c r="AA181" s="211">
        <v>0</v>
      </c>
      <c r="AB181" s="211">
        <v>0</v>
      </c>
      <c r="AC181" s="211">
        <v>0</v>
      </c>
      <c r="AD181" s="212">
        <v>0</v>
      </c>
      <c r="AE181" s="212">
        <v>0</v>
      </c>
      <c r="AF181" s="212">
        <v>0</v>
      </c>
      <c r="AG181" s="212">
        <v>0</v>
      </c>
      <c r="AH181" s="212">
        <v>0</v>
      </c>
      <c r="AI181" s="213">
        <f t="shared" si="165"/>
        <v>0</v>
      </c>
      <c r="AJ181" s="131" t="str">
        <f t="shared" si="166"/>
        <v/>
      </c>
      <c r="BA181" s="131"/>
      <c r="BR181" s="131"/>
      <c r="CG181" s="131"/>
    </row>
    <row r="182" spans="1:85">
      <c r="A182" s="162" t="s">
        <v>20</v>
      </c>
      <c r="B182" s="163">
        <v>0</v>
      </c>
      <c r="C182" s="163">
        <v>0</v>
      </c>
      <c r="D182" s="163">
        <v>0</v>
      </c>
      <c r="E182" s="163">
        <v>0</v>
      </c>
      <c r="F182" s="304"/>
      <c r="G182" s="163">
        <v>0</v>
      </c>
      <c r="H182" s="164">
        <v>0</v>
      </c>
      <c r="I182" s="165">
        <f t="shared" si="163"/>
        <v>0</v>
      </c>
      <c r="J182" s="139"/>
      <c r="K182" s="166" t="s">
        <v>20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8">
        <v>0</v>
      </c>
      <c r="S182" s="169">
        <f t="shared" si="164"/>
        <v>0</v>
      </c>
      <c r="U182" s="207" t="s">
        <v>20</v>
      </c>
      <c r="V182" s="208">
        <v>0</v>
      </c>
      <c r="W182" s="208">
        <v>0</v>
      </c>
      <c r="X182" s="208">
        <v>0</v>
      </c>
      <c r="Y182" s="208">
        <v>0</v>
      </c>
      <c r="Z182" s="208">
        <v>0</v>
      </c>
      <c r="AA182" s="208">
        <v>0</v>
      </c>
      <c r="AB182" s="208">
        <v>0</v>
      </c>
      <c r="AC182" s="208">
        <v>0</v>
      </c>
      <c r="AD182" s="208">
        <v>0</v>
      </c>
      <c r="AE182" s="208">
        <v>0</v>
      </c>
      <c r="AF182" s="208">
        <v>0</v>
      </c>
      <c r="AG182" s="208">
        <v>0</v>
      </c>
      <c r="AH182" s="92">
        <v>0</v>
      </c>
      <c r="AI182" s="209">
        <f t="shared" si="165"/>
        <v>0</v>
      </c>
      <c r="AJ182" s="131" t="str">
        <f t="shared" si="166"/>
        <v/>
      </c>
      <c r="BA182" s="131"/>
      <c r="BR182" s="131"/>
      <c r="CG182" s="131"/>
    </row>
    <row r="183" spans="1:85" ht="15" thickBot="1">
      <c r="A183" s="177" t="s">
        <v>11</v>
      </c>
      <c r="B183" s="178">
        <v>0</v>
      </c>
      <c r="C183" s="178">
        <v>0</v>
      </c>
      <c r="D183" s="178">
        <v>0</v>
      </c>
      <c r="E183" s="178">
        <v>0</v>
      </c>
      <c r="F183" s="305"/>
      <c r="G183" s="178">
        <v>0</v>
      </c>
      <c r="H183" s="179">
        <v>0</v>
      </c>
      <c r="I183" s="180">
        <f t="shared" si="163"/>
        <v>0</v>
      </c>
      <c r="J183" s="139"/>
      <c r="K183" s="181" t="s">
        <v>11</v>
      </c>
      <c r="L183" s="178">
        <v>0</v>
      </c>
      <c r="M183" s="178">
        <v>0</v>
      </c>
      <c r="N183" s="178">
        <v>0</v>
      </c>
      <c r="O183" s="178">
        <v>0</v>
      </c>
      <c r="P183" s="178">
        <v>0</v>
      </c>
      <c r="Q183" s="178">
        <v>0</v>
      </c>
      <c r="R183" s="182">
        <v>0</v>
      </c>
      <c r="S183" s="183">
        <f t="shared" si="164"/>
        <v>0</v>
      </c>
      <c r="U183" s="210" t="s">
        <v>11</v>
      </c>
      <c r="V183" s="211">
        <v>0</v>
      </c>
      <c r="W183" s="211">
        <v>0</v>
      </c>
      <c r="X183" s="211">
        <v>0</v>
      </c>
      <c r="Y183" s="211">
        <v>0</v>
      </c>
      <c r="Z183" s="211">
        <v>0</v>
      </c>
      <c r="AA183" s="211">
        <v>0</v>
      </c>
      <c r="AB183" s="211">
        <v>0</v>
      </c>
      <c r="AC183" s="211">
        <v>0</v>
      </c>
      <c r="AD183" s="212">
        <v>0</v>
      </c>
      <c r="AE183" s="212">
        <v>0</v>
      </c>
      <c r="AF183" s="212">
        <v>0</v>
      </c>
      <c r="AG183" s="212">
        <v>0</v>
      </c>
      <c r="AH183" s="212">
        <v>0</v>
      </c>
      <c r="AI183" s="213">
        <f t="shared" si="165"/>
        <v>0</v>
      </c>
      <c r="AJ183" s="131" t="str">
        <f t="shared" si="166"/>
        <v/>
      </c>
      <c r="BA183" s="131"/>
      <c r="BR183" s="131"/>
      <c r="CG183" s="131"/>
    </row>
    <row r="184" spans="1:85" ht="15">
      <c r="A184" s="184" t="s">
        <v>26</v>
      </c>
      <c r="B184" s="185">
        <f>SUM(B163:B179)</f>
        <v>9.1886216586894669</v>
      </c>
      <c r="C184" s="185">
        <f t="shared" ref="C184:H184" si="167">SUM(C163:C179)</f>
        <v>1.0129512454223668</v>
      </c>
      <c r="D184" s="185">
        <f t="shared" si="167"/>
        <v>119.49454414399491</v>
      </c>
      <c r="E184" s="185">
        <f t="shared" si="167"/>
        <v>52.721456841632914</v>
      </c>
      <c r="F184" s="185">
        <f t="shared" si="167"/>
        <v>0</v>
      </c>
      <c r="G184" s="185">
        <f t="shared" si="167"/>
        <v>5.3569821074606825</v>
      </c>
      <c r="H184" s="187">
        <f t="shared" si="167"/>
        <v>0</v>
      </c>
      <c r="I184" s="144">
        <f t="shared" ref="I184" si="168">SUM(I163:I179)</f>
        <v>187.77455599720037</v>
      </c>
      <c r="J184" s="139"/>
      <c r="K184" s="186" t="s">
        <v>26</v>
      </c>
      <c r="L184" s="185">
        <f>SUM(L163:L179)</f>
        <v>9.1886216586894669</v>
      </c>
      <c r="M184" s="185">
        <f t="shared" ref="M184:R184" si="169">SUM(M163:M179)</f>
        <v>1.0129512454223668</v>
      </c>
      <c r="N184" s="185">
        <f t="shared" si="169"/>
        <v>119.49454414399491</v>
      </c>
      <c r="O184" s="185">
        <f t="shared" si="169"/>
        <v>52.721456841632914</v>
      </c>
      <c r="P184" s="185">
        <f t="shared" si="169"/>
        <v>1.6135260667544624</v>
      </c>
      <c r="Q184" s="185">
        <f t="shared" si="169"/>
        <v>5.3569821074606825</v>
      </c>
      <c r="R184" s="187">
        <f t="shared" si="169"/>
        <v>0</v>
      </c>
      <c r="S184" s="188">
        <f t="shared" ref="S184" si="170">SUM(S163:S179)</f>
        <v>189.38808206395481</v>
      </c>
      <c r="T184" s="131" t="str">
        <f>IF(ABS(S184-AI184)&gt;0.01,S184-AI184,"")</f>
        <v/>
      </c>
      <c r="U184" s="214" t="s">
        <v>60</v>
      </c>
      <c r="V184" s="215">
        <f>SUM(V163:V179)</f>
        <v>9.1283218581162711</v>
      </c>
      <c r="W184" s="215">
        <f t="shared" ref="W184:AH184" si="171">SUM(W163:W179)</f>
        <v>2.5842771674227279E-2</v>
      </c>
      <c r="X184" s="215">
        <f t="shared" si="171"/>
        <v>5.3569821074606825</v>
      </c>
      <c r="Y184" s="215">
        <f t="shared" si="171"/>
        <v>1.0129512454223668</v>
      </c>
      <c r="Z184" s="215">
        <f t="shared" si="171"/>
        <v>119.49454414399491</v>
      </c>
      <c r="AA184" s="215">
        <f t="shared" si="171"/>
        <v>52.669500113664981</v>
      </c>
      <c r="AB184" s="215">
        <f t="shared" si="171"/>
        <v>1.6135260667544624</v>
      </c>
      <c r="AC184" s="215">
        <f t="shared" si="171"/>
        <v>8.6413756866907138E-2</v>
      </c>
      <c r="AD184" s="216">
        <f t="shared" si="171"/>
        <v>3.4457028898969705E-2</v>
      </c>
      <c r="AE184" s="216">
        <f t="shared" si="171"/>
        <v>0</v>
      </c>
      <c r="AF184" s="216">
        <f t="shared" si="171"/>
        <v>0</v>
      </c>
      <c r="AG184" s="216">
        <f t="shared" si="171"/>
        <v>0</v>
      </c>
      <c r="AH184" s="216">
        <f t="shared" si="171"/>
        <v>5.1956727967937426E-2</v>
      </c>
      <c r="AI184" s="217">
        <f>SUM(V184:AC184)</f>
        <v>189.38808206395481</v>
      </c>
      <c r="AJ184" s="131" t="str">
        <f t="shared" si="166"/>
        <v/>
      </c>
      <c r="BA184" s="131"/>
      <c r="BR184" s="131"/>
      <c r="CG184" s="131"/>
    </row>
    <row r="185" spans="1:85" s="2" customFormat="1" ht="15" thickBot="1">
      <c r="A185" s="15" t="s">
        <v>100</v>
      </c>
      <c r="B185" s="100">
        <f>IF($I184=0,"-",B184/$I184)</f>
        <v>4.8934327709588436E-2</v>
      </c>
      <c r="C185" s="100">
        <f t="shared" ref="C185:H185" si="172">IF($I184=0,"-",C184/$I184)</f>
        <v>5.3945074722342541E-3</v>
      </c>
      <c r="D185" s="100">
        <f t="shared" si="172"/>
        <v>0.63637239619289276</v>
      </c>
      <c r="E185" s="100">
        <f t="shared" si="172"/>
        <v>0.28076997206383469</v>
      </c>
      <c r="F185" s="100">
        <f t="shared" si="172"/>
        <v>0</v>
      </c>
      <c r="G185" s="100">
        <f t="shared" si="172"/>
        <v>2.8528796561449746E-2</v>
      </c>
      <c r="H185" s="101">
        <f t="shared" si="172"/>
        <v>0</v>
      </c>
      <c r="I185" s="102">
        <f>SUM(B185:H185)</f>
        <v>0.99999999999999989</v>
      </c>
      <c r="J185" s="131"/>
      <c r="K185" s="27" t="s">
        <v>100</v>
      </c>
      <c r="L185" s="76">
        <f>IF($S184=0,"-",L184/$S184)</f>
        <v>4.8517422841773877E-2</v>
      </c>
      <c r="M185" s="76">
        <f t="shared" ref="M185:R185" si="173">IF($S184=0,"-",M184/$S184)</f>
        <v>5.3485479887815822E-3</v>
      </c>
      <c r="N185" s="76">
        <f t="shared" si="173"/>
        <v>0.63095070630496475</v>
      </c>
      <c r="O185" s="76">
        <f t="shared" si="173"/>
        <v>0.27837790143431151</v>
      </c>
      <c r="P185" s="76">
        <f t="shared" si="173"/>
        <v>8.5196811181053513E-3</v>
      </c>
      <c r="Q185" s="76">
        <f t="shared" si="173"/>
        <v>2.8285740312062897E-2</v>
      </c>
      <c r="R185" s="77">
        <f t="shared" si="173"/>
        <v>0</v>
      </c>
      <c r="S185" s="78">
        <f>SUM(L185:R185)</f>
        <v>0.99999999999999989</v>
      </c>
      <c r="U185" s="36" t="s">
        <v>100</v>
      </c>
      <c r="V185" s="103">
        <f>+V184/$AI184</f>
        <v>4.8199030047908251E-2</v>
      </c>
      <c r="W185" s="103">
        <f t="shared" ref="W185:AH185" si="174">+W184/$AI184</f>
        <v>1.3645405451384414E-4</v>
      </c>
      <c r="X185" s="103">
        <f t="shared" si="174"/>
        <v>2.8285740312062897E-2</v>
      </c>
      <c r="Y185" s="103">
        <f t="shared" si="174"/>
        <v>5.3485479887815822E-3</v>
      </c>
      <c r="Z185" s="103">
        <f t="shared" si="174"/>
        <v>0.63095070630496475</v>
      </c>
      <c r="AA185" s="103">
        <f t="shared" si="174"/>
        <v>0.27810356142620907</v>
      </c>
      <c r="AB185" s="103">
        <f t="shared" si="174"/>
        <v>8.5196811181053513E-3</v>
      </c>
      <c r="AC185" s="103">
        <f t="shared" si="174"/>
        <v>4.5627874745426652E-4</v>
      </c>
      <c r="AD185" s="103">
        <f t="shared" si="174"/>
        <v>1.819387393517922E-4</v>
      </c>
      <c r="AE185" s="103">
        <f t="shared" si="174"/>
        <v>0</v>
      </c>
      <c r="AF185" s="103">
        <f t="shared" si="174"/>
        <v>0</v>
      </c>
      <c r="AG185" s="103">
        <f t="shared" si="174"/>
        <v>0</v>
      </c>
      <c r="AH185" s="103">
        <f t="shared" si="174"/>
        <v>2.7434000810247429E-4</v>
      </c>
      <c r="AI185" s="104">
        <f>SUM(V185:AC185)</f>
        <v>0.99999999999999989</v>
      </c>
      <c r="AJ185" s="2" t="str">
        <f t="shared" si="166"/>
        <v/>
      </c>
    </row>
    <row r="186" spans="1:85" ht="15" thickBot="1">
      <c r="A186" s="218"/>
      <c r="B186" s="218"/>
      <c r="C186" s="218"/>
      <c r="D186" s="218"/>
      <c r="E186" s="218"/>
      <c r="F186" s="218"/>
      <c r="G186" s="218"/>
      <c r="H186" s="218"/>
      <c r="I186" s="218"/>
      <c r="K186" s="218"/>
      <c r="L186" s="218"/>
      <c r="M186" s="218"/>
      <c r="N186" s="218"/>
      <c r="O186" s="218"/>
      <c r="P186" s="218"/>
      <c r="Q186" s="218"/>
      <c r="R186" s="218"/>
      <c r="S186" s="218"/>
      <c r="AI186" s="139"/>
      <c r="BA186" s="131"/>
      <c r="BR186" s="131"/>
      <c r="CG186" s="131"/>
    </row>
    <row r="187" spans="1:85" ht="28.5">
      <c r="A187" s="328" t="s">
        <v>32</v>
      </c>
      <c r="B187" s="135" t="s">
        <v>0</v>
      </c>
      <c r="C187" s="135" t="s">
        <v>1</v>
      </c>
      <c r="D187" s="135" t="s">
        <v>2</v>
      </c>
      <c r="E187" s="135" t="s">
        <v>3</v>
      </c>
      <c r="F187" s="135" t="s">
        <v>27</v>
      </c>
      <c r="G187" s="135" t="s">
        <v>4</v>
      </c>
      <c r="H187" s="135" t="s">
        <v>5</v>
      </c>
      <c r="I187" s="136" t="s">
        <v>6</v>
      </c>
      <c r="K187" s="330" t="s">
        <v>32</v>
      </c>
      <c r="L187" s="137" t="s">
        <v>0</v>
      </c>
      <c r="M187" s="137" t="s">
        <v>1</v>
      </c>
      <c r="N187" s="137" t="s">
        <v>2</v>
      </c>
      <c r="O187" s="137" t="s">
        <v>3</v>
      </c>
      <c r="P187" s="137" t="s">
        <v>27</v>
      </c>
      <c r="Q187" s="137" t="s">
        <v>4</v>
      </c>
      <c r="R187" s="137" t="s">
        <v>5</v>
      </c>
      <c r="S187" s="138" t="s">
        <v>6</v>
      </c>
      <c r="U187" s="332" t="s">
        <v>32</v>
      </c>
      <c r="V187" s="190" t="s">
        <v>69</v>
      </c>
      <c r="W187" s="190" t="s">
        <v>70</v>
      </c>
      <c r="X187" s="190" t="s">
        <v>4</v>
      </c>
      <c r="Y187" s="190" t="s">
        <v>1</v>
      </c>
      <c r="Z187" s="190" t="s">
        <v>2</v>
      </c>
      <c r="AA187" s="190" t="s">
        <v>3</v>
      </c>
      <c r="AB187" s="190" t="s">
        <v>52</v>
      </c>
      <c r="AC187" s="190" t="s">
        <v>64</v>
      </c>
      <c r="AD187" s="191" t="s">
        <v>72</v>
      </c>
      <c r="AE187" s="191" t="s">
        <v>79</v>
      </c>
      <c r="AF187" s="191" t="s">
        <v>73</v>
      </c>
      <c r="AG187" s="191" t="s">
        <v>80</v>
      </c>
      <c r="AH187" s="191" t="s">
        <v>81</v>
      </c>
      <c r="AI187" s="192" t="s">
        <v>60</v>
      </c>
      <c r="BA187" s="131"/>
      <c r="BR187" s="131"/>
      <c r="CG187" s="131"/>
    </row>
    <row r="188" spans="1:85" ht="15">
      <c r="A188" s="329" t="s">
        <v>32</v>
      </c>
      <c r="B188" s="294" t="s">
        <v>109</v>
      </c>
      <c r="C188" s="295"/>
      <c r="D188" s="295"/>
      <c r="E188" s="295"/>
      <c r="F188" s="295"/>
      <c r="G188" s="295"/>
      <c r="H188" s="295"/>
      <c r="I188" s="296"/>
      <c r="K188" s="331" t="s">
        <v>32</v>
      </c>
      <c r="L188" s="297" t="s">
        <v>109</v>
      </c>
      <c r="M188" s="298"/>
      <c r="N188" s="298"/>
      <c r="O188" s="298"/>
      <c r="P188" s="298"/>
      <c r="Q188" s="298"/>
      <c r="R188" s="298"/>
      <c r="S188" s="299"/>
      <c r="U188" s="333" t="s">
        <v>32</v>
      </c>
      <c r="V188" s="326" t="s">
        <v>109</v>
      </c>
      <c r="W188" s="326"/>
      <c r="X188" s="326"/>
      <c r="Y188" s="326"/>
      <c r="Z188" s="326"/>
      <c r="AA188" s="326"/>
      <c r="AB188" s="326"/>
      <c r="AC188" s="326"/>
      <c r="AD188" s="326"/>
      <c r="AE188" s="326"/>
      <c r="AF188" s="326"/>
      <c r="AG188" s="326"/>
      <c r="AH188" s="326"/>
      <c r="AI188" s="327"/>
      <c r="BA188" s="131"/>
      <c r="BR188" s="131"/>
      <c r="CG188" s="131"/>
    </row>
    <row r="189" spans="1:85" ht="15">
      <c r="A189" s="141" t="s">
        <v>7</v>
      </c>
      <c r="B189" s="142">
        <v>1.2948958834390178E-2</v>
      </c>
      <c r="C189" s="142">
        <v>0</v>
      </c>
      <c r="D189" s="142">
        <v>0</v>
      </c>
      <c r="E189" s="142">
        <v>0</v>
      </c>
      <c r="F189" s="303"/>
      <c r="G189" s="142">
        <v>0</v>
      </c>
      <c r="H189" s="143">
        <v>0</v>
      </c>
      <c r="I189" s="144">
        <f>SUM(B189:H189)</f>
        <v>1.2948958834390178E-2</v>
      </c>
      <c r="J189" s="139"/>
      <c r="K189" s="193" t="s">
        <v>7</v>
      </c>
      <c r="L189" s="142">
        <v>1.2948958834390178E-2</v>
      </c>
      <c r="M189" s="142">
        <v>0</v>
      </c>
      <c r="N189" s="142">
        <v>0</v>
      </c>
      <c r="O189" s="142">
        <v>0</v>
      </c>
      <c r="P189" s="142">
        <v>0</v>
      </c>
      <c r="Q189" s="142">
        <v>0</v>
      </c>
      <c r="R189" s="194">
        <v>0</v>
      </c>
      <c r="S189" s="195">
        <f>SUM(L189:R189)</f>
        <v>1.2948958834390178E-2</v>
      </c>
      <c r="U189" s="196" t="s">
        <v>7</v>
      </c>
      <c r="V189" s="197">
        <v>1.2948958834390178E-2</v>
      </c>
      <c r="W189" s="197">
        <v>0</v>
      </c>
      <c r="X189" s="197">
        <v>0</v>
      </c>
      <c r="Y189" s="197">
        <v>0</v>
      </c>
      <c r="Z189" s="197">
        <v>0</v>
      </c>
      <c r="AA189" s="197">
        <v>0</v>
      </c>
      <c r="AB189" s="197">
        <v>0</v>
      </c>
      <c r="AC189" s="198">
        <v>0</v>
      </c>
      <c r="AD189" s="199">
        <v>0</v>
      </c>
      <c r="AE189" s="199">
        <v>0</v>
      </c>
      <c r="AF189" s="199">
        <v>0</v>
      </c>
      <c r="AG189" s="199">
        <v>0</v>
      </c>
      <c r="AH189" s="199">
        <v>0</v>
      </c>
      <c r="AI189" s="200">
        <f>SUM(V189:AC189)</f>
        <v>1.2948958834390178E-2</v>
      </c>
      <c r="AJ189" s="131" t="str">
        <f>IF(ABS(S189-AI189)&gt;0.001,S189-AI189,"")</f>
        <v/>
      </c>
      <c r="BA189" s="131"/>
      <c r="BR189" s="131"/>
      <c r="CG189" s="131"/>
    </row>
    <row r="190" spans="1:85" ht="15">
      <c r="A190" s="149" t="s">
        <v>8</v>
      </c>
      <c r="B190" s="150">
        <v>0</v>
      </c>
      <c r="C190" s="150">
        <v>0</v>
      </c>
      <c r="D190" s="150">
        <v>0</v>
      </c>
      <c r="E190" s="150">
        <v>0</v>
      </c>
      <c r="F190" s="304"/>
      <c r="G190" s="150">
        <v>0</v>
      </c>
      <c r="H190" s="151">
        <v>0</v>
      </c>
      <c r="I190" s="152">
        <f t="shared" ref="I190:I209" si="175">SUM(B190:H190)</f>
        <v>0</v>
      </c>
      <c r="J190" s="139"/>
      <c r="K190" s="153" t="s">
        <v>8</v>
      </c>
      <c r="L190" s="154">
        <v>0</v>
      </c>
      <c r="M190" s="154">
        <v>0</v>
      </c>
      <c r="N190" s="154">
        <v>0</v>
      </c>
      <c r="O190" s="154">
        <v>0</v>
      </c>
      <c r="P190" s="154">
        <v>0</v>
      </c>
      <c r="Q190" s="154">
        <v>0</v>
      </c>
      <c r="R190" s="155">
        <v>0</v>
      </c>
      <c r="S190" s="156">
        <f t="shared" ref="S190:S209" si="176">SUM(L190:R190)</f>
        <v>0</v>
      </c>
      <c r="U190" s="201" t="s">
        <v>8</v>
      </c>
      <c r="V190" s="202">
        <v>0</v>
      </c>
      <c r="W190" s="202">
        <v>0</v>
      </c>
      <c r="X190" s="202">
        <v>0</v>
      </c>
      <c r="Y190" s="202">
        <v>0</v>
      </c>
      <c r="Z190" s="202">
        <v>0</v>
      </c>
      <c r="AA190" s="202">
        <v>0</v>
      </c>
      <c r="AB190" s="202">
        <v>0</v>
      </c>
      <c r="AC190" s="203">
        <v>0</v>
      </c>
      <c r="AD190" s="202">
        <v>0</v>
      </c>
      <c r="AE190" s="202">
        <v>0</v>
      </c>
      <c r="AF190" s="202">
        <v>0</v>
      </c>
      <c r="AG190" s="202">
        <v>0</v>
      </c>
      <c r="AH190" s="202">
        <v>0</v>
      </c>
      <c r="AI190" s="204">
        <f t="shared" ref="AI190:AI209" si="177">SUM(V190:AC190)</f>
        <v>0</v>
      </c>
      <c r="AJ190" s="131" t="str">
        <f t="shared" ref="AJ190:AJ211" si="178">IF(ABS(S190-AI190)&gt;0.001,S190-AI190,"")</f>
        <v/>
      </c>
      <c r="BA190" s="131"/>
      <c r="BR190" s="131"/>
      <c r="CG190" s="131"/>
    </row>
    <row r="191" spans="1:85" ht="15">
      <c r="A191" s="157" t="s">
        <v>10</v>
      </c>
      <c r="B191" s="146">
        <v>0</v>
      </c>
      <c r="C191" s="146">
        <v>0</v>
      </c>
      <c r="D191" s="146">
        <v>0</v>
      </c>
      <c r="E191" s="146">
        <v>0</v>
      </c>
      <c r="F191" s="304"/>
      <c r="G191" s="146">
        <v>0</v>
      </c>
      <c r="H191" s="158">
        <v>0</v>
      </c>
      <c r="I191" s="144">
        <f t="shared" si="175"/>
        <v>0</v>
      </c>
      <c r="J191" s="139"/>
      <c r="K191" s="159" t="s">
        <v>10</v>
      </c>
      <c r="L191" s="146">
        <v>0</v>
      </c>
      <c r="M191" s="146">
        <v>0</v>
      </c>
      <c r="N191" s="146">
        <v>0</v>
      </c>
      <c r="O191" s="146">
        <v>0</v>
      </c>
      <c r="P191" s="146">
        <v>0</v>
      </c>
      <c r="Q191" s="146">
        <v>0</v>
      </c>
      <c r="R191" s="147">
        <v>0</v>
      </c>
      <c r="S191" s="148">
        <f t="shared" si="176"/>
        <v>0</v>
      </c>
      <c r="U191" s="205" t="s">
        <v>10</v>
      </c>
      <c r="V191" s="197">
        <v>0</v>
      </c>
      <c r="W191" s="197">
        <v>0</v>
      </c>
      <c r="X191" s="197">
        <v>0</v>
      </c>
      <c r="Y191" s="197">
        <v>0</v>
      </c>
      <c r="Z191" s="197">
        <v>0</v>
      </c>
      <c r="AA191" s="197">
        <v>0</v>
      </c>
      <c r="AB191" s="197">
        <v>0</v>
      </c>
      <c r="AC191" s="198">
        <v>0</v>
      </c>
      <c r="AD191" s="199">
        <v>0</v>
      </c>
      <c r="AE191" s="199">
        <v>0</v>
      </c>
      <c r="AF191" s="199">
        <v>0</v>
      </c>
      <c r="AG191" s="199">
        <v>0</v>
      </c>
      <c r="AH191" s="199">
        <v>0</v>
      </c>
      <c r="AI191" s="200">
        <f t="shared" si="177"/>
        <v>0</v>
      </c>
      <c r="AJ191" s="131" t="str">
        <f t="shared" si="178"/>
        <v/>
      </c>
      <c r="BA191" s="131"/>
      <c r="BR191" s="131"/>
      <c r="CG191" s="131"/>
    </row>
    <row r="192" spans="1:85" ht="15">
      <c r="A192" s="149" t="s">
        <v>53</v>
      </c>
      <c r="B192" s="150">
        <v>0</v>
      </c>
      <c r="C192" s="150">
        <v>0</v>
      </c>
      <c r="D192" s="150">
        <v>0</v>
      </c>
      <c r="E192" s="150">
        <v>0</v>
      </c>
      <c r="F192" s="304"/>
      <c r="G192" s="150">
        <v>0</v>
      </c>
      <c r="H192" s="151">
        <v>0</v>
      </c>
      <c r="I192" s="152">
        <f t="shared" si="175"/>
        <v>0</v>
      </c>
      <c r="J192" s="139"/>
      <c r="K192" s="153" t="s">
        <v>53</v>
      </c>
      <c r="L192" s="154">
        <v>0</v>
      </c>
      <c r="M192" s="154">
        <v>0</v>
      </c>
      <c r="N192" s="154">
        <v>0</v>
      </c>
      <c r="O192" s="154">
        <v>0</v>
      </c>
      <c r="P192" s="154">
        <v>0</v>
      </c>
      <c r="Q192" s="154">
        <v>0</v>
      </c>
      <c r="R192" s="155">
        <v>0</v>
      </c>
      <c r="S192" s="156">
        <f t="shared" si="176"/>
        <v>0</v>
      </c>
      <c r="U192" s="201" t="s">
        <v>53</v>
      </c>
      <c r="V192" s="202">
        <v>0</v>
      </c>
      <c r="W192" s="202">
        <v>0</v>
      </c>
      <c r="X192" s="202">
        <v>0</v>
      </c>
      <c r="Y192" s="202">
        <v>0</v>
      </c>
      <c r="Z192" s="202">
        <v>0</v>
      </c>
      <c r="AA192" s="202">
        <v>0</v>
      </c>
      <c r="AB192" s="202">
        <v>0</v>
      </c>
      <c r="AC192" s="203">
        <v>0</v>
      </c>
      <c r="AD192" s="202">
        <v>0</v>
      </c>
      <c r="AE192" s="202">
        <v>0</v>
      </c>
      <c r="AF192" s="202">
        <v>0</v>
      </c>
      <c r="AG192" s="202">
        <v>0</v>
      </c>
      <c r="AH192" s="202">
        <v>0</v>
      </c>
      <c r="AI192" s="204">
        <f t="shared" si="177"/>
        <v>0</v>
      </c>
      <c r="AJ192" s="131" t="str">
        <f t="shared" si="178"/>
        <v/>
      </c>
      <c r="BA192" s="131"/>
      <c r="BR192" s="131"/>
      <c r="CG192" s="131"/>
    </row>
    <row r="193" spans="1:85" ht="15">
      <c r="A193" s="157" t="s">
        <v>16</v>
      </c>
      <c r="B193" s="146">
        <v>0.51836878364705774</v>
      </c>
      <c r="C193" s="146">
        <v>0</v>
      </c>
      <c r="D193" s="146">
        <v>23.49668386829304</v>
      </c>
      <c r="E193" s="146">
        <v>0</v>
      </c>
      <c r="F193" s="304"/>
      <c r="G193" s="146">
        <v>0</v>
      </c>
      <c r="H193" s="158">
        <v>0</v>
      </c>
      <c r="I193" s="144">
        <f t="shared" si="175"/>
        <v>24.015052651940099</v>
      </c>
      <c r="J193" s="139"/>
      <c r="K193" s="159" t="s">
        <v>16</v>
      </c>
      <c r="L193" s="146">
        <v>0.51836878364705774</v>
      </c>
      <c r="M193" s="146">
        <v>0</v>
      </c>
      <c r="N193" s="146">
        <v>23.49668386829304</v>
      </c>
      <c r="O193" s="146">
        <v>0</v>
      </c>
      <c r="P193" s="146">
        <v>0</v>
      </c>
      <c r="Q193" s="146">
        <v>0</v>
      </c>
      <c r="R193" s="147">
        <v>0</v>
      </c>
      <c r="S193" s="148">
        <f t="shared" si="176"/>
        <v>24.015052651940099</v>
      </c>
      <c r="U193" s="205" t="s">
        <v>16</v>
      </c>
      <c r="V193" s="197">
        <v>0.51836878364705774</v>
      </c>
      <c r="W193" s="197">
        <v>0</v>
      </c>
      <c r="X193" s="197">
        <v>0</v>
      </c>
      <c r="Y193" s="197">
        <v>0</v>
      </c>
      <c r="Z193" s="197">
        <v>23.49668386829304</v>
      </c>
      <c r="AA193" s="197">
        <v>0</v>
      </c>
      <c r="AB193" s="197">
        <v>0</v>
      </c>
      <c r="AC193" s="198">
        <v>0</v>
      </c>
      <c r="AD193" s="199">
        <v>0</v>
      </c>
      <c r="AE193" s="199">
        <v>0</v>
      </c>
      <c r="AF193" s="199">
        <v>0</v>
      </c>
      <c r="AG193" s="199">
        <v>0</v>
      </c>
      <c r="AH193" s="199">
        <v>0</v>
      </c>
      <c r="AI193" s="200">
        <f t="shared" si="177"/>
        <v>24.015052651940099</v>
      </c>
      <c r="AJ193" s="131" t="str">
        <f t="shared" si="178"/>
        <v/>
      </c>
      <c r="BA193" s="131"/>
      <c r="BR193" s="131"/>
      <c r="CG193" s="131"/>
    </row>
    <row r="194" spans="1:85" ht="15">
      <c r="A194" s="149" t="s">
        <v>15</v>
      </c>
      <c r="B194" s="150">
        <v>6.1339708554031924</v>
      </c>
      <c r="C194" s="150">
        <v>0.37338817975447752</v>
      </c>
      <c r="D194" s="150">
        <v>6.1584345137401737</v>
      </c>
      <c r="E194" s="150">
        <v>1.4382891844619956</v>
      </c>
      <c r="F194" s="304"/>
      <c r="G194" s="150">
        <v>0</v>
      </c>
      <c r="H194" s="151">
        <v>0</v>
      </c>
      <c r="I194" s="152">
        <f t="shared" si="175"/>
        <v>14.104082733359839</v>
      </c>
      <c r="J194" s="139"/>
      <c r="K194" s="153" t="s">
        <v>15</v>
      </c>
      <c r="L194" s="154">
        <v>6.1339708554031924</v>
      </c>
      <c r="M194" s="154">
        <v>0.37338817975447752</v>
      </c>
      <c r="N194" s="154">
        <v>6.1584345137401737</v>
      </c>
      <c r="O194" s="154">
        <v>1.4382891844619956</v>
      </c>
      <c r="P194" s="154">
        <v>0</v>
      </c>
      <c r="Q194" s="154">
        <v>0</v>
      </c>
      <c r="R194" s="155">
        <v>0</v>
      </c>
      <c r="S194" s="156">
        <f t="shared" si="176"/>
        <v>14.104082733359839</v>
      </c>
      <c r="U194" s="201" t="s">
        <v>54</v>
      </c>
      <c r="V194" s="202">
        <v>4.2762873654303242</v>
      </c>
      <c r="W194" s="202">
        <v>0</v>
      </c>
      <c r="X194" s="202">
        <v>0</v>
      </c>
      <c r="Y194" s="202">
        <v>0.37338817975447752</v>
      </c>
      <c r="Z194" s="202">
        <v>5.9415402468922531</v>
      </c>
      <c r="AA194" s="202">
        <v>0.98328076000348241</v>
      </c>
      <c r="AB194" s="202">
        <v>0</v>
      </c>
      <c r="AC194" s="203">
        <v>2.5295861812793015</v>
      </c>
      <c r="AD194" s="202">
        <v>1.857683489972868</v>
      </c>
      <c r="AE194" s="202">
        <v>0</v>
      </c>
      <c r="AF194" s="202">
        <v>0</v>
      </c>
      <c r="AG194" s="202">
        <v>0.21689426684792013</v>
      </c>
      <c r="AH194" s="202">
        <v>0.45500842445851319</v>
      </c>
      <c r="AI194" s="204">
        <f t="shared" si="177"/>
        <v>14.104082733359839</v>
      </c>
      <c r="AJ194" s="131" t="str">
        <f t="shared" si="178"/>
        <v/>
      </c>
      <c r="BA194" s="131"/>
      <c r="BR194" s="131"/>
      <c r="CG194" s="131"/>
    </row>
    <row r="195" spans="1:85" ht="15">
      <c r="A195" s="157" t="s">
        <v>55</v>
      </c>
      <c r="B195" s="146">
        <v>0</v>
      </c>
      <c r="C195" s="146">
        <v>0</v>
      </c>
      <c r="D195" s="146">
        <v>0</v>
      </c>
      <c r="E195" s="146">
        <v>1.496010691847635</v>
      </c>
      <c r="F195" s="304"/>
      <c r="G195" s="146">
        <v>0</v>
      </c>
      <c r="H195" s="158">
        <v>0</v>
      </c>
      <c r="I195" s="144">
        <f t="shared" si="175"/>
        <v>1.496010691847635</v>
      </c>
      <c r="J195" s="139"/>
      <c r="K195" s="159" t="s">
        <v>55</v>
      </c>
      <c r="L195" s="146">
        <v>0</v>
      </c>
      <c r="M195" s="146">
        <v>0</v>
      </c>
      <c r="N195" s="146">
        <v>0</v>
      </c>
      <c r="O195" s="146">
        <v>1.496010691847635</v>
      </c>
      <c r="P195" s="146">
        <v>226.26242025057402</v>
      </c>
      <c r="Q195" s="146">
        <v>0</v>
      </c>
      <c r="R195" s="147">
        <v>0</v>
      </c>
      <c r="S195" s="148">
        <f t="shared" si="176"/>
        <v>227.75843094242165</v>
      </c>
      <c r="U195" s="205" t="s">
        <v>55</v>
      </c>
      <c r="V195" s="197">
        <v>0</v>
      </c>
      <c r="W195" s="197">
        <v>0</v>
      </c>
      <c r="X195" s="197">
        <v>0</v>
      </c>
      <c r="Y195" s="197">
        <v>0</v>
      </c>
      <c r="Z195" s="197">
        <v>0</v>
      </c>
      <c r="AA195" s="197">
        <v>0.22440160377714524</v>
      </c>
      <c r="AB195" s="197">
        <v>226.26242025057402</v>
      </c>
      <c r="AC195" s="198">
        <v>1.2716090880704898</v>
      </c>
      <c r="AD195" s="197">
        <v>0</v>
      </c>
      <c r="AE195" s="197">
        <v>0</v>
      </c>
      <c r="AF195" s="197">
        <v>0</v>
      </c>
      <c r="AG195" s="197">
        <v>0</v>
      </c>
      <c r="AH195" s="197">
        <v>1.2716090880704898</v>
      </c>
      <c r="AI195" s="200">
        <f t="shared" si="177"/>
        <v>227.75843094242165</v>
      </c>
      <c r="AJ195" s="131" t="str">
        <f t="shared" si="178"/>
        <v/>
      </c>
      <c r="BA195" s="131"/>
      <c r="BR195" s="131"/>
      <c r="CG195" s="131"/>
    </row>
    <row r="196" spans="1:85" ht="15">
      <c r="A196" s="149" t="s">
        <v>12</v>
      </c>
      <c r="B196" s="150">
        <v>0</v>
      </c>
      <c r="C196" s="150">
        <v>0</v>
      </c>
      <c r="D196" s="150">
        <v>0</v>
      </c>
      <c r="E196" s="150">
        <v>0</v>
      </c>
      <c r="F196" s="304"/>
      <c r="G196" s="150">
        <v>0</v>
      </c>
      <c r="H196" s="151">
        <v>0</v>
      </c>
      <c r="I196" s="152">
        <f t="shared" si="175"/>
        <v>0</v>
      </c>
      <c r="J196" s="139"/>
      <c r="K196" s="153" t="s">
        <v>12</v>
      </c>
      <c r="L196" s="154">
        <v>0</v>
      </c>
      <c r="M196" s="154">
        <v>0</v>
      </c>
      <c r="N196" s="154">
        <v>0</v>
      </c>
      <c r="O196" s="154">
        <v>0</v>
      </c>
      <c r="P196" s="154">
        <v>0.85747050664654512</v>
      </c>
      <c r="Q196" s="154">
        <v>0</v>
      </c>
      <c r="R196" s="155">
        <v>0</v>
      </c>
      <c r="S196" s="156">
        <f t="shared" si="176"/>
        <v>0.85747050664654512</v>
      </c>
      <c r="U196" s="201" t="s">
        <v>12</v>
      </c>
      <c r="V196" s="202">
        <v>0</v>
      </c>
      <c r="W196" s="202">
        <v>0</v>
      </c>
      <c r="X196" s="202">
        <v>0</v>
      </c>
      <c r="Y196" s="202">
        <v>0</v>
      </c>
      <c r="Z196" s="202">
        <v>0</v>
      </c>
      <c r="AA196" s="202">
        <v>0</v>
      </c>
      <c r="AB196" s="202">
        <v>0.85747050664654512</v>
      </c>
      <c r="AC196" s="203">
        <v>0</v>
      </c>
      <c r="AD196" s="202">
        <v>0</v>
      </c>
      <c r="AE196" s="202">
        <v>0</v>
      </c>
      <c r="AF196" s="202">
        <v>0</v>
      </c>
      <c r="AG196" s="202">
        <v>0</v>
      </c>
      <c r="AH196" s="202">
        <v>0</v>
      </c>
      <c r="AI196" s="204">
        <f t="shared" si="177"/>
        <v>0.85747050664654512</v>
      </c>
      <c r="AJ196" s="131" t="str">
        <f t="shared" si="178"/>
        <v/>
      </c>
      <c r="BA196" s="131"/>
      <c r="BR196" s="131"/>
      <c r="CG196" s="131"/>
    </row>
    <row r="197" spans="1:85" ht="15">
      <c r="A197" s="157" t="s">
        <v>56</v>
      </c>
      <c r="B197" s="146">
        <v>0</v>
      </c>
      <c r="C197" s="146">
        <v>0</v>
      </c>
      <c r="D197" s="146">
        <v>0</v>
      </c>
      <c r="E197" s="146">
        <v>0</v>
      </c>
      <c r="F197" s="304"/>
      <c r="G197" s="146">
        <v>0</v>
      </c>
      <c r="H197" s="158">
        <v>0</v>
      </c>
      <c r="I197" s="144">
        <f t="shared" si="175"/>
        <v>0</v>
      </c>
      <c r="J197" s="139"/>
      <c r="K197" s="159" t="s">
        <v>56</v>
      </c>
      <c r="L197" s="146">
        <v>0</v>
      </c>
      <c r="M197" s="146">
        <v>0</v>
      </c>
      <c r="N197" s="146">
        <v>0</v>
      </c>
      <c r="O197" s="146">
        <v>0</v>
      </c>
      <c r="P197" s="146">
        <v>0</v>
      </c>
      <c r="Q197" s="146">
        <v>0</v>
      </c>
      <c r="R197" s="147">
        <v>0</v>
      </c>
      <c r="S197" s="148">
        <f t="shared" si="176"/>
        <v>0</v>
      </c>
      <c r="U197" s="205" t="s">
        <v>56</v>
      </c>
      <c r="V197" s="197">
        <v>0</v>
      </c>
      <c r="W197" s="197">
        <v>0</v>
      </c>
      <c r="X197" s="197">
        <v>0</v>
      </c>
      <c r="Y197" s="197">
        <v>0</v>
      </c>
      <c r="Z197" s="197">
        <v>0</v>
      </c>
      <c r="AA197" s="197">
        <v>0</v>
      </c>
      <c r="AB197" s="197">
        <v>0</v>
      </c>
      <c r="AC197" s="198">
        <v>0</v>
      </c>
      <c r="AD197" s="197">
        <v>0</v>
      </c>
      <c r="AE197" s="197">
        <v>0</v>
      </c>
      <c r="AF197" s="197">
        <v>0</v>
      </c>
      <c r="AG197" s="197">
        <v>0</v>
      </c>
      <c r="AH197" s="197">
        <v>0</v>
      </c>
      <c r="AI197" s="200">
        <f t="shared" si="177"/>
        <v>0</v>
      </c>
      <c r="AJ197" s="131" t="str">
        <f t="shared" si="178"/>
        <v/>
      </c>
      <c r="BA197" s="131"/>
      <c r="BR197" s="131"/>
      <c r="CG197" s="131"/>
    </row>
    <row r="198" spans="1:85" ht="15">
      <c r="A198" s="149" t="s">
        <v>17</v>
      </c>
      <c r="B198" s="150">
        <v>12.098572436742048</v>
      </c>
      <c r="C198" s="150">
        <v>0</v>
      </c>
      <c r="D198" s="150">
        <v>2.2432108409357743</v>
      </c>
      <c r="E198" s="150">
        <v>0.10915774539287193</v>
      </c>
      <c r="F198" s="304"/>
      <c r="G198" s="150">
        <v>0</v>
      </c>
      <c r="H198" s="151">
        <v>0</v>
      </c>
      <c r="I198" s="152">
        <f t="shared" si="175"/>
        <v>14.450941023070694</v>
      </c>
      <c r="J198" s="139"/>
      <c r="K198" s="153" t="s">
        <v>17</v>
      </c>
      <c r="L198" s="154">
        <v>12.098572436742048</v>
      </c>
      <c r="M198" s="154">
        <v>0</v>
      </c>
      <c r="N198" s="154">
        <v>2.2432108409357743</v>
      </c>
      <c r="O198" s="154">
        <v>0.10915774539287193</v>
      </c>
      <c r="P198" s="154">
        <v>4.6549781970649951E-3</v>
      </c>
      <c r="Q198" s="154">
        <v>0</v>
      </c>
      <c r="R198" s="155">
        <v>0</v>
      </c>
      <c r="S198" s="156">
        <f t="shared" si="176"/>
        <v>14.455596001267759</v>
      </c>
      <c r="U198" s="201" t="s">
        <v>17</v>
      </c>
      <c r="V198" s="202">
        <v>12.098572436742048</v>
      </c>
      <c r="W198" s="202">
        <v>0</v>
      </c>
      <c r="X198" s="202">
        <v>0</v>
      </c>
      <c r="Y198" s="202">
        <v>0</v>
      </c>
      <c r="Z198" s="202">
        <v>2.2432108409357743</v>
      </c>
      <c r="AA198" s="202">
        <v>1.8780798959488004E-2</v>
      </c>
      <c r="AB198" s="202">
        <v>4.6549781970649951E-3</v>
      </c>
      <c r="AC198" s="203">
        <v>9.0376946433383926E-2</v>
      </c>
      <c r="AD198" s="202">
        <v>0</v>
      </c>
      <c r="AE198" s="202">
        <v>0</v>
      </c>
      <c r="AF198" s="202">
        <v>0</v>
      </c>
      <c r="AG198" s="202">
        <v>0</v>
      </c>
      <c r="AH198" s="202">
        <v>9.0376946433383926E-2</v>
      </c>
      <c r="AI198" s="204">
        <f t="shared" si="177"/>
        <v>14.455596001267759</v>
      </c>
      <c r="AJ198" s="131" t="str">
        <f t="shared" si="178"/>
        <v/>
      </c>
      <c r="BA198" s="131"/>
      <c r="BR198" s="131"/>
      <c r="CG198" s="131"/>
    </row>
    <row r="199" spans="1:85" ht="15">
      <c r="A199" s="157" t="s">
        <v>141</v>
      </c>
      <c r="B199" s="146">
        <v>3.3001668006955471</v>
      </c>
      <c r="C199" s="146">
        <v>2.5262957135992417</v>
      </c>
      <c r="D199" s="146">
        <v>67.315424739979122</v>
      </c>
      <c r="E199" s="146">
        <v>0</v>
      </c>
      <c r="F199" s="304"/>
      <c r="G199" s="146">
        <v>0</v>
      </c>
      <c r="H199" s="158">
        <v>0</v>
      </c>
      <c r="I199" s="144">
        <f t="shared" si="175"/>
        <v>73.141887254273911</v>
      </c>
      <c r="J199" s="139"/>
      <c r="K199" s="159" t="s">
        <v>141</v>
      </c>
      <c r="L199" s="146">
        <v>3.3001668006955471</v>
      </c>
      <c r="M199" s="146">
        <v>2.5262957135992417</v>
      </c>
      <c r="N199" s="146">
        <v>67.315424739979122</v>
      </c>
      <c r="O199" s="146">
        <v>0</v>
      </c>
      <c r="P199" s="146">
        <v>3.8635402820258182</v>
      </c>
      <c r="Q199" s="146">
        <v>0</v>
      </c>
      <c r="R199" s="147">
        <v>0</v>
      </c>
      <c r="S199" s="148">
        <f t="shared" si="176"/>
        <v>77.005427536299734</v>
      </c>
      <c r="U199" s="205" t="s">
        <v>141</v>
      </c>
      <c r="V199" s="197">
        <v>3.2603284104533015</v>
      </c>
      <c r="W199" s="197">
        <v>0</v>
      </c>
      <c r="X199" s="197">
        <v>0</v>
      </c>
      <c r="Y199" s="197">
        <v>2.5262957135992417</v>
      </c>
      <c r="Z199" s="197">
        <v>54.269778916961101</v>
      </c>
      <c r="AA199" s="197">
        <v>0</v>
      </c>
      <c r="AB199" s="197">
        <v>3.8635402820258182</v>
      </c>
      <c r="AC199" s="198">
        <v>13.085484213260264</v>
      </c>
      <c r="AD199" s="197">
        <v>3.9838390242245843E-2</v>
      </c>
      <c r="AE199" s="197">
        <v>0</v>
      </c>
      <c r="AF199" s="197">
        <v>0</v>
      </c>
      <c r="AG199" s="197">
        <v>13.045645823018019</v>
      </c>
      <c r="AH199" s="197">
        <v>0</v>
      </c>
      <c r="AI199" s="200">
        <f t="shared" si="177"/>
        <v>77.00542753629972</v>
      </c>
      <c r="AJ199" s="131" t="str">
        <f t="shared" si="178"/>
        <v/>
      </c>
      <c r="BA199" s="131"/>
      <c r="BR199" s="131"/>
      <c r="CG199" s="131"/>
    </row>
    <row r="200" spans="1:85" ht="15">
      <c r="A200" s="149" t="s">
        <v>25</v>
      </c>
      <c r="B200" s="150">
        <v>1.4367719219089776</v>
      </c>
      <c r="C200" s="150">
        <v>0.78369377558671505</v>
      </c>
      <c r="D200" s="150">
        <v>21.420963199370213</v>
      </c>
      <c r="E200" s="150">
        <v>41.209231032934767</v>
      </c>
      <c r="F200" s="304"/>
      <c r="G200" s="150">
        <v>0.45715470242558381</v>
      </c>
      <c r="H200" s="151">
        <v>0</v>
      </c>
      <c r="I200" s="152">
        <f t="shared" si="175"/>
        <v>65.307814632226254</v>
      </c>
      <c r="J200" s="139"/>
      <c r="K200" s="153" t="s">
        <v>25</v>
      </c>
      <c r="L200" s="154">
        <v>1.4367719219089776</v>
      </c>
      <c r="M200" s="154">
        <v>0.78369377558671505</v>
      </c>
      <c r="N200" s="154">
        <v>21.420963199370213</v>
      </c>
      <c r="O200" s="154">
        <v>41.209231032934767</v>
      </c>
      <c r="P200" s="154">
        <v>0</v>
      </c>
      <c r="Q200" s="154">
        <v>0.45715470242558381</v>
      </c>
      <c r="R200" s="155">
        <v>0</v>
      </c>
      <c r="S200" s="156">
        <f t="shared" si="176"/>
        <v>65.307814632226254</v>
      </c>
      <c r="U200" s="201" t="s">
        <v>25</v>
      </c>
      <c r="V200" s="202">
        <v>0.1306156292644525</v>
      </c>
      <c r="W200" s="202">
        <v>1.3061562926445252</v>
      </c>
      <c r="X200" s="202">
        <v>0.45715470242558381</v>
      </c>
      <c r="Y200" s="202">
        <v>0.78369377558671505</v>
      </c>
      <c r="Z200" s="202">
        <v>21.420963199370213</v>
      </c>
      <c r="AA200" s="202">
        <v>40.947999774405858</v>
      </c>
      <c r="AB200" s="202">
        <v>0</v>
      </c>
      <c r="AC200" s="203">
        <v>0.261231258528905</v>
      </c>
      <c r="AD200" s="202">
        <v>0</v>
      </c>
      <c r="AE200" s="202">
        <v>0.19592344389667876</v>
      </c>
      <c r="AF200" s="202">
        <v>0</v>
      </c>
      <c r="AG200" s="202">
        <v>0</v>
      </c>
      <c r="AH200" s="202">
        <v>6.5307814632226249E-2</v>
      </c>
      <c r="AI200" s="204">
        <f t="shared" si="177"/>
        <v>65.307814632226254</v>
      </c>
      <c r="AJ200" s="131" t="str">
        <f t="shared" si="178"/>
        <v/>
      </c>
      <c r="BA200" s="131"/>
      <c r="BR200" s="131"/>
      <c r="CG200" s="131"/>
    </row>
    <row r="201" spans="1:85" ht="15">
      <c r="A201" s="157" t="s">
        <v>24</v>
      </c>
      <c r="B201" s="146">
        <v>0.41085304155574442</v>
      </c>
      <c r="C201" s="146">
        <v>0</v>
      </c>
      <c r="D201" s="146">
        <v>4.4767530613975849E-2</v>
      </c>
      <c r="E201" s="146">
        <v>0</v>
      </c>
      <c r="F201" s="304"/>
      <c r="G201" s="146">
        <v>0</v>
      </c>
      <c r="H201" s="158">
        <v>0</v>
      </c>
      <c r="I201" s="144">
        <f t="shared" si="175"/>
        <v>0.45562057216972029</v>
      </c>
      <c r="J201" s="139"/>
      <c r="K201" s="159" t="s">
        <v>24</v>
      </c>
      <c r="L201" s="146">
        <v>0.41085304155574442</v>
      </c>
      <c r="M201" s="146">
        <v>0</v>
      </c>
      <c r="N201" s="146">
        <v>4.4767530613975849E-2</v>
      </c>
      <c r="O201" s="146">
        <v>0</v>
      </c>
      <c r="P201" s="146">
        <v>0</v>
      </c>
      <c r="Q201" s="146">
        <v>0</v>
      </c>
      <c r="R201" s="147">
        <v>0</v>
      </c>
      <c r="S201" s="148">
        <f t="shared" si="176"/>
        <v>0.45562057216972029</v>
      </c>
      <c r="U201" s="205" t="s">
        <v>24</v>
      </c>
      <c r="V201" s="197">
        <v>0.41085304155574442</v>
      </c>
      <c r="W201" s="197">
        <v>0</v>
      </c>
      <c r="X201" s="197">
        <v>0</v>
      </c>
      <c r="Y201" s="197">
        <v>0</v>
      </c>
      <c r="Z201" s="197">
        <v>0</v>
      </c>
      <c r="AA201" s="197">
        <v>0</v>
      </c>
      <c r="AB201" s="197">
        <v>0</v>
      </c>
      <c r="AC201" s="198">
        <v>4.4767530613975849E-2</v>
      </c>
      <c r="AD201" s="197">
        <v>0</v>
      </c>
      <c r="AE201" s="197">
        <v>0</v>
      </c>
      <c r="AF201" s="197">
        <v>0</v>
      </c>
      <c r="AG201" s="197">
        <v>4.4767530613975849E-2</v>
      </c>
      <c r="AH201" s="197">
        <v>0</v>
      </c>
      <c r="AI201" s="200">
        <f t="shared" si="177"/>
        <v>0.45562057216972029</v>
      </c>
      <c r="AJ201" s="131" t="str">
        <f t="shared" si="178"/>
        <v/>
      </c>
      <c r="BA201" s="131"/>
      <c r="BR201" s="131"/>
      <c r="CG201" s="131"/>
    </row>
    <row r="202" spans="1:85" ht="15">
      <c r="A202" s="149" t="s">
        <v>57</v>
      </c>
      <c r="B202" s="150">
        <v>6.2129152523599154E-3</v>
      </c>
      <c r="C202" s="150">
        <v>1.053633565992996E-2</v>
      </c>
      <c r="D202" s="150">
        <v>1.9215201811422417E-2</v>
      </c>
      <c r="E202" s="150">
        <v>0</v>
      </c>
      <c r="F202" s="304"/>
      <c r="G202" s="150">
        <v>0</v>
      </c>
      <c r="H202" s="151">
        <v>0</v>
      </c>
      <c r="I202" s="152">
        <f t="shared" si="175"/>
        <v>3.5964452723712292E-2</v>
      </c>
      <c r="J202" s="139"/>
      <c r="K202" s="153" t="s">
        <v>57</v>
      </c>
      <c r="L202" s="154">
        <v>6.2129152523599154E-3</v>
      </c>
      <c r="M202" s="154">
        <v>1.053633565992996E-2</v>
      </c>
      <c r="N202" s="154">
        <v>1.9215201811422417E-2</v>
      </c>
      <c r="O202" s="154">
        <v>0</v>
      </c>
      <c r="P202" s="154">
        <v>0</v>
      </c>
      <c r="Q202" s="154">
        <v>0</v>
      </c>
      <c r="R202" s="155">
        <v>0</v>
      </c>
      <c r="S202" s="156">
        <f t="shared" si="176"/>
        <v>3.5964452723712292E-2</v>
      </c>
      <c r="U202" s="201" t="s">
        <v>57</v>
      </c>
      <c r="V202" s="202">
        <v>6.2129152523599154E-3</v>
      </c>
      <c r="W202" s="202">
        <v>0</v>
      </c>
      <c r="X202" s="202">
        <v>0</v>
      </c>
      <c r="Y202" s="202">
        <v>1.053633565992996E-2</v>
      </c>
      <c r="Z202" s="202">
        <v>1.9215201811422417E-2</v>
      </c>
      <c r="AA202" s="202">
        <v>0</v>
      </c>
      <c r="AB202" s="202">
        <v>0</v>
      </c>
      <c r="AC202" s="203">
        <v>0</v>
      </c>
      <c r="AD202" s="202">
        <v>0</v>
      </c>
      <c r="AE202" s="202">
        <v>0</v>
      </c>
      <c r="AF202" s="202">
        <v>0</v>
      </c>
      <c r="AG202" s="202">
        <v>0</v>
      </c>
      <c r="AH202" s="202">
        <v>0</v>
      </c>
      <c r="AI202" s="204">
        <f t="shared" si="177"/>
        <v>3.5964452723712292E-2</v>
      </c>
      <c r="AJ202" s="131" t="str">
        <f t="shared" si="178"/>
        <v/>
      </c>
      <c r="BA202" s="131"/>
      <c r="BR202" s="131"/>
      <c r="CG202" s="131"/>
    </row>
    <row r="203" spans="1:85" ht="15">
      <c r="A203" s="157" t="s">
        <v>22</v>
      </c>
      <c r="B203" s="146">
        <v>3.1690631107682035</v>
      </c>
      <c r="C203" s="146">
        <v>0</v>
      </c>
      <c r="D203" s="146">
        <v>42.148758894507445</v>
      </c>
      <c r="E203" s="146">
        <v>0</v>
      </c>
      <c r="F203" s="304"/>
      <c r="G203" s="146">
        <v>0</v>
      </c>
      <c r="H203" s="158">
        <v>0</v>
      </c>
      <c r="I203" s="144">
        <f t="shared" si="175"/>
        <v>45.317822005275652</v>
      </c>
      <c r="J203" s="139"/>
      <c r="K203" s="159" t="s">
        <v>22</v>
      </c>
      <c r="L203" s="146">
        <v>3.1690631107682035</v>
      </c>
      <c r="M203" s="146">
        <v>0</v>
      </c>
      <c r="N203" s="146">
        <v>42.148758894507445</v>
      </c>
      <c r="O203" s="146">
        <v>0</v>
      </c>
      <c r="P203" s="146">
        <v>13.02883159597706</v>
      </c>
      <c r="Q203" s="146">
        <v>0</v>
      </c>
      <c r="R203" s="147">
        <v>0</v>
      </c>
      <c r="S203" s="148">
        <f t="shared" si="176"/>
        <v>58.346653601252711</v>
      </c>
      <c r="U203" s="205" t="s">
        <v>22</v>
      </c>
      <c r="V203" s="197">
        <v>3.1690631107682035</v>
      </c>
      <c r="W203" s="197">
        <v>0</v>
      </c>
      <c r="X203" s="197">
        <v>0</v>
      </c>
      <c r="Y203" s="197">
        <v>0</v>
      </c>
      <c r="Z203" s="197">
        <v>42.148758894507445</v>
      </c>
      <c r="AA203" s="197">
        <v>0</v>
      </c>
      <c r="AB203" s="197">
        <v>13.02883159597706</v>
      </c>
      <c r="AC203" s="198">
        <v>0</v>
      </c>
      <c r="AD203" s="197">
        <v>0</v>
      </c>
      <c r="AE203" s="197">
        <v>0</v>
      </c>
      <c r="AF203" s="197">
        <v>0</v>
      </c>
      <c r="AG203" s="197">
        <v>0</v>
      </c>
      <c r="AH203" s="197">
        <v>0</v>
      </c>
      <c r="AI203" s="200">
        <f t="shared" si="177"/>
        <v>58.346653601252711</v>
      </c>
      <c r="AJ203" s="131" t="str">
        <f t="shared" si="178"/>
        <v/>
      </c>
      <c r="BA203" s="131"/>
      <c r="BR203" s="131"/>
      <c r="CG203" s="131"/>
    </row>
    <row r="204" spans="1:85" ht="15">
      <c r="A204" s="149" t="s">
        <v>21</v>
      </c>
      <c r="B204" s="150">
        <v>0</v>
      </c>
      <c r="C204" s="150">
        <v>0</v>
      </c>
      <c r="D204" s="150">
        <v>4.8129377093592147</v>
      </c>
      <c r="E204" s="150">
        <v>0</v>
      </c>
      <c r="F204" s="304"/>
      <c r="G204" s="150">
        <v>0</v>
      </c>
      <c r="H204" s="151">
        <v>0</v>
      </c>
      <c r="I204" s="152">
        <f t="shared" si="175"/>
        <v>4.8129377093592147</v>
      </c>
      <c r="J204" s="139"/>
      <c r="K204" s="153" t="s">
        <v>21</v>
      </c>
      <c r="L204" s="154">
        <v>0</v>
      </c>
      <c r="M204" s="154">
        <v>0</v>
      </c>
      <c r="N204" s="154">
        <v>4.8129377093592147</v>
      </c>
      <c r="O204" s="154">
        <v>0</v>
      </c>
      <c r="P204" s="154">
        <v>0</v>
      </c>
      <c r="Q204" s="154">
        <v>0</v>
      </c>
      <c r="R204" s="155">
        <v>0</v>
      </c>
      <c r="S204" s="156">
        <f t="shared" si="176"/>
        <v>4.8129377093592147</v>
      </c>
      <c r="U204" s="201" t="s">
        <v>58</v>
      </c>
      <c r="V204" s="202">
        <v>0</v>
      </c>
      <c r="W204" s="202">
        <v>0</v>
      </c>
      <c r="X204" s="202">
        <v>0</v>
      </c>
      <c r="Y204" s="202">
        <v>0</v>
      </c>
      <c r="Z204" s="202">
        <v>4.8129377093592147</v>
      </c>
      <c r="AA204" s="202">
        <v>0</v>
      </c>
      <c r="AB204" s="202">
        <v>0</v>
      </c>
      <c r="AC204" s="203">
        <v>0</v>
      </c>
      <c r="AD204" s="202">
        <v>0</v>
      </c>
      <c r="AE204" s="202">
        <v>0</v>
      </c>
      <c r="AF204" s="202">
        <v>0</v>
      </c>
      <c r="AG204" s="202">
        <v>0</v>
      </c>
      <c r="AH204" s="202">
        <v>0</v>
      </c>
      <c r="AI204" s="204">
        <f t="shared" si="177"/>
        <v>4.8129377093592147</v>
      </c>
      <c r="AJ204" s="131" t="str">
        <f t="shared" si="178"/>
        <v/>
      </c>
      <c r="BA204" s="131"/>
      <c r="BR204" s="131"/>
      <c r="CG204" s="131"/>
    </row>
    <row r="205" spans="1:85" ht="15">
      <c r="A205" s="160" t="s">
        <v>61</v>
      </c>
      <c r="B205" s="146">
        <v>0</v>
      </c>
      <c r="C205" s="146">
        <v>0</v>
      </c>
      <c r="D205" s="146">
        <v>0</v>
      </c>
      <c r="E205" s="146">
        <v>0</v>
      </c>
      <c r="F205" s="304"/>
      <c r="G205" s="146">
        <v>0</v>
      </c>
      <c r="H205" s="158">
        <v>0</v>
      </c>
      <c r="I205" s="144">
        <f t="shared" si="175"/>
        <v>0</v>
      </c>
      <c r="J205" s="139"/>
      <c r="K205" s="161" t="s">
        <v>61</v>
      </c>
      <c r="L205" s="146">
        <v>0</v>
      </c>
      <c r="M205" s="146">
        <v>0</v>
      </c>
      <c r="N205" s="146">
        <v>0</v>
      </c>
      <c r="O205" s="146">
        <v>0</v>
      </c>
      <c r="P205" s="146">
        <v>0</v>
      </c>
      <c r="Q205" s="146">
        <v>0</v>
      </c>
      <c r="R205" s="147">
        <v>0</v>
      </c>
      <c r="S205" s="148">
        <f t="shared" si="176"/>
        <v>0</v>
      </c>
      <c r="U205" s="206" t="s">
        <v>59</v>
      </c>
      <c r="V205" s="197">
        <v>0</v>
      </c>
      <c r="W205" s="197">
        <v>0</v>
      </c>
      <c r="X205" s="197">
        <v>0</v>
      </c>
      <c r="Y205" s="197">
        <v>0</v>
      </c>
      <c r="Z205" s="197">
        <v>0</v>
      </c>
      <c r="AA205" s="197">
        <v>0</v>
      </c>
      <c r="AB205" s="197">
        <v>0</v>
      </c>
      <c r="AC205" s="198">
        <v>0</v>
      </c>
      <c r="AD205" s="199">
        <v>0</v>
      </c>
      <c r="AE205" s="199">
        <v>0</v>
      </c>
      <c r="AF205" s="199">
        <v>0</v>
      </c>
      <c r="AG205" s="199">
        <v>0</v>
      </c>
      <c r="AH205" s="199">
        <v>0</v>
      </c>
      <c r="AI205" s="200">
        <f t="shared" si="177"/>
        <v>0</v>
      </c>
      <c r="AJ205" s="131" t="str">
        <f t="shared" si="178"/>
        <v/>
      </c>
      <c r="BA205" s="131"/>
      <c r="BR205" s="131"/>
      <c r="CG205" s="131"/>
    </row>
    <row r="206" spans="1:85">
      <c r="A206" s="162" t="s">
        <v>23</v>
      </c>
      <c r="B206" s="163">
        <v>0</v>
      </c>
      <c r="C206" s="163">
        <v>0</v>
      </c>
      <c r="D206" s="163">
        <v>0</v>
      </c>
      <c r="E206" s="163">
        <v>0</v>
      </c>
      <c r="F206" s="304"/>
      <c r="G206" s="163">
        <v>0</v>
      </c>
      <c r="H206" s="164">
        <v>0</v>
      </c>
      <c r="I206" s="165">
        <f t="shared" si="175"/>
        <v>0</v>
      </c>
      <c r="J206" s="139"/>
      <c r="K206" s="166" t="s">
        <v>23</v>
      </c>
      <c r="L206" s="167">
        <v>0</v>
      </c>
      <c r="M206" s="167">
        <v>0</v>
      </c>
      <c r="N206" s="167">
        <v>0</v>
      </c>
      <c r="O206" s="167">
        <v>0</v>
      </c>
      <c r="P206" s="167">
        <v>0</v>
      </c>
      <c r="Q206" s="167">
        <v>0</v>
      </c>
      <c r="R206" s="168">
        <v>0</v>
      </c>
      <c r="S206" s="169">
        <f t="shared" si="176"/>
        <v>0</v>
      </c>
      <c r="U206" s="207" t="s">
        <v>62</v>
      </c>
      <c r="V206" s="208">
        <v>0</v>
      </c>
      <c r="W206" s="208">
        <v>0</v>
      </c>
      <c r="X206" s="208">
        <v>0</v>
      </c>
      <c r="Y206" s="208">
        <v>0</v>
      </c>
      <c r="Z206" s="208">
        <v>0</v>
      </c>
      <c r="AA206" s="208">
        <v>0</v>
      </c>
      <c r="AB206" s="208">
        <v>0</v>
      </c>
      <c r="AC206" s="208">
        <v>0</v>
      </c>
      <c r="AD206" s="208">
        <v>0</v>
      </c>
      <c r="AE206" s="208">
        <v>0</v>
      </c>
      <c r="AF206" s="208">
        <v>0</v>
      </c>
      <c r="AG206" s="208">
        <v>0</v>
      </c>
      <c r="AH206" s="92">
        <v>0</v>
      </c>
      <c r="AI206" s="209">
        <f t="shared" si="177"/>
        <v>0</v>
      </c>
      <c r="AJ206" s="131" t="str">
        <f t="shared" si="178"/>
        <v/>
      </c>
      <c r="BA206" s="131"/>
      <c r="BR206" s="131"/>
      <c r="CG206" s="131"/>
    </row>
    <row r="207" spans="1:85">
      <c r="A207" s="170" t="s">
        <v>19</v>
      </c>
      <c r="B207" s="171">
        <v>0</v>
      </c>
      <c r="C207" s="171">
        <v>0</v>
      </c>
      <c r="D207" s="171">
        <v>0</v>
      </c>
      <c r="E207" s="171">
        <v>0</v>
      </c>
      <c r="F207" s="304"/>
      <c r="G207" s="171">
        <v>0</v>
      </c>
      <c r="H207" s="172">
        <v>0</v>
      </c>
      <c r="I207" s="173">
        <f t="shared" si="175"/>
        <v>0</v>
      </c>
      <c r="J207" s="139"/>
      <c r="K207" s="174" t="s">
        <v>19</v>
      </c>
      <c r="L207" s="171">
        <v>0</v>
      </c>
      <c r="M207" s="171">
        <v>0</v>
      </c>
      <c r="N207" s="171">
        <v>0</v>
      </c>
      <c r="O207" s="171">
        <v>0</v>
      </c>
      <c r="P207" s="171">
        <v>0</v>
      </c>
      <c r="Q207" s="171">
        <v>0</v>
      </c>
      <c r="R207" s="175">
        <v>0</v>
      </c>
      <c r="S207" s="176">
        <f t="shared" si="176"/>
        <v>0</v>
      </c>
      <c r="U207" s="210" t="s">
        <v>19</v>
      </c>
      <c r="V207" s="211">
        <v>0</v>
      </c>
      <c r="W207" s="211">
        <v>0</v>
      </c>
      <c r="X207" s="211">
        <v>0</v>
      </c>
      <c r="Y207" s="211">
        <v>0</v>
      </c>
      <c r="Z207" s="211">
        <v>0</v>
      </c>
      <c r="AA207" s="211">
        <v>0</v>
      </c>
      <c r="AB207" s="211">
        <v>0</v>
      </c>
      <c r="AC207" s="211">
        <v>0</v>
      </c>
      <c r="AD207" s="212">
        <v>0</v>
      </c>
      <c r="AE207" s="212">
        <v>0</v>
      </c>
      <c r="AF207" s="212">
        <v>0</v>
      </c>
      <c r="AG207" s="212">
        <v>0</v>
      </c>
      <c r="AH207" s="212">
        <v>0</v>
      </c>
      <c r="AI207" s="213">
        <f t="shared" si="177"/>
        <v>0</v>
      </c>
      <c r="AJ207" s="131" t="str">
        <f t="shared" si="178"/>
        <v/>
      </c>
      <c r="BA207" s="131"/>
      <c r="BR207" s="131"/>
      <c r="CG207" s="131"/>
    </row>
    <row r="208" spans="1:85">
      <c r="A208" s="162" t="s">
        <v>20</v>
      </c>
      <c r="B208" s="163">
        <v>0</v>
      </c>
      <c r="C208" s="163">
        <v>0</v>
      </c>
      <c r="D208" s="163">
        <v>0</v>
      </c>
      <c r="E208" s="163">
        <v>0</v>
      </c>
      <c r="F208" s="304"/>
      <c r="G208" s="163">
        <v>0</v>
      </c>
      <c r="H208" s="164">
        <v>0</v>
      </c>
      <c r="I208" s="165">
        <f t="shared" si="175"/>
        <v>0</v>
      </c>
      <c r="J208" s="139"/>
      <c r="K208" s="166" t="s">
        <v>20</v>
      </c>
      <c r="L208" s="167">
        <v>0</v>
      </c>
      <c r="M208" s="167">
        <v>0</v>
      </c>
      <c r="N208" s="167">
        <v>0</v>
      </c>
      <c r="O208" s="167">
        <v>0</v>
      </c>
      <c r="P208" s="167">
        <v>0</v>
      </c>
      <c r="Q208" s="167">
        <v>0</v>
      </c>
      <c r="R208" s="168">
        <v>0</v>
      </c>
      <c r="S208" s="169">
        <f t="shared" si="176"/>
        <v>0</v>
      </c>
      <c r="U208" s="207" t="s">
        <v>20</v>
      </c>
      <c r="V208" s="208">
        <v>0</v>
      </c>
      <c r="W208" s="208">
        <v>0</v>
      </c>
      <c r="X208" s="208">
        <v>0</v>
      </c>
      <c r="Y208" s="208">
        <v>0</v>
      </c>
      <c r="Z208" s="208">
        <v>0</v>
      </c>
      <c r="AA208" s="208">
        <v>0</v>
      </c>
      <c r="AB208" s="208">
        <v>0</v>
      </c>
      <c r="AC208" s="208">
        <v>0</v>
      </c>
      <c r="AD208" s="208">
        <v>0</v>
      </c>
      <c r="AE208" s="208">
        <v>0</v>
      </c>
      <c r="AF208" s="208">
        <v>0</v>
      </c>
      <c r="AG208" s="208">
        <v>0</v>
      </c>
      <c r="AH208" s="92">
        <v>0</v>
      </c>
      <c r="AI208" s="209">
        <f t="shared" si="177"/>
        <v>0</v>
      </c>
      <c r="AJ208" s="131" t="str">
        <f t="shared" si="178"/>
        <v/>
      </c>
      <c r="BA208" s="131"/>
      <c r="BR208" s="131"/>
      <c r="CG208" s="131"/>
    </row>
    <row r="209" spans="1:85" ht="15" thickBot="1">
      <c r="A209" s="177" t="s">
        <v>11</v>
      </c>
      <c r="B209" s="178">
        <v>0</v>
      </c>
      <c r="C209" s="178">
        <v>0</v>
      </c>
      <c r="D209" s="178">
        <v>0</v>
      </c>
      <c r="E209" s="178">
        <v>0</v>
      </c>
      <c r="F209" s="305"/>
      <c r="G209" s="178">
        <v>0</v>
      </c>
      <c r="H209" s="179">
        <v>0</v>
      </c>
      <c r="I209" s="180">
        <f t="shared" si="175"/>
        <v>0</v>
      </c>
      <c r="J209" s="139"/>
      <c r="K209" s="181" t="s">
        <v>11</v>
      </c>
      <c r="L209" s="178">
        <v>0</v>
      </c>
      <c r="M209" s="178">
        <v>0</v>
      </c>
      <c r="N209" s="178">
        <v>0</v>
      </c>
      <c r="O209" s="178">
        <v>0</v>
      </c>
      <c r="P209" s="178">
        <v>0</v>
      </c>
      <c r="Q209" s="178">
        <v>0</v>
      </c>
      <c r="R209" s="182">
        <v>0</v>
      </c>
      <c r="S209" s="183">
        <f t="shared" si="176"/>
        <v>0</v>
      </c>
      <c r="U209" s="210" t="s">
        <v>11</v>
      </c>
      <c r="V209" s="211">
        <v>0</v>
      </c>
      <c r="W209" s="211">
        <v>0</v>
      </c>
      <c r="X209" s="211">
        <v>0</v>
      </c>
      <c r="Y209" s="211">
        <v>0</v>
      </c>
      <c r="Z209" s="211">
        <v>0</v>
      </c>
      <c r="AA209" s="211">
        <v>0</v>
      </c>
      <c r="AB209" s="211">
        <v>0</v>
      </c>
      <c r="AC209" s="211">
        <v>0</v>
      </c>
      <c r="AD209" s="212">
        <v>0</v>
      </c>
      <c r="AE209" s="212">
        <v>0</v>
      </c>
      <c r="AF209" s="212">
        <v>0</v>
      </c>
      <c r="AG209" s="212">
        <v>0</v>
      </c>
      <c r="AH209" s="212">
        <v>0</v>
      </c>
      <c r="AI209" s="213">
        <f t="shared" si="177"/>
        <v>0</v>
      </c>
      <c r="AJ209" s="131" t="str">
        <f t="shared" si="178"/>
        <v/>
      </c>
      <c r="BA209" s="131"/>
      <c r="BR209" s="131"/>
      <c r="CG209" s="131"/>
    </row>
    <row r="210" spans="1:85" ht="15">
      <c r="A210" s="184" t="s">
        <v>26</v>
      </c>
      <c r="B210" s="185">
        <f>SUM(B189:B205)</f>
        <v>27.086928824807515</v>
      </c>
      <c r="C210" s="185">
        <f t="shared" ref="C210:H210" si="179">SUM(C189:C205)</f>
        <v>3.693914004600364</v>
      </c>
      <c r="D210" s="185">
        <f t="shared" si="179"/>
        <v>167.6603964986104</v>
      </c>
      <c r="E210" s="185">
        <f t="shared" si="179"/>
        <v>44.252688654637268</v>
      </c>
      <c r="F210" s="185">
        <f t="shared" si="179"/>
        <v>0</v>
      </c>
      <c r="G210" s="185">
        <f t="shared" si="179"/>
        <v>0.45715470242558381</v>
      </c>
      <c r="H210" s="187">
        <f t="shared" si="179"/>
        <v>0</v>
      </c>
      <c r="I210" s="144">
        <f t="shared" ref="I210" si="180">SUM(I189:I205)</f>
        <v>243.15108268508109</v>
      </c>
      <c r="J210" s="139"/>
      <c r="K210" s="186" t="s">
        <v>26</v>
      </c>
      <c r="L210" s="185">
        <f>SUM(L189:L205)</f>
        <v>27.086928824807515</v>
      </c>
      <c r="M210" s="185">
        <f t="shared" ref="M210:R210" si="181">SUM(M189:M205)</f>
        <v>3.693914004600364</v>
      </c>
      <c r="N210" s="185">
        <f t="shared" si="181"/>
        <v>167.6603964986104</v>
      </c>
      <c r="O210" s="185">
        <f t="shared" si="181"/>
        <v>44.252688654637268</v>
      </c>
      <c r="P210" s="185">
        <f t="shared" si="181"/>
        <v>244.0169176134205</v>
      </c>
      <c r="Q210" s="185">
        <f t="shared" si="181"/>
        <v>0.45715470242558381</v>
      </c>
      <c r="R210" s="187">
        <f t="shared" si="181"/>
        <v>0</v>
      </c>
      <c r="S210" s="188">
        <f t="shared" ref="S210" si="182">SUM(S189:S205)</f>
        <v>487.16800029850168</v>
      </c>
      <c r="T210" s="131" t="str">
        <f>IF(ABS(S210-AI210)&gt;0.01,S210-AI210,"")</f>
        <v/>
      </c>
      <c r="U210" s="214" t="s">
        <v>60</v>
      </c>
      <c r="V210" s="215">
        <f>SUM(V189:V205)</f>
        <v>23.883250651947879</v>
      </c>
      <c r="W210" s="215">
        <f t="shared" ref="W210:AH210" si="183">SUM(W189:W205)</f>
        <v>1.3061562926445252</v>
      </c>
      <c r="X210" s="215">
        <f t="shared" si="183"/>
        <v>0.45715470242558381</v>
      </c>
      <c r="Y210" s="215">
        <f t="shared" si="183"/>
        <v>3.693914004600364</v>
      </c>
      <c r="Z210" s="215">
        <f t="shared" si="183"/>
        <v>154.35308887813045</v>
      </c>
      <c r="AA210" s="215">
        <f t="shared" si="183"/>
        <v>42.174462937145975</v>
      </c>
      <c r="AB210" s="215">
        <f t="shared" si="183"/>
        <v>244.0169176134205</v>
      </c>
      <c r="AC210" s="215">
        <f t="shared" si="183"/>
        <v>17.28305521818632</v>
      </c>
      <c r="AD210" s="216">
        <f t="shared" si="183"/>
        <v>1.8975218802151139</v>
      </c>
      <c r="AE210" s="216">
        <f t="shared" si="183"/>
        <v>0.19592344389667876</v>
      </c>
      <c r="AF210" s="216">
        <f t="shared" si="183"/>
        <v>0</v>
      </c>
      <c r="AG210" s="216">
        <f t="shared" si="183"/>
        <v>13.307307620479914</v>
      </c>
      <c r="AH210" s="216">
        <f t="shared" si="183"/>
        <v>1.8823022735946131</v>
      </c>
      <c r="AI210" s="217">
        <f>SUM(V210:AC210)</f>
        <v>487.16800029850162</v>
      </c>
      <c r="AJ210" s="131" t="str">
        <f t="shared" si="178"/>
        <v/>
      </c>
      <c r="BA210" s="131"/>
      <c r="BR210" s="131"/>
      <c r="CG210" s="131"/>
    </row>
    <row r="211" spans="1:85" s="2" customFormat="1" ht="15" thickBot="1">
      <c r="A211" s="15" t="s">
        <v>100</v>
      </c>
      <c r="B211" s="100">
        <f>IF($I210=0,"-",B210/$I210)</f>
        <v>0.11139958138656265</v>
      </c>
      <c r="C211" s="100">
        <f t="shared" ref="C211:H211" si="184">IF($I210=0,"-",C210/$I210)</f>
        <v>1.5191846829588514E-2</v>
      </c>
      <c r="D211" s="100">
        <f t="shared" si="184"/>
        <v>0.6895317703181153</v>
      </c>
      <c r="E211" s="100">
        <f t="shared" si="184"/>
        <v>0.18199667534259537</v>
      </c>
      <c r="F211" s="100">
        <f t="shared" si="184"/>
        <v>0</v>
      </c>
      <c r="G211" s="100">
        <f t="shared" si="184"/>
        <v>1.8801261231383086E-3</v>
      </c>
      <c r="H211" s="101">
        <f t="shared" si="184"/>
        <v>0</v>
      </c>
      <c r="I211" s="102">
        <f>SUM(B211:H211)</f>
        <v>1.0000000000000002</v>
      </c>
      <c r="J211" s="131"/>
      <c r="K211" s="27" t="s">
        <v>100</v>
      </c>
      <c r="L211" s="76">
        <f>IF($S210=0,"-",L210/$S210)</f>
        <v>5.5600796456685544E-2</v>
      </c>
      <c r="M211" s="76">
        <f t="shared" ref="M211:R211" si="185">IF($S210=0,"-",M210/$S210)</f>
        <v>7.5824233166730945E-3</v>
      </c>
      <c r="N211" s="76">
        <f t="shared" si="185"/>
        <v>0.34415313894976701</v>
      </c>
      <c r="O211" s="76">
        <f t="shared" si="185"/>
        <v>9.0836607961775784E-2</v>
      </c>
      <c r="P211" s="76">
        <f t="shared" si="185"/>
        <v>0.50088864101070762</v>
      </c>
      <c r="Q211" s="76">
        <f t="shared" si="185"/>
        <v>9.3839230439083049E-4</v>
      </c>
      <c r="R211" s="77">
        <f t="shared" si="185"/>
        <v>0</v>
      </c>
      <c r="S211" s="78">
        <f>SUM(L211:R211)</f>
        <v>1</v>
      </c>
      <c r="U211" s="36" t="s">
        <v>100</v>
      </c>
      <c r="V211" s="103">
        <f>+V210/$AI210</f>
        <v>4.9024670416188944E-2</v>
      </c>
      <c r="W211" s="103">
        <f t="shared" ref="W211:AH211" si="186">+W210/$AI210</f>
        <v>2.6811208696880875E-3</v>
      </c>
      <c r="X211" s="103">
        <f t="shared" si="186"/>
        <v>9.383923043908306E-4</v>
      </c>
      <c r="Y211" s="103">
        <f t="shared" si="186"/>
        <v>7.5824233166730953E-3</v>
      </c>
      <c r="Z211" s="103">
        <f t="shared" si="186"/>
        <v>0.31683749503980957</v>
      </c>
      <c r="AA211" s="103">
        <f t="shared" si="186"/>
        <v>8.6570675642292774E-2</v>
      </c>
      <c r="AB211" s="103">
        <f t="shared" si="186"/>
        <v>0.50088864101070762</v>
      </c>
      <c r="AC211" s="103">
        <f t="shared" si="186"/>
        <v>3.5476581400248994E-2</v>
      </c>
      <c r="AD211" s="103">
        <f t="shared" si="186"/>
        <v>3.895005170808527E-3</v>
      </c>
      <c r="AE211" s="103">
        <f t="shared" si="186"/>
        <v>4.0216813045321312E-4</v>
      </c>
      <c r="AF211" s="103">
        <f t="shared" si="186"/>
        <v>0</v>
      </c>
      <c r="AG211" s="103">
        <f t="shared" si="186"/>
        <v>2.7315643909957447E-2</v>
      </c>
      <c r="AH211" s="103">
        <f t="shared" si="186"/>
        <v>3.8637641890298074E-3</v>
      </c>
      <c r="AI211" s="104">
        <f>SUM(V211:AC211)</f>
        <v>0.99999999999999989</v>
      </c>
      <c r="AJ211" s="2" t="str">
        <f t="shared" si="178"/>
        <v/>
      </c>
    </row>
    <row r="212" spans="1:85" ht="15" thickBot="1">
      <c r="A212" s="218"/>
      <c r="B212" s="218"/>
      <c r="C212" s="218"/>
      <c r="D212" s="218"/>
      <c r="E212" s="218"/>
      <c r="F212" s="218"/>
      <c r="G212" s="218"/>
      <c r="H212" s="218"/>
      <c r="I212" s="218"/>
      <c r="K212" s="218"/>
      <c r="L212" s="218"/>
      <c r="M212" s="218"/>
      <c r="N212" s="218"/>
      <c r="O212" s="218"/>
      <c r="P212" s="218"/>
      <c r="Q212" s="218"/>
      <c r="R212" s="218"/>
      <c r="S212" s="218"/>
      <c r="AI212" s="139"/>
      <c r="BA212" s="131"/>
      <c r="BR212" s="131"/>
      <c r="CG212" s="131"/>
    </row>
    <row r="213" spans="1:85" ht="28.5">
      <c r="A213" s="328" t="s">
        <v>33</v>
      </c>
      <c r="B213" s="135" t="s">
        <v>0</v>
      </c>
      <c r="C213" s="135" t="s">
        <v>1</v>
      </c>
      <c r="D213" s="135" t="s">
        <v>2</v>
      </c>
      <c r="E213" s="135" t="s">
        <v>3</v>
      </c>
      <c r="F213" s="135" t="s">
        <v>27</v>
      </c>
      <c r="G213" s="135" t="s">
        <v>4</v>
      </c>
      <c r="H213" s="135" t="s">
        <v>5</v>
      </c>
      <c r="I213" s="136" t="s">
        <v>6</v>
      </c>
      <c r="K213" s="330" t="s">
        <v>33</v>
      </c>
      <c r="L213" s="137" t="s">
        <v>0</v>
      </c>
      <c r="M213" s="137" t="s">
        <v>1</v>
      </c>
      <c r="N213" s="137" t="s">
        <v>2</v>
      </c>
      <c r="O213" s="137" t="s">
        <v>3</v>
      </c>
      <c r="P213" s="137" t="s">
        <v>27</v>
      </c>
      <c r="Q213" s="137" t="s">
        <v>4</v>
      </c>
      <c r="R213" s="137" t="s">
        <v>5</v>
      </c>
      <c r="S213" s="138" t="s">
        <v>6</v>
      </c>
      <c r="U213" s="332" t="s">
        <v>33</v>
      </c>
      <c r="V213" s="190" t="s">
        <v>69</v>
      </c>
      <c r="W213" s="190" t="s">
        <v>70</v>
      </c>
      <c r="X213" s="190" t="s">
        <v>4</v>
      </c>
      <c r="Y213" s="190" t="s">
        <v>1</v>
      </c>
      <c r="Z213" s="190" t="s">
        <v>2</v>
      </c>
      <c r="AA213" s="190" t="s">
        <v>3</v>
      </c>
      <c r="AB213" s="190" t="s">
        <v>52</v>
      </c>
      <c r="AC213" s="190" t="s">
        <v>64</v>
      </c>
      <c r="AD213" s="191" t="s">
        <v>72</v>
      </c>
      <c r="AE213" s="191" t="s">
        <v>79</v>
      </c>
      <c r="AF213" s="191" t="s">
        <v>73</v>
      </c>
      <c r="AG213" s="191" t="s">
        <v>80</v>
      </c>
      <c r="AH213" s="191" t="s">
        <v>81</v>
      </c>
      <c r="AI213" s="192" t="s">
        <v>60</v>
      </c>
      <c r="BA213" s="131"/>
      <c r="BR213" s="131"/>
      <c r="CG213" s="131"/>
    </row>
    <row r="214" spans="1:85" ht="15">
      <c r="A214" s="329" t="s">
        <v>33</v>
      </c>
      <c r="B214" s="294" t="s">
        <v>109</v>
      </c>
      <c r="C214" s="295"/>
      <c r="D214" s="295"/>
      <c r="E214" s="295"/>
      <c r="F214" s="295"/>
      <c r="G214" s="295"/>
      <c r="H214" s="295"/>
      <c r="I214" s="296"/>
      <c r="K214" s="331" t="s">
        <v>33</v>
      </c>
      <c r="L214" s="297" t="s">
        <v>109</v>
      </c>
      <c r="M214" s="298"/>
      <c r="N214" s="298"/>
      <c r="O214" s="298"/>
      <c r="P214" s="298"/>
      <c r="Q214" s="298"/>
      <c r="R214" s="298"/>
      <c r="S214" s="299"/>
      <c r="U214" s="333" t="s">
        <v>33</v>
      </c>
      <c r="V214" s="326" t="s">
        <v>109</v>
      </c>
      <c r="W214" s="326"/>
      <c r="X214" s="326"/>
      <c r="Y214" s="326"/>
      <c r="Z214" s="326"/>
      <c r="AA214" s="326"/>
      <c r="AB214" s="326"/>
      <c r="AC214" s="326"/>
      <c r="AD214" s="326"/>
      <c r="AE214" s="326"/>
      <c r="AF214" s="326"/>
      <c r="AG214" s="326"/>
      <c r="AH214" s="326"/>
      <c r="AI214" s="327"/>
      <c r="BA214" s="131"/>
      <c r="BR214" s="131"/>
      <c r="CG214" s="131"/>
    </row>
    <row r="215" spans="1:85" ht="15">
      <c r="A215" s="141" t="s">
        <v>7</v>
      </c>
      <c r="B215" s="142">
        <v>0</v>
      </c>
      <c r="C215" s="142">
        <v>0</v>
      </c>
      <c r="D215" s="142">
        <v>0</v>
      </c>
      <c r="E215" s="142">
        <v>0</v>
      </c>
      <c r="F215" s="303"/>
      <c r="G215" s="142">
        <v>0</v>
      </c>
      <c r="H215" s="143">
        <v>0</v>
      </c>
      <c r="I215" s="144">
        <f>SUM(B215:H215)</f>
        <v>0</v>
      </c>
      <c r="J215" s="139"/>
      <c r="K215" s="193" t="s">
        <v>7</v>
      </c>
      <c r="L215" s="142">
        <v>0</v>
      </c>
      <c r="M215" s="142">
        <v>0</v>
      </c>
      <c r="N215" s="142">
        <v>0</v>
      </c>
      <c r="O215" s="142">
        <v>0</v>
      </c>
      <c r="P215" s="142">
        <v>0</v>
      </c>
      <c r="Q215" s="142">
        <v>0</v>
      </c>
      <c r="R215" s="194">
        <v>0</v>
      </c>
      <c r="S215" s="195">
        <f>SUM(L215:R215)</f>
        <v>0</v>
      </c>
      <c r="U215" s="196" t="s">
        <v>7</v>
      </c>
      <c r="V215" s="197">
        <v>0</v>
      </c>
      <c r="W215" s="197">
        <v>0</v>
      </c>
      <c r="X215" s="197">
        <v>0</v>
      </c>
      <c r="Y215" s="197">
        <v>0</v>
      </c>
      <c r="Z215" s="197">
        <v>0</v>
      </c>
      <c r="AA215" s="197">
        <v>0</v>
      </c>
      <c r="AB215" s="197">
        <v>0</v>
      </c>
      <c r="AC215" s="198">
        <v>0</v>
      </c>
      <c r="AD215" s="199">
        <v>0</v>
      </c>
      <c r="AE215" s="199">
        <v>0</v>
      </c>
      <c r="AF215" s="199">
        <v>0</v>
      </c>
      <c r="AG215" s="199">
        <v>0</v>
      </c>
      <c r="AH215" s="199">
        <v>0</v>
      </c>
      <c r="AI215" s="200">
        <f>SUM(V215:AC215)</f>
        <v>0</v>
      </c>
      <c r="AJ215" s="131" t="str">
        <f>IF(ABS(S215-AI215)&gt;0.001,S215-AI215,"")</f>
        <v/>
      </c>
      <c r="BA215" s="131"/>
      <c r="BR215" s="131"/>
      <c r="CG215" s="131"/>
    </row>
    <row r="216" spans="1:85" ht="15">
      <c r="A216" s="149" t="s">
        <v>8</v>
      </c>
      <c r="B216" s="150">
        <v>0</v>
      </c>
      <c r="C216" s="150">
        <v>0</v>
      </c>
      <c r="D216" s="150">
        <v>0</v>
      </c>
      <c r="E216" s="150">
        <v>0</v>
      </c>
      <c r="F216" s="304"/>
      <c r="G216" s="150">
        <v>0</v>
      </c>
      <c r="H216" s="151">
        <v>0</v>
      </c>
      <c r="I216" s="152">
        <f t="shared" ref="I216:I235" si="187">SUM(B216:H216)</f>
        <v>0</v>
      </c>
      <c r="J216" s="139"/>
      <c r="K216" s="153" t="s">
        <v>8</v>
      </c>
      <c r="L216" s="154">
        <v>0</v>
      </c>
      <c r="M216" s="154">
        <v>0</v>
      </c>
      <c r="N216" s="154">
        <v>0</v>
      </c>
      <c r="O216" s="154">
        <v>0</v>
      </c>
      <c r="P216" s="154">
        <v>0</v>
      </c>
      <c r="Q216" s="154">
        <v>0</v>
      </c>
      <c r="R216" s="155">
        <v>0</v>
      </c>
      <c r="S216" s="156">
        <f t="shared" ref="S216:S235" si="188">SUM(L216:R216)</f>
        <v>0</v>
      </c>
      <c r="U216" s="201" t="s">
        <v>8</v>
      </c>
      <c r="V216" s="202">
        <v>0</v>
      </c>
      <c r="W216" s="202">
        <v>0</v>
      </c>
      <c r="X216" s="202">
        <v>0</v>
      </c>
      <c r="Y216" s="202">
        <v>0</v>
      </c>
      <c r="Z216" s="202">
        <v>0</v>
      </c>
      <c r="AA216" s="202">
        <v>0</v>
      </c>
      <c r="AB216" s="202">
        <v>0</v>
      </c>
      <c r="AC216" s="203">
        <v>0</v>
      </c>
      <c r="AD216" s="202">
        <v>0</v>
      </c>
      <c r="AE216" s="202">
        <v>0</v>
      </c>
      <c r="AF216" s="202">
        <v>0</v>
      </c>
      <c r="AG216" s="202">
        <v>0</v>
      </c>
      <c r="AH216" s="202">
        <v>0</v>
      </c>
      <c r="AI216" s="204">
        <f t="shared" ref="AI216:AI235" si="189">SUM(V216:AC216)</f>
        <v>0</v>
      </c>
      <c r="AJ216" s="131" t="str">
        <f t="shared" ref="AJ216:AJ237" si="190">IF(ABS(S216-AI216)&gt;0.001,S216-AI216,"")</f>
        <v/>
      </c>
      <c r="BA216" s="131"/>
      <c r="BR216" s="131"/>
      <c r="CG216" s="131"/>
    </row>
    <row r="217" spans="1:85" ht="15">
      <c r="A217" s="157" t="s">
        <v>10</v>
      </c>
      <c r="B217" s="146">
        <v>0</v>
      </c>
      <c r="C217" s="146">
        <v>0</v>
      </c>
      <c r="D217" s="146">
        <v>0</v>
      </c>
      <c r="E217" s="146">
        <v>0</v>
      </c>
      <c r="F217" s="304"/>
      <c r="G217" s="146">
        <v>0</v>
      </c>
      <c r="H217" s="158">
        <v>0</v>
      </c>
      <c r="I217" s="144">
        <f t="shared" si="187"/>
        <v>0</v>
      </c>
      <c r="J217" s="139"/>
      <c r="K217" s="159" t="s">
        <v>10</v>
      </c>
      <c r="L217" s="146">
        <v>0</v>
      </c>
      <c r="M217" s="146">
        <v>0</v>
      </c>
      <c r="N217" s="146">
        <v>0</v>
      </c>
      <c r="O217" s="146">
        <v>0</v>
      </c>
      <c r="P217" s="146">
        <v>0</v>
      </c>
      <c r="Q217" s="146">
        <v>0</v>
      </c>
      <c r="R217" s="147">
        <v>0</v>
      </c>
      <c r="S217" s="148">
        <f t="shared" si="188"/>
        <v>0</v>
      </c>
      <c r="U217" s="205" t="s">
        <v>10</v>
      </c>
      <c r="V217" s="197">
        <v>0</v>
      </c>
      <c r="W217" s="197">
        <v>0</v>
      </c>
      <c r="X217" s="197">
        <v>0</v>
      </c>
      <c r="Y217" s="197">
        <v>0</v>
      </c>
      <c r="Z217" s="197">
        <v>0</v>
      </c>
      <c r="AA217" s="197">
        <v>0</v>
      </c>
      <c r="AB217" s="197">
        <v>0</v>
      </c>
      <c r="AC217" s="198">
        <v>0</v>
      </c>
      <c r="AD217" s="199">
        <v>0</v>
      </c>
      <c r="AE217" s="199">
        <v>0</v>
      </c>
      <c r="AF217" s="199">
        <v>0</v>
      </c>
      <c r="AG217" s="199">
        <v>0</v>
      </c>
      <c r="AH217" s="199">
        <v>0</v>
      </c>
      <c r="AI217" s="200">
        <f t="shared" si="189"/>
        <v>0</v>
      </c>
      <c r="AJ217" s="131" t="str">
        <f t="shared" si="190"/>
        <v/>
      </c>
      <c r="BA217" s="131"/>
      <c r="BR217" s="131"/>
      <c r="CG217" s="131"/>
    </row>
    <row r="218" spans="1:85" ht="15">
      <c r="A218" s="149" t="s">
        <v>53</v>
      </c>
      <c r="B218" s="150">
        <v>0</v>
      </c>
      <c r="C218" s="150">
        <v>0</v>
      </c>
      <c r="D218" s="150">
        <v>0</v>
      </c>
      <c r="E218" s="150">
        <v>0</v>
      </c>
      <c r="F218" s="304"/>
      <c r="G218" s="150">
        <v>0</v>
      </c>
      <c r="H218" s="151">
        <v>0</v>
      </c>
      <c r="I218" s="152">
        <f t="shared" si="187"/>
        <v>0</v>
      </c>
      <c r="J218" s="139"/>
      <c r="K218" s="153" t="s">
        <v>53</v>
      </c>
      <c r="L218" s="154">
        <v>0</v>
      </c>
      <c r="M218" s="154">
        <v>0</v>
      </c>
      <c r="N218" s="154">
        <v>0</v>
      </c>
      <c r="O218" s="154">
        <v>0</v>
      </c>
      <c r="P218" s="154">
        <v>0</v>
      </c>
      <c r="Q218" s="154">
        <v>0</v>
      </c>
      <c r="R218" s="155">
        <v>0</v>
      </c>
      <c r="S218" s="156">
        <f t="shared" si="188"/>
        <v>0</v>
      </c>
      <c r="U218" s="201" t="s">
        <v>53</v>
      </c>
      <c r="V218" s="202">
        <v>0</v>
      </c>
      <c r="W218" s="202">
        <v>0</v>
      </c>
      <c r="X218" s="202">
        <v>0</v>
      </c>
      <c r="Y218" s="202">
        <v>0</v>
      </c>
      <c r="Z218" s="202">
        <v>0</v>
      </c>
      <c r="AA218" s="202">
        <v>0</v>
      </c>
      <c r="AB218" s="202">
        <v>0</v>
      </c>
      <c r="AC218" s="203">
        <v>0</v>
      </c>
      <c r="AD218" s="202">
        <v>0</v>
      </c>
      <c r="AE218" s="202">
        <v>0</v>
      </c>
      <c r="AF218" s="202">
        <v>0</v>
      </c>
      <c r="AG218" s="202">
        <v>0</v>
      </c>
      <c r="AH218" s="202">
        <v>0</v>
      </c>
      <c r="AI218" s="204">
        <f t="shared" si="189"/>
        <v>0</v>
      </c>
      <c r="AJ218" s="131" t="str">
        <f t="shared" si="190"/>
        <v/>
      </c>
      <c r="BA218" s="131"/>
      <c r="BR218" s="131"/>
      <c r="CG218" s="131"/>
    </row>
    <row r="219" spans="1:85" ht="15">
      <c r="A219" s="157" t="s">
        <v>16</v>
      </c>
      <c r="B219" s="146">
        <v>2.4050711154354514</v>
      </c>
      <c r="C219" s="146">
        <v>0</v>
      </c>
      <c r="D219" s="146">
        <v>0</v>
      </c>
      <c r="E219" s="146">
        <v>0</v>
      </c>
      <c r="F219" s="304"/>
      <c r="G219" s="146">
        <v>0</v>
      </c>
      <c r="H219" s="158">
        <v>0</v>
      </c>
      <c r="I219" s="144">
        <f t="shared" si="187"/>
        <v>2.4050711154354514</v>
      </c>
      <c r="J219" s="139"/>
      <c r="K219" s="159" t="s">
        <v>16</v>
      </c>
      <c r="L219" s="146">
        <v>2.4050711154354514</v>
      </c>
      <c r="M219" s="146">
        <v>0</v>
      </c>
      <c r="N219" s="146">
        <v>0</v>
      </c>
      <c r="O219" s="146">
        <v>0</v>
      </c>
      <c r="P219" s="146">
        <v>0</v>
      </c>
      <c r="Q219" s="146">
        <v>0</v>
      </c>
      <c r="R219" s="147">
        <v>0</v>
      </c>
      <c r="S219" s="148">
        <f t="shared" si="188"/>
        <v>2.4050711154354514</v>
      </c>
      <c r="U219" s="205" t="s">
        <v>16</v>
      </c>
      <c r="V219" s="197">
        <v>2.4050711154354514</v>
      </c>
      <c r="W219" s="197">
        <v>0</v>
      </c>
      <c r="X219" s="197">
        <v>0</v>
      </c>
      <c r="Y219" s="197">
        <v>0</v>
      </c>
      <c r="Z219" s="197">
        <v>0</v>
      </c>
      <c r="AA219" s="197">
        <v>0</v>
      </c>
      <c r="AB219" s="197">
        <v>0</v>
      </c>
      <c r="AC219" s="198">
        <v>0</v>
      </c>
      <c r="AD219" s="199">
        <v>0</v>
      </c>
      <c r="AE219" s="199">
        <v>0</v>
      </c>
      <c r="AF219" s="199">
        <v>0</v>
      </c>
      <c r="AG219" s="199">
        <v>0</v>
      </c>
      <c r="AH219" s="199">
        <v>0</v>
      </c>
      <c r="AI219" s="200">
        <f t="shared" si="189"/>
        <v>2.4050711154354514</v>
      </c>
      <c r="AJ219" s="131" t="str">
        <f t="shared" si="190"/>
        <v/>
      </c>
      <c r="BA219" s="131"/>
      <c r="BR219" s="131"/>
      <c r="CG219" s="131"/>
    </row>
    <row r="220" spans="1:85" ht="15">
      <c r="A220" s="149" t="s">
        <v>15</v>
      </c>
      <c r="B220" s="150">
        <v>5.9919335555639135</v>
      </c>
      <c r="C220" s="150">
        <v>0</v>
      </c>
      <c r="D220" s="150">
        <v>0</v>
      </c>
      <c r="E220" s="150">
        <v>0</v>
      </c>
      <c r="F220" s="304"/>
      <c r="G220" s="150">
        <v>0</v>
      </c>
      <c r="H220" s="151">
        <v>0</v>
      </c>
      <c r="I220" s="152">
        <f t="shared" si="187"/>
        <v>5.9919335555639135</v>
      </c>
      <c r="J220" s="139"/>
      <c r="K220" s="153" t="s">
        <v>15</v>
      </c>
      <c r="L220" s="154">
        <v>5.9919335555639135</v>
      </c>
      <c r="M220" s="154">
        <v>0</v>
      </c>
      <c r="N220" s="154">
        <v>0</v>
      </c>
      <c r="O220" s="154">
        <v>0</v>
      </c>
      <c r="P220" s="154">
        <v>0</v>
      </c>
      <c r="Q220" s="154">
        <v>0</v>
      </c>
      <c r="R220" s="155">
        <v>0</v>
      </c>
      <c r="S220" s="156">
        <f t="shared" si="188"/>
        <v>5.9919335555639135</v>
      </c>
      <c r="U220" s="201" t="s">
        <v>54</v>
      </c>
      <c r="V220" s="202">
        <v>5.9919335555639135</v>
      </c>
      <c r="W220" s="202">
        <v>0</v>
      </c>
      <c r="X220" s="202">
        <v>0</v>
      </c>
      <c r="Y220" s="202">
        <v>0</v>
      </c>
      <c r="Z220" s="202">
        <v>0</v>
      </c>
      <c r="AA220" s="202">
        <v>0</v>
      </c>
      <c r="AB220" s="202">
        <v>0</v>
      </c>
      <c r="AC220" s="203">
        <v>0</v>
      </c>
      <c r="AD220" s="202">
        <v>0</v>
      </c>
      <c r="AE220" s="202">
        <v>0</v>
      </c>
      <c r="AF220" s="202">
        <v>0</v>
      </c>
      <c r="AG220" s="202">
        <v>0</v>
      </c>
      <c r="AH220" s="202">
        <v>0</v>
      </c>
      <c r="AI220" s="204">
        <f t="shared" si="189"/>
        <v>5.9919335555639135</v>
      </c>
      <c r="AJ220" s="131" t="str">
        <f t="shared" si="190"/>
        <v/>
      </c>
      <c r="BA220" s="131"/>
      <c r="BR220" s="131"/>
      <c r="CG220" s="131"/>
    </row>
    <row r="221" spans="1:85" ht="15">
      <c r="A221" s="157" t="s">
        <v>55</v>
      </c>
      <c r="B221" s="146">
        <v>0</v>
      </c>
      <c r="C221" s="146">
        <v>0</v>
      </c>
      <c r="D221" s="146">
        <v>0</v>
      </c>
      <c r="E221" s="146">
        <v>9.0160867529883223E-3</v>
      </c>
      <c r="F221" s="304"/>
      <c r="G221" s="146">
        <v>0</v>
      </c>
      <c r="H221" s="158">
        <v>0</v>
      </c>
      <c r="I221" s="144">
        <f t="shared" si="187"/>
        <v>9.0160867529883223E-3</v>
      </c>
      <c r="J221" s="139"/>
      <c r="K221" s="159" t="s">
        <v>55</v>
      </c>
      <c r="L221" s="146">
        <v>0</v>
      </c>
      <c r="M221" s="146">
        <v>0</v>
      </c>
      <c r="N221" s="146">
        <v>0</v>
      </c>
      <c r="O221" s="146">
        <v>9.0160867529883223E-3</v>
      </c>
      <c r="P221" s="146">
        <v>13.38528558271936</v>
      </c>
      <c r="Q221" s="146">
        <v>0</v>
      </c>
      <c r="R221" s="147">
        <v>0</v>
      </c>
      <c r="S221" s="148">
        <f t="shared" si="188"/>
        <v>13.394301669472348</v>
      </c>
      <c r="U221" s="205" t="s">
        <v>55</v>
      </c>
      <c r="V221" s="197">
        <v>0</v>
      </c>
      <c r="W221" s="197">
        <v>0</v>
      </c>
      <c r="X221" s="197">
        <v>0</v>
      </c>
      <c r="Y221" s="197">
        <v>0</v>
      </c>
      <c r="Z221" s="197">
        <v>0</v>
      </c>
      <c r="AA221" s="197">
        <v>0</v>
      </c>
      <c r="AB221" s="197">
        <v>13.38528558271936</v>
      </c>
      <c r="AC221" s="198">
        <v>9.0160867529883223E-3</v>
      </c>
      <c r="AD221" s="197">
        <v>0</v>
      </c>
      <c r="AE221" s="197">
        <v>0</v>
      </c>
      <c r="AF221" s="197">
        <v>0</v>
      </c>
      <c r="AG221" s="197">
        <v>0</v>
      </c>
      <c r="AH221" s="197">
        <v>9.0160867529883223E-3</v>
      </c>
      <c r="AI221" s="200">
        <f t="shared" si="189"/>
        <v>13.394301669472348</v>
      </c>
      <c r="AJ221" s="131" t="str">
        <f t="shared" si="190"/>
        <v/>
      </c>
      <c r="BA221" s="131"/>
      <c r="BR221" s="131"/>
      <c r="CG221" s="131"/>
    </row>
    <row r="222" spans="1:85" ht="15">
      <c r="A222" s="149" t="s">
        <v>12</v>
      </c>
      <c r="B222" s="150">
        <v>0</v>
      </c>
      <c r="C222" s="150">
        <v>0</v>
      </c>
      <c r="D222" s="150">
        <v>0</v>
      </c>
      <c r="E222" s="150">
        <v>6.1552111172757157E-19</v>
      </c>
      <c r="F222" s="304"/>
      <c r="G222" s="150">
        <v>0</v>
      </c>
      <c r="H222" s="151">
        <v>0</v>
      </c>
      <c r="I222" s="152">
        <f t="shared" si="187"/>
        <v>6.1552111172757157E-19</v>
      </c>
      <c r="J222" s="139"/>
      <c r="K222" s="153" t="s">
        <v>12</v>
      </c>
      <c r="L222" s="154">
        <v>0</v>
      </c>
      <c r="M222" s="154">
        <v>0</v>
      </c>
      <c r="N222" s="154">
        <v>0</v>
      </c>
      <c r="O222" s="154">
        <v>6.1552111172757157E-19</v>
      </c>
      <c r="P222" s="154">
        <v>0.69747408681417666</v>
      </c>
      <c r="Q222" s="154">
        <v>0</v>
      </c>
      <c r="R222" s="155">
        <v>0</v>
      </c>
      <c r="S222" s="156">
        <f t="shared" si="188"/>
        <v>0.69747408681417666</v>
      </c>
      <c r="U222" s="201" t="s">
        <v>12</v>
      </c>
      <c r="V222" s="202">
        <v>0</v>
      </c>
      <c r="W222" s="202">
        <v>0</v>
      </c>
      <c r="X222" s="202">
        <v>0</v>
      </c>
      <c r="Y222" s="202">
        <v>0</v>
      </c>
      <c r="Z222" s="202">
        <v>0</v>
      </c>
      <c r="AA222" s="202">
        <v>0</v>
      </c>
      <c r="AB222" s="202">
        <v>0.69747408681417666</v>
      </c>
      <c r="AC222" s="203">
        <v>6.1552111172757157E-19</v>
      </c>
      <c r="AD222" s="202">
        <v>0</v>
      </c>
      <c r="AE222" s="202">
        <v>0</v>
      </c>
      <c r="AF222" s="202">
        <v>0</v>
      </c>
      <c r="AG222" s="202">
        <v>0</v>
      </c>
      <c r="AH222" s="202">
        <v>6.1552111172757157E-19</v>
      </c>
      <c r="AI222" s="204">
        <f t="shared" si="189"/>
        <v>0.69747408681417666</v>
      </c>
      <c r="AJ222" s="131" t="str">
        <f t="shared" si="190"/>
        <v/>
      </c>
      <c r="BA222" s="131"/>
      <c r="BR222" s="131"/>
      <c r="CG222" s="131"/>
    </row>
    <row r="223" spans="1:85" ht="15">
      <c r="A223" s="157" t="s">
        <v>56</v>
      </c>
      <c r="B223" s="146">
        <v>0</v>
      </c>
      <c r="C223" s="146">
        <v>0</v>
      </c>
      <c r="D223" s="146">
        <v>0</v>
      </c>
      <c r="E223" s="146">
        <v>0</v>
      </c>
      <c r="F223" s="304"/>
      <c r="G223" s="146">
        <v>0</v>
      </c>
      <c r="H223" s="158">
        <v>0</v>
      </c>
      <c r="I223" s="144">
        <f t="shared" si="187"/>
        <v>0</v>
      </c>
      <c r="J223" s="139"/>
      <c r="K223" s="159" t="s">
        <v>56</v>
      </c>
      <c r="L223" s="146">
        <v>0</v>
      </c>
      <c r="M223" s="146">
        <v>0</v>
      </c>
      <c r="N223" s="146">
        <v>0</v>
      </c>
      <c r="O223" s="146">
        <v>0</v>
      </c>
      <c r="P223" s="146">
        <v>0</v>
      </c>
      <c r="Q223" s="146">
        <v>0</v>
      </c>
      <c r="R223" s="147">
        <v>0</v>
      </c>
      <c r="S223" s="148">
        <f t="shared" si="188"/>
        <v>0</v>
      </c>
      <c r="U223" s="205" t="s">
        <v>56</v>
      </c>
      <c r="V223" s="197">
        <v>0</v>
      </c>
      <c r="W223" s="197">
        <v>0</v>
      </c>
      <c r="X223" s="197">
        <v>0</v>
      </c>
      <c r="Y223" s="197">
        <v>0</v>
      </c>
      <c r="Z223" s="197">
        <v>0</v>
      </c>
      <c r="AA223" s="197">
        <v>0</v>
      </c>
      <c r="AB223" s="197">
        <v>0</v>
      </c>
      <c r="AC223" s="198">
        <v>0</v>
      </c>
      <c r="AD223" s="197">
        <v>0</v>
      </c>
      <c r="AE223" s="197">
        <v>0</v>
      </c>
      <c r="AF223" s="197">
        <v>0</v>
      </c>
      <c r="AG223" s="197">
        <v>0</v>
      </c>
      <c r="AH223" s="197">
        <v>0</v>
      </c>
      <c r="AI223" s="200">
        <f t="shared" si="189"/>
        <v>0</v>
      </c>
      <c r="AJ223" s="131" t="str">
        <f t="shared" si="190"/>
        <v/>
      </c>
      <c r="BA223" s="131"/>
      <c r="BR223" s="131"/>
      <c r="CG223" s="131"/>
    </row>
    <row r="224" spans="1:85" ht="15">
      <c r="A224" s="149" t="s">
        <v>17</v>
      </c>
      <c r="B224" s="150">
        <v>0</v>
      </c>
      <c r="C224" s="150">
        <v>0</v>
      </c>
      <c r="D224" s="150">
        <v>0</v>
      </c>
      <c r="E224" s="150">
        <v>0.24087619309605804</v>
      </c>
      <c r="F224" s="304"/>
      <c r="G224" s="150">
        <v>0</v>
      </c>
      <c r="H224" s="151">
        <v>0</v>
      </c>
      <c r="I224" s="152">
        <f t="shared" si="187"/>
        <v>0.24087619309605804</v>
      </c>
      <c r="J224" s="139"/>
      <c r="K224" s="153" t="s">
        <v>17</v>
      </c>
      <c r="L224" s="154">
        <v>0</v>
      </c>
      <c r="M224" s="154">
        <v>0</v>
      </c>
      <c r="N224" s="154">
        <v>0</v>
      </c>
      <c r="O224" s="154">
        <v>0.24087619309605804</v>
      </c>
      <c r="P224" s="154">
        <v>0</v>
      </c>
      <c r="Q224" s="154">
        <v>0</v>
      </c>
      <c r="R224" s="155">
        <v>0</v>
      </c>
      <c r="S224" s="156">
        <f t="shared" si="188"/>
        <v>0.24087619309605804</v>
      </c>
      <c r="U224" s="201" t="s">
        <v>17</v>
      </c>
      <c r="V224" s="202">
        <v>0</v>
      </c>
      <c r="W224" s="202">
        <v>0</v>
      </c>
      <c r="X224" s="202">
        <v>0</v>
      </c>
      <c r="Y224" s="202">
        <v>0</v>
      </c>
      <c r="Z224" s="202">
        <v>0</v>
      </c>
      <c r="AA224" s="202">
        <v>0</v>
      </c>
      <c r="AB224" s="202">
        <v>0</v>
      </c>
      <c r="AC224" s="203">
        <v>0.24087619309605804</v>
      </c>
      <c r="AD224" s="202">
        <v>0</v>
      </c>
      <c r="AE224" s="202">
        <v>0</v>
      </c>
      <c r="AF224" s="202">
        <v>0</v>
      </c>
      <c r="AG224" s="202">
        <v>0</v>
      </c>
      <c r="AH224" s="202">
        <v>0.24087619309605804</v>
      </c>
      <c r="AI224" s="204">
        <f t="shared" si="189"/>
        <v>0.24087619309605804</v>
      </c>
      <c r="AJ224" s="131" t="str">
        <f t="shared" si="190"/>
        <v/>
      </c>
      <c r="BA224" s="131"/>
      <c r="BR224" s="131"/>
      <c r="CG224" s="131"/>
    </row>
    <row r="225" spans="1:85" ht="15">
      <c r="A225" s="157" t="s">
        <v>141</v>
      </c>
      <c r="B225" s="146">
        <v>39.964785175288903</v>
      </c>
      <c r="C225" s="146">
        <v>0</v>
      </c>
      <c r="D225" s="146">
        <v>0.56501704033967981</v>
      </c>
      <c r="E225" s="146">
        <v>1.3167133742740589</v>
      </c>
      <c r="F225" s="304"/>
      <c r="G225" s="146">
        <v>0</v>
      </c>
      <c r="H225" s="158">
        <v>0</v>
      </c>
      <c r="I225" s="144">
        <f t="shared" si="187"/>
        <v>41.846515589902644</v>
      </c>
      <c r="J225" s="139"/>
      <c r="K225" s="159" t="s">
        <v>141</v>
      </c>
      <c r="L225" s="146">
        <v>39.964785175288903</v>
      </c>
      <c r="M225" s="146">
        <v>0</v>
      </c>
      <c r="N225" s="146">
        <v>0.56501704033967981</v>
      </c>
      <c r="O225" s="146">
        <v>1.3167133742740589</v>
      </c>
      <c r="P225" s="146">
        <v>0</v>
      </c>
      <c r="Q225" s="146">
        <v>0</v>
      </c>
      <c r="R225" s="147">
        <v>0</v>
      </c>
      <c r="S225" s="148">
        <f t="shared" si="188"/>
        <v>41.846515589902644</v>
      </c>
      <c r="U225" s="205" t="s">
        <v>141</v>
      </c>
      <c r="V225" s="197">
        <v>39.704176591719538</v>
      </c>
      <c r="W225" s="197">
        <v>0</v>
      </c>
      <c r="X225" s="197">
        <v>0</v>
      </c>
      <c r="Y225" s="197">
        <v>0</v>
      </c>
      <c r="Z225" s="197">
        <v>0.56501704033967981</v>
      </c>
      <c r="AA225" s="197">
        <v>0</v>
      </c>
      <c r="AB225" s="197">
        <v>0</v>
      </c>
      <c r="AC225" s="198">
        <v>1.5773219578434241</v>
      </c>
      <c r="AD225" s="197">
        <v>0.26060858356936539</v>
      </c>
      <c r="AE225" s="197">
        <v>0</v>
      </c>
      <c r="AF225" s="197">
        <v>0</v>
      </c>
      <c r="AG225" s="197">
        <v>0</v>
      </c>
      <c r="AH225" s="197">
        <v>1.3167133742740589</v>
      </c>
      <c r="AI225" s="200">
        <f t="shared" si="189"/>
        <v>41.846515589902644</v>
      </c>
      <c r="AJ225" s="131" t="str">
        <f t="shared" si="190"/>
        <v/>
      </c>
      <c r="BA225" s="131"/>
      <c r="BR225" s="131"/>
      <c r="CG225" s="131"/>
    </row>
    <row r="226" spans="1:85" ht="15">
      <c r="A226" s="149" t="s">
        <v>25</v>
      </c>
      <c r="B226" s="150">
        <v>4.9476708803224909</v>
      </c>
      <c r="C226" s="150">
        <v>0</v>
      </c>
      <c r="D226" s="150">
        <v>15.389911793827203</v>
      </c>
      <c r="E226" s="150">
        <v>60.180153023070424</v>
      </c>
      <c r="F226" s="304"/>
      <c r="G226" s="150">
        <v>11.816104762368372</v>
      </c>
      <c r="H226" s="151">
        <v>0</v>
      </c>
      <c r="I226" s="152">
        <f t="shared" si="187"/>
        <v>92.333840459588487</v>
      </c>
      <c r="J226" s="139"/>
      <c r="K226" s="153" t="s">
        <v>25</v>
      </c>
      <c r="L226" s="154">
        <v>4.9476708803224909</v>
      </c>
      <c r="M226" s="154">
        <v>0</v>
      </c>
      <c r="N226" s="154">
        <v>15.389911793827203</v>
      </c>
      <c r="O226" s="154">
        <v>60.180153023070424</v>
      </c>
      <c r="P226" s="154">
        <v>0</v>
      </c>
      <c r="Q226" s="154">
        <v>11.816104762368372</v>
      </c>
      <c r="R226" s="155">
        <v>0</v>
      </c>
      <c r="S226" s="156">
        <f t="shared" si="188"/>
        <v>92.333840459588487</v>
      </c>
      <c r="U226" s="201" t="s">
        <v>25</v>
      </c>
      <c r="V226" s="202">
        <v>1.3640565401861753</v>
      </c>
      <c r="W226" s="202">
        <v>3.5836143401363154</v>
      </c>
      <c r="X226" s="202">
        <v>11.816104762368372</v>
      </c>
      <c r="Y226" s="202">
        <v>0</v>
      </c>
      <c r="Z226" s="202">
        <v>15.389911793827203</v>
      </c>
      <c r="AA226" s="202">
        <v>58.569801203242058</v>
      </c>
      <c r="AB226" s="202">
        <v>0</v>
      </c>
      <c r="AC226" s="203">
        <v>1.6103518198283646</v>
      </c>
      <c r="AD226" s="202">
        <v>0</v>
      </c>
      <c r="AE226" s="202">
        <v>0.66093383275210793</v>
      </c>
      <c r="AF226" s="202">
        <v>0</v>
      </c>
      <c r="AG226" s="202">
        <v>0</v>
      </c>
      <c r="AH226" s="202">
        <v>0.9494179870762568</v>
      </c>
      <c r="AI226" s="204">
        <f t="shared" si="189"/>
        <v>92.333840459588487</v>
      </c>
      <c r="AJ226" s="131" t="str">
        <f t="shared" si="190"/>
        <v/>
      </c>
      <c r="BA226" s="131"/>
      <c r="BR226" s="131"/>
      <c r="CG226" s="131"/>
    </row>
    <row r="227" spans="1:85" ht="15">
      <c r="A227" s="157" t="s">
        <v>24</v>
      </c>
      <c r="B227" s="146">
        <v>6.715156526092672</v>
      </c>
      <c r="C227" s="146">
        <v>0</v>
      </c>
      <c r="D227" s="146">
        <v>0</v>
      </c>
      <c r="E227" s="146">
        <v>0</v>
      </c>
      <c r="F227" s="304"/>
      <c r="G227" s="146">
        <v>0</v>
      </c>
      <c r="H227" s="158">
        <v>0</v>
      </c>
      <c r="I227" s="144">
        <f t="shared" si="187"/>
        <v>6.715156526092672</v>
      </c>
      <c r="J227" s="139"/>
      <c r="K227" s="159" t="s">
        <v>24</v>
      </c>
      <c r="L227" s="146">
        <v>6.715156526092672</v>
      </c>
      <c r="M227" s="146">
        <v>0</v>
      </c>
      <c r="N227" s="146">
        <v>0</v>
      </c>
      <c r="O227" s="146">
        <v>0</v>
      </c>
      <c r="P227" s="146">
        <v>0</v>
      </c>
      <c r="Q227" s="146">
        <v>0</v>
      </c>
      <c r="R227" s="147">
        <v>0</v>
      </c>
      <c r="S227" s="148">
        <f t="shared" si="188"/>
        <v>6.715156526092672</v>
      </c>
      <c r="U227" s="205" t="s">
        <v>24</v>
      </c>
      <c r="V227" s="197">
        <v>6.5569246734689584</v>
      </c>
      <c r="W227" s="197">
        <v>0.15823185262371395</v>
      </c>
      <c r="X227" s="197">
        <v>0</v>
      </c>
      <c r="Y227" s="197">
        <v>0</v>
      </c>
      <c r="Z227" s="197">
        <v>0</v>
      </c>
      <c r="AA227" s="197">
        <v>0</v>
      </c>
      <c r="AB227" s="197">
        <v>0</v>
      </c>
      <c r="AC227" s="198">
        <v>0</v>
      </c>
      <c r="AD227" s="197">
        <v>0</v>
      </c>
      <c r="AE227" s="197">
        <v>0</v>
      </c>
      <c r="AF227" s="197">
        <v>0</v>
      </c>
      <c r="AG227" s="197">
        <v>0</v>
      </c>
      <c r="AH227" s="197">
        <v>0</v>
      </c>
      <c r="AI227" s="200">
        <f t="shared" si="189"/>
        <v>6.715156526092672</v>
      </c>
      <c r="AJ227" s="131" t="str">
        <f t="shared" si="190"/>
        <v/>
      </c>
      <c r="BA227" s="131"/>
      <c r="BR227" s="131"/>
      <c r="CG227" s="131"/>
    </row>
    <row r="228" spans="1:85" ht="15">
      <c r="A228" s="149" t="s">
        <v>57</v>
      </c>
      <c r="B228" s="150">
        <v>0</v>
      </c>
      <c r="C228" s="150">
        <v>0</v>
      </c>
      <c r="D228" s="150">
        <v>0</v>
      </c>
      <c r="E228" s="150">
        <v>0</v>
      </c>
      <c r="F228" s="304"/>
      <c r="G228" s="150">
        <v>0</v>
      </c>
      <c r="H228" s="151">
        <v>0</v>
      </c>
      <c r="I228" s="152">
        <f t="shared" si="187"/>
        <v>0</v>
      </c>
      <c r="J228" s="139"/>
      <c r="K228" s="153" t="s">
        <v>57</v>
      </c>
      <c r="L228" s="154">
        <v>0</v>
      </c>
      <c r="M228" s="154">
        <v>0</v>
      </c>
      <c r="N228" s="154">
        <v>0</v>
      </c>
      <c r="O228" s="154">
        <v>0</v>
      </c>
      <c r="P228" s="154">
        <v>0</v>
      </c>
      <c r="Q228" s="154">
        <v>0</v>
      </c>
      <c r="R228" s="155">
        <v>0</v>
      </c>
      <c r="S228" s="156">
        <f t="shared" si="188"/>
        <v>0</v>
      </c>
      <c r="U228" s="201" t="s">
        <v>57</v>
      </c>
      <c r="V228" s="202">
        <v>0</v>
      </c>
      <c r="W228" s="202">
        <v>0</v>
      </c>
      <c r="X228" s="202">
        <v>0</v>
      </c>
      <c r="Y228" s="202">
        <v>0</v>
      </c>
      <c r="Z228" s="202">
        <v>0</v>
      </c>
      <c r="AA228" s="202">
        <v>0</v>
      </c>
      <c r="AB228" s="202">
        <v>0</v>
      </c>
      <c r="AC228" s="203">
        <v>0</v>
      </c>
      <c r="AD228" s="202">
        <v>0</v>
      </c>
      <c r="AE228" s="202">
        <v>0</v>
      </c>
      <c r="AF228" s="202">
        <v>0</v>
      </c>
      <c r="AG228" s="202">
        <v>0</v>
      </c>
      <c r="AH228" s="202">
        <v>0</v>
      </c>
      <c r="AI228" s="204">
        <f t="shared" si="189"/>
        <v>0</v>
      </c>
      <c r="AJ228" s="131" t="str">
        <f t="shared" si="190"/>
        <v/>
      </c>
      <c r="BA228" s="131"/>
      <c r="BR228" s="131"/>
      <c r="CG228" s="131"/>
    </row>
    <row r="229" spans="1:85" ht="15">
      <c r="A229" s="157" t="s">
        <v>22</v>
      </c>
      <c r="B229" s="146">
        <v>0.46875224062002452</v>
      </c>
      <c r="C229" s="146">
        <v>0</v>
      </c>
      <c r="D229" s="146">
        <v>0</v>
      </c>
      <c r="E229" s="146">
        <v>0</v>
      </c>
      <c r="F229" s="304"/>
      <c r="G229" s="146">
        <v>0</v>
      </c>
      <c r="H229" s="158">
        <v>0</v>
      </c>
      <c r="I229" s="144">
        <f t="shared" si="187"/>
        <v>0.46875224062002452</v>
      </c>
      <c r="J229" s="139"/>
      <c r="K229" s="159" t="s">
        <v>22</v>
      </c>
      <c r="L229" s="146">
        <v>0.46875224062002452</v>
      </c>
      <c r="M229" s="146">
        <v>0</v>
      </c>
      <c r="N229" s="146">
        <v>0</v>
      </c>
      <c r="O229" s="146">
        <v>0</v>
      </c>
      <c r="P229" s="146">
        <v>0.77102327334935195</v>
      </c>
      <c r="Q229" s="146">
        <v>0</v>
      </c>
      <c r="R229" s="147">
        <v>0</v>
      </c>
      <c r="S229" s="148">
        <f t="shared" si="188"/>
        <v>1.2397755139693765</v>
      </c>
      <c r="U229" s="205" t="s">
        <v>22</v>
      </c>
      <c r="V229" s="197">
        <v>0.46875224062002452</v>
      </c>
      <c r="W229" s="197">
        <v>0</v>
      </c>
      <c r="X229" s="197">
        <v>0</v>
      </c>
      <c r="Y229" s="197">
        <v>0</v>
      </c>
      <c r="Z229" s="197">
        <v>0</v>
      </c>
      <c r="AA229" s="197">
        <v>0</v>
      </c>
      <c r="AB229" s="197">
        <v>0.77102327334935195</v>
      </c>
      <c r="AC229" s="198">
        <v>0</v>
      </c>
      <c r="AD229" s="197">
        <v>0</v>
      </c>
      <c r="AE229" s="197">
        <v>0</v>
      </c>
      <c r="AF229" s="197">
        <v>0</v>
      </c>
      <c r="AG229" s="197">
        <v>0</v>
      </c>
      <c r="AH229" s="197">
        <v>0</v>
      </c>
      <c r="AI229" s="200">
        <f t="shared" si="189"/>
        <v>1.2397755139693765</v>
      </c>
      <c r="AJ229" s="131" t="str">
        <f t="shared" si="190"/>
        <v/>
      </c>
      <c r="BA229" s="131"/>
      <c r="BR229" s="131"/>
      <c r="CG229" s="131"/>
    </row>
    <row r="230" spans="1:85" ht="15">
      <c r="A230" s="149" t="s">
        <v>21</v>
      </c>
      <c r="B230" s="150">
        <v>0</v>
      </c>
      <c r="C230" s="150">
        <v>0</v>
      </c>
      <c r="D230" s="150">
        <v>0</v>
      </c>
      <c r="E230" s="150">
        <v>0</v>
      </c>
      <c r="F230" s="304"/>
      <c r="G230" s="150">
        <v>0</v>
      </c>
      <c r="H230" s="151">
        <v>0</v>
      </c>
      <c r="I230" s="152">
        <f t="shared" si="187"/>
        <v>0</v>
      </c>
      <c r="J230" s="139"/>
      <c r="K230" s="153" t="s">
        <v>21</v>
      </c>
      <c r="L230" s="154">
        <v>0</v>
      </c>
      <c r="M230" s="154">
        <v>0</v>
      </c>
      <c r="N230" s="154">
        <v>0</v>
      </c>
      <c r="O230" s="154">
        <v>0</v>
      </c>
      <c r="P230" s="154">
        <v>0</v>
      </c>
      <c r="Q230" s="154">
        <v>0</v>
      </c>
      <c r="R230" s="155">
        <v>0</v>
      </c>
      <c r="S230" s="156">
        <f t="shared" si="188"/>
        <v>0</v>
      </c>
      <c r="U230" s="201" t="s">
        <v>58</v>
      </c>
      <c r="V230" s="202">
        <v>0</v>
      </c>
      <c r="W230" s="202">
        <v>0</v>
      </c>
      <c r="X230" s="202">
        <v>0</v>
      </c>
      <c r="Y230" s="202">
        <v>0</v>
      </c>
      <c r="Z230" s="202">
        <v>0</v>
      </c>
      <c r="AA230" s="202">
        <v>0</v>
      </c>
      <c r="AB230" s="202">
        <v>0</v>
      </c>
      <c r="AC230" s="203">
        <v>0</v>
      </c>
      <c r="AD230" s="202">
        <v>0</v>
      </c>
      <c r="AE230" s="202">
        <v>0</v>
      </c>
      <c r="AF230" s="202">
        <v>0</v>
      </c>
      <c r="AG230" s="202">
        <v>0</v>
      </c>
      <c r="AH230" s="202">
        <v>0</v>
      </c>
      <c r="AI230" s="204">
        <f t="shared" si="189"/>
        <v>0</v>
      </c>
      <c r="AJ230" s="131" t="str">
        <f t="shared" si="190"/>
        <v/>
      </c>
      <c r="BA230" s="131"/>
      <c r="BR230" s="131"/>
      <c r="CG230" s="131"/>
    </row>
    <row r="231" spans="1:85" ht="15">
      <c r="A231" s="160" t="s">
        <v>61</v>
      </c>
      <c r="B231" s="146">
        <v>0</v>
      </c>
      <c r="C231" s="146">
        <v>0</v>
      </c>
      <c r="D231" s="146">
        <v>0</v>
      </c>
      <c r="E231" s="146">
        <v>0</v>
      </c>
      <c r="F231" s="304"/>
      <c r="G231" s="146">
        <v>0</v>
      </c>
      <c r="H231" s="158">
        <v>0</v>
      </c>
      <c r="I231" s="144">
        <f t="shared" si="187"/>
        <v>0</v>
      </c>
      <c r="J231" s="139"/>
      <c r="K231" s="161" t="s">
        <v>61</v>
      </c>
      <c r="L231" s="146">
        <v>0</v>
      </c>
      <c r="M231" s="146">
        <v>0</v>
      </c>
      <c r="N231" s="146">
        <v>0</v>
      </c>
      <c r="O231" s="146">
        <v>0</v>
      </c>
      <c r="P231" s="146">
        <v>0</v>
      </c>
      <c r="Q231" s="146">
        <v>0</v>
      </c>
      <c r="R231" s="147">
        <v>0</v>
      </c>
      <c r="S231" s="148">
        <f t="shared" si="188"/>
        <v>0</v>
      </c>
      <c r="U231" s="206" t="s">
        <v>59</v>
      </c>
      <c r="V231" s="197">
        <v>0</v>
      </c>
      <c r="W231" s="197">
        <v>0</v>
      </c>
      <c r="X231" s="197">
        <v>0</v>
      </c>
      <c r="Y231" s="197">
        <v>0</v>
      </c>
      <c r="Z231" s="197">
        <v>0</v>
      </c>
      <c r="AA231" s="197">
        <v>0</v>
      </c>
      <c r="AB231" s="197">
        <v>0</v>
      </c>
      <c r="AC231" s="198">
        <v>0</v>
      </c>
      <c r="AD231" s="199">
        <v>0</v>
      </c>
      <c r="AE231" s="199">
        <v>0</v>
      </c>
      <c r="AF231" s="199">
        <v>0</v>
      </c>
      <c r="AG231" s="199">
        <v>0</v>
      </c>
      <c r="AH231" s="199">
        <v>0</v>
      </c>
      <c r="AI231" s="200">
        <f t="shared" si="189"/>
        <v>0</v>
      </c>
      <c r="AJ231" s="131" t="str">
        <f t="shared" si="190"/>
        <v/>
      </c>
      <c r="BA231" s="131"/>
      <c r="BR231" s="131"/>
      <c r="CG231" s="131"/>
    </row>
    <row r="232" spans="1:85">
      <c r="A232" s="162" t="s">
        <v>23</v>
      </c>
      <c r="B232" s="163">
        <v>0</v>
      </c>
      <c r="C232" s="163">
        <v>0</v>
      </c>
      <c r="D232" s="163">
        <v>0</v>
      </c>
      <c r="E232" s="163">
        <v>0</v>
      </c>
      <c r="F232" s="304"/>
      <c r="G232" s="163">
        <v>0</v>
      </c>
      <c r="H232" s="164">
        <v>0</v>
      </c>
      <c r="I232" s="165">
        <f t="shared" si="187"/>
        <v>0</v>
      </c>
      <c r="J232" s="139"/>
      <c r="K232" s="166" t="s">
        <v>23</v>
      </c>
      <c r="L232" s="167">
        <v>0</v>
      </c>
      <c r="M232" s="167">
        <v>0</v>
      </c>
      <c r="N232" s="167">
        <v>0</v>
      </c>
      <c r="O232" s="167">
        <v>0</v>
      </c>
      <c r="P232" s="167">
        <v>0</v>
      </c>
      <c r="Q232" s="167">
        <v>0</v>
      </c>
      <c r="R232" s="168">
        <v>0</v>
      </c>
      <c r="S232" s="169">
        <f t="shared" si="188"/>
        <v>0</v>
      </c>
      <c r="U232" s="207" t="s">
        <v>62</v>
      </c>
      <c r="V232" s="208">
        <v>0</v>
      </c>
      <c r="W232" s="208">
        <v>0</v>
      </c>
      <c r="X232" s="208">
        <v>0</v>
      </c>
      <c r="Y232" s="208">
        <v>0</v>
      </c>
      <c r="Z232" s="208">
        <v>0</v>
      </c>
      <c r="AA232" s="208">
        <v>0</v>
      </c>
      <c r="AB232" s="208">
        <v>0</v>
      </c>
      <c r="AC232" s="208">
        <v>0</v>
      </c>
      <c r="AD232" s="208">
        <v>0</v>
      </c>
      <c r="AE232" s="208">
        <v>0</v>
      </c>
      <c r="AF232" s="208">
        <v>0</v>
      </c>
      <c r="AG232" s="208">
        <v>0</v>
      </c>
      <c r="AH232" s="92">
        <v>0</v>
      </c>
      <c r="AI232" s="209">
        <f t="shared" si="189"/>
        <v>0</v>
      </c>
      <c r="AJ232" s="131" t="str">
        <f t="shared" si="190"/>
        <v/>
      </c>
      <c r="BA232" s="131"/>
      <c r="BR232" s="131"/>
      <c r="CG232" s="131"/>
    </row>
    <row r="233" spans="1:85">
      <c r="A233" s="170" t="s">
        <v>19</v>
      </c>
      <c r="B233" s="171">
        <v>0</v>
      </c>
      <c r="C233" s="171">
        <v>0</v>
      </c>
      <c r="D233" s="171">
        <v>0</v>
      </c>
      <c r="E233" s="171">
        <v>0</v>
      </c>
      <c r="F233" s="304"/>
      <c r="G233" s="171">
        <v>0</v>
      </c>
      <c r="H233" s="172">
        <v>0</v>
      </c>
      <c r="I233" s="173">
        <f t="shared" si="187"/>
        <v>0</v>
      </c>
      <c r="J233" s="139"/>
      <c r="K233" s="174" t="s">
        <v>19</v>
      </c>
      <c r="L233" s="171">
        <v>0</v>
      </c>
      <c r="M233" s="171">
        <v>0</v>
      </c>
      <c r="N233" s="171">
        <v>0</v>
      </c>
      <c r="O233" s="171">
        <v>0</v>
      </c>
      <c r="P233" s="171">
        <v>0</v>
      </c>
      <c r="Q233" s="171">
        <v>0</v>
      </c>
      <c r="R233" s="175">
        <v>0</v>
      </c>
      <c r="S233" s="176">
        <f t="shared" si="188"/>
        <v>0</v>
      </c>
      <c r="U233" s="210" t="s">
        <v>19</v>
      </c>
      <c r="V233" s="211">
        <v>0</v>
      </c>
      <c r="W233" s="211">
        <v>0</v>
      </c>
      <c r="X233" s="211">
        <v>0</v>
      </c>
      <c r="Y233" s="211">
        <v>0</v>
      </c>
      <c r="Z233" s="211">
        <v>0</v>
      </c>
      <c r="AA233" s="211">
        <v>0</v>
      </c>
      <c r="AB233" s="211">
        <v>0</v>
      </c>
      <c r="AC233" s="211">
        <v>0</v>
      </c>
      <c r="AD233" s="212">
        <v>0</v>
      </c>
      <c r="AE233" s="212">
        <v>0</v>
      </c>
      <c r="AF233" s="212">
        <v>0</v>
      </c>
      <c r="AG233" s="212">
        <v>0</v>
      </c>
      <c r="AH233" s="212">
        <v>0</v>
      </c>
      <c r="AI233" s="213">
        <f t="shared" si="189"/>
        <v>0</v>
      </c>
      <c r="AJ233" s="131" t="str">
        <f t="shared" si="190"/>
        <v/>
      </c>
      <c r="BA233" s="131"/>
      <c r="BR233" s="131"/>
      <c r="CG233" s="131"/>
    </row>
    <row r="234" spans="1:85">
      <c r="A234" s="162" t="s">
        <v>20</v>
      </c>
      <c r="B234" s="163">
        <v>0</v>
      </c>
      <c r="C234" s="163">
        <v>0</v>
      </c>
      <c r="D234" s="163">
        <v>0</v>
      </c>
      <c r="E234" s="163">
        <v>0</v>
      </c>
      <c r="F234" s="304"/>
      <c r="G234" s="163">
        <v>0</v>
      </c>
      <c r="H234" s="164">
        <v>0</v>
      </c>
      <c r="I234" s="165">
        <f t="shared" si="187"/>
        <v>0</v>
      </c>
      <c r="J234" s="139"/>
      <c r="K234" s="166" t="s">
        <v>20</v>
      </c>
      <c r="L234" s="167">
        <v>0</v>
      </c>
      <c r="M234" s="167">
        <v>0</v>
      </c>
      <c r="N234" s="167">
        <v>0</v>
      </c>
      <c r="O234" s="167">
        <v>0</v>
      </c>
      <c r="P234" s="167">
        <v>0</v>
      </c>
      <c r="Q234" s="167">
        <v>0</v>
      </c>
      <c r="R234" s="168">
        <v>0</v>
      </c>
      <c r="S234" s="169">
        <f t="shared" si="188"/>
        <v>0</v>
      </c>
      <c r="U234" s="207" t="s">
        <v>20</v>
      </c>
      <c r="V234" s="208">
        <v>0</v>
      </c>
      <c r="W234" s="208">
        <v>0</v>
      </c>
      <c r="X234" s="208">
        <v>0</v>
      </c>
      <c r="Y234" s="208">
        <v>0</v>
      </c>
      <c r="Z234" s="208">
        <v>0</v>
      </c>
      <c r="AA234" s="208">
        <v>0</v>
      </c>
      <c r="AB234" s="208">
        <v>0</v>
      </c>
      <c r="AC234" s="208">
        <v>0</v>
      </c>
      <c r="AD234" s="208">
        <v>0</v>
      </c>
      <c r="AE234" s="208">
        <v>0</v>
      </c>
      <c r="AF234" s="208">
        <v>0</v>
      </c>
      <c r="AG234" s="208">
        <v>0</v>
      </c>
      <c r="AH234" s="92">
        <v>0</v>
      </c>
      <c r="AI234" s="209">
        <f t="shared" si="189"/>
        <v>0</v>
      </c>
      <c r="AJ234" s="131" t="str">
        <f t="shared" si="190"/>
        <v/>
      </c>
      <c r="BA234" s="131"/>
      <c r="BR234" s="131"/>
      <c r="CG234" s="131"/>
    </row>
    <row r="235" spans="1:85" ht="15" thickBot="1">
      <c r="A235" s="177" t="s">
        <v>11</v>
      </c>
      <c r="B235" s="178">
        <v>0</v>
      </c>
      <c r="C235" s="178">
        <v>0</v>
      </c>
      <c r="D235" s="178">
        <v>0</v>
      </c>
      <c r="E235" s="178">
        <v>0</v>
      </c>
      <c r="F235" s="305"/>
      <c r="G235" s="178">
        <v>0</v>
      </c>
      <c r="H235" s="179">
        <v>0</v>
      </c>
      <c r="I235" s="180">
        <f t="shared" si="187"/>
        <v>0</v>
      </c>
      <c r="J235" s="139"/>
      <c r="K235" s="181" t="s">
        <v>11</v>
      </c>
      <c r="L235" s="178">
        <v>0</v>
      </c>
      <c r="M235" s="178">
        <v>0</v>
      </c>
      <c r="N235" s="178">
        <v>0</v>
      </c>
      <c r="O235" s="178">
        <v>0</v>
      </c>
      <c r="P235" s="178">
        <v>0</v>
      </c>
      <c r="Q235" s="178">
        <v>0</v>
      </c>
      <c r="R235" s="182">
        <v>0</v>
      </c>
      <c r="S235" s="183">
        <f t="shared" si="188"/>
        <v>0</v>
      </c>
      <c r="U235" s="210" t="s">
        <v>11</v>
      </c>
      <c r="V235" s="211">
        <v>0</v>
      </c>
      <c r="W235" s="211">
        <v>0</v>
      </c>
      <c r="X235" s="211">
        <v>0</v>
      </c>
      <c r="Y235" s="211">
        <v>0</v>
      </c>
      <c r="Z235" s="211">
        <v>0</v>
      </c>
      <c r="AA235" s="211">
        <v>0</v>
      </c>
      <c r="AB235" s="211">
        <v>0</v>
      </c>
      <c r="AC235" s="211">
        <v>0</v>
      </c>
      <c r="AD235" s="212">
        <v>0</v>
      </c>
      <c r="AE235" s="212">
        <v>0</v>
      </c>
      <c r="AF235" s="212">
        <v>0</v>
      </c>
      <c r="AG235" s="212">
        <v>0</v>
      </c>
      <c r="AH235" s="212">
        <v>0</v>
      </c>
      <c r="AI235" s="213">
        <f t="shared" si="189"/>
        <v>0</v>
      </c>
      <c r="AJ235" s="131" t="str">
        <f t="shared" si="190"/>
        <v/>
      </c>
      <c r="BA235" s="131"/>
      <c r="BR235" s="131"/>
      <c r="CG235" s="131"/>
    </row>
    <row r="236" spans="1:85" ht="15">
      <c r="A236" s="184" t="s">
        <v>26</v>
      </c>
      <c r="B236" s="185">
        <f>SUM(B215:B231)</f>
        <v>60.493369493323456</v>
      </c>
      <c r="C236" s="185">
        <f t="shared" ref="C236:H236" si="191">SUM(C215:C231)</f>
        <v>0</v>
      </c>
      <c r="D236" s="185">
        <f t="shared" si="191"/>
        <v>15.954928834166882</v>
      </c>
      <c r="E236" s="185">
        <f t="shared" si="191"/>
        <v>61.746758677193533</v>
      </c>
      <c r="F236" s="185">
        <f t="shared" si="191"/>
        <v>0</v>
      </c>
      <c r="G236" s="185">
        <f t="shared" si="191"/>
        <v>11.816104762368372</v>
      </c>
      <c r="H236" s="187">
        <f t="shared" si="191"/>
        <v>0</v>
      </c>
      <c r="I236" s="144">
        <f t="shared" ref="I236" si="192">SUM(I215:I231)</f>
        <v>150.01116176705224</v>
      </c>
      <c r="J236" s="139"/>
      <c r="K236" s="186" t="s">
        <v>26</v>
      </c>
      <c r="L236" s="185">
        <f>SUM(L215:L231)</f>
        <v>60.493369493323456</v>
      </c>
      <c r="M236" s="185">
        <f t="shared" ref="M236:R236" si="193">SUM(M215:M231)</f>
        <v>0</v>
      </c>
      <c r="N236" s="185">
        <f t="shared" si="193"/>
        <v>15.954928834166882</v>
      </c>
      <c r="O236" s="185">
        <f t="shared" si="193"/>
        <v>61.746758677193533</v>
      </c>
      <c r="P236" s="185">
        <f t="shared" si="193"/>
        <v>14.853782942882889</v>
      </c>
      <c r="Q236" s="185">
        <f t="shared" si="193"/>
        <v>11.816104762368372</v>
      </c>
      <c r="R236" s="187">
        <f t="shared" si="193"/>
        <v>0</v>
      </c>
      <c r="S236" s="188">
        <f t="shared" ref="S236" si="194">SUM(S215:S231)</f>
        <v>164.86494470993512</v>
      </c>
      <c r="T236" s="131" t="str">
        <f>IF(ABS(S236-AI236)&gt;0.01,S236-AI236,"")</f>
        <v/>
      </c>
      <c r="U236" s="214" t="s">
        <v>60</v>
      </c>
      <c r="V236" s="215">
        <f>SUM(V215:V231)</f>
        <v>56.490914716994062</v>
      </c>
      <c r="W236" s="215">
        <f t="shared" ref="W236:AH236" si="195">SUM(W215:W231)</f>
        <v>3.7418461927600295</v>
      </c>
      <c r="X236" s="215">
        <f t="shared" si="195"/>
        <v>11.816104762368372</v>
      </c>
      <c r="Y236" s="215">
        <f t="shared" si="195"/>
        <v>0</v>
      </c>
      <c r="Z236" s="215">
        <f t="shared" si="195"/>
        <v>15.954928834166882</v>
      </c>
      <c r="AA236" s="215">
        <f t="shared" si="195"/>
        <v>58.569801203242058</v>
      </c>
      <c r="AB236" s="215">
        <f t="shared" si="195"/>
        <v>14.853782942882889</v>
      </c>
      <c r="AC236" s="215">
        <f t="shared" si="195"/>
        <v>3.4375660575208351</v>
      </c>
      <c r="AD236" s="216">
        <f t="shared" si="195"/>
        <v>0.26060858356936539</v>
      </c>
      <c r="AE236" s="216">
        <f t="shared" si="195"/>
        <v>0.66093383275210793</v>
      </c>
      <c r="AF236" s="216">
        <f t="shared" si="195"/>
        <v>0</v>
      </c>
      <c r="AG236" s="216">
        <f t="shared" si="195"/>
        <v>0</v>
      </c>
      <c r="AH236" s="216">
        <f t="shared" si="195"/>
        <v>2.5160236411993622</v>
      </c>
      <c r="AI236" s="217">
        <f>SUM(V236:AC236)</f>
        <v>164.86494470993512</v>
      </c>
      <c r="AJ236" s="131" t="str">
        <f t="shared" si="190"/>
        <v/>
      </c>
      <c r="BA236" s="131"/>
      <c r="BR236" s="131"/>
      <c r="CG236" s="131"/>
    </row>
    <row r="237" spans="1:85" s="2" customFormat="1" ht="15" thickBot="1">
      <c r="A237" s="15" t="s">
        <v>100</v>
      </c>
      <c r="B237" s="100">
        <f>IF($I236=0,"-",B236/$I236)</f>
        <v>0.40325912272622594</v>
      </c>
      <c r="C237" s="100">
        <f t="shared" ref="C237:H237" si="196">IF($I236=0,"-",C236/$I236)</f>
        <v>0</v>
      </c>
      <c r="D237" s="100">
        <f t="shared" si="196"/>
        <v>0.10635827791896449</v>
      </c>
      <c r="E237" s="100">
        <f t="shared" si="196"/>
        <v>0.41161442888548649</v>
      </c>
      <c r="F237" s="100">
        <f t="shared" si="196"/>
        <v>0</v>
      </c>
      <c r="G237" s="100">
        <f t="shared" si="196"/>
        <v>7.8768170469323079E-2</v>
      </c>
      <c r="H237" s="101">
        <f t="shared" si="196"/>
        <v>0</v>
      </c>
      <c r="I237" s="102">
        <f>SUM(B237:H237)</f>
        <v>1</v>
      </c>
      <c r="J237" s="131"/>
      <c r="K237" s="27" t="s">
        <v>100</v>
      </c>
      <c r="L237" s="76">
        <f>IF($S236=0,"-",L236/$S236)</f>
        <v>0.36692681758245238</v>
      </c>
      <c r="M237" s="76">
        <f t="shared" ref="M237:R237" si="197">IF($S236=0,"-",M236/$S236)</f>
        <v>0</v>
      </c>
      <c r="N237" s="76">
        <f t="shared" si="197"/>
        <v>9.6775750977493302E-2</v>
      </c>
      <c r="O237" s="76">
        <f t="shared" si="197"/>
        <v>0.37452933845840508</v>
      </c>
      <c r="P237" s="76">
        <f t="shared" si="197"/>
        <v>9.0096672576555126E-2</v>
      </c>
      <c r="Q237" s="76">
        <f t="shared" si="197"/>
        <v>7.1671420405094208E-2</v>
      </c>
      <c r="R237" s="77">
        <f t="shared" si="197"/>
        <v>0</v>
      </c>
      <c r="S237" s="78">
        <f>SUM(L237:R237)</f>
        <v>1</v>
      </c>
      <c r="U237" s="36" t="s">
        <v>100</v>
      </c>
      <c r="V237" s="103">
        <f>+V236/$AI236</f>
        <v>0.34264964463115366</v>
      </c>
      <c r="W237" s="103">
        <f t="shared" ref="W237:AH237" si="198">+W236/$AI236</f>
        <v>2.2696433127997389E-2</v>
      </c>
      <c r="X237" s="103">
        <f t="shared" si="198"/>
        <v>7.1671420405094208E-2</v>
      </c>
      <c r="Y237" s="103">
        <f t="shared" si="198"/>
        <v>0</v>
      </c>
      <c r="Z237" s="103">
        <f t="shared" si="198"/>
        <v>9.6775750977493302E-2</v>
      </c>
      <c r="AA237" s="103">
        <f t="shared" si="198"/>
        <v>0.35525927786704625</v>
      </c>
      <c r="AB237" s="103">
        <f t="shared" si="198"/>
        <v>9.0096672576555126E-2</v>
      </c>
      <c r="AC237" s="103">
        <f t="shared" si="198"/>
        <v>2.0850800414660132E-2</v>
      </c>
      <c r="AD237" s="103">
        <f t="shared" si="198"/>
        <v>1.5807398233013241E-3</v>
      </c>
      <c r="AE237" s="103">
        <f t="shared" si="198"/>
        <v>4.0089409784169758E-3</v>
      </c>
      <c r="AF237" s="103">
        <f t="shared" si="198"/>
        <v>0</v>
      </c>
      <c r="AG237" s="103">
        <f t="shared" si="198"/>
        <v>0</v>
      </c>
      <c r="AH237" s="103">
        <f t="shared" si="198"/>
        <v>1.5261119612941836E-2</v>
      </c>
      <c r="AI237" s="104">
        <f>SUM(V237:AC237)</f>
        <v>1</v>
      </c>
      <c r="AJ237" s="2" t="str">
        <f t="shared" si="190"/>
        <v/>
      </c>
    </row>
    <row r="238" spans="1:85" ht="15" thickBot="1">
      <c r="A238" s="218"/>
      <c r="B238" s="218"/>
      <c r="C238" s="218"/>
      <c r="D238" s="218"/>
      <c r="E238" s="218"/>
      <c r="F238" s="218"/>
      <c r="G238" s="218"/>
      <c r="H238" s="218"/>
      <c r="I238" s="218"/>
      <c r="K238" s="218"/>
      <c r="L238" s="218"/>
      <c r="M238" s="218"/>
      <c r="N238" s="218"/>
      <c r="O238" s="218"/>
      <c r="P238" s="218"/>
      <c r="Q238" s="218"/>
      <c r="R238" s="218"/>
      <c r="S238" s="218"/>
      <c r="AI238" s="139"/>
      <c r="BA238" s="131"/>
      <c r="BR238" s="131"/>
      <c r="CG238" s="131"/>
    </row>
    <row r="239" spans="1:85" ht="28.5">
      <c r="A239" s="328" t="s">
        <v>66</v>
      </c>
      <c r="B239" s="135" t="s">
        <v>0</v>
      </c>
      <c r="C239" s="135" t="s">
        <v>1</v>
      </c>
      <c r="D239" s="135" t="s">
        <v>2</v>
      </c>
      <c r="E239" s="135" t="s">
        <v>3</v>
      </c>
      <c r="F239" s="135" t="s">
        <v>27</v>
      </c>
      <c r="G239" s="135" t="s">
        <v>4</v>
      </c>
      <c r="H239" s="135" t="s">
        <v>5</v>
      </c>
      <c r="I239" s="136" t="s">
        <v>6</v>
      </c>
      <c r="K239" s="330" t="s">
        <v>66</v>
      </c>
      <c r="L239" s="137" t="s">
        <v>0</v>
      </c>
      <c r="M239" s="137" t="s">
        <v>1</v>
      </c>
      <c r="N239" s="137" t="s">
        <v>2</v>
      </c>
      <c r="O239" s="137" t="s">
        <v>3</v>
      </c>
      <c r="P239" s="137" t="s">
        <v>27</v>
      </c>
      <c r="Q239" s="137" t="s">
        <v>4</v>
      </c>
      <c r="R239" s="137" t="s">
        <v>5</v>
      </c>
      <c r="S239" s="138" t="s">
        <v>6</v>
      </c>
      <c r="U239" s="332" t="s">
        <v>66</v>
      </c>
      <c r="V239" s="190" t="s">
        <v>69</v>
      </c>
      <c r="W239" s="190" t="s">
        <v>70</v>
      </c>
      <c r="X239" s="190" t="s">
        <v>4</v>
      </c>
      <c r="Y239" s="190" t="s">
        <v>1</v>
      </c>
      <c r="Z239" s="190" t="s">
        <v>2</v>
      </c>
      <c r="AA239" s="190" t="s">
        <v>3</v>
      </c>
      <c r="AB239" s="190" t="s">
        <v>52</v>
      </c>
      <c r="AC239" s="190" t="s">
        <v>64</v>
      </c>
      <c r="AD239" s="191" t="s">
        <v>72</v>
      </c>
      <c r="AE239" s="191" t="s">
        <v>79</v>
      </c>
      <c r="AF239" s="191" t="s">
        <v>73</v>
      </c>
      <c r="AG239" s="191" t="s">
        <v>80</v>
      </c>
      <c r="AH239" s="191" t="s">
        <v>81</v>
      </c>
      <c r="AI239" s="192" t="s">
        <v>60</v>
      </c>
      <c r="BA239" s="131"/>
      <c r="BR239" s="131"/>
      <c r="CG239" s="131"/>
    </row>
    <row r="240" spans="1:85" ht="15">
      <c r="A240" s="329" t="s">
        <v>66</v>
      </c>
      <c r="B240" s="294" t="s">
        <v>109</v>
      </c>
      <c r="C240" s="295"/>
      <c r="D240" s="295"/>
      <c r="E240" s="295"/>
      <c r="F240" s="295"/>
      <c r="G240" s="295"/>
      <c r="H240" s="295"/>
      <c r="I240" s="296"/>
      <c r="K240" s="331" t="s">
        <v>66</v>
      </c>
      <c r="L240" s="297" t="s">
        <v>109</v>
      </c>
      <c r="M240" s="298"/>
      <c r="N240" s="298"/>
      <c r="O240" s="298"/>
      <c r="P240" s="298"/>
      <c r="Q240" s="298"/>
      <c r="R240" s="298"/>
      <c r="S240" s="299"/>
      <c r="U240" s="333" t="s">
        <v>66</v>
      </c>
      <c r="V240" s="326" t="s">
        <v>109</v>
      </c>
      <c r="W240" s="326"/>
      <c r="X240" s="326"/>
      <c r="Y240" s="326"/>
      <c r="Z240" s="326"/>
      <c r="AA240" s="326"/>
      <c r="AB240" s="326"/>
      <c r="AC240" s="326"/>
      <c r="AD240" s="326"/>
      <c r="AE240" s="326"/>
      <c r="AF240" s="326"/>
      <c r="AG240" s="326"/>
      <c r="AH240" s="326"/>
      <c r="AI240" s="327"/>
      <c r="BA240" s="131"/>
      <c r="BR240" s="131"/>
      <c r="CG240" s="131"/>
    </row>
    <row r="241" spans="1:85" ht="15">
      <c r="A241" s="141" t="s">
        <v>7</v>
      </c>
      <c r="B241" s="142">
        <v>0</v>
      </c>
      <c r="C241" s="142">
        <v>0</v>
      </c>
      <c r="D241" s="142">
        <v>0</v>
      </c>
      <c r="E241" s="142">
        <v>0</v>
      </c>
      <c r="F241" s="303"/>
      <c r="G241" s="142">
        <v>0</v>
      </c>
      <c r="H241" s="143">
        <v>0</v>
      </c>
      <c r="I241" s="144">
        <f>SUM(B241:H241)</f>
        <v>0</v>
      </c>
      <c r="J241" s="139"/>
      <c r="K241" s="193" t="s">
        <v>7</v>
      </c>
      <c r="L241" s="142">
        <v>0</v>
      </c>
      <c r="M241" s="142">
        <v>0</v>
      </c>
      <c r="N241" s="142">
        <v>0</v>
      </c>
      <c r="O241" s="142">
        <v>0</v>
      </c>
      <c r="P241" s="142">
        <v>0</v>
      </c>
      <c r="Q241" s="142">
        <v>0</v>
      </c>
      <c r="R241" s="194">
        <v>0</v>
      </c>
      <c r="S241" s="195">
        <f>SUM(L241:R241)</f>
        <v>0</v>
      </c>
      <c r="U241" s="196" t="s">
        <v>7</v>
      </c>
      <c r="V241" s="197">
        <v>0</v>
      </c>
      <c r="W241" s="197">
        <v>0</v>
      </c>
      <c r="X241" s="197">
        <v>0</v>
      </c>
      <c r="Y241" s="197">
        <v>0</v>
      </c>
      <c r="Z241" s="197">
        <v>0</v>
      </c>
      <c r="AA241" s="197">
        <v>0</v>
      </c>
      <c r="AB241" s="197">
        <v>0</v>
      </c>
      <c r="AC241" s="198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200">
        <f>SUM(V241:AC241)</f>
        <v>0</v>
      </c>
      <c r="AJ241" s="131" t="str">
        <f>IF(ABS(S241-AI241)&gt;0.001,S241-AI241,"")</f>
        <v/>
      </c>
      <c r="BA241" s="131"/>
      <c r="BR241" s="131"/>
      <c r="CG241" s="131"/>
    </row>
    <row r="242" spans="1:85" ht="15">
      <c r="A242" s="149" t="s">
        <v>8</v>
      </c>
      <c r="B242" s="150">
        <v>0</v>
      </c>
      <c r="C242" s="150">
        <v>0</v>
      </c>
      <c r="D242" s="150">
        <v>0</v>
      </c>
      <c r="E242" s="150">
        <v>0</v>
      </c>
      <c r="F242" s="304"/>
      <c r="G242" s="150">
        <v>0</v>
      </c>
      <c r="H242" s="151">
        <v>0</v>
      </c>
      <c r="I242" s="152">
        <f t="shared" ref="I242:I261" si="199">SUM(B242:H242)</f>
        <v>0</v>
      </c>
      <c r="J242" s="139"/>
      <c r="K242" s="153" t="s">
        <v>8</v>
      </c>
      <c r="L242" s="154">
        <v>0</v>
      </c>
      <c r="M242" s="154">
        <v>0</v>
      </c>
      <c r="N242" s="154">
        <v>0</v>
      </c>
      <c r="O242" s="154">
        <v>0</v>
      </c>
      <c r="P242" s="154">
        <v>0</v>
      </c>
      <c r="Q242" s="154">
        <v>0</v>
      </c>
      <c r="R242" s="155">
        <v>0</v>
      </c>
      <c r="S242" s="156">
        <f t="shared" ref="S242:S261" si="200">SUM(L242:R242)</f>
        <v>0</v>
      </c>
      <c r="U242" s="201" t="s">
        <v>8</v>
      </c>
      <c r="V242" s="202">
        <v>0</v>
      </c>
      <c r="W242" s="202">
        <v>0</v>
      </c>
      <c r="X242" s="202">
        <v>0</v>
      </c>
      <c r="Y242" s="202">
        <v>0</v>
      </c>
      <c r="Z242" s="202">
        <v>0</v>
      </c>
      <c r="AA242" s="202">
        <v>0</v>
      </c>
      <c r="AB242" s="202">
        <v>0</v>
      </c>
      <c r="AC242" s="203">
        <v>0</v>
      </c>
      <c r="AD242" s="202">
        <v>0</v>
      </c>
      <c r="AE242" s="202">
        <v>0</v>
      </c>
      <c r="AF242" s="202">
        <v>0</v>
      </c>
      <c r="AG242" s="202">
        <v>0</v>
      </c>
      <c r="AH242" s="202">
        <v>0</v>
      </c>
      <c r="AI242" s="204">
        <f t="shared" ref="AI242:AI261" si="201">SUM(V242:AC242)</f>
        <v>0</v>
      </c>
      <c r="AJ242" s="131" t="str">
        <f t="shared" ref="AJ242:AJ263" si="202">IF(ABS(S242-AI242)&gt;0.001,S242-AI242,"")</f>
        <v/>
      </c>
      <c r="BA242" s="131"/>
      <c r="BR242" s="131"/>
      <c r="CG242" s="131"/>
    </row>
    <row r="243" spans="1:85" ht="15">
      <c r="A243" s="157" t="s">
        <v>10</v>
      </c>
      <c r="B243" s="146">
        <v>0</v>
      </c>
      <c r="C243" s="146">
        <v>0</v>
      </c>
      <c r="D243" s="146">
        <v>0.35153719290855107</v>
      </c>
      <c r="E243" s="146">
        <v>0</v>
      </c>
      <c r="F243" s="304"/>
      <c r="G243" s="146">
        <v>0</v>
      </c>
      <c r="H243" s="158">
        <v>0</v>
      </c>
      <c r="I243" s="144">
        <f t="shared" si="199"/>
        <v>0.35153719290855107</v>
      </c>
      <c r="J243" s="139"/>
      <c r="K243" s="159" t="s">
        <v>10</v>
      </c>
      <c r="L243" s="146">
        <v>0</v>
      </c>
      <c r="M243" s="146">
        <v>0</v>
      </c>
      <c r="N243" s="146">
        <v>0.35153719290855107</v>
      </c>
      <c r="O243" s="146">
        <v>0</v>
      </c>
      <c r="P243" s="146">
        <v>0</v>
      </c>
      <c r="Q243" s="146">
        <v>0</v>
      </c>
      <c r="R243" s="147">
        <v>0</v>
      </c>
      <c r="S243" s="148">
        <f t="shared" si="200"/>
        <v>0.35153719290855107</v>
      </c>
      <c r="U243" s="205" t="s">
        <v>10</v>
      </c>
      <c r="V243" s="197">
        <v>0</v>
      </c>
      <c r="W243" s="197">
        <v>0</v>
      </c>
      <c r="X243" s="197">
        <v>0</v>
      </c>
      <c r="Y243" s="197">
        <v>0</v>
      </c>
      <c r="Z243" s="197">
        <v>0.35153719290855107</v>
      </c>
      <c r="AA243" s="197">
        <v>0</v>
      </c>
      <c r="AB243" s="197">
        <v>0</v>
      </c>
      <c r="AC243" s="198">
        <v>0</v>
      </c>
      <c r="AD243" s="199">
        <v>0</v>
      </c>
      <c r="AE243" s="199">
        <v>0</v>
      </c>
      <c r="AF243" s="199">
        <v>0</v>
      </c>
      <c r="AG243" s="199">
        <v>0</v>
      </c>
      <c r="AH243" s="199">
        <v>0</v>
      </c>
      <c r="AI243" s="200">
        <f t="shared" si="201"/>
        <v>0.35153719290855107</v>
      </c>
      <c r="AJ243" s="131" t="str">
        <f t="shared" si="202"/>
        <v/>
      </c>
      <c r="BA243" s="131"/>
      <c r="BR243" s="131"/>
      <c r="CG243" s="131"/>
    </row>
    <row r="244" spans="1:85" ht="15">
      <c r="A244" s="149" t="s">
        <v>53</v>
      </c>
      <c r="B244" s="150">
        <v>0</v>
      </c>
      <c r="C244" s="150">
        <v>0</v>
      </c>
      <c r="D244" s="150">
        <v>0</v>
      </c>
      <c r="E244" s="150">
        <v>0</v>
      </c>
      <c r="F244" s="304"/>
      <c r="G244" s="150">
        <v>0</v>
      </c>
      <c r="H244" s="151">
        <v>0</v>
      </c>
      <c r="I244" s="152">
        <f t="shared" si="199"/>
        <v>0</v>
      </c>
      <c r="J244" s="139"/>
      <c r="K244" s="153" t="s">
        <v>53</v>
      </c>
      <c r="L244" s="154">
        <v>0</v>
      </c>
      <c r="M244" s="154">
        <v>0</v>
      </c>
      <c r="N244" s="154">
        <v>0</v>
      </c>
      <c r="O244" s="154">
        <v>0</v>
      </c>
      <c r="P244" s="154">
        <v>0</v>
      </c>
      <c r="Q244" s="154">
        <v>0</v>
      </c>
      <c r="R244" s="155">
        <v>0</v>
      </c>
      <c r="S244" s="156">
        <f t="shared" si="200"/>
        <v>0</v>
      </c>
      <c r="U244" s="201" t="s">
        <v>53</v>
      </c>
      <c r="V244" s="202">
        <v>0</v>
      </c>
      <c r="W244" s="202">
        <v>0</v>
      </c>
      <c r="X244" s="202">
        <v>0</v>
      </c>
      <c r="Y244" s="202">
        <v>0</v>
      </c>
      <c r="Z244" s="202">
        <v>0</v>
      </c>
      <c r="AA244" s="202">
        <v>0</v>
      </c>
      <c r="AB244" s="202">
        <v>0</v>
      </c>
      <c r="AC244" s="203">
        <v>0</v>
      </c>
      <c r="AD244" s="202">
        <v>0</v>
      </c>
      <c r="AE244" s="202">
        <v>0</v>
      </c>
      <c r="AF244" s="202">
        <v>0</v>
      </c>
      <c r="AG244" s="202">
        <v>0</v>
      </c>
      <c r="AH244" s="202">
        <v>0</v>
      </c>
      <c r="AI244" s="204">
        <f t="shared" si="201"/>
        <v>0</v>
      </c>
      <c r="AJ244" s="131" t="str">
        <f t="shared" si="202"/>
        <v/>
      </c>
      <c r="BA244" s="131"/>
      <c r="BR244" s="131"/>
      <c r="CG244" s="131"/>
    </row>
    <row r="245" spans="1:85" ht="15">
      <c r="A245" s="157" t="s">
        <v>16</v>
      </c>
      <c r="B245" s="146">
        <v>55.941425038583091</v>
      </c>
      <c r="C245" s="146">
        <v>0</v>
      </c>
      <c r="D245" s="146">
        <v>8.7852676562271981</v>
      </c>
      <c r="E245" s="146">
        <v>0</v>
      </c>
      <c r="F245" s="304"/>
      <c r="G245" s="146">
        <v>0</v>
      </c>
      <c r="H245" s="158">
        <v>0</v>
      </c>
      <c r="I245" s="144">
        <f t="shared" si="199"/>
        <v>64.726692694810282</v>
      </c>
      <c r="J245" s="139"/>
      <c r="K245" s="159" t="s">
        <v>16</v>
      </c>
      <c r="L245" s="146">
        <v>55.941425038583091</v>
      </c>
      <c r="M245" s="146">
        <v>0</v>
      </c>
      <c r="N245" s="146">
        <v>8.7852676562271981</v>
      </c>
      <c r="O245" s="146">
        <v>0</v>
      </c>
      <c r="P245" s="146">
        <v>0</v>
      </c>
      <c r="Q245" s="146">
        <v>0</v>
      </c>
      <c r="R245" s="147">
        <v>0</v>
      </c>
      <c r="S245" s="148">
        <f t="shared" si="200"/>
        <v>64.726692694810282</v>
      </c>
      <c r="U245" s="205" t="s">
        <v>16</v>
      </c>
      <c r="V245" s="197">
        <v>55.941425038583091</v>
      </c>
      <c r="W245" s="197">
        <v>0</v>
      </c>
      <c r="X245" s="197">
        <v>0</v>
      </c>
      <c r="Y245" s="197">
        <v>0</v>
      </c>
      <c r="Z245" s="197">
        <v>8.7852676562271981</v>
      </c>
      <c r="AA245" s="197">
        <v>0</v>
      </c>
      <c r="AB245" s="197">
        <v>0</v>
      </c>
      <c r="AC245" s="198">
        <v>0</v>
      </c>
      <c r="AD245" s="199">
        <v>0</v>
      </c>
      <c r="AE245" s="199">
        <v>0</v>
      </c>
      <c r="AF245" s="199">
        <v>0</v>
      </c>
      <c r="AG245" s="199">
        <v>0</v>
      </c>
      <c r="AH245" s="199">
        <v>0</v>
      </c>
      <c r="AI245" s="200">
        <f t="shared" si="201"/>
        <v>64.726692694810282</v>
      </c>
      <c r="AJ245" s="131" t="str">
        <f t="shared" si="202"/>
        <v/>
      </c>
      <c r="BA245" s="131"/>
      <c r="BR245" s="131"/>
      <c r="CG245" s="131"/>
    </row>
    <row r="246" spans="1:85" ht="15">
      <c r="A246" s="149" t="s">
        <v>15</v>
      </c>
      <c r="B246" s="150">
        <v>18.812667425009288</v>
      </c>
      <c r="C246" s="150">
        <v>0.23605333690999314</v>
      </c>
      <c r="D246" s="150">
        <v>4.6893536350225222</v>
      </c>
      <c r="E246" s="150">
        <v>0.17701732587013763</v>
      </c>
      <c r="F246" s="304"/>
      <c r="G246" s="150">
        <v>0</v>
      </c>
      <c r="H246" s="151">
        <v>0</v>
      </c>
      <c r="I246" s="152">
        <f t="shared" si="199"/>
        <v>23.915091722811944</v>
      </c>
      <c r="J246" s="139"/>
      <c r="K246" s="153" t="s">
        <v>15</v>
      </c>
      <c r="L246" s="154">
        <v>18.812667425009288</v>
      </c>
      <c r="M246" s="154">
        <v>0.23605333690999314</v>
      </c>
      <c r="N246" s="154">
        <v>4.6893536350225222</v>
      </c>
      <c r="O246" s="154">
        <v>0.17701732587013763</v>
      </c>
      <c r="P246" s="154">
        <v>0</v>
      </c>
      <c r="Q246" s="154">
        <v>0</v>
      </c>
      <c r="R246" s="155">
        <v>0</v>
      </c>
      <c r="S246" s="156">
        <f t="shared" si="200"/>
        <v>23.915091722811944</v>
      </c>
      <c r="U246" s="201" t="s">
        <v>54</v>
      </c>
      <c r="V246" s="202">
        <v>18.452303856512948</v>
      </c>
      <c r="W246" s="202">
        <v>0</v>
      </c>
      <c r="X246" s="202">
        <v>0</v>
      </c>
      <c r="Y246" s="202">
        <v>0.23605333690999314</v>
      </c>
      <c r="Z246" s="202">
        <v>4.6893536350225222</v>
      </c>
      <c r="AA246" s="202">
        <v>0.15172913646011796</v>
      </c>
      <c r="AB246" s="202">
        <v>0</v>
      </c>
      <c r="AC246" s="203">
        <v>0.38565175790635725</v>
      </c>
      <c r="AD246" s="202">
        <v>0.36036356849633761</v>
      </c>
      <c r="AE246" s="202">
        <v>0</v>
      </c>
      <c r="AF246" s="202">
        <v>0</v>
      </c>
      <c r="AG246" s="202">
        <v>0</v>
      </c>
      <c r="AH246" s="202">
        <v>2.5288189410019687E-2</v>
      </c>
      <c r="AI246" s="204">
        <f t="shared" si="201"/>
        <v>23.91509172281194</v>
      </c>
      <c r="AJ246" s="131" t="str">
        <f t="shared" si="202"/>
        <v/>
      </c>
      <c r="BA246" s="131"/>
      <c r="BR246" s="131"/>
      <c r="CG246" s="131"/>
    </row>
    <row r="247" spans="1:85" ht="15">
      <c r="A247" s="157" t="s">
        <v>55</v>
      </c>
      <c r="B247" s="146">
        <v>0</v>
      </c>
      <c r="C247" s="146">
        <v>0</v>
      </c>
      <c r="D247" s="146">
        <v>0</v>
      </c>
      <c r="E247" s="146">
        <v>1.0255814263783358</v>
      </c>
      <c r="F247" s="304"/>
      <c r="G247" s="146">
        <v>0</v>
      </c>
      <c r="H247" s="158">
        <v>0</v>
      </c>
      <c r="I247" s="144">
        <f t="shared" si="199"/>
        <v>1.0255814263783358</v>
      </c>
      <c r="J247" s="139"/>
      <c r="K247" s="159" t="s">
        <v>55</v>
      </c>
      <c r="L247" s="146">
        <v>0</v>
      </c>
      <c r="M247" s="146">
        <v>0</v>
      </c>
      <c r="N247" s="146">
        <v>0</v>
      </c>
      <c r="O247" s="146">
        <v>1.0255814263783358</v>
      </c>
      <c r="P247" s="146">
        <v>189.818265749576</v>
      </c>
      <c r="Q247" s="146">
        <v>0</v>
      </c>
      <c r="R247" s="147">
        <v>0</v>
      </c>
      <c r="S247" s="148">
        <f t="shared" si="200"/>
        <v>190.84384717595432</v>
      </c>
      <c r="U247" s="205" t="s">
        <v>55</v>
      </c>
      <c r="V247" s="197">
        <v>0</v>
      </c>
      <c r="W247" s="197">
        <v>0</v>
      </c>
      <c r="X247" s="197">
        <v>0</v>
      </c>
      <c r="Y247" s="197">
        <v>0</v>
      </c>
      <c r="Z247" s="197">
        <v>0</v>
      </c>
      <c r="AA247" s="197">
        <v>7.1790699846483508E-2</v>
      </c>
      <c r="AB247" s="197">
        <v>189.818265749576</v>
      </c>
      <c r="AC247" s="198">
        <v>0.95379072653185237</v>
      </c>
      <c r="AD247" s="197">
        <v>0</v>
      </c>
      <c r="AE247" s="197">
        <v>0</v>
      </c>
      <c r="AF247" s="197">
        <v>0</v>
      </c>
      <c r="AG247" s="197">
        <v>0</v>
      </c>
      <c r="AH247" s="197">
        <v>0.95379072653185237</v>
      </c>
      <c r="AI247" s="200">
        <f t="shared" si="201"/>
        <v>190.84384717595432</v>
      </c>
      <c r="AJ247" s="131" t="str">
        <f t="shared" si="202"/>
        <v/>
      </c>
      <c r="BA247" s="131"/>
      <c r="BR247" s="131"/>
      <c r="CG247" s="131"/>
    </row>
    <row r="248" spans="1:85" ht="15">
      <c r="A248" s="149" t="s">
        <v>12</v>
      </c>
      <c r="B248" s="150">
        <v>0</v>
      </c>
      <c r="C248" s="150">
        <v>0</v>
      </c>
      <c r="D248" s="150">
        <v>0</v>
      </c>
      <c r="E248" s="150">
        <v>8.6376443498444602E-2</v>
      </c>
      <c r="F248" s="304"/>
      <c r="G248" s="150">
        <v>0</v>
      </c>
      <c r="H248" s="151">
        <v>0</v>
      </c>
      <c r="I248" s="152">
        <f t="shared" si="199"/>
        <v>8.6376443498444602E-2</v>
      </c>
      <c r="J248" s="139"/>
      <c r="K248" s="153" t="s">
        <v>12</v>
      </c>
      <c r="L248" s="154">
        <v>0</v>
      </c>
      <c r="M248" s="154">
        <v>0</v>
      </c>
      <c r="N248" s="154">
        <v>0</v>
      </c>
      <c r="O248" s="154">
        <v>8.6376443498444602E-2</v>
      </c>
      <c r="P248" s="154">
        <v>29.372415523464166</v>
      </c>
      <c r="Q248" s="154">
        <v>0</v>
      </c>
      <c r="R248" s="155">
        <v>0</v>
      </c>
      <c r="S248" s="156">
        <f t="shared" si="200"/>
        <v>29.458791966962611</v>
      </c>
      <c r="U248" s="201" t="s">
        <v>12</v>
      </c>
      <c r="V248" s="202">
        <v>0</v>
      </c>
      <c r="W248" s="202">
        <v>0</v>
      </c>
      <c r="X248" s="202">
        <v>0</v>
      </c>
      <c r="Y248" s="202">
        <v>0</v>
      </c>
      <c r="Z248" s="202">
        <v>0</v>
      </c>
      <c r="AA248" s="202">
        <v>8.5512679063460162E-2</v>
      </c>
      <c r="AB248" s="202">
        <v>29.372415523464166</v>
      </c>
      <c r="AC248" s="203">
        <v>8.6376443498444608E-4</v>
      </c>
      <c r="AD248" s="202">
        <v>0</v>
      </c>
      <c r="AE248" s="202">
        <v>0</v>
      </c>
      <c r="AF248" s="202">
        <v>0</v>
      </c>
      <c r="AG248" s="202">
        <v>0</v>
      </c>
      <c r="AH248" s="202">
        <v>8.6376443498444608E-4</v>
      </c>
      <c r="AI248" s="204">
        <f t="shared" si="201"/>
        <v>29.458791966962611</v>
      </c>
      <c r="AJ248" s="131" t="str">
        <f t="shared" si="202"/>
        <v/>
      </c>
      <c r="BA248" s="131"/>
      <c r="BR248" s="131"/>
      <c r="CG248" s="131"/>
    </row>
    <row r="249" spans="1:85" ht="15">
      <c r="A249" s="157" t="s">
        <v>56</v>
      </c>
      <c r="B249" s="146">
        <v>0</v>
      </c>
      <c r="C249" s="146">
        <v>0</v>
      </c>
      <c r="D249" s="146">
        <v>5.1754704228015126E-2</v>
      </c>
      <c r="E249" s="146">
        <v>0</v>
      </c>
      <c r="F249" s="304"/>
      <c r="G249" s="146">
        <v>0</v>
      </c>
      <c r="H249" s="158">
        <v>0</v>
      </c>
      <c r="I249" s="144">
        <f t="shared" si="199"/>
        <v>5.1754704228015126E-2</v>
      </c>
      <c r="J249" s="139"/>
      <c r="K249" s="159" t="s">
        <v>56</v>
      </c>
      <c r="L249" s="146">
        <v>0</v>
      </c>
      <c r="M249" s="146">
        <v>0</v>
      </c>
      <c r="N249" s="146">
        <v>5.1754704228015126E-2</v>
      </c>
      <c r="O249" s="146">
        <v>0</v>
      </c>
      <c r="P249" s="146">
        <v>0</v>
      </c>
      <c r="Q249" s="146">
        <v>0</v>
      </c>
      <c r="R249" s="147">
        <v>0</v>
      </c>
      <c r="S249" s="148">
        <f t="shared" si="200"/>
        <v>5.1754704228015126E-2</v>
      </c>
      <c r="U249" s="205" t="s">
        <v>56</v>
      </c>
      <c r="V249" s="197">
        <v>0</v>
      </c>
      <c r="W249" s="197">
        <v>0</v>
      </c>
      <c r="X249" s="197">
        <v>0</v>
      </c>
      <c r="Y249" s="197">
        <v>0</v>
      </c>
      <c r="Z249" s="197">
        <v>5.1754704228015126E-2</v>
      </c>
      <c r="AA249" s="197">
        <v>0</v>
      </c>
      <c r="AB249" s="197">
        <v>0</v>
      </c>
      <c r="AC249" s="198">
        <v>0</v>
      </c>
      <c r="AD249" s="197">
        <v>0</v>
      </c>
      <c r="AE249" s="197">
        <v>0</v>
      </c>
      <c r="AF249" s="197">
        <v>0</v>
      </c>
      <c r="AG249" s="197">
        <v>0</v>
      </c>
      <c r="AH249" s="197">
        <v>0</v>
      </c>
      <c r="AI249" s="200">
        <f t="shared" si="201"/>
        <v>5.1754704228015126E-2</v>
      </c>
      <c r="AJ249" s="131" t="str">
        <f t="shared" si="202"/>
        <v/>
      </c>
      <c r="BA249" s="131"/>
      <c r="BR249" s="131"/>
      <c r="CG249" s="131"/>
    </row>
    <row r="250" spans="1:85" ht="15">
      <c r="A250" s="149" t="s">
        <v>17</v>
      </c>
      <c r="B250" s="150">
        <v>1.5663870711307804</v>
      </c>
      <c r="C250" s="150">
        <v>0</v>
      </c>
      <c r="D250" s="150">
        <v>2.2212401584354318</v>
      </c>
      <c r="E250" s="150">
        <v>4.3936435407075995</v>
      </c>
      <c r="F250" s="304"/>
      <c r="G250" s="150">
        <v>0</v>
      </c>
      <c r="H250" s="151">
        <v>0</v>
      </c>
      <c r="I250" s="152">
        <f t="shared" si="199"/>
        <v>8.1812707702738123</v>
      </c>
      <c r="J250" s="139"/>
      <c r="K250" s="153" t="s">
        <v>17</v>
      </c>
      <c r="L250" s="154">
        <v>1.5663870711307804</v>
      </c>
      <c r="M250" s="154">
        <v>0</v>
      </c>
      <c r="N250" s="154">
        <v>2.2212401584354318</v>
      </c>
      <c r="O250" s="154">
        <v>4.3936435407075995</v>
      </c>
      <c r="P250" s="154">
        <v>4.62624299625925E-2</v>
      </c>
      <c r="Q250" s="154">
        <v>0</v>
      </c>
      <c r="R250" s="155">
        <v>0</v>
      </c>
      <c r="S250" s="156">
        <f t="shared" si="200"/>
        <v>8.2275332002364046</v>
      </c>
      <c r="U250" s="201" t="s">
        <v>17</v>
      </c>
      <c r="V250" s="202">
        <v>1.5663870711307804</v>
      </c>
      <c r="W250" s="202">
        <v>0</v>
      </c>
      <c r="X250" s="202">
        <v>0</v>
      </c>
      <c r="Y250" s="202">
        <v>0</v>
      </c>
      <c r="Z250" s="202">
        <v>2.2212401584354318</v>
      </c>
      <c r="AA250" s="202">
        <v>2.2219518795358943E-2</v>
      </c>
      <c r="AB250" s="202">
        <v>4.62624299625925E-2</v>
      </c>
      <c r="AC250" s="203">
        <v>4.3714240219122402</v>
      </c>
      <c r="AD250" s="202">
        <v>0</v>
      </c>
      <c r="AE250" s="202">
        <v>0</v>
      </c>
      <c r="AF250" s="202">
        <v>0</v>
      </c>
      <c r="AG250" s="202">
        <v>0</v>
      </c>
      <c r="AH250" s="202">
        <v>4.3714240219122402</v>
      </c>
      <c r="AI250" s="204">
        <f t="shared" si="201"/>
        <v>8.2275332002364046</v>
      </c>
      <c r="AJ250" s="131" t="str">
        <f t="shared" si="202"/>
        <v/>
      </c>
      <c r="BA250" s="131"/>
      <c r="BR250" s="131"/>
      <c r="CG250" s="131"/>
    </row>
    <row r="251" spans="1:85" ht="15">
      <c r="A251" s="157" t="s">
        <v>141</v>
      </c>
      <c r="B251" s="146">
        <v>430.27462747240332</v>
      </c>
      <c r="C251" s="146">
        <v>14.360612310167831</v>
      </c>
      <c r="D251" s="146">
        <v>185.09803461786461</v>
      </c>
      <c r="E251" s="146">
        <v>39.546299486748282</v>
      </c>
      <c r="F251" s="304"/>
      <c r="G251" s="146">
        <v>0</v>
      </c>
      <c r="H251" s="158">
        <v>0</v>
      </c>
      <c r="I251" s="144">
        <f t="shared" si="199"/>
        <v>669.27957388718403</v>
      </c>
      <c r="J251" s="139"/>
      <c r="K251" s="159" t="s">
        <v>141</v>
      </c>
      <c r="L251" s="146">
        <v>430.27462747240332</v>
      </c>
      <c r="M251" s="146">
        <v>14.360612310167831</v>
      </c>
      <c r="N251" s="146">
        <v>185.09803461786461</v>
      </c>
      <c r="O251" s="146">
        <v>39.546299486748282</v>
      </c>
      <c r="P251" s="146">
        <v>5.6205699404754055E-2</v>
      </c>
      <c r="Q251" s="146">
        <v>0</v>
      </c>
      <c r="R251" s="147">
        <v>0</v>
      </c>
      <c r="S251" s="148">
        <f t="shared" si="200"/>
        <v>669.33577958658873</v>
      </c>
      <c r="U251" s="205" t="s">
        <v>141</v>
      </c>
      <c r="V251" s="197">
        <v>424.56828665474609</v>
      </c>
      <c r="W251" s="197">
        <v>0</v>
      </c>
      <c r="X251" s="197">
        <v>0</v>
      </c>
      <c r="Y251" s="197">
        <v>14.360612310167831</v>
      </c>
      <c r="Z251" s="197">
        <v>185.09803461786461</v>
      </c>
      <c r="AA251" s="197">
        <v>4.6065512726681668</v>
      </c>
      <c r="AB251" s="197">
        <v>5.6205699404754055E-2</v>
      </c>
      <c r="AC251" s="198">
        <v>40.646089031737326</v>
      </c>
      <c r="AD251" s="197">
        <v>5.7063408176572077</v>
      </c>
      <c r="AE251" s="197">
        <v>14.131204993066891</v>
      </c>
      <c r="AF251" s="197">
        <v>0</v>
      </c>
      <c r="AG251" s="197">
        <v>0</v>
      </c>
      <c r="AH251" s="197">
        <v>20.808543221013228</v>
      </c>
      <c r="AI251" s="200">
        <f t="shared" si="201"/>
        <v>669.33577958658873</v>
      </c>
      <c r="AJ251" s="131" t="str">
        <f t="shared" si="202"/>
        <v/>
      </c>
      <c r="BA251" s="131"/>
      <c r="BR251" s="131"/>
      <c r="CG251" s="131"/>
    </row>
    <row r="252" spans="1:85" ht="15">
      <c r="A252" s="149" t="s">
        <v>25</v>
      </c>
      <c r="B252" s="150">
        <v>50.018594917248159</v>
      </c>
      <c r="C252" s="150">
        <v>0.45752531394038704</v>
      </c>
      <c r="D252" s="150">
        <v>334.51269235347013</v>
      </c>
      <c r="E252" s="150">
        <v>609.72478492946186</v>
      </c>
      <c r="F252" s="304"/>
      <c r="G252" s="150">
        <v>120.90663347023104</v>
      </c>
      <c r="H252" s="151">
        <v>31.265826248340392</v>
      </c>
      <c r="I252" s="152">
        <f t="shared" si="199"/>
        <v>1146.8860572326919</v>
      </c>
      <c r="J252" s="139"/>
      <c r="K252" s="153" t="s">
        <v>25</v>
      </c>
      <c r="L252" s="154">
        <v>50.018594917248159</v>
      </c>
      <c r="M252" s="154">
        <v>0.45752531394038704</v>
      </c>
      <c r="N252" s="154">
        <v>334.51269235347013</v>
      </c>
      <c r="O252" s="154">
        <v>609.72478492946186</v>
      </c>
      <c r="P252" s="154">
        <v>1.1165441671417007</v>
      </c>
      <c r="Q252" s="154">
        <v>120.90663347023104</v>
      </c>
      <c r="R252" s="155">
        <v>31.265826248340392</v>
      </c>
      <c r="S252" s="156">
        <f t="shared" si="200"/>
        <v>1148.0026013998336</v>
      </c>
      <c r="U252" s="201" t="s">
        <v>25</v>
      </c>
      <c r="V252" s="202">
        <v>10.27300480816829</v>
      </c>
      <c r="W252" s="202">
        <v>39.124771968006208</v>
      </c>
      <c r="X252" s="202">
        <v>120.90663347023104</v>
      </c>
      <c r="Y252" s="202">
        <v>0.45752531394038704</v>
      </c>
      <c r="Z252" s="202">
        <v>334.51269235347013</v>
      </c>
      <c r="AA252" s="202">
        <v>600.19945682687501</v>
      </c>
      <c r="AB252" s="202">
        <v>1.1165441671417007</v>
      </c>
      <c r="AC252" s="203">
        <v>41.411972492000942</v>
      </c>
      <c r="AD252" s="202">
        <v>0.6208181410736644</v>
      </c>
      <c r="AE252" s="202">
        <v>1.4944486021416896</v>
      </c>
      <c r="AF252" s="202">
        <v>31.265826248340392</v>
      </c>
      <c r="AG252" s="202">
        <v>0</v>
      </c>
      <c r="AH252" s="202">
        <v>8.0308795004451881</v>
      </c>
      <c r="AI252" s="204">
        <f t="shared" si="201"/>
        <v>1148.0026013998338</v>
      </c>
      <c r="AJ252" s="131" t="str">
        <f t="shared" si="202"/>
        <v/>
      </c>
      <c r="BA252" s="131"/>
      <c r="BR252" s="131"/>
      <c r="CG252" s="131"/>
    </row>
    <row r="253" spans="1:85" ht="15">
      <c r="A253" s="157" t="s">
        <v>24</v>
      </c>
      <c r="B253" s="146">
        <v>41.069197808692707</v>
      </c>
      <c r="C253" s="146">
        <v>0</v>
      </c>
      <c r="D253" s="146">
        <v>0.59725959460265632</v>
      </c>
      <c r="E253" s="146">
        <v>0</v>
      </c>
      <c r="F253" s="304"/>
      <c r="G253" s="146">
        <v>0</v>
      </c>
      <c r="H253" s="158">
        <v>0</v>
      </c>
      <c r="I253" s="144">
        <f t="shared" si="199"/>
        <v>41.666457403295361</v>
      </c>
      <c r="J253" s="139"/>
      <c r="K253" s="159" t="s">
        <v>24</v>
      </c>
      <c r="L253" s="146">
        <v>41.069197808692707</v>
      </c>
      <c r="M253" s="146">
        <v>0</v>
      </c>
      <c r="N253" s="146">
        <v>0.59725959460265632</v>
      </c>
      <c r="O253" s="146">
        <v>0</v>
      </c>
      <c r="P253" s="146">
        <v>0</v>
      </c>
      <c r="Q253" s="146">
        <v>0</v>
      </c>
      <c r="R253" s="147">
        <v>0</v>
      </c>
      <c r="S253" s="148">
        <f t="shared" si="200"/>
        <v>41.666457403295361</v>
      </c>
      <c r="U253" s="205" t="s">
        <v>24</v>
      </c>
      <c r="V253" s="197">
        <v>41.051846615971229</v>
      </c>
      <c r="W253" s="197">
        <v>0</v>
      </c>
      <c r="X253" s="197">
        <v>0</v>
      </c>
      <c r="Y253" s="197">
        <v>0</v>
      </c>
      <c r="Z253" s="197">
        <v>0.59725959460265632</v>
      </c>
      <c r="AA253" s="197">
        <v>0</v>
      </c>
      <c r="AB253" s="197">
        <v>0</v>
      </c>
      <c r="AC253" s="198">
        <v>1.7351192721479475E-2</v>
      </c>
      <c r="AD253" s="197">
        <v>1.7351192721479475E-2</v>
      </c>
      <c r="AE253" s="197">
        <v>0</v>
      </c>
      <c r="AF253" s="197">
        <v>0</v>
      </c>
      <c r="AG253" s="197">
        <v>0</v>
      </c>
      <c r="AH253" s="197">
        <v>0</v>
      </c>
      <c r="AI253" s="200">
        <f t="shared" si="201"/>
        <v>41.666457403295361</v>
      </c>
      <c r="AJ253" s="131" t="str">
        <f t="shared" si="202"/>
        <v/>
      </c>
      <c r="BA253" s="131"/>
      <c r="BR253" s="131"/>
      <c r="CG253" s="131"/>
    </row>
    <row r="254" spans="1:85" ht="15">
      <c r="A254" s="149" t="s">
        <v>57</v>
      </c>
      <c r="B254" s="150">
        <v>2.8151719376702289</v>
      </c>
      <c r="C254" s="150">
        <v>0</v>
      </c>
      <c r="D254" s="150">
        <v>0</v>
      </c>
      <c r="E254" s="150">
        <v>0</v>
      </c>
      <c r="F254" s="304"/>
      <c r="G254" s="150">
        <v>0</v>
      </c>
      <c r="H254" s="151">
        <v>0</v>
      </c>
      <c r="I254" s="152">
        <f t="shared" si="199"/>
        <v>2.8151719376702289</v>
      </c>
      <c r="J254" s="139"/>
      <c r="K254" s="153" t="s">
        <v>57</v>
      </c>
      <c r="L254" s="154">
        <v>2.8151719376702289</v>
      </c>
      <c r="M254" s="154">
        <v>0</v>
      </c>
      <c r="N254" s="154">
        <v>0</v>
      </c>
      <c r="O254" s="154">
        <v>0</v>
      </c>
      <c r="P254" s="154">
        <v>0</v>
      </c>
      <c r="Q254" s="154">
        <v>0</v>
      </c>
      <c r="R254" s="155">
        <v>0</v>
      </c>
      <c r="S254" s="156">
        <f t="shared" si="200"/>
        <v>2.8151719376702289</v>
      </c>
      <c r="U254" s="201" t="s">
        <v>57</v>
      </c>
      <c r="V254" s="202">
        <v>2.8151719376702289</v>
      </c>
      <c r="W254" s="202">
        <v>0</v>
      </c>
      <c r="X254" s="202">
        <v>0</v>
      </c>
      <c r="Y254" s="202">
        <v>0</v>
      </c>
      <c r="Z254" s="202">
        <v>0</v>
      </c>
      <c r="AA254" s="202">
        <v>0</v>
      </c>
      <c r="AB254" s="202">
        <v>0</v>
      </c>
      <c r="AC254" s="203">
        <v>0</v>
      </c>
      <c r="AD254" s="202">
        <v>0</v>
      </c>
      <c r="AE254" s="202">
        <v>0</v>
      </c>
      <c r="AF254" s="202">
        <v>0</v>
      </c>
      <c r="AG254" s="202">
        <v>0</v>
      </c>
      <c r="AH254" s="202">
        <v>0</v>
      </c>
      <c r="AI254" s="204">
        <f t="shared" si="201"/>
        <v>2.8151719376702289</v>
      </c>
      <c r="AJ254" s="131" t="str">
        <f t="shared" si="202"/>
        <v/>
      </c>
      <c r="BA254" s="131"/>
      <c r="BR254" s="131"/>
      <c r="CG254" s="131"/>
    </row>
    <row r="255" spans="1:85" ht="15">
      <c r="A255" s="157" t="s">
        <v>22</v>
      </c>
      <c r="B255" s="146">
        <v>83.322677981960553</v>
      </c>
      <c r="C255" s="146">
        <v>0</v>
      </c>
      <c r="D255" s="146">
        <v>0</v>
      </c>
      <c r="E255" s="146">
        <v>2.1364789226143737</v>
      </c>
      <c r="F255" s="304"/>
      <c r="G255" s="146">
        <v>0</v>
      </c>
      <c r="H255" s="158">
        <v>0</v>
      </c>
      <c r="I255" s="144">
        <f t="shared" si="199"/>
        <v>85.459156904574925</v>
      </c>
      <c r="J255" s="139"/>
      <c r="K255" s="159" t="s">
        <v>22</v>
      </c>
      <c r="L255" s="146">
        <v>83.322677981960553</v>
      </c>
      <c r="M255" s="146">
        <v>0</v>
      </c>
      <c r="N255" s="146">
        <v>0</v>
      </c>
      <c r="O255" s="146">
        <v>2.1364789226143737</v>
      </c>
      <c r="P255" s="146">
        <v>10.931026141940382</v>
      </c>
      <c r="Q255" s="146">
        <v>0</v>
      </c>
      <c r="R255" s="147">
        <v>0</v>
      </c>
      <c r="S255" s="148">
        <f t="shared" si="200"/>
        <v>96.390183046515304</v>
      </c>
      <c r="U255" s="205" t="s">
        <v>22</v>
      </c>
      <c r="V255" s="197">
        <v>82.895382197437684</v>
      </c>
      <c r="W255" s="197">
        <v>0</v>
      </c>
      <c r="X255" s="197">
        <v>0</v>
      </c>
      <c r="Y255" s="197">
        <v>0</v>
      </c>
      <c r="Z255" s="197">
        <v>0</v>
      </c>
      <c r="AA255" s="197">
        <v>0</v>
      </c>
      <c r="AB255" s="197">
        <v>10.931026141940382</v>
      </c>
      <c r="AC255" s="198">
        <v>2.5637747071372483</v>
      </c>
      <c r="AD255" s="197">
        <v>0.4272957845228747</v>
      </c>
      <c r="AE255" s="197">
        <v>0</v>
      </c>
      <c r="AF255" s="197">
        <v>0</v>
      </c>
      <c r="AG255" s="197">
        <v>0</v>
      </c>
      <c r="AH255" s="197">
        <v>2.1364789226143737</v>
      </c>
      <c r="AI255" s="200">
        <f t="shared" si="201"/>
        <v>96.390183046515304</v>
      </c>
      <c r="AJ255" s="131" t="str">
        <f t="shared" si="202"/>
        <v/>
      </c>
      <c r="BA255" s="131"/>
      <c r="BR255" s="131"/>
      <c r="CG255" s="131"/>
    </row>
    <row r="256" spans="1:85" ht="15">
      <c r="A256" s="149" t="s">
        <v>21</v>
      </c>
      <c r="B256" s="150">
        <v>2.3094722388675986</v>
      </c>
      <c r="C256" s="150">
        <v>0</v>
      </c>
      <c r="D256" s="150">
        <v>0.57736805971689964</v>
      </c>
      <c r="E256" s="150">
        <v>0</v>
      </c>
      <c r="F256" s="304"/>
      <c r="G256" s="150">
        <v>0</v>
      </c>
      <c r="H256" s="151">
        <v>0</v>
      </c>
      <c r="I256" s="152">
        <f t="shared" si="199"/>
        <v>2.8868402985844983</v>
      </c>
      <c r="J256" s="139"/>
      <c r="K256" s="153" t="s">
        <v>21</v>
      </c>
      <c r="L256" s="154">
        <v>2.3094722388675986</v>
      </c>
      <c r="M256" s="154">
        <v>0</v>
      </c>
      <c r="N256" s="154">
        <v>0.57736805971689964</v>
      </c>
      <c r="O256" s="154">
        <v>0</v>
      </c>
      <c r="P256" s="154">
        <v>0</v>
      </c>
      <c r="Q256" s="154">
        <v>0</v>
      </c>
      <c r="R256" s="155">
        <v>0</v>
      </c>
      <c r="S256" s="156">
        <f t="shared" si="200"/>
        <v>2.8868402985844983</v>
      </c>
      <c r="U256" s="201" t="s">
        <v>58</v>
      </c>
      <c r="V256" s="202">
        <v>2.3094722388675986</v>
      </c>
      <c r="W256" s="202">
        <v>0</v>
      </c>
      <c r="X256" s="202">
        <v>0</v>
      </c>
      <c r="Y256" s="202">
        <v>0</v>
      </c>
      <c r="Z256" s="202">
        <v>0.57736805971689964</v>
      </c>
      <c r="AA256" s="202">
        <v>0</v>
      </c>
      <c r="AB256" s="202">
        <v>0</v>
      </c>
      <c r="AC256" s="203">
        <v>0</v>
      </c>
      <c r="AD256" s="202">
        <v>0</v>
      </c>
      <c r="AE256" s="202">
        <v>0</v>
      </c>
      <c r="AF256" s="202">
        <v>0</v>
      </c>
      <c r="AG256" s="202">
        <v>0</v>
      </c>
      <c r="AH256" s="202">
        <v>0</v>
      </c>
      <c r="AI256" s="204">
        <f t="shared" si="201"/>
        <v>2.8868402985844983</v>
      </c>
      <c r="AJ256" s="131" t="str">
        <f t="shared" si="202"/>
        <v/>
      </c>
      <c r="BA256" s="131"/>
      <c r="BR256" s="131"/>
      <c r="CG256" s="131"/>
    </row>
    <row r="257" spans="1:85" ht="15">
      <c r="A257" s="160" t="s">
        <v>61</v>
      </c>
      <c r="B257" s="146">
        <v>2.9268000000000001</v>
      </c>
      <c r="C257" s="146">
        <v>0</v>
      </c>
      <c r="D257" s="146">
        <v>0</v>
      </c>
      <c r="E257" s="146">
        <v>0</v>
      </c>
      <c r="F257" s="304"/>
      <c r="G257" s="146">
        <v>0</v>
      </c>
      <c r="H257" s="158">
        <v>0</v>
      </c>
      <c r="I257" s="144">
        <f t="shared" si="199"/>
        <v>2.9268000000000001</v>
      </c>
      <c r="J257" s="139"/>
      <c r="K257" s="161" t="s">
        <v>61</v>
      </c>
      <c r="L257" s="146">
        <v>2.9268000000000001</v>
      </c>
      <c r="M257" s="146">
        <v>0</v>
      </c>
      <c r="N257" s="146">
        <v>0</v>
      </c>
      <c r="O257" s="146">
        <v>0</v>
      </c>
      <c r="P257" s="146">
        <v>0</v>
      </c>
      <c r="Q257" s="146">
        <v>0</v>
      </c>
      <c r="R257" s="147">
        <v>0</v>
      </c>
      <c r="S257" s="148">
        <f t="shared" si="200"/>
        <v>2.9268000000000001</v>
      </c>
      <c r="U257" s="206" t="s">
        <v>59</v>
      </c>
      <c r="V257" s="197">
        <v>2.9268000000000001</v>
      </c>
      <c r="W257" s="197">
        <v>0</v>
      </c>
      <c r="X257" s="197">
        <v>0</v>
      </c>
      <c r="Y257" s="197">
        <v>0</v>
      </c>
      <c r="Z257" s="197">
        <v>0</v>
      </c>
      <c r="AA257" s="197">
        <v>0</v>
      </c>
      <c r="AB257" s="197">
        <v>0</v>
      </c>
      <c r="AC257" s="198">
        <v>0</v>
      </c>
      <c r="AD257" s="199">
        <v>0</v>
      </c>
      <c r="AE257" s="199">
        <v>0</v>
      </c>
      <c r="AF257" s="199">
        <v>0</v>
      </c>
      <c r="AG257" s="199">
        <v>0</v>
      </c>
      <c r="AH257" s="199">
        <v>0</v>
      </c>
      <c r="AI257" s="200">
        <f t="shared" si="201"/>
        <v>2.9268000000000001</v>
      </c>
      <c r="AJ257" s="131" t="str">
        <f t="shared" si="202"/>
        <v/>
      </c>
      <c r="BA257" s="131"/>
      <c r="BR257" s="131"/>
      <c r="CG257" s="131"/>
    </row>
    <row r="258" spans="1:85">
      <c r="A258" s="162" t="s">
        <v>23</v>
      </c>
      <c r="B258" s="163">
        <v>2.9268000000000001</v>
      </c>
      <c r="C258" s="163">
        <v>0</v>
      </c>
      <c r="D258" s="163">
        <v>0</v>
      </c>
      <c r="E258" s="163">
        <v>0</v>
      </c>
      <c r="F258" s="304"/>
      <c r="G258" s="163">
        <v>0</v>
      </c>
      <c r="H258" s="164">
        <v>0</v>
      </c>
      <c r="I258" s="165">
        <f t="shared" si="199"/>
        <v>2.9268000000000001</v>
      </c>
      <c r="J258" s="139"/>
      <c r="K258" s="166" t="s">
        <v>23</v>
      </c>
      <c r="L258" s="167">
        <v>2.9268000000000001</v>
      </c>
      <c r="M258" s="167">
        <v>0</v>
      </c>
      <c r="N258" s="167">
        <v>0</v>
      </c>
      <c r="O258" s="167">
        <v>0</v>
      </c>
      <c r="P258" s="167">
        <v>0</v>
      </c>
      <c r="Q258" s="167">
        <v>0</v>
      </c>
      <c r="R258" s="168">
        <v>0</v>
      </c>
      <c r="S258" s="169">
        <f t="shared" si="200"/>
        <v>2.9268000000000001</v>
      </c>
      <c r="U258" s="207" t="s">
        <v>62</v>
      </c>
      <c r="V258" s="208">
        <v>2.9268000000000001</v>
      </c>
      <c r="W258" s="208">
        <v>0</v>
      </c>
      <c r="X258" s="208">
        <v>0</v>
      </c>
      <c r="Y258" s="208">
        <v>0</v>
      </c>
      <c r="Z258" s="208">
        <v>0</v>
      </c>
      <c r="AA258" s="208">
        <v>0</v>
      </c>
      <c r="AB258" s="208">
        <v>0</v>
      </c>
      <c r="AC258" s="208">
        <v>0</v>
      </c>
      <c r="AD258" s="208">
        <v>0</v>
      </c>
      <c r="AE258" s="208">
        <v>0</v>
      </c>
      <c r="AF258" s="208">
        <v>0</v>
      </c>
      <c r="AG258" s="208">
        <v>0</v>
      </c>
      <c r="AH258" s="92">
        <v>0</v>
      </c>
      <c r="AI258" s="209">
        <f t="shared" si="201"/>
        <v>2.9268000000000001</v>
      </c>
      <c r="AJ258" s="131" t="str">
        <f t="shared" si="202"/>
        <v/>
      </c>
      <c r="BA258" s="131"/>
      <c r="BR258" s="131"/>
      <c r="CG258" s="131"/>
    </row>
    <row r="259" spans="1:85">
      <c r="A259" s="170" t="s">
        <v>19</v>
      </c>
      <c r="B259" s="171">
        <v>0</v>
      </c>
      <c r="C259" s="171">
        <v>0</v>
      </c>
      <c r="D259" s="171">
        <v>0</v>
      </c>
      <c r="E259" s="171">
        <v>0</v>
      </c>
      <c r="F259" s="304"/>
      <c r="G259" s="171">
        <v>0</v>
      </c>
      <c r="H259" s="172">
        <v>0</v>
      </c>
      <c r="I259" s="173">
        <f t="shared" si="199"/>
        <v>0</v>
      </c>
      <c r="J259" s="139"/>
      <c r="K259" s="174" t="s">
        <v>19</v>
      </c>
      <c r="L259" s="171">
        <v>0</v>
      </c>
      <c r="M259" s="171">
        <v>0</v>
      </c>
      <c r="N259" s="171">
        <v>0</v>
      </c>
      <c r="O259" s="171">
        <v>0</v>
      </c>
      <c r="P259" s="171">
        <v>0</v>
      </c>
      <c r="Q259" s="171">
        <v>0</v>
      </c>
      <c r="R259" s="175">
        <v>0</v>
      </c>
      <c r="S259" s="176">
        <f t="shared" si="200"/>
        <v>0</v>
      </c>
      <c r="U259" s="210" t="s">
        <v>19</v>
      </c>
      <c r="V259" s="211">
        <v>0</v>
      </c>
      <c r="W259" s="211">
        <v>0</v>
      </c>
      <c r="X259" s="211">
        <v>0</v>
      </c>
      <c r="Y259" s="211">
        <v>0</v>
      </c>
      <c r="Z259" s="211">
        <v>0</v>
      </c>
      <c r="AA259" s="211">
        <v>0</v>
      </c>
      <c r="AB259" s="211">
        <v>0</v>
      </c>
      <c r="AC259" s="211">
        <v>0</v>
      </c>
      <c r="AD259" s="212">
        <v>0</v>
      </c>
      <c r="AE259" s="212">
        <v>0</v>
      </c>
      <c r="AF259" s="212">
        <v>0</v>
      </c>
      <c r="AG259" s="212">
        <v>0</v>
      </c>
      <c r="AH259" s="212">
        <v>0</v>
      </c>
      <c r="AI259" s="213">
        <f t="shared" si="201"/>
        <v>0</v>
      </c>
      <c r="AJ259" s="131" t="str">
        <f t="shared" si="202"/>
        <v/>
      </c>
      <c r="BA259" s="131"/>
      <c r="BR259" s="131"/>
      <c r="CG259" s="131"/>
    </row>
    <row r="260" spans="1:85">
      <c r="A260" s="162" t="s">
        <v>20</v>
      </c>
      <c r="B260" s="163">
        <v>0</v>
      </c>
      <c r="C260" s="163">
        <v>0</v>
      </c>
      <c r="D260" s="163">
        <v>0</v>
      </c>
      <c r="E260" s="163">
        <v>0</v>
      </c>
      <c r="F260" s="304"/>
      <c r="G260" s="163">
        <v>0</v>
      </c>
      <c r="H260" s="164">
        <v>0</v>
      </c>
      <c r="I260" s="165">
        <f t="shared" si="199"/>
        <v>0</v>
      </c>
      <c r="J260" s="139"/>
      <c r="K260" s="166" t="s">
        <v>20</v>
      </c>
      <c r="L260" s="167">
        <v>0</v>
      </c>
      <c r="M260" s="167">
        <v>0</v>
      </c>
      <c r="N260" s="167">
        <v>0</v>
      </c>
      <c r="O260" s="167">
        <v>0</v>
      </c>
      <c r="P260" s="167">
        <v>0</v>
      </c>
      <c r="Q260" s="167">
        <v>0</v>
      </c>
      <c r="R260" s="168">
        <v>0</v>
      </c>
      <c r="S260" s="169">
        <f t="shared" si="200"/>
        <v>0</v>
      </c>
      <c r="U260" s="207" t="s">
        <v>20</v>
      </c>
      <c r="V260" s="208">
        <v>0</v>
      </c>
      <c r="W260" s="208">
        <v>0</v>
      </c>
      <c r="X260" s="208">
        <v>0</v>
      </c>
      <c r="Y260" s="208">
        <v>0</v>
      </c>
      <c r="Z260" s="208">
        <v>0</v>
      </c>
      <c r="AA260" s="208">
        <v>0</v>
      </c>
      <c r="AB260" s="208">
        <v>0</v>
      </c>
      <c r="AC260" s="208">
        <v>0</v>
      </c>
      <c r="AD260" s="208">
        <v>0</v>
      </c>
      <c r="AE260" s="208">
        <v>0</v>
      </c>
      <c r="AF260" s="208">
        <v>0</v>
      </c>
      <c r="AG260" s="208">
        <v>0</v>
      </c>
      <c r="AH260" s="92">
        <v>0</v>
      </c>
      <c r="AI260" s="209">
        <f t="shared" si="201"/>
        <v>0</v>
      </c>
      <c r="AJ260" s="131" t="str">
        <f t="shared" si="202"/>
        <v/>
      </c>
      <c r="BA260" s="131"/>
      <c r="BR260" s="131"/>
      <c r="CG260" s="131"/>
    </row>
    <row r="261" spans="1:85" ht="15" thickBot="1">
      <c r="A261" s="177" t="s">
        <v>11</v>
      </c>
      <c r="B261" s="178">
        <v>0</v>
      </c>
      <c r="C261" s="178">
        <v>0</v>
      </c>
      <c r="D261" s="178">
        <v>0</v>
      </c>
      <c r="E261" s="178">
        <v>0</v>
      </c>
      <c r="F261" s="305"/>
      <c r="G261" s="178">
        <v>0</v>
      </c>
      <c r="H261" s="179">
        <v>0</v>
      </c>
      <c r="I261" s="180">
        <f t="shared" si="199"/>
        <v>0</v>
      </c>
      <c r="J261" s="139"/>
      <c r="K261" s="181" t="s">
        <v>11</v>
      </c>
      <c r="L261" s="178">
        <v>0</v>
      </c>
      <c r="M261" s="178">
        <v>0</v>
      </c>
      <c r="N261" s="178">
        <v>0</v>
      </c>
      <c r="O261" s="178">
        <v>0</v>
      </c>
      <c r="P261" s="178">
        <v>0</v>
      </c>
      <c r="Q261" s="178">
        <v>0</v>
      </c>
      <c r="R261" s="182">
        <v>0</v>
      </c>
      <c r="S261" s="183">
        <f t="shared" si="200"/>
        <v>0</v>
      </c>
      <c r="U261" s="210" t="s">
        <v>11</v>
      </c>
      <c r="V261" s="211">
        <v>0</v>
      </c>
      <c r="W261" s="211">
        <v>0</v>
      </c>
      <c r="X261" s="211">
        <v>0</v>
      </c>
      <c r="Y261" s="211">
        <v>0</v>
      </c>
      <c r="Z261" s="211">
        <v>0</v>
      </c>
      <c r="AA261" s="211">
        <v>0</v>
      </c>
      <c r="AB261" s="211">
        <v>0</v>
      </c>
      <c r="AC261" s="211">
        <v>0</v>
      </c>
      <c r="AD261" s="212">
        <v>0</v>
      </c>
      <c r="AE261" s="212">
        <v>0</v>
      </c>
      <c r="AF261" s="212">
        <v>0</v>
      </c>
      <c r="AG261" s="212">
        <v>0</v>
      </c>
      <c r="AH261" s="212">
        <v>0</v>
      </c>
      <c r="AI261" s="213">
        <f t="shared" si="201"/>
        <v>0</v>
      </c>
      <c r="AJ261" s="131" t="str">
        <f t="shared" si="202"/>
        <v/>
      </c>
      <c r="BA261" s="131"/>
      <c r="BR261" s="131"/>
      <c r="CG261" s="131"/>
    </row>
    <row r="262" spans="1:85" ht="15">
      <c r="A262" s="184" t="s">
        <v>26</v>
      </c>
      <c r="B262" s="185">
        <f>SUM(B241:B257)</f>
        <v>689.05702189156557</v>
      </c>
      <c r="C262" s="185">
        <f t="shared" ref="C262:H262" si="203">SUM(C241:C257)</f>
        <v>15.054190961018211</v>
      </c>
      <c r="D262" s="185">
        <f t="shared" si="203"/>
        <v>536.88450797247606</v>
      </c>
      <c r="E262" s="185">
        <f t="shared" si="203"/>
        <v>657.09018207527902</v>
      </c>
      <c r="F262" s="185">
        <f t="shared" si="203"/>
        <v>0</v>
      </c>
      <c r="G262" s="185">
        <f t="shared" si="203"/>
        <v>120.90663347023104</v>
      </c>
      <c r="H262" s="187">
        <f t="shared" si="203"/>
        <v>31.265826248340392</v>
      </c>
      <c r="I262" s="144">
        <f t="shared" ref="I262" si="204">SUM(I241:I257)</f>
        <v>2050.2583626189103</v>
      </c>
      <c r="J262" s="139"/>
      <c r="K262" s="186" t="s">
        <v>26</v>
      </c>
      <c r="L262" s="185">
        <f>SUM(L241:L257)</f>
        <v>689.05702189156557</v>
      </c>
      <c r="M262" s="185">
        <f t="shared" ref="M262:R262" si="205">SUM(M241:M257)</f>
        <v>15.054190961018211</v>
      </c>
      <c r="N262" s="185">
        <f t="shared" si="205"/>
        <v>536.88450797247606</v>
      </c>
      <c r="O262" s="185">
        <f t="shared" si="205"/>
        <v>657.09018207527902</v>
      </c>
      <c r="P262" s="185">
        <f t="shared" si="205"/>
        <v>231.34071971148958</v>
      </c>
      <c r="Q262" s="185">
        <f t="shared" si="205"/>
        <v>120.90663347023104</v>
      </c>
      <c r="R262" s="187">
        <f t="shared" si="205"/>
        <v>31.265826248340392</v>
      </c>
      <c r="S262" s="188">
        <f t="shared" ref="S262" si="206">SUM(S241:S257)</f>
        <v>2281.5990823303996</v>
      </c>
      <c r="T262" s="131" t="str">
        <f>IF(ABS(S262-AI262)&gt;0.01,S262-AI262,"")</f>
        <v/>
      </c>
      <c r="U262" s="214" t="s">
        <v>60</v>
      </c>
      <c r="V262" s="215">
        <f>SUM(V241:V257)</f>
        <v>642.80008041908786</v>
      </c>
      <c r="W262" s="215">
        <f t="shared" ref="W262:AH262" si="207">SUM(W241:W257)</f>
        <v>39.124771968006208</v>
      </c>
      <c r="X262" s="215">
        <f t="shared" si="207"/>
        <v>120.90663347023104</v>
      </c>
      <c r="Y262" s="215">
        <f t="shared" si="207"/>
        <v>15.054190961018211</v>
      </c>
      <c r="Z262" s="215">
        <f t="shared" si="207"/>
        <v>536.88450797247606</v>
      </c>
      <c r="AA262" s="215">
        <f t="shared" si="207"/>
        <v>605.13726013370865</v>
      </c>
      <c r="AB262" s="215">
        <f t="shared" si="207"/>
        <v>231.34071971148958</v>
      </c>
      <c r="AC262" s="215">
        <f t="shared" si="207"/>
        <v>90.350917694382417</v>
      </c>
      <c r="AD262" s="216">
        <f t="shared" si="207"/>
        <v>7.1321695044715643</v>
      </c>
      <c r="AE262" s="216">
        <f t="shared" si="207"/>
        <v>15.625653595208581</v>
      </c>
      <c r="AF262" s="216">
        <f t="shared" si="207"/>
        <v>31.265826248340392</v>
      </c>
      <c r="AG262" s="216">
        <f t="shared" si="207"/>
        <v>0</v>
      </c>
      <c r="AH262" s="216">
        <f t="shared" si="207"/>
        <v>36.327268346361883</v>
      </c>
      <c r="AI262" s="217">
        <f>SUM(V262:AC262)</f>
        <v>2281.5990823304001</v>
      </c>
      <c r="AJ262" s="131" t="str">
        <f t="shared" si="202"/>
        <v/>
      </c>
      <c r="BA262" s="131"/>
      <c r="BR262" s="131"/>
      <c r="CG262" s="131"/>
    </row>
    <row r="263" spans="1:85" s="2" customFormat="1" ht="15" thickBot="1">
      <c r="A263" s="15" t="s">
        <v>100</v>
      </c>
      <c r="B263" s="100">
        <f>IF($I262=0,"-",B262/$I262)</f>
        <v>0.33608301980604743</v>
      </c>
      <c r="C263" s="100">
        <f t="shared" ref="C263:H263" si="208">IF($I262=0,"-",C262/$I262)</f>
        <v>7.3425823961954951E-3</v>
      </c>
      <c r="D263" s="100">
        <f t="shared" si="208"/>
        <v>0.26186187934221289</v>
      </c>
      <c r="E263" s="100">
        <f t="shared" si="208"/>
        <v>0.32049140442765506</v>
      </c>
      <c r="F263" s="100">
        <f t="shared" si="208"/>
        <v>0</v>
      </c>
      <c r="G263" s="100">
        <f t="shared" si="208"/>
        <v>5.8971413395817199E-2</v>
      </c>
      <c r="H263" s="101">
        <f t="shared" si="208"/>
        <v>1.5249700632071948E-2</v>
      </c>
      <c r="I263" s="102">
        <f>SUM(B263:H263)</f>
        <v>1</v>
      </c>
      <c r="J263" s="131"/>
      <c r="K263" s="27" t="s">
        <v>100</v>
      </c>
      <c r="L263" s="76">
        <f>IF($S262=0,"-",L262/$S262)</f>
        <v>0.30200617945014707</v>
      </c>
      <c r="M263" s="76">
        <f t="shared" ref="M263:R263" si="209">IF($S262=0,"-",M262/$S262)</f>
        <v>6.5980877524030338E-3</v>
      </c>
      <c r="N263" s="76">
        <f t="shared" si="209"/>
        <v>0.23531062583708101</v>
      </c>
      <c r="O263" s="76">
        <f t="shared" si="209"/>
        <v>0.28799546211428806</v>
      </c>
      <c r="P263" s="76">
        <f t="shared" si="209"/>
        <v>0.10139411498851095</v>
      </c>
      <c r="Q263" s="76">
        <f t="shared" si="209"/>
        <v>5.2992059124926702E-2</v>
      </c>
      <c r="R263" s="77">
        <f t="shared" si="209"/>
        <v>1.3703470732643278E-2</v>
      </c>
      <c r="S263" s="78">
        <f>SUM(L263:R263)</f>
        <v>1</v>
      </c>
      <c r="U263" s="36" t="s">
        <v>100</v>
      </c>
      <c r="V263" s="103">
        <f>+V262/$AI262</f>
        <v>0.28173226637281912</v>
      </c>
      <c r="W263" s="103">
        <f t="shared" ref="W263:AH263" si="210">+W262/$AI262</f>
        <v>1.7147960950284306E-2</v>
      </c>
      <c r="X263" s="103">
        <f t="shared" si="210"/>
        <v>5.2992059124926695E-2</v>
      </c>
      <c r="Y263" s="103">
        <f t="shared" si="210"/>
        <v>6.598087752403033E-3</v>
      </c>
      <c r="Z263" s="103">
        <f t="shared" si="210"/>
        <v>0.23531062583708096</v>
      </c>
      <c r="AA263" s="103">
        <f t="shared" si="210"/>
        <v>0.26522506290440306</v>
      </c>
      <c r="AB263" s="103">
        <f t="shared" si="210"/>
        <v>0.10139411498851092</v>
      </c>
      <c r="AC263" s="103">
        <f t="shared" si="210"/>
        <v>3.9599822069571917E-2</v>
      </c>
      <c r="AD263" s="103">
        <f t="shared" si="210"/>
        <v>3.1259521270436547E-3</v>
      </c>
      <c r="AE263" s="103">
        <f t="shared" si="210"/>
        <v>6.8485535939332128E-3</v>
      </c>
      <c r="AF263" s="103">
        <f t="shared" si="210"/>
        <v>1.3703470732643275E-2</v>
      </c>
      <c r="AG263" s="103">
        <f t="shared" si="210"/>
        <v>0</v>
      </c>
      <c r="AH263" s="103">
        <f t="shared" si="210"/>
        <v>1.592184561595178E-2</v>
      </c>
      <c r="AI263" s="104">
        <f>SUM(V263:AC263)</f>
        <v>1</v>
      </c>
      <c r="AJ263" s="2" t="str">
        <f t="shared" si="202"/>
        <v/>
      </c>
    </row>
    <row r="264" spans="1:85" ht="15" thickBot="1">
      <c r="A264" s="218"/>
      <c r="B264" s="218"/>
      <c r="C264" s="218"/>
      <c r="D264" s="218"/>
      <c r="E264" s="218"/>
      <c r="F264" s="218"/>
      <c r="G264" s="218"/>
      <c r="H264" s="218"/>
      <c r="I264" s="218"/>
      <c r="K264" s="218"/>
      <c r="L264" s="218"/>
      <c r="M264" s="218"/>
      <c r="N264" s="218"/>
      <c r="O264" s="218"/>
      <c r="P264" s="218"/>
      <c r="Q264" s="218"/>
      <c r="R264" s="218"/>
      <c r="S264" s="218"/>
      <c r="AI264" s="139"/>
      <c r="BA264" s="131"/>
      <c r="BR264" s="131"/>
      <c r="CG264" s="131"/>
    </row>
    <row r="265" spans="1:85" ht="28.5">
      <c r="A265" s="328" t="s">
        <v>34</v>
      </c>
      <c r="B265" s="135" t="s">
        <v>0</v>
      </c>
      <c r="C265" s="135" t="s">
        <v>1</v>
      </c>
      <c r="D265" s="135" t="s">
        <v>2</v>
      </c>
      <c r="E265" s="135" t="s">
        <v>3</v>
      </c>
      <c r="F265" s="135" t="s">
        <v>27</v>
      </c>
      <c r="G265" s="135" t="s">
        <v>4</v>
      </c>
      <c r="H265" s="135" t="s">
        <v>5</v>
      </c>
      <c r="I265" s="136" t="s">
        <v>6</v>
      </c>
      <c r="K265" s="330" t="s">
        <v>34</v>
      </c>
      <c r="L265" s="137" t="s">
        <v>0</v>
      </c>
      <c r="M265" s="137" t="s">
        <v>1</v>
      </c>
      <c r="N265" s="137" t="s">
        <v>2</v>
      </c>
      <c r="O265" s="137" t="s">
        <v>3</v>
      </c>
      <c r="P265" s="137" t="s">
        <v>27</v>
      </c>
      <c r="Q265" s="137" t="s">
        <v>4</v>
      </c>
      <c r="R265" s="137" t="s">
        <v>5</v>
      </c>
      <c r="S265" s="138" t="s">
        <v>6</v>
      </c>
      <c r="U265" s="332" t="s">
        <v>34</v>
      </c>
      <c r="V265" s="190" t="s">
        <v>69</v>
      </c>
      <c r="W265" s="190" t="s">
        <v>70</v>
      </c>
      <c r="X265" s="190" t="s">
        <v>4</v>
      </c>
      <c r="Y265" s="190" t="s">
        <v>1</v>
      </c>
      <c r="Z265" s="190" t="s">
        <v>2</v>
      </c>
      <c r="AA265" s="190" t="s">
        <v>3</v>
      </c>
      <c r="AB265" s="190" t="s">
        <v>52</v>
      </c>
      <c r="AC265" s="190" t="s">
        <v>64</v>
      </c>
      <c r="AD265" s="191" t="s">
        <v>72</v>
      </c>
      <c r="AE265" s="191" t="s">
        <v>79</v>
      </c>
      <c r="AF265" s="191" t="s">
        <v>73</v>
      </c>
      <c r="AG265" s="191" t="s">
        <v>80</v>
      </c>
      <c r="AH265" s="191" t="s">
        <v>81</v>
      </c>
      <c r="AI265" s="192" t="s">
        <v>60</v>
      </c>
      <c r="BA265" s="131"/>
      <c r="BR265" s="131"/>
      <c r="CG265" s="131"/>
    </row>
    <row r="266" spans="1:85" ht="15">
      <c r="A266" s="329" t="s">
        <v>34</v>
      </c>
      <c r="B266" s="294" t="s">
        <v>109</v>
      </c>
      <c r="C266" s="295"/>
      <c r="D266" s="295"/>
      <c r="E266" s="295"/>
      <c r="F266" s="295"/>
      <c r="G266" s="295"/>
      <c r="H266" s="295"/>
      <c r="I266" s="296"/>
      <c r="K266" s="331" t="s">
        <v>34</v>
      </c>
      <c r="L266" s="297" t="s">
        <v>109</v>
      </c>
      <c r="M266" s="298"/>
      <c r="N266" s="298"/>
      <c r="O266" s="298"/>
      <c r="P266" s="298"/>
      <c r="Q266" s="298"/>
      <c r="R266" s="298"/>
      <c r="S266" s="299"/>
      <c r="U266" s="333" t="s">
        <v>34</v>
      </c>
      <c r="V266" s="326" t="s">
        <v>109</v>
      </c>
      <c r="W266" s="326"/>
      <c r="X266" s="326"/>
      <c r="Y266" s="326"/>
      <c r="Z266" s="326"/>
      <c r="AA266" s="326"/>
      <c r="AB266" s="326"/>
      <c r="AC266" s="326"/>
      <c r="AD266" s="326"/>
      <c r="AE266" s="326"/>
      <c r="AF266" s="326"/>
      <c r="AG266" s="326"/>
      <c r="AH266" s="326"/>
      <c r="AI266" s="327"/>
      <c r="BA266" s="131"/>
      <c r="BR266" s="131"/>
      <c r="CG266" s="131"/>
    </row>
    <row r="267" spans="1:85" ht="15">
      <c r="A267" s="141" t="s">
        <v>7</v>
      </c>
      <c r="B267" s="142">
        <v>5.2395473369930418E-3</v>
      </c>
      <c r="C267" s="142">
        <v>0</v>
      </c>
      <c r="D267" s="142">
        <v>0</v>
      </c>
      <c r="E267" s="142">
        <v>0</v>
      </c>
      <c r="F267" s="303"/>
      <c r="G267" s="142">
        <v>0</v>
      </c>
      <c r="H267" s="143">
        <v>0</v>
      </c>
      <c r="I267" s="144">
        <f>SUM(B267:H267)</f>
        <v>5.2395473369930418E-3</v>
      </c>
      <c r="J267" s="139"/>
      <c r="K267" s="193" t="s">
        <v>7</v>
      </c>
      <c r="L267" s="142">
        <v>5.2395473369930418E-3</v>
      </c>
      <c r="M267" s="142">
        <v>0</v>
      </c>
      <c r="N267" s="142">
        <v>0</v>
      </c>
      <c r="O267" s="142">
        <v>0</v>
      </c>
      <c r="P267" s="142">
        <v>0</v>
      </c>
      <c r="Q267" s="142">
        <v>0</v>
      </c>
      <c r="R267" s="194">
        <v>0</v>
      </c>
      <c r="S267" s="195">
        <f>SUM(L267:R267)</f>
        <v>5.2395473369930418E-3</v>
      </c>
      <c r="U267" s="196" t="s">
        <v>7</v>
      </c>
      <c r="V267" s="197">
        <v>5.2395473369930418E-3</v>
      </c>
      <c r="W267" s="197">
        <v>0</v>
      </c>
      <c r="X267" s="197">
        <v>0</v>
      </c>
      <c r="Y267" s="197">
        <v>0</v>
      </c>
      <c r="Z267" s="197">
        <v>0</v>
      </c>
      <c r="AA267" s="197">
        <v>0</v>
      </c>
      <c r="AB267" s="197">
        <v>0</v>
      </c>
      <c r="AC267" s="198">
        <v>0</v>
      </c>
      <c r="AD267" s="199">
        <v>0</v>
      </c>
      <c r="AE267" s="199">
        <v>0</v>
      </c>
      <c r="AF267" s="199">
        <v>0</v>
      </c>
      <c r="AG267" s="199">
        <v>0</v>
      </c>
      <c r="AH267" s="199">
        <v>0</v>
      </c>
      <c r="AI267" s="200">
        <f>SUM(V267:AC267)</f>
        <v>5.2395473369930418E-3</v>
      </c>
      <c r="AJ267" s="131" t="str">
        <f>IF(ABS(S267-AI267)&gt;0.001,S267-AI267,"")</f>
        <v/>
      </c>
      <c r="BA267" s="131"/>
      <c r="BR267" s="131"/>
      <c r="CG267" s="131"/>
    </row>
    <row r="268" spans="1:85" ht="15">
      <c r="A268" s="149" t="s">
        <v>8</v>
      </c>
      <c r="B268" s="150">
        <v>0</v>
      </c>
      <c r="C268" s="150">
        <v>0</v>
      </c>
      <c r="D268" s="150">
        <v>0</v>
      </c>
      <c r="E268" s="150">
        <v>0</v>
      </c>
      <c r="F268" s="304"/>
      <c r="G268" s="150">
        <v>0</v>
      </c>
      <c r="H268" s="151">
        <v>0</v>
      </c>
      <c r="I268" s="152">
        <f t="shared" ref="I268:I287" si="211">SUM(B268:H268)</f>
        <v>0</v>
      </c>
      <c r="J268" s="139"/>
      <c r="K268" s="153" t="s">
        <v>8</v>
      </c>
      <c r="L268" s="154">
        <v>0</v>
      </c>
      <c r="M268" s="154">
        <v>0</v>
      </c>
      <c r="N268" s="154">
        <v>0</v>
      </c>
      <c r="O268" s="154">
        <v>0</v>
      </c>
      <c r="P268" s="154">
        <v>0</v>
      </c>
      <c r="Q268" s="154">
        <v>0</v>
      </c>
      <c r="R268" s="155">
        <v>0</v>
      </c>
      <c r="S268" s="156">
        <f t="shared" ref="S268:S287" si="212">SUM(L268:R268)</f>
        <v>0</v>
      </c>
      <c r="U268" s="201" t="s">
        <v>8</v>
      </c>
      <c r="V268" s="202">
        <v>0</v>
      </c>
      <c r="W268" s="202">
        <v>0</v>
      </c>
      <c r="X268" s="202">
        <v>0</v>
      </c>
      <c r="Y268" s="202">
        <v>0</v>
      </c>
      <c r="Z268" s="202">
        <v>0</v>
      </c>
      <c r="AA268" s="202">
        <v>0</v>
      </c>
      <c r="AB268" s="202">
        <v>0</v>
      </c>
      <c r="AC268" s="203">
        <v>0</v>
      </c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4">
        <f t="shared" ref="AI268:AI287" si="213">SUM(V268:AC268)</f>
        <v>0</v>
      </c>
      <c r="AJ268" s="131" t="str">
        <f t="shared" ref="AJ268:AJ289" si="214">IF(ABS(S268-AI268)&gt;0.001,S268-AI268,"")</f>
        <v/>
      </c>
      <c r="BA268" s="131"/>
      <c r="BR268" s="131"/>
      <c r="CG268" s="131"/>
    </row>
    <row r="269" spans="1:85" ht="15">
      <c r="A269" s="157" t="s">
        <v>10</v>
      </c>
      <c r="B269" s="146">
        <v>0</v>
      </c>
      <c r="C269" s="146">
        <v>0</v>
      </c>
      <c r="D269" s="146">
        <v>0</v>
      </c>
      <c r="E269" s="146">
        <v>0</v>
      </c>
      <c r="F269" s="304"/>
      <c r="G269" s="146">
        <v>0</v>
      </c>
      <c r="H269" s="158">
        <v>0</v>
      </c>
      <c r="I269" s="144">
        <f t="shared" si="211"/>
        <v>0</v>
      </c>
      <c r="J269" s="139"/>
      <c r="K269" s="159" t="s">
        <v>10</v>
      </c>
      <c r="L269" s="146">
        <v>0</v>
      </c>
      <c r="M269" s="146">
        <v>0</v>
      </c>
      <c r="N269" s="146">
        <v>0</v>
      </c>
      <c r="O269" s="146">
        <v>0</v>
      </c>
      <c r="P269" s="146">
        <v>0</v>
      </c>
      <c r="Q269" s="146">
        <v>0</v>
      </c>
      <c r="R269" s="147">
        <v>0</v>
      </c>
      <c r="S269" s="148">
        <f t="shared" si="212"/>
        <v>0</v>
      </c>
      <c r="U269" s="205" t="s">
        <v>10</v>
      </c>
      <c r="V269" s="197">
        <v>0</v>
      </c>
      <c r="W269" s="197">
        <v>0</v>
      </c>
      <c r="X269" s="197">
        <v>0</v>
      </c>
      <c r="Y269" s="197">
        <v>0</v>
      </c>
      <c r="Z269" s="197">
        <v>0</v>
      </c>
      <c r="AA269" s="197">
        <v>0</v>
      </c>
      <c r="AB269" s="197">
        <v>0</v>
      </c>
      <c r="AC269" s="198">
        <v>0</v>
      </c>
      <c r="AD269" s="199">
        <v>0</v>
      </c>
      <c r="AE269" s="199">
        <v>0</v>
      </c>
      <c r="AF269" s="199">
        <v>0</v>
      </c>
      <c r="AG269" s="199">
        <v>0</v>
      </c>
      <c r="AH269" s="199">
        <v>0</v>
      </c>
      <c r="AI269" s="200">
        <f t="shared" si="213"/>
        <v>0</v>
      </c>
      <c r="AJ269" s="131" t="str">
        <f t="shared" si="214"/>
        <v/>
      </c>
      <c r="BA269" s="131"/>
      <c r="BR269" s="131"/>
      <c r="CG269" s="131"/>
    </row>
    <row r="270" spans="1:85" ht="15">
      <c r="A270" s="149" t="s">
        <v>53</v>
      </c>
      <c r="B270" s="150">
        <v>0</v>
      </c>
      <c r="C270" s="150">
        <v>0</v>
      </c>
      <c r="D270" s="150">
        <v>0</v>
      </c>
      <c r="E270" s="150">
        <v>0</v>
      </c>
      <c r="F270" s="304"/>
      <c r="G270" s="150">
        <v>0</v>
      </c>
      <c r="H270" s="151">
        <v>0</v>
      </c>
      <c r="I270" s="152">
        <f t="shared" si="211"/>
        <v>0</v>
      </c>
      <c r="J270" s="139"/>
      <c r="K270" s="153" t="s">
        <v>53</v>
      </c>
      <c r="L270" s="154">
        <v>0</v>
      </c>
      <c r="M270" s="154">
        <v>0</v>
      </c>
      <c r="N270" s="154">
        <v>0</v>
      </c>
      <c r="O270" s="154">
        <v>0</v>
      </c>
      <c r="P270" s="154">
        <v>0</v>
      </c>
      <c r="Q270" s="154">
        <v>0</v>
      </c>
      <c r="R270" s="155">
        <v>0</v>
      </c>
      <c r="S270" s="156">
        <f t="shared" si="212"/>
        <v>0</v>
      </c>
      <c r="U270" s="201" t="s">
        <v>53</v>
      </c>
      <c r="V270" s="202">
        <v>0</v>
      </c>
      <c r="W270" s="202">
        <v>0</v>
      </c>
      <c r="X270" s="202">
        <v>0</v>
      </c>
      <c r="Y270" s="202">
        <v>0</v>
      </c>
      <c r="Z270" s="202">
        <v>0</v>
      </c>
      <c r="AA270" s="202">
        <v>0</v>
      </c>
      <c r="AB270" s="202">
        <v>0</v>
      </c>
      <c r="AC270" s="203">
        <v>0</v>
      </c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4">
        <f t="shared" si="213"/>
        <v>0</v>
      </c>
      <c r="AJ270" s="131" t="str">
        <f t="shared" si="214"/>
        <v/>
      </c>
      <c r="BA270" s="131"/>
      <c r="BR270" s="131"/>
      <c r="CG270" s="131"/>
    </row>
    <row r="271" spans="1:85" ht="15">
      <c r="A271" s="157" t="s">
        <v>16</v>
      </c>
      <c r="B271" s="146">
        <v>0</v>
      </c>
      <c r="C271" s="146">
        <v>0</v>
      </c>
      <c r="D271" s="146">
        <v>0</v>
      </c>
      <c r="E271" s="146">
        <v>6.2319636153207325</v>
      </c>
      <c r="F271" s="304"/>
      <c r="G271" s="146">
        <v>0</v>
      </c>
      <c r="H271" s="158">
        <v>0</v>
      </c>
      <c r="I271" s="144">
        <f t="shared" si="211"/>
        <v>6.2319636153207325</v>
      </c>
      <c r="J271" s="139"/>
      <c r="K271" s="159" t="s">
        <v>16</v>
      </c>
      <c r="L271" s="146">
        <v>0</v>
      </c>
      <c r="M271" s="146">
        <v>0</v>
      </c>
      <c r="N271" s="146">
        <v>0</v>
      </c>
      <c r="O271" s="146">
        <v>6.2319636153207325</v>
      </c>
      <c r="P271" s="146">
        <v>0</v>
      </c>
      <c r="Q271" s="146">
        <v>0</v>
      </c>
      <c r="R271" s="147">
        <v>0</v>
      </c>
      <c r="S271" s="148">
        <f t="shared" si="212"/>
        <v>6.2319636153207325</v>
      </c>
      <c r="U271" s="205" t="s">
        <v>16</v>
      </c>
      <c r="V271" s="197">
        <v>0</v>
      </c>
      <c r="W271" s="197">
        <v>0</v>
      </c>
      <c r="X271" s="197">
        <v>0</v>
      </c>
      <c r="Y271" s="197">
        <v>0</v>
      </c>
      <c r="Z271" s="197">
        <v>0</v>
      </c>
      <c r="AA271" s="197">
        <v>6.2319636153207325</v>
      </c>
      <c r="AB271" s="197">
        <v>0</v>
      </c>
      <c r="AC271" s="198">
        <v>0</v>
      </c>
      <c r="AD271" s="199">
        <v>0</v>
      </c>
      <c r="AE271" s="199">
        <v>0</v>
      </c>
      <c r="AF271" s="199">
        <v>0</v>
      </c>
      <c r="AG271" s="199">
        <v>0</v>
      </c>
      <c r="AH271" s="199">
        <v>0</v>
      </c>
      <c r="AI271" s="200">
        <f t="shared" si="213"/>
        <v>6.2319636153207325</v>
      </c>
      <c r="AJ271" s="131" t="str">
        <f t="shared" si="214"/>
        <v/>
      </c>
      <c r="BA271" s="131"/>
      <c r="BR271" s="131"/>
      <c r="CG271" s="131"/>
    </row>
    <row r="272" spans="1:85" ht="15">
      <c r="A272" s="149" t="s">
        <v>15</v>
      </c>
      <c r="B272" s="150">
        <v>0.8967913339735023</v>
      </c>
      <c r="C272" s="150">
        <v>2.3863075966211646E-2</v>
      </c>
      <c r="D272" s="150">
        <v>0.60735432423084235</v>
      </c>
      <c r="E272" s="150">
        <v>0.34697381327934673</v>
      </c>
      <c r="F272" s="304"/>
      <c r="G272" s="150">
        <v>0</v>
      </c>
      <c r="H272" s="151">
        <v>0</v>
      </c>
      <c r="I272" s="152">
        <f t="shared" si="211"/>
        <v>1.8749825474499029</v>
      </c>
      <c r="J272" s="139"/>
      <c r="K272" s="153" t="s">
        <v>15</v>
      </c>
      <c r="L272" s="154">
        <v>0.8967913339735023</v>
      </c>
      <c r="M272" s="154">
        <v>2.3863075966211646E-2</v>
      </c>
      <c r="N272" s="154">
        <v>0.60735432423084235</v>
      </c>
      <c r="O272" s="154">
        <v>0.34697381327934673</v>
      </c>
      <c r="P272" s="154">
        <v>0</v>
      </c>
      <c r="Q272" s="154">
        <v>0</v>
      </c>
      <c r="R272" s="155">
        <v>0</v>
      </c>
      <c r="S272" s="156">
        <f t="shared" si="212"/>
        <v>1.8749825474499029</v>
      </c>
      <c r="U272" s="201" t="s">
        <v>54</v>
      </c>
      <c r="V272" s="202">
        <v>0.86428994097654166</v>
      </c>
      <c r="W272" s="202">
        <v>0</v>
      </c>
      <c r="X272" s="202">
        <v>0</v>
      </c>
      <c r="Y272" s="202">
        <v>2.3863075966211646E-2</v>
      </c>
      <c r="Z272" s="202">
        <v>0.45739451918992474</v>
      </c>
      <c r="AA272" s="202">
        <v>0.34697381327934673</v>
      </c>
      <c r="AB272" s="202">
        <v>0</v>
      </c>
      <c r="AC272" s="203">
        <v>0.1824611980378783</v>
      </c>
      <c r="AD272" s="202">
        <v>3.250139299696065E-2</v>
      </c>
      <c r="AE272" s="202">
        <v>0</v>
      </c>
      <c r="AF272" s="202">
        <v>0</v>
      </c>
      <c r="AG272" s="202">
        <v>0.14995980504091766</v>
      </c>
      <c r="AH272" s="202">
        <v>0</v>
      </c>
      <c r="AI272" s="204">
        <f t="shared" si="213"/>
        <v>1.8749825474499031</v>
      </c>
      <c r="AJ272" s="131" t="str">
        <f t="shared" si="214"/>
        <v/>
      </c>
      <c r="BA272" s="131"/>
      <c r="BR272" s="131"/>
      <c r="CG272" s="131"/>
    </row>
    <row r="273" spans="1:85" ht="15">
      <c r="A273" s="157" t="s">
        <v>55</v>
      </c>
      <c r="B273" s="146">
        <v>0</v>
      </c>
      <c r="C273" s="146">
        <v>0</v>
      </c>
      <c r="D273" s="146">
        <v>0</v>
      </c>
      <c r="E273" s="146">
        <v>10.741979550708473</v>
      </c>
      <c r="F273" s="304"/>
      <c r="G273" s="146">
        <v>0</v>
      </c>
      <c r="H273" s="158">
        <v>0</v>
      </c>
      <c r="I273" s="144">
        <f t="shared" si="211"/>
        <v>10.741979550708473</v>
      </c>
      <c r="J273" s="139"/>
      <c r="K273" s="159" t="s">
        <v>55</v>
      </c>
      <c r="L273" s="146">
        <v>0</v>
      </c>
      <c r="M273" s="146">
        <v>0</v>
      </c>
      <c r="N273" s="146">
        <v>0</v>
      </c>
      <c r="O273" s="146">
        <v>10.741979550708473</v>
      </c>
      <c r="P273" s="146">
        <v>146.09472777393765</v>
      </c>
      <c r="Q273" s="146">
        <v>0</v>
      </c>
      <c r="R273" s="147">
        <v>0</v>
      </c>
      <c r="S273" s="148">
        <f t="shared" si="212"/>
        <v>156.83670732464611</v>
      </c>
      <c r="U273" s="205" t="s">
        <v>55</v>
      </c>
      <c r="V273" s="197">
        <v>0</v>
      </c>
      <c r="W273" s="197">
        <v>0</v>
      </c>
      <c r="X273" s="197">
        <v>0</v>
      </c>
      <c r="Y273" s="197">
        <v>0</v>
      </c>
      <c r="Z273" s="197">
        <v>0</v>
      </c>
      <c r="AA273" s="197">
        <v>1.6112969326062709</v>
      </c>
      <c r="AB273" s="197">
        <v>146.09472777393765</v>
      </c>
      <c r="AC273" s="198">
        <v>9.1306826181022025</v>
      </c>
      <c r="AD273" s="197">
        <v>0</v>
      </c>
      <c r="AE273" s="197">
        <v>0</v>
      </c>
      <c r="AF273" s="197">
        <v>0</v>
      </c>
      <c r="AG273" s="197">
        <v>0</v>
      </c>
      <c r="AH273" s="197">
        <v>9.1306826181022025</v>
      </c>
      <c r="AI273" s="200">
        <f t="shared" si="213"/>
        <v>156.83670732464614</v>
      </c>
      <c r="AJ273" s="131" t="str">
        <f t="shared" si="214"/>
        <v/>
      </c>
      <c r="BA273" s="131"/>
      <c r="BR273" s="131"/>
      <c r="CG273" s="131"/>
    </row>
    <row r="274" spans="1:85" ht="15">
      <c r="A274" s="149" t="s">
        <v>12</v>
      </c>
      <c r="B274" s="150">
        <v>0</v>
      </c>
      <c r="C274" s="150">
        <v>0</v>
      </c>
      <c r="D274" s="150">
        <v>0</v>
      </c>
      <c r="E274" s="150">
        <v>4.1750621046864394E-3</v>
      </c>
      <c r="F274" s="304"/>
      <c r="G274" s="150">
        <v>0</v>
      </c>
      <c r="H274" s="151">
        <v>0</v>
      </c>
      <c r="I274" s="152">
        <f t="shared" si="211"/>
        <v>4.1750621046864394E-3</v>
      </c>
      <c r="J274" s="139"/>
      <c r="K274" s="153" t="s">
        <v>12</v>
      </c>
      <c r="L274" s="154">
        <v>0</v>
      </c>
      <c r="M274" s="154">
        <v>0</v>
      </c>
      <c r="N274" s="154">
        <v>0</v>
      </c>
      <c r="O274" s="154">
        <v>4.1750621046864394E-3</v>
      </c>
      <c r="P274" s="154">
        <v>0.29292462824050325</v>
      </c>
      <c r="Q274" s="154">
        <v>0</v>
      </c>
      <c r="R274" s="155">
        <v>0</v>
      </c>
      <c r="S274" s="156">
        <f t="shared" si="212"/>
        <v>0.29709969034518968</v>
      </c>
      <c r="U274" s="201" t="s">
        <v>12</v>
      </c>
      <c r="V274" s="202">
        <v>0</v>
      </c>
      <c r="W274" s="202">
        <v>0</v>
      </c>
      <c r="X274" s="202">
        <v>0</v>
      </c>
      <c r="Y274" s="202">
        <v>0</v>
      </c>
      <c r="Z274" s="202">
        <v>0</v>
      </c>
      <c r="AA274" s="202">
        <v>0</v>
      </c>
      <c r="AB274" s="202">
        <v>0.29292462824050325</v>
      </c>
      <c r="AC274" s="203">
        <v>4.1750621046864394E-3</v>
      </c>
      <c r="AD274" s="202">
        <v>0</v>
      </c>
      <c r="AE274" s="202">
        <v>0</v>
      </c>
      <c r="AF274" s="202">
        <v>0</v>
      </c>
      <c r="AG274" s="202">
        <v>0</v>
      </c>
      <c r="AH274" s="202">
        <v>4.1750621046864394E-3</v>
      </c>
      <c r="AI274" s="204">
        <f t="shared" si="213"/>
        <v>0.29709969034518968</v>
      </c>
      <c r="AJ274" s="131" t="str">
        <f t="shared" si="214"/>
        <v/>
      </c>
      <c r="BA274" s="131"/>
      <c r="BR274" s="131"/>
      <c r="CG274" s="131"/>
    </row>
    <row r="275" spans="1:85" ht="15">
      <c r="A275" s="157" t="s">
        <v>56</v>
      </c>
      <c r="B275" s="146">
        <v>0</v>
      </c>
      <c r="C275" s="146">
        <v>0</v>
      </c>
      <c r="D275" s="146">
        <v>0</v>
      </c>
      <c r="E275" s="146">
        <v>0</v>
      </c>
      <c r="F275" s="304"/>
      <c r="G275" s="146">
        <v>0</v>
      </c>
      <c r="H275" s="158">
        <v>0</v>
      </c>
      <c r="I275" s="144">
        <f t="shared" si="211"/>
        <v>0</v>
      </c>
      <c r="J275" s="139"/>
      <c r="K275" s="159" t="s">
        <v>56</v>
      </c>
      <c r="L275" s="146">
        <v>0</v>
      </c>
      <c r="M275" s="146">
        <v>0</v>
      </c>
      <c r="N275" s="146">
        <v>0</v>
      </c>
      <c r="O275" s="146">
        <v>0</v>
      </c>
      <c r="P275" s="146">
        <v>0</v>
      </c>
      <c r="Q275" s="146">
        <v>0</v>
      </c>
      <c r="R275" s="147">
        <v>0</v>
      </c>
      <c r="S275" s="148">
        <f t="shared" si="212"/>
        <v>0</v>
      </c>
      <c r="U275" s="205" t="s">
        <v>56</v>
      </c>
      <c r="V275" s="197">
        <v>0</v>
      </c>
      <c r="W275" s="197">
        <v>0</v>
      </c>
      <c r="X275" s="197">
        <v>0</v>
      </c>
      <c r="Y275" s="197">
        <v>0</v>
      </c>
      <c r="Z275" s="197">
        <v>0</v>
      </c>
      <c r="AA275" s="197">
        <v>0</v>
      </c>
      <c r="AB275" s="197">
        <v>0</v>
      </c>
      <c r="AC275" s="198">
        <v>0</v>
      </c>
      <c r="AD275" s="197">
        <v>0</v>
      </c>
      <c r="AE275" s="197">
        <v>0</v>
      </c>
      <c r="AF275" s="197">
        <v>0</v>
      </c>
      <c r="AG275" s="197">
        <v>0</v>
      </c>
      <c r="AH275" s="197">
        <v>0</v>
      </c>
      <c r="AI275" s="200">
        <f t="shared" si="213"/>
        <v>0</v>
      </c>
      <c r="AJ275" s="131" t="str">
        <f t="shared" si="214"/>
        <v/>
      </c>
      <c r="BA275" s="131"/>
      <c r="BR275" s="131"/>
      <c r="CG275" s="131"/>
    </row>
    <row r="276" spans="1:85" ht="15">
      <c r="A276" s="149" t="s">
        <v>17</v>
      </c>
      <c r="B276" s="150">
        <v>0</v>
      </c>
      <c r="C276" s="150">
        <v>0</v>
      </c>
      <c r="D276" s="150">
        <v>0.25912629912945623</v>
      </c>
      <c r="E276" s="150">
        <v>2.3452877346718911E-2</v>
      </c>
      <c r="F276" s="304"/>
      <c r="G276" s="150">
        <v>0</v>
      </c>
      <c r="H276" s="151">
        <v>0</v>
      </c>
      <c r="I276" s="152">
        <f t="shared" si="211"/>
        <v>0.28257917647617514</v>
      </c>
      <c r="J276" s="139"/>
      <c r="K276" s="153" t="s">
        <v>17</v>
      </c>
      <c r="L276" s="154">
        <v>0</v>
      </c>
      <c r="M276" s="154">
        <v>0</v>
      </c>
      <c r="N276" s="154">
        <v>0.25912629912945623</v>
      </c>
      <c r="O276" s="154">
        <v>2.3452877346718911E-2</v>
      </c>
      <c r="P276" s="154">
        <v>0.37449288770053313</v>
      </c>
      <c r="Q276" s="154">
        <v>0</v>
      </c>
      <c r="R276" s="155">
        <v>0</v>
      </c>
      <c r="S276" s="156">
        <f t="shared" si="212"/>
        <v>0.65707206417670827</v>
      </c>
      <c r="U276" s="201" t="s">
        <v>17</v>
      </c>
      <c r="V276" s="202">
        <v>0</v>
      </c>
      <c r="W276" s="202">
        <v>0</v>
      </c>
      <c r="X276" s="202">
        <v>0</v>
      </c>
      <c r="Y276" s="202">
        <v>0</v>
      </c>
      <c r="Z276" s="202">
        <v>0.25912629912945623</v>
      </c>
      <c r="AA276" s="202">
        <v>0</v>
      </c>
      <c r="AB276" s="202">
        <v>0.37449288770053313</v>
      </c>
      <c r="AC276" s="203">
        <v>2.3452877346718911E-2</v>
      </c>
      <c r="AD276" s="202">
        <v>0</v>
      </c>
      <c r="AE276" s="202">
        <v>0</v>
      </c>
      <c r="AF276" s="202">
        <v>0</v>
      </c>
      <c r="AG276" s="202">
        <v>0</v>
      </c>
      <c r="AH276" s="202">
        <v>2.3452877346718911E-2</v>
      </c>
      <c r="AI276" s="204">
        <f t="shared" si="213"/>
        <v>0.65707206417670827</v>
      </c>
      <c r="AJ276" s="131" t="str">
        <f t="shared" si="214"/>
        <v/>
      </c>
      <c r="BA276" s="131"/>
      <c r="BR276" s="131"/>
      <c r="CG276" s="131"/>
    </row>
    <row r="277" spans="1:85" ht="15">
      <c r="A277" s="157" t="s">
        <v>141</v>
      </c>
      <c r="B277" s="146">
        <v>7.8697178566384321E-2</v>
      </c>
      <c r="C277" s="146">
        <v>2.760180172490696</v>
      </c>
      <c r="D277" s="146">
        <v>0.16966496692196362</v>
      </c>
      <c r="E277" s="146">
        <v>0.21159245892803044</v>
      </c>
      <c r="F277" s="304"/>
      <c r="G277" s="146">
        <v>0</v>
      </c>
      <c r="H277" s="158">
        <v>0</v>
      </c>
      <c r="I277" s="144">
        <f t="shared" si="211"/>
        <v>3.2201347769070741</v>
      </c>
      <c r="J277" s="139"/>
      <c r="K277" s="159" t="s">
        <v>141</v>
      </c>
      <c r="L277" s="146">
        <v>7.8697178566384321E-2</v>
      </c>
      <c r="M277" s="146">
        <v>2.760180172490696</v>
      </c>
      <c r="N277" s="146">
        <v>0.16966496692196362</v>
      </c>
      <c r="O277" s="146">
        <v>0.21159245892803044</v>
      </c>
      <c r="P277" s="146">
        <v>0</v>
      </c>
      <c r="Q277" s="146">
        <v>0</v>
      </c>
      <c r="R277" s="147">
        <v>0</v>
      </c>
      <c r="S277" s="148">
        <f t="shared" si="212"/>
        <v>3.2201347769070741</v>
      </c>
      <c r="U277" s="205" t="s">
        <v>141</v>
      </c>
      <c r="V277" s="197">
        <v>7.8697178566384321E-2</v>
      </c>
      <c r="W277" s="197">
        <v>0</v>
      </c>
      <c r="X277" s="197">
        <v>0</v>
      </c>
      <c r="Y277" s="197">
        <v>2.760180172490696</v>
      </c>
      <c r="Z277" s="197">
        <v>0</v>
      </c>
      <c r="AA277" s="197">
        <v>0</v>
      </c>
      <c r="AB277" s="197">
        <v>0</v>
      </c>
      <c r="AC277" s="198">
        <v>0.38125742584999406</v>
      </c>
      <c r="AD277" s="197">
        <v>0</v>
      </c>
      <c r="AE277" s="197">
        <v>0</v>
      </c>
      <c r="AF277" s="197">
        <v>0</v>
      </c>
      <c r="AG277" s="197">
        <v>0.16966496692196362</v>
      </c>
      <c r="AH277" s="197">
        <v>0.21159245892803044</v>
      </c>
      <c r="AI277" s="200">
        <f t="shared" si="213"/>
        <v>3.2201347769070745</v>
      </c>
      <c r="AJ277" s="131" t="str">
        <f t="shared" si="214"/>
        <v/>
      </c>
      <c r="BA277" s="131"/>
      <c r="BR277" s="131"/>
      <c r="CG277" s="131"/>
    </row>
    <row r="278" spans="1:85" ht="15">
      <c r="A278" s="149" t="s">
        <v>25</v>
      </c>
      <c r="B278" s="150">
        <v>0.8797672343516898</v>
      </c>
      <c r="C278" s="150">
        <v>3.0557236139520168E-2</v>
      </c>
      <c r="D278" s="150">
        <v>16.041128517166371</v>
      </c>
      <c r="E278" s="150">
        <v>54.553529860603092</v>
      </c>
      <c r="F278" s="304"/>
      <c r="G278" s="150">
        <v>0.88510107247828052</v>
      </c>
      <c r="H278" s="151">
        <v>0</v>
      </c>
      <c r="I278" s="152">
        <f t="shared" si="211"/>
        <v>72.390083920738959</v>
      </c>
      <c r="J278" s="139"/>
      <c r="K278" s="153" t="s">
        <v>25</v>
      </c>
      <c r="L278" s="154">
        <v>0.8797672343516898</v>
      </c>
      <c r="M278" s="154">
        <v>3.0557236139520168E-2</v>
      </c>
      <c r="N278" s="154">
        <v>16.041128517166371</v>
      </c>
      <c r="O278" s="154">
        <v>54.553529860603092</v>
      </c>
      <c r="P278" s="154">
        <v>0</v>
      </c>
      <c r="Q278" s="154">
        <v>0.88510107247828052</v>
      </c>
      <c r="R278" s="155">
        <v>0</v>
      </c>
      <c r="S278" s="156">
        <f t="shared" si="212"/>
        <v>72.390083920738959</v>
      </c>
      <c r="U278" s="201" t="s">
        <v>25</v>
      </c>
      <c r="V278" s="202">
        <v>0.48205608532420152</v>
      </c>
      <c r="W278" s="202">
        <v>0.39771114902748833</v>
      </c>
      <c r="X278" s="202">
        <v>0.88510107247828052</v>
      </c>
      <c r="Y278" s="202">
        <v>3.0557236139520168E-2</v>
      </c>
      <c r="Z278" s="202">
        <v>16.041128517166371</v>
      </c>
      <c r="AA278" s="202">
        <v>54.544056920888465</v>
      </c>
      <c r="AB278" s="202">
        <v>0</v>
      </c>
      <c r="AC278" s="203">
        <v>9.4729397146293987E-3</v>
      </c>
      <c r="AD278" s="202">
        <v>0</v>
      </c>
      <c r="AE278" s="202">
        <v>0</v>
      </c>
      <c r="AF278" s="202">
        <v>0</v>
      </c>
      <c r="AG278" s="202">
        <v>0</v>
      </c>
      <c r="AH278" s="202">
        <v>9.4729397146293987E-3</v>
      </c>
      <c r="AI278" s="204">
        <f t="shared" si="213"/>
        <v>72.390083920738945</v>
      </c>
      <c r="AJ278" s="131" t="str">
        <f t="shared" si="214"/>
        <v/>
      </c>
      <c r="BA278" s="131"/>
      <c r="BR278" s="131"/>
      <c r="CG278" s="131"/>
    </row>
    <row r="279" spans="1:85" ht="15">
      <c r="A279" s="157" t="s">
        <v>24</v>
      </c>
      <c r="B279" s="146">
        <v>0.11827643835351574</v>
      </c>
      <c r="C279" s="146">
        <v>0</v>
      </c>
      <c r="D279" s="146">
        <v>0</v>
      </c>
      <c r="E279" s="146">
        <v>0</v>
      </c>
      <c r="F279" s="304"/>
      <c r="G279" s="146">
        <v>0</v>
      </c>
      <c r="H279" s="158">
        <v>0</v>
      </c>
      <c r="I279" s="144">
        <f t="shared" si="211"/>
        <v>0.11827643835351574</v>
      </c>
      <c r="J279" s="139"/>
      <c r="K279" s="159" t="s">
        <v>24</v>
      </c>
      <c r="L279" s="146">
        <v>0.11827643835351574</v>
      </c>
      <c r="M279" s="146">
        <v>0</v>
      </c>
      <c r="N279" s="146">
        <v>0</v>
      </c>
      <c r="O279" s="146">
        <v>0</v>
      </c>
      <c r="P279" s="146">
        <v>0</v>
      </c>
      <c r="Q279" s="146">
        <v>0</v>
      </c>
      <c r="R279" s="147">
        <v>0</v>
      </c>
      <c r="S279" s="148">
        <f t="shared" si="212"/>
        <v>0.11827643835351574</v>
      </c>
      <c r="U279" s="205" t="s">
        <v>24</v>
      </c>
      <c r="V279" s="197">
        <v>0.11827643835351574</v>
      </c>
      <c r="W279" s="197">
        <v>0</v>
      </c>
      <c r="X279" s="197">
        <v>0</v>
      </c>
      <c r="Y279" s="197">
        <v>0</v>
      </c>
      <c r="Z279" s="197">
        <v>0</v>
      </c>
      <c r="AA279" s="197">
        <v>0</v>
      </c>
      <c r="AB279" s="197">
        <v>0</v>
      </c>
      <c r="AC279" s="198">
        <v>0</v>
      </c>
      <c r="AD279" s="197">
        <v>0</v>
      </c>
      <c r="AE279" s="197">
        <v>0</v>
      </c>
      <c r="AF279" s="197">
        <v>0</v>
      </c>
      <c r="AG279" s="197">
        <v>0</v>
      </c>
      <c r="AH279" s="197">
        <v>0</v>
      </c>
      <c r="AI279" s="200">
        <f t="shared" si="213"/>
        <v>0.11827643835351574</v>
      </c>
      <c r="AJ279" s="131" t="str">
        <f t="shared" si="214"/>
        <v/>
      </c>
      <c r="BA279" s="131"/>
      <c r="BR279" s="131"/>
      <c r="CG279" s="131"/>
    </row>
    <row r="280" spans="1:85" ht="15">
      <c r="A280" s="149" t="s">
        <v>57</v>
      </c>
      <c r="B280" s="150">
        <v>0</v>
      </c>
      <c r="C280" s="150">
        <v>0</v>
      </c>
      <c r="D280" s="150">
        <v>0</v>
      </c>
      <c r="E280" s="150">
        <v>0</v>
      </c>
      <c r="F280" s="304"/>
      <c r="G280" s="150">
        <v>0</v>
      </c>
      <c r="H280" s="151">
        <v>0</v>
      </c>
      <c r="I280" s="152">
        <f t="shared" si="211"/>
        <v>0</v>
      </c>
      <c r="J280" s="139"/>
      <c r="K280" s="153" t="s">
        <v>57</v>
      </c>
      <c r="L280" s="154">
        <v>0</v>
      </c>
      <c r="M280" s="154">
        <v>0</v>
      </c>
      <c r="N280" s="154">
        <v>0</v>
      </c>
      <c r="O280" s="154">
        <v>0</v>
      </c>
      <c r="P280" s="154">
        <v>0</v>
      </c>
      <c r="Q280" s="154">
        <v>0</v>
      </c>
      <c r="R280" s="155">
        <v>0</v>
      </c>
      <c r="S280" s="156">
        <f t="shared" si="212"/>
        <v>0</v>
      </c>
      <c r="U280" s="201" t="s">
        <v>57</v>
      </c>
      <c r="V280" s="202">
        <v>0</v>
      </c>
      <c r="W280" s="202">
        <v>0</v>
      </c>
      <c r="X280" s="202">
        <v>0</v>
      </c>
      <c r="Y280" s="202">
        <v>0</v>
      </c>
      <c r="Z280" s="202">
        <v>0</v>
      </c>
      <c r="AA280" s="202">
        <v>0</v>
      </c>
      <c r="AB280" s="202">
        <v>0</v>
      </c>
      <c r="AC280" s="203">
        <v>0</v>
      </c>
      <c r="AD280" s="202">
        <v>0</v>
      </c>
      <c r="AE280" s="202">
        <v>0</v>
      </c>
      <c r="AF280" s="202">
        <v>0</v>
      </c>
      <c r="AG280" s="202">
        <v>0</v>
      </c>
      <c r="AH280" s="202">
        <v>0</v>
      </c>
      <c r="AI280" s="204">
        <f t="shared" si="213"/>
        <v>0</v>
      </c>
      <c r="AJ280" s="131" t="str">
        <f t="shared" si="214"/>
        <v/>
      </c>
      <c r="BA280" s="131"/>
      <c r="BR280" s="131"/>
      <c r="CG280" s="131"/>
    </row>
    <row r="281" spans="1:85" ht="15">
      <c r="A281" s="157" t="s">
        <v>22</v>
      </c>
      <c r="B281" s="146">
        <v>2.452697033971166</v>
      </c>
      <c r="C281" s="146">
        <v>0</v>
      </c>
      <c r="D281" s="146">
        <v>0</v>
      </c>
      <c r="E281" s="146">
        <v>0</v>
      </c>
      <c r="F281" s="304"/>
      <c r="G281" s="146">
        <v>0</v>
      </c>
      <c r="H281" s="158">
        <v>0</v>
      </c>
      <c r="I281" s="144">
        <f t="shared" si="211"/>
        <v>2.452697033971166</v>
      </c>
      <c r="J281" s="139"/>
      <c r="K281" s="159" t="s">
        <v>22</v>
      </c>
      <c r="L281" s="146">
        <v>2.452697033971166</v>
      </c>
      <c r="M281" s="146">
        <v>0</v>
      </c>
      <c r="N281" s="146">
        <v>0</v>
      </c>
      <c r="O281" s="146">
        <v>0</v>
      </c>
      <c r="P281" s="146">
        <v>8.3804990385314575</v>
      </c>
      <c r="Q281" s="146">
        <v>0</v>
      </c>
      <c r="R281" s="147">
        <v>0</v>
      </c>
      <c r="S281" s="148">
        <f t="shared" si="212"/>
        <v>10.833196072502624</v>
      </c>
      <c r="U281" s="205" t="s">
        <v>22</v>
      </c>
      <c r="V281" s="197">
        <v>2.452697033971166</v>
      </c>
      <c r="W281" s="197">
        <v>0</v>
      </c>
      <c r="X281" s="197">
        <v>0</v>
      </c>
      <c r="Y281" s="197">
        <v>0</v>
      </c>
      <c r="Z281" s="197">
        <v>0</v>
      </c>
      <c r="AA281" s="197">
        <v>0</v>
      </c>
      <c r="AB281" s="197">
        <v>8.3804990385314575</v>
      </c>
      <c r="AC281" s="198">
        <v>0</v>
      </c>
      <c r="AD281" s="197">
        <v>0</v>
      </c>
      <c r="AE281" s="197">
        <v>0</v>
      </c>
      <c r="AF281" s="197">
        <v>0</v>
      </c>
      <c r="AG281" s="197">
        <v>0</v>
      </c>
      <c r="AH281" s="197">
        <v>0</v>
      </c>
      <c r="AI281" s="200">
        <f t="shared" si="213"/>
        <v>10.833196072502624</v>
      </c>
      <c r="AJ281" s="131" t="str">
        <f t="shared" si="214"/>
        <v/>
      </c>
      <c r="BA281" s="131"/>
      <c r="BR281" s="131"/>
      <c r="CG281" s="131"/>
    </row>
    <row r="282" spans="1:85" ht="15">
      <c r="A282" s="149" t="s">
        <v>21</v>
      </c>
      <c r="B282" s="150">
        <v>0</v>
      </c>
      <c r="C282" s="150">
        <v>0</v>
      </c>
      <c r="D282" s="150">
        <v>0</v>
      </c>
      <c r="E282" s="150">
        <v>0</v>
      </c>
      <c r="F282" s="304"/>
      <c r="G282" s="150">
        <v>0</v>
      </c>
      <c r="H282" s="151">
        <v>0</v>
      </c>
      <c r="I282" s="152">
        <f t="shared" si="211"/>
        <v>0</v>
      </c>
      <c r="J282" s="139"/>
      <c r="K282" s="153" t="s">
        <v>21</v>
      </c>
      <c r="L282" s="154">
        <v>0</v>
      </c>
      <c r="M282" s="154">
        <v>0</v>
      </c>
      <c r="N282" s="154">
        <v>0</v>
      </c>
      <c r="O282" s="154">
        <v>0</v>
      </c>
      <c r="P282" s="154">
        <v>0</v>
      </c>
      <c r="Q282" s="154">
        <v>0</v>
      </c>
      <c r="R282" s="155">
        <v>0</v>
      </c>
      <c r="S282" s="156">
        <f t="shared" si="212"/>
        <v>0</v>
      </c>
      <c r="U282" s="201" t="s">
        <v>58</v>
      </c>
      <c r="V282" s="202">
        <v>0</v>
      </c>
      <c r="W282" s="202">
        <v>0</v>
      </c>
      <c r="X282" s="202">
        <v>0</v>
      </c>
      <c r="Y282" s="202">
        <v>0</v>
      </c>
      <c r="Z282" s="202">
        <v>0</v>
      </c>
      <c r="AA282" s="202">
        <v>0</v>
      </c>
      <c r="AB282" s="202">
        <v>0</v>
      </c>
      <c r="AC282" s="203">
        <v>0</v>
      </c>
      <c r="AD282" s="202">
        <v>0</v>
      </c>
      <c r="AE282" s="202">
        <v>0</v>
      </c>
      <c r="AF282" s="202">
        <v>0</v>
      </c>
      <c r="AG282" s="202">
        <v>0</v>
      </c>
      <c r="AH282" s="202">
        <v>0</v>
      </c>
      <c r="AI282" s="204">
        <f t="shared" si="213"/>
        <v>0</v>
      </c>
      <c r="AJ282" s="131" t="str">
        <f t="shared" si="214"/>
        <v/>
      </c>
      <c r="BA282" s="131"/>
      <c r="BR282" s="131"/>
      <c r="CG282" s="131"/>
    </row>
    <row r="283" spans="1:85" ht="15">
      <c r="A283" s="160" t="s">
        <v>61</v>
      </c>
      <c r="B283" s="146">
        <v>0</v>
      </c>
      <c r="C283" s="146">
        <v>0</v>
      </c>
      <c r="D283" s="146">
        <v>0</v>
      </c>
      <c r="E283" s="146">
        <v>0</v>
      </c>
      <c r="F283" s="304"/>
      <c r="G283" s="146">
        <v>0</v>
      </c>
      <c r="H283" s="158">
        <v>0</v>
      </c>
      <c r="I283" s="144">
        <f t="shared" si="211"/>
        <v>0</v>
      </c>
      <c r="J283" s="139"/>
      <c r="K283" s="161" t="s">
        <v>61</v>
      </c>
      <c r="L283" s="146">
        <v>0</v>
      </c>
      <c r="M283" s="146">
        <v>0</v>
      </c>
      <c r="N283" s="146">
        <v>0</v>
      </c>
      <c r="O283" s="146">
        <v>0</v>
      </c>
      <c r="P283" s="146">
        <v>0</v>
      </c>
      <c r="Q283" s="146">
        <v>0</v>
      </c>
      <c r="R283" s="147">
        <v>0</v>
      </c>
      <c r="S283" s="148">
        <f t="shared" si="212"/>
        <v>0</v>
      </c>
      <c r="U283" s="206" t="s">
        <v>59</v>
      </c>
      <c r="V283" s="197">
        <v>0</v>
      </c>
      <c r="W283" s="197">
        <v>0</v>
      </c>
      <c r="X283" s="197">
        <v>0</v>
      </c>
      <c r="Y283" s="197">
        <v>0</v>
      </c>
      <c r="Z283" s="197">
        <v>0</v>
      </c>
      <c r="AA283" s="197">
        <v>0</v>
      </c>
      <c r="AB283" s="197">
        <v>0</v>
      </c>
      <c r="AC283" s="198">
        <v>0</v>
      </c>
      <c r="AD283" s="199">
        <v>0</v>
      </c>
      <c r="AE283" s="199">
        <v>0</v>
      </c>
      <c r="AF283" s="199">
        <v>0</v>
      </c>
      <c r="AG283" s="199">
        <v>0</v>
      </c>
      <c r="AH283" s="199">
        <v>0</v>
      </c>
      <c r="AI283" s="200">
        <f t="shared" si="213"/>
        <v>0</v>
      </c>
      <c r="AJ283" s="131" t="str">
        <f t="shared" si="214"/>
        <v/>
      </c>
      <c r="BA283" s="131"/>
      <c r="BR283" s="131"/>
      <c r="CG283" s="131"/>
    </row>
    <row r="284" spans="1:85">
      <c r="A284" s="162" t="s">
        <v>23</v>
      </c>
      <c r="B284" s="163">
        <v>0</v>
      </c>
      <c r="C284" s="163">
        <v>0</v>
      </c>
      <c r="D284" s="163">
        <v>0</v>
      </c>
      <c r="E284" s="163">
        <v>0</v>
      </c>
      <c r="F284" s="304"/>
      <c r="G284" s="163">
        <v>0</v>
      </c>
      <c r="H284" s="164">
        <v>0</v>
      </c>
      <c r="I284" s="165">
        <f t="shared" si="211"/>
        <v>0</v>
      </c>
      <c r="J284" s="139"/>
      <c r="K284" s="166" t="s">
        <v>23</v>
      </c>
      <c r="L284" s="167">
        <v>0</v>
      </c>
      <c r="M284" s="167">
        <v>0</v>
      </c>
      <c r="N284" s="167">
        <v>0</v>
      </c>
      <c r="O284" s="167">
        <v>0</v>
      </c>
      <c r="P284" s="167">
        <v>0</v>
      </c>
      <c r="Q284" s="167">
        <v>0</v>
      </c>
      <c r="R284" s="168">
        <v>0</v>
      </c>
      <c r="S284" s="169">
        <f t="shared" si="212"/>
        <v>0</v>
      </c>
      <c r="U284" s="207" t="s">
        <v>62</v>
      </c>
      <c r="V284" s="208">
        <v>0</v>
      </c>
      <c r="W284" s="208">
        <v>0</v>
      </c>
      <c r="X284" s="208">
        <v>0</v>
      </c>
      <c r="Y284" s="208">
        <v>0</v>
      </c>
      <c r="Z284" s="208">
        <v>0</v>
      </c>
      <c r="AA284" s="208">
        <v>0</v>
      </c>
      <c r="AB284" s="208">
        <v>0</v>
      </c>
      <c r="AC284" s="208">
        <v>0</v>
      </c>
      <c r="AD284" s="208">
        <v>0</v>
      </c>
      <c r="AE284" s="208">
        <v>0</v>
      </c>
      <c r="AF284" s="208">
        <v>0</v>
      </c>
      <c r="AG284" s="208">
        <v>0</v>
      </c>
      <c r="AH284" s="92">
        <v>0</v>
      </c>
      <c r="AI284" s="209">
        <f t="shared" si="213"/>
        <v>0</v>
      </c>
      <c r="AJ284" s="131" t="str">
        <f t="shared" si="214"/>
        <v/>
      </c>
      <c r="BA284" s="131"/>
      <c r="BR284" s="131"/>
      <c r="CG284" s="131"/>
    </row>
    <row r="285" spans="1:85">
      <c r="A285" s="170" t="s">
        <v>19</v>
      </c>
      <c r="B285" s="171">
        <v>0</v>
      </c>
      <c r="C285" s="171">
        <v>0</v>
      </c>
      <c r="D285" s="171">
        <v>0</v>
      </c>
      <c r="E285" s="171">
        <v>0</v>
      </c>
      <c r="F285" s="304"/>
      <c r="G285" s="171">
        <v>0</v>
      </c>
      <c r="H285" s="172">
        <v>0</v>
      </c>
      <c r="I285" s="173">
        <f t="shared" si="211"/>
        <v>0</v>
      </c>
      <c r="J285" s="139"/>
      <c r="K285" s="174" t="s">
        <v>19</v>
      </c>
      <c r="L285" s="171">
        <v>0</v>
      </c>
      <c r="M285" s="171">
        <v>0</v>
      </c>
      <c r="N285" s="171">
        <v>0</v>
      </c>
      <c r="O285" s="171">
        <v>0</v>
      </c>
      <c r="P285" s="171">
        <v>0</v>
      </c>
      <c r="Q285" s="171">
        <v>0</v>
      </c>
      <c r="R285" s="175">
        <v>0</v>
      </c>
      <c r="S285" s="176">
        <f t="shared" si="212"/>
        <v>0</v>
      </c>
      <c r="U285" s="210" t="s">
        <v>19</v>
      </c>
      <c r="V285" s="211">
        <v>0</v>
      </c>
      <c r="W285" s="211">
        <v>0</v>
      </c>
      <c r="X285" s="211">
        <v>0</v>
      </c>
      <c r="Y285" s="211">
        <v>0</v>
      </c>
      <c r="Z285" s="211">
        <v>0</v>
      </c>
      <c r="AA285" s="211">
        <v>0</v>
      </c>
      <c r="AB285" s="211">
        <v>0</v>
      </c>
      <c r="AC285" s="211">
        <v>0</v>
      </c>
      <c r="AD285" s="212">
        <v>0</v>
      </c>
      <c r="AE285" s="212">
        <v>0</v>
      </c>
      <c r="AF285" s="212">
        <v>0</v>
      </c>
      <c r="AG285" s="212">
        <v>0</v>
      </c>
      <c r="AH285" s="212">
        <v>0</v>
      </c>
      <c r="AI285" s="213">
        <f t="shared" si="213"/>
        <v>0</v>
      </c>
      <c r="AJ285" s="131" t="str">
        <f t="shared" si="214"/>
        <v/>
      </c>
      <c r="BA285" s="131"/>
      <c r="BR285" s="131"/>
      <c r="CG285" s="131"/>
    </row>
    <row r="286" spans="1:85">
      <c r="A286" s="162" t="s">
        <v>20</v>
      </c>
      <c r="B286" s="163">
        <v>0</v>
      </c>
      <c r="C286" s="163">
        <v>0</v>
      </c>
      <c r="D286" s="163">
        <v>0</v>
      </c>
      <c r="E286" s="163">
        <v>0</v>
      </c>
      <c r="F286" s="304"/>
      <c r="G286" s="163">
        <v>0</v>
      </c>
      <c r="H286" s="164">
        <v>0</v>
      </c>
      <c r="I286" s="165">
        <f t="shared" si="211"/>
        <v>0</v>
      </c>
      <c r="J286" s="139"/>
      <c r="K286" s="166" t="s">
        <v>20</v>
      </c>
      <c r="L286" s="167">
        <v>0</v>
      </c>
      <c r="M286" s="167">
        <v>0</v>
      </c>
      <c r="N286" s="167">
        <v>0</v>
      </c>
      <c r="O286" s="167">
        <v>0</v>
      </c>
      <c r="P286" s="167">
        <v>0</v>
      </c>
      <c r="Q286" s="167">
        <v>0</v>
      </c>
      <c r="R286" s="168">
        <v>0</v>
      </c>
      <c r="S286" s="169">
        <f t="shared" si="212"/>
        <v>0</v>
      </c>
      <c r="U286" s="207" t="s">
        <v>20</v>
      </c>
      <c r="V286" s="208">
        <v>0</v>
      </c>
      <c r="W286" s="208">
        <v>0</v>
      </c>
      <c r="X286" s="208">
        <v>0</v>
      </c>
      <c r="Y286" s="208">
        <v>0</v>
      </c>
      <c r="Z286" s="208">
        <v>0</v>
      </c>
      <c r="AA286" s="208">
        <v>0</v>
      </c>
      <c r="AB286" s="208">
        <v>0</v>
      </c>
      <c r="AC286" s="208">
        <v>0</v>
      </c>
      <c r="AD286" s="208">
        <v>0</v>
      </c>
      <c r="AE286" s="208">
        <v>0</v>
      </c>
      <c r="AF286" s="208">
        <v>0</v>
      </c>
      <c r="AG286" s="208">
        <v>0</v>
      </c>
      <c r="AH286" s="92">
        <v>0</v>
      </c>
      <c r="AI286" s="209">
        <f t="shared" si="213"/>
        <v>0</v>
      </c>
      <c r="AJ286" s="131" t="str">
        <f t="shared" si="214"/>
        <v/>
      </c>
      <c r="BA286" s="131"/>
      <c r="BR286" s="131"/>
      <c r="CG286" s="131"/>
    </row>
    <row r="287" spans="1:85" ht="15" thickBot="1">
      <c r="A287" s="177" t="s">
        <v>11</v>
      </c>
      <c r="B287" s="178">
        <v>0</v>
      </c>
      <c r="C287" s="178">
        <v>0</v>
      </c>
      <c r="D287" s="178">
        <v>0</v>
      </c>
      <c r="E287" s="178">
        <v>0</v>
      </c>
      <c r="F287" s="305"/>
      <c r="G287" s="178">
        <v>0</v>
      </c>
      <c r="H287" s="179">
        <v>0</v>
      </c>
      <c r="I287" s="180">
        <f t="shared" si="211"/>
        <v>0</v>
      </c>
      <c r="J287" s="139"/>
      <c r="K287" s="181" t="s">
        <v>11</v>
      </c>
      <c r="L287" s="178">
        <v>0</v>
      </c>
      <c r="M287" s="178">
        <v>0</v>
      </c>
      <c r="N287" s="178">
        <v>0</v>
      </c>
      <c r="O287" s="178">
        <v>0</v>
      </c>
      <c r="P287" s="178">
        <v>0</v>
      </c>
      <c r="Q287" s="178">
        <v>0</v>
      </c>
      <c r="R287" s="182">
        <v>0</v>
      </c>
      <c r="S287" s="183">
        <f t="shared" si="212"/>
        <v>0</v>
      </c>
      <c r="U287" s="210" t="s">
        <v>11</v>
      </c>
      <c r="V287" s="211">
        <v>0</v>
      </c>
      <c r="W287" s="211">
        <v>0</v>
      </c>
      <c r="X287" s="211">
        <v>0</v>
      </c>
      <c r="Y287" s="211">
        <v>0</v>
      </c>
      <c r="Z287" s="211">
        <v>0</v>
      </c>
      <c r="AA287" s="211">
        <v>0</v>
      </c>
      <c r="AB287" s="211">
        <v>0</v>
      </c>
      <c r="AC287" s="211">
        <v>0</v>
      </c>
      <c r="AD287" s="212">
        <v>0</v>
      </c>
      <c r="AE287" s="212">
        <v>0</v>
      </c>
      <c r="AF287" s="212">
        <v>0</v>
      </c>
      <c r="AG287" s="212">
        <v>0</v>
      </c>
      <c r="AH287" s="212">
        <v>0</v>
      </c>
      <c r="AI287" s="213">
        <f t="shared" si="213"/>
        <v>0</v>
      </c>
      <c r="AJ287" s="131" t="str">
        <f t="shared" si="214"/>
        <v/>
      </c>
      <c r="BA287" s="131"/>
      <c r="BR287" s="131"/>
      <c r="CG287" s="131"/>
    </row>
    <row r="288" spans="1:85" ht="15">
      <c r="A288" s="184" t="s">
        <v>26</v>
      </c>
      <c r="B288" s="185">
        <f>SUM(B267:B283)</f>
        <v>4.4314687665532517</v>
      </c>
      <c r="C288" s="185">
        <f t="shared" ref="C288:H288" si="215">SUM(C267:C283)</f>
        <v>2.8146004845964279</v>
      </c>
      <c r="D288" s="185">
        <f t="shared" si="215"/>
        <v>17.077274107448634</v>
      </c>
      <c r="E288" s="185">
        <f t="shared" si="215"/>
        <v>72.113667238291086</v>
      </c>
      <c r="F288" s="185">
        <f t="shared" si="215"/>
        <v>0</v>
      </c>
      <c r="G288" s="185">
        <f t="shared" si="215"/>
        <v>0.88510107247828052</v>
      </c>
      <c r="H288" s="187">
        <f t="shared" si="215"/>
        <v>0</v>
      </c>
      <c r="I288" s="144">
        <f t="shared" ref="I288" si="216">SUM(I267:I283)</f>
        <v>97.322111669367672</v>
      </c>
      <c r="J288" s="139"/>
      <c r="K288" s="186" t="s">
        <v>26</v>
      </c>
      <c r="L288" s="185">
        <f>SUM(L267:L283)</f>
        <v>4.4314687665532517</v>
      </c>
      <c r="M288" s="185">
        <f t="shared" ref="M288:R288" si="217">SUM(M267:M283)</f>
        <v>2.8146004845964279</v>
      </c>
      <c r="N288" s="185">
        <f t="shared" si="217"/>
        <v>17.077274107448634</v>
      </c>
      <c r="O288" s="185">
        <f t="shared" si="217"/>
        <v>72.113667238291086</v>
      </c>
      <c r="P288" s="185">
        <f t="shared" si="217"/>
        <v>155.14264432841017</v>
      </c>
      <c r="Q288" s="185">
        <f t="shared" si="217"/>
        <v>0.88510107247828052</v>
      </c>
      <c r="R288" s="187">
        <f t="shared" si="217"/>
        <v>0</v>
      </c>
      <c r="S288" s="188">
        <f t="shared" ref="S288" si="218">SUM(S267:S283)</f>
        <v>252.46475599777784</v>
      </c>
      <c r="T288" s="131" t="str">
        <f>IF(ABS(S288-AI288)&gt;0.01,S288-AI288,"")</f>
        <v/>
      </c>
      <c r="U288" s="214" t="s">
        <v>60</v>
      </c>
      <c r="V288" s="215">
        <f>SUM(V267:V283)</f>
        <v>4.0012562245288024</v>
      </c>
      <c r="W288" s="215">
        <f t="shared" ref="W288:AH288" si="219">SUM(W267:W283)</f>
        <v>0.39771114902748833</v>
      </c>
      <c r="X288" s="215">
        <f t="shared" si="219"/>
        <v>0.88510107247828052</v>
      </c>
      <c r="Y288" s="215">
        <f t="shared" si="219"/>
        <v>2.8146004845964279</v>
      </c>
      <c r="Z288" s="215">
        <f t="shared" si="219"/>
        <v>16.757649335485752</v>
      </c>
      <c r="AA288" s="215">
        <f t="shared" si="219"/>
        <v>62.734291282094816</v>
      </c>
      <c r="AB288" s="215">
        <f t="shared" si="219"/>
        <v>155.14264432841017</v>
      </c>
      <c r="AC288" s="215">
        <f t="shared" si="219"/>
        <v>9.7315021211561081</v>
      </c>
      <c r="AD288" s="216">
        <f t="shared" si="219"/>
        <v>3.250139299696065E-2</v>
      </c>
      <c r="AE288" s="216">
        <f t="shared" si="219"/>
        <v>0</v>
      </c>
      <c r="AF288" s="216">
        <f t="shared" si="219"/>
        <v>0</v>
      </c>
      <c r="AG288" s="216">
        <f t="shared" si="219"/>
        <v>0.3196247719628813</v>
      </c>
      <c r="AH288" s="216">
        <f t="shared" si="219"/>
        <v>9.3793759561962684</v>
      </c>
      <c r="AI288" s="217">
        <f>SUM(V288:AC288)</f>
        <v>252.46475599777784</v>
      </c>
      <c r="AJ288" s="131" t="str">
        <f t="shared" si="214"/>
        <v/>
      </c>
      <c r="BA288" s="131"/>
      <c r="BR288" s="131"/>
      <c r="CG288" s="131"/>
    </row>
    <row r="289" spans="1:85" s="2" customFormat="1" ht="15" thickBot="1">
      <c r="A289" s="15" t="s">
        <v>100</v>
      </c>
      <c r="B289" s="100">
        <f>IF($I288=0,"-",B288/$I288)</f>
        <v>4.5534038365384805E-2</v>
      </c>
      <c r="C289" s="100">
        <f t="shared" ref="C289:H289" si="220">IF($I288=0,"-",C288/$I288)</f>
        <v>2.8920462537418708E-2</v>
      </c>
      <c r="D289" s="100">
        <f t="shared" si="220"/>
        <v>0.17547167662643043</v>
      </c>
      <c r="E289" s="100">
        <f t="shared" si="220"/>
        <v>0.74097926978077489</v>
      </c>
      <c r="F289" s="100">
        <f t="shared" si="220"/>
        <v>0</v>
      </c>
      <c r="G289" s="100">
        <f t="shared" si="220"/>
        <v>9.0945526899912903E-3</v>
      </c>
      <c r="H289" s="101">
        <f t="shared" si="220"/>
        <v>0</v>
      </c>
      <c r="I289" s="102">
        <f>SUM(B289:H289)</f>
        <v>1.0000000000000002</v>
      </c>
      <c r="J289" s="131"/>
      <c r="K289" s="27" t="s">
        <v>100</v>
      </c>
      <c r="L289" s="76">
        <f>IF($S288=0,"-",L288/$S288)</f>
        <v>1.7552821379124527E-2</v>
      </c>
      <c r="M289" s="76">
        <f t="shared" ref="M289:R289" si="221">IF($S288=0,"-",M288/$S288)</f>
        <v>1.114848872062444E-2</v>
      </c>
      <c r="N289" s="76">
        <f t="shared" si="221"/>
        <v>6.7642210256068161E-2</v>
      </c>
      <c r="O289" s="76">
        <f t="shared" si="221"/>
        <v>0.28563855161995688</v>
      </c>
      <c r="P289" s="76">
        <f t="shared" si="221"/>
        <v>0.61451208789624368</v>
      </c>
      <c r="Q289" s="76">
        <f t="shared" si="221"/>
        <v>3.5058401279823431E-3</v>
      </c>
      <c r="R289" s="77">
        <f t="shared" si="221"/>
        <v>0</v>
      </c>
      <c r="S289" s="78">
        <f>SUM(L289:R289)</f>
        <v>1</v>
      </c>
      <c r="U289" s="36" t="s">
        <v>100</v>
      </c>
      <c r="V289" s="103">
        <f>+V288/$AI288</f>
        <v>1.5848771479865572E-2</v>
      </c>
      <c r="W289" s="103">
        <f t="shared" ref="W289:AH289" si="222">+W288/$AI288</f>
        <v>1.5753135421048192E-3</v>
      </c>
      <c r="X289" s="103">
        <f t="shared" si="222"/>
        <v>3.5058401279823431E-3</v>
      </c>
      <c r="Y289" s="103">
        <f t="shared" si="222"/>
        <v>1.114848872062444E-2</v>
      </c>
      <c r="Z289" s="103">
        <f t="shared" si="222"/>
        <v>6.6376192864057632E-2</v>
      </c>
      <c r="AA289" s="103">
        <f t="shared" si="222"/>
        <v>0.2484873226528577</v>
      </c>
      <c r="AB289" s="103">
        <f t="shared" si="222"/>
        <v>0.61451208789624368</v>
      </c>
      <c r="AC289" s="103">
        <f t="shared" si="222"/>
        <v>3.8545982716263825E-2</v>
      </c>
      <c r="AD289" s="103">
        <f t="shared" si="222"/>
        <v>1.2873635715413174E-4</v>
      </c>
      <c r="AE289" s="103">
        <f t="shared" si="222"/>
        <v>0</v>
      </c>
      <c r="AF289" s="103">
        <f t="shared" si="222"/>
        <v>0</v>
      </c>
      <c r="AG289" s="103">
        <f t="shared" si="222"/>
        <v>1.2660173920105292E-3</v>
      </c>
      <c r="AH289" s="103">
        <f t="shared" si="222"/>
        <v>3.7151228967099173E-2</v>
      </c>
      <c r="AI289" s="104">
        <f>SUM(V289:AC289)</f>
        <v>1</v>
      </c>
      <c r="AJ289" s="2" t="str">
        <f t="shared" si="214"/>
        <v/>
      </c>
    </row>
    <row r="290" spans="1:85" ht="15" thickBot="1">
      <c r="A290" s="218"/>
      <c r="B290" s="218"/>
      <c r="C290" s="218"/>
      <c r="D290" s="218"/>
      <c r="E290" s="218"/>
      <c r="F290" s="218"/>
      <c r="G290" s="218"/>
      <c r="H290" s="218"/>
      <c r="I290" s="218"/>
      <c r="K290" s="218"/>
      <c r="L290" s="218"/>
      <c r="M290" s="218"/>
      <c r="N290" s="218"/>
      <c r="O290" s="218"/>
      <c r="P290" s="218"/>
      <c r="Q290" s="218"/>
      <c r="R290" s="218"/>
      <c r="S290" s="218"/>
      <c r="AI290" s="139"/>
      <c r="BA290" s="131"/>
      <c r="BR290" s="131"/>
      <c r="CG290" s="131"/>
    </row>
    <row r="291" spans="1:85" ht="28.5">
      <c r="A291" s="328" t="s">
        <v>35</v>
      </c>
      <c r="B291" s="135" t="s">
        <v>0</v>
      </c>
      <c r="C291" s="135" t="s">
        <v>1</v>
      </c>
      <c r="D291" s="135" t="s">
        <v>2</v>
      </c>
      <c r="E291" s="135" t="s">
        <v>3</v>
      </c>
      <c r="F291" s="135" t="s">
        <v>27</v>
      </c>
      <c r="G291" s="135" t="s">
        <v>4</v>
      </c>
      <c r="H291" s="135" t="s">
        <v>5</v>
      </c>
      <c r="I291" s="136" t="s">
        <v>6</v>
      </c>
      <c r="K291" s="330" t="s">
        <v>35</v>
      </c>
      <c r="L291" s="137" t="s">
        <v>0</v>
      </c>
      <c r="M291" s="137" t="s">
        <v>1</v>
      </c>
      <c r="N291" s="137" t="s">
        <v>2</v>
      </c>
      <c r="O291" s="137" t="s">
        <v>3</v>
      </c>
      <c r="P291" s="137" t="s">
        <v>27</v>
      </c>
      <c r="Q291" s="137" t="s">
        <v>4</v>
      </c>
      <c r="R291" s="137" t="s">
        <v>5</v>
      </c>
      <c r="S291" s="138" t="s">
        <v>6</v>
      </c>
      <c r="U291" s="332" t="s">
        <v>35</v>
      </c>
      <c r="V291" s="190" t="s">
        <v>69</v>
      </c>
      <c r="W291" s="190" t="s">
        <v>70</v>
      </c>
      <c r="X291" s="190" t="s">
        <v>4</v>
      </c>
      <c r="Y291" s="190" t="s">
        <v>1</v>
      </c>
      <c r="Z291" s="190" t="s">
        <v>2</v>
      </c>
      <c r="AA291" s="190" t="s">
        <v>3</v>
      </c>
      <c r="AB291" s="190" t="s">
        <v>52</v>
      </c>
      <c r="AC291" s="190" t="s">
        <v>64</v>
      </c>
      <c r="AD291" s="191" t="s">
        <v>72</v>
      </c>
      <c r="AE291" s="191" t="s">
        <v>79</v>
      </c>
      <c r="AF291" s="191" t="s">
        <v>73</v>
      </c>
      <c r="AG291" s="191" t="s">
        <v>80</v>
      </c>
      <c r="AH291" s="191" t="s">
        <v>81</v>
      </c>
      <c r="AI291" s="192" t="s">
        <v>60</v>
      </c>
      <c r="BA291" s="131"/>
      <c r="BR291" s="131"/>
      <c r="CG291" s="131"/>
    </row>
    <row r="292" spans="1:85" ht="15">
      <c r="A292" s="329" t="s">
        <v>35</v>
      </c>
      <c r="B292" s="294" t="s">
        <v>109</v>
      </c>
      <c r="C292" s="295"/>
      <c r="D292" s="295"/>
      <c r="E292" s="295"/>
      <c r="F292" s="295"/>
      <c r="G292" s="295"/>
      <c r="H292" s="295"/>
      <c r="I292" s="296"/>
      <c r="K292" s="331" t="s">
        <v>35</v>
      </c>
      <c r="L292" s="297" t="s">
        <v>109</v>
      </c>
      <c r="M292" s="298"/>
      <c r="N292" s="298"/>
      <c r="O292" s="298"/>
      <c r="P292" s="298"/>
      <c r="Q292" s="298"/>
      <c r="R292" s="298"/>
      <c r="S292" s="299"/>
      <c r="U292" s="333" t="s">
        <v>35</v>
      </c>
      <c r="V292" s="326" t="s">
        <v>109</v>
      </c>
      <c r="W292" s="326"/>
      <c r="X292" s="326"/>
      <c r="Y292" s="326"/>
      <c r="Z292" s="326"/>
      <c r="AA292" s="326"/>
      <c r="AB292" s="326"/>
      <c r="AC292" s="326"/>
      <c r="AD292" s="326"/>
      <c r="AE292" s="326"/>
      <c r="AF292" s="326"/>
      <c r="AG292" s="326"/>
      <c r="AH292" s="326"/>
      <c r="AI292" s="327"/>
      <c r="BA292" s="131"/>
      <c r="BR292" s="131"/>
      <c r="CG292" s="131"/>
    </row>
    <row r="293" spans="1:85" ht="15">
      <c r="A293" s="141" t="s">
        <v>7</v>
      </c>
      <c r="B293" s="142">
        <v>0</v>
      </c>
      <c r="C293" s="142">
        <v>0</v>
      </c>
      <c r="D293" s="142">
        <v>0</v>
      </c>
      <c r="E293" s="142">
        <v>0</v>
      </c>
      <c r="F293" s="303"/>
      <c r="G293" s="142">
        <v>0</v>
      </c>
      <c r="H293" s="143">
        <v>0</v>
      </c>
      <c r="I293" s="144">
        <f>SUM(B293:H293)</f>
        <v>0</v>
      </c>
      <c r="J293" s="139"/>
      <c r="K293" s="193" t="s">
        <v>7</v>
      </c>
      <c r="L293" s="142">
        <v>0</v>
      </c>
      <c r="M293" s="142">
        <v>0</v>
      </c>
      <c r="N293" s="142">
        <v>0</v>
      </c>
      <c r="O293" s="142">
        <v>0</v>
      </c>
      <c r="P293" s="142">
        <v>0</v>
      </c>
      <c r="Q293" s="142">
        <v>0</v>
      </c>
      <c r="R293" s="194">
        <v>0</v>
      </c>
      <c r="S293" s="195">
        <f>SUM(L293:R293)</f>
        <v>0</v>
      </c>
      <c r="U293" s="196" t="s">
        <v>7</v>
      </c>
      <c r="V293" s="197">
        <v>0</v>
      </c>
      <c r="W293" s="197">
        <v>0</v>
      </c>
      <c r="X293" s="197">
        <v>0</v>
      </c>
      <c r="Y293" s="197">
        <v>0</v>
      </c>
      <c r="Z293" s="197">
        <v>0</v>
      </c>
      <c r="AA293" s="197">
        <v>0</v>
      </c>
      <c r="AB293" s="197">
        <v>0</v>
      </c>
      <c r="AC293" s="198">
        <v>0</v>
      </c>
      <c r="AD293" s="199">
        <v>0</v>
      </c>
      <c r="AE293" s="199">
        <v>0</v>
      </c>
      <c r="AF293" s="199">
        <v>0</v>
      </c>
      <c r="AG293" s="199">
        <v>0</v>
      </c>
      <c r="AH293" s="199">
        <v>0</v>
      </c>
      <c r="AI293" s="200">
        <f>SUM(V293:AC293)</f>
        <v>0</v>
      </c>
      <c r="AJ293" s="131" t="str">
        <f>IF(ABS(S293-AI293)&gt;0.001,S293-AI293,"")</f>
        <v/>
      </c>
      <c r="BA293" s="131"/>
      <c r="BR293" s="131"/>
      <c r="CG293" s="131"/>
    </row>
    <row r="294" spans="1:85" ht="15">
      <c r="A294" s="149" t="s">
        <v>8</v>
      </c>
      <c r="B294" s="150">
        <v>0</v>
      </c>
      <c r="C294" s="150">
        <v>0</v>
      </c>
      <c r="D294" s="150">
        <v>0</v>
      </c>
      <c r="E294" s="150">
        <v>0</v>
      </c>
      <c r="F294" s="304"/>
      <c r="G294" s="150">
        <v>0</v>
      </c>
      <c r="H294" s="151">
        <v>0</v>
      </c>
      <c r="I294" s="152">
        <f t="shared" ref="I294:I313" si="223">SUM(B294:H294)</f>
        <v>0</v>
      </c>
      <c r="J294" s="139"/>
      <c r="K294" s="153" t="s">
        <v>8</v>
      </c>
      <c r="L294" s="154">
        <v>0</v>
      </c>
      <c r="M294" s="154">
        <v>0</v>
      </c>
      <c r="N294" s="154">
        <v>0</v>
      </c>
      <c r="O294" s="154">
        <v>0</v>
      </c>
      <c r="P294" s="154">
        <v>0</v>
      </c>
      <c r="Q294" s="154">
        <v>0</v>
      </c>
      <c r="R294" s="155">
        <v>0</v>
      </c>
      <c r="S294" s="156">
        <f t="shared" ref="S294:S313" si="224">SUM(L294:R294)</f>
        <v>0</v>
      </c>
      <c r="U294" s="201" t="s">
        <v>8</v>
      </c>
      <c r="V294" s="202">
        <v>0</v>
      </c>
      <c r="W294" s="202">
        <v>0</v>
      </c>
      <c r="X294" s="202">
        <v>0</v>
      </c>
      <c r="Y294" s="202">
        <v>0</v>
      </c>
      <c r="Z294" s="202">
        <v>0</v>
      </c>
      <c r="AA294" s="202">
        <v>0</v>
      </c>
      <c r="AB294" s="202">
        <v>0</v>
      </c>
      <c r="AC294" s="203">
        <v>0</v>
      </c>
      <c r="AD294" s="202">
        <v>0</v>
      </c>
      <c r="AE294" s="202">
        <v>0</v>
      </c>
      <c r="AF294" s="202">
        <v>0</v>
      </c>
      <c r="AG294" s="202">
        <v>0</v>
      </c>
      <c r="AH294" s="202">
        <v>0</v>
      </c>
      <c r="AI294" s="204">
        <f t="shared" ref="AI294:AI313" si="225">SUM(V294:AC294)</f>
        <v>0</v>
      </c>
      <c r="AJ294" s="131" t="str">
        <f t="shared" ref="AJ294:AJ315" si="226">IF(ABS(S294-AI294)&gt;0.001,S294-AI294,"")</f>
        <v/>
      </c>
      <c r="BA294" s="131"/>
      <c r="BR294" s="131"/>
      <c r="CG294" s="131"/>
    </row>
    <row r="295" spans="1:85" ht="15">
      <c r="A295" s="157" t="s">
        <v>10</v>
      </c>
      <c r="B295" s="146">
        <v>0</v>
      </c>
      <c r="C295" s="146">
        <v>0</v>
      </c>
      <c r="D295" s="146">
        <v>0</v>
      </c>
      <c r="E295" s="146">
        <v>0</v>
      </c>
      <c r="F295" s="304"/>
      <c r="G295" s="146">
        <v>0</v>
      </c>
      <c r="H295" s="158">
        <v>0</v>
      </c>
      <c r="I295" s="144">
        <f t="shared" si="223"/>
        <v>0</v>
      </c>
      <c r="J295" s="139"/>
      <c r="K295" s="159" t="s">
        <v>10</v>
      </c>
      <c r="L295" s="146">
        <v>0</v>
      </c>
      <c r="M295" s="146">
        <v>0</v>
      </c>
      <c r="N295" s="146">
        <v>0</v>
      </c>
      <c r="O295" s="146">
        <v>0</v>
      </c>
      <c r="P295" s="146">
        <v>0</v>
      </c>
      <c r="Q295" s="146">
        <v>0</v>
      </c>
      <c r="R295" s="147">
        <v>0</v>
      </c>
      <c r="S295" s="148">
        <f t="shared" si="224"/>
        <v>0</v>
      </c>
      <c r="U295" s="205" t="s">
        <v>10</v>
      </c>
      <c r="V295" s="197">
        <v>0</v>
      </c>
      <c r="W295" s="197">
        <v>0</v>
      </c>
      <c r="X295" s="197">
        <v>0</v>
      </c>
      <c r="Y295" s="197">
        <v>0</v>
      </c>
      <c r="Z295" s="197">
        <v>0</v>
      </c>
      <c r="AA295" s="197">
        <v>0</v>
      </c>
      <c r="AB295" s="197">
        <v>0</v>
      </c>
      <c r="AC295" s="198">
        <v>0</v>
      </c>
      <c r="AD295" s="199">
        <v>0</v>
      </c>
      <c r="AE295" s="199">
        <v>0</v>
      </c>
      <c r="AF295" s="199">
        <v>0</v>
      </c>
      <c r="AG295" s="199">
        <v>0</v>
      </c>
      <c r="AH295" s="199">
        <v>0</v>
      </c>
      <c r="AI295" s="200">
        <f t="shared" si="225"/>
        <v>0</v>
      </c>
      <c r="AJ295" s="131" t="str">
        <f t="shared" si="226"/>
        <v/>
      </c>
      <c r="BA295" s="131"/>
      <c r="BR295" s="131"/>
      <c r="CG295" s="131"/>
    </row>
    <row r="296" spans="1:85" ht="15">
      <c r="A296" s="149" t="s">
        <v>53</v>
      </c>
      <c r="B296" s="150">
        <v>0</v>
      </c>
      <c r="C296" s="150">
        <v>0</v>
      </c>
      <c r="D296" s="150">
        <v>0</v>
      </c>
      <c r="E296" s="150">
        <v>0</v>
      </c>
      <c r="F296" s="304"/>
      <c r="G296" s="150">
        <v>0</v>
      </c>
      <c r="H296" s="151">
        <v>0</v>
      </c>
      <c r="I296" s="152">
        <f t="shared" si="223"/>
        <v>0</v>
      </c>
      <c r="J296" s="139"/>
      <c r="K296" s="153" t="s">
        <v>53</v>
      </c>
      <c r="L296" s="154">
        <v>0</v>
      </c>
      <c r="M296" s="154">
        <v>0</v>
      </c>
      <c r="N296" s="154">
        <v>0</v>
      </c>
      <c r="O296" s="154">
        <v>0</v>
      </c>
      <c r="P296" s="154">
        <v>0</v>
      </c>
      <c r="Q296" s="154">
        <v>0</v>
      </c>
      <c r="R296" s="155">
        <v>0</v>
      </c>
      <c r="S296" s="156">
        <f t="shared" si="224"/>
        <v>0</v>
      </c>
      <c r="U296" s="201" t="s">
        <v>53</v>
      </c>
      <c r="V296" s="202">
        <v>0</v>
      </c>
      <c r="W296" s="202">
        <v>0</v>
      </c>
      <c r="X296" s="202">
        <v>0</v>
      </c>
      <c r="Y296" s="202">
        <v>0</v>
      </c>
      <c r="Z296" s="202">
        <v>0</v>
      </c>
      <c r="AA296" s="202">
        <v>0</v>
      </c>
      <c r="AB296" s="202">
        <v>0</v>
      </c>
      <c r="AC296" s="203">
        <v>0</v>
      </c>
      <c r="AD296" s="202">
        <v>0</v>
      </c>
      <c r="AE296" s="202">
        <v>0</v>
      </c>
      <c r="AF296" s="202">
        <v>0</v>
      </c>
      <c r="AG296" s="202">
        <v>0</v>
      </c>
      <c r="AH296" s="202">
        <v>0</v>
      </c>
      <c r="AI296" s="204">
        <f t="shared" si="225"/>
        <v>0</v>
      </c>
      <c r="AJ296" s="131" t="str">
        <f t="shared" si="226"/>
        <v/>
      </c>
      <c r="BA296" s="131"/>
      <c r="BR296" s="131"/>
      <c r="CG296" s="131"/>
    </row>
    <row r="297" spans="1:85" ht="15">
      <c r="A297" s="157" t="s">
        <v>16</v>
      </c>
      <c r="B297" s="146">
        <v>5.1172626016712153</v>
      </c>
      <c r="C297" s="146">
        <v>38.67848553485787</v>
      </c>
      <c r="D297" s="146">
        <v>6.4062554446840849</v>
      </c>
      <c r="E297" s="146">
        <v>0.11658236843917728</v>
      </c>
      <c r="F297" s="304"/>
      <c r="G297" s="146">
        <v>0</v>
      </c>
      <c r="H297" s="158">
        <v>0</v>
      </c>
      <c r="I297" s="144">
        <f t="shared" si="223"/>
        <v>50.318585949652345</v>
      </c>
      <c r="J297" s="139"/>
      <c r="K297" s="159" t="s">
        <v>16</v>
      </c>
      <c r="L297" s="146">
        <v>5.1172626016712153</v>
      </c>
      <c r="M297" s="146">
        <v>38.67848553485787</v>
      </c>
      <c r="N297" s="146">
        <v>6.4062554446840849</v>
      </c>
      <c r="O297" s="146">
        <v>0.11658236843917728</v>
      </c>
      <c r="P297" s="146">
        <v>0</v>
      </c>
      <c r="Q297" s="146">
        <v>0</v>
      </c>
      <c r="R297" s="147">
        <v>0</v>
      </c>
      <c r="S297" s="148">
        <f t="shared" si="224"/>
        <v>50.318585949652345</v>
      </c>
      <c r="U297" s="205" t="s">
        <v>16</v>
      </c>
      <c r="V297" s="197">
        <v>5.1172626016712153</v>
      </c>
      <c r="W297" s="197">
        <v>0</v>
      </c>
      <c r="X297" s="197">
        <v>0</v>
      </c>
      <c r="Y297" s="197">
        <v>38.67848553485787</v>
      </c>
      <c r="Z297" s="197">
        <v>6.4062554446840849</v>
      </c>
      <c r="AA297" s="197">
        <v>0.11658236843917728</v>
      </c>
      <c r="AB297" s="197">
        <v>0</v>
      </c>
      <c r="AC297" s="198">
        <v>0</v>
      </c>
      <c r="AD297" s="199">
        <v>0</v>
      </c>
      <c r="AE297" s="199">
        <v>0</v>
      </c>
      <c r="AF297" s="199">
        <v>0</v>
      </c>
      <c r="AG297" s="199">
        <v>0</v>
      </c>
      <c r="AH297" s="199">
        <v>0</v>
      </c>
      <c r="AI297" s="200">
        <f t="shared" si="225"/>
        <v>50.318585949652345</v>
      </c>
      <c r="AJ297" s="131" t="str">
        <f t="shared" si="226"/>
        <v/>
      </c>
      <c r="BA297" s="131"/>
      <c r="BR297" s="131"/>
      <c r="CG297" s="131"/>
    </row>
    <row r="298" spans="1:85" ht="15">
      <c r="A298" s="149" t="s">
        <v>15</v>
      </c>
      <c r="B298" s="150">
        <v>18.416951552467609</v>
      </c>
      <c r="C298" s="150">
        <v>31.828739500126655</v>
      </c>
      <c r="D298" s="150">
        <v>13.11504704534774</v>
      </c>
      <c r="E298" s="150">
        <v>0.23465271345651362</v>
      </c>
      <c r="F298" s="304"/>
      <c r="G298" s="150">
        <v>0</v>
      </c>
      <c r="H298" s="151">
        <v>0</v>
      </c>
      <c r="I298" s="152">
        <f t="shared" si="223"/>
        <v>63.595390811398516</v>
      </c>
      <c r="J298" s="139"/>
      <c r="K298" s="153" t="s">
        <v>15</v>
      </c>
      <c r="L298" s="154">
        <v>18.416951552467609</v>
      </c>
      <c r="M298" s="154">
        <v>31.828739500126655</v>
      </c>
      <c r="N298" s="154">
        <v>13.11504704534774</v>
      </c>
      <c r="O298" s="154">
        <v>0.23465271345651362</v>
      </c>
      <c r="P298" s="154">
        <v>0</v>
      </c>
      <c r="Q298" s="154">
        <v>0</v>
      </c>
      <c r="R298" s="155">
        <v>0</v>
      </c>
      <c r="S298" s="156">
        <f t="shared" si="224"/>
        <v>63.595390811398516</v>
      </c>
      <c r="U298" s="201" t="s">
        <v>54</v>
      </c>
      <c r="V298" s="202">
        <v>15.81458728807034</v>
      </c>
      <c r="W298" s="202">
        <v>0</v>
      </c>
      <c r="X298" s="202">
        <v>0</v>
      </c>
      <c r="Y298" s="202">
        <v>31.828739500126655</v>
      </c>
      <c r="Z298" s="202">
        <v>13.11504704534774</v>
      </c>
      <c r="AA298" s="202">
        <v>0.23465271345651362</v>
      </c>
      <c r="AB298" s="202">
        <v>0</v>
      </c>
      <c r="AC298" s="203">
        <v>2.6023642643972695</v>
      </c>
      <c r="AD298" s="202">
        <v>2.6023642643972695</v>
      </c>
      <c r="AE298" s="202">
        <v>0</v>
      </c>
      <c r="AF298" s="202">
        <v>0</v>
      </c>
      <c r="AG298" s="202">
        <v>0</v>
      </c>
      <c r="AH298" s="202">
        <v>0</v>
      </c>
      <c r="AI298" s="204">
        <f t="shared" si="225"/>
        <v>63.595390811398516</v>
      </c>
      <c r="AJ298" s="131" t="str">
        <f t="shared" si="226"/>
        <v/>
      </c>
      <c r="BA298" s="131"/>
      <c r="BR298" s="131"/>
      <c r="CG298" s="131"/>
    </row>
    <row r="299" spans="1:85" ht="15">
      <c r="A299" s="157" t="s">
        <v>55</v>
      </c>
      <c r="B299" s="146">
        <v>0</v>
      </c>
      <c r="C299" s="146">
        <v>0</v>
      </c>
      <c r="D299" s="146">
        <v>0</v>
      </c>
      <c r="E299" s="146">
        <v>0.45469702425169745</v>
      </c>
      <c r="F299" s="304"/>
      <c r="G299" s="146">
        <v>0</v>
      </c>
      <c r="H299" s="158">
        <v>0</v>
      </c>
      <c r="I299" s="144">
        <f t="shared" si="223"/>
        <v>0.45469702425169745</v>
      </c>
      <c r="J299" s="139"/>
      <c r="K299" s="159" t="s">
        <v>55</v>
      </c>
      <c r="L299" s="146">
        <v>0</v>
      </c>
      <c r="M299" s="146">
        <v>0</v>
      </c>
      <c r="N299" s="146">
        <v>0</v>
      </c>
      <c r="O299" s="146">
        <v>0.45469702425169745</v>
      </c>
      <c r="P299" s="146">
        <v>168.8005404648664</v>
      </c>
      <c r="Q299" s="146">
        <v>0</v>
      </c>
      <c r="R299" s="147">
        <v>0</v>
      </c>
      <c r="S299" s="148">
        <f t="shared" si="224"/>
        <v>169.25523748911809</v>
      </c>
      <c r="U299" s="205" t="s">
        <v>55</v>
      </c>
      <c r="V299" s="197">
        <v>0</v>
      </c>
      <c r="W299" s="197">
        <v>0</v>
      </c>
      <c r="X299" s="197">
        <v>0</v>
      </c>
      <c r="Y299" s="197">
        <v>0</v>
      </c>
      <c r="Z299" s="197">
        <v>0</v>
      </c>
      <c r="AA299" s="197">
        <v>0.45469702425169745</v>
      </c>
      <c r="AB299" s="197">
        <v>168.8005404648664</v>
      </c>
      <c r="AC299" s="198">
        <v>0</v>
      </c>
      <c r="AD299" s="197">
        <v>0</v>
      </c>
      <c r="AE299" s="197">
        <v>0</v>
      </c>
      <c r="AF299" s="197">
        <v>0</v>
      </c>
      <c r="AG299" s="197">
        <v>0</v>
      </c>
      <c r="AH299" s="197">
        <v>0</v>
      </c>
      <c r="AI299" s="200">
        <f t="shared" si="225"/>
        <v>169.25523748911809</v>
      </c>
      <c r="AJ299" s="131" t="str">
        <f t="shared" si="226"/>
        <v/>
      </c>
      <c r="BA299" s="131"/>
      <c r="BR299" s="131"/>
      <c r="CG299" s="131"/>
    </row>
    <row r="300" spans="1:85" ht="15">
      <c r="A300" s="149" t="s">
        <v>12</v>
      </c>
      <c r="B300" s="150">
        <v>0</v>
      </c>
      <c r="C300" s="150">
        <v>0</v>
      </c>
      <c r="D300" s="150">
        <v>0</v>
      </c>
      <c r="E300" s="150">
        <v>0</v>
      </c>
      <c r="F300" s="304"/>
      <c r="G300" s="150">
        <v>0</v>
      </c>
      <c r="H300" s="151">
        <v>0</v>
      </c>
      <c r="I300" s="152">
        <f t="shared" si="223"/>
        <v>0</v>
      </c>
      <c r="J300" s="139"/>
      <c r="K300" s="153" t="s">
        <v>12</v>
      </c>
      <c r="L300" s="154">
        <v>0</v>
      </c>
      <c r="M300" s="154">
        <v>0</v>
      </c>
      <c r="N300" s="154">
        <v>0</v>
      </c>
      <c r="O300" s="154">
        <v>0</v>
      </c>
      <c r="P300" s="154">
        <v>2.7463679109694503</v>
      </c>
      <c r="Q300" s="154">
        <v>0</v>
      </c>
      <c r="R300" s="155">
        <v>0</v>
      </c>
      <c r="S300" s="156">
        <f t="shared" si="224"/>
        <v>2.7463679109694503</v>
      </c>
      <c r="U300" s="201" t="s">
        <v>12</v>
      </c>
      <c r="V300" s="202">
        <v>0</v>
      </c>
      <c r="W300" s="202">
        <v>0</v>
      </c>
      <c r="X300" s="202">
        <v>0</v>
      </c>
      <c r="Y300" s="202">
        <v>0</v>
      </c>
      <c r="Z300" s="202">
        <v>0</v>
      </c>
      <c r="AA300" s="202">
        <v>0</v>
      </c>
      <c r="AB300" s="202">
        <v>2.7463679109694503</v>
      </c>
      <c r="AC300" s="203">
        <v>0</v>
      </c>
      <c r="AD300" s="202">
        <v>0</v>
      </c>
      <c r="AE300" s="202">
        <v>0</v>
      </c>
      <c r="AF300" s="202">
        <v>0</v>
      </c>
      <c r="AG300" s="202">
        <v>0</v>
      </c>
      <c r="AH300" s="202">
        <v>0</v>
      </c>
      <c r="AI300" s="204">
        <f t="shared" si="225"/>
        <v>2.7463679109694503</v>
      </c>
      <c r="AJ300" s="131" t="str">
        <f t="shared" si="226"/>
        <v/>
      </c>
      <c r="BA300" s="131"/>
      <c r="BR300" s="131"/>
      <c r="CG300" s="131"/>
    </row>
    <row r="301" spans="1:85" ht="15">
      <c r="A301" s="157" t="s">
        <v>56</v>
      </c>
      <c r="B301" s="146">
        <v>0</v>
      </c>
      <c r="C301" s="146">
        <v>0</v>
      </c>
      <c r="D301" s="146">
        <v>0</v>
      </c>
      <c r="E301" s="146">
        <v>0</v>
      </c>
      <c r="F301" s="304"/>
      <c r="G301" s="146">
        <v>0</v>
      </c>
      <c r="H301" s="158">
        <v>0</v>
      </c>
      <c r="I301" s="144">
        <f t="shared" si="223"/>
        <v>0</v>
      </c>
      <c r="J301" s="139"/>
      <c r="K301" s="159" t="s">
        <v>56</v>
      </c>
      <c r="L301" s="146">
        <v>0</v>
      </c>
      <c r="M301" s="146">
        <v>0</v>
      </c>
      <c r="N301" s="146">
        <v>0</v>
      </c>
      <c r="O301" s="146">
        <v>0</v>
      </c>
      <c r="P301" s="146">
        <v>0</v>
      </c>
      <c r="Q301" s="146">
        <v>0</v>
      </c>
      <c r="R301" s="147">
        <v>0</v>
      </c>
      <c r="S301" s="148">
        <f t="shared" si="224"/>
        <v>0</v>
      </c>
      <c r="U301" s="205" t="s">
        <v>56</v>
      </c>
      <c r="V301" s="197">
        <v>0</v>
      </c>
      <c r="W301" s="197">
        <v>0</v>
      </c>
      <c r="X301" s="197">
        <v>0</v>
      </c>
      <c r="Y301" s="197">
        <v>0</v>
      </c>
      <c r="Z301" s="197">
        <v>0</v>
      </c>
      <c r="AA301" s="197">
        <v>0</v>
      </c>
      <c r="AB301" s="197">
        <v>0</v>
      </c>
      <c r="AC301" s="198">
        <v>0</v>
      </c>
      <c r="AD301" s="197">
        <v>0</v>
      </c>
      <c r="AE301" s="197">
        <v>0</v>
      </c>
      <c r="AF301" s="197">
        <v>0</v>
      </c>
      <c r="AG301" s="197">
        <v>0</v>
      </c>
      <c r="AH301" s="197">
        <v>0</v>
      </c>
      <c r="AI301" s="200">
        <f t="shared" si="225"/>
        <v>0</v>
      </c>
      <c r="AJ301" s="131" t="str">
        <f t="shared" si="226"/>
        <v/>
      </c>
      <c r="BA301" s="131"/>
      <c r="BR301" s="131"/>
      <c r="CG301" s="131"/>
    </row>
    <row r="302" spans="1:85" ht="15">
      <c r="A302" s="149" t="s">
        <v>17</v>
      </c>
      <c r="B302" s="150">
        <v>1.5100471364524271E-2</v>
      </c>
      <c r="C302" s="150">
        <v>0</v>
      </c>
      <c r="D302" s="150">
        <v>6.6153588827629157</v>
      </c>
      <c r="E302" s="150">
        <v>9.3666551610808543E-2</v>
      </c>
      <c r="F302" s="304"/>
      <c r="G302" s="150">
        <v>0</v>
      </c>
      <c r="H302" s="151">
        <v>0</v>
      </c>
      <c r="I302" s="152">
        <f t="shared" si="223"/>
        <v>6.7241259057382488</v>
      </c>
      <c r="J302" s="139"/>
      <c r="K302" s="153" t="s">
        <v>17</v>
      </c>
      <c r="L302" s="154">
        <v>1.5100471364524271E-2</v>
      </c>
      <c r="M302" s="154">
        <v>0</v>
      </c>
      <c r="N302" s="154">
        <v>6.6153588827629157</v>
      </c>
      <c r="O302" s="154">
        <v>9.3666551610808543E-2</v>
      </c>
      <c r="P302" s="154">
        <v>0.31961894788189982</v>
      </c>
      <c r="Q302" s="154">
        <v>0</v>
      </c>
      <c r="R302" s="155">
        <v>0</v>
      </c>
      <c r="S302" s="156">
        <f t="shared" si="224"/>
        <v>7.043744853620149</v>
      </c>
      <c r="U302" s="201" t="s">
        <v>17</v>
      </c>
      <c r="V302" s="202">
        <v>0</v>
      </c>
      <c r="W302" s="202">
        <v>0</v>
      </c>
      <c r="X302" s="202">
        <v>0</v>
      </c>
      <c r="Y302" s="202">
        <v>0</v>
      </c>
      <c r="Z302" s="202">
        <v>6.6153588827629157</v>
      </c>
      <c r="AA302" s="202">
        <v>4.2982297256503682E-2</v>
      </c>
      <c r="AB302" s="202">
        <v>0.31961894788189982</v>
      </c>
      <c r="AC302" s="203">
        <v>6.5784725718829137E-2</v>
      </c>
      <c r="AD302" s="202">
        <v>1.5100471364524271E-2</v>
      </c>
      <c r="AE302" s="202">
        <v>0</v>
      </c>
      <c r="AF302" s="202">
        <v>0</v>
      </c>
      <c r="AG302" s="202">
        <v>0</v>
      </c>
      <c r="AH302" s="202">
        <v>5.0684254354304861E-2</v>
      </c>
      <c r="AI302" s="204">
        <f t="shared" si="225"/>
        <v>7.0437448536201481</v>
      </c>
      <c r="AJ302" s="131" t="str">
        <f t="shared" si="226"/>
        <v/>
      </c>
      <c r="BA302" s="131"/>
      <c r="BR302" s="131"/>
      <c r="CG302" s="131"/>
    </row>
    <row r="303" spans="1:85" ht="15">
      <c r="A303" s="157" t="s">
        <v>141</v>
      </c>
      <c r="B303" s="146">
        <v>90.641742504155417</v>
      </c>
      <c r="C303" s="146">
        <v>532.14416474329744</v>
      </c>
      <c r="D303" s="146">
        <v>188.6705086238552</v>
      </c>
      <c r="E303" s="146">
        <v>30.720064428858883</v>
      </c>
      <c r="F303" s="304"/>
      <c r="G303" s="146">
        <v>0</v>
      </c>
      <c r="H303" s="158">
        <v>0</v>
      </c>
      <c r="I303" s="144">
        <f t="shared" si="223"/>
        <v>842.17648030016699</v>
      </c>
      <c r="J303" s="139"/>
      <c r="K303" s="159" t="s">
        <v>141</v>
      </c>
      <c r="L303" s="146">
        <v>90.641742504155417</v>
      </c>
      <c r="M303" s="146">
        <v>532.14416474329744</v>
      </c>
      <c r="N303" s="146">
        <v>188.6705086238552</v>
      </c>
      <c r="O303" s="146">
        <v>30.720064428858883</v>
      </c>
      <c r="P303" s="146">
        <v>0.36373082378337074</v>
      </c>
      <c r="Q303" s="146">
        <v>0</v>
      </c>
      <c r="R303" s="147">
        <v>0</v>
      </c>
      <c r="S303" s="148">
        <f t="shared" si="224"/>
        <v>842.54021112395037</v>
      </c>
      <c r="U303" s="205" t="s">
        <v>141</v>
      </c>
      <c r="V303" s="197">
        <v>74.718676965075687</v>
      </c>
      <c r="W303" s="197">
        <v>0</v>
      </c>
      <c r="X303" s="197">
        <v>0</v>
      </c>
      <c r="Y303" s="197">
        <v>532.14416474329744</v>
      </c>
      <c r="Z303" s="197">
        <v>188.6705086238552</v>
      </c>
      <c r="AA303" s="197">
        <v>28.005221296039085</v>
      </c>
      <c r="AB303" s="197">
        <v>0.36373082378337074</v>
      </c>
      <c r="AC303" s="198">
        <v>18.63790867189952</v>
      </c>
      <c r="AD303" s="197">
        <v>15.923065539079724</v>
      </c>
      <c r="AE303" s="197">
        <v>0</v>
      </c>
      <c r="AF303" s="197">
        <v>0</v>
      </c>
      <c r="AG303" s="197">
        <v>0</v>
      </c>
      <c r="AH303" s="197">
        <v>2.7148431328197979</v>
      </c>
      <c r="AI303" s="200">
        <f t="shared" si="225"/>
        <v>842.54021112395026</v>
      </c>
      <c r="AJ303" s="131" t="str">
        <f t="shared" si="226"/>
        <v/>
      </c>
      <c r="BA303" s="131"/>
      <c r="BR303" s="131"/>
      <c r="CG303" s="131"/>
    </row>
    <row r="304" spans="1:85" ht="15">
      <c r="A304" s="149" t="s">
        <v>25</v>
      </c>
      <c r="B304" s="150">
        <v>32.584800713407297</v>
      </c>
      <c r="C304" s="150">
        <v>5.086185817158297</v>
      </c>
      <c r="D304" s="150">
        <v>25.527934981656838</v>
      </c>
      <c r="E304" s="150">
        <v>417.99719329529836</v>
      </c>
      <c r="F304" s="304"/>
      <c r="G304" s="150">
        <v>40.926065276528341</v>
      </c>
      <c r="H304" s="151">
        <v>0</v>
      </c>
      <c r="I304" s="152">
        <f t="shared" si="223"/>
        <v>522.12218008404909</v>
      </c>
      <c r="J304" s="139"/>
      <c r="K304" s="153" t="s">
        <v>25</v>
      </c>
      <c r="L304" s="154">
        <v>32.584800713407297</v>
      </c>
      <c r="M304" s="154">
        <v>5.086185817158297</v>
      </c>
      <c r="N304" s="154">
        <v>25.527934981656838</v>
      </c>
      <c r="O304" s="154">
        <v>417.99719329529836</v>
      </c>
      <c r="P304" s="154">
        <v>0.34114183670601678</v>
      </c>
      <c r="Q304" s="154">
        <v>40.926065276528341</v>
      </c>
      <c r="R304" s="155">
        <v>0</v>
      </c>
      <c r="S304" s="156">
        <f t="shared" si="224"/>
        <v>522.46332192075511</v>
      </c>
      <c r="U304" s="201" t="s">
        <v>25</v>
      </c>
      <c r="V304" s="202">
        <v>3.0659678888465658</v>
      </c>
      <c r="W304" s="202">
        <v>28.26732573187109</v>
      </c>
      <c r="X304" s="202">
        <v>40.926065276528341</v>
      </c>
      <c r="Y304" s="202">
        <v>5.086185817158297</v>
      </c>
      <c r="Z304" s="202">
        <v>25.527934981656838</v>
      </c>
      <c r="AA304" s="202">
        <v>301.68111691122675</v>
      </c>
      <c r="AB304" s="202">
        <v>0.34114183670601678</v>
      </c>
      <c r="AC304" s="203">
        <v>117.56758347676123</v>
      </c>
      <c r="AD304" s="202">
        <v>1.2515070926896417</v>
      </c>
      <c r="AE304" s="202">
        <v>109.37997039903765</v>
      </c>
      <c r="AF304" s="202">
        <v>0</v>
      </c>
      <c r="AG304" s="202">
        <v>0</v>
      </c>
      <c r="AH304" s="202">
        <v>6.9361059850339508</v>
      </c>
      <c r="AI304" s="204">
        <f t="shared" si="225"/>
        <v>522.46332192075511</v>
      </c>
      <c r="AJ304" s="131" t="str">
        <f t="shared" si="226"/>
        <v/>
      </c>
      <c r="BA304" s="131"/>
      <c r="BR304" s="131"/>
      <c r="CG304" s="131"/>
    </row>
    <row r="305" spans="1:85" ht="15">
      <c r="A305" s="157" t="s">
        <v>24</v>
      </c>
      <c r="B305" s="146">
        <v>1.0578001078435368</v>
      </c>
      <c r="C305" s="146">
        <v>0.10757579665589465</v>
      </c>
      <c r="D305" s="146">
        <v>6.8522499893595725</v>
      </c>
      <c r="E305" s="146">
        <v>0</v>
      </c>
      <c r="F305" s="304"/>
      <c r="G305" s="146">
        <v>0</v>
      </c>
      <c r="H305" s="158">
        <v>0</v>
      </c>
      <c r="I305" s="144">
        <f t="shared" si="223"/>
        <v>8.0176258938590035</v>
      </c>
      <c r="J305" s="139"/>
      <c r="K305" s="159" t="s">
        <v>24</v>
      </c>
      <c r="L305" s="146">
        <v>1.0578001078435368</v>
      </c>
      <c r="M305" s="146">
        <v>0.10757579665589465</v>
      </c>
      <c r="N305" s="146">
        <v>6.8522499893595725</v>
      </c>
      <c r="O305" s="146">
        <v>0</v>
      </c>
      <c r="P305" s="146">
        <v>0</v>
      </c>
      <c r="Q305" s="146">
        <v>0</v>
      </c>
      <c r="R305" s="147">
        <v>0</v>
      </c>
      <c r="S305" s="148">
        <f t="shared" si="224"/>
        <v>8.0176258938590035</v>
      </c>
      <c r="U305" s="205" t="s">
        <v>24</v>
      </c>
      <c r="V305" s="197">
        <v>0.98513539641573533</v>
      </c>
      <c r="W305" s="197">
        <v>1.6571308437949229E-2</v>
      </c>
      <c r="X305" s="197">
        <v>0</v>
      </c>
      <c r="Y305" s="197">
        <v>0.10757579665589465</v>
      </c>
      <c r="Z305" s="197">
        <v>6.8522499893595725</v>
      </c>
      <c r="AA305" s="197">
        <v>0</v>
      </c>
      <c r="AB305" s="197">
        <v>0</v>
      </c>
      <c r="AC305" s="198">
        <v>5.6093402989852249E-2</v>
      </c>
      <c r="AD305" s="197">
        <v>5.6093402989852249E-2</v>
      </c>
      <c r="AE305" s="197">
        <v>0</v>
      </c>
      <c r="AF305" s="197">
        <v>0</v>
      </c>
      <c r="AG305" s="197">
        <v>0</v>
      </c>
      <c r="AH305" s="197">
        <v>0</v>
      </c>
      <c r="AI305" s="200">
        <f t="shared" si="225"/>
        <v>8.0176258938590035</v>
      </c>
      <c r="AJ305" s="131" t="str">
        <f t="shared" si="226"/>
        <v/>
      </c>
      <c r="BA305" s="131"/>
      <c r="BR305" s="131"/>
      <c r="CG305" s="131"/>
    </row>
    <row r="306" spans="1:85" ht="15">
      <c r="A306" s="149" t="s">
        <v>57</v>
      </c>
      <c r="B306" s="150">
        <v>1.2676932504645231</v>
      </c>
      <c r="C306" s="150">
        <v>3.7296330943860673E-2</v>
      </c>
      <c r="D306" s="150">
        <v>1.3773523595274082</v>
      </c>
      <c r="E306" s="150">
        <v>0</v>
      </c>
      <c r="F306" s="304"/>
      <c r="G306" s="150">
        <v>0</v>
      </c>
      <c r="H306" s="151">
        <v>0</v>
      </c>
      <c r="I306" s="152">
        <f t="shared" si="223"/>
        <v>2.682341940935792</v>
      </c>
      <c r="J306" s="139"/>
      <c r="K306" s="153" t="s">
        <v>57</v>
      </c>
      <c r="L306" s="154">
        <v>1.2676932504645231</v>
      </c>
      <c r="M306" s="154">
        <v>3.7296330943860673E-2</v>
      </c>
      <c r="N306" s="154">
        <v>1.3773523595274082</v>
      </c>
      <c r="O306" s="154">
        <v>0</v>
      </c>
      <c r="P306" s="154">
        <v>0</v>
      </c>
      <c r="Q306" s="154">
        <v>0</v>
      </c>
      <c r="R306" s="155">
        <v>0</v>
      </c>
      <c r="S306" s="156">
        <f t="shared" si="224"/>
        <v>2.682341940935792</v>
      </c>
      <c r="U306" s="201" t="s">
        <v>57</v>
      </c>
      <c r="V306" s="202">
        <v>1.1925695052475784</v>
      </c>
      <c r="W306" s="202">
        <v>0</v>
      </c>
      <c r="X306" s="202">
        <v>0</v>
      </c>
      <c r="Y306" s="202">
        <v>3.7296330943860673E-2</v>
      </c>
      <c r="Z306" s="202">
        <v>1.3773523595274082</v>
      </c>
      <c r="AA306" s="202">
        <v>0</v>
      </c>
      <c r="AB306" s="202">
        <v>0</v>
      </c>
      <c r="AC306" s="203">
        <v>7.5123745216944746E-2</v>
      </c>
      <c r="AD306" s="202">
        <v>7.5123745216944746E-2</v>
      </c>
      <c r="AE306" s="202">
        <v>0</v>
      </c>
      <c r="AF306" s="202">
        <v>0</v>
      </c>
      <c r="AG306" s="202">
        <v>0</v>
      </c>
      <c r="AH306" s="202">
        <v>0</v>
      </c>
      <c r="AI306" s="204">
        <f t="shared" si="225"/>
        <v>2.682341940935792</v>
      </c>
      <c r="AJ306" s="131" t="str">
        <f t="shared" si="226"/>
        <v/>
      </c>
      <c r="BA306" s="131"/>
      <c r="BR306" s="131"/>
      <c r="CG306" s="131"/>
    </row>
    <row r="307" spans="1:85" ht="15">
      <c r="A307" s="157" t="s">
        <v>22</v>
      </c>
      <c r="B307" s="146">
        <v>13.43398193517038</v>
      </c>
      <c r="C307" s="146">
        <v>6.1664179374552575</v>
      </c>
      <c r="D307" s="146">
        <v>2.4225213325717081</v>
      </c>
      <c r="E307" s="146">
        <v>0</v>
      </c>
      <c r="F307" s="304"/>
      <c r="G307" s="146">
        <v>0</v>
      </c>
      <c r="H307" s="158">
        <v>0</v>
      </c>
      <c r="I307" s="144">
        <f t="shared" si="223"/>
        <v>22.022921205197346</v>
      </c>
      <c r="J307" s="139"/>
      <c r="K307" s="159" t="s">
        <v>22</v>
      </c>
      <c r="L307" s="146">
        <v>13.43398193517038</v>
      </c>
      <c r="M307" s="146">
        <v>6.1664179374552575</v>
      </c>
      <c r="N307" s="146">
        <v>2.4225213325717081</v>
      </c>
      <c r="O307" s="146">
        <v>0</v>
      </c>
      <c r="P307" s="146">
        <v>9.7221819309060677</v>
      </c>
      <c r="Q307" s="146">
        <v>0</v>
      </c>
      <c r="R307" s="147">
        <v>0</v>
      </c>
      <c r="S307" s="148">
        <f t="shared" si="224"/>
        <v>31.745103136103413</v>
      </c>
      <c r="U307" s="205" t="s">
        <v>22</v>
      </c>
      <c r="V307" s="197">
        <v>12.993523511066433</v>
      </c>
      <c r="W307" s="197">
        <v>0</v>
      </c>
      <c r="X307" s="197">
        <v>0</v>
      </c>
      <c r="Y307" s="197">
        <v>6.1664179374552575</v>
      </c>
      <c r="Z307" s="197">
        <v>2.4225213325717081</v>
      </c>
      <c r="AA307" s="197">
        <v>0</v>
      </c>
      <c r="AB307" s="197">
        <v>9.7221819309060677</v>
      </c>
      <c r="AC307" s="198">
        <v>0.44045842410394692</v>
      </c>
      <c r="AD307" s="197">
        <v>0.44045842410394692</v>
      </c>
      <c r="AE307" s="197">
        <v>0</v>
      </c>
      <c r="AF307" s="197">
        <v>0</v>
      </c>
      <c r="AG307" s="197">
        <v>0</v>
      </c>
      <c r="AH307" s="197">
        <v>0</v>
      </c>
      <c r="AI307" s="200">
        <f t="shared" si="225"/>
        <v>31.745103136103417</v>
      </c>
      <c r="AJ307" s="131" t="str">
        <f t="shared" si="226"/>
        <v/>
      </c>
      <c r="BA307" s="131"/>
      <c r="BR307" s="131"/>
      <c r="CG307" s="131"/>
    </row>
    <row r="308" spans="1:85" ht="15">
      <c r="A308" s="149" t="s">
        <v>21</v>
      </c>
      <c r="B308" s="150">
        <v>1.0797838989268779E-2</v>
      </c>
      <c r="C308" s="150">
        <v>1.6196758483903166E-2</v>
      </c>
      <c r="D308" s="150">
        <v>0</v>
      </c>
      <c r="E308" s="150">
        <v>0</v>
      </c>
      <c r="F308" s="304"/>
      <c r="G308" s="150">
        <v>0</v>
      </c>
      <c r="H308" s="151">
        <v>0</v>
      </c>
      <c r="I308" s="152">
        <f t="shared" si="223"/>
        <v>2.6994597473171945E-2</v>
      </c>
      <c r="J308" s="139"/>
      <c r="K308" s="153" t="s">
        <v>21</v>
      </c>
      <c r="L308" s="154">
        <v>1.0797838989268779E-2</v>
      </c>
      <c r="M308" s="154">
        <v>1.6196758483903166E-2</v>
      </c>
      <c r="N308" s="154">
        <v>0</v>
      </c>
      <c r="O308" s="154">
        <v>0</v>
      </c>
      <c r="P308" s="154">
        <v>0</v>
      </c>
      <c r="Q308" s="154">
        <v>0</v>
      </c>
      <c r="R308" s="155">
        <v>0</v>
      </c>
      <c r="S308" s="156">
        <f t="shared" si="224"/>
        <v>2.6994597473171945E-2</v>
      </c>
      <c r="U308" s="201" t="s">
        <v>58</v>
      </c>
      <c r="V308" s="202">
        <v>1.0797838989268779E-2</v>
      </c>
      <c r="W308" s="202">
        <v>0</v>
      </c>
      <c r="X308" s="202">
        <v>0</v>
      </c>
      <c r="Y308" s="202">
        <v>1.6196758483903166E-2</v>
      </c>
      <c r="Z308" s="202">
        <v>0</v>
      </c>
      <c r="AA308" s="202">
        <v>0</v>
      </c>
      <c r="AB308" s="202">
        <v>0</v>
      </c>
      <c r="AC308" s="203">
        <v>0</v>
      </c>
      <c r="AD308" s="202">
        <v>0</v>
      </c>
      <c r="AE308" s="202">
        <v>0</v>
      </c>
      <c r="AF308" s="202">
        <v>0</v>
      </c>
      <c r="AG308" s="202">
        <v>0</v>
      </c>
      <c r="AH308" s="202">
        <v>0</v>
      </c>
      <c r="AI308" s="204">
        <f t="shared" si="225"/>
        <v>2.6994597473171945E-2</v>
      </c>
      <c r="AJ308" s="131" t="str">
        <f t="shared" si="226"/>
        <v/>
      </c>
      <c r="BA308" s="131"/>
      <c r="BR308" s="131"/>
      <c r="CG308" s="131"/>
    </row>
    <row r="309" spans="1:85" ht="15">
      <c r="A309" s="160" t="s">
        <v>61</v>
      </c>
      <c r="B309" s="146">
        <v>0</v>
      </c>
      <c r="C309" s="146">
        <v>0</v>
      </c>
      <c r="D309" s="146">
        <v>0</v>
      </c>
      <c r="E309" s="146">
        <v>0</v>
      </c>
      <c r="F309" s="304"/>
      <c r="G309" s="146">
        <v>0</v>
      </c>
      <c r="H309" s="158">
        <v>0</v>
      </c>
      <c r="I309" s="144">
        <f t="shared" si="223"/>
        <v>0</v>
      </c>
      <c r="J309" s="139"/>
      <c r="K309" s="161" t="s">
        <v>61</v>
      </c>
      <c r="L309" s="146">
        <v>0</v>
      </c>
      <c r="M309" s="146">
        <v>0</v>
      </c>
      <c r="N309" s="146">
        <v>0</v>
      </c>
      <c r="O309" s="146">
        <v>0</v>
      </c>
      <c r="P309" s="146">
        <v>0</v>
      </c>
      <c r="Q309" s="146">
        <v>0</v>
      </c>
      <c r="R309" s="147">
        <v>0</v>
      </c>
      <c r="S309" s="148">
        <f t="shared" si="224"/>
        <v>0</v>
      </c>
      <c r="U309" s="206" t="s">
        <v>59</v>
      </c>
      <c r="V309" s="197">
        <v>0</v>
      </c>
      <c r="W309" s="197">
        <v>0</v>
      </c>
      <c r="X309" s="197">
        <v>0</v>
      </c>
      <c r="Y309" s="197">
        <v>0</v>
      </c>
      <c r="Z309" s="197">
        <v>0</v>
      </c>
      <c r="AA309" s="197">
        <v>0</v>
      </c>
      <c r="AB309" s="197">
        <v>0</v>
      </c>
      <c r="AC309" s="198">
        <v>0</v>
      </c>
      <c r="AD309" s="199">
        <v>0</v>
      </c>
      <c r="AE309" s="199">
        <v>0</v>
      </c>
      <c r="AF309" s="199">
        <v>0</v>
      </c>
      <c r="AG309" s="199">
        <v>0</v>
      </c>
      <c r="AH309" s="199">
        <v>0</v>
      </c>
      <c r="AI309" s="200">
        <f t="shared" si="225"/>
        <v>0</v>
      </c>
      <c r="AJ309" s="131" t="str">
        <f t="shared" si="226"/>
        <v/>
      </c>
      <c r="BA309" s="131"/>
      <c r="BR309" s="131"/>
      <c r="CG309" s="131"/>
    </row>
    <row r="310" spans="1:85">
      <c r="A310" s="162" t="s">
        <v>23</v>
      </c>
      <c r="B310" s="163">
        <v>0</v>
      </c>
      <c r="C310" s="163">
        <v>0</v>
      </c>
      <c r="D310" s="163">
        <v>0</v>
      </c>
      <c r="E310" s="163">
        <v>0</v>
      </c>
      <c r="F310" s="304"/>
      <c r="G310" s="163">
        <v>0</v>
      </c>
      <c r="H310" s="164">
        <v>0</v>
      </c>
      <c r="I310" s="165">
        <f t="shared" si="223"/>
        <v>0</v>
      </c>
      <c r="J310" s="139"/>
      <c r="K310" s="166" t="s">
        <v>23</v>
      </c>
      <c r="L310" s="167">
        <v>0</v>
      </c>
      <c r="M310" s="167">
        <v>0</v>
      </c>
      <c r="N310" s="167">
        <v>0</v>
      </c>
      <c r="O310" s="167">
        <v>0</v>
      </c>
      <c r="P310" s="167">
        <v>0</v>
      </c>
      <c r="Q310" s="167">
        <v>0</v>
      </c>
      <c r="R310" s="168">
        <v>0</v>
      </c>
      <c r="S310" s="169">
        <f t="shared" si="224"/>
        <v>0</v>
      </c>
      <c r="U310" s="207" t="s">
        <v>62</v>
      </c>
      <c r="V310" s="208">
        <v>0</v>
      </c>
      <c r="W310" s="208">
        <v>0</v>
      </c>
      <c r="X310" s="208">
        <v>0</v>
      </c>
      <c r="Y310" s="208">
        <v>0</v>
      </c>
      <c r="Z310" s="208">
        <v>0</v>
      </c>
      <c r="AA310" s="208">
        <v>0</v>
      </c>
      <c r="AB310" s="208">
        <v>0</v>
      </c>
      <c r="AC310" s="208">
        <v>0</v>
      </c>
      <c r="AD310" s="208">
        <v>0</v>
      </c>
      <c r="AE310" s="208">
        <v>0</v>
      </c>
      <c r="AF310" s="208">
        <v>0</v>
      </c>
      <c r="AG310" s="208">
        <v>0</v>
      </c>
      <c r="AH310" s="92">
        <v>0</v>
      </c>
      <c r="AI310" s="209">
        <f t="shared" si="225"/>
        <v>0</v>
      </c>
      <c r="AJ310" s="131" t="str">
        <f t="shared" si="226"/>
        <v/>
      </c>
      <c r="BA310" s="131"/>
      <c r="BR310" s="131"/>
      <c r="CG310" s="131"/>
    </row>
    <row r="311" spans="1:85">
      <c r="A311" s="170" t="s">
        <v>19</v>
      </c>
      <c r="B311" s="171">
        <v>0</v>
      </c>
      <c r="C311" s="171">
        <v>0</v>
      </c>
      <c r="D311" s="171">
        <v>0</v>
      </c>
      <c r="E311" s="171">
        <v>0</v>
      </c>
      <c r="F311" s="304"/>
      <c r="G311" s="171">
        <v>0</v>
      </c>
      <c r="H311" s="172">
        <v>0</v>
      </c>
      <c r="I311" s="173">
        <f t="shared" si="223"/>
        <v>0</v>
      </c>
      <c r="J311" s="139"/>
      <c r="K311" s="174" t="s">
        <v>19</v>
      </c>
      <c r="L311" s="171">
        <v>0</v>
      </c>
      <c r="M311" s="171">
        <v>0</v>
      </c>
      <c r="N311" s="171">
        <v>0</v>
      </c>
      <c r="O311" s="171">
        <v>0</v>
      </c>
      <c r="P311" s="171">
        <v>0</v>
      </c>
      <c r="Q311" s="171">
        <v>0</v>
      </c>
      <c r="R311" s="175">
        <v>0</v>
      </c>
      <c r="S311" s="176">
        <f t="shared" si="224"/>
        <v>0</v>
      </c>
      <c r="U311" s="210" t="s">
        <v>19</v>
      </c>
      <c r="V311" s="211">
        <v>0</v>
      </c>
      <c r="W311" s="211">
        <v>0</v>
      </c>
      <c r="X311" s="211">
        <v>0</v>
      </c>
      <c r="Y311" s="211">
        <v>0</v>
      </c>
      <c r="Z311" s="211">
        <v>0</v>
      </c>
      <c r="AA311" s="211">
        <v>0</v>
      </c>
      <c r="AB311" s="211">
        <v>0</v>
      </c>
      <c r="AC311" s="211">
        <v>0</v>
      </c>
      <c r="AD311" s="212">
        <v>0</v>
      </c>
      <c r="AE311" s="212">
        <v>0</v>
      </c>
      <c r="AF311" s="212">
        <v>0</v>
      </c>
      <c r="AG311" s="212">
        <v>0</v>
      </c>
      <c r="AH311" s="212">
        <v>0</v>
      </c>
      <c r="AI311" s="213">
        <f t="shared" si="225"/>
        <v>0</v>
      </c>
      <c r="AJ311" s="131" t="str">
        <f t="shared" si="226"/>
        <v/>
      </c>
      <c r="BA311" s="131"/>
      <c r="BR311" s="131"/>
      <c r="CG311" s="131"/>
    </row>
    <row r="312" spans="1:85">
      <c r="A312" s="162" t="s">
        <v>20</v>
      </c>
      <c r="B312" s="163">
        <v>0</v>
      </c>
      <c r="C312" s="163">
        <v>0</v>
      </c>
      <c r="D312" s="163">
        <v>0</v>
      </c>
      <c r="E312" s="163">
        <v>0</v>
      </c>
      <c r="F312" s="304"/>
      <c r="G312" s="163">
        <v>0</v>
      </c>
      <c r="H312" s="164">
        <v>0</v>
      </c>
      <c r="I312" s="165">
        <f t="shared" si="223"/>
        <v>0</v>
      </c>
      <c r="J312" s="139"/>
      <c r="K312" s="166" t="s">
        <v>20</v>
      </c>
      <c r="L312" s="167">
        <v>0</v>
      </c>
      <c r="M312" s="167">
        <v>0</v>
      </c>
      <c r="N312" s="167">
        <v>0</v>
      </c>
      <c r="O312" s="167">
        <v>0</v>
      </c>
      <c r="P312" s="167">
        <v>0</v>
      </c>
      <c r="Q312" s="167">
        <v>0</v>
      </c>
      <c r="R312" s="168">
        <v>0</v>
      </c>
      <c r="S312" s="169">
        <f t="shared" si="224"/>
        <v>0</v>
      </c>
      <c r="U312" s="207" t="s">
        <v>20</v>
      </c>
      <c r="V312" s="208">
        <v>0</v>
      </c>
      <c r="W312" s="208">
        <v>0</v>
      </c>
      <c r="X312" s="208">
        <v>0</v>
      </c>
      <c r="Y312" s="208">
        <v>0</v>
      </c>
      <c r="Z312" s="208">
        <v>0</v>
      </c>
      <c r="AA312" s="208">
        <v>0</v>
      </c>
      <c r="AB312" s="208">
        <v>0</v>
      </c>
      <c r="AC312" s="208">
        <v>0</v>
      </c>
      <c r="AD312" s="208">
        <v>0</v>
      </c>
      <c r="AE312" s="208">
        <v>0</v>
      </c>
      <c r="AF312" s="208">
        <v>0</v>
      </c>
      <c r="AG312" s="208">
        <v>0</v>
      </c>
      <c r="AH312" s="92">
        <v>0</v>
      </c>
      <c r="AI312" s="209">
        <f t="shared" si="225"/>
        <v>0</v>
      </c>
      <c r="AJ312" s="131" t="str">
        <f t="shared" si="226"/>
        <v/>
      </c>
      <c r="BA312" s="131"/>
      <c r="BR312" s="131"/>
      <c r="CG312" s="131"/>
    </row>
    <row r="313" spans="1:85" ht="15" thickBot="1">
      <c r="A313" s="177" t="s">
        <v>11</v>
      </c>
      <c r="B313" s="178">
        <v>0</v>
      </c>
      <c r="C313" s="178">
        <v>0</v>
      </c>
      <c r="D313" s="178">
        <v>0</v>
      </c>
      <c r="E313" s="178">
        <v>0</v>
      </c>
      <c r="F313" s="305"/>
      <c r="G313" s="178">
        <v>0</v>
      </c>
      <c r="H313" s="179">
        <v>0</v>
      </c>
      <c r="I313" s="180">
        <f t="shared" si="223"/>
        <v>0</v>
      </c>
      <c r="J313" s="139"/>
      <c r="K313" s="181" t="s">
        <v>11</v>
      </c>
      <c r="L313" s="178">
        <v>0</v>
      </c>
      <c r="M313" s="178">
        <v>0</v>
      </c>
      <c r="N313" s="178">
        <v>0</v>
      </c>
      <c r="O313" s="178">
        <v>0</v>
      </c>
      <c r="P313" s="178">
        <v>0</v>
      </c>
      <c r="Q313" s="178">
        <v>0</v>
      </c>
      <c r="R313" s="182">
        <v>0</v>
      </c>
      <c r="S313" s="183">
        <f t="shared" si="224"/>
        <v>0</v>
      </c>
      <c r="U313" s="210" t="s">
        <v>11</v>
      </c>
      <c r="V313" s="211">
        <v>0</v>
      </c>
      <c r="W313" s="211">
        <v>0</v>
      </c>
      <c r="X313" s="211">
        <v>0</v>
      </c>
      <c r="Y313" s="211">
        <v>0</v>
      </c>
      <c r="Z313" s="211">
        <v>0</v>
      </c>
      <c r="AA313" s="211">
        <v>0</v>
      </c>
      <c r="AB313" s="211">
        <v>0</v>
      </c>
      <c r="AC313" s="211">
        <v>0</v>
      </c>
      <c r="AD313" s="212">
        <v>0</v>
      </c>
      <c r="AE313" s="212">
        <v>0</v>
      </c>
      <c r="AF313" s="212">
        <v>0</v>
      </c>
      <c r="AG313" s="212">
        <v>0</v>
      </c>
      <c r="AH313" s="212">
        <v>0</v>
      </c>
      <c r="AI313" s="213">
        <f t="shared" si="225"/>
        <v>0</v>
      </c>
      <c r="AJ313" s="131" t="str">
        <f t="shared" si="226"/>
        <v/>
      </c>
      <c r="BA313" s="131"/>
      <c r="BR313" s="131"/>
      <c r="CG313" s="131"/>
    </row>
    <row r="314" spans="1:85" ht="15">
      <c r="A314" s="184" t="s">
        <v>26</v>
      </c>
      <c r="B314" s="185">
        <f>SUM(B293:B309)</f>
        <v>162.5461309755338</v>
      </c>
      <c r="C314" s="185">
        <f t="shared" ref="C314:H314" si="227">SUM(C293:C309)</f>
        <v>614.0650624189791</v>
      </c>
      <c r="D314" s="185">
        <f t="shared" si="227"/>
        <v>250.98722865976546</v>
      </c>
      <c r="E314" s="185">
        <f t="shared" si="227"/>
        <v>449.61685638191545</v>
      </c>
      <c r="F314" s="185">
        <f t="shared" si="227"/>
        <v>0</v>
      </c>
      <c r="G314" s="185">
        <f t="shared" si="227"/>
        <v>40.926065276528341</v>
      </c>
      <c r="H314" s="187">
        <f t="shared" si="227"/>
        <v>0</v>
      </c>
      <c r="I314" s="144">
        <f t="shared" ref="I314" si="228">SUM(I293:I309)</f>
        <v>1518.1413437127223</v>
      </c>
      <c r="J314" s="139"/>
      <c r="K314" s="186" t="s">
        <v>26</v>
      </c>
      <c r="L314" s="185">
        <f>SUM(L293:L309)</f>
        <v>162.5461309755338</v>
      </c>
      <c r="M314" s="185">
        <f t="shared" ref="M314:R314" si="229">SUM(M293:M309)</f>
        <v>614.0650624189791</v>
      </c>
      <c r="N314" s="185">
        <f t="shared" si="229"/>
        <v>250.98722865976546</v>
      </c>
      <c r="O314" s="185">
        <f t="shared" si="229"/>
        <v>449.61685638191545</v>
      </c>
      <c r="P314" s="185">
        <f t="shared" si="229"/>
        <v>182.29358191511318</v>
      </c>
      <c r="Q314" s="185">
        <f t="shared" si="229"/>
        <v>40.926065276528341</v>
      </c>
      <c r="R314" s="187">
        <f t="shared" si="229"/>
        <v>0</v>
      </c>
      <c r="S314" s="188">
        <f t="shared" ref="S314" si="230">SUM(S293:S309)</f>
        <v>1700.4349256278356</v>
      </c>
      <c r="T314" s="131" t="str">
        <f>IF(ABS(S314-AI314)&gt;0.01,S314-AI314,"")</f>
        <v/>
      </c>
      <c r="U314" s="214" t="s">
        <v>60</v>
      </c>
      <c r="V314" s="215">
        <f>SUM(V293:V309)</f>
        <v>113.89852099538281</v>
      </c>
      <c r="W314" s="215">
        <f t="shared" ref="W314:AH314" si="231">SUM(W293:W309)</f>
        <v>28.283897040309039</v>
      </c>
      <c r="X314" s="215">
        <f t="shared" si="231"/>
        <v>40.926065276528341</v>
      </c>
      <c r="Y314" s="215">
        <f t="shared" si="231"/>
        <v>614.0650624189791</v>
      </c>
      <c r="Z314" s="215">
        <f t="shared" si="231"/>
        <v>250.98722865976546</v>
      </c>
      <c r="AA314" s="215">
        <f t="shared" si="231"/>
        <v>330.53525261066972</v>
      </c>
      <c r="AB314" s="215">
        <f t="shared" si="231"/>
        <v>182.29358191511318</v>
      </c>
      <c r="AC314" s="215">
        <f t="shared" si="231"/>
        <v>139.44531671108763</v>
      </c>
      <c r="AD314" s="216">
        <f t="shared" si="231"/>
        <v>20.363712939841907</v>
      </c>
      <c r="AE314" s="216">
        <f t="shared" si="231"/>
        <v>109.37997039903765</v>
      </c>
      <c r="AF314" s="216">
        <f t="shared" si="231"/>
        <v>0</v>
      </c>
      <c r="AG314" s="216">
        <f t="shared" si="231"/>
        <v>0</v>
      </c>
      <c r="AH314" s="216">
        <f t="shared" si="231"/>
        <v>9.7016333722080539</v>
      </c>
      <c r="AI314" s="217">
        <f>SUM(V314:AC314)</f>
        <v>1700.4349256278351</v>
      </c>
      <c r="AJ314" s="131" t="str">
        <f t="shared" si="226"/>
        <v/>
      </c>
      <c r="BA314" s="131"/>
      <c r="BR314" s="131"/>
      <c r="CG314" s="131"/>
    </row>
    <row r="315" spans="1:85" s="2" customFormat="1" ht="15" thickBot="1">
      <c r="A315" s="15" t="s">
        <v>100</v>
      </c>
      <c r="B315" s="100">
        <f>IF($I314=0,"-",B314/$I314)</f>
        <v>0.10706916826203791</v>
      </c>
      <c r="C315" s="100">
        <f t="shared" ref="C315:H315" si="232">IF($I314=0,"-",C314/$I314)</f>
        <v>0.40448477670546762</v>
      </c>
      <c r="D315" s="100">
        <f t="shared" si="232"/>
        <v>0.16532533660268969</v>
      </c>
      <c r="E315" s="100">
        <f t="shared" si="232"/>
        <v>0.29616271122841931</v>
      </c>
      <c r="F315" s="100">
        <f t="shared" si="232"/>
        <v>0</v>
      </c>
      <c r="G315" s="100">
        <f t="shared" si="232"/>
        <v>2.695800720138531E-2</v>
      </c>
      <c r="H315" s="101">
        <f t="shared" si="232"/>
        <v>0</v>
      </c>
      <c r="I315" s="102">
        <f>SUM(B315:H315)</f>
        <v>0.99999999999999978</v>
      </c>
      <c r="J315" s="131"/>
      <c r="K315" s="27" t="s">
        <v>100</v>
      </c>
      <c r="L315" s="76">
        <f>IF($S314=0,"-",L314/$S314)</f>
        <v>9.5590915315691027E-2</v>
      </c>
      <c r="M315" s="76">
        <f t="shared" ref="M315:R315" si="233">IF($S314=0,"-",M314/$S314)</f>
        <v>0.36112235356037142</v>
      </c>
      <c r="N315" s="76">
        <f t="shared" si="233"/>
        <v>0.14760178403598467</v>
      </c>
      <c r="O315" s="76">
        <f t="shared" si="233"/>
        <v>0.26441285673775938</v>
      </c>
      <c r="P315" s="76">
        <f t="shared" si="233"/>
        <v>0.10720409182833424</v>
      </c>
      <c r="Q315" s="76">
        <f t="shared" si="233"/>
        <v>2.4067998521859105E-2</v>
      </c>
      <c r="R315" s="77">
        <f t="shared" si="233"/>
        <v>0</v>
      </c>
      <c r="S315" s="78">
        <f>SUM(L315:R315)</f>
        <v>0.99999999999999989</v>
      </c>
      <c r="U315" s="36" t="s">
        <v>100</v>
      </c>
      <c r="V315" s="103">
        <f>+V314/$AI314</f>
        <v>6.6981993417554134E-2</v>
      </c>
      <c r="W315" s="103">
        <f t="shared" ref="W315:AH315" si="234">+W314/$AI314</f>
        <v>1.6633331046094605E-2</v>
      </c>
      <c r="X315" s="103">
        <f t="shared" si="234"/>
        <v>2.4067998521859108E-2</v>
      </c>
      <c r="Y315" s="103">
        <f t="shared" si="234"/>
        <v>0.36112235356037148</v>
      </c>
      <c r="Z315" s="103">
        <f t="shared" si="234"/>
        <v>0.14760178403598473</v>
      </c>
      <c r="AA315" s="103">
        <f t="shared" si="234"/>
        <v>0.1943827709188162</v>
      </c>
      <c r="AB315" s="103">
        <f t="shared" si="234"/>
        <v>0.10720409182833426</v>
      </c>
      <c r="AC315" s="103">
        <f t="shared" si="234"/>
        <v>8.2005676670985558E-2</v>
      </c>
      <c r="AD315" s="103">
        <f t="shared" si="234"/>
        <v>1.1975590852042285E-2</v>
      </c>
      <c r="AE315" s="103">
        <f t="shared" si="234"/>
        <v>6.4324702316174986E-2</v>
      </c>
      <c r="AF315" s="103">
        <f t="shared" si="234"/>
        <v>0</v>
      </c>
      <c r="AG315" s="103">
        <f t="shared" si="234"/>
        <v>0</v>
      </c>
      <c r="AH315" s="103">
        <f t="shared" si="234"/>
        <v>5.705383502768278E-3</v>
      </c>
      <c r="AI315" s="104">
        <f>SUM(V315:AC315)</f>
        <v>1</v>
      </c>
      <c r="AJ315" s="2" t="str">
        <f t="shared" si="226"/>
        <v/>
      </c>
    </row>
    <row r="316" spans="1:85" ht="15" thickBot="1">
      <c r="A316" s="218"/>
      <c r="B316" s="218"/>
      <c r="C316" s="218"/>
      <c r="D316" s="218"/>
      <c r="E316" s="218"/>
      <c r="F316" s="218"/>
      <c r="G316" s="218"/>
      <c r="H316" s="218"/>
      <c r="I316" s="218"/>
      <c r="K316" s="218"/>
      <c r="L316" s="218"/>
      <c r="M316" s="218"/>
      <c r="N316" s="218"/>
      <c r="O316" s="218"/>
      <c r="P316" s="218"/>
      <c r="Q316" s="218"/>
      <c r="R316" s="218"/>
      <c r="S316" s="218"/>
      <c r="AI316" s="139"/>
      <c r="BA316" s="131"/>
      <c r="BR316" s="131"/>
      <c r="CG316" s="131"/>
    </row>
    <row r="317" spans="1:85" ht="28.5">
      <c r="A317" s="328" t="s">
        <v>36</v>
      </c>
      <c r="B317" s="135" t="s">
        <v>0</v>
      </c>
      <c r="C317" s="135" t="s">
        <v>1</v>
      </c>
      <c r="D317" s="135" t="s">
        <v>2</v>
      </c>
      <c r="E317" s="135" t="s">
        <v>3</v>
      </c>
      <c r="F317" s="135" t="s">
        <v>27</v>
      </c>
      <c r="G317" s="135" t="s">
        <v>4</v>
      </c>
      <c r="H317" s="135" t="s">
        <v>5</v>
      </c>
      <c r="I317" s="136" t="s">
        <v>6</v>
      </c>
      <c r="K317" s="330" t="s">
        <v>36</v>
      </c>
      <c r="L317" s="137" t="s">
        <v>0</v>
      </c>
      <c r="M317" s="137" t="s">
        <v>1</v>
      </c>
      <c r="N317" s="137" t="s">
        <v>2</v>
      </c>
      <c r="O317" s="137" t="s">
        <v>3</v>
      </c>
      <c r="P317" s="137" t="s">
        <v>27</v>
      </c>
      <c r="Q317" s="137" t="s">
        <v>4</v>
      </c>
      <c r="R317" s="137" t="s">
        <v>5</v>
      </c>
      <c r="S317" s="138" t="s">
        <v>6</v>
      </c>
      <c r="U317" s="332" t="s">
        <v>36</v>
      </c>
      <c r="V317" s="190" t="s">
        <v>69</v>
      </c>
      <c r="W317" s="190" t="s">
        <v>70</v>
      </c>
      <c r="X317" s="190" t="s">
        <v>4</v>
      </c>
      <c r="Y317" s="190" t="s">
        <v>1</v>
      </c>
      <c r="Z317" s="190" t="s">
        <v>2</v>
      </c>
      <c r="AA317" s="190" t="s">
        <v>3</v>
      </c>
      <c r="AB317" s="190" t="s">
        <v>52</v>
      </c>
      <c r="AC317" s="190" t="s">
        <v>64</v>
      </c>
      <c r="AD317" s="191" t="s">
        <v>72</v>
      </c>
      <c r="AE317" s="191" t="s">
        <v>79</v>
      </c>
      <c r="AF317" s="191" t="s">
        <v>73</v>
      </c>
      <c r="AG317" s="191" t="s">
        <v>80</v>
      </c>
      <c r="AH317" s="191" t="s">
        <v>81</v>
      </c>
      <c r="AI317" s="192" t="s">
        <v>60</v>
      </c>
      <c r="BA317" s="131"/>
      <c r="BR317" s="131"/>
      <c r="CG317" s="131"/>
    </row>
    <row r="318" spans="1:85" ht="15">
      <c r="A318" s="329" t="s">
        <v>36</v>
      </c>
      <c r="B318" s="294" t="s">
        <v>109</v>
      </c>
      <c r="C318" s="295"/>
      <c r="D318" s="295"/>
      <c r="E318" s="295"/>
      <c r="F318" s="295"/>
      <c r="G318" s="295"/>
      <c r="H318" s="295"/>
      <c r="I318" s="296"/>
      <c r="K318" s="331" t="s">
        <v>36</v>
      </c>
      <c r="L318" s="297" t="s">
        <v>109</v>
      </c>
      <c r="M318" s="298"/>
      <c r="N318" s="298"/>
      <c r="O318" s="298"/>
      <c r="P318" s="298"/>
      <c r="Q318" s="298"/>
      <c r="R318" s="298"/>
      <c r="S318" s="299"/>
      <c r="U318" s="333" t="s">
        <v>36</v>
      </c>
      <c r="V318" s="326" t="s">
        <v>109</v>
      </c>
      <c r="W318" s="326"/>
      <c r="X318" s="326"/>
      <c r="Y318" s="326"/>
      <c r="Z318" s="326"/>
      <c r="AA318" s="326"/>
      <c r="AB318" s="326"/>
      <c r="AC318" s="326"/>
      <c r="AD318" s="326"/>
      <c r="AE318" s="326"/>
      <c r="AF318" s="326"/>
      <c r="AG318" s="326"/>
      <c r="AH318" s="326"/>
      <c r="AI318" s="327"/>
      <c r="BA318" s="131"/>
      <c r="BR318" s="131"/>
      <c r="CG318" s="131"/>
    </row>
    <row r="319" spans="1:85" ht="15">
      <c r="A319" s="141" t="s">
        <v>7</v>
      </c>
      <c r="B319" s="142">
        <v>0</v>
      </c>
      <c r="C319" s="142">
        <v>0</v>
      </c>
      <c r="D319" s="142">
        <v>0</v>
      </c>
      <c r="E319" s="142">
        <v>0</v>
      </c>
      <c r="F319" s="303"/>
      <c r="G319" s="142">
        <v>0</v>
      </c>
      <c r="H319" s="143">
        <v>0</v>
      </c>
      <c r="I319" s="144">
        <f>SUM(B319:H319)</f>
        <v>0</v>
      </c>
      <c r="J319" s="139"/>
      <c r="K319" s="193" t="s">
        <v>7</v>
      </c>
      <c r="L319" s="142">
        <v>0</v>
      </c>
      <c r="M319" s="142">
        <v>0</v>
      </c>
      <c r="N319" s="142">
        <v>0</v>
      </c>
      <c r="O319" s="142">
        <v>0</v>
      </c>
      <c r="P319" s="142">
        <v>0</v>
      </c>
      <c r="Q319" s="142">
        <v>0</v>
      </c>
      <c r="R319" s="194">
        <v>0</v>
      </c>
      <c r="S319" s="195">
        <f>SUM(L319:R319)</f>
        <v>0</v>
      </c>
      <c r="U319" s="196" t="s">
        <v>7</v>
      </c>
      <c r="V319" s="197">
        <v>0</v>
      </c>
      <c r="W319" s="197">
        <v>0</v>
      </c>
      <c r="X319" s="197">
        <v>0</v>
      </c>
      <c r="Y319" s="197">
        <v>0</v>
      </c>
      <c r="Z319" s="197">
        <v>0</v>
      </c>
      <c r="AA319" s="197">
        <v>0</v>
      </c>
      <c r="AB319" s="197">
        <v>0</v>
      </c>
      <c r="AC319" s="198">
        <v>0</v>
      </c>
      <c r="AD319" s="199">
        <v>0</v>
      </c>
      <c r="AE319" s="199">
        <v>0</v>
      </c>
      <c r="AF319" s="199">
        <v>0</v>
      </c>
      <c r="AG319" s="199">
        <v>0</v>
      </c>
      <c r="AH319" s="199">
        <v>0</v>
      </c>
      <c r="AI319" s="200">
        <f>SUM(V319:AC319)</f>
        <v>0</v>
      </c>
      <c r="AJ319" s="131" t="str">
        <f>IF(ABS(S319-AI319)&gt;0.001,S319-AI319,"")</f>
        <v/>
      </c>
      <c r="BA319" s="131"/>
      <c r="BR319" s="131"/>
      <c r="CG319" s="131"/>
    </row>
    <row r="320" spans="1:85" ht="15">
      <c r="A320" s="149" t="s">
        <v>8</v>
      </c>
      <c r="B320" s="150">
        <v>0</v>
      </c>
      <c r="C320" s="150">
        <v>0</v>
      </c>
      <c r="D320" s="150">
        <v>0</v>
      </c>
      <c r="E320" s="150">
        <v>0</v>
      </c>
      <c r="F320" s="304"/>
      <c r="G320" s="150">
        <v>0</v>
      </c>
      <c r="H320" s="151">
        <v>0</v>
      </c>
      <c r="I320" s="152">
        <f t="shared" ref="I320:I339" si="235">SUM(B320:H320)</f>
        <v>0</v>
      </c>
      <c r="J320" s="139"/>
      <c r="K320" s="153" t="s">
        <v>8</v>
      </c>
      <c r="L320" s="154">
        <v>0</v>
      </c>
      <c r="M320" s="154">
        <v>0</v>
      </c>
      <c r="N320" s="154">
        <v>0</v>
      </c>
      <c r="O320" s="154">
        <v>0</v>
      </c>
      <c r="P320" s="154">
        <v>0</v>
      </c>
      <c r="Q320" s="154">
        <v>0</v>
      </c>
      <c r="R320" s="155">
        <v>0</v>
      </c>
      <c r="S320" s="156">
        <f t="shared" ref="S320:S339" si="236">SUM(L320:R320)</f>
        <v>0</v>
      </c>
      <c r="U320" s="201" t="s">
        <v>8</v>
      </c>
      <c r="V320" s="202">
        <v>0</v>
      </c>
      <c r="W320" s="202">
        <v>0</v>
      </c>
      <c r="X320" s="202">
        <v>0</v>
      </c>
      <c r="Y320" s="202">
        <v>0</v>
      </c>
      <c r="Z320" s="202">
        <v>0</v>
      </c>
      <c r="AA320" s="202">
        <v>0</v>
      </c>
      <c r="AB320" s="202">
        <v>0</v>
      </c>
      <c r="AC320" s="203">
        <v>0</v>
      </c>
      <c r="AD320" s="202">
        <v>0</v>
      </c>
      <c r="AE320" s="202">
        <v>0</v>
      </c>
      <c r="AF320" s="202">
        <v>0</v>
      </c>
      <c r="AG320" s="202">
        <v>0</v>
      </c>
      <c r="AH320" s="202">
        <v>0</v>
      </c>
      <c r="AI320" s="204">
        <f t="shared" ref="AI320:AI339" si="237">SUM(V320:AC320)</f>
        <v>0</v>
      </c>
      <c r="AJ320" s="131" t="str">
        <f t="shared" ref="AJ320:AJ341" si="238">IF(ABS(S320-AI320)&gt;0.001,S320-AI320,"")</f>
        <v/>
      </c>
      <c r="BA320" s="131"/>
      <c r="BR320" s="131"/>
      <c r="CG320" s="131"/>
    </row>
    <row r="321" spans="1:85" ht="15">
      <c r="A321" s="157" t="s">
        <v>10</v>
      </c>
      <c r="B321" s="146">
        <v>0</v>
      </c>
      <c r="C321" s="146">
        <v>0</v>
      </c>
      <c r="D321" s="146">
        <v>0</v>
      </c>
      <c r="E321" s="146">
        <v>0</v>
      </c>
      <c r="F321" s="304"/>
      <c r="G321" s="146">
        <v>0</v>
      </c>
      <c r="H321" s="158">
        <v>0</v>
      </c>
      <c r="I321" s="144">
        <f t="shared" si="235"/>
        <v>0</v>
      </c>
      <c r="J321" s="139"/>
      <c r="K321" s="159" t="s">
        <v>10</v>
      </c>
      <c r="L321" s="146">
        <v>0</v>
      </c>
      <c r="M321" s="146">
        <v>0</v>
      </c>
      <c r="N321" s="146">
        <v>0</v>
      </c>
      <c r="O321" s="146">
        <v>0</v>
      </c>
      <c r="P321" s="146">
        <v>0</v>
      </c>
      <c r="Q321" s="146">
        <v>0</v>
      </c>
      <c r="R321" s="147">
        <v>0</v>
      </c>
      <c r="S321" s="148">
        <f t="shared" si="236"/>
        <v>0</v>
      </c>
      <c r="U321" s="205" t="s">
        <v>10</v>
      </c>
      <c r="V321" s="197">
        <v>0</v>
      </c>
      <c r="W321" s="197">
        <v>0</v>
      </c>
      <c r="X321" s="197">
        <v>0</v>
      </c>
      <c r="Y321" s="197">
        <v>0</v>
      </c>
      <c r="Z321" s="197">
        <v>0</v>
      </c>
      <c r="AA321" s="197">
        <v>0</v>
      </c>
      <c r="AB321" s="197">
        <v>0</v>
      </c>
      <c r="AC321" s="198">
        <v>0</v>
      </c>
      <c r="AD321" s="199">
        <v>0</v>
      </c>
      <c r="AE321" s="199">
        <v>0</v>
      </c>
      <c r="AF321" s="199">
        <v>0</v>
      </c>
      <c r="AG321" s="199">
        <v>0</v>
      </c>
      <c r="AH321" s="199">
        <v>0</v>
      </c>
      <c r="AI321" s="200">
        <f t="shared" si="237"/>
        <v>0</v>
      </c>
      <c r="AJ321" s="131" t="str">
        <f t="shared" si="238"/>
        <v/>
      </c>
      <c r="BA321" s="131"/>
      <c r="BR321" s="131"/>
      <c r="CG321" s="131"/>
    </row>
    <row r="322" spans="1:85" ht="15">
      <c r="A322" s="149" t="s">
        <v>53</v>
      </c>
      <c r="B322" s="150">
        <v>0</v>
      </c>
      <c r="C322" s="150">
        <v>0</v>
      </c>
      <c r="D322" s="150">
        <v>0</v>
      </c>
      <c r="E322" s="150">
        <v>0</v>
      </c>
      <c r="F322" s="304"/>
      <c r="G322" s="150">
        <v>0</v>
      </c>
      <c r="H322" s="151">
        <v>0</v>
      </c>
      <c r="I322" s="152">
        <f t="shared" si="235"/>
        <v>0</v>
      </c>
      <c r="J322" s="139"/>
      <c r="K322" s="153" t="s">
        <v>53</v>
      </c>
      <c r="L322" s="154">
        <v>0</v>
      </c>
      <c r="M322" s="154">
        <v>0</v>
      </c>
      <c r="N322" s="154">
        <v>0</v>
      </c>
      <c r="O322" s="154">
        <v>0</v>
      </c>
      <c r="P322" s="154">
        <v>0</v>
      </c>
      <c r="Q322" s="154">
        <v>0</v>
      </c>
      <c r="R322" s="155">
        <v>0</v>
      </c>
      <c r="S322" s="156">
        <f t="shared" si="236"/>
        <v>0</v>
      </c>
      <c r="U322" s="201" t="s">
        <v>53</v>
      </c>
      <c r="V322" s="202">
        <v>0</v>
      </c>
      <c r="W322" s="202">
        <v>0</v>
      </c>
      <c r="X322" s="202">
        <v>0</v>
      </c>
      <c r="Y322" s="202">
        <v>0</v>
      </c>
      <c r="Z322" s="202">
        <v>0</v>
      </c>
      <c r="AA322" s="202">
        <v>0</v>
      </c>
      <c r="AB322" s="202">
        <v>0</v>
      </c>
      <c r="AC322" s="203">
        <v>0</v>
      </c>
      <c r="AD322" s="202">
        <v>0</v>
      </c>
      <c r="AE322" s="202">
        <v>0</v>
      </c>
      <c r="AF322" s="202">
        <v>0</v>
      </c>
      <c r="AG322" s="202">
        <v>0</v>
      </c>
      <c r="AH322" s="202">
        <v>0</v>
      </c>
      <c r="AI322" s="204">
        <f t="shared" si="237"/>
        <v>0</v>
      </c>
      <c r="AJ322" s="131" t="str">
        <f t="shared" si="238"/>
        <v/>
      </c>
      <c r="BA322" s="131"/>
      <c r="BR322" s="131"/>
      <c r="CG322" s="131"/>
    </row>
    <row r="323" spans="1:85" ht="15">
      <c r="A323" s="157" t="s">
        <v>16</v>
      </c>
      <c r="B323" s="146">
        <v>0.25349699165959177</v>
      </c>
      <c r="C323" s="146">
        <v>2.6076940033096454</v>
      </c>
      <c r="D323" s="146">
        <v>0</v>
      </c>
      <c r="E323" s="146">
        <v>0</v>
      </c>
      <c r="F323" s="304"/>
      <c r="G323" s="146">
        <v>0</v>
      </c>
      <c r="H323" s="158">
        <v>0</v>
      </c>
      <c r="I323" s="144">
        <f t="shared" si="235"/>
        <v>2.8611909949692373</v>
      </c>
      <c r="J323" s="139"/>
      <c r="K323" s="159" t="s">
        <v>16</v>
      </c>
      <c r="L323" s="146">
        <v>0.25349699165959177</v>
      </c>
      <c r="M323" s="146">
        <v>2.6076940033096454</v>
      </c>
      <c r="N323" s="146">
        <v>0</v>
      </c>
      <c r="O323" s="146">
        <v>0</v>
      </c>
      <c r="P323" s="146">
        <v>0</v>
      </c>
      <c r="Q323" s="146">
        <v>0</v>
      </c>
      <c r="R323" s="147">
        <v>0</v>
      </c>
      <c r="S323" s="148">
        <f t="shared" si="236"/>
        <v>2.8611909949692373</v>
      </c>
      <c r="U323" s="205" t="s">
        <v>16</v>
      </c>
      <c r="V323" s="197">
        <v>0.25349699165959177</v>
      </c>
      <c r="W323" s="197">
        <v>0</v>
      </c>
      <c r="X323" s="197">
        <v>0</v>
      </c>
      <c r="Y323" s="197">
        <v>2.6076940033096454</v>
      </c>
      <c r="Z323" s="197">
        <v>0</v>
      </c>
      <c r="AA323" s="197">
        <v>0</v>
      </c>
      <c r="AB323" s="197">
        <v>0</v>
      </c>
      <c r="AC323" s="198">
        <v>0</v>
      </c>
      <c r="AD323" s="199">
        <v>0</v>
      </c>
      <c r="AE323" s="199">
        <v>0</v>
      </c>
      <c r="AF323" s="199">
        <v>0</v>
      </c>
      <c r="AG323" s="199">
        <v>0</v>
      </c>
      <c r="AH323" s="199">
        <v>0</v>
      </c>
      <c r="AI323" s="200">
        <f t="shared" si="237"/>
        <v>2.8611909949692373</v>
      </c>
      <c r="AJ323" s="131" t="str">
        <f t="shared" si="238"/>
        <v/>
      </c>
      <c r="BA323" s="131"/>
      <c r="BR323" s="131"/>
      <c r="CG323" s="131"/>
    </row>
    <row r="324" spans="1:85" ht="15">
      <c r="A324" s="149" t="s">
        <v>15</v>
      </c>
      <c r="B324" s="150">
        <v>4.3489262018867905</v>
      </c>
      <c r="C324" s="150">
        <v>0</v>
      </c>
      <c r="D324" s="150">
        <v>0</v>
      </c>
      <c r="E324" s="150">
        <v>0</v>
      </c>
      <c r="F324" s="304"/>
      <c r="G324" s="150">
        <v>0</v>
      </c>
      <c r="H324" s="151">
        <v>0</v>
      </c>
      <c r="I324" s="152">
        <f t="shared" si="235"/>
        <v>4.3489262018867905</v>
      </c>
      <c r="J324" s="139"/>
      <c r="K324" s="153" t="s">
        <v>15</v>
      </c>
      <c r="L324" s="154">
        <v>4.3489262018867905</v>
      </c>
      <c r="M324" s="154">
        <v>0</v>
      </c>
      <c r="N324" s="154">
        <v>0</v>
      </c>
      <c r="O324" s="154">
        <v>0</v>
      </c>
      <c r="P324" s="154">
        <v>0</v>
      </c>
      <c r="Q324" s="154">
        <v>0</v>
      </c>
      <c r="R324" s="155">
        <v>0</v>
      </c>
      <c r="S324" s="156">
        <f t="shared" si="236"/>
        <v>4.3489262018867905</v>
      </c>
      <c r="U324" s="201" t="s">
        <v>54</v>
      </c>
      <c r="V324" s="202">
        <v>4.3489262018867905</v>
      </c>
      <c r="W324" s="202">
        <v>0</v>
      </c>
      <c r="X324" s="202">
        <v>0</v>
      </c>
      <c r="Y324" s="202">
        <v>0</v>
      </c>
      <c r="Z324" s="202">
        <v>0</v>
      </c>
      <c r="AA324" s="202">
        <v>0</v>
      </c>
      <c r="AB324" s="202">
        <v>0</v>
      </c>
      <c r="AC324" s="203">
        <v>0</v>
      </c>
      <c r="AD324" s="202">
        <v>0</v>
      </c>
      <c r="AE324" s="202">
        <v>0</v>
      </c>
      <c r="AF324" s="202">
        <v>0</v>
      </c>
      <c r="AG324" s="202">
        <v>0</v>
      </c>
      <c r="AH324" s="202">
        <v>0</v>
      </c>
      <c r="AI324" s="204">
        <f t="shared" si="237"/>
        <v>4.3489262018867905</v>
      </c>
      <c r="AJ324" s="131" t="str">
        <f t="shared" si="238"/>
        <v/>
      </c>
      <c r="BA324" s="131"/>
      <c r="BR324" s="131"/>
      <c r="CG324" s="131"/>
    </row>
    <row r="325" spans="1:85" ht="15">
      <c r="A325" s="157" t="s">
        <v>55</v>
      </c>
      <c r="B325" s="146">
        <v>0</v>
      </c>
      <c r="C325" s="146">
        <v>0</v>
      </c>
      <c r="D325" s="146">
        <v>0</v>
      </c>
      <c r="E325" s="146">
        <v>1.364635107524599</v>
      </c>
      <c r="F325" s="304"/>
      <c r="G325" s="146">
        <v>0</v>
      </c>
      <c r="H325" s="158">
        <v>0</v>
      </c>
      <c r="I325" s="144">
        <f t="shared" si="235"/>
        <v>1.364635107524599</v>
      </c>
      <c r="J325" s="139"/>
      <c r="K325" s="159" t="s">
        <v>55</v>
      </c>
      <c r="L325" s="146">
        <v>0</v>
      </c>
      <c r="M325" s="146">
        <v>0</v>
      </c>
      <c r="N325" s="146">
        <v>0</v>
      </c>
      <c r="O325" s="146">
        <v>1.364635107524599</v>
      </c>
      <c r="P325" s="146">
        <v>21.150307993188775</v>
      </c>
      <c r="Q325" s="146">
        <v>0</v>
      </c>
      <c r="R325" s="147">
        <v>0</v>
      </c>
      <c r="S325" s="148">
        <f t="shared" si="236"/>
        <v>22.514943100713374</v>
      </c>
      <c r="U325" s="205" t="s">
        <v>55</v>
      </c>
      <c r="V325" s="197">
        <v>0</v>
      </c>
      <c r="W325" s="197">
        <v>0</v>
      </c>
      <c r="X325" s="197">
        <v>0</v>
      </c>
      <c r="Y325" s="197">
        <v>0</v>
      </c>
      <c r="Z325" s="197">
        <v>0</v>
      </c>
      <c r="AA325" s="197">
        <v>0</v>
      </c>
      <c r="AB325" s="197">
        <v>21.150307993188775</v>
      </c>
      <c r="AC325" s="198">
        <v>1.364635107524599</v>
      </c>
      <c r="AD325" s="197">
        <v>0</v>
      </c>
      <c r="AE325" s="197">
        <v>0</v>
      </c>
      <c r="AF325" s="197">
        <v>0</v>
      </c>
      <c r="AG325" s="197">
        <v>0</v>
      </c>
      <c r="AH325" s="197">
        <v>1.364635107524599</v>
      </c>
      <c r="AI325" s="200">
        <f t="shared" si="237"/>
        <v>22.514943100713374</v>
      </c>
      <c r="AJ325" s="131" t="str">
        <f t="shared" si="238"/>
        <v/>
      </c>
      <c r="BA325" s="131"/>
      <c r="BR325" s="131"/>
      <c r="CG325" s="131"/>
    </row>
    <row r="326" spans="1:85" ht="15">
      <c r="A326" s="149" t="s">
        <v>12</v>
      </c>
      <c r="B326" s="150">
        <v>0</v>
      </c>
      <c r="C326" s="150">
        <v>0</v>
      </c>
      <c r="D326" s="150">
        <v>0</v>
      </c>
      <c r="E326" s="150">
        <v>0</v>
      </c>
      <c r="F326" s="304"/>
      <c r="G326" s="150">
        <v>0</v>
      </c>
      <c r="H326" s="151">
        <v>0</v>
      </c>
      <c r="I326" s="152">
        <f t="shared" si="235"/>
        <v>0</v>
      </c>
      <c r="J326" s="139"/>
      <c r="K326" s="153" t="s">
        <v>12</v>
      </c>
      <c r="L326" s="154">
        <v>0</v>
      </c>
      <c r="M326" s="154">
        <v>0</v>
      </c>
      <c r="N326" s="154">
        <v>0</v>
      </c>
      <c r="O326" s="154">
        <v>0</v>
      </c>
      <c r="P326" s="154">
        <v>1.876134399779039</v>
      </c>
      <c r="Q326" s="154">
        <v>0</v>
      </c>
      <c r="R326" s="155">
        <v>0</v>
      </c>
      <c r="S326" s="156">
        <f t="shared" si="236"/>
        <v>1.876134399779039</v>
      </c>
      <c r="U326" s="201" t="s">
        <v>12</v>
      </c>
      <c r="V326" s="202">
        <v>0</v>
      </c>
      <c r="W326" s="202">
        <v>0</v>
      </c>
      <c r="X326" s="202">
        <v>0</v>
      </c>
      <c r="Y326" s="202">
        <v>0</v>
      </c>
      <c r="Z326" s="202">
        <v>0</v>
      </c>
      <c r="AA326" s="202">
        <v>0</v>
      </c>
      <c r="AB326" s="202">
        <v>1.876134399779039</v>
      </c>
      <c r="AC326" s="203">
        <v>0</v>
      </c>
      <c r="AD326" s="202">
        <v>0</v>
      </c>
      <c r="AE326" s="202">
        <v>0</v>
      </c>
      <c r="AF326" s="202">
        <v>0</v>
      </c>
      <c r="AG326" s="202">
        <v>0</v>
      </c>
      <c r="AH326" s="202">
        <v>0</v>
      </c>
      <c r="AI326" s="204">
        <f t="shared" si="237"/>
        <v>1.876134399779039</v>
      </c>
      <c r="AJ326" s="131" t="str">
        <f t="shared" si="238"/>
        <v/>
      </c>
      <c r="BA326" s="131"/>
      <c r="BR326" s="131"/>
      <c r="CG326" s="131"/>
    </row>
    <row r="327" spans="1:85" ht="15">
      <c r="A327" s="157" t="s">
        <v>56</v>
      </c>
      <c r="B327" s="146">
        <v>0</v>
      </c>
      <c r="C327" s="146">
        <v>0</v>
      </c>
      <c r="D327" s="146">
        <v>0</v>
      </c>
      <c r="E327" s="146">
        <v>0</v>
      </c>
      <c r="F327" s="304"/>
      <c r="G327" s="146">
        <v>0</v>
      </c>
      <c r="H327" s="158">
        <v>0</v>
      </c>
      <c r="I327" s="144">
        <f t="shared" si="235"/>
        <v>0</v>
      </c>
      <c r="J327" s="139"/>
      <c r="K327" s="159" t="s">
        <v>56</v>
      </c>
      <c r="L327" s="146">
        <v>0</v>
      </c>
      <c r="M327" s="146">
        <v>0</v>
      </c>
      <c r="N327" s="146">
        <v>0</v>
      </c>
      <c r="O327" s="146">
        <v>0</v>
      </c>
      <c r="P327" s="146">
        <v>0</v>
      </c>
      <c r="Q327" s="146">
        <v>0</v>
      </c>
      <c r="R327" s="147">
        <v>0</v>
      </c>
      <c r="S327" s="148">
        <f t="shared" si="236"/>
        <v>0</v>
      </c>
      <c r="U327" s="205" t="s">
        <v>56</v>
      </c>
      <c r="V327" s="197">
        <v>0</v>
      </c>
      <c r="W327" s="197">
        <v>0</v>
      </c>
      <c r="X327" s="197">
        <v>0</v>
      </c>
      <c r="Y327" s="197">
        <v>0</v>
      </c>
      <c r="Z327" s="197">
        <v>0</v>
      </c>
      <c r="AA327" s="197">
        <v>0</v>
      </c>
      <c r="AB327" s="197">
        <v>0</v>
      </c>
      <c r="AC327" s="198">
        <v>0</v>
      </c>
      <c r="AD327" s="197">
        <v>0</v>
      </c>
      <c r="AE327" s="197">
        <v>0</v>
      </c>
      <c r="AF327" s="197">
        <v>0</v>
      </c>
      <c r="AG327" s="197">
        <v>0</v>
      </c>
      <c r="AH327" s="197">
        <v>0</v>
      </c>
      <c r="AI327" s="200">
        <f t="shared" si="237"/>
        <v>0</v>
      </c>
      <c r="AJ327" s="131" t="str">
        <f t="shared" si="238"/>
        <v/>
      </c>
      <c r="BA327" s="131"/>
      <c r="BR327" s="131"/>
      <c r="CG327" s="131"/>
    </row>
    <row r="328" spans="1:85" ht="15">
      <c r="A328" s="149" t="s">
        <v>17</v>
      </c>
      <c r="B328" s="150">
        <v>0</v>
      </c>
      <c r="C328" s="150">
        <v>0</v>
      </c>
      <c r="D328" s="150">
        <v>7.6629570040081179</v>
      </c>
      <c r="E328" s="150">
        <v>0.21641067108381851</v>
      </c>
      <c r="F328" s="304"/>
      <c r="G328" s="150">
        <v>0</v>
      </c>
      <c r="H328" s="151">
        <v>0</v>
      </c>
      <c r="I328" s="152">
        <f t="shared" si="235"/>
        <v>7.8793676750919364</v>
      </c>
      <c r="J328" s="139"/>
      <c r="K328" s="153" t="s">
        <v>17</v>
      </c>
      <c r="L328" s="154">
        <v>0</v>
      </c>
      <c r="M328" s="154">
        <v>0</v>
      </c>
      <c r="N328" s="154">
        <v>7.6629570040081179</v>
      </c>
      <c r="O328" s="154">
        <v>0.21641067108381851</v>
      </c>
      <c r="P328" s="154">
        <v>2.9831766573068009E-2</v>
      </c>
      <c r="Q328" s="154">
        <v>0</v>
      </c>
      <c r="R328" s="155">
        <v>0</v>
      </c>
      <c r="S328" s="156">
        <f t="shared" si="236"/>
        <v>7.9091994416650042</v>
      </c>
      <c r="U328" s="201" t="s">
        <v>17</v>
      </c>
      <c r="V328" s="202">
        <v>0</v>
      </c>
      <c r="W328" s="202">
        <v>0</v>
      </c>
      <c r="X328" s="202">
        <v>0</v>
      </c>
      <c r="Y328" s="202">
        <v>0</v>
      </c>
      <c r="Z328" s="202">
        <v>7.6629570040081179</v>
      </c>
      <c r="AA328" s="202">
        <v>0</v>
      </c>
      <c r="AB328" s="202">
        <v>2.9831766573068009E-2</v>
      </c>
      <c r="AC328" s="203">
        <v>0.21641067108381851</v>
      </c>
      <c r="AD328" s="202">
        <v>0</v>
      </c>
      <c r="AE328" s="202">
        <v>0</v>
      </c>
      <c r="AF328" s="202">
        <v>0</v>
      </c>
      <c r="AG328" s="202">
        <v>0</v>
      </c>
      <c r="AH328" s="202">
        <v>0.21641067108381851</v>
      </c>
      <c r="AI328" s="204">
        <f t="shared" si="237"/>
        <v>7.9091994416650042</v>
      </c>
      <c r="AJ328" s="131" t="str">
        <f t="shared" si="238"/>
        <v/>
      </c>
      <c r="BA328" s="131"/>
      <c r="BR328" s="131"/>
      <c r="CG328" s="131"/>
    </row>
    <row r="329" spans="1:85" ht="15">
      <c r="A329" s="157" t="s">
        <v>141</v>
      </c>
      <c r="B329" s="146">
        <v>15.403069978375973</v>
      </c>
      <c r="C329" s="146">
        <v>542.75160991612734</v>
      </c>
      <c r="D329" s="146">
        <v>16.206677946242671</v>
      </c>
      <c r="E329" s="146">
        <v>0</v>
      </c>
      <c r="F329" s="304"/>
      <c r="G329" s="146">
        <v>0</v>
      </c>
      <c r="H329" s="158">
        <v>0</v>
      </c>
      <c r="I329" s="144">
        <f t="shared" si="235"/>
        <v>574.36135784074588</v>
      </c>
      <c r="J329" s="139"/>
      <c r="K329" s="159" t="s">
        <v>141</v>
      </c>
      <c r="L329" s="146">
        <v>15.403069978375973</v>
      </c>
      <c r="M329" s="146">
        <v>542.75160991612734</v>
      </c>
      <c r="N329" s="146">
        <v>16.206677946242671</v>
      </c>
      <c r="O329" s="146">
        <v>0</v>
      </c>
      <c r="P329" s="146">
        <v>2.3859498222940211E-2</v>
      </c>
      <c r="Q329" s="146">
        <v>0</v>
      </c>
      <c r="R329" s="147">
        <v>0</v>
      </c>
      <c r="S329" s="148">
        <f t="shared" si="236"/>
        <v>574.3852173389688</v>
      </c>
      <c r="U329" s="205" t="s">
        <v>141</v>
      </c>
      <c r="V329" s="197">
        <v>15.397980569169031</v>
      </c>
      <c r="W329" s="197">
        <v>0</v>
      </c>
      <c r="X329" s="197">
        <v>0</v>
      </c>
      <c r="Y329" s="197">
        <v>542.75160991612734</v>
      </c>
      <c r="Z329" s="197">
        <v>9.8812855160836026</v>
      </c>
      <c r="AA329" s="197">
        <v>0</v>
      </c>
      <c r="AB329" s="197">
        <v>2.3859498222940211E-2</v>
      </c>
      <c r="AC329" s="198">
        <v>6.3304818393660129</v>
      </c>
      <c r="AD329" s="197">
        <v>5.0894092069423994E-3</v>
      </c>
      <c r="AE329" s="197">
        <v>0</v>
      </c>
      <c r="AF329" s="197">
        <v>0</v>
      </c>
      <c r="AG329" s="197">
        <v>6.32539243015907</v>
      </c>
      <c r="AH329" s="197">
        <v>0</v>
      </c>
      <c r="AI329" s="200">
        <f t="shared" si="237"/>
        <v>574.38521733896891</v>
      </c>
      <c r="AJ329" s="131" t="str">
        <f t="shared" si="238"/>
        <v/>
      </c>
      <c r="BA329" s="131"/>
      <c r="BR329" s="131"/>
      <c r="CG329" s="131"/>
    </row>
    <row r="330" spans="1:85" ht="15">
      <c r="A330" s="149" t="s">
        <v>25</v>
      </c>
      <c r="B330" s="150">
        <v>2.0957361926865432</v>
      </c>
      <c r="C330" s="150">
        <v>4.2211953665137338</v>
      </c>
      <c r="D330" s="150">
        <v>1.6345028975698805</v>
      </c>
      <c r="E330" s="150">
        <v>285.871202388688</v>
      </c>
      <c r="F330" s="304"/>
      <c r="G330" s="150">
        <v>25.190299288284823</v>
      </c>
      <c r="H330" s="151">
        <v>0</v>
      </c>
      <c r="I330" s="152">
        <f t="shared" si="235"/>
        <v>319.01293613374304</v>
      </c>
      <c r="J330" s="139"/>
      <c r="K330" s="153" t="s">
        <v>25</v>
      </c>
      <c r="L330" s="154">
        <v>2.0957361926865432</v>
      </c>
      <c r="M330" s="154">
        <v>4.2211953665137338</v>
      </c>
      <c r="N330" s="154">
        <v>1.6345028975698805</v>
      </c>
      <c r="O330" s="154">
        <v>285.871202388688</v>
      </c>
      <c r="P330" s="154">
        <v>0</v>
      </c>
      <c r="Q330" s="154">
        <v>25.190299288284823</v>
      </c>
      <c r="R330" s="155">
        <v>0</v>
      </c>
      <c r="S330" s="156">
        <f t="shared" si="236"/>
        <v>319.01293613374304</v>
      </c>
      <c r="U330" s="201" t="s">
        <v>25</v>
      </c>
      <c r="V330" s="202">
        <v>0.22558888653387224</v>
      </c>
      <c r="W330" s="202">
        <v>1.8464079081401965</v>
      </c>
      <c r="X330" s="202">
        <v>25.190299288284823</v>
      </c>
      <c r="Y330" s="202">
        <v>4.2211953665137338</v>
      </c>
      <c r="Z330" s="202">
        <v>1.2659571990638334</v>
      </c>
      <c r="AA330" s="202">
        <v>285.75776003662048</v>
      </c>
      <c r="AB330" s="202">
        <v>0</v>
      </c>
      <c r="AC330" s="203">
        <v>0.50572744858606522</v>
      </c>
      <c r="AD330" s="202">
        <v>2.3739398012474551E-2</v>
      </c>
      <c r="AE330" s="202">
        <v>0.11344235206754365</v>
      </c>
      <c r="AF330" s="202">
        <v>0</v>
      </c>
      <c r="AG330" s="202">
        <v>0.36854569850604713</v>
      </c>
      <c r="AH330" s="202">
        <v>0</v>
      </c>
      <c r="AI330" s="204">
        <f t="shared" si="237"/>
        <v>319.01293613374298</v>
      </c>
      <c r="AJ330" s="131" t="str">
        <f t="shared" si="238"/>
        <v/>
      </c>
      <c r="BA330" s="131"/>
      <c r="BR330" s="131"/>
      <c r="CG330" s="131"/>
    </row>
    <row r="331" spans="1:85" ht="15">
      <c r="A331" s="157" t="s">
        <v>24</v>
      </c>
      <c r="B331" s="146">
        <v>11.799777027647059</v>
      </c>
      <c r="C331" s="146">
        <v>0</v>
      </c>
      <c r="D331" s="146">
        <v>0</v>
      </c>
      <c r="E331" s="146">
        <v>0</v>
      </c>
      <c r="F331" s="304"/>
      <c r="G331" s="146">
        <v>0</v>
      </c>
      <c r="H331" s="158">
        <v>0</v>
      </c>
      <c r="I331" s="144">
        <f t="shared" si="235"/>
        <v>11.799777027647059</v>
      </c>
      <c r="J331" s="139"/>
      <c r="K331" s="159" t="s">
        <v>24</v>
      </c>
      <c r="L331" s="146">
        <v>11.799777027647059</v>
      </c>
      <c r="M331" s="146">
        <v>0</v>
      </c>
      <c r="N331" s="146">
        <v>0</v>
      </c>
      <c r="O331" s="146">
        <v>0</v>
      </c>
      <c r="P331" s="146">
        <v>0</v>
      </c>
      <c r="Q331" s="146">
        <v>0</v>
      </c>
      <c r="R331" s="147">
        <v>0</v>
      </c>
      <c r="S331" s="148">
        <f t="shared" si="236"/>
        <v>11.799777027647059</v>
      </c>
      <c r="U331" s="205" t="s">
        <v>24</v>
      </c>
      <c r="V331" s="197">
        <v>11.76645388984938</v>
      </c>
      <c r="W331" s="197">
        <v>0</v>
      </c>
      <c r="X331" s="197">
        <v>0</v>
      </c>
      <c r="Y331" s="197">
        <v>0</v>
      </c>
      <c r="Z331" s="197">
        <v>0</v>
      </c>
      <c r="AA331" s="197">
        <v>0</v>
      </c>
      <c r="AB331" s="197">
        <v>0</v>
      </c>
      <c r="AC331" s="198">
        <v>3.3323137797678176E-2</v>
      </c>
      <c r="AD331" s="197">
        <v>3.3323137797678176E-2</v>
      </c>
      <c r="AE331" s="197">
        <v>0</v>
      </c>
      <c r="AF331" s="197">
        <v>0</v>
      </c>
      <c r="AG331" s="197">
        <v>0</v>
      </c>
      <c r="AH331" s="197">
        <v>0</v>
      </c>
      <c r="AI331" s="200">
        <f t="shared" si="237"/>
        <v>11.799777027647059</v>
      </c>
      <c r="AJ331" s="131" t="str">
        <f t="shared" si="238"/>
        <v/>
      </c>
      <c r="BA331" s="131"/>
      <c r="BR331" s="131"/>
      <c r="CG331" s="131"/>
    </row>
    <row r="332" spans="1:85" ht="15">
      <c r="A332" s="149" t="s">
        <v>57</v>
      </c>
      <c r="B332" s="150">
        <v>0</v>
      </c>
      <c r="C332" s="150">
        <v>0</v>
      </c>
      <c r="D332" s="150">
        <v>0</v>
      </c>
      <c r="E332" s="150">
        <v>0</v>
      </c>
      <c r="F332" s="304"/>
      <c r="G332" s="150">
        <v>0</v>
      </c>
      <c r="H332" s="151">
        <v>0</v>
      </c>
      <c r="I332" s="152">
        <f t="shared" si="235"/>
        <v>0</v>
      </c>
      <c r="J332" s="139"/>
      <c r="K332" s="153" t="s">
        <v>57</v>
      </c>
      <c r="L332" s="154">
        <v>0</v>
      </c>
      <c r="M332" s="154">
        <v>0</v>
      </c>
      <c r="N332" s="154">
        <v>0</v>
      </c>
      <c r="O332" s="154">
        <v>0</v>
      </c>
      <c r="P332" s="154">
        <v>0</v>
      </c>
      <c r="Q332" s="154">
        <v>0</v>
      </c>
      <c r="R332" s="155">
        <v>0</v>
      </c>
      <c r="S332" s="156">
        <f t="shared" si="236"/>
        <v>0</v>
      </c>
      <c r="U332" s="201" t="s">
        <v>57</v>
      </c>
      <c r="V332" s="202">
        <v>0</v>
      </c>
      <c r="W332" s="202">
        <v>0</v>
      </c>
      <c r="X332" s="202">
        <v>0</v>
      </c>
      <c r="Y332" s="202">
        <v>0</v>
      </c>
      <c r="Z332" s="202">
        <v>0</v>
      </c>
      <c r="AA332" s="202">
        <v>0</v>
      </c>
      <c r="AB332" s="202">
        <v>0</v>
      </c>
      <c r="AC332" s="203">
        <v>0</v>
      </c>
      <c r="AD332" s="202">
        <v>0</v>
      </c>
      <c r="AE332" s="202">
        <v>0</v>
      </c>
      <c r="AF332" s="202">
        <v>0</v>
      </c>
      <c r="AG332" s="202">
        <v>0</v>
      </c>
      <c r="AH332" s="202">
        <v>0</v>
      </c>
      <c r="AI332" s="204">
        <f t="shared" si="237"/>
        <v>0</v>
      </c>
      <c r="AJ332" s="131" t="str">
        <f t="shared" si="238"/>
        <v/>
      </c>
      <c r="BA332" s="131"/>
      <c r="BR332" s="131"/>
      <c r="CG332" s="131"/>
    </row>
    <row r="333" spans="1:85" ht="15">
      <c r="A333" s="157" t="s">
        <v>22</v>
      </c>
      <c r="B333" s="146">
        <v>0.31816340187071318</v>
      </c>
      <c r="C333" s="146">
        <v>1.5273619991554541</v>
      </c>
      <c r="D333" s="146">
        <v>0</v>
      </c>
      <c r="E333" s="146">
        <v>0.10605446729023774</v>
      </c>
      <c r="F333" s="304"/>
      <c r="G333" s="146">
        <v>0</v>
      </c>
      <c r="H333" s="158">
        <v>0</v>
      </c>
      <c r="I333" s="144">
        <f t="shared" si="235"/>
        <v>1.951579868316405</v>
      </c>
      <c r="J333" s="139"/>
      <c r="K333" s="159" t="s">
        <v>22</v>
      </c>
      <c r="L333" s="146">
        <v>0.31816340187071318</v>
      </c>
      <c r="M333" s="146">
        <v>1.5273619991554541</v>
      </c>
      <c r="N333" s="146">
        <v>0</v>
      </c>
      <c r="O333" s="146">
        <v>0.10605446729023774</v>
      </c>
      <c r="P333" s="146">
        <v>1.2138793541830173</v>
      </c>
      <c r="Q333" s="146">
        <v>0</v>
      </c>
      <c r="R333" s="147">
        <v>0</v>
      </c>
      <c r="S333" s="148">
        <f t="shared" si="236"/>
        <v>3.1654592224994222</v>
      </c>
      <c r="U333" s="205" t="s">
        <v>22</v>
      </c>
      <c r="V333" s="197">
        <v>0.31816340187071318</v>
      </c>
      <c r="W333" s="197">
        <v>0</v>
      </c>
      <c r="X333" s="197">
        <v>0</v>
      </c>
      <c r="Y333" s="197">
        <v>1.5273619991554541</v>
      </c>
      <c r="Z333" s="197">
        <v>0</v>
      </c>
      <c r="AA333" s="197">
        <v>0</v>
      </c>
      <c r="AB333" s="197">
        <v>1.2138793541830173</v>
      </c>
      <c r="AC333" s="198">
        <v>0.10605446729023774</v>
      </c>
      <c r="AD333" s="197">
        <v>0</v>
      </c>
      <c r="AE333" s="197">
        <v>0</v>
      </c>
      <c r="AF333" s="197">
        <v>0</v>
      </c>
      <c r="AG333" s="197">
        <v>0</v>
      </c>
      <c r="AH333" s="197">
        <v>0.10605446729023774</v>
      </c>
      <c r="AI333" s="200">
        <f t="shared" si="237"/>
        <v>3.1654592224994227</v>
      </c>
      <c r="AJ333" s="131" t="str">
        <f t="shared" si="238"/>
        <v/>
      </c>
      <c r="BA333" s="131"/>
      <c r="BR333" s="131"/>
      <c r="CG333" s="131"/>
    </row>
    <row r="334" spans="1:85" ht="15">
      <c r="A334" s="149" t="s">
        <v>21</v>
      </c>
      <c r="B334" s="150">
        <v>0</v>
      </c>
      <c r="C334" s="150">
        <v>0</v>
      </c>
      <c r="D334" s="150">
        <v>0</v>
      </c>
      <c r="E334" s="150">
        <v>0</v>
      </c>
      <c r="F334" s="304"/>
      <c r="G334" s="150">
        <v>0</v>
      </c>
      <c r="H334" s="151">
        <v>0</v>
      </c>
      <c r="I334" s="152">
        <f t="shared" si="235"/>
        <v>0</v>
      </c>
      <c r="J334" s="139"/>
      <c r="K334" s="153" t="s">
        <v>21</v>
      </c>
      <c r="L334" s="154">
        <v>0</v>
      </c>
      <c r="M334" s="154">
        <v>0</v>
      </c>
      <c r="N334" s="154">
        <v>0</v>
      </c>
      <c r="O334" s="154">
        <v>0</v>
      </c>
      <c r="P334" s="154">
        <v>0</v>
      </c>
      <c r="Q334" s="154">
        <v>0</v>
      </c>
      <c r="R334" s="155">
        <v>0</v>
      </c>
      <c r="S334" s="156">
        <f t="shared" si="236"/>
        <v>0</v>
      </c>
      <c r="U334" s="201" t="s">
        <v>58</v>
      </c>
      <c r="V334" s="202">
        <v>0</v>
      </c>
      <c r="W334" s="202">
        <v>0</v>
      </c>
      <c r="X334" s="202">
        <v>0</v>
      </c>
      <c r="Y334" s="202">
        <v>0</v>
      </c>
      <c r="Z334" s="202">
        <v>0</v>
      </c>
      <c r="AA334" s="202">
        <v>0</v>
      </c>
      <c r="AB334" s="202">
        <v>0</v>
      </c>
      <c r="AC334" s="203">
        <v>0</v>
      </c>
      <c r="AD334" s="202">
        <v>0</v>
      </c>
      <c r="AE334" s="202">
        <v>0</v>
      </c>
      <c r="AF334" s="202">
        <v>0</v>
      </c>
      <c r="AG334" s="202">
        <v>0</v>
      </c>
      <c r="AH334" s="202">
        <v>0</v>
      </c>
      <c r="AI334" s="204">
        <f t="shared" si="237"/>
        <v>0</v>
      </c>
      <c r="AJ334" s="131" t="str">
        <f t="shared" si="238"/>
        <v/>
      </c>
      <c r="BA334" s="131"/>
      <c r="BR334" s="131"/>
      <c r="CG334" s="131"/>
    </row>
    <row r="335" spans="1:85" ht="15">
      <c r="A335" s="160" t="s">
        <v>61</v>
      </c>
      <c r="B335" s="146">
        <v>0</v>
      </c>
      <c r="C335" s="146">
        <v>0</v>
      </c>
      <c r="D335" s="146">
        <v>0</v>
      </c>
      <c r="E335" s="146">
        <v>0</v>
      </c>
      <c r="F335" s="304"/>
      <c r="G335" s="146">
        <v>0</v>
      </c>
      <c r="H335" s="158">
        <v>0</v>
      </c>
      <c r="I335" s="144">
        <f t="shared" si="235"/>
        <v>0</v>
      </c>
      <c r="J335" s="139"/>
      <c r="K335" s="161" t="s">
        <v>61</v>
      </c>
      <c r="L335" s="146">
        <v>0</v>
      </c>
      <c r="M335" s="146">
        <v>0</v>
      </c>
      <c r="N335" s="146">
        <v>0</v>
      </c>
      <c r="O335" s="146">
        <v>0</v>
      </c>
      <c r="P335" s="146">
        <v>0</v>
      </c>
      <c r="Q335" s="146">
        <v>0</v>
      </c>
      <c r="R335" s="147">
        <v>0</v>
      </c>
      <c r="S335" s="148">
        <f t="shared" si="236"/>
        <v>0</v>
      </c>
      <c r="U335" s="206" t="s">
        <v>59</v>
      </c>
      <c r="V335" s="197">
        <v>0</v>
      </c>
      <c r="W335" s="197">
        <v>0</v>
      </c>
      <c r="X335" s="197">
        <v>0</v>
      </c>
      <c r="Y335" s="197">
        <v>0</v>
      </c>
      <c r="Z335" s="197">
        <v>0</v>
      </c>
      <c r="AA335" s="197">
        <v>0</v>
      </c>
      <c r="AB335" s="197">
        <v>0</v>
      </c>
      <c r="AC335" s="198">
        <v>0</v>
      </c>
      <c r="AD335" s="199">
        <v>0</v>
      </c>
      <c r="AE335" s="199">
        <v>0</v>
      </c>
      <c r="AF335" s="199">
        <v>0</v>
      </c>
      <c r="AG335" s="199">
        <v>0</v>
      </c>
      <c r="AH335" s="199">
        <v>0</v>
      </c>
      <c r="AI335" s="200">
        <f t="shared" si="237"/>
        <v>0</v>
      </c>
      <c r="AJ335" s="131" t="str">
        <f t="shared" si="238"/>
        <v/>
      </c>
      <c r="BA335" s="131"/>
      <c r="BR335" s="131"/>
      <c r="CG335" s="131"/>
    </row>
    <row r="336" spans="1:85">
      <c r="A336" s="162" t="s">
        <v>23</v>
      </c>
      <c r="B336" s="163">
        <v>0</v>
      </c>
      <c r="C336" s="163">
        <v>0</v>
      </c>
      <c r="D336" s="163">
        <v>0</v>
      </c>
      <c r="E336" s="163">
        <v>0</v>
      </c>
      <c r="F336" s="304"/>
      <c r="G336" s="163">
        <v>0</v>
      </c>
      <c r="H336" s="164">
        <v>0</v>
      </c>
      <c r="I336" s="165">
        <f t="shared" si="235"/>
        <v>0</v>
      </c>
      <c r="J336" s="139"/>
      <c r="K336" s="166" t="s">
        <v>23</v>
      </c>
      <c r="L336" s="167">
        <v>0</v>
      </c>
      <c r="M336" s="167">
        <v>0</v>
      </c>
      <c r="N336" s="167">
        <v>0</v>
      </c>
      <c r="O336" s="167">
        <v>0</v>
      </c>
      <c r="P336" s="167">
        <v>0</v>
      </c>
      <c r="Q336" s="167">
        <v>0</v>
      </c>
      <c r="R336" s="168">
        <v>0</v>
      </c>
      <c r="S336" s="169">
        <f t="shared" si="236"/>
        <v>0</v>
      </c>
      <c r="U336" s="207" t="s">
        <v>62</v>
      </c>
      <c r="V336" s="208">
        <v>0</v>
      </c>
      <c r="W336" s="208">
        <v>0</v>
      </c>
      <c r="X336" s="208">
        <v>0</v>
      </c>
      <c r="Y336" s="208">
        <v>0</v>
      </c>
      <c r="Z336" s="208">
        <v>0</v>
      </c>
      <c r="AA336" s="208">
        <v>0</v>
      </c>
      <c r="AB336" s="208">
        <v>0</v>
      </c>
      <c r="AC336" s="208">
        <v>0</v>
      </c>
      <c r="AD336" s="208">
        <v>0</v>
      </c>
      <c r="AE336" s="208">
        <v>0</v>
      </c>
      <c r="AF336" s="208">
        <v>0</v>
      </c>
      <c r="AG336" s="208">
        <v>0</v>
      </c>
      <c r="AH336" s="92">
        <v>0</v>
      </c>
      <c r="AI336" s="209">
        <f t="shared" si="237"/>
        <v>0</v>
      </c>
      <c r="AJ336" s="131" t="str">
        <f t="shared" si="238"/>
        <v/>
      </c>
      <c r="BA336" s="131"/>
      <c r="BR336" s="131"/>
      <c r="CG336" s="131"/>
    </row>
    <row r="337" spans="1:85">
      <c r="A337" s="170" t="s">
        <v>19</v>
      </c>
      <c r="B337" s="171">
        <v>0</v>
      </c>
      <c r="C337" s="171">
        <v>0</v>
      </c>
      <c r="D337" s="171">
        <v>0</v>
      </c>
      <c r="E337" s="171">
        <v>0</v>
      </c>
      <c r="F337" s="304"/>
      <c r="G337" s="171">
        <v>0</v>
      </c>
      <c r="H337" s="172">
        <v>0</v>
      </c>
      <c r="I337" s="173">
        <f t="shared" si="235"/>
        <v>0</v>
      </c>
      <c r="J337" s="139"/>
      <c r="K337" s="174" t="s">
        <v>19</v>
      </c>
      <c r="L337" s="171">
        <v>0</v>
      </c>
      <c r="M337" s="171">
        <v>0</v>
      </c>
      <c r="N337" s="171">
        <v>0</v>
      </c>
      <c r="O337" s="171">
        <v>0</v>
      </c>
      <c r="P337" s="171">
        <v>0</v>
      </c>
      <c r="Q337" s="171">
        <v>0</v>
      </c>
      <c r="R337" s="175">
        <v>0</v>
      </c>
      <c r="S337" s="176">
        <f t="shared" si="236"/>
        <v>0</v>
      </c>
      <c r="U337" s="210" t="s">
        <v>19</v>
      </c>
      <c r="V337" s="211">
        <v>0</v>
      </c>
      <c r="W337" s="211">
        <v>0</v>
      </c>
      <c r="X337" s="211">
        <v>0</v>
      </c>
      <c r="Y337" s="211">
        <v>0</v>
      </c>
      <c r="Z337" s="211">
        <v>0</v>
      </c>
      <c r="AA337" s="211">
        <v>0</v>
      </c>
      <c r="AB337" s="211">
        <v>0</v>
      </c>
      <c r="AC337" s="211">
        <v>0</v>
      </c>
      <c r="AD337" s="212">
        <v>0</v>
      </c>
      <c r="AE337" s="212">
        <v>0</v>
      </c>
      <c r="AF337" s="212">
        <v>0</v>
      </c>
      <c r="AG337" s="212">
        <v>0</v>
      </c>
      <c r="AH337" s="212">
        <v>0</v>
      </c>
      <c r="AI337" s="213">
        <f t="shared" si="237"/>
        <v>0</v>
      </c>
      <c r="AJ337" s="131" t="str">
        <f t="shared" si="238"/>
        <v/>
      </c>
      <c r="BA337" s="131"/>
      <c r="BR337" s="131"/>
      <c r="CG337" s="131"/>
    </row>
    <row r="338" spans="1:85">
      <c r="A338" s="162" t="s">
        <v>20</v>
      </c>
      <c r="B338" s="163">
        <v>0</v>
      </c>
      <c r="C338" s="163">
        <v>0</v>
      </c>
      <c r="D338" s="163">
        <v>0</v>
      </c>
      <c r="E338" s="163">
        <v>0</v>
      </c>
      <c r="F338" s="304"/>
      <c r="G338" s="163">
        <v>0</v>
      </c>
      <c r="H338" s="164">
        <v>0</v>
      </c>
      <c r="I338" s="165">
        <f t="shared" si="235"/>
        <v>0</v>
      </c>
      <c r="J338" s="139"/>
      <c r="K338" s="166" t="s">
        <v>20</v>
      </c>
      <c r="L338" s="167">
        <v>0</v>
      </c>
      <c r="M338" s="167">
        <v>0</v>
      </c>
      <c r="N338" s="167">
        <v>0</v>
      </c>
      <c r="O338" s="167">
        <v>0</v>
      </c>
      <c r="P338" s="167">
        <v>0</v>
      </c>
      <c r="Q338" s="167">
        <v>0</v>
      </c>
      <c r="R338" s="168">
        <v>0</v>
      </c>
      <c r="S338" s="169">
        <f t="shared" si="236"/>
        <v>0</v>
      </c>
      <c r="U338" s="207" t="s">
        <v>20</v>
      </c>
      <c r="V338" s="208">
        <v>0</v>
      </c>
      <c r="W338" s="208">
        <v>0</v>
      </c>
      <c r="X338" s="208">
        <v>0</v>
      </c>
      <c r="Y338" s="208">
        <v>0</v>
      </c>
      <c r="Z338" s="208">
        <v>0</v>
      </c>
      <c r="AA338" s="208">
        <v>0</v>
      </c>
      <c r="AB338" s="208">
        <v>0</v>
      </c>
      <c r="AC338" s="208">
        <v>0</v>
      </c>
      <c r="AD338" s="208">
        <v>0</v>
      </c>
      <c r="AE338" s="208">
        <v>0</v>
      </c>
      <c r="AF338" s="208">
        <v>0</v>
      </c>
      <c r="AG338" s="208">
        <v>0</v>
      </c>
      <c r="AH338" s="92">
        <v>0</v>
      </c>
      <c r="AI338" s="209">
        <f t="shared" si="237"/>
        <v>0</v>
      </c>
      <c r="AJ338" s="131" t="str">
        <f t="shared" si="238"/>
        <v/>
      </c>
      <c r="BA338" s="131"/>
      <c r="BR338" s="131"/>
      <c r="CG338" s="131"/>
    </row>
    <row r="339" spans="1:85" ht="15" thickBot="1">
      <c r="A339" s="177" t="s">
        <v>11</v>
      </c>
      <c r="B339" s="178">
        <v>0</v>
      </c>
      <c r="C339" s="178">
        <v>0</v>
      </c>
      <c r="D339" s="178">
        <v>0</v>
      </c>
      <c r="E339" s="178">
        <v>0</v>
      </c>
      <c r="F339" s="305"/>
      <c r="G339" s="178">
        <v>0</v>
      </c>
      <c r="H339" s="179">
        <v>0</v>
      </c>
      <c r="I339" s="180">
        <f t="shared" si="235"/>
        <v>0</v>
      </c>
      <c r="J339" s="139"/>
      <c r="K339" s="181" t="s">
        <v>11</v>
      </c>
      <c r="L339" s="178">
        <v>0</v>
      </c>
      <c r="M339" s="178">
        <v>0</v>
      </c>
      <c r="N339" s="178">
        <v>0</v>
      </c>
      <c r="O339" s="178">
        <v>0</v>
      </c>
      <c r="P339" s="178">
        <v>0</v>
      </c>
      <c r="Q339" s="178">
        <v>0</v>
      </c>
      <c r="R339" s="182">
        <v>0</v>
      </c>
      <c r="S339" s="183">
        <f t="shared" si="236"/>
        <v>0</v>
      </c>
      <c r="U339" s="210" t="s">
        <v>11</v>
      </c>
      <c r="V339" s="211">
        <v>0</v>
      </c>
      <c r="W339" s="211">
        <v>0</v>
      </c>
      <c r="X339" s="211">
        <v>0</v>
      </c>
      <c r="Y339" s="211">
        <v>0</v>
      </c>
      <c r="Z339" s="211">
        <v>0</v>
      </c>
      <c r="AA339" s="211">
        <v>0</v>
      </c>
      <c r="AB339" s="211">
        <v>0</v>
      </c>
      <c r="AC339" s="211">
        <v>0</v>
      </c>
      <c r="AD339" s="212">
        <v>0</v>
      </c>
      <c r="AE339" s="212">
        <v>0</v>
      </c>
      <c r="AF339" s="212">
        <v>0</v>
      </c>
      <c r="AG339" s="212">
        <v>0</v>
      </c>
      <c r="AH339" s="212">
        <v>0</v>
      </c>
      <c r="AI339" s="213">
        <f t="shared" si="237"/>
        <v>0</v>
      </c>
      <c r="AJ339" s="131" t="str">
        <f t="shared" si="238"/>
        <v/>
      </c>
      <c r="BA339" s="131"/>
      <c r="BR339" s="131"/>
      <c r="CG339" s="131"/>
    </row>
    <row r="340" spans="1:85" ht="15">
      <c r="A340" s="184" t="s">
        <v>26</v>
      </c>
      <c r="B340" s="185">
        <f>SUM(B319:B335)</f>
        <v>34.219169794126671</v>
      </c>
      <c r="C340" s="185">
        <f t="shared" ref="C340:H340" si="239">SUM(C319:C335)</f>
        <v>551.1078612851062</v>
      </c>
      <c r="D340" s="185">
        <f t="shared" si="239"/>
        <v>25.504137847820669</v>
      </c>
      <c r="E340" s="185">
        <f t="shared" si="239"/>
        <v>287.55830263458665</v>
      </c>
      <c r="F340" s="185">
        <f t="shared" si="239"/>
        <v>0</v>
      </c>
      <c r="G340" s="185">
        <f t="shared" si="239"/>
        <v>25.190299288284823</v>
      </c>
      <c r="H340" s="187">
        <f t="shared" si="239"/>
        <v>0</v>
      </c>
      <c r="I340" s="144">
        <f t="shared" ref="I340" si="240">SUM(I319:I335)</f>
        <v>923.57977084992501</v>
      </c>
      <c r="J340" s="139"/>
      <c r="K340" s="186" t="s">
        <v>26</v>
      </c>
      <c r="L340" s="185">
        <f>SUM(L319:L335)</f>
        <v>34.219169794126671</v>
      </c>
      <c r="M340" s="185">
        <f t="shared" ref="M340:R340" si="241">SUM(M319:M335)</f>
        <v>551.1078612851062</v>
      </c>
      <c r="N340" s="185">
        <f t="shared" si="241"/>
        <v>25.504137847820669</v>
      </c>
      <c r="O340" s="185">
        <f t="shared" si="241"/>
        <v>287.55830263458665</v>
      </c>
      <c r="P340" s="185">
        <f t="shared" si="241"/>
        <v>24.294013011946841</v>
      </c>
      <c r="Q340" s="185">
        <f t="shared" si="241"/>
        <v>25.190299288284823</v>
      </c>
      <c r="R340" s="187">
        <f t="shared" si="241"/>
        <v>0</v>
      </c>
      <c r="S340" s="188">
        <f t="shared" ref="S340" si="242">SUM(S319:S335)</f>
        <v>947.87378386187174</v>
      </c>
      <c r="T340" s="131" t="str">
        <f>IF(ABS(S340-AI340)&gt;0.01,S340-AI340,"")</f>
        <v/>
      </c>
      <c r="U340" s="214" t="s">
        <v>60</v>
      </c>
      <c r="V340" s="215">
        <f>SUM(V319:V335)</f>
        <v>32.310609940969385</v>
      </c>
      <c r="W340" s="215">
        <f t="shared" ref="W340:AH340" si="243">SUM(W319:W335)</f>
        <v>1.8464079081401965</v>
      </c>
      <c r="X340" s="215">
        <f t="shared" si="243"/>
        <v>25.190299288284823</v>
      </c>
      <c r="Y340" s="215">
        <f t="shared" si="243"/>
        <v>551.1078612851062</v>
      </c>
      <c r="Z340" s="215">
        <f t="shared" si="243"/>
        <v>18.810199719155555</v>
      </c>
      <c r="AA340" s="215">
        <f t="shared" si="243"/>
        <v>285.75776003662048</v>
      </c>
      <c r="AB340" s="215">
        <f t="shared" si="243"/>
        <v>24.294013011946841</v>
      </c>
      <c r="AC340" s="215">
        <f t="shared" si="243"/>
        <v>8.5566326716484102</v>
      </c>
      <c r="AD340" s="216">
        <f t="shared" si="243"/>
        <v>6.2151945017095131E-2</v>
      </c>
      <c r="AE340" s="216">
        <f t="shared" si="243"/>
        <v>0.11344235206754365</v>
      </c>
      <c r="AF340" s="216">
        <f t="shared" si="243"/>
        <v>0</v>
      </c>
      <c r="AG340" s="216">
        <f t="shared" si="243"/>
        <v>6.6939381286651169</v>
      </c>
      <c r="AH340" s="216">
        <f t="shared" si="243"/>
        <v>1.6871002458986553</v>
      </c>
      <c r="AI340" s="217">
        <f>SUM(V340:AC340)</f>
        <v>947.87378386187197</v>
      </c>
      <c r="AJ340" s="131" t="str">
        <f t="shared" si="238"/>
        <v/>
      </c>
      <c r="BA340" s="131"/>
      <c r="BR340" s="131"/>
      <c r="CG340" s="131"/>
    </row>
    <row r="341" spans="1:85" s="2" customFormat="1" ht="15" thickBot="1">
      <c r="A341" s="15" t="s">
        <v>100</v>
      </c>
      <c r="B341" s="100">
        <f>IF($I340=0,"-",B340/$I340)</f>
        <v>3.7050583906397663E-2</v>
      </c>
      <c r="C341" s="100">
        <f t="shared" ref="C341:H341" si="244">IF($I340=0,"-",C340/$I340)</f>
        <v>0.5967084584128004</v>
      </c>
      <c r="D341" s="100">
        <f t="shared" si="244"/>
        <v>2.761443965403277E-2</v>
      </c>
      <c r="E341" s="100">
        <f t="shared" si="244"/>
        <v>0.31135188503529143</v>
      </c>
      <c r="F341" s="100">
        <f t="shared" si="244"/>
        <v>0</v>
      </c>
      <c r="G341" s="100">
        <f t="shared" si="244"/>
        <v>2.7274632991477747E-2</v>
      </c>
      <c r="H341" s="101">
        <f t="shared" si="244"/>
        <v>0</v>
      </c>
      <c r="I341" s="102">
        <f>SUM(B341:H341)</f>
        <v>1</v>
      </c>
      <c r="J341" s="131"/>
      <c r="K341" s="27" t="s">
        <v>100</v>
      </c>
      <c r="L341" s="76">
        <f>IF($S340=0,"-",L340/$S340)</f>
        <v>3.6100977130846819E-2</v>
      </c>
      <c r="M341" s="76">
        <f t="shared" ref="M341:R341" si="245">IF($S340=0,"-",M340/$S340)</f>
        <v>0.58141481563057562</v>
      </c>
      <c r="N341" s="76">
        <f t="shared" si="245"/>
        <v>2.6906681334629298E-2</v>
      </c>
      <c r="O341" s="76">
        <f t="shared" si="245"/>
        <v>0.30337193361652343</v>
      </c>
      <c r="P341" s="76">
        <f t="shared" si="245"/>
        <v>2.5630008367746007E-2</v>
      </c>
      <c r="Q341" s="76">
        <f t="shared" si="245"/>
        <v>2.6575583919678975E-2</v>
      </c>
      <c r="R341" s="77">
        <f t="shared" si="245"/>
        <v>0</v>
      </c>
      <c r="S341" s="78">
        <f>SUM(L341:R341)</f>
        <v>1</v>
      </c>
      <c r="U341" s="36" t="s">
        <v>100</v>
      </c>
      <c r="V341" s="103">
        <f>+V340/$AI340</f>
        <v>3.4087460262196487E-2</v>
      </c>
      <c r="W341" s="103">
        <f t="shared" ref="W341:AH341" si="246">+W340/$AI340</f>
        <v>1.9479470152845399E-3</v>
      </c>
      <c r="X341" s="103">
        <f t="shared" si="246"/>
        <v>2.6575583919678968E-2</v>
      </c>
      <c r="Y341" s="103">
        <f t="shared" si="246"/>
        <v>0.5814148156305754</v>
      </c>
      <c r="Z341" s="103">
        <f t="shared" si="246"/>
        <v>1.9844624927295863E-2</v>
      </c>
      <c r="AA341" s="103">
        <f t="shared" si="246"/>
        <v>0.30147237417240591</v>
      </c>
      <c r="AB341" s="103">
        <f t="shared" si="246"/>
        <v>2.5630008367746E-2</v>
      </c>
      <c r="AC341" s="103">
        <f t="shared" si="246"/>
        <v>9.0271857048167051E-3</v>
      </c>
      <c r="AD341" s="103">
        <f t="shared" si="246"/>
        <v>6.556985336578542E-5</v>
      </c>
      <c r="AE341" s="103">
        <f t="shared" si="246"/>
        <v>1.1968086257787559E-4</v>
      </c>
      <c r="AF341" s="103">
        <f t="shared" si="246"/>
        <v>0</v>
      </c>
      <c r="AG341" s="103">
        <f t="shared" si="246"/>
        <v>7.0620564073334315E-3</v>
      </c>
      <c r="AH341" s="103">
        <f t="shared" si="246"/>
        <v>1.7798785815396139E-3</v>
      </c>
      <c r="AI341" s="104">
        <f>SUM(V341:AC341)</f>
        <v>0.99999999999999989</v>
      </c>
      <c r="AJ341" s="2" t="str">
        <f t="shared" si="238"/>
        <v/>
      </c>
    </row>
    <row r="342" spans="1:85" ht="15" thickBot="1">
      <c r="A342" s="218"/>
      <c r="B342" s="218"/>
      <c r="C342" s="218"/>
      <c r="D342" s="218"/>
      <c r="E342" s="218"/>
      <c r="F342" s="218"/>
      <c r="G342" s="218"/>
      <c r="H342" s="218"/>
      <c r="I342" s="218"/>
      <c r="K342" s="218"/>
      <c r="L342" s="218"/>
      <c r="M342" s="218"/>
      <c r="N342" s="218"/>
      <c r="O342" s="218"/>
      <c r="P342" s="218"/>
      <c r="Q342" s="218"/>
      <c r="R342" s="218"/>
      <c r="S342" s="218"/>
      <c r="AI342" s="139"/>
      <c r="BA342" s="131"/>
      <c r="BR342" s="131"/>
      <c r="CG342" s="131"/>
    </row>
    <row r="343" spans="1:85" ht="28.5">
      <c r="A343" s="328" t="s">
        <v>37</v>
      </c>
      <c r="B343" s="135" t="s">
        <v>0</v>
      </c>
      <c r="C343" s="135" t="s">
        <v>1</v>
      </c>
      <c r="D343" s="135" t="s">
        <v>2</v>
      </c>
      <c r="E343" s="135" t="s">
        <v>3</v>
      </c>
      <c r="F343" s="135" t="s">
        <v>27</v>
      </c>
      <c r="G343" s="135" t="s">
        <v>4</v>
      </c>
      <c r="H343" s="135" t="s">
        <v>5</v>
      </c>
      <c r="I343" s="136" t="s">
        <v>6</v>
      </c>
      <c r="K343" s="330" t="s">
        <v>37</v>
      </c>
      <c r="L343" s="137" t="s">
        <v>0</v>
      </c>
      <c r="M343" s="137" t="s">
        <v>1</v>
      </c>
      <c r="N343" s="137" t="s">
        <v>2</v>
      </c>
      <c r="O343" s="137" t="s">
        <v>3</v>
      </c>
      <c r="P343" s="137" t="s">
        <v>27</v>
      </c>
      <c r="Q343" s="137" t="s">
        <v>4</v>
      </c>
      <c r="R343" s="137" t="s">
        <v>5</v>
      </c>
      <c r="S343" s="138" t="s">
        <v>6</v>
      </c>
      <c r="U343" s="332" t="s">
        <v>37</v>
      </c>
      <c r="V343" s="190" t="s">
        <v>69</v>
      </c>
      <c r="W343" s="190" t="s">
        <v>70</v>
      </c>
      <c r="X343" s="190" t="s">
        <v>4</v>
      </c>
      <c r="Y343" s="190" t="s">
        <v>1</v>
      </c>
      <c r="Z343" s="190" t="s">
        <v>2</v>
      </c>
      <c r="AA343" s="190" t="s">
        <v>3</v>
      </c>
      <c r="AB343" s="190" t="s">
        <v>52</v>
      </c>
      <c r="AC343" s="190" t="s">
        <v>64</v>
      </c>
      <c r="AD343" s="191" t="s">
        <v>72</v>
      </c>
      <c r="AE343" s="191" t="s">
        <v>79</v>
      </c>
      <c r="AF343" s="191" t="s">
        <v>73</v>
      </c>
      <c r="AG343" s="191" t="s">
        <v>80</v>
      </c>
      <c r="AH343" s="191" t="s">
        <v>81</v>
      </c>
      <c r="AI343" s="192" t="s">
        <v>60</v>
      </c>
      <c r="BA343" s="131"/>
      <c r="BR343" s="131"/>
      <c r="CG343" s="131"/>
    </row>
    <row r="344" spans="1:85" ht="15">
      <c r="A344" s="329" t="s">
        <v>37</v>
      </c>
      <c r="B344" s="294" t="s">
        <v>109</v>
      </c>
      <c r="C344" s="295"/>
      <c r="D344" s="295"/>
      <c r="E344" s="295"/>
      <c r="F344" s="295"/>
      <c r="G344" s="295"/>
      <c r="H344" s="295"/>
      <c r="I344" s="296"/>
      <c r="K344" s="331" t="s">
        <v>37</v>
      </c>
      <c r="L344" s="297" t="s">
        <v>109</v>
      </c>
      <c r="M344" s="298"/>
      <c r="N344" s="298"/>
      <c r="O344" s="298"/>
      <c r="P344" s="298"/>
      <c r="Q344" s="298"/>
      <c r="R344" s="298"/>
      <c r="S344" s="299"/>
      <c r="U344" s="333" t="s">
        <v>37</v>
      </c>
      <c r="V344" s="326" t="s">
        <v>109</v>
      </c>
      <c r="W344" s="326"/>
      <c r="X344" s="326"/>
      <c r="Y344" s="326"/>
      <c r="Z344" s="326"/>
      <c r="AA344" s="326"/>
      <c r="AB344" s="326"/>
      <c r="AC344" s="326"/>
      <c r="AD344" s="326"/>
      <c r="AE344" s="326"/>
      <c r="AF344" s="326"/>
      <c r="AG344" s="326"/>
      <c r="AH344" s="326"/>
      <c r="AI344" s="327"/>
      <c r="BA344" s="131"/>
      <c r="BR344" s="131"/>
      <c r="CG344" s="131"/>
    </row>
    <row r="345" spans="1:85" ht="15">
      <c r="A345" s="141" t="s">
        <v>7</v>
      </c>
      <c r="B345" s="142">
        <v>0</v>
      </c>
      <c r="C345" s="142">
        <v>0</v>
      </c>
      <c r="D345" s="142">
        <v>0</v>
      </c>
      <c r="E345" s="142">
        <v>0</v>
      </c>
      <c r="F345" s="303"/>
      <c r="G345" s="142">
        <v>0</v>
      </c>
      <c r="H345" s="143">
        <v>0</v>
      </c>
      <c r="I345" s="144">
        <f>SUM(B345:H345)</f>
        <v>0</v>
      </c>
      <c r="J345" s="139"/>
      <c r="K345" s="193" t="s">
        <v>7</v>
      </c>
      <c r="L345" s="142">
        <v>0</v>
      </c>
      <c r="M345" s="142">
        <v>0</v>
      </c>
      <c r="N345" s="142">
        <v>0</v>
      </c>
      <c r="O345" s="142">
        <v>0</v>
      </c>
      <c r="P345" s="142">
        <v>0</v>
      </c>
      <c r="Q345" s="142">
        <v>0</v>
      </c>
      <c r="R345" s="194">
        <v>0</v>
      </c>
      <c r="S345" s="195">
        <f>SUM(L345:R345)</f>
        <v>0</v>
      </c>
      <c r="U345" s="196" t="s">
        <v>7</v>
      </c>
      <c r="V345" s="197">
        <v>0</v>
      </c>
      <c r="W345" s="197">
        <v>0</v>
      </c>
      <c r="X345" s="197">
        <v>0</v>
      </c>
      <c r="Y345" s="197">
        <v>0</v>
      </c>
      <c r="Z345" s="197">
        <v>0</v>
      </c>
      <c r="AA345" s="197">
        <v>0</v>
      </c>
      <c r="AB345" s="197">
        <v>0</v>
      </c>
      <c r="AC345" s="198">
        <v>0</v>
      </c>
      <c r="AD345" s="199">
        <v>0</v>
      </c>
      <c r="AE345" s="199">
        <v>0</v>
      </c>
      <c r="AF345" s="199">
        <v>0</v>
      </c>
      <c r="AG345" s="199">
        <v>0</v>
      </c>
      <c r="AH345" s="199">
        <v>0</v>
      </c>
      <c r="AI345" s="200">
        <f>SUM(V345:AC345)</f>
        <v>0</v>
      </c>
      <c r="AJ345" s="131" t="str">
        <f>IF(ABS(S345-AI345)&gt;0.001,S345-AI345,"")</f>
        <v/>
      </c>
      <c r="BA345" s="131"/>
      <c r="BR345" s="131"/>
      <c r="CG345" s="131"/>
    </row>
    <row r="346" spans="1:85" ht="15">
      <c r="A346" s="149" t="s">
        <v>8</v>
      </c>
      <c r="B346" s="150">
        <v>0</v>
      </c>
      <c r="C346" s="150">
        <v>0</v>
      </c>
      <c r="D346" s="150">
        <v>0</v>
      </c>
      <c r="E346" s="150">
        <v>0</v>
      </c>
      <c r="F346" s="304"/>
      <c r="G346" s="150">
        <v>0</v>
      </c>
      <c r="H346" s="151">
        <v>0</v>
      </c>
      <c r="I346" s="152">
        <f t="shared" ref="I346:I365" si="247">SUM(B346:H346)</f>
        <v>0</v>
      </c>
      <c r="J346" s="139"/>
      <c r="K346" s="153" t="s">
        <v>8</v>
      </c>
      <c r="L346" s="154">
        <v>0</v>
      </c>
      <c r="M346" s="154">
        <v>0</v>
      </c>
      <c r="N346" s="154">
        <v>0</v>
      </c>
      <c r="O346" s="154">
        <v>0</v>
      </c>
      <c r="P346" s="154">
        <v>0</v>
      </c>
      <c r="Q346" s="154">
        <v>0</v>
      </c>
      <c r="R346" s="155">
        <v>0</v>
      </c>
      <c r="S346" s="156">
        <f t="shared" ref="S346:S365" si="248">SUM(L346:R346)</f>
        <v>0</v>
      </c>
      <c r="U346" s="201" t="s">
        <v>8</v>
      </c>
      <c r="V346" s="202">
        <v>0</v>
      </c>
      <c r="W346" s="202">
        <v>0</v>
      </c>
      <c r="X346" s="202">
        <v>0</v>
      </c>
      <c r="Y346" s="202">
        <v>0</v>
      </c>
      <c r="Z346" s="202">
        <v>0</v>
      </c>
      <c r="AA346" s="202">
        <v>0</v>
      </c>
      <c r="AB346" s="202">
        <v>0</v>
      </c>
      <c r="AC346" s="203">
        <v>0</v>
      </c>
      <c r="AD346" s="202">
        <v>0</v>
      </c>
      <c r="AE346" s="202">
        <v>0</v>
      </c>
      <c r="AF346" s="202">
        <v>0</v>
      </c>
      <c r="AG346" s="202">
        <v>0</v>
      </c>
      <c r="AH346" s="202">
        <v>0</v>
      </c>
      <c r="AI346" s="204">
        <f t="shared" ref="AI346:AI365" si="249">SUM(V346:AC346)</f>
        <v>0</v>
      </c>
      <c r="AJ346" s="131" t="str">
        <f t="shared" ref="AJ346:AJ367" si="250">IF(ABS(S346-AI346)&gt;0.001,S346-AI346,"")</f>
        <v/>
      </c>
      <c r="BA346" s="131"/>
      <c r="BR346" s="131"/>
      <c r="CG346" s="131"/>
    </row>
    <row r="347" spans="1:85" ht="15">
      <c r="A347" s="157" t="s">
        <v>10</v>
      </c>
      <c r="B347" s="146">
        <v>0</v>
      </c>
      <c r="C347" s="146">
        <v>0</v>
      </c>
      <c r="D347" s="146">
        <v>0</v>
      </c>
      <c r="E347" s="146">
        <v>0</v>
      </c>
      <c r="F347" s="304"/>
      <c r="G347" s="146">
        <v>0</v>
      </c>
      <c r="H347" s="158">
        <v>0</v>
      </c>
      <c r="I347" s="144">
        <f t="shared" si="247"/>
        <v>0</v>
      </c>
      <c r="J347" s="139"/>
      <c r="K347" s="159" t="s">
        <v>10</v>
      </c>
      <c r="L347" s="146">
        <v>0</v>
      </c>
      <c r="M347" s="146">
        <v>0</v>
      </c>
      <c r="N347" s="146">
        <v>0</v>
      </c>
      <c r="O347" s="146">
        <v>0</v>
      </c>
      <c r="P347" s="146">
        <v>0</v>
      </c>
      <c r="Q347" s="146">
        <v>0</v>
      </c>
      <c r="R347" s="147">
        <v>0</v>
      </c>
      <c r="S347" s="148">
        <f t="shared" si="248"/>
        <v>0</v>
      </c>
      <c r="U347" s="205" t="s">
        <v>10</v>
      </c>
      <c r="V347" s="197">
        <v>0</v>
      </c>
      <c r="W347" s="197">
        <v>0</v>
      </c>
      <c r="X347" s="197">
        <v>0</v>
      </c>
      <c r="Y347" s="197">
        <v>0</v>
      </c>
      <c r="Z347" s="197">
        <v>0</v>
      </c>
      <c r="AA347" s="197">
        <v>0</v>
      </c>
      <c r="AB347" s="197">
        <v>0</v>
      </c>
      <c r="AC347" s="198">
        <v>0</v>
      </c>
      <c r="AD347" s="199">
        <v>0</v>
      </c>
      <c r="AE347" s="199">
        <v>0</v>
      </c>
      <c r="AF347" s="199">
        <v>0</v>
      </c>
      <c r="AG347" s="199">
        <v>0</v>
      </c>
      <c r="AH347" s="199">
        <v>0</v>
      </c>
      <c r="AI347" s="200">
        <f t="shared" si="249"/>
        <v>0</v>
      </c>
      <c r="AJ347" s="131" t="str">
        <f t="shared" si="250"/>
        <v/>
      </c>
      <c r="BA347" s="131"/>
      <c r="BR347" s="131"/>
      <c r="CG347" s="131"/>
    </row>
    <row r="348" spans="1:85" ht="15">
      <c r="A348" s="149" t="s">
        <v>53</v>
      </c>
      <c r="B348" s="150">
        <v>0</v>
      </c>
      <c r="C348" s="150">
        <v>0</v>
      </c>
      <c r="D348" s="150">
        <v>0</v>
      </c>
      <c r="E348" s="150">
        <v>0</v>
      </c>
      <c r="F348" s="304"/>
      <c r="G348" s="150">
        <v>0</v>
      </c>
      <c r="H348" s="151">
        <v>0</v>
      </c>
      <c r="I348" s="152">
        <f t="shared" si="247"/>
        <v>0</v>
      </c>
      <c r="J348" s="139"/>
      <c r="K348" s="153" t="s">
        <v>53</v>
      </c>
      <c r="L348" s="154">
        <v>0</v>
      </c>
      <c r="M348" s="154">
        <v>0</v>
      </c>
      <c r="N348" s="154">
        <v>0</v>
      </c>
      <c r="O348" s="154">
        <v>0</v>
      </c>
      <c r="P348" s="154">
        <v>0</v>
      </c>
      <c r="Q348" s="154">
        <v>0</v>
      </c>
      <c r="R348" s="155">
        <v>0</v>
      </c>
      <c r="S348" s="156">
        <f t="shared" si="248"/>
        <v>0</v>
      </c>
      <c r="U348" s="201" t="s">
        <v>53</v>
      </c>
      <c r="V348" s="202">
        <v>0</v>
      </c>
      <c r="W348" s="202">
        <v>0</v>
      </c>
      <c r="X348" s="202">
        <v>0</v>
      </c>
      <c r="Y348" s="202">
        <v>0</v>
      </c>
      <c r="Z348" s="202">
        <v>0</v>
      </c>
      <c r="AA348" s="202">
        <v>0</v>
      </c>
      <c r="AB348" s="202">
        <v>0</v>
      </c>
      <c r="AC348" s="203">
        <v>0</v>
      </c>
      <c r="AD348" s="202">
        <v>0</v>
      </c>
      <c r="AE348" s="202">
        <v>0</v>
      </c>
      <c r="AF348" s="202">
        <v>0</v>
      </c>
      <c r="AG348" s="202">
        <v>0</v>
      </c>
      <c r="AH348" s="202">
        <v>0</v>
      </c>
      <c r="AI348" s="204">
        <f t="shared" si="249"/>
        <v>0</v>
      </c>
      <c r="AJ348" s="131" t="str">
        <f t="shared" si="250"/>
        <v/>
      </c>
      <c r="BA348" s="131"/>
      <c r="BR348" s="131"/>
      <c r="CG348" s="131"/>
    </row>
    <row r="349" spans="1:85" ht="15">
      <c r="A349" s="157" t="s">
        <v>16</v>
      </c>
      <c r="B349" s="146">
        <v>1.9025029632123964</v>
      </c>
      <c r="C349" s="146">
        <v>2.9191223971703892</v>
      </c>
      <c r="D349" s="146">
        <v>0</v>
      </c>
      <c r="E349" s="146">
        <v>0</v>
      </c>
      <c r="F349" s="304"/>
      <c r="G349" s="146">
        <v>0</v>
      </c>
      <c r="H349" s="158">
        <v>0</v>
      </c>
      <c r="I349" s="144">
        <f t="shared" si="247"/>
        <v>4.8216253603827859</v>
      </c>
      <c r="J349" s="139"/>
      <c r="K349" s="159" t="s">
        <v>16</v>
      </c>
      <c r="L349" s="146">
        <v>1.9025029632123964</v>
      </c>
      <c r="M349" s="146">
        <v>2.9191223971703892</v>
      </c>
      <c r="N349" s="146">
        <v>0</v>
      </c>
      <c r="O349" s="146">
        <v>0</v>
      </c>
      <c r="P349" s="146">
        <v>0</v>
      </c>
      <c r="Q349" s="146">
        <v>0</v>
      </c>
      <c r="R349" s="147">
        <v>0</v>
      </c>
      <c r="S349" s="148">
        <f t="shared" si="248"/>
        <v>4.8216253603827859</v>
      </c>
      <c r="U349" s="205" t="s">
        <v>16</v>
      </c>
      <c r="V349" s="197">
        <v>1.9025029632123964</v>
      </c>
      <c r="W349" s="197">
        <v>0</v>
      </c>
      <c r="X349" s="197">
        <v>0</v>
      </c>
      <c r="Y349" s="197">
        <v>2.9191223971703892</v>
      </c>
      <c r="Z349" s="197">
        <v>0</v>
      </c>
      <c r="AA349" s="197">
        <v>0</v>
      </c>
      <c r="AB349" s="197">
        <v>0</v>
      </c>
      <c r="AC349" s="198">
        <v>0</v>
      </c>
      <c r="AD349" s="199">
        <v>0</v>
      </c>
      <c r="AE349" s="199">
        <v>0</v>
      </c>
      <c r="AF349" s="199">
        <v>0</v>
      </c>
      <c r="AG349" s="199">
        <v>0</v>
      </c>
      <c r="AH349" s="199">
        <v>0</v>
      </c>
      <c r="AI349" s="200">
        <f t="shared" si="249"/>
        <v>4.8216253603827859</v>
      </c>
      <c r="AJ349" s="131" t="str">
        <f t="shared" si="250"/>
        <v/>
      </c>
      <c r="BA349" s="131"/>
      <c r="BR349" s="131"/>
      <c r="CG349" s="131"/>
    </row>
    <row r="350" spans="1:85" ht="15">
      <c r="A350" s="149" t="s">
        <v>15</v>
      </c>
      <c r="B350" s="150">
        <v>0.65855571258358514</v>
      </c>
      <c r="C350" s="150">
        <v>0</v>
      </c>
      <c r="D350" s="150">
        <v>3.1599656724353244</v>
      </c>
      <c r="E350" s="150">
        <v>0.26873134986172675</v>
      </c>
      <c r="F350" s="304"/>
      <c r="G350" s="150">
        <v>0</v>
      </c>
      <c r="H350" s="151">
        <v>0</v>
      </c>
      <c r="I350" s="152">
        <f t="shared" si="247"/>
        <v>4.0872527348806367</v>
      </c>
      <c r="J350" s="139"/>
      <c r="K350" s="153" t="s">
        <v>15</v>
      </c>
      <c r="L350" s="154">
        <v>0.65855571258358514</v>
      </c>
      <c r="M350" s="154">
        <v>0</v>
      </c>
      <c r="N350" s="154">
        <v>3.1599656724353244</v>
      </c>
      <c r="O350" s="154">
        <v>0.26873134986172675</v>
      </c>
      <c r="P350" s="154">
        <v>0</v>
      </c>
      <c r="Q350" s="154">
        <v>0</v>
      </c>
      <c r="R350" s="155">
        <v>0</v>
      </c>
      <c r="S350" s="156">
        <f t="shared" si="248"/>
        <v>4.0872527348806367</v>
      </c>
      <c r="U350" s="201" t="s">
        <v>54</v>
      </c>
      <c r="V350" s="202">
        <v>0.64362751824229703</v>
      </c>
      <c r="W350" s="202">
        <v>0</v>
      </c>
      <c r="X350" s="202">
        <v>0</v>
      </c>
      <c r="Y350" s="202">
        <v>0</v>
      </c>
      <c r="Z350" s="202">
        <v>0</v>
      </c>
      <c r="AA350" s="202">
        <v>0.24732741393680011</v>
      </c>
      <c r="AB350" s="202">
        <v>0</v>
      </c>
      <c r="AC350" s="203">
        <v>3.196297802701539</v>
      </c>
      <c r="AD350" s="202">
        <v>1.4928194341288144E-2</v>
      </c>
      <c r="AE350" s="202">
        <v>0</v>
      </c>
      <c r="AF350" s="202">
        <v>0</v>
      </c>
      <c r="AG350" s="202">
        <v>3.1599656724353244</v>
      </c>
      <c r="AH350" s="202">
        <v>2.1403935924926672E-2</v>
      </c>
      <c r="AI350" s="204">
        <f t="shared" si="249"/>
        <v>4.0872527348806358</v>
      </c>
      <c r="AJ350" s="131" t="str">
        <f t="shared" si="250"/>
        <v/>
      </c>
      <c r="BA350" s="131"/>
      <c r="BR350" s="131"/>
      <c r="CG350" s="131"/>
    </row>
    <row r="351" spans="1:85" ht="15">
      <c r="A351" s="157" t="s">
        <v>55</v>
      </c>
      <c r="B351" s="146">
        <v>0</v>
      </c>
      <c r="C351" s="146">
        <v>0</v>
      </c>
      <c r="D351" s="146">
        <v>0</v>
      </c>
      <c r="E351" s="146">
        <v>1.5212001203976238</v>
      </c>
      <c r="F351" s="304"/>
      <c r="G351" s="146">
        <v>0</v>
      </c>
      <c r="H351" s="158">
        <v>0</v>
      </c>
      <c r="I351" s="144">
        <f t="shared" si="247"/>
        <v>1.5212001203976238</v>
      </c>
      <c r="J351" s="139"/>
      <c r="K351" s="159" t="s">
        <v>55</v>
      </c>
      <c r="L351" s="146">
        <v>0</v>
      </c>
      <c r="M351" s="146">
        <v>0</v>
      </c>
      <c r="N351" s="146">
        <v>0</v>
      </c>
      <c r="O351" s="146">
        <v>1.5212001203976238</v>
      </c>
      <c r="P351" s="146">
        <v>87.794781448586107</v>
      </c>
      <c r="Q351" s="146">
        <v>0</v>
      </c>
      <c r="R351" s="147">
        <v>0</v>
      </c>
      <c r="S351" s="148">
        <f t="shared" si="248"/>
        <v>89.31598156898373</v>
      </c>
      <c r="U351" s="205" t="s">
        <v>55</v>
      </c>
      <c r="V351" s="197">
        <v>0</v>
      </c>
      <c r="W351" s="197">
        <v>0</v>
      </c>
      <c r="X351" s="197">
        <v>0</v>
      </c>
      <c r="Y351" s="197">
        <v>0</v>
      </c>
      <c r="Z351" s="197">
        <v>0</v>
      </c>
      <c r="AA351" s="197">
        <v>0</v>
      </c>
      <c r="AB351" s="197">
        <v>87.794781448586107</v>
      </c>
      <c r="AC351" s="198">
        <v>1.5212001203976238</v>
      </c>
      <c r="AD351" s="197">
        <v>0</v>
      </c>
      <c r="AE351" s="197">
        <v>0</v>
      </c>
      <c r="AF351" s="197">
        <v>0</v>
      </c>
      <c r="AG351" s="197">
        <v>0</v>
      </c>
      <c r="AH351" s="197">
        <v>1.5212001203976238</v>
      </c>
      <c r="AI351" s="200">
        <f t="shared" si="249"/>
        <v>89.31598156898373</v>
      </c>
      <c r="AJ351" s="131" t="str">
        <f t="shared" si="250"/>
        <v/>
      </c>
      <c r="BA351" s="131"/>
      <c r="BR351" s="131"/>
      <c r="CG351" s="131"/>
    </row>
    <row r="352" spans="1:85" ht="15">
      <c r="A352" s="149" t="s">
        <v>12</v>
      </c>
      <c r="B352" s="150">
        <v>0</v>
      </c>
      <c r="C352" s="150">
        <v>0</v>
      </c>
      <c r="D352" s="150">
        <v>0</v>
      </c>
      <c r="E352" s="150">
        <v>0</v>
      </c>
      <c r="F352" s="304"/>
      <c r="G352" s="150">
        <v>0</v>
      </c>
      <c r="H352" s="151">
        <v>0</v>
      </c>
      <c r="I352" s="152">
        <f t="shared" si="247"/>
        <v>0</v>
      </c>
      <c r="J352" s="139"/>
      <c r="K352" s="153" t="s">
        <v>12</v>
      </c>
      <c r="L352" s="154">
        <v>0</v>
      </c>
      <c r="M352" s="154">
        <v>0</v>
      </c>
      <c r="N352" s="154">
        <v>0</v>
      </c>
      <c r="O352" s="154">
        <v>0</v>
      </c>
      <c r="P352" s="154">
        <v>1.1941420788255459</v>
      </c>
      <c r="Q352" s="154">
        <v>0</v>
      </c>
      <c r="R352" s="155">
        <v>0</v>
      </c>
      <c r="S352" s="156">
        <f t="shared" si="248"/>
        <v>1.1941420788255459</v>
      </c>
      <c r="U352" s="201" t="s">
        <v>12</v>
      </c>
      <c r="V352" s="202">
        <v>0</v>
      </c>
      <c r="W352" s="202">
        <v>0</v>
      </c>
      <c r="X352" s="202">
        <v>0</v>
      </c>
      <c r="Y352" s="202">
        <v>0</v>
      </c>
      <c r="Z352" s="202">
        <v>0</v>
      </c>
      <c r="AA352" s="202">
        <v>0</v>
      </c>
      <c r="AB352" s="202">
        <v>1.1941420788255459</v>
      </c>
      <c r="AC352" s="203">
        <v>0</v>
      </c>
      <c r="AD352" s="202">
        <v>0</v>
      </c>
      <c r="AE352" s="202">
        <v>0</v>
      </c>
      <c r="AF352" s="202">
        <v>0</v>
      </c>
      <c r="AG352" s="202">
        <v>0</v>
      </c>
      <c r="AH352" s="202">
        <v>0</v>
      </c>
      <c r="AI352" s="204">
        <f t="shared" si="249"/>
        <v>1.1941420788255459</v>
      </c>
      <c r="AJ352" s="131" t="str">
        <f t="shared" si="250"/>
        <v/>
      </c>
      <c r="BA352" s="131"/>
      <c r="BR352" s="131"/>
      <c r="CG352" s="131"/>
    </row>
    <row r="353" spans="1:85" ht="15">
      <c r="A353" s="157" t="s">
        <v>56</v>
      </c>
      <c r="B353" s="146">
        <v>0</v>
      </c>
      <c r="C353" s="146">
        <v>0</v>
      </c>
      <c r="D353" s="146">
        <v>0</v>
      </c>
      <c r="E353" s="146">
        <v>0</v>
      </c>
      <c r="F353" s="304"/>
      <c r="G353" s="146">
        <v>0</v>
      </c>
      <c r="H353" s="158">
        <v>0</v>
      </c>
      <c r="I353" s="144">
        <f t="shared" si="247"/>
        <v>0</v>
      </c>
      <c r="J353" s="139"/>
      <c r="K353" s="159" t="s">
        <v>56</v>
      </c>
      <c r="L353" s="146">
        <v>0</v>
      </c>
      <c r="M353" s="146">
        <v>0</v>
      </c>
      <c r="N353" s="146">
        <v>0</v>
      </c>
      <c r="O353" s="146">
        <v>0</v>
      </c>
      <c r="P353" s="146">
        <v>0</v>
      </c>
      <c r="Q353" s="146">
        <v>0</v>
      </c>
      <c r="R353" s="147">
        <v>0</v>
      </c>
      <c r="S353" s="148">
        <f t="shared" si="248"/>
        <v>0</v>
      </c>
      <c r="U353" s="205" t="s">
        <v>56</v>
      </c>
      <c r="V353" s="197">
        <v>0</v>
      </c>
      <c r="W353" s="197">
        <v>0</v>
      </c>
      <c r="X353" s="197">
        <v>0</v>
      </c>
      <c r="Y353" s="197">
        <v>0</v>
      </c>
      <c r="Z353" s="197">
        <v>0</v>
      </c>
      <c r="AA353" s="197">
        <v>0</v>
      </c>
      <c r="AB353" s="197">
        <v>0</v>
      </c>
      <c r="AC353" s="198">
        <v>0</v>
      </c>
      <c r="AD353" s="197">
        <v>0</v>
      </c>
      <c r="AE353" s="197">
        <v>0</v>
      </c>
      <c r="AF353" s="197">
        <v>0</v>
      </c>
      <c r="AG353" s="197">
        <v>0</v>
      </c>
      <c r="AH353" s="197">
        <v>0</v>
      </c>
      <c r="AI353" s="200">
        <f t="shared" si="249"/>
        <v>0</v>
      </c>
      <c r="AJ353" s="131" t="str">
        <f t="shared" si="250"/>
        <v/>
      </c>
      <c r="BA353" s="131"/>
      <c r="BR353" s="131"/>
      <c r="CG353" s="131"/>
    </row>
    <row r="354" spans="1:85" ht="15">
      <c r="A354" s="149" t="s">
        <v>17</v>
      </c>
      <c r="B354" s="150">
        <v>0</v>
      </c>
      <c r="C354" s="150">
        <v>1.6791193409095455E-2</v>
      </c>
      <c r="D354" s="150">
        <v>0</v>
      </c>
      <c r="E354" s="150">
        <v>0</v>
      </c>
      <c r="F354" s="304"/>
      <c r="G354" s="150">
        <v>0</v>
      </c>
      <c r="H354" s="151">
        <v>0</v>
      </c>
      <c r="I354" s="152">
        <f t="shared" si="247"/>
        <v>1.6791193409095455E-2</v>
      </c>
      <c r="J354" s="139"/>
      <c r="K354" s="153" t="s">
        <v>17</v>
      </c>
      <c r="L354" s="154">
        <v>0</v>
      </c>
      <c r="M354" s="154">
        <v>1.6791193409095455E-2</v>
      </c>
      <c r="N354" s="154">
        <v>0</v>
      </c>
      <c r="O354" s="154">
        <v>0</v>
      </c>
      <c r="P354" s="154">
        <v>0.66881261531634095</v>
      </c>
      <c r="Q354" s="154">
        <v>0</v>
      </c>
      <c r="R354" s="155">
        <v>0</v>
      </c>
      <c r="S354" s="156">
        <f t="shared" si="248"/>
        <v>0.68560380872543636</v>
      </c>
      <c r="U354" s="201" t="s">
        <v>17</v>
      </c>
      <c r="V354" s="202">
        <v>0</v>
      </c>
      <c r="W354" s="202">
        <v>0</v>
      </c>
      <c r="X354" s="202">
        <v>0</v>
      </c>
      <c r="Y354" s="202">
        <v>1.6791193409095455E-2</v>
      </c>
      <c r="Z354" s="202">
        <v>0</v>
      </c>
      <c r="AA354" s="202">
        <v>0</v>
      </c>
      <c r="AB354" s="202">
        <v>0.66881261531634095</v>
      </c>
      <c r="AC354" s="203">
        <v>0</v>
      </c>
      <c r="AD354" s="202">
        <v>0</v>
      </c>
      <c r="AE354" s="202">
        <v>0</v>
      </c>
      <c r="AF354" s="202">
        <v>0</v>
      </c>
      <c r="AG354" s="202">
        <v>0</v>
      </c>
      <c r="AH354" s="202">
        <v>0</v>
      </c>
      <c r="AI354" s="204">
        <f t="shared" si="249"/>
        <v>0.68560380872543636</v>
      </c>
      <c r="AJ354" s="131" t="str">
        <f t="shared" si="250"/>
        <v/>
      </c>
      <c r="BA354" s="131"/>
      <c r="BR354" s="131"/>
      <c r="CG354" s="131"/>
    </row>
    <row r="355" spans="1:85" ht="15">
      <c r="A355" s="157" t="s">
        <v>141</v>
      </c>
      <c r="B355" s="146">
        <v>0.8436540687518832</v>
      </c>
      <c r="C355" s="146">
        <v>0</v>
      </c>
      <c r="D355" s="146">
        <v>16.487571991101028</v>
      </c>
      <c r="E355" s="146">
        <v>0</v>
      </c>
      <c r="F355" s="304"/>
      <c r="G355" s="146">
        <v>0</v>
      </c>
      <c r="H355" s="158">
        <v>0</v>
      </c>
      <c r="I355" s="144">
        <f t="shared" si="247"/>
        <v>17.331226059852909</v>
      </c>
      <c r="J355" s="139"/>
      <c r="K355" s="159" t="s">
        <v>141</v>
      </c>
      <c r="L355" s="146">
        <v>0.8436540687518832</v>
      </c>
      <c r="M355" s="146">
        <v>0</v>
      </c>
      <c r="N355" s="146">
        <v>16.487571991101028</v>
      </c>
      <c r="O355" s="146">
        <v>0</v>
      </c>
      <c r="P355" s="146">
        <v>0</v>
      </c>
      <c r="Q355" s="146">
        <v>0</v>
      </c>
      <c r="R355" s="147">
        <v>0</v>
      </c>
      <c r="S355" s="148">
        <f t="shared" si="248"/>
        <v>17.331226059852909</v>
      </c>
      <c r="U355" s="205" t="s">
        <v>141</v>
      </c>
      <c r="V355" s="197">
        <v>0.8436540687518832</v>
      </c>
      <c r="W355" s="197">
        <v>0</v>
      </c>
      <c r="X355" s="197">
        <v>0</v>
      </c>
      <c r="Y355" s="197">
        <v>0</v>
      </c>
      <c r="Z355" s="197">
        <v>16.487571991101028</v>
      </c>
      <c r="AA355" s="197">
        <v>0</v>
      </c>
      <c r="AB355" s="197">
        <v>0</v>
      </c>
      <c r="AC355" s="198">
        <v>0</v>
      </c>
      <c r="AD355" s="197">
        <v>0</v>
      </c>
      <c r="AE355" s="197">
        <v>0</v>
      </c>
      <c r="AF355" s="197">
        <v>0</v>
      </c>
      <c r="AG355" s="197">
        <v>0</v>
      </c>
      <c r="AH355" s="197">
        <v>0</v>
      </c>
      <c r="AI355" s="200">
        <f t="shared" si="249"/>
        <v>17.331226059852909</v>
      </c>
      <c r="AJ355" s="131" t="str">
        <f t="shared" si="250"/>
        <v/>
      </c>
      <c r="BA355" s="131"/>
      <c r="BR355" s="131"/>
      <c r="CG355" s="131"/>
    </row>
    <row r="356" spans="1:85" ht="15">
      <c r="A356" s="149" t="s">
        <v>25</v>
      </c>
      <c r="B356" s="150">
        <v>2.2745874668410586</v>
      </c>
      <c r="C356" s="150">
        <v>1.1288302320305985</v>
      </c>
      <c r="D356" s="150">
        <v>0.78086568436844328</v>
      </c>
      <c r="E356" s="150">
        <v>100.2140972452131</v>
      </c>
      <c r="F356" s="304"/>
      <c r="G356" s="150">
        <v>3.472852468958763</v>
      </c>
      <c r="H356" s="151">
        <v>0</v>
      </c>
      <c r="I356" s="152">
        <f t="shared" si="247"/>
        <v>107.87123309741196</v>
      </c>
      <c r="J356" s="139"/>
      <c r="K356" s="153" t="s">
        <v>25</v>
      </c>
      <c r="L356" s="154">
        <v>2.2745874668410586</v>
      </c>
      <c r="M356" s="154">
        <v>1.1288302320305985</v>
      </c>
      <c r="N356" s="154">
        <v>0.78086568436844328</v>
      </c>
      <c r="O356" s="154">
        <v>100.2140972452131</v>
      </c>
      <c r="P356" s="154">
        <v>0.37590578199616026</v>
      </c>
      <c r="Q356" s="154">
        <v>3.472852468958763</v>
      </c>
      <c r="R356" s="155">
        <v>0</v>
      </c>
      <c r="S356" s="156">
        <f t="shared" si="248"/>
        <v>108.24713887940813</v>
      </c>
      <c r="U356" s="201" t="s">
        <v>25</v>
      </c>
      <c r="V356" s="202">
        <v>0.54962635789648195</v>
      </c>
      <c r="W356" s="202">
        <v>1.7211210921575379</v>
      </c>
      <c r="X356" s="202">
        <v>3.472852468958763</v>
      </c>
      <c r="Y356" s="202">
        <v>1.1288302320305985</v>
      </c>
      <c r="Z356" s="202">
        <v>0.39575126647704556</v>
      </c>
      <c r="AA356" s="202">
        <v>99.992989583216357</v>
      </c>
      <c r="AB356" s="202">
        <v>0.37590578199616026</v>
      </c>
      <c r="AC356" s="203">
        <v>0.61006209667517308</v>
      </c>
      <c r="AD356" s="202">
        <v>3.8400167870386208E-3</v>
      </c>
      <c r="AE356" s="202">
        <v>1.2314427935704753E-3</v>
      </c>
      <c r="AF356" s="202">
        <v>0</v>
      </c>
      <c r="AG356" s="202">
        <v>0.38511441789139772</v>
      </c>
      <c r="AH356" s="202">
        <v>0.21987621920316627</v>
      </c>
      <c r="AI356" s="204">
        <f t="shared" si="249"/>
        <v>108.24713887940813</v>
      </c>
      <c r="AJ356" s="131" t="str">
        <f t="shared" si="250"/>
        <v/>
      </c>
      <c r="BA356" s="131"/>
      <c r="BR356" s="131"/>
      <c r="CG356" s="131"/>
    </row>
    <row r="357" spans="1:85" ht="15">
      <c r="A357" s="157" t="s">
        <v>24</v>
      </c>
      <c r="B357" s="146">
        <v>1.3695634556315432</v>
      </c>
      <c r="C357" s="146">
        <v>0</v>
      </c>
      <c r="D357" s="146">
        <v>20.576049374015593</v>
      </c>
      <c r="E357" s="146">
        <v>0</v>
      </c>
      <c r="F357" s="304"/>
      <c r="G357" s="146">
        <v>0</v>
      </c>
      <c r="H357" s="158">
        <v>0</v>
      </c>
      <c r="I357" s="144">
        <f t="shared" si="247"/>
        <v>21.945612829647136</v>
      </c>
      <c r="J357" s="139"/>
      <c r="K357" s="159" t="s">
        <v>24</v>
      </c>
      <c r="L357" s="146">
        <v>1.3695634556315432</v>
      </c>
      <c r="M357" s="146">
        <v>0</v>
      </c>
      <c r="N357" s="146">
        <v>20.576049374015593</v>
      </c>
      <c r="O357" s="146">
        <v>0</v>
      </c>
      <c r="P357" s="146">
        <v>0</v>
      </c>
      <c r="Q357" s="146">
        <v>0</v>
      </c>
      <c r="R357" s="147">
        <v>0</v>
      </c>
      <c r="S357" s="148">
        <f t="shared" si="248"/>
        <v>21.945612829647136</v>
      </c>
      <c r="U357" s="205" t="s">
        <v>24</v>
      </c>
      <c r="V357" s="197">
        <v>1.3695634556315432</v>
      </c>
      <c r="W357" s="197">
        <v>0</v>
      </c>
      <c r="X357" s="197">
        <v>0</v>
      </c>
      <c r="Y357" s="197">
        <v>0</v>
      </c>
      <c r="Z357" s="197">
        <v>0.5729406769766241</v>
      </c>
      <c r="AA357" s="197">
        <v>0</v>
      </c>
      <c r="AB357" s="197">
        <v>0</v>
      </c>
      <c r="AC357" s="198">
        <v>20.003108697038968</v>
      </c>
      <c r="AD357" s="197">
        <v>0</v>
      </c>
      <c r="AE357" s="197">
        <v>0</v>
      </c>
      <c r="AF357" s="197">
        <v>0</v>
      </c>
      <c r="AG357" s="197">
        <v>20.003108697038968</v>
      </c>
      <c r="AH357" s="197">
        <v>0</v>
      </c>
      <c r="AI357" s="200">
        <f t="shared" si="249"/>
        <v>21.945612829647136</v>
      </c>
      <c r="AJ357" s="131" t="str">
        <f t="shared" si="250"/>
        <v/>
      </c>
      <c r="BA357" s="131"/>
      <c r="BR357" s="131"/>
      <c r="CG357" s="131"/>
    </row>
    <row r="358" spans="1:85" ht="15">
      <c r="A358" s="149" t="s">
        <v>57</v>
      </c>
      <c r="B358" s="150">
        <v>2.7729081789920746</v>
      </c>
      <c r="C358" s="150">
        <v>4.7025092313834662</v>
      </c>
      <c r="D358" s="150">
        <v>8.5760046772950762</v>
      </c>
      <c r="E358" s="150">
        <v>0</v>
      </c>
      <c r="F358" s="304"/>
      <c r="G358" s="150">
        <v>0</v>
      </c>
      <c r="H358" s="151">
        <v>0</v>
      </c>
      <c r="I358" s="152">
        <f t="shared" si="247"/>
        <v>16.051422087670616</v>
      </c>
      <c r="J358" s="139"/>
      <c r="K358" s="153" t="s">
        <v>57</v>
      </c>
      <c r="L358" s="154">
        <v>2.7729081789920746</v>
      </c>
      <c r="M358" s="154">
        <v>4.7025092313834662</v>
      </c>
      <c r="N358" s="154">
        <v>8.5760046772950762</v>
      </c>
      <c r="O358" s="154">
        <v>0</v>
      </c>
      <c r="P358" s="154">
        <v>0</v>
      </c>
      <c r="Q358" s="154">
        <v>0</v>
      </c>
      <c r="R358" s="155">
        <v>0</v>
      </c>
      <c r="S358" s="156">
        <f t="shared" si="248"/>
        <v>16.051422087670616</v>
      </c>
      <c r="U358" s="201" t="s">
        <v>57</v>
      </c>
      <c r="V358" s="202">
        <v>2.7729081789920746</v>
      </c>
      <c r="W358" s="202">
        <v>0</v>
      </c>
      <c r="X358" s="202">
        <v>0</v>
      </c>
      <c r="Y358" s="202">
        <v>4.7025092313834662</v>
      </c>
      <c r="Z358" s="202">
        <v>8.5760046772950762</v>
      </c>
      <c r="AA358" s="202">
        <v>0</v>
      </c>
      <c r="AB358" s="202">
        <v>0</v>
      </c>
      <c r="AC358" s="203">
        <v>0</v>
      </c>
      <c r="AD358" s="202">
        <v>0</v>
      </c>
      <c r="AE358" s="202">
        <v>0</v>
      </c>
      <c r="AF358" s="202">
        <v>0</v>
      </c>
      <c r="AG358" s="202">
        <v>0</v>
      </c>
      <c r="AH358" s="202">
        <v>0</v>
      </c>
      <c r="AI358" s="204">
        <f t="shared" si="249"/>
        <v>16.051422087670616</v>
      </c>
      <c r="AJ358" s="131" t="str">
        <f t="shared" si="250"/>
        <v/>
      </c>
      <c r="BA358" s="131"/>
      <c r="BR358" s="131"/>
      <c r="CG358" s="131"/>
    </row>
    <row r="359" spans="1:85" ht="15">
      <c r="A359" s="157" t="s">
        <v>22</v>
      </c>
      <c r="B359" s="146">
        <v>24.995885157612847</v>
      </c>
      <c r="C359" s="146">
        <v>123.59121822573766</v>
      </c>
      <c r="D359" s="146">
        <v>70.471035164843002</v>
      </c>
      <c r="E359" s="146">
        <v>1.8386938835828435</v>
      </c>
      <c r="F359" s="304"/>
      <c r="G359" s="146">
        <v>0</v>
      </c>
      <c r="H359" s="158">
        <v>0</v>
      </c>
      <c r="I359" s="144">
        <f t="shared" si="247"/>
        <v>220.89683243177632</v>
      </c>
      <c r="J359" s="139"/>
      <c r="K359" s="159" t="s">
        <v>22</v>
      </c>
      <c r="L359" s="146">
        <v>24.995885157612847</v>
      </c>
      <c r="M359" s="146">
        <v>123.59121822573766</v>
      </c>
      <c r="N359" s="146">
        <v>70.471035164843002</v>
      </c>
      <c r="O359" s="146">
        <v>1.8386938835828435</v>
      </c>
      <c r="P359" s="146">
        <v>5.052388383053656</v>
      </c>
      <c r="Q359" s="146">
        <v>0</v>
      </c>
      <c r="R359" s="147">
        <v>0</v>
      </c>
      <c r="S359" s="148">
        <f t="shared" si="248"/>
        <v>225.94922081482997</v>
      </c>
      <c r="U359" s="205" t="s">
        <v>22</v>
      </c>
      <c r="V359" s="197">
        <v>24.995885157612847</v>
      </c>
      <c r="W359" s="197">
        <v>0</v>
      </c>
      <c r="X359" s="197">
        <v>0</v>
      </c>
      <c r="Y359" s="197">
        <v>123.59121822573766</v>
      </c>
      <c r="Z359" s="197">
        <v>51.043853730794794</v>
      </c>
      <c r="AA359" s="197">
        <v>0</v>
      </c>
      <c r="AB359" s="197">
        <v>5.052388383053656</v>
      </c>
      <c r="AC359" s="198">
        <v>21.26587531763105</v>
      </c>
      <c r="AD359" s="197">
        <v>0</v>
      </c>
      <c r="AE359" s="197">
        <v>0</v>
      </c>
      <c r="AF359" s="197">
        <v>0</v>
      </c>
      <c r="AG359" s="197">
        <v>19.427181434048208</v>
      </c>
      <c r="AH359" s="197">
        <v>1.8386938835828435</v>
      </c>
      <c r="AI359" s="200">
        <f t="shared" si="249"/>
        <v>225.94922081483</v>
      </c>
      <c r="AJ359" s="131" t="str">
        <f t="shared" si="250"/>
        <v/>
      </c>
      <c r="BA359" s="131"/>
      <c r="BR359" s="131"/>
      <c r="CG359" s="131"/>
    </row>
    <row r="360" spans="1:85" ht="15">
      <c r="A360" s="149" t="s">
        <v>21</v>
      </c>
      <c r="B360" s="150">
        <v>0</v>
      </c>
      <c r="C360" s="150">
        <v>0</v>
      </c>
      <c r="D360" s="150">
        <v>0</v>
      </c>
      <c r="E360" s="150">
        <v>0</v>
      </c>
      <c r="F360" s="304"/>
      <c r="G360" s="150">
        <v>0</v>
      </c>
      <c r="H360" s="151">
        <v>0</v>
      </c>
      <c r="I360" s="152">
        <f t="shared" si="247"/>
        <v>0</v>
      </c>
      <c r="J360" s="139"/>
      <c r="K360" s="153" t="s">
        <v>21</v>
      </c>
      <c r="L360" s="154">
        <v>0</v>
      </c>
      <c r="M360" s="154">
        <v>0</v>
      </c>
      <c r="N360" s="154">
        <v>0</v>
      </c>
      <c r="O360" s="154">
        <v>0</v>
      </c>
      <c r="P360" s="154">
        <v>0</v>
      </c>
      <c r="Q360" s="154">
        <v>0</v>
      </c>
      <c r="R360" s="155">
        <v>0</v>
      </c>
      <c r="S360" s="156">
        <f t="shared" si="248"/>
        <v>0</v>
      </c>
      <c r="U360" s="201" t="s">
        <v>58</v>
      </c>
      <c r="V360" s="202">
        <v>0</v>
      </c>
      <c r="W360" s="202">
        <v>0</v>
      </c>
      <c r="X360" s="202">
        <v>0</v>
      </c>
      <c r="Y360" s="202">
        <v>0</v>
      </c>
      <c r="Z360" s="202">
        <v>0</v>
      </c>
      <c r="AA360" s="202">
        <v>0</v>
      </c>
      <c r="AB360" s="202">
        <v>0</v>
      </c>
      <c r="AC360" s="203">
        <v>0</v>
      </c>
      <c r="AD360" s="202">
        <v>0</v>
      </c>
      <c r="AE360" s="202">
        <v>0</v>
      </c>
      <c r="AF360" s="202">
        <v>0</v>
      </c>
      <c r="AG360" s="202">
        <v>0</v>
      </c>
      <c r="AH360" s="202">
        <v>0</v>
      </c>
      <c r="AI360" s="204">
        <f t="shared" si="249"/>
        <v>0</v>
      </c>
      <c r="AJ360" s="131" t="str">
        <f t="shared" si="250"/>
        <v/>
      </c>
      <c r="BA360" s="131"/>
      <c r="BR360" s="131"/>
      <c r="CG360" s="131"/>
    </row>
    <row r="361" spans="1:85" ht="15">
      <c r="A361" s="160" t="s">
        <v>61</v>
      </c>
      <c r="B361" s="146">
        <v>0</v>
      </c>
      <c r="C361" s="146">
        <v>0</v>
      </c>
      <c r="D361" s="146">
        <v>0</v>
      </c>
      <c r="E361" s="146">
        <v>0</v>
      </c>
      <c r="F361" s="304"/>
      <c r="G361" s="146">
        <v>0</v>
      </c>
      <c r="H361" s="158">
        <v>0</v>
      </c>
      <c r="I361" s="144">
        <f t="shared" si="247"/>
        <v>0</v>
      </c>
      <c r="J361" s="139"/>
      <c r="K361" s="161" t="s">
        <v>61</v>
      </c>
      <c r="L361" s="146">
        <v>0</v>
      </c>
      <c r="M361" s="146">
        <v>0</v>
      </c>
      <c r="N361" s="146">
        <v>0</v>
      </c>
      <c r="O361" s="146">
        <v>0</v>
      </c>
      <c r="P361" s="146">
        <v>0</v>
      </c>
      <c r="Q361" s="146">
        <v>0</v>
      </c>
      <c r="R361" s="147">
        <v>0</v>
      </c>
      <c r="S361" s="148">
        <f t="shared" si="248"/>
        <v>0</v>
      </c>
      <c r="U361" s="206" t="s">
        <v>59</v>
      </c>
      <c r="V361" s="197">
        <v>0</v>
      </c>
      <c r="W361" s="197">
        <v>0</v>
      </c>
      <c r="X361" s="197">
        <v>0</v>
      </c>
      <c r="Y361" s="197">
        <v>0</v>
      </c>
      <c r="Z361" s="197">
        <v>0</v>
      </c>
      <c r="AA361" s="197">
        <v>0</v>
      </c>
      <c r="AB361" s="197">
        <v>0</v>
      </c>
      <c r="AC361" s="198">
        <v>0</v>
      </c>
      <c r="AD361" s="199">
        <v>0</v>
      </c>
      <c r="AE361" s="199">
        <v>0</v>
      </c>
      <c r="AF361" s="199">
        <v>0</v>
      </c>
      <c r="AG361" s="199">
        <v>0</v>
      </c>
      <c r="AH361" s="199">
        <v>0</v>
      </c>
      <c r="AI361" s="200">
        <f t="shared" si="249"/>
        <v>0</v>
      </c>
      <c r="AJ361" s="131" t="str">
        <f t="shared" si="250"/>
        <v/>
      </c>
      <c r="BA361" s="131"/>
      <c r="BR361" s="131"/>
      <c r="CG361" s="131"/>
    </row>
    <row r="362" spans="1:85">
      <c r="A362" s="162" t="s">
        <v>23</v>
      </c>
      <c r="B362" s="163">
        <v>0</v>
      </c>
      <c r="C362" s="163">
        <v>0</v>
      </c>
      <c r="D362" s="163">
        <v>0</v>
      </c>
      <c r="E362" s="163">
        <v>0</v>
      </c>
      <c r="F362" s="304"/>
      <c r="G362" s="163">
        <v>0</v>
      </c>
      <c r="H362" s="164">
        <v>0</v>
      </c>
      <c r="I362" s="165">
        <f t="shared" si="247"/>
        <v>0</v>
      </c>
      <c r="J362" s="139"/>
      <c r="K362" s="166" t="s">
        <v>23</v>
      </c>
      <c r="L362" s="167">
        <v>0</v>
      </c>
      <c r="M362" s="167">
        <v>0</v>
      </c>
      <c r="N362" s="167">
        <v>0</v>
      </c>
      <c r="O362" s="167">
        <v>0</v>
      </c>
      <c r="P362" s="167">
        <v>0</v>
      </c>
      <c r="Q362" s="167">
        <v>0</v>
      </c>
      <c r="R362" s="168">
        <v>0</v>
      </c>
      <c r="S362" s="169">
        <f t="shared" si="248"/>
        <v>0</v>
      </c>
      <c r="U362" s="207" t="s">
        <v>62</v>
      </c>
      <c r="V362" s="208">
        <v>0</v>
      </c>
      <c r="W362" s="208">
        <v>0</v>
      </c>
      <c r="X362" s="208">
        <v>0</v>
      </c>
      <c r="Y362" s="208">
        <v>0</v>
      </c>
      <c r="Z362" s="208">
        <v>0</v>
      </c>
      <c r="AA362" s="208">
        <v>0</v>
      </c>
      <c r="AB362" s="208">
        <v>0</v>
      </c>
      <c r="AC362" s="208">
        <v>0</v>
      </c>
      <c r="AD362" s="208">
        <v>0</v>
      </c>
      <c r="AE362" s="208">
        <v>0</v>
      </c>
      <c r="AF362" s="208">
        <v>0</v>
      </c>
      <c r="AG362" s="208">
        <v>0</v>
      </c>
      <c r="AH362" s="92">
        <v>0</v>
      </c>
      <c r="AI362" s="209">
        <f t="shared" si="249"/>
        <v>0</v>
      </c>
      <c r="AJ362" s="131" t="str">
        <f t="shared" si="250"/>
        <v/>
      </c>
      <c r="BA362" s="131"/>
      <c r="BR362" s="131"/>
      <c r="CG362" s="131"/>
    </row>
    <row r="363" spans="1:85">
      <c r="A363" s="170" t="s">
        <v>19</v>
      </c>
      <c r="B363" s="171">
        <v>0</v>
      </c>
      <c r="C363" s="171">
        <v>0</v>
      </c>
      <c r="D363" s="171">
        <v>0</v>
      </c>
      <c r="E363" s="171">
        <v>0</v>
      </c>
      <c r="F363" s="304"/>
      <c r="G363" s="171">
        <v>0</v>
      </c>
      <c r="H363" s="172">
        <v>0</v>
      </c>
      <c r="I363" s="173">
        <f t="shared" si="247"/>
        <v>0</v>
      </c>
      <c r="J363" s="139"/>
      <c r="K363" s="174" t="s">
        <v>19</v>
      </c>
      <c r="L363" s="171">
        <v>0</v>
      </c>
      <c r="M363" s="171">
        <v>0</v>
      </c>
      <c r="N363" s="171">
        <v>0</v>
      </c>
      <c r="O363" s="171">
        <v>0</v>
      </c>
      <c r="P363" s="171">
        <v>0</v>
      </c>
      <c r="Q363" s="171">
        <v>0</v>
      </c>
      <c r="R363" s="175">
        <v>0</v>
      </c>
      <c r="S363" s="176">
        <f t="shared" si="248"/>
        <v>0</v>
      </c>
      <c r="U363" s="210" t="s">
        <v>19</v>
      </c>
      <c r="V363" s="211">
        <v>0</v>
      </c>
      <c r="W363" s="211">
        <v>0</v>
      </c>
      <c r="X363" s="211">
        <v>0</v>
      </c>
      <c r="Y363" s="211">
        <v>0</v>
      </c>
      <c r="Z363" s="211">
        <v>0</v>
      </c>
      <c r="AA363" s="211">
        <v>0</v>
      </c>
      <c r="AB363" s="211">
        <v>0</v>
      </c>
      <c r="AC363" s="211">
        <v>0</v>
      </c>
      <c r="AD363" s="212">
        <v>0</v>
      </c>
      <c r="AE363" s="212">
        <v>0</v>
      </c>
      <c r="AF363" s="212">
        <v>0</v>
      </c>
      <c r="AG363" s="212">
        <v>0</v>
      </c>
      <c r="AH363" s="212">
        <v>0</v>
      </c>
      <c r="AI363" s="213">
        <f t="shared" si="249"/>
        <v>0</v>
      </c>
      <c r="AJ363" s="131" t="str">
        <f t="shared" si="250"/>
        <v/>
      </c>
      <c r="BA363" s="131"/>
      <c r="BR363" s="131"/>
      <c r="CG363" s="131"/>
    </row>
    <row r="364" spans="1:85">
      <c r="A364" s="162" t="s">
        <v>20</v>
      </c>
      <c r="B364" s="163">
        <v>0</v>
      </c>
      <c r="C364" s="163">
        <v>0</v>
      </c>
      <c r="D364" s="163">
        <v>0</v>
      </c>
      <c r="E364" s="163">
        <v>0</v>
      </c>
      <c r="F364" s="304"/>
      <c r="G364" s="163">
        <v>0</v>
      </c>
      <c r="H364" s="164">
        <v>0</v>
      </c>
      <c r="I364" s="165">
        <f t="shared" si="247"/>
        <v>0</v>
      </c>
      <c r="J364" s="139"/>
      <c r="K364" s="166" t="s">
        <v>20</v>
      </c>
      <c r="L364" s="167">
        <v>0</v>
      </c>
      <c r="M364" s="167">
        <v>0</v>
      </c>
      <c r="N364" s="167">
        <v>0</v>
      </c>
      <c r="O364" s="167">
        <v>0</v>
      </c>
      <c r="P364" s="167">
        <v>0</v>
      </c>
      <c r="Q364" s="167">
        <v>0</v>
      </c>
      <c r="R364" s="168">
        <v>0</v>
      </c>
      <c r="S364" s="169">
        <f t="shared" si="248"/>
        <v>0</v>
      </c>
      <c r="U364" s="207" t="s">
        <v>20</v>
      </c>
      <c r="V364" s="208">
        <v>0</v>
      </c>
      <c r="W364" s="208">
        <v>0</v>
      </c>
      <c r="X364" s="208">
        <v>0</v>
      </c>
      <c r="Y364" s="208">
        <v>0</v>
      </c>
      <c r="Z364" s="208">
        <v>0</v>
      </c>
      <c r="AA364" s="208">
        <v>0</v>
      </c>
      <c r="AB364" s="208">
        <v>0</v>
      </c>
      <c r="AC364" s="208">
        <v>0</v>
      </c>
      <c r="AD364" s="208">
        <v>0</v>
      </c>
      <c r="AE364" s="208">
        <v>0</v>
      </c>
      <c r="AF364" s="208">
        <v>0</v>
      </c>
      <c r="AG364" s="208">
        <v>0</v>
      </c>
      <c r="AH364" s="92">
        <v>0</v>
      </c>
      <c r="AI364" s="209">
        <f t="shared" si="249"/>
        <v>0</v>
      </c>
      <c r="AJ364" s="131" t="str">
        <f t="shared" si="250"/>
        <v/>
      </c>
      <c r="BA364" s="131"/>
      <c r="BR364" s="131"/>
      <c r="CG364" s="131"/>
    </row>
    <row r="365" spans="1:85" ht="15" thickBot="1">
      <c r="A365" s="177" t="s">
        <v>11</v>
      </c>
      <c r="B365" s="178">
        <v>0</v>
      </c>
      <c r="C365" s="178">
        <v>0</v>
      </c>
      <c r="D365" s="178">
        <v>0</v>
      </c>
      <c r="E365" s="178">
        <v>0</v>
      </c>
      <c r="F365" s="305"/>
      <c r="G365" s="178">
        <v>0</v>
      </c>
      <c r="H365" s="179">
        <v>0</v>
      </c>
      <c r="I365" s="180">
        <f t="shared" si="247"/>
        <v>0</v>
      </c>
      <c r="J365" s="139"/>
      <c r="K365" s="181" t="s">
        <v>11</v>
      </c>
      <c r="L365" s="178">
        <v>0</v>
      </c>
      <c r="M365" s="178">
        <v>0</v>
      </c>
      <c r="N365" s="178">
        <v>0</v>
      </c>
      <c r="O365" s="178">
        <v>0</v>
      </c>
      <c r="P365" s="178">
        <v>0</v>
      </c>
      <c r="Q365" s="178">
        <v>0</v>
      </c>
      <c r="R365" s="182">
        <v>0</v>
      </c>
      <c r="S365" s="183">
        <f t="shared" si="248"/>
        <v>0</v>
      </c>
      <c r="U365" s="210" t="s">
        <v>11</v>
      </c>
      <c r="V365" s="211">
        <v>0</v>
      </c>
      <c r="W365" s="211">
        <v>0</v>
      </c>
      <c r="X365" s="211">
        <v>0</v>
      </c>
      <c r="Y365" s="211">
        <v>0</v>
      </c>
      <c r="Z365" s="211">
        <v>0</v>
      </c>
      <c r="AA365" s="211">
        <v>0</v>
      </c>
      <c r="AB365" s="211">
        <v>0</v>
      </c>
      <c r="AC365" s="211">
        <v>0</v>
      </c>
      <c r="AD365" s="212">
        <v>0</v>
      </c>
      <c r="AE365" s="212">
        <v>0</v>
      </c>
      <c r="AF365" s="212">
        <v>0</v>
      </c>
      <c r="AG365" s="212">
        <v>0</v>
      </c>
      <c r="AH365" s="212">
        <v>0</v>
      </c>
      <c r="AI365" s="213">
        <f t="shared" si="249"/>
        <v>0</v>
      </c>
      <c r="AJ365" s="131" t="str">
        <f t="shared" si="250"/>
        <v/>
      </c>
      <c r="BA365" s="131"/>
      <c r="BR365" s="131"/>
      <c r="CG365" s="131"/>
    </row>
    <row r="366" spans="1:85" ht="15">
      <c r="A366" s="184" t="s">
        <v>26</v>
      </c>
      <c r="B366" s="185">
        <f>SUM(B345:B361)</f>
        <v>34.817657003625385</v>
      </c>
      <c r="C366" s="185">
        <f t="shared" ref="C366:H366" si="251">SUM(C345:C361)</f>
        <v>132.35847127973122</v>
      </c>
      <c r="D366" s="185">
        <f t="shared" si="251"/>
        <v>120.05149256405846</v>
      </c>
      <c r="E366" s="185">
        <f t="shared" si="251"/>
        <v>103.84272259905529</v>
      </c>
      <c r="F366" s="185">
        <f t="shared" si="251"/>
        <v>0</v>
      </c>
      <c r="G366" s="185">
        <f t="shared" si="251"/>
        <v>3.472852468958763</v>
      </c>
      <c r="H366" s="187">
        <f t="shared" si="251"/>
        <v>0</v>
      </c>
      <c r="I366" s="144">
        <f t="shared" ref="I366" si="252">SUM(I345:I361)</f>
        <v>394.54319591542907</v>
      </c>
      <c r="J366" s="139"/>
      <c r="K366" s="186" t="s">
        <v>26</v>
      </c>
      <c r="L366" s="185">
        <f>SUM(L345:L361)</f>
        <v>34.817657003625385</v>
      </c>
      <c r="M366" s="185">
        <f t="shared" ref="M366:R366" si="253">SUM(M345:M361)</f>
        <v>132.35847127973122</v>
      </c>
      <c r="N366" s="185">
        <f t="shared" si="253"/>
        <v>120.05149256405846</v>
      </c>
      <c r="O366" s="185">
        <f t="shared" si="253"/>
        <v>103.84272259905529</v>
      </c>
      <c r="P366" s="185">
        <f t="shared" si="253"/>
        <v>95.086030307777818</v>
      </c>
      <c r="Q366" s="185">
        <f t="shared" si="253"/>
        <v>3.472852468958763</v>
      </c>
      <c r="R366" s="187">
        <f t="shared" si="253"/>
        <v>0</v>
      </c>
      <c r="S366" s="188">
        <f t="shared" ref="S366" si="254">SUM(S345:S361)</f>
        <v>489.6292262232069</v>
      </c>
      <c r="T366" s="131" t="str">
        <f>IF(ABS(S366-AI366)&gt;0.01,S366-AI366,"")</f>
        <v/>
      </c>
      <c r="U366" s="214" t="s">
        <v>60</v>
      </c>
      <c r="V366" s="215">
        <f>SUM(V345:V361)</f>
        <v>33.077767700339521</v>
      </c>
      <c r="W366" s="215">
        <f t="shared" ref="W366:AH366" si="255">SUM(W345:W361)</f>
        <v>1.7211210921575379</v>
      </c>
      <c r="X366" s="215">
        <f t="shared" si="255"/>
        <v>3.472852468958763</v>
      </c>
      <c r="Y366" s="215">
        <f t="shared" si="255"/>
        <v>132.35847127973122</v>
      </c>
      <c r="Z366" s="215">
        <f t="shared" si="255"/>
        <v>77.076122342644567</v>
      </c>
      <c r="AA366" s="215">
        <f t="shared" si="255"/>
        <v>100.24031699715316</v>
      </c>
      <c r="AB366" s="215">
        <f t="shared" si="255"/>
        <v>95.086030307777818</v>
      </c>
      <c r="AC366" s="215">
        <f t="shared" si="255"/>
        <v>46.596544034444349</v>
      </c>
      <c r="AD366" s="216">
        <f t="shared" si="255"/>
        <v>1.8768211128326766E-2</v>
      </c>
      <c r="AE366" s="216">
        <f t="shared" si="255"/>
        <v>1.2314427935704753E-3</v>
      </c>
      <c r="AF366" s="216">
        <f t="shared" si="255"/>
        <v>0</v>
      </c>
      <c r="AG366" s="216">
        <f t="shared" si="255"/>
        <v>42.975370221413897</v>
      </c>
      <c r="AH366" s="216">
        <f t="shared" si="255"/>
        <v>3.6011741591085604</v>
      </c>
      <c r="AI366" s="217">
        <f>SUM(V366:AC366)</f>
        <v>489.62922622320696</v>
      </c>
      <c r="AJ366" s="131" t="str">
        <f t="shared" si="250"/>
        <v/>
      </c>
      <c r="BA366" s="131"/>
      <c r="BR366" s="131"/>
      <c r="CG366" s="131"/>
    </row>
    <row r="367" spans="1:85" s="2" customFormat="1" ht="15" thickBot="1">
      <c r="A367" s="15" t="s">
        <v>100</v>
      </c>
      <c r="B367" s="100">
        <f>IF($I366=0,"-",B366/$I366)</f>
        <v>8.8248022939137444E-2</v>
      </c>
      <c r="C367" s="100">
        <f t="shared" ref="C367:H367" si="256">IF($I366=0,"-",C366/$I366)</f>
        <v>0.33547270020112691</v>
      </c>
      <c r="D367" s="100">
        <f t="shared" si="256"/>
        <v>0.30427971843618279</v>
      </c>
      <c r="E367" s="100">
        <f t="shared" si="256"/>
        <v>0.26319734739846873</v>
      </c>
      <c r="F367" s="100">
        <f t="shared" si="256"/>
        <v>0</v>
      </c>
      <c r="G367" s="100">
        <f t="shared" si="256"/>
        <v>8.8022110250842445E-3</v>
      </c>
      <c r="H367" s="101">
        <f t="shared" si="256"/>
        <v>0</v>
      </c>
      <c r="I367" s="102">
        <f>SUM(B367:H367)</f>
        <v>1.0000000000000002</v>
      </c>
      <c r="J367" s="131"/>
      <c r="K367" s="27" t="s">
        <v>100</v>
      </c>
      <c r="L367" s="76">
        <f>IF($S366=0,"-",L366/$S366)</f>
        <v>7.1110250652711413E-2</v>
      </c>
      <c r="M367" s="76">
        <f t="shared" ref="M367:R367" si="257">IF($S366=0,"-",M366/$S366)</f>
        <v>0.27032387813262004</v>
      </c>
      <c r="N367" s="76">
        <f t="shared" si="257"/>
        <v>0.24518857562912447</v>
      </c>
      <c r="O367" s="76">
        <f t="shared" si="257"/>
        <v>0.21208440394797143</v>
      </c>
      <c r="P367" s="76">
        <f t="shared" si="257"/>
        <v>0.19420007061512914</v>
      </c>
      <c r="Q367" s="76">
        <f t="shared" si="257"/>
        <v>7.0928210224436164E-3</v>
      </c>
      <c r="R367" s="77">
        <f t="shared" si="257"/>
        <v>0</v>
      </c>
      <c r="S367" s="78">
        <f>SUM(L367:R367)</f>
        <v>1.0000000000000002</v>
      </c>
      <c r="U367" s="36" t="s">
        <v>100</v>
      </c>
      <c r="V367" s="103">
        <f>+V366/$AI366</f>
        <v>6.7556767302245108E-2</v>
      </c>
      <c r="W367" s="103">
        <f t="shared" ref="W367:AH367" si="258">+W366/$AI366</f>
        <v>3.5151518740691584E-3</v>
      </c>
      <c r="X367" s="103">
        <f t="shared" si="258"/>
        <v>7.0928210224436156E-3</v>
      </c>
      <c r="Y367" s="103">
        <f t="shared" si="258"/>
        <v>0.27032387813261999</v>
      </c>
      <c r="Z367" s="103">
        <f t="shared" si="258"/>
        <v>0.15741732358825314</v>
      </c>
      <c r="AA367" s="103">
        <f t="shared" si="258"/>
        <v>0.20472698856309013</v>
      </c>
      <c r="AB367" s="103">
        <f t="shared" si="258"/>
        <v>0.19420007061512912</v>
      </c>
      <c r="AC367" s="103">
        <f t="shared" si="258"/>
        <v>9.5166998902149719E-2</v>
      </c>
      <c r="AD367" s="103">
        <f t="shared" si="258"/>
        <v>3.833147639714406E-5</v>
      </c>
      <c r="AE367" s="103">
        <f t="shared" si="258"/>
        <v>2.5150516505505706E-6</v>
      </c>
      <c r="AF367" s="103">
        <f t="shared" si="258"/>
        <v>0</v>
      </c>
      <c r="AG367" s="103">
        <f t="shared" si="258"/>
        <v>8.7771252040871314E-2</v>
      </c>
      <c r="AH367" s="103">
        <f t="shared" si="258"/>
        <v>7.3549003332307114E-3</v>
      </c>
      <c r="AI367" s="104">
        <f>SUM(V367:AC367)</f>
        <v>1</v>
      </c>
      <c r="AJ367" s="2" t="str">
        <f t="shared" si="250"/>
        <v/>
      </c>
    </row>
    <row r="368" spans="1:85" ht="15" thickBot="1">
      <c r="A368" s="218"/>
      <c r="B368" s="218"/>
      <c r="C368" s="218"/>
      <c r="D368" s="218"/>
      <c r="E368" s="218"/>
      <c r="F368" s="218"/>
      <c r="G368" s="218"/>
      <c r="H368" s="218"/>
      <c r="I368" s="218"/>
      <c r="K368" s="218"/>
      <c r="L368" s="218"/>
      <c r="M368" s="218"/>
      <c r="N368" s="218"/>
      <c r="O368" s="218"/>
      <c r="P368" s="218"/>
      <c r="Q368" s="218"/>
      <c r="R368" s="218"/>
      <c r="S368" s="218"/>
      <c r="AI368" s="139"/>
      <c r="BA368" s="131"/>
      <c r="BR368" s="131"/>
      <c r="CG368" s="131"/>
    </row>
    <row r="369" spans="1:85" ht="28.5">
      <c r="A369" s="328" t="s">
        <v>38</v>
      </c>
      <c r="B369" s="135" t="s">
        <v>0</v>
      </c>
      <c r="C369" s="135" t="s">
        <v>1</v>
      </c>
      <c r="D369" s="135" t="s">
        <v>2</v>
      </c>
      <c r="E369" s="135" t="s">
        <v>3</v>
      </c>
      <c r="F369" s="135" t="s">
        <v>27</v>
      </c>
      <c r="G369" s="135" t="s">
        <v>4</v>
      </c>
      <c r="H369" s="135" t="s">
        <v>5</v>
      </c>
      <c r="I369" s="136" t="s">
        <v>6</v>
      </c>
      <c r="K369" s="330" t="s">
        <v>38</v>
      </c>
      <c r="L369" s="137" t="s">
        <v>0</v>
      </c>
      <c r="M369" s="137" t="s">
        <v>1</v>
      </c>
      <c r="N369" s="137" t="s">
        <v>2</v>
      </c>
      <c r="O369" s="137" t="s">
        <v>3</v>
      </c>
      <c r="P369" s="137" t="s">
        <v>27</v>
      </c>
      <c r="Q369" s="137" t="s">
        <v>4</v>
      </c>
      <c r="R369" s="137" t="s">
        <v>5</v>
      </c>
      <c r="S369" s="138" t="s">
        <v>6</v>
      </c>
      <c r="U369" s="332" t="s">
        <v>38</v>
      </c>
      <c r="V369" s="190" t="s">
        <v>69</v>
      </c>
      <c r="W369" s="190" t="s">
        <v>70</v>
      </c>
      <c r="X369" s="190" t="s">
        <v>4</v>
      </c>
      <c r="Y369" s="190" t="s">
        <v>1</v>
      </c>
      <c r="Z369" s="190" t="s">
        <v>2</v>
      </c>
      <c r="AA369" s="190" t="s">
        <v>3</v>
      </c>
      <c r="AB369" s="190" t="s">
        <v>52</v>
      </c>
      <c r="AC369" s="190" t="s">
        <v>64</v>
      </c>
      <c r="AD369" s="191" t="s">
        <v>72</v>
      </c>
      <c r="AE369" s="191" t="s">
        <v>79</v>
      </c>
      <c r="AF369" s="191" t="s">
        <v>73</v>
      </c>
      <c r="AG369" s="191" t="s">
        <v>80</v>
      </c>
      <c r="AH369" s="191" t="s">
        <v>81</v>
      </c>
      <c r="AI369" s="192" t="s">
        <v>60</v>
      </c>
      <c r="BA369" s="131"/>
      <c r="BR369" s="131"/>
      <c r="CG369" s="131"/>
    </row>
    <row r="370" spans="1:85" ht="15">
      <c r="A370" s="329" t="s">
        <v>38</v>
      </c>
      <c r="B370" s="294" t="s">
        <v>109</v>
      </c>
      <c r="C370" s="295"/>
      <c r="D370" s="295"/>
      <c r="E370" s="295"/>
      <c r="F370" s="295"/>
      <c r="G370" s="295"/>
      <c r="H370" s="295"/>
      <c r="I370" s="296"/>
      <c r="K370" s="331" t="s">
        <v>38</v>
      </c>
      <c r="L370" s="297" t="s">
        <v>109</v>
      </c>
      <c r="M370" s="298"/>
      <c r="N370" s="298"/>
      <c r="O370" s="298"/>
      <c r="P370" s="298"/>
      <c r="Q370" s="298"/>
      <c r="R370" s="298"/>
      <c r="S370" s="299"/>
      <c r="U370" s="333" t="s">
        <v>38</v>
      </c>
      <c r="V370" s="326" t="s">
        <v>109</v>
      </c>
      <c r="W370" s="326"/>
      <c r="X370" s="326"/>
      <c r="Y370" s="326"/>
      <c r="Z370" s="326"/>
      <c r="AA370" s="326"/>
      <c r="AB370" s="326"/>
      <c r="AC370" s="326"/>
      <c r="AD370" s="326"/>
      <c r="AE370" s="326"/>
      <c r="AF370" s="326"/>
      <c r="AG370" s="326"/>
      <c r="AH370" s="326"/>
      <c r="AI370" s="327"/>
      <c r="BA370" s="131"/>
      <c r="BR370" s="131"/>
      <c r="CG370" s="131"/>
    </row>
    <row r="371" spans="1:85" ht="15">
      <c r="A371" s="141" t="s">
        <v>7</v>
      </c>
      <c r="B371" s="142">
        <v>0</v>
      </c>
      <c r="C371" s="142">
        <v>0</v>
      </c>
      <c r="D371" s="142">
        <v>0</v>
      </c>
      <c r="E371" s="142">
        <v>0</v>
      </c>
      <c r="F371" s="303"/>
      <c r="G371" s="142">
        <v>0</v>
      </c>
      <c r="H371" s="143">
        <v>0</v>
      </c>
      <c r="I371" s="144">
        <f>SUM(B371:H371)</f>
        <v>0</v>
      </c>
      <c r="J371" s="139"/>
      <c r="K371" s="193" t="s">
        <v>7</v>
      </c>
      <c r="L371" s="142">
        <v>0</v>
      </c>
      <c r="M371" s="142">
        <v>0</v>
      </c>
      <c r="N371" s="142">
        <v>0</v>
      </c>
      <c r="O371" s="142">
        <v>0</v>
      </c>
      <c r="P371" s="142">
        <v>0</v>
      </c>
      <c r="Q371" s="142">
        <v>0</v>
      </c>
      <c r="R371" s="194">
        <v>0</v>
      </c>
      <c r="S371" s="195">
        <f>SUM(L371:R371)</f>
        <v>0</v>
      </c>
      <c r="U371" s="196" t="s">
        <v>7</v>
      </c>
      <c r="V371" s="197">
        <v>0</v>
      </c>
      <c r="W371" s="197">
        <v>0</v>
      </c>
      <c r="X371" s="197">
        <v>0</v>
      </c>
      <c r="Y371" s="197">
        <v>0</v>
      </c>
      <c r="Z371" s="197">
        <v>0</v>
      </c>
      <c r="AA371" s="197">
        <v>0</v>
      </c>
      <c r="AB371" s="197">
        <v>0</v>
      </c>
      <c r="AC371" s="198">
        <v>0</v>
      </c>
      <c r="AD371" s="199">
        <v>0</v>
      </c>
      <c r="AE371" s="199">
        <v>0</v>
      </c>
      <c r="AF371" s="199">
        <v>0</v>
      </c>
      <c r="AG371" s="199">
        <v>0</v>
      </c>
      <c r="AH371" s="199">
        <v>0</v>
      </c>
      <c r="AI371" s="200">
        <f>SUM(V371:AC371)</f>
        <v>0</v>
      </c>
      <c r="AJ371" s="131" t="str">
        <f>IF(ABS(S371-AI371)&gt;0.001,S371-AI371,"")</f>
        <v/>
      </c>
      <c r="BA371" s="131"/>
      <c r="BR371" s="131"/>
      <c r="CG371" s="131"/>
    </row>
    <row r="372" spans="1:85" ht="15">
      <c r="A372" s="149" t="s">
        <v>8</v>
      </c>
      <c r="B372" s="150">
        <v>0</v>
      </c>
      <c r="C372" s="150">
        <v>0</v>
      </c>
      <c r="D372" s="150">
        <v>0</v>
      </c>
      <c r="E372" s="150">
        <v>0</v>
      </c>
      <c r="F372" s="304"/>
      <c r="G372" s="150">
        <v>0</v>
      </c>
      <c r="H372" s="151">
        <v>0</v>
      </c>
      <c r="I372" s="152">
        <f t="shared" ref="I372:I391" si="259">SUM(B372:H372)</f>
        <v>0</v>
      </c>
      <c r="J372" s="139"/>
      <c r="K372" s="153" t="s">
        <v>8</v>
      </c>
      <c r="L372" s="154">
        <v>0</v>
      </c>
      <c r="M372" s="154">
        <v>0</v>
      </c>
      <c r="N372" s="154">
        <v>0</v>
      </c>
      <c r="O372" s="154">
        <v>0</v>
      </c>
      <c r="P372" s="154">
        <v>0</v>
      </c>
      <c r="Q372" s="154">
        <v>0</v>
      </c>
      <c r="R372" s="155">
        <v>0</v>
      </c>
      <c r="S372" s="156">
        <f t="shared" ref="S372:S391" si="260">SUM(L372:R372)</f>
        <v>0</v>
      </c>
      <c r="U372" s="201" t="s">
        <v>8</v>
      </c>
      <c r="V372" s="202">
        <v>0</v>
      </c>
      <c r="W372" s="202">
        <v>0</v>
      </c>
      <c r="X372" s="202">
        <v>0</v>
      </c>
      <c r="Y372" s="202">
        <v>0</v>
      </c>
      <c r="Z372" s="202">
        <v>0</v>
      </c>
      <c r="AA372" s="202">
        <v>0</v>
      </c>
      <c r="AB372" s="202">
        <v>0</v>
      </c>
      <c r="AC372" s="203">
        <v>0</v>
      </c>
      <c r="AD372" s="202">
        <v>0</v>
      </c>
      <c r="AE372" s="202">
        <v>0</v>
      </c>
      <c r="AF372" s="202">
        <v>0</v>
      </c>
      <c r="AG372" s="202">
        <v>0</v>
      </c>
      <c r="AH372" s="202">
        <v>0</v>
      </c>
      <c r="AI372" s="204">
        <f t="shared" ref="AI372:AI391" si="261">SUM(V372:AC372)</f>
        <v>0</v>
      </c>
      <c r="AJ372" s="131" t="str">
        <f t="shared" ref="AJ372:AJ393" si="262">IF(ABS(S372-AI372)&gt;0.001,S372-AI372,"")</f>
        <v/>
      </c>
      <c r="BA372" s="131"/>
      <c r="BR372" s="131"/>
      <c r="CG372" s="131"/>
    </row>
    <row r="373" spans="1:85" ht="15">
      <c r="A373" s="157" t="s">
        <v>10</v>
      </c>
      <c r="B373" s="146">
        <v>0</v>
      </c>
      <c r="C373" s="146">
        <v>0</v>
      </c>
      <c r="D373" s="146">
        <v>0</v>
      </c>
      <c r="E373" s="146">
        <v>0</v>
      </c>
      <c r="F373" s="304"/>
      <c r="G373" s="146">
        <v>0</v>
      </c>
      <c r="H373" s="158">
        <v>0</v>
      </c>
      <c r="I373" s="144">
        <f t="shared" si="259"/>
        <v>0</v>
      </c>
      <c r="J373" s="139"/>
      <c r="K373" s="159" t="s">
        <v>10</v>
      </c>
      <c r="L373" s="146">
        <v>0</v>
      </c>
      <c r="M373" s="146">
        <v>0</v>
      </c>
      <c r="N373" s="146">
        <v>0</v>
      </c>
      <c r="O373" s="146">
        <v>0</v>
      </c>
      <c r="P373" s="146">
        <v>0</v>
      </c>
      <c r="Q373" s="146">
        <v>0</v>
      </c>
      <c r="R373" s="147">
        <v>0</v>
      </c>
      <c r="S373" s="148">
        <f t="shared" si="260"/>
        <v>0</v>
      </c>
      <c r="U373" s="205" t="s">
        <v>10</v>
      </c>
      <c r="V373" s="197">
        <v>0</v>
      </c>
      <c r="W373" s="197">
        <v>0</v>
      </c>
      <c r="X373" s="197">
        <v>0</v>
      </c>
      <c r="Y373" s="197">
        <v>0</v>
      </c>
      <c r="Z373" s="197">
        <v>0</v>
      </c>
      <c r="AA373" s="197">
        <v>0</v>
      </c>
      <c r="AB373" s="197">
        <v>0</v>
      </c>
      <c r="AC373" s="198">
        <v>0</v>
      </c>
      <c r="AD373" s="199">
        <v>0</v>
      </c>
      <c r="AE373" s="199">
        <v>0</v>
      </c>
      <c r="AF373" s="199">
        <v>0</v>
      </c>
      <c r="AG373" s="199">
        <v>0</v>
      </c>
      <c r="AH373" s="199">
        <v>0</v>
      </c>
      <c r="AI373" s="200">
        <f t="shared" si="261"/>
        <v>0</v>
      </c>
      <c r="AJ373" s="131" t="str">
        <f t="shared" si="262"/>
        <v/>
      </c>
      <c r="BA373" s="131"/>
      <c r="BR373" s="131"/>
      <c r="CG373" s="131"/>
    </row>
    <row r="374" spans="1:85" ht="15">
      <c r="A374" s="149" t="s">
        <v>53</v>
      </c>
      <c r="B374" s="150">
        <v>0</v>
      </c>
      <c r="C374" s="150">
        <v>0</v>
      </c>
      <c r="D374" s="150">
        <v>0</v>
      </c>
      <c r="E374" s="150">
        <v>0</v>
      </c>
      <c r="F374" s="304"/>
      <c r="G374" s="150">
        <v>0</v>
      </c>
      <c r="H374" s="151">
        <v>0</v>
      </c>
      <c r="I374" s="152">
        <f t="shared" si="259"/>
        <v>0</v>
      </c>
      <c r="J374" s="139"/>
      <c r="K374" s="153" t="s">
        <v>53</v>
      </c>
      <c r="L374" s="154">
        <v>0</v>
      </c>
      <c r="M374" s="154">
        <v>0</v>
      </c>
      <c r="N374" s="154">
        <v>0</v>
      </c>
      <c r="O374" s="154">
        <v>0</v>
      </c>
      <c r="P374" s="154">
        <v>0</v>
      </c>
      <c r="Q374" s="154">
        <v>0</v>
      </c>
      <c r="R374" s="155">
        <v>0</v>
      </c>
      <c r="S374" s="156">
        <f t="shared" si="260"/>
        <v>0</v>
      </c>
      <c r="U374" s="201" t="s">
        <v>53</v>
      </c>
      <c r="V374" s="202">
        <v>0</v>
      </c>
      <c r="W374" s="202">
        <v>0</v>
      </c>
      <c r="X374" s="202">
        <v>0</v>
      </c>
      <c r="Y374" s="202">
        <v>0</v>
      </c>
      <c r="Z374" s="202">
        <v>0</v>
      </c>
      <c r="AA374" s="202">
        <v>0</v>
      </c>
      <c r="AB374" s="202">
        <v>0</v>
      </c>
      <c r="AC374" s="203">
        <v>0</v>
      </c>
      <c r="AD374" s="202">
        <v>0</v>
      </c>
      <c r="AE374" s="202">
        <v>0</v>
      </c>
      <c r="AF374" s="202">
        <v>0</v>
      </c>
      <c r="AG374" s="202">
        <v>0</v>
      </c>
      <c r="AH374" s="202">
        <v>0</v>
      </c>
      <c r="AI374" s="204">
        <f t="shared" si="261"/>
        <v>0</v>
      </c>
      <c r="AJ374" s="131" t="str">
        <f t="shared" si="262"/>
        <v/>
      </c>
      <c r="BA374" s="131"/>
      <c r="BR374" s="131"/>
      <c r="CG374" s="131"/>
    </row>
    <row r="375" spans="1:85" ht="15">
      <c r="A375" s="157" t="s">
        <v>16</v>
      </c>
      <c r="B375" s="146">
        <v>8.6999962146115326</v>
      </c>
      <c r="C375" s="146">
        <v>0</v>
      </c>
      <c r="D375" s="146">
        <v>0</v>
      </c>
      <c r="E375" s="146">
        <v>0</v>
      </c>
      <c r="F375" s="304"/>
      <c r="G375" s="146">
        <v>0</v>
      </c>
      <c r="H375" s="158">
        <v>0</v>
      </c>
      <c r="I375" s="144">
        <f t="shared" si="259"/>
        <v>8.6999962146115326</v>
      </c>
      <c r="J375" s="139"/>
      <c r="K375" s="159" t="s">
        <v>16</v>
      </c>
      <c r="L375" s="146">
        <v>8.6999962146115326</v>
      </c>
      <c r="M375" s="146">
        <v>0</v>
      </c>
      <c r="N375" s="146">
        <v>0</v>
      </c>
      <c r="O375" s="146">
        <v>0</v>
      </c>
      <c r="P375" s="146">
        <v>0</v>
      </c>
      <c r="Q375" s="146">
        <v>0</v>
      </c>
      <c r="R375" s="147">
        <v>0</v>
      </c>
      <c r="S375" s="148">
        <f t="shared" si="260"/>
        <v>8.6999962146115326</v>
      </c>
      <c r="U375" s="205" t="s">
        <v>16</v>
      </c>
      <c r="V375" s="197">
        <v>8.6999962146115326</v>
      </c>
      <c r="W375" s="197">
        <v>0</v>
      </c>
      <c r="X375" s="197">
        <v>0</v>
      </c>
      <c r="Y375" s="197">
        <v>0</v>
      </c>
      <c r="Z375" s="197">
        <v>0</v>
      </c>
      <c r="AA375" s="197">
        <v>0</v>
      </c>
      <c r="AB375" s="197">
        <v>0</v>
      </c>
      <c r="AC375" s="198">
        <v>0</v>
      </c>
      <c r="AD375" s="199">
        <v>0</v>
      </c>
      <c r="AE375" s="199">
        <v>0</v>
      </c>
      <c r="AF375" s="199">
        <v>0</v>
      </c>
      <c r="AG375" s="199">
        <v>0</v>
      </c>
      <c r="AH375" s="199">
        <v>0</v>
      </c>
      <c r="AI375" s="200">
        <f t="shared" si="261"/>
        <v>8.6999962146115326</v>
      </c>
      <c r="AJ375" s="131" t="str">
        <f t="shared" si="262"/>
        <v/>
      </c>
      <c r="BA375" s="131"/>
      <c r="BR375" s="131"/>
      <c r="CG375" s="131"/>
    </row>
    <row r="376" spans="1:85" ht="15">
      <c r="A376" s="149" t="s">
        <v>15</v>
      </c>
      <c r="B376" s="150">
        <v>47.130393959119459</v>
      </c>
      <c r="C376" s="150">
        <v>0</v>
      </c>
      <c r="D376" s="150">
        <v>2.3923474220909537</v>
      </c>
      <c r="E376" s="150">
        <v>1.4147268806198119</v>
      </c>
      <c r="F376" s="304"/>
      <c r="G376" s="150">
        <v>0</v>
      </c>
      <c r="H376" s="151">
        <v>0</v>
      </c>
      <c r="I376" s="152">
        <f t="shared" si="259"/>
        <v>50.937468261830226</v>
      </c>
      <c r="J376" s="139"/>
      <c r="K376" s="153" t="s">
        <v>15</v>
      </c>
      <c r="L376" s="154">
        <v>47.130393959119459</v>
      </c>
      <c r="M376" s="154">
        <v>0</v>
      </c>
      <c r="N376" s="154">
        <v>2.3923474220909537</v>
      </c>
      <c r="O376" s="154">
        <v>1.4147268806198119</v>
      </c>
      <c r="P376" s="154">
        <v>0</v>
      </c>
      <c r="Q376" s="154">
        <v>0</v>
      </c>
      <c r="R376" s="155">
        <v>0</v>
      </c>
      <c r="S376" s="156">
        <f t="shared" si="260"/>
        <v>50.937468261830226</v>
      </c>
      <c r="U376" s="201" t="s">
        <v>54</v>
      </c>
      <c r="V376" s="202">
        <v>46.993557903777187</v>
      </c>
      <c r="W376" s="202">
        <v>0</v>
      </c>
      <c r="X376" s="202">
        <v>0</v>
      </c>
      <c r="Y376" s="202">
        <v>0</v>
      </c>
      <c r="Z376" s="202">
        <v>2.3923474220909537</v>
      </c>
      <c r="AA376" s="202">
        <v>1.4147268806198119</v>
      </c>
      <c r="AB376" s="202">
        <v>0</v>
      </c>
      <c r="AC376" s="203">
        <v>0.13683605534227275</v>
      </c>
      <c r="AD376" s="202">
        <v>0.13683605534227275</v>
      </c>
      <c r="AE376" s="202">
        <v>0</v>
      </c>
      <c r="AF376" s="202">
        <v>0</v>
      </c>
      <c r="AG376" s="202">
        <v>0</v>
      </c>
      <c r="AH376" s="202">
        <v>0</v>
      </c>
      <c r="AI376" s="204">
        <f t="shared" si="261"/>
        <v>50.937468261830226</v>
      </c>
      <c r="AJ376" s="131" t="str">
        <f t="shared" si="262"/>
        <v/>
      </c>
      <c r="BA376" s="131"/>
      <c r="BR376" s="131"/>
      <c r="CG376" s="131"/>
    </row>
    <row r="377" spans="1:85" ht="15">
      <c r="A377" s="157" t="s">
        <v>55</v>
      </c>
      <c r="B377" s="146">
        <v>0</v>
      </c>
      <c r="C377" s="146">
        <v>0</v>
      </c>
      <c r="D377" s="146">
        <v>0</v>
      </c>
      <c r="E377" s="146">
        <v>570.05164003764321</v>
      </c>
      <c r="F377" s="304"/>
      <c r="G377" s="146">
        <v>0</v>
      </c>
      <c r="H377" s="158">
        <v>0</v>
      </c>
      <c r="I377" s="144">
        <f t="shared" si="259"/>
        <v>570.05164003764321</v>
      </c>
      <c r="J377" s="139"/>
      <c r="K377" s="159" t="s">
        <v>55</v>
      </c>
      <c r="L377" s="146">
        <v>0</v>
      </c>
      <c r="M377" s="146">
        <v>0</v>
      </c>
      <c r="N377" s="146">
        <v>0</v>
      </c>
      <c r="O377" s="146">
        <v>570.05164003764321</v>
      </c>
      <c r="P377" s="146">
        <v>353.44495174535439</v>
      </c>
      <c r="Q377" s="146">
        <v>0</v>
      </c>
      <c r="R377" s="147">
        <v>0</v>
      </c>
      <c r="S377" s="148">
        <f t="shared" si="260"/>
        <v>923.4965917829976</v>
      </c>
      <c r="U377" s="205" t="s">
        <v>55</v>
      </c>
      <c r="V377" s="197">
        <v>0</v>
      </c>
      <c r="W377" s="197">
        <v>0</v>
      </c>
      <c r="X377" s="197">
        <v>0</v>
      </c>
      <c r="Y377" s="197">
        <v>0</v>
      </c>
      <c r="Z377" s="197">
        <v>0</v>
      </c>
      <c r="AA377" s="197">
        <v>285.02582001882161</v>
      </c>
      <c r="AB377" s="197">
        <v>353.44495174535439</v>
      </c>
      <c r="AC377" s="198">
        <v>285.02582001882161</v>
      </c>
      <c r="AD377" s="197">
        <v>0</v>
      </c>
      <c r="AE377" s="197">
        <v>0</v>
      </c>
      <c r="AF377" s="197">
        <v>0</v>
      </c>
      <c r="AG377" s="197">
        <v>0</v>
      </c>
      <c r="AH377" s="197">
        <v>285.02582001882161</v>
      </c>
      <c r="AI377" s="200">
        <f t="shared" si="261"/>
        <v>923.4965917829976</v>
      </c>
      <c r="AJ377" s="131" t="str">
        <f t="shared" si="262"/>
        <v/>
      </c>
      <c r="BA377" s="131"/>
      <c r="BR377" s="131"/>
      <c r="CG377" s="131"/>
    </row>
    <row r="378" spans="1:85" ht="15">
      <c r="A378" s="149" t="s">
        <v>12</v>
      </c>
      <c r="B378" s="150">
        <v>0</v>
      </c>
      <c r="C378" s="150">
        <v>0</v>
      </c>
      <c r="D378" s="150">
        <v>0</v>
      </c>
      <c r="E378" s="150">
        <v>15.831159714178289</v>
      </c>
      <c r="F378" s="304"/>
      <c r="G378" s="150">
        <v>0</v>
      </c>
      <c r="H378" s="151">
        <v>0</v>
      </c>
      <c r="I378" s="152">
        <f t="shared" si="259"/>
        <v>15.831159714178289</v>
      </c>
      <c r="J378" s="139"/>
      <c r="K378" s="153" t="s">
        <v>12</v>
      </c>
      <c r="L378" s="154">
        <v>0</v>
      </c>
      <c r="M378" s="154">
        <v>0</v>
      </c>
      <c r="N378" s="154">
        <v>0</v>
      </c>
      <c r="O378" s="154">
        <v>15.831159714178289</v>
      </c>
      <c r="P378" s="154">
        <v>45.100536262305745</v>
      </c>
      <c r="Q378" s="154">
        <v>0</v>
      </c>
      <c r="R378" s="155">
        <v>0</v>
      </c>
      <c r="S378" s="156">
        <f t="shared" si="260"/>
        <v>60.931695976484036</v>
      </c>
      <c r="U378" s="201" t="s">
        <v>12</v>
      </c>
      <c r="V378" s="202">
        <v>0</v>
      </c>
      <c r="W378" s="202">
        <v>0</v>
      </c>
      <c r="X378" s="202">
        <v>0</v>
      </c>
      <c r="Y378" s="202">
        <v>0</v>
      </c>
      <c r="Z378" s="202">
        <v>0</v>
      </c>
      <c r="AA378" s="202">
        <v>12.664927771342631</v>
      </c>
      <c r="AB378" s="202">
        <v>45.100536262305745</v>
      </c>
      <c r="AC378" s="203">
        <v>3.1662319428356578</v>
      </c>
      <c r="AD378" s="202">
        <v>0</v>
      </c>
      <c r="AE378" s="202">
        <v>0</v>
      </c>
      <c r="AF378" s="202">
        <v>0</v>
      </c>
      <c r="AG378" s="202">
        <v>0</v>
      </c>
      <c r="AH378" s="202">
        <v>3.1662319428356578</v>
      </c>
      <c r="AI378" s="204">
        <f t="shared" si="261"/>
        <v>60.931695976484036</v>
      </c>
      <c r="AJ378" s="131" t="str">
        <f t="shared" si="262"/>
        <v/>
      </c>
      <c r="BA378" s="131"/>
      <c r="BR378" s="131"/>
      <c r="CG378" s="131"/>
    </row>
    <row r="379" spans="1:85" ht="15">
      <c r="A379" s="157" t="s">
        <v>56</v>
      </c>
      <c r="B379" s="146">
        <v>0</v>
      </c>
      <c r="C379" s="146">
        <v>0</v>
      </c>
      <c r="D379" s="146">
        <v>0</v>
      </c>
      <c r="E379" s="146">
        <v>0</v>
      </c>
      <c r="F379" s="304"/>
      <c r="G379" s="146">
        <v>0</v>
      </c>
      <c r="H379" s="158">
        <v>0</v>
      </c>
      <c r="I379" s="144">
        <f t="shared" si="259"/>
        <v>0</v>
      </c>
      <c r="J379" s="139"/>
      <c r="K379" s="159" t="s">
        <v>56</v>
      </c>
      <c r="L379" s="146">
        <v>0</v>
      </c>
      <c r="M379" s="146">
        <v>0</v>
      </c>
      <c r="N379" s="146">
        <v>0</v>
      </c>
      <c r="O379" s="146">
        <v>0</v>
      </c>
      <c r="P379" s="146">
        <v>0</v>
      </c>
      <c r="Q379" s="146">
        <v>0</v>
      </c>
      <c r="R379" s="147">
        <v>0</v>
      </c>
      <c r="S379" s="148">
        <f t="shared" si="260"/>
        <v>0</v>
      </c>
      <c r="U379" s="205" t="s">
        <v>56</v>
      </c>
      <c r="V379" s="197">
        <v>0</v>
      </c>
      <c r="W379" s="197">
        <v>0</v>
      </c>
      <c r="X379" s="197">
        <v>0</v>
      </c>
      <c r="Y379" s="197">
        <v>0</v>
      </c>
      <c r="Z379" s="197">
        <v>0</v>
      </c>
      <c r="AA379" s="197">
        <v>0</v>
      </c>
      <c r="AB379" s="197">
        <v>0</v>
      </c>
      <c r="AC379" s="198">
        <v>0</v>
      </c>
      <c r="AD379" s="197">
        <v>0</v>
      </c>
      <c r="AE379" s="197">
        <v>0</v>
      </c>
      <c r="AF379" s="197">
        <v>0</v>
      </c>
      <c r="AG379" s="197">
        <v>0</v>
      </c>
      <c r="AH379" s="197">
        <v>0</v>
      </c>
      <c r="AI379" s="200">
        <f t="shared" si="261"/>
        <v>0</v>
      </c>
      <c r="AJ379" s="131" t="str">
        <f t="shared" si="262"/>
        <v/>
      </c>
      <c r="BA379" s="131"/>
      <c r="BR379" s="131"/>
      <c r="CG379" s="131"/>
    </row>
    <row r="380" spans="1:85" ht="15">
      <c r="A380" s="149" t="s">
        <v>17</v>
      </c>
      <c r="B380" s="150">
        <v>0.29268946888974506</v>
      </c>
      <c r="C380" s="150">
        <v>0</v>
      </c>
      <c r="D380" s="150">
        <v>8.0145202420424297</v>
      </c>
      <c r="E380" s="150">
        <v>1.81616774840291</v>
      </c>
      <c r="F380" s="304"/>
      <c r="G380" s="150">
        <v>0</v>
      </c>
      <c r="H380" s="151">
        <v>0</v>
      </c>
      <c r="I380" s="152">
        <f t="shared" si="259"/>
        <v>10.123377459335085</v>
      </c>
      <c r="J380" s="139"/>
      <c r="K380" s="153" t="s">
        <v>17</v>
      </c>
      <c r="L380" s="154">
        <v>0.29268946888974506</v>
      </c>
      <c r="M380" s="154">
        <v>0</v>
      </c>
      <c r="N380" s="154">
        <v>8.0145202420424297</v>
      </c>
      <c r="O380" s="154">
        <v>1.81616774840291</v>
      </c>
      <c r="P380" s="154">
        <v>1.2091410416027777</v>
      </c>
      <c r="Q380" s="154">
        <v>0</v>
      </c>
      <c r="R380" s="155">
        <v>0</v>
      </c>
      <c r="S380" s="156">
        <f t="shared" si="260"/>
        <v>11.332518500937862</v>
      </c>
      <c r="U380" s="201" t="s">
        <v>17</v>
      </c>
      <c r="V380" s="202">
        <v>0.29268946888974506</v>
      </c>
      <c r="W380" s="202">
        <v>0</v>
      </c>
      <c r="X380" s="202">
        <v>0</v>
      </c>
      <c r="Y380" s="202">
        <v>0</v>
      </c>
      <c r="Z380" s="202">
        <v>8.0131863339665568</v>
      </c>
      <c r="AA380" s="202">
        <v>0</v>
      </c>
      <c r="AB380" s="202">
        <v>1.2091410416027777</v>
      </c>
      <c r="AC380" s="203">
        <v>1.8175016564787829</v>
      </c>
      <c r="AD380" s="202">
        <v>0</v>
      </c>
      <c r="AE380" s="202">
        <v>0</v>
      </c>
      <c r="AF380" s="202">
        <v>0</v>
      </c>
      <c r="AG380" s="202">
        <v>1.3339080758731851E-3</v>
      </c>
      <c r="AH380" s="202">
        <v>1.81616774840291</v>
      </c>
      <c r="AI380" s="204">
        <f t="shared" si="261"/>
        <v>11.332518500937862</v>
      </c>
      <c r="AJ380" s="131" t="str">
        <f t="shared" si="262"/>
        <v/>
      </c>
      <c r="BA380" s="131"/>
      <c r="BR380" s="131"/>
      <c r="CG380" s="131"/>
    </row>
    <row r="381" spans="1:85" ht="15">
      <c r="A381" s="157" t="s">
        <v>141</v>
      </c>
      <c r="B381" s="146">
        <v>72.000046691855445</v>
      </c>
      <c r="C381" s="146">
        <v>2.0098141489403254</v>
      </c>
      <c r="D381" s="146">
        <v>58.544390191714442</v>
      </c>
      <c r="E381" s="146">
        <v>8.194819286954437E-2</v>
      </c>
      <c r="F381" s="304"/>
      <c r="G381" s="146">
        <v>0</v>
      </c>
      <c r="H381" s="158">
        <v>0</v>
      </c>
      <c r="I381" s="144">
        <f t="shared" si="259"/>
        <v>132.63619922537973</v>
      </c>
      <c r="J381" s="139"/>
      <c r="K381" s="159" t="s">
        <v>141</v>
      </c>
      <c r="L381" s="146">
        <v>72.000046691855445</v>
      </c>
      <c r="M381" s="146">
        <v>2.0098141489403254</v>
      </c>
      <c r="N381" s="146">
        <v>58.544390191714442</v>
      </c>
      <c r="O381" s="146">
        <v>8.194819286954437E-2</v>
      </c>
      <c r="P381" s="146">
        <v>0.10691404910218823</v>
      </c>
      <c r="Q381" s="146">
        <v>0</v>
      </c>
      <c r="R381" s="147">
        <v>0</v>
      </c>
      <c r="S381" s="148">
        <f t="shared" si="260"/>
        <v>132.74311327448191</v>
      </c>
      <c r="U381" s="205" t="s">
        <v>141</v>
      </c>
      <c r="V381" s="197">
        <v>71.543493550643035</v>
      </c>
      <c r="W381" s="197">
        <v>0</v>
      </c>
      <c r="X381" s="197">
        <v>0</v>
      </c>
      <c r="Y381" s="197">
        <v>2.0098141489403254</v>
      </c>
      <c r="Z381" s="197">
        <v>58.544390191714442</v>
      </c>
      <c r="AA381" s="197">
        <v>8.194819286954437E-2</v>
      </c>
      <c r="AB381" s="197">
        <v>0.10691404910218823</v>
      </c>
      <c r="AC381" s="198">
        <v>0.45655314121240487</v>
      </c>
      <c r="AD381" s="197">
        <v>0.45655314121240487</v>
      </c>
      <c r="AE381" s="197">
        <v>0</v>
      </c>
      <c r="AF381" s="197">
        <v>0</v>
      </c>
      <c r="AG381" s="197">
        <v>0</v>
      </c>
      <c r="AH381" s="197">
        <v>0</v>
      </c>
      <c r="AI381" s="200">
        <f t="shared" si="261"/>
        <v>132.74311327448191</v>
      </c>
      <c r="AJ381" s="131" t="str">
        <f t="shared" si="262"/>
        <v/>
      </c>
      <c r="BA381" s="131"/>
      <c r="BR381" s="131"/>
      <c r="CG381" s="131"/>
    </row>
    <row r="382" spans="1:85" ht="15">
      <c r="A382" s="149" t="s">
        <v>25</v>
      </c>
      <c r="B382" s="150">
        <v>13.539495780186067</v>
      </c>
      <c r="C382" s="150">
        <v>1.1024766127119072</v>
      </c>
      <c r="D382" s="150">
        <v>8.0737814738278413</v>
      </c>
      <c r="E382" s="150">
        <v>56.235473451537196</v>
      </c>
      <c r="F382" s="304"/>
      <c r="G382" s="150">
        <v>38.586717641394877</v>
      </c>
      <c r="H382" s="151">
        <v>0</v>
      </c>
      <c r="I382" s="152">
        <f t="shared" si="259"/>
        <v>117.53794495965789</v>
      </c>
      <c r="J382" s="139"/>
      <c r="K382" s="153" t="s">
        <v>25</v>
      </c>
      <c r="L382" s="154">
        <v>13.539495780186067</v>
      </c>
      <c r="M382" s="154">
        <v>1.1024766127119072</v>
      </c>
      <c r="N382" s="154">
        <v>8.0737814738278413</v>
      </c>
      <c r="O382" s="154">
        <v>56.235473451537196</v>
      </c>
      <c r="P382" s="154">
        <v>0</v>
      </c>
      <c r="Q382" s="154">
        <v>38.586717641394877</v>
      </c>
      <c r="R382" s="155">
        <v>0</v>
      </c>
      <c r="S382" s="156">
        <f t="shared" si="260"/>
        <v>117.53794495965789</v>
      </c>
      <c r="U382" s="201" t="s">
        <v>25</v>
      </c>
      <c r="V382" s="202">
        <v>9.1359501482056658</v>
      </c>
      <c r="W382" s="202">
        <v>3.5710252182058801</v>
      </c>
      <c r="X382" s="202">
        <v>38.586717641394877</v>
      </c>
      <c r="Y382" s="202">
        <v>1.1024766127119072</v>
      </c>
      <c r="Z382" s="202">
        <v>8.0737814738278413</v>
      </c>
      <c r="AA382" s="202">
        <v>44.889535728610632</v>
      </c>
      <c r="AB382" s="202">
        <v>0</v>
      </c>
      <c r="AC382" s="203">
        <v>12.178458136701085</v>
      </c>
      <c r="AD382" s="202">
        <v>0.83252041377452024</v>
      </c>
      <c r="AE382" s="202">
        <v>6.3695590462794849E-3</v>
      </c>
      <c r="AF382" s="202">
        <v>0</v>
      </c>
      <c r="AG382" s="202">
        <v>0</v>
      </c>
      <c r="AH382" s="202">
        <v>11.339568163880287</v>
      </c>
      <c r="AI382" s="204">
        <f t="shared" si="261"/>
        <v>117.53794495965789</v>
      </c>
      <c r="AJ382" s="131" t="str">
        <f t="shared" si="262"/>
        <v/>
      </c>
      <c r="BA382" s="131"/>
      <c r="BR382" s="131"/>
      <c r="CG382" s="131"/>
    </row>
    <row r="383" spans="1:85" ht="15">
      <c r="A383" s="157" t="s">
        <v>24</v>
      </c>
      <c r="B383" s="146">
        <v>14.940842148119653</v>
      </c>
      <c r="C383" s="146">
        <v>0</v>
      </c>
      <c r="D383" s="146">
        <v>0</v>
      </c>
      <c r="E383" s="146">
        <v>0</v>
      </c>
      <c r="F383" s="304"/>
      <c r="G383" s="146">
        <v>0</v>
      </c>
      <c r="H383" s="158">
        <v>0</v>
      </c>
      <c r="I383" s="144">
        <f t="shared" si="259"/>
        <v>14.940842148119653</v>
      </c>
      <c r="J383" s="139"/>
      <c r="K383" s="159" t="s">
        <v>24</v>
      </c>
      <c r="L383" s="146">
        <v>14.940842148119653</v>
      </c>
      <c r="M383" s="146">
        <v>0</v>
      </c>
      <c r="N383" s="146">
        <v>0</v>
      </c>
      <c r="O383" s="146">
        <v>0</v>
      </c>
      <c r="P383" s="146">
        <v>0</v>
      </c>
      <c r="Q383" s="146">
        <v>0</v>
      </c>
      <c r="R383" s="147">
        <v>0</v>
      </c>
      <c r="S383" s="148">
        <f t="shared" si="260"/>
        <v>14.940842148119653</v>
      </c>
      <c r="U383" s="205" t="s">
        <v>24</v>
      </c>
      <c r="V383" s="197">
        <v>14.940842148119653</v>
      </c>
      <c r="W383" s="197">
        <v>0</v>
      </c>
      <c r="X383" s="197">
        <v>0</v>
      </c>
      <c r="Y383" s="197">
        <v>0</v>
      </c>
      <c r="Z383" s="197">
        <v>0</v>
      </c>
      <c r="AA383" s="197">
        <v>0</v>
      </c>
      <c r="AB383" s="197">
        <v>0</v>
      </c>
      <c r="AC383" s="198">
        <v>0</v>
      </c>
      <c r="AD383" s="197">
        <v>0</v>
      </c>
      <c r="AE383" s="197">
        <v>0</v>
      </c>
      <c r="AF383" s="197">
        <v>0</v>
      </c>
      <c r="AG383" s="197">
        <v>0</v>
      </c>
      <c r="AH383" s="197">
        <v>0</v>
      </c>
      <c r="AI383" s="200">
        <f t="shared" si="261"/>
        <v>14.940842148119653</v>
      </c>
      <c r="AJ383" s="131" t="str">
        <f t="shared" si="262"/>
        <v/>
      </c>
      <c r="BA383" s="131"/>
      <c r="BR383" s="131"/>
      <c r="CG383" s="131"/>
    </row>
    <row r="384" spans="1:85" ht="15">
      <c r="A384" s="149" t="s">
        <v>57</v>
      </c>
      <c r="B384" s="150">
        <v>10.062270698321718</v>
      </c>
      <c r="C384" s="150">
        <v>0</v>
      </c>
      <c r="D384" s="150">
        <v>0</v>
      </c>
      <c r="E384" s="150">
        <v>0</v>
      </c>
      <c r="F384" s="304"/>
      <c r="G384" s="150">
        <v>0</v>
      </c>
      <c r="H384" s="151">
        <v>0</v>
      </c>
      <c r="I384" s="152">
        <f t="shared" si="259"/>
        <v>10.062270698321718</v>
      </c>
      <c r="J384" s="139"/>
      <c r="K384" s="153" t="s">
        <v>57</v>
      </c>
      <c r="L384" s="154">
        <v>10.062270698321718</v>
      </c>
      <c r="M384" s="154">
        <v>0</v>
      </c>
      <c r="N384" s="154">
        <v>0</v>
      </c>
      <c r="O384" s="154">
        <v>0</v>
      </c>
      <c r="P384" s="154">
        <v>0</v>
      </c>
      <c r="Q384" s="154">
        <v>0</v>
      </c>
      <c r="R384" s="155">
        <v>0</v>
      </c>
      <c r="S384" s="156">
        <f t="shared" si="260"/>
        <v>10.062270698321718</v>
      </c>
      <c r="U384" s="201" t="s">
        <v>57</v>
      </c>
      <c r="V384" s="202">
        <v>10.062270698321718</v>
      </c>
      <c r="W384" s="202">
        <v>0</v>
      </c>
      <c r="X384" s="202">
        <v>0</v>
      </c>
      <c r="Y384" s="202">
        <v>0</v>
      </c>
      <c r="Z384" s="202">
        <v>0</v>
      </c>
      <c r="AA384" s="202">
        <v>0</v>
      </c>
      <c r="AB384" s="202">
        <v>0</v>
      </c>
      <c r="AC384" s="203">
        <v>0</v>
      </c>
      <c r="AD384" s="202">
        <v>0</v>
      </c>
      <c r="AE384" s="202">
        <v>0</v>
      </c>
      <c r="AF384" s="202">
        <v>0</v>
      </c>
      <c r="AG384" s="202">
        <v>0</v>
      </c>
      <c r="AH384" s="202">
        <v>0</v>
      </c>
      <c r="AI384" s="204">
        <f t="shared" si="261"/>
        <v>10.062270698321718</v>
      </c>
      <c r="AJ384" s="131" t="str">
        <f t="shared" si="262"/>
        <v/>
      </c>
      <c r="BA384" s="131"/>
      <c r="BR384" s="131"/>
      <c r="CG384" s="131"/>
    </row>
    <row r="385" spans="1:85" ht="15">
      <c r="A385" s="157" t="s">
        <v>22</v>
      </c>
      <c r="B385" s="146">
        <v>96.485158827595185</v>
      </c>
      <c r="C385" s="146">
        <v>0</v>
      </c>
      <c r="D385" s="146">
        <v>10.219569203524955</v>
      </c>
      <c r="E385" s="146">
        <v>0</v>
      </c>
      <c r="F385" s="304"/>
      <c r="G385" s="146">
        <v>0</v>
      </c>
      <c r="H385" s="158">
        <v>0</v>
      </c>
      <c r="I385" s="144">
        <f t="shared" si="259"/>
        <v>106.70472803112014</v>
      </c>
      <c r="J385" s="139"/>
      <c r="K385" s="159" t="s">
        <v>22</v>
      </c>
      <c r="L385" s="146">
        <v>96.485158827595185</v>
      </c>
      <c r="M385" s="146">
        <v>0</v>
      </c>
      <c r="N385" s="146">
        <v>10.219569203524955</v>
      </c>
      <c r="O385" s="146">
        <v>0</v>
      </c>
      <c r="P385" s="146">
        <v>53.01281251120102</v>
      </c>
      <c r="Q385" s="146">
        <v>0</v>
      </c>
      <c r="R385" s="147">
        <v>0</v>
      </c>
      <c r="S385" s="148">
        <f t="shared" si="260"/>
        <v>159.71754054232116</v>
      </c>
      <c r="U385" s="205" t="s">
        <v>22</v>
      </c>
      <c r="V385" s="197">
        <v>95.78752531160157</v>
      </c>
      <c r="W385" s="197">
        <v>0</v>
      </c>
      <c r="X385" s="197">
        <v>0</v>
      </c>
      <c r="Y385" s="197">
        <v>0</v>
      </c>
      <c r="Z385" s="197">
        <v>1.1919832130687686</v>
      </c>
      <c r="AA385" s="197">
        <v>0</v>
      </c>
      <c r="AB385" s="197">
        <v>53.01281251120102</v>
      </c>
      <c r="AC385" s="198">
        <v>9.7252195064498057</v>
      </c>
      <c r="AD385" s="197">
        <v>0.69763351599362</v>
      </c>
      <c r="AE385" s="197">
        <v>0</v>
      </c>
      <c r="AF385" s="197">
        <v>0</v>
      </c>
      <c r="AG385" s="197">
        <v>9.0275859904561866</v>
      </c>
      <c r="AH385" s="197">
        <v>0</v>
      </c>
      <c r="AI385" s="200">
        <f t="shared" si="261"/>
        <v>159.71754054232116</v>
      </c>
      <c r="AJ385" s="131" t="str">
        <f t="shared" si="262"/>
        <v/>
      </c>
      <c r="BA385" s="131"/>
      <c r="BR385" s="131"/>
      <c r="CG385" s="131"/>
    </row>
    <row r="386" spans="1:85" ht="15">
      <c r="A386" s="149" t="s">
        <v>21</v>
      </c>
      <c r="B386" s="150">
        <v>0</v>
      </c>
      <c r="C386" s="150">
        <v>0</v>
      </c>
      <c r="D386" s="150">
        <v>0</v>
      </c>
      <c r="E386" s="150">
        <v>0</v>
      </c>
      <c r="F386" s="304"/>
      <c r="G386" s="150">
        <v>0</v>
      </c>
      <c r="H386" s="151">
        <v>0</v>
      </c>
      <c r="I386" s="152">
        <f t="shared" si="259"/>
        <v>0</v>
      </c>
      <c r="J386" s="139"/>
      <c r="K386" s="153" t="s">
        <v>21</v>
      </c>
      <c r="L386" s="154">
        <v>0</v>
      </c>
      <c r="M386" s="154">
        <v>0</v>
      </c>
      <c r="N386" s="154">
        <v>0</v>
      </c>
      <c r="O386" s="154">
        <v>0</v>
      </c>
      <c r="P386" s="154">
        <v>0</v>
      </c>
      <c r="Q386" s="154">
        <v>0</v>
      </c>
      <c r="R386" s="155">
        <v>0</v>
      </c>
      <c r="S386" s="156">
        <f t="shared" si="260"/>
        <v>0</v>
      </c>
      <c r="U386" s="201" t="s">
        <v>58</v>
      </c>
      <c r="V386" s="202">
        <v>0</v>
      </c>
      <c r="W386" s="202">
        <v>0</v>
      </c>
      <c r="X386" s="202">
        <v>0</v>
      </c>
      <c r="Y386" s="202">
        <v>0</v>
      </c>
      <c r="Z386" s="202">
        <v>0</v>
      </c>
      <c r="AA386" s="202">
        <v>0</v>
      </c>
      <c r="AB386" s="202">
        <v>0</v>
      </c>
      <c r="AC386" s="203">
        <v>0</v>
      </c>
      <c r="AD386" s="202">
        <v>0</v>
      </c>
      <c r="AE386" s="202">
        <v>0</v>
      </c>
      <c r="AF386" s="202">
        <v>0</v>
      </c>
      <c r="AG386" s="202">
        <v>0</v>
      </c>
      <c r="AH386" s="202">
        <v>0</v>
      </c>
      <c r="AI386" s="204">
        <f t="shared" si="261"/>
        <v>0</v>
      </c>
      <c r="AJ386" s="131" t="str">
        <f t="shared" si="262"/>
        <v/>
      </c>
      <c r="BA386" s="131"/>
      <c r="BR386" s="131"/>
      <c r="CG386" s="131"/>
    </row>
    <row r="387" spans="1:85" ht="15">
      <c r="A387" s="160" t="s">
        <v>61</v>
      </c>
      <c r="B387" s="146">
        <v>0.44640000000000002</v>
      </c>
      <c r="C387" s="146">
        <v>0</v>
      </c>
      <c r="D387" s="146">
        <v>0</v>
      </c>
      <c r="E387" s="146">
        <v>0</v>
      </c>
      <c r="F387" s="304"/>
      <c r="G387" s="146">
        <v>0</v>
      </c>
      <c r="H387" s="158">
        <v>0</v>
      </c>
      <c r="I387" s="144">
        <f t="shared" si="259"/>
        <v>0.44640000000000002</v>
      </c>
      <c r="J387" s="139"/>
      <c r="K387" s="161" t="s">
        <v>61</v>
      </c>
      <c r="L387" s="146">
        <v>0.44640000000000002</v>
      </c>
      <c r="M387" s="146">
        <v>0</v>
      </c>
      <c r="N387" s="146">
        <v>0</v>
      </c>
      <c r="O387" s="146">
        <v>0</v>
      </c>
      <c r="P387" s="146">
        <v>0</v>
      </c>
      <c r="Q387" s="146">
        <v>0</v>
      </c>
      <c r="R387" s="147">
        <v>0</v>
      </c>
      <c r="S387" s="148">
        <f t="shared" si="260"/>
        <v>0.44640000000000002</v>
      </c>
      <c r="U387" s="206" t="s">
        <v>59</v>
      </c>
      <c r="V387" s="197">
        <v>0.44640000000000002</v>
      </c>
      <c r="W387" s="197">
        <v>0</v>
      </c>
      <c r="X387" s="197">
        <v>0</v>
      </c>
      <c r="Y387" s="197">
        <v>0</v>
      </c>
      <c r="Z387" s="197">
        <v>0</v>
      </c>
      <c r="AA387" s="197">
        <v>0</v>
      </c>
      <c r="AB387" s="197">
        <v>0</v>
      </c>
      <c r="AC387" s="198">
        <v>0</v>
      </c>
      <c r="AD387" s="199">
        <v>0</v>
      </c>
      <c r="AE387" s="199">
        <v>0</v>
      </c>
      <c r="AF387" s="199">
        <v>0</v>
      </c>
      <c r="AG387" s="199">
        <v>0</v>
      </c>
      <c r="AH387" s="199">
        <v>0</v>
      </c>
      <c r="AI387" s="200">
        <f t="shared" si="261"/>
        <v>0.44640000000000002</v>
      </c>
      <c r="AJ387" s="131" t="str">
        <f t="shared" si="262"/>
        <v/>
      </c>
      <c r="BA387" s="131"/>
      <c r="BR387" s="131"/>
      <c r="CG387" s="131"/>
    </row>
    <row r="388" spans="1:85">
      <c r="A388" s="162" t="s">
        <v>23</v>
      </c>
      <c r="B388" s="163">
        <v>0.44640000000000002</v>
      </c>
      <c r="C388" s="163">
        <v>0</v>
      </c>
      <c r="D388" s="163">
        <v>0</v>
      </c>
      <c r="E388" s="163">
        <v>0</v>
      </c>
      <c r="F388" s="304"/>
      <c r="G388" s="163">
        <v>0</v>
      </c>
      <c r="H388" s="164">
        <v>0</v>
      </c>
      <c r="I388" s="165">
        <f t="shared" si="259"/>
        <v>0.44640000000000002</v>
      </c>
      <c r="J388" s="139"/>
      <c r="K388" s="166" t="s">
        <v>23</v>
      </c>
      <c r="L388" s="167">
        <v>0.44640000000000002</v>
      </c>
      <c r="M388" s="167">
        <v>0</v>
      </c>
      <c r="N388" s="167">
        <v>0</v>
      </c>
      <c r="O388" s="167">
        <v>0</v>
      </c>
      <c r="P388" s="167">
        <v>0</v>
      </c>
      <c r="Q388" s="167">
        <v>0</v>
      </c>
      <c r="R388" s="168">
        <v>0</v>
      </c>
      <c r="S388" s="169">
        <f t="shared" si="260"/>
        <v>0.44640000000000002</v>
      </c>
      <c r="U388" s="207" t="s">
        <v>62</v>
      </c>
      <c r="V388" s="208">
        <v>0.44640000000000002</v>
      </c>
      <c r="W388" s="208">
        <v>0</v>
      </c>
      <c r="X388" s="208">
        <v>0</v>
      </c>
      <c r="Y388" s="208">
        <v>0</v>
      </c>
      <c r="Z388" s="208">
        <v>0</v>
      </c>
      <c r="AA388" s="208">
        <v>0</v>
      </c>
      <c r="AB388" s="208">
        <v>0</v>
      </c>
      <c r="AC388" s="208">
        <v>0</v>
      </c>
      <c r="AD388" s="208">
        <v>0</v>
      </c>
      <c r="AE388" s="208">
        <v>0</v>
      </c>
      <c r="AF388" s="208">
        <v>0</v>
      </c>
      <c r="AG388" s="208">
        <v>0</v>
      </c>
      <c r="AH388" s="92">
        <v>0</v>
      </c>
      <c r="AI388" s="209">
        <f t="shared" si="261"/>
        <v>0.44640000000000002</v>
      </c>
      <c r="BA388" s="131"/>
      <c r="BR388" s="131"/>
      <c r="CG388" s="131"/>
    </row>
    <row r="389" spans="1:85">
      <c r="A389" s="170" t="s">
        <v>19</v>
      </c>
      <c r="B389" s="171">
        <v>0</v>
      </c>
      <c r="C389" s="171">
        <v>0</v>
      </c>
      <c r="D389" s="171">
        <v>0</v>
      </c>
      <c r="E389" s="171">
        <v>0</v>
      </c>
      <c r="F389" s="304"/>
      <c r="G389" s="171">
        <v>0</v>
      </c>
      <c r="H389" s="172">
        <v>0</v>
      </c>
      <c r="I389" s="173">
        <f t="shared" si="259"/>
        <v>0</v>
      </c>
      <c r="J389" s="139"/>
      <c r="K389" s="174" t="s">
        <v>19</v>
      </c>
      <c r="L389" s="171">
        <v>0</v>
      </c>
      <c r="M389" s="171">
        <v>0</v>
      </c>
      <c r="N389" s="171">
        <v>0</v>
      </c>
      <c r="O389" s="171">
        <v>0</v>
      </c>
      <c r="P389" s="171">
        <v>0</v>
      </c>
      <c r="Q389" s="171">
        <v>0</v>
      </c>
      <c r="R389" s="175">
        <v>0</v>
      </c>
      <c r="S389" s="176">
        <f t="shared" si="260"/>
        <v>0</v>
      </c>
      <c r="U389" s="210" t="s">
        <v>19</v>
      </c>
      <c r="V389" s="211">
        <v>0</v>
      </c>
      <c r="W389" s="211">
        <v>0</v>
      </c>
      <c r="X389" s="211">
        <v>0</v>
      </c>
      <c r="Y389" s="211">
        <v>0</v>
      </c>
      <c r="Z389" s="211">
        <v>0</v>
      </c>
      <c r="AA389" s="211">
        <v>0</v>
      </c>
      <c r="AB389" s="211">
        <v>0</v>
      </c>
      <c r="AC389" s="211">
        <v>0</v>
      </c>
      <c r="AD389" s="212">
        <v>0</v>
      </c>
      <c r="AE389" s="212">
        <v>0</v>
      </c>
      <c r="AF389" s="212">
        <v>0</v>
      </c>
      <c r="AG389" s="212">
        <v>0</v>
      </c>
      <c r="AH389" s="212">
        <v>0</v>
      </c>
      <c r="AI389" s="213">
        <f t="shared" si="261"/>
        <v>0</v>
      </c>
      <c r="AJ389" s="131" t="str">
        <f t="shared" si="262"/>
        <v/>
      </c>
      <c r="BA389" s="131"/>
      <c r="BR389" s="131"/>
      <c r="CG389" s="131"/>
    </row>
    <row r="390" spans="1:85">
      <c r="A390" s="162" t="s">
        <v>20</v>
      </c>
      <c r="B390" s="163">
        <v>0</v>
      </c>
      <c r="C390" s="163">
        <v>0</v>
      </c>
      <c r="D390" s="163">
        <v>0</v>
      </c>
      <c r="E390" s="163">
        <v>0</v>
      </c>
      <c r="F390" s="304"/>
      <c r="G390" s="163">
        <v>0</v>
      </c>
      <c r="H390" s="164">
        <v>0</v>
      </c>
      <c r="I390" s="165">
        <f t="shared" si="259"/>
        <v>0</v>
      </c>
      <c r="J390" s="139"/>
      <c r="K390" s="166" t="s">
        <v>20</v>
      </c>
      <c r="L390" s="167">
        <v>0</v>
      </c>
      <c r="M390" s="167">
        <v>0</v>
      </c>
      <c r="N390" s="167">
        <v>0</v>
      </c>
      <c r="O390" s="167">
        <v>0</v>
      </c>
      <c r="P390" s="167">
        <v>0</v>
      </c>
      <c r="Q390" s="167">
        <v>0</v>
      </c>
      <c r="R390" s="168">
        <v>0</v>
      </c>
      <c r="S390" s="169">
        <f t="shared" si="260"/>
        <v>0</v>
      </c>
      <c r="U390" s="207" t="s">
        <v>20</v>
      </c>
      <c r="V390" s="208">
        <v>0</v>
      </c>
      <c r="W390" s="208">
        <v>0</v>
      </c>
      <c r="X390" s="208">
        <v>0</v>
      </c>
      <c r="Y390" s="208">
        <v>0</v>
      </c>
      <c r="Z390" s="208">
        <v>0</v>
      </c>
      <c r="AA390" s="208">
        <v>0</v>
      </c>
      <c r="AB390" s="208">
        <v>0</v>
      </c>
      <c r="AC390" s="208">
        <v>0</v>
      </c>
      <c r="AD390" s="208">
        <v>0</v>
      </c>
      <c r="AE390" s="208">
        <v>0</v>
      </c>
      <c r="AF390" s="208">
        <v>0</v>
      </c>
      <c r="AG390" s="208">
        <v>0</v>
      </c>
      <c r="AH390" s="92">
        <v>0</v>
      </c>
      <c r="AI390" s="209">
        <f t="shared" si="261"/>
        <v>0</v>
      </c>
      <c r="AJ390" s="131" t="str">
        <f t="shared" si="262"/>
        <v/>
      </c>
      <c r="BA390" s="131"/>
      <c r="BR390" s="131"/>
      <c r="CG390" s="131"/>
    </row>
    <row r="391" spans="1:85" ht="15" thickBot="1">
      <c r="A391" s="177" t="s">
        <v>11</v>
      </c>
      <c r="B391" s="178">
        <v>0</v>
      </c>
      <c r="C391" s="178">
        <v>0</v>
      </c>
      <c r="D391" s="178">
        <v>0</v>
      </c>
      <c r="E391" s="178">
        <v>0</v>
      </c>
      <c r="F391" s="305"/>
      <c r="G391" s="178">
        <v>0</v>
      </c>
      <c r="H391" s="179">
        <v>0</v>
      </c>
      <c r="I391" s="180">
        <f t="shared" si="259"/>
        <v>0</v>
      </c>
      <c r="J391" s="139"/>
      <c r="K391" s="181" t="s">
        <v>11</v>
      </c>
      <c r="L391" s="178">
        <v>0</v>
      </c>
      <c r="M391" s="178">
        <v>0</v>
      </c>
      <c r="N391" s="178">
        <v>0</v>
      </c>
      <c r="O391" s="178">
        <v>0</v>
      </c>
      <c r="P391" s="178">
        <v>0</v>
      </c>
      <c r="Q391" s="178">
        <v>0</v>
      </c>
      <c r="R391" s="182">
        <v>0</v>
      </c>
      <c r="S391" s="183">
        <f t="shared" si="260"/>
        <v>0</v>
      </c>
      <c r="U391" s="210" t="s">
        <v>11</v>
      </c>
      <c r="V391" s="211">
        <v>0</v>
      </c>
      <c r="W391" s="211">
        <v>0</v>
      </c>
      <c r="X391" s="211">
        <v>0</v>
      </c>
      <c r="Y391" s="211">
        <v>0</v>
      </c>
      <c r="Z391" s="211">
        <v>0</v>
      </c>
      <c r="AA391" s="211">
        <v>0</v>
      </c>
      <c r="AB391" s="211">
        <v>0</v>
      </c>
      <c r="AC391" s="211">
        <v>0</v>
      </c>
      <c r="AD391" s="212">
        <v>0</v>
      </c>
      <c r="AE391" s="212">
        <v>0</v>
      </c>
      <c r="AF391" s="212">
        <v>0</v>
      </c>
      <c r="AG391" s="212">
        <v>0</v>
      </c>
      <c r="AH391" s="212">
        <v>0</v>
      </c>
      <c r="AI391" s="213">
        <f t="shared" si="261"/>
        <v>0</v>
      </c>
      <c r="AJ391" s="131" t="str">
        <f t="shared" si="262"/>
        <v/>
      </c>
      <c r="BA391" s="131"/>
      <c r="BR391" s="131"/>
      <c r="CG391" s="131"/>
    </row>
    <row r="392" spans="1:85" ht="15">
      <c r="A392" s="184" t="s">
        <v>26</v>
      </c>
      <c r="B392" s="185">
        <f>SUM(B371:B387)</f>
        <v>263.59729378869878</v>
      </c>
      <c r="C392" s="185">
        <f t="shared" ref="C392:H392" si="263">SUM(C371:C387)</f>
        <v>3.1122907616522326</v>
      </c>
      <c r="D392" s="185">
        <f t="shared" si="263"/>
        <v>87.244608533200619</v>
      </c>
      <c r="E392" s="185">
        <f t="shared" si="263"/>
        <v>645.43111602525096</v>
      </c>
      <c r="F392" s="185">
        <f t="shared" si="263"/>
        <v>0</v>
      </c>
      <c r="G392" s="185">
        <f t="shared" si="263"/>
        <v>38.586717641394877</v>
      </c>
      <c r="H392" s="187">
        <f t="shared" si="263"/>
        <v>0</v>
      </c>
      <c r="I392" s="144">
        <f t="shared" ref="I392" si="264">SUM(I371:I387)</f>
        <v>1037.9720267501975</v>
      </c>
      <c r="J392" s="139"/>
      <c r="K392" s="186" t="s">
        <v>26</v>
      </c>
      <c r="L392" s="185">
        <f>SUM(L371:L387)</f>
        <v>263.59729378869878</v>
      </c>
      <c r="M392" s="185">
        <f t="shared" ref="M392:R392" si="265">SUM(M371:M387)</f>
        <v>3.1122907616522326</v>
      </c>
      <c r="N392" s="185">
        <f t="shared" si="265"/>
        <v>87.244608533200619</v>
      </c>
      <c r="O392" s="185">
        <f t="shared" si="265"/>
        <v>645.43111602525096</v>
      </c>
      <c r="P392" s="185">
        <f t="shared" si="265"/>
        <v>452.87435560956612</v>
      </c>
      <c r="Q392" s="185">
        <f t="shared" si="265"/>
        <v>38.586717641394877</v>
      </c>
      <c r="R392" s="187">
        <f t="shared" si="265"/>
        <v>0</v>
      </c>
      <c r="S392" s="188">
        <f t="shared" ref="S392" si="266">SUM(S371:S387)</f>
        <v>1490.8463823597633</v>
      </c>
      <c r="T392" s="131" t="str">
        <f>IF(ABS(S392-AI392)&gt;0.01,S392-AI392,"")</f>
        <v/>
      </c>
      <c r="U392" s="214" t="s">
        <v>60</v>
      </c>
      <c r="V392" s="215">
        <f>SUM(V371:V387)</f>
        <v>257.90272544417013</v>
      </c>
      <c r="W392" s="215">
        <f t="shared" ref="W392:AH392" si="267">SUM(W371:W387)</f>
        <v>3.5710252182058801</v>
      </c>
      <c r="X392" s="215">
        <f t="shared" si="267"/>
        <v>38.586717641394877</v>
      </c>
      <c r="Y392" s="215">
        <f t="shared" si="267"/>
        <v>3.1122907616522326</v>
      </c>
      <c r="Z392" s="215">
        <f t="shared" si="267"/>
        <v>78.215688634668552</v>
      </c>
      <c r="AA392" s="215">
        <f t="shared" si="267"/>
        <v>344.07695859226419</v>
      </c>
      <c r="AB392" s="215">
        <f t="shared" si="267"/>
        <v>452.87435560956612</v>
      </c>
      <c r="AC392" s="215">
        <f t="shared" si="267"/>
        <v>312.50662045784162</v>
      </c>
      <c r="AD392" s="216">
        <f t="shared" si="267"/>
        <v>2.1235431263228177</v>
      </c>
      <c r="AE392" s="216">
        <f t="shared" si="267"/>
        <v>6.3695590462794849E-3</v>
      </c>
      <c r="AF392" s="216">
        <f t="shared" si="267"/>
        <v>0</v>
      </c>
      <c r="AG392" s="216">
        <f t="shared" si="267"/>
        <v>9.0289198985320596</v>
      </c>
      <c r="AH392" s="216">
        <f t="shared" si="267"/>
        <v>301.34778787394049</v>
      </c>
      <c r="AI392" s="217">
        <f>SUM(V392:AC392)</f>
        <v>1490.8463823597635</v>
      </c>
      <c r="AJ392" s="131" t="str">
        <f t="shared" si="262"/>
        <v/>
      </c>
      <c r="BA392" s="131"/>
      <c r="BR392" s="131"/>
      <c r="CG392" s="131"/>
    </row>
    <row r="393" spans="1:85" s="2" customFormat="1" ht="15" thickBot="1">
      <c r="A393" s="15" t="s">
        <v>100</v>
      </c>
      <c r="B393" s="100">
        <f>IF($I392=0,"-",B392/$I392)</f>
        <v>0.25395414037698066</v>
      </c>
      <c r="C393" s="100">
        <f t="shared" ref="C393:H393" si="268">IF($I392=0,"-",C392/$I392)</f>
        <v>2.9984341402692241E-3</v>
      </c>
      <c r="D393" s="100">
        <f t="shared" si="268"/>
        <v>8.4052947752702056E-2</v>
      </c>
      <c r="E393" s="100">
        <f t="shared" si="268"/>
        <v>0.62181937411747124</v>
      </c>
      <c r="F393" s="100">
        <f t="shared" si="268"/>
        <v>0</v>
      </c>
      <c r="G393" s="100">
        <f t="shared" si="268"/>
        <v>3.7175103612576747E-2</v>
      </c>
      <c r="H393" s="101">
        <f t="shared" si="268"/>
        <v>0</v>
      </c>
      <c r="I393" s="102">
        <f>SUM(B393:H393)</f>
        <v>0.99999999999999989</v>
      </c>
      <c r="J393" s="131"/>
      <c r="K393" s="27" t="s">
        <v>100</v>
      </c>
      <c r="L393" s="76">
        <f>IF($S392=0,"-",L392/$S392)</f>
        <v>0.17681049966494056</v>
      </c>
      <c r="M393" s="76">
        <f t="shared" ref="M393:R393" si="269">IF($S392=0,"-",M392/$S392)</f>
        <v>2.0875999019603826E-3</v>
      </c>
      <c r="N393" s="76">
        <f t="shared" si="269"/>
        <v>5.8520186630568086E-2</v>
      </c>
      <c r="O393" s="76">
        <f t="shared" si="269"/>
        <v>0.43292932367964043</v>
      </c>
      <c r="P393" s="76">
        <f t="shared" si="269"/>
        <v>0.30376996648892884</v>
      </c>
      <c r="Q393" s="76">
        <f t="shared" si="269"/>
        <v>2.588242363396186E-2</v>
      </c>
      <c r="R393" s="77">
        <f t="shared" si="269"/>
        <v>0</v>
      </c>
      <c r="S393" s="78">
        <f>SUM(L393:R393)</f>
        <v>1.0000000000000002</v>
      </c>
      <c r="U393" s="36" t="s">
        <v>100</v>
      </c>
      <c r="V393" s="103">
        <f>+V392/$AI392</f>
        <v>0.1729908114583561</v>
      </c>
      <c r="W393" s="103">
        <f t="shared" ref="W393:AH393" si="270">+W392/$AI392</f>
        <v>2.3953005892891105E-3</v>
      </c>
      <c r="X393" s="103">
        <f t="shared" si="270"/>
        <v>2.5882423633961857E-2</v>
      </c>
      <c r="Y393" s="103">
        <f t="shared" si="270"/>
        <v>2.0875999019603821E-3</v>
      </c>
      <c r="Z393" s="103">
        <f t="shared" si="270"/>
        <v>5.2463949042735068E-2</v>
      </c>
      <c r="AA393" s="103">
        <f t="shared" si="270"/>
        <v>0.23079303318135783</v>
      </c>
      <c r="AB393" s="103">
        <f t="shared" si="270"/>
        <v>0.30376996648892879</v>
      </c>
      <c r="AC393" s="103">
        <f t="shared" si="270"/>
        <v>0.20961691570341087</v>
      </c>
      <c r="AD393" s="103">
        <f t="shared" si="270"/>
        <v>1.4243876172953512E-3</v>
      </c>
      <c r="AE393" s="103">
        <f t="shared" si="270"/>
        <v>4.2724449156173459E-6</v>
      </c>
      <c r="AF393" s="103">
        <f t="shared" si="270"/>
        <v>0</v>
      </c>
      <c r="AG393" s="103">
        <f t="shared" si="270"/>
        <v>6.056237587833007E-3</v>
      </c>
      <c r="AH393" s="103">
        <f t="shared" si="270"/>
        <v>0.20213201805336692</v>
      </c>
      <c r="AI393" s="104">
        <f>SUM(V393:AC393)</f>
        <v>1</v>
      </c>
      <c r="AJ393" s="2" t="str">
        <f t="shared" si="262"/>
        <v/>
      </c>
    </row>
    <row r="394" spans="1:85" ht="15" thickBot="1">
      <c r="A394" s="218"/>
      <c r="B394" s="218"/>
      <c r="C394" s="218"/>
      <c r="D394" s="218"/>
      <c r="E394" s="218"/>
      <c r="F394" s="218"/>
      <c r="G394" s="218"/>
      <c r="H394" s="218"/>
      <c r="I394" s="218"/>
      <c r="K394" s="218"/>
      <c r="L394" s="218"/>
      <c r="M394" s="218"/>
      <c r="N394" s="218"/>
      <c r="O394" s="218"/>
      <c r="P394" s="218"/>
      <c r="Q394" s="218"/>
      <c r="R394" s="218"/>
      <c r="S394" s="218"/>
      <c r="AI394" s="139"/>
      <c r="BA394" s="131"/>
      <c r="BR394" s="131"/>
      <c r="CG394" s="131"/>
    </row>
    <row r="395" spans="1:85" ht="28.5">
      <c r="A395" s="328" t="s">
        <v>39</v>
      </c>
      <c r="B395" s="135" t="s">
        <v>0</v>
      </c>
      <c r="C395" s="135" t="s">
        <v>1</v>
      </c>
      <c r="D395" s="135" t="s">
        <v>2</v>
      </c>
      <c r="E395" s="135" t="s">
        <v>3</v>
      </c>
      <c r="F395" s="135" t="s">
        <v>27</v>
      </c>
      <c r="G395" s="135" t="s">
        <v>4</v>
      </c>
      <c r="H395" s="135" t="s">
        <v>5</v>
      </c>
      <c r="I395" s="136" t="s">
        <v>6</v>
      </c>
      <c r="K395" s="330" t="s">
        <v>39</v>
      </c>
      <c r="L395" s="137" t="s">
        <v>0</v>
      </c>
      <c r="M395" s="137" t="s">
        <v>1</v>
      </c>
      <c r="N395" s="137" t="s">
        <v>2</v>
      </c>
      <c r="O395" s="137" t="s">
        <v>3</v>
      </c>
      <c r="P395" s="137" t="s">
        <v>27</v>
      </c>
      <c r="Q395" s="137" t="s">
        <v>4</v>
      </c>
      <c r="R395" s="137" t="s">
        <v>5</v>
      </c>
      <c r="S395" s="138" t="s">
        <v>6</v>
      </c>
      <c r="U395" s="332" t="s">
        <v>39</v>
      </c>
      <c r="V395" s="190" t="s">
        <v>69</v>
      </c>
      <c r="W395" s="190" t="s">
        <v>70</v>
      </c>
      <c r="X395" s="190" t="s">
        <v>4</v>
      </c>
      <c r="Y395" s="190" t="s">
        <v>1</v>
      </c>
      <c r="Z395" s="190" t="s">
        <v>2</v>
      </c>
      <c r="AA395" s="190" t="s">
        <v>3</v>
      </c>
      <c r="AB395" s="190" t="s">
        <v>52</v>
      </c>
      <c r="AC395" s="190" t="s">
        <v>64</v>
      </c>
      <c r="AD395" s="191" t="s">
        <v>72</v>
      </c>
      <c r="AE395" s="191" t="s">
        <v>79</v>
      </c>
      <c r="AF395" s="191" t="s">
        <v>73</v>
      </c>
      <c r="AG395" s="191" t="s">
        <v>80</v>
      </c>
      <c r="AH395" s="191" t="s">
        <v>81</v>
      </c>
      <c r="AI395" s="192" t="s">
        <v>60</v>
      </c>
      <c r="BA395" s="131"/>
      <c r="BR395" s="131"/>
      <c r="CG395" s="131"/>
    </row>
    <row r="396" spans="1:85" ht="15">
      <c r="A396" s="329" t="s">
        <v>39</v>
      </c>
      <c r="B396" s="294" t="s">
        <v>109</v>
      </c>
      <c r="C396" s="295"/>
      <c r="D396" s="295"/>
      <c r="E396" s="295"/>
      <c r="F396" s="295"/>
      <c r="G396" s="295"/>
      <c r="H396" s="295"/>
      <c r="I396" s="296"/>
      <c r="K396" s="331" t="s">
        <v>39</v>
      </c>
      <c r="L396" s="297" t="s">
        <v>109</v>
      </c>
      <c r="M396" s="298"/>
      <c r="N396" s="298"/>
      <c r="O396" s="298"/>
      <c r="P396" s="298"/>
      <c r="Q396" s="298"/>
      <c r="R396" s="298"/>
      <c r="S396" s="299"/>
      <c r="U396" s="333" t="s">
        <v>39</v>
      </c>
      <c r="V396" s="326" t="s">
        <v>109</v>
      </c>
      <c r="W396" s="326"/>
      <c r="X396" s="326"/>
      <c r="Y396" s="326"/>
      <c r="Z396" s="326"/>
      <c r="AA396" s="326"/>
      <c r="AB396" s="326"/>
      <c r="AC396" s="326"/>
      <c r="AD396" s="326"/>
      <c r="AE396" s="326"/>
      <c r="AF396" s="326"/>
      <c r="AG396" s="326"/>
      <c r="AH396" s="326"/>
      <c r="AI396" s="327"/>
      <c r="BA396" s="131"/>
      <c r="BR396" s="131"/>
      <c r="CG396" s="131"/>
    </row>
    <row r="397" spans="1:85" ht="15">
      <c r="A397" s="141" t="s">
        <v>7</v>
      </c>
      <c r="B397" s="142">
        <v>0</v>
      </c>
      <c r="C397" s="142">
        <v>0</v>
      </c>
      <c r="D397" s="142">
        <v>0</v>
      </c>
      <c r="E397" s="142">
        <v>0</v>
      </c>
      <c r="F397" s="303"/>
      <c r="G397" s="142">
        <v>0</v>
      </c>
      <c r="H397" s="143">
        <v>0</v>
      </c>
      <c r="I397" s="144">
        <f>SUM(B397:H397)</f>
        <v>0</v>
      </c>
      <c r="J397" s="139"/>
      <c r="K397" s="193" t="s">
        <v>7</v>
      </c>
      <c r="L397" s="142">
        <v>0</v>
      </c>
      <c r="M397" s="142">
        <v>0</v>
      </c>
      <c r="N397" s="142">
        <v>0</v>
      </c>
      <c r="O397" s="142">
        <v>0</v>
      </c>
      <c r="P397" s="142">
        <v>0</v>
      </c>
      <c r="Q397" s="142">
        <v>0</v>
      </c>
      <c r="R397" s="194">
        <v>0</v>
      </c>
      <c r="S397" s="195">
        <f>SUM(L397:R397)</f>
        <v>0</v>
      </c>
      <c r="U397" s="196" t="s">
        <v>7</v>
      </c>
      <c r="V397" s="197">
        <v>0</v>
      </c>
      <c r="W397" s="197">
        <v>0</v>
      </c>
      <c r="X397" s="197">
        <v>0</v>
      </c>
      <c r="Y397" s="197">
        <v>0</v>
      </c>
      <c r="Z397" s="197">
        <v>0</v>
      </c>
      <c r="AA397" s="197">
        <v>0</v>
      </c>
      <c r="AB397" s="197">
        <v>0</v>
      </c>
      <c r="AC397" s="198">
        <v>0</v>
      </c>
      <c r="AD397" s="199">
        <v>0</v>
      </c>
      <c r="AE397" s="199">
        <v>0</v>
      </c>
      <c r="AF397" s="199">
        <v>0</v>
      </c>
      <c r="AG397" s="199">
        <v>0</v>
      </c>
      <c r="AH397" s="199">
        <v>0</v>
      </c>
      <c r="AI397" s="200">
        <f>SUM(V397:AC397)</f>
        <v>0</v>
      </c>
      <c r="AJ397" s="131" t="str">
        <f>IF(ABS(S397-AI397)&gt;0.001,S397-AI397,"")</f>
        <v/>
      </c>
      <c r="BA397" s="131"/>
      <c r="BR397" s="131"/>
      <c r="CG397" s="131"/>
    </row>
    <row r="398" spans="1:85" ht="15">
      <c r="A398" s="149" t="s">
        <v>8</v>
      </c>
      <c r="B398" s="150">
        <v>0</v>
      </c>
      <c r="C398" s="150">
        <v>0</v>
      </c>
      <c r="D398" s="150">
        <v>0</v>
      </c>
      <c r="E398" s="150">
        <v>0</v>
      </c>
      <c r="F398" s="304"/>
      <c r="G398" s="150">
        <v>0</v>
      </c>
      <c r="H398" s="151">
        <v>0</v>
      </c>
      <c r="I398" s="152">
        <f t="shared" ref="I398:I417" si="271">SUM(B398:H398)</f>
        <v>0</v>
      </c>
      <c r="J398" s="139"/>
      <c r="K398" s="153" t="s">
        <v>8</v>
      </c>
      <c r="L398" s="154">
        <v>0</v>
      </c>
      <c r="M398" s="154">
        <v>0</v>
      </c>
      <c r="N398" s="154">
        <v>0</v>
      </c>
      <c r="O398" s="154">
        <v>0</v>
      </c>
      <c r="P398" s="154">
        <v>0</v>
      </c>
      <c r="Q398" s="154">
        <v>0</v>
      </c>
      <c r="R398" s="155">
        <v>0</v>
      </c>
      <c r="S398" s="156">
        <f t="shared" ref="S398:S417" si="272">SUM(L398:R398)</f>
        <v>0</v>
      </c>
      <c r="U398" s="201" t="s">
        <v>8</v>
      </c>
      <c r="V398" s="202">
        <v>0</v>
      </c>
      <c r="W398" s="202">
        <v>0</v>
      </c>
      <c r="X398" s="202">
        <v>0</v>
      </c>
      <c r="Y398" s="202">
        <v>0</v>
      </c>
      <c r="Z398" s="202">
        <v>0</v>
      </c>
      <c r="AA398" s="202">
        <v>0</v>
      </c>
      <c r="AB398" s="202">
        <v>0</v>
      </c>
      <c r="AC398" s="203">
        <v>0</v>
      </c>
      <c r="AD398" s="202">
        <v>0</v>
      </c>
      <c r="AE398" s="202">
        <v>0</v>
      </c>
      <c r="AF398" s="202">
        <v>0</v>
      </c>
      <c r="AG398" s="202">
        <v>0</v>
      </c>
      <c r="AH398" s="202">
        <v>0</v>
      </c>
      <c r="AI398" s="204">
        <f t="shared" ref="AI398:AI417" si="273">SUM(V398:AC398)</f>
        <v>0</v>
      </c>
      <c r="AJ398" s="131" t="str">
        <f t="shared" ref="AJ398:AJ419" si="274">IF(ABS(S398-AI398)&gt;0.001,S398-AI398,"")</f>
        <v/>
      </c>
      <c r="BA398" s="131"/>
      <c r="BR398" s="131"/>
      <c r="CG398" s="131"/>
    </row>
    <row r="399" spans="1:85" ht="15">
      <c r="A399" s="157" t="s">
        <v>10</v>
      </c>
      <c r="B399" s="146">
        <v>0</v>
      </c>
      <c r="C399" s="146">
        <v>0</v>
      </c>
      <c r="D399" s="146">
        <v>0</v>
      </c>
      <c r="E399" s="146">
        <v>0</v>
      </c>
      <c r="F399" s="304"/>
      <c r="G399" s="146">
        <v>0</v>
      </c>
      <c r="H399" s="158">
        <v>0</v>
      </c>
      <c r="I399" s="144">
        <f t="shared" si="271"/>
        <v>0</v>
      </c>
      <c r="J399" s="139"/>
      <c r="K399" s="159" t="s">
        <v>10</v>
      </c>
      <c r="L399" s="146">
        <v>0</v>
      </c>
      <c r="M399" s="146">
        <v>0</v>
      </c>
      <c r="N399" s="146">
        <v>0</v>
      </c>
      <c r="O399" s="146">
        <v>0</v>
      </c>
      <c r="P399" s="146">
        <v>0</v>
      </c>
      <c r="Q399" s="146">
        <v>0</v>
      </c>
      <c r="R399" s="147">
        <v>0</v>
      </c>
      <c r="S399" s="148">
        <f t="shared" si="272"/>
        <v>0</v>
      </c>
      <c r="U399" s="205" t="s">
        <v>10</v>
      </c>
      <c r="V399" s="197">
        <v>0</v>
      </c>
      <c r="W399" s="197">
        <v>0</v>
      </c>
      <c r="X399" s="197">
        <v>0</v>
      </c>
      <c r="Y399" s="197">
        <v>0</v>
      </c>
      <c r="Z399" s="197">
        <v>0</v>
      </c>
      <c r="AA399" s="197">
        <v>0</v>
      </c>
      <c r="AB399" s="197">
        <v>0</v>
      </c>
      <c r="AC399" s="198">
        <v>0</v>
      </c>
      <c r="AD399" s="199">
        <v>0</v>
      </c>
      <c r="AE399" s="199">
        <v>0</v>
      </c>
      <c r="AF399" s="199">
        <v>0</v>
      </c>
      <c r="AG399" s="199">
        <v>0</v>
      </c>
      <c r="AH399" s="199">
        <v>0</v>
      </c>
      <c r="AI399" s="200">
        <f t="shared" si="273"/>
        <v>0</v>
      </c>
      <c r="AJ399" s="131" t="str">
        <f t="shared" si="274"/>
        <v/>
      </c>
      <c r="BA399" s="131"/>
      <c r="BR399" s="131"/>
      <c r="CG399" s="131"/>
    </row>
    <row r="400" spans="1:85" ht="15">
      <c r="A400" s="149" t="s">
        <v>53</v>
      </c>
      <c r="B400" s="150">
        <v>0</v>
      </c>
      <c r="C400" s="150">
        <v>0</v>
      </c>
      <c r="D400" s="150">
        <v>0</v>
      </c>
      <c r="E400" s="150">
        <v>0</v>
      </c>
      <c r="F400" s="304"/>
      <c r="G400" s="150">
        <v>0</v>
      </c>
      <c r="H400" s="151">
        <v>0</v>
      </c>
      <c r="I400" s="152">
        <f t="shared" si="271"/>
        <v>0</v>
      </c>
      <c r="J400" s="139"/>
      <c r="K400" s="153" t="s">
        <v>53</v>
      </c>
      <c r="L400" s="154">
        <v>0</v>
      </c>
      <c r="M400" s="154">
        <v>0</v>
      </c>
      <c r="N400" s="154">
        <v>0</v>
      </c>
      <c r="O400" s="154">
        <v>0</v>
      </c>
      <c r="P400" s="154">
        <v>0</v>
      </c>
      <c r="Q400" s="154">
        <v>0</v>
      </c>
      <c r="R400" s="155">
        <v>0</v>
      </c>
      <c r="S400" s="156">
        <f t="shared" si="272"/>
        <v>0</v>
      </c>
      <c r="U400" s="201" t="s">
        <v>53</v>
      </c>
      <c r="V400" s="202">
        <v>0</v>
      </c>
      <c r="W400" s="202">
        <v>0</v>
      </c>
      <c r="X400" s="202">
        <v>0</v>
      </c>
      <c r="Y400" s="202">
        <v>0</v>
      </c>
      <c r="Z400" s="202">
        <v>0</v>
      </c>
      <c r="AA400" s="202">
        <v>0</v>
      </c>
      <c r="AB400" s="202">
        <v>0</v>
      </c>
      <c r="AC400" s="203">
        <v>0</v>
      </c>
      <c r="AD400" s="202">
        <v>0</v>
      </c>
      <c r="AE400" s="202">
        <v>0</v>
      </c>
      <c r="AF400" s="202">
        <v>0</v>
      </c>
      <c r="AG400" s="202">
        <v>0</v>
      </c>
      <c r="AH400" s="202">
        <v>0</v>
      </c>
      <c r="AI400" s="204">
        <f t="shared" si="273"/>
        <v>0</v>
      </c>
      <c r="AJ400" s="131" t="str">
        <f t="shared" si="274"/>
        <v/>
      </c>
      <c r="BA400" s="131"/>
      <c r="BR400" s="131"/>
      <c r="CG400" s="131"/>
    </row>
    <row r="401" spans="1:85" ht="15">
      <c r="A401" s="157" t="s">
        <v>16</v>
      </c>
      <c r="B401" s="146">
        <v>20.199386733282758</v>
      </c>
      <c r="C401" s="146">
        <v>0</v>
      </c>
      <c r="D401" s="146">
        <v>13.69585690901094</v>
      </c>
      <c r="E401" s="146">
        <v>0</v>
      </c>
      <c r="F401" s="304"/>
      <c r="G401" s="146">
        <v>0</v>
      </c>
      <c r="H401" s="158">
        <v>0</v>
      </c>
      <c r="I401" s="144">
        <f t="shared" si="271"/>
        <v>33.8952436422937</v>
      </c>
      <c r="J401" s="139"/>
      <c r="K401" s="159" t="s">
        <v>16</v>
      </c>
      <c r="L401" s="146">
        <v>20.199386733282758</v>
      </c>
      <c r="M401" s="146">
        <v>0</v>
      </c>
      <c r="N401" s="146">
        <v>13.69585690901094</v>
      </c>
      <c r="O401" s="146">
        <v>0</v>
      </c>
      <c r="P401" s="146">
        <v>0</v>
      </c>
      <c r="Q401" s="146">
        <v>0</v>
      </c>
      <c r="R401" s="147">
        <v>0</v>
      </c>
      <c r="S401" s="148">
        <f t="shared" si="272"/>
        <v>33.8952436422937</v>
      </c>
      <c r="U401" s="205" t="s">
        <v>16</v>
      </c>
      <c r="V401" s="197">
        <v>20.199386733282758</v>
      </c>
      <c r="W401" s="197">
        <v>0</v>
      </c>
      <c r="X401" s="197">
        <v>0</v>
      </c>
      <c r="Y401" s="197">
        <v>0</v>
      </c>
      <c r="Z401" s="197">
        <v>13.69585690901094</v>
      </c>
      <c r="AA401" s="197">
        <v>0</v>
      </c>
      <c r="AB401" s="197">
        <v>0</v>
      </c>
      <c r="AC401" s="198">
        <v>0</v>
      </c>
      <c r="AD401" s="199">
        <v>0</v>
      </c>
      <c r="AE401" s="199">
        <v>0</v>
      </c>
      <c r="AF401" s="199">
        <v>0</v>
      </c>
      <c r="AG401" s="199">
        <v>0</v>
      </c>
      <c r="AH401" s="199">
        <v>0</v>
      </c>
      <c r="AI401" s="200">
        <f t="shared" si="273"/>
        <v>33.8952436422937</v>
      </c>
      <c r="AJ401" s="131" t="str">
        <f t="shared" si="274"/>
        <v/>
      </c>
      <c r="BA401" s="131"/>
      <c r="BR401" s="131"/>
      <c r="CG401" s="131"/>
    </row>
    <row r="402" spans="1:85" ht="15">
      <c r="A402" s="149" t="s">
        <v>15</v>
      </c>
      <c r="B402" s="150">
        <v>11.953991159204136</v>
      </c>
      <c r="C402" s="150">
        <v>8.3423359175144682</v>
      </c>
      <c r="D402" s="150">
        <v>5.587260293541188E-2</v>
      </c>
      <c r="E402" s="150">
        <v>0</v>
      </c>
      <c r="F402" s="304"/>
      <c r="G402" s="150">
        <v>0</v>
      </c>
      <c r="H402" s="151">
        <v>0</v>
      </c>
      <c r="I402" s="152">
        <f t="shared" si="271"/>
        <v>20.352199679654017</v>
      </c>
      <c r="J402" s="139"/>
      <c r="K402" s="153" t="s">
        <v>15</v>
      </c>
      <c r="L402" s="154">
        <v>11.953991159204136</v>
      </c>
      <c r="M402" s="154">
        <v>8.3423359175144682</v>
      </c>
      <c r="N402" s="154">
        <v>5.587260293541188E-2</v>
      </c>
      <c r="O402" s="154">
        <v>0</v>
      </c>
      <c r="P402" s="154">
        <v>0</v>
      </c>
      <c r="Q402" s="154">
        <v>0</v>
      </c>
      <c r="R402" s="155">
        <v>0</v>
      </c>
      <c r="S402" s="156">
        <f t="shared" si="272"/>
        <v>20.352199679654017</v>
      </c>
      <c r="U402" s="201" t="s">
        <v>54</v>
      </c>
      <c r="V402" s="202">
        <v>11.953991159204136</v>
      </c>
      <c r="W402" s="202">
        <v>0</v>
      </c>
      <c r="X402" s="202">
        <v>0</v>
      </c>
      <c r="Y402" s="202">
        <v>8.3423359175144682</v>
      </c>
      <c r="Z402" s="202">
        <v>5.587260293541188E-2</v>
      </c>
      <c r="AA402" s="202">
        <v>0</v>
      </c>
      <c r="AB402" s="202">
        <v>0</v>
      </c>
      <c r="AC402" s="203">
        <v>0</v>
      </c>
      <c r="AD402" s="202">
        <v>0</v>
      </c>
      <c r="AE402" s="202">
        <v>0</v>
      </c>
      <c r="AF402" s="202">
        <v>0</v>
      </c>
      <c r="AG402" s="202">
        <v>0</v>
      </c>
      <c r="AH402" s="202">
        <v>0</v>
      </c>
      <c r="AI402" s="204">
        <f t="shared" si="273"/>
        <v>20.352199679654017</v>
      </c>
      <c r="AJ402" s="131" t="str">
        <f t="shared" si="274"/>
        <v/>
      </c>
      <c r="BA402" s="131"/>
      <c r="BR402" s="131"/>
      <c r="CG402" s="131"/>
    </row>
    <row r="403" spans="1:85" ht="15">
      <c r="A403" s="157" t="s">
        <v>55</v>
      </c>
      <c r="B403" s="146">
        <v>0</v>
      </c>
      <c r="C403" s="146">
        <v>0</v>
      </c>
      <c r="D403" s="146">
        <v>0</v>
      </c>
      <c r="E403" s="146">
        <v>0</v>
      </c>
      <c r="F403" s="304"/>
      <c r="G403" s="146">
        <v>0</v>
      </c>
      <c r="H403" s="158">
        <v>0</v>
      </c>
      <c r="I403" s="144">
        <f t="shared" si="271"/>
        <v>0</v>
      </c>
      <c r="J403" s="139"/>
      <c r="K403" s="159" t="s">
        <v>55</v>
      </c>
      <c r="L403" s="146">
        <v>0</v>
      </c>
      <c r="M403" s="146">
        <v>0</v>
      </c>
      <c r="N403" s="146">
        <v>0</v>
      </c>
      <c r="O403" s="146">
        <v>0</v>
      </c>
      <c r="P403" s="146">
        <v>25.463174122212614</v>
      </c>
      <c r="Q403" s="146">
        <v>0</v>
      </c>
      <c r="R403" s="147">
        <v>0</v>
      </c>
      <c r="S403" s="148">
        <f t="shared" si="272"/>
        <v>25.463174122212614</v>
      </c>
      <c r="U403" s="205" t="s">
        <v>55</v>
      </c>
      <c r="V403" s="197">
        <v>0</v>
      </c>
      <c r="W403" s="197">
        <v>0</v>
      </c>
      <c r="X403" s="197">
        <v>0</v>
      </c>
      <c r="Y403" s="197">
        <v>0</v>
      </c>
      <c r="Z403" s="197">
        <v>0</v>
      </c>
      <c r="AA403" s="197">
        <v>0</v>
      </c>
      <c r="AB403" s="197">
        <v>25.463174122212614</v>
      </c>
      <c r="AC403" s="198">
        <v>0</v>
      </c>
      <c r="AD403" s="197">
        <v>0</v>
      </c>
      <c r="AE403" s="197">
        <v>0</v>
      </c>
      <c r="AF403" s="197">
        <v>0</v>
      </c>
      <c r="AG403" s="197">
        <v>0</v>
      </c>
      <c r="AH403" s="197">
        <v>0</v>
      </c>
      <c r="AI403" s="200">
        <f t="shared" si="273"/>
        <v>25.463174122212614</v>
      </c>
      <c r="AJ403" s="131" t="str">
        <f t="shared" si="274"/>
        <v/>
      </c>
      <c r="BA403" s="131"/>
      <c r="BR403" s="131"/>
      <c r="CG403" s="131"/>
    </row>
    <row r="404" spans="1:85" ht="15">
      <c r="A404" s="149" t="s">
        <v>12</v>
      </c>
      <c r="B404" s="150">
        <v>0</v>
      </c>
      <c r="C404" s="150">
        <v>0</v>
      </c>
      <c r="D404" s="150">
        <v>0</v>
      </c>
      <c r="E404" s="150">
        <v>0.23190074016972456</v>
      </c>
      <c r="F404" s="304"/>
      <c r="G404" s="150">
        <v>0</v>
      </c>
      <c r="H404" s="151">
        <v>0</v>
      </c>
      <c r="I404" s="152">
        <f t="shared" si="271"/>
        <v>0.23190074016972456</v>
      </c>
      <c r="J404" s="139"/>
      <c r="K404" s="153" t="s">
        <v>12</v>
      </c>
      <c r="L404" s="154">
        <v>0</v>
      </c>
      <c r="M404" s="154">
        <v>0</v>
      </c>
      <c r="N404" s="154">
        <v>0</v>
      </c>
      <c r="O404" s="154">
        <v>0.23190074016972456</v>
      </c>
      <c r="P404" s="154">
        <v>3.2099350588911109</v>
      </c>
      <c r="Q404" s="154">
        <v>0</v>
      </c>
      <c r="R404" s="155">
        <v>0</v>
      </c>
      <c r="S404" s="156">
        <f t="shared" si="272"/>
        <v>3.4418357990608355</v>
      </c>
      <c r="U404" s="201" t="s">
        <v>12</v>
      </c>
      <c r="V404" s="202">
        <v>0</v>
      </c>
      <c r="W404" s="202">
        <v>0</v>
      </c>
      <c r="X404" s="202">
        <v>0</v>
      </c>
      <c r="Y404" s="202">
        <v>0</v>
      </c>
      <c r="Z404" s="202">
        <v>0</v>
      </c>
      <c r="AA404" s="202">
        <v>0.18552059213577965</v>
      </c>
      <c r="AB404" s="202">
        <v>3.2099350588911109</v>
      </c>
      <c r="AC404" s="203">
        <v>4.6380148033944912E-2</v>
      </c>
      <c r="AD404" s="202">
        <v>0</v>
      </c>
      <c r="AE404" s="202">
        <v>0</v>
      </c>
      <c r="AF404" s="202">
        <v>0</v>
      </c>
      <c r="AG404" s="202">
        <v>0</v>
      </c>
      <c r="AH404" s="202">
        <v>4.6380148033944912E-2</v>
      </c>
      <c r="AI404" s="204">
        <f t="shared" si="273"/>
        <v>3.441835799060835</v>
      </c>
      <c r="AJ404" s="131" t="str">
        <f t="shared" si="274"/>
        <v/>
      </c>
      <c r="BA404" s="131"/>
      <c r="BR404" s="131"/>
      <c r="CG404" s="131"/>
    </row>
    <row r="405" spans="1:85" ht="15">
      <c r="A405" s="157" t="s">
        <v>56</v>
      </c>
      <c r="B405" s="146">
        <v>0</v>
      </c>
      <c r="C405" s="146">
        <v>0</v>
      </c>
      <c r="D405" s="146">
        <v>0</v>
      </c>
      <c r="E405" s="146">
        <v>0</v>
      </c>
      <c r="F405" s="304"/>
      <c r="G405" s="146">
        <v>0</v>
      </c>
      <c r="H405" s="158">
        <v>0</v>
      </c>
      <c r="I405" s="144">
        <f t="shared" si="271"/>
        <v>0</v>
      </c>
      <c r="J405" s="139"/>
      <c r="K405" s="159" t="s">
        <v>56</v>
      </c>
      <c r="L405" s="146">
        <v>0</v>
      </c>
      <c r="M405" s="146">
        <v>0</v>
      </c>
      <c r="N405" s="146">
        <v>0</v>
      </c>
      <c r="O405" s="146">
        <v>0</v>
      </c>
      <c r="P405" s="146">
        <v>0</v>
      </c>
      <c r="Q405" s="146">
        <v>0</v>
      </c>
      <c r="R405" s="147">
        <v>0</v>
      </c>
      <c r="S405" s="148">
        <f t="shared" si="272"/>
        <v>0</v>
      </c>
      <c r="U405" s="205" t="s">
        <v>56</v>
      </c>
      <c r="V405" s="197">
        <v>0</v>
      </c>
      <c r="W405" s="197">
        <v>0</v>
      </c>
      <c r="X405" s="197">
        <v>0</v>
      </c>
      <c r="Y405" s="197">
        <v>0</v>
      </c>
      <c r="Z405" s="197">
        <v>0</v>
      </c>
      <c r="AA405" s="197">
        <v>0</v>
      </c>
      <c r="AB405" s="197">
        <v>0</v>
      </c>
      <c r="AC405" s="198">
        <v>0</v>
      </c>
      <c r="AD405" s="197">
        <v>0</v>
      </c>
      <c r="AE405" s="197">
        <v>0</v>
      </c>
      <c r="AF405" s="197">
        <v>0</v>
      </c>
      <c r="AG405" s="197">
        <v>0</v>
      </c>
      <c r="AH405" s="197">
        <v>0</v>
      </c>
      <c r="AI405" s="200">
        <f t="shared" si="273"/>
        <v>0</v>
      </c>
      <c r="AJ405" s="131" t="str">
        <f t="shared" si="274"/>
        <v/>
      </c>
      <c r="BA405" s="131"/>
      <c r="BR405" s="131"/>
      <c r="CG405" s="131"/>
    </row>
    <row r="406" spans="1:85" ht="15">
      <c r="A406" s="149" t="s">
        <v>17</v>
      </c>
      <c r="B406" s="150">
        <v>0.14859842902997689</v>
      </c>
      <c r="C406" s="150">
        <v>1.3373858612697918</v>
      </c>
      <c r="D406" s="150">
        <v>0</v>
      </c>
      <c r="E406" s="150">
        <v>0</v>
      </c>
      <c r="F406" s="304"/>
      <c r="G406" s="150">
        <v>0</v>
      </c>
      <c r="H406" s="151">
        <v>0</v>
      </c>
      <c r="I406" s="152">
        <f t="shared" si="271"/>
        <v>1.4859842902997686</v>
      </c>
      <c r="J406" s="139"/>
      <c r="K406" s="153" t="s">
        <v>17</v>
      </c>
      <c r="L406" s="154">
        <v>0.14859842902997689</v>
      </c>
      <c r="M406" s="154">
        <v>1.3373858612697918</v>
      </c>
      <c r="N406" s="154">
        <v>0</v>
      </c>
      <c r="O406" s="154">
        <v>0</v>
      </c>
      <c r="P406" s="154">
        <v>0.12325026929982089</v>
      </c>
      <c r="Q406" s="154">
        <v>0</v>
      </c>
      <c r="R406" s="155">
        <v>0</v>
      </c>
      <c r="S406" s="156">
        <f t="shared" si="272"/>
        <v>1.6092345595995896</v>
      </c>
      <c r="U406" s="201" t="s">
        <v>17</v>
      </c>
      <c r="V406" s="202">
        <v>0.14859842902997689</v>
      </c>
      <c r="W406" s="202">
        <v>0</v>
      </c>
      <c r="X406" s="202">
        <v>0</v>
      </c>
      <c r="Y406" s="202">
        <v>1.3373858612697918</v>
      </c>
      <c r="Z406" s="202">
        <v>0</v>
      </c>
      <c r="AA406" s="202">
        <v>0</v>
      </c>
      <c r="AB406" s="202">
        <v>0.12325026929982089</v>
      </c>
      <c r="AC406" s="203">
        <v>0</v>
      </c>
      <c r="AD406" s="202">
        <v>0</v>
      </c>
      <c r="AE406" s="202">
        <v>0</v>
      </c>
      <c r="AF406" s="202">
        <v>0</v>
      </c>
      <c r="AG406" s="202">
        <v>0</v>
      </c>
      <c r="AH406" s="202">
        <v>0</v>
      </c>
      <c r="AI406" s="204">
        <f t="shared" si="273"/>
        <v>1.6092345595995896</v>
      </c>
      <c r="AJ406" s="131" t="str">
        <f t="shared" si="274"/>
        <v/>
      </c>
      <c r="BA406" s="131"/>
      <c r="BR406" s="131"/>
      <c r="CG406" s="131"/>
    </row>
    <row r="407" spans="1:85" ht="15">
      <c r="A407" s="157" t="s">
        <v>141</v>
      </c>
      <c r="B407" s="146">
        <v>91.982884137883261</v>
      </c>
      <c r="C407" s="146">
        <v>413.40333906503616</v>
      </c>
      <c r="D407" s="146">
        <v>218.70461873653582</v>
      </c>
      <c r="E407" s="146">
        <v>33.775558020187937</v>
      </c>
      <c r="F407" s="304"/>
      <c r="G407" s="146">
        <v>0</v>
      </c>
      <c r="H407" s="158">
        <v>0</v>
      </c>
      <c r="I407" s="144">
        <f t="shared" si="271"/>
        <v>757.86639995964322</v>
      </c>
      <c r="J407" s="139"/>
      <c r="K407" s="159" t="s">
        <v>141</v>
      </c>
      <c r="L407" s="146">
        <v>91.982884137883261</v>
      </c>
      <c r="M407" s="146">
        <v>413.40333906503616</v>
      </c>
      <c r="N407" s="146">
        <v>218.70461873653582</v>
      </c>
      <c r="O407" s="146">
        <v>33.775558020187937</v>
      </c>
      <c r="P407" s="146">
        <v>0</v>
      </c>
      <c r="Q407" s="146">
        <v>0</v>
      </c>
      <c r="R407" s="147">
        <v>0</v>
      </c>
      <c r="S407" s="148">
        <f t="shared" si="272"/>
        <v>757.86639995964322</v>
      </c>
      <c r="U407" s="205" t="s">
        <v>141</v>
      </c>
      <c r="V407" s="197">
        <v>91.982884137883261</v>
      </c>
      <c r="W407" s="197">
        <v>0</v>
      </c>
      <c r="X407" s="197">
        <v>0</v>
      </c>
      <c r="Y407" s="197">
        <v>413.40333906503616</v>
      </c>
      <c r="Z407" s="197">
        <v>218.70461873653582</v>
      </c>
      <c r="AA407" s="197">
        <v>0.54059546100381306</v>
      </c>
      <c r="AB407" s="197">
        <v>0</v>
      </c>
      <c r="AC407" s="198">
        <v>33.234962559184126</v>
      </c>
      <c r="AD407" s="197">
        <v>0</v>
      </c>
      <c r="AE407" s="197">
        <v>0</v>
      </c>
      <c r="AF407" s="197">
        <v>0</v>
      </c>
      <c r="AG407" s="197">
        <v>0</v>
      </c>
      <c r="AH407" s="197">
        <v>33.234962559184126</v>
      </c>
      <c r="AI407" s="200">
        <f t="shared" si="273"/>
        <v>757.86639995964322</v>
      </c>
      <c r="AJ407" s="131" t="str">
        <f t="shared" si="274"/>
        <v/>
      </c>
      <c r="BA407" s="131"/>
      <c r="BR407" s="131"/>
      <c r="CG407" s="131"/>
    </row>
    <row r="408" spans="1:85" ht="15">
      <c r="A408" s="149" t="s">
        <v>25</v>
      </c>
      <c r="B408" s="150">
        <v>24.135625982694677</v>
      </c>
      <c r="C408" s="150">
        <v>10.211679645884194</v>
      </c>
      <c r="D408" s="150">
        <v>5.3050769793627079</v>
      </c>
      <c r="E408" s="150">
        <v>334.80275440912527</v>
      </c>
      <c r="F408" s="304"/>
      <c r="G408" s="150">
        <v>45.003290868667598</v>
      </c>
      <c r="H408" s="151">
        <v>0</v>
      </c>
      <c r="I408" s="152">
        <f t="shared" si="271"/>
        <v>419.45842788573447</v>
      </c>
      <c r="J408" s="139"/>
      <c r="K408" s="153" t="s">
        <v>25</v>
      </c>
      <c r="L408" s="154">
        <v>24.135625982694677</v>
      </c>
      <c r="M408" s="154">
        <v>10.211679645884194</v>
      </c>
      <c r="N408" s="154">
        <v>5.3050769793627079</v>
      </c>
      <c r="O408" s="154">
        <v>334.80275440912527</v>
      </c>
      <c r="P408" s="154">
        <v>0</v>
      </c>
      <c r="Q408" s="154">
        <v>45.003290868667598</v>
      </c>
      <c r="R408" s="155">
        <v>0</v>
      </c>
      <c r="S408" s="156">
        <f t="shared" si="272"/>
        <v>419.45842788573447</v>
      </c>
      <c r="U408" s="201" t="s">
        <v>25</v>
      </c>
      <c r="V408" s="202">
        <v>6.7431620517428463</v>
      </c>
      <c r="W408" s="202">
        <v>16.118597740521064</v>
      </c>
      <c r="X408" s="202">
        <v>45.003290868667598</v>
      </c>
      <c r="Y408" s="202">
        <v>10.211679645884194</v>
      </c>
      <c r="Z408" s="202">
        <v>5.3050769793627079</v>
      </c>
      <c r="AA408" s="202">
        <v>331.83922428952144</v>
      </c>
      <c r="AB408" s="202">
        <v>0</v>
      </c>
      <c r="AC408" s="203">
        <v>4.2373963100346055</v>
      </c>
      <c r="AD408" s="202">
        <v>1.2738661904307649</v>
      </c>
      <c r="AE408" s="202">
        <v>0</v>
      </c>
      <c r="AF408" s="202">
        <v>0</v>
      </c>
      <c r="AG408" s="202">
        <v>0</v>
      </c>
      <c r="AH408" s="202">
        <v>2.9635301196038411</v>
      </c>
      <c r="AI408" s="204">
        <f t="shared" si="273"/>
        <v>419.45842788573447</v>
      </c>
      <c r="AJ408" s="131" t="str">
        <f t="shared" si="274"/>
        <v/>
      </c>
      <c r="BA408" s="131"/>
      <c r="BR408" s="131"/>
      <c r="CG408" s="131"/>
    </row>
    <row r="409" spans="1:85" ht="15">
      <c r="A409" s="157" t="s">
        <v>24</v>
      </c>
      <c r="B409" s="146">
        <v>6.8808202967922831</v>
      </c>
      <c r="C409" s="146">
        <v>0</v>
      </c>
      <c r="D409" s="146">
        <v>0</v>
      </c>
      <c r="E409" s="146">
        <v>0</v>
      </c>
      <c r="F409" s="304"/>
      <c r="G409" s="146">
        <v>0</v>
      </c>
      <c r="H409" s="158">
        <v>0</v>
      </c>
      <c r="I409" s="144">
        <f t="shared" si="271"/>
        <v>6.8808202967922831</v>
      </c>
      <c r="J409" s="139"/>
      <c r="K409" s="159" t="s">
        <v>24</v>
      </c>
      <c r="L409" s="146">
        <v>6.8808202967922831</v>
      </c>
      <c r="M409" s="146">
        <v>0</v>
      </c>
      <c r="N409" s="146">
        <v>0</v>
      </c>
      <c r="O409" s="146">
        <v>0</v>
      </c>
      <c r="P409" s="146">
        <v>0</v>
      </c>
      <c r="Q409" s="146">
        <v>0</v>
      </c>
      <c r="R409" s="147">
        <v>0</v>
      </c>
      <c r="S409" s="148">
        <f t="shared" si="272"/>
        <v>6.8808202967922831</v>
      </c>
      <c r="U409" s="205" t="s">
        <v>24</v>
      </c>
      <c r="V409" s="197">
        <v>6.6053494444333234</v>
      </c>
      <c r="W409" s="197">
        <v>0</v>
      </c>
      <c r="X409" s="197">
        <v>0</v>
      </c>
      <c r="Y409" s="197">
        <v>0</v>
      </c>
      <c r="Z409" s="197">
        <v>0</v>
      </c>
      <c r="AA409" s="197">
        <v>0</v>
      </c>
      <c r="AB409" s="197">
        <v>0</v>
      </c>
      <c r="AC409" s="198">
        <v>0.27547085235896002</v>
      </c>
      <c r="AD409" s="197">
        <v>0.27547085235896002</v>
      </c>
      <c r="AE409" s="197">
        <v>0</v>
      </c>
      <c r="AF409" s="197">
        <v>0</v>
      </c>
      <c r="AG409" s="197">
        <v>0</v>
      </c>
      <c r="AH409" s="197">
        <v>0</v>
      </c>
      <c r="AI409" s="200">
        <f t="shared" si="273"/>
        <v>6.8808202967922831</v>
      </c>
      <c r="AJ409" s="131" t="str">
        <f t="shared" si="274"/>
        <v/>
      </c>
      <c r="BA409" s="131"/>
      <c r="BR409" s="131"/>
      <c r="CG409" s="131"/>
    </row>
    <row r="410" spans="1:85" ht="15">
      <c r="A410" s="149" t="s">
        <v>57</v>
      </c>
      <c r="B410" s="150">
        <v>1.504794362293838</v>
      </c>
      <c r="C410" s="150">
        <v>0</v>
      </c>
      <c r="D410" s="150">
        <v>0</v>
      </c>
      <c r="E410" s="150">
        <v>0</v>
      </c>
      <c r="F410" s="304"/>
      <c r="G410" s="150">
        <v>0</v>
      </c>
      <c r="H410" s="151">
        <v>0</v>
      </c>
      <c r="I410" s="152">
        <f t="shared" si="271"/>
        <v>1.504794362293838</v>
      </c>
      <c r="J410" s="139"/>
      <c r="K410" s="153" t="s">
        <v>57</v>
      </c>
      <c r="L410" s="154">
        <v>1.504794362293838</v>
      </c>
      <c r="M410" s="154">
        <v>0</v>
      </c>
      <c r="N410" s="154">
        <v>0</v>
      </c>
      <c r="O410" s="154">
        <v>0</v>
      </c>
      <c r="P410" s="154">
        <v>0</v>
      </c>
      <c r="Q410" s="154">
        <v>0</v>
      </c>
      <c r="R410" s="155">
        <v>0</v>
      </c>
      <c r="S410" s="156">
        <f t="shared" si="272"/>
        <v>1.504794362293838</v>
      </c>
      <c r="U410" s="201" t="s">
        <v>57</v>
      </c>
      <c r="V410" s="202">
        <v>1.504794362293838</v>
      </c>
      <c r="W410" s="202">
        <v>0</v>
      </c>
      <c r="X410" s="202">
        <v>0</v>
      </c>
      <c r="Y410" s="202">
        <v>0</v>
      </c>
      <c r="Z410" s="202">
        <v>0</v>
      </c>
      <c r="AA410" s="202">
        <v>0</v>
      </c>
      <c r="AB410" s="202">
        <v>0</v>
      </c>
      <c r="AC410" s="203">
        <v>0</v>
      </c>
      <c r="AD410" s="202">
        <v>0</v>
      </c>
      <c r="AE410" s="202">
        <v>0</v>
      </c>
      <c r="AF410" s="202">
        <v>0</v>
      </c>
      <c r="AG410" s="202">
        <v>0</v>
      </c>
      <c r="AH410" s="202">
        <v>0</v>
      </c>
      <c r="AI410" s="204">
        <f t="shared" si="273"/>
        <v>1.504794362293838</v>
      </c>
      <c r="AJ410" s="131" t="str">
        <f t="shared" si="274"/>
        <v/>
      </c>
      <c r="BA410" s="131"/>
      <c r="BR410" s="131"/>
      <c r="CG410" s="131"/>
    </row>
    <row r="411" spans="1:85" ht="15">
      <c r="A411" s="157" t="s">
        <v>22</v>
      </c>
      <c r="B411" s="146">
        <v>3.765307805257986</v>
      </c>
      <c r="C411" s="146">
        <v>0</v>
      </c>
      <c r="D411" s="146">
        <v>0</v>
      </c>
      <c r="E411" s="146">
        <v>0</v>
      </c>
      <c r="F411" s="304"/>
      <c r="G411" s="146">
        <v>0</v>
      </c>
      <c r="H411" s="158">
        <v>0</v>
      </c>
      <c r="I411" s="144">
        <f t="shared" si="271"/>
        <v>3.765307805257986</v>
      </c>
      <c r="J411" s="139"/>
      <c r="K411" s="159" t="s">
        <v>22</v>
      </c>
      <c r="L411" s="146">
        <v>3.765307805257986</v>
      </c>
      <c r="M411" s="146">
        <v>0</v>
      </c>
      <c r="N411" s="146">
        <v>0</v>
      </c>
      <c r="O411" s="146">
        <v>0</v>
      </c>
      <c r="P411" s="146">
        <v>1.4667936956222249</v>
      </c>
      <c r="Q411" s="146">
        <v>0</v>
      </c>
      <c r="R411" s="147">
        <v>0</v>
      </c>
      <c r="S411" s="148">
        <f t="shared" si="272"/>
        <v>5.2321015008802112</v>
      </c>
      <c r="U411" s="205" t="s">
        <v>22</v>
      </c>
      <c r="V411" s="197">
        <v>3.5770424149950868</v>
      </c>
      <c r="W411" s="197">
        <v>0</v>
      </c>
      <c r="X411" s="197">
        <v>0</v>
      </c>
      <c r="Y411" s="197">
        <v>0</v>
      </c>
      <c r="Z411" s="197">
        <v>0</v>
      </c>
      <c r="AA411" s="197">
        <v>0</v>
      </c>
      <c r="AB411" s="197">
        <v>1.4667936956222249</v>
      </c>
      <c r="AC411" s="198">
        <v>0.18826539026289935</v>
      </c>
      <c r="AD411" s="197">
        <v>0.18826539026289935</v>
      </c>
      <c r="AE411" s="197">
        <v>0</v>
      </c>
      <c r="AF411" s="197">
        <v>0</v>
      </c>
      <c r="AG411" s="197">
        <v>0</v>
      </c>
      <c r="AH411" s="197">
        <v>0</v>
      </c>
      <c r="AI411" s="200">
        <f t="shared" si="273"/>
        <v>5.2321015008802112</v>
      </c>
      <c r="AJ411" s="131" t="str">
        <f t="shared" si="274"/>
        <v/>
      </c>
      <c r="BA411" s="131"/>
      <c r="BR411" s="131"/>
      <c r="CG411" s="131"/>
    </row>
    <row r="412" spans="1:85" ht="15">
      <c r="A412" s="149" t="s">
        <v>21</v>
      </c>
      <c r="B412" s="150">
        <v>0</v>
      </c>
      <c r="C412" s="150">
        <v>0</v>
      </c>
      <c r="D412" s="150">
        <v>0</v>
      </c>
      <c r="E412" s="150">
        <v>0</v>
      </c>
      <c r="F412" s="304"/>
      <c r="G412" s="150">
        <v>0</v>
      </c>
      <c r="H412" s="151">
        <v>0</v>
      </c>
      <c r="I412" s="152">
        <f t="shared" si="271"/>
        <v>0</v>
      </c>
      <c r="J412" s="139"/>
      <c r="K412" s="153" t="s">
        <v>21</v>
      </c>
      <c r="L412" s="154">
        <v>0</v>
      </c>
      <c r="M412" s="154">
        <v>0</v>
      </c>
      <c r="N412" s="154">
        <v>0</v>
      </c>
      <c r="O412" s="154">
        <v>0</v>
      </c>
      <c r="P412" s="154">
        <v>0</v>
      </c>
      <c r="Q412" s="154">
        <v>0</v>
      </c>
      <c r="R412" s="155">
        <v>0</v>
      </c>
      <c r="S412" s="156">
        <f t="shared" si="272"/>
        <v>0</v>
      </c>
      <c r="U412" s="201" t="s">
        <v>58</v>
      </c>
      <c r="V412" s="202">
        <v>0</v>
      </c>
      <c r="W412" s="202">
        <v>0</v>
      </c>
      <c r="X412" s="202">
        <v>0</v>
      </c>
      <c r="Y412" s="202">
        <v>0</v>
      </c>
      <c r="Z412" s="202">
        <v>0</v>
      </c>
      <c r="AA412" s="202">
        <v>0</v>
      </c>
      <c r="AB412" s="202">
        <v>0</v>
      </c>
      <c r="AC412" s="203">
        <v>0</v>
      </c>
      <c r="AD412" s="202">
        <v>0</v>
      </c>
      <c r="AE412" s="202">
        <v>0</v>
      </c>
      <c r="AF412" s="202">
        <v>0</v>
      </c>
      <c r="AG412" s="202">
        <v>0</v>
      </c>
      <c r="AH412" s="202">
        <v>0</v>
      </c>
      <c r="AI412" s="204">
        <f t="shared" si="273"/>
        <v>0</v>
      </c>
      <c r="AJ412" s="131" t="str">
        <f t="shared" si="274"/>
        <v/>
      </c>
      <c r="BA412" s="131"/>
      <c r="BR412" s="131"/>
      <c r="CG412" s="131"/>
    </row>
    <row r="413" spans="1:85" ht="15">
      <c r="A413" s="160" t="s">
        <v>61</v>
      </c>
      <c r="B413" s="146">
        <v>0</v>
      </c>
      <c r="C413" s="146">
        <v>0</v>
      </c>
      <c r="D413" s="146">
        <v>0</v>
      </c>
      <c r="E413" s="146">
        <v>0</v>
      </c>
      <c r="F413" s="304"/>
      <c r="G413" s="146">
        <v>0</v>
      </c>
      <c r="H413" s="158">
        <v>0</v>
      </c>
      <c r="I413" s="144">
        <f t="shared" si="271"/>
        <v>0</v>
      </c>
      <c r="J413" s="139"/>
      <c r="K413" s="161" t="s">
        <v>61</v>
      </c>
      <c r="L413" s="146">
        <v>0</v>
      </c>
      <c r="M413" s="146">
        <v>0</v>
      </c>
      <c r="N413" s="146">
        <v>0</v>
      </c>
      <c r="O413" s="146">
        <v>0</v>
      </c>
      <c r="P413" s="146">
        <v>0</v>
      </c>
      <c r="Q413" s="146">
        <v>0</v>
      </c>
      <c r="R413" s="147">
        <v>0</v>
      </c>
      <c r="S413" s="148">
        <f t="shared" si="272"/>
        <v>0</v>
      </c>
      <c r="U413" s="206" t="s">
        <v>59</v>
      </c>
      <c r="V413" s="197">
        <v>0</v>
      </c>
      <c r="W413" s="197">
        <v>0</v>
      </c>
      <c r="X413" s="197">
        <v>0</v>
      </c>
      <c r="Y413" s="197">
        <v>0</v>
      </c>
      <c r="Z413" s="197">
        <v>0</v>
      </c>
      <c r="AA413" s="197">
        <v>0</v>
      </c>
      <c r="AB413" s="197">
        <v>0</v>
      </c>
      <c r="AC413" s="198">
        <v>0</v>
      </c>
      <c r="AD413" s="199">
        <v>0</v>
      </c>
      <c r="AE413" s="199">
        <v>0</v>
      </c>
      <c r="AF413" s="199">
        <v>0</v>
      </c>
      <c r="AG413" s="199">
        <v>0</v>
      </c>
      <c r="AH413" s="199">
        <v>0</v>
      </c>
      <c r="AI413" s="200">
        <f t="shared" si="273"/>
        <v>0</v>
      </c>
      <c r="AJ413" s="131" t="str">
        <f t="shared" si="274"/>
        <v/>
      </c>
      <c r="BA413" s="131"/>
      <c r="BR413" s="131"/>
      <c r="CG413" s="131"/>
    </row>
    <row r="414" spans="1:85">
      <c r="A414" s="162" t="s">
        <v>23</v>
      </c>
      <c r="B414" s="163">
        <v>0</v>
      </c>
      <c r="C414" s="163">
        <v>0</v>
      </c>
      <c r="D414" s="163">
        <v>0</v>
      </c>
      <c r="E414" s="163">
        <v>0</v>
      </c>
      <c r="F414" s="304"/>
      <c r="G414" s="163">
        <v>0</v>
      </c>
      <c r="H414" s="164">
        <v>0</v>
      </c>
      <c r="I414" s="165">
        <f t="shared" si="271"/>
        <v>0</v>
      </c>
      <c r="J414" s="139"/>
      <c r="K414" s="166" t="s">
        <v>23</v>
      </c>
      <c r="L414" s="167">
        <v>0</v>
      </c>
      <c r="M414" s="167">
        <v>0</v>
      </c>
      <c r="N414" s="167">
        <v>0</v>
      </c>
      <c r="O414" s="167">
        <v>0</v>
      </c>
      <c r="P414" s="167">
        <v>0</v>
      </c>
      <c r="Q414" s="167">
        <v>0</v>
      </c>
      <c r="R414" s="168">
        <v>0</v>
      </c>
      <c r="S414" s="169">
        <f t="shared" si="272"/>
        <v>0</v>
      </c>
      <c r="U414" s="207" t="s">
        <v>62</v>
      </c>
      <c r="V414" s="208">
        <v>0</v>
      </c>
      <c r="W414" s="208">
        <v>0</v>
      </c>
      <c r="X414" s="208">
        <v>0</v>
      </c>
      <c r="Y414" s="208">
        <v>0</v>
      </c>
      <c r="Z414" s="208">
        <v>0</v>
      </c>
      <c r="AA414" s="208">
        <v>0</v>
      </c>
      <c r="AB414" s="208">
        <v>0</v>
      </c>
      <c r="AC414" s="208">
        <v>0</v>
      </c>
      <c r="AD414" s="208">
        <v>0</v>
      </c>
      <c r="AE414" s="208">
        <v>0</v>
      </c>
      <c r="AF414" s="208">
        <v>0</v>
      </c>
      <c r="AG414" s="208">
        <v>0</v>
      </c>
      <c r="AH414" s="92">
        <v>0</v>
      </c>
      <c r="AI414" s="209">
        <f t="shared" si="273"/>
        <v>0</v>
      </c>
      <c r="AJ414" s="131" t="str">
        <f t="shared" si="274"/>
        <v/>
      </c>
      <c r="BA414" s="131"/>
      <c r="BR414" s="131"/>
      <c r="CG414" s="131"/>
    </row>
    <row r="415" spans="1:85">
      <c r="A415" s="170" t="s">
        <v>19</v>
      </c>
      <c r="B415" s="171">
        <v>0</v>
      </c>
      <c r="C415" s="171">
        <v>0</v>
      </c>
      <c r="D415" s="171">
        <v>0</v>
      </c>
      <c r="E415" s="171">
        <v>0</v>
      </c>
      <c r="F415" s="304"/>
      <c r="G415" s="171">
        <v>0</v>
      </c>
      <c r="H415" s="172">
        <v>0</v>
      </c>
      <c r="I415" s="173">
        <f t="shared" si="271"/>
        <v>0</v>
      </c>
      <c r="J415" s="139"/>
      <c r="K415" s="174" t="s">
        <v>19</v>
      </c>
      <c r="L415" s="171">
        <v>0</v>
      </c>
      <c r="M415" s="171">
        <v>0</v>
      </c>
      <c r="N415" s="171">
        <v>0</v>
      </c>
      <c r="O415" s="171">
        <v>0</v>
      </c>
      <c r="P415" s="171">
        <v>0</v>
      </c>
      <c r="Q415" s="171">
        <v>0</v>
      </c>
      <c r="R415" s="175">
        <v>0</v>
      </c>
      <c r="S415" s="176">
        <f t="shared" si="272"/>
        <v>0</v>
      </c>
      <c r="U415" s="210" t="s">
        <v>19</v>
      </c>
      <c r="V415" s="211">
        <v>0</v>
      </c>
      <c r="W415" s="211">
        <v>0</v>
      </c>
      <c r="X415" s="211">
        <v>0</v>
      </c>
      <c r="Y415" s="211">
        <v>0</v>
      </c>
      <c r="Z415" s="211">
        <v>0</v>
      </c>
      <c r="AA415" s="211">
        <v>0</v>
      </c>
      <c r="AB415" s="211">
        <v>0</v>
      </c>
      <c r="AC415" s="211">
        <v>0</v>
      </c>
      <c r="AD415" s="212">
        <v>0</v>
      </c>
      <c r="AE415" s="212">
        <v>0</v>
      </c>
      <c r="AF415" s="212">
        <v>0</v>
      </c>
      <c r="AG415" s="212">
        <v>0</v>
      </c>
      <c r="AH415" s="212">
        <v>0</v>
      </c>
      <c r="AI415" s="213">
        <f t="shared" si="273"/>
        <v>0</v>
      </c>
      <c r="AJ415" s="131" t="str">
        <f t="shared" si="274"/>
        <v/>
      </c>
      <c r="BA415" s="131"/>
      <c r="BR415" s="131"/>
      <c r="CG415" s="131"/>
    </row>
    <row r="416" spans="1:85">
      <c r="A416" s="162" t="s">
        <v>20</v>
      </c>
      <c r="B416" s="163">
        <v>0</v>
      </c>
      <c r="C416" s="163">
        <v>0</v>
      </c>
      <c r="D416" s="163">
        <v>0</v>
      </c>
      <c r="E416" s="163">
        <v>0</v>
      </c>
      <c r="F416" s="304"/>
      <c r="G416" s="163">
        <v>0</v>
      </c>
      <c r="H416" s="164">
        <v>0</v>
      </c>
      <c r="I416" s="165">
        <f t="shared" si="271"/>
        <v>0</v>
      </c>
      <c r="J416" s="139"/>
      <c r="K416" s="166" t="s">
        <v>20</v>
      </c>
      <c r="L416" s="167">
        <v>0</v>
      </c>
      <c r="M416" s="167">
        <v>0</v>
      </c>
      <c r="N416" s="167">
        <v>0</v>
      </c>
      <c r="O416" s="167">
        <v>0</v>
      </c>
      <c r="P416" s="167">
        <v>0</v>
      </c>
      <c r="Q416" s="167">
        <v>0</v>
      </c>
      <c r="R416" s="168">
        <v>0</v>
      </c>
      <c r="S416" s="169">
        <f t="shared" si="272"/>
        <v>0</v>
      </c>
      <c r="U416" s="207" t="s">
        <v>20</v>
      </c>
      <c r="V416" s="208">
        <v>0</v>
      </c>
      <c r="W416" s="208">
        <v>0</v>
      </c>
      <c r="X416" s="208">
        <v>0</v>
      </c>
      <c r="Y416" s="208">
        <v>0</v>
      </c>
      <c r="Z416" s="208">
        <v>0</v>
      </c>
      <c r="AA416" s="208">
        <v>0</v>
      </c>
      <c r="AB416" s="208">
        <v>0</v>
      </c>
      <c r="AC416" s="208">
        <v>0</v>
      </c>
      <c r="AD416" s="208">
        <v>0</v>
      </c>
      <c r="AE416" s="208">
        <v>0</v>
      </c>
      <c r="AF416" s="208">
        <v>0</v>
      </c>
      <c r="AG416" s="208">
        <v>0</v>
      </c>
      <c r="AH416" s="92">
        <v>0</v>
      </c>
      <c r="AI416" s="209">
        <f t="shared" si="273"/>
        <v>0</v>
      </c>
      <c r="AJ416" s="131" t="str">
        <f t="shared" si="274"/>
        <v/>
      </c>
      <c r="BA416" s="131"/>
      <c r="BR416" s="131"/>
      <c r="CG416" s="131"/>
    </row>
    <row r="417" spans="1:85" ht="15" thickBot="1">
      <c r="A417" s="177" t="s">
        <v>11</v>
      </c>
      <c r="B417" s="178">
        <v>0</v>
      </c>
      <c r="C417" s="178">
        <v>0</v>
      </c>
      <c r="D417" s="178">
        <v>0</v>
      </c>
      <c r="E417" s="178">
        <v>0</v>
      </c>
      <c r="F417" s="305"/>
      <c r="G417" s="178">
        <v>0</v>
      </c>
      <c r="H417" s="179">
        <v>0</v>
      </c>
      <c r="I417" s="180">
        <f t="shared" si="271"/>
        <v>0</v>
      </c>
      <c r="J417" s="139"/>
      <c r="K417" s="181" t="s">
        <v>11</v>
      </c>
      <c r="L417" s="178">
        <v>0</v>
      </c>
      <c r="M417" s="178">
        <v>0</v>
      </c>
      <c r="N417" s="178">
        <v>0</v>
      </c>
      <c r="O417" s="178">
        <v>0</v>
      </c>
      <c r="P417" s="178">
        <v>0</v>
      </c>
      <c r="Q417" s="178">
        <v>0</v>
      </c>
      <c r="R417" s="182">
        <v>0</v>
      </c>
      <c r="S417" s="183">
        <f t="shared" si="272"/>
        <v>0</v>
      </c>
      <c r="U417" s="210" t="s">
        <v>11</v>
      </c>
      <c r="V417" s="211">
        <v>0</v>
      </c>
      <c r="W417" s="211">
        <v>0</v>
      </c>
      <c r="X417" s="211">
        <v>0</v>
      </c>
      <c r="Y417" s="211">
        <v>0</v>
      </c>
      <c r="Z417" s="211">
        <v>0</v>
      </c>
      <c r="AA417" s="211">
        <v>0</v>
      </c>
      <c r="AB417" s="211">
        <v>0</v>
      </c>
      <c r="AC417" s="211">
        <v>0</v>
      </c>
      <c r="AD417" s="212">
        <v>0</v>
      </c>
      <c r="AE417" s="212">
        <v>0</v>
      </c>
      <c r="AF417" s="212">
        <v>0</v>
      </c>
      <c r="AG417" s="212">
        <v>0</v>
      </c>
      <c r="AH417" s="212">
        <v>0</v>
      </c>
      <c r="AI417" s="213">
        <f t="shared" si="273"/>
        <v>0</v>
      </c>
      <c r="AJ417" s="131" t="str">
        <f t="shared" si="274"/>
        <v/>
      </c>
      <c r="BA417" s="131"/>
      <c r="BR417" s="131"/>
      <c r="CG417" s="131"/>
    </row>
    <row r="418" spans="1:85" ht="15">
      <c r="A418" s="184" t="s">
        <v>26</v>
      </c>
      <c r="B418" s="185">
        <f>SUM(B397:B413)</f>
        <v>160.5714089064389</v>
      </c>
      <c r="C418" s="185">
        <f t="shared" ref="C418:H418" si="275">SUM(C397:C413)</f>
        <v>433.29474048970462</v>
      </c>
      <c r="D418" s="185">
        <f t="shared" si="275"/>
        <v>237.76142522784488</v>
      </c>
      <c r="E418" s="185">
        <f t="shared" si="275"/>
        <v>368.81021316948295</v>
      </c>
      <c r="F418" s="185">
        <f t="shared" si="275"/>
        <v>0</v>
      </c>
      <c r="G418" s="185">
        <f t="shared" si="275"/>
        <v>45.003290868667598</v>
      </c>
      <c r="H418" s="187">
        <f t="shared" si="275"/>
        <v>0</v>
      </c>
      <c r="I418" s="144">
        <f t="shared" ref="I418" si="276">SUM(I397:I413)</f>
        <v>1245.441078662139</v>
      </c>
      <c r="J418" s="139"/>
      <c r="K418" s="186" t="s">
        <v>26</v>
      </c>
      <c r="L418" s="185">
        <f>SUM(L397:L413)</f>
        <v>160.5714089064389</v>
      </c>
      <c r="M418" s="185">
        <f t="shared" ref="M418:R418" si="277">SUM(M397:M413)</f>
        <v>433.29474048970462</v>
      </c>
      <c r="N418" s="185">
        <f t="shared" si="277"/>
        <v>237.76142522784488</v>
      </c>
      <c r="O418" s="185">
        <f t="shared" si="277"/>
        <v>368.81021316948295</v>
      </c>
      <c r="P418" s="185">
        <f t="shared" si="277"/>
        <v>30.263153146025772</v>
      </c>
      <c r="Q418" s="185">
        <f t="shared" si="277"/>
        <v>45.003290868667598</v>
      </c>
      <c r="R418" s="187">
        <f t="shared" si="277"/>
        <v>0</v>
      </c>
      <c r="S418" s="188">
        <f t="shared" ref="S418" si="278">SUM(S397:S413)</f>
        <v>1275.7042318081646</v>
      </c>
      <c r="T418" s="131" t="str">
        <f>IF(ABS(S418-AI418)&gt;0.01,S418-AI418,"")</f>
        <v/>
      </c>
      <c r="U418" s="214" t="s">
        <v>60</v>
      </c>
      <c r="V418" s="215">
        <f>SUM(V397:V413)</f>
        <v>142.71520873286522</v>
      </c>
      <c r="W418" s="215">
        <f t="shared" ref="W418:AH418" si="279">SUM(W397:W413)</f>
        <v>16.118597740521064</v>
      </c>
      <c r="X418" s="215">
        <f t="shared" si="279"/>
        <v>45.003290868667598</v>
      </c>
      <c r="Y418" s="215">
        <f t="shared" si="279"/>
        <v>433.29474048970462</v>
      </c>
      <c r="Z418" s="215">
        <f t="shared" si="279"/>
        <v>237.76142522784488</v>
      </c>
      <c r="AA418" s="215">
        <f t="shared" si="279"/>
        <v>332.56534034266105</v>
      </c>
      <c r="AB418" s="215">
        <f t="shared" si="279"/>
        <v>30.263153146025772</v>
      </c>
      <c r="AC418" s="215">
        <f t="shared" si="279"/>
        <v>37.982475259874533</v>
      </c>
      <c r="AD418" s="216">
        <f t="shared" si="279"/>
        <v>1.7376024330526243</v>
      </c>
      <c r="AE418" s="216">
        <f t="shared" si="279"/>
        <v>0</v>
      </c>
      <c r="AF418" s="216">
        <f t="shared" si="279"/>
        <v>0</v>
      </c>
      <c r="AG418" s="216">
        <f t="shared" si="279"/>
        <v>0</v>
      </c>
      <c r="AH418" s="216">
        <f t="shared" si="279"/>
        <v>36.244872826821911</v>
      </c>
      <c r="AI418" s="217">
        <f>SUM(V418:AC418)</f>
        <v>1275.7042318081649</v>
      </c>
      <c r="AJ418" s="131" t="str">
        <f t="shared" si="274"/>
        <v/>
      </c>
      <c r="BA418" s="131"/>
      <c r="BR418" s="131"/>
      <c r="CG418" s="131"/>
    </row>
    <row r="419" spans="1:85" s="2" customFormat="1" ht="15" thickBot="1">
      <c r="A419" s="15" t="s">
        <v>100</v>
      </c>
      <c r="B419" s="100">
        <f>IF($I418=0,"-",B418/$I418)</f>
        <v>0.12892734281651105</v>
      </c>
      <c r="C419" s="100">
        <f t="shared" ref="C419:H419" si="280">IF($I418=0,"-",C418/$I418)</f>
        <v>0.34790464833161971</v>
      </c>
      <c r="D419" s="100">
        <f t="shared" si="280"/>
        <v>0.19090539833747075</v>
      </c>
      <c r="E419" s="100">
        <f t="shared" si="280"/>
        <v>0.2961281906372169</v>
      </c>
      <c r="F419" s="100">
        <f t="shared" si="280"/>
        <v>0</v>
      </c>
      <c r="G419" s="100">
        <f t="shared" si="280"/>
        <v>3.613441987718153E-2</v>
      </c>
      <c r="H419" s="101">
        <f t="shared" si="280"/>
        <v>0</v>
      </c>
      <c r="I419" s="102">
        <f>SUM(B419:H419)</f>
        <v>1</v>
      </c>
      <c r="J419" s="131"/>
      <c r="K419" s="27" t="s">
        <v>100</v>
      </c>
      <c r="L419" s="76">
        <f>IF($S418=0,"-",L418/$S418)</f>
        <v>0.12586883769982274</v>
      </c>
      <c r="M419" s="76">
        <f t="shared" ref="M419:R419" si="281">IF($S418=0,"-",M418/$S418)</f>
        <v>0.33965140953993617</v>
      </c>
      <c r="N419" s="76">
        <f t="shared" si="281"/>
        <v>0.18637660619095486</v>
      </c>
      <c r="O419" s="76">
        <f t="shared" si="281"/>
        <v>0.28910322939568578</v>
      </c>
      <c r="P419" s="76">
        <f t="shared" si="281"/>
        <v>2.3722703422509792E-2</v>
      </c>
      <c r="Q419" s="76">
        <f t="shared" si="281"/>
        <v>3.5277213751090712E-2</v>
      </c>
      <c r="R419" s="77">
        <f t="shared" si="281"/>
        <v>0</v>
      </c>
      <c r="S419" s="78">
        <f>SUM(L419:R419)</f>
        <v>1</v>
      </c>
      <c r="U419" s="36" t="s">
        <v>100</v>
      </c>
      <c r="V419" s="103">
        <f>+V418/$AI418</f>
        <v>0.1118717059757517</v>
      </c>
      <c r="W419" s="103">
        <f t="shared" ref="W419:AH419" si="282">+W418/$AI418</f>
        <v>1.2635058612037993E-2</v>
      </c>
      <c r="X419" s="103">
        <f t="shared" si="282"/>
        <v>3.5277213751090705E-2</v>
      </c>
      <c r="Y419" s="103">
        <f t="shared" si="282"/>
        <v>0.33965140953993611</v>
      </c>
      <c r="Z419" s="103">
        <f t="shared" si="282"/>
        <v>0.18637660619095481</v>
      </c>
      <c r="AA419" s="103">
        <f t="shared" si="282"/>
        <v>0.26069157101665147</v>
      </c>
      <c r="AB419" s="103">
        <f t="shared" si="282"/>
        <v>2.3722703422509789E-2</v>
      </c>
      <c r="AC419" s="103">
        <f t="shared" si="282"/>
        <v>2.9773731491067264E-2</v>
      </c>
      <c r="AD419" s="103">
        <f t="shared" si="282"/>
        <v>1.3620731120330075E-3</v>
      </c>
      <c r="AE419" s="103">
        <f t="shared" si="282"/>
        <v>0</v>
      </c>
      <c r="AF419" s="103">
        <f t="shared" si="282"/>
        <v>0</v>
      </c>
      <c r="AG419" s="103">
        <f t="shared" si="282"/>
        <v>0</v>
      </c>
      <c r="AH419" s="103">
        <f t="shared" si="282"/>
        <v>2.8411658379034258E-2</v>
      </c>
      <c r="AI419" s="104">
        <f>SUM(V419:AC419)</f>
        <v>0.99999999999999989</v>
      </c>
      <c r="AJ419" s="2" t="str">
        <f t="shared" si="274"/>
        <v/>
      </c>
    </row>
    <row r="420" spans="1:85" ht="15" thickBot="1">
      <c r="A420" s="218"/>
      <c r="B420" s="218"/>
      <c r="C420" s="218"/>
      <c r="D420" s="218"/>
      <c r="E420" s="218"/>
      <c r="F420" s="218"/>
      <c r="G420" s="218"/>
      <c r="H420" s="218"/>
      <c r="I420" s="218"/>
      <c r="K420" s="218"/>
      <c r="L420" s="218"/>
      <c r="M420" s="218"/>
      <c r="N420" s="218"/>
      <c r="O420" s="218"/>
      <c r="P420" s="218"/>
      <c r="Q420" s="218"/>
      <c r="R420" s="218"/>
      <c r="S420" s="218"/>
      <c r="AI420" s="139"/>
      <c r="BA420" s="131"/>
      <c r="BR420" s="131"/>
      <c r="CG420" s="131"/>
    </row>
    <row r="421" spans="1:85" ht="28.5">
      <c r="A421" s="328" t="s">
        <v>40</v>
      </c>
      <c r="B421" s="135" t="s">
        <v>0</v>
      </c>
      <c r="C421" s="135" t="s">
        <v>1</v>
      </c>
      <c r="D421" s="135" t="s">
        <v>2</v>
      </c>
      <c r="E421" s="135" t="s">
        <v>3</v>
      </c>
      <c r="F421" s="135" t="s">
        <v>27</v>
      </c>
      <c r="G421" s="135" t="s">
        <v>4</v>
      </c>
      <c r="H421" s="135" t="s">
        <v>5</v>
      </c>
      <c r="I421" s="136" t="s">
        <v>6</v>
      </c>
      <c r="K421" s="330" t="s">
        <v>40</v>
      </c>
      <c r="L421" s="137" t="s">
        <v>0</v>
      </c>
      <c r="M421" s="137" t="s">
        <v>1</v>
      </c>
      <c r="N421" s="137" t="s">
        <v>2</v>
      </c>
      <c r="O421" s="137" t="s">
        <v>3</v>
      </c>
      <c r="P421" s="137" t="s">
        <v>27</v>
      </c>
      <c r="Q421" s="137" t="s">
        <v>4</v>
      </c>
      <c r="R421" s="137" t="s">
        <v>5</v>
      </c>
      <c r="S421" s="138" t="s">
        <v>6</v>
      </c>
      <c r="U421" s="332" t="s">
        <v>40</v>
      </c>
      <c r="V421" s="190" t="s">
        <v>69</v>
      </c>
      <c r="W421" s="190" t="s">
        <v>70</v>
      </c>
      <c r="X421" s="190" t="s">
        <v>4</v>
      </c>
      <c r="Y421" s="190" t="s">
        <v>1</v>
      </c>
      <c r="Z421" s="190" t="s">
        <v>2</v>
      </c>
      <c r="AA421" s="190" t="s">
        <v>3</v>
      </c>
      <c r="AB421" s="190" t="s">
        <v>52</v>
      </c>
      <c r="AC421" s="190" t="s">
        <v>64</v>
      </c>
      <c r="AD421" s="191" t="s">
        <v>72</v>
      </c>
      <c r="AE421" s="191" t="s">
        <v>79</v>
      </c>
      <c r="AF421" s="191" t="s">
        <v>73</v>
      </c>
      <c r="AG421" s="191" t="s">
        <v>80</v>
      </c>
      <c r="AH421" s="191" t="s">
        <v>81</v>
      </c>
      <c r="AI421" s="192" t="s">
        <v>60</v>
      </c>
      <c r="BA421" s="131"/>
      <c r="BR421" s="131"/>
      <c r="CG421" s="131"/>
    </row>
    <row r="422" spans="1:85" ht="15">
      <c r="A422" s="329" t="s">
        <v>40</v>
      </c>
      <c r="B422" s="294" t="s">
        <v>109</v>
      </c>
      <c r="C422" s="295"/>
      <c r="D422" s="295"/>
      <c r="E422" s="295"/>
      <c r="F422" s="295"/>
      <c r="G422" s="295"/>
      <c r="H422" s="295"/>
      <c r="I422" s="296"/>
      <c r="K422" s="331" t="s">
        <v>40</v>
      </c>
      <c r="L422" s="297" t="s">
        <v>109</v>
      </c>
      <c r="M422" s="298"/>
      <c r="N422" s="298"/>
      <c r="O422" s="298"/>
      <c r="P422" s="298"/>
      <c r="Q422" s="298"/>
      <c r="R422" s="298"/>
      <c r="S422" s="299"/>
      <c r="U422" s="333" t="s">
        <v>40</v>
      </c>
      <c r="V422" s="326" t="s">
        <v>109</v>
      </c>
      <c r="W422" s="326"/>
      <c r="X422" s="326"/>
      <c r="Y422" s="326"/>
      <c r="Z422" s="326"/>
      <c r="AA422" s="326"/>
      <c r="AB422" s="326"/>
      <c r="AC422" s="326"/>
      <c r="AD422" s="326"/>
      <c r="AE422" s="326"/>
      <c r="AF422" s="326"/>
      <c r="AG422" s="326"/>
      <c r="AH422" s="326"/>
      <c r="AI422" s="327"/>
      <c r="BA422" s="131"/>
      <c r="BR422" s="131"/>
      <c r="CG422" s="131"/>
    </row>
    <row r="423" spans="1:85" ht="15">
      <c r="A423" s="141" t="s">
        <v>7</v>
      </c>
      <c r="B423" s="142">
        <v>0</v>
      </c>
      <c r="C423" s="142">
        <v>0</v>
      </c>
      <c r="D423" s="142">
        <v>0</v>
      </c>
      <c r="E423" s="142">
        <v>0</v>
      </c>
      <c r="F423" s="303"/>
      <c r="G423" s="142">
        <v>0</v>
      </c>
      <c r="H423" s="143">
        <v>0</v>
      </c>
      <c r="I423" s="144">
        <f>SUM(B423:H423)</f>
        <v>0</v>
      </c>
      <c r="J423" s="139"/>
      <c r="K423" s="193" t="s">
        <v>7</v>
      </c>
      <c r="L423" s="142">
        <v>0</v>
      </c>
      <c r="M423" s="142">
        <v>0</v>
      </c>
      <c r="N423" s="142">
        <v>0</v>
      </c>
      <c r="O423" s="142">
        <v>0</v>
      </c>
      <c r="P423" s="142">
        <v>0</v>
      </c>
      <c r="Q423" s="142">
        <v>0</v>
      </c>
      <c r="R423" s="194">
        <v>0</v>
      </c>
      <c r="S423" s="195">
        <f>SUM(L423:R423)</f>
        <v>0</v>
      </c>
      <c r="U423" s="196" t="s">
        <v>7</v>
      </c>
      <c r="V423" s="197">
        <v>0</v>
      </c>
      <c r="W423" s="197">
        <v>0</v>
      </c>
      <c r="X423" s="197">
        <v>0</v>
      </c>
      <c r="Y423" s="197">
        <v>0</v>
      </c>
      <c r="Z423" s="197">
        <v>0</v>
      </c>
      <c r="AA423" s="197">
        <v>0</v>
      </c>
      <c r="AB423" s="197">
        <v>0</v>
      </c>
      <c r="AC423" s="198">
        <v>0</v>
      </c>
      <c r="AD423" s="199">
        <v>0</v>
      </c>
      <c r="AE423" s="199">
        <v>0</v>
      </c>
      <c r="AF423" s="199">
        <v>0</v>
      </c>
      <c r="AG423" s="199">
        <v>0</v>
      </c>
      <c r="AH423" s="199">
        <v>0</v>
      </c>
      <c r="AI423" s="200">
        <f>SUM(V423:AC423)</f>
        <v>0</v>
      </c>
      <c r="AJ423" s="131" t="str">
        <f>IF(ABS(S423-AI423)&gt;0.001,S423-AI423,"")</f>
        <v/>
      </c>
      <c r="BA423" s="131"/>
      <c r="BR423" s="131"/>
      <c r="CG423" s="131"/>
    </row>
    <row r="424" spans="1:85" ht="15">
      <c r="A424" s="149" t="s">
        <v>8</v>
      </c>
      <c r="B424" s="150">
        <v>0</v>
      </c>
      <c r="C424" s="150">
        <v>0</v>
      </c>
      <c r="D424" s="150">
        <v>0</v>
      </c>
      <c r="E424" s="150">
        <v>0</v>
      </c>
      <c r="F424" s="304"/>
      <c r="G424" s="150">
        <v>0</v>
      </c>
      <c r="H424" s="151">
        <v>0</v>
      </c>
      <c r="I424" s="152">
        <f t="shared" ref="I424:I443" si="283">SUM(B424:H424)</f>
        <v>0</v>
      </c>
      <c r="J424" s="139"/>
      <c r="K424" s="153" t="s">
        <v>8</v>
      </c>
      <c r="L424" s="154">
        <v>0</v>
      </c>
      <c r="M424" s="154">
        <v>0</v>
      </c>
      <c r="N424" s="154">
        <v>0</v>
      </c>
      <c r="O424" s="154">
        <v>0</v>
      </c>
      <c r="P424" s="154">
        <v>0</v>
      </c>
      <c r="Q424" s="154">
        <v>0</v>
      </c>
      <c r="R424" s="155">
        <v>0</v>
      </c>
      <c r="S424" s="156">
        <f t="shared" ref="S424:S443" si="284">SUM(L424:R424)</f>
        <v>0</v>
      </c>
      <c r="U424" s="201" t="s">
        <v>8</v>
      </c>
      <c r="V424" s="202">
        <v>0</v>
      </c>
      <c r="W424" s="202">
        <v>0</v>
      </c>
      <c r="X424" s="202">
        <v>0</v>
      </c>
      <c r="Y424" s="202">
        <v>0</v>
      </c>
      <c r="Z424" s="202">
        <v>0</v>
      </c>
      <c r="AA424" s="202">
        <v>0</v>
      </c>
      <c r="AB424" s="202">
        <v>0</v>
      </c>
      <c r="AC424" s="203">
        <v>0</v>
      </c>
      <c r="AD424" s="202">
        <v>0</v>
      </c>
      <c r="AE424" s="202">
        <v>0</v>
      </c>
      <c r="AF424" s="202">
        <v>0</v>
      </c>
      <c r="AG424" s="202">
        <v>0</v>
      </c>
      <c r="AH424" s="202">
        <v>0</v>
      </c>
      <c r="AI424" s="204">
        <f t="shared" ref="AI424:AI443" si="285">SUM(V424:AC424)</f>
        <v>0</v>
      </c>
      <c r="AJ424" s="131" t="str">
        <f t="shared" ref="AJ424:AJ445" si="286">IF(ABS(S424-AI424)&gt;0.001,S424-AI424,"")</f>
        <v/>
      </c>
      <c r="BA424" s="131"/>
      <c r="BR424" s="131"/>
      <c r="CG424" s="131"/>
    </row>
    <row r="425" spans="1:85" ht="15">
      <c r="A425" s="157" t="s">
        <v>10</v>
      </c>
      <c r="B425" s="146">
        <v>0</v>
      </c>
      <c r="C425" s="146">
        <v>0</v>
      </c>
      <c r="D425" s="146">
        <v>0</v>
      </c>
      <c r="E425" s="146">
        <v>0</v>
      </c>
      <c r="F425" s="304"/>
      <c r="G425" s="146">
        <v>0</v>
      </c>
      <c r="H425" s="158">
        <v>0</v>
      </c>
      <c r="I425" s="144">
        <f t="shared" si="283"/>
        <v>0</v>
      </c>
      <c r="J425" s="139"/>
      <c r="K425" s="159" t="s">
        <v>10</v>
      </c>
      <c r="L425" s="146">
        <v>0</v>
      </c>
      <c r="M425" s="146">
        <v>0</v>
      </c>
      <c r="N425" s="146">
        <v>0</v>
      </c>
      <c r="O425" s="146">
        <v>0</v>
      </c>
      <c r="P425" s="146">
        <v>0</v>
      </c>
      <c r="Q425" s="146">
        <v>0</v>
      </c>
      <c r="R425" s="147">
        <v>0</v>
      </c>
      <c r="S425" s="148">
        <f t="shared" si="284"/>
        <v>0</v>
      </c>
      <c r="U425" s="205" t="s">
        <v>10</v>
      </c>
      <c r="V425" s="197">
        <v>0</v>
      </c>
      <c r="W425" s="197">
        <v>0</v>
      </c>
      <c r="X425" s="197">
        <v>0</v>
      </c>
      <c r="Y425" s="197">
        <v>0</v>
      </c>
      <c r="Z425" s="197">
        <v>0</v>
      </c>
      <c r="AA425" s="197">
        <v>0</v>
      </c>
      <c r="AB425" s="197">
        <v>0</v>
      </c>
      <c r="AC425" s="198">
        <v>0</v>
      </c>
      <c r="AD425" s="199">
        <v>0</v>
      </c>
      <c r="AE425" s="199">
        <v>0</v>
      </c>
      <c r="AF425" s="199">
        <v>0</v>
      </c>
      <c r="AG425" s="199">
        <v>0</v>
      </c>
      <c r="AH425" s="199">
        <v>0</v>
      </c>
      <c r="AI425" s="200">
        <f t="shared" si="285"/>
        <v>0</v>
      </c>
      <c r="AJ425" s="131" t="str">
        <f t="shared" si="286"/>
        <v/>
      </c>
      <c r="BA425" s="131"/>
      <c r="BR425" s="131"/>
      <c r="CG425" s="131"/>
    </row>
    <row r="426" spans="1:85" ht="15">
      <c r="A426" s="149" t="s">
        <v>53</v>
      </c>
      <c r="B426" s="150">
        <v>0</v>
      </c>
      <c r="C426" s="150">
        <v>0</v>
      </c>
      <c r="D426" s="150">
        <v>0</v>
      </c>
      <c r="E426" s="150">
        <v>0</v>
      </c>
      <c r="F426" s="304"/>
      <c r="G426" s="150">
        <v>0</v>
      </c>
      <c r="H426" s="151">
        <v>0</v>
      </c>
      <c r="I426" s="152">
        <f t="shared" si="283"/>
        <v>0</v>
      </c>
      <c r="J426" s="139"/>
      <c r="K426" s="153" t="s">
        <v>53</v>
      </c>
      <c r="L426" s="154">
        <v>0</v>
      </c>
      <c r="M426" s="154">
        <v>0</v>
      </c>
      <c r="N426" s="154">
        <v>0</v>
      </c>
      <c r="O426" s="154">
        <v>0</v>
      </c>
      <c r="P426" s="154">
        <v>0</v>
      </c>
      <c r="Q426" s="154">
        <v>0</v>
      </c>
      <c r="R426" s="155">
        <v>0</v>
      </c>
      <c r="S426" s="156">
        <f t="shared" si="284"/>
        <v>0</v>
      </c>
      <c r="U426" s="201" t="s">
        <v>53</v>
      </c>
      <c r="V426" s="202">
        <v>0</v>
      </c>
      <c r="W426" s="202">
        <v>0</v>
      </c>
      <c r="X426" s="202">
        <v>0</v>
      </c>
      <c r="Y426" s="202">
        <v>0</v>
      </c>
      <c r="Z426" s="202">
        <v>0</v>
      </c>
      <c r="AA426" s="202">
        <v>0</v>
      </c>
      <c r="AB426" s="202">
        <v>0</v>
      </c>
      <c r="AC426" s="203">
        <v>0</v>
      </c>
      <c r="AD426" s="202">
        <v>0</v>
      </c>
      <c r="AE426" s="202">
        <v>0</v>
      </c>
      <c r="AF426" s="202">
        <v>0</v>
      </c>
      <c r="AG426" s="202">
        <v>0</v>
      </c>
      <c r="AH426" s="202">
        <v>0</v>
      </c>
      <c r="AI426" s="204">
        <f t="shared" si="285"/>
        <v>0</v>
      </c>
      <c r="AJ426" s="131" t="str">
        <f t="shared" si="286"/>
        <v/>
      </c>
      <c r="BA426" s="131"/>
      <c r="BR426" s="131"/>
      <c r="CG426" s="131"/>
    </row>
    <row r="427" spans="1:85" ht="15">
      <c r="A427" s="157" t="s">
        <v>16</v>
      </c>
      <c r="B427" s="146">
        <v>14.725886060952178</v>
      </c>
      <c r="C427" s="146">
        <v>3.5503772495644195</v>
      </c>
      <c r="D427" s="146">
        <v>0</v>
      </c>
      <c r="E427" s="146">
        <v>0</v>
      </c>
      <c r="F427" s="304"/>
      <c r="G427" s="146">
        <v>0</v>
      </c>
      <c r="H427" s="158">
        <v>0</v>
      </c>
      <c r="I427" s="144">
        <f t="shared" si="283"/>
        <v>18.276263310516597</v>
      </c>
      <c r="J427" s="139"/>
      <c r="K427" s="159" t="s">
        <v>16</v>
      </c>
      <c r="L427" s="146">
        <v>14.725886060952178</v>
      </c>
      <c r="M427" s="146">
        <v>3.5503772495644195</v>
      </c>
      <c r="N427" s="146">
        <v>0</v>
      </c>
      <c r="O427" s="146">
        <v>0</v>
      </c>
      <c r="P427" s="146">
        <v>0</v>
      </c>
      <c r="Q427" s="146">
        <v>0</v>
      </c>
      <c r="R427" s="147">
        <v>0</v>
      </c>
      <c r="S427" s="148">
        <f t="shared" si="284"/>
        <v>18.276263310516597</v>
      </c>
      <c r="U427" s="205" t="s">
        <v>16</v>
      </c>
      <c r="V427" s="197">
        <v>14.668675370231247</v>
      </c>
      <c r="W427" s="197">
        <v>0</v>
      </c>
      <c r="X427" s="197">
        <v>0</v>
      </c>
      <c r="Y427" s="197">
        <v>3.5503772495644195</v>
      </c>
      <c r="Z427" s="197">
        <v>0</v>
      </c>
      <c r="AA427" s="197">
        <v>0</v>
      </c>
      <c r="AB427" s="197">
        <v>0</v>
      </c>
      <c r="AC427" s="198">
        <v>5.7210690720930893E-2</v>
      </c>
      <c r="AD427" s="199">
        <v>5.7210690720930893E-2</v>
      </c>
      <c r="AE427" s="199">
        <v>0</v>
      </c>
      <c r="AF427" s="199">
        <v>0</v>
      </c>
      <c r="AG427" s="199">
        <v>0</v>
      </c>
      <c r="AH427" s="199">
        <v>0</v>
      </c>
      <c r="AI427" s="200">
        <f t="shared" si="285"/>
        <v>18.276263310516597</v>
      </c>
      <c r="AJ427" s="131" t="str">
        <f t="shared" si="286"/>
        <v/>
      </c>
      <c r="BA427" s="131"/>
      <c r="BR427" s="131"/>
      <c r="CG427" s="131"/>
    </row>
    <row r="428" spans="1:85" ht="15">
      <c r="A428" s="149" t="s">
        <v>15</v>
      </c>
      <c r="B428" s="150">
        <v>5.4424187758638114</v>
      </c>
      <c r="C428" s="150">
        <v>0</v>
      </c>
      <c r="D428" s="150">
        <v>1.8355202768408665</v>
      </c>
      <c r="E428" s="150">
        <v>1.7519484986702174E-3</v>
      </c>
      <c r="F428" s="304"/>
      <c r="G428" s="150">
        <v>0</v>
      </c>
      <c r="H428" s="151">
        <v>0</v>
      </c>
      <c r="I428" s="152">
        <f t="shared" si="283"/>
        <v>7.2796910012033482</v>
      </c>
      <c r="J428" s="139"/>
      <c r="K428" s="153" t="s">
        <v>15</v>
      </c>
      <c r="L428" s="154">
        <v>5.4424187758638114</v>
      </c>
      <c r="M428" s="154">
        <v>0</v>
      </c>
      <c r="N428" s="154">
        <v>1.8355202768408665</v>
      </c>
      <c r="O428" s="154">
        <v>1.7519484986702174E-3</v>
      </c>
      <c r="P428" s="154">
        <v>0</v>
      </c>
      <c r="Q428" s="154">
        <v>0</v>
      </c>
      <c r="R428" s="155">
        <v>0</v>
      </c>
      <c r="S428" s="156">
        <f t="shared" si="284"/>
        <v>7.2796910012033482</v>
      </c>
      <c r="U428" s="201" t="s">
        <v>54</v>
      </c>
      <c r="V428" s="202">
        <v>5.2860547425360691</v>
      </c>
      <c r="W428" s="202">
        <v>0</v>
      </c>
      <c r="X428" s="202">
        <v>0</v>
      </c>
      <c r="Y428" s="202">
        <v>0</v>
      </c>
      <c r="Z428" s="202">
        <v>1.8355202768408665</v>
      </c>
      <c r="AA428" s="202">
        <v>1.7519484986702174E-3</v>
      </c>
      <c r="AB428" s="202">
        <v>0</v>
      </c>
      <c r="AC428" s="203">
        <v>0.15636403332774232</v>
      </c>
      <c r="AD428" s="202">
        <v>0.15636403332774232</v>
      </c>
      <c r="AE428" s="202">
        <v>0</v>
      </c>
      <c r="AF428" s="202">
        <v>0</v>
      </c>
      <c r="AG428" s="202">
        <v>0</v>
      </c>
      <c r="AH428" s="202">
        <v>0</v>
      </c>
      <c r="AI428" s="204">
        <f t="shared" si="285"/>
        <v>7.2796910012033482</v>
      </c>
      <c r="AJ428" s="131" t="str">
        <f t="shared" si="286"/>
        <v/>
      </c>
      <c r="BA428" s="131"/>
      <c r="BR428" s="131"/>
      <c r="CG428" s="131"/>
    </row>
    <row r="429" spans="1:85" ht="15">
      <c r="A429" s="157" t="s">
        <v>55</v>
      </c>
      <c r="B429" s="146">
        <v>0</v>
      </c>
      <c r="C429" s="146">
        <v>0</v>
      </c>
      <c r="D429" s="146">
        <v>0</v>
      </c>
      <c r="E429" s="146">
        <v>4.328322032600888E-3</v>
      </c>
      <c r="F429" s="304"/>
      <c r="G429" s="146">
        <v>0</v>
      </c>
      <c r="H429" s="158">
        <v>0</v>
      </c>
      <c r="I429" s="144">
        <f t="shared" si="283"/>
        <v>4.328322032600888E-3</v>
      </c>
      <c r="J429" s="139"/>
      <c r="K429" s="159" t="s">
        <v>55</v>
      </c>
      <c r="L429" s="146">
        <v>0</v>
      </c>
      <c r="M429" s="146">
        <v>0</v>
      </c>
      <c r="N429" s="146">
        <v>0</v>
      </c>
      <c r="O429" s="146">
        <v>4.328322032600888E-3</v>
      </c>
      <c r="P429" s="146">
        <v>49.717458568494422</v>
      </c>
      <c r="Q429" s="146">
        <v>0</v>
      </c>
      <c r="R429" s="147">
        <v>0</v>
      </c>
      <c r="S429" s="148">
        <f t="shared" si="284"/>
        <v>49.721786890527021</v>
      </c>
      <c r="U429" s="205" t="s">
        <v>55</v>
      </c>
      <c r="V429" s="197">
        <v>0</v>
      </c>
      <c r="W429" s="197">
        <v>0</v>
      </c>
      <c r="X429" s="197">
        <v>0</v>
      </c>
      <c r="Y429" s="197">
        <v>0</v>
      </c>
      <c r="Z429" s="197">
        <v>0</v>
      </c>
      <c r="AA429" s="197">
        <v>4.3191422315038419E-3</v>
      </c>
      <c r="AB429" s="197">
        <v>49.717458568494422</v>
      </c>
      <c r="AC429" s="198">
        <v>9.17980109704597E-6</v>
      </c>
      <c r="AD429" s="197">
        <v>0</v>
      </c>
      <c r="AE429" s="197">
        <v>0</v>
      </c>
      <c r="AF429" s="197">
        <v>0</v>
      </c>
      <c r="AG429" s="197">
        <v>0</v>
      </c>
      <c r="AH429" s="197">
        <v>9.17980109704597E-6</v>
      </c>
      <c r="AI429" s="200">
        <f t="shared" si="285"/>
        <v>49.721786890527021</v>
      </c>
      <c r="AJ429" s="131" t="str">
        <f t="shared" si="286"/>
        <v/>
      </c>
      <c r="BA429" s="131"/>
      <c r="BR429" s="131"/>
      <c r="CG429" s="131"/>
    </row>
    <row r="430" spans="1:85" ht="15">
      <c r="A430" s="149" t="s">
        <v>12</v>
      </c>
      <c r="B430" s="150">
        <v>0</v>
      </c>
      <c r="C430" s="150">
        <v>0</v>
      </c>
      <c r="D430" s="150">
        <v>0</v>
      </c>
      <c r="E430" s="150">
        <v>0</v>
      </c>
      <c r="F430" s="304"/>
      <c r="G430" s="150">
        <v>0</v>
      </c>
      <c r="H430" s="151">
        <v>0</v>
      </c>
      <c r="I430" s="152">
        <f t="shared" si="283"/>
        <v>0</v>
      </c>
      <c r="J430" s="139"/>
      <c r="K430" s="153" t="s">
        <v>12</v>
      </c>
      <c r="L430" s="154">
        <v>0</v>
      </c>
      <c r="M430" s="154">
        <v>0</v>
      </c>
      <c r="N430" s="154">
        <v>0</v>
      </c>
      <c r="O430" s="154">
        <v>0</v>
      </c>
      <c r="P430" s="154">
        <v>5.2283249116025399</v>
      </c>
      <c r="Q430" s="154">
        <v>0</v>
      </c>
      <c r="R430" s="155">
        <v>0</v>
      </c>
      <c r="S430" s="156">
        <f t="shared" si="284"/>
        <v>5.2283249116025399</v>
      </c>
      <c r="U430" s="201" t="s">
        <v>12</v>
      </c>
      <c r="V430" s="202">
        <v>0</v>
      </c>
      <c r="W430" s="202">
        <v>0</v>
      </c>
      <c r="X430" s="202">
        <v>0</v>
      </c>
      <c r="Y430" s="202">
        <v>0</v>
      </c>
      <c r="Z430" s="202">
        <v>0</v>
      </c>
      <c r="AA430" s="202">
        <v>0</v>
      </c>
      <c r="AB430" s="202">
        <v>5.2283249116025399</v>
      </c>
      <c r="AC430" s="203">
        <v>0</v>
      </c>
      <c r="AD430" s="202">
        <v>0</v>
      </c>
      <c r="AE430" s="202">
        <v>0</v>
      </c>
      <c r="AF430" s="202">
        <v>0</v>
      </c>
      <c r="AG430" s="202">
        <v>0</v>
      </c>
      <c r="AH430" s="202">
        <v>0</v>
      </c>
      <c r="AI430" s="204">
        <f t="shared" si="285"/>
        <v>5.2283249116025399</v>
      </c>
      <c r="AJ430" s="131" t="str">
        <f t="shared" si="286"/>
        <v/>
      </c>
      <c r="BA430" s="131"/>
      <c r="BR430" s="131"/>
      <c r="CG430" s="131"/>
    </row>
    <row r="431" spans="1:85" ht="15">
      <c r="A431" s="157" t="s">
        <v>56</v>
      </c>
      <c r="B431" s="146">
        <v>0</v>
      </c>
      <c r="C431" s="146">
        <v>0</v>
      </c>
      <c r="D431" s="146">
        <v>0</v>
      </c>
      <c r="E431" s="146">
        <v>0</v>
      </c>
      <c r="F431" s="304"/>
      <c r="G431" s="146">
        <v>0</v>
      </c>
      <c r="H431" s="158">
        <v>0</v>
      </c>
      <c r="I431" s="144">
        <f t="shared" si="283"/>
        <v>0</v>
      </c>
      <c r="J431" s="139"/>
      <c r="K431" s="159" t="s">
        <v>56</v>
      </c>
      <c r="L431" s="146">
        <v>0</v>
      </c>
      <c r="M431" s="146">
        <v>0</v>
      </c>
      <c r="N431" s="146">
        <v>0</v>
      </c>
      <c r="O431" s="146">
        <v>0</v>
      </c>
      <c r="P431" s="146">
        <v>0</v>
      </c>
      <c r="Q431" s="146">
        <v>0</v>
      </c>
      <c r="R431" s="147">
        <v>0</v>
      </c>
      <c r="S431" s="148">
        <f t="shared" si="284"/>
        <v>0</v>
      </c>
      <c r="U431" s="205" t="s">
        <v>56</v>
      </c>
      <c r="V431" s="197">
        <v>0</v>
      </c>
      <c r="W431" s="197">
        <v>0</v>
      </c>
      <c r="X431" s="197">
        <v>0</v>
      </c>
      <c r="Y431" s="197">
        <v>0</v>
      </c>
      <c r="Z431" s="197">
        <v>0</v>
      </c>
      <c r="AA431" s="197">
        <v>0</v>
      </c>
      <c r="AB431" s="197">
        <v>0</v>
      </c>
      <c r="AC431" s="198">
        <v>0</v>
      </c>
      <c r="AD431" s="197">
        <v>0</v>
      </c>
      <c r="AE431" s="197">
        <v>0</v>
      </c>
      <c r="AF431" s="197">
        <v>0</v>
      </c>
      <c r="AG431" s="197">
        <v>0</v>
      </c>
      <c r="AH431" s="197">
        <v>0</v>
      </c>
      <c r="AI431" s="200">
        <f t="shared" si="285"/>
        <v>0</v>
      </c>
      <c r="AJ431" s="131" t="str">
        <f t="shared" si="286"/>
        <v/>
      </c>
      <c r="BA431" s="131"/>
      <c r="BR431" s="131"/>
      <c r="CG431" s="131"/>
    </row>
    <row r="432" spans="1:85" ht="15">
      <c r="A432" s="149" t="s">
        <v>17</v>
      </c>
      <c r="B432" s="150">
        <v>1.6799277550359555</v>
      </c>
      <c r="C432" s="150">
        <v>0</v>
      </c>
      <c r="D432" s="150">
        <v>0.51362275841579919</v>
      </c>
      <c r="E432" s="150">
        <v>0.68859633062545467</v>
      </c>
      <c r="F432" s="304"/>
      <c r="G432" s="150">
        <v>0</v>
      </c>
      <c r="H432" s="151">
        <v>0</v>
      </c>
      <c r="I432" s="152">
        <f t="shared" si="283"/>
        <v>2.8821468440772091</v>
      </c>
      <c r="J432" s="139"/>
      <c r="K432" s="153" t="s">
        <v>17</v>
      </c>
      <c r="L432" s="154">
        <v>1.6799277550359555</v>
      </c>
      <c r="M432" s="154">
        <v>0</v>
      </c>
      <c r="N432" s="154">
        <v>0.51362275841579919</v>
      </c>
      <c r="O432" s="154">
        <v>0.68859633062545467</v>
      </c>
      <c r="P432" s="154">
        <v>9.2463750838395531E-2</v>
      </c>
      <c r="Q432" s="154">
        <v>0</v>
      </c>
      <c r="R432" s="155">
        <v>0</v>
      </c>
      <c r="S432" s="156">
        <f t="shared" si="284"/>
        <v>2.9746105949156045</v>
      </c>
      <c r="U432" s="201" t="s">
        <v>17</v>
      </c>
      <c r="V432" s="202">
        <v>1.6799277550359555</v>
      </c>
      <c r="W432" s="202">
        <v>0</v>
      </c>
      <c r="X432" s="202">
        <v>0</v>
      </c>
      <c r="Y432" s="202">
        <v>0</v>
      </c>
      <c r="Z432" s="202">
        <v>0.51362275841579919</v>
      </c>
      <c r="AA432" s="202">
        <v>0</v>
      </c>
      <c r="AB432" s="202">
        <v>9.2463750838395531E-2</v>
      </c>
      <c r="AC432" s="203">
        <v>0.68859633062545467</v>
      </c>
      <c r="AD432" s="202">
        <v>0</v>
      </c>
      <c r="AE432" s="202">
        <v>0</v>
      </c>
      <c r="AF432" s="202">
        <v>0</v>
      </c>
      <c r="AG432" s="202">
        <v>0</v>
      </c>
      <c r="AH432" s="202">
        <v>0.68859633062545467</v>
      </c>
      <c r="AI432" s="204">
        <f t="shared" si="285"/>
        <v>2.9746105949156045</v>
      </c>
      <c r="AJ432" s="131" t="str">
        <f t="shared" si="286"/>
        <v/>
      </c>
      <c r="BA432" s="131"/>
      <c r="BR432" s="131"/>
      <c r="CG432" s="131"/>
    </row>
    <row r="433" spans="1:85" ht="15">
      <c r="A433" s="157" t="s">
        <v>141</v>
      </c>
      <c r="B433" s="146">
        <v>83.107499055183752</v>
      </c>
      <c r="C433" s="146">
        <v>65.639442092800849</v>
      </c>
      <c r="D433" s="146">
        <v>25.849034808330103</v>
      </c>
      <c r="E433" s="146">
        <v>25.857631230550972</v>
      </c>
      <c r="F433" s="304"/>
      <c r="G433" s="146">
        <v>0</v>
      </c>
      <c r="H433" s="158">
        <v>0</v>
      </c>
      <c r="I433" s="144">
        <f t="shared" si="283"/>
        <v>200.45360718686567</v>
      </c>
      <c r="J433" s="139"/>
      <c r="K433" s="159" t="s">
        <v>141</v>
      </c>
      <c r="L433" s="146">
        <v>83.107499055183752</v>
      </c>
      <c r="M433" s="146">
        <v>65.639442092800849</v>
      </c>
      <c r="N433" s="146">
        <v>25.849034808330103</v>
      </c>
      <c r="O433" s="146">
        <v>25.857631230550972</v>
      </c>
      <c r="P433" s="146">
        <v>0</v>
      </c>
      <c r="Q433" s="146">
        <v>0</v>
      </c>
      <c r="R433" s="147">
        <v>0</v>
      </c>
      <c r="S433" s="148">
        <f t="shared" si="284"/>
        <v>200.45360718686567</v>
      </c>
      <c r="U433" s="205" t="s">
        <v>141</v>
      </c>
      <c r="V433" s="197">
        <v>83.080491175857603</v>
      </c>
      <c r="W433" s="197">
        <v>0</v>
      </c>
      <c r="X433" s="197">
        <v>0</v>
      </c>
      <c r="Y433" s="197">
        <v>65.639442092800849</v>
      </c>
      <c r="Z433" s="197">
        <v>25.849034808330103</v>
      </c>
      <c r="AA433" s="197">
        <v>0</v>
      </c>
      <c r="AB433" s="197">
        <v>0</v>
      </c>
      <c r="AC433" s="198">
        <v>25.884639109877124</v>
      </c>
      <c r="AD433" s="197">
        <v>2.7007879326149706E-2</v>
      </c>
      <c r="AE433" s="197">
        <v>0</v>
      </c>
      <c r="AF433" s="197">
        <v>0</v>
      </c>
      <c r="AG433" s="197">
        <v>0</v>
      </c>
      <c r="AH433" s="197">
        <v>25.857631230550972</v>
      </c>
      <c r="AI433" s="200">
        <f t="shared" si="285"/>
        <v>200.45360718686567</v>
      </c>
      <c r="AJ433" s="131" t="str">
        <f t="shared" si="286"/>
        <v/>
      </c>
      <c r="BA433" s="131"/>
      <c r="BR433" s="131"/>
      <c r="CG433" s="131"/>
    </row>
    <row r="434" spans="1:85" ht="15">
      <c r="A434" s="149" t="s">
        <v>25</v>
      </c>
      <c r="B434" s="150">
        <v>31.994594499385016</v>
      </c>
      <c r="C434" s="150">
        <v>8.4245920007734387</v>
      </c>
      <c r="D434" s="150">
        <v>19.18222236814568</v>
      </c>
      <c r="E434" s="150">
        <v>349.37220641514125</v>
      </c>
      <c r="F434" s="304"/>
      <c r="G434" s="150">
        <v>45.951089615019455</v>
      </c>
      <c r="H434" s="151">
        <v>0</v>
      </c>
      <c r="I434" s="152">
        <f t="shared" si="283"/>
        <v>454.92470489846482</v>
      </c>
      <c r="J434" s="139"/>
      <c r="K434" s="153" t="s">
        <v>25</v>
      </c>
      <c r="L434" s="154">
        <v>31.994594499385016</v>
      </c>
      <c r="M434" s="154">
        <v>8.4245920007734387</v>
      </c>
      <c r="N434" s="154">
        <v>19.18222236814568</v>
      </c>
      <c r="O434" s="154">
        <v>349.37220641514125</v>
      </c>
      <c r="P434" s="154">
        <v>0.83037194209559373</v>
      </c>
      <c r="Q434" s="154">
        <v>45.951089615019455</v>
      </c>
      <c r="R434" s="155">
        <v>0</v>
      </c>
      <c r="S434" s="156">
        <f t="shared" si="284"/>
        <v>455.75507684056043</v>
      </c>
      <c r="U434" s="201" t="s">
        <v>25</v>
      </c>
      <c r="V434" s="202">
        <v>7.7641131538087089</v>
      </c>
      <c r="W434" s="202">
        <v>23.622158919354103</v>
      </c>
      <c r="X434" s="202">
        <v>45.951089615019455</v>
      </c>
      <c r="Y434" s="202">
        <v>8.4245920007734387</v>
      </c>
      <c r="Z434" s="202">
        <v>18.804563167769121</v>
      </c>
      <c r="AA434" s="202">
        <v>347.72758788795988</v>
      </c>
      <c r="AB434" s="202">
        <v>0.83037194209559373</v>
      </c>
      <c r="AC434" s="203">
        <v>2.6306001537801404</v>
      </c>
      <c r="AD434" s="202">
        <v>0.60832242622220423</v>
      </c>
      <c r="AE434" s="202">
        <v>0.90070501139096648</v>
      </c>
      <c r="AF434" s="202">
        <v>0</v>
      </c>
      <c r="AG434" s="202">
        <v>0.37765920037655992</v>
      </c>
      <c r="AH434" s="202">
        <v>0.74391351579040943</v>
      </c>
      <c r="AI434" s="204">
        <f t="shared" si="285"/>
        <v>455.75507684056049</v>
      </c>
      <c r="AJ434" s="131" t="str">
        <f t="shared" si="286"/>
        <v/>
      </c>
      <c r="BA434" s="131"/>
      <c r="BR434" s="131"/>
      <c r="CG434" s="131"/>
    </row>
    <row r="435" spans="1:85" ht="15">
      <c r="A435" s="157" t="s">
        <v>24</v>
      </c>
      <c r="B435" s="146">
        <v>5.1578332464071295</v>
      </c>
      <c r="C435" s="146">
        <v>0</v>
      </c>
      <c r="D435" s="146">
        <v>0.48590160212217703</v>
      </c>
      <c r="E435" s="146">
        <v>0</v>
      </c>
      <c r="F435" s="304"/>
      <c r="G435" s="146">
        <v>0</v>
      </c>
      <c r="H435" s="158">
        <v>0</v>
      </c>
      <c r="I435" s="144">
        <f t="shared" si="283"/>
        <v>5.6437348485293066</v>
      </c>
      <c r="J435" s="139"/>
      <c r="K435" s="159" t="s">
        <v>24</v>
      </c>
      <c r="L435" s="146">
        <v>5.1578332464071295</v>
      </c>
      <c r="M435" s="146">
        <v>0</v>
      </c>
      <c r="N435" s="146">
        <v>0.48590160212217703</v>
      </c>
      <c r="O435" s="146">
        <v>0</v>
      </c>
      <c r="P435" s="146">
        <v>0</v>
      </c>
      <c r="Q435" s="146">
        <v>0</v>
      </c>
      <c r="R435" s="147">
        <v>0</v>
      </c>
      <c r="S435" s="148">
        <f t="shared" si="284"/>
        <v>5.6437348485293066</v>
      </c>
      <c r="U435" s="205" t="s">
        <v>24</v>
      </c>
      <c r="V435" s="197">
        <v>4.8424549660266951</v>
      </c>
      <c r="W435" s="197">
        <v>0.29121583847349602</v>
      </c>
      <c r="X435" s="197">
        <v>0</v>
      </c>
      <c r="Y435" s="197">
        <v>0</v>
      </c>
      <c r="Z435" s="197">
        <v>0.48590160212217703</v>
      </c>
      <c r="AA435" s="197">
        <v>0</v>
      </c>
      <c r="AB435" s="197">
        <v>0</v>
      </c>
      <c r="AC435" s="198">
        <v>2.4162441906937861E-2</v>
      </c>
      <c r="AD435" s="197">
        <v>2.4162441906937861E-2</v>
      </c>
      <c r="AE435" s="197">
        <v>0</v>
      </c>
      <c r="AF435" s="197">
        <v>0</v>
      </c>
      <c r="AG435" s="197">
        <v>0</v>
      </c>
      <c r="AH435" s="197">
        <v>0</v>
      </c>
      <c r="AI435" s="200">
        <f t="shared" si="285"/>
        <v>5.6437348485293066</v>
      </c>
      <c r="AJ435" s="131" t="str">
        <f t="shared" si="286"/>
        <v/>
      </c>
      <c r="BA435" s="131"/>
      <c r="BR435" s="131"/>
      <c r="CG435" s="131"/>
    </row>
    <row r="436" spans="1:85" ht="15">
      <c r="A436" s="149" t="s">
        <v>57</v>
      </c>
      <c r="B436" s="150">
        <v>1.2776087458380134</v>
      </c>
      <c r="C436" s="150">
        <v>0</v>
      </c>
      <c r="D436" s="150">
        <v>0</v>
      </c>
      <c r="E436" s="150">
        <v>0</v>
      </c>
      <c r="F436" s="304"/>
      <c r="G436" s="150">
        <v>0</v>
      </c>
      <c r="H436" s="151">
        <v>0</v>
      </c>
      <c r="I436" s="152">
        <f t="shared" si="283"/>
        <v>1.2776087458380134</v>
      </c>
      <c r="J436" s="139"/>
      <c r="K436" s="153" t="s">
        <v>57</v>
      </c>
      <c r="L436" s="154">
        <v>1.2776087458380134</v>
      </c>
      <c r="M436" s="154">
        <v>0</v>
      </c>
      <c r="N436" s="154">
        <v>0</v>
      </c>
      <c r="O436" s="154">
        <v>0</v>
      </c>
      <c r="P436" s="154">
        <v>0</v>
      </c>
      <c r="Q436" s="154">
        <v>0</v>
      </c>
      <c r="R436" s="155">
        <v>0</v>
      </c>
      <c r="S436" s="156">
        <f t="shared" si="284"/>
        <v>1.2776087458380134</v>
      </c>
      <c r="U436" s="201" t="s">
        <v>57</v>
      </c>
      <c r="V436" s="202">
        <v>1.1870778730247291</v>
      </c>
      <c r="W436" s="202">
        <v>0</v>
      </c>
      <c r="X436" s="202">
        <v>0</v>
      </c>
      <c r="Y436" s="202">
        <v>0</v>
      </c>
      <c r="Z436" s="202">
        <v>0</v>
      </c>
      <c r="AA436" s="202">
        <v>0</v>
      </c>
      <c r="AB436" s="202">
        <v>0</v>
      </c>
      <c r="AC436" s="203">
        <v>9.0530872813284369E-2</v>
      </c>
      <c r="AD436" s="202">
        <v>9.0530872813284369E-2</v>
      </c>
      <c r="AE436" s="202">
        <v>0</v>
      </c>
      <c r="AF436" s="202">
        <v>0</v>
      </c>
      <c r="AG436" s="202">
        <v>0</v>
      </c>
      <c r="AH436" s="202">
        <v>0</v>
      </c>
      <c r="AI436" s="204">
        <f t="shared" si="285"/>
        <v>1.2776087458380134</v>
      </c>
      <c r="AJ436" s="131" t="str">
        <f t="shared" si="286"/>
        <v/>
      </c>
      <c r="BA436" s="131"/>
      <c r="BR436" s="131"/>
      <c r="CG436" s="131"/>
    </row>
    <row r="437" spans="1:85" ht="15">
      <c r="A437" s="157" t="s">
        <v>22</v>
      </c>
      <c r="B437" s="146">
        <v>88.983667657872772</v>
      </c>
      <c r="C437" s="146">
        <v>0</v>
      </c>
      <c r="D437" s="146">
        <v>5.6029547973450198</v>
      </c>
      <c r="E437" s="146">
        <v>0</v>
      </c>
      <c r="F437" s="304"/>
      <c r="G437" s="146">
        <v>0</v>
      </c>
      <c r="H437" s="158">
        <v>0</v>
      </c>
      <c r="I437" s="144">
        <f t="shared" si="283"/>
        <v>94.586622455217793</v>
      </c>
      <c r="J437" s="139"/>
      <c r="K437" s="159" t="s">
        <v>22</v>
      </c>
      <c r="L437" s="146">
        <v>88.983667657872772</v>
      </c>
      <c r="M437" s="146">
        <v>0</v>
      </c>
      <c r="N437" s="146">
        <v>5.6029547973450198</v>
      </c>
      <c r="O437" s="146">
        <v>0</v>
      </c>
      <c r="P437" s="146">
        <v>2.8639357026257617</v>
      </c>
      <c r="Q437" s="146">
        <v>0</v>
      </c>
      <c r="R437" s="147">
        <v>0</v>
      </c>
      <c r="S437" s="148">
        <f t="shared" si="284"/>
        <v>97.45055815784356</v>
      </c>
      <c r="U437" s="205" t="s">
        <v>22</v>
      </c>
      <c r="V437" s="197">
        <v>88.580290137241732</v>
      </c>
      <c r="W437" s="197">
        <v>0</v>
      </c>
      <c r="X437" s="197">
        <v>0</v>
      </c>
      <c r="Y437" s="197">
        <v>0</v>
      </c>
      <c r="Z437" s="197">
        <v>0.10210181033446883</v>
      </c>
      <c r="AA437" s="197">
        <v>0</v>
      </c>
      <c r="AB437" s="197">
        <v>2.8639357026257617</v>
      </c>
      <c r="AC437" s="198">
        <v>5.9042305076415875</v>
      </c>
      <c r="AD437" s="197">
        <v>0.40337752063103782</v>
      </c>
      <c r="AE437" s="197">
        <v>0</v>
      </c>
      <c r="AF437" s="197">
        <v>0</v>
      </c>
      <c r="AG437" s="197">
        <v>5.5008529870105507</v>
      </c>
      <c r="AH437" s="197">
        <v>0</v>
      </c>
      <c r="AI437" s="200">
        <f t="shared" si="285"/>
        <v>97.45055815784356</v>
      </c>
      <c r="AJ437" s="131" t="str">
        <f t="shared" si="286"/>
        <v/>
      </c>
      <c r="BA437" s="131"/>
      <c r="BR437" s="131"/>
      <c r="CG437" s="131"/>
    </row>
    <row r="438" spans="1:85" ht="15">
      <c r="A438" s="149" t="s">
        <v>21</v>
      </c>
      <c r="B438" s="150">
        <v>0</v>
      </c>
      <c r="C438" s="150">
        <v>0</v>
      </c>
      <c r="D438" s="150">
        <v>0</v>
      </c>
      <c r="E438" s="150">
        <v>0</v>
      </c>
      <c r="F438" s="304"/>
      <c r="G438" s="150">
        <v>0</v>
      </c>
      <c r="H438" s="151">
        <v>0</v>
      </c>
      <c r="I438" s="152">
        <f t="shared" si="283"/>
        <v>0</v>
      </c>
      <c r="J438" s="139"/>
      <c r="K438" s="153" t="s">
        <v>21</v>
      </c>
      <c r="L438" s="154">
        <v>0</v>
      </c>
      <c r="M438" s="154">
        <v>0</v>
      </c>
      <c r="N438" s="154">
        <v>0</v>
      </c>
      <c r="O438" s="154">
        <v>0</v>
      </c>
      <c r="P438" s="154">
        <v>0</v>
      </c>
      <c r="Q438" s="154">
        <v>0</v>
      </c>
      <c r="R438" s="155">
        <v>0</v>
      </c>
      <c r="S438" s="156">
        <f t="shared" si="284"/>
        <v>0</v>
      </c>
      <c r="U438" s="201" t="s">
        <v>58</v>
      </c>
      <c r="V438" s="202">
        <v>0</v>
      </c>
      <c r="W438" s="202">
        <v>0</v>
      </c>
      <c r="X438" s="202">
        <v>0</v>
      </c>
      <c r="Y438" s="202">
        <v>0</v>
      </c>
      <c r="Z438" s="202">
        <v>0</v>
      </c>
      <c r="AA438" s="202">
        <v>0</v>
      </c>
      <c r="AB438" s="202">
        <v>0</v>
      </c>
      <c r="AC438" s="203">
        <v>0</v>
      </c>
      <c r="AD438" s="202">
        <v>0</v>
      </c>
      <c r="AE438" s="202">
        <v>0</v>
      </c>
      <c r="AF438" s="202">
        <v>0</v>
      </c>
      <c r="AG438" s="202">
        <v>0</v>
      </c>
      <c r="AH438" s="202">
        <v>0</v>
      </c>
      <c r="AI438" s="204">
        <f t="shared" si="285"/>
        <v>0</v>
      </c>
      <c r="AJ438" s="131" t="str">
        <f t="shared" si="286"/>
        <v/>
      </c>
      <c r="BA438" s="131"/>
      <c r="BR438" s="131"/>
      <c r="CG438" s="131"/>
    </row>
    <row r="439" spans="1:85" ht="15">
      <c r="A439" s="160" t="s">
        <v>61</v>
      </c>
      <c r="B439" s="146">
        <v>0</v>
      </c>
      <c r="C439" s="146">
        <v>0</v>
      </c>
      <c r="D439" s="146">
        <v>0</v>
      </c>
      <c r="E439" s="146">
        <v>0</v>
      </c>
      <c r="F439" s="304"/>
      <c r="G439" s="146">
        <v>0</v>
      </c>
      <c r="H439" s="158">
        <v>0</v>
      </c>
      <c r="I439" s="144">
        <f t="shared" si="283"/>
        <v>0</v>
      </c>
      <c r="J439" s="139"/>
      <c r="K439" s="161" t="s">
        <v>61</v>
      </c>
      <c r="L439" s="146">
        <v>0</v>
      </c>
      <c r="M439" s="146">
        <v>0</v>
      </c>
      <c r="N439" s="146">
        <v>0</v>
      </c>
      <c r="O439" s="146">
        <v>0</v>
      </c>
      <c r="P439" s="146">
        <v>0</v>
      </c>
      <c r="Q439" s="146">
        <v>0</v>
      </c>
      <c r="R439" s="147">
        <v>0</v>
      </c>
      <c r="S439" s="148">
        <f t="shared" si="284"/>
        <v>0</v>
      </c>
      <c r="U439" s="206" t="s">
        <v>59</v>
      </c>
      <c r="V439" s="197">
        <v>0</v>
      </c>
      <c r="W439" s="197">
        <v>0</v>
      </c>
      <c r="X439" s="197">
        <v>0</v>
      </c>
      <c r="Y439" s="197">
        <v>0</v>
      </c>
      <c r="Z439" s="197">
        <v>0</v>
      </c>
      <c r="AA439" s="197">
        <v>0</v>
      </c>
      <c r="AB439" s="197">
        <v>0</v>
      </c>
      <c r="AC439" s="198">
        <v>0</v>
      </c>
      <c r="AD439" s="199">
        <v>0</v>
      </c>
      <c r="AE439" s="199">
        <v>0</v>
      </c>
      <c r="AF439" s="199">
        <v>0</v>
      </c>
      <c r="AG439" s="199">
        <v>0</v>
      </c>
      <c r="AH439" s="199">
        <v>0</v>
      </c>
      <c r="AI439" s="200">
        <f t="shared" si="285"/>
        <v>0</v>
      </c>
      <c r="AJ439" s="131" t="str">
        <f t="shared" si="286"/>
        <v/>
      </c>
      <c r="BA439" s="131"/>
      <c r="BR439" s="131"/>
      <c r="CG439" s="131"/>
    </row>
    <row r="440" spans="1:85">
      <c r="A440" s="162" t="s">
        <v>23</v>
      </c>
      <c r="B440" s="163">
        <v>0</v>
      </c>
      <c r="C440" s="163">
        <v>0</v>
      </c>
      <c r="D440" s="163">
        <v>0</v>
      </c>
      <c r="E440" s="163">
        <v>0</v>
      </c>
      <c r="F440" s="304"/>
      <c r="G440" s="163">
        <v>0</v>
      </c>
      <c r="H440" s="164">
        <v>0</v>
      </c>
      <c r="I440" s="165">
        <f t="shared" si="283"/>
        <v>0</v>
      </c>
      <c r="J440" s="139"/>
      <c r="K440" s="166" t="s">
        <v>23</v>
      </c>
      <c r="L440" s="167">
        <v>0</v>
      </c>
      <c r="M440" s="167">
        <v>0</v>
      </c>
      <c r="N440" s="167">
        <v>0</v>
      </c>
      <c r="O440" s="167">
        <v>0</v>
      </c>
      <c r="P440" s="167">
        <v>0</v>
      </c>
      <c r="Q440" s="167">
        <v>0</v>
      </c>
      <c r="R440" s="168">
        <v>0</v>
      </c>
      <c r="S440" s="169">
        <f t="shared" si="284"/>
        <v>0</v>
      </c>
      <c r="U440" s="207" t="s">
        <v>62</v>
      </c>
      <c r="V440" s="208">
        <v>0</v>
      </c>
      <c r="W440" s="208">
        <v>0</v>
      </c>
      <c r="X440" s="208">
        <v>0</v>
      </c>
      <c r="Y440" s="208">
        <v>0</v>
      </c>
      <c r="Z440" s="208">
        <v>0</v>
      </c>
      <c r="AA440" s="208">
        <v>0</v>
      </c>
      <c r="AB440" s="208">
        <v>0</v>
      </c>
      <c r="AC440" s="208">
        <v>0</v>
      </c>
      <c r="AD440" s="208">
        <v>0</v>
      </c>
      <c r="AE440" s="208">
        <v>0</v>
      </c>
      <c r="AF440" s="208">
        <v>0</v>
      </c>
      <c r="AG440" s="208">
        <v>0</v>
      </c>
      <c r="AH440" s="92">
        <v>0</v>
      </c>
      <c r="AI440" s="209">
        <f t="shared" si="285"/>
        <v>0</v>
      </c>
      <c r="AJ440" s="131" t="str">
        <f t="shared" si="286"/>
        <v/>
      </c>
      <c r="BA440" s="131"/>
      <c r="BR440" s="131"/>
      <c r="CG440" s="131"/>
    </row>
    <row r="441" spans="1:85">
      <c r="A441" s="170" t="s">
        <v>19</v>
      </c>
      <c r="B441" s="171">
        <v>0</v>
      </c>
      <c r="C441" s="171">
        <v>0</v>
      </c>
      <c r="D441" s="171">
        <v>0</v>
      </c>
      <c r="E441" s="171">
        <v>0</v>
      </c>
      <c r="F441" s="304"/>
      <c r="G441" s="171">
        <v>0</v>
      </c>
      <c r="H441" s="172">
        <v>0</v>
      </c>
      <c r="I441" s="173">
        <f t="shared" si="283"/>
        <v>0</v>
      </c>
      <c r="J441" s="139"/>
      <c r="K441" s="174" t="s">
        <v>19</v>
      </c>
      <c r="L441" s="171">
        <v>0</v>
      </c>
      <c r="M441" s="171">
        <v>0</v>
      </c>
      <c r="N441" s="171">
        <v>0</v>
      </c>
      <c r="O441" s="171">
        <v>0</v>
      </c>
      <c r="P441" s="171">
        <v>0</v>
      </c>
      <c r="Q441" s="171">
        <v>0</v>
      </c>
      <c r="R441" s="175">
        <v>0</v>
      </c>
      <c r="S441" s="176">
        <f t="shared" si="284"/>
        <v>0</v>
      </c>
      <c r="U441" s="210" t="s">
        <v>19</v>
      </c>
      <c r="V441" s="211">
        <v>0</v>
      </c>
      <c r="W441" s="211">
        <v>0</v>
      </c>
      <c r="X441" s="211">
        <v>0</v>
      </c>
      <c r="Y441" s="211">
        <v>0</v>
      </c>
      <c r="Z441" s="211">
        <v>0</v>
      </c>
      <c r="AA441" s="211">
        <v>0</v>
      </c>
      <c r="AB441" s="211">
        <v>0</v>
      </c>
      <c r="AC441" s="211">
        <v>0</v>
      </c>
      <c r="AD441" s="212">
        <v>0</v>
      </c>
      <c r="AE441" s="212">
        <v>0</v>
      </c>
      <c r="AF441" s="212">
        <v>0</v>
      </c>
      <c r="AG441" s="212">
        <v>0</v>
      </c>
      <c r="AH441" s="212">
        <v>0</v>
      </c>
      <c r="AI441" s="213">
        <f t="shared" si="285"/>
        <v>0</v>
      </c>
      <c r="AJ441" s="131" t="str">
        <f t="shared" si="286"/>
        <v/>
      </c>
      <c r="BA441" s="131"/>
      <c r="BR441" s="131"/>
      <c r="CG441" s="131"/>
    </row>
    <row r="442" spans="1:85">
      <c r="A442" s="162" t="s">
        <v>20</v>
      </c>
      <c r="B442" s="163">
        <v>0</v>
      </c>
      <c r="C442" s="163">
        <v>0</v>
      </c>
      <c r="D442" s="163">
        <v>0</v>
      </c>
      <c r="E442" s="163">
        <v>0</v>
      </c>
      <c r="F442" s="304"/>
      <c r="G442" s="163">
        <v>0</v>
      </c>
      <c r="H442" s="164">
        <v>0</v>
      </c>
      <c r="I442" s="165">
        <f t="shared" si="283"/>
        <v>0</v>
      </c>
      <c r="J442" s="139"/>
      <c r="K442" s="166" t="s">
        <v>20</v>
      </c>
      <c r="L442" s="167">
        <v>0</v>
      </c>
      <c r="M442" s="167">
        <v>0</v>
      </c>
      <c r="N442" s="167">
        <v>0</v>
      </c>
      <c r="O442" s="167">
        <v>0</v>
      </c>
      <c r="P442" s="167">
        <v>0</v>
      </c>
      <c r="Q442" s="167">
        <v>0</v>
      </c>
      <c r="R442" s="168">
        <v>0</v>
      </c>
      <c r="S442" s="169">
        <f t="shared" si="284"/>
        <v>0</v>
      </c>
      <c r="U442" s="207" t="s">
        <v>20</v>
      </c>
      <c r="V442" s="208">
        <v>0</v>
      </c>
      <c r="W442" s="208">
        <v>0</v>
      </c>
      <c r="X442" s="208">
        <v>0</v>
      </c>
      <c r="Y442" s="208">
        <v>0</v>
      </c>
      <c r="Z442" s="208">
        <v>0</v>
      </c>
      <c r="AA442" s="208">
        <v>0</v>
      </c>
      <c r="AB442" s="208">
        <v>0</v>
      </c>
      <c r="AC442" s="208">
        <v>0</v>
      </c>
      <c r="AD442" s="208">
        <v>0</v>
      </c>
      <c r="AE442" s="208">
        <v>0</v>
      </c>
      <c r="AF442" s="208">
        <v>0</v>
      </c>
      <c r="AG442" s="208">
        <v>0</v>
      </c>
      <c r="AH442" s="92">
        <v>0</v>
      </c>
      <c r="AI442" s="209">
        <f t="shared" si="285"/>
        <v>0</v>
      </c>
      <c r="AJ442" s="131" t="str">
        <f t="shared" si="286"/>
        <v/>
      </c>
      <c r="BA442" s="131"/>
      <c r="BR442" s="131"/>
      <c r="CG442" s="131"/>
    </row>
    <row r="443" spans="1:85" ht="15" thickBot="1">
      <c r="A443" s="177" t="s">
        <v>11</v>
      </c>
      <c r="B443" s="178">
        <v>0</v>
      </c>
      <c r="C443" s="178">
        <v>0</v>
      </c>
      <c r="D443" s="178">
        <v>0</v>
      </c>
      <c r="E443" s="178">
        <v>0</v>
      </c>
      <c r="F443" s="305"/>
      <c r="G443" s="178">
        <v>0</v>
      </c>
      <c r="H443" s="179">
        <v>0</v>
      </c>
      <c r="I443" s="180">
        <f t="shared" si="283"/>
        <v>0</v>
      </c>
      <c r="J443" s="139"/>
      <c r="K443" s="181" t="s">
        <v>11</v>
      </c>
      <c r="L443" s="178">
        <v>0</v>
      </c>
      <c r="M443" s="178">
        <v>0</v>
      </c>
      <c r="N443" s="178">
        <v>0</v>
      </c>
      <c r="O443" s="178">
        <v>0</v>
      </c>
      <c r="P443" s="178">
        <v>0</v>
      </c>
      <c r="Q443" s="178">
        <v>0</v>
      </c>
      <c r="R443" s="182">
        <v>0</v>
      </c>
      <c r="S443" s="183">
        <f t="shared" si="284"/>
        <v>0</v>
      </c>
      <c r="U443" s="210" t="s">
        <v>11</v>
      </c>
      <c r="V443" s="211">
        <v>0</v>
      </c>
      <c r="W443" s="211">
        <v>0</v>
      </c>
      <c r="X443" s="211">
        <v>0</v>
      </c>
      <c r="Y443" s="211">
        <v>0</v>
      </c>
      <c r="Z443" s="211">
        <v>0</v>
      </c>
      <c r="AA443" s="211">
        <v>0</v>
      </c>
      <c r="AB443" s="211">
        <v>0</v>
      </c>
      <c r="AC443" s="211">
        <v>0</v>
      </c>
      <c r="AD443" s="212">
        <v>0</v>
      </c>
      <c r="AE443" s="212">
        <v>0</v>
      </c>
      <c r="AF443" s="212">
        <v>0</v>
      </c>
      <c r="AG443" s="212">
        <v>0</v>
      </c>
      <c r="AH443" s="212">
        <v>0</v>
      </c>
      <c r="AI443" s="213">
        <f t="shared" si="285"/>
        <v>0</v>
      </c>
      <c r="AJ443" s="140" t="str">
        <f t="shared" si="286"/>
        <v/>
      </c>
    </row>
    <row r="444" spans="1:85" ht="15">
      <c r="A444" s="184" t="s">
        <v>26</v>
      </c>
      <c r="B444" s="185">
        <f>SUM(B423:B439)</f>
        <v>232.36943579653865</v>
      </c>
      <c r="C444" s="185">
        <f t="shared" ref="C444:H444" si="287">SUM(C423:C439)</f>
        <v>77.614411343138713</v>
      </c>
      <c r="D444" s="185">
        <f t="shared" si="287"/>
        <v>53.469256611199647</v>
      </c>
      <c r="E444" s="185">
        <f t="shared" si="287"/>
        <v>375.92451424684896</v>
      </c>
      <c r="F444" s="185">
        <f t="shared" si="287"/>
        <v>0</v>
      </c>
      <c r="G444" s="185">
        <f t="shared" si="287"/>
        <v>45.951089615019455</v>
      </c>
      <c r="H444" s="187">
        <f t="shared" si="287"/>
        <v>0</v>
      </c>
      <c r="I444" s="144">
        <f t="shared" ref="I444" si="288">SUM(I423:I439)</f>
        <v>785.32870761274546</v>
      </c>
      <c r="J444" s="139"/>
      <c r="K444" s="186" t="s">
        <v>26</v>
      </c>
      <c r="L444" s="185">
        <f>SUM(L423:L439)</f>
        <v>232.36943579653865</v>
      </c>
      <c r="M444" s="185">
        <f t="shared" ref="M444:R444" si="289">SUM(M423:M439)</f>
        <v>77.614411343138713</v>
      </c>
      <c r="N444" s="185">
        <f t="shared" si="289"/>
        <v>53.469256611199647</v>
      </c>
      <c r="O444" s="185">
        <f t="shared" si="289"/>
        <v>375.92451424684896</v>
      </c>
      <c r="P444" s="185">
        <f t="shared" si="289"/>
        <v>58.732554875656717</v>
      </c>
      <c r="Q444" s="185">
        <f t="shared" si="289"/>
        <v>45.951089615019455</v>
      </c>
      <c r="R444" s="187">
        <f t="shared" si="289"/>
        <v>0</v>
      </c>
      <c r="S444" s="188">
        <f t="shared" ref="S444" si="290">SUM(S423:S439)</f>
        <v>844.06126248840224</v>
      </c>
      <c r="T444" s="131" t="str">
        <f>IF(ABS(S444-AI444)&gt;0.01,S444-AI444,"")</f>
        <v/>
      </c>
      <c r="U444" s="214" t="s">
        <v>60</v>
      </c>
      <c r="V444" s="215">
        <f>SUM(V423:V439)</f>
        <v>207.08908517376273</v>
      </c>
      <c r="W444" s="215">
        <f t="shared" ref="W444:AH444" si="291">SUM(W423:W439)</f>
        <v>23.913374757827597</v>
      </c>
      <c r="X444" s="215">
        <f t="shared" si="291"/>
        <v>45.951089615019455</v>
      </c>
      <c r="Y444" s="215">
        <f t="shared" si="291"/>
        <v>77.614411343138713</v>
      </c>
      <c r="Z444" s="215">
        <f t="shared" si="291"/>
        <v>47.590744423812538</v>
      </c>
      <c r="AA444" s="215">
        <f t="shared" si="291"/>
        <v>347.73365897869007</v>
      </c>
      <c r="AB444" s="215">
        <f t="shared" si="291"/>
        <v>58.732554875656717</v>
      </c>
      <c r="AC444" s="215">
        <f t="shared" si="291"/>
        <v>35.436343320494302</v>
      </c>
      <c r="AD444" s="216">
        <f t="shared" si="291"/>
        <v>1.3669758649482873</v>
      </c>
      <c r="AE444" s="216">
        <f t="shared" si="291"/>
        <v>0.90070501139096648</v>
      </c>
      <c r="AF444" s="216">
        <f t="shared" si="291"/>
        <v>0</v>
      </c>
      <c r="AG444" s="216">
        <f t="shared" si="291"/>
        <v>5.8785121873871109</v>
      </c>
      <c r="AH444" s="216">
        <f t="shared" si="291"/>
        <v>27.290150256767934</v>
      </c>
      <c r="AI444" s="217">
        <f>SUM(V444:AC444)</f>
        <v>844.06126248840212</v>
      </c>
      <c r="AJ444" s="131" t="str">
        <f>IF(ABS(S444-AI444)&gt;0.001,S444-AI444,"")</f>
        <v/>
      </c>
    </row>
    <row r="445" spans="1:85" s="2" customFormat="1" ht="15" thickBot="1">
      <c r="A445" s="15" t="s">
        <v>100</v>
      </c>
      <c r="B445" s="100">
        <f>IF($I444=0,"-",B444/$I444)</f>
        <v>0.29588812117017715</v>
      </c>
      <c r="C445" s="100">
        <f t="shared" ref="C445:H445" si="292">IF($I444=0,"-",C444/$I444)</f>
        <v>9.883047772323543E-2</v>
      </c>
      <c r="D445" s="100">
        <f t="shared" si="292"/>
        <v>6.8085192980830073E-2</v>
      </c>
      <c r="E445" s="100">
        <f t="shared" si="292"/>
        <v>0.47868428926989082</v>
      </c>
      <c r="F445" s="100">
        <f t="shared" si="292"/>
        <v>0</v>
      </c>
      <c r="G445" s="100">
        <f t="shared" si="292"/>
        <v>5.8511918855866478E-2</v>
      </c>
      <c r="H445" s="101">
        <f t="shared" si="292"/>
        <v>0</v>
      </c>
      <c r="I445" s="102">
        <f>SUM(B445:H445)</f>
        <v>1</v>
      </c>
      <c r="J445" s="131"/>
      <c r="K445" s="27" t="s">
        <v>100</v>
      </c>
      <c r="L445" s="76">
        <f>IF($S444=0,"-",L444/$S444)</f>
        <v>0.27529925388529664</v>
      </c>
      <c r="M445" s="76">
        <f t="shared" ref="M445:R445" si="293">IF($S444=0,"-",M444/$S444)</f>
        <v>9.1953528484794281E-2</v>
      </c>
      <c r="N445" s="76">
        <f t="shared" si="293"/>
        <v>6.3347601634465886E-2</v>
      </c>
      <c r="O445" s="76">
        <f t="shared" si="293"/>
        <v>0.4453758642335684</v>
      </c>
      <c r="P445" s="76">
        <f t="shared" si="293"/>
        <v>6.9583284396331047E-2</v>
      </c>
      <c r="Q445" s="76">
        <f t="shared" si="293"/>
        <v>5.4440467365543678E-2</v>
      </c>
      <c r="R445" s="77">
        <f t="shared" si="293"/>
        <v>0</v>
      </c>
      <c r="S445" s="78">
        <f>SUM(L445:R445)</f>
        <v>1</v>
      </c>
      <c r="U445" s="36" t="s">
        <v>100</v>
      </c>
      <c r="V445" s="103">
        <f>+V444/$AI444</f>
        <v>0.24534840582926082</v>
      </c>
      <c r="W445" s="103">
        <f t="shared" ref="W445:AH445" si="294">+W444/$AI444</f>
        <v>2.8331325960070559E-2</v>
      </c>
      <c r="X445" s="103">
        <f t="shared" si="294"/>
        <v>5.4440467365543685E-2</v>
      </c>
      <c r="Y445" s="103">
        <f t="shared" si="294"/>
        <v>9.1953528484794281E-2</v>
      </c>
      <c r="Z445" s="103">
        <f t="shared" si="294"/>
        <v>5.6383045329563931E-2</v>
      </c>
      <c r="AA445" s="103">
        <f t="shared" si="294"/>
        <v>0.41197680124962271</v>
      </c>
      <c r="AB445" s="103">
        <f t="shared" si="294"/>
        <v>6.9583284396331047E-2</v>
      </c>
      <c r="AC445" s="103">
        <f t="shared" si="294"/>
        <v>4.1983141384812954E-2</v>
      </c>
      <c r="AD445" s="103">
        <f t="shared" si="294"/>
        <v>1.6195220959652444E-3</v>
      </c>
      <c r="AE445" s="103">
        <f t="shared" si="294"/>
        <v>1.0671085754315644E-3</v>
      </c>
      <c r="AF445" s="103">
        <f t="shared" si="294"/>
        <v>0</v>
      </c>
      <c r="AG445" s="103">
        <f t="shared" si="294"/>
        <v>6.9645563049019624E-3</v>
      </c>
      <c r="AH445" s="103">
        <f t="shared" si="294"/>
        <v>3.2331954408514177E-2</v>
      </c>
      <c r="AI445" s="104">
        <f>SUM(V445:AC445)</f>
        <v>1</v>
      </c>
      <c r="AJ445" s="131" t="str">
        <f t="shared" si="286"/>
        <v/>
      </c>
      <c r="BA445" s="189"/>
      <c r="BR445" s="189"/>
    </row>
    <row r="446" spans="1:85" ht="15" thickBot="1">
      <c r="A446" s="218"/>
      <c r="B446" s="218"/>
      <c r="C446" s="218"/>
      <c r="D446" s="218"/>
      <c r="E446" s="218"/>
      <c r="F446" s="218"/>
      <c r="G446" s="218"/>
      <c r="H446" s="218"/>
      <c r="I446" s="218"/>
      <c r="K446" s="218"/>
      <c r="L446" s="218"/>
      <c r="M446" s="218"/>
      <c r="N446" s="218"/>
      <c r="O446" s="218"/>
      <c r="P446" s="218"/>
      <c r="Q446" s="218"/>
      <c r="R446" s="218"/>
      <c r="S446" s="218"/>
    </row>
    <row r="447" spans="1:85" ht="28.5">
      <c r="A447" s="310" t="s">
        <v>41</v>
      </c>
      <c r="B447" s="135" t="s">
        <v>0</v>
      </c>
      <c r="C447" s="135" t="s">
        <v>1</v>
      </c>
      <c r="D447" s="135" t="s">
        <v>2</v>
      </c>
      <c r="E447" s="135" t="s">
        <v>3</v>
      </c>
      <c r="F447" s="135" t="s">
        <v>27</v>
      </c>
      <c r="G447" s="135" t="s">
        <v>4</v>
      </c>
      <c r="H447" s="135" t="s">
        <v>5</v>
      </c>
      <c r="I447" s="136" t="s">
        <v>6</v>
      </c>
      <c r="K447" s="312" t="s">
        <v>41</v>
      </c>
      <c r="L447" s="137" t="s">
        <v>0</v>
      </c>
      <c r="M447" s="137" t="s">
        <v>1</v>
      </c>
      <c r="N447" s="137" t="s">
        <v>2</v>
      </c>
      <c r="O447" s="137" t="s">
        <v>3</v>
      </c>
      <c r="P447" s="137" t="s">
        <v>27</v>
      </c>
      <c r="Q447" s="137" t="s">
        <v>4</v>
      </c>
      <c r="R447" s="137" t="s">
        <v>5</v>
      </c>
      <c r="S447" s="138" t="s">
        <v>6</v>
      </c>
    </row>
    <row r="448" spans="1:85" ht="15">
      <c r="A448" s="311" t="s">
        <v>41</v>
      </c>
      <c r="B448" s="294" t="s">
        <v>109</v>
      </c>
      <c r="C448" s="295"/>
      <c r="D448" s="295"/>
      <c r="E448" s="295"/>
      <c r="F448" s="295"/>
      <c r="G448" s="295"/>
      <c r="H448" s="295"/>
      <c r="I448" s="296"/>
      <c r="K448" s="313" t="s">
        <v>41</v>
      </c>
      <c r="L448" s="297" t="s">
        <v>109</v>
      </c>
      <c r="M448" s="298"/>
      <c r="N448" s="298"/>
      <c r="O448" s="298"/>
      <c r="P448" s="298"/>
      <c r="Q448" s="298"/>
      <c r="R448" s="298"/>
      <c r="S448" s="299"/>
    </row>
    <row r="449" spans="1:19" ht="15">
      <c r="A449" s="141" t="s">
        <v>7</v>
      </c>
      <c r="B449" s="314"/>
      <c r="C449" s="315"/>
      <c r="D449" s="315"/>
      <c r="E449" s="316"/>
      <c r="F449" s="142">
        <v>4.8132395315949325E-3</v>
      </c>
      <c r="G449" s="314"/>
      <c r="H449" s="316"/>
      <c r="I449" s="144">
        <f>SUM(B449:H449)</f>
        <v>4.8132395315949325E-3</v>
      </c>
      <c r="J449" s="139"/>
      <c r="K449" s="193" t="s">
        <v>7</v>
      </c>
      <c r="L449" s="314"/>
      <c r="M449" s="315"/>
      <c r="N449" s="315"/>
      <c r="O449" s="316"/>
      <c r="P449" s="142">
        <v>0</v>
      </c>
      <c r="Q449" s="314"/>
      <c r="R449" s="323"/>
      <c r="S449" s="195">
        <f>SUM(L449:R449)</f>
        <v>0</v>
      </c>
    </row>
    <row r="450" spans="1:19" ht="15">
      <c r="A450" s="149" t="s">
        <v>8</v>
      </c>
      <c r="B450" s="317"/>
      <c r="C450" s="318"/>
      <c r="D450" s="318"/>
      <c r="E450" s="319"/>
      <c r="F450" s="150">
        <v>0</v>
      </c>
      <c r="G450" s="317"/>
      <c r="H450" s="319"/>
      <c r="I450" s="152">
        <f t="shared" ref="I450:I469" si="295">SUM(B450:H450)</f>
        <v>0</v>
      </c>
      <c r="J450" s="139"/>
      <c r="K450" s="153" t="s">
        <v>8</v>
      </c>
      <c r="L450" s="317"/>
      <c r="M450" s="318"/>
      <c r="N450" s="318"/>
      <c r="O450" s="319"/>
      <c r="P450" s="154">
        <v>0</v>
      </c>
      <c r="Q450" s="317"/>
      <c r="R450" s="324"/>
      <c r="S450" s="156">
        <f t="shared" ref="S450:S469" si="296">SUM(L450:R450)</f>
        <v>0</v>
      </c>
    </row>
    <row r="451" spans="1:19" ht="15">
      <c r="A451" s="157" t="s">
        <v>10</v>
      </c>
      <c r="B451" s="317"/>
      <c r="C451" s="318"/>
      <c r="D451" s="318"/>
      <c r="E451" s="319"/>
      <c r="F451" s="146">
        <v>0</v>
      </c>
      <c r="G451" s="317"/>
      <c r="H451" s="319"/>
      <c r="I451" s="144">
        <f t="shared" si="295"/>
        <v>0</v>
      </c>
      <c r="J451" s="139"/>
      <c r="K451" s="159" t="s">
        <v>10</v>
      </c>
      <c r="L451" s="317"/>
      <c r="M451" s="318"/>
      <c r="N451" s="318"/>
      <c r="O451" s="319"/>
      <c r="P451" s="146">
        <v>0</v>
      </c>
      <c r="Q451" s="317"/>
      <c r="R451" s="324"/>
      <c r="S451" s="148">
        <f t="shared" si="296"/>
        <v>0</v>
      </c>
    </row>
    <row r="452" spans="1:19" ht="15">
      <c r="A452" s="149" t="s">
        <v>53</v>
      </c>
      <c r="B452" s="317"/>
      <c r="C452" s="318"/>
      <c r="D452" s="318"/>
      <c r="E452" s="319"/>
      <c r="F452" s="150">
        <v>0</v>
      </c>
      <c r="G452" s="317"/>
      <c r="H452" s="319"/>
      <c r="I452" s="152">
        <f t="shared" si="295"/>
        <v>0</v>
      </c>
      <c r="J452" s="139"/>
      <c r="K452" s="153" t="s">
        <v>53</v>
      </c>
      <c r="L452" s="317"/>
      <c r="M452" s="318"/>
      <c r="N452" s="318"/>
      <c r="O452" s="319"/>
      <c r="P452" s="154">
        <v>0</v>
      </c>
      <c r="Q452" s="317"/>
      <c r="R452" s="324"/>
      <c r="S452" s="156">
        <f t="shared" si="296"/>
        <v>0</v>
      </c>
    </row>
    <row r="453" spans="1:19" ht="15">
      <c r="A453" s="157" t="s">
        <v>16</v>
      </c>
      <c r="B453" s="317"/>
      <c r="C453" s="318"/>
      <c r="D453" s="318"/>
      <c r="E453" s="319"/>
      <c r="F453" s="146">
        <v>0</v>
      </c>
      <c r="G453" s="317"/>
      <c r="H453" s="319"/>
      <c r="I453" s="144">
        <f t="shared" si="295"/>
        <v>0</v>
      </c>
      <c r="J453" s="139"/>
      <c r="K453" s="159" t="s">
        <v>16</v>
      </c>
      <c r="L453" s="317"/>
      <c r="M453" s="318"/>
      <c r="N453" s="318"/>
      <c r="O453" s="319"/>
      <c r="P453" s="146">
        <v>0</v>
      </c>
      <c r="Q453" s="317"/>
      <c r="R453" s="324"/>
      <c r="S453" s="148">
        <f t="shared" si="296"/>
        <v>0</v>
      </c>
    </row>
    <row r="454" spans="1:19" ht="15">
      <c r="A454" s="149" t="s">
        <v>15</v>
      </c>
      <c r="B454" s="317"/>
      <c r="C454" s="318"/>
      <c r="D454" s="318"/>
      <c r="E454" s="319"/>
      <c r="F454" s="150">
        <v>0</v>
      </c>
      <c r="G454" s="317"/>
      <c r="H454" s="319"/>
      <c r="I454" s="152">
        <f t="shared" si="295"/>
        <v>0</v>
      </c>
      <c r="J454" s="139"/>
      <c r="K454" s="153" t="s">
        <v>15</v>
      </c>
      <c r="L454" s="317"/>
      <c r="M454" s="318"/>
      <c r="N454" s="318"/>
      <c r="O454" s="319"/>
      <c r="P454" s="154">
        <v>0</v>
      </c>
      <c r="Q454" s="317"/>
      <c r="R454" s="324"/>
      <c r="S454" s="156">
        <f t="shared" si="296"/>
        <v>0</v>
      </c>
    </row>
    <row r="455" spans="1:19" ht="15">
      <c r="A455" s="157" t="s">
        <v>55</v>
      </c>
      <c r="B455" s="317"/>
      <c r="C455" s="318"/>
      <c r="D455" s="318"/>
      <c r="E455" s="319"/>
      <c r="F455" s="146">
        <v>109.51206840240094</v>
      </c>
      <c r="G455" s="317"/>
      <c r="H455" s="319"/>
      <c r="I455" s="144">
        <f t="shared" si="295"/>
        <v>109.51206840240094</v>
      </c>
      <c r="J455" s="139"/>
      <c r="K455" s="159" t="s">
        <v>55</v>
      </c>
      <c r="L455" s="317"/>
      <c r="M455" s="318"/>
      <c r="N455" s="318"/>
      <c r="O455" s="319"/>
      <c r="P455" s="146">
        <v>0</v>
      </c>
      <c r="Q455" s="317"/>
      <c r="R455" s="324"/>
      <c r="S455" s="148">
        <f t="shared" si="296"/>
        <v>0</v>
      </c>
    </row>
    <row r="456" spans="1:19" ht="15">
      <c r="A456" s="149" t="s">
        <v>12</v>
      </c>
      <c r="B456" s="317"/>
      <c r="C456" s="318"/>
      <c r="D456" s="318"/>
      <c r="E456" s="319"/>
      <c r="F456" s="150">
        <v>0</v>
      </c>
      <c r="G456" s="317"/>
      <c r="H456" s="319"/>
      <c r="I456" s="152">
        <f t="shared" si="295"/>
        <v>0</v>
      </c>
      <c r="J456" s="139"/>
      <c r="K456" s="153" t="s">
        <v>12</v>
      </c>
      <c r="L456" s="317"/>
      <c r="M456" s="318"/>
      <c r="N456" s="318"/>
      <c r="O456" s="319"/>
      <c r="P456" s="154">
        <v>0</v>
      </c>
      <c r="Q456" s="317"/>
      <c r="R456" s="324"/>
      <c r="S456" s="156">
        <f t="shared" si="296"/>
        <v>0</v>
      </c>
    </row>
    <row r="457" spans="1:19" ht="15">
      <c r="A457" s="157" t="s">
        <v>56</v>
      </c>
      <c r="B457" s="317"/>
      <c r="C457" s="318"/>
      <c r="D457" s="318"/>
      <c r="E457" s="319"/>
      <c r="F457" s="146">
        <v>0</v>
      </c>
      <c r="G457" s="317"/>
      <c r="H457" s="319"/>
      <c r="I457" s="144">
        <f t="shared" si="295"/>
        <v>0</v>
      </c>
      <c r="J457" s="139"/>
      <c r="K457" s="159" t="s">
        <v>56</v>
      </c>
      <c r="L457" s="317"/>
      <c r="M457" s="318"/>
      <c r="N457" s="318"/>
      <c r="O457" s="319"/>
      <c r="P457" s="146">
        <v>0</v>
      </c>
      <c r="Q457" s="317"/>
      <c r="R457" s="324"/>
      <c r="S457" s="148">
        <f t="shared" si="296"/>
        <v>0</v>
      </c>
    </row>
    <row r="458" spans="1:19" ht="15">
      <c r="A458" s="149" t="s">
        <v>17</v>
      </c>
      <c r="B458" s="317"/>
      <c r="C458" s="318"/>
      <c r="D458" s="318"/>
      <c r="E458" s="319"/>
      <c r="F458" s="150">
        <v>0</v>
      </c>
      <c r="G458" s="317"/>
      <c r="H458" s="319"/>
      <c r="I458" s="152">
        <f t="shared" si="295"/>
        <v>0</v>
      </c>
      <c r="J458" s="139"/>
      <c r="K458" s="153" t="s">
        <v>17</v>
      </c>
      <c r="L458" s="317"/>
      <c r="M458" s="318"/>
      <c r="N458" s="318"/>
      <c r="O458" s="319"/>
      <c r="P458" s="154">
        <v>0</v>
      </c>
      <c r="Q458" s="317"/>
      <c r="R458" s="324"/>
      <c r="S458" s="156">
        <f t="shared" si="296"/>
        <v>0</v>
      </c>
    </row>
    <row r="459" spans="1:19" ht="15">
      <c r="A459" s="157" t="s">
        <v>141</v>
      </c>
      <c r="B459" s="317"/>
      <c r="C459" s="318"/>
      <c r="D459" s="318"/>
      <c r="E459" s="319"/>
      <c r="F459" s="146">
        <v>0</v>
      </c>
      <c r="G459" s="317"/>
      <c r="H459" s="319"/>
      <c r="I459" s="144">
        <f t="shared" si="295"/>
        <v>0</v>
      </c>
      <c r="J459" s="139"/>
      <c r="K459" s="159" t="s">
        <v>141</v>
      </c>
      <c r="L459" s="317"/>
      <c r="M459" s="318"/>
      <c r="N459" s="318"/>
      <c r="O459" s="319"/>
      <c r="P459" s="146">
        <v>0</v>
      </c>
      <c r="Q459" s="317"/>
      <c r="R459" s="324"/>
      <c r="S459" s="148">
        <f t="shared" si="296"/>
        <v>0</v>
      </c>
    </row>
    <row r="460" spans="1:19" ht="15">
      <c r="A460" s="149" t="s">
        <v>25</v>
      </c>
      <c r="B460" s="317"/>
      <c r="C460" s="318"/>
      <c r="D460" s="318"/>
      <c r="E460" s="319"/>
      <c r="F460" s="150">
        <v>365.91100777824778</v>
      </c>
      <c r="G460" s="317"/>
      <c r="H460" s="319"/>
      <c r="I460" s="152">
        <f t="shared" si="295"/>
        <v>365.91100777824778</v>
      </c>
      <c r="J460" s="139"/>
      <c r="K460" s="153" t="s">
        <v>25</v>
      </c>
      <c r="L460" s="317"/>
      <c r="M460" s="318"/>
      <c r="N460" s="318"/>
      <c r="O460" s="319"/>
      <c r="P460" s="154">
        <v>0</v>
      </c>
      <c r="Q460" s="317"/>
      <c r="R460" s="324"/>
      <c r="S460" s="156">
        <f t="shared" si="296"/>
        <v>0</v>
      </c>
    </row>
    <row r="461" spans="1:19" ht="15">
      <c r="A461" s="157" t="s">
        <v>24</v>
      </c>
      <c r="B461" s="317"/>
      <c r="C461" s="318"/>
      <c r="D461" s="318"/>
      <c r="E461" s="319"/>
      <c r="F461" s="146">
        <v>0</v>
      </c>
      <c r="G461" s="317"/>
      <c r="H461" s="319"/>
      <c r="I461" s="144">
        <f t="shared" si="295"/>
        <v>0</v>
      </c>
      <c r="J461" s="139"/>
      <c r="K461" s="159" t="s">
        <v>24</v>
      </c>
      <c r="L461" s="317"/>
      <c r="M461" s="318"/>
      <c r="N461" s="318"/>
      <c r="O461" s="319"/>
      <c r="P461" s="146">
        <v>0</v>
      </c>
      <c r="Q461" s="317"/>
      <c r="R461" s="324"/>
      <c r="S461" s="148">
        <f t="shared" si="296"/>
        <v>0</v>
      </c>
    </row>
    <row r="462" spans="1:19" ht="15">
      <c r="A462" s="149" t="s">
        <v>57</v>
      </c>
      <c r="B462" s="317"/>
      <c r="C462" s="318"/>
      <c r="D462" s="318"/>
      <c r="E462" s="319"/>
      <c r="F462" s="150">
        <v>0</v>
      </c>
      <c r="G462" s="317"/>
      <c r="H462" s="319"/>
      <c r="I462" s="152">
        <f t="shared" si="295"/>
        <v>0</v>
      </c>
      <c r="J462" s="139"/>
      <c r="K462" s="153" t="s">
        <v>57</v>
      </c>
      <c r="L462" s="317"/>
      <c r="M462" s="318"/>
      <c r="N462" s="318"/>
      <c r="O462" s="319"/>
      <c r="P462" s="154">
        <v>0</v>
      </c>
      <c r="Q462" s="317"/>
      <c r="R462" s="324"/>
      <c r="S462" s="156">
        <f t="shared" si="296"/>
        <v>0</v>
      </c>
    </row>
    <row r="463" spans="1:19" ht="15">
      <c r="A463" s="157" t="s">
        <v>22</v>
      </c>
      <c r="B463" s="317"/>
      <c r="C463" s="318"/>
      <c r="D463" s="318"/>
      <c r="E463" s="319"/>
      <c r="F463" s="146">
        <v>6.908960791800224</v>
      </c>
      <c r="G463" s="317"/>
      <c r="H463" s="319"/>
      <c r="I463" s="144">
        <f t="shared" si="295"/>
        <v>6.908960791800224</v>
      </c>
      <c r="J463" s="139"/>
      <c r="K463" s="159" t="s">
        <v>22</v>
      </c>
      <c r="L463" s="317"/>
      <c r="M463" s="318"/>
      <c r="N463" s="318"/>
      <c r="O463" s="319"/>
      <c r="P463" s="146">
        <v>0</v>
      </c>
      <c r="Q463" s="317"/>
      <c r="R463" s="324"/>
      <c r="S463" s="148">
        <f t="shared" si="296"/>
        <v>0</v>
      </c>
    </row>
    <row r="464" spans="1:19" ht="15">
      <c r="A464" s="149" t="s">
        <v>21</v>
      </c>
      <c r="B464" s="317"/>
      <c r="C464" s="318"/>
      <c r="D464" s="318"/>
      <c r="E464" s="319"/>
      <c r="F464" s="150">
        <v>0</v>
      </c>
      <c r="G464" s="317"/>
      <c r="H464" s="319"/>
      <c r="I464" s="152">
        <f t="shared" si="295"/>
        <v>0</v>
      </c>
      <c r="J464" s="139"/>
      <c r="K464" s="153" t="s">
        <v>21</v>
      </c>
      <c r="L464" s="317"/>
      <c r="M464" s="318"/>
      <c r="N464" s="318"/>
      <c r="O464" s="319"/>
      <c r="P464" s="154">
        <v>0</v>
      </c>
      <c r="Q464" s="317"/>
      <c r="R464" s="324"/>
      <c r="S464" s="156">
        <f t="shared" si="296"/>
        <v>0</v>
      </c>
    </row>
    <row r="465" spans="1:19" ht="15">
      <c r="A465" s="160" t="s">
        <v>61</v>
      </c>
      <c r="B465" s="317"/>
      <c r="C465" s="318"/>
      <c r="D465" s="318"/>
      <c r="E465" s="319"/>
      <c r="F465" s="146">
        <v>0</v>
      </c>
      <c r="G465" s="317"/>
      <c r="H465" s="319"/>
      <c r="I465" s="144">
        <f t="shared" si="295"/>
        <v>0</v>
      </c>
      <c r="J465" s="139"/>
      <c r="K465" s="161" t="s">
        <v>61</v>
      </c>
      <c r="L465" s="317"/>
      <c r="M465" s="318"/>
      <c r="N465" s="318"/>
      <c r="O465" s="319"/>
      <c r="P465" s="146">
        <v>0</v>
      </c>
      <c r="Q465" s="317"/>
      <c r="R465" s="324"/>
      <c r="S465" s="148">
        <f t="shared" si="296"/>
        <v>0</v>
      </c>
    </row>
    <row r="466" spans="1:19">
      <c r="A466" s="162" t="s">
        <v>23</v>
      </c>
      <c r="B466" s="317"/>
      <c r="C466" s="318"/>
      <c r="D466" s="318"/>
      <c r="E466" s="319"/>
      <c r="F466" s="163">
        <v>0</v>
      </c>
      <c r="G466" s="317"/>
      <c r="H466" s="319"/>
      <c r="I466" s="165">
        <f t="shared" si="295"/>
        <v>0</v>
      </c>
      <c r="J466" s="139"/>
      <c r="K466" s="166" t="s">
        <v>23</v>
      </c>
      <c r="L466" s="317"/>
      <c r="M466" s="318"/>
      <c r="N466" s="318"/>
      <c r="O466" s="319"/>
      <c r="P466" s="167">
        <v>0</v>
      </c>
      <c r="Q466" s="317"/>
      <c r="R466" s="324"/>
      <c r="S466" s="169">
        <f t="shared" si="296"/>
        <v>0</v>
      </c>
    </row>
    <row r="467" spans="1:19">
      <c r="A467" s="170" t="s">
        <v>19</v>
      </c>
      <c r="B467" s="317"/>
      <c r="C467" s="318"/>
      <c r="D467" s="318"/>
      <c r="E467" s="319"/>
      <c r="F467" s="171">
        <v>0</v>
      </c>
      <c r="G467" s="317"/>
      <c r="H467" s="319"/>
      <c r="I467" s="173">
        <f t="shared" si="295"/>
        <v>0</v>
      </c>
      <c r="J467" s="139"/>
      <c r="K467" s="174" t="s">
        <v>19</v>
      </c>
      <c r="L467" s="317"/>
      <c r="M467" s="318"/>
      <c r="N467" s="318"/>
      <c r="O467" s="319"/>
      <c r="P467" s="171">
        <v>0</v>
      </c>
      <c r="Q467" s="317"/>
      <c r="R467" s="324"/>
      <c r="S467" s="176">
        <f t="shared" si="296"/>
        <v>0</v>
      </c>
    </row>
    <row r="468" spans="1:19">
      <c r="A468" s="162" t="s">
        <v>20</v>
      </c>
      <c r="B468" s="317"/>
      <c r="C468" s="318"/>
      <c r="D468" s="318"/>
      <c r="E468" s="319"/>
      <c r="F468" s="163">
        <v>0</v>
      </c>
      <c r="G468" s="317"/>
      <c r="H468" s="319"/>
      <c r="I468" s="165">
        <f t="shared" si="295"/>
        <v>0</v>
      </c>
      <c r="J468" s="139"/>
      <c r="K468" s="166" t="s">
        <v>20</v>
      </c>
      <c r="L468" s="317"/>
      <c r="M468" s="318"/>
      <c r="N468" s="318"/>
      <c r="O468" s="319"/>
      <c r="P468" s="167">
        <v>0</v>
      </c>
      <c r="Q468" s="317"/>
      <c r="R468" s="324"/>
      <c r="S468" s="169">
        <f t="shared" si="296"/>
        <v>0</v>
      </c>
    </row>
    <row r="469" spans="1:19" ht="15" thickBot="1">
      <c r="A469" s="177" t="s">
        <v>11</v>
      </c>
      <c r="B469" s="320"/>
      <c r="C469" s="321"/>
      <c r="D469" s="321"/>
      <c r="E469" s="322"/>
      <c r="F469" s="178">
        <v>0</v>
      </c>
      <c r="G469" s="320"/>
      <c r="H469" s="322"/>
      <c r="I469" s="180">
        <f t="shared" si="295"/>
        <v>0</v>
      </c>
      <c r="J469" s="139"/>
      <c r="K469" s="181" t="s">
        <v>11</v>
      </c>
      <c r="L469" s="320"/>
      <c r="M469" s="321"/>
      <c r="N469" s="321"/>
      <c r="O469" s="322"/>
      <c r="P469" s="178">
        <v>0</v>
      </c>
      <c r="Q469" s="320"/>
      <c r="R469" s="325"/>
      <c r="S469" s="183">
        <f t="shared" si="296"/>
        <v>0</v>
      </c>
    </row>
    <row r="470" spans="1:19" ht="15">
      <c r="A470" s="184" t="s">
        <v>26</v>
      </c>
      <c r="B470" s="185">
        <f>SUM(B449:B465)</f>
        <v>0</v>
      </c>
      <c r="C470" s="185">
        <f t="shared" ref="C470:H470" si="297">SUM(C449:C465)</f>
        <v>0</v>
      </c>
      <c r="D470" s="185">
        <f t="shared" si="297"/>
        <v>0</v>
      </c>
      <c r="E470" s="185">
        <f t="shared" si="297"/>
        <v>0</v>
      </c>
      <c r="F470" s="185">
        <f t="shared" si="297"/>
        <v>482.33685021198056</v>
      </c>
      <c r="G470" s="185">
        <f t="shared" si="297"/>
        <v>0</v>
      </c>
      <c r="H470" s="187">
        <f t="shared" si="297"/>
        <v>0</v>
      </c>
      <c r="I470" s="144">
        <f t="shared" ref="I470" si="298">SUM(I449:I465)</f>
        <v>482.33685021198056</v>
      </c>
      <c r="J470" s="139"/>
      <c r="K470" s="186" t="s">
        <v>26</v>
      </c>
      <c r="L470" s="185">
        <f>SUM(L449:L465)</f>
        <v>0</v>
      </c>
      <c r="M470" s="185">
        <f t="shared" ref="M470:R470" si="299">SUM(M449:M465)</f>
        <v>0</v>
      </c>
      <c r="N470" s="185">
        <f t="shared" si="299"/>
        <v>0</v>
      </c>
      <c r="O470" s="185">
        <f t="shared" si="299"/>
        <v>0</v>
      </c>
      <c r="P470" s="185">
        <f t="shared" si="299"/>
        <v>0</v>
      </c>
      <c r="Q470" s="185">
        <f t="shared" si="299"/>
        <v>0</v>
      </c>
      <c r="R470" s="187">
        <f t="shared" si="299"/>
        <v>0</v>
      </c>
      <c r="S470" s="188">
        <f t="shared" ref="S470" si="300">SUM(S449:S465)</f>
        <v>0</v>
      </c>
    </row>
    <row r="471" spans="1:19" ht="15" thickBot="1">
      <c r="A471" s="15" t="s">
        <v>100</v>
      </c>
      <c r="B471" s="100">
        <f>IF($I470=0,"-",B470/$I470)</f>
        <v>0</v>
      </c>
      <c r="C471" s="100">
        <f t="shared" ref="C471:H471" si="301">IF($I470=0,"-",C470/$I470)</f>
        <v>0</v>
      </c>
      <c r="D471" s="100">
        <f t="shared" si="301"/>
        <v>0</v>
      </c>
      <c r="E471" s="100">
        <f t="shared" si="301"/>
        <v>0</v>
      </c>
      <c r="F471" s="100">
        <f t="shared" si="301"/>
        <v>1</v>
      </c>
      <c r="G471" s="100">
        <f t="shared" si="301"/>
        <v>0</v>
      </c>
      <c r="H471" s="101">
        <f t="shared" si="301"/>
        <v>0</v>
      </c>
      <c r="I471" s="102">
        <f>SUM(B471:H471)</f>
        <v>1</v>
      </c>
      <c r="J471" s="2"/>
      <c r="K471" s="27" t="s">
        <v>100</v>
      </c>
      <c r="L471" s="76" t="str">
        <f>IF($S470=0,"-",L470/$S470)</f>
        <v>-</v>
      </c>
      <c r="M471" s="76" t="str">
        <f t="shared" ref="M471:R471" si="302">IF($S470=0,"-",M470/$S470)</f>
        <v>-</v>
      </c>
      <c r="N471" s="76" t="str">
        <f t="shared" si="302"/>
        <v>-</v>
      </c>
      <c r="O471" s="76" t="str">
        <f t="shared" si="302"/>
        <v>-</v>
      </c>
      <c r="P471" s="76" t="str">
        <f t="shared" si="302"/>
        <v>-</v>
      </c>
      <c r="Q471" s="76" t="str">
        <f t="shared" si="302"/>
        <v>-</v>
      </c>
      <c r="R471" s="77" t="str">
        <f t="shared" si="302"/>
        <v>-</v>
      </c>
      <c r="S471" s="78">
        <f>SUM(L471:R471)</f>
        <v>0</v>
      </c>
    </row>
    <row r="472" spans="1:19" ht="15" thickBot="1">
      <c r="A472" s="218"/>
      <c r="B472" s="218"/>
      <c r="C472" s="218"/>
      <c r="D472" s="218"/>
      <c r="E472" s="218"/>
      <c r="F472" s="218"/>
      <c r="G472" s="218"/>
      <c r="H472" s="218"/>
      <c r="I472" s="218"/>
      <c r="K472" s="218"/>
      <c r="L472" s="218"/>
      <c r="M472" s="218"/>
      <c r="N472" s="218"/>
      <c r="O472" s="218"/>
      <c r="P472" s="218"/>
      <c r="Q472" s="218"/>
      <c r="R472" s="218"/>
      <c r="S472" s="218"/>
    </row>
    <row r="473" spans="1:19" ht="28.5">
      <c r="A473" s="310" t="s">
        <v>42</v>
      </c>
      <c r="B473" s="135" t="s">
        <v>0</v>
      </c>
      <c r="C473" s="135" t="s">
        <v>1</v>
      </c>
      <c r="D473" s="135" t="s">
        <v>2</v>
      </c>
      <c r="E473" s="135" t="s">
        <v>3</v>
      </c>
      <c r="F473" s="135" t="s">
        <v>27</v>
      </c>
      <c r="G473" s="135" t="s">
        <v>4</v>
      </c>
      <c r="H473" s="135" t="s">
        <v>5</v>
      </c>
      <c r="I473" s="136" t="s">
        <v>6</v>
      </c>
      <c r="K473" s="312" t="s">
        <v>42</v>
      </c>
      <c r="L473" s="137" t="s">
        <v>0</v>
      </c>
      <c r="M473" s="137" t="s">
        <v>1</v>
      </c>
      <c r="N473" s="137" t="s">
        <v>2</v>
      </c>
      <c r="O473" s="137" t="s">
        <v>3</v>
      </c>
      <c r="P473" s="137" t="s">
        <v>27</v>
      </c>
      <c r="Q473" s="137" t="s">
        <v>4</v>
      </c>
      <c r="R473" s="137" t="s">
        <v>5</v>
      </c>
      <c r="S473" s="138" t="s">
        <v>6</v>
      </c>
    </row>
    <row r="474" spans="1:19" ht="15">
      <c r="A474" s="311" t="s">
        <v>42</v>
      </c>
      <c r="B474" s="294" t="s">
        <v>109</v>
      </c>
      <c r="C474" s="295"/>
      <c r="D474" s="295"/>
      <c r="E474" s="295"/>
      <c r="F474" s="295"/>
      <c r="G474" s="295"/>
      <c r="H474" s="295"/>
      <c r="I474" s="296"/>
      <c r="K474" s="313" t="s">
        <v>42</v>
      </c>
      <c r="L474" s="297" t="s">
        <v>109</v>
      </c>
      <c r="M474" s="298"/>
      <c r="N474" s="298"/>
      <c r="O474" s="298"/>
      <c r="P474" s="298"/>
      <c r="Q474" s="298"/>
      <c r="R474" s="298"/>
      <c r="S474" s="299"/>
    </row>
    <row r="475" spans="1:19" ht="15">
      <c r="A475" s="141" t="s">
        <v>7</v>
      </c>
      <c r="B475" s="314"/>
      <c r="C475" s="315"/>
      <c r="D475" s="315"/>
      <c r="E475" s="316"/>
      <c r="F475" s="142">
        <v>0</v>
      </c>
      <c r="G475" s="314"/>
      <c r="H475" s="316"/>
      <c r="I475" s="144">
        <f>SUM(B475:H475)</f>
        <v>0</v>
      </c>
      <c r="J475" s="139"/>
      <c r="K475" s="193" t="s">
        <v>7</v>
      </c>
      <c r="L475" s="314"/>
      <c r="M475" s="315"/>
      <c r="N475" s="315"/>
      <c r="O475" s="316"/>
      <c r="P475" s="142">
        <v>0</v>
      </c>
      <c r="Q475" s="314"/>
      <c r="R475" s="323"/>
      <c r="S475" s="195">
        <f>SUM(L475:R475)</f>
        <v>0</v>
      </c>
    </row>
    <row r="476" spans="1:19" ht="15">
      <c r="A476" s="149" t="s">
        <v>8</v>
      </c>
      <c r="B476" s="317"/>
      <c r="C476" s="318"/>
      <c r="D476" s="318"/>
      <c r="E476" s="319"/>
      <c r="F476" s="150">
        <v>0</v>
      </c>
      <c r="G476" s="317"/>
      <c r="H476" s="319"/>
      <c r="I476" s="152">
        <f t="shared" ref="I476:I495" si="303">SUM(B476:H476)</f>
        <v>0</v>
      </c>
      <c r="J476" s="139"/>
      <c r="K476" s="153" t="s">
        <v>8</v>
      </c>
      <c r="L476" s="317"/>
      <c r="M476" s="318"/>
      <c r="N476" s="318"/>
      <c r="O476" s="319"/>
      <c r="P476" s="154">
        <v>0</v>
      </c>
      <c r="Q476" s="317"/>
      <c r="R476" s="324"/>
      <c r="S476" s="156">
        <f t="shared" ref="S476:S495" si="304">SUM(L476:R476)</f>
        <v>0</v>
      </c>
    </row>
    <row r="477" spans="1:19" ht="15">
      <c r="A477" s="157" t="s">
        <v>10</v>
      </c>
      <c r="B477" s="317"/>
      <c r="C477" s="318"/>
      <c r="D477" s="318"/>
      <c r="E477" s="319"/>
      <c r="F477" s="146">
        <v>0</v>
      </c>
      <c r="G477" s="317"/>
      <c r="H477" s="319"/>
      <c r="I477" s="144">
        <f t="shared" si="303"/>
        <v>0</v>
      </c>
      <c r="J477" s="139"/>
      <c r="K477" s="159" t="s">
        <v>10</v>
      </c>
      <c r="L477" s="317"/>
      <c r="M477" s="318"/>
      <c r="N477" s="318"/>
      <c r="O477" s="319"/>
      <c r="P477" s="146">
        <v>0</v>
      </c>
      <c r="Q477" s="317"/>
      <c r="R477" s="324"/>
      <c r="S477" s="148">
        <f t="shared" si="304"/>
        <v>0</v>
      </c>
    </row>
    <row r="478" spans="1:19" ht="15">
      <c r="A478" s="149" t="s">
        <v>53</v>
      </c>
      <c r="B478" s="317"/>
      <c r="C478" s="318"/>
      <c r="D478" s="318"/>
      <c r="E478" s="319"/>
      <c r="F478" s="150">
        <v>0</v>
      </c>
      <c r="G478" s="317"/>
      <c r="H478" s="319"/>
      <c r="I478" s="152">
        <f t="shared" si="303"/>
        <v>0</v>
      </c>
      <c r="J478" s="139"/>
      <c r="K478" s="153" t="s">
        <v>53</v>
      </c>
      <c r="L478" s="317"/>
      <c r="M478" s="318"/>
      <c r="N478" s="318"/>
      <c r="O478" s="319"/>
      <c r="P478" s="154">
        <v>0</v>
      </c>
      <c r="Q478" s="317"/>
      <c r="R478" s="324"/>
      <c r="S478" s="156">
        <f t="shared" si="304"/>
        <v>0</v>
      </c>
    </row>
    <row r="479" spans="1:19" ht="15">
      <c r="A479" s="157" t="s">
        <v>16</v>
      </c>
      <c r="B479" s="317"/>
      <c r="C479" s="318"/>
      <c r="D479" s="318"/>
      <c r="E479" s="319"/>
      <c r="F479" s="146">
        <v>0</v>
      </c>
      <c r="G479" s="317"/>
      <c r="H479" s="319"/>
      <c r="I479" s="144">
        <f t="shared" si="303"/>
        <v>0</v>
      </c>
      <c r="J479" s="139"/>
      <c r="K479" s="159" t="s">
        <v>16</v>
      </c>
      <c r="L479" s="317"/>
      <c r="M479" s="318"/>
      <c r="N479" s="318"/>
      <c r="O479" s="319"/>
      <c r="P479" s="146">
        <v>0</v>
      </c>
      <c r="Q479" s="317"/>
      <c r="R479" s="324"/>
      <c r="S479" s="148">
        <f t="shared" si="304"/>
        <v>0</v>
      </c>
    </row>
    <row r="480" spans="1:19" ht="15">
      <c r="A480" s="149" t="s">
        <v>15</v>
      </c>
      <c r="B480" s="317"/>
      <c r="C480" s="318"/>
      <c r="D480" s="318"/>
      <c r="E480" s="319"/>
      <c r="F480" s="150">
        <v>0</v>
      </c>
      <c r="G480" s="317"/>
      <c r="H480" s="319"/>
      <c r="I480" s="152">
        <f t="shared" si="303"/>
        <v>0</v>
      </c>
      <c r="J480" s="139"/>
      <c r="K480" s="153" t="s">
        <v>15</v>
      </c>
      <c r="L480" s="317"/>
      <c r="M480" s="318"/>
      <c r="N480" s="318"/>
      <c r="O480" s="319"/>
      <c r="P480" s="154">
        <v>0</v>
      </c>
      <c r="Q480" s="317"/>
      <c r="R480" s="324"/>
      <c r="S480" s="156">
        <f t="shared" si="304"/>
        <v>0</v>
      </c>
    </row>
    <row r="481" spans="1:19" ht="15">
      <c r="A481" s="157" t="s">
        <v>55</v>
      </c>
      <c r="B481" s="317"/>
      <c r="C481" s="318"/>
      <c r="D481" s="318"/>
      <c r="E481" s="319"/>
      <c r="F481" s="146">
        <v>8774.3984060473467</v>
      </c>
      <c r="G481" s="317"/>
      <c r="H481" s="319"/>
      <c r="I481" s="144">
        <f t="shared" si="303"/>
        <v>8774.3984060473467</v>
      </c>
      <c r="J481" s="139"/>
      <c r="K481" s="159" t="s">
        <v>55</v>
      </c>
      <c r="L481" s="317"/>
      <c r="M481" s="318"/>
      <c r="N481" s="318"/>
      <c r="O481" s="319"/>
      <c r="P481" s="146">
        <v>1642.1046141773359</v>
      </c>
      <c r="Q481" s="317"/>
      <c r="R481" s="324"/>
      <c r="S481" s="148">
        <f t="shared" si="304"/>
        <v>1642.1046141773359</v>
      </c>
    </row>
    <row r="482" spans="1:19" ht="15">
      <c r="A482" s="149" t="s">
        <v>12</v>
      </c>
      <c r="B482" s="317"/>
      <c r="C482" s="318"/>
      <c r="D482" s="318"/>
      <c r="E482" s="319"/>
      <c r="F482" s="150">
        <v>3298.0205256234858</v>
      </c>
      <c r="G482" s="317"/>
      <c r="H482" s="319"/>
      <c r="I482" s="152">
        <f t="shared" si="303"/>
        <v>3298.0205256234858</v>
      </c>
      <c r="J482" s="139"/>
      <c r="K482" s="153" t="s">
        <v>12</v>
      </c>
      <c r="L482" s="317"/>
      <c r="M482" s="318"/>
      <c r="N482" s="318"/>
      <c r="O482" s="319"/>
      <c r="P482" s="154">
        <v>811.24546175829209</v>
      </c>
      <c r="Q482" s="317"/>
      <c r="R482" s="324"/>
      <c r="S482" s="156">
        <f t="shared" si="304"/>
        <v>811.24546175829209</v>
      </c>
    </row>
    <row r="483" spans="1:19" ht="15">
      <c r="A483" s="157" t="s">
        <v>56</v>
      </c>
      <c r="B483" s="317"/>
      <c r="C483" s="318"/>
      <c r="D483" s="318"/>
      <c r="E483" s="319"/>
      <c r="F483" s="146">
        <v>0</v>
      </c>
      <c r="G483" s="317"/>
      <c r="H483" s="319"/>
      <c r="I483" s="144">
        <f t="shared" si="303"/>
        <v>0</v>
      </c>
      <c r="J483" s="139"/>
      <c r="K483" s="159" t="s">
        <v>56</v>
      </c>
      <c r="L483" s="317"/>
      <c r="M483" s="318"/>
      <c r="N483" s="318"/>
      <c r="O483" s="319"/>
      <c r="P483" s="146">
        <v>0</v>
      </c>
      <c r="Q483" s="317"/>
      <c r="R483" s="324"/>
      <c r="S483" s="148">
        <f t="shared" si="304"/>
        <v>0</v>
      </c>
    </row>
    <row r="484" spans="1:19" ht="15">
      <c r="A484" s="149" t="s">
        <v>17</v>
      </c>
      <c r="B484" s="317"/>
      <c r="C484" s="318"/>
      <c r="D484" s="318"/>
      <c r="E484" s="319"/>
      <c r="F484" s="150">
        <v>2.9588599813313534</v>
      </c>
      <c r="G484" s="317"/>
      <c r="H484" s="319"/>
      <c r="I484" s="152">
        <f t="shared" si="303"/>
        <v>2.9588599813313534</v>
      </c>
      <c r="J484" s="139"/>
      <c r="K484" s="153" t="s">
        <v>17</v>
      </c>
      <c r="L484" s="317"/>
      <c r="M484" s="318"/>
      <c r="N484" s="318"/>
      <c r="O484" s="319"/>
      <c r="P484" s="154">
        <v>-3.2111327976623638E-2</v>
      </c>
      <c r="Q484" s="317"/>
      <c r="R484" s="324"/>
      <c r="S484" s="156">
        <f t="shared" si="304"/>
        <v>-3.2111327976623638E-2</v>
      </c>
    </row>
    <row r="485" spans="1:19" ht="15">
      <c r="A485" s="157" t="s">
        <v>141</v>
      </c>
      <c r="B485" s="317"/>
      <c r="C485" s="318"/>
      <c r="D485" s="318"/>
      <c r="E485" s="319"/>
      <c r="F485" s="146">
        <v>18.316086235598046</v>
      </c>
      <c r="G485" s="317"/>
      <c r="H485" s="319"/>
      <c r="I485" s="144">
        <f t="shared" si="303"/>
        <v>18.316086235598046</v>
      </c>
      <c r="J485" s="139"/>
      <c r="K485" s="159" t="s">
        <v>141</v>
      </c>
      <c r="L485" s="317"/>
      <c r="M485" s="318"/>
      <c r="N485" s="318"/>
      <c r="O485" s="319"/>
      <c r="P485" s="146">
        <v>13.901835883058975</v>
      </c>
      <c r="Q485" s="317"/>
      <c r="R485" s="324"/>
      <c r="S485" s="148">
        <f t="shared" si="304"/>
        <v>13.901835883058975</v>
      </c>
    </row>
    <row r="486" spans="1:19" ht="15">
      <c r="A486" s="149" t="s">
        <v>25</v>
      </c>
      <c r="B486" s="317"/>
      <c r="C486" s="318"/>
      <c r="D486" s="318"/>
      <c r="E486" s="319"/>
      <c r="F486" s="150">
        <v>130.167541850286</v>
      </c>
      <c r="G486" s="317"/>
      <c r="H486" s="319"/>
      <c r="I486" s="152">
        <f t="shared" si="303"/>
        <v>130.167541850286</v>
      </c>
      <c r="J486" s="139"/>
      <c r="K486" s="153" t="s">
        <v>25</v>
      </c>
      <c r="L486" s="317"/>
      <c r="M486" s="318"/>
      <c r="N486" s="318"/>
      <c r="O486" s="319"/>
      <c r="P486" s="154">
        <v>0</v>
      </c>
      <c r="Q486" s="317"/>
      <c r="R486" s="324"/>
      <c r="S486" s="156">
        <f t="shared" si="304"/>
        <v>0</v>
      </c>
    </row>
    <row r="487" spans="1:19" ht="15">
      <c r="A487" s="157" t="s">
        <v>24</v>
      </c>
      <c r="B487" s="317"/>
      <c r="C487" s="318"/>
      <c r="D487" s="318"/>
      <c r="E487" s="319"/>
      <c r="F487" s="146">
        <v>0</v>
      </c>
      <c r="G487" s="317"/>
      <c r="H487" s="319"/>
      <c r="I487" s="144">
        <f t="shared" si="303"/>
        <v>0</v>
      </c>
      <c r="J487" s="139"/>
      <c r="K487" s="159" t="s">
        <v>24</v>
      </c>
      <c r="L487" s="317"/>
      <c r="M487" s="318"/>
      <c r="N487" s="318"/>
      <c r="O487" s="319"/>
      <c r="P487" s="146">
        <v>0</v>
      </c>
      <c r="Q487" s="317"/>
      <c r="R487" s="324"/>
      <c r="S487" s="148">
        <f t="shared" si="304"/>
        <v>0</v>
      </c>
    </row>
    <row r="488" spans="1:19" ht="15">
      <c r="A488" s="149" t="s">
        <v>57</v>
      </c>
      <c r="B488" s="317"/>
      <c r="C488" s="318"/>
      <c r="D488" s="318"/>
      <c r="E488" s="319"/>
      <c r="F488" s="150">
        <v>0</v>
      </c>
      <c r="G488" s="317"/>
      <c r="H488" s="319"/>
      <c r="I488" s="152">
        <f t="shared" si="303"/>
        <v>0</v>
      </c>
      <c r="J488" s="139"/>
      <c r="K488" s="153" t="s">
        <v>57</v>
      </c>
      <c r="L488" s="317"/>
      <c r="M488" s="318"/>
      <c r="N488" s="318"/>
      <c r="O488" s="319"/>
      <c r="P488" s="154">
        <v>0</v>
      </c>
      <c r="Q488" s="317"/>
      <c r="R488" s="324"/>
      <c r="S488" s="156">
        <f t="shared" si="304"/>
        <v>0</v>
      </c>
    </row>
    <row r="489" spans="1:19" ht="15">
      <c r="A489" s="157" t="s">
        <v>22</v>
      </c>
      <c r="B489" s="317"/>
      <c r="C489" s="318"/>
      <c r="D489" s="318"/>
      <c r="E489" s="319"/>
      <c r="F489" s="146">
        <v>786.87782343650588</v>
      </c>
      <c r="G489" s="317"/>
      <c r="H489" s="319"/>
      <c r="I489" s="144">
        <f t="shared" si="303"/>
        <v>786.87782343650588</v>
      </c>
      <c r="J489" s="139"/>
      <c r="K489" s="159" t="s">
        <v>22</v>
      </c>
      <c r="L489" s="317"/>
      <c r="M489" s="318"/>
      <c r="N489" s="318"/>
      <c r="O489" s="319"/>
      <c r="P489" s="146">
        <v>207.13363522522161</v>
      </c>
      <c r="Q489" s="317"/>
      <c r="R489" s="324"/>
      <c r="S489" s="148">
        <f t="shared" si="304"/>
        <v>207.13363522522161</v>
      </c>
    </row>
    <row r="490" spans="1:19" ht="15">
      <c r="A490" s="149" t="s">
        <v>21</v>
      </c>
      <c r="B490" s="317"/>
      <c r="C490" s="318"/>
      <c r="D490" s="318"/>
      <c r="E490" s="319"/>
      <c r="F490" s="150">
        <v>0</v>
      </c>
      <c r="G490" s="317"/>
      <c r="H490" s="319"/>
      <c r="I490" s="152">
        <f t="shared" si="303"/>
        <v>0</v>
      </c>
      <c r="J490" s="139"/>
      <c r="K490" s="153" t="s">
        <v>21</v>
      </c>
      <c r="L490" s="317"/>
      <c r="M490" s="318"/>
      <c r="N490" s="318"/>
      <c r="O490" s="319"/>
      <c r="P490" s="154">
        <v>0</v>
      </c>
      <c r="Q490" s="317"/>
      <c r="R490" s="324"/>
      <c r="S490" s="156">
        <f t="shared" si="304"/>
        <v>0</v>
      </c>
    </row>
    <row r="491" spans="1:19" ht="15">
      <c r="A491" s="160" t="s">
        <v>61</v>
      </c>
      <c r="B491" s="317"/>
      <c r="C491" s="318"/>
      <c r="D491" s="318"/>
      <c r="E491" s="319"/>
      <c r="F491" s="146">
        <v>0</v>
      </c>
      <c r="G491" s="317"/>
      <c r="H491" s="319"/>
      <c r="I491" s="144">
        <f t="shared" si="303"/>
        <v>0</v>
      </c>
      <c r="J491" s="139"/>
      <c r="K491" s="161" t="s">
        <v>61</v>
      </c>
      <c r="L491" s="317"/>
      <c r="M491" s="318"/>
      <c r="N491" s="318"/>
      <c r="O491" s="319"/>
      <c r="P491" s="146">
        <v>0</v>
      </c>
      <c r="Q491" s="317"/>
      <c r="R491" s="324"/>
      <c r="S491" s="148">
        <f t="shared" si="304"/>
        <v>0</v>
      </c>
    </row>
    <row r="492" spans="1:19">
      <c r="A492" s="162" t="s">
        <v>23</v>
      </c>
      <c r="B492" s="317"/>
      <c r="C492" s="318"/>
      <c r="D492" s="318"/>
      <c r="E492" s="319"/>
      <c r="F492" s="163">
        <v>0</v>
      </c>
      <c r="G492" s="317"/>
      <c r="H492" s="319"/>
      <c r="I492" s="165">
        <f t="shared" si="303"/>
        <v>0</v>
      </c>
      <c r="J492" s="139"/>
      <c r="K492" s="166" t="s">
        <v>23</v>
      </c>
      <c r="L492" s="317"/>
      <c r="M492" s="318"/>
      <c r="N492" s="318"/>
      <c r="O492" s="319"/>
      <c r="P492" s="167">
        <v>0</v>
      </c>
      <c r="Q492" s="317"/>
      <c r="R492" s="324"/>
      <c r="S492" s="169">
        <f t="shared" si="304"/>
        <v>0</v>
      </c>
    </row>
    <row r="493" spans="1:19">
      <c r="A493" s="170" t="s">
        <v>19</v>
      </c>
      <c r="B493" s="317"/>
      <c r="C493" s="318"/>
      <c r="D493" s="318"/>
      <c r="E493" s="319"/>
      <c r="F493" s="171">
        <v>0</v>
      </c>
      <c r="G493" s="317"/>
      <c r="H493" s="319"/>
      <c r="I493" s="173">
        <f t="shared" si="303"/>
        <v>0</v>
      </c>
      <c r="J493" s="139"/>
      <c r="K493" s="174" t="s">
        <v>19</v>
      </c>
      <c r="L493" s="317"/>
      <c r="M493" s="318"/>
      <c r="N493" s="318"/>
      <c r="O493" s="319"/>
      <c r="P493" s="171">
        <v>0</v>
      </c>
      <c r="Q493" s="317"/>
      <c r="R493" s="324"/>
      <c r="S493" s="176">
        <f t="shared" si="304"/>
        <v>0</v>
      </c>
    </row>
    <row r="494" spans="1:19">
      <c r="A494" s="162" t="s">
        <v>20</v>
      </c>
      <c r="B494" s="317"/>
      <c r="C494" s="318"/>
      <c r="D494" s="318"/>
      <c r="E494" s="319"/>
      <c r="F494" s="163">
        <v>0</v>
      </c>
      <c r="G494" s="317"/>
      <c r="H494" s="319"/>
      <c r="I494" s="165">
        <f t="shared" si="303"/>
        <v>0</v>
      </c>
      <c r="J494" s="139"/>
      <c r="K494" s="166" t="s">
        <v>20</v>
      </c>
      <c r="L494" s="317"/>
      <c r="M494" s="318"/>
      <c r="N494" s="318"/>
      <c r="O494" s="319"/>
      <c r="P494" s="167">
        <v>0</v>
      </c>
      <c r="Q494" s="317"/>
      <c r="R494" s="324"/>
      <c r="S494" s="169">
        <f t="shared" si="304"/>
        <v>0</v>
      </c>
    </row>
    <row r="495" spans="1:19" ht="15" thickBot="1">
      <c r="A495" s="177" t="s">
        <v>11</v>
      </c>
      <c r="B495" s="320"/>
      <c r="C495" s="321"/>
      <c r="D495" s="321"/>
      <c r="E495" s="322"/>
      <c r="F495" s="178">
        <v>0</v>
      </c>
      <c r="G495" s="320"/>
      <c r="H495" s="322"/>
      <c r="I495" s="180">
        <f t="shared" si="303"/>
        <v>0</v>
      </c>
      <c r="J495" s="139"/>
      <c r="K495" s="181" t="s">
        <v>11</v>
      </c>
      <c r="L495" s="320"/>
      <c r="M495" s="321"/>
      <c r="N495" s="321"/>
      <c r="O495" s="322"/>
      <c r="P495" s="178">
        <v>0</v>
      </c>
      <c r="Q495" s="320"/>
      <c r="R495" s="325"/>
      <c r="S495" s="183">
        <f t="shared" si="304"/>
        <v>0</v>
      </c>
    </row>
    <row r="496" spans="1:19" ht="15">
      <c r="A496" s="184" t="s">
        <v>26</v>
      </c>
      <c r="B496" s="185">
        <f>SUM(B475:B491)</f>
        <v>0</v>
      </c>
      <c r="C496" s="185">
        <f t="shared" ref="C496:H496" si="305">SUM(C475:C491)</f>
        <v>0</v>
      </c>
      <c r="D496" s="185">
        <f t="shared" si="305"/>
        <v>0</v>
      </c>
      <c r="E496" s="185">
        <f t="shared" si="305"/>
        <v>0</v>
      </c>
      <c r="F496" s="185">
        <f t="shared" si="305"/>
        <v>13010.739243174552</v>
      </c>
      <c r="G496" s="185">
        <f t="shared" si="305"/>
        <v>0</v>
      </c>
      <c r="H496" s="187">
        <f t="shared" si="305"/>
        <v>0</v>
      </c>
      <c r="I496" s="144">
        <f t="shared" ref="I496" si="306">SUM(I475:I491)</f>
        <v>13010.739243174552</v>
      </c>
      <c r="J496" s="139"/>
      <c r="K496" s="186" t="s">
        <v>26</v>
      </c>
      <c r="L496" s="185">
        <f>SUM(L475:L491)</f>
        <v>0</v>
      </c>
      <c r="M496" s="185">
        <f t="shared" ref="M496:R496" si="307">SUM(M475:M491)</f>
        <v>0</v>
      </c>
      <c r="N496" s="185">
        <f t="shared" si="307"/>
        <v>0</v>
      </c>
      <c r="O496" s="185">
        <f t="shared" si="307"/>
        <v>0</v>
      </c>
      <c r="P496" s="185">
        <f t="shared" si="307"/>
        <v>2674.3534357159319</v>
      </c>
      <c r="Q496" s="185">
        <f t="shared" si="307"/>
        <v>0</v>
      </c>
      <c r="R496" s="187">
        <f t="shared" si="307"/>
        <v>0</v>
      </c>
      <c r="S496" s="188">
        <f t="shared" ref="S496" si="308">SUM(S475:S491)</f>
        <v>2674.3534357159319</v>
      </c>
    </row>
    <row r="497" spans="1:19" ht="15" thickBot="1">
      <c r="A497" s="15" t="s">
        <v>100</v>
      </c>
      <c r="B497" s="100">
        <f>IF($I496=0,"-",B496/$I496)</f>
        <v>0</v>
      </c>
      <c r="C497" s="100">
        <f t="shared" ref="C497:H497" si="309">IF($I496=0,"-",C496/$I496)</f>
        <v>0</v>
      </c>
      <c r="D497" s="100">
        <f t="shared" si="309"/>
        <v>0</v>
      </c>
      <c r="E497" s="100">
        <f t="shared" si="309"/>
        <v>0</v>
      </c>
      <c r="F497" s="100">
        <f t="shared" si="309"/>
        <v>1</v>
      </c>
      <c r="G497" s="100">
        <f t="shared" si="309"/>
        <v>0</v>
      </c>
      <c r="H497" s="101">
        <f t="shared" si="309"/>
        <v>0</v>
      </c>
      <c r="I497" s="102">
        <f>SUM(B497:H497)</f>
        <v>1</v>
      </c>
      <c r="J497" s="2"/>
      <c r="K497" s="27" t="s">
        <v>100</v>
      </c>
      <c r="L497" s="76">
        <f>IF($S496=0,"-",L496/$S496)</f>
        <v>0</v>
      </c>
      <c r="M497" s="76">
        <f t="shared" ref="M497:R497" si="310">IF($S496=0,"-",M496/$S496)</f>
        <v>0</v>
      </c>
      <c r="N497" s="76">
        <f t="shared" si="310"/>
        <v>0</v>
      </c>
      <c r="O497" s="76">
        <f t="shared" si="310"/>
        <v>0</v>
      </c>
      <c r="P497" s="76">
        <f t="shared" si="310"/>
        <v>1</v>
      </c>
      <c r="Q497" s="76">
        <f t="shared" si="310"/>
        <v>0</v>
      </c>
      <c r="R497" s="77">
        <f t="shared" si="310"/>
        <v>0</v>
      </c>
      <c r="S497" s="78">
        <f>SUM(L497:R497)</f>
        <v>1</v>
      </c>
    </row>
    <row r="498" spans="1:19" ht="15" thickBot="1">
      <c r="A498" s="218"/>
      <c r="B498" s="218"/>
      <c r="C498" s="218"/>
      <c r="D498" s="218"/>
      <c r="E498" s="218"/>
      <c r="F498" s="218"/>
      <c r="G498" s="218"/>
      <c r="H498" s="218"/>
      <c r="I498" s="218"/>
      <c r="K498" s="218"/>
      <c r="L498" s="218"/>
      <c r="M498" s="218"/>
      <c r="N498" s="218"/>
      <c r="O498" s="218"/>
      <c r="P498" s="218"/>
      <c r="Q498" s="218"/>
      <c r="R498" s="218"/>
      <c r="S498" s="218"/>
    </row>
    <row r="499" spans="1:19" ht="28.5">
      <c r="A499" s="310" t="s">
        <v>43</v>
      </c>
      <c r="B499" s="135" t="s">
        <v>0</v>
      </c>
      <c r="C499" s="135" t="s">
        <v>1</v>
      </c>
      <c r="D499" s="135" t="s">
        <v>2</v>
      </c>
      <c r="E499" s="135" t="s">
        <v>3</v>
      </c>
      <c r="F499" s="135" t="s">
        <v>27</v>
      </c>
      <c r="G499" s="135" t="s">
        <v>4</v>
      </c>
      <c r="H499" s="135" t="s">
        <v>5</v>
      </c>
      <c r="I499" s="136" t="s">
        <v>6</v>
      </c>
      <c r="K499" s="312" t="s">
        <v>43</v>
      </c>
      <c r="L499" s="137" t="s">
        <v>0</v>
      </c>
      <c r="M499" s="137" t="s">
        <v>1</v>
      </c>
      <c r="N499" s="137" t="s">
        <v>2</v>
      </c>
      <c r="O499" s="137" t="s">
        <v>3</v>
      </c>
      <c r="P499" s="137" t="s">
        <v>27</v>
      </c>
      <c r="Q499" s="137" t="s">
        <v>4</v>
      </c>
      <c r="R499" s="137" t="s">
        <v>5</v>
      </c>
      <c r="S499" s="138" t="s">
        <v>6</v>
      </c>
    </row>
    <row r="500" spans="1:19" ht="15">
      <c r="A500" s="311" t="s">
        <v>43</v>
      </c>
      <c r="B500" s="294" t="s">
        <v>109</v>
      </c>
      <c r="C500" s="295"/>
      <c r="D500" s="295"/>
      <c r="E500" s="295"/>
      <c r="F500" s="295"/>
      <c r="G500" s="295"/>
      <c r="H500" s="295"/>
      <c r="I500" s="296"/>
      <c r="K500" s="313" t="s">
        <v>43</v>
      </c>
      <c r="L500" s="297" t="s">
        <v>109</v>
      </c>
      <c r="M500" s="298"/>
      <c r="N500" s="298"/>
      <c r="O500" s="298"/>
      <c r="P500" s="298"/>
      <c r="Q500" s="298"/>
      <c r="R500" s="298"/>
      <c r="S500" s="299"/>
    </row>
    <row r="501" spans="1:19" ht="15">
      <c r="A501" s="141" t="s">
        <v>7</v>
      </c>
      <c r="B501" s="314"/>
      <c r="C501" s="315"/>
      <c r="D501" s="315"/>
      <c r="E501" s="316"/>
      <c r="F501" s="142">
        <v>0</v>
      </c>
      <c r="G501" s="314"/>
      <c r="H501" s="316"/>
      <c r="I501" s="144">
        <f>SUM(B501:H501)</f>
        <v>0</v>
      </c>
      <c r="J501" s="139"/>
      <c r="K501" s="193" t="s">
        <v>7</v>
      </c>
      <c r="L501" s="314"/>
      <c r="M501" s="315"/>
      <c r="N501" s="315"/>
      <c r="O501" s="316"/>
      <c r="P501" s="142">
        <v>0</v>
      </c>
      <c r="Q501" s="314"/>
      <c r="R501" s="323"/>
      <c r="S501" s="195">
        <f>SUM(L501:R501)</f>
        <v>0</v>
      </c>
    </row>
    <row r="502" spans="1:19" ht="15">
      <c r="A502" s="149" t="s">
        <v>8</v>
      </c>
      <c r="B502" s="317"/>
      <c r="C502" s="318"/>
      <c r="D502" s="318"/>
      <c r="E502" s="319"/>
      <c r="F502" s="150">
        <v>0</v>
      </c>
      <c r="G502" s="317"/>
      <c r="H502" s="319"/>
      <c r="I502" s="152">
        <f t="shared" ref="I502:I521" si="311">SUM(B502:H502)</f>
        <v>0</v>
      </c>
      <c r="J502" s="139"/>
      <c r="K502" s="153" t="s">
        <v>8</v>
      </c>
      <c r="L502" s="317"/>
      <c r="M502" s="318"/>
      <c r="N502" s="318"/>
      <c r="O502" s="319"/>
      <c r="P502" s="154">
        <v>0</v>
      </c>
      <c r="Q502" s="317"/>
      <c r="R502" s="324"/>
      <c r="S502" s="156">
        <f t="shared" ref="S502:S521" si="312">SUM(L502:R502)</f>
        <v>0</v>
      </c>
    </row>
    <row r="503" spans="1:19" ht="15">
      <c r="A503" s="157" t="s">
        <v>10</v>
      </c>
      <c r="B503" s="317"/>
      <c r="C503" s="318"/>
      <c r="D503" s="318"/>
      <c r="E503" s="319"/>
      <c r="F503" s="146">
        <v>0</v>
      </c>
      <c r="G503" s="317"/>
      <c r="H503" s="319"/>
      <c r="I503" s="144">
        <f t="shared" si="311"/>
        <v>0</v>
      </c>
      <c r="J503" s="139"/>
      <c r="K503" s="159" t="s">
        <v>10</v>
      </c>
      <c r="L503" s="317"/>
      <c r="M503" s="318"/>
      <c r="N503" s="318"/>
      <c r="O503" s="319"/>
      <c r="P503" s="146">
        <v>0</v>
      </c>
      <c r="Q503" s="317"/>
      <c r="R503" s="324"/>
      <c r="S503" s="148">
        <f t="shared" si="312"/>
        <v>0</v>
      </c>
    </row>
    <row r="504" spans="1:19" ht="15">
      <c r="A504" s="149" t="s">
        <v>53</v>
      </c>
      <c r="B504" s="317"/>
      <c r="C504" s="318"/>
      <c r="D504" s="318"/>
      <c r="E504" s="319"/>
      <c r="F504" s="150">
        <v>0</v>
      </c>
      <c r="G504" s="317"/>
      <c r="H504" s="319"/>
      <c r="I504" s="152">
        <f t="shared" si="311"/>
        <v>0</v>
      </c>
      <c r="J504" s="139"/>
      <c r="K504" s="153" t="s">
        <v>53</v>
      </c>
      <c r="L504" s="317"/>
      <c r="M504" s="318"/>
      <c r="N504" s="318"/>
      <c r="O504" s="319"/>
      <c r="P504" s="154">
        <v>0</v>
      </c>
      <c r="Q504" s="317"/>
      <c r="R504" s="324"/>
      <c r="S504" s="156">
        <f t="shared" si="312"/>
        <v>0</v>
      </c>
    </row>
    <row r="505" spans="1:19" ht="15">
      <c r="A505" s="157" t="s">
        <v>16</v>
      </c>
      <c r="B505" s="317"/>
      <c r="C505" s="318"/>
      <c r="D505" s="318"/>
      <c r="E505" s="319"/>
      <c r="F505" s="146">
        <v>0</v>
      </c>
      <c r="G505" s="317"/>
      <c r="H505" s="319"/>
      <c r="I505" s="144">
        <f t="shared" si="311"/>
        <v>0</v>
      </c>
      <c r="J505" s="139"/>
      <c r="K505" s="159" t="s">
        <v>16</v>
      </c>
      <c r="L505" s="317"/>
      <c r="M505" s="318"/>
      <c r="N505" s="318"/>
      <c r="O505" s="319"/>
      <c r="P505" s="146">
        <v>0</v>
      </c>
      <c r="Q505" s="317"/>
      <c r="R505" s="324"/>
      <c r="S505" s="148">
        <f t="shared" si="312"/>
        <v>0</v>
      </c>
    </row>
    <row r="506" spans="1:19" ht="15">
      <c r="A506" s="149" t="s">
        <v>15</v>
      </c>
      <c r="B506" s="317"/>
      <c r="C506" s="318"/>
      <c r="D506" s="318"/>
      <c r="E506" s="319"/>
      <c r="F506" s="150">
        <v>0</v>
      </c>
      <c r="G506" s="317"/>
      <c r="H506" s="319"/>
      <c r="I506" s="152">
        <f t="shared" si="311"/>
        <v>0</v>
      </c>
      <c r="J506" s="139"/>
      <c r="K506" s="153" t="s">
        <v>15</v>
      </c>
      <c r="L506" s="317"/>
      <c r="M506" s="318"/>
      <c r="N506" s="318"/>
      <c r="O506" s="319"/>
      <c r="P506" s="154">
        <v>0</v>
      </c>
      <c r="Q506" s="317"/>
      <c r="R506" s="324"/>
      <c r="S506" s="156">
        <f t="shared" si="312"/>
        <v>0</v>
      </c>
    </row>
    <row r="507" spans="1:19" ht="15">
      <c r="A507" s="157" t="s">
        <v>55</v>
      </c>
      <c r="B507" s="317"/>
      <c r="C507" s="318"/>
      <c r="D507" s="318"/>
      <c r="E507" s="319"/>
      <c r="F507" s="146">
        <v>0</v>
      </c>
      <c r="G507" s="317"/>
      <c r="H507" s="319"/>
      <c r="I507" s="144">
        <f t="shared" si="311"/>
        <v>0</v>
      </c>
      <c r="J507" s="139"/>
      <c r="K507" s="159" t="s">
        <v>55</v>
      </c>
      <c r="L507" s="317"/>
      <c r="M507" s="318"/>
      <c r="N507" s="318"/>
      <c r="O507" s="319"/>
      <c r="P507" s="146">
        <v>0</v>
      </c>
      <c r="Q507" s="317"/>
      <c r="R507" s="324"/>
      <c r="S507" s="148">
        <f t="shared" si="312"/>
        <v>0</v>
      </c>
    </row>
    <row r="508" spans="1:19" ht="15">
      <c r="A508" s="149" t="s">
        <v>12</v>
      </c>
      <c r="B508" s="317"/>
      <c r="C508" s="318"/>
      <c r="D508" s="318"/>
      <c r="E508" s="319"/>
      <c r="F508" s="150">
        <v>0</v>
      </c>
      <c r="G508" s="317"/>
      <c r="H508" s="319"/>
      <c r="I508" s="152">
        <f t="shared" si="311"/>
        <v>0</v>
      </c>
      <c r="J508" s="139"/>
      <c r="K508" s="153" t="s">
        <v>12</v>
      </c>
      <c r="L508" s="317"/>
      <c r="M508" s="318"/>
      <c r="N508" s="318"/>
      <c r="O508" s="319"/>
      <c r="P508" s="154">
        <v>0</v>
      </c>
      <c r="Q508" s="317"/>
      <c r="R508" s="324"/>
      <c r="S508" s="156">
        <f t="shared" si="312"/>
        <v>0</v>
      </c>
    </row>
    <row r="509" spans="1:19" ht="15">
      <c r="A509" s="157" t="s">
        <v>56</v>
      </c>
      <c r="B509" s="317"/>
      <c r="C509" s="318"/>
      <c r="D509" s="318"/>
      <c r="E509" s="319"/>
      <c r="F509" s="146">
        <v>0</v>
      </c>
      <c r="G509" s="317"/>
      <c r="H509" s="319"/>
      <c r="I509" s="144">
        <f t="shared" si="311"/>
        <v>0</v>
      </c>
      <c r="J509" s="139"/>
      <c r="K509" s="159" t="s">
        <v>56</v>
      </c>
      <c r="L509" s="317"/>
      <c r="M509" s="318"/>
      <c r="N509" s="318"/>
      <c r="O509" s="319"/>
      <c r="P509" s="146">
        <v>0</v>
      </c>
      <c r="Q509" s="317"/>
      <c r="R509" s="324"/>
      <c r="S509" s="148">
        <f t="shared" si="312"/>
        <v>0</v>
      </c>
    </row>
    <row r="510" spans="1:19" ht="15">
      <c r="A510" s="149" t="s">
        <v>17</v>
      </c>
      <c r="B510" s="317"/>
      <c r="C510" s="318"/>
      <c r="D510" s="318"/>
      <c r="E510" s="319"/>
      <c r="F510" s="150">
        <v>0</v>
      </c>
      <c r="G510" s="317"/>
      <c r="H510" s="319"/>
      <c r="I510" s="152">
        <f t="shared" si="311"/>
        <v>0</v>
      </c>
      <c r="J510" s="139"/>
      <c r="K510" s="153" t="s">
        <v>17</v>
      </c>
      <c r="L510" s="317"/>
      <c r="M510" s="318"/>
      <c r="N510" s="318"/>
      <c r="O510" s="319"/>
      <c r="P510" s="154">
        <v>0</v>
      </c>
      <c r="Q510" s="317"/>
      <c r="R510" s="324"/>
      <c r="S510" s="156">
        <f t="shared" si="312"/>
        <v>0</v>
      </c>
    </row>
    <row r="511" spans="1:19" ht="15">
      <c r="A511" s="157" t="s">
        <v>141</v>
      </c>
      <c r="B511" s="317"/>
      <c r="C511" s="318"/>
      <c r="D511" s="318"/>
      <c r="E511" s="319"/>
      <c r="F511" s="146">
        <v>0</v>
      </c>
      <c r="G511" s="317"/>
      <c r="H511" s="319"/>
      <c r="I511" s="144">
        <f t="shared" si="311"/>
        <v>0</v>
      </c>
      <c r="J511" s="139"/>
      <c r="K511" s="159" t="s">
        <v>141</v>
      </c>
      <c r="L511" s="317"/>
      <c r="M511" s="318"/>
      <c r="N511" s="318"/>
      <c r="O511" s="319"/>
      <c r="P511" s="146">
        <v>0</v>
      </c>
      <c r="Q511" s="317"/>
      <c r="R511" s="324"/>
      <c r="S511" s="148">
        <f t="shared" si="312"/>
        <v>0</v>
      </c>
    </row>
    <row r="512" spans="1:19" ht="15">
      <c r="A512" s="149" t="s">
        <v>25</v>
      </c>
      <c r="B512" s="317"/>
      <c r="C512" s="318"/>
      <c r="D512" s="318"/>
      <c r="E512" s="319"/>
      <c r="F512" s="150">
        <v>0</v>
      </c>
      <c r="G512" s="317"/>
      <c r="H512" s="319"/>
      <c r="I512" s="152">
        <f t="shared" si="311"/>
        <v>0</v>
      </c>
      <c r="J512" s="139"/>
      <c r="K512" s="153" t="s">
        <v>25</v>
      </c>
      <c r="L512" s="317"/>
      <c r="M512" s="318"/>
      <c r="N512" s="318"/>
      <c r="O512" s="319"/>
      <c r="P512" s="154">
        <v>0</v>
      </c>
      <c r="Q512" s="317"/>
      <c r="R512" s="324"/>
      <c r="S512" s="156">
        <f t="shared" si="312"/>
        <v>0</v>
      </c>
    </row>
    <row r="513" spans="1:19" ht="15">
      <c r="A513" s="157" t="s">
        <v>24</v>
      </c>
      <c r="B513" s="317"/>
      <c r="C513" s="318"/>
      <c r="D513" s="318"/>
      <c r="E513" s="319"/>
      <c r="F513" s="146">
        <v>0</v>
      </c>
      <c r="G513" s="317"/>
      <c r="H513" s="319"/>
      <c r="I513" s="144">
        <f t="shared" si="311"/>
        <v>0</v>
      </c>
      <c r="J513" s="139"/>
      <c r="K513" s="159" t="s">
        <v>24</v>
      </c>
      <c r="L513" s="317"/>
      <c r="M513" s="318"/>
      <c r="N513" s="318"/>
      <c r="O513" s="319"/>
      <c r="P513" s="146">
        <v>0</v>
      </c>
      <c r="Q513" s="317"/>
      <c r="R513" s="324"/>
      <c r="S513" s="148">
        <f t="shared" si="312"/>
        <v>0</v>
      </c>
    </row>
    <row r="514" spans="1:19" ht="15">
      <c r="A514" s="149" t="s">
        <v>57</v>
      </c>
      <c r="B514" s="317"/>
      <c r="C514" s="318"/>
      <c r="D514" s="318"/>
      <c r="E514" s="319"/>
      <c r="F514" s="150">
        <v>0</v>
      </c>
      <c r="G514" s="317"/>
      <c r="H514" s="319"/>
      <c r="I514" s="152">
        <f t="shared" si="311"/>
        <v>0</v>
      </c>
      <c r="J514" s="139"/>
      <c r="K514" s="153" t="s">
        <v>57</v>
      </c>
      <c r="L514" s="317"/>
      <c r="M514" s="318"/>
      <c r="N514" s="318"/>
      <c r="O514" s="319"/>
      <c r="P514" s="154">
        <v>0</v>
      </c>
      <c r="Q514" s="317"/>
      <c r="R514" s="324"/>
      <c r="S514" s="156">
        <f t="shared" si="312"/>
        <v>0</v>
      </c>
    </row>
    <row r="515" spans="1:19" ht="15">
      <c r="A515" s="157" t="s">
        <v>22</v>
      </c>
      <c r="B515" s="317"/>
      <c r="C515" s="318"/>
      <c r="D515" s="318"/>
      <c r="E515" s="319"/>
      <c r="F515" s="146">
        <v>0</v>
      </c>
      <c r="G515" s="317"/>
      <c r="H515" s="319"/>
      <c r="I515" s="144">
        <f t="shared" si="311"/>
        <v>0</v>
      </c>
      <c r="J515" s="139"/>
      <c r="K515" s="159" t="s">
        <v>22</v>
      </c>
      <c r="L515" s="317"/>
      <c r="M515" s="318"/>
      <c r="N515" s="318"/>
      <c r="O515" s="319"/>
      <c r="P515" s="146">
        <v>0</v>
      </c>
      <c r="Q515" s="317"/>
      <c r="R515" s="324"/>
      <c r="S515" s="148">
        <f t="shared" si="312"/>
        <v>0</v>
      </c>
    </row>
    <row r="516" spans="1:19" ht="15">
      <c r="A516" s="149" t="s">
        <v>21</v>
      </c>
      <c r="B516" s="317"/>
      <c r="C516" s="318"/>
      <c r="D516" s="318"/>
      <c r="E516" s="319"/>
      <c r="F516" s="150">
        <v>0</v>
      </c>
      <c r="G516" s="317"/>
      <c r="H516" s="319"/>
      <c r="I516" s="152">
        <f t="shared" si="311"/>
        <v>0</v>
      </c>
      <c r="J516" s="139"/>
      <c r="K516" s="153" t="s">
        <v>21</v>
      </c>
      <c r="L516" s="317"/>
      <c r="M516" s="318"/>
      <c r="N516" s="318"/>
      <c r="O516" s="319"/>
      <c r="P516" s="154">
        <v>0</v>
      </c>
      <c r="Q516" s="317"/>
      <c r="R516" s="324"/>
      <c r="S516" s="156">
        <f t="shared" si="312"/>
        <v>0</v>
      </c>
    </row>
    <row r="517" spans="1:19" ht="15">
      <c r="A517" s="160" t="s">
        <v>61</v>
      </c>
      <c r="B517" s="317"/>
      <c r="C517" s="318"/>
      <c r="D517" s="318"/>
      <c r="E517" s="319"/>
      <c r="F517" s="146">
        <v>0</v>
      </c>
      <c r="G517" s="317"/>
      <c r="H517" s="319"/>
      <c r="I517" s="144">
        <f t="shared" si="311"/>
        <v>0</v>
      </c>
      <c r="J517" s="139"/>
      <c r="K517" s="161" t="s">
        <v>61</v>
      </c>
      <c r="L517" s="317"/>
      <c r="M517" s="318"/>
      <c r="N517" s="318"/>
      <c r="O517" s="319"/>
      <c r="P517" s="146">
        <v>0</v>
      </c>
      <c r="Q517" s="317"/>
      <c r="R517" s="324"/>
      <c r="S517" s="148">
        <f t="shared" si="312"/>
        <v>0</v>
      </c>
    </row>
    <row r="518" spans="1:19">
      <c r="A518" s="162" t="s">
        <v>23</v>
      </c>
      <c r="B518" s="317"/>
      <c r="C518" s="318"/>
      <c r="D518" s="318"/>
      <c r="E518" s="319"/>
      <c r="F518" s="163">
        <v>0</v>
      </c>
      <c r="G518" s="317"/>
      <c r="H518" s="319"/>
      <c r="I518" s="165">
        <f t="shared" si="311"/>
        <v>0</v>
      </c>
      <c r="J518" s="139"/>
      <c r="K518" s="166" t="s">
        <v>23</v>
      </c>
      <c r="L518" s="317"/>
      <c r="M518" s="318"/>
      <c r="N518" s="318"/>
      <c r="O518" s="319"/>
      <c r="P518" s="167">
        <v>0</v>
      </c>
      <c r="Q518" s="317"/>
      <c r="R518" s="324"/>
      <c r="S518" s="169">
        <f t="shared" si="312"/>
        <v>0</v>
      </c>
    </row>
    <row r="519" spans="1:19">
      <c r="A519" s="170" t="s">
        <v>19</v>
      </c>
      <c r="B519" s="317"/>
      <c r="C519" s="318"/>
      <c r="D519" s="318"/>
      <c r="E519" s="319"/>
      <c r="F519" s="171">
        <v>0</v>
      </c>
      <c r="G519" s="317"/>
      <c r="H519" s="319"/>
      <c r="I519" s="173">
        <f t="shared" si="311"/>
        <v>0</v>
      </c>
      <c r="J519" s="139"/>
      <c r="K519" s="174" t="s">
        <v>19</v>
      </c>
      <c r="L519" s="317"/>
      <c r="M519" s="318"/>
      <c r="N519" s="318"/>
      <c r="O519" s="319"/>
      <c r="P519" s="171">
        <v>0</v>
      </c>
      <c r="Q519" s="317"/>
      <c r="R519" s="324"/>
      <c r="S519" s="176">
        <f t="shared" si="312"/>
        <v>0</v>
      </c>
    </row>
    <row r="520" spans="1:19">
      <c r="A520" s="162" t="s">
        <v>20</v>
      </c>
      <c r="B520" s="317"/>
      <c r="C520" s="318"/>
      <c r="D520" s="318"/>
      <c r="E520" s="319"/>
      <c r="F520" s="163">
        <v>0</v>
      </c>
      <c r="G520" s="317"/>
      <c r="H520" s="319"/>
      <c r="I520" s="165">
        <f t="shared" si="311"/>
        <v>0</v>
      </c>
      <c r="J520" s="139"/>
      <c r="K520" s="166" t="s">
        <v>20</v>
      </c>
      <c r="L520" s="317"/>
      <c r="M520" s="318"/>
      <c r="N520" s="318"/>
      <c r="O520" s="319"/>
      <c r="P520" s="167">
        <v>0</v>
      </c>
      <c r="Q520" s="317"/>
      <c r="R520" s="324"/>
      <c r="S520" s="169">
        <f t="shared" si="312"/>
        <v>0</v>
      </c>
    </row>
    <row r="521" spans="1:19" ht="15" thickBot="1">
      <c r="A521" s="177" t="s">
        <v>11</v>
      </c>
      <c r="B521" s="320"/>
      <c r="C521" s="321"/>
      <c r="D521" s="321"/>
      <c r="E521" s="322"/>
      <c r="F521" s="178">
        <v>0</v>
      </c>
      <c r="G521" s="320"/>
      <c r="H521" s="322"/>
      <c r="I521" s="180">
        <f t="shared" si="311"/>
        <v>0</v>
      </c>
      <c r="J521" s="139"/>
      <c r="K521" s="181" t="s">
        <v>11</v>
      </c>
      <c r="L521" s="320"/>
      <c r="M521" s="321"/>
      <c r="N521" s="321"/>
      <c r="O521" s="322"/>
      <c r="P521" s="178">
        <v>0</v>
      </c>
      <c r="Q521" s="320"/>
      <c r="R521" s="325"/>
      <c r="S521" s="183">
        <f t="shared" si="312"/>
        <v>0</v>
      </c>
    </row>
    <row r="522" spans="1:19" ht="15">
      <c r="A522" s="184" t="s">
        <v>26</v>
      </c>
      <c r="B522" s="185">
        <f>SUM(B501:B517)</f>
        <v>0</v>
      </c>
      <c r="C522" s="185">
        <f t="shared" ref="C522:H522" si="313">SUM(C501:C517)</f>
        <v>0</v>
      </c>
      <c r="D522" s="185">
        <f t="shared" si="313"/>
        <v>0</v>
      </c>
      <c r="E522" s="185">
        <f t="shared" si="313"/>
        <v>0</v>
      </c>
      <c r="F522" s="185">
        <f t="shared" si="313"/>
        <v>0</v>
      </c>
      <c r="G522" s="185">
        <f t="shared" si="313"/>
        <v>0</v>
      </c>
      <c r="H522" s="187">
        <f t="shared" si="313"/>
        <v>0</v>
      </c>
      <c r="I522" s="144">
        <f t="shared" ref="I522" si="314">SUM(I501:I517)</f>
        <v>0</v>
      </c>
      <c r="J522" s="139"/>
      <c r="K522" s="186" t="s">
        <v>26</v>
      </c>
      <c r="L522" s="185">
        <f>SUM(L501:L517)</f>
        <v>0</v>
      </c>
      <c r="M522" s="185">
        <f t="shared" ref="M522:R522" si="315">SUM(M501:M517)</f>
        <v>0</v>
      </c>
      <c r="N522" s="185">
        <f t="shared" si="315"/>
        <v>0</v>
      </c>
      <c r="O522" s="185">
        <f t="shared" si="315"/>
        <v>0</v>
      </c>
      <c r="P522" s="185">
        <f t="shared" si="315"/>
        <v>0</v>
      </c>
      <c r="Q522" s="185">
        <f t="shared" si="315"/>
        <v>0</v>
      </c>
      <c r="R522" s="187">
        <f t="shared" si="315"/>
        <v>0</v>
      </c>
      <c r="S522" s="188">
        <f t="shared" ref="S522" si="316">SUM(S501:S517)</f>
        <v>0</v>
      </c>
    </row>
    <row r="523" spans="1:19" ht="15" thickBot="1">
      <c r="A523" s="15" t="s">
        <v>100</v>
      </c>
      <c r="B523" s="100" t="str">
        <f>IF($I522=0,"-",B522/$I522)</f>
        <v>-</v>
      </c>
      <c r="C523" s="100" t="str">
        <f t="shared" ref="C523:H523" si="317">IF($I522=0,"-",C522/$I522)</f>
        <v>-</v>
      </c>
      <c r="D523" s="100" t="str">
        <f t="shared" si="317"/>
        <v>-</v>
      </c>
      <c r="E523" s="100" t="str">
        <f t="shared" si="317"/>
        <v>-</v>
      </c>
      <c r="F523" s="100" t="str">
        <f t="shared" si="317"/>
        <v>-</v>
      </c>
      <c r="G523" s="100" t="str">
        <f t="shared" si="317"/>
        <v>-</v>
      </c>
      <c r="H523" s="101" t="str">
        <f t="shared" si="317"/>
        <v>-</v>
      </c>
      <c r="I523" s="102">
        <f>SUM(B523:H523)</f>
        <v>0</v>
      </c>
      <c r="J523" s="2"/>
      <c r="K523" s="27" t="s">
        <v>100</v>
      </c>
      <c r="L523" s="76" t="str">
        <f>IF($S522=0,"-",L522/$S522)</f>
        <v>-</v>
      </c>
      <c r="M523" s="76" t="str">
        <f t="shared" ref="M523:R523" si="318">IF($S522=0,"-",M522/$S522)</f>
        <v>-</v>
      </c>
      <c r="N523" s="76" t="str">
        <f t="shared" si="318"/>
        <v>-</v>
      </c>
      <c r="O523" s="76" t="str">
        <f t="shared" si="318"/>
        <v>-</v>
      </c>
      <c r="P523" s="76" t="str">
        <f t="shared" si="318"/>
        <v>-</v>
      </c>
      <c r="Q523" s="76" t="str">
        <f t="shared" si="318"/>
        <v>-</v>
      </c>
      <c r="R523" s="77" t="str">
        <f t="shared" si="318"/>
        <v>-</v>
      </c>
      <c r="S523" s="78">
        <f>SUM(L523:R523)</f>
        <v>0</v>
      </c>
    </row>
    <row r="524" spans="1:19" ht="15" thickBot="1">
      <c r="A524" s="218"/>
      <c r="B524" s="218"/>
      <c r="C524" s="218"/>
      <c r="D524" s="218"/>
      <c r="E524" s="218"/>
      <c r="F524" s="218"/>
      <c r="G524" s="218"/>
      <c r="H524" s="218"/>
      <c r="I524" s="218"/>
      <c r="K524" s="218"/>
      <c r="L524" s="218"/>
      <c r="M524" s="218"/>
      <c r="N524" s="218"/>
      <c r="O524" s="218"/>
      <c r="P524" s="218"/>
      <c r="Q524" s="218"/>
      <c r="R524" s="218"/>
      <c r="S524" s="218"/>
    </row>
    <row r="525" spans="1:19" ht="28.5">
      <c r="A525" s="310" t="s">
        <v>44</v>
      </c>
      <c r="B525" s="135" t="s">
        <v>0</v>
      </c>
      <c r="C525" s="135" t="s">
        <v>1</v>
      </c>
      <c r="D525" s="135" t="s">
        <v>2</v>
      </c>
      <c r="E525" s="135" t="s">
        <v>3</v>
      </c>
      <c r="F525" s="135" t="s">
        <v>27</v>
      </c>
      <c r="G525" s="135" t="s">
        <v>4</v>
      </c>
      <c r="H525" s="135" t="s">
        <v>5</v>
      </c>
      <c r="I525" s="136" t="s">
        <v>6</v>
      </c>
      <c r="K525" s="312" t="s">
        <v>44</v>
      </c>
      <c r="L525" s="137" t="s">
        <v>0</v>
      </c>
      <c r="M525" s="137" t="s">
        <v>1</v>
      </c>
      <c r="N525" s="137" t="s">
        <v>2</v>
      </c>
      <c r="O525" s="137" t="s">
        <v>3</v>
      </c>
      <c r="P525" s="137" t="s">
        <v>27</v>
      </c>
      <c r="Q525" s="137" t="s">
        <v>4</v>
      </c>
      <c r="R525" s="137" t="s">
        <v>5</v>
      </c>
      <c r="S525" s="138" t="s">
        <v>6</v>
      </c>
    </row>
    <row r="526" spans="1:19" ht="15">
      <c r="A526" s="311" t="s">
        <v>44</v>
      </c>
      <c r="B526" s="294" t="s">
        <v>109</v>
      </c>
      <c r="C526" s="295"/>
      <c r="D526" s="295"/>
      <c r="E526" s="295"/>
      <c r="F526" s="295"/>
      <c r="G526" s="295"/>
      <c r="H526" s="295"/>
      <c r="I526" s="296"/>
      <c r="K526" s="313" t="s">
        <v>44</v>
      </c>
      <c r="L526" s="297" t="s">
        <v>109</v>
      </c>
      <c r="M526" s="298"/>
      <c r="N526" s="298"/>
      <c r="O526" s="298"/>
      <c r="P526" s="298"/>
      <c r="Q526" s="298"/>
      <c r="R526" s="298"/>
      <c r="S526" s="299"/>
    </row>
    <row r="527" spans="1:19" ht="15">
      <c r="A527" s="141" t="s">
        <v>7</v>
      </c>
      <c r="B527" s="314"/>
      <c r="C527" s="315"/>
      <c r="D527" s="315"/>
      <c r="E527" s="316"/>
      <c r="F527" s="142">
        <v>0</v>
      </c>
      <c r="G527" s="314"/>
      <c r="H527" s="316"/>
      <c r="I527" s="144">
        <f>SUM(B527:H527)</f>
        <v>0</v>
      </c>
      <c r="J527" s="139"/>
      <c r="K527" s="193" t="s">
        <v>7</v>
      </c>
      <c r="L527" s="314"/>
      <c r="M527" s="315"/>
      <c r="N527" s="315"/>
      <c r="O527" s="316"/>
      <c r="P527" s="142">
        <v>0</v>
      </c>
      <c r="Q527" s="314"/>
      <c r="R527" s="323"/>
      <c r="S527" s="195">
        <f>SUM(L527:R527)</f>
        <v>0</v>
      </c>
    </row>
    <row r="528" spans="1:19" ht="15">
      <c r="A528" s="149" t="s">
        <v>8</v>
      </c>
      <c r="B528" s="317"/>
      <c r="C528" s="318"/>
      <c r="D528" s="318"/>
      <c r="E528" s="319"/>
      <c r="F528" s="150">
        <v>0</v>
      </c>
      <c r="G528" s="317"/>
      <c r="H528" s="319"/>
      <c r="I528" s="152">
        <f t="shared" ref="I528:I547" si="319">SUM(B528:H528)</f>
        <v>0</v>
      </c>
      <c r="J528" s="139"/>
      <c r="K528" s="153" t="s">
        <v>8</v>
      </c>
      <c r="L528" s="317"/>
      <c r="M528" s="318"/>
      <c r="N528" s="318"/>
      <c r="O528" s="319"/>
      <c r="P528" s="154">
        <v>0</v>
      </c>
      <c r="Q528" s="317"/>
      <c r="R528" s="324"/>
      <c r="S528" s="156">
        <f t="shared" ref="S528:S547" si="320">SUM(L528:R528)</f>
        <v>0</v>
      </c>
    </row>
    <row r="529" spans="1:19" ht="15">
      <c r="A529" s="157" t="s">
        <v>10</v>
      </c>
      <c r="B529" s="317"/>
      <c r="C529" s="318"/>
      <c r="D529" s="318"/>
      <c r="E529" s="319"/>
      <c r="F529" s="146">
        <v>0</v>
      </c>
      <c r="G529" s="317"/>
      <c r="H529" s="319"/>
      <c r="I529" s="144">
        <f t="shared" si="319"/>
        <v>0</v>
      </c>
      <c r="J529" s="139"/>
      <c r="K529" s="159" t="s">
        <v>10</v>
      </c>
      <c r="L529" s="317"/>
      <c r="M529" s="318"/>
      <c r="N529" s="318"/>
      <c r="O529" s="319"/>
      <c r="P529" s="146">
        <v>0</v>
      </c>
      <c r="Q529" s="317"/>
      <c r="R529" s="324"/>
      <c r="S529" s="148">
        <f t="shared" si="320"/>
        <v>0</v>
      </c>
    </row>
    <row r="530" spans="1:19" ht="15">
      <c r="A530" s="149" t="s">
        <v>53</v>
      </c>
      <c r="B530" s="317"/>
      <c r="C530" s="318"/>
      <c r="D530" s="318"/>
      <c r="E530" s="319"/>
      <c r="F530" s="150">
        <v>0</v>
      </c>
      <c r="G530" s="317"/>
      <c r="H530" s="319"/>
      <c r="I530" s="152">
        <f t="shared" si="319"/>
        <v>0</v>
      </c>
      <c r="J530" s="139"/>
      <c r="K530" s="153" t="s">
        <v>53</v>
      </c>
      <c r="L530" s="317"/>
      <c r="M530" s="318"/>
      <c r="N530" s="318"/>
      <c r="O530" s="319"/>
      <c r="P530" s="154">
        <v>0</v>
      </c>
      <c r="Q530" s="317"/>
      <c r="R530" s="324"/>
      <c r="S530" s="156">
        <f t="shared" si="320"/>
        <v>0</v>
      </c>
    </row>
    <row r="531" spans="1:19" ht="15">
      <c r="A531" s="157" t="s">
        <v>16</v>
      </c>
      <c r="B531" s="317"/>
      <c r="C531" s="318"/>
      <c r="D531" s="318"/>
      <c r="E531" s="319"/>
      <c r="F531" s="146">
        <v>0</v>
      </c>
      <c r="G531" s="317"/>
      <c r="H531" s="319"/>
      <c r="I531" s="144">
        <f t="shared" si="319"/>
        <v>0</v>
      </c>
      <c r="J531" s="139"/>
      <c r="K531" s="159" t="s">
        <v>16</v>
      </c>
      <c r="L531" s="317"/>
      <c r="M531" s="318"/>
      <c r="N531" s="318"/>
      <c r="O531" s="319"/>
      <c r="P531" s="146">
        <v>0</v>
      </c>
      <c r="Q531" s="317"/>
      <c r="R531" s="324"/>
      <c r="S531" s="148">
        <f t="shared" si="320"/>
        <v>0</v>
      </c>
    </row>
    <row r="532" spans="1:19" ht="15">
      <c r="A532" s="149" t="s">
        <v>15</v>
      </c>
      <c r="B532" s="317"/>
      <c r="C532" s="318"/>
      <c r="D532" s="318"/>
      <c r="E532" s="319"/>
      <c r="F532" s="150">
        <v>0</v>
      </c>
      <c r="G532" s="317"/>
      <c r="H532" s="319"/>
      <c r="I532" s="152">
        <f t="shared" si="319"/>
        <v>0</v>
      </c>
      <c r="J532" s="139"/>
      <c r="K532" s="153" t="s">
        <v>15</v>
      </c>
      <c r="L532" s="317"/>
      <c r="M532" s="318"/>
      <c r="N532" s="318"/>
      <c r="O532" s="319"/>
      <c r="P532" s="154">
        <v>0</v>
      </c>
      <c r="Q532" s="317"/>
      <c r="R532" s="324"/>
      <c r="S532" s="156">
        <f t="shared" si="320"/>
        <v>0</v>
      </c>
    </row>
    <row r="533" spans="1:19" ht="15">
      <c r="A533" s="157" t="s">
        <v>55</v>
      </c>
      <c r="B533" s="317"/>
      <c r="C533" s="318"/>
      <c r="D533" s="318"/>
      <c r="E533" s="319"/>
      <c r="F533" s="146">
        <v>3.7674910437765798</v>
      </c>
      <c r="G533" s="317"/>
      <c r="H533" s="319"/>
      <c r="I533" s="144">
        <f t="shared" si="319"/>
        <v>3.7674910437765798</v>
      </c>
      <c r="J533" s="139"/>
      <c r="K533" s="159" t="s">
        <v>55</v>
      </c>
      <c r="L533" s="317"/>
      <c r="M533" s="318"/>
      <c r="N533" s="318"/>
      <c r="O533" s="319"/>
      <c r="P533" s="146">
        <v>0</v>
      </c>
      <c r="Q533" s="317"/>
      <c r="R533" s="324"/>
      <c r="S533" s="148">
        <f t="shared" si="320"/>
        <v>0</v>
      </c>
    </row>
    <row r="534" spans="1:19" ht="15">
      <c r="A534" s="149" t="s">
        <v>12</v>
      </c>
      <c r="B534" s="317"/>
      <c r="C534" s="318"/>
      <c r="D534" s="318"/>
      <c r="E534" s="319"/>
      <c r="F534" s="150">
        <v>0.39140968440223023</v>
      </c>
      <c r="G534" s="317"/>
      <c r="H534" s="319"/>
      <c r="I534" s="152">
        <f t="shared" si="319"/>
        <v>0.39140968440223023</v>
      </c>
      <c r="J534" s="139"/>
      <c r="K534" s="153" t="s">
        <v>12</v>
      </c>
      <c r="L534" s="317"/>
      <c r="M534" s="318"/>
      <c r="N534" s="318"/>
      <c r="O534" s="319"/>
      <c r="P534" s="154">
        <v>0</v>
      </c>
      <c r="Q534" s="317"/>
      <c r="R534" s="324"/>
      <c r="S534" s="156">
        <f t="shared" si="320"/>
        <v>0</v>
      </c>
    </row>
    <row r="535" spans="1:19" ht="15">
      <c r="A535" s="157" t="s">
        <v>56</v>
      </c>
      <c r="B535" s="317"/>
      <c r="C535" s="318"/>
      <c r="D535" s="318"/>
      <c r="E535" s="319"/>
      <c r="F535" s="146">
        <v>0</v>
      </c>
      <c r="G535" s="317"/>
      <c r="H535" s="319"/>
      <c r="I535" s="144">
        <f t="shared" si="319"/>
        <v>0</v>
      </c>
      <c r="J535" s="139"/>
      <c r="K535" s="159" t="s">
        <v>56</v>
      </c>
      <c r="L535" s="317"/>
      <c r="M535" s="318"/>
      <c r="N535" s="318"/>
      <c r="O535" s="319"/>
      <c r="P535" s="146">
        <v>0</v>
      </c>
      <c r="Q535" s="317"/>
      <c r="R535" s="324"/>
      <c r="S535" s="148">
        <f t="shared" si="320"/>
        <v>0</v>
      </c>
    </row>
    <row r="536" spans="1:19" ht="15">
      <c r="A536" s="149" t="s">
        <v>17</v>
      </c>
      <c r="B536" s="317"/>
      <c r="C536" s="318"/>
      <c r="D536" s="318"/>
      <c r="E536" s="319"/>
      <c r="F536" s="150">
        <v>0</v>
      </c>
      <c r="G536" s="317"/>
      <c r="H536" s="319"/>
      <c r="I536" s="152">
        <f t="shared" si="319"/>
        <v>0</v>
      </c>
      <c r="J536" s="139"/>
      <c r="K536" s="153" t="s">
        <v>17</v>
      </c>
      <c r="L536" s="317"/>
      <c r="M536" s="318"/>
      <c r="N536" s="318"/>
      <c r="O536" s="319"/>
      <c r="P536" s="154">
        <v>0</v>
      </c>
      <c r="Q536" s="317"/>
      <c r="R536" s="324"/>
      <c r="S536" s="156">
        <f t="shared" si="320"/>
        <v>0</v>
      </c>
    </row>
    <row r="537" spans="1:19" ht="15">
      <c r="A537" s="157" t="s">
        <v>141</v>
      </c>
      <c r="B537" s="317"/>
      <c r="C537" s="318"/>
      <c r="D537" s="318"/>
      <c r="E537" s="319"/>
      <c r="F537" s="146">
        <v>0</v>
      </c>
      <c r="G537" s="317"/>
      <c r="H537" s="319"/>
      <c r="I537" s="144">
        <f t="shared" si="319"/>
        <v>0</v>
      </c>
      <c r="J537" s="139"/>
      <c r="K537" s="159" t="s">
        <v>141</v>
      </c>
      <c r="L537" s="317"/>
      <c r="M537" s="318"/>
      <c r="N537" s="318"/>
      <c r="O537" s="319"/>
      <c r="P537" s="146">
        <v>0</v>
      </c>
      <c r="Q537" s="317"/>
      <c r="R537" s="324"/>
      <c r="S537" s="148">
        <f t="shared" si="320"/>
        <v>0</v>
      </c>
    </row>
    <row r="538" spans="1:19" ht="15">
      <c r="A538" s="149" t="s">
        <v>25</v>
      </c>
      <c r="B538" s="317"/>
      <c r="C538" s="318"/>
      <c r="D538" s="318"/>
      <c r="E538" s="319"/>
      <c r="F538" s="150">
        <v>0</v>
      </c>
      <c r="G538" s="317"/>
      <c r="H538" s="319"/>
      <c r="I538" s="152">
        <f t="shared" si="319"/>
        <v>0</v>
      </c>
      <c r="J538" s="139"/>
      <c r="K538" s="153" t="s">
        <v>25</v>
      </c>
      <c r="L538" s="317"/>
      <c r="M538" s="318"/>
      <c r="N538" s="318"/>
      <c r="O538" s="319"/>
      <c r="P538" s="154">
        <v>0</v>
      </c>
      <c r="Q538" s="317"/>
      <c r="R538" s="324"/>
      <c r="S538" s="156">
        <f t="shared" si="320"/>
        <v>0</v>
      </c>
    </row>
    <row r="539" spans="1:19" ht="15">
      <c r="A539" s="157" t="s">
        <v>24</v>
      </c>
      <c r="B539" s="317"/>
      <c r="C539" s="318"/>
      <c r="D539" s="318"/>
      <c r="E539" s="319"/>
      <c r="F539" s="146">
        <v>0</v>
      </c>
      <c r="G539" s="317"/>
      <c r="H539" s="319"/>
      <c r="I539" s="144">
        <f t="shared" si="319"/>
        <v>0</v>
      </c>
      <c r="J539" s="139"/>
      <c r="K539" s="159" t="s">
        <v>24</v>
      </c>
      <c r="L539" s="317"/>
      <c r="M539" s="318"/>
      <c r="N539" s="318"/>
      <c r="O539" s="319"/>
      <c r="P539" s="146">
        <v>0</v>
      </c>
      <c r="Q539" s="317"/>
      <c r="R539" s="324"/>
      <c r="S539" s="148">
        <f t="shared" si="320"/>
        <v>0</v>
      </c>
    </row>
    <row r="540" spans="1:19" ht="15">
      <c r="A540" s="149" t="s">
        <v>57</v>
      </c>
      <c r="B540" s="317"/>
      <c r="C540" s="318"/>
      <c r="D540" s="318"/>
      <c r="E540" s="319"/>
      <c r="F540" s="150">
        <v>0</v>
      </c>
      <c r="G540" s="317"/>
      <c r="H540" s="319"/>
      <c r="I540" s="152">
        <f t="shared" si="319"/>
        <v>0</v>
      </c>
      <c r="J540" s="139"/>
      <c r="K540" s="153" t="s">
        <v>57</v>
      </c>
      <c r="L540" s="317"/>
      <c r="M540" s="318"/>
      <c r="N540" s="318"/>
      <c r="O540" s="319"/>
      <c r="P540" s="154">
        <v>0</v>
      </c>
      <c r="Q540" s="317"/>
      <c r="R540" s="324"/>
      <c r="S540" s="156">
        <f t="shared" si="320"/>
        <v>0</v>
      </c>
    </row>
    <row r="541" spans="1:19" ht="15">
      <c r="A541" s="157" t="s">
        <v>22</v>
      </c>
      <c r="B541" s="317"/>
      <c r="C541" s="318"/>
      <c r="D541" s="318"/>
      <c r="E541" s="319"/>
      <c r="F541" s="146">
        <v>0</v>
      </c>
      <c r="G541" s="317"/>
      <c r="H541" s="319"/>
      <c r="I541" s="144">
        <f t="shared" si="319"/>
        <v>0</v>
      </c>
      <c r="J541" s="139"/>
      <c r="K541" s="159" t="s">
        <v>22</v>
      </c>
      <c r="L541" s="317"/>
      <c r="M541" s="318"/>
      <c r="N541" s="318"/>
      <c r="O541" s="319"/>
      <c r="P541" s="146">
        <v>0</v>
      </c>
      <c r="Q541" s="317"/>
      <c r="R541" s="324"/>
      <c r="S541" s="148">
        <f t="shared" si="320"/>
        <v>0</v>
      </c>
    </row>
    <row r="542" spans="1:19" ht="15">
      <c r="A542" s="149" t="s">
        <v>21</v>
      </c>
      <c r="B542" s="317"/>
      <c r="C542" s="318"/>
      <c r="D542" s="318"/>
      <c r="E542" s="319"/>
      <c r="F542" s="150">
        <v>0</v>
      </c>
      <c r="G542" s="317"/>
      <c r="H542" s="319"/>
      <c r="I542" s="152">
        <f t="shared" si="319"/>
        <v>0</v>
      </c>
      <c r="J542" s="139"/>
      <c r="K542" s="153" t="s">
        <v>21</v>
      </c>
      <c r="L542" s="317"/>
      <c r="M542" s="318"/>
      <c r="N542" s="318"/>
      <c r="O542" s="319"/>
      <c r="P542" s="154">
        <v>0</v>
      </c>
      <c r="Q542" s="317"/>
      <c r="R542" s="324"/>
      <c r="S542" s="156">
        <f t="shared" si="320"/>
        <v>0</v>
      </c>
    </row>
    <row r="543" spans="1:19" ht="15">
      <c r="A543" s="160" t="s">
        <v>61</v>
      </c>
      <c r="B543" s="317"/>
      <c r="C543" s="318"/>
      <c r="D543" s="318"/>
      <c r="E543" s="319"/>
      <c r="F543" s="146">
        <v>0</v>
      </c>
      <c r="G543" s="317"/>
      <c r="H543" s="319"/>
      <c r="I543" s="144">
        <f t="shared" si="319"/>
        <v>0</v>
      </c>
      <c r="J543" s="139"/>
      <c r="K543" s="161" t="s">
        <v>61</v>
      </c>
      <c r="L543" s="317"/>
      <c r="M543" s="318"/>
      <c r="N543" s="318"/>
      <c r="O543" s="319"/>
      <c r="P543" s="146">
        <v>0</v>
      </c>
      <c r="Q543" s="317"/>
      <c r="R543" s="324"/>
      <c r="S543" s="148">
        <f t="shared" si="320"/>
        <v>0</v>
      </c>
    </row>
    <row r="544" spans="1:19">
      <c r="A544" s="162" t="s">
        <v>23</v>
      </c>
      <c r="B544" s="317"/>
      <c r="C544" s="318"/>
      <c r="D544" s="318"/>
      <c r="E544" s="319"/>
      <c r="F544" s="163">
        <v>0</v>
      </c>
      <c r="G544" s="317"/>
      <c r="H544" s="319"/>
      <c r="I544" s="165">
        <f t="shared" si="319"/>
        <v>0</v>
      </c>
      <c r="J544" s="139"/>
      <c r="K544" s="166" t="s">
        <v>23</v>
      </c>
      <c r="L544" s="317"/>
      <c r="M544" s="318"/>
      <c r="N544" s="318"/>
      <c r="O544" s="319"/>
      <c r="P544" s="167">
        <v>0</v>
      </c>
      <c r="Q544" s="317"/>
      <c r="R544" s="324"/>
      <c r="S544" s="169">
        <f t="shared" si="320"/>
        <v>0</v>
      </c>
    </row>
    <row r="545" spans="1:19">
      <c r="A545" s="170" t="s">
        <v>19</v>
      </c>
      <c r="B545" s="317"/>
      <c r="C545" s="318"/>
      <c r="D545" s="318"/>
      <c r="E545" s="319"/>
      <c r="F545" s="171">
        <v>0</v>
      </c>
      <c r="G545" s="317"/>
      <c r="H545" s="319"/>
      <c r="I545" s="173">
        <f t="shared" si="319"/>
        <v>0</v>
      </c>
      <c r="J545" s="139"/>
      <c r="K545" s="174" t="s">
        <v>19</v>
      </c>
      <c r="L545" s="317"/>
      <c r="M545" s="318"/>
      <c r="N545" s="318"/>
      <c r="O545" s="319"/>
      <c r="P545" s="171">
        <v>0</v>
      </c>
      <c r="Q545" s="317"/>
      <c r="R545" s="324"/>
      <c r="S545" s="176">
        <f t="shared" si="320"/>
        <v>0</v>
      </c>
    </row>
    <row r="546" spans="1:19">
      <c r="A546" s="162" t="s">
        <v>20</v>
      </c>
      <c r="B546" s="317"/>
      <c r="C546" s="318"/>
      <c r="D546" s="318"/>
      <c r="E546" s="319"/>
      <c r="F546" s="163">
        <v>0</v>
      </c>
      <c r="G546" s="317"/>
      <c r="H546" s="319"/>
      <c r="I546" s="165">
        <f t="shared" si="319"/>
        <v>0</v>
      </c>
      <c r="J546" s="139"/>
      <c r="K546" s="166" t="s">
        <v>20</v>
      </c>
      <c r="L546" s="317"/>
      <c r="M546" s="318"/>
      <c r="N546" s="318"/>
      <c r="O546" s="319"/>
      <c r="P546" s="167">
        <v>0</v>
      </c>
      <c r="Q546" s="317"/>
      <c r="R546" s="324"/>
      <c r="S546" s="169">
        <f t="shared" si="320"/>
        <v>0</v>
      </c>
    </row>
    <row r="547" spans="1:19" ht="15" thickBot="1">
      <c r="A547" s="177" t="s">
        <v>11</v>
      </c>
      <c r="B547" s="320"/>
      <c r="C547" s="321"/>
      <c r="D547" s="321"/>
      <c r="E547" s="322"/>
      <c r="F547" s="178">
        <v>0</v>
      </c>
      <c r="G547" s="320"/>
      <c r="H547" s="322"/>
      <c r="I547" s="180">
        <f t="shared" si="319"/>
        <v>0</v>
      </c>
      <c r="J547" s="139"/>
      <c r="K547" s="181" t="s">
        <v>11</v>
      </c>
      <c r="L547" s="320"/>
      <c r="M547" s="321"/>
      <c r="N547" s="321"/>
      <c r="O547" s="322"/>
      <c r="P547" s="178">
        <v>0</v>
      </c>
      <c r="Q547" s="320"/>
      <c r="R547" s="325"/>
      <c r="S547" s="183">
        <f t="shared" si="320"/>
        <v>0</v>
      </c>
    </row>
    <row r="548" spans="1:19" ht="15">
      <c r="A548" s="184" t="s">
        <v>26</v>
      </c>
      <c r="B548" s="185">
        <f>SUM(B527:B543)</f>
        <v>0</v>
      </c>
      <c r="C548" s="185">
        <f t="shared" ref="C548:H548" si="321">SUM(C527:C543)</f>
        <v>0</v>
      </c>
      <c r="D548" s="185">
        <f t="shared" si="321"/>
        <v>0</v>
      </c>
      <c r="E548" s="185">
        <f t="shared" si="321"/>
        <v>0</v>
      </c>
      <c r="F548" s="185">
        <f t="shared" si="321"/>
        <v>4.1589007281788097</v>
      </c>
      <c r="G548" s="185">
        <f t="shared" si="321"/>
        <v>0</v>
      </c>
      <c r="H548" s="187">
        <f t="shared" si="321"/>
        <v>0</v>
      </c>
      <c r="I548" s="144">
        <f t="shared" ref="I548" si="322">SUM(I527:I543)</f>
        <v>4.1589007281788097</v>
      </c>
      <c r="J548" s="139"/>
      <c r="K548" s="186" t="s">
        <v>26</v>
      </c>
      <c r="L548" s="185">
        <f>SUM(L527:L543)</f>
        <v>0</v>
      </c>
      <c r="M548" s="185">
        <f t="shared" ref="M548:R548" si="323">SUM(M527:M543)</f>
        <v>0</v>
      </c>
      <c r="N548" s="185">
        <f t="shared" si="323"/>
        <v>0</v>
      </c>
      <c r="O548" s="185">
        <f t="shared" si="323"/>
        <v>0</v>
      </c>
      <c r="P548" s="185">
        <f t="shared" si="323"/>
        <v>0</v>
      </c>
      <c r="Q548" s="185">
        <f t="shared" si="323"/>
        <v>0</v>
      </c>
      <c r="R548" s="187">
        <f t="shared" si="323"/>
        <v>0</v>
      </c>
      <c r="S548" s="188">
        <f t="shared" ref="S548" si="324">SUM(S527:S543)</f>
        <v>0</v>
      </c>
    </row>
    <row r="549" spans="1:19" ht="15" thickBot="1">
      <c r="A549" s="15" t="s">
        <v>100</v>
      </c>
      <c r="B549" s="100">
        <f>IF($I548=0,"-",B548/$I548)</f>
        <v>0</v>
      </c>
      <c r="C549" s="100">
        <f t="shared" ref="C549:H549" si="325">IF($I548=0,"-",C548/$I548)</f>
        <v>0</v>
      </c>
      <c r="D549" s="100">
        <f t="shared" si="325"/>
        <v>0</v>
      </c>
      <c r="E549" s="100">
        <f t="shared" si="325"/>
        <v>0</v>
      </c>
      <c r="F549" s="100">
        <f t="shared" si="325"/>
        <v>1</v>
      </c>
      <c r="G549" s="100">
        <f t="shared" si="325"/>
        <v>0</v>
      </c>
      <c r="H549" s="101">
        <f t="shared" si="325"/>
        <v>0</v>
      </c>
      <c r="I549" s="102">
        <f>SUM(B549:H549)</f>
        <v>1</v>
      </c>
      <c r="J549" s="2"/>
      <c r="K549" s="27" t="s">
        <v>100</v>
      </c>
      <c r="L549" s="76" t="str">
        <f>IF($S548=0,"-",L548/$S548)</f>
        <v>-</v>
      </c>
      <c r="M549" s="76" t="str">
        <f t="shared" ref="M549:R549" si="326">IF($S548=0,"-",M548/$S548)</f>
        <v>-</v>
      </c>
      <c r="N549" s="76" t="str">
        <f t="shared" si="326"/>
        <v>-</v>
      </c>
      <c r="O549" s="76" t="str">
        <f t="shared" si="326"/>
        <v>-</v>
      </c>
      <c r="P549" s="76" t="str">
        <f t="shared" si="326"/>
        <v>-</v>
      </c>
      <c r="Q549" s="76" t="str">
        <f t="shared" si="326"/>
        <v>-</v>
      </c>
      <c r="R549" s="77" t="str">
        <f t="shared" si="326"/>
        <v>-</v>
      </c>
      <c r="S549" s="78">
        <f>SUM(L549:R549)</f>
        <v>0</v>
      </c>
    </row>
    <row r="550" spans="1:19" ht="15" thickBot="1">
      <c r="A550" s="218"/>
      <c r="B550" s="218"/>
      <c r="C550" s="218"/>
      <c r="D550" s="218"/>
      <c r="E550" s="218"/>
      <c r="F550" s="218"/>
      <c r="G550" s="218"/>
      <c r="H550" s="218"/>
      <c r="I550" s="218"/>
      <c r="K550" s="218"/>
      <c r="L550" s="218"/>
      <c r="M550" s="218"/>
      <c r="N550" s="218"/>
      <c r="O550" s="218"/>
      <c r="P550" s="218"/>
      <c r="Q550" s="218"/>
      <c r="R550" s="218"/>
      <c r="S550" s="218"/>
    </row>
    <row r="551" spans="1:19" ht="28.5">
      <c r="A551" s="310" t="s">
        <v>45</v>
      </c>
      <c r="B551" s="135" t="s">
        <v>0</v>
      </c>
      <c r="C551" s="135" t="s">
        <v>1</v>
      </c>
      <c r="D551" s="135" t="s">
        <v>2</v>
      </c>
      <c r="E551" s="135" t="s">
        <v>3</v>
      </c>
      <c r="F551" s="135" t="s">
        <v>27</v>
      </c>
      <c r="G551" s="135" t="s">
        <v>4</v>
      </c>
      <c r="H551" s="135" t="s">
        <v>5</v>
      </c>
      <c r="I551" s="136" t="s">
        <v>6</v>
      </c>
      <c r="K551" s="312" t="s">
        <v>45</v>
      </c>
      <c r="L551" s="137" t="s">
        <v>0</v>
      </c>
      <c r="M551" s="137" t="s">
        <v>1</v>
      </c>
      <c r="N551" s="137" t="s">
        <v>2</v>
      </c>
      <c r="O551" s="137" t="s">
        <v>3</v>
      </c>
      <c r="P551" s="137" t="s">
        <v>27</v>
      </c>
      <c r="Q551" s="137" t="s">
        <v>4</v>
      </c>
      <c r="R551" s="137" t="s">
        <v>5</v>
      </c>
      <c r="S551" s="138" t="s">
        <v>6</v>
      </c>
    </row>
    <row r="552" spans="1:19" ht="15">
      <c r="A552" s="311" t="s">
        <v>45</v>
      </c>
      <c r="B552" s="294" t="s">
        <v>109</v>
      </c>
      <c r="C552" s="295"/>
      <c r="D552" s="295"/>
      <c r="E552" s="295"/>
      <c r="F552" s="295"/>
      <c r="G552" s="295"/>
      <c r="H552" s="295"/>
      <c r="I552" s="296"/>
      <c r="K552" s="313" t="s">
        <v>45</v>
      </c>
      <c r="L552" s="297" t="s">
        <v>109</v>
      </c>
      <c r="M552" s="298"/>
      <c r="N552" s="298"/>
      <c r="O552" s="298"/>
      <c r="P552" s="298"/>
      <c r="Q552" s="298"/>
      <c r="R552" s="298"/>
      <c r="S552" s="299"/>
    </row>
    <row r="553" spans="1:19" ht="15">
      <c r="A553" s="141" t="s">
        <v>7</v>
      </c>
      <c r="B553" s="314"/>
      <c r="C553" s="315"/>
      <c r="D553" s="315"/>
      <c r="E553" s="316"/>
      <c r="F553" s="142">
        <v>0</v>
      </c>
      <c r="G553" s="314"/>
      <c r="H553" s="316"/>
      <c r="I553" s="144">
        <f>SUM(B553:H553)</f>
        <v>0</v>
      </c>
      <c r="J553" s="139"/>
      <c r="K553" s="193" t="s">
        <v>7</v>
      </c>
      <c r="L553" s="314"/>
      <c r="M553" s="315"/>
      <c r="N553" s="315"/>
      <c r="O553" s="316"/>
      <c r="P553" s="142">
        <v>0</v>
      </c>
      <c r="Q553" s="314"/>
      <c r="R553" s="323"/>
      <c r="S553" s="195">
        <f>SUM(L553:R553)</f>
        <v>0</v>
      </c>
    </row>
    <row r="554" spans="1:19" ht="15">
      <c r="A554" s="149" t="s">
        <v>8</v>
      </c>
      <c r="B554" s="317"/>
      <c r="C554" s="318"/>
      <c r="D554" s="318"/>
      <c r="E554" s="319"/>
      <c r="F554" s="150">
        <v>0</v>
      </c>
      <c r="G554" s="317"/>
      <c r="H554" s="319"/>
      <c r="I554" s="152">
        <f t="shared" ref="I554:I573" si="327">SUM(B554:H554)</f>
        <v>0</v>
      </c>
      <c r="J554" s="139"/>
      <c r="K554" s="153" t="s">
        <v>8</v>
      </c>
      <c r="L554" s="317"/>
      <c r="M554" s="318"/>
      <c r="N554" s="318"/>
      <c r="O554" s="319"/>
      <c r="P554" s="154">
        <v>0</v>
      </c>
      <c r="Q554" s="317"/>
      <c r="R554" s="324"/>
      <c r="S554" s="156">
        <f t="shared" ref="S554:S573" si="328">SUM(L554:R554)</f>
        <v>0</v>
      </c>
    </row>
    <row r="555" spans="1:19" ht="15">
      <c r="A555" s="157" t="s">
        <v>10</v>
      </c>
      <c r="B555" s="317"/>
      <c r="C555" s="318"/>
      <c r="D555" s="318"/>
      <c r="E555" s="319"/>
      <c r="F555" s="146">
        <v>0</v>
      </c>
      <c r="G555" s="317"/>
      <c r="H555" s="319"/>
      <c r="I555" s="144">
        <f t="shared" si="327"/>
        <v>0</v>
      </c>
      <c r="J555" s="139"/>
      <c r="K555" s="159" t="s">
        <v>10</v>
      </c>
      <c r="L555" s="317"/>
      <c r="M555" s="318"/>
      <c r="N555" s="318"/>
      <c r="O555" s="319"/>
      <c r="P555" s="146">
        <v>0</v>
      </c>
      <c r="Q555" s="317"/>
      <c r="R555" s="324"/>
      <c r="S555" s="148">
        <f t="shared" si="328"/>
        <v>0</v>
      </c>
    </row>
    <row r="556" spans="1:19" ht="15">
      <c r="A556" s="149" t="s">
        <v>53</v>
      </c>
      <c r="B556" s="317"/>
      <c r="C556" s="318"/>
      <c r="D556" s="318"/>
      <c r="E556" s="319"/>
      <c r="F556" s="150">
        <v>0</v>
      </c>
      <c r="G556" s="317"/>
      <c r="H556" s="319"/>
      <c r="I556" s="152">
        <f t="shared" si="327"/>
        <v>0</v>
      </c>
      <c r="J556" s="139"/>
      <c r="K556" s="153" t="s">
        <v>53</v>
      </c>
      <c r="L556" s="317"/>
      <c r="M556" s="318"/>
      <c r="N556" s="318"/>
      <c r="O556" s="319"/>
      <c r="P556" s="154">
        <v>0</v>
      </c>
      <c r="Q556" s="317"/>
      <c r="R556" s="324"/>
      <c r="S556" s="156">
        <f t="shared" si="328"/>
        <v>0</v>
      </c>
    </row>
    <row r="557" spans="1:19" ht="15">
      <c r="A557" s="157" t="s">
        <v>16</v>
      </c>
      <c r="B557" s="317"/>
      <c r="C557" s="318"/>
      <c r="D557" s="318"/>
      <c r="E557" s="319"/>
      <c r="F557" s="146">
        <v>0</v>
      </c>
      <c r="G557" s="317"/>
      <c r="H557" s="319"/>
      <c r="I557" s="144">
        <f t="shared" si="327"/>
        <v>0</v>
      </c>
      <c r="J557" s="139"/>
      <c r="K557" s="159" t="s">
        <v>16</v>
      </c>
      <c r="L557" s="317"/>
      <c r="M557" s="318"/>
      <c r="N557" s="318"/>
      <c r="O557" s="319"/>
      <c r="P557" s="146">
        <v>0</v>
      </c>
      <c r="Q557" s="317"/>
      <c r="R557" s="324"/>
      <c r="S557" s="148">
        <f t="shared" si="328"/>
        <v>0</v>
      </c>
    </row>
    <row r="558" spans="1:19" ht="15">
      <c r="A558" s="149" t="s">
        <v>15</v>
      </c>
      <c r="B558" s="317"/>
      <c r="C558" s="318"/>
      <c r="D558" s="318"/>
      <c r="E558" s="319"/>
      <c r="F558" s="150">
        <v>0</v>
      </c>
      <c r="G558" s="317"/>
      <c r="H558" s="319"/>
      <c r="I558" s="152">
        <f t="shared" si="327"/>
        <v>0</v>
      </c>
      <c r="J558" s="139"/>
      <c r="K558" s="153" t="s">
        <v>15</v>
      </c>
      <c r="L558" s="317"/>
      <c r="M558" s="318"/>
      <c r="N558" s="318"/>
      <c r="O558" s="319"/>
      <c r="P558" s="154">
        <v>0</v>
      </c>
      <c r="Q558" s="317"/>
      <c r="R558" s="324"/>
      <c r="S558" s="156">
        <f t="shared" si="328"/>
        <v>0</v>
      </c>
    </row>
    <row r="559" spans="1:19" ht="15">
      <c r="A559" s="157" t="s">
        <v>55</v>
      </c>
      <c r="B559" s="317"/>
      <c r="C559" s="318"/>
      <c r="D559" s="318"/>
      <c r="E559" s="319"/>
      <c r="F559" s="146">
        <v>0</v>
      </c>
      <c r="G559" s="317"/>
      <c r="H559" s="319"/>
      <c r="I559" s="144">
        <f t="shared" si="327"/>
        <v>0</v>
      </c>
      <c r="J559" s="139"/>
      <c r="K559" s="159" t="s">
        <v>55</v>
      </c>
      <c r="L559" s="317"/>
      <c r="M559" s="318"/>
      <c r="N559" s="318"/>
      <c r="O559" s="319"/>
      <c r="P559" s="146">
        <v>0</v>
      </c>
      <c r="Q559" s="317"/>
      <c r="R559" s="324"/>
      <c r="S559" s="148">
        <f t="shared" si="328"/>
        <v>0</v>
      </c>
    </row>
    <row r="560" spans="1:19" ht="15">
      <c r="A560" s="149" t="s">
        <v>12</v>
      </c>
      <c r="B560" s="317"/>
      <c r="C560" s="318"/>
      <c r="D560" s="318"/>
      <c r="E560" s="319"/>
      <c r="F560" s="150">
        <v>3.9083030037330153</v>
      </c>
      <c r="G560" s="317"/>
      <c r="H560" s="319"/>
      <c r="I560" s="152">
        <f t="shared" si="327"/>
        <v>3.9083030037330153</v>
      </c>
      <c r="J560" s="139"/>
      <c r="K560" s="153" t="s">
        <v>12</v>
      </c>
      <c r="L560" s="317"/>
      <c r="M560" s="318"/>
      <c r="N560" s="318"/>
      <c r="O560" s="319"/>
      <c r="P560" s="154">
        <v>0</v>
      </c>
      <c r="Q560" s="317"/>
      <c r="R560" s="324"/>
      <c r="S560" s="156">
        <f t="shared" si="328"/>
        <v>0</v>
      </c>
    </row>
    <row r="561" spans="1:19" ht="15">
      <c r="A561" s="157" t="s">
        <v>56</v>
      </c>
      <c r="B561" s="317"/>
      <c r="C561" s="318"/>
      <c r="D561" s="318"/>
      <c r="E561" s="319"/>
      <c r="F561" s="146">
        <v>41.229165435133844</v>
      </c>
      <c r="G561" s="317"/>
      <c r="H561" s="319"/>
      <c r="I561" s="144">
        <f t="shared" si="327"/>
        <v>41.229165435133844</v>
      </c>
      <c r="J561" s="139"/>
      <c r="K561" s="159" t="s">
        <v>56</v>
      </c>
      <c r="L561" s="317"/>
      <c r="M561" s="318"/>
      <c r="N561" s="318"/>
      <c r="O561" s="319"/>
      <c r="P561" s="146">
        <v>0</v>
      </c>
      <c r="Q561" s="317"/>
      <c r="R561" s="324"/>
      <c r="S561" s="148">
        <f t="shared" si="328"/>
        <v>0</v>
      </c>
    </row>
    <row r="562" spans="1:19" ht="15">
      <c r="A562" s="149" t="s">
        <v>17</v>
      </c>
      <c r="B562" s="317"/>
      <c r="C562" s="318"/>
      <c r="D562" s="318"/>
      <c r="E562" s="319"/>
      <c r="F562" s="150">
        <v>0</v>
      </c>
      <c r="G562" s="317"/>
      <c r="H562" s="319"/>
      <c r="I562" s="152">
        <f t="shared" si="327"/>
        <v>0</v>
      </c>
      <c r="J562" s="139"/>
      <c r="K562" s="153" t="s">
        <v>17</v>
      </c>
      <c r="L562" s="317"/>
      <c r="M562" s="318"/>
      <c r="N562" s="318"/>
      <c r="O562" s="319"/>
      <c r="P562" s="154">
        <v>0</v>
      </c>
      <c r="Q562" s="317"/>
      <c r="R562" s="324"/>
      <c r="S562" s="156">
        <f t="shared" si="328"/>
        <v>0</v>
      </c>
    </row>
    <row r="563" spans="1:19" ht="15">
      <c r="A563" s="157" t="s">
        <v>141</v>
      </c>
      <c r="B563" s="317"/>
      <c r="C563" s="318"/>
      <c r="D563" s="318"/>
      <c r="E563" s="319"/>
      <c r="F563" s="146">
        <v>0</v>
      </c>
      <c r="G563" s="317"/>
      <c r="H563" s="319"/>
      <c r="I563" s="144">
        <f t="shared" si="327"/>
        <v>0</v>
      </c>
      <c r="J563" s="139"/>
      <c r="K563" s="159" t="s">
        <v>141</v>
      </c>
      <c r="L563" s="317"/>
      <c r="M563" s="318"/>
      <c r="N563" s="318"/>
      <c r="O563" s="319"/>
      <c r="P563" s="146">
        <v>0</v>
      </c>
      <c r="Q563" s="317"/>
      <c r="R563" s="324"/>
      <c r="S563" s="148">
        <f t="shared" si="328"/>
        <v>0</v>
      </c>
    </row>
    <row r="564" spans="1:19" ht="15">
      <c r="A564" s="149" t="s">
        <v>25</v>
      </c>
      <c r="B564" s="317"/>
      <c r="C564" s="318"/>
      <c r="D564" s="318"/>
      <c r="E564" s="319"/>
      <c r="F564" s="150">
        <v>0</v>
      </c>
      <c r="G564" s="317"/>
      <c r="H564" s="319"/>
      <c r="I564" s="152">
        <f t="shared" si="327"/>
        <v>0</v>
      </c>
      <c r="J564" s="139"/>
      <c r="K564" s="153" t="s">
        <v>25</v>
      </c>
      <c r="L564" s="317"/>
      <c r="M564" s="318"/>
      <c r="N564" s="318"/>
      <c r="O564" s="319"/>
      <c r="P564" s="154">
        <v>0</v>
      </c>
      <c r="Q564" s="317"/>
      <c r="R564" s="324"/>
      <c r="S564" s="156">
        <f t="shared" si="328"/>
        <v>0</v>
      </c>
    </row>
    <row r="565" spans="1:19" ht="15">
      <c r="A565" s="157" t="s">
        <v>24</v>
      </c>
      <c r="B565" s="317"/>
      <c r="C565" s="318"/>
      <c r="D565" s="318"/>
      <c r="E565" s="319"/>
      <c r="F565" s="146">
        <v>0</v>
      </c>
      <c r="G565" s="317"/>
      <c r="H565" s="319"/>
      <c r="I565" s="144">
        <f t="shared" si="327"/>
        <v>0</v>
      </c>
      <c r="J565" s="139"/>
      <c r="K565" s="159" t="s">
        <v>24</v>
      </c>
      <c r="L565" s="317"/>
      <c r="M565" s="318"/>
      <c r="N565" s="318"/>
      <c r="O565" s="319"/>
      <c r="P565" s="146">
        <v>0</v>
      </c>
      <c r="Q565" s="317"/>
      <c r="R565" s="324"/>
      <c r="S565" s="148">
        <f t="shared" si="328"/>
        <v>0</v>
      </c>
    </row>
    <row r="566" spans="1:19" ht="15">
      <c r="A566" s="149" t="s">
        <v>57</v>
      </c>
      <c r="B566" s="317"/>
      <c r="C566" s="318"/>
      <c r="D566" s="318"/>
      <c r="E566" s="319"/>
      <c r="F566" s="150">
        <v>0</v>
      </c>
      <c r="G566" s="317"/>
      <c r="H566" s="319"/>
      <c r="I566" s="152">
        <f t="shared" si="327"/>
        <v>0</v>
      </c>
      <c r="J566" s="139"/>
      <c r="K566" s="153" t="s">
        <v>57</v>
      </c>
      <c r="L566" s="317"/>
      <c r="M566" s="318"/>
      <c r="N566" s="318"/>
      <c r="O566" s="319"/>
      <c r="P566" s="154">
        <v>0</v>
      </c>
      <c r="Q566" s="317"/>
      <c r="R566" s="324"/>
      <c r="S566" s="156">
        <f t="shared" si="328"/>
        <v>0</v>
      </c>
    </row>
    <row r="567" spans="1:19" ht="15">
      <c r="A567" s="157" t="s">
        <v>22</v>
      </c>
      <c r="B567" s="317"/>
      <c r="C567" s="318"/>
      <c r="D567" s="318"/>
      <c r="E567" s="319"/>
      <c r="F567" s="146">
        <v>0</v>
      </c>
      <c r="G567" s="317"/>
      <c r="H567" s="319"/>
      <c r="I567" s="144">
        <f t="shared" si="327"/>
        <v>0</v>
      </c>
      <c r="J567" s="139"/>
      <c r="K567" s="159" t="s">
        <v>22</v>
      </c>
      <c r="L567" s="317"/>
      <c r="M567" s="318"/>
      <c r="N567" s="318"/>
      <c r="O567" s="319"/>
      <c r="P567" s="146">
        <v>0</v>
      </c>
      <c r="Q567" s="317"/>
      <c r="R567" s="324"/>
      <c r="S567" s="148">
        <f t="shared" si="328"/>
        <v>0</v>
      </c>
    </row>
    <row r="568" spans="1:19" ht="15">
      <c r="A568" s="149" t="s">
        <v>21</v>
      </c>
      <c r="B568" s="317"/>
      <c r="C568" s="318"/>
      <c r="D568" s="318"/>
      <c r="E568" s="319"/>
      <c r="F568" s="150">
        <v>0</v>
      </c>
      <c r="G568" s="317"/>
      <c r="H568" s="319"/>
      <c r="I568" s="152">
        <f t="shared" si="327"/>
        <v>0</v>
      </c>
      <c r="J568" s="139"/>
      <c r="K568" s="153" t="s">
        <v>21</v>
      </c>
      <c r="L568" s="317"/>
      <c r="M568" s="318"/>
      <c r="N568" s="318"/>
      <c r="O568" s="319"/>
      <c r="P568" s="154">
        <v>0</v>
      </c>
      <c r="Q568" s="317"/>
      <c r="R568" s="324"/>
      <c r="S568" s="156">
        <f t="shared" si="328"/>
        <v>0</v>
      </c>
    </row>
    <row r="569" spans="1:19" ht="15">
      <c r="A569" s="160" t="s">
        <v>61</v>
      </c>
      <c r="B569" s="317"/>
      <c r="C569" s="318"/>
      <c r="D569" s="318"/>
      <c r="E569" s="319"/>
      <c r="F569" s="146">
        <v>0</v>
      </c>
      <c r="G569" s="317"/>
      <c r="H569" s="319"/>
      <c r="I569" s="144">
        <f t="shared" si="327"/>
        <v>0</v>
      </c>
      <c r="J569" s="139"/>
      <c r="K569" s="161" t="s">
        <v>61</v>
      </c>
      <c r="L569" s="317"/>
      <c r="M569" s="318"/>
      <c r="N569" s="318"/>
      <c r="O569" s="319"/>
      <c r="P569" s="146">
        <v>0</v>
      </c>
      <c r="Q569" s="317"/>
      <c r="R569" s="324"/>
      <c r="S569" s="148">
        <f t="shared" si="328"/>
        <v>0</v>
      </c>
    </row>
    <row r="570" spans="1:19">
      <c r="A570" s="162" t="s">
        <v>23</v>
      </c>
      <c r="B570" s="317"/>
      <c r="C570" s="318"/>
      <c r="D570" s="318"/>
      <c r="E570" s="319"/>
      <c r="F570" s="163">
        <v>0</v>
      </c>
      <c r="G570" s="317"/>
      <c r="H570" s="319"/>
      <c r="I570" s="165">
        <f t="shared" si="327"/>
        <v>0</v>
      </c>
      <c r="J570" s="139"/>
      <c r="K570" s="166" t="s">
        <v>23</v>
      </c>
      <c r="L570" s="317"/>
      <c r="M570" s="318"/>
      <c r="N570" s="318"/>
      <c r="O570" s="319"/>
      <c r="P570" s="167">
        <v>0</v>
      </c>
      <c r="Q570" s="317"/>
      <c r="R570" s="324"/>
      <c r="S570" s="169">
        <f t="shared" si="328"/>
        <v>0</v>
      </c>
    </row>
    <row r="571" spans="1:19">
      <c r="A571" s="170" t="s">
        <v>19</v>
      </c>
      <c r="B571" s="317"/>
      <c r="C571" s="318"/>
      <c r="D571" s="318"/>
      <c r="E571" s="319"/>
      <c r="F571" s="171">
        <v>0</v>
      </c>
      <c r="G571" s="317"/>
      <c r="H571" s="319"/>
      <c r="I571" s="173">
        <f t="shared" si="327"/>
        <v>0</v>
      </c>
      <c r="J571" s="139"/>
      <c r="K571" s="174" t="s">
        <v>19</v>
      </c>
      <c r="L571" s="317"/>
      <c r="M571" s="318"/>
      <c r="N571" s="318"/>
      <c r="O571" s="319"/>
      <c r="P571" s="171">
        <v>0</v>
      </c>
      <c r="Q571" s="317"/>
      <c r="R571" s="324"/>
      <c r="S571" s="176">
        <f t="shared" si="328"/>
        <v>0</v>
      </c>
    </row>
    <row r="572" spans="1:19">
      <c r="A572" s="162" t="s">
        <v>20</v>
      </c>
      <c r="B572" s="317"/>
      <c r="C572" s="318"/>
      <c r="D572" s="318"/>
      <c r="E572" s="319"/>
      <c r="F572" s="163">
        <v>0</v>
      </c>
      <c r="G572" s="317"/>
      <c r="H572" s="319"/>
      <c r="I572" s="165">
        <f t="shared" si="327"/>
        <v>0</v>
      </c>
      <c r="J572" s="139"/>
      <c r="K572" s="166" t="s">
        <v>20</v>
      </c>
      <c r="L572" s="317"/>
      <c r="M572" s="318"/>
      <c r="N572" s="318"/>
      <c r="O572" s="319"/>
      <c r="P572" s="167">
        <v>0</v>
      </c>
      <c r="Q572" s="317"/>
      <c r="R572" s="324"/>
      <c r="S572" s="169">
        <f t="shared" si="328"/>
        <v>0</v>
      </c>
    </row>
    <row r="573" spans="1:19" ht="15" thickBot="1">
      <c r="A573" s="177" t="s">
        <v>11</v>
      </c>
      <c r="B573" s="320"/>
      <c r="C573" s="321"/>
      <c r="D573" s="321"/>
      <c r="E573" s="322"/>
      <c r="F573" s="178">
        <v>0</v>
      </c>
      <c r="G573" s="320"/>
      <c r="H573" s="322"/>
      <c r="I573" s="180">
        <f t="shared" si="327"/>
        <v>0</v>
      </c>
      <c r="J573" s="139"/>
      <c r="K573" s="181" t="s">
        <v>11</v>
      </c>
      <c r="L573" s="320"/>
      <c r="M573" s="321"/>
      <c r="N573" s="321"/>
      <c r="O573" s="322"/>
      <c r="P573" s="178">
        <v>0</v>
      </c>
      <c r="Q573" s="320"/>
      <c r="R573" s="325"/>
      <c r="S573" s="183">
        <f t="shared" si="328"/>
        <v>0</v>
      </c>
    </row>
    <row r="574" spans="1:19" ht="15">
      <c r="A574" s="184" t="s">
        <v>26</v>
      </c>
      <c r="B574" s="185">
        <f>SUM(B553:B569)</f>
        <v>0</v>
      </c>
      <c r="C574" s="185">
        <f t="shared" ref="C574:H574" si="329">SUM(C553:C569)</f>
        <v>0</v>
      </c>
      <c r="D574" s="185">
        <f t="shared" si="329"/>
        <v>0</v>
      </c>
      <c r="E574" s="185">
        <f t="shared" si="329"/>
        <v>0</v>
      </c>
      <c r="F574" s="185">
        <f t="shared" si="329"/>
        <v>45.137468438866861</v>
      </c>
      <c r="G574" s="185">
        <f t="shared" si="329"/>
        <v>0</v>
      </c>
      <c r="H574" s="187">
        <f t="shared" si="329"/>
        <v>0</v>
      </c>
      <c r="I574" s="144">
        <f t="shared" ref="I574" si="330">SUM(I553:I569)</f>
        <v>45.137468438866861</v>
      </c>
      <c r="J574" s="139"/>
      <c r="K574" s="186" t="s">
        <v>26</v>
      </c>
      <c r="L574" s="185">
        <f>SUM(L553:L569)</f>
        <v>0</v>
      </c>
      <c r="M574" s="185">
        <f t="shared" ref="M574:R574" si="331">SUM(M553:M569)</f>
        <v>0</v>
      </c>
      <c r="N574" s="185">
        <f t="shared" si="331"/>
        <v>0</v>
      </c>
      <c r="O574" s="185">
        <f t="shared" si="331"/>
        <v>0</v>
      </c>
      <c r="P574" s="185">
        <f t="shared" si="331"/>
        <v>0</v>
      </c>
      <c r="Q574" s="185">
        <f t="shared" si="331"/>
        <v>0</v>
      </c>
      <c r="R574" s="187">
        <f t="shared" si="331"/>
        <v>0</v>
      </c>
      <c r="S574" s="188">
        <f t="shared" ref="S574" si="332">SUM(S553:S569)</f>
        <v>0</v>
      </c>
    </row>
    <row r="575" spans="1:19" ht="15" thickBot="1">
      <c r="A575" s="15" t="s">
        <v>100</v>
      </c>
      <c r="B575" s="100">
        <f>IF($I574=0,"-",B574/$I574)</f>
        <v>0</v>
      </c>
      <c r="C575" s="100">
        <f t="shared" ref="C575:H575" si="333">IF($I574=0,"-",C574/$I574)</f>
        <v>0</v>
      </c>
      <c r="D575" s="100">
        <f t="shared" si="333"/>
        <v>0</v>
      </c>
      <c r="E575" s="100">
        <f t="shared" si="333"/>
        <v>0</v>
      </c>
      <c r="F575" s="100">
        <f t="shared" si="333"/>
        <v>1</v>
      </c>
      <c r="G575" s="100">
        <f t="shared" si="333"/>
        <v>0</v>
      </c>
      <c r="H575" s="101">
        <f t="shared" si="333"/>
        <v>0</v>
      </c>
      <c r="I575" s="102">
        <f>SUM(B575:H575)</f>
        <v>1</v>
      </c>
      <c r="J575" s="2"/>
      <c r="K575" s="27" t="s">
        <v>100</v>
      </c>
      <c r="L575" s="76" t="str">
        <f>IF($S574=0,"-",L574/$S574)</f>
        <v>-</v>
      </c>
      <c r="M575" s="76" t="str">
        <f t="shared" ref="M575:R575" si="334">IF($S574=0,"-",M574/$S574)</f>
        <v>-</v>
      </c>
      <c r="N575" s="76" t="str">
        <f t="shared" si="334"/>
        <v>-</v>
      </c>
      <c r="O575" s="76" t="str">
        <f t="shared" si="334"/>
        <v>-</v>
      </c>
      <c r="P575" s="76" t="str">
        <f t="shared" si="334"/>
        <v>-</v>
      </c>
      <c r="Q575" s="76" t="str">
        <f t="shared" si="334"/>
        <v>-</v>
      </c>
      <c r="R575" s="77" t="str">
        <f t="shared" si="334"/>
        <v>-</v>
      </c>
      <c r="S575" s="78">
        <f>SUM(L575:R575)</f>
        <v>0</v>
      </c>
    </row>
    <row r="576" spans="1:19" ht="15" thickBot="1">
      <c r="A576" s="218"/>
      <c r="B576" s="218"/>
      <c r="C576" s="218"/>
      <c r="D576" s="218"/>
      <c r="E576" s="218"/>
      <c r="F576" s="218"/>
      <c r="G576" s="218"/>
      <c r="H576" s="218"/>
      <c r="I576" s="218"/>
      <c r="K576" s="218"/>
      <c r="L576" s="218"/>
      <c r="M576" s="218"/>
      <c r="N576" s="218"/>
      <c r="O576" s="218"/>
      <c r="P576" s="218"/>
      <c r="Q576" s="218"/>
      <c r="R576" s="218"/>
      <c r="S576" s="218"/>
    </row>
    <row r="577" spans="1:19" ht="28.5">
      <c r="A577" s="306" t="s">
        <v>46</v>
      </c>
      <c r="B577" s="135" t="s">
        <v>0</v>
      </c>
      <c r="C577" s="135" t="s">
        <v>1</v>
      </c>
      <c r="D577" s="135" t="s">
        <v>2</v>
      </c>
      <c r="E577" s="135" t="s">
        <v>3</v>
      </c>
      <c r="F577" s="135" t="s">
        <v>27</v>
      </c>
      <c r="G577" s="135" t="s">
        <v>4</v>
      </c>
      <c r="H577" s="135" t="s">
        <v>5</v>
      </c>
      <c r="I577" s="136" t="s">
        <v>6</v>
      </c>
      <c r="K577" s="308" t="s">
        <v>46</v>
      </c>
      <c r="L577" s="137" t="s">
        <v>0</v>
      </c>
      <c r="M577" s="137" t="s">
        <v>1</v>
      </c>
      <c r="N577" s="137" t="s">
        <v>2</v>
      </c>
      <c r="O577" s="137" t="s">
        <v>3</v>
      </c>
      <c r="P577" s="137" t="s">
        <v>27</v>
      </c>
      <c r="Q577" s="137" t="s">
        <v>4</v>
      </c>
      <c r="R577" s="137" t="s">
        <v>5</v>
      </c>
      <c r="S577" s="138" t="s">
        <v>6</v>
      </c>
    </row>
    <row r="578" spans="1:19" ht="15">
      <c r="A578" s="307" t="s">
        <v>46</v>
      </c>
      <c r="B578" s="294" t="s">
        <v>109</v>
      </c>
      <c r="C578" s="295"/>
      <c r="D578" s="295"/>
      <c r="E578" s="295"/>
      <c r="F578" s="295"/>
      <c r="G578" s="295"/>
      <c r="H578" s="295"/>
      <c r="I578" s="296"/>
      <c r="K578" s="309" t="s">
        <v>46</v>
      </c>
      <c r="L578" s="297" t="s">
        <v>109</v>
      </c>
      <c r="M578" s="298"/>
      <c r="N578" s="298"/>
      <c r="O578" s="298"/>
      <c r="P578" s="298"/>
      <c r="Q578" s="298"/>
      <c r="R578" s="298"/>
      <c r="S578" s="299"/>
    </row>
    <row r="579" spans="1:19" ht="15">
      <c r="A579" s="141" t="s">
        <v>7</v>
      </c>
      <c r="B579" s="142">
        <v>0.5140933677628885</v>
      </c>
      <c r="C579" s="142">
        <v>0</v>
      </c>
      <c r="D579" s="142">
        <v>9.8020012336657497E-2</v>
      </c>
      <c r="E579" s="142">
        <v>0</v>
      </c>
      <c r="F579" s="303"/>
      <c r="G579" s="142">
        <v>0</v>
      </c>
      <c r="H579" s="143">
        <v>0</v>
      </c>
      <c r="I579" s="144">
        <f>SUM(B579:H579)</f>
        <v>0.61211338009954597</v>
      </c>
      <c r="J579" s="139"/>
      <c r="K579" s="193" t="s">
        <v>7</v>
      </c>
      <c r="L579" s="142">
        <v>0.5140933677628885</v>
      </c>
      <c r="M579" s="142">
        <v>0</v>
      </c>
      <c r="N579" s="142">
        <v>9.8020012336657497E-2</v>
      </c>
      <c r="O579" s="142">
        <v>0</v>
      </c>
      <c r="P579" s="142">
        <v>4.8132395315949325E-3</v>
      </c>
      <c r="Q579" s="142">
        <v>0</v>
      </c>
      <c r="R579" s="194">
        <v>0</v>
      </c>
      <c r="S579" s="195">
        <f>SUM(L579:R579)</f>
        <v>0.61692661963114093</v>
      </c>
    </row>
    <row r="580" spans="1:19" ht="15">
      <c r="A580" s="149" t="s">
        <v>8</v>
      </c>
      <c r="B580" s="150">
        <v>5.8091503816151935</v>
      </c>
      <c r="C580" s="150">
        <v>0</v>
      </c>
      <c r="D580" s="150">
        <v>1.418631899473948</v>
      </c>
      <c r="E580" s="150">
        <v>0</v>
      </c>
      <c r="F580" s="304"/>
      <c r="G580" s="150">
        <v>0</v>
      </c>
      <c r="H580" s="151">
        <v>0</v>
      </c>
      <c r="I580" s="152">
        <f t="shared" ref="I580:I599" si="335">SUM(B580:H580)</f>
        <v>7.2277822810891417</v>
      </c>
      <c r="J580" s="139"/>
      <c r="K580" s="153" t="s">
        <v>8</v>
      </c>
      <c r="L580" s="154">
        <v>5.8091503816151935</v>
      </c>
      <c r="M580" s="154">
        <v>0</v>
      </c>
      <c r="N580" s="154">
        <v>1.418631899473948</v>
      </c>
      <c r="O580" s="154">
        <v>0</v>
      </c>
      <c r="P580" s="154">
        <v>0</v>
      </c>
      <c r="Q580" s="154">
        <v>0</v>
      </c>
      <c r="R580" s="155">
        <v>0</v>
      </c>
      <c r="S580" s="156">
        <f t="shared" ref="S580:S599" si="336">SUM(L580:R580)</f>
        <v>7.2277822810891417</v>
      </c>
    </row>
    <row r="581" spans="1:19" ht="15">
      <c r="A581" s="157" t="s">
        <v>10</v>
      </c>
      <c r="B581" s="146">
        <v>2.0157658396779299</v>
      </c>
      <c r="C581" s="146">
        <v>0</v>
      </c>
      <c r="D581" s="146">
        <v>0</v>
      </c>
      <c r="E581" s="146">
        <v>0</v>
      </c>
      <c r="F581" s="304"/>
      <c r="G581" s="146">
        <v>0</v>
      </c>
      <c r="H581" s="158">
        <v>0</v>
      </c>
      <c r="I581" s="144">
        <f t="shared" si="335"/>
        <v>2.0157658396779299</v>
      </c>
      <c r="J581" s="139"/>
      <c r="K581" s="159" t="s">
        <v>10</v>
      </c>
      <c r="L581" s="146">
        <v>2.0157658396779299</v>
      </c>
      <c r="M581" s="146">
        <v>0</v>
      </c>
      <c r="N581" s="146">
        <v>0</v>
      </c>
      <c r="O581" s="146">
        <v>0</v>
      </c>
      <c r="P581" s="146">
        <v>0</v>
      </c>
      <c r="Q581" s="146">
        <v>0</v>
      </c>
      <c r="R581" s="147">
        <v>0</v>
      </c>
      <c r="S581" s="148">
        <f t="shared" si="336"/>
        <v>2.0157658396779299</v>
      </c>
    </row>
    <row r="582" spans="1:19" ht="15">
      <c r="A582" s="149" t="s">
        <v>53</v>
      </c>
      <c r="B582" s="150">
        <v>0</v>
      </c>
      <c r="C582" s="150">
        <v>0</v>
      </c>
      <c r="D582" s="150">
        <v>0</v>
      </c>
      <c r="E582" s="150">
        <v>0</v>
      </c>
      <c r="F582" s="304"/>
      <c r="G582" s="150">
        <v>0</v>
      </c>
      <c r="H582" s="151">
        <v>0</v>
      </c>
      <c r="I582" s="152">
        <f t="shared" si="335"/>
        <v>0</v>
      </c>
      <c r="J582" s="139"/>
      <c r="K582" s="153" t="s">
        <v>53</v>
      </c>
      <c r="L582" s="154">
        <v>0</v>
      </c>
      <c r="M582" s="154">
        <v>0</v>
      </c>
      <c r="N582" s="154">
        <v>0</v>
      </c>
      <c r="O582" s="154">
        <v>0</v>
      </c>
      <c r="P582" s="154">
        <v>0</v>
      </c>
      <c r="Q582" s="154">
        <v>0</v>
      </c>
      <c r="R582" s="155">
        <v>0</v>
      </c>
      <c r="S582" s="156">
        <f t="shared" si="336"/>
        <v>0</v>
      </c>
    </row>
    <row r="583" spans="1:19" ht="15">
      <c r="A583" s="157" t="s">
        <v>16</v>
      </c>
      <c r="B583" s="146">
        <v>7.8971402895183678</v>
      </c>
      <c r="C583" s="146">
        <v>0.95653953030476346</v>
      </c>
      <c r="D583" s="146">
        <v>0.20625089036659028</v>
      </c>
      <c r="E583" s="146">
        <v>0.45999804970777541</v>
      </c>
      <c r="F583" s="304"/>
      <c r="G583" s="146">
        <v>0</v>
      </c>
      <c r="H583" s="158">
        <v>0</v>
      </c>
      <c r="I583" s="144">
        <f t="shared" si="335"/>
        <v>9.519928759897498</v>
      </c>
      <c r="J583" s="139"/>
      <c r="K583" s="159" t="s">
        <v>16</v>
      </c>
      <c r="L583" s="146">
        <v>7.8971402895183678</v>
      </c>
      <c r="M583" s="146">
        <v>0.95653953030476346</v>
      </c>
      <c r="N583" s="146">
        <v>0.20625089036659028</v>
      </c>
      <c r="O583" s="146">
        <v>0.45999804970777541</v>
      </c>
      <c r="P583" s="146">
        <v>0</v>
      </c>
      <c r="Q583" s="146">
        <v>0</v>
      </c>
      <c r="R583" s="147">
        <v>0</v>
      </c>
      <c r="S583" s="148">
        <f t="shared" si="336"/>
        <v>9.519928759897498</v>
      </c>
    </row>
    <row r="584" spans="1:19" ht="15">
      <c r="A584" s="149" t="s">
        <v>15</v>
      </c>
      <c r="B584" s="150">
        <v>279.04265745502863</v>
      </c>
      <c r="C584" s="150">
        <v>4.2347080935083596</v>
      </c>
      <c r="D584" s="150">
        <v>5.007108464333796</v>
      </c>
      <c r="E584" s="150">
        <v>0</v>
      </c>
      <c r="F584" s="304"/>
      <c r="G584" s="150">
        <v>0</v>
      </c>
      <c r="H584" s="151">
        <v>0</v>
      </c>
      <c r="I584" s="152">
        <f t="shared" si="335"/>
        <v>288.28447401287076</v>
      </c>
      <c r="J584" s="139"/>
      <c r="K584" s="153" t="s">
        <v>15</v>
      </c>
      <c r="L584" s="154">
        <v>279.04265745502863</v>
      </c>
      <c r="M584" s="154">
        <v>4.2347080935083596</v>
      </c>
      <c r="N584" s="154">
        <v>5.007108464333796</v>
      </c>
      <c r="O584" s="154">
        <v>0</v>
      </c>
      <c r="P584" s="154">
        <v>0</v>
      </c>
      <c r="Q584" s="154">
        <v>0</v>
      </c>
      <c r="R584" s="155">
        <v>0</v>
      </c>
      <c r="S584" s="156">
        <f t="shared" si="336"/>
        <v>288.28447401287076</v>
      </c>
    </row>
    <row r="585" spans="1:19" ht="15">
      <c r="A585" s="157" t="s">
        <v>55</v>
      </c>
      <c r="B585" s="146">
        <v>0</v>
      </c>
      <c r="C585" s="146">
        <v>0</v>
      </c>
      <c r="D585" s="146">
        <v>0.1360459383442989</v>
      </c>
      <c r="E585" s="146">
        <v>63.463342587595676</v>
      </c>
      <c r="F585" s="304"/>
      <c r="G585" s="146">
        <v>0</v>
      </c>
      <c r="H585" s="158">
        <v>0</v>
      </c>
      <c r="I585" s="144">
        <f t="shared" si="335"/>
        <v>63.599388525939972</v>
      </c>
      <c r="J585" s="139"/>
      <c r="K585" s="159" t="s">
        <v>55</v>
      </c>
      <c r="L585" s="146">
        <v>0</v>
      </c>
      <c r="M585" s="146">
        <v>0</v>
      </c>
      <c r="N585" s="146">
        <v>0.1360459383442989</v>
      </c>
      <c r="O585" s="146">
        <v>63.463342587595676</v>
      </c>
      <c r="P585" s="146">
        <v>3186.0710515436435</v>
      </c>
      <c r="Q585" s="146">
        <v>0</v>
      </c>
      <c r="R585" s="147">
        <v>0</v>
      </c>
      <c r="S585" s="148">
        <f t="shared" si="336"/>
        <v>3249.6704400695835</v>
      </c>
    </row>
    <row r="586" spans="1:19" ht="15">
      <c r="A586" s="149" t="s">
        <v>12</v>
      </c>
      <c r="B586" s="150">
        <v>0</v>
      </c>
      <c r="C586" s="150">
        <v>0</v>
      </c>
      <c r="D586" s="150">
        <v>4.0859329990380125E-2</v>
      </c>
      <c r="E586" s="150">
        <v>1.1946250298701013</v>
      </c>
      <c r="F586" s="304"/>
      <c r="G586" s="150">
        <v>0</v>
      </c>
      <c r="H586" s="151">
        <v>0</v>
      </c>
      <c r="I586" s="152">
        <f t="shared" si="335"/>
        <v>1.2354843598604814</v>
      </c>
      <c r="J586" s="139"/>
      <c r="K586" s="153" t="s">
        <v>12</v>
      </c>
      <c r="L586" s="154">
        <v>0</v>
      </c>
      <c r="M586" s="154">
        <v>0</v>
      </c>
      <c r="N586" s="154">
        <v>4.0859329990380125E-2</v>
      </c>
      <c r="O586" s="154">
        <v>1.1946250298701013</v>
      </c>
      <c r="P586" s="154">
        <v>209.52314201411102</v>
      </c>
      <c r="Q586" s="154">
        <v>0</v>
      </c>
      <c r="R586" s="155">
        <v>0</v>
      </c>
      <c r="S586" s="156">
        <f t="shared" si="336"/>
        <v>210.75862637397151</v>
      </c>
    </row>
    <row r="587" spans="1:19" ht="15">
      <c r="A587" s="157" t="s">
        <v>56</v>
      </c>
      <c r="B587" s="146">
        <v>0</v>
      </c>
      <c r="C587" s="146">
        <v>0</v>
      </c>
      <c r="D587" s="146">
        <v>0</v>
      </c>
      <c r="E587" s="146">
        <v>0</v>
      </c>
      <c r="F587" s="304"/>
      <c r="G587" s="146">
        <v>0</v>
      </c>
      <c r="H587" s="158">
        <v>0</v>
      </c>
      <c r="I587" s="144">
        <f t="shared" si="335"/>
        <v>0</v>
      </c>
      <c r="J587" s="139"/>
      <c r="K587" s="159" t="s">
        <v>56</v>
      </c>
      <c r="L587" s="146">
        <v>0</v>
      </c>
      <c r="M587" s="146">
        <v>0</v>
      </c>
      <c r="N587" s="146">
        <v>0</v>
      </c>
      <c r="O587" s="146">
        <v>0</v>
      </c>
      <c r="P587" s="146">
        <v>41.229165435133844</v>
      </c>
      <c r="Q587" s="146">
        <v>0</v>
      </c>
      <c r="R587" s="147">
        <v>0</v>
      </c>
      <c r="S587" s="148">
        <f t="shared" si="336"/>
        <v>41.229165435133844</v>
      </c>
    </row>
    <row r="588" spans="1:19" ht="15">
      <c r="A588" s="149" t="s">
        <v>17</v>
      </c>
      <c r="B588" s="150">
        <v>216.02570621147657</v>
      </c>
      <c r="C588" s="150">
        <v>1.1704909398987131</v>
      </c>
      <c r="D588" s="150">
        <v>27.417207104786712</v>
      </c>
      <c r="E588" s="150">
        <v>3.737440231086373</v>
      </c>
      <c r="F588" s="304"/>
      <c r="G588" s="150">
        <v>0</v>
      </c>
      <c r="H588" s="151">
        <v>0</v>
      </c>
      <c r="I588" s="152">
        <f t="shared" si="335"/>
        <v>248.35084448724837</v>
      </c>
      <c r="J588" s="139"/>
      <c r="K588" s="153" t="s">
        <v>17</v>
      </c>
      <c r="L588" s="154">
        <v>216.02570621147657</v>
      </c>
      <c r="M588" s="154">
        <v>1.1704909398987131</v>
      </c>
      <c r="N588" s="154">
        <v>27.417207104786712</v>
      </c>
      <c r="O588" s="154">
        <v>3.737440231086373</v>
      </c>
      <c r="P588" s="154">
        <v>0</v>
      </c>
      <c r="Q588" s="154">
        <v>0</v>
      </c>
      <c r="R588" s="155">
        <v>0</v>
      </c>
      <c r="S588" s="156">
        <f t="shared" si="336"/>
        <v>248.35084448724837</v>
      </c>
    </row>
    <row r="589" spans="1:19" ht="15">
      <c r="A589" s="157" t="s">
        <v>141</v>
      </c>
      <c r="B589" s="146">
        <v>1184.9782854839509</v>
      </c>
      <c r="C589" s="146">
        <v>186.73691663333597</v>
      </c>
      <c r="D589" s="146">
        <v>36.41952442378583</v>
      </c>
      <c r="E589" s="146">
        <v>28.677441066749079</v>
      </c>
      <c r="F589" s="304"/>
      <c r="G589" s="146">
        <v>0</v>
      </c>
      <c r="H589" s="158">
        <v>0</v>
      </c>
      <c r="I589" s="144">
        <f t="shared" si="335"/>
        <v>1436.8121676078217</v>
      </c>
      <c r="J589" s="139"/>
      <c r="K589" s="159" t="s">
        <v>141</v>
      </c>
      <c r="L589" s="146">
        <v>1184.9782854839509</v>
      </c>
      <c r="M589" s="146">
        <v>186.73691663333597</v>
      </c>
      <c r="N589" s="146">
        <v>36.41952442378583</v>
      </c>
      <c r="O589" s="146">
        <v>28.677441066749079</v>
      </c>
      <c r="P589" s="146">
        <v>0</v>
      </c>
      <c r="Q589" s="146">
        <v>0</v>
      </c>
      <c r="R589" s="147">
        <v>0</v>
      </c>
      <c r="S589" s="148">
        <f t="shared" si="336"/>
        <v>1436.8121676078217</v>
      </c>
    </row>
    <row r="590" spans="1:19" ht="15">
      <c r="A590" s="149" t="s">
        <v>25</v>
      </c>
      <c r="B590" s="150">
        <v>376.93905358516366</v>
      </c>
      <c r="C590" s="150">
        <v>0</v>
      </c>
      <c r="D590" s="150">
        <v>831.3502303978139</v>
      </c>
      <c r="E590" s="150">
        <v>183.19917473206223</v>
      </c>
      <c r="F590" s="304"/>
      <c r="G590" s="150">
        <v>569.5691125497799</v>
      </c>
      <c r="H590" s="151">
        <v>0.14827766312931742</v>
      </c>
      <c r="I590" s="152">
        <f t="shared" si="335"/>
        <v>1961.2058489279491</v>
      </c>
      <c r="J590" s="139"/>
      <c r="K590" s="153" t="s">
        <v>25</v>
      </c>
      <c r="L590" s="154">
        <v>376.93905358516366</v>
      </c>
      <c r="M590" s="154">
        <v>0</v>
      </c>
      <c r="N590" s="154">
        <v>831.3502303978139</v>
      </c>
      <c r="O590" s="154">
        <v>183.19917473206223</v>
      </c>
      <c r="P590" s="154">
        <v>493.3861267121967</v>
      </c>
      <c r="Q590" s="154">
        <v>569.5691125497799</v>
      </c>
      <c r="R590" s="155">
        <v>0.14827766312931742</v>
      </c>
      <c r="S590" s="156">
        <f t="shared" si="336"/>
        <v>2454.5919756401454</v>
      </c>
    </row>
    <row r="591" spans="1:19" ht="15">
      <c r="A591" s="157" t="s">
        <v>24</v>
      </c>
      <c r="B591" s="146">
        <v>414.54912254292509</v>
      </c>
      <c r="C591" s="146">
        <v>2.6281674588896267</v>
      </c>
      <c r="D591" s="146">
        <v>0</v>
      </c>
      <c r="E591" s="146">
        <v>0</v>
      </c>
      <c r="F591" s="304"/>
      <c r="G591" s="146">
        <v>0</v>
      </c>
      <c r="H591" s="158">
        <v>0</v>
      </c>
      <c r="I591" s="144">
        <f t="shared" si="335"/>
        <v>417.1772900018147</v>
      </c>
      <c r="J591" s="139"/>
      <c r="K591" s="159" t="s">
        <v>24</v>
      </c>
      <c r="L591" s="146">
        <v>414.54912254292509</v>
      </c>
      <c r="M591" s="146">
        <v>2.6281674588896267</v>
      </c>
      <c r="N591" s="146">
        <v>0</v>
      </c>
      <c r="O591" s="146">
        <v>0</v>
      </c>
      <c r="P591" s="146">
        <v>0</v>
      </c>
      <c r="Q591" s="146">
        <v>0</v>
      </c>
      <c r="R591" s="147">
        <v>0</v>
      </c>
      <c r="S591" s="148">
        <f t="shared" si="336"/>
        <v>417.1772900018147</v>
      </c>
    </row>
    <row r="592" spans="1:19" ht="15">
      <c r="A592" s="149" t="s">
        <v>57</v>
      </c>
      <c r="B592" s="150">
        <v>26.146717951780875</v>
      </c>
      <c r="C592" s="150">
        <v>0</v>
      </c>
      <c r="D592" s="150">
        <v>4.6481164871256286</v>
      </c>
      <c r="E592" s="150">
        <v>0</v>
      </c>
      <c r="F592" s="304"/>
      <c r="G592" s="150">
        <v>0</v>
      </c>
      <c r="H592" s="151">
        <v>0</v>
      </c>
      <c r="I592" s="152">
        <f t="shared" si="335"/>
        <v>30.794834438906506</v>
      </c>
      <c r="J592" s="139"/>
      <c r="K592" s="153" t="s">
        <v>57</v>
      </c>
      <c r="L592" s="154">
        <v>26.146717951780875</v>
      </c>
      <c r="M592" s="154">
        <v>0</v>
      </c>
      <c r="N592" s="154">
        <v>4.6481164871256286</v>
      </c>
      <c r="O592" s="154">
        <v>0</v>
      </c>
      <c r="P592" s="154">
        <v>0</v>
      </c>
      <c r="Q592" s="154">
        <v>0</v>
      </c>
      <c r="R592" s="155">
        <v>0</v>
      </c>
      <c r="S592" s="156">
        <f t="shared" si="336"/>
        <v>30.794834438906506</v>
      </c>
    </row>
    <row r="593" spans="1:85" ht="15">
      <c r="A593" s="157" t="s">
        <v>22</v>
      </c>
      <c r="B593" s="146">
        <v>116.10650808787392</v>
      </c>
      <c r="C593" s="146">
        <v>0</v>
      </c>
      <c r="D593" s="146">
        <v>7.1613586440142019</v>
      </c>
      <c r="E593" s="146">
        <v>0</v>
      </c>
      <c r="F593" s="304"/>
      <c r="G593" s="146">
        <v>0</v>
      </c>
      <c r="H593" s="158">
        <v>0</v>
      </c>
      <c r="I593" s="144">
        <f t="shared" si="335"/>
        <v>123.26786673188812</v>
      </c>
      <c r="J593" s="139"/>
      <c r="K593" s="159" t="s">
        <v>22</v>
      </c>
      <c r="L593" s="146">
        <v>116.10650808787392</v>
      </c>
      <c r="M593" s="146">
        <v>0</v>
      </c>
      <c r="N593" s="146">
        <v>7.1613586440142019</v>
      </c>
      <c r="O593" s="146">
        <v>0</v>
      </c>
      <c r="P593" s="146">
        <v>209.04305514408554</v>
      </c>
      <c r="Q593" s="146">
        <v>0</v>
      </c>
      <c r="R593" s="147">
        <v>0</v>
      </c>
      <c r="S593" s="148">
        <f t="shared" si="336"/>
        <v>332.31092187597369</v>
      </c>
    </row>
    <row r="594" spans="1:85" ht="15">
      <c r="A594" s="149" t="s">
        <v>21</v>
      </c>
      <c r="B594" s="150">
        <v>1.4441027977120555</v>
      </c>
      <c r="C594" s="150">
        <v>0</v>
      </c>
      <c r="D594" s="150">
        <v>2.6681615207796907E-2</v>
      </c>
      <c r="E594" s="150">
        <v>0</v>
      </c>
      <c r="F594" s="304"/>
      <c r="G594" s="150">
        <v>0</v>
      </c>
      <c r="H594" s="151">
        <v>0</v>
      </c>
      <c r="I594" s="152">
        <f t="shared" si="335"/>
        <v>1.4707844129198524</v>
      </c>
      <c r="J594" s="139"/>
      <c r="K594" s="153" t="s">
        <v>21</v>
      </c>
      <c r="L594" s="154">
        <v>1.4441027977120555</v>
      </c>
      <c r="M594" s="154">
        <v>0</v>
      </c>
      <c r="N594" s="154">
        <v>2.6681615207796907E-2</v>
      </c>
      <c r="O594" s="154">
        <v>0</v>
      </c>
      <c r="P594" s="154">
        <v>0</v>
      </c>
      <c r="Q594" s="154">
        <v>0</v>
      </c>
      <c r="R594" s="155">
        <v>0</v>
      </c>
      <c r="S594" s="156">
        <f t="shared" si="336"/>
        <v>1.4707844129198524</v>
      </c>
    </row>
    <row r="595" spans="1:85" ht="15">
      <c r="A595" s="160" t="s">
        <v>61</v>
      </c>
      <c r="B595" s="146">
        <v>359.85819848047475</v>
      </c>
      <c r="C595" s="146">
        <v>0</v>
      </c>
      <c r="D595" s="146">
        <v>0</v>
      </c>
      <c r="E595" s="146">
        <v>0</v>
      </c>
      <c r="F595" s="304"/>
      <c r="G595" s="146">
        <v>0</v>
      </c>
      <c r="H595" s="158">
        <v>0</v>
      </c>
      <c r="I595" s="144">
        <f t="shared" si="335"/>
        <v>359.85819848047475</v>
      </c>
      <c r="J595" s="139"/>
      <c r="K595" s="161" t="s">
        <v>61</v>
      </c>
      <c r="L595" s="146">
        <v>359.85819848047475</v>
      </c>
      <c r="M595" s="146">
        <v>0</v>
      </c>
      <c r="N595" s="146">
        <v>0</v>
      </c>
      <c r="O595" s="146">
        <v>0</v>
      </c>
      <c r="P595" s="146">
        <v>0</v>
      </c>
      <c r="Q595" s="146">
        <v>0</v>
      </c>
      <c r="R595" s="147">
        <v>0</v>
      </c>
      <c r="S595" s="148">
        <f t="shared" si="336"/>
        <v>359.85819848047475</v>
      </c>
    </row>
    <row r="596" spans="1:85">
      <c r="A596" s="162" t="s">
        <v>23</v>
      </c>
      <c r="B596" s="163">
        <v>359.85819848047475</v>
      </c>
      <c r="C596" s="163">
        <v>0</v>
      </c>
      <c r="D596" s="163">
        <v>0</v>
      </c>
      <c r="E596" s="163">
        <v>0</v>
      </c>
      <c r="F596" s="304"/>
      <c r="G596" s="163">
        <v>0</v>
      </c>
      <c r="H596" s="164">
        <v>0</v>
      </c>
      <c r="I596" s="165">
        <f t="shared" si="335"/>
        <v>359.85819848047475</v>
      </c>
      <c r="J596" s="139"/>
      <c r="K596" s="166" t="s">
        <v>23</v>
      </c>
      <c r="L596" s="167">
        <v>359.85819848047475</v>
      </c>
      <c r="M596" s="167">
        <v>0</v>
      </c>
      <c r="N596" s="167">
        <v>0</v>
      </c>
      <c r="O596" s="167">
        <v>0</v>
      </c>
      <c r="P596" s="167">
        <v>0</v>
      </c>
      <c r="Q596" s="167">
        <v>0</v>
      </c>
      <c r="R596" s="168">
        <v>0</v>
      </c>
      <c r="S596" s="169">
        <f t="shared" si="336"/>
        <v>359.85819848047475</v>
      </c>
    </row>
    <row r="597" spans="1:85">
      <c r="A597" s="170" t="s">
        <v>19</v>
      </c>
      <c r="B597" s="171">
        <v>0</v>
      </c>
      <c r="C597" s="171">
        <v>0</v>
      </c>
      <c r="D597" s="171">
        <v>0</v>
      </c>
      <c r="E597" s="171">
        <v>0</v>
      </c>
      <c r="F597" s="304"/>
      <c r="G597" s="171">
        <v>0</v>
      </c>
      <c r="H597" s="172">
        <v>0</v>
      </c>
      <c r="I597" s="173">
        <f t="shared" si="335"/>
        <v>0</v>
      </c>
      <c r="J597" s="139"/>
      <c r="K597" s="174" t="s">
        <v>19</v>
      </c>
      <c r="L597" s="171">
        <v>0</v>
      </c>
      <c r="M597" s="171">
        <v>0</v>
      </c>
      <c r="N597" s="171">
        <v>0</v>
      </c>
      <c r="O597" s="171">
        <v>0</v>
      </c>
      <c r="P597" s="171">
        <v>0</v>
      </c>
      <c r="Q597" s="171">
        <v>0</v>
      </c>
      <c r="R597" s="175">
        <v>0</v>
      </c>
      <c r="S597" s="176">
        <f t="shared" si="336"/>
        <v>0</v>
      </c>
    </row>
    <row r="598" spans="1:85">
      <c r="A598" s="162" t="s">
        <v>20</v>
      </c>
      <c r="B598" s="163">
        <v>0</v>
      </c>
      <c r="C598" s="163">
        <v>0</v>
      </c>
      <c r="D598" s="163">
        <v>0</v>
      </c>
      <c r="E598" s="163">
        <v>0</v>
      </c>
      <c r="F598" s="304"/>
      <c r="G598" s="163">
        <v>0</v>
      </c>
      <c r="H598" s="164">
        <v>0</v>
      </c>
      <c r="I598" s="165">
        <f t="shared" si="335"/>
        <v>0</v>
      </c>
      <c r="J598" s="139"/>
      <c r="K598" s="166" t="s">
        <v>20</v>
      </c>
      <c r="L598" s="167">
        <v>0</v>
      </c>
      <c r="M598" s="167">
        <v>0</v>
      </c>
      <c r="N598" s="167">
        <v>0</v>
      </c>
      <c r="O598" s="167">
        <v>0</v>
      </c>
      <c r="P598" s="167">
        <v>0</v>
      </c>
      <c r="Q598" s="167">
        <v>0</v>
      </c>
      <c r="R598" s="168">
        <v>0</v>
      </c>
      <c r="S598" s="169">
        <f t="shared" si="336"/>
        <v>0</v>
      </c>
    </row>
    <row r="599" spans="1:85" ht="15" thickBot="1">
      <c r="A599" s="177" t="s">
        <v>11</v>
      </c>
      <c r="B599" s="178">
        <v>0</v>
      </c>
      <c r="C599" s="178">
        <v>0</v>
      </c>
      <c r="D599" s="178">
        <v>0</v>
      </c>
      <c r="E599" s="178">
        <v>0</v>
      </c>
      <c r="F599" s="305"/>
      <c r="G599" s="178">
        <v>0</v>
      </c>
      <c r="H599" s="179">
        <v>0</v>
      </c>
      <c r="I599" s="180">
        <f t="shared" si="335"/>
        <v>0</v>
      </c>
      <c r="J599" s="139"/>
      <c r="K599" s="181" t="s">
        <v>11</v>
      </c>
      <c r="L599" s="178">
        <v>0</v>
      </c>
      <c r="M599" s="178">
        <v>0</v>
      </c>
      <c r="N599" s="178">
        <v>0</v>
      </c>
      <c r="O599" s="178">
        <v>0</v>
      </c>
      <c r="P599" s="178">
        <v>0</v>
      </c>
      <c r="Q599" s="178">
        <v>0</v>
      </c>
      <c r="R599" s="182">
        <v>0</v>
      </c>
      <c r="S599" s="183">
        <f t="shared" si="336"/>
        <v>0</v>
      </c>
    </row>
    <row r="600" spans="1:85" ht="15">
      <c r="A600" s="184" t="s">
        <v>26</v>
      </c>
      <c r="B600" s="185">
        <f>SUM(B579:B595)</f>
        <v>2991.3265024749608</v>
      </c>
      <c r="C600" s="185">
        <f t="shared" ref="C600:H600" si="337">SUM(C579:C595)</f>
        <v>195.72682265593744</v>
      </c>
      <c r="D600" s="185">
        <f t="shared" si="337"/>
        <v>913.93003520757986</v>
      </c>
      <c r="E600" s="185">
        <f t="shared" si="337"/>
        <v>280.73202169707122</v>
      </c>
      <c r="F600" s="185">
        <f t="shared" si="337"/>
        <v>0</v>
      </c>
      <c r="G600" s="185">
        <f t="shared" si="337"/>
        <v>569.5691125497799</v>
      </c>
      <c r="H600" s="187">
        <f t="shared" si="337"/>
        <v>0.14827766312931742</v>
      </c>
      <c r="I600" s="144">
        <f t="shared" ref="I600" si="338">SUM(I579:I595)</f>
        <v>4951.4327722484586</v>
      </c>
      <c r="J600" s="139"/>
      <c r="K600" s="186" t="s">
        <v>26</v>
      </c>
      <c r="L600" s="185">
        <f>SUM(L579:L595)</f>
        <v>2991.3265024749608</v>
      </c>
      <c r="M600" s="185">
        <f t="shared" ref="M600:R600" si="339">SUM(M579:M595)</f>
        <v>195.72682265593744</v>
      </c>
      <c r="N600" s="185">
        <f t="shared" si="339"/>
        <v>913.93003520757986</v>
      </c>
      <c r="O600" s="185">
        <f t="shared" si="339"/>
        <v>280.73202169707122</v>
      </c>
      <c r="P600" s="185">
        <f t="shared" si="339"/>
        <v>4139.2573540887024</v>
      </c>
      <c r="Q600" s="185">
        <f t="shared" si="339"/>
        <v>569.5691125497799</v>
      </c>
      <c r="R600" s="187">
        <f t="shared" si="339"/>
        <v>0.14827766312931742</v>
      </c>
      <c r="S600" s="188">
        <f t="shared" ref="S600" si="340">SUM(S579:S595)</f>
        <v>9090.6901263371619</v>
      </c>
    </row>
    <row r="601" spans="1:85" s="2" customFormat="1" ht="15" thickBot="1">
      <c r="A601" s="17" t="s">
        <v>100</v>
      </c>
      <c r="B601" s="100">
        <f>IF($I600=0,"-",B600/$I600)</f>
        <v>0.60413351853237252</v>
      </c>
      <c r="C601" s="100">
        <f t="shared" ref="C601:H601" si="341">IF($I600=0,"-",C600/$I600)</f>
        <v>3.9529330530939912E-2</v>
      </c>
      <c r="D601" s="100">
        <f t="shared" si="341"/>
        <v>0.18457890417697459</v>
      </c>
      <c r="E601" s="100">
        <f t="shared" si="341"/>
        <v>5.6697128812998113E-2</v>
      </c>
      <c r="F601" s="100">
        <f t="shared" si="341"/>
        <v>0</v>
      </c>
      <c r="G601" s="100">
        <f t="shared" si="341"/>
        <v>0.11503117153121259</v>
      </c>
      <c r="H601" s="101">
        <f t="shared" si="341"/>
        <v>2.9946415502271709E-5</v>
      </c>
      <c r="I601" s="102">
        <f>SUM(B601:H601)</f>
        <v>1</v>
      </c>
      <c r="K601" s="27" t="s">
        <v>100</v>
      </c>
      <c r="L601" s="76">
        <f>IF($S600=0,"-",L600/$S600)</f>
        <v>0.32905384089692119</v>
      </c>
      <c r="M601" s="76">
        <f t="shared" ref="M601:R601" si="342">IF($S600=0,"-",M600/$S600)</f>
        <v>2.1530469077247059E-2</v>
      </c>
      <c r="N601" s="76">
        <f t="shared" si="342"/>
        <v>0.10053472536257511</v>
      </c>
      <c r="O601" s="76">
        <f t="shared" si="342"/>
        <v>3.0881266196033489E-2</v>
      </c>
      <c r="P601" s="76">
        <f t="shared" si="342"/>
        <v>0.4553292760575593</v>
      </c>
      <c r="Q601" s="76">
        <f t="shared" si="342"/>
        <v>6.2654111473852622E-2</v>
      </c>
      <c r="R601" s="77">
        <f t="shared" si="342"/>
        <v>1.6310935811103455E-5</v>
      </c>
      <c r="S601" s="78">
        <f>SUM(L601:R601)</f>
        <v>0.99999999999999978</v>
      </c>
      <c r="BA601" s="189"/>
      <c r="BR601" s="189"/>
    </row>
    <row r="602" spans="1:85" ht="15" thickBot="1">
      <c r="A602" s="218"/>
      <c r="B602" s="218"/>
      <c r="C602" s="218"/>
      <c r="D602" s="218"/>
      <c r="E602" s="218"/>
      <c r="F602" s="218"/>
      <c r="G602" s="218"/>
      <c r="H602" s="218"/>
      <c r="I602" s="218"/>
      <c r="K602" s="218"/>
      <c r="L602" s="218"/>
      <c r="M602" s="218"/>
      <c r="N602" s="218"/>
      <c r="O602" s="218"/>
      <c r="P602" s="218"/>
      <c r="Q602" s="218"/>
      <c r="R602" s="218"/>
      <c r="S602" s="218"/>
      <c r="U602" s="225"/>
      <c r="AA602" s="226"/>
      <c r="AC602" s="226"/>
      <c r="AD602" s="226"/>
      <c r="AE602" s="226"/>
      <c r="AF602" s="226"/>
      <c r="AG602" s="226"/>
      <c r="AH602" s="226"/>
      <c r="AI602" s="227"/>
      <c r="AJ602" s="227"/>
      <c r="AK602" s="227"/>
      <c r="AL602" s="227"/>
      <c r="AM602" s="227"/>
      <c r="AN602" s="227"/>
      <c r="AO602" s="227"/>
      <c r="AP602" s="227"/>
    </row>
    <row r="603" spans="1:85" ht="28.5">
      <c r="A603" s="306" t="s">
        <v>47</v>
      </c>
      <c r="B603" s="135" t="s">
        <v>0</v>
      </c>
      <c r="C603" s="135" t="s">
        <v>1</v>
      </c>
      <c r="D603" s="135" t="s">
        <v>2</v>
      </c>
      <c r="E603" s="135" t="s">
        <v>3</v>
      </c>
      <c r="F603" s="135" t="s">
        <v>27</v>
      </c>
      <c r="G603" s="135" t="s">
        <v>4</v>
      </c>
      <c r="H603" s="135" t="s">
        <v>5</v>
      </c>
      <c r="I603" s="136" t="s">
        <v>6</v>
      </c>
      <c r="K603" s="308" t="s">
        <v>47</v>
      </c>
      <c r="L603" s="137" t="s">
        <v>0</v>
      </c>
      <c r="M603" s="137" t="s">
        <v>110</v>
      </c>
      <c r="N603" s="137" t="s">
        <v>111</v>
      </c>
      <c r="O603" s="137" t="s">
        <v>3</v>
      </c>
      <c r="P603" s="137" t="s">
        <v>27</v>
      </c>
      <c r="Q603" s="137" t="s">
        <v>4</v>
      </c>
      <c r="R603" s="137" t="s">
        <v>5</v>
      </c>
      <c r="S603" s="138" t="s">
        <v>6</v>
      </c>
      <c r="U603" s="292" t="s">
        <v>47</v>
      </c>
      <c r="V603" s="191" t="s">
        <v>74</v>
      </c>
      <c r="W603" s="191" t="s">
        <v>75</v>
      </c>
      <c r="X603" s="191" t="s">
        <v>67</v>
      </c>
      <c r="Y603" s="191" t="s">
        <v>76</v>
      </c>
      <c r="Z603" s="191" t="s">
        <v>77</v>
      </c>
      <c r="AA603" s="191" t="s">
        <v>68</v>
      </c>
      <c r="AB603" s="191" t="s">
        <v>78</v>
      </c>
      <c r="AC603" s="191" t="s">
        <v>71</v>
      </c>
      <c r="AD603" s="191" t="s">
        <v>64</v>
      </c>
      <c r="AE603" s="228" t="s">
        <v>27</v>
      </c>
      <c r="AF603" s="229" t="s">
        <v>60</v>
      </c>
      <c r="AG603" s="230"/>
      <c r="AH603" s="131"/>
      <c r="AI603" s="131"/>
      <c r="AR603" s="132"/>
      <c r="BA603" s="131"/>
      <c r="BI603" s="132"/>
      <c r="BR603" s="131"/>
      <c r="BX603" s="2"/>
      <c r="CG603" s="131"/>
    </row>
    <row r="604" spans="1:85" ht="15" customHeight="1">
      <c r="A604" s="307" t="s">
        <v>47</v>
      </c>
      <c r="B604" s="294" t="s">
        <v>109</v>
      </c>
      <c r="C604" s="295"/>
      <c r="D604" s="295"/>
      <c r="E604" s="295"/>
      <c r="F604" s="295"/>
      <c r="G604" s="295"/>
      <c r="H604" s="295"/>
      <c r="I604" s="296"/>
      <c r="K604" s="309" t="s">
        <v>47</v>
      </c>
      <c r="L604" s="297" t="s">
        <v>109</v>
      </c>
      <c r="M604" s="298"/>
      <c r="N604" s="298"/>
      <c r="O604" s="298"/>
      <c r="P604" s="298"/>
      <c r="Q604" s="298"/>
      <c r="R604" s="298"/>
      <c r="S604" s="299"/>
      <c r="U604" s="293" t="s">
        <v>47</v>
      </c>
      <c r="V604" s="300" t="s">
        <v>109</v>
      </c>
      <c r="W604" s="301"/>
      <c r="X604" s="301"/>
      <c r="Y604" s="301"/>
      <c r="Z604" s="301"/>
      <c r="AA604" s="301"/>
      <c r="AB604" s="301"/>
      <c r="AC604" s="301"/>
      <c r="AD604" s="301"/>
      <c r="AE604" s="301"/>
      <c r="AF604" s="302"/>
      <c r="AG604" s="231"/>
      <c r="AH604" s="131"/>
      <c r="AI604" s="131"/>
      <c r="AR604" s="132"/>
      <c r="BA604" s="131"/>
      <c r="BI604" s="132"/>
      <c r="BR604" s="131"/>
      <c r="BX604" s="2"/>
      <c r="CG604" s="131"/>
    </row>
    <row r="605" spans="1:85" ht="15">
      <c r="A605" s="141" t="s">
        <v>7</v>
      </c>
      <c r="B605" s="142">
        <v>5.6081547465772843</v>
      </c>
      <c r="C605" s="142">
        <v>0</v>
      </c>
      <c r="D605" s="142">
        <v>0</v>
      </c>
      <c r="E605" s="142">
        <v>0</v>
      </c>
      <c r="F605" s="303"/>
      <c r="G605" s="142">
        <v>0</v>
      </c>
      <c r="H605" s="143">
        <v>0</v>
      </c>
      <c r="I605" s="144">
        <f>SUM(B605:H605)</f>
        <v>5.6081547465772843</v>
      </c>
      <c r="J605" s="139"/>
      <c r="K605" s="193" t="s">
        <v>7</v>
      </c>
      <c r="L605" s="142">
        <v>5.6081547465772843</v>
      </c>
      <c r="M605" s="142">
        <v>0</v>
      </c>
      <c r="N605" s="142">
        <v>0</v>
      </c>
      <c r="O605" s="142">
        <v>0</v>
      </c>
      <c r="P605" s="142">
        <v>0</v>
      </c>
      <c r="Q605" s="142">
        <v>0</v>
      </c>
      <c r="R605" s="194">
        <v>0</v>
      </c>
      <c r="S605" s="195">
        <f>SUM(L605:R605)</f>
        <v>5.6081547465772843</v>
      </c>
      <c r="U605" s="29" t="s">
        <v>7</v>
      </c>
      <c r="V605" s="197">
        <v>5.6081547465772843</v>
      </c>
      <c r="W605" s="197">
        <v>0</v>
      </c>
      <c r="X605" s="197">
        <v>0</v>
      </c>
      <c r="Y605" s="197">
        <v>0</v>
      </c>
      <c r="Z605" s="197">
        <v>0</v>
      </c>
      <c r="AA605" s="197">
        <v>0</v>
      </c>
      <c r="AB605" s="197">
        <v>0</v>
      </c>
      <c r="AC605" s="197">
        <v>0</v>
      </c>
      <c r="AD605" s="199">
        <v>0</v>
      </c>
      <c r="AE605" s="232">
        <f t="shared" ref="AE605:AE610" si="343">+P605</f>
        <v>0</v>
      </c>
      <c r="AF605" s="200">
        <f t="shared" ref="AF605:AF625" si="344">SUM(V605:AE605)</f>
        <v>5.6081547465772843</v>
      </c>
      <c r="AG605" s="233" t="str">
        <f>+IF(ABS(S605-AF605)&gt;0.01,S605-AF605,"")</f>
        <v/>
      </c>
      <c r="AH605" s="131"/>
      <c r="AI605" s="131"/>
      <c r="AR605" s="132"/>
      <c r="BA605" s="131"/>
      <c r="BI605" s="132"/>
      <c r="BR605" s="131"/>
      <c r="BX605" s="2"/>
      <c r="CG605" s="131"/>
    </row>
    <row r="606" spans="1:85" ht="15">
      <c r="A606" s="149" t="s">
        <v>8</v>
      </c>
      <c r="B606" s="150">
        <v>10.990999306586495</v>
      </c>
      <c r="C606" s="150">
        <v>0</v>
      </c>
      <c r="D606" s="150">
        <v>2.8773788933554995E-2</v>
      </c>
      <c r="E606" s="150">
        <v>0</v>
      </c>
      <c r="F606" s="304"/>
      <c r="G606" s="150">
        <v>0</v>
      </c>
      <c r="H606" s="151">
        <v>0</v>
      </c>
      <c r="I606" s="152">
        <f t="shared" ref="I606:I625" si="345">SUM(B606:H606)</f>
        <v>11.019773095520049</v>
      </c>
      <c r="J606" s="139"/>
      <c r="K606" s="153" t="s">
        <v>8</v>
      </c>
      <c r="L606" s="154">
        <v>10.990999306586495</v>
      </c>
      <c r="M606" s="154">
        <v>0</v>
      </c>
      <c r="N606" s="154">
        <v>2.8773788933554995E-2</v>
      </c>
      <c r="O606" s="154">
        <v>0</v>
      </c>
      <c r="P606" s="154">
        <v>0</v>
      </c>
      <c r="Q606" s="154">
        <v>0</v>
      </c>
      <c r="R606" s="155">
        <v>0</v>
      </c>
      <c r="S606" s="156">
        <f t="shared" ref="S606:S625" si="346">SUM(L606:R606)</f>
        <v>11.019773095520049</v>
      </c>
      <c r="U606" s="30" t="s">
        <v>8</v>
      </c>
      <c r="V606" s="202">
        <v>10.990999306586495</v>
      </c>
      <c r="W606" s="202">
        <v>0</v>
      </c>
      <c r="X606" s="202">
        <v>2.8773788933554995E-2</v>
      </c>
      <c r="Y606" s="202">
        <v>0</v>
      </c>
      <c r="Z606" s="202">
        <v>0</v>
      </c>
      <c r="AA606" s="202">
        <v>0</v>
      </c>
      <c r="AB606" s="202">
        <v>0</v>
      </c>
      <c r="AC606" s="202">
        <v>0</v>
      </c>
      <c r="AD606" s="202">
        <v>0</v>
      </c>
      <c r="AE606" s="234">
        <f t="shared" si="343"/>
        <v>0</v>
      </c>
      <c r="AF606" s="204">
        <f t="shared" si="344"/>
        <v>11.019773095520049</v>
      </c>
      <c r="AG606" s="233" t="str">
        <f t="shared" ref="AG606:AG626" si="347">+IF(ABS(S606-AF606)&gt;0.01,S606-AF606,"")</f>
        <v/>
      </c>
      <c r="AH606" s="131"/>
      <c r="AI606" s="131"/>
      <c r="AR606" s="132"/>
      <c r="BA606" s="131"/>
      <c r="BI606" s="132"/>
      <c r="BR606" s="131"/>
      <c r="BX606" s="2"/>
      <c r="CG606" s="131"/>
    </row>
    <row r="607" spans="1:85" ht="15">
      <c r="A607" s="157" t="s">
        <v>10</v>
      </c>
      <c r="B607" s="146">
        <v>0.63288092455659462</v>
      </c>
      <c r="C607" s="146">
        <v>0</v>
      </c>
      <c r="D607" s="146">
        <v>0</v>
      </c>
      <c r="E607" s="146">
        <v>0</v>
      </c>
      <c r="F607" s="304"/>
      <c r="G607" s="146">
        <v>0</v>
      </c>
      <c r="H607" s="158">
        <v>0</v>
      </c>
      <c r="I607" s="144">
        <f t="shared" si="345"/>
        <v>0.63288092455659462</v>
      </c>
      <c r="J607" s="139"/>
      <c r="K607" s="159" t="s">
        <v>10</v>
      </c>
      <c r="L607" s="146">
        <v>0.63288092455659462</v>
      </c>
      <c r="M607" s="146">
        <v>0</v>
      </c>
      <c r="N607" s="146">
        <v>0</v>
      </c>
      <c r="O607" s="146">
        <v>0</v>
      </c>
      <c r="P607" s="146">
        <v>0</v>
      </c>
      <c r="Q607" s="146">
        <v>0</v>
      </c>
      <c r="R607" s="147">
        <v>0</v>
      </c>
      <c r="S607" s="148">
        <f t="shared" si="346"/>
        <v>0.63288092455659462</v>
      </c>
      <c r="U607" s="259" t="s">
        <v>10</v>
      </c>
      <c r="V607" s="197">
        <v>0.63288092455659462</v>
      </c>
      <c r="W607" s="197">
        <v>0</v>
      </c>
      <c r="X607" s="197">
        <v>0</v>
      </c>
      <c r="Y607" s="197">
        <v>0</v>
      </c>
      <c r="Z607" s="197">
        <v>0</v>
      </c>
      <c r="AA607" s="197">
        <v>0</v>
      </c>
      <c r="AB607" s="197">
        <v>0</v>
      </c>
      <c r="AC607" s="197">
        <v>0</v>
      </c>
      <c r="AD607" s="199">
        <v>0</v>
      </c>
      <c r="AE607" s="232">
        <f t="shared" si="343"/>
        <v>0</v>
      </c>
      <c r="AF607" s="200">
        <f t="shared" si="344"/>
        <v>0.63288092455659462</v>
      </c>
      <c r="AG607" s="233" t="str">
        <f t="shared" si="347"/>
        <v/>
      </c>
      <c r="AH607" s="131"/>
      <c r="AI607" s="131"/>
      <c r="AR607" s="132"/>
      <c r="BA607" s="131"/>
      <c r="BI607" s="132"/>
      <c r="BR607" s="131"/>
      <c r="BX607" s="2"/>
      <c r="CG607" s="131"/>
    </row>
    <row r="608" spans="1:85" ht="15">
      <c r="A608" s="149" t="s">
        <v>53</v>
      </c>
      <c r="B608" s="150">
        <v>0</v>
      </c>
      <c r="C608" s="150">
        <v>0</v>
      </c>
      <c r="D608" s="150">
        <v>0</v>
      </c>
      <c r="E608" s="150">
        <v>0</v>
      </c>
      <c r="F608" s="304"/>
      <c r="G608" s="150">
        <v>0</v>
      </c>
      <c r="H608" s="151">
        <v>0</v>
      </c>
      <c r="I608" s="152">
        <f t="shared" si="345"/>
        <v>0</v>
      </c>
      <c r="J608" s="139"/>
      <c r="K608" s="153" t="s">
        <v>53</v>
      </c>
      <c r="L608" s="154">
        <v>0</v>
      </c>
      <c r="M608" s="154">
        <v>0</v>
      </c>
      <c r="N608" s="154">
        <v>0</v>
      </c>
      <c r="O608" s="154">
        <v>0</v>
      </c>
      <c r="P608" s="154">
        <v>0</v>
      </c>
      <c r="Q608" s="154">
        <v>0</v>
      </c>
      <c r="R608" s="155">
        <v>0</v>
      </c>
      <c r="S608" s="156">
        <f t="shared" si="346"/>
        <v>0</v>
      </c>
      <c r="U608" s="30" t="s">
        <v>53</v>
      </c>
      <c r="V608" s="202">
        <v>0</v>
      </c>
      <c r="W608" s="202">
        <v>0</v>
      </c>
      <c r="X608" s="202">
        <v>0</v>
      </c>
      <c r="Y608" s="202">
        <v>0</v>
      </c>
      <c r="Z608" s="202">
        <v>0</v>
      </c>
      <c r="AA608" s="202">
        <v>0</v>
      </c>
      <c r="AB608" s="202">
        <v>0</v>
      </c>
      <c r="AC608" s="202">
        <v>0</v>
      </c>
      <c r="AD608" s="202">
        <v>0</v>
      </c>
      <c r="AE608" s="234">
        <f t="shared" si="343"/>
        <v>0</v>
      </c>
      <c r="AF608" s="204">
        <f t="shared" si="344"/>
        <v>0</v>
      </c>
      <c r="AG608" s="233" t="str">
        <f t="shared" si="347"/>
        <v/>
      </c>
      <c r="AH608" s="131"/>
      <c r="AI608" s="131"/>
      <c r="AR608" s="132"/>
      <c r="BA608" s="131"/>
      <c r="BI608" s="132"/>
      <c r="BR608" s="131"/>
      <c r="BX608" s="2"/>
      <c r="CG608" s="131"/>
    </row>
    <row r="609" spans="1:85" ht="15">
      <c r="A609" s="157" t="s">
        <v>16</v>
      </c>
      <c r="B609" s="146">
        <v>85.162275920386051</v>
      </c>
      <c r="C609" s="146">
        <v>0</v>
      </c>
      <c r="D609" s="146">
        <v>6.9915784575947244</v>
      </c>
      <c r="E609" s="146">
        <v>0</v>
      </c>
      <c r="F609" s="304"/>
      <c r="G609" s="146">
        <v>0</v>
      </c>
      <c r="H609" s="158">
        <v>0</v>
      </c>
      <c r="I609" s="144">
        <f t="shared" si="345"/>
        <v>92.153854377980778</v>
      </c>
      <c r="J609" s="139"/>
      <c r="K609" s="159" t="s">
        <v>16</v>
      </c>
      <c r="L609" s="146">
        <v>85.162275920386051</v>
      </c>
      <c r="M609" s="146">
        <v>0</v>
      </c>
      <c r="N609" s="146">
        <v>6.9915784575947244</v>
      </c>
      <c r="O609" s="146">
        <v>0</v>
      </c>
      <c r="P609" s="146">
        <v>0</v>
      </c>
      <c r="Q609" s="146">
        <v>0</v>
      </c>
      <c r="R609" s="147">
        <v>0</v>
      </c>
      <c r="S609" s="148">
        <f t="shared" si="346"/>
        <v>92.153854377980778</v>
      </c>
      <c r="U609" s="259" t="s">
        <v>16</v>
      </c>
      <c r="V609" s="197">
        <v>85.162275920386051</v>
      </c>
      <c r="W609" s="197">
        <v>6.9915784575947244</v>
      </c>
      <c r="X609" s="197">
        <v>0</v>
      </c>
      <c r="Y609" s="197">
        <v>0</v>
      </c>
      <c r="Z609" s="197">
        <v>0</v>
      </c>
      <c r="AA609" s="197">
        <v>0</v>
      </c>
      <c r="AB609" s="197">
        <v>0</v>
      </c>
      <c r="AC609" s="197">
        <v>0</v>
      </c>
      <c r="AD609" s="199">
        <v>0</v>
      </c>
      <c r="AE609" s="232">
        <f t="shared" si="343"/>
        <v>0</v>
      </c>
      <c r="AF609" s="200">
        <f t="shared" si="344"/>
        <v>92.153854377980778</v>
      </c>
      <c r="AG609" s="233" t="str">
        <f t="shared" si="347"/>
        <v/>
      </c>
      <c r="AH609" s="131"/>
      <c r="AI609" s="131"/>
      <c r="AR609" s="132"/>
      <c r="BA609" s="131"/>
      <c r="BI609" s="132"/>
      <c r="BR609" s="131"/>
      <c r="BX609" s="2"/>
      <c r="CG609" s="131"/>
    </row>
    <row r="610" spans="1:85" ht="15">
      <c r="A610" s="149" t="s">
        <v>15</v>
      </c>
      <c r="B610" s="150">
        <v>3575.0148771906497</v>
      </c>
      <c r="C610" s="150">
        <v>0</v>
      </c>
      <c r="D610" s="150">
        <v>293.49846197526904</v>
      </c>
      <c r="E610" s="150">
        <v>0</v>
      </c>
      <c r="F610" s="304"/>
      <c r="G610" s="150">
        <v>0</v>
      </c>
      <c r="H610" s="151">
        <v>0</v>
      </c>
      <c r="I610" s="152">
        <f t="shared" si="345"/>
        <v>3868.5133391659188</v>
      </c>
      <c r="J610" s="139"/>
      <c r="K610" s="153" t="s">
        <v>15</v>
      </c>
      <c r="L610" s="154">
        <v>3575.0148771906497</v>
      </c>
      <c r="M610" s="154">
        <v>0</v>
      </c>
      <c r="N610" s="154">
        <v>293.49846197526904</v>
      </c>
      <c r="O610" s="154">
        <v>0</v>
      </c>
      <c r="P610" s="154">
        <v>0</v>
      </c>
      <c r="Q610" s="154">
        <v>0</v>
      </c>
      <c r="R610" s="155">
        <v>0</v>
      </c>
      <c r="S610" s="156">
        <f t="shared" si="346"/>
        <v>3868.5133391659188</v>
      </c>
      <c r="U610" s="30" t="s">
        <v>15</v>
      </c>
      <c r="V610" s="202">
        <v>3575.0148771906497</v>
      </c>
      <c r="W610" s="202">
        <v>293.49846197526904</v>
      </c>
      <c r="X610" s="202">
        <v>0</v>
      </c>
      <c r="Y610" s="202">
        <v>0</v>
      </c>
      <c r="Z610" s="202">
        <v>0</v>
      </c>
      <c r="AA610" s="202">
        <v>0</v>
      </c>
      <c r="AB610" s="202">
        <v>0</v>
      </c>
      <c r="AC610" s="202">
        <v>0</v>
      </c>
      <c r="AD610" s="202">
        <v>0</v>
      </c>
      <c r="AE610" s="234">
        <f t="shared" si="343"/>
        <v>0</v>
      </c>
      <c r="AF610" s="204">
        <f t="shared" si="344"/>
        <v>3868.5133391659188</v>
      </c>
      <c r="AG610" s="233" t="str">
        <f t="shared" si="347"/>
        <v/>
      </c>
      <c r="AH610" s="131"/>
      <c r="AI610" s="131"/>
      <c r="AR610" s="132"/>
      <c r="BA610" s="131"/>
      <c r="BI610" s="132"/>
      <c r="BR610" s="131"/>
      <c r="BX610" s="2"/>
      <c r="CG610" s="131"/>
    </row>
    <row r="611" spans="1:85" ht="15">
      <c r="A611" s="157" t="s">
        <v>55</v>
      </c>
      <c r="B611" s="146">
        <v>0</v>
      </c>
      <c r="C611" s="146">
        <v>0</v>
      </c>
      <c r="D611" s="146">
        <v>0</v>
      </c>
      <c r="E611" s="146">
        <v>0</v>
      </c>
      <c r="F611" s="304"/>
      <c r="G611" s="146">
        <v>0</v>
      </c>
      <c r="H611" s="158">
        <v>0</v>
      </c>
      <c r="I611" s="144">
        <f t="shared" si="345"/>
        <v>0</v>
      </c>
      <c r="J611" s="139"/>
      <c r="K611" s="159" t="s">
        <v>55</v>
      </c>
      <c r="L611" s="146">
        <v>0</v>
      </c>
      <c r="M611" s="146">
        <v>0</v>
      </c>
      <c r="N611" s="146">
        <v>0</v>
      </c>
      <c r="O611" s="146">
        <v>0</v>
      </c>
      <c r="P611" s="146">
        <v>2754.3670819679983</v>
      </c>
      <c r="Q611" s="146">
        <v>0</v>
      </c>
      <c r="R611" s="147">
        <v>0</v>
      </c>
      <c r="S611" s="148">
        <f t="shared" si="346"/>
        <v>2754.3670819679983</v>
      </c>
      <c r="U611" s="260" t="s">
        <v>55</v>
      </c>
      <c r="V611" s="197">
        <v>0</v>
      </c>
      <c r="W611" s="197">
        <v>0</v>
      </c>
      <c r="X611" s="197">
        <v>0</v>
      </c>
      <c r="Y611" s="197">
        <v>0</v>
      </c>
      <c r="Z611" s="197">
        <v>0</v>
      </c>
      <c r="AA611" s="197">
        <v>0</v>
      </c>
      <c r="AB611" s="197">
        <v>0</v>
      </c>
      <c r="AC611" s="197">
        <v>0</v>
      </c>
      <c r="AD611" s="197">
        <v>0</v>
      </c>
      <c r="AE611" s="235">
        <f>+P611</f>
        <v>2754.3670819679983</v>
      </c>
      <c r="AF611" s="236">
        <f t="shared" si="344"/>
        <v>2754.3670819679983</v>
      </c>
      <c r="AG611" s="233" t="str">
        <f t="shared" si="347"/>
        <v/>
      </c>
      <c r="AH611" s="131"/>
      <c r="AI611" s="131"/>
      <c r="AR611" s="132"/>
      <c r="BA611" s="131"/>
      <c r="BI611" s="132"/>
      <c r="BR611" s="131"/>
      <c r="BX611" s="2"/>
      <c r="CG611" s="131"/>
    </row>
    <row r="612" spans="1:85" ht="15">
      <c r="A612" s="149" t="s">
        <v>12</v>
      </c>
      <c r="B612" s="150">
        <v>0</v>
      </c>
      <c r="C612" s="150">
        <v>0</v>
      </c>
      <c r="D612" s="150">
        <v>0</v>
      </c>
      <c r="E612" s="150">
        <v>0</v>
      </c>
      <c r="F612" s="304"/>
      <c r="G612" s="150">
        <v>0</v>
      </c>
      <c r="H612" s="151">
        <v>0</v>
      </c>
      <c r="I612" s="152">
        <f t="shared" si="345"/>
        <v>0</v>
      </c>
      <c r="J612" s="139"/>
      <c r="K612" s="153" t="s">
        <v>12</v>
      </c>
      <c r="L612" s="154">
        <v>0</v>
      </c>
      <c r="M612" s="154">
        <v>0</v>
      </c>
      <c r="N612" s="154">
        <v>0</v>
      </c>
      <c r="O612" s="154">
        <v>0</v>
      </c>
      <c r="P612" s="154">
        <v>2189.5231120840749</v>
      </c>
      <c r="Q612" s="154">
        <v>0</v>
      </c>
      <c r="R612" s="155">
        <v>0</v>
      </c>
      <c r="S612" s="156">
        <f t="shared" si="346"/>
        <v>2189.5231120840749</v>
      </c>
      <c r="U612" s="30" t="s">
        <v>12</v>
      </c>
      <c r="V612" s="202">
        <v>0</v>
      </c>
      <c r="W612" s="202">
        <v>0</v>
      </c>
      <c r="X612" s="202">
        <v>0</v>
      </c>
      <c r="Y612" s="202">
        <v>0</v>
      </c>
      <c r="Z612" s="202">
        <v>0</v>
      </c>
      <c r="AA612" s="202">
        <v>0</v>
      </c>
      <c r="AB612" s="202">
        <v>0</v>
      </c>
      <c r="AC612" s="202">
        <v>0</v>
      </c>
      <c r="AD612" s="202">
        <v>0</v>
      </c>
      <c r="AE612" s="234">
        <f t="shared" ref="AE612:AE625" si="348">+P612</f>
        <v>2189.5231120840749</v>
      </c>
      <c r="AF612" s="204">
        <f t="shared" si="344"/>
        <v>2189.5231120840749</v>
      </c>
      <c r="AG612" s="233" t="str">
        <f t="shared" si="347"/>
        <v/>
      </c>
      <c r="AH612" s="131"/>
      <c r="AI612" s="131"/>
      <c r="AR612" s="132"/>
      <c r="BA612" s="131"/>
      <c r="BI612" s="132"/>
      <c r="BR612" s="131"/>
      <c r="BX612" s="2"/>
      <c r="CG612" s="131"/>
    </row>
    <row r="613" spans="1:85" ht="15">
      <c r="A613" s="157" t="s">
        <v>56</v>
      </c>
      <c r="B613" s="146">
        <v>0</v>
      </c>
      <c r="C613" s="146">
        <v>0</v>
      </c>
      <c r="D613" s="146">
        <v>0</v>
      </c>
      <c r="E613" s="146">
        <v>0</v>
      </c>
      <c r="F613" s="304"/>
      <c r="G613" s="146">
        <v>0</v>
      </c>
      <c r="H613" s="158">
        <v>0</v>
      </c>
      <c r="I613" s="144">
        <f t="shared" si="345"/>
        <v>0</v>
      </c>
      <c r="J613" s="139"/>
      <c r="K613" s="159" t="s">
        <v>56</v>
      </c>
      <c r="L613" s="146">
        <v>0</v>
      </c>
      <c r="M613" s="146">
        <v>0</v>
      </c>
      <c r="N613" s="146">
        <v>0</v>
      </c>
      <c r="O613" s="146">
        <v>0</v>
      </c>
      <c r="P613" s="146">
        <v>0</v>
      </c>
      <c r="Q613" s="146">
        <v>0</v>
      </c>
      <c r="R613" s="147">
        <v>0</v>
      </c>
      <c r="S613" s="148">
        <f t="shared" si="346"/>
        <v>0</v>
      </c>
      <c r="U613" s="261" t="s">
        <v>56</v>
      </c>
      <c r="V613" s="197">
        <v>0</v>
      </c>
      <c r="W613" s="197">
        <v>0</v>
      </c>
      <c r="X613" s="197">
        <v>0</v>
      </c>
      <c r="Y613" s="197">
        <v>0</v>
      </c>
      <c r="Z613" s="197">
        <v>0</v>
      </c>
      <c r="AA613" s="197">
        <v>0</v>
      </c>
      <c r="AB613" s="197">
        <v>0</v>
      </c>
      <c r="AC613" s="197">
        <v>0</v>
      </c>
      <c r="AD613" s="197">
        <v>0</v>
      </c>
      <c r="AE613" s="235">
        <f t="shared" si="348"/>
        <v>0</v>
      </c>
      <c r="AF613" s="236">
        <f t="shared" si="344"/>
        <v>0</v>
      </c>
      <c r="AG613" s="233" t="str">
        <f t="shared" si="347"/>
        <v/>
      </c>
      <c r="AH613" s="131"/>
      <c r="AI613" s="131"/>
      <c r="AR613" s="132"/>
      <c r="BA613" s="131"/>
      <c r="BI613" s="132"/>
      <c r="BR613" s="131"/>
      <c r="BX613" s="2"/>
      <c r="CG613" s="131"/>
    </row>
    <row r="614" spans="1:85" ht="15">
      <c r="A614" s="149" t="s">
        <v>17</v>
      </c>
      <c r="B614" s="150">
        <v>25.452903016903043</v>
      </c>
      <c r="C614" s="150">
        <v>0</v>
      </c>
      <c r="D614" s="150">
        <v>2.8683167670787979</v>
      </c>
      <c r="E614" s="150">
        <v>0</v>
      </c>
      <c r="F614" s="304"/>
      <c r="G614" s="150">
        <v>0</v>
      </c>
      <c r="H614" s="151">
        <v>0</v>
      </c>
      <c r="I614" s="152">
        <f t="shared" si="345"/>
        <v>28.321219783981842</v>
      </c>
      <c r="J614" s="139"/>
      <c r="K614" s="153" t="s">
        <v>17</v>
      </c>
      <c r="L614" s="154">
        <v>25.452903016903043</v>
      </c>
      <c r="M614" s="154">
        <v>0</v>
      </c>
      <c r="N614" s="154">
        <v>2.8683167670787979</v>
      </c>
      <c r="O614" s="154">
        <v>0</v>
      </c>
      <c r="P614" s="154">
        <v>0</v>
      </c>
      <c r="Q614" s="154">
        <v>0</v>
      </c>
      <c r="R614" s="155">
        <v>0</v>
      </c>
      <c r="S614" s="156">
        <f t="shared" si="346"/>
        <v>28.321219783981842</v>
      </c>
      <c r="U614" s="30" t="s">
        <v>17</v>
      </c>
      <c r="V614" s="202">
        <v>25.452903016903043</v>
      </c>
      <c r="W614" s="202">
        <v>2.3463625925747187</v>
      </c>
      <c r="X614" s="202">
        <v>0.52195417450407933</v>
      </c>
      <c r="Y614" s="202">
        <v>0</v>
      </c>
      <c r="Z614" s="202">
        <v>0</v>
      </c>
      <c r="AA614" s="202">
        <v>0</v>
      </c>
      <c r="AB614" s="202">
        <v>0</v>
      </c>
      <c r="AC614" s="202">
        <v>0</v>
      </c>
      <c r="AD614" s="202">
        <v>0</v>
      </c>
      <c r="AE614" s="234">
        <f t="shared" si="348"/>
        <v>0</v>
      </c>
      <c r="AF614" s="204">
        <f t="shared" si="344"/>
        <v>28.321219783981839</v>
      </c>
      <c r="AG614" s="233" t="str">
        <f t="shared" si="347"/>
        <v/>
      </c>
      <c r="AH614" s="131"/>
      <c r="AI614" s="131"/>
      <c r="AR614" s="132"/>
      <c r="BA614" s="131"/>
      <c r="BI614" s="132"/>
      <c r="BR614" s="131"/>
      <c r="BX614" s="2"/>
      <c r="CG614" s="131"/>
    </row>
    <row r="615" spans="1:85" ht="15">
      <c r="A615" s="157" t="s">
        <v>141</v>
      </c>
      <c r="B615" s="146">
        <v>2629.0458891567478</v>
      </c>
      <c r="C615" s="146">
        <v>0</v>
      </c>
      <c r="D615" s="146">
        <v>225.42390428948076</v>
      </c>
      <c r="E615" s="146">
        <v>0</v>
      </c>
      <c r="F615" s="304"/>
      <c r="G615" s="146">
        <v>0</v>
      </c>
      <c r="H615" s="158">
        <v>0</v>
      </c>
      <c r="I615" s="144">
        <f t="shared" si="345"/>
        <v>2854.4697934462283</v>
      </c>
      <c r="J615" s="139"/>
      <c r="K615" s="159" t="s">
        <v>141</v>
      </c>
      <c r="L615" s="146">
        <v>2629.0458891567478</v>
      </c>
      <c r="M615" s="146">
        <v>0</v>
      </c>
      <c r="N615" s="146">
        <v>225.42390428948076</v>
      </c>
      <c r="O615" s="146">
        <v>0</v>
      </c>
      <c r="P615" s="146">
        <v>0</v>
      </c>
      <c r="Q615" s="146">
        <v>0</v>
      </c>
      <c r="R615" s="147">
        <v>0</v>
      </c>
      <c r="S615" s="148">
        <f t="shared" si="346"/>
        <v>2854.4697934462283</v>
      </c>
      <c r="U615" s="31" t="s">
        <v>141</v>
      </c>
      <c r="V615" s="197">
        <v>2629.0458891567478</v>
      </c>
      <c r="W615" s="197">
        <v>221.53138338779442</v>
      </c>
      <c r="X615" s="197">
        <v>3.8925209016863267</v>
      </c>
      <c r="Y615" s="197">
        <v>0</v>
      </c>
      <c r="Z615" s="197">
        <v>0</v>
      </c>
      <c r="AA615" s="197">
        <v>0</v>
      </c>
      <c r="AB615" s="197">
        <v>0</v>
      </c>
      <c r="AC615" s="197">
        <v>0</v>
      </c>
      <c r="AD615" s="197">
        <v>0</v>
      </c>
      <c r="AE615" s="235">
        <f t="shared" si="348"/>
        <v>0</v>
      </c>
      <c r="AF615" s="236">
        <f t="shared" si="344"/>
        <v>2854.4697934462283</v>
      </c>
      <c r="AG615" s="233" t="str">
        <f t="shared" si="347"/>
        <v/>
      </c>
      <c r="AH615" s="131"/>
      <c r="AI615" s="131"/>
      <c r="AR615" s="132"/>
      <c r="BA615" s="131"/>
      <c r="BI615" s="132"/>
      <c r="BR615" s="131"/>
      <c r="BX615" s="2"/>
      <c r="CG615" s="131"/>
    </row>
    <row r="616" spans="1:85" ht="15">
      <c r="A616" s="149" t="s">
        <v>25</v>
      </c>
      <c r="B616" s="150">
        <v>592.4544573423982</v>
      </c>
      <c r="C616" s="150">
        <v>0</v>
      </c>
      <c r="D616" s="150">
        <v>959.20077059295784</v>
      </c>
      <c r="E616" s="150">
        <v>1011.8492169704988</v>
      </c>
      <c r="F616" s="304"/>
      <c r="G616" s="150">
        <v>485.72063966877823</v>
      </c>
      <c r="H616" s="151">
        <v>0</v>
      </c>
      <c r="I616" s="152">
        <f t="shared" si="345"/>
        <v>3049.225084574633</v>
      </c>
      <c r="J616" s="139"/>
      <c r="K616" s="153" t="s">
        <v>25</v>
      </c>
      <c r="L616" s="154">
        <v>592.4544573423982</v>
      </c>
      <c r="M616" s="154">
        <v>0</v>
      </c>
      <c r="N616" s="154">
        <v>959.20077059295784</v>
      </c>
      <c r="O616" s="154">
        <v>1011.8492169704988</v>
      </c>
      <c r="P616" s="154">
        <v>0</v>
      </c>
      <c r="Q616" s="154">
        <v>485.72063966877823</v>
      </c>
      <c r="R616" s="155">
        <v>0</v>
      </c>
      <c r="S616" s="156">
        <f t="shared" si="346"/>
        <v>3049.225084574633</v>
      </c>
      <c r="U616" s="30" t="s">
        <v>25</v>
      </c>
      <c r="V616" s="202">
        <v>592.4544573423982</v>
      </c>
      <c r="W616" s="202">
        <v>686.60621687078128</v>
      </c>
      <c r="X616" s="202">
        <v>272.59455372217656</v>
      </c>
      <c r="Y616" s="202">
        <v>322.19799893760018</v>
      </c>
      <c r="Z616" s="202">
        <v>340.19775133062444</v>
      </c>
      <c r="AA616" s="202">
        <v>100.43642546757813</v>
      </c>
      <c r="AB616" s="202">
        <v>272.19151503393658</v>
      </c>
      <c r="AC616" s="202">
        <v>213.52912463484165</v>
      </c>
      <c r="AD616" s="202">
        <v>249.01704123469597</v>
      </c>
      <c r="AE616" s="234">
        <f t="shared" si="348"/>
        <v>0</v>
      </c>
      <c r="AF616" s="204">
        <f t="shared" si="344"/>
        <v>3049.2250845746325</v>
      </c>
      <c r="AG616" s="233" t="str">
        <f t="shared" si="347"/>
        <v/>
      </c>
      <c r="AH616" s="131"/>
      <c r="AI616" s="131"/>
      <c r="AR616" s="132"/>
      <c r="BA616" s="131"/>
      <c r="BI616" s="132"/>
      <c r="BR616" s="131"/>
      <c r="BX616" s="2"/>
      <c r="CG616" s="131"/>
    </row>
    <row r="617" spans="1:85" ht="15">
      <c r="A617" s="157" t="s">
        <v>24</v>
      </c>
      <c r="B617" s="146">
        <v>478.16025710196914</v>
      </c>
      <c r="C617" s="146">
        <v>0</v>
      </c>
      <c r="D617" s="146">
        <v>36.313276499104056</v>
      </c>
      <c r="E617" s="146">
        <v>0</v>
      </c>
      <c r="F617" s="304"/>
      <c r="G617" s="146">
        <v>0</v>
      </c>
      <c r="H617" s="158">
        <v>0</v>
      </c>
      <c r="I617" s="144">
        <f t="shared" si="345"/>
        <v>514.4735336010732</v>
      </c>
      <c r="J617" s="139"/>
      <c r="K617" s="159" t="s">
        <v>24</v>
      </c>
      <c r="L617" s="146">
        <v>478.16025710196914</v>
      </c>
      <c r="M617" s="146">
        <v>0</v>
      </c>
      <c r="N617" s="146">
        <v>36.313276499104056</v>
      </c>
      <c r="O617" s="146">
        <v>0</v>
      </c>
      <c r="P617" s="146">
        <v>0</v>
      </c>
      <c r="Q617" s="146">
        <v>0</v>
      </c>
      <c r="R617" s="147">
        <v>0</v>
      </c>
      <c r="S617" s="148">
        <f t="shared" si="346"/>
        <v>514.4735336010732</v>
      </c>
      <c r="U617" s="261" t="s">
        <v>24</v>
      </c>
      <c r="V617" s="197">
        <v>478.16025710196914</v>
      </c>
      <c r="W617" s="197">
        <v>36.313276499104056</v>
      </c>
      <c r="X617" s="197">
        <v>0</v>
      </c>
      <c r="Y617" s="197">
        <v>0</v>
      </c>
      <c r="Z617" s="197">
        <v>0</v>
      </c>
      <c r="AA617" s="197">
        <v>0</v>
      </c>
      <c r="AB617" s="197">
        <v>0</v>
      </c>
      <c r="AC617" s="197">
        <v>0</v>
      </c>
      <c r="AD617" s="197">
        <v>0</v>
      </c>
      <c r="AE617" s="235">
        <f t="shared" si="348"/>
        <v>0</v>
      </c>
      <c r="AF617" s="236">
        <f t="shared" si="344"/>
        <v>514.4735336010732</v>
      </c>
      <c r="AG617" s="233" t="str">
        <f t="shared" si="347"/>
        <v/>
      </c>
      <c r="AH617" s="131"/>
      <c r="AI617" s="131"/>
      <c r="AR617" s="132"/>
      <c r="BA617" s="131"/>
      <c r="BI617" s="132"/>
      <c r="BR617" s="131"/>
      <c r="BX617" s="2"/>
      <c r="CG617" s="131"/>
    </row>
    <row r="618" spans="1:85" ht="15">
      <c r="A618" s="149" t="s">
        <v>57</v>
      </c>
      <c r="B618" s="150">
        <v>2068.2032945765272</v>
      </c>
      <c r="C618" s="150">
        <v>0</v>
      </c>
      <c r="D618" s="150">
        <v>184.91480968823078</v>
      </c>
      <c r="E618" s="150">
        <v>0</v>
      </c>
      <c r="F618" s="304"/>
      <c r="G618" s="150">
        <v>0</v>
      </c>
      <c r="H618" s="151">
        <v>0</v>
      </c>
      <c r="I618" s="152">
        <f t="shared" si="345"/>
        <v>2253.1181042647581</v>
      </c>
      <c r="J618" s="139"/>
      <c r="K618" s="153" t="s">
        <v>57</v>
      </c>
      <c r="L618" s="154">
        <v>2068.2032945765272</v>
      </c>
      <c r="M618" s="154">
        <v>0</v>
      </c>
      <c r="N618" s="154">
        <v>184.91480968823078</v>
      </c>
      <c r="O618" s="154">
        <v>0</v>
      </c>
      <c r="P618" s="154">
        <v>0</v>
      </c>
      <c r="Q618" s="154">
        <v>0</v>
      </c>
      <c r="R618" s="155">
        <v>0</v>
      </c>
      <c r="S618" s="156">
        <f t="shared" si="346"/>
        <v>2253.1181042647581</v>
      </c>
      <c r="U618" s="30" t="s">
        <v>57</v>
      </c>
      <c r="V618" s="202">
        <v>2068.2032945765272</v>
      </c>
      <c r="W618" s="202">
        <v>179.39342146963261</v>
      </c>
      <c r="X618" s="202">
        <v>5.5213882185981555</v>
      </c>
      <c r="Y618" s="202">
        <v>0</v>
      </c>
      <c r="Z618" s="202">
        <v>0</v>
      </c>
      <c r="AA618" s="202">
        <v>0</v>
      </c>
      <c r="AB618" s="202">
        <v>0</v>
      </c>
      <c r="AC618" s="202">
        <v>0</v>
      </c>
      <c r="AD618" s="202">
        <v>0</v>
      </c>
      <c r="AE618" s="234">
        <f t="shared" si="348"/>
        <v>0</v>
      </c>
      <c r="AF618" s="204">
        <f t="shared" si="344"/>
        <v>2253.1181042647581</v>
      </c>
      <c r="AG618" s="233" t="str">
        <f t="shared" si="347"/>
        <v/>
      </c>
      <c r="AH618" s="131"/>
      <c r="AI618" s="131"/>
      <c r="AR618" s="132"/>
      <c r="BA618" s="131"/>
      <c r="BI618" s="132"/>
      <c r="BR618" s="131"/>
      <c r="BX618" s="2"/>
      <c r="CG618" s="131"/>
    </row>
    <row r="619" spans="1:85" ht="15">
      <c r="A619" s="157" t="s">
        <v>22</v>
      </c>
      <c r="B619" s="146">
        <v>153.84145078261412</v>
      </c>
      <c r="C619" s="146">
        <v>0</v>
      </c>
      <c r="D619" s="146">
        <v>57.802344951303162</v>
      </c>
      <c r="E619" s="146">
        <v>0</v>
      </c>
      <c r="F619" s="304"/>
      <c r="G619" s="146">
        <v>0</v>
      </c>
      <c r="H619" s="158">
        <v>0</v>
      </c>
      <c r="I619" s="144">
        <f t="shared" si="345"/>
        <v>211.64379573391727</v>
      </c>
      <c r="J619" s="139"/>
      <c r="K619" s="159" t="s">
        <v>22</v>
      </c>
      <c r="L619" s="146">
        <v>153.84145078261412</v>
      </c>
      <c r="M619" s="146">
        <v>0</v>
      </c>
      <c r="N619" s="146">
        <v>57.802344951303162</v>
      </c>
      <c r="O619" s="146">
        <v>0</v>
      </c>
      <c r="P619" s="146">
        <v>269.82092198113941</v>
      </c>
      <c r="Q619" s="146">
        <v>0</v>
      </c>
      <c r="R619" s="147">
        <v>0</v>
      </c>
      <c r="S619" s="148">
        <f t="shared" si="346"/>
        <v>481.46471771505668</v>
      </c>
      <c r="U619" s="261" t="s">
        <v>22</v>
      </c>
      <c r="V619" s="197">
        <v>153.84145078261412</v>
      </c>
      <c r="W619" s="197">
        <v>57.737134561429279</v>
      </c>
      <c r="X619" s="197">
        <v>6.521038987388271E-2</v>
      </c>
      <c r="Y619" s="197">
        <v>0</v>
      </c>
      <c r="Z619" s="197">
        <v>0</v>
      </c>
      <c r="AA619" s="197">
        <v>0</v>
      </c>
      <c r="AB619" s="197">
        <v>0</v>
      </c>
      <c r="AC619" s="197">
        <v>0</v>
      </c>
      <c r="AD619" s="197">
        <v>0</v>
      </c>
      <c r="AE619" s="235">
        <f t="shared" si="348"/>
        <v>269.82092198113941</v>
      </c>
      <c r="AF619" s="236">
        <f t="shared" si="344"/>
        <v>481.46471771505668</v>
      </c>
      <c r="AG619" s="233" t="str">
        <f t="shared" si="347"/>
        <v/>
      </c>
      <c r="AH619" s="131"/>
      <c r="AI619" s="131"/>
      <c r="AR619" s="132"/>
      <c r="BA619" s="131"/>
      <c r="BI619" s="132"/>
      <c r="BR619" s="131"/>
      <c r="BX619" s="2"/>
      <c r="CG619" s="131"/>
    </row>
    <row r="620" spans="1:85" ht="15">
      <c r="A620" s="149" t="s">
        <v>21</v>
      </c>
      <c r="B620" s="150">
        <v>0</v>
      </c>
      <c r="C620" s="150">
        <v>0</v>
      </c>
      <c r="D620" s="150">
        <v>0</v>
      </c>
      <c r="E620" s="150">
        <v>0</v>
      </c>
      <c r="F620" s="304"/>
      <c r="G620" s="150">
        <v>0</v>
      </c>
      <c r="H620" s="151">
        <v>0</v>
      </c>
      <c r="I620" s="152">
        <f t="shared" si="345"/>
        <v>0</v>
      </c>
      <c r="J620" s="139"/>
      <c r="K620" s="153" t="s">
        <v>21</v>
      </c>
      <c r="L620" s="154">
        <v>0</v>
      </c>
      <c r="M620" s="154">
        <v>0</v>
      </c>
      <c r="N620" s="154">
        <v>0</v>
      </c>
      <c r="O620" s="154">
        <v>0</v>
      </c>
      <c r="P620" s="154">
        <v>0</v>
      </c>
      <c r="Q620" s="154">
        <v>0</v>
      </c>
      <c r="R620" s="155">
        <v>0</v>
      </c>
      <c r="S620" s="156">
        <f t="shared" si="346"/>
        <v>0</v>
      </c>
      <c r="U620" s="30" t="s">
        <v>21</v>
      </c>
      <c r="V620" s="202">
        <v>0</v>
      </c>
      <c r="W620" s="202">
        <v>0</v>
      </c>
      <c r="X620" s="202">
        <v>0</v>
      </c>
      <c r="Y620" s="202">
        <v>0</v>
      </c>
      <c r="Z620" s="202">
        <v>0</v>
      </c>
      <c r="AA620" s="202">
        <v>0</v>
      </c>
      <c r="AB620" s="202">
        <v>0</v>
      </c>
      <c r="AC620" s="202">
        <v>0</v>
      </c>
      <c r="AD620" s="202">
        <v>0</v>
      </c>
      <c r="AE620" s="234">
        <f t="shared" si="348"/>
        <v>0</v>
      </c>
      <c r="AF620" s="204">
        <f t="shared" si="344"/>
        <v>0</v>
      </c>
      <c r="AG620" s="233" t="str">
        <f t="shared" si="347"/>
        <v/>
      </c>
      <c r="AH620" s="131"/>
      <c r="AI620" s="131"/>
      <c r="AR620" s="132"/>
      <c r="BA620" s="131"/>
      <c r="BI620" s="132"/>
      <c r="BR620" s="131"/>
      <c r="BX620" s="2"/>
      <c r="CG620" s="131"/>
    </row>
    <row r="621" spans="1:85" ht="15">
      <c r="A621" s="160" t="s">
        <v>61</v>
      </c>
      <c r="B621" s="146">
        <v>305.96211616506315</v>
      </c>
      <c r="C621" s="146">
        <v>0</v>
      </c>
      <c r="D621" s="146">
        <v>260.89071796518448</v>
      </c>
      <c r="E621" s="146">
        <v>0</v>
      </c>
      <c r="F621" s="304"/>
      <c r="G621" s="146">
        <v>0</v>
      </c>
      <c r="H621" s="158">
        <v>0</v>
      </c>
      <c r="I621" s="144">
        <f t="shared" si="345"/>
        <v>566.85283413024763</v>
      </c>
      <c r="J621" s="139"/>
      <c r="K621" s="161" t="s">
        <v>61</v>
      </c>
      <c r="L621" s="146">
        <v>305.96211616506315</v>
      </c>
      <c r="M621" s="146">
        <v>0</v>
      </c>
      <c r="N621" s="146">
        <v>260.89071796518448</v>
      </c>
      <c r="O621" s="146">
        <v>0</v>
      </c>
      <c r="P621" s="146">
        <v>0</v>
      </c>
      <c r="Q621" s="146">
        <v>0</v>
      </c>
      <c r="R621" s="147">
        <v>0</v>
      </c>
      <c r="S621" s="148">
        <f t="shared" si="346"/>
        <v>566.85283413024763</v>
      </c>
      <c r="U621" s="262" t="s">
        <v>61</v>
      </c>
      <c r="V621" s="197">
        <v>305.96211616506315</v>
      </c>
      <c r="W621" s="197">
        <v>260.89071796518448</v>
      </c>
      <c r="X621" s="197">
        <v>0</v>
      </c>
      <c r="Y621" s="197">
        <v>0</v>
      </c>
      <c r="Z621" s="197">
        <v>0</v>
      </c>
      <c r="AA621" s="197">
        <v>0</v>
      </c>
      <c r="AB621" s="197">
        <v>0</v>
      </c>
      <c r="AC621" s="197">
        <v>0</v>
      </c>
      <c r="AD621" s="199">
        <v>0</v>
      </c>
      <c r="AE621" s="232">
        <f t="shared" si="348"/>
        <v>0</v>
      </c>
      <c r="AF621" s="200">
        <f t="shared" si="344"/>
        <v>566.85283413024763</v>
      </c>
      <c r="AG621" s="233" t="str">
        <f t="shared" si="347"/>
        <v/>
      </c>
      <c r="AH621" s="131"/>
      <c r="AI621" s="131"/>
      <c r="AR621" s="132"/>
      <c r="BA621" s="131"/>
      <c r="BI621" s="132"/>
      <c r="BR621" s="131"/>
      <c r="BX621" s="2"/>
      <c r="CG621" s="131"/>
    </row>
    <row r="622" spans="1:85" ht="15">
      <c r="A622" s="162" t="s">
        <v>23</v>
      </c>
      <c r="B622" s="163">
        <v>305.96211616506315</v>
      </c>
      <c r="C622" s="163">
        <v>0</v>
      </c>
      <c r="D622" s="163">
        <v>260.89071796518448</v>
      </c>
      <c r="E622" s="163">
        <v>0</v>
      </c>
      <c r="F622" s="304"/>
      <c r="G622" s="163">
        <v>0</v>
      </c>
      <c r="H622" s="164">
        <v>0</v>
      </c>
      <c r="I622" s="165">
        <f t="shared" si="345"/>
        <v>566.85283413024763</v>
      </c>
      <c r="J622" s="139"/>
      <c r="K622" s="166" t="s">
        <v>23</v>
      </c>
      <c r="L622" s="167">
        <v>305.96211616506315</v>
      </c>
      <c r="M622" s="167">
        <v>0</v>
      </c>
      <c r="N622" s="167">
        <v>260.89071796518448</v>
      </c>
      <c r="O622" s="167">
        <v>0</v>
      </c>
      <c r="P622" s="167">
        <v>0</v>
      </c>
      <c r="Q622" s="167">
        <v>0</v>
      </c>
      <c r="R622" s="168">
        <v>0</v>
      </c>
      <c r="S622" s="169">
        <f t="shared" si="346"/>
        <v>566.85283413024763</v>
      </c>
      <c r="U622" s="263" t="s">
        <v>136</v>
      </c>
      <c r="V622" s="202">
        <v>305.96211616506315</v>
      </c>
      <c r="W622" s="202">
        <v>260.89071796518448</v>
      </c>
      <c r="X622" s="202">
        <v>0</v>
      </c>
      <c r="Y622" s="202">
        <v>0</v>
      </c>
      <c r="Z622" s="202">
        <v>0</v>
      </c>
      <c r="AA622" s="202">
        <v>0</v>
      </c>
      <c r="AB622" s="202">
        <v>0</v>
      </c>
      <c r="AC622" s="202">
        <v>0</v>
      </c>
      <c r="AD622" s="202">
        <v>0</v>
      </c>
      <c r="AE622" s="234">
        <f t="shared" si="348"/>
        <v>0</v>
      </c>
      <c r="AF622" s="204">
        <f t="shared" si="344"/>
        <v>566.85283413024763</v>
      </c>
      <c r="AG622" s="237" t="str">
        <f t="shared" si="347"/>
        <v/>
      </c>
      <c r="AH622" s="131"/>
      <c r="AI622" s="131"/>
      <c r="AR622" s="132"/>
      <c r="BA622" s="131"/>
      <c r="BI622" s="132"/>
      <c r="BR622" s="131"/>
      <c r="BX622" s="2"/>
      <c r="CG622" s="131"/>
    </row>
    <row r="623" spans="1:85" ht="15">
      <c r="A623" s="170" t="s">
        <v>19</v>
      </c>
      <c r="B623" s="171">
        <v>0</v>
      </c>
      <c r="C623" s="171">
        <v>0</v>
      </c>
      <c r="D623" s="171">
        <v>0</v>
      </c>
      <c r="E623" s="171">
        <v>0</v>
      </c>
      <c r="F623" s="304"/>
      <c r="G623" s="171">
        <v>0</v>
      </c>
      <c r="H623" s="172">
        <v>0</v>
      </c>
      <c r="I623" s="173">
        <f t="shared" si="345"/>
        <v>0</v>
      </c>
      <c r="J623" s="139"/>
      <c r="K623" s="174" t="s">
        <v>19</v>
      </c>
      <c r="L623" s="171">
        <v>0</v>
      </c>
      <c r="M623" s="171">
        <v>0</v>
      </c>
      <c r="N623" s="171">
        <v>0</v>
      </c>
      <c r="O623" s="171">
        <v>0</v>
      </c>
      <c r="P623" s="171">
        <v>0</v>
      </c>
      <c r="Q623" s="171">
        <v>0</v>
      </c>
      <c r="R623" s="175">
        <v>0</v>
      </c>
      <c r="S623" s="176">
        <f t="shared" si="346"/>
        <v>0</v>
      </c>
      <c r="U623" s="264" t="s">
        <v>19</v>
      </c>
      <c r="V623" s="197">
        <v>0</v>
      </c>
      <c r="W623" s="197">
        <v>0</v>
      </c>
      <c r="X623" s="197">
        <v>0</v>
      </c>
      <c r="Y623" s="197">
        <v>0</v>
      </c>
      <c r="Z623" s="197">
        <v>0</v>
      </c>
      <c r="AA623" s="197">
        <v>0</v>
      </c>
      <c r="AB623" s="197">
        <v>0</v>
      </c>
      <c r="AC623" s="197">
        <v>0</v>
      </c>
      <c r="AD623" s="197">
        <v>0</v>
      </c>
      <c r="AE623" s="235">
        <f t="shared" si="348"/>
        <v>0</v>
      </c>
      <c r="AF623" s="236">
        <f t="shared" si="344"/>
        <v>0</v>
      </c>
      <c r="AG623" s="237" t="str">
        <f t="shared" si="347"/>
        <v/>
      </c>
      <c r="AH623" s="131"/>
      <c r="AI623" s="131"/>
      <c r="AR623" s="132"/>
      <c r="BA623" s="131"/>
      <c r="BI623" s="132"/>
      <c r="BR623" s="131"/>
      <c r="BX623" s="2"/>
      <c r="CG623" s="131"/>
    </row>
    <row r="624" spans="1:85" ht="15">
      <c r="A624" s="162" t="s">
        <v>20</v>
      </c>
      <c r="B624" s="163">
        <v>0</v>
      </c>
      <c r="C624" s="163">
        <v>0</v>
      </c>
      <c r="D624" s="163">
        <v>0</v>
      </c>
      <c r="E624" s="163">
        <v>0</v>
      </c>
      <c r="F624" s="304"/>
      <c r="G624" s="163">
        <v>0</v>
      </c>
      <c r="H624" s="164">
        <v>0</v>
      </c>
      <c r="I624" s="165">
        <f t="shared" si="345"/>
        <v>0</v>
      </c>
      <c r="J624" s="139"/>
      <c r="K624" s="166" t="s">
        <v>20</v>
      </c>
      <c r="L624" s="167">
        <v>0</v>
      </c>
      <c r="M624" s="167">
        <v>0</v>
      </c>
      <c r="N624" s="167">
        <v>0</v>
      </c>
      <c r="O624" s="167">
        <v>0</v>
      </c>
      <c r="P624" s="167">
        <v>0</v>
      </c>
      <c r="Q624" s="167">
        <v>0</v>
      </c>
      <c r="R624" s="168">
        <v>0</v>
      </c>
      <c r="S624" s="169">
        <f t="shared" si="346"/>
        <v>0</v>
      </c>
      <c r="U624" s="263" t="s">
        <v>137</v>
      </c>
      <c r="V624" s="202">
        <v>0</v>
      </c>
      <c r="W624" s="202">
        <v>0</v>
      </c>
      <c r="X624" s="202">
        <v>0</v>
      </c>
      <c r="Y624" s="202">
        <v>0</v>
      </c>
      <c r="Z624" s="202">
        <v>0</v>
      </c>
      <c r="AA624" s="202">
        <v>0</v>
      </c>
      <c r="AB624" s="202">
        <v>0</v>
      </c>
      <c r="AC624" s="202">
        <v>0</v>
      </c>
      <c r="AD624" s="202">
        <v>0</v>
      </c>
      <c r="AE624" s="234">
        <f t="shared" si="348"/>
        <v>0</v>
      </c>
      <c r="AF624" s="204">
        <f t="shared" si="344"/>
        <v>0</v>
      </c>
      <c r="AG624" s="237" t="str">
        <f t="shared" si="347"/>
        <v/>
      </c>
      <c r="AH624" s="131"/>
      <c r="AI624" s="131"/>
      <c r="AR624" s="132"/>
      <c r="BA624" s="131"/>
      <c r="BI624" s="132"/>
      <c r="BR624" s="131"/>
      <c r="BX624" s="2"/>
      <c r="CG624" s="131"/>
    </row>
    <row r="625" spans="1:85" ht="15.75" thickBot="1">
      <c r="A625" s="177" t="s">
        <v>11</v>
      </c>
      <c r="B625" s="178">
        <v>0</v>
      </c>
      <c r="C625" s="178">
        <v>0</v>
      </c>
      <c r="D625" s="178">
        <v>0</v>
      </c>
      <c r="E625" s="178">
        <v>0</v>
      </c>
      <c r="F625" s="305"/>
      <c r="G625" s="178">
        <v>0</v>
      </c>
      <c r="H625" s="179">
        <v>0</v>
      </c>
      <c r="I625" s="180">
        <f t="shared" si="345"/>
        <v>0</v>
      </c>
      <c r="J625" s="139"/>
      <c r="K625" s="181" t="s">
        <v>11</v>
      </c>
      <c r="L625" s="178">
        <v>0</v>
      </c>
      <c r="M625" s="178">
        <v>0</v>
      </c>
      <c r="N625" s="178">
        <v>0</v>
      </c>
      <c r="O625" s="178">
        <v>0</v>
      </c>
      <c r="P625" s="178">
        <v>0</v>
      </c>
      <c r="Q625" s="178">
        <v>0</v>
      </c>
      <c r="R625" s="182">
        <v>0</v>
      </c>
      <c r="S625" s="183">
        <f t="shared" si="346"/>
        <v>0</v>
      </c>
      <c r="U625" s="265" t="s">
        <v>11</v>
      </c>
      <c r="V625" s="197">
        <v>0</v>
      </c>
      <c r="W625" s="197">
        <v>0</v>
      </c>
      <c r="X625" s="197">
        <v>0</v>
      </c>
      <c r="Y625" s="197">
        <v>0</v>
      </c>
      <c r="Z625" s="197">
        <v>0</v>
      </c>
      <c r="AA625" s="197">
        <v>0</v>
      </c>
      <c r="AB625" s="197">
        <v>0</v>
      </c>
      <c r="AC625" s="197">
        <v>0</v>
      </c>
      <c r="AD625" s="197">
        <v>0</v>
      </c>
      <c r="AE625" s="235">
        <f t="shared" si="348"/>
        <v>0</v>
      </c>
      <c r="AF625" s="236">
        <f t="shared" si="344"/>
        <v>0</v>
      </c>
      <c r="AG625" s="237" t="str">
        <f t="shared" si="347"/>
        <v/>
      </c>
      <c r="AH625" s="131"/>
      <c r="AI625" s="131"/>
      <c r="AR625" s="132"/>
      <c r="BA625" s="131"/>
      <c r="BI625" s="132"/>
      <c r="BR625" s="131"/>
      <c r="BX625" s="2"/>
      <c r="CG625" s="131"/>
    </row>
    <row r="626" spans="1:85" ht="15">
      <c r="A626" s="184" t="s">
        <v>26</v>
      </c>
      <c r="B626" s="185">
        <f>SUM(B605:B621)</f>
        <v>9930.5295562309802</v>
      </c>
      <c r="C626" s="185">
        <f t="shared" ref="C626:H626" si="349">SUM(C605:C621)</f>
        <v>0</v>
      </c>
      <c r="D626" s="185">
        <f t="shared" si="349"/>
        <v>2027.9329549751369</v>
      </c>
      <c r="E626" s="185">
        <f t="shared" si="349"/>
        <v>1011.8492169704988</v>
      </c>
      <c r="F626" s="185">
        <f t="shared" si="349"/>
        <v>0</v>
      </c>
      <c r="G626" s="185">
        <f t="shared" si="349"/>
        <v>485.72063966877823</v>
      </c>
      <c r="H626" s="187">
        <f t="shared" si="349"/>
        <v>0</v>
      </c>
      <c r="I626" s="144">
        <f t="shared" ref="I626" si="350">SUM(I605:I621)</f>
        <v>13456.032367845393</v>
      </c>
      <c r="J626" s="139"/>
      <c r="K626" s="186" t="s">
        <v>26</v>
      </c>
      <c r="L626" s="185">
        <f>SUM(L605:L621)</f>
        <v>9930.5295562309802</v>
      </c>
      <c r="M626" s="185">
        <f t="shared" ref="M626:R626" si="351">SUM(M605:M621)</f>
        <v>0</v>
      </c>
      <c r="N626" s="185">
        <f t="shared" si="351"/>
        <v>2027.9329549751369</v>
      </c>
      <c r="O626" s="185">
        <f t="shared" si="351"/>
        <v>1011.8492169704988</v>
      </c>
      <c r="P626" s="185">
        <f t="shared" si="351"/>
        <v>5213.7111160332133</v>
      </c>
      <c r="Q626" s="185">
        <f t="shared" si="351"/>
        <v>485.72063966877823</v>
      </c>
      <c r="R626" s="187">
        <f t="shared" si="351"/>
        <v>0</v>
      </c>
      <c r="S626" s="188">
        <f t="shared" ref="S626" si="352">SUM(S605:S621)</f>
        <v>18669.743483878607</v>
      </c>
      <c r="U626" s="214" t="s">
        <v>60</v>
      </c>
      <c r="V626" s="215">
        <f>SUM(V605:V621)</f>
        <v>9930.5295562309802</v>
      </c>
      <c r="W626" s="215">
        <f t="shared" ref="W626:AE626" si="353">SUM(W605:W621)</f>
        <v>1745.3085537793643</v>
      </c>
      <c r="X626" s="215">
        <f t="shared" si="353"/>
        <v>282.62440119577252</v>
      </c>
      <c r="Y626" s="215">
        <f t="shared" si="353"/>
        <v>322.19799893760018</v>
      </c>
      <c r="Z626" s="215">
        <f t="shared" si="353"/>
        <v>340.19775133062444</v>
      </c>
      <c r="AA626" s="215">
        <f t="shared" si="353"/>
        <v>100.43642546757813</v>
      </c>
      <c r="AB626" s="215">
        <f t="shared" si="353"/>
        <v>272.19151503393658</v>
      </c>
      <c r="AC626" s="215">
        <f t="shared" si="353"/>
        <v>213.52912463484165</v>
      </c>
      <c r="AD626" s="215">
        <f t="shared" si="353"/>
        <v>249.01704123469597</v>
      </c>
      <c r="AE626" s="215">
        <f t="shared" si="353"/>
        <v>5213.7111160332133</v>
      </c>
      <c r="AF626" s="238">
        <f>SUM(AF605:AF621)</f>
        <v>18669.743483878607</v>
      </c>
      <c r="AG626" s="239" t="str">
        <f t="shared" si="347"/>
        <v/>
      </c>
      <c r="AH626" s="131"/>
      <c r="AI626" s="131"/>
      <c r="AR626" s="132"/>
      <c r="BA626" s="131"/>
      <c r="BI626" s="132"/>
      <c r="BR626" s="131"/>
      <c r="BX626" s="2"/>
      <c r="CG626" s="131"/>
    </row>
    <row r="627" spans="1:85" s="2" customFormat="1" ht="15" thickBot="1">
      <c r="A627" s="17" t="s">
        <v>100</v>
      </c>
      <c r="B627" s="100">
        <f>IF($I626=0,"-",B626/$I626)</f>
        <v>0.73799834042916146</v>
      </c>
      <c r="C627" s="100">
        <f t="shared" ref="C627:H627" si="354">IF($I626=0,"-",C626/$I626)</f>
        <v>0</v>
      </c>
      <c r="D627" s="100">
        <f t="shared" si="354"/>
        <v>0.15070809132572363</v>
      </c>
      <c r="E627" s="100">
        <f t="shared" si="354"/>
        <v>7.5196699094483385E-2</v>
      </c>
      <c r="F627" s="100">
        <f t="shared" si="354"/>
        <v>0</v>
      </c>
      <c r="G627" s="100">
        <f t="shared" si="354"/>
        <v>3.6096869150631566E-2</v>
      </c>
      <c r="H627" s="101">
        <f t="shared" si="354"/>
        <v>0</v>
      </c>
      <c r="I627" s="102">
        <f>SUM(B627:H627)</f>
        <v>1</v>
      </c>
      <c r="K627" s="27" t="s">
        <v>100</v>
      </c>
      <c r="L627" s="76">
        <f>IF($S626=0,"-",L626/$S626)</f>
        <v>0.53190498116945362</v>
      </c>
      <c r="M627" s="76">
        <f t="shared" ref="M627:R627" si="355">IF($S626=0,"-",M626/$S626)</f>
        <v>0</v>
      </c>
      <c r="N627" s="76">
        <f t="shared" si="355"/>
        <v>0.10862136144110734</v>
      </c>
      <c r="O627" s="76">
        <f t="shared" si="355"/>
        <v>5.4197274742646268E-2</v>
      </c>
      <c r="P627" s="76">
        <f t="shared" si="355"/>
        <v>0.27925992237307773</v>
      </c>
      <c r="Q627" s="76">
        <f t="shared" si="355"/>
        <v>2.6016460273715052E-2</v>
      </c>
      <c r="R627" s="77">
        <f t="shared" si="355"/>
        <v>0</v>
      </c>
      <c r="S627" s="78">
        <f>SUM(L627:R627)</f>
        <v>1</v>
      </c>
      <c r="U627" s="36" t="s">
        <v>100</v>
      </c>
      <c r="V627" s="103">
        <f>V626/$AF626</f>
        <v>0.53190498116945362</v>
      </c>
      <c r="W627" s="103">
        <f t="shared" ref="W627:AF627" si="356">W626/$AF626</f>
        <v>9.3483263724884316E-2</v>
      </c>
      <c r="X627" s="103">
        <f t="shared" si="356"/>
        <v>1.513809771622303E-2</v>
      </c>
      <c r="Y627" s="103">
        <f t="shared" si="356"/>
        <v>1.7257762497691485E-2</v>
      </c>
      <c r="Z627" s="103">
        <f t="shared" si="356"/>
        <v>1.8221876032972092E-2</v>
      </c>
      <c r="AA627" s="103">
        <f t="shared" si="356"/>
        <v>5.3796360702173208E-3</v>
      </c>
      <c r="AB627" s="103">
        <f t="shared" si="356"/>
        <v>1.4579285209192883E-2</v>
      </c>
      <c r="AC627" s="103">
        <f t="shared" si="356"/>
        <v>1.143717506452217E-2</v>
      </c>
      <c r="AD627" s="240">
        <f t="shared" si="356"/>
        <v>1.3338000141765371E-2</v>
      </c>
      <c r="AE627" s="240">
        <f t="shared" si="356"/>
        <v>0.27925992237307773</v>
      </c>
      <c r="AF627" s="241">
        <f t="shared" si="356"/>
        <v>1</v>
      </c>
      <c r="AG627" s="123"/>
      <c r="AR627" s="189"/>
      <c r="BI627" s="189"/>
    </row>
    <row r="628" spans="1:85" ht="15" thickBot="1">
      <c r="A628" s="218"/>
      <c r="B628" s="218"/>
      <c r="C628" s="218"/>
      <c r="D628" s="218"/>
      <c r="E628" s="218"/>
      <c r="F628" s="218"/>
      <c r="G628" s="218"/>
      <c r="H628" s="218"/>
      <c r="I628" s="218"/>
      <c r="K628" s="218"/>
      <c r="L628" s="218"/>
      <c r="M628" s="218"/>
      <c r="N628" s="218"/>
      <c r="O628" s="218"/>
      <c r="P628" s="218"/>
      <c r="Q628" s="218"/>
      <c r="R628" s="218"/>
      <c r="S628" s="218"/>
      <c r="AG628" s="131"/>
      <c r="AH628" s="131"/>
      <c r="AI628" s="131"/>
      <c r="AP628" s="132"/>
      <c r="BA628" s="131"/>
      <c r="BG628" s="132"/>
      <c r="BR628" s="131"/>
      <c r="BV628" s="2"/>
      <c r="CG628" s="131"/>
    </row>
    <row r="629" spans="1:85" ht="28.5">
      <c r="A629" s="306" t="s">
        <v>48</v>
      </c>
      <c r="B629" s="135" t="s">
        <v>0</v>
      </c>
      <c r="C629" s="135" t="s">
        <v>1</v>
      </c>
      <c r="D629" s="135" t="s">
        <v>2</v>
      </c>
      <c r="E629" s="135" t="s">
        <v>3</v>
      </c>
      <c r="F629" s="135" t="s">
        <v>27</v>
      </c>
      <c r="G629" s="135" t="s">
        <v>4</v>
      </c>
      <c r="H629" s="135" t="s">
        <v>5</v>
      </c>
      <c r="I629" s="136" t="s">
        <v>6</v>
      </c>
      <c r="K629" s="308" t="s">
        <v>48</v>
      </c>
      <c r="L629" s="137" t="s">
        <v>0</v>
      </c>
      <c r="M629" s="137" t="s">
        <v>1</v>
      </c>
      <c r="N629" s="137" t="s">
        <v>2</v>
      </c>
      <c r="O629" s="137" t="s">
        <v>3</v>
      </c>
      <c r="P629" s="137" t="s">
        <v>27</v>
      </c>
      <c r="Q629" s="137" t="s">
        <v>4</v>
      </c>
      <c r="R629" s="137" t="s">
        <v>5</v>
      </c>
      <c r="S629" s="138" t="s">
        <v>6</v>
      </c>
    </row>
    <row r="630" spans="1:85" ht="15" customHeight="1">
      <c r="A630" s="307" t="s">
        <v>48</v>
      </c>
      <c r="B630" s="294" t="s">
        <v>109</v>
      </c>
      <c r="C630" s="295"/>
      <c r="D630" s="295"/>
      <c r="E630" s="295"/>
      <c r="F630" s="295"/>
      <c r="G630" s="295"/>
      <c r="H630" s="295"/>
      <c r="I630" s="296"/>
      <c r="K630" s="309" t="s">
        <v>48</v>
      </c>
      <c r="L630" s="297" t="s">
        <v>109</v>
      </c>
      <c r="M630" s="298"/>
      <c r="N630" s="298"/>
      <c r="O630" s="298"/>
      <c r="P630" s="298"/>
      <c r="Q630" s="298"/>
      <c r="R630" s="298"/>
      <c r="S630" s="299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ht="15">
      <c r="A631" s="141" t="s">
        <v>7</v>
      </c>
      <c r="B631" s="142">
        <v>3.8800911150512873E-2</v>
      </c>
      <c r="C631" s="142">
        <v>0</v>
      </c>
      <c r="D631" s="142">
        <v>0</v>
      </c>
      <c r="E631" s="142">
        <v>0</v>
      </c>
      <c r="F631" s="142">
        <v>0</v>
      </c>
      <c r="G631" s="142">
        <v>0</v>
      </c>
      <c r="H631" s="143">
        <v>0</v>
      </c>
      <c r="I631" s="144">
        <f>SUM(B631:H631)</f>
        <v>3.8800911150512873E-2</v>
      </c>
      <c r="J631" s="139"/>
      <c r="K631" s="193" t="s">
        <v>7</v>
      </c>
      <c r="L631" s="142">
        <v>3.8800911150512873E-2</v>
      </c>
      <c r="M631" s="142">
        <v>0</v>
      </c>
      <c r="N631" s="142">
        <v>0</v>
      </c>
      <c r="O631" s="142">
        <v>0</v>
      </c>
      <c r="P631" s="142">
        <v>0</v>
      </c>
      <c r="Q631" s="142">
        <v>0</v>
      </c>
      <c r="R631" s="194">
        <v>0</v>
      </c>
      <c r="S631" s="195">
        <f>SUM(L631:R631)</f>
        <v>3.8800911150512873E-2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ht="15">
      <c r="A632" s="149" t="s">
        <v>8</v>
      </c>
      <c r="B632" s="150">
        <v>0.44479774050382132</v>
      </c>
      <c r="C632" s="150">
        <v>0</v>
      </c>
      <c r="D632" s="150">
        <v>0</v>
      </c>
      <c r="E632" s="150">
        <v>0</v>
      </c>
      <c r="F632" s="150">
        <v>0</v>
      </c>
      <c r="G632" s="150">
        <v>0</v>
      </c>
      <c r="H632" s="151">
        <v>0</v>
      </c>
      <c r="I632" s="152">
        <f t="shared" ref="I632:I651" si="357">SUM(B632:H632)</f>
        <v>0.44479774050382132</v>
      </c>
      <c r="J632" s="139"/>
      <c r="K632" s="153" t="s">
        <v>8</v>
      </c>
      <c r="L632" s="154">
        <v>0.44479774050382132</v>
      </c>
      <c r="M632" s="154">
        <v>0</v>
      </c>
      <c r="N632" s="154">
        <v>0</v>
      </c>
      <c r="O632" s="154">
        <v>0</v>
      </c>
      <c r="P632" s="154">
        <v>0</v>
      </c>
      <c r="Q632" s="154">
        <v>0</v>
      </c>
      <c r="R632" s="155">
        <v>0</v>
      </c>
      <c r="S632" s="156">
        <f t="shared" ref="S632:S651" si="358">SUM(L632:R632)</f>
        <v>0.44479774050382132</v>
      </c>
    </row>
    <row r="633" spans="1:85" ht="15">
      <c r="A633" s="157" t="s">
        <v>10</v>
      </c>
      <c r="B633" s="146">
        <v>1.4573468885133768E-2</v>
      </c>
      <c r="C633" s="146">
        <v>0</v>
      </c>
      <c r="D633" s="146">
        <v>4.6685312434066484E-5</v>
      </c>
      <c r="E633" s="146">
        <v>0</v>
      </c>
      <c r="F633" s="146">
        <v>0</v>
      </c>
      <c r="G633" s="146">
        <v>0</v>
      </c>
      <c r="H633" s="158">
        <v>0</v>
      </c>
      <c r="I633" s="144">
        <f t="shared" si="357"/>
        <v>1.4620154197567833E-2</v>
      </c>
      <c r="J633" s="139"/>
      <c r="K633" s="159" t="s">
        <v>10</v>
      </c>
      <c r="L633" s="146">
        <v>1.4573468885133768E-2</v>
      </c>
      <c r="M633" s="146">
        <v>0</v>
      </c>
      <c r="N633" s="146">
        <v>4.6685312434066484E-5</v>
      </c>
      <c r="O633" s="146">
        <v>0</v>
      </c>
      <c r="P633" s="146">
        <v>0</v>
      </c>
      <c r="Q633" s="146">
        <v>0</v>
      </c>
      <c r="R633" s="147">
        <v>0</v>
      </c>
      <c r="S633" s="148">
        <f t="shared" si="358"/>
        <v>1.4620154197567833E-2</v>
      </c>
    </row>
    <row r="634" spans="1:85" ht="15">
      <c r="A634" s="149" t="s">
        <v>53</v>
      </c>
      <c r="B634" s="150">
        <v>0</v>
      </c>
      <c r="C634" s="150">
        <v>0</v>
      </c>
      <c r="D634" s="150">
        <v>0</v>
      </c>
      <c r="E634" s="150">
        <v>0</v>
      </c>
      <c r="F634" s="150">
        <v>0</v>
      </c>
      <c r="G634" s="150">
        <v>0</v>
      </c>
      <c r="H634" s="151">
        <v>0</v>
      </c>
      <c r="I634" s="152">
        <f t="shared" si="357"/>
        <v>0</v>
      </c>
      <c r="J634" s="139"/>
      <c r="K634" s="153" t="s">
        <v>53</v>
      </c>
      <c r="L634" s="154">
        <v>0</v>
      </c>
      <c r="M634" s="154">
        <v>0</v>
      </c>
      <c r="N634" s="154">
        <v>0</v>
      </c>
      <c r="O634" s="154">
        <v>0</v>
      </c>
      <c r="P634" s="154">
        <v>0</v>
      </c>
      <c r="Q634" s="154">
        <v>0</v>
      </c>
      <c r="R634" s="155">
        <v>0</v>
      </c>
      <c r="S634" s="156">
        <f t="shared" si="358"/>
        <v>0</v>
      </c>
    </row>
    <row r="635" spans="1:85" ht="15">
      <c r="A635" s="157" t="s">
        <v>16</v>
      </c>
      <c r="B635" s="146">
        <v>21.793514945456284</v>
      </c>
      <c r="C635" s="146">
        <v>9.419293756327525E-2</v>
      </c>
      <c r="D635" s="146">
        <v>1.7561155461790154</v>
      </c>
      <c r="E635" s="146">
        <v>0</v>
      </c>
      <c r="F635" s="146">
        <v>0</v>
      </c>
      <c r="G635" s="146">
        <v>0</v>
      </c>
      <c r="H635" s="158">
        <v>0</v>
      </c>
      <c r="I635" s="144">
        <f t="shared" si="357"/>
        <v>23.643823429198573</v>
      </c>
      <c r="J635" s="139"/>
      <c r="K635" s="159" t="s">
        <v>16</v>
      </c>
      <c r="L635" s="146">
        <v>21.793514945456284</v>
      </c>
      <c r="M635" s="146">
        <v>9.419293756327525E-2</v>
      </c>
      <c r="N635" s="146">
        <v>1.7561155461790154</v>
      </c>
      <c r="O635" s="146">
        <v>0</v>
      </c>
      <c r="P635" s="146">
        <v>0</v>
      </c>
      <c r="Q635" s="146">
        <v>0</v>
      </c>
      <c r="R635" s="147">
        <v>0</v>
      </c>
      <c r="S635" s="148">
        <f t="shared" si="358"/>
        <v>23.643823429198573</v>
      </c>
    </row>
    <row r="636" spans="1:85" ht="15">
      <c r="A636" s="149" t="s">
        <v>15</v>
      </c>
      <c r="B636" s="150">
        <v>3.6756831300106714</v>
      </c>
      <c r="C636" s="150">
        <v>8.295210519789753E-2</v>
      </c>
      <c r="D636" s="150">
        <v>0</v>
      </c>
      <c r="E636" s="150">
        <v>0</v>
      </c>
      <c r="F636" s="150">
        <v>0</v>
      </c>
      <c r="G636" s="150">
        <v>0</v>
      </c>
      <c r="H636" s="151">
        <v>0</v>
      </c>
      <c r="I636" s="152">
        <f t="shared" si="357"/>
        <v>3.758635235208569</v>
      </c>
      <c r="J636" s="139"/>
      <c r="K636" s="153" t="s">
        <v>15</v>
      </c>
      <c r="L636" s="154">
        <v>3.6756831300106714</v>
      </c>
      <c r="M636" s="154">
        <v>8.295210519789753E-2</v>
      </c>
      <c r="N636" s="154">
        <v>0</v>
      </c>
      <c r="O636" s="154">
        <v>0</v>
      </c>
      <c r="P636" s="154">
        <v>0</v>
      </c>
      <c r="Q636" s="154">
        <v>0</v>
      </c>
      <c r="R636" s="155">
        <v>0</v>
      </c>
      <c r="S636" s="156">
        <f t="shared" si="358"/>
        <v>3.758635235208569</v>
      </c>
    </row>
    <row r="637" spans="1:85" ht="15">
      <c r="A637" s="157" t="s">
        <v>55</v>
      </c>
      <c r="B637" s="146">
        <v>0</v>
      </c>
      <c r="C637" s="146">
        <v>9.0312351934663013E-2</v>
      </c>
      <c r="D637" s="146">
        <v>0</v>
      </c>
      <c r="E637" s="146">
        <v>4.3833696725573663</v>
      </c>
      <c r="F637" s="146">
        <v>173.11145260260039</v>
      </c>
      <c r="G637" s="146">
        <v>0</v>
      </c>
      <c r="H637" s="158">
        <v>0</v>
      </c>
      <c r="I637" s="144">
        <f t="shared" si="357"/>
        <v>177.58513462709243</v>
      </c>
      <c r="J637" s="139"/>
      <c r="K637" s="159" t="s">
        <v>55</v>
      </c>
      <c r="L637" s="146">
        <v>0</v>
      </c>
      <c r="M637" s="146">
        <v>9.0312351934663013E-2</v>
      </c>
      <c r="N637" s="146">
        <v>0</v>
      </c>
      <c r="O637" s="146">
        <v>4.3833696725573663</v>
      </c>
      <c r="P637" s="146">
        <v>173.11145260260039</v>
      </c>
      <c r="Q637" s="146">
        <v>0</v>
      </c>
      <c r="R637" s="147">
        <v>0</v>
      </c>
      <c r="S637" s="148">
        <f t="shared" si="358"/>
        <v>177.58513462709243</v>
      </c>
    </row>
    <row r="638" spans="1:85" ht="15">
      <c r="A638" s="149" t="s">
        <v>12</v>
      </c>
      <c r="B638" s="150">
        <v>0</v>
      </c>
      <c r="C638" s="150">
        <v>0</v>
      </c>
      <c r="D638" s="150">
        <v>0</v>
      </c>
      <c r="E638" s="150">
        <v>5.8891990267066499</v>
      </c>
      <c r="F638" s="150">
        <v>0</v>
      </c>
      <c r="G638" s="150">
        <v>0</v>
      </c>
      <c r="H638" s="151">
        <v>0</v>
      </c>
      <c r="I638" s="152">
        <f t="shared" si="357"/>
        <v>5.8891990267066499</v>
      </c>
      <c r="J638" s="139"/>
      <c r="K638" s="153" t="s">
        <v>12</v>
      </c>
      <c r="L638" s="154">
        <v>0</v>
      </c>
      <c r="M638" s="154">
        <v>0</v>
      </c>
      <c r="N638" s="154">
        <v>0</v>
      </c>
      <c r="O638" s="154">
        <v>5.8891990267066499</v>
      </c>
      <c r="P638" s="154">
        <v>0</v>
      </c>
      <c r="Q638" s="154">
        <v>0</v>
      </c>
      <c r="R638" s="155">
        <v>0</v>
      </c>
      <c r="S638" s="156">
        <f t="shared" si="358"/>
        <v>5.8891990267066499</v>
      </c>
    </row>
    <row r="639" spans="1:85" ht="15">
      <c r="A639" s="157" t="s">
        <v>56</v>
      </c>
      <c r="B639" s="146">
        <v>0</v>
      </c>
      <c r="C639" s="146">
        <v>0</v>
      </c>
      <c r="D639" s="146">
        <v>0</v>
      </c>
      <c r="E639" s="146">
        <v>0</v>
      </c>
      <c r="F639" s="146">
        <v>0</v>
      </c>
      <c r="G639" s="146">
        <v>0</v>
      </c>
      <c r="H639" s="158">
        <v>0</v>
      </c>
      <c r="I639" s="144">
        <f t="shared" si="357"/>
        <v>0</v>
      </c>
      <c r="J639" s="139"/>
      <c r="K639" s="159" t="s">
        <v>56</v>
      </c>
      <c r="L639" s="146">
        <v>0</v>
      </c>
      <c r="M639" s="146">
        <v>0</v>
      </c>
      <c r="N639" s="146">
        <v>0</v>
      </c>
      <c r="O639" s="146">
        <v>0</v>
      </c>
      <c r="P639" s="146">
        <v>0</v>
      </c>
      <c r="Q639" s="146">
        <v>0</v>
      </c>
      <c r="R639" s="147">
        <v>0</v>
      </c>
      <c r="S639" s="148">
        <f t="shared" si="358"/>
        <v>0</v>
      </c>
    </row>
    <row r="640" spans="1:85" ht="15">
      <c r="A640" s="149" t="s">
        <v>17</v>
      </c>
      <c r="B640" s="150">
        <v>2.8016894469027789</v>
      </c>
      <c r="C640" s="150">
        <v>0</v>
      </c>
      <c r="D640" s="150">
        <v>1.3563628046572324E-2</v>
      </c>
      <c r="E640" s="150">
        <v>8.2530787025151722E-2</v>
      </c>
      <c r="F640" s="150">
        <v>0</v>
      </c>
      <c r="G640" s="150">
        <v>0</v>
      </c>
      <c r="H640" s="151">
        <v>0</v>
      </c>
      <c r="I640" s="152">
        <f t="shared" si="357"/>
        <v>2.8977838619745033</v>
      </c>
      <c r="J640" s="139"/>
      <c r="K640" s="153" t="s">
        <v>17</v>
      </c>
      <c r="L640" s="154">
        <v>2.8016894469027789</v>
      </c>
      <c r="M640" s="154">
        <v>0</v>
      </c>
      <c r="N640" s="154">
        <v>1.3563628046572324E-2</v>
      </c>
      <c r="O640" s="154">
        <v>8.2530787025151722E-2</v>
      </c>
      <c r="P640" s="154">
        <v>0</v>
      </c>
      <c r="Q640" s="154">
        <v>0</v>
      </c>
      <c r="R640" s="155">
        <v>0</v>
      </c>
      <c r="S640" s="156">
        <f t="shared" si="358"/>
        <v>2.8977838619745033</v>
      </c>
    </row>
    <row r="641" spans="1:70" ht="15">
      <c r="A641" s="157" t="s">
        <v>141</v>
      </c>
      <c r="B641" s="146">
        <v>30.520803383260422</v>
      </c>
      <c r="C641" s="146">
        <v>0</v>
      </c>
      <c r="D641" s="146">
        <v>7.8882950429686485</v>
      </c>
      <c r="E641" s="146">
        <v>0</v>
      </c>
      <c r="F641" s="146">
        <v>0</v>
      </c>
      <c r="G641" s="146">
        <v>0</v>
      </c>
      <c r="H641" s="158">
        <v>0</v>
      </c>
      <c r="I641" s="144">
        <f t="shared" si="357"/>
        <v>38.409098426229072</v>
      </c>
      <c r="J641" s="139"/>
      <c r="K641" s="159" t="s">
        <v>141</v>
      </c>
      <c r="L641" s="146">
        <v>30.520803383260422</v>
      </c>
      <c r="M641" s="146">
        <v>0</v>
      </c>
      <c r="N641" s="146">
        <v>7.8882950429686485</v>
      </c>
      <c r="O641" s="146">
        <v>0</v>
      </c>
      <c r="P641" s="146">
        <v>0</v>
      </c>
      <c r="Q641" s="146">
        <v>0</v>
      </c>
      <c r="R641" s="147">
        <v>0</v>
      </c>
      <c r="S641" s="148">
        <f t="shared" si="358"/>
        <v>38.409098426229072</v>
      </c>
    </row>
    <row r="642" spans="1:70" ht="15">
      <c r="A642" s="149" t="s">
        <v>25</v>
      </c>
      <c r="B642" s="150">
        <v>40.868626260273231</v>
      </c>
      <c r="C642" s="150">
        <v>5.310156519317806E-2</v>
      </c>
      <c r="D642" s="150">
        <v>0.84533897589377427</v>
      </c>
      <c r="E642" s="150">
        <v>67.910859797776141</v>
      </c>
      <c r="F642" s="150">
        <v>0</v>
      </c>
      <c r="G642" s="150">
        <v>22.90091735198228</v>
      </c>
      <c r="H642" s="151">
        <v>0.32129966837900586</v>
      </c>
      <c r="I642" s="152">
        <f t="shared" si="357"/>
        <v>132.90014361949761</v>
      </c>
      <c r="J642" s="139"/>
      <c r="K642" s="153" t="s">
        <v>25</v>
      </c>
      <c r="L642" s="154">
        <v>40.868626260273231</v>
      </c>
      <c r="M642" s="154">
        <v>5.310156519317806E-2</v>
      </c>
      <c r="N642" s="154">
        <v>0.84533897589377427</v>
      </c>
      <c r="O642" s="154">
        <v>67.910859797776141</v>
      </c>
      <c r="P642" s="154">
        <v>0</v>
      </c>
      <c r="Q642" s="154">
        <v>22.90091735198228</v>
      </c>
      <c r="R642" s="155">
        <v>0.32129966837900586</v>
      </c>
      <c r="S642" s="156">
        <f t="shared" si="358"/>
        <v>132.90014361949761</v>
      </c>
    </row>
    <row r="643" spans="1:70" ht="15">
      <c r="A643" s="157" t="s">
        <v>24</v>
      </c>
      <c r="B643" s="146">
        <v>7.272671915178532</v>
      </c>
      <c r="C643" s="146">
        <v>0</v>
      </c>
      <c r="D643" s="146">
        <v>0</v>
      </c>
      <c r="E643" s="146">
        <v>0</v>
      </c>
      <c r="F643" s="146">
        <v>0</v>
      </c>
      <c r="G643" s="146">
        <v>0</v>
      </c>
      <c r="H643" s="158">
        <v>0</v>
      </c>
      <c r="I643" s="144">
        <f t="shared" si="357"/>
        <v>7.272671915178532</v>
      </c>
      <c r="J643" s="139"/>
      <c r="K643" s="159" t="s">
        <v>24</v>
      </c>
      <c r="L643" s="146">
        <v>7.272671915178532</v>
      </c>
      <c r="M643" s="146">
        <v>0</v>
      </c>
      <c r="N643" s="146">
        <v>0</v>
      </c>
      <c r="O643" s="146">
        <v>0</v>
      </c>
      <c r="P643" s="146">
        <v>0</v>
      </c>
      <c r="Q643" s="146">
        <v>0</v>
      </c>
      <c r="R643" s="147">
        <v>0</v>
      </c>
      <c r="S643" s="148">
        <f t="shared" si="358"/>
        <v>7.272671915178532</v>
      </c>
    </row>
    <row r="644" spans="1:70" ht="15">
      <c r="A644" s="149" t="s">
        <v>57</v>
      </c>
      <c r="B644" s="150">
        <v>87.963961704809776</v>
      </c>
      <c r="C644" s="150">
        <v>3.9844689180651049</v>
      </c>
      <c r="D644" s="150">
        <v>50.087348049125794</v>
      </c>
      <c r="E644" s="150">
        <v>0</v>
      </c>
      <c r="F644" s="150">
        <v>0</v>
      </c>
      <c r="G644" s="150">
        <v>0</v>
      </c>
      <c r="H644" s="151">
        <v>0</v>
      </c>
      <c r="I644" s="152">
        <f t="shared" si="357"/>
        <v>142.03577867200067</v>
      </c>
      <c r="J644" s="139"/>
      <c r="K644" s="153" t="s">
        <v>57</v>
      </c>
      <c r="L644" s="154">
        <v>87.963961704809776</v>
      </c>
      <c r="M644" s="154">
        <v>3.9844689180651049</v>
      </c>
      <c r="N644" s="154">
        <v>50.087348049125794</v>
      </c>
      <c r="O644" s="154">
        <v>0</v>
      </c>
      <c r="P644" s="154">
        <v>0</v>
      </c>
      <c r="Q644" s="154">
        <v>0</v>
      </c>
      <c r="R644" s="155">
        <v>0</v>
      </c>
      <c r="S644" s="156">
        <f t="shared" si="358"/>
        <v>142.03577867200067</v>
      </c>
    </row>
    <row r="645" spans="1:70" ht="15">
      <c r="A645" s="157" t="s">
        <v>22</v>
      </c>
      <c r="B645" s="146">
        <v>24.64567327059472</v>
      </c>
      <c r="C645" s="146">
        <v>0</v>
      </c>
      <c r="D645" s="146">
        <v>8.6663784178901739</v>
      </c>
      <c r="E645" s="146">
        <v>0.27668127288333255</v>
      </c>
      <c r="F645" s="146">
        <v>12.159557162764202</v>
      </c>
      <c r="G645" s="146">
        <v>0</v>
      </c>
      <c r="H645" s="158">
        <v>0</v>
      </c>
      <c r="I645" s="144">
        <f t="shared" si="357"/>
        <v>45.748290124132424</v>
      </c>
      <c r="J645" s="139"/>
      <c r="K645" s="159" t="s">
        <v>22</v>
      </c>
      <c r="L645" s="146">
        <v>24.64567327059472</v>
      </c>
      <c r="M645" s="146">
        <v>0</v>
      </c>
      <c r="N645" s="146">
        <v>8.6663784178901739</v>
      </c>
      <c r="O645" s="146">
        <v>0.27668127288333255</v>
      </c>
      <c r="P645" s="146">
        <v>12.159557162764202</v>
      </c>
      <c r="Q645" s="146">
        <v>0</v>
      </c>
      <c r="R645" s="147">
        <v>0</v>
      </c>
      <c r="S645" s="148">
        <f t="shared" si="358"/>
        <v>45.748290124132424</v>
      </c>
    </row>
    <row r="646" spans="1:70" ht="15">
      <c r="A646" s="149" t="s">
        <v>21</v>
      </c>
      <c r="B646" s="150">
        <v>0</v>
      </c>
      <c r="C646" s="150">
        <v>0</v>
      </c>
      <c r="D646" s="150">
        <v>0</v>
      </c>
      <c r="E646" s="150">
        <v>0</v>
      </c>
      <c r="F646" s="150">
        <v>0</v>
      </c>
      <c r="G646" s="150">
        <v>0</v>
      </c>
      <c r="H646" s="151">
        <v>0</v>
      </c>
      <c r="I646" s="152">
        <f t="shared" si="357"/>
        <v>0</v>
      </c>
      <c r="J646" s="139"/>
      <c r="K646" s="153" t="s">
        <v>21</v>
      </c>
      <c r="L646" s="154">
        <v>0</v>
      </c>
      <c r="M646" s="154">
        <v>0</v>
      </c>
      <c r="N646" s="154">
        <v>0</v>
      </c>
      <c r="O646" s="154">
        <v>0</v>
      </c>
      <c r="P646" s="154">
        <v>0</v>
      </c>
      <c r="Q646" s="154">
        <v>0</v>
      </c>
      <c r="R646" s="155">
        <v>0</v>
      </c>
      <c r="S646" s="156">
        <f t="shared" si="358"/>
        <v>0</v>
      </c>
    </row>
    <row r="647" spans="1:70" ht="15">
      <c r="A647" s="160" t="s">
        <v>61</v>
      </c>
      <c r="B647" s="146">
        <v>7.6540936489538796</v>
      </c>
      <c r="C647" s="146">
        <v>0</v>
      </c>
      <c r="D647" s="146">
        <v>0</v>
      </c>
      <c r="E647" s="146">
        <v>0</v>
      </c>
      <c r="F647" s="146">
        <v>0</v>
      </c>
      <c r="G647" s="146">
        <v>0</v>
      </c>
      <c r="H647" s="158">
        <v>0</v>
      </c>
      <c r="I647" s="144">
        <f t="shared" si="357"/>
        <v>7.6540936489538796</v>
      </c>
      <c r="J647" s="139"/>
      <c r="K647" s="161" t="s">
        <v>61</v>
      </c>
      <c r="L647" s="146">
        <v>7.6540936489538796</v>
      </c>
      <c r="M647" s="146">
        <v>0</v>
      </c>
      <c r="N647" s="146">
        <v>0</v>
      </c>
      <c r="O647" s="146">
        <v>0</v>
      </c>
      <c r="P647" s="146">
        <v>0</v>
      </c>
      <c r="Q647" s="146">
        <v>0</v>
      </c>
      <c r="R647" s="147">
        <v>0</v>
      </c>
      <c r="S647" s="148">
        <f t="shared" si="358"/>
        <v>7.6540936489538796</v>
      </c>
    </row>
    <row r="648" spans="1:70">
      <c r="A648" s="162" t="s">
        <v>23</v>
      </c>
      <c r="B648" s="163">
        <v>7.6540936489538796</v>
      </c>
      <c r="C648" s="163">
        <v>0</v>
      </c>
      <c r="D648" s="163">
        <v>0</v>
      </c>
      <c r="E648" s="163">
        <v>0</v>
      </c>
      <c r="F648" s="163">
        <v>0</v>
      </c>
      <c r="G648" s="163">
        <v>0</v>
      </c>
      <c r="H648" s="164">
        <v>0</v>
      </c>
      <c r="I648" s="165">
        <f t="shared" si="357"/>
        <v>7.6540936489538796</v>
      </c>
      <c r="J648" s="139"/>
      <c r="K648" s="166" t="s">
        <v>23</v>
      </c>
      <c r="L648" s="167">
        <v>7.6540936489538796</v>
      </c>
      <c r="M648" s="167">
        <v>0</v>
      </c>
      <c r="N648" s="167">
        <v>0</v>
      </c>
      <c r="O648" s="167">
        <v>0</v>
      </c>
      <c r="P648" s="167">
        <v>0</v>
      </c>
      <c r="Q648" s="167">
        <v>0</v>
      </c>
      <c r="R648" s="168">
        <v>0</v>
      </c>
      <c r="S648" s="169">
        <f t="shared" si="358"/>
        <v>7.6540936489538796</v>
      </c>
    </row>
    <row r="649" spans="1:70">
      <c r="A649" s="170" t="s">
        <v>19</v>
      </c>
      <c r="B649" s="171">
        <v>0</v>
      </c>
      <c r="C649" s="171">
        <v>0</v>
      </c>
      <c r="D649" s="171">
        <v>0</v>
      </c>
      <c r="E649" s="171">
        <v>0</v>
      </c>
      <c r="F649" s="171">
        <v>0</v>
      </c>
      <c r="G649" s="171">
        <v>0</v>
      </c>
      <c r="H649" s="172">
        <v>0</v>
      </c>
      <c r="I649" s="173">
        <f t="shared" si="357"/>
        <v>0</v>
      </c>
      <c r="J649" s="139"/>
      <c r="K649" s="174" t="s">
        <v>19</v>
      </c>
      <c r="L649" s="171">
        <v>0</v>
      </c>
      <c r="M649" s="171">
        <v>0</v>
      </c>
      <c r="N649" s="171">
        <v>0</v>
      </c>
      <c r="O649" s="171">
        <v>0</v>
      </c>
      <c r="P649" s="171">
        <v>0</v>
      </c>
      <c r="Q649" s="171">
        <v>0</v>
      </c>
      <c r="R649" s="175">
        <v>0</v>
      </c>
      <c r="S649" s="176">
        <f t="shared" si="358"/>
        <v>0</v>
      </c>
    </row>
    <row r="650" spans="1:70">
      <c r="A650" s="162" t="s">
        <v>20</v>
      </c>
      <c r="B650" s="163">
        <v>0</v>
      </c>
      <c r="C650" s="163">
        <v>0</v>
      </c>
      <c r="D650" s="163">
        <v>0</v>
      </c>
      <c r="E650" s="163">
        <v>0</v>
      </c>
      <c r="F650" s="163">
        <v>0</v>
      </c>
      <c r="G650" s="163">
        <v>0</v>
      </c>
      <c r="H650" s="164">
        <v>0</v>
      </c>
      <c r="I650" s="165">
        <f t="shared" si="357"/>
        <v>0</v>
      </c>
      <c r="J650" s="139"/>
      <c r="K650" s="166" t="s">
        <v>20</v>
      </c>
      <c r="L650" s="167">
        <v>0</v>
      </c>
      <c r="M650" s="167">
        <v>0</v>
      </c>
      <c r="N650" s="167">
        <v>0</v>
      </c>
      <c r="O650" s="167">
        <v>0</v>
      </c>
      <c r="P650" s="167">
        <v>0</v>
      </c>
      <c r="Q650" s="167">
        <v>0</v>
      </c>
      <c r="R650" s="168">
        <v>0</v>
      </c>
      <c r="S650" s="169">
        <f t="shared" si="358"/>
        <v>0</v>
      </c>
    </row>
    <row r="651" spans="1:70" ht="15" thickBot="1">
      <c r="A651" s="177" t="s">
        <v>11</v>
      </c>
      <c r="B651" s="178">
        <v>0</v>
      </c>
      <c r="C651" s="178">
        <v>0</v>
      </c>
      <c r="D651" s="178">
        <v>0</v>
      </c>
      <c r="E651" s="178">
        <v>0</v>
      </c>
      <c r="F651" s="178">
        <v>0</v>
      </c>
      <c r="G651" s="178">
        <v>0</v>
      </c>
      <c r="H651" s="179">
        <v>0</v>
      </c>
      <c r="I651" s="180">
        <f t="shared" si="357"/>
        <v>0</v>
      </c>
      <c r="J651" s="139"/>
      <c r="K651" s="181" t="s">
        <v>11</v>
      </c>
      <c r="L651" s="178">
        <v>0</v>
      </c>
      <c r="M651" s="178">
        <v>0</v>
      </c>
      <c r="N651" s="178">
        <v>0</v>
      </c>
      <c r="O651" s="178">
        <v>0</v>
      </c>
      <c r="P651" s="178">
        <v>0</v>
      </c>
      <c r="Q651" s="178">
        <v>0</v>
      </c>
      <c r="R651" s="182">
        <v>0</v>
      </c>
      <c r="S651" s="183">
        <f t="shared" si="358"/>
        <v>0</v>
      </c>
    </row>
    <row r="652" spans="1:70" ht="15">
      <c r="A652" s="184" t="s">
        <v>26</v>
      </c>
      <c r="B652" s="185">
        <f>SUM(B631:B647)</f>
        <v>227.69488982597977</v>
      </c>
      <c r="C652" s="185">
        <f t="shared" ref="C652:H652" si="359">SUM(C631:C647)</f>
        <v>4.3050278779541191</v>
      </c>
      <c r="D652" s="185">
        <f t="shared" si="359"/>
        <v>69.257086345416411</v>
      </c>
      <c r="E652" s="185">
        <f t="shared" si="359"/>
        <v>78.542640556948641</v>
      </c>
      <c r="F652" s="185">
        <f t="shared" si="359"/>
        <v>185.2710097653646</v>
      </c>
      <c r="G652" s="185">
        <f t="shared" si="359"/>
        <v>22.90091735198228</v>
      </c>
      <c r="H652" s="187">
        <f t="shared" si="359"/>
        <v>0.32129966837900586</v>
      </c>
      <c r="I652" s="144">
        <f t="shared" ref="I652" si="360">SUM(I631:I647)</f>
        <v>588.29287139202484</v>
      </c>
      <c r="J652" s="139"/>
      <c r="K652" s="186" t="s">
        <v>26</v>
      </c>
      <c r="L652" s="185">
        <f>SUM(L631:L647)</f>
        <v>227.69488982597977</v>
      </c>
      <c r="M652" s="185">
        <f t="shared" ref="M652:R652" si="361">SUM(M631:M647)</f>
        <v>4.3050278779541191</v>
      </c>
      <c r="N652" s="185">
        <f t="shared" si="361"/>
        <v>69.257086345416411</v>
      </c>
      <c r="O652" s="185">
        <f t="shared" si="361"/>
        <v>78.542640556948641</v>
      </c>
      <c r="P652" s="185">
        <f t="shared" si="361"/>
        <v>185.2710097653646</v>
      </c>
      <c r="Q652" s="185">
        <f t="shared" si="361"/>
        <v>22.90091735198228</v>
      </c>
      <c r="R652" s="187">
        <f t="shared" si="361"/>
        <v>0.32129966837900586</v>
      </c>
      <c r="S652" s="188">
        <f t="shared" ref="S652" si="362">SUM(S631:S647)</f>
        <v>588.29287139202484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70" s="2" customFormat="1" ht="15" thickBot="1">
      <c r="A653" s="17" t="s">
        <v>100</v>
      </c>
      <c r="B653" s="100">
        <f>IF($I652=0,"-",B652/$I652)</f>
        <v>0.38704342836452482</v>
      </c>
      <c r="C653" s="100">
        <f t="shared" ref="C653:H653" si="363">IF($I652=0,"-",C652/$I652)</f>
        <v>7.3178311132132481E-3</v>
      </c>
      <c r="D653" s="100">
        <f t="shared" si="363"/>
        <v>0.1177255236520877</v>
      </c>
      <c r="E653" s="100">
        <f t="shared" si="363"/>
        <v>0.13350942086226578</v>
      </c>
      <c r="F653" s="100">
        <f t="shared" si="363"/>
        <v>0.31492989083307155</v>
      </c>
      <c r="G653" s="100">
        <f t="shared" si="363"/>
        <v>3.8927749197085942E-2</v>
      </c>
      <c r="H653" s="101">
        <f t="shared" si="363"/>
        <v>5.4615597775091711E-4</v>
      </c>
      <c r="I653" s="102">
        <f>SUM(B653:H653)</f>
        <v>1</v>
      </c>
      <c r="K653" s="27" t="s">
        <v>100</v>
      </c>
      <c r="L653" s="76">
        <f>IF($S652=0,"-",L652/$S652)</f>
        <v>0.38704342836452482</v>
      </c>
      <c r="M653" s="76">
        <f t="shared" ref="M653:R653" si="364">IF($S652=0,"-",M652/$S652)</f>
        <v>7.3178311132132481E-3</v>
      </c>
      <c r="N653" s="76">
        <f t="shared" si="364"/>
        <v>0.1177255236520877</v>
      </c>
      <c r="O653" s="76">
        <f t="shared" si="364"/>
        <v>0.13350942086226578</v>
      </c>
      <c r="P653" s="76">
        <f t="shared" si="364"/>
        <v>0.31492989083307155</v>
      </c>
      <c r="Q653" s="76">
        <f t="shared" si="364"/>
        <v>3.8927749197085942E-2</v>
      </c>
      <c r="R653" s="77">
        <f t="shared" si="364"/>
        <v>5.4615597775091711E-4</v>
      </c>
      <c r="S653" s="78">
        <f>SUM(L653:R653)</f>
        <v>1</v>
      </c>
      <c r="U653" s="131"/>
      <c r="V653" s="139"/>
      <c r="W653" s="139"/>
      <c r="X653" s="139"/>
      <c r="Y653" s="139"/>
      <c r="Z653" s="139"/>
      <c r="AA653" s="139"/>
      <c r="AB653" s="139"/>
      <c r="AC653" s="139"/>
      <c r="AD653" s="139"/>
      <c r="AE653" s="139"/>
      <c r="AF653" s="139"/>
      <c r="AG653" s="139"/>
      <c r="AH653" s="139"/>
      <c r="AI653" s="140"/>
      <c r="AJ653" s="131"/>
      <c r="AK653" s="131"/>
      <c r="AL653" s="131"/>
      <c r="AM653" s="131"/>
      <c r="AN653" s="131"/>
      <c r="AO653" s="131"/>
      <c r="AP653" s="131"/>
      <c r="BA653" s="189"/>
      <c r="BR653" s="189"/>
    </row>
    <row r="654" spans="1:70">
      <c r="A654" s="218"/>
      <c r="B654" s="218"/>
      <c r="C654" s="218"/>
      <c r="D654" s="218"/>
      <c r="E654" s="218"/>
      <c r="F654" s="218"/>
      <c r="G654" s="218"/>
      <c r="H654" s="218"/>
      <c r="I654" s="218"/>
      <c r="K654" s="218"/>
      <c r="L654" s="218"/>
      <c r="M654" s="218"/>
      <c r="N654" s="218"/>
      <c r="O654" s="218"/>
      <c r="P654" s="218"/>
      <c r="Q654" s="218"/>
      <c r="R654" s="218"/>
      <c r="S654" s="21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2.625" style="131" customWidth="1"/>
    <col min="2" max="9" width="16.625" style="139" customWidth="1"/>
    <col min="10" max="10" width="11.625" style="131" customWidth="1"/>
    <col min="11" max="11" width="42.625" style="131" customWidth="1"/>
    <col min="12" max="19" width="16.625" style="139" customWidth="1"/>
    <col min="20" max="20" width="11.625" style="131" customWidth="1"/>
    <col min="21" max="21" width="41" style="131" customWidth="1"/>
    <col min="22" max="23" width="16.625" style="139" customWidth="1"/>
    <col min="24" max="24" width="23.5" style="139" customWidth="1"/>
    <col min="25" max="26" width="16.625" style="139" customWidth="1"/>
    <col min="27" max="27" width="20.5" style="139" customWidth="1"/>
    <col min="28" max="31" width="16.625" style="139" customWidth="1"/>
    <col min="32" max="32" width="21.5" style="139" customWidth="1"/>
    <col min="33" max="34" width="16.625" style="139" customWidth="1"/>
    <col min="35" max="35" width="16.625" style="140" customWidth="1"/>
    <col min="36" max="42" width="16.625" style="131" customWidth="1"/>
    <col min="43" max="50" width="8.625" style="131" customWidth="1"/>
    <col min="51" max="51" width="11" style="131"/>
    <col min="52" max="52" width="22.25" style="131" customWidth="1"/>
    <col min="53" max="53" width="3" style="132" customWidth="1"/>
    <col min="54" max="66" width="8.625" style="131" customWidth="1"/>
    <col min="67" max="68" width="11" style="131"/>
    <col min="69" max="69" width="25.625" style="131" customWidth="1"/>
    <col min="70" max="70" width="4.375" style="132" customWidth="1"/>
    <col min="71" max="84" width="8.625" style="131" customWidth="1"/>
    <col min="85" max="85" width="11" style="2" customWidth="1"/>
    <col min="86" max="88" width="11" style="131"/>
    <col min="89" max="101" width="8.625" style="131" customWidth="1"/>
    <col min="102" max="16384" width="11" style="131"/>
  </cols>
  <sheetData>
    <row r="1" spans="1:85" ht="15" customHeight="1" thickTop="1">
      <c r="A1" s="338" t="s">
        <v>98</v>
      </c>
      <c r="B1" s="339"/>
      <c r="C1" s="339"/>
      <c r="D1" s="339"/>
      <c r="E1" s="339"/>
      <c r="F1" s="339"/>
      <c r="G1" s="339"/>
      <c r="H1" s="339"/>
      <c r="I1" s="340"/>
      <c r="K1" s="347" t="s">
        <v>83</v>
      </c>
      <c r="L1" s="348"/>
      <c r="M1" s="348"/>
      <c r="N1" s="348"/>
      <c r="O1" s="348"/>
      <c r="P1" s="348"/>
      <c r="Q1" s="348"/>
      <c r="R1" s="348"/>
      <c r="S1" s="349"/>
      <c r="U1" s="356" t="s">
        <v>108</v>
      </c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57"/>
      <c r="AH1" s="357"/>
      <c r="AI1" s="358"/>
    </row>
    <row r="2" spans="1:85" ht="14.25" customHeight="1">
      <c r="A2" s="341"/>
      <c r="B2" s="342"/>
      <c r="C2" s="342"/>
      <c r="D2" s="342"/>
      <c r="E2" s="342"/>
      <c r="F2" s="342"/>
      <c r="G2" s="342"/>
      <c r="H2" s="342"/>
      <c r="I2" s="343"/>
      <c r="K2" s="350"/>
      <c r="L2" s="351"/>
      <c r="M2" s="351"/>
      <c r="N2" s="351"/>
      <c r="O2" s="351"/>
      <c r="P2" s="351"/>
      <c r="Q2" s="351"/>
      <c r="R2" s="351"/>
      <c r="S2" s="352"/>
      <c r="U2" s="359"/>
      <c r="V2" s="360"/>
      <c r="W2" s="360"/>
      <c r="X2" s="360"/>
      <c r="Y2" s="360"/>
      <c r="Z2" s="360"/>
      <c r="AA2" s="360"/>
      <c r="AB2" s="360"/>
      <c r="AC2" s="360"/>
      <c r="AD2" s="360"/>
      <c r="AE2" s="360"/>
      <c r="AF2" s="360"/>
      <c r="AG2" s="360"/>
      <c r="AH2" s="360"/>
      <c r="AI2" s="361"/>
    </row>
    <row r="3" spans="1:85" ht="15" customHeight="1" thickBot="1">
      <c r="A3" s="344"/>
      <c r="B3" s="345"/>
      <c r="C3" s="345"/>
      <c r="D3" s="345"/>
      <c r="E3" s="345"/>
      <c r="F3" s="345"/>
      <c r="G3" s="345"/>
      <c r="H3" s="345"/>
      <c r="I3" s="346"/>
      <c r="K3" s="353"/>
      <c r="L3" s="354"/>
      <c r="M3" s="354"/>
      <c r="N3" s="354"/>
      <c r="O3" s="354"/>
      <c r="P3" s="354"/>
      <c r="Q3" s="354"/>
      <c r="R3" s="354"/>
      <c r="S3" s="355"/>
      <c r="U3" s="362"/>
      <c r="V3" s="363"/>
      <c r="W3" s="363"/>
      <c r="X3" s="363"/>
      <c r="Y3" s="363"/>
      <c r="Z3" s="363"/>
      <c r="AA3" s="363"/>
      <c r="AB3" s="363"/>
      <c r="AC3" s="363"/>
      <c r="AD3" s="363"/>
      <c r="AE3" s="363"/>
      <c r="AF3" s="363"/>
      <c r="AG3" s="363"/>
      <c r="AH3" s="363"/>
      <c r="AI3" s="364"/>
    </row>
    <row r="4" spans="1:85" ht="15" customHeight="1" thickTop="1" thickBot="1">
      <c r="A4" s="133"/>
      <c r="B4" s="133"/>
      <c r="C4" s="133"/>
      <c r="D4" s="133"/>
      <c r="E4" s="133"/>
      <c r="F4" s="133"/>
      <c r="G4" s="133"/>
      <c r="H4" s="133"/>
      <c r="I4" s="133"/>
      <c r="K4" s="133"/>
      <c r="L4" s="133"/>
      <c r="M4" s="133"/>
      <c r="N4" s="133"/>
      <c r="O4" s="133"/>
      <c r="P4" s="133"/>
      <c r="Q4" s="133"/>
      <c r="R4" s="133"/>
      <c r="S4" s="133"/>
      <c r="U4" s="134"/>
      <c r="V4" s="134"/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34"/>
      <c r="AI4" s="134"/>
    </row>
    <row r="5" spans="1:85" ht="80.099999999999994" customHeight="1">
      <c r="A5" s="365" t="s">
        <v>101</v>
      </c>
      <c r="B5" s="135" t="s">
        <v>0</v>
      </c>
      <c r="C5" s="135" t="s">
        <v>1</v>
      </c>
      <c r="D5" s="135" t="s">
        <v>2</v>
      </c>
      <c r="E5" s="135" t="s">
        <v>3</v>
      </c>
      <c r="F5" s="135" t="s">
        <v>27</v>
      </c>
      <c r="G5" s="135" t="s">
        <v>4</v>
      </c>
      <c r="H5" s="135" t="s">
        <v>5</v>
      </c>
      <c r="I5" s="136" t="s">
        <v>6</v>
      </c>
      <c r="K5" s="367" t="s">
        <v>101</v>
      </c>
      <c r="L5" s="137" t="s">
        <v>0</v>
      </c>
      <c r="M5" s="137" t="s">
        <v>1</v>
      </c>
      <c r="N5" s="137" t="s">
        <v>2</v>
      </c>
      <c r="O5" s="137" t="s">
        <v>3</v>
      </c>
      <c r="P5" s="137" t="s">
        <v>27</v>
      </c>
      <c r="Q5" s="137" t="s">
        <v>4</v>
      </c>
      <c r="R5" s="137" t="s">
        <v>5</v>
      </c>
      <c r="S5" s="138" t="s">
        <v>6</v>
      </c>
      <c r="U5" s="139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40"/>
      <c r="AJ5" s="140"/>
      <c r="AR5" s="132"/>
      <c r="BA5" s="131"/>
      <c r="BI5" s="132"/>
      <c r="BR5" s="131"/>
      <c r="BX5" s="2"/>
      <c r="CG5" s="131"/>
    </row>
    <row r="6" spans="1:85" ht="14.25" customHeight="1">
      <c r="A6" s="366" t="s">
        <v>99</v>
      </c>
      <c r="B6" s="294" t="s">
        <v>109</v>
      </c>
      <c r="C6" s="295"/>
      <c r="D6" s="295"/>
      <c r="E6" s="295"/>
      <c r="F6" s="295"/>
      <c r="G6" s="295"/>
      <c r="H6" s="295"/>
      <c r="I6" s="296"/>
      <c r="K6" s="368" t="s">
        <v>99</v>
      </c>
      <c r="L6" s="297" t="s">
        <v>109</v>
      </c>
      <c r="M6" s="298"/>
      <c r="N6" s="298"/>
      <c r="O6" s="298"/>
      <c r="P6" s="298"/>
      <c r="Q6" s="298"/>
      <c r="R6" s="298"/>
      <c r="S6" s="299"/>
      <c r="U6" s="139"/>
      <c r="X6" s="131"/>
      <c r="Y6" s="131"/>
      <c r="Z6" s="131"/>
      <c r="AA6" s="131"/>
      <c r="AB6" s="131"/>
      <c r="AC6" s="131"/>
      <c r="AD6" s="131"/>
      <c r="AE6" s="131"/>
      <c r="AF6" s="131"/>
      <c r="AG6" s="131"/>
      <c r="AH6" s="140"/>
      <c r="AJ6" s="140"/>
      <c r="AR6" s="132"/>
      <c r="BA6" s="131"/>
      <c r="BI6" s="132"/>
      <c r="BR6" s="131"/>
      <c r="BX6" s="2"/>
      <c r="CG6" s="131"/>
    </row>
    <row r="7" spans="1:85" ht="15">
      <c r="A7" s="141" t="s">
        <v>7</v>
      </c>
      <c r="B7" s="42">
        <f>B33+B85</f>
        <v>5.5995395219953839</v>
      </c>
      <c r="C7" s="42">
        <f t="shared" ref="C7:E7" si="0">C33+C85</f>
        <v>0</v>
      </c>
      <c r="D7" s="42">
        <f t="shared" si="0"/>
        <v>0.93753879205324231</v>
      </c>
      <c r="E7" s="42">
        <f t="shared" si="0"/>
        <v>0</v>
      </c>
      <c r="F7" s="142">
        <f>F59+F85</f>
        <v>6.8402370682894096E-3</v>
      </c>
      <c r="G7" s="42">
        <f t="shared" ref="G7:H7" si="1">G33+G85</f>
        <v>0</v>
      </c>
      <c r="H7" s="42">
        <f t="shared" si="1"/>
        <v>0</v>
      </c>
      <c r="I7" s="144">
        <f>SUM(B7:H7)</f>
        <v>6.5439185511169162</v>
      </c>
      <c r="J7" s="139"/>
      <c r="K7" s="145" t="s">
        <v>7</v>
      </c>
      <c r="L7" s="42">
        <f>L33+L85</f>
        <v>5.5995395219953839</v>
      </c>
      <c r="M7" s="42">
        <f t="shared" ref="M7:O7" si="2">M33+M85</f>
        <v>0</v>
      </c>
      <c r="N7" s="42">
        <f t="shared" si="2"/>
        <v>0.93753879205324231</v>
      </c>
      <c r="O7" s="42">
        <f t="shared" si="2"/>
        <v>0</v>
      </c>
      <c r="P7" s="45">
        <f>P59+P85+P33</f>
        <v>6.8402370682894096E-3</v>
      </c>
      <c r="Q7" s="42">
        <f t="shared" ref="Q7:R7" si="3">Q33+Q85</f>
        <v>0</v>
      </c>
      <c r="R7" s="42">
        <f t="shared" si="3"/>
        <v>0</v>
      </c>
      <c r="S7" s="148">
        <f>SUM(L7:R7)</f>
        <v>6.5439185511169162</v>
      </c>
      <c r="T7" s="139" t="str">
        <f>IF(ABS(S7-I7)&gt;0.01,S7-I7,"")</f>
        <v/>
      </c>
      <c r="U7" s="139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40"/>
      <c r="AJ7" s="140"/>
      <c r="AR7" s="132"/>
      <c r="BA7" s="131"/>
      <c r="BI7" s="132"/>
      <c r="BR7" s="131"/>
      <c r="BX7" s="2"/>
      <c r="CG7" s="131"/>
    </row>
    <row r="8" spans="1:85" ht="15">
      <c r="A8" s="149" t="s">
        <v>8</v>
      </c>
      <c r="B8" s="48">
        <f t="shared" ref="B8:E27" si="4">B34+B86</f>
        <v>15.385368669277112</v>
      </c>
      <c r="C8" s="48">
        <f t="shared" si="4"/>
        <v>0</v>
      </c>
      <c r="D8" s="48">
        <f t="shared" si="4"/>
        <v>1.9034389491809611</v>
      </c>
      <c r="E8" s="48">
        <f t="shared" si="4"/>
        <v>0</v>
      </c>
      <c r="F8" s="150">
        <f t="shared" ref="F8:F27" si="5">F60+F86</f>
        <v>0</v>
      </c>
      <c r="G8" s="48">
        <f t="shared" ref="G8:H8" si="6">G34+G86</f>
        <v>0</v>
      </c>
      <c r="H8" s="48">
        <f t="shared" si="6"/>
        <v>0</v>
      </c>
      <c r="I8" s="152">
        <f t="shared" ref="I8:I27" si="7">SUM(B8:H8)</f>
        <v>17.288807618458073</v>
      </c>
      <c r="J8" s="139"/>
      <c r="K8" s="153" t="s">
        <v>8</v>
      </c>
      <c r="L8" s="51">
        <f t="shared" ref="L8:O27" si="8">L34+L86</f>
        <v>15.385368669277112</v>
      </c>
      <c r="M8" s="51">
        <f t="shared" si="8"/>
        <v>0</v>
      </c>
      <c r="N8" s="51">
        <f t="shared" si="8"/>
        <v>1.9034389491809611</v>
      </c>
      <c r="O8" s="51">
        <f t="shared" si="8"/>
        <v>0</v>
      </c>
      <c r="P8" s="51">
        <f t="shared" ref="P8:P27" si="9">P60+P86+P34</f>
        <v>0</v>
      </c>
      <c r="Q8" s="51">
        <f t="shared" ref="Q8:R8" si="10">Q34+Q86</f>
        <v>0</v>
      </c>
      <c r="R8" s="51">
        <f t="shared" si="10"/>
        <v>0</v>
      </c>
      <c r="S8" s="156">
        <f t="shared" ref="S8:S27" si="11">SUM(L8:R8)</f>
        <v>17.288807618458073</v>
      </c>
      <c r="T8" s="139" t="str">
        <f t="shared" ref="T8:T24" si="12">IF(ABS(S8-I8)&gt;0.01,S8-I8,"")</f>
        <v/>
      </c>
      <c r="U8" s="139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40"/>
      <c r="AJ8" s="140"/>
      <c r="AR8" s="132"/>
      <c r="BA8" s="131"/>
      <c r="BI8" s="132"/>
      <c r="BR8" s="131"/>
      <c r="BX8" s="2"/>
      <c r="CG8" s="131"/>
    </row>
    <row r="9" spans="1:85" ht="15">
      <c r="A9" s="157" t="s">
        <v>10</v>
      </c>
      <c r="B9" s="45">
        <f t="shared" si="4"/>
        <v>2.411032600406156</v>
      </c>
      <c r="C9" s="45">
        <f t="shared" si="4"/>
        <v>0</v>
      </c>
      <c r="D9" s="45">
        <f t="shared" si="4"/>
        <v>0.46817490984948251</v>
      </c>
      <c r="E9" s="45">
        <f t="shared" si="4"/>
        <v>0</v>
      </c>
      <c r="F9" s="146">
        <f t="shared" si="5"/>
        <v>0</v>
      </c>
      <c r="G9" s="45">
        <f t="shared" ref="G9:H9" si="13">G35+G87</f>
        <v>0</v>
      </c>
      <c r="H9" s="45">
        <f t="shared" si="13"/>
        <v>0</v>
      </c>
      <c r="I9" s="144">
        <f t="shared" si="7"/>
        <v>2.8792075102556387</v>
      </c>
      <c r="J9" s="139"/>
      <c r="K9" s="145" t="s">
        <v>10</v>
      </c>
      <c r="L9" s="45">
        <f t="shared" si="8"/>
        <v>2.411032600406156</v>
      </c>
      <c r="M9" s="45">
        <f t="shared" si="8"/>
        <v>0</v>
      </c>
      <c r="N9" s="45">
        <f t="shared" si="8"/>
        <v>0.46817490984948251</v>
      </c>
      <c r="O9" s="45">
        <f t="shared" si="8"/>
        <v>0</v>
      </c>
      <c r="P9" s="45">
        <f t="shared" si="9"/>
        <v>0</v>
      </c>
      <c r="Q9" s="45">
        <f t="shared" ref="Q9:R9" si="14">Q35+Q87</f>
        <v>0</v>
      </c>
      <c r="R9" s="45">
        <f t="shared" si="14"/>
        <v>0</v>
      </c>
      <c r="S9" s="148">
        <f t="shared" si="11"/>
        <v>2.8792075102556387</v>
      </c>
      <c r="T9" s="139" t="str">
        <f t="shared" si="12"/>
        <v/>
      </c>
      <c r="U9" s="139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40"/>
      <c r="AJ9" s="140"/>
      <c r="AR9" s="132"/>
      <c r="BA9" s="131"/>
      <c r="BI9" s="132"/>
      <c r="BR9" s="131"/>
      <c r="BX9" s="2"/>
      <c r="CG9" s="131"/>
    </row>
    <row r="10" spans="1:85" ht="15">
      <c r="A10" s="149" t="s">
        <v>53</v>
      </c>
      <c r="B10" s="48">
        <f t="shared" si="4"/>
        <v>0</v>
      </c>
      <c r="C10" s="48">
        <f t="shared" si="4"/>
        <v>0</v>
      </c>
      <c r="D10" s="48">
        <f t="shared" si="4"/>
        <v>0</v>
      </c>
      <c r="E10" s="48">
        <f t="shared" si="4"/>
        <v>0</v>
      </c>
      <c r="F10" s="150">
        <f t="shared" si="5"/>
        <v>0</v>
      </c>
      <c r="G10" s="48">
        <f t="shared" ref="G10:H10" si="15">G36+G88</f>
        <v>0</v>
      </c>
      <c r="H10" s="48">
        <f t="shared" si="15"/>
        <v>0</v>
      </c>
      <c r="I10" s="152">
        <f t="shared" si="7"/>
        <v>0</v>
      </c>
      <c r="J10" s="139"/>
      <c r="K10" s="153" t="s">
        <v>53</v>
      </c>
      <c r="L10" s="51">
        <f t="shared" si="8"/>
        <v>0</v>
      </c>
      <c r="M10" s="51">
        <f t="shared" si="8"/>
        <v>0</v>
      </c>
      <c r="N10" s="51">
        <f t="shared" si="8"/>
        <v>0</v>
      </c>
      <c r="O10" s="51">
        <f t="shared" si="8"/>
        <v>0</v>
      </c>
      <c r="P10" s="51">
        <f t="shared" si="9"/>
        <v>0</v>
      </c>
      <c r="Q10" s="51">
        <f t="shared" ref="Q10:R10" si="16">Q36+Q88</f>
        <v>0</v>
      </c>
      <c r="R10" s="51">
        <f t="shared" si="16"/>
        <v>0</v>
      </c>
      <c r="S10" s="156">
        <f t="shared" si="11"/>
        <v>0</v>
      </c>
      <c r="T10" s="139" t="str">
        <f t="shared" si="12"/>
        <v/>
      </c>
      <c r="U10" s="139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40"/>
      <c r="AJ10" s="140"/>
      <c r="AR10" s="132"/>
      <c r="BA10" s="131"/>
      <c r="BI10" s="132"/>
      <c r="BR10" s="131"/>
      <c r="BX10" s="2"/>
      <c r="CG10" s="131"/>
    </row>
    <row r="11" spans="1:85" ht="15">
      <c r="A11" s="157" t="s">
        <v>16</v>
      </c>
      <c r="B11" s="45">
        <f t="shared" si="4"/>
        <v>413.8723810964384</v>
      </c>
      <c r="C11" s="45">
        <f t="shared" si="4"/>
        <v>87.513713497869759</v>
      </c>
      <c r="D11" s="45">
        <f t="shared" si="4"/>
        <v>44.866152286988665</v>
      </c>
      <c r="E11" s="45">
        <f t="shared" si="4"/>
        <v>3.8780145383611537</v>
      </c>
      <c r="F11" s="146">
        <f t="shared" si="5"/>
        <v>0</v>
      </c>
      <c r="G11" s="45">
        <f t="shared" ref="G11:H11" si="17">G37+G89</f>
        <v>0</v>
      </c>
      <c r="H11" s="45">
        <f t="shared" si="17"/>
        <v>0</v>
      </c>
      <c r="I11" s="144">
        <f t="shared" si="7"/>
        <v>550.13026141965793</v>
      </c>
      <c r="J11" s="139"/>
      <c r="K11" s="145" t="s">
        <v>16</v>
      </c>
      <c r="L11" s="45">
        <f t="shared" si="8"/>
        <v>413.8723810964384</v>
      </c>
      <c r="M11" s="45">
        <f t="shared" si="8"/>
        <v>87.513713497869759</v>
      </c>
      <c r="N11" s="45">
        <f t="shared" si="8"/>
        <v>44.866152286988665</v>
      </c>
      <c r="O11" s="45">
        <f t="shared" si="8"/>
        <v>3.8780145383611537</v>
      </c>
      <c r="P11" s="45">
        <f t="shared" si="9"/>
        <v>0</v>
      </c>
      <c r="Q11" s="45">
        <f t="shared" ref="Q11:R11" si="18">Q37+Q89</f>
        <v>0</v>
      </c>
      <c r="R11" s="45">
        <f t="shared" si="18"/>
        <v>0</v>
      </c>
      <c r="S11" s="148">
        <f t="shared" si="11"/>
        <v>550.13026141965793</v>
      </c>
      <c r="T11" s="139" t="str">
        <f t="shared" si="12"/>
        <v/>
      </c>
      <c r="U11" s="139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40"/>
      <c r="AJ11" s="140"/>
      <c r="AR11" s="132"/>
      <c r="BA11" s="131"/>
      <c r="BI11" s="132"/>
      <c r="BR11" s="131"/>
      <c r="BX11" s="2"/>
      <c r="CG11" s="131"/>
    </row>
    <row r="12" spans="1:85" ht="15">
      <c r="A12" s="149" t="s">
        <v>15</v>
      </c>
      <c r="B12" s="48">
        <f t="shared" si="4"/>
        <v>3763.3055826385616</v>
      </c>
      <c r="C12" s="48">
        <f t="shared" si="4"/>
        <v>53.317395546514618</v>
      </c>
      <c r="D12" s="48">
        <f t="shared" si="4"/>
        <v>338.48654149587935</v>
      </c>
      <c r="E12" s="48">
        <f t="shared" si="4"/>
        <v>0.75931588147098417</v>
      </c>
      <c r="F12" s="150">
        <f t="shared" si="5"/>
        <v>0</v>
      </c>
      <c r="G12" s="48">
        <f t="shared" ref="G12:H12" si="19">G38+G90</f>
        <v>0</v>
      </c>
      <c r="H12" s="48">
        <f t="shared" si="19"/>
        <v>0</v>
      </c>
      <c r="I12" s="152">
        <f t="shared" si="7"/>
        <v>4155.8688355624263</v>
      </c>
      <c r="J12" s="139"/>
      <c r="K12" s="153" t="s">
        <v>15</v>
      </c>
      <c r="L12" s="51">
        <f t="shared" si="8"/>
        <v>3763.3055826385616</v>
      </c>
      <c r="M12" s="51">
        <f t="shared" si="8"/>
        <v>53.317395546514618</v>
      </c>
      <c r="N12" s="51">
        <f t="shared" si="8"/>
        <v>338.48654149587935</v>
      </c>
      <c r="O12" s="51">
        <f t="shared" si="8"/>
        <v>0.75931588147098417</v>
      </c>
      <c r="P12" s="51">
        <f t="shared" si="9"/>
        <v>0</v>
      </c>
      <c r="Q12" s="51">
        <f t="shared" ref="Q12:R12" si="20">Q38+Q90</f>
        <v>0</v>
      </c>
      <c r="R12" s="51">
        <f t="shared" si="20"/>
        <v>0</v>
      </c>
      <c r="S12" s="156">
        <f t="shared" si="11"/>
        <v>4155.8688355624263</v>
      </c>
      <c r="T12" s="139" t="str">
        <f t="shared" si="12"/>
        <v/>
      </c>
      <c r="U12" s="139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40"/>
      <c r="AJ12" s="140"/>
      <c r="AR12" s="132"/>
      <c r="BA12" s="131"/>
      <c r="BI12" s="132"/>
      <c r="BR12" s="131"/>
      <c r="BX12" s="2"/>
      <c r="CG12" s="131"/>
    </row>
    <row r="13" spans="1:85" ht="15">
      <c r="A13" s="157" t="s">
        <v>55</v>
      </c>
      <c r="B13" s="45">
        <f t="shared" si="4"/>
        <v>0</v>
      </c>
      <c r="C13" s="45">
        <f t="shared" si="4"/>
        <v>8.9642149743810864E-2</v>
      </c>
      <c r="D13" s="45">
        <f t="shared" si="4"/>
        <v>2.055639107690189</v>
      </c>
      <c r="E13" s="45">
        <f t="shared" si="4"/>
        <v>741.25631995930394</v>
      </c>
      <c r="F13" s="146">
        <f t="shared" si="5"/>
        <v>8527.3085838604457</v>
      </c>
      <c r="G13" s="45">
        <f t="shared" ref="G13:H13" si="21">G39+G91</f>
        <v>0</v>
      </c>
      <c r="H13" s="45">
        <f t="shared" si="21"/>
        <v>0</v>
      </c>
      <c r="I13" s="144">
        <f t="shared" si="7"/>
        <v>9270.7101850771833</v>
      </c>
      <c r="J13" s="139"/>
      <c r="K13" s="159" t="s">
        <v>55</v>
      </c>
      <c r="L13" s="45">
        <f t="shared" si="8"/>
        <v>0</v>
      </c>
      <c r="M13" s="45">
        <f t="shared" si="8"/>
        <v>8.9642149743810864E-2</v>
      </c>
      <c r="N13" s="45">
        <f t="shared" si="8"/>
        <v>2.055639107690189</v>
      </c>
      <c r="O13" s="45">
        <f t="shared" si="8"/>
        <v>741.25631995930394</v>
      </c>
      <c r="P13" s="45">
        <f t="shared" si="9"/>
        <v>8527.3085838604457</v>
      </c>
      <c r="Q13" s="45">
        <f t="shared" ref="Q13:R13" si="22">Q39+Q91</f>
        <v>0</v>
      </c>
      <c r="R13" s="45">
        <f t="shared" si="22"/>
        <v>0</v>
      </c>
      <c r="S13" s="148">
        <f t="shared" si="11"/>
        <v>9270.7101850771833</v>
      </c>
      <c r="T13" s="139" t="str">
        <f t="shared" si="12"/>
        <v/>
      </c>
      <c r="U13" s="139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40"/>
      <c r="AJ13" s="140"/>
      <c r="AR13" s="132"/>
      <c r="BA13" s="131"/>
      <c r="BI13" s="132"/>
      <c r="BR13" s="131"/>
      <c r="BX13" s="2"/>
      <c r="CG13" s="131"/>
    </row>
    <row r="14" spans="1:85" ht="15">
      <c r="A14" s="149" t="s">
        <v>12</v>
      </c>
      <c r="B14" s="48">
        <f t="shared" si="4"/>
        <v>0</v>
      </c>
      <c r="C14" s="48">
        <f t="shared" si="4"/>
        <v>0.20085392510951972</v>
      </c>
      <c r="D14" s="48">
        <f t="shared" si="4"/>
        <v>4.0921826779142197E-2</v>
      </c>
      <c r="E14" s="48">
        <f t="shared" si="4"/>
        <v>23.694032651455835</v>
      </c>
      <c r="F14" s="150">
        <f t="shared" si="5"/>
        <v>3327.9589925075047</v>
      </c>
      <c r="G14" s="48">
        <f t="shared" ref="G14:H14" si="23">G40+G92</f>
        <v>0</v>
      </c>
      <c r="H14" s="48">
        <f t="shared" si="23"/>
        <v>0</v>
      </c>
      <c r="I14" s="152">
        <f t="shared" si="7"/>
        <v>3351.8948009108494</v>
      </c>
      <c r="J14" s="139"/>
      <c r="K14" s="153" t="s">
        <v>12</v>
      </c>
      <c r="L14" s="51">
        <f t="shared" si="8"/>
        <v>0</v>
      </c>
      <c r="M14" s="51">
        <f t="shared" si="8"/>
        <v>0.20085392510951972</v>
      </c>
      <c r="N14" s="51">
        <f t="shared" si="8"/>
        <v>4.0921826779142197E-2</v>
      </c>
      <c r="O14" s="51">
        <f t="shared" si="8"/>
        <v>23.694032651455835</v>
      </c>
      <c r="P14" s="51">
        <f t="shared" si="9"/>
        <v>3327.9589925075047</v>
      </c>
      <c r="Q14" s="51">
        <f t="shared" ref="Q14:R14" si="24">Q40+Q92</f>
        <v>0</v>
      </c>
      <c r="R14" s="51">
        <f t="shared" si="24"/>
        <v>0</v>
      </c>
      <c r="S14" s="156">
        <f t="shared" si="11"/>
        <v>3351.8948009108494</v>
      </c>
      <c r="T14" s="139" t="str">
        <f t="shared" si="12"/>
        <v/>
      </c>
      <c r="U14" s="139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40"/>
      <c r="AJ14" s="140"/>
      <c r="AR14" s="132"/>
      <c r="BA14" s="131"/>
      <c r="BI14" s="132"/>
      <c r="BR14" s="131"/>
      <c r="BX14" s="2"/>
      <c r="CG14" s="131"/>
    </row>
    <row r="15" spans="1:85" ht="15">
      <c r="A15" s="157" t="s">
        <v>56</v>
      </c>
      <c r="B15" s="45">
        <f t="shared" si="4"/>
        <v>0</v>
      </c>
      <c r="C15" s="45">
        <f t="shared" si="4"/>
        <v>0</v>
      </c>
      <c r="D15" s="45">
        <f t="shared" si="4"/>
        <v>4.1537447120270285E-2</v>
      </c>
      <c r="E15" s="45">
        <f t="shared" si="4"/>
        <v>0</v>
      </c>
      <c r="F15" s="146">
        <f t="shared" si="5"/>
        <v>38.386423596565159</v>
      </c>
      <c r="G15" s="45">
        <f t="shared" ref="G15:H15" si="25">G41+G93</f>
        <v>0</v>
      </c>
      <c r="H15" s="45">
        <f t="shared" si="25"/>
        <v>0</v>
      </c>
      <c r="I15" s="144">
        <f t="shared" si="7"/>
        <v>38.427961043685428</v>
      </c>
      <c r="J15" s="139"/>
      <c r="K15" s="159" t="s">
        <v>56</v>
      </c>
      <c r="L15" s="45">
        <f t="shared" si="8"/>
        <v>0</v>
      </c>
      <c r="M15" s="45">
        <f t="shared" si="8"/>
        <v>0</v>
      </c>
      <c r="N15" s="45">
        <f t="shared" si="8"/>
        <v>4.1537447120270285E-2</v>
      </c>
      <c r="O15" s="45">
        <f t="shared" si="8"/>
        <v>0</v>
      </c>
      <c r="P15" s="45">
        <f t="shared" si="9"/>
        <v>38.386423596565159</v>
      </c>
      <c r="Q15" s="45">
        <f t="shared" ref="Q15:R15" si="26">Q41+Q93</f>
        <v>0</v>
      </c>
      <c r="R15" s="45">
        <f t="shared" si="26"/>
        <v>0</v>
      </c>
      <c r="S15" s="148">
        <f t="shared" si="11"/>
        <v>38.427961043685428</v>
      </c>
      <c r="T15" s="139" t="str">
        <f t="shared" si="12"/>
        <v/>
      </c>
      <c r="U15" s="139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40"/>
      <c r="AJ15" s="140"/>
      <c r="AR15" s="132"/>
      <c r="BA15" s="131"/>
      <c r="BI15" s="132"/>
      <c r="BR15" s="131"/>
      <c r="BX15" s="2"/>
      <c r="CG15" s="131"/>
    </row>
    <row r="16" spans="1:85" ht="15">
      <c r="A16" s="149" t="s">
        <v>17</v>
      </c>
      <c r="B16" s="48">
        <f t="shared" si="4"/>
        <v>222.04731161597496</v>
      </c>
      <c r="C16" s="48">
        <f t="shared" si="4"/>
        <v>1.4081390667891016</v>
      </c>
      <c r="D16" s="48">
        <f t="shared" si="4"/>
        <v>39.509897015454868</v>
      </c>
      <c r="E16" s="48">
        <f t="shared" si="4"/>
        <v>11.704567107159974</v>
      </c>
      <c r="F16" s="150">
        <f t="shared" si="5"/>
        <v>5.1991304381137233</v>
      </c>
      <c r="G16" s="48">
        <f t="shared" ref="G16:H16" si="27">G42+G94</f>
        <v>0</v>
      </c>
      <c r="H16" s="48">
        <f t="shared" si="27"/>
        <v>0</v>
      </c>
      <c r="I16" s="152">
        <f t="shared" si="7"/>
        <v>279.86904524349262</v>
      </c>
      <c r="J16" s="139"/>
      <c r="K16" s="153" t="s">
        <v>17</v>
      </c>
      <c r="L16" s="51">
        <f t="shared" si="8"/>
        <v>222.04731161597496</v>
      </c>
      <c r="M16" s="51">
        <f t="shared" si="8"/>
        <v>1.4081390667891016</v>
      </c>
      <c r="N16" s="51">
        <f t="shared" si="8"/>
        <v>39.509897015454868</v>
      </c>
      <c r="O16" s="51">
        <f t="shared" si="8"/>
        <v>11.704567107159974</v>
      </c>
      <c r="P16" s="51">
        <f t="shared" si="9"/>
        <v>5.1991304381137233</v>
      </c>
      <c r="Q16" s="51">
        <f t="shared" ref="Q16:R16" si="28">Q42+Q94</f>
        <v>0</v>
      </c>
      <c r="R16" s="51">
        <f t="shared" si="28"/>
        <v>0</v>
      </c>
      <c r="S16" s="156">
        <f t="shared" si="11"/>
        <v>279.86904524349262</v>
      </c>
      <c r="T16" s="139" t="str">
        <f t="shared" si="12"/>
        <v/>
      </c>
      <c r="U16" s="139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40"/>
      <c r="AJ16" s="140"/>
      <c r="AR16" s="132"/>
      <c r="BA16" s="131"/>
      <c r="BI16" s="132"/>
      <c r="BR16" s="131"/>
      <c r="BX16" s="2"/>
      <c r="CG16" s="131"/>
    </row>
    <row r="17" spans="1:85" ht="15">
      <c r="A17" s="157" t="s">
        <v>141</v>
      </c>
      <c r="B17" s="45">
        <f t="shared" si="4"/>
        <v>3898.3954508539846</v>
      </c>
      <c r="C17" s="45">
        <f t="shared" si="4"/>
        <v>1869.3915910680478</v>
      </c>
      <c r="D17" s="45">
        <f t="shared" si="4"/>
        <v>1211.322121628185</v>
      </c>
      <c r="E17" s="45">
        <f t="shared" si="4"/>
        <v>19.722542369645677</v>
      </c>
      <c r="F17" s="146">
        <f t="shared" si="5"/>
        <v>13.199783585879606</v>
      </c>
      <c r="G17" s="45">
        <f t="shared" ref="G17:H17" si="29">G43+G95</f>
        <v>0</v>
      </c>
      <c r="H17" s="45">
        <f t="shared" si="29"/>
        <v>0</v>
      </c>
      <c r="I17" s="144">
        <f t="shared" si="7"/>
        <v>7012.0314895057427</v>
      </c>
      <c r="J17" s="139"/>
      <c r="K17" s="159" t="s">
        <v>141</v>
      </c>
      <c r="L17" s="45">
        <f t="shared" si="8"/>
        <v>3898.3954508539846</v>
      </c>
      <c r="M17" s="45">
        <f t="shared" si="8"/>
        <v>1869.3915910680478</v>
      </c>
      <c r="N17" s="45">
        <f t="shared" si="8"/>
        <v>1211.322121628185</v>
      </c>
      <c r="O17" s="45">
        <f t="shared" si="8"/>
        <v>19.722542369645677</v>
      </c>
      <c r="P17" s="45">
        <f t="shared" si="9"/>
        <v>13.199783585879604</v>
      </c>
      <c r="Q17" s="45">
        <f t="shared" ref="Q17:R17" si="30">Q43+Q95</f>
        <v>0</v>
      </c>
      <c r="R17" s="45">
        <f t="shared" si="30"/>
        <v>0</v>
      </c>
      <c r="S17" s="148">
        <f t="shared" si="11"/>
        <v>7012.0314895057427</v>
      </c>
      <c r="T17" s="139" t="str">
        <f t="shared" si="12"/>
        <v/>
      </c>
      <c r="U17" s="139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40"/>
      <c r="AJ17" s="140"/>
      <c r="AR17" s="132"/>
      <c r="BA17" s="131"/>
      <c r="BI17" s="132"/>
      <c r="BR17" s="131"/>
      <c r="BX17" s="2"/>
      <c r="CG17" s="131"/>
    </row>
    <row r="18" spans="1:85" ht="15">
      <c r="A18" s="149" t="s">
        <v>25</v>
      </c>
      <c r="B18" s="48">
        <f t="shared" si="4"/>
        <v>1356.4348767405454</v>
      </c>
      <c r="C18" s="48">
        <f t="shared" si="4"/>
        <v>11.592379450740012</v>
      </c>
      <c r="D18" s="48">
        <f t="shared" si="4"/>
        <v>2078.2501769280075</v>
      </c>
      <c r="E18" s="48">
        <f t="shared" si="4"/>
        <v>3507.0719075382704</v>
      </c>
      <c r="F18" s="150">
        <f t="shared" si="5"/>
        <v>496.74825809215872</v>
      </c>
      <c r="G18" s="48">
        <f t="shared" ref="G18:H18" si="31">G44+G96</f>
        <v>1413.8311340733203</v>
      </c>
      <c r="H18" s="48">
        <f t="shared" si="31"/>
        <v>16.853595176961498</v>
      </c>
      <c r="I18" s="152">
        <f t="shared" si="7"/>
        <v>8880.782328000003</v>
      </c>
      <c r="J18" s="139"/>
      <c r="K18" s="153" t="s">
        <v>25</v>
      </c>
      <c r="L18" s="51">
        <f t="shared" si="8"/>
        <v>1356.4348767405454</v>
      </c>
      <c r="M18" s="51">
        <f t="shared" si="8"/>
        <v>11.592379450740012</v>
      </c>
      <c r="N18" s="51">
        <f t="shared" si="8"/>
        <v>2078.2501769280075</v>
      </c>
      <c r="O18" s="51">
        <f t="shared" si="8"/>
        <v>3507.0719075382704</v>
      </c>
      <c r="P18" s="51">
        <f t="shared" si="9"/>
        <v>496.74825809215872</v>
      </c>
      <c r="Q18" s="51">
        <f t="shared" ref="Q18:R18" si="32">Q44+Q96</f>
        <v>1413.8311340733203</v>
      </c>
      <c r="R18" s="51">
        <f t="shared" si="32"/>
        <v>16.853595176961498</v>
      </c>
      <c r="S18" s="156">
        <f t="shared" si="11"/>
        <v>8880.782328000003</v>
      </c>
      <c r="T18" s="139" t="str">
        <f t="shared" si="12"/>
        <v/>
      </c>
      <c r="U18" s="139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40"/>
      <c r="AJ18" s="140"/>
      <c r="AR18" s="132"/>
      <c r="BA18" s="131"/>
      <c r="BI18" s="132"/>
      <c r="BR18" s="131"/>
      <c r="BX18" s="2"/>
      <c r="CG18" s="131"/>
    </row>
    <row r="19" spans="1:85" ht="15">
      <c r="A19" s="157" t="s">
        <v>24</v>
      </c>
      <c r="B19" s="45">
        <f t="shared" si="4"/>
        <v>828.59445920941005</v>
      </c>
      <c r="C19" s="45">
        <f t="shared" si="4"/>
        <v>2.0651087698041155</v>
      </c>
      <c r="D19" s="45">
        <f t="shared" si="4"/>
        <v>68.769360462983713</v>
      </c>
      <c r="E19" s="45">
        <f t="shared" si="4"/>
        <v>0</v>
      </c>
      <c r="F19" s="146">
        <f t="shared" si="5"/>
        <v>0</v>
      </c>
      <c r="G19" s="45">
        <f t="shared" ref="G19:H19" si="33">G45+G97</f>
        <v>0</v>
      </c>
      <c r="H19" s="45">
        <f t="shared" si="33"/>
        <v>0</v>
      </c>
      <c r="I19" s="144">
        <f t="shared" si="7"/>
        <v>899.42892844219796</v>
      </c>
      <c r="J19" s="139"/>
      <c r="K19" s="159" t="s">
        <v>24</v>
      </c>
      <c r="L19" s="45">
        <f t="shared" si="8"/>
        <v>828.59445920941005</v>
      </c>
      <c r="M19" s="45">
        <f t="shared" si="8"/>
        <v>2.0651087698041155</v>
      </c>
      <c r="N19" s="45">
        <f t="shared" si="8"/>
        <v>68.769360462983713</v>
      </c>
      <c r="O19" s="45">
        <f t="shared" si="8"/>
        <v>0</v>
      </c>
      <c r="P19" s="45">
        <f t="shared" si="9"/>
        <v>0</v>
      </c>
      <c r="Q19" s="45">
        <f t="shared" ref="Q19:R19" si="34">Q45+Q97</f>
        <v>0</v>
      </c>
      <c r="R19" s="45">
        <f t="shared" si="34"/>
        <v>0</v>
      </c>
      <c r="S19" s="148">
        <f t="shared" si="11"/>
        <v>899.42892844219796</v>
      </c>
      <c r="T19" s="139" t="str">
        <f t="shared" si="12"/>
        <v/>
      </c>
      <c r="U19" s="139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40"/>
      <c r="AJ19" s="140"/>
      <c r="AR19" s="132"/>
      <c r="BA19" s="131"/>
      <c r="BI19" s="132"/>
      <c r="BR19" s="131"/>
      <c r="BX19" s="2"/>
      <c r="CG19" s="131"/>
    </row>
    <row r="20" spans="1:85" ht="15">
      <c r="A20" s="149" t="s">
        <v>57</v>
      </c>
      <c r="B20" s="48">
        <f t="shared" si="4"/>
        <v>1912.6437156787954</v>
      </c>
      <c r="C20" s="48">
        <f t="shared" si="4"/>
        <v>6.8148248654263082</v>
      </c>
      <c r="D20" s="48">
        <f t="shared" si="4"/>
        <v>231.79945505354755</v>
      </c>
      <c r="E20" s="48">
        <f t="shared" si="4"/>
        <v>0</v>
      </c>
      <c r="F20" s="150">
        <f t="shared" si="5"/>
        <v>0</v>
      </c>
      <c r="G20" s="48">
        <f t="shared" ref="G20:H20" si="35">G46+G98</f>
        <v>0</v>
      </c>
      <c r="H20" s="48">
        <f t="shared" si="35"/>
        <v>0</v>
      </c>
      <c r="I20" s="152">
        <f t="shared" si="7"/>
        <v>2151.2579955977694</v>
      </c>
      <c r="J20" s="139"/>
      <c r="K20" s="153" t="s">
        <v>57</v>
      </c>
      <c r="L20" s="51">
        <f t="shared" si="8"/>
        <v>1912.6437156787954</v>
      </c>
      <c r="M20" s="51">
        <f t="shared" si="8"/>
        <v>6.8148248654263082</v>
      </c>
      <c r="N20" s="51">
        <f t="shared" si="8"/>
        <v>231.79945505354755</v>
      </c>
      <c r="O20" s="51">
        <f t="shared" si="8"/>
        <v>0</v>
      </c>
      <c r="P20" s="51">
        <f t="shared" si="9"/>
        <v>0</v>
      </c>
      <c r="Q20" s="51">
        <f t="shared" ref="Q20:R20" si="36">Q46+Q98</f>
        <v>0</v>
      </c>
      <c r="R20" s="51">
        <f t="shared" si="36"/>
        <v>0</v>
      </c>
      <c r="S20" s="156">
        <f t="shared" si="11"/>
        <v>2151.2579955977694</v>
      </c>
      <c r="T20" s="139" t="str">
        <f t="shared" si="12"/>
        <v/>
      </c>
      <c r="U20" s="139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40"/>
      <c r="AJ20" s="140"/>
      <c r="AR20" s="132"/>
      <c r="BA20" s="131"/>
      <c r="BI20" s="132"/>
      <c r="BR20" s="131"/>
      <c r="BX20" s="2"/>
      <c r="CG20" s="131"/>
    </row>
    <row r="21" spans="1:85" ht="15">
      <c r="A21" s="157" t="s">
        <v>22</v>
      </c>
      <c r="B21" s="45">
        <f t="shared" si="4"/>
        <v>397.50478497843505</v>
      </c>
      <c r="C21" s="45">
        <f t="shared" si="4"/>
        <v>155.08854943823121</v>
      </c>
      <c r="D21" s="45">
        <f t="shared" si="4"/>
        <v>327.20869447691194</v>
      </c>
      <c r="E21" s="45">
        <f t="shared" si="4"/>
        <v>0.27212477251267031</v>
      </c>
      <c r="F21" s="146">
        <f t="shared" si="5"/>
        <v>806.83245968577955</v>
      </c>
      <c r="G21" s="45">
        <f t="shared" ref="G21:H21" si="37">G47+G99</f>
        <v>0</v>
      </c>
      <c r="H21" s="45">
        <f t="shared" si="37"/>
        <v>0</v>
      </c>
      <c r="I21" s="144">
        <f t="shared" si="7"/>
        <v>1686.9066133518704</v>
      </c>
      <c r="J21" s="139"/>
      <c r="K21" s="159" t="s">
        <v>22</v>
      </c>
      <c r="L21" s="45">
        <f t="shared" si="8"/>
        <v>397.50478497843505</v>
      </c>
      <c r="M21" s="45">
        <f t="shared" si="8"/>
        <v>155.08854943823121</v>
      </c>
      <c r="N21" s="45">
        <f t="shared" si="8"/>
        <v>327.20869447691194</v>
      </c>
      <c r="O21" s="45">
        <f t="shared" si="8"/>
        <v>0.27212477251267031</v>
      </c>
      <c r="P21" s="45">
        <f t="shared" si="9"/>
        <v>806.83245968577955</v>
      </c>
      <c r="Q21" s="45">
        <f t="shared" ref="Q21:R21" si="38">Q47+Q99</f>
        <v>0</v>
      </c>
      <c r="R21" s="45">
        <f t="shared" si="38"/>
        <v>0</v>
      </c>
      <c r="S21" s="148">
        <f t="shared" si="11"/>
        <v>1686.9066133518704</v>
      </c>
      <c r="T21" s="139" t="str">
        <f t="shared" si="12"/>
        <v/>
      </c>
      <c r="U21" s="139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40"/>
      <c r="AJ21" s="140"/>
      <c r="AR21" s="132"/>
      <c r="BA21" s="131"/>
      <c r="BI21" s="132"/>
      <c r="BR21" s="131"/>
      <c r="BX21" s="2"/>
      <c r="CG21" s="131"/>
    </row>
    <row r="22" spans="1:85" ht="15">
      <c r="A22" s="149" t="s">
        <v>21</v>
      </c>
      <c r="B22" s="48">
        <f t="shared" si="4"/>
        <v>1.5850406977330653</v>
      </c>
      <c r="C22" s="48">
        <f t="shared" si="4"/>
        <v>5.8435234015207956E-2</v>
      </c>
      <c r="D22" s="48">
        <f t="shared" si="4"/>
        <v>2.5471577483425007</v>
      </c>
      <c r="E22" s="48">
        <f t="shared" si="4"/>
        <v>0</v>
      </c>
      <c r="F22" s="150">
        <f t="shared" si="5"/>
        <v>0</v>
      </c>
      <c r="G22" s="48">
        <f t="shared" ref="G22:H22" si="39">G48+G100</f>
        <v>0</v>
      </c>
      <c r="H22" s="48">
        <f t="shared" si="39"/>
        <v>0</v>
      </c>
      <c r="I22" s="152">
        <f t="shared" si="7"/>
        <v>4.190633680090774</v>
      </c>
      <c r="J22" s="139"/>
      <c r="K22" s="153" t="s">
        <v>21</v>
      </c>
      <c r="L22" s="51">
        <f t="shared" si="8"/>
        <v>1.5850406977330653</v>
      </c>
      <c r="M22" s="51">
        <f t="shared" si="8"/>
        <v>5.8435234015207956E-2</v>
      </c>
      <c r="N22" s="51">
        <f t="shared" si="8"/>
        <v>2.5471577483425007</v>
      </c>
      <c r="O22" s="51">
        <f t="shared" si="8"/>
        <v>0</v>
      </c>
      <c r="P22" s="51">
        <f t="shared" si="9"/>
        <v>0</v>
      </c>
      <c r="Q22" s="51">
        <f t="shared" ref="Q22:R22" si="40">Q48+Q100</f>
        <v>0</v>
      </c>
      <c r="R22" s="51">
        <f t="shared" si="40"/>
        <v>0</v>
      </c>
      <c r="S22" s="156">
        <f t="shared" si="11"/>
        <v>4.190633680090774</v>
      </c>
      <c r="T22" s="139" t="str">
        <f t="shared" si="12"/>
        <v/>
      </c>
      <c r="U22" s="139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40"/>
      <c r="AJ22" s="140"/>
      <c r="AR22" s="132"/>
      <c r="BA22" s="131"/>
      <c r="BI22" s="132"/>
      <c r="BR22" s="131"/>
      <c r="BX22" s="2"/>
      <c r="CG22" s="131"/>
    </row>
    <row r="23" spans="1:85" ht="15">
      <c r="A23" s="160" t="s">
        <v>61</v>
      </c>
      <c r="B23" s="45">
        <f t="shared" si="4"/>
        <v>522.82584025727397</v>
      </c>
      <c r="C23" s="45">
        <f t="shared" si="4"/>
        <v>0</v>
      </c>
      <c r="D23" s="45">
        <f t="shared" si="4"/>
        <v>249.00918571539214</v>
      </c>
      <c r="E23" s="45">
        <f t="shared" si="4"/>
        <v>0</v>
      </c>
      <c r="F23" s="146">
        <f t="shared" si="5"/>
        <v>0</v>
      </c>
      <c r="G23" s="45">
        <f t="shared" ref="G23:H23" si="41">G49+G101</f>
        <v>0</v>
      </c>
      <c r="H23" s="45">
        <f t="shared" si="41"/>
        <v>0</v>
      </c>
      <c r="I23" s="144">
        <f t="shared" si="7"/>
        <v>771.83502597266613</v>
      </c>
      <c r="J23" s="139"/>
      <c r="K23" s="161" t="s">
        <v>61</v>
      </c>
      <c r="L23" s="45">
        <f t="shared" si="8"/>
        <v>522.82584025727397</v>
      </c>
      <c r="M23" s="45">
        <f t="shared" si="8"/>
        <v>0</v>
      </c>
      <c r="N23" s="45">
        <f t="shared" si="8"/>
        <v>249.00918571539214</v>
      </c>
      <c r="O23" s="45">
        <f t="shared" si="8"/>
        <v>0</v>
      </c>
      <c r="P23" s="45">
        <f t="shared" si="9"/>
        <v>0</v>
      </c>
      <c r="Q23" s="45">
        <f t="shared" ref="Q23:R23" si="42">Q49+Q101</f>
        <v>0</v>
      </c>
      <c r="R23" s="45">
        <f t="shared" si="42"/>
        <v>0</v>
      </c>
      <c r="S23" s="148">
        <f t="shared" si="11"/>
        <v>771.83502597266613</v>
      </c>
      <c r="T23" s="139" t="str">
        <f t="shared" si="12"/>
        <v/>
      </c>
      <c r="U23" s="139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40"/>
      <c r="AJ23" s="140"/>
      <c r="AR23" s="132"/>
      <c r="BA23" s="131"/>
      <c r="BI23" s="132"/>
      <c r="BR23" s="131"/>
      <c r="BX23" s="2"/>
      <c r="CG23" s="131"/>
    </row>
    <row r="24" spans="1:85">
      <c r="A24" s="162" t="s">
        <v>23</v>
      </c>
      <c r="B24" s="55">
        <f t="shared" si="4"/>
        <v>522.82584025727397</v>
      </c>
      <c r="C24" s="55">
        <f t="shared" si="4"/>
        <v>0</v>
      </c>
      <c r="D24" s="55">
        <f t="shared" si="4"/>
        <v>249.00918571539214</v>
      </c>
      <c r="E24" s="55">
        <f t="shared" si="4"/>
        <v>0</v>
      </c>
      <c r="F24" s="163">
        <f t="shared" si="5"/>
        <v>0</v>
      </c>
      <c r="G24" s="55">
        <f t="shared" ref="G24:H24" si="43">G50+G102</f>
        <v>0</v>
      </c>
      <c r="H24" s="55">
        <f t="shared" si="43"/>
        <v>0</v>
      </c>
      <c r="I24" s="165">
        <f t="shared" si="7"/>
        <v>771.83502597266613</v>
      </c>
      <c r="J24" s="139"/>
      <c r="K24" s="166" t="s">
        <v>23</v>
      </c>
      <c r="L24" s="58">
        <f t="shared" si="8"/>
        <v>522.82584025727397</v>
      </c>
      <c r="M24" s="58">
        <f t="shared" si="8"/>
        <v>0</v>
      </c>
      <c r="N24" s="58">
        <f t="shared" si="8"/>
        <v>249.00918571539214</v>
      </c>
      <c r="O24" s="58">
        <f t="shared" si="8"/>
        <v>0</v>
      </c>
      <c r="P24" s="58">
        <f t="shared" si="9"/>
        <v>0</v>
      </c>
      <c r="Q24" s="58">
        <f t="shared" ref="Q24:R24" si="44">Q50+Q102</f>
        <v>0</v>
      </c>
      <c r="R24" s="58">
        <f t="shared" si="44"/>
        <v>0</v>
      </c>
      <c r="S24" s="169">
        <f t="shared" si="11"/>
        <v>771.83502597266613</v>
      </c>
      <c r="T24" s="139" t="str">
        <f t="shared" si="12"/>
        <v/>
      </c>
      <c r="U24" s="139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40"/>
      <c r="AJ24" s="140"/>
      <c r="AR24" s="132"/>
      <c r="BA24" s="131"/>
      <c r="BI24" s="132"/>
      <c r="BR24" s="131"/>
      <c r="BX24" s="2"/>
      <c r="CG24" s="131"/>
    </row>
    <row r="25" spans="1:85">
      <c r="A25" s="170" t="s">
        <v>19</v>
      </c>
      <c r="B25" s="61">
        <f t="shared" si="4"/>
        <v>0</v>
      </c>
      <c r="C25" s="61">
        <f t="shared" si="4"/>
        <v>0</v>
      </c>
      <c r="D25" s="61">
        <f t="shared" si="4"/>
        <v>0</v>
      </c>
      <c r="E25" s="61">
        <f t="shared" si="4"/>
        <v>0</v>
      </c>
      <c r="F25" s="171">
        <f t="shared" si="5"/>
        <v>0</v>
      </c>
      <c r="G25" s="61">
        <f t="shared" ref="G25:H25" si="45">G51+G103</f>
        <v>0</v>
      </c>
      <c r="H25" s="61">
        <f t="shared" si="45"/>
        <v>0</v>
      </c>
      <c r="I25" s="173">
        <f t="shared" si="7"/>
        <v>0</v>
      </c>
      <c r="J25" s="139"/>
      <c r="K25" s="174" t="s">
        <v>19</v>
      </c>
      <c r="L25" s="61">
        <f t="shared" si="8"/>
        <v>0</v>
      </c>
      <c r="M25" s="61">
        <f t="shared" si="8"/>
        <v>0</v>
      </c>
      <c r="N25" s="61">
        <f t="shared" si="8"/>
        <v>0</v>
      </c>
      <c r="O25" s="61">
        <f t="shared" si="8"/>
        <v>0</v>
      </c>
      <c r="P25" s="61">
        <f t="shared" si="9"/>
        <v>0</v>
      </c>
      <c r="Q25" s="61">
        <f t="shared" ref="Q25:R25" si="46">Q51+Q103</f>
        <v>0</v>
      </c>
      <c r="R25" s="61">
        <f t="shared" si="46"/>
        <v>0</v>
      </c>
      <c r="S25" s="176">
        <f t="shared" si="11"/>
        <v>0</v>
      </c>
      <c r="T25" s="139"/>
      <c r="U25" s="139"/>
      <c r="Z25" s="140"/>
      <c r="AA25" s="131"/>
      <c r="AB25" s="131"/>
      <c r="AC25" s="131"/>
      <c r="AD25" s="131"/>
      <c r="AE25" s="131"/>
      <c r="AF25" s="131"/>
      <c r="AG25" s="131"/>
      <c r="AH25" s="131"/>
      <c r="AI25" s="131"/>
      <c r="AR25" s="132"/>
      <c r="BA25" s="131"/>
      <c r="BI25" s="132"/>
      <c r="BR25" s="131"/>
      <c r="BX25" s="2"/>
      <c r="CG25" s="131"/>
    </row>
    <row r="26" spans="1:85">
      <c r="A26" s="162" t="s">
        <v>20</v>
      </c>
      <c r="B26" s="55">
        <f t="shared" si="4"/>
        <v>0</v>
      </c>
      <c r="C26" s="55">
        <f t="shared" si="4"/>
        <v>0</v>
      </c>
      <c r="D26" s="55">
        <f t="shared" si="4"/>
        <v>0</v>
      </c>
      <c r="E26" s="55">
        <f t="shared" si="4"/>
        <v>0</v>
      </c>
      <c r="F26" s="163">
        <f t="shared" si="5"/>
        <v>0</v>
      </c>
      <c r="G26" s="55">
        <f t="shared" ref="G26:H26" si="47">G52+G104</f>
        <v>0</v>
      </c>
      <c r="H26" s="55">
        <f t="shared" si="47"/>
        <v>0</v>
      </c>
      <c r="I26" s="165">
        <f t="shared" si="7"/>
        <v>0</v>
      </c>
      <c r="J26" s="139"/>
      <c r="K26" s="166" t="s">
        <v>20</v>
      </c>
      <c r="L26" s="58">
        <f t="shared" si="8"/>
        <v>0</v>
      </c>
      <c r="M26" s="58">
        <f t="shared" si="8"/>
        <v>0</v>
      </c>
      <c r="N26" s="58">
        <f t="shared" si="8"/>
        <v>0</v>
      </c>
      <c r="O26" s="58">
        <f t="shared" si="8"/>
        <v>0</v>
      </c>
      <c r="P26" s="58">
        <f t="shared" si="9"/>
        <v>0</v>
      </c>
      <c r="Q26" s="58">
        <f t="shared" ref="Q26:R26" si="48">Q52+Q104</f>
        <v>0</v>
      </c>
      <c r="R26" s="58">
        <f t="shared" si="48"/>
        <v>0</v>
      </c>
      <c r="S26" s="169">
        <f t="shared" si="11"/>
        <v>0</v>
      </c>
      <c r="T26" s="139"/>
      <c r="U26" s="139"/>
      <c r="Z26" s="140"/>
      <c r="AA26" s="131"/>
      <c r="AB26" s="131"/>
      <c r="AC26" s="131"/>
      <c r="AD26" s="131"/>
      <c r="AE26" s="131"/>
      <c r="AF26" s="131"/>
      <c r="AG26" s="131"/>
      <c r="AH26" s="131"/>
      <c r="AI26" s="131"/>
      <c r="AR26" s="132"/>
      <c r="BA26" s="131"/>
      <c r="BI26" s="132"/>
      <c r="BR26" s="131"/>
      <c r="BX26" s="2"/>
      <c r="CG26" s="131"/>
    </row>
    <row r="27" spans="1:85" ht="15" thickBot="1">
      <c r="A27" s="177" t="s">
        <v>11</v>
      </c>
      <c r="B27" s="66">
        <f t="shared" si="4"/>
        <v>0</v>
      </c>
      <c r="C27" s="66">
        <f t="shared" si="4"/>
        <v>0</v>
      </c>
      <c r="D27" s="66">
        <f t="shared" si="4"/>
        <v>0</v>
      </c>
      <c r="E27" s="66">
        <f t="shared" si="4"/>
        <v>0</v>
      </c>
      <c r="F27" s="178">
        <f t="shared" si="5"/>
        <v>0</v>
      </c>
      <c r="G27" s="66">
        <f t="shared" ref="G27:H27" si="49">G53+G105</f>
        <v>0</v>
      </c>
      <c r="H27" s="66">
        <f t="shared" si="49"/>
        <v>0</v>
      </c>
      <c r="I27" s="180">
        <f t="shared" si="7"/>
        <v>0</v>
      </c>
      <c r="J27" s="139"/>
      <c r="K27" s="181" t="s">
        <v>63</v>
      </c>
      <c r="L27" s="66">
        <f t="shared" si="8"/>
        <v>0</v>
      </c>
      <c r="M27" s="66">
        <f t="shared" si="8"/>
        <v>0</v>
      </c>
      <c r="N27" s="66">
        <f t="shared" si="8"/>
        <v>0</v>
      </c>
      <c r="O27" s="66">
        <f t="shared" si="8"/>
        <v>0</v>
      </c>
      <c r="P27" s="66">
        <f t="shared" si="9"/>
        <v>0</v>
      </c>
      <c r="Q27" s="66">
        <f t="shared" ref="Q27:R27" si="50">Q53+Q105</f>
        <v>0</v>
      </c>
      <c r="R27" s="66">
        <f t="shared" si="50"/>
        <v>0</v>
      </c>
      <c r="S27" s="183">
        <f t="shared" si="11"/>
        <v>0</v>
      </c>
      <c r="T27" s="139"/>
      <c r="U27" s="139"/>
      <c r="Z27" s="140"/>
      <c r="AA27" s="131"/>
      <c r="AB27" s="131"/>
      <c r="AC27" s="131"/>
      <c r="AD27" s="131"/>
      <c r="AE27" s="131"/>
      <c r="AF27" s="131"/>
      <c r="AG27" s="131"/>
      <c r="AH27" s="131"/>
      <c r="AI27" s="131"/>
      <c r="AR27" s="132"/>
      <c r="BA27" s="131"/>
      <c r="BI27" s="132"/>
      <c r="BR27" s="131"/>
      <c r="BX27" s="2"/>
      <c r="CG27" s="131"/>
    </row>
    <row r="28" spans="1:85" ht="15">
      <c r="A28" s="184" t="s">
        <v>26</v>
      </c>
      <c r="B28" s="185">
        <f>SUM(B7:B23)</f>
        <v>13340.605384558832</v>
      </c>
      <c r="C28" s="185">
        <f t="shared" ref="C28:H28" si="51">SUM(C7:C23)</f>
        <v>2187.5406330122914</v>
      </c>
      <c r="D28" s="185">
        <f t="shared" si="51"/>
        <v>4597.2159938443665</v>
      </c>
      <c r="E28" s="185">
        <f t="shared" si="51"/>
        <v>4308.3588248181804</v>
      </c>
      <c r="F28" s="185">
        <f t="shared" si="51"/>
        <v>13215.640472003517</v>
      </c>
      <c r="G28" s="185">
        <f t="shared" si="51"/>
        <v>1413.8311340733203</v>
      </c>
      <c r="H28" s="185">
        <f t="shared" si="51"/>
        <v>16.853595176961498</v>
      </c>
      <c r="I28" s="144">
        <f t="shared" ref="I28" si="52">SUM(I7:I23)</f>
        <v>39080.046037487467</v>
      </c>
      <c r="J28" s="226"/>
      <c r="K28" s="186" t="s">
        <v>26</v>
      </c>
      <c r="L28" s="185">
        <f>SUM(L7:L23)</f>
        <v>13340.605384558832</v>
      </c>
      <c r="M28" s="185">
        <f t="shared" ref="M28:R28" si="53">SUM(M7:M23)</f>
        <v>2187.5406330122914</v>
      </c>
      <c r="N28" s="185">
        <f t="shared" si="53"/>
        <v>4597.2159938443665</v>
      </c>
      <c r="O28" s="185">
        <f t="shared" si="53"/>
        <v>4308.3588248181804</v>
      </c>
      <c r="P28" s="185">
        <f t="shared" si="53"/>
        <v>13215.640472003517</v>
      </c>
      <c r="Q28" s="185">
        <f t="shared" si="53"/>
        <v>1413.8311340733203</v>
      </c>
      <c r="R28" s="187">
        <f t="shared" si="53"/>
        <v>16.853595176961498</v>
      </c>
      <c r="S28" s="188">
        <f t="shared" ref="S28" si="54">SUM(S7:S23)</f>
        <v>39080.046037487467</v>
      </c>
      <c r="T28" s="139" t="str">
        <f>IF(ABS(S28-S54-S80-S106)&gt;0.01,S28-S54-S80-S106,"")</f>
        <v/>
      </c>
      <c r="U28" s="139"/>
      <c r="Z28" s="140"/>
      <c r="AA28" s="131"/>
      <c r="AB28" s="131"/>
      <c r="AC28" s="131"/>
      <c r="AD28" s="131"/>
      <c r="AE28" s="131"/>
      <c r="AF28" s="131"/>
      <c r="AG28" s="131"/>
      <c r="AH28" s="131"/>
      <c r="AI28" s="131"/>
      <c r="AR28" s="132"/>
      <c r="BA28" s="131"/>
      <c r="BI28" s="132"/>
      <c r="BR28" s="131"/>
      <c r="BX28" s="2"/>
      <c r="CG28" s="131"/>
    </row>
    <row r="29" spans="1:85" s="2" customFormat="1" ht="15" thickBot="1">
      <c r="A29" s="15" t="s">
        <v>100</v>
      </c>
      <c r="B29" s="74">
        <f>IF($I28=0,"-",B28/$I28)</f>
        <v>0.34136616348306958</v>
      </c>
      <c r="C29" s="74">
        <f t="shared" ref="C29:H29" si="55">IF($I28=0,"-",C28/$I28)</f>
        <v>5.5975897032308937E-2</v>
      </c>
      <c r="D29" s="74">
        <f t="shared" si="55"/>
        <v>0.11763588992281368</v>
      </c>
      <c r="E29" s="74">
        <f t="shared" si="55"/>
        <v>0.11024446646468622</v>
      </c>
      <c r="F29" s="74">
        <f t="shared" si="55"/>
        <v>0.33816849804440957</v>
      </c>
      <c r="G29" s="74">
        <f t="shared" si="55"/>
        <v>3.6177826728174912E-2</v>
      </c>
      <c r="H29" s="74">
        <f t="shared" si="55"/>
        <v>4.3125832453714912E-4</v>
      </c>
      <c r="I29" s="75">
        <f>SUM(B29:H29)</f>
        <v>1</v>
      </c>
      <c r="K29" s="27" t="s">
        <v>100</v>
      </c>
      <c r="L29" s="76">
        <f>IF($S28=0,"-",L28/$S28)</f>
        <v>0.34136616348306958</v>
      </c>
      <c r="M29" s="76">
        <f t="shared" ref="M29:R29" si="56">IF($S28=0,"-",M28/$S28)</f>
        <v>5.5975897032308937E-2</v>
      </c>
      <c r="N29" s="76">
        <f t="shared" si="56"/>
        <v>0.11763588992281368</v>
      </c>
      <c r="O29" s="76">
        <f t="shared" si="56"/>
        <v>0.11024446646468622</v>
      </c>
      <c r="P29" s="76">
        <f t="shared" si="56"/>
        <v>0.33816849804440957</v>
      </c>
      <c r="Q29" s="76">
        <f t="shared" si="56"/>
        <v>3.6177826728174912E-2</v>
      </c>
      <c r="R29" s="77">
        <f t="shared" si="56"/>
        <v>4.3125832453714912E-4</v>
      </c>
      <c r="S29" s="78">
        <f>SUM(L29:R29)</f>
        <v>1</v>
      </c>
      <c r="BA29" s="189"/>
      <c r="BR29" s="189"/>
    </row>
    <row r="30" spans="1:85" ht="15" thickBot="1"/>
    <row r="31" spans="1:85" ht="28.5">
      <c r="A31" s="328" t="s">
        <v>50</v>
      </c>
      <c r="B31" s="135" t="s">
        <v>0</v>
      </c>
      <c r="C31" s="135" t="s">
        <v>1</v>
      </c>
      <c r="D31" s="135" t="s">
        <v>2</v>
      </c>
      <c r="E31" s="135" t="s">
        <v>3</v>
      </c>
      <c r="F31" s="135" t="s">
        <v>27</v>
      </c>
      <c r="G31" s="135" t="s">
        <v>4</v>
      </c>
      <c r="H31" s="135" t="s">
        <v>5</v>
      </c>
      <c r="I31" s="136" t="s">
        <v>6</v>
      </c>
      <c r="K31" s="330" t="s">
        <v>50</v>
      </c>
      <c r="L31" s="137" t="s">
        <v>0</v>
      </c>
      <c r="M31" s="137" t="s">
        <v>1</v>
      </c>
      <c r="N31" s="137" t="s">
        <v>2</v>
      </c>
      <c r="O31" s="137" t="s">
        <v>3</v>
      </c>
      <c r="P31" s="137" t="s">
        <v>27</v>
      </c>
      <c r="Q31" s="137" t="s">
        <v>4</v>
      </c>
      <c r="R31" s="137" t="s">
        <v>5</v>
      </c>
      <c r="S31" s="138" t="s">
        <v>6</v>
      </c>
      <c r="U31" s="332" t="s">
        <v>50</v>
      </c>
      <c r="V31" s="190" t="s">
        <v>69</v>
      </c>
      <c r="W31" s="190" t="s">
        <v>70</v>
      </c>
      <c r="X31" s="190" t="s">
        <v>4</v>
      </c>
      <c r="Y31" s="190" t="s">
        <v>1</v>
      </c>
      <c r="Z31" s="190" t="s">
        <v>2</v>
      </c>
      <c r="AA31" s="190" t="s">
        <v>3</v>
      </c>
      <c r="AB31" s="190" t="s">
        <v>52</v>
      </c>
      <c r="AC31" s="190" t="s">
        <v>64</v>
      </c>
      <c r="AD31" s="191" t="s">
        <v>72</v>
      </c>
      <c r="AE31" s="191" t="s">
        <v>79</v>
      </c>
      <c r="AF31" s="191" t="s">
        <v>73</v>
      </c>
      <c r="AG31" s="191" t="s">
        <v>80</v>
      </c>
      <c r="AH31" s="191" t="s">
        <v>81</v>
      </c>
      <c r="AI31" s="192" t="s">
        <v>60</v>
      </c>
    </row>
    <row r="32" spans="1:85" ht="15">
      <c r="A32" s="329" t="s">
        <v>50</v>
      </c>
      <c r="B32" s="294" t="s">
        <v>109</v>
      </c>
      <c r="C32" s="295"/>
      <c r="D32" s="295"/>
      <c r="E32" s="295"/>
      <c r="F32" s="295"/>
      <c r="G32" s="295"/>
      <c r="H32" s="295"/>
      <c r="I32" s="296"/>
      <c r="K32" s="331" t="s">
        <v>50</v>
      </c>
      <c r="L32" s="297" t="s">
        <v>109</v>
      </c>
      <c r="M32" s="298"/>
      <c r="N32" s="298"/>
      <c r="O32" s="298"/>
      <c r="P32" s="298"/>
      <c r="Q32" s="298"/>
      <c r="R32" s="298"/>
      <c r="S32" s="299"/>
      <c r="U32" s="333" t="s">
        <v>50</v>
      </c>
      <c r="V32" s="326" t="s">
        <v>109</v>
      </c>
      <c r="W32" s="326"/>
      <c r="X32" s="326"/>
      <c r="Y32" s="326"/>
      <c r="Z32" s="326"/>
      <c r="AA32" s="326"/>
      <c r="AB32" s="326"/>
      <c r="AC32" s="326"/>
      <c r="AD32" s="326"/>
      <c r="AE32" s="326"/>
      <c r="AF32" s="326"/>
      <c r="AG32" s="326"/>
      <c r="AH32" s="326"/>
      <c r="AI32" s="327"/>
    </row>
    <row r="33" spans="1:36" ht="15">
      <c r="A33" s="141" t="s">
        <v>7</v>
      </c>
      <c r="B33" s="42">
        <f>B111+B137+B163+B189+B215+B241+B267+B293+B319+B345+B371+B397+B423</f>
        <v>2.2851298718894793E-3</v>
      </c>
      <c r="C33" s="42">
        <f t="shared" ref="C33:E33" si="57">C111+C137+C163+C189+C215+C241+C267+C293+C319+C345+C371+C397+C423</f>
        <v>0</v>
      </c>
      <c r="D33" s="42">
        <f t="shared" si="57"/>
        <v>7.1729395377340202E-3</v>
      </c>
      <c r="E33" s="42">
        <f t="shared" si="57"/>
        <v>0</v>
      </c>
      <c r="F33" s="303">
        <v>0</v>
      </c>
      <c r="G33" s="42">
        <f t="shared" ref="G33:H48" si="58">G111+G137+G163+G189+G215+G241+G267+G293+G319+G345+G371+G397+G423</f>
        <v>0</v>
      </c>
      <c r="H33" s="42">
        <f t="shared" si="58"/>
        <v>0</v>
      </c>
      <c r="I33" s="144">
        <f>SUM(B33:H33)</f>
        <v>9.4580694096234996E-3</v>
      </c>
      <c r="J33" s="139"/>
      <c r="K33" s="193" t="s">
        <v>7</v>
      </c>
      <c r="L33" s="42">
        <f t="shared" ref="L33:R48" si="59">L111+L137+L163+L189+L215+L241+L267+L293+L319+L345+L371+L397+L423</f>
        <v>2.2851298718894793E-3</v>
      </c>
      <c r="M33" s="42">
        <f t="shared" si="59"/>
        <v>0</v>
      </c>
      <c r="N33" s="42">
        <f t="shared" si="59"/>
        <v>7.1729395377340202E-3</v>
      </c>
      <c r="O33" s="42">
        <f t="shared" si="59"/>
        <v>0</v>
      </c>
      <c r="P33" s="42">
        <f t="shared" si="59"/>
        <v>0</v>
      </c>
      <c r="Q33" s="42">
        <f t="shared" si="59"/>
        <v>0</v>
      </c>
      <c r="R33" s="42">
        <f t="shared" si="59"/>
        <v>0</v>
      </c>
      <c r="S33" s="195">
        <f>SUM(L33:R33)</f>
        <v>9.4580694096234996E-3</v>
      </c>
      <c r="T33" s="139"/>
      <c r="U33" s="196" t="s">
        <v>7</v>
      </c>
      <c r="V33" s="84">
        <f t="shared" ref="V33:AH48" si="60">V111+V137+V163+V189+V215+V241+V267+V293+V319+V345+V371+V397+V423</f>
        <v>2.2851298718894793E-3</v>
      </c>
      <c r="W33" s="84">
        <f t="shared" si="60"/>
        <v>0</v>
      </c>
      <c r="X33" s="84">
        <f t="shared" si="60"/>
        <v>0</v>
      </c>
      <c r="Y33" s="84">
        <f t="shared" si="60"/>
        <v>0</v>
      </c>
      <c r="Z33" s="84">
        <f t="shared" si="60"/>
        <v>7.1729395377340202E-3</v>
      </c>
      <c r="AA33" s="84">
        <f t="shared" si="60"/>
        <v>0</v>
      </c>
      <c r="AB33" s="84">
        <f t="shared" si="60"/>
        <v>0</v>
      </c>
      <c r="AC33" s="85">
        <f t="shared" si="60"/>
        <v>0</v>
      </c>
      <c r="AD33" s="84">
        <f t="shared" si="60"/>
        <v>0</v>
      </c>
      <c r="AE33" s="84">
        <f t="shared" si="60"/>
        <v>0</v>
      </c>
      <c r="AF33" s="84">
        <f t="shared" si="60"/>
        <v>0</v>
      </c>
      <c r="AG33" s="84">
        <f t="shared" si="60"/>
        <v>0</v>
      </c>
      <c r="AH33" s="84">
        <f t="shared" si="60"/>
        <v>0</v>
      </c>
      <c r="AI33" s="200">
        <f>SUM(V33:AC33)</f>
        <v>9.4580694096234996E-3</v>
      </c>
      <c r="AJ33" s="131" t="str">
        <f>IF(ABS(S33-AI33)&gt;0.001,S33-AI33,"")</f>
        <v/>
      </c>
    </row>
    <row r="34" spans="1:36" ht="15">
      <c r="A34" s="149" t="s">
        <v>8</v>
      </c>
      <c r="B34" s="48">
        <f t="shared" ref="B34:E49" si="61">B112+B138+B164+B190+B216+B242+B268+B294+B320+B346+B372+B398+B424</f>
        <v>0</v>
      </c>
      <c r="C34" s="48">
        <f t="shared" si="61"/>
        <v>0</v>
      </c>
      <c r="D34" s="48">
        <f t="shared" si="61"/>
        <v>0</v>
      </c>
      <c r="E34" s="48">
        <f t="shared" si="61"/>
        <v>0</v>
      </c>
      <c r="F34" s="304">
        <v>0</v>
      </c>
      <c r="G34" s="48">
        <f t="shared" si="58"/>
        <v>0</v>
      </c>
      <c r="H34" s="48">
        <f t="shared" si="58"/>
        <v>0</v>
      </c>
      <c r="I34" s="152">
        <f t="shared" ref="I34:I53" si="62">SUM(B34:H34)</f>
        <v>0</v>
      </c>
      <c r="J34" s="139"/>
      <c r="K34" s="153" t="s">
        <v>8</v>
      </c>
      <c r="L34" s="51">
        <f t="shared" si="59"/>
        <v>0</v>
      </c>
      <c r="M34" s="51">
        <f t="shared" si="59"/>
        <v>0</v>
      </c>
      <c r="N34" s="51">
        <f t="shared" si="59"/>
        <v>0</v>
      </c>
      <c r="O34" s="51">
        <f t="shared" si="59"/>
        <v>0</v>
      </c>
      <c r="P34" s="51">
        <f t="shared" si="59"/>
        <v>0</v>
      </c>
      <c r="Q34" s="51">
        <f t="shared" si="59"/>
        <v>0</v>
      </c>
      <c r="R34" s="51">
        <f t="shared" si="59"/>
        <v>0</v>
      </c>
      <c r="S34" s="156">
        <f t="shared" ref="S34:S53" si="63">SUM(L34:R34)</f>
        <v>0</v>
      </c>
      <c r="T34" s="139"/>
      <c r="U34" s="201" t="s">
        <v>8</v>
      </c>
      <c r="V34" s="88">
        <f t="shared" si="60"/>
        <v>0</v>
      </c>
      <c r="W34" s="88">
        <f t="shared" si="60"/>
        <v>0</v>
      </c>
      <c r="X34" s="88">
        <f t="shared" si="60"/>
        <v>0</v>
      </c>
      <c r="Y34" s="88">
        <f t="shared" si="60"/>
        <v>0</v>
      </c>
      <c r="Z34" s="88">
        <f t="shared" si="60"/>
        <v>0</v>
      </c>
      <c r="AA34" s="88">
        <f t="shared" si="60"/>
        <v>0</v>
      </c>
      <c r="AB34" s="88">
        <f t="shared" si="60"/>
        <v>0</v>
      </c>
      <c r="AC34" s="89">
        <f t="shared" si="60"/>
        <v>0</v>
      </c>
      <c r="AD34" s="88">
        <f t="shared" si="60"/>
        <v>0</v>
      </c>
      <c r="AE34" s="88">
        <f t="shared" si="60"/>
        <v>0</v>
      </c>
      <c r="AF34" s="88">
        <f t="shared" si="60"/>
        <v>0</v>
      </c>
      <c r="AG34" s="88">
        <f t="shared" si="60"/>
        <v>0</v>
      </c>
      <c r="AH34" s="88">
        <f t="shared" si="60"/>
        <v>0</v>
      </c>
      <c r="AI34" s="204">
        <f t="shared" ref="AI34:AI53" si="64">SUM(V34:AC34)</f>
        <v>0</v>
      </c>
      <c r="AJ34" s="131" t="str">
        <f t="shared" ref="AJ34:AJ54" si="65">IF(ABS(S34-AI34)&gt;0.001,S34-AI34,"")</f>
        <v/>
      </c>
    </row>
    <row r="35" spans="1:36" ht="15">
      <c r="A35" s="157" t="s">
        <v>10</v>
      </c>
      <c r="B35" s="45">
        <f t="shared" si="61"/>
        <v>6.6169049967492441E-2</v>
      </c>
      <c r="C35" s="45">
        <f t="shared" si="61"/>
        <v>0</v>
      </c>
      <c r="D35" s="45">
        <f t="shared" si="61"/>
        <v>0.46813404296723515</v>
      </c>
      <c r="E35" s="45">
        <f t="shared" si="61"/>
        <v>0</v>
      </c>
      <c r="F35" s="304">
        <v>0</v>
      </c>
      <c r="G35" s="45">
        <f t="shared" si="58"/>
        <v>0</v>
      </c>
      <c r="H35" s="45">
        <f t="shared" si="58"/>
        <v>0</v>
      </c>
      <c r="I35" s="144">
        <f t="shared" si="62"/>
        <v>0.53430309293472755</v>
      </c>
      <c r="J35" s="139"/>
      <c r="K35" s="159" t="s">
        <v>10</v>
      </c>
      <c r="L35" s="45">
        <f t="shared" si="59"/>
        <v>6.6169049967492441E-2</v>
      </c>
      <c r="M35" s="45">
        <f t="shared" si="59"/>
        <v>0</v>
      </c>
      <c r="N35" s="45">
        <f t="shared" si="59"/>
        <v>0.46813404296723515</v>
      </c>
      <c r="O35" s="45">
        <f t="shared" si="59"/>
        <v>0</v>
      </c>
      <c r="P35" s="45">
        <f t="shared" si="59"/>
        <v>0</v>
      </c>
      <c r="Q35" s="45">
        <f t="shared" si="59"/>
        <v>0</v>
      </c>
      <c r="R35" s="45">
        <f t="shared" si="59"/>
        <v>0</v>
      </c>
      <c r="S35" s="148">
        <f t="shared" si="63"/>
        <v>0.53430309293472755</v>
      </c>
      <c r="T35" s="139"/>
      <c r="U35" s="205" t="s">
        <v>10</v>
      </c>
      <c r="V35" s="84">
        <f t="shared" si="60"/>
        <v>6.6169049967492441E-2</v>
      </c>
      <c r="W35" s="84">
        <f t="shared" si="60"/>
        <v>0</v>
      </c>
      <c r="X35" s="84">
        <f t="shared" si="60"/>
        <v>0</v>
      </c>
      <c r="Y35" s="84">
        <f t="shared" si="60"/>
        <v>0</v>
      </c>
      <c r="Z35" s="84">
        <f t="shared" si="60"/>
        <v>0.46813404296723515</v>
      </c>
      <c r="AA35" s="84">
        <f t="shared" si="60"/>
        <v>0</v>
      </c>
      <c r="AB35" s="84">
        <f t="shared" si="60"/>
        <v>0</v>
      </c>
      <c r="AC35" s="85">
        <f t="shared" si="60"/>
        <v>0</v>
      </c>
      <c r="AD35" s="84">
        <f t="shared" si="60"/>
        <v>0</v>
      </c>
      <c r="AE35" s="84">
        <f t="shared" si="60"/>
        <v>0</v>
      </c>
      <c r="AF35" s="84">
        <f t="shared" si="60"/>
        <v>0</v>
      </c>
      <c r="AG35" s="84">
        <f t="shared" si="60"/>
        <v>0</v>
      </c>
      <c r="AH35" s="84">
        <f t="shared" si="60"/>
        <v>0</v>
      </c>
      <c r="AI35" s="200">
        <f t="shared" si="64"/>
        <v>0.53430309293472755</v>
      </c>
      <c r="AJ35" s="131" t="str">
        <f t="shared" si="65"/>
        <v/>
      </c>
    </row>
    <row r="36" spans="1:36" ht="15">
      <c r="A36" s="149" t="s">
        <v>53</v>
      </c>
      <c r="B36" s="48">
        <f t="shared" si="61"/>
        <v>0</v>
      </c>
      <c r="C36" s="48">
        <f t="shared" si="61"/>
        <v>0</v>
      </c>
      <c r="D36" s="48">
        <f t="shared" si="61"/>
        <v>0</v>
      </c>
      <c r="E36" s="48">
        <f t="shared" si="61"/>
        <v>0</v>
      </c>
      <c r="F36" s="304">
        <v>0</v>
      </c>
      <c r="G36" s="48">
        <f t="shared" si="58"/>
        <v>0</v>
      </c>
      <c r="H36" s="48">
        <f t="shared" si="58"/>
        <v>0</v>
      </c>
      <c r="I36" s="152">
        <f t="shared" si="62"/>
        <v>0</v>
      </c>
      <c r="J36" s="139"/>
      <c r="K36" s="153" t="s">
        <v>53</v>
      </c>
      <c r="L36" s="51">
        <f t="shared" si="59"/>
        <v>0</v>
      </c>
      <c r="M36" s="51">
        <f t="shared" si="59"/>
        <v>0</v>
      </c>
      <c r="N36" s="51">
        <f t="shared" si="59"/>
        <v>0</v>
      </c>
      <c r="O36" s="51">
        <f t="shared" si="59"/>
        <v>0</v>
      </c>
      <c r="P36" s="51">
        <f t="shared" si="59"/>
        <v>0</v>
      </c>
      <c r="Q36" s="51">
        <f t="shared" si="59"/>
        <v>0</v>
      </c>
      <c r="R36" s="51">
        <f t="shared" si="59"/>
        <v>0</v>
      </c>
      <c r="S36" s="156">
        <f t="shared" si="63"/>
        <v>0</v>
      </c>
      <c r="T36" s="139"/>
      <c r="U36" s="201" t="s">
        <v>53</v>
      </c>
      <c r="V36" s="88">
        <f t="shared" si="60"/>
        <v>0</v>
      </c>
      <c r="W36" s="88">
        <f t="shared" si="60"/>
        <v>0</v>
      </c>
      <c r="X36" s="88">
        <f t="shared" si="60"/>
        <v>0</v>
      </c>
      <c r="Y36" s="88">
        <f t="shared" si="60"/>
        <v>0</v>
      </c>
      <c r="Z36" s="88">
        <f t="shared" si="60"/>
        <v>0</v>
      </c>
      <c r="AA36" s="88">
        <f t="shared" si="60"/>
        <v>0</v>
      </c>
      <c r="AB36" s="88">
        <f t="shared" si="60"/>
        <v>0</v>
      </c>
      <c r="AC36" s="89">
        <f t="shared" si="60"/>
        <v>0</v>
      </c>
      <c r="AD36" s="88">
        <f t="shared" si="60"/>
        <v>0</v>
      </c>
      <c r="AE36" s="88">
        <f t="shared" si="60"/>
        <v>0</v>
      </c>
      <c r="AF36" s="88">
        <f t="shared" si="60"/>
        <v>0</v>
      </c>
      <c r="AG36" s="88">
        <f t="shared" si="60"/>
        <v>0</v>
      </c>
      <c r="AH36" s="88">
        <f t="shared" si="60"/>
        <v>0</v>
      </c>
      <c r="AI36" s="204">
        <f t="shared" si="64"/>
        <v>0</v>
      </c>
      <c r="AJ36" s="131" t="str">
        <f t="shared" si="65"/>
        <v/>
      </c>
    </row>
    <row r="37" spans="1:36" ht="15">
      <c r="A37" s="157" t="s">
        <v>16</v>
      </c>
      <c r="B37" s="45">
        <f t="shared" si="61"/>
        <v>200.45878390575209</v>
      </c>
      <c r="C37" s="45">
        <f t="shared" si="61"/>
        <v>79.327450288503812</v>
      </c>
      <c r="D37" s="45">
        <f t="shared" si="61"/>
        <v>29.109136752383371</v>
      </c>
      <c r="E37" s="45">
        <f t="shared" si="61"/>
        <v>0</v>
      </c>
      <c r="F37" s="304">
        <v>0</v>
      </c>
      <c r="G37" s="45">
        <f t="shared" si="58"/>
        <v>0</v>
      </c>
      <c r="H37" s="45">
        <f t="shared" si="58"/>
        <v>0</v>
      </c>
      <c r="I37" s="144">
        <f t="shared" si="62"/>
        <v>308.89537094663928</v>
      </c>
      <c r="J37" s="139"/>
      <c r="K37" s="159" t="s">
        <v>16</v>
      </c>
      <c r="L37" s="45">
        <f t="shared" si="59"/>
        <v>200.45878390575209</v>
      </c>
      <c r="M37" s="45">
        <f t="shared" si="59"/>
        <v>79.327450288503812</v>
      </c>
      <c r="N37" s="45">
        <f t="shared" si="59"/>
        <v>29.109136752383371</v>
      </c>
      <c r="O37" s="45">
        <f t="shared" si="59"/>
        <v>0</v>
      </c>
      <c r="P37" s="45">
        <f t="shared" si="59"/>
        <v>0</v>
      </c>
      <c r="Q37" s="45">
        <f t="shared" si="59"/>
        <v>0</v>
      </c>
      <c r="R37" s="45">
        <f t="shared" si="59"/>
        <v>0</v>
      </c>
      <c r="S37" s="148">
        <f t="shared" si="63"/>
        <v>308.89537094663928</v>
      </c>
      <c r="T37" s="139"/>
      <c r="U37" s="205" t="s">
        <v>16</v>
      </c>
      <c r="V37" s="84">
        <f t="shared" si="60"/>
        <v>192.42106688289297</v>
      </c>
      <c r="W37" s="84">
        <f t="shared" si="60"/>
        <v>0</v>
      </c>
      <c r="X37" s="84">
        <f t="shared" si="60"/>
        <v>0</v>
      </c>
      <c r="Y37" s="84">
        <f t="shared" si="60"/>
        <v>79.327450288503812</v>
      </c>
      <c r="Z37" s="84">
        <f t="shared" si="60"/>
        <v>25.027070719265453</v>
      </c>
      <c r="AA37" s="84">
        <f t="shared" si="60"/>
        <v>0</v>
      </c>
      <c r="AB37" s="84">
        <f t="shared" si="60"/>
        <v>0</v>
      </c>
      <c r="AC37" s="85">
        <f t="shared" si="60"/>
        <v>12.119783055977067</v>
      </c>
      <c r="AD37" s="84">
        <f t="shared" si="60"/>
        <v>8.0377170228591446</v>
      </c>
      <c r="AE37" s="84">
        <f t="shared" si="60"/>
        <v>0</v>
      </c>
      <c r="AF37" s="84">
        <f t="shared" si="60"/>
        <v>0</v>
      </c>
      <c r="AG37" s="84">
        <f t="shared" si="60"/>
        <v>4.0820660331179219</v>
      </c>
      <c r="AH37" s="84">
        <f t="shared" si="60"/>
        <v>0</v>
      </c>
      <c r="AI37" s="200">
        <f t="shared" si="64"/>
        <v>308.89537094663928</v>
      </c>
      <c r="AJ37" s="131" t="str">
        <f t="shared" si="65"/>
        <v/>
      </c>
    </row>
    <row r="38" spans="1:36" ht="15">
      <c r="A38" s="149" t="s">
        <v>15</v>
      </c>
      <c r="B38" s="48">
        <f t="shared" si="61"/>
        <v>132.14698778969654</v>
      </c>
      <c r="C38" s="48">
        <f t="shared" si="61"/>
        <v>44.777148599765084</v>
      </c>
      <c r="D38" s="48">
        <f t="shared" si="61"/>
        <v>24.494711528203002</v>
      </c>
      <c r="E38" s="48">
        <f t="shared" si="61"/>
        <v>0.75931588147098417</v>
      </c>
      <c r="F38" s="304">
        <v>0</v>
      </c>
      <c r="G38" s="48">
        <f t="shared" si="58"/>
        <v>0</v>
      </c>
      <c r="H38" s="48">
        <f t="shared" si="58"/>
        <v>0</v>
      </c>
      <c r="I38" s="152">
        <f t="shared" si="62"/>
        <v>202.17816379913563</v>
      </c>
      <c r="J38" s="139"/>
      <c r="K38" s="153" t="s">
        <v>15</v>
      </c>
      <c r="L38" s="51">
        <f t="shared" si="59"/>
        <v>132.14698778969654</v>
      </c>
      <c r="M38" s="51">
        <f t="shared" si="59"/>
        <v>44.777148599765084</v>
      </c>
      <c r="N38" s="51">
        <f t="shared" si="59"/>
        <v>24.494711528203002</v>
      </c>
      <c r="O38" s="51">
        <f t="shared" si="59"/>
        <v>0.75931588147098417</v>
      </c>
      <c r="P38" s="51">
        <f t="shared" si="59"/>
        <v>0</v>
      </c>
      <c r="Q38" s="51">
        <f t="shared" si="59"/>
        <v>0</v>
      </c>
      <c r="R38" s="51">
        <f t="shared" si="59"/>
        <v>0</v>
      </c>
      <c r="S38" s="156">
        <f t="shared" si="63"/>
        <v>202.17816379913563</v>
      </c>
      <c r="T38" s="139"/>
      <c r="U38" s="201" t="s">
        <v>54</v>
      </c>
      <c r="V38" s="88">
        <f t="shared" si="60"/>
        <v>130.42655802926618</v>
      </c>
      <c r="W38" s="88">
        <f t="shared" si="60"/>
        <v>0.6846862133928987</v>
      </c>
      <c r="X38" s="88">
        <f t="shared" si="60"/>
        <v>0</v>
      </c>
      <c r="Y38" s="88">
        <f t="shared" si="60"/>
        <v>44.777148599765084</v>
      </c>
      <c r="Z38" s="88">
        <f t="shared" si="60"/>
        <v>20.478447922541122</v>
      </c>
      <c r="AA38" s="88">
        <f t="shared" si="60"/>
        <v>0.20526666253743234</v>
      </c>
      <c r="AB38" s="88">
        <f t="shared" si="60"/>
        <v>0</v>
      </c>
      <c r="AC38" s="89">
        <f t="shared" si="60"/>
        <v>5.6060563716328922</v>
      </c>
      <c r="AD38" s="88">
        <f t="shared" si="60"/>
        <v>1.0357435470374581</v>
      </c>
      <c r="AE38" s="88">
        <f t="shared" si="60"/>
        <v>0</v>
      </c>
      <c r="AF38" s="88">
        <f t="shared" si="60"/>
        <v>0</v>
      </c>
      <c r="AG38" s="88">
        <f t="shared" si="60"/>
        <v>4.016263605661881</v>
      </c>
      <c r="AH38" s="88">
        <f t="shared" si="60"/>
        <v>0.55404921893355186</v>
      </c>
      <c r="AI38" s="204">
        <f t="shared" si="64"/>
        <v>202.1781637991356</v>
      </c>
      <c r="AJ38" s="131" t="str">
        <f t="shared" si="65"/>
        <v/>
      </c>
    </row>
    <row r="39" spans="1:36" ht="15">
      <c r="A39" s="157" t="s">
        <v>55</v>
      </c>
      <c r="B39" s="45">
        <f t="shared" si="61"/>
        <v>0</v>
      </c>
      <c r="C39" s="45">
        <f t="shared" si="61"/>
        <v>0</v>
      </c>
      <c r="D39" s="45">
        <f t="shared" si="61"/>
        <v>1.9253977930412671</v>
      </c>
      <c r="E39" s="45">
        <f t="shared" si="61"/>
        <v>676.14990428617364</v>
      </c>
      <c r="F39" s="304">
        <v>0</v>
      </c>
      <c r="G39" s="45">
        <f t="shared" si="58"/>
        <v>0</v>
      </c>
      <c r="H39" s="45">
        <f t="shared" si="58"/>
        <v>0</v>
      </c>
      <c r="I39" s="144">
        <f t="shared" si="62"/>
        <v>678.07530207921491</v>
      </c>
      <c r="J39" s="139"/>
      <c r="K39" s="159" t="s">
        <v>55</v>
      </c>
      <c r="L39" s="45">
        <f t="shared" si="59"/>
        <v>0</v>
      </c>
      <c r="M39" s="45">
        <f t="shared" si="59"/>
        <v>0</v>
      </c>
      <c r="N39" s="45">
        <f t="shared" si="59"/>
        <v>1.9253977930412671</v>
      </c>
      <c r="O39" s="45">
        <f t="shared" si="59"/>
        <v>676.14990428617364</v>
      </c>
      <c r="P39" s="45">
        <f t="shared" si="59"/>
        <v>1314.8487359383785</v>
      </c>
      <c r="Q39" s="45">
        <f t="shared" si="59"/>
        <v>0</v>
      </c>
      <c r="R39" s="45">
        <f t="shared" si="59"/>
        <v>0</v>
      </c>
      <c r="S39" s="148">
        <f t="shared" si="63"/>
        <v>1992.9240380175934</v>
      </c>
      <c r="T39" s="139"/>
      <c r="U39" s="205" t="s">
        <v>55</v>
      </c>
      <c r="V39" s="84">
        <f t="shared" si="60"/>
        <v>0</v>
      </c>
      <c r="W39" s="84">
        <f t="shared" si="60"/>
        <v>0</v>
      </c>
      <c r="X39" s="84">
        <f t="shared" si="60"/>
        <v>0</v>
      </c>
      <c r="Y39" s="84">
        <f t="shared" si="60"/>
        <v>0</v>
      </c>
      <c r="Z39" s="84">
        <f t="shared" si="60"/>
        <v>0</v>
      </c>
      <c r="AA39" s="84">
        <f t="shared" si="60"/>
        <v>675.00645219650517</v>
      </c>
      <c r="AB39" s="84">
        <f t="shared" si="60"/>
        <v>1314.8487359383785</v>
      </c>
      <c r="AC39" s="85">
        <f t="shared" si="60"/>
        <v>3.0688498827097579</v>
      </c>
      <c r="AD39" s="84">
        <f t="shared" si="60"/>
        <v>0</v>
      </c>
      <c r="AE39" s="84">
        <f t="shared" si="60"/>
        <v>1.1434520896684908</v>
      </c>
      <c r="AF39" s="84">
        <f t="shared" si="60"/>
        <v>0</v>
      </c>
      <c r="AG39" s="84">
        <f t="shared" si="60"/>
        <v>1.9253977930412671</v>
      </c>
      <c r="AH39" s="84">
        <f t="shared" si="60"/>
        <v>0</v>
      </c>
      <c r="AI39" s="200">
        <f t="shared" si="64"/>
        <v>1992.9240380175934</v>
      </c>
      <c r="AJ39" s="131" t="str">
        <f t="shared" si="65"/>
        <v/>
      </c>
    </row>
    <row r="40" spans="1:36" ht="15">
      <c r="A40" s="149" t="s">
        <v>12</v>
      </c>
      <c r="B40" s="48">
        <f t="shared" si="61"/>
        <v>0</v>
      </c>
      <c r="C40" s="48">
        <f t="shared" si="61"/>
        <v>0.20085392510951972</v>
      </c>
      <c r="D40" s="48">
        <f t="shared" si="61"/>
        <v>0</v>
      </c>
      <c r="E40" s="48">
        <f t="shared" si="61"/>
        <v>15.355894286283016</v>
      </c>
      <c r="F40" s="304">
        <v>0</v>
      </c>
      <c r="G40" s="48">
        <f t="shared" si="58"/>
        <v>0</v>
      </c>
      <c r="H40" s="48">
        <f t="shared" si="58"/>
        <v>0</v>
      </c>
      <c r="I40" s="152">
        <f t="shared" si="62"/>
        <v>15.556748211392536</v>
      </c>
      <c r="J40" s="139"/>
      <c r="K40" s="153" t="s">
        <v>12</v>
      </c>
      <c r="L40" s="51">
        <f t="shared" si="59"/>
        <v>0</v>
      </c>
      <c r="M40" s="51">
        <f t="shared" si="59"/>
        <v>0.20085392510951972</v>
      </c>
      <c r="N40" s="51">
        <f t="shared" si="59"/>
        <v>0</v>
      </c>
      <c r="O40" s="51">
        <f t="shared" si="59"/>
        <v>15.355894286283016</v>
      </c>
      <c r="P40" s="51">
        <f t="shared" si="59"/>
        <v>85.044562290633337</v>
      </c>
      <c r="Q40" s="51">
        <f t="shared" si="59"/>
        <v>0</v>
      </c>
      <c r="R40" s="51">
        <f t="shared" si="59"/>
        <v>0</v>
      </c>
      <c r="S40" s="156">
        <f t="shared" si="63"/>
        <v>100.60131050202587</v>
      </c>
      <c r="T40" s="139"/>
      <c r="U40" s="201" t="s">
        <v>12</v>
      </c>
      <c r="V40" s="88">
        <f t="shared" si="60"/>
        <v>0</v>
      </c>
      <c r="W40" s="88">
        <f t="shared" si="60"/>
        <v>0</v>
      </c>
      <c r="X40" s="88">
        <f t="shared" si="60"/>
        <v>0</v>
      </c>
      <c r="Y40" s="88">
        <f t="shared" si="60"/>
        <v>0.20085392510951972</v>
      </c>
      <c r="Z40" s="88">
        <f t="shared" si="60"/>
        <v>0</v>
      </c>
      <c r="AA40" s="88">
        <f t="shared" si="60"/>
        <v>15.355894286283016</v>
      </c>
      <c r="AB40" s="88">
        <f t="shared" si="60"/>
        <v>85.044562290633337</v>
      </c>
      <c r="AC40" s="89">
        <f t="shared" si="60"/>
        <v>0</v>
      </c>
      <c r="AD40" s="88">
        <f t="shared" si="60"/>
        <v>0</v>
      </c>
      <c r="AE40" s="88">
        <f t="shared" si="60"/>
        <v>0</v>
      </c>
      <c r="AF40" s="88">
        <f t="shared" si="60"/>
        <v>0</v>
      </c>
      <c r="AG40" s="88">
        <f t="shared" si="60"/>
        <v>0</v>
      </c>
      <c r="AH40" s="88">
        <f t="shared" si="60"/>
        <v>0</v>
      </c>
      <c r="AI40" s="204">
        <f t="shared" si="64"/>
        <v>100.60131050202587</v>
      </c>
      <c r="AJ40" s="131" t="str">
        <f t="shared" si="65"/>
        <v/>
      </c>
    </row>
    <row r="41" spans="1:36" ht="15">
      <c r="A41" s="157" t="s">
        <v>56</v>
      </c>
      <c r="B41" s="45">
        <f t="shared" si="61"/>
        <v>0</v>
      </c>
      <c r="C41" s="45">
        <f t="shared" si="61"/>
        <v>0</v>
      </c>
      <c r="D41" s="45">
        <f t="shared" si="61"/>
        <v>4.1537447120270285E-2</v>
      </c>
      <c r="E41" s="45">
        <f t="shared" si="61"/>
        <v>0</v>
      </c>
      <c r="F41" s="304">
        <v>0</v>
      </c>
      <c r="G41" s="45">
        <f t="shared" si="58"/>
        <v>0</v>
      </c>
      <c r="H41" s="45">
        <f t="shared" si="58"/>
        <v>0</v>
      </c>
      <c r="I41" s="144">
        <f t="shared" si="62"/>
        <v>4.1537447120270285E-2</v>
      </c>
      <c r="J41" s="139"/>
      <c r="K41" s="159" t="s">
        <v>56</v>
      </c>
      <c r="L41" s="45">
        <f t="shared" si="59"/>
        <v>0</v>
      </c>
      <c r="M41" s="45">
        <f t="shared" si="59"/>
        <v>0</v>
      </c>
      <c r="N41" s="45">
        <f t="shared" si="59"/>
        <v>4.1537447120270285E-2</v>
      </c>
      <c r="O41" s="45">
        <f t="shared" si="59"/>
        <v>0</v>
      </c>
      <c r="P41" s="45">
        <f t="shared" si="59"/>
        <v>0</v>
      </c>
      <c r="Q41" s="45">
        <f t="shared" si="59"/>
        <v>0</v>
      </c>
      <c r="R41" s="45">
        <f t="shared" si="59"/>
        <v>0</v>
      </c>
      <c r="S41" s="148">
        <f t="shared" si="63"/>
        <v>4.1537447120270285E-2</v>
      </c>
      <c r="T41" s="139"/>
      <c r="U41" s="205" t="s">
        <v>56</v>
      </c>
      <c r="V41" s="84">
        <f t="shared" si="60"/>
        <v>0</v>
      </c>
      <c r="W41" s="84">
        <f t="shared" si="60"/>
        <v>0</v>
      </c>
      <c r="X41" s="84">
        <f t="shared" si="60"/>
        <v>0</v>
      </c>
      <c r="Y41" s="84">
        <f t="shared" si="60"/>
        <v>0</v>
      </c>
      <c r="Z41" s="84">
        <f t="shared" si="60"/>
        <v>4.1537447120270285E-2</v>
      </c>
      <c r="AA41" s="84">
        <f t="shared" si="60"/>
        <v>0</v>
      </c>
      <c r="AB41" s="84">
        <f t="shared" si="60"/>
        <v>0</v>
      </c>
      <c r="AC41" s="85">
        <f t="shared" si="60"/>
        <v>0</v>
      </c>
      <c r="AD41" s="84">
        <f t="shared" si="60"/>
        <v>0</v>
      </c>
      <c r="AE41" s="84">
        <f t="shared" si="60"/>
        <v>0</v>
      </c>
      <c r="AF41" s="84">
        <f t="shared" si="60"/>
        <v>0</v>
      </c>
      <c r="AG41" s="84">
        <f t="shared" si="60"/>
        <v>0</v>
      </c>
      <c r="AH41" s="84">
        <f t="shared" si="60"/>
        <v>0</v>
      </c>
      <c r="AI41" s="200">
        <f t="shared" si="64"/>
        <v>4.1537447120270285E-2</v>
      </c>
      <c r="AJ41" s="131" t="str">
        <f t="shared" si="65"/>
        <v/>
      </c>
    </row>
    <row r="42" spans="1:36" ht="15">
      <c r="A42" s="149" t="s">
        <v>17</v>
      </c>
      <c r="B42" s="48">
        <f t="shared" si="61"/>
        <v>30.143921474008202</v>
      </c>
      <c r="C42" s="48">
        <f t="shared" si="61"/>
        <v>0.50516362741469678</v>
      </c>
      <c r="D42" s="48">
        <f t="shared" si="61"/>
        <v>14.362478123998876</v>
      </c>
      <c r="E42" s="48">
        <f t="shared" si="61"/>
        <v>8.7437963799079643</v>
      </c>
      <c r="F42" s="304">
        <v>0</v>
      </c>
      <c r="G42" s="48">
        <f t="shared" si="58"/>
        <v>0</v>
      </c>
      <c r="H42" s="48">
        <f t="shared" si="58"/>
        <v>0</v>
      </c>
      <c r="I42" s="152">
        <f t="shared" si="62"/>
        <v>53.755359605329737</v>
      </c>
      <c r="J42" s="139"/>
      <c r="K42" s="153" t="s">
        <v>17</v>
      </c>
      <c r="L42" s="51">
        <f t="shared" si="59"/>
        <v>30.143921474008202</v>
      </c>
      <c r="M42" s="51">
        <f t="shared" si="59"/>
        <v>0.50516362741469678</v>
      </c>
      <c r="N42" s="51">
        <f t="shared" si="59"/>
        <v>14.362478123998876</v>
      </c>
      <c r="O42" s="51">
        <f t="shared" si="59"/>
        <v>8.7437963799079643</v>
      </c>
      <c r="P42" s="51">
        <f t="shared" si="59"/>
        <v>4.9544268524222046</v>
      </c>
      <c r="Q42" s="51">
        <f t="shared" si="59"/>
        <v>0</v>
      </c>
      <c r="R42" s="51">
        <f t="shared" si="59"/>
        <v>0</v>
      </c>
      <c r="S42" s="156">
        <f t="shared" si="63"/>
        <v>58.709786457751939</v>
      </c>
      <c r="T42" s="139"/>
      <c r="U42" s="201" t="s">
        <v>17</v>
      </c>
      <c r="V42" s="88">
        <f t="shared" si="60"/>
        <v>23.052620640249643</v>
      </c>
      <c r="W42" s="88">
        <f t="shared" si="60"/>
        <v>6.4145561331869869</v>
      </c>
      <c r="X42" s="88">
        <f t="shared" si="60"/>
        <v>0</v>
      </c>
      <c r="Y42" s="88">
        <f t="shared" si="60"/>
        <v>0.50516362741469678</v>
      </c>
      <c r="Z42" s="88">
        <f t="shared" si="60"/>
        <v>10.90843774665178</v>
      </c>
      <c r="AA42" s="88">
        <f t="shared" si="60"/>
        <v>4.9781085382869268</v>
      </c>
      <c r="AB42" s="88">
        <f t="shared" si="60"/>
        <v>4.9544268524222046</v>
      </c>
      <c r="AC42" s="89">
        <f t="shared" si="60"/>
        <v>7.8964729195397041</v>
      </c>
      <c r="AD42" s="88">
        <f t="shared" si="60"/>
        <v>0.67674470057156932</v>
      </c>
      <c r="AE42" s="88">
        <f t="shared" si="60"/>
        <v>0</v>
      </c>
      <c r="AF42" s="88">
        <f t="shared" si="60"/>
        <v>0</v>
      </c>
      <c r="AG42" s="88">
        <f t="shared" si="60"/>
        <v>3.4540403773470976</v>
      </c>
      <c r="AH42" s="88">
        <f t="shared" si="60"/>
        <v>3.7656878416210366</v>
      </c>
      <c r="AI42" s="204">
        <f t="shared" si="64"/>
        <v>58.709786457751939</v>
      </c>
      <c r="AJ42" s="131" t="str">
        <f t="shared" si="65"/>
        <v/>
      </c>
    </row>
    <row r="43" spans="1:36" ht="15">
      <c r="A43" s="157" t="s">
        <v>141</v>
      </c>
      <c r="B43" s="45">
        <f t="shared" si="61"/>
        <v>634.29785767656097</v>
      </c>
      <c r="C43" s="45">
        <f t="shared" si="61"/>
        <v>1750.0856297894186</v>
      </c>
      <c r="D43" s="45">
        <f t="shared" si="61"/>
        <v>941.50550074735952</v>
      </c>
      <c r="E43" s="45">
        <f t="shared" si="61"/>
        <v>1.4005643956934333</v>
      </c>
      <c r="F43" s="304">
        <v>0</v>
      </c>
      <c r="G43" s="45">
        <f t="shared" si="58"/>
        <v>0</v>
      </c>
      <c r="H43" s="45">
        <f t="shared" si="58"/>
        <v>0</v>
      </c>
      <c r="I43" s="144">
        <f t="shared" si="62"/>
        <v>3327.2895526090324</v>
      </c>
      <c r="J43" s="139"/>
      <c r="K43" s="159" t="s">
        <v>141</v>
      </c>
      <c r="L43" s="45">
        <f t="shared" si="59"/>
        <v>634.29785767656097</v>
      </c>
      <c r="M43" s="45">
        <f t="shared" si="59"/>
        <v>1750.0856297894186</v>
      </c>
      <c r="N43" s="45">
        <f t="shared" si="59"/>
        <v>941.50550074735952</v>
      </c>
      <c r="O43" s="45">
        <f t="shared" si="59"/>
        <v>1.4005643956934333</v>
      </c>
      <c r="P43" s="45">
        <f t="shared" si="59"/>
        <v>4.7175941944512454</v>
      </c>
      <c r="Q43" s="45">
        <f t="shared" si="59"/>
        <v>0</v>
      </c>
      <c r="R43" s="45">
        <f t="shared" si="59"/>
        <v>0</v>
      </c>
      <c r="S43" s="148">
        <f t="shared" si="63"/>
        <v>3332.0071468034835</v>
      </c>
      <c r="T43" s="139"/>
      <c r="U43" s="205" t="s">
        <v>141</v>
      </c>
      <c r="V43" s="84">
        <f t="shared" si="60"/>
        <v>613.0823207838597</v>
      </c>
      <c r="W43" s="84">
        <f t="shared" si="60"/>
        <v>0</v>
      </c>
      <c r="X43" s="84">
        <f t="shared" si="60"/>
        <v>0</v>
      </c>
      <c r="Y43" s="84">
        <f t="shared" si="60"/>
        <v>1750.0856297894186</v>
      </c>
      <c r="Z43" s="84">
        <f t="shared" si="60"/>
        <v>722.13558444015462</v>
      </c>
      <c r="AA43" s="84">
        <f t="shared" si="60"/>
        <v>1.4005643956934333</v>
      </c>
      <c r="AB43" s="84">
        <f t="shared" si="60"/>
        <v>4.7175941944512454</v>
      </c>
      <c r="AC43" s="85">
        <f t="shared" si="60"/>
        <v>240.5854531999062</v>
      </c>
      <c r="AD43" s="84">
        <f t="shared" si="60"/>
        <v>21.215536892701291</v>
      </c>
      <c r="AE43" s="84">
        <f t="shared" si="60"/>
        <v>0</v>
      </c>
      <c r="AF43" s="84">
        <f t="shared" si="60"/>
        <v>0</v>
      </c>
      <c r="AG43" s="84">
        <f t="shared" si="60"/>
        <v>219.3699163072049</v>
      </c>
      <c r="AH43" s="84">
        <f t="shared" si="60"/>
        <v>0</v>
      </c>
      <c r="AI43" s="200">
        <f t="shared" si="64"/>
        <v>3332.0071468034835</v>
      </c>
      <c r="AJ43" s="131" t="str">
        <f t="shared" si="65"/>
        <v/>
      </c>
    </row>
    <row r="44" spans="1:36" ht="15">
      <c r="A44" s="149" t="s">
        <v>25</v>
      </c>
      <c r="B44" s="48">
        <f t="shared" si="61"/>
        <v>430.47596554904987</v>
      </c>
      <c r="C44" s="48">
        <f t="shared" si="61"/>
        <v>11.540553661233874</v>
      </c>
      <c r="D44" s="48">
        <f t="shared" si="61"/>
        <v>296.3324427192286</v>
      </c>
      <c r="E44" s="48">
        <f t="shared" si="61"/>
        <v>2249.6093333102854</v>
      </c>
      <c r="F44" s="304">
        <v>0</v>
      </c>
      <c r="G44" s="48">
        <f t="shared" si="58"/>
        <v>353.27964658594811</v>
      </c>
      <c r="H44" s="48">
        <f t="shared" si="58"/>
        <v>16.396538834622927</v>
      </c>
      <c r="I44" s="152">
        <f t="shared" si="62"/>
        <v>3357.6344806603688</v>
      </c>
      <c r="J44" s="139"/>
      <c r="K44" s="153" t="s">
        <v>25</v>
      </c>
      <c r="L44" s="51">
        <f t="shared" si="59"/>
        <v>430.47596554904987</v>
      </c>
      <c r="M44" s="51">
        <f t="shared" si="59"/>
        <v>11.540553661233874</v>
      </c>
      <c r="N44" s="51">
        <f t="shared" si="59"/>
        <v>296.3324427192286</v>
      </c>
      <c r="O44" s="51">
        <f t="shared" si="59"/>
        <v>2249.6093333102854</v>
      </c>
      <c r="P44" s="51">
        <f t="shared" si="59"/>
        <v>36.72022325489737</v>
      </c>
      <c r="Q44" s="51">
        <f t="shared" si="59"/>
        <v>353.27964658594811</v>
      </c>
      <c r="R44" s="51">
        <f t="shared" si="59"/>
        <v>16.396538834622927</v>
      </c>
      <c r="S44" s="156">
        <f t="shared" si="63"/>
        <v>3394.3547039152663</v>
      </c>
      <c r="T44" s="139"/>
      <c r="U44" s="201" t="s">
        <v>25</v>
      </c>
      <c r="V44" s="88">
        <f t="shared" si="60"/>
        <v>13.333573996196284</v>
      </c>
      <c r="W44" s="88">
        <f t="shared" si="60"/>
        <v>272.10738000203895</v>
      </c>
      <c r="X44" s="88">
        <f t="shared" si="60"/>
        <v>353.27964658594811</v>
      </c>
      <c r="Y44" s="88">
        <f t="shared" si="60"/>
        <v>11.540553661233874</v>
      </c>
      <c r="Z44" s="88">
        <f t="shared" si="60"/>
        <v>284.99784640013945</v>
      </c>
      <c r="AA44" s="88">
        <f t="shared" si="60"/>
        <v>2121.2458632691869</v>
      </c>
      <c r="AB44" s="88">
        <f t="shared" si="60"/>
        <v>36.72022325489737</v>
      </c>
      <c r="AC44" s="89">
        <f t="shared" si="60"/>
        <v>301.12961674562513</v>
      </c>
      <c r="AD44" s="88">
        <f t="shared" si="60"/>
        <v>145.0350115508146</v>
      </c>
      <c r="AE44" s="88">
        <f t="shared" si="60"/>
        <v>121.99280988103033</v>
      </c>
      <c r="AF44" s="88">
        <f t="shared" si="60"/>
        <v>16.396538834622927</v>
      </c>
      <c r="AG44" s="88">
        <f t="shared" si="60"/>
        <v>11.334596319089098</v>
      </c>
      <c r="AH44" s="88">
        <f t="shared" si="60"/>
        <v>6.3706601600681099</v>
      </c>
      <c r="AI44" s="204">
        <f t="shared" si="64"/>
        <v>3394.3547039152663</v>
      </c>
      <c r="AJ44" s="131" t="str">
        <f t="shared" si="65"/>
        <v/>
      </c>
    </row>
    <row r="45" spans="1:36" ht="15">
      <c r="A45" s="157" t="s">
        <v>24</v>
      </c>
      <c r="B45" s="45">
        <f t="shared" si="61"/>
        <v>83.512557070327929</v>
      </c>
      <c r="C45" s="45">
        <f t="shared" si="61"/>
        <v>3.2080726224400759E-2</v>
      </c>
      <c r="D45" s="45">
        <f t="shared" si="61"/>
        <v>30.215095880552408</v>
      </c>
      <c r="E45" s="45">
        <f t="shared" si="61"/>
        <v>0</v>
      </c>
      <c r="F45" s="304">
        <v>0</v>
      </c>
      <c r="G45" s="45">
        <f t="shared" si="58"/>
        <v>0</v>
      </c>
      <c r="H45" s="45">
        <f t="shared" si="58"/>
        <v>0</v>
      </c>
      <c r="I45" s="144">
        <f t="shared" si="62"/>
        <v>113.75973367710475</v>
      </c>
      <c r="J45" s="139"/>
      <c r="K45" s="159" t="s">
        <v>24</v>
      </c>
      <c r="L45" s="45">
        <f t="shared" si="59"/>
        <v>83.512557070327929</v>
      </c>
      <c r="M45" s="45">
        <f t="shared" si="59"/>
        <v>3.2080726224400759E-2</v>
      </c>
      <c r="N45" s="45">
        <f t="shared" si="59"/>
        <v>30.215095880552408</v>
      </c>
      <c r="O45" s="45">
        <f t="shared" si="59"/>
        <v>0</v>
      </c>
      <c r="P45" s="45">
        <f t="shared" si="59"/>
        <v>0</v>
      </c>
      <c r="Q45" s="45">
        <f t="shared" si="59"/>
        <v>0</v>
      </c>
      <c r="R45" s="45">
        <f t="shared" si="59"/>
        <v>0</v>
      </c>
      <c r="S45" s="148">
        <f t="shared" si="63"/>
        <v>113.75973367710475</v>
      </c>
      <c r="T45" s="139"/>
      <c r="U45" s="205" t="s">
        <v>24</v>
      </c>
      <c r="V45" s="84">
        <f t="shared" si="60"/>
        <v>79.695195625232529</v>
      </c>
      <c r="W45" s="84">
        <f t="shared" si="60"/>
        <v>0</v>
      </c>
      <c r="X45" s="84">
        <f t="shared" si="60"/>
        <v>0</v>
      </c>
      <c r="Y45" s="84">
        <f t="shared" si="60"/>
        <v>3.2080726224400759E-2</v>
      </c>
      <c r="Z45" s="84">
        <f t="shared" si="60"/>
        <v>0.83591402199092579</v>
      </c>
      <c r="AA45" s="84">
        <f t="shared" si="60"/>
        <v>0</v>
      </c>
      <c r="AB45" s="84">
        <f t="shared" si="60"/>
        <v>0</v>
      </c>
      <c r="AC45" s="85">
        <f t="shared" si="60"/>
        <v>33.196543303656895</v>
      </c>
      <c r="AD45" s="84">
        <f t="shared" si="60"/>
        <v>3.8173614450954134</v>
      </c>
      <c r="AE45" s="84">
        <f t="shared" si="60"/>
        <v>0</v>
      </c>
      <c r="AF45" s="84">
        <f t="shared" si="60"/>
        <v>0</v>
      </c>
      <c r="AG45" s="84">
        <f t="shared" si="60"/>
        <v>29.379181858561481</v>
      </c>
      <c r="AH45" s="84">
        <f t="shared" si="60"/>
        <v>0</v>
      </c>
      <c r="AI45" s="200">
        <f t="shared" si="64"/>
        <v>113.75973367710476</v>
      </c>
      <c r="AJ45" s="131" t="str">
        <f t="shared" si="65"/>
        <v/>
      </c>
    </row>
    <row r="46" spans="1:36" ht="15">
      <c r="A46" s="149" t="s">
        <v>57</v>
      </c>
      <c r="B46" s="48">
        <f t="shared" si="61"/>
        <v>20.763919952603707</v>
      </c>
      <c r="C46" s="48">
        <f t="shared" si="61"/>
        <v>3.3350566445311181</v>
      </c>
      <c r="D46" s="48">
        <f t="shared" si="61"/>
        <v>7.6111112104530863</v>
      </c>
      <c r="E46" s="48">
        <f t="shared" si="61"/>
        <v>0</v>
      </c>
      <c r="F46" s="304">
        <v>0</v>
      </c>
      <c r="G46" s="48">
        <f t="shared" si="58"/>
        <v>0</v>
      </c>
      <c r="H46" s="48">
        <f t="shared" si="58"/>
        <v>0</v>
      </c>
      <c r="I46" s="152">
        <f t="shared" si="62"/>
        <v>31.710087807587911</v>
      </c>
      <c r="J46" s="139"/>
      <c r="K46" s="153" t="s">
        <v>57</v>
      </c>
      <c r="L46" s="51">
        <f t="shared" si="59"/>
        <v>20.763919952603707</v>
      </c>
      <c r="M46" s="51">
        <f t="shared" si="59"/>
        <v>3.3350566445311181</v>
      </c>
      <c r="N46" s="51">
        <f t="shared" si="59"/>
        <v>7.6111112104530863</v>
      </c>
      <c r="O46" s="51">
        <f t="shared" si="59"/>
        <v>0</v>
      </c>
      <c r="P46" s="51">
        <f t="shared" si="59"/>
        <v>0</v>
      </c>
      <c r="Q46" s="51">
        <f t="shared" si="59"/>
        <v>0</v>
      </c>
      <c r="R46" s="51">
        <f t="shared" si="59"/>
        <v>0</v>
      </c>
      <c r="S46" s="156">
        <f t="shared" si="63"/>
        <v>31.710087807587911</v>
      </c>
      <c r="T46" s="139"/>
      <c r="U46" s="201" t="s">
        <v>57</v>
      </c>
      <c r="V46" s="88">
        <f t="shared" si="60"/>
        <v>20.025532869392109</v>
      </c>
      <c r="W46" s="88">
        <f t="shared" si="60"/>
        <v>0</v>
      </c>
      <c r="X46" s="88">
        <f t="shared" si="60"/>
        <v>0</v>
      </c>
      <c r="Y46" s="88">
        <f t="shared" si="60"/>
        <v>3.3350566445311181</v>
      </c>
      <c r="Z46" s="88">
        <f t="shared" si="60"/>
        <v>7.6111112104530863</v>
      </c>
      <c r="AA46" s="88">
        <f t="shared" si="60"/>
        <v>0</v>
      </c>
      <c r="AB46" s="88">
        <f t="shared" si="60"/>
        <v>0</v>
      </c>
      <c r="AC46" s="89">
        <f t="shared" si="60"/>
        <v>0.73838708321159852</v>
      </c>
      <c r="AD46" s="88">
        <f t="shared" si="60"/>
        <v>0.73838708321159852</v>
      </c>
      <c r="AE46" s="88">
        <f t="shared" si="60"/>
        <v>0</v>
      </c>
      <c r="AF46" s="88">
        <f t="shared" si="60"/>
        <v>0</v>
      </c>
      <c r="AG46" s="88">
        <f t="shared" si="60"/>
        <v>0</v>
      </c>
      <c r="AH46" s="88">
        <f t="shared" si="60"/>
        <v>0</v>
      </c>
      <c r="AI46" s="204">
        <f t="shared" si="64"/>
        <v>31.710087807587911</v>
      </c>
      <c r="AJ46" s="131" t="str">
        <f t="shared" si="65"/>
        <v/>
      </c>
    </row>
    <row r="47" spans="1:36" ht="15">
      <c r="A47" s="157" t="s">
        <v>22</v>
      </c>
      <c r="B47" s="45">
        <f t="shared" si="61"/>
        <v>143.10564152156871</v>
      </c>
      <c r="C47" s="45">
        <f t="shared" si="61"/>
        <v>155.08854943823121</v>
      </c>
      <c r="D47" s="45">
        <f t="shared" si="61"/>
        <v>265.05104440208697</v>
      </c>
      <c r="E47" s="45">
        <f t="shared" si="61"/>
        <v>0</v>
      </c>
      <c r="F47" s="304">
        <v>0</v>
      </c>
      <c r="G47" s="45">
        <f t="shared" si="58"/>
        <v>0</v>
      </c>
      <c r="H47" s="45">
        <f t="shared" si="58"/>
        <v>0</v>
      </c>
      <c r="I47" s="144">
        <f t="shared" si="62"/>
        <v>563.2452353618869</v>
      </c>
      <c r="J47" s="139"/>
      <c r="K47" s="159" t="s">
        <v>22</v>
      </c>
      <c r="L47" s="45">
        <f t="shared" si="59"/>
        <v>143.10564152156871</v>
      </c>
      <c r="M47" s="45">
        <f t="shared" si="59"/>
        <v>155.08854943823121</v>
      </c>
      <c r="N47" s="45">
        <f t="shared" si="59"/>
        <v>265.05104440208697</v>
      </c>
      <c r="O47" s="45">
        <f t="shared" si="59"/>
        <v>0</v>
      </c>
      <c r="P47" s="45">
        <f t="shared" si="59"/>
        <v>112.23249208835288</v>
      </c>
      <c r="Q47" s="45">
        <f t="shared" si="59"/>
        <v>0</v>
      </c>
      <c r="R47" s="45">
        <f t="shared" si="59"/>
        <v>0</v>
      </c>
      <c r="S47" s="148">
        <f t="shared" si="63"/>
        <v>675.47772745023974</v>
      </c>
      <c r="T47" s="139"/>
      <c r="U47" s="205" t="s">
        <v>22</v>
      </c>
      <c r="V47" s="84">
        <f t="shared" si="60"/>
        <v>138.03943595377285</v>
      </c>
      <c r="W47" s="84">
        <f t="shared" si="60"/>
        <v>0</v>
      </c>
      <c r="X47" s="84">
        <f t="shared" si="60"/>
        <v>0</v>
      </c>
      <c r="Y47" s="84">
        <f t="shared" si="60"/>
        <v>155.08854943823121</v>
      </c>
      <c r="Z47" s="84">
        <f t="shared" si="60"/>
        <v>213.08386027253044</v>
      </c>
      <c r="AA47" s="84">
        <f t="shared" si="60"/>
        <v>0</v>
      </c>
      <c r="AB47" s="84">
        <f t="shared" si="60"/>
        <v>112.23249208835288</v>
      </c>
      <c r="AC47" s="85">
        <f t="shared" si="60"/>
        <v>57.033389697352419</v>
      </c>
      <c r="AD47" s="84">
        <f t="shared" si="60"/>
        <v>5.0662055677958975</v>
      </c>
      <c r="AE47" s="84">
        <f t="shared" si="60"/>
        <v>0</v>
      </c>
      <c r="AF47" s="84">
        <f t="shared" si="60"/>
        <v>0</v>
      </c>
      <c r="AG47" s="84">
        <f t="shared" si="60"/>
        <v>51.967184129556522</v>
      </c>
      <c r="AH47" s="84">
        <f t="shared" si="60"/>
        <v>0</v>
      </c>
      <c r="AI47" s="200">
        <f t="shared" si="64"/>
        <v>675.47772745023974</v>
      </c>
      <c r="AJ47" s="131" t="str">
        <f t="shared" si="65"/>
        <v/>
      </c>
    </row>
    <row r="48" spans="1:36" ht="15">
      <c r="A48" s="149" t="s">
        <v>21</v>
      </c>
      <c r="B48" s="48">
        <f t="shared" si="61"/>
        <v>0.25053573768548043</v>
      </c>
      <c r="C48" s="48">
        <f t="shared" si="61"/>
        <v>5.8435234015207956E-2</v>
      </c>
      <c r="D48" s="48">
        <f t="shared" si="61"/>
        <v>2.5225010910094499</v>
      </c>
      <c r="E48" s="48">
        <f t="shared" si="61"/>
        <v>0</v>
      </c>
      <c r="F48" s="304">
        <v>0</v>
      </c>
      <c r="G48" s="48">
        <f t="shared" si="58"/>
        <v>0</v>
      </c>
      <c r="H48" s="48">
        <f t="shared" si="58"/>
        <v>0</v>
      </c>
      <c r="I48" s="152">
        <f t="shared" si="62"/>
        <v>2.8314720627101382</v>
      </c>
      <c r="J48" s="139"/>
      <c r="K48" s="153" t="s">
        <v>21</v>
      </c>
      <c r="L48" s="51">
        <f t="shared" si="59"/>
        <v>0.25053573768548043</v>
      </c>
      <c r="M48" s="51">
        <f t="shared" si="59"/>
        <v>5.8435234015207956E-2</v>
      </c>
      <c r="N48" s="51">
        <f t="shared" si="59"/>
        <v>2.5225010910094499</v>
      </c>
      <c r="O48" s="51">
        <f t="shared" si="59"/>
        <v>0</v>
      </c>
      <c r="P48" s="51">
        <f t="shared" si="59"/>
        <v>0</v>
      </c>
      <c r="Q48" s="51">
        <f t="shared" si="59"/>
        <v>0</v>
      </c>
      <c r="R48" s="51">
        <f t="shared" si="59"/>
        <v>0</v>
      </c>
      <c r="S48" s="156">
        <f t="shared" si="63"/>
        <v>2.8314720627101382</v>
      </c>
      <c r="T48" s="139"/>
      <c r="U48" s="201" t="s">
        <v>58</v>
      </c>
      <c r="V48" s="88">
        <f t="shared" si="60"/>
        <v>0.25053573768548043</v>
      </c>
      <c r="W48" s="88">
        <f t="shared" si="60"/>
        <v>0</v>
      </c>
      <c r="X48" s="88">
        <f t="shared" si="60"/>
        <v>0</v>
      </c>
      <c r="Y48" s="88">
        <f t="shared" si="60"/>
        <v>5.8435234015207956E-2</v>
      </c>
      <c r="Z48" s="88">
        <f t="shared" si="60"/>
        <v>2.5225010910094499</v>
      </c>
      <c r="AA48" s="88">
        <f t="shared" si="60"/>
        <v>0</v>
      </c>
      <c r="AB48" s="88">
        <f t="shared" si="60"/>
        <v>0</v>
      </c>
      <c r="AC48" s="89">
        <f t="shared" si="60"/>
        <v>0</v>
      </c>
      <c r="AD48" s="88">
        <f t="shared" si="60"/>
        <v>0</v>
      </c>
      <c r="AE48" s="88">
        <f t="shared" si="60"/>
        <v>0</v>
      </c>
      <c r="AF48" s="88">
        <f t="shared" si="60"/>
        <v>0</v>
      </c>
      <c r="AG48" s="88">
        <f t="shared" si="60"/>
        <v>0</v>
      </c>
      <c r="AH48" s="88">
        <f t="shared" si="60"/>
        <v>0</v>
      </c>
      <c r="AI48" s="204">
        <f t="shared" si="64"/>
        <v>2.8314720627101382</v>
      </c>
      <c r="AJ48" s="131" t="str">
        <f t="shared" si="65"/>
        <v/>
      </c>
    </row>
    <row r="49" spans="1:36" ht="15">
      <c r="A49" s="160" t="s">
        <v>61</v>
      </c>
      <c r="B49" s="45">
        <f t="shared" si="61"/>
        <v>8.4239999999999995</v>
      </c>
      <c r="C49" s="45">
        <f t="shared" si="61"/>
        <v>0</v>
      </c>
      <c r="D49" s="45">
        <f t="shared" si="61"/>
        <v>0</v>
      </c>
      <c r="E49" s="45">
        <f t="shared" si="61"/>
        <v>0</v>
      </c>
      <c r="F49" s="304">
        <v>0</v>
      </c>
      <c r="G49" s="45">
        <f t="shared" ref="G49:H53" si="66">G127+G153+G179+G205+G231+G257+G283+G309+G335+G361+G387+G413+G439</f>
        <v>0</v>
      </c>
      <c r="H49" s="45">
        <f t="shared" si="66"/>
        <v>0</v>
      </c>
      <c r="I49" s="144">
        <f t="shared" si="62"/>
        <v>8.4239999999999995</v>
      </c>
      <c r="J49" s="139"/>
      <c r="K49" s="161" t="s">
        <v>61</v>
      </c>
      <c r="L49" s="45">
        <f t="shared" ref="L49:R53" si="67">L127+L153+L179+L205+L231+L257+L283+L309+L335+L361+L387+L413+L439</f>
        <v>8.4239999999999995</v>
      </c>
      <c r="M49" s="45">
        <f t="shared" si="67"/>
        <v>0</v>
      </c>
      <c r="N49" s="45">
        <f t="shared" si="67"/>
        <v>0</v>
      </c>
      <c r="O49" s="45">
        <f t="shared" si="67"/>
        <v>0</v>
      </c>
      <c r="P49" s="45">
        <f t="shared" si="67"/>
        <v>0</v>
      </c>
      <c r="Q49" s="45">
        <f t="shared" si="67"/>
        <v>0</v>
      </c>
      <c r="R49" s="45">
        <f t="shared" si="67"/>
        <v>0</v>
      </c>
      <c r="S49" s="148">
        <f t="shared" si="63"/>
        <v>8.4239999999999995</v>
      </c>
      <c r="T49" s="139"/>
      <c r="U49" s="206" t="s">
        <v>59</v>
      </c>
      <c r="V49" s="84">
        <f t="shared" ref="V49:AH53" si="68">V127+V153+V179+V205+V231+V257+V283+V309+V335+V361+V387+V413+V439</f>
        <v>8.4239999999999995</v>
      </c>
      <c r="W49" s="84">
        <f t="shared" si="68"/>
        <v>0</v>
      </c>
      <c r="X49" s="84">
        <f t="shared" si="68"/>
        <v>0</v>
      </c>
      <c r="Y49" s="84">
        <f t="shared" si="68"/>
        <v>0</v>
      </c>
      <c r="Z49" s="84">
        <f t="shared" si="68"/>
        <v>0</v>
      </c>
      <c r="AA49" s="84">
        <f t="shared" si="68"/>
        <v>0</v>
      </c>
      <c r="AB49" s="84">
        <f t="shared" si="68"/>
        <v>0</v>
      </c>
      <c r="AC49" s="85">
        <f t="shared" si="68"/>
        <v>0</v>
      </c>
      <c r="AD49" s="84">
        <f t="shared" si="68"/>
        <v>0</v>
      </c>
      <c r="AE49" s="84">
        <f t="shared" si="68"/>
        <v>0</v>
      </c>
      <c r="AF49" s="84">
        <f t="shared" si="68"/>
        <v>0</v>
      </c>
      <c r="AG49" s="84">
        <f t="shared" si="68"/>
        <v>0</v>
      </c>
      <c r="AH49" s="84">
        <f t="shared" si="68"/>
        <v>0</v>
      </c>
      <c r="AI49" s="200">
        <f t="shared" si="64"/>
        <v>8.4239999999999995</v>
      </c>
      <c r="AJ49" s="131" t="str">
        <f t="shared" si="65"/>
        <v/>
      </c>
    </row>
    <row r="50" spans="1:36">
      <c r="A50" s="162" t="s">
        <v>23</v>
      </c>
      <c r="B50" s="55">
        <f t="shared" ref="B50:E53" si="69">B128+B154+B180+B206+B232+B258+B284+B310+B336+B362+B388+B414+B440</f>
        <v>8.4239999999999995</v>
      </c>
      <c r="C50" s="55">
        <f t="shared" si="69"/>
        <v>0</v>
      </c>
      <c r="D50" s="55">
        <f t="shared" si="69"/>
        <v>0</v>
      </c>
      <c r="E50" s="55">
        <f t="shared" si="69"/>
        <v>0</v>
      </c>
      <c r="F50" s="304">
        <v>0</v>
      </c>
      <c r="G50" s="55">
        <f t="shared" si="66"/>
        <v>0</v>
      </c>
      <c r="H50" s="55">
        <f t="shared" si="66"/>
        <v>0</v>
      </c>
      <c r="I50" s="165">
        <f t="shared" si="62"/>
        <v>8.4239999999999995</v>
      </c>
      <c r="J50" s="139"/>
      <c r="K50" s="166" t="s">
        <v>23</v>
      </c>
      <c r="L50" s="58">
        <f t="shared" si="67"/>
        <v>8.4239999999999995</v>
      </c>
      <c r="M50" s="58">
        <f t="shared" si="67"/>
        <v>0</v>
      </c>
      <c r="N50" s="58">
        <f t="shared" si="67"/>
        <v>0</v>
      </c>
      <c r="O50" s="58">
        <f t="shared" si="67"/>
        <v>0</v>
      </c>
      <c r="P50" s="58">
        <f t="shared" si="67"/>
        <v>0</v>
      </c>
      <c r="Q50" s="58">
        <f t="shared" si="67"/>
        <v>0</v>
      </c>
      <c r="R50" s="58">
        <f t="shared" si="67"/>
        <v>0</v>
      </c>
      <c r="S50" s="169">
        <f t="shared" si="63"/>
        <v>8.4239999999999995</v>
      </c>
      <c r="T50" s="139"/>
      <c r="U50" s="207" t="s">
        <v>62</v>
      </c>
      <c r="V50" s="91">
        <f t="shared" si="68"/>
        <v>8.4239999999999995</v>
      </c>
      <c r="W50" s="91">
        <f t="shared" si="68"/>
        <v>0</v>
      </c>
      <c r="X50" s="91">
        <f t="shared" si="68"/>
        <v>0</v>
      </c>
      <c r="Y50" s="91">
        <f t="shared" si="68"/>
        <v>0</v>
      </c>
      <c r="Z50" s="91">
        <f t="shared" si="68"/>
        <v>0</v>
      </c>
      <c r="AA50" s="91">
        <f t="shared" si="68"/>
        <v>0</v>
      </c>
      <c r="AB50" s="91">
        <f t="shared" si="68"/>
        <v>0</v>
      </c>
      <c r="AC50" s="268">
        <f t="shared" si="68"/>
        <v>0</v>
      </c>
      <c r="AD50" s="91">
        <f t="shared" si="68"/>
        <v>0</v>
      </c>
      <c r="AE50" s="91">
        <f t="shared" si="68"/>
        <v>0</v>
      </c>
      <c r="AF50" s="91">
        <f t="shared" si="68"/>
        <v>0</v>
      </c>
      <c r="AG50" s="91">
        <f t="shared" si="68"/>
        <v>0</v>
      </c>
      <c r="AH50" s="91">
        <f t="shared" si="68"/>
        <v>0</v>
      </c>
      <c r="AI50" s="209">
        <f t="shared" si="64"/>
        <v>8.4239999999999995</v>
      </c>
      <c r="AJ50" s="131" t="str">
        <f t="shared" si="65"/>
        <v/>
      </c>
    </row>
    <row r="51" spans="1:36">
      <c r="A51" s="170" t="s">
        <v>19</v>
      </c>
      <c r="B51" s="61">
        <f t="shared" si="69"/>
        <v>0</v>
      </c>
      <c r="C51" s="61">
        <f t="shared" si="69"/>
        <v>0</v>
      </c>
      <c r="D51" s="61">
        <f t="shared" si="69"/>
        <v>0</v>
      </c>
      <c r="E51" s="61">
        <f t="shared" si="69"/>
        <v>0</v>
      </c>
      <c r="F51" s="304">
        <v>0</v>
      </c>
      <c r="G51" s="61">
        <f t="shared" si="66"/>
        <v>0</v>
      </c>
      <c r="H51" s="61">
        <f t="shared" si="66"/>
        <v>0</v>
      </c>
      <c r="I51" s="173">
        <f t="shared" si="62"/>
        <v>0</v>
      </c>
      <c r="J51" s="139"/>
      <c r="K51" s="174" t="s">
        <v>19</v>
      </c>
      <c r="L51" s="61">
        <f t="shared" si="67"/>
        <v>0</v>
      </c>
      <c r="M51" s="61">
        <f t="shared" si="67"/>
        <v>0</v>
      </c>
      <c r="N51" s="61">
        <f t="shared" si="67"/>
        <v>0</v>
      </c>
      <c r="O51" s="61">
        <f t="shared" si="67"/>
        <v>0</v>
      </c>
      <c r="P51" s="61">
        <f t="shared" si="67"/>
        <v>0</v>
      </c>
      <c r="Q51" s="61">
        <f t="shared" si="67"/>
        <v>0</v>
      </c>
      <c r="R51" s="61">
        <f t="shared" si="67"/>
        <v>0</v>
      </c>
      <c r="S51" s="176">
        <f t="shared" si="63"/>
        <v>0</v>
      </c>
      <c r="T51" s="139"/>
      <c r="U51" s="210" t="s">
        <v>19</v>
      </c>
      <c r="V51" s="94">
        <f t="shared" si="68"/>
        <v>0</v>
      </c>
      <c r="W51" s="94">
        <f t="shared" si="68"/>
        <v>0</v>
      </c>
      <c r="X51" s="94">
        <f t="shared" si="68"/>
        <v>0</v>
      </c>
      <c r="Y51" s="94">
        <f t="shared" si="68"/>
        <v>0</v>
      </c>
      <c r="Z51" s="94">
        <f t="shared" si="68"/>
        <v>0</v>
      </c>
      <c r="AA51" s="94">
        <f t="shared" si="68"/>
        <v>0</v>
      </c>
      <c r="AB51" s="94">
        <f t="shared" si="68"/>
        <v>0</v>
      </c>
      <c r="AC51" s="269">
        <f t="shared" si="68"/>
        <v>0</v>
      </c>
      <c r="AD51" s="94">
        <f t="shared" si="68"/>
        <v>0</v>
      </c>
      <c r="AE51" s="94">
        <f t="shared" si="68"/>
        <v>0</v>
      </c>
      <c r="AF51" s="94">
        <f t="shared" si="68"/>
        <v>0</v>
      </c>
      <c r="AG51" s="94">
        <f t="shared" si="68"/>
        <v>0</v>
      </c>
      <c r="AH51" s="94">
        <f t="shared" si="68"/>
        <v>0</v>
      </c>
      <c r="AI51" s="213">
        <f t="shared" si="64"/>
        <v>0</v>
      </c>
      <c r="AJ51" s="131" t="str">
        <f t="shared" si="65"/>
        <v/>
      </c>
    </row>
    <row r="52" spans="1:36">
      <c r="A52" s="162" t="s">
        <v>20</v>
      </c>
      <c r="B52" s="55">
        <f t="shared" si="69"/>
        <v>0</v>
      </c>
      <c r="C52" s="55">
        <f t="shared" si="69"/>
        <v>0</v>
      </c>
      <c r="D52" s="55">
        <f t="shared" si="69"/>
        <v>0</v>
      </c>
      <c r="E52" s="55">
        <f t="shared" si="69"/>
        <v>0</v>
      </c>
      <c r="F52" s="304">
        <v>0</v>
      </c>
      <c r="G52" s="55">
        <f t="shared" si="66"/>
        <v>0</v>
      </c>
      <c r="H52" s="55">
        <f t="shared" si="66"/>
        <v>0</v>
      </c>
      <c r="I52" s="165">
        <f t="shared" si="62"/>
        <v>0</v>
      </c>
      <c r="J52" s="139"/>
      <c r="K52" s="166" t="s">
        <v>20</v>
      </c>
      <c r="L52" s="58">
        <f t="shared" si="67"/>
        <v>0</v>
      </c>
      <c r="M52" s="58">
        <f t="shared" si="67"/>
        <v>0</v>
      </c>
      <c r="N52" s="58">
        <f t="shared" si="67"/>
        <v>0</v>
      </c>
      <c r="O52" s="58">
        <f t="shared" si="67"/>
        <v>0</v>
      </c>
      <c r="P52" s="58">
        <f t="shared" si="67"/>
        <v>0</v>
      </c>
      <c r="Q52" s="58">
        <f t="shared" si="67"/>
        <v>0</v>
      </c>
      <c r="R52" s="58">
        <f t="shared" si="67"/>
        <v>0</v>
      </c>
      <c r="S52" s="169">
        <f t="shared" si="63"/>
        <v>0</v>
      </c>
      <c r="T52" s="139"/>
      <c r="U52" s="207" t="s">
        <v>20</v>
      </c>
      <c r="V52" s="91">
        <f t="shared" si="68"/>
        <v>0</v>
      </c>
      <c r="W52" s="91">
        <f t="shared" si="68"/>
        <v>0</v>
      </c>
      <c r="X52" s="91">
        <f t="shared" si="68"/>
        <v>0</v>
      </c>
      <c r="Y52" s="91">
        <f t="shared" si="68"/>
        <v>0</v>
      </c>
      <c r="Z52" s="91">
        <f t="shared" si="68"/>
        <v>0</v>
      </c>
      <c r="AA52" s="91">
        <f t="shared" si="68"/>
        <v>0</v>
      </c>
      <c r="AB52" s="91">
        <f t="shared" si="68"/>
        <v>0</v>
      </c>
      <c r="AC52" s="268">
        <f t="shared" si="68"/>
        <v>0</v>
      </c>
      <c r="AD52" s="91">
        <f t="shared" si="68"/>
        <v>0</v>
      </c>
      <c r="AE52" s="91">
        <f t="shared" si="68"/>
        <v>0</v>
      </c>
      <c r="AF52" s="91">
        <f t="shared" si="68"/>
        <v>0</v>
      </c>
      <c r="AG52" s="91">
        <f t="shared" si="68"/>
        <v>0</v>
      </c>
      <c r="AH52" s="91">
        <f t="shared" si="68"/>
        <v>0</v>
      </c>
      <c r="AI52" s="209">
        <f t="shared" si="64"/>
        <v>0</v>
      </c>
      <c r="AJ52" s="131" t="str">
        <f t="shared" si="65"/>
        <v/>
      </c>
    </row>
    <row r="53" spans="1:36" ht="15" thickBot="1">
      <c r="A53" s="177" t="s">
        <v>11</v>
      </c>
      <c r="B53" s="66">
        <f t="shared" si="69"/>
        <v>0</v>
      </c>
      <c r="C53" s="66">
        <f t="shared" si="69"/>
        <v>0</v>
      </c>
      <c r="D53" s="66">
        <f t="shared" si="69"/>
        <v>0</v>
      </c>
      <c r="E53" s="66">
        <f t="shared" si="69"/>
        <v>0</v>
      </c>
      <c r="F53" s="305">
        <v>0</v>
      </c>
      <c r="G53" s="66">
        <f t="shared" si="66"/>
        <v>0</v>
      </c>
      <c r="H53" s="66">
        <f t="shared" si="66"/>
        <v>0</v>
      </c>
      <c r="I53" s="180">
        <f t="shared" si="62"/>
        <v>0</v>
      </c>
      <c r="J53" s="139"/>
      <c r="K53" s="181" t="s">
        <v>11</v>
      </c>
      <c r="L53" s="66">
        <f t="shared" si="67"/>
        <v>0</v>
      </c>
      <c r="M53" s="66">
        <f t="shared" si="67"/>
        <v>0</v>
      </c>
      <c r="N53" s="66">
        <f t="shared" si="67"/>
        <v>0</v>
      </c>
      <c r="O53" s="66">
        <f t="shared" si="67"/>
        <v>0</v>
      </c>
      <c r="P53" s="66">
        <f t="shared" si="67"/>
        <v>0</v>
      </c>
      <c r="Q53" s="66">
        <f t="shared" si="67"/>
        <v>0</v>
      </c>
      <c r="R53" s="66">
        <f t="shared" si="67"/>
        <v>0</v>
      </c>
      <c r="S53" s="183">
        <f t="shared" si="63"/>
        <v>0</v>
      </c>
      <c r="T53" s="139"/>
      <c r="U53" s="210" t="s">
        <v>11</v>
      </c>
      <c r="V53" s="94">
        <f t="shared" si="68"/>
        <v>0</v>
      </c>
      <c r="W53" s="94">
        <f t="shared" si="68"/>
        <v>0</v>
      </c>
      <c r="X53" s="94">
        <f t="shared" si="68"/>
        <v>0</v>
      </c>
      <c r="Y53" s="94">
        <f t="shared" si="68"/>
        <v>0</v>
      </c>
      <c r="Z53" s="94">
        <f t="shared" si="68"/>
        <v>0</v>
      </c>
      <c r="AA53" s="94">
        <f t="shared" si="68"/>
        <v>0</v>
      </c>
      <c r="AB53" s="94">
        <f t="shared" si="68"/>
        <v>0</v>
      </c>
      <c r="AC53" s="269">
        <f t="shared" si="68"/>
        <v>0</v>
      </c>
      <c r="AD53" s="94">
        <f t="shared" si="68"/>
        <v>0</v>
      </c>
      <c r="AE53" s="94">
        <f t="shared" si="68"/>
        <v>0</v>
      </c>
      <c r="AF53" s="94">
        <f t="shared" si="68"/>
        <v>0</v>
      </c>
      <c r="AG53" s="94">
        <f t="shared" si="68"/>
        <v>0</v>
      </c>
      <c r="AH53" s="94">
        <f t="shared" si="68"/>
        <v>0</v>
      </c>
      <c r="AI53" s="213">
        <f t="shared" si="64"/>
        <v>0</v>
      </c>
      <c r="AJ53" s="131" t="str">
        <f t="shared" si="65"/>
        <v/>
      </c>
    </row>
    <row r="54" spans="1:36" ht="15">
      <c r="A54" s="184" t="s">
        <v>26</v>
      </c>
      <c r="B54" s="185">
        <f>SUM(B33:B49)</f>
        <v>1683.6486248570925</v>
      </c>
      <c r="C54" s="185">
        <f t="shared" ref="C54:H54" si="70">SUM(C33:C49)</f>
        <v>2044.9509219344475</v>
      </c>
      <c r="D54" s="185">
        <f t="shared" si="70"/>
        <v>1613.6462646779416</v>
      </c>
      <c r="E54" s="185">
        <f t="shared" si="70"/>
        <v>2952.0188085398145</v>
      </c>
      <c r="F54" s="185">
        <f t="shared" si="70"/>
        <v>0</v>
      </c>
      <c r="G54" s="185">
        <f t="shared" si="70"/>
        <v>353.27964658594811</v>
      </c>
      <c r="H54" s="187">
        <f t="shared" si="70"/>
        <v>16.396538834622927</v>
      </c>
      <c r="I54" s="144">
        <f t="shared" ref="I54" si="71">SUM(I33:I49)</f>
        <v>8663.9408054298692</v>
      </c>
      <c r="J54" s="139"/>
      <c r="K54" s="186" t="s">
        <v>26</v>
      </c>
      <c r="L54" s="185">
        <f>SUM(L33:L49)</f>
        <v>1683.6486248570925</v>
      </c>
      <c r="M54" s="185">
        <f t="shared" ref="M54:R54" si="72">SUM(M33:M49)</f>
        <v>2044.9509219344475</v>
      </c>
      <c r="N54" s="185">
        <f t="shared" si="72"/>
        <v>1613.6462646779416</v>
      </c>
      <c r="O54" s="185">
        <f t="shared" si="72"/>
        <v>2952.0188085398145</v>
      </c>
      <c r="P54" s="185">
        <f t="shared" si="72"/>
        <v>1558.5180346191355</v>
      </c>
      <c r="Q54" s="185">
        <f t="shared" si="72"/>
        <v>353.27964658594811</v>
      </c>
      <c r="R54" s="187">
        <f t="shared" si="72"/>
        <v>16.396538834622927</v>
      </c>
      <c r="S54" s="188">
        <f t="shared" ref="S54" si="73">SUM(S33:S49)</f>
        <v>10222.458840049001</v>
      </c>
      <c r="T54" s="139" t="str">
        <f>IF(ABS(S54-AI54)&gt;0.01,S54-AI54,"")</f>
        <v/>
      </c>
      <c r="U54" s="214" t="s">
        <v>60</v>
      </c>
      <c r="V54" s="215">
        <f>SUM(V33:V49)</f>
        <v>1218.819294698387</v>
      </c>
      <c r="W54" s="215">
        <f t="shared" ref="W54:AH54" si="74">SUM(W33:W49)</f>
        <v>279.20662234861885</v>
      </c>
      <c r="X54" s="215">
        <f t="shared" si="74"/>
        <v>353.27964658594811</v>
      </c>
      <c r="Y54" s="215">
        <f t="shared" si="74"/>
        <v>2044.9509219344475</v>
      </c>
      <c r="Z54" s="215">
        <f t="shared" si="74"/>
        <v>1288.1176182543616</v>
      </c>
      <c r="AA54" s="215">
        <f t="shared" si="74"/>
        <v>2818.1921493484929</v>
      </c>
      <c r="AB54" s="215">
        <f t="shared" si="74"/>
        <v>1558.5180346191355</v>
      </c>
      <c r="AC54" s="215">
        <f t="shared" si="74"/>
        <v>661.37455225961162</v>
      </c>
      <c r="AD54" s="216">
        <f t="shared" si="74"/>
        <v>185.62270781008695</v>
      </c>
      <c r="AE54" s="216">
        <f t="shared" si="74"/>
        <v>123.13626197069881</v>
      </c>
      <c r="AF54" s="216">
        <f t="shared" si="74"/>
        <v>16.396538834622927</v>
      </c>
      <c r="AG54" s="216">
        <f t="shared" si="74"/>
        <v>325.52864642358014</v>
      </c>
      <c r="AH54" s="216">
        <f t="shared" si="74"/>
        <v>10.6903972206227</v>
      </c>
      <c r="AI54" s="217">
        <f>SUM(V54:AC54)</f>
        <v>10222.458840049003</v>
      </c>
      <c r="AJ54" s="131" t="str">
        <f t="shared" si="65"/>
        <v/>
      </c>
    </row>
    <row r="55" spans="1:36" ht="15" thickBot="1">
      <c r="A55" s="15" t="s">
        <v>100</v>
      </c>
      <c r="B55" s="100">
        <f>IF($I54=0,"-",B54/$I54)</f>
        <v>0.19432826962551678</v>
      </c>
      <c r="C55" s="100">
        <f t="shared" ref="C55:H55" si="75">IF($I54=0,"-",C54/$I54)</f>
        <v>0.23603011237713384</v>
      </c>
      <c r="D55" s="100">
        <f t="shared" si="75"/>
        <v>0.18624853296165603</v>
      </c>
      <c r="E55" s="100">
        <f t="shared" si="75"/>
        <v>0.34072472040549073</v>
      </c>
      <c r="F55" s="100">
        <f t="shared" si="75"/>
        <v>0</v>
      </c>
      <c r="G55" s="100">
        <f t="shared" si="75"/>
        <v>4.0775861068272828E-2</v>
      </c>
      <c r="H55" s="101">
        <f t="shared" si="75"/>
        <v>1.8925035619295645E-3</v>
      </c>
      <c r="I55" s="102">
        <f>SUM(B55:H55)</f>
        <v>0.99999999999999978</v>
      </c>
      <c r="K55" s="27" t="s">
        <v>100</v>
      </c>
      <c r="L55" s="76">
        <f>IF($S54=0,"-",L54/$S54)</f>
        <v>0.16470094438150087</v>
      </c>
      <c r="M55" s="76">
        <f t="shared" ref="M55:R55" si="76">IF($S54=0,"-",M54/$S54)</f>
        <v>0.20004491619206607</v>
      </c>
      <c r="N55" s="76">
        <f t="shared" si="76"/>
        <v>0.15785304591847168</v>
      </c>
      <c r="O55" s="76">
        <f t="shared" si="76"/>
        <v>0.28877776420821116</v>
      </c>
      <c r="P55" s="76">
        <f t="shared" si="76"/>
        <v>0.15246019172151196</v>
      </c>
      <c r="Q55" s="76">
        <f t="shared" si="76"/>
        <v>3.4559165472194231E-2</v>
      </c>
      <c r="R55" s="77">
        <f t="shared" si="76"/>
        <v>1.6039721060441393E-3</v>
      </c>
      <c r="S55" s="78">
        <f>SUM(L55:R55)</f>
        <v>1.0000000000000002</v>
      </c>
      <c r="U55" s="36" t="s">
        <v>100</v>
      </c>
      <c r="V55" s="103">
        <f>+V54/$AI54</f>
        <v>0.11922956245354219</v>
      </c>
      <c r="W55" s="103">
        <f t="shared" ref="W55:AH55" si="77">+W54/$AI54</f>
        <v>2.7313059090515294E-2</v>
      </c>
      <c r="X55" s="103">
        <f t="shared" si="77"/>
        <v>3.4559165472194224E-2</v>
      </c>
      <c r="Y55" s="103">
        <f t="shared" si="77"/>
        <v>0.20004491619206605</v>
      </c>
      <c r="Z55" s="103">
        <f t="shared" si="77"/>
        <v>0.12600858936284912</v>
      </c>
      <c r="AA55" s="103">
        <f t="shared" si="77"/>
        <v>0.27568632884170002</v>
      </c>
      <c r="AB55" s="103">
        <f t="shared" si="77"/>
        <v>0.15246019172151193</v>
      </c>
      <c r="AC55" s="103">
        <f t="shared" si="77"/>
        <v>6.4698186865621191E-2</v>
      </c>
      <c r="AD55" s="103">
        <f t="shared" si="77"/>
        <v>1.8158322837443397E-2</v>
      </c>
      <c r="AE55" s="103">
        <f t="shared" si="77"/>
        <v>1.2045659845386919E-2</v>
      </c>
      <c r="AF55" s="103">
        <f t="shared" si="77"/>
        <v>1.6039721060441391E-3</v>
      </c>
      <c r="AG55" s="103">
        <f t="shared" si="77"/>
        <v>3.1844456555622548E-2</v>
      </c>
      <c r="AH55" s="103">
        <f t="shared" si="77"/>
        <v>1.0457755211241773E-3</v>
      </c>
      <c r="AI55" s="104">
        <f>SUM(V55:AC55)</f>
        <v>1</v>
      </c>
      <c r="AJ55" s="131" t="str">
        <f>IF(ABS(S55-AI55)&gt;0.001,S55-AI55,"")</f>
        <v/>
      </c>
    </row>
    <row r="56" spans="1:36" ht="15" thickBot="1"/>
    <row r="57" spans="1:36" ht="28.5">
      <c r="A57" s="310" t="s">
        <v>49</v>
      </c>
      <c r="B57" s="135" t="s">
        <v>0</v>
      </c>
      <c r="C57" s="135" t="s">
        <v>1</v>
      </c>
      <c r="D57" s="135" t="s">
        <v>2</v>
      </c>
      <c r="E57" s="135" t="s">
        <v>3</v>
      </c>
      <c r="F57" s="135" t="s">
        <v>27</v>
      </c>
      <c r="G57" s="135" t="s">
        <v>4</v>
      </c>
      <c r="H57" s="135" t="s">
        <v>5</v>
      </c>
      <c r="I57" s="136" t="s">
        <v>6</v>
      </c>
      <c r="K57" s="312" t="s">
        <v>49</v>
      </c>
      <c r="L57" s="137" t="s">
        <v>0</v>
      </c>
      <c r="M57" s="137" t="s">
        <v>1</v>
      </c>
      <c r="N57" s="137" t="s">
        <v>2</v>
      </c>
      <c r="O57" s="137" t="s">
        <v>3</v>
      </c>
      <c r="P57" s="137" t="s">
        <v>27</v>
      </c>
      <c r="Q57" s="137" t="s">
        <v>4</v>
      </c>
      <c r="R57" s="137" t="s">
        <v>5</v>
      </c>
      <c r="S57" s="138" t="s">
        <v>6</v>
      </c>
    </row>
    <row r="58" spans="1:36" ht="15">
      <c r="A58" s="311" t="s">
        <v>49</v>
      </c>
      <c r="B58" s="294" t="s">
        <v>109</v>
      </c>
      <c r="C58" s="295"/>
      <c r="D58" s="295"/>
      <c r="E58" s="295"/>
      <c r="F58" s="295"/>
      <c r="G58" s="295"/>
      <c r="H58" s="295"/>
      <c r="I58" s="296"/>
      <c r="K58" s="313" t="s">
        <v>49</v>
      </c>
      <c r="L58" s="297" t="s">
        <v>109</v>
      </c>
      <c r="M58" s="298"/>
      <c r="N58" s="298"/>
      <c r="O58" s="298"/>
      <c r="P58" s="298"/>
      <c r="Q58" s="298"/>
      <c r="R58" s="298"/>
      <c r="S58" s="299"/>
    </row>
    <row r="59" spans="1:36" ht="15">
      <c r="A59" s="141" t="s">
        <v>7</v>
      </c>
      <c r="B59" s="314"/>
      <c r="C59" s="315"/>
      <c r="D59" s="315"/>
      <c r="E59" s="316"/>
      <c r="F59" s="42">
        <f>F449+F475+F501+F527+F553</f>
        <v>6.8402370682894096E-3</v>
      </c>
      <c r="G59" s="314"/>
      <c r="H59" s="316"/>
      <c r="I59" s="144">
        <f>SUM(B59:H59)</f>
        <v>6.8402370682894096E-3</v>
      </c>
      <c r="J59" s="139"/>
      <c r="K59" s="193" t="s">
        <v>7</v>
      </c>
      <c r="L59" s="314"/>
      <c r="M59" s="315"/>
      <c r="N59" s="315"/>
      <c r="O59" s="316"/>
      <c r="P59" s="42">
        <f>P449+P475+P501+P527+P553</f>
        <v>0</v>
      </c>
      <c r="Q59" s="314"/>
      <c r="R59" s="323"/>
      <c r="S59" s="195">
        <f>SUM(L59:R59)</f>
        <v>0</v>
      </c>
      <c r="T59" s="139"/>
    </row>
    <row r="60" spans="1:36" ht="15">
      <c r="A60" s="149" t="s">
        <v>8</v>
      </c>
      <c r="B60" s="317"/>
      <c r="C60" s="318"/>
      <c r="D60" s="318"/>
      <c r="E60" s="319"/>
      <c r="F60" s="48">
        <f t="shared" ref="F60:F79" si="78">F450+F476+F502+F528+F554</f>
        <v>0</v>
      </c>
      <c r="G60" s="317"/>
      <c r="H60" s="319"/>
      <c r="I60" s="152">
        <f t="shared" ref="I60:I79" si="79">SUM(B60:H60)</f>
        <v>0</v>
      </c>
      <c r="J60" s="139"/>
      <c r="K60" s="153" t="s">
        <v>8</v>
      </c>
      <c r="L60" s="317"/>
      <c r="M60" s="318"/>
      <c r="N60" s="318"/>
      <c r="O60" s="319"/>
      <c r="P60" s="51">
        <f t="shared" ref="P60:P79" si="80">P450+P476+P502+P528+P554</f>
        <v>0</v>
      </c>
      <c r="Q60" s="317"/>
      <c r="R60" s="324"/>
      <c r="S60" s="156">
        <f t="shared" ref="S60:S79" si="81">SUM(L60:R60)</f>
        <v>0</v>
      </c>
      <c r="T60" s="139"/>
    </row>
    <row r="61" spans="1:36" ht="15">
      <c r="A61" s="157" t="s">
        <v>10</v>
      </c>
      <c r="B61" s="317"/>
      <c r="C61" s="318"/>
      <c r="D61" s="318"/>
      <c r="E61" s="319"/>
      <c r="F61" s="45">
        <f t="shared" si="78"/>
        <v>0</v>
      </c>
      <c r="G61" s="317"/>
      <c r="H61" s="319"/>
      <c r="I61" s="144">
        <f t="shared" si="79"/>
        <v>0</v>
      </c>
      <c r="J61" s="139"/>
      <c r="K61" s="159" t="s">
        <v>10</v>
      </c>
      <c r="L61" s="317"/>
      <c r="M61" s="318"/>
      <c r="N61" s="318"/>
      <c r="O61" s="319"/>
      <c r="P61" s="45">
        <f t="shared" si="80"/>
        <v>0</v>
      </c>
      <c r="Q61" s="317"/>
      <c r="R61" s="324"/>
      <c r="S61" s="148">
        <f t="shared" si="81"/>
        <v>0</v>
      </c>
      <c r="T61" s="139"/>
    </row>
    <row r="62" spans="1:36" ht="15">
      <c r="A62" s="149" t="s">
        <v>53</v>
      </c>
      <c r="B62" s="317"/>
      <c r="C62" s="318"/>
      <c r="D62" s="318"/>
      <c r="E62" s="319"/>
      <c r="F62" s="48">
        <f t="shared" si="78"/>
        <v>0</v>
      </c>
      <c r="G62" s="317"/>
      <c r="H62" s="319"/>
      <c r="I62" s="152">
        <f t="shared" si="79"/>
        <v>0</v>
      </c>
      <c r="J62" s="139"/>
      <c r="K62" s="153" t="s">
        <v>53</v>
      </c>
      <c r="L62" s="317"/>
      <c r="M62" s="318"/>
      <c r="N62" s="318"/>
      <c r="O62" s="319"/>
      <c r="P62" s="51">
        <f t="shared" si="80"/>
        <v>0</v>
      </c>
      <c r="Q62" s="317"/>
      <c r="R62" s="324"/>
      <c r="S62" s="156">
        <f t="shared" si="81"/>
        <v>0</v>
      </c>
      <c r="T62" s="139"/>
    </row>
    <row r="63" spans="1:36" ht="15">
      <c r="A63" s="157" t="s">
        <v>16</v>
      </c>
      <c r="B63" s="317"/>
      <c r="C63" s="318"/>
      <c r="D63" s="318"/>
      <c r="E63" s="319"/>
      <c r="F63" s="45">
        <f t="shared" si="78"/>
        <v>0</v>
      </c>
      <c r="G63" s="317"/>
      <c r="H63" s="319"/>
      <c r="I63" s="144">
        <f t="shared" si="79"/>
        <v>0</v>
      </c>
      <c r="J63" s="139"/>
      <c r="K63" s="159" t="s">
        <v>16</v>
      </c>
      <c r="L63" s="317"/>
      <c r="M63" s="318"/>
      <c r="N63" s="318"/>
      <c r="O63" s="319"/>
      <c r="P63" s="45">
        <f t="shared" si="80"/>
        <v>0</v>
      </c>
      <c r="Q63" s="317"/>
      <c r="R63" s="324"/>
      <c r="S63" s="148">
        <f t="shared" si="81"/>
        <v>0</v>
      </c>
      <c r="T63" s="139"/>
    </row>
    <row r="64" spans="1:36" ht="15">
      <c r="A64" s="149" t="s">
        <v>15</v>
      </c>
      <c r="B64" s="317"/>
      <c r="C64" s="318"/>
      <c r="D64" s="318"/>
      <c r="E64" s="319"/>
      <c r="F64" s="48">
        <f t="shared" si="78"/>
        <v>0</v>
      </c>
      <c r="G64" s="317"/>
      <c r="H64" s="319"/>
      <c r="I64" s="152">
        <f t="shared" si="79"/>
        <v>0</v>
      </c>
      <c r="J64" s="139"/>
      <c r="K64" s="153" t="s">
        <v>15</v>
      </c>
      <c r="L64" s="317"/>
      <c r="M64" s="318"/>
      <c r="N64" s="318"/>
      <c r="O64" s="319"/>
      <c r="P64" s="51">
        <f t="shared" si="80"/>
        <v>0</v>
      </c>
      <c r="Q64" s="317"/>
      <c r="R64" s="324"/>
      <c r="S64" s="156">
        <f t="shared" si="81"/>
        <v>0</v>
      </c>
      <c r="T64" s="139"/>
    </row>
    <row r="65" spans="1:20" ht="15">
      <c r="A65" s="157" t="s">
        <v>55</v>
      </c>
      <c r="B65" s="317"/>
      <c r="C65" s="318"/>
      <c r="D65" s="318"/>
      <c r="E65" s="319"/>
      <c r="F65" s="45">
        <f t="shared" si="78"/>
        <v>8355.4817802821544</v>
      </c>
      <c r="G65" s="317"/>
      <c r="H65" s="319"/>
      <c r="I65" s="144">
        <f t="shared" si="79"/>
        <v>8355.4817802821544</v>
      </c>
      <c r="J65" s="139"/>
      <c r="K65" s="159" t="s">
        <v>55</v>
      </c>
      <c r="L65" s="317"/>
      <c r="M65" s="318"/>
      <c r="N65" s="318"/>
      <c r="O65" s="319"/>
      <c r="P65" s="45">
        <f t="shared" si="80"/>
        <v>1342.9412459133864</v>
      </c>
      <c r="Q65" s="317"/>
      <c r="R65" s="324"/>
      <c r="S65" s="148">
        <f t="shared" si="81"/>
        <v>1342.9412459133864</v>
      </c>
      <c r="T65" s="139"/>
    </row>
    <row r="66" spans="1:20" ht="15">
      <c r="A66" s="149" t="s">
        <v>12</v>
      </c>
      <c r="B66" s="317"/>
      <c r="C66" s="318"/>
      <c r="D66" s="318"/>
      <c r="E66" s="319"/>
      <c r="F66" s="48">
        <f t="shared" si="78"/>
        <v>3327.9589925075047</v>
      </c>
      <c r="G66" s="317"/>
      <c r="H66" s="319"/>
      <c r="I66" s="152">
        <f t="shared" si="79"/>
        <v>3327.9589925075047</v>
      </c>
      <c r="J66" s="139"/>
      <c r="K66" s="153" t="s">
        <v>12</v>
      </c>
      <c r="L66" s="317"/>
      <c r="M66" s="318"/>
      <c r="N66" s="318"/>
      <c r="O66" s="319"/>
      <c r="P66" s="51">
        <f t="shared" si="80"/>
        <v>944.02747038535608</v>
      </c>
      <c r="Q66" s="317"/>
      <c r="R66" s="324"/>
      <c r="S66" s="156">
        <f t="shared" si="81"/>
        <v>944.02747038535608</v>
      </c>
      <c r="T66" s="139"/>
    </row>
    <row r="67" spans="1:20" ht="15">
      <c r="A67" s="157" t="s">
        <v>56</v>
      </c>
      <c r="B67" s="317"/>
      <c r="C67" s="318"/>
      <c r="D67" s="318"/>
      <c r="E67" s="319"/>
      <c r="F67" s="45">
        <f t="shared" si="78"/>
        <v>38.386423596565159</v>
      </c>
      <c r="G67" s="317"/>
      <c r="H67" s="319"/>
      <c r="I67" s="144">
        <f t="shared" si="79"/>
        <v>38.386423596565159</v>
      </c>
      <c r="J67" s="139"/>
      <c r="K67" s="159" t="s">
        <v>56</v>
      </c>
      <c r="L67" s="317"/>
      <c r="M67" s="318"/>
      <c r="N67" s="318"/>
      <c r="O67" s="319"/>
      <c r="P67" s="45">
        <f t="shared" si="80"/>
        <v>0</v>
      </c>
      <c r="Q67" s="317"/>
      <c r="R67" s="324"/>
      <c r="S67" s="148">
        <f t="shared" si="81"/>
        <v>0</v>
      </c>
      <c r="T67" s="139"/>
    </row>
    <row r="68" spans="1:20" ht="15">
      <c r="A68" s="149" t="s">
        <v>17</v>
      </c>
      <c r="B68" s="317"/>
      <c r="C68" s="318"/>
      <c r="D68" s="318"/>
      <c r="E68" s="319"/>
      <c r="F68" s="48">
        <f t="shared" si="78"/>
        <v>5.1991304381137233</v>
      </c>
      <c r="G68" s="317"/>
      <c r="H68" s="319"/>
      <c r="I68" s="152">
        <f t="shared" si="79"/>
        <v>5.1991304381137233</v>
      </c>
      <c r="J68" s="139"/>
      <c r="K68" s="153" t="s">
        <v>17</v>
      </c>
      <c r="L68" s="317"/>
      <c r="M68" s="318"/>
      <c r="N68" s="318"/>
      <c r="O68" s="319"/>
      <c r="P68" s="51">
        <f t="shared" si="80"/>
        <v>0.24470358569151873</v>
      </c>
      <c r="Q68" s="317"/>
      <c r="R68" s="324"/>
      <c r="S68" s="156">
        <f t="shared" si="81"/>
        <v>0.24470358569151873</v>
      </c>
      <c r="T68" s="139"/>
    </row>
    <row r="69" spans="1:20" ht="15">
      <c r="A69" s="157" t="s">
        <v>141</v>
      </c>
      <c r="B69" s="317"/>
      <c r="C69" s="318"/>
      <c r="D69" s="318"/>
      <c r="E69" s="319"/>
      <c r="F69" s="45">
        <f t="shared" si="78"/>
        <v>13.199783585879606</v>
      </c>
      <c r="G69" s="317"/>
      <c r="H69" s="319"/>
      <c r="I69" s="144">
        <f t="shared" si="79"/>
        <v>13.199783585879606</v>
      </c>
      <c r="J69" s="139"/>
      <c r="K69" s="159" t="s">
        <v>141</v>
      </c>
      <c r="L69" s="317"/>
      <c r="M69" s="318"/>
      <c r="N69" s="318"/>
      <c r="O69" s="319"/>
      <c r="P69" s="45">
        <f t="shared" si="80"/>
        <v>8.4821893914283599</v>
      </c>
      <c r="Q69" s="317"/>
      <c r="R69" s="324"/>
      <c r="S69" s="148">
        <f t="shared" si="81"/>
        <v>8.4821893914283599</v>
      </c>
      <c r="T69" s="139"/>
    </row>
    <row r="70" spans="1:20" ht="15">
      <c r="A70" s="149" t="s">
        <v>25</v>
      </c>
      <c r="B70" s="317"/>
      <c r="C70" s="318"/>
      <c r="D70" s="318"/>
      <c r="E70" s="319"/>
      <c r="F70" s="48">
        <f t="shared" si="78"/>
        <v>496.74825809215872</v>
      </c>
      <c r="G70" s="317"/>
      <c r="H70" s="319"/>
      <c r="I70" s="152">
        <f t="shared" si="79"/>
        <v>496.74825809215872</v>
      </c>
      <c r="J70" s="139"/>
      <c r="K70" s="153" t="s">
        <v>25</v>
      </c>
      <c r="L70" s="317"/>
      <c r="M70" s="318"/>
      <c r="N70" s="318"/>
      <c r="O70" s="319"/>
      <c r="P70" s="51">
        <f t="shared" si="80"/>
        <v>0</v>
      </c>
      <c r="Q70" s="317"/>
      <c r="R70" s="324"/>
      <c r="S70" s="156">
        <f t="shared" si="81"/>
        <v>0</v>
      </c>
      <c r="T70" s="139"/>
    </row>
    <row r="71" spans="1:20" ht="15">
      <c r="A71" s="157" t="s">
        <v>24</v>
      </c>
      <c r="B71" s="317"/>
      <c r="C71" s="318"/>
      <c r="D71" s="318"/>
      <c r="E71" s="319"/>
      <c r="F71" s="45">
        <f t="shared" si="78"/>
        <v>0</v>
      </c>
      <c r="G71" s="317"/>
      <c r="H71" s="319"/>
      <c r="I71" s="144">
        <f t="shared" si="79"/>
        <v>0</v>
      </c>
      <c r="J71" s="139"/>
      <c r="K71" s="159" t="s">
        <v>24</v>
      </c>
      <c r="L71" s="317"/>
      <c r="M71" s="318"/>
      <c r="N71" s="318"/>
      <c r="O71" s="319"/>
      <c r="P71" s="45">
        <f t="shared" si="80"/>
        <v>0</v>
      </c>
      <c r="Q71" s="317"/>
      <c r="R71" s="324"/>
      <c r="S71" s="148">
        <f t="shared" si="81"/>
        <v>0</v>
      </c>
      <c r="T71" s="139"/>
    </row>
    <row r="72" spans="1:20" ht="15">
      <c r="A72" s="149" t="s">
        <v>57</v>
      </c>
      <c r="B72" s="317"/>
      <c r="C72" s="318"/>
      <c r="D72" s="318"/>
      <c r="E72" s="319"/>
      <c r="F72" s="48">
        <f t="shared" si="78"/>
        <v>0</v>
      </c>
      <c r="G72" s="317"/>
      <c r="H72" s="319"/>
      <c r="I72" s="152">
        <f t="shared" si="79"/>
        <v>0</v>
      </c>
      <c r="J72" s="139"/>
      <c r="K72" s="153" t="s">
        <v>57</v>
      </c>
      <c r="L72" s="317"/>
      <c r="M72" s="318"/>
      <c r="N72" s="318"/>
      <c r="O72" s="319"/>
      <c r="P72" s="51">
        <f t="shared" si="80"/>
        <v>0</v>
      </c>
      <c r="Q72" s="317"/>
      <c r="R72" s="324"/>
      <c r="S72" s="156">
        <f t="shared" si="81"/>
        <v>0</v>
      </c>
      <c r="T72" s="139"/>
    </row>
    <row r="73" spans="1:20" ht="15">
      <c r="A73" s="157" t="s">
        <v>22</v>
      </c>
      <c r="B73" s="317"/>
      <c r="C73" s="318"/>
      <c r="D73" s="318"/>
      <c r="E73" s="319"/>
      <c r="F73" s="105">
        <f t="shared" si="78"/>
        <v>794.23500128285298</v>
      </c>
      <c r="G73" s="317"/>
      <c r="H73" s="319"/>
      <c r="I73" s="144">
        <f t="shared" si="79"/>
        <v>794.23500128285298</v>
      </c>
      <c r="J73" s="139"/>
      <c r="K73" s="159" t="s">
        <v>22</v>
      </c>
      <c r="L73" s="317"/>
      <c r="M73" s="318"/>
      <c r="N73" s="318"/>
      <c r="O73" s="319"/>
      <c r="P73" s="45">
        <f t="shared" si="80"/>
        <v>225.47488241991482</v>
      </c>
      <c r="Q73" s="317"/>
      <c r="R73" s="324"/>
      <c r="S73" s="148">
        <f t="shared" si="81"/>
        <v>225.47488241991482</v>
      </c>
      <c r="T73" s="139"/>
    </row>
    <row r="74" spans="1:20" ht="15">
      <c r="A74" s="149" t="s">
        <v>21</v>
      </c>
      <c r="B74" s="317"/>
      <c r="C74" s="318"/>
      <c r="D74" s="318"/>
      <c r="E74" s="319"/>
      <c r="F74" s="48">
        <f t="shared" si="78"/>
        <v>0</v>
      </c>
      <c r="G74" s="317"/>
      <c r="H74" s="319"/>
      <c r="I74" s="152">
        <f t="shared" si="79"/>
        <v>0</v>
      </c>
      <c r="J74" s="139"/>
      <c r="K74" s="153" t="s">
        <v>21</v>
      </c>
      <c r="L74" s="317"/>
      <c r="M74" s="318"/>
      <c r="N74" s="318"/>
      <c r="O74" s="319"/>
      <c r="P74" s="51">
        <f t="shared" si="80"/>
        <v>0</v>
      </c>
      <c r="Q74" s="317"/>
      <c r="R74" s="324"/>
      <c r="S74" s="156">
        <f t="shared" si="81"/>
        <v>0</v>
      </c>
      <c r="T74" s="139"/>
    </row>
    <row r="75" spans="1:20" ht="15">
      <c r="A75" s="160" t="s">
        <v>61</v>
      </c>
      <c r="B75" s="317"/>
      <c r="C75" s="318"/>
      <c r="D75" s="318"/>
      <c r="E75" s="319"/>
      <c r="F75" s="45">
        <f t="shared" si="78"/>
        <v>0</v>
      </c>
      <c r="G75" s="317"/>
      <c r="H75" s="319"/>
      <c r="I75" s="144">
        <f t="shared" si="79"/>
        <v>0</v>
      </c>
      <c r="J75" s="139"/>
      <c r="K75" s="161" t="s">
        <v>61</v>
      </c>
      <c r="L75" s="317"/>
      <c r="M75" s="318"/>
      <c r="N75" s="318"/>
      <c r="O75" s="319"/>
      <c r="P75" s="45">
        <f t="shared" si="80"/>
        <v>0</v>
      </c>
      <c r="Q75" s="317"/>
      <c r="R75" s="324"/>
      <c r="S75" s="148">
        <f t="shared" si="81"/>
        <v>0</v>
      </c>
      <c r="T75" s="139"/>
    </row>
    <row r="76" spans="1:20">
      <c r="A76" s="162" t="s">
        <v>23</v>
      </c>
      <c r="B76" s="317"/>
      <c r="C76" s="318"/>
      <c r="D76" s="318"/>
      <c r="E76" s="319"/>
      <c r="F76" s="55">
        <f t="shared" si="78"/>
        <v>0</v>
      </c>
      <c r="G76" s="317"/>
      <c r="H76" s="319"/>
      <c r="I76" s="165">
        <f t="shared" si="79"/>
        <v>0</v>
      </c>
      <c r="J76" s="139"/>
      <c r="K76" s="166" t="s">
        <v>23</v>
      </c>
      <c r="L76" s="317"/>
      <c r="M76" s="318"/>
      <c r="N76" s="318"/>
      <c r="O76" s="319"/>
      <c r="P76" s="58">
        <f t="shared" si="80"/>
        <v>0</v>
      </c>
      <c r="Q76" s="317"/>
      <c r="R76" s="324"/>
      <c r="S76" s="169">
        <f t="shared" si="81"/>
        <v>0</v>
      </c>
      <c r="T76" s="139"/>
    </row>
    <row r="77" spans="1:20">
      <c r="A77" s="170" t="s">
        <v>19</v>
      </c>
      <c r="B77" s="317"/>
      <c r="C77" s="318"/>
      <c r="D77" s="318"/>
      <c r="E77" s="319"/>
      <c r="F77" s="61">
        <f t="shared" si="78"/>
        <v>0</v>
      </c>
      <c r="G77" s="317"/>
      <c r="H77" s="319"/>
      <c r="I77" s="173">
        <f t="shared" si="79"/>
        <v>0</v>
      </c>
      <c r="J77" s="139"/>
      <c r="K77" s="174" t="s">
        <v>19</v>
      </c>
      <c r="L77" s="317"/>
      <c r="M77" s="318"/>
      <c r="N77" s="318"/>
      <c r="O77" s="319"/>
      <c r="P77" s="61">
        <f t="shared" si="80"/>
        <v>0</v>
      </c>
      <c r="Q77" s="317"/>
      <c r="R77" s="324"/>
      <c r="S77" s="176">
        <f t="shared" si="81"/>
        <v>0</v>
      </c>
      <c r="T77" s="139"/>
    </row>
    <row r="78" spans="1:20">
      <c r="A78" s="162" t="s">
        <v>20</v>
      </c>
      <c r="B78" s="317"/>
      <c r="C78" s="318"/>
      <c r="D78" s="318"/>
      <c r="E78" s="319"/>
      <c r="F78" s="55">
        <f t="shared" si="78"/>
        <v>0</v>
      </c>
      <c r="G78" s="317"/>
      <c r="H78" s="319"/>
      <c r="I78" s="165">
        <f t="shared" si="79"/>
        <v>0</v>
      </c>
      <c r="J78" s="139"/>
      <c r="K78" s="166" t="s">
        <v>20</v>
      </c>
      <c r="L78" s="317"/>
      <c r="M78" s="318"/>
      <c r="N78" s="318"/>
      <c r="O78" s="319"/>
      <c r="P78" s="58">
        <f t="shared" si="80"/>
        <v>0</v>
      </c>
      <c r="Q78" s="317"/>
      <c r="R78" s="324"/>
      <c r="S78" s="169">
        <f t="shared" si="81"/>
        <v>0</v>
      </c>
      <c r="T78" s="139"/>
    </row>
    <row r="79" spans="1:20" ht="15" thickBot="1">
      <c r="A79" s="177" t="s">
        <v>11</v>
      </c>
      <c r="B79" s="320"/>
      <c r="C79" s="321"/>
      <c r="D79" s="321"/>
      <c r="E79" s="322"/>
      <c r="F79" s="66">
        <f t="shared" si="78"/>
        <v>0</v>
      </c>
      <c r="G79" s="320"/>
      <c r="H79" s="322"/>
      <c r="I79" s="180">
        <f t="shared" si="79"/>
        <v>0</v>
      </c>
      <c r="J79" s="139"/>
      <c r="K79" s="181" t="s">
        <v>11</v>
      </c>
      <c r="L79" s="320"/>
      <c r="M79" s="321"/>
      <c r="N79" s="321"/>
      <c r="O79" s="322"/>
      <c r="P79" s="66">
        <f t="shared" si="80"/>
        <v>0</v>
      </c>
      <c r="Q79" s="320"/>
      <c r="R79" s="325"/>
      <c r="S79" s="183">
        <f t="shared" si="81"/>
        <v>0</v>
      </c>
      <c r="T79" s="139"/>
    </row>
    <row r="80" spans="1:20" ht="15">
      <c r="A80" s="184" t="s">
        <v>26</v>
      </c>
      <c r="B80" s="185">
        <f>SUM(B59:B75)</f>
        <v>0</v>
      </c>
      <c r="C80" s="185">
        <f t="shared" ref="C80:H80" si="82">SUM(C59:C75)</f>
        <v>0</v>
      </c>
      <c r="D80" s="185">
        <f t="shared" si="82"/>
        <v>0</v>
      </c>
      <c r="E80" s="185">
        <f t="shared" si="82"/>
        <v>0</v>
      </c>
      <c r="F80" s="185">
        <f t="shared" si="82"/>
        <v>13031.216210022299</v>
      </c>
      <c r="G80" s="185">
        <f t="shared" si="82"/>
        <v>0</v>
      </c>
      <c r="H80" s="187">
        <f t="shared" si="82"/>
        <v>0</v>
      </c>
      <c r="I80" s="144">
        <f t="shared" ref="I80" si="83">SUM(I59:I75)</f>
        <v>13031.216210022299</v>
      </c>
      <c r="J80" s="139"/>
      <c r="K80" s="186" t="s">
        <v>26</v>
      </c>
      <c r="L80" s="185">
        <f>SUM(L59:L75)</f>
        <v>0</v>
      </c>
      <c r="M80" s="185">
        <f t="shared" ref="M80:R80" si="84">SUM(M59:M75)</f>
        <v>0</v>
      </c>
      <c r="N80" s="185">
        <f t="shared" si="84"/>
        <v>0</v>
      </c>
      <c r="O80" s="185">
        <f t="shared" si="84"/>
        <v>0</v>
      </c>
      <c r="P80" s="185">
        <f t="shared" si="84"/>
        <v>2521.1704916957769</v>
      </c>
      <c r="Q80" s="185">
        <f t="shared" si="84"/>
        <v>0</v>
      </c>
      <c r="R80" s="187">
        <f t="shared" si="84"/>
        <v>0</v>
      </c>
      <c r="S80" s="188">
        <f t="shared" ref="S80" si="85">SUM(S59:S75)</f>
        <v>2521.1704916957769</v>
      </c>
      <c r="T80" s="139"/>
    </row>
    <row r="81" spans="1:85" s="2" customFormat="1" ht="15" thickBot="1">
      <c r="A81" s="15" t="s">
        <v>100</v>
      </c>
      <c r="B81" s="100">
        <f>IF($I80=0,"-",B80/$I80)</f>
        <v>0</v>
      </c>
      <c r="C81" s="100">
        <f t="shared" ref="C81:H81" si="86">IF($I80=0,"-",C80/$I80)</f>
        <v>0</v>
      </c>
      <c r="D81" s="100">
        <f t="shared" si="86"/>
        <v>0</v>
      </c>
      <c r="E81" s="100">
        <f t="shared" si="86"/>
        <v>0</v>
      </c>
      <c r="F81" s="100">
        <f t="shared" si="86"/>
        <v>1</v>
      </c>
      <c r="G81" s="100">
        <f t="shared" si="86"/>
        <v>0</v>
      </c>
      <c r="H81" s="100">
        <f t="shared" si="86"/>
        <v>0</v>
      </c>
      <c r="I81" s="102">
        <f>SUM(B81:H81)</f>
        <v>1</v>
      </c>
      <c r="K81" s="27" t="s">
        <v>100</v>
      </c>
      <c r="L81" s="76">
        <f>IF($S80=0,"-",L80/$S80)</f>
        <v>0</v>
      </c>
      <c r="M81" s="76">
        <f t="shared" ref="M81:R81" si="87">IF($S80=0,"-",M80/$S80)</f>
        <v>0</v>
      </c>
      <c r="N81" s="76">
        <f t="shared" si="87"/>
        <v>0</v>
      </c>
      <c r="O81" s="76">
        <f t="shared" si="87"/>
        <v>0</v>
      </c>
      <c r="P81" s="76">
        <f t="shared" si="87"/>
        <v>1</v>
      </c>
      <c r="Q81" s="76">
        <f t="shared" si="87"/>
        <v>0</v>
      </c>
      <c r="R81" s="77">
        <f t="shared" si="87"/>
        <v>0</v>
      </c>
      <c r="S81" s="78">
        <f>SUM(L81:R81)</f>
        <v>1</v>
      </c>
      <c r="BA81" s="189"/>
      <c r="BR81" s="189"/>
    </row>
    <row r="82" spans="1:85" ht="15" thickBot="1">
      <c r="A82" s="218"/>
      <c r="B82" s="218"/>
      <c r="C82" s="218"/>
      <c r="D82" s="218"/>
      <c r="E82" s="218"/>
      <c r="F82" s="218"/>
      <c r="G82" s="218"/>
      <c r="H82" s="218"/>
      <c r="I82" s="218"/>
      <c r="K82" s="218"/>
    </row>
    <row r="83" spans="1:85" ht="28.5">
      <c r="A83" s="334" t="s">
        <v>51</v>
      </c>
      <c r="B83" s="135" t="s">
        <v>0</v>
      </c>
      <c r="C83" s="135" t="s">
        <v>1</v>
      </c>
      <c r="D83" s="135" t="s">
        <v>2</v>
      </c>
      <c r="E83" s="135" t="s">
        <v>3</v>
      </c>
      <c r="F83" s="135" t="s">
        <v>27</v>
      </c>
      <c r="G83" s="135" t="s">
        <v>4</v>
      </c>
      <c r="H83" s="135" t="s">
        <v>5</v>
      </c>
      <c r="I83" s="136" t="s">
        <v>6</v>
      </c>
      <c r="K83" s="336" t="s">
        <v>51</v>
      </c>
      <c r="L83" s="137" t="s">
        <v>0</v>
      </c>
      <c r="M83" s="137" t="s">
        <v>1</v>
      </c>
      <c r="N83" s="137" t="s">
        <v>2</v>
      </c>
      <c r="O83" s="137" t="s">
        <v>3</v>
      </c>
      <c r="P83" s="137" t="s">
        <v>27</v>
      </c>
      <c r="Q83" s="137" t="s">
        <v>4</v>
      </c>
      <c r="R83" s="137" t="s">
        <v>5</v>
      </c>
      <c r="S83" s="138" t="s">
        <v>6</v>
      </c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219"/>
      <c r="BA83" s="131"/>
      <c r="BR83" s="131"/>
      <c r="CG83" s="131"/>
    </row>
    <row r="84" spans="1:85" ht="15">
      <c r="A84" s="335" t="s">
        <v>51</v>
      </c>
      <c r="B84" s="294" t="s">
        <v>109</v>
      </c>
      <c r="C84" s="295"/>
      <c r="D84" s="295"/>
      <c r="E84" s="295"/>
      <c r="F84" s="295"/>
      <c r="G84" s="295"/>
      <c r="H84" s="295"/>
      <c r="I84" s="296"/>
      <c r="K84" s="337" t="s">
        <v>51</v>
      </c>
      <c r="L84" s="297" t="s">
        <v>109</v>
      </c>
      <c r="M84" s="298"/>
      <c r="N84" s="298"/>
      <c r="O84" s="298"/>
      <c r="P84" s="298"/>
      <c r="Q84" s="298"/>
      <c r="R84" s="298"/>
      <c r="S84" s="299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220"/>
      <c r="BA84" s="131"/>
      <c r="BR84" s="131"/>
      <c r="CG84" s="131"/>
    </row>
    <row r="85" spans="1:85" ht="15">
      <c r="A85" s="141" t="s">
        <v>7</v>
      </c>
      <c r="B85" s="42">
        <f t="shared" ref="B85:E105" si="88">B579+B605+B631</f>
        <v>5.5972543921234941</v>
      </c>
      <c r="C85" s="42">
        <f t="shared" si="88"/>
        <v>0</v>
      </c>
      <c r="D85" s="42">
        <f t="shared" si="88"/>
        <v>0.9303658525155083</v>
      </c>
      <c r="E85" s="42">
        <f t="shared" si="88"/>
        <v>0</v>
      </c>
      <c r="F85" s="42">
        <f t="shared" ref="F85:H85" si="89">F579+F605+F631</f>
        <v>0</v>
      </c>
      <c r="G85" s="42">
        <f t="shared" si="89"/>
        <v>0</v>
      </c>
      <c r="H85" s="42">
        <f t="shared" si="89"/>
        <v>0</v>
      </c>
      <c r="I85" s="144">
        <f>SUM(B85:H85)</f>
        <v>6.5276202446390021</v>
      </c>
      <c r="J85" s="139"/>
      <c r="K85" s="193" t="s">
        <v>7</v>
      </c>
      <c r="L85" s="42">
        <f t="shared" ref="L85:O105" si="90">L579+L605+L631</f>
        <v>5.5972543921234941</v>
      </c>
      <c r="M85" s="42">
        <f t="shared" si="90"/>
        <v>0</v>
      </c>
      <c r="N85" s="42">
        <f t="shared" si="90"/>
        <v>0.9303658525155083</v>
      </c>
      <c r="O85" s="42">
        <f t="shared" si="90"/>
        <v>0</v>
      </c>
      <c r="P85" s="42">
        <f t="shared" ref="P85:R85" si="91">P579+P605+P631</f>
        <v>6.8402370682894096E-3</v>
      </c>
      <c r="Q85" s="42">
        <f t="shared" si="91"/>
        <v>0</v>
      </c>
      <c r="R85" s="42">
        <f t="shared" si="91"/>
        <v>0</v>
      </c>
      <c r="S85" s="195">
        <f>SUM(L85:R85)</f>
        <v>6.534460481707292</v>
      </c>
      <c r="T85" s="139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221"/>
      <c r="BA85" s="131"/>
      <c r="BR85" s="131"/>
      <c r="CG85" s="131"/>
    </row>
    <row r="86" spans="1:85" ht="15">
      <c r="A86" s="149" t="s">
        <v>8</v>
      </c>
      <c r="B86" s="48">
        <f t="shared" si="88"/>
        <v>15.385368669277112</v>
      </c>
      <c r="C86" s="48">
        <f t="shared" si="88"/>
        <v>0</v>
      </c>
      <c r="D86" s="48">
        <f t="shared" si="88"/>
        <v>1.9034389491809611</v>
      </c>
      <c r="E86" s="48">
        <f t="shared" si="88"/>
        <v>0</v>
      </c>
      <c r="F86" s="48">
        <f t="shared" ref="F86:H86" si="92">F580+F606+F632</f>
        <v>0</v>
      </c>
      <c r="G86" s="48">
        <f t="shared" si="92"/>
        <v>0</v>
      </c>
      <c r="H86" s="48">
        <f t="shared" si="92"/>
        <v>0</v>
      </c>
      <c r="I86" s="152">
        <f t="shared" ref="I86:I105" si="93">SUM(B86:H86)</f>
        <v>17.288807618458073</v>
      </c>
      <c r="J86" s="139"/>
      <c r="K86" s="153" t="s">
        <v>8</v>
      </c>
      <c r="L86" s="51">
        <f t="shared" si="90"/>
        <v>15.385368669277112</v>
      </c>
      <c r="M86" s="51">
        <f t="shared" si="90"/>
        <v>0</v>
      </c>
      <c r="N86" s="51">
        <f t="shared" si="90"/>
        <v>1.9034389491809611</v>
      </c>
      <c r="O86" s="51">
        <f t="shared" si="90"/>
        <v>0</v>
      </c>
      <c r="P86" s="51">
        <f t="shared" ref="P86:R86" si="94">P580+P606+P632</f>
        <v>0</v>
      </c>
      <c r="Q86" s="51">
        <f t="shared" si="94"/>
        <v>0</v>
      </c>
      <c r="R86" s="51">
        <f t="shared" si="94"/>
        <v>0</v>
      </c>
      <c r="S86" s="156">
        <f t="shared" ref="S86:S105" si="95">SUM(L86:R86)</f>
        <v>17.288807618458073</v>
      </c>
      <c r="T86" s="139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221"/>
      <c r="BA86" s="131"/>
      <c r="BR86" s="131"/>
      <c r="CG86" s="131"/>
    </row>
    <row r="87" spans="1:85" ht="15">
      <c r="A87" s="157" t="s">
        <v>10</v>
      </c>
      <c r="B87" s="45">
        <f t="shared" si="88"/>
        <v>2.3448635504386637</v>
      </c>
      <c r="C87" s="45">
        <f t="shared" si="88"/>
        <v>0</v>
      </c>
      <c r="D87" s="45">
        <f t="shared" si="88"/>
        <v>4.0866882247355465E-5</v>
      </c>
      <c r="E87" s="45">
        <f t="shared" si="88"/>
        <v>0</v>
      </c>
      <c r="F87" s="45">
        <f t="shared" ref="F87:H87" si="96">F581+F607+F633</f>
        <v>0</v>
      </c>
      <c r="G87" s="45">
        <f t="shared" si="96"/>
        <v>0</v>
      </c>
      <c r="H87" s="45">
        <f t="shared" si="96"/>
        <v>0</v>
      </c>
      <c r="I87" s="144">
        <f t="shared" si="93"/>
        <v>2.3449044173209108</v>
      </c>
      <c r="J87" s="139"/>
      <c r="K87" s="159" t="s">
        <v>10</v>
      </c>
      <c r="L87" s="45">
        <f t="shared" si="90"/>
        <v>2.3448635504386637</v>
      </c>
      <c r="M87" s="45">
        <f t="shared" si="90"/>
        <v>0</v>
      </c>
      <c r="N87" s="45">
        <f t="shared" si="90"/>
        <v>4.0866882247355465E-5</v>
      </c>
      <c r="O87" s="45">
        <f t="shared" si="90"/>
        <v>0</v>
      </c>
      <c r="P87" s="45">
        <f t="shared" ref="P87:R87" si="97">P581+P607+P633</f>
        <v>0</v>
      </c>
      <c r="Q87" s="45">
        <f t="shared" si="97"/>
        <v>0</v>
      </c>
      <c r="R87" s="45">
        <f t="shared" si="97"/>
        <v>0</v>
      </c>
      <c r="S87" s="148">
        <f t="shared" si="95"/>
        <v>2.3449044173209108</v>
      </c>
      <c r="T87" s="139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221"/>
      <c r="BA87" s="131"/>
      <c r="BR87" s="131"/>
      <c r="CG87" s="131"/>
    </row>
    <row r="88" spans="1:85" ht="15">
      <c r="A88" s="149" t="s">
        <v>53</v>
      </c>
      <c r="B88" s="48">
        <f t="shared" si="88"/>
        <v>0</v>
      </c>
      <c r="C88" s="48">
        <f t="shared" si="88"/>
        <v>0</v>
      </c>
      <c r="D88" s="48">
        <f t="shared" si="88"/>
        <v>0</v>
      </c>
      <c r="E88" s="48">
        <f t="shared" si="88"/>
        <v>0</v>
      </c>
      <c r="F88" s="48">
        <f t="shared" ref="F88:H88" si="98">F582+F608+F634</f>
        <v>0</v>
      </c>
      <c r="G88" s="48">
        <f t="shared" si="98"/>
        <v>0</v>
      </c>
      <c r="H88" s="48">
        <f t="shared" si="98"/>
        <v>0</v>
      </c>
      <c r="I88" s="152">
        <f t="shared" si="93"/>
        <v>0</v>
      </c>
      <c r="J88" s="139"/>
      <c r="K88" s="153" t="s">
        <v>53</v>
      </c>
      <c r="L88" s="51">
        <f t="shared" si="90"/>
        <v>0</v>
      </c>
      <c r="M88" s="51">
        <f t="shared" si="90"/>
        <v>0</v>
      </c>
      <c r="N88" s="51">
        <f t="shared" si="90"/>
        <v>0</v>
      </c>
      <c r="O88" s="51">
        <f t="shared" si="90"/>
        <v>0</v>
      </c>
      <c r="P88" s="51">
        <f t="shared" ref="P88:R88" si="99">P582+P608+P634</f>
        <v>0</v>
      </c>
      <c r="Q88" s="51">
        <f t="shared" si="99"/>
        <v>0</v>
      </c>
      <c r="R88" s="51">
        <f t="shared" si="99"/>
        <v>0</v>
      </c>
      <c r="S88" s="156">
        <f t="shared" si="95"/>
        <v>0</v>
      </c>
      <c r="T88" s="139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221"/>
      <c r="BA88" s="131"/>
      <c r="BR88" s="131"/>
      <c r="CG88" s="131"/>
    </row>
    <row r="89" spans="1:85" ht="15">
      <c r="A89" s="157" t="s">
        <v>16</v>
      </c>
      <c r="B89" s="45">
        <f t="shared" si="88"/>
        <v>213.41359719068629</v>
      </c>
      <c r="C89" s="45">
        <f t="shared" si="88"/>
        <v>8.1862632093659453</v>
      </c>
      <c r="D89" s="45">
        <f t="shared" si="88"/>
        <v>15.757015534605298</v>
      </c>
      <c r="E89" s="45">
        <f t="shared" si="88"/>
        <v>3.8780145383611537</v>
      </c>
      <c r="F89" s="45">
        <f t="shared" ref="F89:H89" si="100">F583+F609+F635</f>
        <v>0</v>
      </c>
      <c r="G89" s="45">
        <f t="shared" si="100"/>
        <v>0</v>
      </c>
      <c r="H89" s="45">
        <f t="shared" si="100"/>
        <v>0</v>
      </c>
      <c r="I89" s="144">
        <f t="shared" si="93"/>
        <v>241.23489047301868</v>
      </c>
      <c r="J89" s="139"/>
      <c r="K89" s="159" t="s">
        <v>16</v>
      </c>
      <c r="L89" s="45">
        <f t="shared" si="90"/>
        <v>213.41359719068629</v>
      </c>
      <c r="M89" s="45">
        <f t="shared" si="90"/>
        <v>8.1862632093659453</v>
      </c>
      <c r="N89" s="45">
        <f t="shared" si="90"/>
        <v>15.757015534605298</v>
      </c>
      <c r="O89" s="45">
        <f t="shared" si="90"/>
        <v>3.8780145383611537</v>
      </c>
      <c r="P89" s="45">
        <f t="shared" ref="P89:R89" si="101">P583+P609+P635</f>
        <v>0</v>
      </c>
      <c r="Q89" s="45">
        <f t="shared" si="101"/>
        <v>0</v>
      </c>
      <c r="R89" s="45">
        <f t="shared" si="101"/>
        <v>0</v>
      </c>
      <c r="S89" s="148">
        <f t="shared" si="95"/>
        <v>241.23489047301868</v>
      </c>
      <c r="T89" s="139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221"/>
      <c r="BA89" s="131"/>
      <c r="BR89" s="131"/>
      <c r="CG89" s="131"/>
    </row>
    <row r="90" spans="1:85" ht="15">
      <c r="A90" s="149" t="s">
        <v>15</v>
      </c>
      <c r="B90" s="48">
        <f t="shared" si="88"/>
        <v>3631.1585948488651</v>
      </c>
      <c r="C90" s="48">
        <f t="shared" si="88"/>
        <v>8.5402469467495354</v>
      </c>
      <c r="D90" s="48">
        <f t="shared" si="88"/>
        <v>313.99182996767632</v>
      </c>
      <c r="E90" s="48">
        <f t="shared" si="88"/>
        <v>0</v>
      </c>
      <c r="F90" s="48">
        <f t="shared" ref="F90:H90" si="102">F584+F610+F636</f>
        <v>0</v>
      </c>
      <c r="G90" s="48">
        <f t="shared" si="102"/>
        <v>0</v>
      </c>
      <c r="H90" s="48">
        <f t="shared" si="102"/>
        <v>0</v>
      </c>
      <c r="I90" s="152">
        <f t="shared" si="93"/>
        <v>3953.690671763291</v>
      </c>
      <c r="J90" s="139"/>
      <c r="K90" s="153" t="s">
        <v>15</v>
      </c>
      <c r="L90" s="51">
        <f t="shared" si="90"/>
        <v>3631.1585948488651</v>
      </c>
      <c r="M90" s="51">
        <f t="shared" si="90"/>
        <v>8.5402469467495354</v>
      </c>
      <c r="N90" s="51">
        <f t="shared" si="90"/>
        <v>313.99182996767632</v>
      </c>
      <c r="O90" s="51">
        <f t="shared" si="90"/>
        <v>0</v>
      </c>
      <c r="P90" s="51">
        <f t="shared" ref="P90:R90" si="103">P584+P610+P636</f>
        <v>0</v>
      </c>
      <c r="Q90" s="51">
        <f t="shared" si="103"/>
        <v>0</v>
      </c>
      <c r="R90" s="51">
        <f t="shared" si="103"/>
        <v>0</v>
      </c>
      <c r="S90" s="156">
        <f t="shared" si="95"/>
        <v>3953.690671763291</v>
      </c>
      <c r="T90" s="139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221"/>
      <c r="BA90" s="131"/>
      <c r="BR90" s="131"/>
      <c r="CG90" s="131"/>
    </row>
    <row r="91" spans="1:85" ht="15">
      <c r="A91" s="157" t="s">
        <v>55</v>
      </c>
      <c r="B91" s="45">
        <f t="shared" si="88"/>
        <v>0</v>
      </c>
      <c r="C91" s="45">
        <f t="shared" si="88"/>
        <v>8.9642149743810864E-2</v>
      </c>
      <c r="D91" s="45">
        <f t="shared" si="88"/>
        <v>0.13024131464892177</v>
      </c>
      <c r="E91" s="45">
        <f t="shared" si="88"/>
        <v>65.106415673130257</v>
      </c>
      <c r="F91" s="45">
        <f t="shared" ref="F91:H91" si="104">F585+F611+F637</f>
        <v>171.82680357829202</v>
      </c>
      <c r="G91" s="45">
        <f t="shared" si="104"/>
        <v>0</v>
      </c>
      <c r="H91" s="45">
        <f t="shared" si="104"/>
        <v>0</v>
      </c>
      <c r="I91" s="144">
        <f t="shared" si="93"/>
        <v>237.15310271581501</v>
      </c>
      <c r="J91" s="139"/>
      <c r="K91" s="159" t="s">
        <v>55</v>
      </c>
      <c r="L91" s="45">
        <f t="shared" si="90"/>
        <v>0</v>
      </c>
      <c r="M91" s="45">
        <f t="shared" si="90"/>
        <v>8.9642149743810864E-2</v>
      </c>
      <c r="N91" s="45">
        <f t="shared" si="90"/>
        <v>0.13024131464892177</v>
      </c>
      <c r="O91" s="45">
        <f t="shared" si="90"/>
        <v>65.106415673130257</v>
      </c>
      <c r="P91" s="45">
        <f t="shared" ref="P91:R91" si="105">P585+P611+P637</f>
        <v>5869.5186020086812</v>
      </c>
      <c r="Q91" s="45">
        <f t="shared" si="105"/>
        <v>0</v>
      </c>
      <c r="R91" s="45">
        <f t="shared" si="105"/>
        <v>0</v>
      </c>
      <c r="S91" s="148">
        <f t="shared" si="95"/>
        <v>5934.8449011462044</v>
      </c>
      <c r="T91" s="139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221"/>
      <c r="BA91" s="131"/>
      <c r="BR91" s="131"/>
      <c r="CG91" s="131"/>
    </row>
    <row r="92" spans="1:85" ht="15">
      <c r="A92" s="149" t="s">
        <v>12</v>
      </c>
      <c r="B92" s="48">
        <f t="shared" si="88"/>
        <v>0</v>
      </c>
      <c r="C92" s="48">
        <f t="shared" si="88"/>
        <v>0</v>
      </c>
      <c r="D92" s="48">
        <f t="shared" si="88"/>
        <v>4.0921826779142197E-2</v>
      </c>
      <c r="E92" s="48">
        <f t="shared" si="88"/>
        <v>8.3381383651728207</v>
      </c>
      <c r="F92" s="48">
        <f t="shared" ref="F92:H92" si="106">F586+F612+F638</f>
        <v>0</v>
      </c>
      <c r="G92" s="48">
        <f t="shared" si="106"/>
        <v>0</v>
      </c>
      <c r="H92" s="48">
        <f t="shared" si="106"/>
        <v>0</v>
      </c>
      <c r="I92" s="152">
        <f t="shared" si="93"/>
        <v>8.3790601919519627</v>
      </c>
      <c r="J92" s="139"/>
      <c r="K92" s="153" t="s">
        <v>12</v>
      </c>
      <c r="L92" s="51">
        <f t="shared" si="90"/>
        <v>0</v>
      </c>
      <c r="M92" s="51">
        <f t="shared" si="90"/>
        <v>0</v>
      </c>
      <c r="N92" s="51">
        <f t="shared" si="90"/>
        <v>4.0921826779142197E-2</v>
      </c>
      <c r="O92" s="51">
        <f t="shared" si="90"/>
        <v>8.3381383651728207</v>
      </c>
      <c r="P92" s="51">
        <f t="shared" ref="P92:R92" si="107">P586+P612+P638</f>
        <v>2298.8869598315155</v>
      </c>
      <c r="Q92" s="51">
        <f t="shared" si="107"/>
        <v>0</v>
      </c>
      <c r="R92" s="51">
        <f t="shared" si="107"/>
        <v>0</v>
      </c>
      <c r="S92" s="156">
        <f t="shared" si="95"/>
        <v>2307.2660200234673</v>
      </c>
      <c r="T92" s="139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221"/>
      <c r="BA92" s="131"/>
      <c r="BR92" s="131"/>
      <c r="CG92" s="131"/>
    </row>
    <row r="93" spans="1:85" ht="15">
      <c r="A93" s="157" t="s">
        <v>56</v>
      </c>
      <c r="B93" s="45">
        <f t="shared" si="88"/>
        <v>0</v>
      </c>
      <c r="C93" s="45">
        <f t="shared" si="88"/>
        <v>0</v>
      </c>
      <c r="D93" s="45">
        <f t="shared" si="88"/>
        <v>0</v>
      </c>
      <c r="E93" s="45">
        <f t="shared" si="88"/>
        <v>0</v>
      </c>
      <c r="F93" s="45">
        <f t="shared" ref="F93:H93" si="108">F587+F613+F639</f>
        <v>0</v>
      </c>
      <c r="G93" s="45">
        <f t="shared" si="108"/>
        <v>0</v>
      </c>
      <c r="H93" s="45">
        <f t="shared" si="108"/>
        <v>0</v>
      </c>
      <c r="I93" s="144">
        <f t="shared" si="93"/>
        <v>0</v>
      </c>
      <c r="J93" s="139"/>
      <c r="K93" s="159" t="s">
        <v>56</v>
      </c>
      <c r="L93" s="45">
        <f t="shared" si="90"/>
        <v>0</v>
      </c>
      <c r="M93" s="45">
        <f t="shared" si="90"/>
        <v>0</v>
      </c>
      <c r="N93" s="45">
        <f t="shared" si="90"/>
        <v>0</v>
      </c>
      <c r="O93" s="45">
        <f t="shared" si="90"/>
        <v>0</v>
      </c>
      <c r="P93" s="45">
        <f t="shared" ref="P93:R93" si="109">P587+P613+P639</f>
        <v>38.386423596565159</v>
      </c>
      <c r="Q93" s="45">
        <f t="shared" si="109"/>
        <v>0</v>
      </c>
      <c r="R93" s="45">
        <f t="shared" si="109"/>
        <v>0</v>
      </c>
      <c r="S93" s="148">
        <f t="shared" si="95"/>
        <v>38.386423596565159</v>
      </c>
      <c r="T93" s="139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221"/>
      <c r="BA93" s="131"/>
      <c r="BR93" s="131"/>
      <c r="CG93" s="131"/>
    </row>
    <row r="94" spans="1:85" ht="15">
      <c r="A94" s="149" t="s">
        <v>17</v>
      </c>
      <c r="B94" s="48">
        <f t="shared" si="88"/>
        <v>191.90339014196675</v>
      </c>
      <c r="C94" s="48">
        <f t="shared" si="88"/>
        <v>0.90297543937440483</v>
      </c>
      <c r="D94" s="48">
        <f t="shared" si="88"/>
        <v>25.147418891455992</v>
      </c>
      <c r="E94" s="48">
        <f t="shared" si="88"/>
        <v>2.960770727252009</v>
      </c>
      <c r="F94" s="48">
        <f t="shared" ref="F94:H94" si="110">F588+F614+F640</f>
        <v>0</v>
      </c>
      <c r="G94" s="48">
        <f t="shared" si="110"/>
        <v>0</v>
      </c>
      <c r="H94" s="48">
        <f t="shared" si="110"/>
        <v>0</v>
      </c>
      <c r="I94" s="152">
        <f t="shared" si="93"/>
        <v>220.91455520004916</v>
      </c>
      <c r="J94" s="139"/>
      <c r="K94" s="153" t="s">
        <v>17</v>
      </c>
      <c r="L94" s="51">
        <f t="shared" si="90"/>
        <v>191.90339014196675</v>
      </c>
      <c r="M94" s="51">
        <f t="shared" si="90"/>
        <v>0.90297543937440483</v>
      </c>
      <c r="N94" s="51">
        <f t="shared" si="90"/>
        <v>25.147418891455992</v>
      </c>
      <c r="O94" s="51">
        <f t="shared" si="90"/>
        <v>2.960770727252009</v>
      </c>
      <c r="P94" s="51">
        <f t="shared" ref="P94:R94" si="111">P588+P614+P640</f>
        <v>0</v>
      </c>
      <c r="Q94" s="51">
        <f t="shared" si="111"/>
        <v>0</v>
      </c>
      <c r="R94" s="51">
        <f t="shared" si="111"/>
        <v>0</v>
      </c>
      <c r="S94" s="156">
        <f t="shared" si="95"/>
        <v>220.91455520004916</v>
      </c>
      <c r="T94" s="139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221"/>
      <c r="BA94" s="131"/>
      <c r="BR94" s="131"/>
      <c r="CG94" s="131"/>
    </row>
    <row r="95" spans="1:85" ht="15">
      <c r="A95" s="157" t="s">
        <v>141</v>
      </c>
      <c r="B95" s="45">
        <f t="shared" si="88"/>
        <v>3264.0975931774237</v>
      </c>
      <c r="C95" s="45">
        <f t="shared" si="88"/>
        <v>119.30596127862927</v>
      </c>
      <c r="D95" s="45">
        <f t="shared" si="88"/>
        <v>269.8166208808255</v>
      </c>
      <c r="E95" s="45">
        <f t="shared" si="88"/>
        <v>18.321977973952244</v>
      </c>
      <c r="F95" s="45">
        <f t="shared" ref="F95:H95" si="112">F589+F615+F641</f>
        <v>0</v>
      </c>
      <c r="G95" s="45">
        <f t="shared" si="112"/>
        <v>0</v>
      </c>
      <c r="H95" s="45">
        <f t="shared" si="112"/>
        <v>0</v>
      </c>
      <c r="I95" s="144">
        <f t="shared" si="93"/>
        <v>3671.5421533108311</v>
      </c>
      <c r="J95" s="139"/>
      <c r="K95" s="159" t="s">
        <v>141</v>
      </c>
      <c r="L95" s="45">
        <f t="shared" si="90"/>
        <v>3264.0975931774237</v>
      </c>
      <c r="M95" s="45">
        <f t="shared" si="90"/>
        <v>119.30596127862927</v>
      </c>
      <c r="N95" s="45">
        <f t="shared" si="90"/>
        <v>269.8166208808255</v>
      </c>
      <c r="O95" s="45">
        <f t="shared" si="90"/>
        <v>18.321977973952244</v>
      </c>
      <c r="P95" s="45">
        <f t="shared" ref="P95:R95" si="113">P589+P615+P641</f>
        <v>0</v>
      </c>
      <c r="Q95" s="45">
        <f t="shared" si="113"/>
        <v>0</v>
      </c>
      <c r="R95" s="45">
        <f t="shared" si="113"/>
        <v>0</v>
      </c>
      <c r="S95" s="148">
        <f t="shared" si="95"/>
        <v>3671.5421533108311</v>
      </c>
      <c r="T95" s="139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221"/>
      <c r="BA95" s="131"/>
      <c r="BR95" s="131"/>
      <c r="CG95" s="131"/>
    </row>
    <row r="96" spans="1:85" ht="15">
      <c r="A96" s="149" t="s">
        <v>25</v>
      </c>
      <c r="B96" s="48">
        <f t="shared" si="88"/>
        <v>925.95891119149553</v>
      </c>
      <c r="C96" s="48">
        <f t="shared" si="88"/>
        <v>5.1825789506138115E-2</v>
      </c>
      <c r="D96" s="48">
        <f t="shared" si="88"/>
        <v>1781.9177342087789</v>
      </c>
      <c r="E96" s="48">
        <f t="shared" si="88"/>
        <v>1257.4625742279848</v>
      </c>
      <c r="F96" s="48">
        <f t="shared" ref="F96:H96" si="114">F590+F616+F642</f>
        <v>0</v>
      </c>
      <c r="G96" s="48">
        <f t="shared" si="114"/>
        <v>1060.5514874873722</v>
      </c>
      <c r="H96" s="48">
        <f t="shared" si="114"/>
        <v>0.45705634233857317</v>
      </c>
      <c r="I96" s="152">
        <f t="shared" si="93"/>
        <v>5026.3995892474768</v>
      </c>
      <c r="J96" s="139"/>
      <c r="K96" s="153" t="s">
        <v>25</v>
      </c>
      <c r="L96" s="51">
        <f t="shared" si="90"/>
        <v>925.95891119149553</v>
      </c>
      <c r="M96" s="51">
        <f t="shared" si="90"/>
        <v>5.1825789506138115E-2</v>
      </c>
      <c r="N96" s="51">
        <f t="shared" si="90"/>
        <v>1781.9177342087789</v>
      </c>
      <c r="O96" s="51">
        <f t="shared" si="90"/>
        <v>1257.4625742279848</v>
      </c>
      <c r="P96" s="51">
        <f t="shared" ref="P96:R96" si="115">P590+P616+P642</f>
        <v>460.02803483726137</v>
      </c>
      <c r="Q96" s="51">
        <f t="shared" si="115"/>
        <v>1060.5514874873722</v>
      </c>
      <c r="R96" s="51">
        <f t="shared" si="115"/>
        <v>0.45705634233857317</v>
      </c>
      <c r="S96" s="156">
        <f t="shared" si="95"/>
        <v>5486.4276240847385</v>
      </c>
      <c r="T96" s="139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221"/>
      <c r="BA96" s="131"/>
      <c r="BR96" s="131"/>
      <c r="CG96" s="131"/>
    </row>
    <row r="97" spans="1:85" ht="15">
      <c r="A97" s="157" t="s">
        <v>24</v>
      </c>
      <c r="B97" s="45">
        <f t="shared" si="88"/>
        <v>745.0819021390821</v>
      </c>
      <c r="C97" s="45">
        <f t="shared" si="88"/>
        <v>2.0330280435797148</v>
      </c>
      <c r="D97" s="45">
        <f t="shared" si="88"/>
        <v>38.554264582431301</v>
      </c>
      <c r="E97" s="45">
        <f t="shared" si="88"/>
        <v>0</v>
      </c>
      <c r="F97" s="45">
        <f t="shared" ref="F97:H97" si="116">F591+F617+F643</f>
        <v>0</v>
      </c>
      <c r="G97" s="45">
        <f t="shared" si="116"/>
        <v>0</v>
      </c>
      <c r="H97" s="45">
        <f t="shared" si="116"/>
        <v>0</v>
      </c>
      <c r="I97" s="144">
        <f t="shared" si="93"/>
        <v>785.66919476509315</v>
      </c>
      <c r="J97" s="139"/>
      <c r="K97" s="159" t="s">
        <v>24</v>
      </c>
      <c r="L97" s="45">
        <f t="shared" si="90"/>
        <v>745.0819021390821</v>
      </c>
      <c r="M97" s="45">
        <f t="shared" si="90"/>
        <v>2.0330280435797148</v>
      </c>
      <c r="N97" s="45">
        <f t="shared" si="90"/>
        <v>38.554264582431301</v>
      </c>
      <c r="O97" s="45">
        <f t="shared" si="90"/>
        <v>0</v>
      </c>
      <c r="P97" s="45">
        <f t="shared" ref="P97:R97" si="117">P591+P617+P643</f>
        <v>0</v>
      </c>
      <c r="Q97" s="45">
        <f t="shared" si="117"/>
        <v>0</v>
      </c>
      <c r="R97" s="45">
        <f t="shared" si="117"/>
        <v>0</v>
      </c>
      <c r="S97" s="148">
        <f t="shared" si="95"/>
        <v>785.66919476509315</v>
      </c>
      <c r="T97" s="139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221"/>
      <c r="BA97" s="131"/>
      <c r="BR97" s="131"/>
      <c r="CG97" s="131"/>
    </row>
    <row r="98" spans="1:85" ht="15">
      <c r="A98" s="149" t="s">
        <v>57</v>
      </c>
      <c r="B98" s="48">
        <f t="shared" si="88"/>
        <v>1891.8797957261918</v>
      </c>
      <c r="C98" s="48">
        <f t="shared" si="88"/>
        <v>3.4797682208951897</v>
      </c>
      <c r="D98" s="48">
        <f t="shared" si="88"/>
        <v>224.18834384309446</v>
      </c>
      <c r="E98" s="48">
        <f t="shared" si="88"/>
        <v>0</v>
      </c>
      <c r="F98" s="48">
        <f t="shared" ref="F98:H98" si="118">F592+F618+F644</f>
        <v>0</v>
      </c>
      <c r="G98" s="48">
        <f t="shared" si="118"/>
        <v>0</v>
      </c>
      <c r="H98" s="48">
        <f t="shared" si="118"/>
        <v>0</v>
      </c>
      <c r="I98" s="152">
        <f t="shared" si="93"/>
        <v>2119.5479077901814</v>
      </c>
      <c r="J98" s="139"/>
      <c r="K98" s="153" t="s">
        <v>57</v>
      </c>
      <c r="L98" s="51">
        <f t="shared" si="90"/>
        <v>1891.8797957261918</v>
      </c>
      <c r="M98" s="51">
        <f t="shared" si="90"/>
        <v>3.4797682208951897</v>
      </c>
      <c r="N98" s="51">
        <f t="shared" si="90"/>
        <v>224.18834384309446</v>
      </c>
      <c r="O98" s="51">
        <f t="shared" si="90"/>
        <v>0</v>
      </c>
      <c r="P98" s="51">
        <f t="shared" ref="P98:R98" si="119">P592+P618+P644</f>
        <v>0</v>
      </c>
      <c r="Q98" s="51">
        <f t="shared" si="119"/>
        <v>0</v>
      </c>
      <c r="R98" s="51">
        <f t="shared" si="119"/>
        <v>0</v>
      </c>
      <c r="S98" s="156">
        <f t="shared" si="95"/>
        <v>2119.5479077901814</v>
      </c>
      <c r="T98" s="139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221"/>
      <c r="BA98" s="131"/>
      <c r="BR98" s="131"/>
      <c r="CG98" s="131"/>
    </row>
    <row r="99" spans="1:85" ht="15">
      <c r="A99" s="157" t="s">
        <v>22</v>
      </c>
      <c r="B99" s="45">
        <f t="shared" si="88"/>
        <v>254.39914345686634</v>
      </c>
      <c r="C99" s="45">
        <f t="shared" si="88"/>
        <v>0</v>
      </c>
      <c r="D99" s="45">
        <f t="shared" si="88"/>
        <v>62.157650074824993</v>
      </c>
      <c r="E99" s="45">
        <f t="shared" si="88"/>
        <v>0.27212477251267031</v>
      </c>
      <c r="F99" s="45">
        <f t="shared" ref="F99:H99" si="120">F593+F619+F645</f>
        <v>12.597458402926554</v>
      </c>
      <c r="G99" s="45">
        <f t="shared" si="120"/>
        <v>0</v>
      </c>
      <c r="H99" s="45">
        <f t="shared" si="120"/>
        <v>0</v>
      </c>
      <c r="I99" s="144">
        <f t="shared" si="93"/>
        <v>329.42637670713054</v>
      </c>
      <c r="J99" s="139"/>
      <c r="K99" s="159" t="s">
        <v>22</v>
      </c>
      <c r="L99" s="45">
        <f t="shared" si="90"/>
        <v>254.39914345686634</v>
      </c>
      <c r="M99" s="45">
        <f t="shared" si="90"/>
        <v>0</v>
      </c>
      <c r="N99" s="45">
        <f t="shared" si="90"/>
        <v>62.157650074824993</v>
      </c>
      <c r="O99" s="45">
        <f t="shared" si="90"/>
        <v>0.27212477251267031</v>
      </c>
      <c r="P99" s="45">
        <f t="shared" ref="P99:R99" si="121">P593+P619+P645</f>
        <v>469.12508517751189</v>
      </c>
      <c r="Q99" s="45">
        <f t="shared" si="121"/>
        <v>0</v>
      </c>
      <c r="R99" s="45">
        <f t="shared" si="121"/>
        <v>0</v>
      </c>
      <c r="S99" s="148">
        <f t="shared" si="95"/>
        <v>785.95400348171586</v>
      </c>
      <c r="T99" s="139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221"/>
      <c r="BA99" s="131"/>
      <c r="BR99" s="131"/>
      <c r="CG99" s="131"/>
    </row>
    <row r="100" spans="1:85" ht="15">
      <c r="A100" s="149" t="s">
        <v>21</v>
      </c>
      <c r="B100" s="48">
        <f t="shared" si="88"/>
        <v>1.3345049600475849</v>
      </c>
      <c r="C100" s="48">
        <f t="shared" si="88"/>
        <v>0</v>
      </c>
      <c r="D100" s="48">
        <f t="shared" si="88"/>
        <v>2.4656657333050738E-2</v>
      </c>
      <c r="E100" s="48">
        <f t="shared" si="88"/>
        <v>0</v>
      </c>
      <c r="F100" s="48">
        <f t="shared" ref="F100:H100" si="122">F594+F620+F646</f>
        <v>0</v>
      </c>
      <c r="G100" s="48">
        <f t="shared" si="122"/>
        <v>0</v>
      </c>
      <c r="H100" s="48">
        <f t="shared" si="122"/>
        <v>0</v>
      </c>
      <c r="I100" s="152">
        <f t="shared" si="93"/>
        <v>1.3591616173806356</v>
      </c>
      <c r="J100" s="139"/>
      <c r="K100" s="153" t="s">
        <v>21</v>
      </c>
      <c r="L100" s="51">
        <f t="shared" si="90"/>
        <v>1.3345049600475849</v>
      </c>
      <c r="M100" s="51">
        <f t="shared" si="90"/>
        <v>0</v>
      </c>
      <c r="N100" s="51">
        <f t="shared" si="90"/>
        <v>2.4656657333050738E-2</v>
      </c>
      <c r="O100" s="51">
        <f t="shared" si="90"/>
        <v>0</v>
      </c>
      <c r="P100" s="51">
        <f t="shared" ref="P100:R100" si="123">P594+P620+P646</f>
        <v>0</v>
      </c>
      <c r="Q100" s="51">
        <f t="shared" si="123"/>
        <v>0</v>
      </c>
      <c r="R100" s="51">
        <f t="shared" si="123"/>
        <v>0</v>
      </c>
      <c r="S100" s="156">
        <f t="shared" si="95"/>
        <v>1.3591616173806356</v>
      </c>
      <c r="T100" s="139"/>
      <c r="V100" s="131"/>
      <c r="W100" s="131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131"/>
      <c r="AH100" s="131"/>
      <c r="AI100" s="221"/>
      <c r="BA100" s="131"/>
      <c r="BR100" s="131"/>
      <c r="CG100" s="131"/>
    </row>
    <row r="101" spans="1:85" ht="15">
      <c r="A101" s="160" t="s">
        <v>61</v>
      </c>
      <c r="B101" s="45">
        <f t="shared" si="88"/>
        <v>514.40184025727399</v>
      </c>
      <c r="C101" s="45">
        <f t="shared" si="88"/>
        <v>0</v>
      </c>
      <c r="D101" s="45">
        <f t="shared" si="88"/>
        <v>249.00918571539214</v>
      </c>
      <c r="E101" s="45">
        <f t="shared" si="88"/>
        <v>0</v>
      </c>
      <c r="F101" s="45">
        <f t="shared" ref="F101:H101" si="124">F595+F621+F647</f>
        <v>0</v>
      </c>
      <c r="G101" s="45">
        <f t="shared" si="124"/>
        <v>0</v>
      </c>
      <c r="H101" s="45">
        <f t="shared" si="124"/>
        <v>0</v>
      </c>
      <c r="I101" s="144">
        <f t="shared" si="93"/>
        <v>763.41102597266615</v>
      </c>
      <c r="J101" s="139"/>
      <c r="K101" s="161" t="s">
        <v>61</v>
      </c>
      <c r="L101" s="45">
        <f t="shared" si="90"/>
        <v>514.40184025727399</v>
      </c>
      <c r="M101" s="45">
        <f t="shared" si="90"/>
        <v>0</v>
      </c>
      <c r="N101" s="45">
        <f t="shared" si="90"/>
        <v>249.00918571539214</v>
      </c>
      <c r="O101" s="45">
        <f t="shared" si="90"/>
        <v>0</v>
      </c>
      <c r="P101" s="45">
        <f t="shared" ref="P101:R101" si="125">P595+P621+P647</f>
        <v>0</v>
      </c>
      <c r="Q101" s="45">
        <f t="shared" si="125"/>
        <v>0</v>
      </c>
      <c r="R101" s="45">
        <f t="shared" si="125"/>
        <v>0</v>
      </c>
      <c r="S101" s="148">
        <f t="shared" si="95"/>
        <v>763.41102597266615</v>
      </c>
      <c r="T101" s="139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221"/>
      <c r="BA101" s="131"/>
      <c r="BR101" s="131"/>
      <c r="CG101" s="131"/>
    </row>
    <row r="102" spans="1:85">
      <c r="A102" s="162" t="s">
        <v>23</v>
      </c>
      <c r="B102" s="55">
        <f t="shared" si="88"/>
        <v>514.40184025727399</v>
      </c>
      <c r="C102" s="55">
        <f t="shared" si="88"/>
        <v>0</v>
      </c>
      <c r="D102" s="55">
        <f t="shared" si="88"/>
        <v>249.00918571539214</v>
      </c>
      <c r="E102" s="55">
        <f t="shared" si="88"/>
        <v>0</v>
      </c>
      <c r="F102" s="55">
        <f t="shared" ref="F102:H102" si="126">F596+F622+F648</f>
        <v>0</v>
      </c>
      <c r="G102" s="55">
        <f t="shared" si="126"/>
        <v>0</v>
      </c>
      <c r="H102" s="55">
        <f t="shared" si="126"/>
        <v>0</v>
      </c>
      <c r="I102" s="165">
        <f t="shared" si="93"/>
        <v>763.41102597266615</v>
      </c>
      <c r="J102" s="139"/>
      <c r="K102" s="166" t="s">
        <v>23</v>
      </c>
      <c r="L102" s="58">
        <f t="shared" si="90"/>
        <v>514.40184025727399</v>
      </c>
      <c r="M102" s="58">
        <f t="shared" si="90"/>
        <v>0</v>
      </c>
      <c r="N102" s="58">
        <f t="shared" si="90"/>
        <v>249.00918571539214</v>
      </c>
      <c r="O102" s="58">
        <f t="shared" si="90"/>
        <v>0</v>
      </c>
      <c r="P102" s="58">
        <f t="shared" ref="P102:R102" si="127">P596+P622+P648</f>
        <v>0</v>
      </c>
      <c r="Q102" s="58">
        <f t="shared" si="127"/>
        <v>0</v>
      </c>
      <c r="R102" s="58">
        <f t="shared" si="127"/>
        <v>0</v>
      </c>
      <c r="S102" s="169">
        <f t="shared" si="95"/>
        <v>763.41102597266615</v>
      </c>
      <c r="T102" s="139"/>
      <c r="V102" s="131"/>
      <c r="W102" s="131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131"/>
      <c r="AH102" s="131"/>
      <c r="AI102" s="222"/>
      <c r="BA102" s="131"/>
      <c r="BR102" s="131"/>
      <c r="CG102" s="131"/>
    </row>
    <row r="103" spans="1:85">
      <c r="A103" s="170" t="s">
        <v>19</v>
      </c>
      <c r="B103" s="61">
        <f t="shared" si="88"/>
        <v>0</v>
      </c>
      <c r="C103" s="61">
        <f t="shared" si="88"/>
        <v>0</v>
      </c>
      <c r="D103" s="61">
        <f t="shared" si="88"/>
        <v>0</v>
      </c>
      <c r="E103" s="61">
        <f t="shared" si="88"/>
        <v>0</v>
      </c>
      <c r="F103" s="61">
        <f t="shared" ref="F103:H103" si="128">F597+F623+F649</f>
        <v>0</v>
      </c>
      <c r="G103" s="61">
        <f t="shared" si="128"/>
        <v>0</v>
      </c>
      <c r="H103" s="61">
        <f t="shared" si="128"/>
        <v>0</v>
      </c>
      <c r="I103" s="173">
        <f t="shared" si="93"/>
        <v>0</v>
      </c>
      <c r="J103" s="139"/>
      <c r="K103" s="174" t="s">
        <v>19</v>
      </c>
      <c r="L103" s="61">
        <f t="shared" si="90"/>
        <v>0</v>
      </c>
      <c r="M103" s="61">
        <f t="shared" si="90"/>
        <v>0</v>
      </c>
      <c r="N103" s="61">
        <f t="shared" si="90"/>
        <v>0</v>
      </c>
      <c r="O103" s="61">
        <f t="shared" si="90"/>
        <v>0</v>
      </c>
      <c r="P103" s="61">
        <f t="shared" ref="P103:R103" si="129">P597+P623+P649</f>
        <v>0</v>
      </c>
      <c r="Q103" s="61">
        <f t="shared" si="129"/>
        <v>0</v>
      </c>
      <c r="R103" s="61">
        <f t="shared" si="129"/>
        <v>0</v>
      </c>
      <c r="S103" s="176">
        <f t="shared" si="95"/>
        <v>0</v>
      </c>
      <c r="T103" s="139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222"/>
      <c r="BA103" s="131"/>
      <c r="BR103" s="131"/>
      <c r="CG103" s="131"/>
    </row>
    <row r="104" spans="1:85">
      <c r="A104" s="162" t="s">
        <v>20</v>
      </c>
      <c r="B104" s="55">
        <f t="shared" si="88"/>
        <v>0</v>
      </c>
      <c r="C104" s="55">
        <f t="shared" si="88"/>
        <v>0</v>
      </c>
      <c r="D104" s="55">
        <f t="shared" si="88"/>
        <v>0</v>
      </c>
      <c r="E104" s="55">
        <f t="shared" si="88"/>
        <v>0</v>
      </c>
      <c r="F104" s="55">
        <f t="shared" ref="F104:H104" si="130">F598+F624+F650</f>
        <v>0</v>
      </c>
      <c r="G104" s="55">
        <f t="shared" si="130"/>
        <v>0</v>
      </c>
      <c r="H104" s="55">
        <f t="shared" si="130"/>
        <v>0</v>
      </c>
      <c r="I104" s="165">
        <f t="shared" si="93"/>
        <v>0</v>
      </c>
      <c r="J104" s="139"/>
      <c r="K104" s="166" t="s">
        <v>20</v>
      </c>
      <c r="L104" s="58">
        <f t="shared" si="90"/>
        <v>0</v>
      </c>
      <c r="M104" s="58">
        <f t="shared" si="90"/>
        <v>0</v>
      </c>
      <c r="N104" s="58">
        <f t="shared" si="90"/>
        <v>0</v>
      </c>
      <c r="O104" s="58">
        <f t="shared" si="90"/>
        <v>0</v>
      </c>
      <c r="P104" s="58">
        <f t="shared" ref="P104:R104" si="131">P598+P624+P650</f>
        <v>0</v>
      </c>
      <c r="Q104" s="58">
        <f t="shared" si="131"/>
        <v>0</v>
      </c>
      <c r="R104" s="58">
        <f t="shared" si="131"/>
        <v>0</v>
      </c>
      <c r="S104" s="169">
        <f t="shared" si="95"/>
        <v>0</v>
      </c>
      <c r="T104" s="139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222"/>
      <c r="BA104" s="131"/>
      <c r="BR104" s="131"/>
      <c r="CG104" s="131"/>
    </row>
    <row r="105" spans="1:85" ht="15" thickBot="1">
      <c r="A105" s="177" t="s">
        <v>11</v>
      </c>
      <c r="B105" s="66">
        <f t="shared" si="88"/>
        <v>0</v>
      </c>
      <c r="C105" s="66">
        <f t="shared" si="88"/>
        <v>0</v>
      </c>
      <c r="D105" s="66">
        <f t="shared" si="88"/>
        <v>0</v>
      </c>
      <c r="E105" s="66">
        <f t="shared" si="88"/>
        <v>0</v>
      </c>
      <c r="F105" s="66">
        <f t="shared" ref="F105:H105" si="132">F599+F625+F651</f>
        <v>0</v>
      </c>
      <c r="G105" s="66">
        <f t="shared" si="132"/>
        <v>0</v>
      </c>
      <c r="H105" s="66">
        <f t="shared" si="132"/>
        <v>0</v>
      </c>
      <c r="I105" s="180">
        <f t="shared" si="93"/>
        <v>0</v>
      </c>
      <c r="J105" s="139"/>
      <c r="K105" s="181" t="s">
        <v>11</v>
      </c>
      <c r="L105" s="66">
        <f t="shared" si="90"/>
        <v>0</v>
      </c>
      <c r="M105" s="66">
        <f t="shared" si="90"/>
        <v>0</v>
      </c>
      <c r="N105" s="66">
        <f t="shared" si="90"/>
        <v>0</v>
      </c>
      <c r="O105" s="66">
        <f t="shared" si="90"/>
        <v>0</v>
      </c>
      <c r="P105" s="66">
        <f t="shared" ref="P105:R105" si="133">P599+P625+P651</f>
        <v>0</v>
      </c>
      <c r="Q105" s="66">
        <f t="shared" si="133"/>
        <v>0</v>
      </c>
      <c r="R105" s="66">
        <f t="shared" si="133"/>
        <v>0</v>
      </c>
      <c r="S105" s="183">
        <f t="shared" si="95"/>
        <v>0</v>
      </c>
      <c r="T105" s="139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222"/>
      <c r="BA105" s="131"/>
      <c r="BR105" s="131"/>
      <c r="CG105" s="131"/>
    </row>
    <row r="106" spans="1:85" ht="15">
      <c r="A106" s="184" t="s">
        <v>26</v>
      </c>
      <c r="B106" s="185">
        <f>SUM(B85:B101)</f>
        <v>11656.956759701741</v>
      </c>
      <c r="C106" s="185">
        <f t="shared" ref="C106:H106" si="134">SUM(C85:C101)</f>
        <v>142.58971107784399</v>
      </c>
      <c r="D106" s="185">
        <f t="shared" si="134"/>
        <v>2983.5697291664251</v>
      </c>
      <c r="E106" s="185">
        <f t="shared" si="134"/>
        <v>1356.340016278366</v>
      </c>
      <c r="F106" s="185">
        <f t="shared" si="134"/>
        <v>184.42426198121856</v>
      </c>
      <c r="G106" s="185">
        <f t="shared" si="134"/>
        <v>1060.5514874873722</v>
      </c>
      <c r="H106" s="187">
        <f t="shared" si="134"/>
        <v>0.45705634233857317</v>
      </c>
      <c r="I106" s="144">
        <f t="shared" ref="I106" si="135">SUM(I85:I101)</f>
        <v>17384.889022035302</v>
      </c>
      <c r="J106" s="139"/>
      <c r="K106" s="186" t="s">
        <v>26</v>
      </c>
      <c r="L106" s="185">
        <f>SUM(L85:L101)</f>
        <v>11656.956759701741</v>
      </c>
      <c r="M106" s="185">
        <f t="shared" ref="M106:R106" si="136">SUM(M85:M101)</f>
        <v>142.58971107784399</v>
      </c>
      <c r="N106" s="185">
        <f t="shared" si="136"/>
        <v>2983.5697291664251</v>
      </c>
      <c r="O106" s="185">
        <f t="shared" si="136"/>
        <v>1356.340016278366</v>
      </c>
      <c r="P106" s="185">
        <f t="shared" si="136"/>
        <v>9135.9519456886028</v>
      </c>
      <c r="Q106" s="185">
        <f t="shared" si="136"/>
        <v>1060.5514874873722</v>
      </c>
      <c r="R106" s="187">
        <f t="shared" si="136"/>
        <v>0.45705634233857317</v>
      </c>
      <c r="S106" s="188">
        <f t="shared" ref="S106" si="137">SUM(S85:S101)</f>
        <v>26336.416705742686</v>
      </c>
      <c r="T106" s="139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221"/>
      <c r="BA106" s="131"/>
      <c r="BR106" s="131"/>
      <c r="CG106" s="131"/>
    </row>
    <row r="107" spans="1:85" s="2" customFormat="1" ht="15" thickBot="1">
      <c r="A107" s="17" t="s">
        <v>100</v>
      </c>
      <c r="B107" s="100">
        <f>IF($I106=0,"-",B106/$I106)</f>
        <v>0.67052235679655925</v>
      </c>
      <c r="C107" s="100">
        <f t="shared" ref="C107:H107" si="138">IF($I106=0,"-",C106/$I106)</f>
        <v>8.2019339264755662E-3</v>
      </c>
      <c r="D107" s="100">
        <f t="shared" si="138"/>
        <v>0.17161856629540506</v>
      </c>
      <c r="E107" s="100">
        <f t="shared" si="138"/>
        <v>7.8018330433930777E-2</v>
      </c>
      <c r="F107" s="100">
        <f t="shared" si="138"/>
        <v>1.0608308269754341E-2</v>
      </c>
      <c r="G107" s="100">
        <f t="shared" si="138"/>
        <v>6.1004213840141625E-2</v>
      </c>
      <c r="H107" s="101">
        <f t="shared" si="138"/>
        <v>2.6290437733554435E-5</v>
      </c>
      <c r="I107" s="102">
        <f>SUM(B107:H107)</f>
        <v>1.0000000000000002</v>
      </c>
      <c r="K107" s="27" t="s">
        <v>100</v>
      </c>
      <c r="L107" s="76">
        <f>IF($S106=0,"-",L106/$S106)</f>
        <v>0.44261741792534476</v>
      </c>
      <c r="M107" s="76">
        <f t="shared" ref="M107:R107" si="139">IF($S106=0,"-",M106/$S106)</f>
        <v>5.4141652097550591E-3</v>
      </c>
      <c r="N107" s="76">
        <f t="shared" si="139"/>
        <v>0.11328685152964846</v>
      </c>
      <c r="O107" s="76">
        <f t="shared" si="139"/>
        <v>5.1500552692220064E-2</v>
      </c>
      <c r="P107" s="76">
        <f t="shared" si="139"/>
        <v>0.34689426613213098</v>
      </c>
      <c r="Q107" s="76">
        <f t="shared" si="139"/>
        <v>4.0269391972983092E-2</v>
      </c>
      <c r="R107" s="77">
        <f t="shared" si="139"/>
        <v>1.735453791779166E-5</v>
      </c>
      <c r="S107" s="78">
        <f>SUM(L107:R107)</f>
        <v>1.0000000000000002</v>
      </c>
      <c r="AI107" s="110"/>
    </row>
    <row r="108" spans="1:85" ht="15" thickBot="1">
      <c r="A108" s="223"/>
      <c r="B108" s="224"/>
      <c r="C108" s="224"/>
      <c r="D108" s="224"/>
      <c r="E108" s="224"/>
      <c r="F108" s="224"/>
      <c r="G108" s="224"/>
      <c r="H108" s="224"/>
      <c r="I108" s="224"/>
      <c r="K108" s="223"/>
      <c r="AI108" s="139"/>
      <c r="BA108" s="131"/>
      <c r="BR108" s="131"/>
      <c r="CG108" s="131"/>
    </row>
    <row r="109" spans="1:85" ht="28.5">
      <c r="A109" s="328" t="s">
        <v>29</v>
      </c>
      <c r="B109" s="135" t="s">
        <v>0</v>
      </c>
      <c r="C109" s="135" t="s">
        <v>1</v>
      </c>
      <c r="D109" s="135" t="s">
        <v>2</v>
      </c>
      <c r="E109" s="135" t="s">
        <v>3</v>
      </c>
      <c r="F109" s="135" t="s">
        <v>27</v>
      </c>
      <c r="G109" s="135" t="s">
        <v>4</v>
      </c>
      <c r="H109" s="135" t="s">
        <v>5</v>
      </c>
      <c r="I109" s="136" t="s">
        <v>6</v>
      </c>
      <c r="K109" s="330" t="s">
        <v>29</v>
      </c>
      <c r="L109" s="137" t="s">
        <v>0</v>
      </c>
      <c r="M109" s="137" t="s">
        <v>1</v>
      </c>
      <c r="N109" s="137" t="s">
        <v>2</v>
      </c>
      <c r="O109" s="137" t="s">
        <v>3</v>
      </c>
      <c r="P109" s="137" t="s">
        <v>27</v>
      </c>
      <c r="Q109" s="137" t="s">
        <v>4</v>
      </c>
      <c r="R109" s="137" t="s">
        <v>5</v>
      </c>
      <c r="S109" s="138" t="s">
        <v>6</v>
      </c>
      <c r="U109" s="332" t="s">
        <v>29</v>
      </c>
      <c r="V109" s="190" t="s">
        <v>69</v>
      </c>
      <c r="W109" s="190" t="s">
        <v>70</v>
      </c>
      <c r="X109" s="190" t="s">
        <v>4</v>
      </c>
      <c r="Y109" s="190" t="s">
        <v>1</v>
      </c>
      <c r="Z109" s="190" t="s">
        <v>2</v>
      </c>
      <c r="AA109" s="190" t="s">
        <v>3</v>
      </c>
      <c r="AB109" s="190" t="s">
        <v>52</v>
      </c>
      <c r="AC109" s="190" t="s">
        <v>64</v>
      </c>
      <c r="AD109" s="191" t="s">
        <v>72</v>
      </c>
      <c r="AE109" s="191" t="s">
        <v>79</v>
      </c>
      <c r="AF109" s="191" t="s">
        <v>73</v>
      </c>
      <c r="AG109" s="191" t="s">
        <v>80</v>
      </c>
      <c r="AH109" s="191" t="s">
        <v>81</v>
      </c>
      <c r="AI109" s="192" t="s">
        <v>60</v>
      </c>
      <c r="BA109" s="131"/>
      <c r="BR109" s="131"/>
      <c r="CG109" s="131"/>
    </row>
    <row r="110" spans="1:85" ht="15">
      <c r="A110" s="329" t="s">
        <v>29</v>
      </c>
      <c r="B110" s="294" t="s">
        <v>109</v>
      </c>
      <c r="C110" s="295"/>
      <c r="D110" s="295"/>
      <c r="E110" s="295"/>
      <c r="F110" s="295"/>
      <c r="G110" s="295"/>
      <c r="H110" s="295"/>
      <c r="I110" s="296"/>
      <c r="K110" s="331" t="s">
        <v>29</v>
      </c>
      <c r="L110" s="297" t="s">
        <v>109</v>
      </c>
      <c r="M110" s="298"/>
      <c r="N110" s="298"/>
      <c r="O110" s="298"/>
      <c r="P110" s="298"/>
      <c r="Q110" s="298"/>
      <c r="R110" s="298"/>
      <c r="S110" s="299"/>
      <c r="U110" s="333" t="s">
        <v>29</v>
      </c>
      <c r="V110" s="326" t="s">
        <v>109</v>
      </c>
      <c r="W110" s="326"/>
      <c r="X110" s="326"/>
      <c r="Y110" s="326"/>
      <c r="Z110" s="326"/>
      <c r="AA110" s="326"/>
      <c r="AB110" s="326"/>
      <c r="AC110" s="326"/>
      <c r="AD110" s="326"/>
      <c r="AE110" s="326"/>
      <c r="AF110" s="326"/>
      <c r="AG110" s="326"/>
      <c r="AH110" s="326"/>
      <c r="AI110" s="327"/>
      <c r="BA110" s="131"/>
      <c r="BR110" s="131"/>
      <c r="CG110" s="131"/>
    </row>
    <row r="111" spans="1:85" ht="15">
      <c r="A111" s="141" t="s">
        <v>7</v>
      </c>
      <c r="B111" s="142">
        <v>0</v>
      </c>
      <c r="C111" s="142">
        <v>0</v>
      </c>
      <c r="D111" s="142">
        <v>0</v>
      </c>
      <c r="E111" s="142">
        <v>0</v>
      </c>
      <c r="F111" s="303"/>
      <c r="G111" s="142">
        <v>0</v>
      </c>
      <c r="H111" s="143">
        <v>0</v>
      </c>
      <c r="I111" s="144">
        <f>SUM(B111:H111)</f>
        <v>0</v>
      </c>
      <c r="J111" s="139"/>
      <c r="K111" s="193" t="s">
        <v>7</v>
      </c>
      <c r="L111" s="142">
        <v>0</v>
      </c>
      <c r="M111" s="142">
        <v>0</v>
      </c>
      <c r="N111" s="142">
        <v>0</v>
      </c>
      <c r="O111" s="142">
        <v>0</v>
      </c>
      <c r="P111" s="142">
        <v>0</v>
      </c>
      <c r="Q111" s="142">
        <v>0</v>
      </c>
      <c r="R111" s="194">
        <v>0</v>
      </c>
      <c r="S111" s="195">
        <f>SUM(L111:R111)</f>
        <v>0</v>
      </c>
      <c r="U111" s="196" t="s">
        <v>7</v>
      </c>
      <c r="V111" s="197">
        <v>0</v>
      </c>
      <c r="W111" s="197">
        <v>0</v>
      </c>
      <c r="X111" s="197">
        <v>0</v>
      </c>
      <c r="Y111" s="197">
        <v>0</v>
      </c>
      <c r="Z111" s="197">
        <v>0</v>
      </c>
      <c r="AA111" s="197">
        <v>0</v>
      </c>
      <c r="AB111" s="197">
        <v>0</v>
      </c>
      <c r="AC111" s="198">
        <v>0</v>
      </c>
      <c r="AD111" s="199">
        <v>0</v>
      </c>
      <c r="AE111" s="199">
        <v>0</v>
      </c>
      <c r="AF111" s="199">
        <v>0</v>
      </c>
      <c r="AG111" s="199">
        <v>0</v>
      </c>
      <c r="AH111" s="199">
        <v>0</v>
      </c>
      <c r="AI111" s="200">
        <f>SUM(V111:AC111)</f>
        <v>0</v>
      </c>
      <c r="BA111" s="131"/>
      <c r="BR111" s="131"/>
      <c r="CG111" s="131"/>
    </row>
    <row r="112" spans="1:85" ht="15">
      <c r="A112" s="149" t="s">
        <v>8</v>
      </c>
      <c r="B112" s="150">
        <v>0</v>
      </c>
      <c r="C112" s="150">
        <v>0</v>
      </c>
      <c r="D112" s="150">
        <v>0</v>
      </c>
      <c r="E112" s="150">
        <v>0</v>
      </c>
      <c r="F112" s="304"/>
      <c r="G112" s="150">
        <v>0</v>
      </c>
      <c r="H112" s="151">
        <v>0</v>
      </c>
      <c r="I112" s="152">
        <f t="shared" ref="I112:I131" si="140">SUM(B112:H112)</f>
        <v>0</v>
      </c>
      <c r="J112" s="139"/>
      <c r="K112" s="153" t="s">
        <v>8</v>
      </c>
      <c r="L112" s="154">
        <v>0</v>
      </c>
      <c r="M112" s="154">
        <v>0</v>
      </c>
      <c r="N112" s="154">
        <v>0</v>
      </c>
      <c r="O112" s="154">
        <v>0</v>
      </c>
      <c r="P112" s="154">
        <v>0</v>
      </c>
      <c r="Q112" s="154">
        <v>0</v>
      </c>
      <c r="R112" s="155">
        <v>0</v>
      </c>
      <c r="S112" s="156">
        <f t="shared" ref="S112:S131" si="141">SUM(L112:R112)</f>
        <v>0</v>
      </c>
      <c r="U112" s="201" t="s">
        <v>8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3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4">
        <f t="shared" ref="AI112:AI131" si="142">SUM(V112:AC112)</f>
        <v>0</v>
      </c>
      <c r="BA112" s="131"/>
      <c r="BR112" s="131"/>
      <c r="CG112" s="131"/>
    </row>
    <row r="113" spans="1:85" ht="15">
      <c r="A113" s="157" t="s">
        <v>10</v>
      </c>
      <c r="B113" s="146">
        <v>0</v>
      </c>
      <c r="C113" s="146">
        <v>0</v>
      </c>
      <c r="D113" s="146">
        <v>0</v>
      </c>
      <c r="E113" s="146">
        <v>0</v>
      </c>
      <c r="F113" s="304"/>
      <c r="G113" s="146">
        <v>0</v>
      </c>
      <c r="H113" s="158">
        <v>0</v>
      </c>
      <c r="I113" s="144">
        <f t="shared" si="140"/>
        <v>0</v>
      </c>
      <c r="J113" s="139"/>
      <c r="K113" s="159" t="s">
        <v>10</v>
      </c>
      <c r="L113" s="146">
        <v>0</v>
      </c>
      <c r="M113" s="146">
        <v>0</v>
      </c>
      <c r="N113" s="146">
        <v>0</v>
      </c>
      <c r="O113" s="146">
        <v>0</v>
      </c>
      <c r="P113" s="146">
        <v>0</v>
      </c>
      <c r="Q113" s="146">
        <v>0</v>
      </c>
      <c r="R113" s="147">
        <v>0</v>
      </c>
      <c r="S113" s="148">
        <f t="shared" si="141"/>
        <v>0</v>
      </c>
      <c r="U113" s="205" t="s">
        <v>10</v>
      </c>
      <c r="V113" s="197">
        <v>0</v>
      </c>
      <c r="W113" s="197">
        <v>0</v>
      </c>
      <c r="X113" s="197">
        <v>0</v>
      </c>
      <c r="Y113" s="197">
        <v>0</v>
      </c>
      <c r="Z113" s="197">
        <v>0</v>
      </c>
      <c r="AA113" s="197">
        <v>0</v>
      </c>
      <c r="AB113" s="197">
        <v>0</v>
      </c>
      <c r="AC113" s="198">
        <v>0</v>
      </c>
      <c r="AD113" s="199">
        <v>0</v>
      </c>
      <c r="AE113" s="199">
        <v>0</v>
      </c>
      <c r="AF113" s="199">
        <v>0</v>
      </c>
      <c r="AG113" s="199">
        <v>0</v>
      </c>
      <c r="AH113" s="199">
        <v>0</v>
      </c>
      <c r="AI113" s="200">
        <f t="shared" si="142"/>
        <v>0</v>
      </c>
      <c r="BA113" s="131"/>
      <c r="BR113" s="131"/>
      <c r="CG113" s="131"/>
    </row>
    <row r="114" spans="1:85" ht="15">
      <c r="A114" s="149" t="s">
        <v>53</v>
      </c>
      <c r="B114" s="150">
        <v>0</v>
      </c>
      <c r="C114" s="150">
        <v>0</v>
      </c>
      <c r="D114" s="150">
        <v>0</v>
      </c>
      <c r="E114" s="150">
        <v>0</v>
      </c>
      <c r="F114" s="304"/>
      <c r="G114" s="150">
        <v>0</v>
      </c>
      <c r="H114" s="151">
        <v>0</v>
      </c>
      <c r="I114" s="152">
        <f t="shared" si="140"/>
        <v>0</v>
      </c>
      <c r="J114" s="139"/>
      <c r="K114" s="153" t="s">
        <v>53</v>
      </c>
      <c r="L114" s="154">
        <v>0</v>
      </c>
      <c r="M114" s="154">
        <v>0</v>
      </c>
      <c r="N114" s="154">
        <v>0</v>
      </c>
      <c r="O114" s="154">
        <v>0</v>
      </c>
      <c r="P114" s="154">
        <v>0</v>
      </c>
      <c r="Q114" s="154">
        <v>0</v>
      </c>
      <c r="R114" s="155">
        <v>0</v>
      </c>
      <c r="S114" s="156">
        <f t="shared" si="141"/>
        <v>0</v>
      </c>
      <c r="U114" s="201" t="s">
        <v>53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3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4">
        <f t="shared" si="142"/>
        <v>0</v>
      </c>
      <c r="BA114" s="131"/>
      <c r="BR114" s="131"/>
      <c r="CG114" s="131"/>
    </row>
    <row r="115" spans="1:85" ht="15">
      <c r="A115" s="157" t="s">
        <v>16</v>
      </c>
      <c r="B115" s="146">
        <v>1.006454640051843E-2</v>
      </c>
      <c r="C115" s="146">
        <v>0</v>
      </c>
      <c r="D115" s="146">
        <v>1.5096819600777647</v>
      </c>
      <c r="E115" s="146">
        <v>0</v>
      </c>
      <c r="F115" s="304"/>
      <c r="G115" s="146">
        <v>0</v>
      </c>
      <c r="H115" s="158">
        <v>0</v>
      </c>
      <c r="I115" s="144">
        <f t="shared" si="140"/>
        <v>1.5197465064782831</v>
      </c>
      <c r="J115" s="139"/>
      <c r="K115" s="159" t="s">
        <v>16</v>
      </c>
      <c r="L115" s="146">
        <v>1.006454640051843E-2</v>
      </c>
      <c r="M115" s="146">
        <v>0</v>
      </c>
      <c r="N115" s="146">
        <v>1.5096819600777647</v>
      </c>
      <c r="O115" s="146">
        <v>0</v>
      </c>
      <c r="P115" s="146">
        <v>0</v>
      </c>
      <c r="Q115" s="146">
        <v>0</v>
      </c>
      <c r="R115" s="147">
        <v>0</v>
      </c>
      <c r="S115" s="148">
        <f t="shared" si="141"/>
        <v>1.5197465064782831</v>
      </c>
      <c r="U115" s="205" t="s">
        <v>16</v>
      </c>
      <c r="V115" s="197">
        <v>1.006454640051843E-2</v>
      </c>
      <c r="W115" s="197">
        <v>0</v>
      </c>
      <c r="X115" s="197">
        <v>0</v>
      </c>
      <c r="Y115" s="197">
        <v>0</v>
      </c>
      <c r="Z115" s="197">
        <v>0</v>
      </c>
      <c r="AA115" s="197">
        <v>0</v>
      </c>
      <c r="AB115" s="197">
        <v>0</v>
      </c>
      <c r="AC115" s="198">
        <v>1.5096819600777647</v>
      </c>
      <c r="AD115" s="199">
        <v>0</v>
      </c>
      <c r="AE115" s="199">
        <v>0</v>
      </c>
      <c r="AF115" s="199">
        <v>0</v>
      </c>
      <c r="AG115" s="199">
        <v>1.5096819600777647</v>
      </c>
      <c r="AH115" s="199">
        <v>0</v>
      </c>
      <c r="AI115" s="200">
        <f t="shared" si="142"/>
        <v>1.5197465064782831</v>
      </c>
      <c r="BA115" s="131"/>
      <c r="BR115" s="131"/>
      <c r="CG115" s="131"/>
    </row>
    <row r="116" spans="1:85" ht="15">
      <c r="A116" s="149" t="s">
        <v>15</v>
      </c>
      <c r="B116" s="150">
        <v>0</v>
      </c>
      <c r="C116" s="150">
        <v>0</v>
      </c>
      <c r="D116" s="150">
        <v>0.10818735879731928</v>
      </c>
      <c r="E116" s="150">
        <v>0</v>
      </c>
      <c r="F116" s="304"/>
      <c r="G116" s="150">
        <v>0</v>
      </c>
      <c r="H116" s="151">
        <v>0</v>
      </c>
      <c r="I116" s="152">
        <f t="shared" si="140"/>
        <v>0.10818735879731928</v>
      </c>
      <c r="J116" s="139"/>
      <c r="K116" s="153" t="s">
        <v>15</v>
      </c>
      <c r="L116" s="154">
        <v>0</v>
      </c>
      <c r="M116" s="154">
        <v>0</v>
      </c>
      <c r="N116" s="154">
        <v>0.10818735879731928</v>
      </c>
      <c r="O116" s="154">
        <v>0</v>
      </c>
      <c r="P116" s="154">
        <v>0</v>
      </c>
      <c r="Q116" s="154">
        <v>0</v>
      </c>
      <c r="R116" s="155">
        <v>0</v>
      </c>
      <c r="S116" s="156">
        <f t="shared" si="141"/>
        <v>0.10818735879731928</v>
      </c>
      <c r="U116" s="201" t="s">
        <v>54</v>
      </c>
      <c r="V116" s="202">
        <v>0</v>
      </c>
      <c r="W116" s="202">
        <v>0</v>
      </c>
      <c r="X116" s="202">
        <v>0</v>
      </c>
      <c r="Y116" s="202">
        <v>0</v>
      </c>
      <c r="Z116" s="202">
        <v>0.10818735879731928</v>
      </c>
      <c r="AA116" s="202">
        <v>0</v>
      </c>
      <c r="AB116" s="202">
        <v>0</v>
      </c>
      <c r="AC116" s="203">
        <v>0</v>
      </c>
      <c r="AD116" s="202">
        <v>0</v>
      </c>
      <c r="AE116" s="202">
        <v>0</v>
      </c>
      <c r="AF116" s="202">
        <v>0</v>
      </c>
      <c r="AG116" s="202">
        <v>0</v>
      </c>
      <c r="AH116" s="202">
        <v>0</v>
      </c>
      <c r="AI116" s="204">
        <f t="shared" si="142"/>
        <v>0.10818735879731928</v>
      </c>
      <c r="BA116" s="131"/>
      <c r="BR116" s="131"/>
      <c r="CG116" s="131"/>
    </row>
    <row r="117" spans="1:85" ht="15">
      <c r="A117" s="157" t="s">
        <v>55</v>
      </c>
      <c r="B117" s="146">
        <v>0</v>
      </c>
      <c r="C117" s="146">
        <v>0</v>
      </c>
      <c r="D117" s="146">
        <v>0</v>
      </c>
      <c r="E117" s="146">
        <v>0.13073597363730402</v>
      </c>
      <c r="F117" s="304"/>
      <c r="G117" s="146">
        <v>0</v>
      </c>
      <c r="H117" s="158">
        <v>0</v>
      </c>
      <c r="I117" s="144">
        <f t="shared" si="140"/>
        <v>0.13073597363730402</v>
      </c>
      <c r="J117" s="139"/>
      <c r="K117" s="159" t="s">
        <v>55</v>
      </c>
      <c r="L117" s="146">
        <v>0</v>
      </c>
      <c r="M117" s="146">
        <v>0</v>
      </c>
      <c r="N117" s="146">
        <v>0</v>
      </c>
      <c r="O117" s="146">
        <v>0.13073597363730402</v>
      </c>
      <c r="P117" s="146">
        <v>10.610765873869195</v>
      </c>
      <c r="Q117" s="146">
        <v>0</v>
      </c>
      <c r="R117" s="147">
        <v>0</v>
      </c>
      <c r="S117" s="148">
        <f t="shared" si="141"/>
        <v>10.741501847506498</v>
      </c>
      <c r="U117" s="205" t="s">
        <v>55</v>
      </c>
      <c r="V117" s="197">
        <v>0</v>
      </c>
      <c r="W117" s="197">
        <v>0</v>
      </c>
      <c r="X117" s="197">
        <v>0</v>
      </c>
      <c r="Y117" s="197">
        <v>0</v>
      </c>
      <c r="Z117" s="197">
        <v>0</v>
      </c>
      <c r="AA117" s="197">
        <v>0.13073597363730402</v>
      </c>
      <c r="AB117" s="197">
        <v>10.610765873869195</v>
      </c>
      <c r="AC117" s="198">
        <v>0</v>
      </c>
      <c r="AD117" s="197">
        <v>0</v>
      </c>
      <c r="AE117" s="197">
        <v>0</v>
      </c>
      <c r="AF117" s="197">
        <v>0</v>
      </c>
      <c r="AG117" s="197">
        <v>0</v>
      </c>
      <c r="AH117" s="197">
        <v>0</v>
      </c>
      <c r="AI117" s="200">
        <f t="shared" si="142"/>
        <v>10.741501847506498</v>
      </c>
      <c r="BA117" s="131"/>
      <c r="BR117" s="131"/>
      <c r="CG117" s="131"/>
    </row>
    <row r="118" spans="1:85" ht="15">
      <c r="A118" s="149" t="s">
        <v>12</v>
      </c>
      <c r="B118" s="150">
        <v>0</v>
      </c>
      <c r="C118" s="150">
        <v>0</v>
      </c>
      <c r="D118" s="150">
        <v>0</v>
      </c>
      <c r="E118" s="150">
        <v>0</v>
      </c>
      <c r="F118" s="304"/>
      <c r="G118" s="150">
        <v>0</v>
      </c>
      <c r="H118" s="151">
        <v>0</v>
      </c>
      <c r="I118" s="152">
        <f t="shared" si="140"/>
        <v>0</v>
      </c>
      <c r="J118" s="139"/>
      <c r="K118" s="153" t="s">
        <v>12</v>
      </c>
      <c r="L118" s="154">
        <v>0</v>
      </c>
      <c r="M118" s="154">
        <v>0</v>
      </c>
      <c r="N118" s="154">
        <v>0</v>
      </c>
      <c r="O118" s="154">
        <v>0</v>
      </c>
      <c r="P118" s="154">
        <v>3.9228253622366538E-2</v>
      </c>
      <c r="Q118" s="154">
        <v>0</v>
      </c>
      <c r="R118" s="155">
        <v>0</v>
      </c>
      <c r="S118" s="156">
        <f t="shared" si="141"/>
        <v>3.9228253622366538E-2</v>
      </c>
      <c r="U118" s="201" t="s">
        <v>12</v>
      </c>
      <c r="V118" s="202">
        <v>0</v>
      </c>
      <c r="W118" s="202">
        <v>0</v>
      </c>
      <c r="X118" s="202">
        <v>0</v>
      </c>
      <c r="Y118" s="202">
        <v>0</v>
      </c>
      <c r="Z118" s="202">
        <v>0</v>
      </c>
      <c r="AA118" s="202">
        <v>0</v>
      </c>
      <c r="AB118" s="202">
        <v>3.9228253622366538E-2</v>
      </c>
      <c r="AC118" s="203">
        <v>0</v>
      </c>
      <c r="AD118" s="202">
        <v>0</v>
      </c>
      <c r="AE118" s="202">
        <v>0</v>
      </c>
      <c r="AF118" s="202">
        <v>0</v>
      </c>
      <c r="AG118" s="202">
        <v>0</v>
      </c>
      <c r="AH118" s="202">
        <v>0</v>
      </c>
      <c r="AI118" s="204">
        <f t="shared" si="142"/>
        <v>3.9228253622366538E-2</v>
      </c>
      <c r="BA118" s="131"/>
      <c r="BR118" s="131"/>
      <c r="CG118" s="131"/>
    </row>
    <row r="119" spans="1:85" ht="15">
      <c r="A119" s="157" t="s">
        <v>56</v>
      </c>
      <c r="B119" s="146">
        <v>0</v>
      </c>
      <c r="C119" s="146">
        <v>0</v>
      </c>
      <c r="D119" s="146">
        <v>0</v>
      </c>
      <c r="E119" s="146">
        <v>0</v>
      </c>
      <c r="F119" s="304"/>
      <c r="G119" s="146">
        <v>0</v>
      </c>
      <c r="H119" s="158">
        <v>0</v>
      </c>
      <c r="I119" s="144">
        <f t="shared" si="140"/>
        <v>0</v>
      </c>
      <c r="J119" s="139"/>
      <c r="K119" s="159" t="s">
        <v>56</v>
      </c>
      <c r="L119" s="146">
        <v>0</v>
      </c>
      <c r="M119" s="146">
        <v>0</v>
      </c>
      <c r="N119" s="146">
        <v>0</v>
      </c>
      <c r="O119" s="146">
        <v>0</v>
      </c>
      <c r="P119" s="146">
        <v>0</v>
      </c>
      <c r="Q119" s="146">
        <v>0</v>
      </c>
      <c r="R119" s="147">
        <v>0</v>
      </c>
      <c r="S119" s="148">
        <f t="shared" si="141"/>
        <v>0</v>
      </c>
      <c r="U119" s="205" t="s">
        <v>56</v>
      </c>
      <c r="V119" s="197">
        <v>0</v>
      </c>
      <c r="W119" s="197">
        <v>0</v>
      </c>
      <c r="X119" s="197">
        <v>0</v>
      </c>
      <c r="Y119" s="197">
        <v>0</v>
      </c>
      <c r="Z119" s="197">
        <v>0</v>
      </c>
      <c r="AA119" s="197">
        <v>0</v>
      </c>
      <c r="AB119" s="197">
        <v>0</v>
      </c>
      <c r="AC119" s="198">
        <v>0</v>
      </c>
      <c r="AD119" s="197">
        <v>0</v>
      </c>
      <c r="AE119" s="197">
        <v>0</v>
      </c>
      <c r="AF119" s="197">
        <v>0</v>
      </c>
      <c r="AG119" s="197">
        <v>0</v>
      </c>
      <c r="AH119" s="197">
        <v>0</v>
      </c>
      <c r="AI119" s="200">
        <f t="shared" si="142"/>
        <v>0</v>
      </c>
      <c r="BA119" s="131"/>
      <c r="BR119" s="131"/>
      <c r="CG119" s="131"/>
    </row>
    <row r="120" spans="1:85" ht="15">
      <c r="A120" s="149" t="s">
        <v>17</v>
      </c>
      <c r="B120" s="150">
        <v>0</v>
      </c>
      <c r="C120" s="150">
        <v>0</v>
      </c>
      <c r="D120" s="150">
        <v>0</v>
      </c>
      <c r="E120" s="150">
        <v>0</v>
      </c>
      <c r="F120" s="304"/>
      <c r="G120" s="150">
        <v>0</v>
      </c>
      <c r="H120" s="151">
        <v>0</v>
      </c>
      <c r="I120" s="152">
        <f t="shared" si="140"/>
        <v>0</v>
      </c>
      <c r="J120" s="139"/>
      <c r="K120" s="153" t="s">
        <v>17</v>
      </c>
      <c r="L120" s="154">
        <v>0</v>
      </c>
      <c r="M120" s="154">
        <v>0</v>
      </c>
      <c r="N120" s="154">
        <v>0</v>
      </c>
      <c r="O120" s="154">
        <v>0</v>
      </c>
      <c r="P120" s="154">
        <v>6.3283096800000008E-2</v>
      </c>
      <c r="Q120" s="154">
        <v>0</v>
      </c>
      <c r="R120" s="155">
        <v>0</v>
      </c>
      <c r="S120" s="156">
        <f t="shared" si="141"/>
        <v>6.3283096800000008E-2</v>
      </c>
      <c r="U120" s="201" t="s">
        <v>17</v>
      </c>
      <c r="V120" s="202">
        <v>0</v>
      </c>
      <c r="W120" s="202">
        <v>0</v>
      </c>
      <c r="X120" s="202">
        <v>0</v>
      </c>
      <c r="Y120" s="202">
        <v>0</v>
      </c>
      <c r="Z120" s="202">
        <v>0</v>
      </c>
      <c r="AA120" s="202">
        <v>0</v>
      </c>
      <c r="AB120" s="202">
        <v>6.3283096800000008E-2</v>
      </c>
      <c r="AC120" s="203">
        <v>0</v>
      </c>
      <c r="AD120" s="202">
        <v>0</v>
      </c>
      <c r="AE120" s="202">
        <v>0</v>
      </c>
      <c r="AF120" s="202">
        <v>0</v>
      </c>
      <c r="AG120" s="202">
        <v>0</v>
      </c>
      <c r="AH120" s="202">
        <v>0</v>
      </c>
      <c r="AI120" s="204">
        <f t="shared" si="142"/>
        <v>6.3283096800000008E-2</v>
      </c>
      <c r="BA120" s="131"/>
      <c r="BR120" s="131"/>
      <c r="CG120" s="131"/>
    </row>
    <row r="121" spans="1:85" ht="15">
      <c r="A121" s="157" t="s">
        <v>141</v>
      </c>
      <c r="B121" s="146">
        <v>1.1201743188929167</v>
      </c>
      <c r="C121" s="146">
        <v>0.86670438690693818</v>
      </c>
      <c r="D121" s="146">
        <v>22.192584454134384</v>
      </c>
      <c r="E121" s="146">
        <v>0</v>
      </c>
      <c r="F121" s="304"/>
      <c r="G121" s="146">
        <v>0</v>
      </c>
      <c r="H121" s="158">
        <v>0</v>
      </c>
      <c r="I121" s="144">
        <f t="shared" si="140"/>
        <v>24.179463159934237</v>
      </c>
      <c r="J121" s="139"/>
      <c r="K121" s="159" t="s">
        <v>141</v>
      </c>
      <c r="L121" s="146">
        <v>1.1201743188929167</v>
      </c>
      <c r="M121" s="146">
        <v>0.86670438690693818</v>
      </c>
      <c r="N121" s="146">
        <v>22.192584454134384</v>
      </c>
      <c r="O121" s="146">
        <v>0</v>
      </c>
      <c r="P121" s="146">
        <v>0</v>
      </c>
      <c r="Q121" s="146">
        <v>0</v>
      </c>
      <c r="R121" s="147">
        <v>0</v>
      </c>
      <c r="S121" s="148">
        <f t="shared" si="141"/>
        <v>24.179463159934237</v>
      </c>
      <c r="U121" s="205" t="s">
        <v>141</v>
      </c>
      <c r="V121" s="197">
        <v>1.0508245249696868</v>
      </c>
      <c r="W121" s="197">
        <v>0</v>
      </c>
      <c r="X121" s="197">
        <v>0</v>
      </c>
      <c r="Y121" s="197">
        <v>0.86670438690693818</v>
      </c>
      <c r="Z121" s="197">
        <v>21.663478843038163</v>
      </c>
      <c r="AA121" s="197">
        <v>0</v>
      </c>
      <c r="AB121" s="197">
        <v>0</v>
      </c>
      <c r="AC121" s="198">
        <v>0.59845540501944894</v>
      </c>
      <c r="AD121" s="197">
        <v>6.9349793923229985E-2</v>
      </c>
      <c r="AE121" s="197">
        <v>0</v>
      </c>
      <c r="AF121" s="197">
        <v>0</v>
      </c>
      <c r="AG121" s="197">
        <v>0.52910561109621901</v>
      </c>
      <c r="AH121" s="197">
        <v>0</v>
      </c>
      <c r="AI121" s="200">
        <f t="shared" si="142"/>
        <v>24.17946315993424</v>
      </c>
      <c r="BA121" s="131"/>
      <c r="BR121" s="131"/>
      <c r="CG121" s="131"/>
    </row>
    <row r="122" spans="1:85" ht="15">
      <c r="A122" s="149" t="s">
        <v>25</v>
      </c>
      <c r="B122" s="150">
        <v>0.93880236867299738</v>
      </c>
      <c r="C122" s="150">
        <v>1.588994108575445E-2</v>
      </c>
      <c r="D122" s="150">
        <v>11.591613929396908</v>
      </c>
      <c r="E122" s="150">
        <v>16.641593032936278</v>
      </c>
      <c r="F122" s="304"/>
      <c r="G122" s="150">
        <v>1.3432048651222934</v>
      </c>
      <c r="H122" s="151">
        <v>3.9925295402333867E-2</v>
      </c>
      <c r="I122" s="152">
        <f t="shared" si="140"/>
        <v>30.571029432616566</v>
      </c>
      <c r="J122" s="139"/>
      <c r="K122" s="153" t="s">
        <v>25</v>
      </c>
      <c r="L122" s="154">
        <v>0.93880236867299738</v>
      </c>
      <c r="M122" s="154">
        <v>1.588994108575445E-2</v>
      </c>
      <c r="N122" s="154">
        <v>11.591613929396908</v>
      </c>
      <c r="O122" s="154">
        <v>16.641593032936278</v>
      </c>
      <c r="P122" s="154">
        <v>0.14329274196352282</v>
      </c>
      <c r="Q122" s="154">
        <v>1.3432048651222934</v>
      </c>
      <c r="R122" s="155">
        <v>3.9925295402333867E-2</v>
      </c>
      <c r="S122" s="156">
        <f t="shared" si="141"/>
        <v>30.71432217458009</v>
      </c>
      <c r="U122" s="201" t="s">
        <v>25</v>
      </c>
      <c r="V122" s="202">
        <v>1.9588681617009204E-2</v>
      </c>
      <c r="W122" s="202">
        <v>0.45926520523468883</v>
      </c>
      <c r="X122" s="202">
        <v>1.3432048651222934</v>
      </c>
      <c r="Y122" s="202">
        <v>1.588994108575445E-2</v>
      </c>
      <c r="Z122" s="202">
        <v>11.591613929396908</v>
      </c>
      <c r="AA122" s="202">
        <v>16.616064605945066</v>
      </c>
      <c r="AB122" s="202">
        <v>0.14329274196352282</v>
      </c>
      <c r="AC122" s="203">
        <v>0.52540220421484429</v>
      </c>
      <c r="AD122" s="202">
        <v>0.45994848182129927</v>
      </c>
      <c r="AE122" s="202">
        <v>2.5528426991211148E-2</v>
      </c>
      <c r="AF122" s="202">
        <v>3.9925295402333867E-2</v>
      </c>
      <c r="AG122" s="202">
        <v>0</v>
      </c>
      <c r="AH122" s="202">
        <v>0</v>
      </c>
      <c r="AI122" s="204">
        <f t="shared" si="142"/>
        <v>30.71432217458009</v>
      </c>
      <c r="BA122" s="131"/>
      <c r="BR122" s="131"/>
      <c r="CG122" s="131"/>
    </row>
    <row r="123" spans="1:85" ht="15">
      <c r="A123" s="157" t="s">
        <v>24</v>
      </c>
      <c r="B123" s="146">
        <v>0</v>
      </c>
      <c r="C123" s="146">
        <v>0</v>
      </c>
      <c r="D123" s="146">
        <v>0</v>
      </c>
      <c r="E123" s="146">
        <v>0</v>
      </c>
      <c r="F123" s="304"/>
      <c r="G123" s="146">
        <v>0</v>
      </c>
      <c r="H123" s="158">
        <v>0</v>
      </c>
      <c r="I123" s="144">
        <f t="shared" si="140"/>
        <v>0</v>
      </c>
      <c r="J123" s="139"/>
      <c r="K123" s="159" t="s">
        <v>24</v>
      </c>
      <c r="L123" s="146">
        <v>0</v>
      </c>
      <c r="M123" s="146">
        <v>0</v>
      </c>
      <c r="N123" s="146">
        <v>0</v>
      </c>
      <c r="O123" s="146">
        <v>0</v>
      </c>
      <c r="P123" s="146">
        <v>0</v>
      </c>
      <c r="Q123" s="146">
        <v>0</v>
      </c>
      <c r="R123" s="147">
        <v>0</v>
      </c>
      <c r="S123" s="148">
        <f t="shared" si="141"/>
        <v>0</v>
      </c>
      <c r="U123" s="205" t="s">
        <v>24</v>
      </c>
      <c r="V123" s="197">
        <v>0</v>
      </c>
      <c r="W123" s="197">
        <v>0</v>
      </c>
      <c r="X123" s="197">
        <v>0</v>
      </c>
      <c r="Y123" s="197">
        <v>0</v>
      </c>
      <c r="Z123" s="197">
        <v>0</v>
      </c>
      <c r="AA123" s="197">
        <v>0</v>
      </c>
      <c r="AB123" s="197">
        <v>0</v>
      </c>
      <c r="AC123" s="198">
        <v>0</v>
      </c>
      <c r="AD123" s="197">
        <v>0</v>
      </c>
      <c r="AE123" s="197">
        <v>0</v>
      </c>
      <c r="AF123" s="197">
        <v>0</v>
      </c>
      <c r="AG123" s="197">
        <v>0</v>
      </c>
      <c r="AH123" s="197">
        <v>0</v>
      </c>
      <c r="AI123" s="200">
        <f t="shared" si="142"/>
        <v>0</v>
      </c>
      <c r="BA123" s="131"/>
      <c r="BR123" s="131"/>
      <c r="CG123" s="131"/>
    </row>
    <row r="124" spans="1:85" ht="15">
      <c r="A124" s="149" t="s">
        <v>57</v>
      </c>
      <c r="B124" s="150">
        <v>0</v>
      </c>
      <c r="C124" s="150">
        <v>0</v>
      </c>
      <c r="D124" s="150">
        <v>0</v>
      </c>
      <c r="E124" s="150">
        <v>0</v>
      </c>
      <c r="F124" s="304"/>
      <c r="G124" s="150">
        <v>0</v>
      </c>
      <c r="H124" s="151">
        <v>0</v>
      </c>
      <c r="I124" s="152">
        <f t="shared" si="140"/>
        <v>0</v>
      </c>
      <c r="J124" s="139"/>
      <c r="K124" s="153" t="s">
        <v>57</v>
      </c>
      <c r="L124" s="154">
        <v>0</v>
      </c>
      <c r="M124" s="154">
        <v>0</v>
      </c>
      <c r="N124" s="154">
        <v>0</v>
      </c>
      <c r="O124" s="154">
        <v>0</v>
      </c>
      <c r="P124" s="154">
        <v>0</v>
      </c>
      <c r="Q124" s="154">
        <v>0</v>
      </c>
      <c r="R124" s="155">
        <v>0</v>
      </c>
      <c r="S124" s="156">
        <f t="shared" si="141"/>
        <v>0</v>
      </c>
      <c r="U124" s="201" t="s">
        <v>57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3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4">
        <f t="shared" si="142"/>
        <v>0</v>
      </c>
      <c r="BA124" s="131"/>
      <c r="BR124" s="131"/>
      <c r="CG124" s="131"/>
    </row>
    <row r="125" spans="1:85" ht="15">
      <c r="A125" s="157" t="s">
        <v>22</v>
      </c>
      <c r="B125" s="146">
        <v>0</v>
      </c>
      <c r="C125" s="146">
        <v>0.32895919676076957</v>
      </c>
      <c r="D125" s="146">
        <v>0</v>
      </c>
      <c r="E125" s="146">
        <v>0</v>
      </c>
      <c r="F125" s="304"/>
      <c r="G125" s="146">
        <v>0</v>
      </c>
      <c r="H125" s="158">
        <v>0</v>
      </c>
      <c r="I125" s="144">
        <f t="shared" si="140"/>
        <v>0.32895919676076957</v>
      </c>
      <c r="J125" s="139"/>
      <c r="K125" s="159" t="s">
        <v>22</v>
      </c>
      <c r="L125" s="146">
        <v>0</v>
      </c>
      <c r="M125" s="146">
        <v>0.32895919676076957</v>
      </c>
      <c r="N125" s="146">
        <v>0</v>
      </c>
      <c r="O125" s="146">
        <v>0</v>
      </c>
      <c r="P125" s="146">
        <v>0.60626705522102908</v>
      </c>
      <c r="Q125" s="146">
        <v>0</v>
      </c>
      <c r="R125" s="147">
        <v>0</v>
      </c>
      <c r="S125" s="148">
        <f t="shared" si="141"/>
        <v>0.93522625198179865</v>
      </c>
      <c r="U125" s="205" t="s">
        <v>22</v>
      </c>
      <c r="V125" s="197">
        <v>0</v>
      </c>
      <c r="W125" s="197">
        <v>0</v>
      </c>
      <c r="X125" s="197">
        <v>0</v>
      </c>
      <c r="Y125" s="197">
        <v>0.32895919676076957</v>
      </c>
      <c r="Z125" s="197">
        <v>0</v>
      </c>
      <c r="AA125" s="197">
        <v>0</v>
      </c>
      <c r="AB125" s="197">
        <v>0.60626705522102908</v>
      </c>
      <c r="AC125" s="198">
        <v>0</v>
      </c>
      <c r="AD125" s="197">
        <v>0</v>
      </c>
      <c r="AE125" s="197">
        <v>0</v>
      </c>
      <c r="AF125" s="197">
        <v>0</v>
      </c>
      <c r="AG125" s="197">
        <v>0</v>
      </c>
      <c r="AH125" s="197">
        <v>0</v>
      </c>
      <c r="AI125" s="200">
        <f t="shared" si="142"/>
        <v>0.93522625198179865</v>
      </c>
      <c r="BA125" s="131"/>
      <c r="BR125" s="131"/>
      <c r="CG125" s="131"/>
    </row>
    <row r="126" spans="1:85" ht="15">
      <c r="A126" s="149" t="s">
        <v>21</v>
      </c>
      <c r="B126" s="150">
        <v>0</v>
      </c>
      <c r="C126" s="150">
        <v>0</v>
      </c>
      <c r="D126" s="150">
        <v>0</v>
      </c>
      <c r="E126" s="150">
        <v>0</v>
      </c>
      <c r="F126" s="304"/>
      <c r="G126" s="150">
        <v>0</v>
      </c>
      <c r="H126" s="151">
        <v>0</v>
      </c>
      <c r="I126" s="152">
        <f t="shared" si="140"/>
        <v>0</v>
      </c>
      <c r="J126" s="139"/>
      <c r="K126" s="153" t="s">
        <v>21</v>
      </c>
      <c r="L126" s="154">
        <v>0</v>
      </c>
      <c r="M126" s="154">
        <v>0</v>
      </c>
      <c r="N126" s="154">
        <v>0</v>
      </c>
      <c r="O126" s="154">
        <v>0</v>
      </c>
      <c r="P126" s="154">
        <v>0</v>
      </c>
      <c r="Q126" s="154">
        <v>0</v>
      </c>
      <c r="R126" s="155">
        <v>0</v>
      </c>
      <c r="S126" s="156">
        <f t="shared" si="141"/>
        <v>0</v>
      </c>
      <c r="U126" s="201" t="s">
        <v>58</v>
      </c>
      <c r="V126" s="202">
        <v>0</v>
      </c>
      <c r="W126" s="202">
        <v>0</v>
      </c>
      <c r="X126" s="202">
        <v>0</v>
      </c>
      <c r="Y126" s="202">
        <v>0</v>
      </c>
      <c r="Z126" s="202">
        <v>0</v>
      </c>
      <c r="AA126" s="202">
        <v>0</v>
      </c>
      <c r="AB126" s="202">
        <v>0</v>
      </c>
      <c r="AC126" s="203">
        <v>0</v>
      </c>
      <c r="AD126" s="202">
        <v>0</v>
      </c>
      <c r="AE126" s="202">
        <v>0</v>
      </c>
      <c r="AF126" s="202">
        <v>0</v>
      </c>
      <c r="AG126" s="202">
        <v>0</v>
      </c>
      <c r="AH126" s="202">
        <v>0</v>
      </c>
      <c r="AI126" s="204">
        <f t="shared" si="142"/>
        <v>0</v>
      </c>
      <c r="BA126" s="131"/>
      <c r="BR126" s="131"/>
      <c r="CG126" s="131"/>
    </row>
    <row r="127" spans="1:85" ht="15">
      <c r="A127" s="160" t="s">
        <v>61</v>
      </c>
      <c r="B127" s="146">
        <v>0</v>
      </c>
      <c r="C127" s="146">
        <v>0</v>
      </c>
      <c r="D127" s="146">
        <v>0</v>
      </c>
      <c r="E127" s="146">
        <v>0</v>
      </c>
      <c r="F127" s="304"/>
      <c r="G127" s="146">
        <v>0</v>
      </c>
      <c r="H127" s="158">
        <v>0</v>
      </c>
      <c r="I127" s="144">
        <f t="shared" si="140"/>
        <v>0</v>
      </c>
      <c r="J127" s="139"/>
      <c r="K127" s="161" t="s">
        <v>61</v>
      </c>
      <c r="L127" s="146">
        <v>0</v>
      </c>
      <c r="M127" s="146">
        <v>0</v>
      </c>
      <c r="N127" s="146">
        <v>0</v>
      </c>
      <c r="O127" s="146">
        <v>0</v>
      </c>
      <c r="P127" s="146">
        <v>0</v>
      </c>
      <c r="Q127" s="146">
        <v>0</v>
      </c>
      <c r="R127" s="147">
        <v>0</v>
      </c>
      <c r="S127" s="148">
        <f t="shared" si="141"/>
        <v>0</v>
      </c>
      <c r="U127" s="206" t="s">
        <v>59</v>
      </c>
      <c r="V127" s="197">
        <v>0</v>
      </c>
      <c r="W127" s="197">
        <v>0</v>
      </c>
      <c r="X127" s="197">
        <v>0</v>
      </c>
      <c r="Y127" s="197">
        <v>0</v>
      </c>
      <c r="Z127" s="197">
        <v>0</v>
      </c>
      <c r="AA127" s="197">
        <v>0</v>
      </c>
      <c r="AB127" s="197">
        <v>0</v>
      </c>
      <c r="AC127" s="198">
        <v>0</v>
      </c>
      <c r="AD127" s="199">
        <v>0</v>
      </c>
      <c r="AE127" s="199">
        <v>0</v>
      </c>
      <c r="AF127" s="199">
        <v>0</v>
      </c>
      <c r="AG127" s="199">
        <v>0</v>
      </c>
      <c r="AH127" s="199">
        <v>0</v>
      </c>
      <c r="AI127" s="200">
        <f t="shared" si="142"/>
        <v>0</v>
      </c>
      <c r="BA127" s="131"/>
      <c r="BR127" s="131"/>
      <c r="CG127" s="131"/>
    </row>
    <row r="128" spans="1:85">
      <c r="A128" s="162" t="s">
        <v>23</v>
      </c>
      <c r="B128" s="163">
        <v>0</v>
      </c>
      <c r="C128" s="163">
        <v>0</v>
      </c>
      <c r="D128" s="163">
        <v>0</v>
      </c>
      <c r="E128" s="163">
        <v>0</v>
      </c>
      <c r="F128" s="304"/>
      <c r="G128" s="163">
        <v>0</v>
      </c>
      <c r="H128" s="164">
        <v>0</v>
      </c>
      <c r="I128" s="165">
        <f t="shared" si="140"/>
        <v>0</v>
      </c>
      <c r="J128" s="139"/>
      <c r="K128" s="166" t="s">
        <v>23</v>
      </c>
      <c r="L128" s="167">
        <v>0</v>
      </c>
      <c r="M128" s="167">
        <v>0</v>
      </c>
      <c r="N128" s="167">
        <v>0</v>
      </c>
      <c r="O128" s="167">
        <v>0</v>
      </c>
      <c r="P128" s="167">
        <v>0</v>
      </c>
      <c r="Q128" s="167">
        <v>0</v>
      </c>
      <c r="R128" s="168">
        <v>0</v>
      </c>
      <c r="S128" s="169">
        <f t="shared" si="141"/>
        <v>0</v>
      </c>
      <c r="U128" s="207" t="s">
        <v>62</v>
      </c>
      <c r="V128" s="208">
        <v>0</v>
      </c>
      <c r="W128" s="208">
        <v>0</v>
      </c>
      <c r="X128" s="208">
        <v>0</v>
      </c>
      <c r="Y128" s="208">
        <v>0</v>
      </c>
      <c r="Z128" s="208">
        <v>0</v>
      </c>
      <c r="AA128" s="208">
        <v>0</v>
      </c>
      <c r="AB128" s="208">
        <v>0</v>
      </c>
      <c r="AC128" s="208">
        <v>0</v>
      </c>
      <c r="AD128" s="208">
        <v>0</v>
      </c>
      <c r="AE128" s="208">
        <v>0</v>
      </c>
      <c r="AF128" s="208">
        <v>0</v>
      </c>
      <c r="AG128" s="208">
        <v>0</v>
      </c>
      <c r="AH128" s="92">
        <v>0</v>
      </c>
      <c r="AI128" s="209">
        <f t="shared" si="142"/>
        <v>0</v>
      </c>
      <c r="BA128" s="131"/>
      <c r="BR128" s="131"/>
      <c r="CG128" s="131"/>
    </row>
    <row r="129" spans="1:85">
      <c r="A129" s="170" t="s">
        <v>19</v>
      </c>
      <c r="B129" s="171">
        <v>0</v>
      </c>
      <c r="C129" s="171">
        <v>0</v>
      </c>
      <c r="D129" s="171">
        <v>0</v>
      </c>
      <c r="E129" s="171">
        <v>0</v>
      </c>
      <c r="F129" s="304"/>
      <c r="G129" s="171">
        <v>0</v>
      </c>
      <c r="H129" s="172">
        <v>0</v>
      </c>
      <c r="I129" s="173">
        <f t="shared" si="140"/>
        <v>0</v>
      </c>
      <c r="J129" s="139"/>
      <c r="K129" s="174" t="s">
        <v>19</v>
      </c>
      <c r="L129" s="171">
        <v>0</v>
      </c>
      <c r="M129" s="171">
        <v>0</v>
      </c>
      <c r="N129" s="171">
        <v>0</v>
      </c>
      <c r="O129" s="171">
        <v>0</v>
      </c>
      <c r="P129" s="171">
        <v>0</v>
      </c>
      <c r="Q129" s="171">
        <v>0</v>
      </c>
      <c r="R129" s="175">
        <v>0</v>
      </c>
      <c r="S129" s="176">
        <f t="shared" si="141"/>
        <v>0</v>
      </c>
      <c r="U129" s="210" t="s">
        <v>19</v>
      </c>
      <c r="V129" s="211">
        <v>0</v>
      </c>
      <c r="W129" s="211">
        <v>0</v>
      </c>
      <c r="X129" s="211">
        <v>0</v>
      </c>
      <c r="Y129" s="211">
        <v>0</v>
      </c>
      <c r="Z129" s="211">
        <v>0</v>
      </c>
      <c r="AA129" s="211">
        <v>0</v>
      </c>
      <c r="AB129" s="211">
        <v>0</v>
      </c>
      <c r="AC129" s="211">
        <v>0</v>
      </c>
      <c r="AD129" s="212">
        <v>0</v>
      </c>
      <c r="AE129" s="212">
        <v>0</v>
      </c>
      <c r="AF129" s="212">
        <v>0</v>
      </c>
      <c r="AG129" s="212">
        <v>0</v>
      </c>
      <c r="AH129" s="212">
        <v>0</v>
      </c>
      <c r="AI129" s="213">
        <f t="shared" si="142"/>
        <v>0</v>
      </c>
      <c r="BA129" s="131"/>
      <c r="BR129" s="131"/>
      <c r="CG129" s="131"/>
    </row>
    <row r="130" spans="1:85">
      <c r="A130" s="162" t="s">
        <v>20</v>
      </c>
      <c r="B130" s="163">
        <v>0</v>
      </c>
      <c r="C130" s="163">
        <v>0</v>
      </c>
      <c r="D130" s="163">
        <v>0</v>
      </c>
      <c r="E130" s="163">
        <v>0</v>
      </c>
      <c r="F130" s="304"/>
      <c r="G130" s="163">
        <v>0</v>
      </c>
      <c r="H130" s="164">
        <v>0</v>
      </c>
      <c r="I130" s="165">
        <f t="shared" si="140"/>
        <v>0</v>
      </c>
      <c r="J130" s="139"/>
      <c r="K130" s="166" t="s">
        <v>20</v>
      </c>
      <c r="L130" s="167">
        <v>0</v>
      </c>
      <c r="M130" s="167">
        <v>0</v>
      </c>
      <c r="N130" s="167">
        <v>0</v>
      </c>
      <c r="O130" s="167">
        <v>0</v>
      </c>
      <c r="P130" s="167">
        <v>0</v>
      </c>
      <c r="Q130" s="167">
        <v>0</v>
      </c>
      <c r="R130" s="168">
        <v>0</v>
      </c>
      <c r="S130" s="169">
        <f t="shared" si="141"/>
        <v>0</v>
      </c>
      <c r="U130" s="207" t="s">
        <v>20</v>
      </c>
      <c r="V130" s="208">
        <v>0</v>
      </c>
      <c r="W130" s="208">
        <v>0</v>
      </c>
      <c r="X130" s="208">
        <v>0</v>
      </c>
      <c r="Y130" s="208">
        <v>0</v>
      </c>
      <c r="Z130" s="208">
        <v>0</v>
      </c>
      <c r="AA130" s="208">
        <v>0</v>
      </c>
      <c r="AB130" s="208">
        <v>0</v>
      </c>
      <c r="AC130" s="208">
        <v>0</v>
      </c>
      <c r="AD130" s="208">
        <v>0</v>
      </c>
      <c r="AE130" s="208">
        <v>0</v>
      </c>
      <c r="AF130" s="208">
        <v>0</v>
      </c>
      <c r="AG130" s="208">
        <v>0</v>
      </c>
      <c r="AH130" s="92">
        <v>0</v>
      </c>
      <c r="AI130" s="209">
        <f t="shared" si="142"/>
        <v>0</v>
      </c>
      <c r="BA130" s="131"/>
      <c r="BR130" s="131"/>
      <c r="CG130" s="131"/>
    </row>
    <row r="131" spans="1:85" ht="15" thickBot="1">
      <c r="A131" s="177" t="s">
        <v>11</v>
      </c>
      <c r="B131" s="178">
        <v>0</v>
      </c>
      <c r="C131" s="178">
        <v>0</v>
      </c>
      <c r="D131" s="178">
        <v>0</v>
      </c>
      <c r="E131" s="178">
        <v>0</v>
      </c>
      <c r="F131" s="305"/>
      <c r="G131" s="178">
        <v>0</v>
      </c>
      <c r="H131" s="179">
        <v>0</v>
      </c>
      <c r="I131" s="180">
        <f t="shared" si="140"/>
        <v>0</v>
      </c>
      <c r="J131" s="139"/>
      <c r="K131" s="181" t="s">
        <v>11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82">
        <v>0</v>
      </c>
      <c r="S131" s="183">
        <f t="shared" si="141"/>
        <v>0</v>
      </c>
      <c r="U131" s="210" t="s">
        <v>11</v>
      </c>
      <c r="V131" s="211">
        <v>0</v>
      </c>
      <c r="W131" s="211">
        <v>0</v>
      </c>
      <c r="X131" s="211">
        <v>0</v>
      </c>
      <c r="Y131" s="211">
        <v>0</v>
      </c>
      <c r="Z131" s="211">
        <v>0</v>
      </c>
      <c r="AA131" s="211">
        <v>0</v>
      </c>
      <c r="AB131" s="211">
        <v>0</v>
      </c>
      <c r="AC131" s="211">
        <v>0</v>
      </c>
      <c r="AD131" s="212">
        <v>0</v>
      </c>
      <c r="AE131" s="212">
        <v>0</v>
      </c>
      <c r="AF131" s="212">
        <v>0</v>
      </c>
      <c r="AG131" s="212">
        <v>0</v>
      </c>
      <c r="AH131" s="212">
        <v>0</v>
      </c>
      <c r="AI131" s="213">
        <f t="shared" si="142"/>
        <v>0</v>
      </c>
      <c r="BA131" s="131"/>
      <c r="BR131" s="131"/>
      <c r="CG131" s="131"/>
    </row>
    <row r="132" spans="1:85" ht="15">
      <c r="A132" s="184" t="s">
        <v>26</v>
      </c>
      <c r="B132" s="185">
        <f>SUM(B111:B127)</f>
        <v>2.0690412339664324</v>
      </c>
      <c r="C132" s="185">
        <f t="shared" ref="C132:H132" si="143">SUM(C111:C127)</f>
        <v>1.2115535247534623</v>
      </c>
      <c r="D132" s="185">
        <f t="shared" si="143"/>
        <v>35.402067702406377</v>
      </c>
      <c r="E132" s="185">
        <f t="shared" si="143"/>
        <v>16.772329006573582</v>
      </c>
      <c r="F132" s="185">
        <f t="shared" si="143"/>
        <v>0</v>
      </c>
      <c r="G132" s="185">
        <f t="shared" si="143"/>
        <v>1.3432048651222934</v>
      </c>
      <c r="H132" s="187">
        <f t="shared" si="143"/>
        <v>3.9925295402333867E-2</v>
      </c>
      <c r="I132" s="144">
        <f t="shared" ref="I132" si="144">SUM(I111:I127)</f>
        <v>56.838121628224478</v>
      </c>
      <c r="J132" s="139"/>
      <c r="K132" s="186" t="s">
        <v>26</v>
      </c>
      <c r="L132" s="185">
        <f>SUM(L111:L127)</f>
        <v>2.0690412339664324</v>
      </c>
      <c r="M132" s="185">
        <f t="shared" ref="M132:R132" si="145">SUM(M111:M127)</f>
        <v>1.2115535247534623</v>
      </c>
      <c r="N132" s="185">
        <f t="shared" si="145"/>
        <v>35.402067702406377</v>
      </c>
      <c r="O132" s="185">
        <f t="shared" si="145"/>
        <v>16.772329006573582</v>
      </c>
      <c r="P132" s="185">
        <f t="shared" si="145"/>
        <v>11.462837021476112</v>
      </c>
      <c r="Q132" s="185">
        <f t="shared" si="145"/>
        <v>1.3432048651222934</v>
      </c>
      <c r="R132" s="187">
        <f t="shared" si="145"/>
        <v>3.9925295402333867E-2</v>
      </c>
      <c r="S132" s="188">
        <f t="shared" ref="S132" si="146">SUM(S111:S127)</f>
        <v>68.300958649700604</v>
      </c>
      <c r="T132" s="131" t="str">
        <f>IF(ABS(S132-AI132)&gt;0.01,S132-AI132,"")</f>
        <v/>
      </c>
      <c r="U132" s="214" t="s">
        <v>60</v>
      </c>
      <c r="V132" s="215">
        <f>SUM(V111:V127)</f>
        <v>1.0804777529872145</v>
      </c>
      <c r="W132" s="215">
        <f t="shared" ref="W132:AH132" si="147">SUM(W111:W127)</f>
        <v>0.45926520523468883</v>
      </c>
      <c r="X132" s="215">
        <f t="shared" si="147"/>
        <v>1.3432048651222934</v>
      </c>
      <c r="Y132" s="215">
        <f t="shared" si="147"/>
        <v>1.2115535247534623</v>
      </c>
      <c r="Z132" s="215">
        <f t="shared" si="147"/>
        <v>33.363280131232393</v>
      </c>
      <c r="AA132" s="215">
        <f t="shared" si="147"/>
        <v>16.74680057958237</v>
      </c>
      <c r="AB132" s="215">
        <f t="shared" si="147"/>
        <v>11.462837021476112</v>
      </c>
      <c r="AC132" s="215">
        <f t="shared" si="147"/>
        <v>2.6335395693120578</v>
      </c>
      <c r="AD132" s="216">
        <f t="shared" si="147"/>
        <v>0.52929827574452926</v>
      </c>
      <c r="AE132" s="216">
        <f t="shared" si="147"/>
        <v>2.5528426991211148E-2</v>
      </c>
      <c r="AF132" s="216">
        <f t="shared" si="147"/>
        <v>3.9925295402333867E-2</v>
      </c>
      <c r="AG132" s="216">
        <f t="shared" si="147"/>
        <v>2.0387875711739838</v>
      </c>
      <c r="AH132" s="216">
        <f t="shared" si="147"/>
        <v>0</v>
      </c>
      <c r="AI132" s="217">
        <f>SUM(V132:AC132)</f>
        <v>68.30095864970059</v>
      </c>
      <c r="BA132" s="131"/>
      <c r="BR132" s="131"/>
      <c r="CG132" s="131"/>
    </row>
    <row r="133" spans="1:85" s="2" customFormat="1" ht="15" thickBot="1">
      <c r="A133" s="15" t="s">
        <v>100</v>
      </c>
      <c r="B133" s="100">
        <f>IF($I132=0,"-",B132/$I132)</f>
        <v>3.6402350652963787E-2</v>
      </c>
      <c r="C133" s="100">
        <f t="shared" ref="C133:H133" si="148">IF($I132=0,"-",C132/$I132)</f>
        <v>2.1315861433250344E-2</v>
      </c>
      <c r="D133" s="100">
        <f t="shared" si="148"/>
        <v>0.62285780543505054</v>
      </c>
      <c r="E133" s="100">
        <f t="shared" si="148"/>
        <v>0.29508943163675622</v>
      </c>
      <c r="F133" s="100">
        <f t="shared" si="148"/>
        <v>0</v>
      </c>
      <c r="G133" s="100">
        <f t="shared" si="148"/>
        <v>2.363211215719151E-2</v>
      </c>
      <c r="H133" s="101">
        <f t="shared" si="148"/>
        <v>7.024386847877095E-4</v>
      </c>
      <c r="I133" s="102">
        <f>SUM(B133:H133)</f>
        <v>1</v>
      </c>
      <c r="J133" s="131"/>
      <c r="K133" s="27" t="s">
        <v>100</v>
      </c>
      <c r="L133" s="76">
        <f>IF($S132=0,"-",L132/$S132)</f>
        <v>3.0293004298490939E-2</v>
      </c>
      <c r="M133" s="76">
        <f t="shared" ref="M133:R133" si="149">IF($S132=0,"-",M132/$S132)</f>
        <v>1.7738455633796189E-2</v>
      </c>
      <c r="N133" s="76">
        <f t="shared" si="149"/>
        <v>0.51832460923389345</v>
      </c>
      <c r="O133" s="76">
        <f t="shared" si="149"/>
        <v>0.24556505996635969</v>
      </c>
      <c r="P133" s="76">
        <f t="shared" si="149"/>
        <v>0.16782834747995676</v>
      </c>
      <c r="Q133" s="76">
        <f t="shared" si="149"/>
        <v>1.9665973826389058E-2</v>
      </c>
      <c r="R133" s="77">
        <f t="shared" si="149"/>
        <v>5.8454956111379385E-4</v>
      </c>
      <c r="S133" s="78">
        <f>SUM(L133:R133)</f>
        <v>0.99999999999999978</v>
      </c>
      <c r="U133" s="36" t="s">
        <v>100</v>
      </c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4"/>
    </row>
    <row r="134" spans="1:85" ht="15" thickBot="1">
      <c r="A134" s="223"/>
      <c r="B134" s="218"/>
      <c r="C134" s="218"/>
      <c r="D134" s="218"/>
      <c r="E134" s="218"/>
      <c r="F134" s="218"/>
      <c r="G134" s="218"/>
      <c r="H134" s="218"/>
      <c r="I134" s="218"/>
      <c r="K134" s="223"/>
      <c r="L134" s="218"/>
      <c r="M134" s="218"/>
      <c r="N134" s="218"/>
      <c r="O134" s="218"/>
      <c r="P134" s="218"/>
      <c r="Q134" s="218"/>
      <c r="R134" s="218"/>
      <c r="S134" s="218"/>
      <c r="AI134" s="139"/>
      <c r="BA134" s="131"/>
      <c r="BR134" s="131"/>
      <c r="CG134" s="131"/>
    </row>
    <row r="135" spans="1:85" ht="28.5">
      <c r="A135" s="328" t="s">
        <v>30</v>
      </c>
      <c r="B135" s="135" t="s">
        <v>0</v>
      </c>
      <c r="C135" s="135" t="s">
        <v>1</v>
      </c>
      <c r="D135" s="135" t="s">
        <v>2</v>
      </c>
      <c r="E135" s="135" t="s">
        <v>3</v>
      </c>
      <c r="F135" s="135" t="s">
        <v>27</v>
      </c>
      <c r="G135" s="135" t="s">
        <v>4</v>
      </c>
      <c r="H135" s="135" t="s">
        <v>5</v>
      </c>
      <c r="I135" s="136" t="s">
        <v>6</v>
      </c>
      <c r="K135" s="330" t="s">
        <v>30</v>
      </c>
      <c r="L135" s="137" t="s">
        <v>0</v>
      </c>
      <c r="M135" s="137" t="s">
        <v>1</v>
      </c>
      <c r="N135" s="137" t="s">
        <v>2</v>
      </c>
      <c r="O135" s="137" t="s">
        <v>3</v>
      </c>
      <c r="P135" s="137" t="s">
        <v>27</v>
      </c>
      <c r="Q135" s="137" t="s">
        <v>4</v>
      </c>
      <c r="R135" s="137" t="s">
        <v>5</v>
      </c>
      <c r="S135" s="138" t="s">
        <v>6</v>
      </c>
      <c r="U135" s="332" t="s">
        <v>30</v>
      </c>
      <c r="V135" s="190" t="s">
        <v>69</v>
      </c>
      <c r="W135" s="190" t="s">
        <v>70</v>
      </c>
      <c r="X135" s="190" t="s">
        <v>4</v>
      </c>
      <c r="Y135" s="190" t="s">
        <v>1</v>
      </c>
      <c r="Z135" s="190" t="s">
        <v>2</v>
      </c>
      <c r="AA135" s="190" t="s">
        <v>3</v>
      </c>
      <c r="AB135" s="190" t="s">
        <v>52</v>
      </c>
      <c r="AC135" s="190" t="s">
        <v>64</v>
      </c>
      <c r="AD135" s="191" t="s">
        <v>72</v>
      </c>
      <c r="AE135" s="191" t="s">
        <v>79</v>
      </c>
      <c r="AF135" s="191" t="s">
        <v>73</v>
      </c>
      <c r="AG135" s="191" t="s">
        <v>80</v>
      </c>
      <c r="AH135" s="191" t="s">
        <v>81</v>
      </c>
      <c r="AI135" s="192" t="s">
        <v>60</v>
      </c>
      <c r="BA135" s="131"/>
      <c r="BR135" s="131"/>
      <c r="CG135" s="131"/>
    </row>
    <row r="136" spans="1:85" ht="15">
      <c r="A136" s="329" t="s">
        <v>30</v>
      </c>
      <c r="B136" s="294" t="s">
        <v>109</v>
      </c>
      <c r="C136" s="295"/>
      <c r="D136" s="295"/>
      <c r="E136" s="295"/>
      <c r="F136" s="295"/>
      <c r="G136" s="295"/>
      <c r="H136" s="295"/>
      <c r="I136" s="296"/>
      <c r="K136" s="331" t="s">
        <v>30</v>
      </c>
      <c r="L136" s="297" t="s">
        <v>109</v>
      </c>
      <c r="M136" s="298"/>
      <c r="N136" s="298"/>
      <c r="O136" s="298"/>
      <c r="P136" s="298"/>
      <c r="Q136" s="298"/>
      <c r="R136" s="298"/>
      <c r="S136" s="299"/>
      <c r="U136" s="333" t="s">
        <v>30</v>
      </c>
      <c r="V136" s="326" t="s">
        <v>109</v>
      </c>
      <c r="W136" s="326"/>
      <c r="X136" s="326"/>
      <c r="Y136" s="326"/>
      <c r="Z136" s="326"/>
      <c r="AA136" s="326"/>
      <c r="AB136" s="326"/>
      <c r="AC136" s="326"/>
      <c r="AD136" s="326"/>
      <c r="AE136" s="326"/>
      <c r="AF136" s="326"/>
      <c r="AG136" s="326"/>
      <c r="AH136" s="326"/>
      <c r="AI136" s="327"/>
      <c r="BA136" s="131"/>
      <c r="BR136" s="131"/>
      <c r="CG136" s="131"/>
    </row>
    <row r="137" spans="1:85" ht="15">
      <c r="A137" s="141" t="s">
        <v>7</v>
      </c>
      <c r="B137" s="142">
        <v>0</v>
      </c>
      <c r="C137" s="142">
        <v>0</v>
      </c>
      <c r="D137" s="142">
        <v>0</v>
      </c>
      <c r="E137" s="142">
        <v>0</v>
      </c>
      <c r="F137" s="303"/>
      <c r="G137" s="142">
        <v>0</v>
      </c>
      <c r="H137" s="143">
        <v>0</v>
      </c>
      <c r="I137" s="144">
        <f>SUM(B137:H137)</f>
        <v>0</v>
      </c>
      <c r="J137" s="139"/>
      <c r="K137" s="193" t="s">
        <v>7</v>
      </c>
      <c r="L137" s="142">
        <v>0</v>
      </c>
      <c r="M137" s="142">
        <v>0</v>
      </c>
      <c r="N137" s="142">
        <v>0</v>
      </c>
      <c r="O137" s="142">
        <v>0</v>
      </c>
      <c r="P137" s="142">
        <v>0</v>
      </c>
      <c r="Q137" s="142">
        <v>0</v>
      </c>
      <c r="R137" s="194">
        <v>0</v>
      </c>
      <c r="S137" s="195">
        <f>SUM(L137:R137)</f>
        <v>0</v>
      </c>
      <c r="U137" s="196" t="s">
        <v>7</v>
      </c>
      <c r="V137" s="197">
        <v>0</v>
      </c>
      <c r="W137" s="197">
        <v>0</v>
      </c>
      <c r="X137" s="197">
        <v>0</v>
      </c>
      <c r="Y137" s="197">
        <v>0</v>
      </c>
      <c r="Z137" s="197">
        <v>0</v>
      </c>
      <c r="AA137" s="197">
        <v>0</v>
      </c>
      <c r="AB137" s="197">
        <v>0</v>
      </c>
      <c r="AC137" s="198">
        <v>0</v>
      </c>
      <c r="AD137" s="199">
        <v>0</v>
      </c>
      <c r="AE137" s="199">
        <v>0</v>
      </c>
      <c r="AF137" s="199">
        <v>0</v>
      </c>
      <c r="AG137" s="199">
        <v>0</v>
      </c>
      <c r="AH137" s="199">
        <v>0</v>
      </c>
      <c r="AI137" s="200">
        <f>SUM(V137:AC137)</f>
        <v>0</v>
      </c>
      <c r="BA137" s="131"/>
      <c r="BR137" s="131"/>
      <c r="CG137" s="131"/>
    </row>
    <row r="138" spans="1:85" ht="15">
      <c r="A138" s="149" t="s">
        <v>8</v>
      </c>
      <c r="B138" s="150">
        <v>0</v>
      </c>
      <c r="C138" s="150">
        <v>0</v>
      </c>
      <c r="D138" s="150">
        <v>0</v>
      </c>
      <c r="E138" s="150">
        <v>0</v>
      </c>
      <c r="F138" s="304"/>
      <c r="G138" s="150">
        <v>0</v>
      </c>
      <c r="H138" s="151">
        <v>0</v>
      </c>
      <c r="I138" s="152">
        <f t="shared" ref="I138:I157" si="150">SUM(B138:H138)</f>
        <v>0</v>
      </c>
      <c r="J138" s="139"/>
      <c r="K138" s="153" t="s">
        <v>8</v>
      </c>
      <c r="L138" s="154">
        <v>0</v>
      </c>
      <c r="M138" s="154">
        <v>0</v>
      </c>
      <c r="N138" s="154">
        <v>0</v>
      </c>
      <c r="O138" s="154">
        <v>0</v>
      </c>
      <c r="P138" s="154">
        <v>0</v>
      </c>
      <c r="Q138" s="154">
        <v>0</v>
      </c>
      <c r="R138" s="155">
        <v>0</v>
      </c>
      <c r="S138" s="156">
        <f t="shared" ref="S138:S157" si="151">SUM(L138:R138)</f>
        <v>0</v>
      </c>
      <c r="U138" s="201" t="s">
        <v>8</v>
      </c>
      <c r="V138" s="202">
        <v>0</v>
      </c>
      <c r="W138" s="202">
        <v>0</v>
      </c>
      <c r="X138" s="202">
        <v>0</v>
      </c>
      <c r="Y138" s="202">
        <v>0</v>
      </c>
      <c r="Z138" s="202">
        <v>0</v>
      </c>
      <c r="AA138" s="202">
        <v>0</v>
      </c>
      <c r="AB138" s="202">
        <v>0</v>
      </c>
      <c r="AC138" s="203">
        <v>0</v>
      </c>
      <c r="AD138" s="202">
        <v>0</v>
      </c>
      <c r="AE138" s="202">
        <v>0</v>
      </c>
      <c r="AF138" s="202">
        <v>0</v>
      </c>
      <c r="AG138" s="202">
        <v>0</v>
      </c>
      <c r="AH138" s="202">
        <v>0</v>
      </c>
      <c r="AI138" s="204">
        <f t="shared" ref="AI138:AI157" si="152">SUM(V138:AC138)</f>
        <v>0</v>
      </c>
      <c r="BA138" s="131"/>
      <c r="BR138" s="131"/>
      <c r="CG138" s="131"/>
    </row>
    <row r="139" spans="1:85" ht="15">
      <c r="A139" s="157" t="s">
        <v>10</v>
      </c>
      <c r="B139" s="146">
        <v>0</v>
      </c>
      <c r="C139" s="146">
        <v>0</v>
      </c>
      <c r="D139" s="146">
        <v>0</v>
      </c>
      <c r="E139" s="146">
        <v>0</v>
      </c>
      <c r="F139" s="304"/>
      <c r="G139" s="146">
        <v>0</v>
      </c>
      <c r="H139" s="158">
        <v>0</v>
      </c>
      <c r="I139" s="144">
        <f t="shared" si="150"/>
        <v>0</v>
      </c>
      <c r="J139" s="139"/>
      <c r="K139" s="159" t="s">
        <v>10</v>
      </c>
      <c r="L139" s="146">
        <v>0</v>
      </c>
      <c r="M139" s="146">
        <v>0</v>
      </c>
      <c r="N139" s="146">
        <v>0</v>
      </c>
      <c r="O139" s="146">
        <v>0</v>
      </c>
      <c r="P139" s="146">
        <v>0</v>
      </c>
      <c r="Q139" s="146">
        <v>0</v>
      </c>
      <c r="R139" s="147">
        <v>0</v>
      </c>
      <c r="S139" s="148">
        <f t="shared" si="151"/>
        <v>0</v>
      </c>
      <c r="U139" s="205" t="s">
        <v>10</v>
      </c>
      <c r="V139" s="197">
        <v>0</v>
      </c>
      <c r="W139" s="197">
        <v>0</v>
      </c>
      <c r="X139" s="197">
        <v>0</v>
      </c>
      <c r="Y139" s="197">
        <v>0</v>
      </c>
      <c r="Z139" s="197">
        <v>0</v>
      </c>
      <c r="AA139" s="197">
        <v>0</v>
      </c>
      <c r="AB139" s="197">
        <v>0</v>
      </c>
      <c r="AC139" s="198">
        <v>0</v>
      </c>
      <c r="AD139" s="199">
        <v>0</v>
      </c>
      <c r="AE139" s="199">
        <v>0</v>
      </c>
      <c r="AF139" s="199">
        <v>0</v>
      </c>
      <c r="AG139" s="199">
        <v>0</v>
      </c>
      <c r="AH139" s="199">
        <v>0</v>
      </c>
      <c r="AI139" s="200">
        <f t="shared" si="152"/>
        <v>0</v>
      </c>
      <c r="BA139" s="131"/>
      <c r="BR139" s="131"/>
      <c r="CG139" s="131"/>
    </row>
    <row r="140" spans="1:85" ht="15">
      <c r="A140" s="149" t="s">
        <v>53</v>
      </c>
      <c r="B140" s="150">
        <v>0</v>
      </c>
      <c r="C140" s="150">
        <v>0</v>
      </c>
      <c r="D140" s="150">
        <v>0</v>
      </c>
      <c r="E140" s="150">
        <v>0</v>
      </c>
      <c r="F140" s="304"/>
      <c r="G140" s="150">
        <v>0</v>
      </c>
      <c r="H140" s="151">
        <v>0</v>
      </c>
      <c r="I140" s="152">
        <f t="shared" si="150"/>
        <v>0</v>
      </c>
      <c r="J140" s="139"/>
      <c r="K140" s="153" t="s">
        <v>53</v>
      </c>
      <c r="L140" s="154">
        <v>0</v>
      </c>
      <c r="M140" s="154">
        <v>0</v>
      </c>
      <c r="N140" s="154">
        <v>0</v>
      </c>
      <c r="O140" s="154">
        <v>0</v>
      </c>
      <c r="P140" s="154">
        <v>0</v>
      </c>
      <c r="Q140" s="154">
        <v>0</v>
      </c>
      <c r="R140" s="155">
        <v>0</v>
      </c>
      <c r="S140" s="156">
        <f t="shared" si="151"/>
        <v>0</v>
      </c>
      <c r="U140" s="201" t="s">
        <v>53</v>
      </c>
      <c r="V140" s="202">
        <v>0</v>
      </c>
      <c r="W140" s="202">
        <v>0</v>
      </c>
      <c r="X140" s="202">
        <v>0</v>
      </c>
      <c r="Y140" s="202">
        <v>0</v>
      </c>
      <c r="Z140" s="202">
        <v>0</v>
      </c>
      <c r="AA140" s="202">
        <v>0</v>
      </c>
      <c r="AB140" s="202">
        <v>0</v>
      </c>
      <c r="AC140" s="203">
        <v>0</v>
      </c>
      <c r="AD140" s="202">
        <v>0</v>
      </c>
      <c r="AE140" s="202">
        <v>0</v>
      </c>
      <c r="AF140" s="202">
        <v>0</v>
      </c>
      <c r="AG140" s="202">
        <v>0</v>
      </c>
      <c r="AH140" s="202">
        <v>0</v>
      </c>
      <c r="AI140" s="204">
        <f t="shared" si="152"/>
        <v>0</v>
      </c>
      <c r="BA140" s="131"/>
      <c r="BR140" s="131"/>
      <c r="CG140" s="131"/>
    </row>
    <row r="141" spans="1:85" ht="15">
      <c r="A141" s="157" t="s">
        <v>16</v>
      </c>
      <c r="B141" s="146">
        <v>1.2415495654415318</v>
      </c>
      <c r="C141" s="146">
        <v>15.443325830518447</v>
      </c>
      <c r="D141" s="146">
        <v>1.5746696952440884</v>
      </c>
      <c r="E141" s="146">
        <v>0</v>
      </c>
      <c r="F141" s="304"/>
      <c r="G141" s="146">
        <v>0</v>
      </c>
      <c r="H141" s="158">
        <v>0</v>
      </c>
      <c r="I141" s="144">
        <f t="shared" si="150"/>
        <v>18.259545091204068</v>
      </c>
      <c r="J141" s="139"/>
      <c r="K141" s="159" t="s">
        <v>16</v>
      </c>
      <c r="L141" s="146">
        <v>1.2415495654415318</v>
      </c>
      <c r="M141" s="146">
        <v>15.443325830518447</v>
      </c>
      <c r="N141" s="146">
        <v>1.5746696952440884</v>
      </c>
      <c r="O141" s="146">
        <v>0</v>
      </c>
      <c r="P141" s="146">
        <v>0</v>
      </c>
      <c r="Q141" s="146">
        <v>0</v>
      </c>
      <c r="R141" s="147">
        <v>0</v>
      </c>
      <c r="S141" s="148">
        <f t="shared" si="151"/>
        <v>18.259545091204068</v>
      </c>
      <c r="U141" s="205" t="s">
        <v>16</v>
      </c>
      <c r="V141" s="197">
        <v>1.2415495654415318</v>
      </c>
      <c r="W141" s="197">
        <v>0</v>
      </c>
      <c r="X141" s="197">
        <v>0</v>
      </c>
      <c r="Y141" s="197">
        <v>15.443325830518447</v>
      </c>
      <c r="Z141" s="197">
        <v>9.6451653512439575E-2</v>
      </c>
      <c r="AA141" s="197">
        <v>0</v>
      </c>
      <c r="AB141" s="197">
        <v>0</v>
      </c>
      <c r="AC141" s="198">
        <v>1.4782180417316488</v>
      </c>
      <c r="AD141" s="199">
        <v>0</v>
      </c>
      <c r="AE141" s="199">
        <v>0</v>
      </c>
      <c r="AF141" s="199">
        <v>0</v>
      </c>
      <c r="AG141" s="199">
        <v>1.4782180417316488</v>
      </c>
      <c r="AH141" s="199">
        <v>0</v>
      </c>
      <c r="AI141" s="200">
        <f t="shared" si="152"/>
        <v>18.259545091204064</v>
      </c>
      <c r="BA141" s="131"/>
      <c r="BR141" s="131"/>
      <c r="CG141" s="131"/>
    </row>
    <row r="142" spans="1:85" ht="15">
      <c r="A142" s="149" t="s">
        <v>15</v>
      </c>
      <c r="B142" s="150">
        <v>2.2431570145746575</v>
      </c>
      <c r="C142" s="150">
        <v>0.32431185752886621</v>
      </c>
      <c r="D142" s="150">
        <v>1.1729278847293996</v>
      </c>
      <c r="E142" s="150">
        <v>0</v>
      </c>
      <c r="F142" s="304"/>
      <c r="G142" s="150">
        <v>0</v>
      </c>
      <c r="H142" s="151">
        <v>0</v>
      </c>
      <c r="I142" s="152">
        <f t="shared" si="150"/>
        <v>3.7403967568329235</v>
      </c>
      <c r="J142" s="139"/>
      <c r="K142" s="153" t="s">
        <v>15</v>
      </c>
      <c r="L142" s="154">
        <v>2.2431570145746575</v>
      </c>
      <c r="M142" s="154">
        <v>0.32431185752886621</v>
      </c>
      <c r="N142" s="154">
        <v>1.1729278847293996</v>
      </c>
      <c r="O142" s="154">
        <v>0</v>
      </c>
      <c r="P142" s="154">
        <v>0</v>
      </c>
      <c r="Q142" s="154">
        <v>0</v>
      </c>
      <c r="R142" s="155">
        <v>0</v>
      </c>
      <c r="S142" s="156">
        <f t="shared" si="151"/>
        <v>3.7403967568329235</v>
      </c>
      <c r="U142" s="201" t="s">
        <v>54</v>
      </c>
      <c r="V142" s="202">
        <v>2.2431570145746575</v>
      </c>
      <c r="W142" s="202">
        <v>0</v>
      </c>
      <c r="X142" s="202">
        <v>0</v>
      </c>
      <c r="Y142" s="202">
        <v>0.32431185752886621</v>
      </c>
      <c r="Z142" s="202">
        <v>0.45043313545675856</v>
      </c>
      <c r="AA142" s="202">
        <v>0</v>
      </c>
      <c r="AB142" s="202">
        <v>0</v>
      </c>
      <c r="AC142" s="203">
        <v>0.7224947492726409</v>
      </c>
      <c r="AD142" s="202">
        <v>0</v>
      </c>
      <c r="AE142" s="202">
        <v>0</v>
      </c>
      <c r="AF142" s="202">
        <v>0</v>
      </c>
      <c r="AG142" s="202">
        <v>0.7224947492726409</v>
      </c>
      <c r="AH142" s="202">
        <v>0</v>
      </c>
      <c r="AI142" s="204">
        <f t="shared" si="152"/>
        <v>3.7403967568329235</v>
      </c>
      <c r="BA142" s="131"/>
      <c r="BR142" s="131"/>
      <c r="CG142" s="131"/>
    </row>
    <row r="143" spans="1:85" ht="15">
      <c r="A143" s="157" t="s">
        <v>55</v>
      </c>
      <c r="B143" s="146">
        <v>0</v>
      </c>
      <c r="C143" s="146">
        <v>0</v>
      </c>
      <c r="D143" s="146">
        <v>0</v>
      </c>
      <c r="E143" s="146">
        <v>0</v>
      </c>
      <c r="F143" s="304"/>
      <c r="G143" s="146">
        <v>0</v>
      </c>
      <c r="H143" s="158">
        <v>0</v>
      </c>
      <c r="I143" s="144">
        <f t="shared" si="150"/>
        <v>0</v>
      </c>
      <c r="J143" s="139"/>
      <c r="K143" s="159" t="s">
        <v>55</v>
      </c>
      <c r="L143" s="146">
        <v>0</v>
      </c>
      <c r="M143" s="146">
        <v>0</v>
      </c>
      <c r="N143" s="146">
        <v>0</v>
      </c>
      <c r="O143" s="146">
        <v>0</v>
      </c>
      <c r="P143" s="146">
        <v>7.1951057206427311</v>
      </c>
      <c r="Q143" s="146">
        <v>0</v>
      </c>
      <c r="R143" s="147">
        <v>0</v>
      </c>
      <c r="S143" s="148">
        <f t="shared" si="151"/>
        <v>7.1951057206427311</v>
      </c>
      <c r="U143" s="205" t="s">
        <v>55</v>
      </c>
      <c r="V143" s="197">
        <v>0</v>
      </c>
      <c r="W143" s="197">
        <v>0</v>
      </c>
      <c r="X143" s="197">
        <v>0</v>
      </c>
      <c r="Y143" s="197">
        <v>0</v>
      </c>
      <c r="Z143" s="197">
        <v>0</v>
      </c>
      <c r="AA143" s="197">
        <v>0</v>
      </c>
      <c r="AB143" s="197">
        <v>7.1951057206427311</v>
      </c>
      <c r="AC143" s="198">
        <v>0</v>
      </c>
      <c r="AD143" s="197">
        <v>0</v>
      </c>
      <c r="AE143" s="197">
        <v>0</v>
      </c>
      <c r="AF143" s="197">
        <v>0</v>
      </c>
      <c r="AG143" s="197">
        <v>0</v>
      </c>
      <c r="AH143" s="197">
        <v>0</v>
      </c>
      <c r="AI143" s="200">
        <f t="shared" si="152"/>
        <v>7.1951057206427311</v>
      </c>
      <c r="BA143" s="131"/>
      <c r="BR143" s="131"/>
      <c r="CG143" s="131"/>
    </row>
    <row r="144" spans="1:85" ht="15">
      <c r="A144" s="149" t="s">
        <v>12</v>
      </c>
      <c r="B144" s="150">
        <v>0</v>
      </c>
      <c r="C144" s="150">
        <v>0</v>
      </c>
      <c r="D144" s="150">
        <v>0</v>
      </c>
      <c r="E144" s="150">
        <v>0</v>
      </c>
      <c r="F144" s="304"/>
      <c r="G144" s="150">
        <v>0</v>
      </c>
      <c r="H144" s="151">
        <v>0</v>
      </c>
      <c r="I144" s="152">
        <f t="shared" si="150"/>
        <v>0</v>
      </c>
      <c r="J144" s="139"/>
      <c r="K144" s="153" t="s">
        <v>12</v>
      </c>
      <c r="L144" s="154">
        <v>0</v>
      </c>
      <c r="M144" s="154">
        <v>0</v>
      </c>
      <c r="N144" s="154">
        <v>0</v>
      </c>
      <c r="O144" s="154">
        <v>0</v>
      </c>
      <c r="P144" s="154">
        <v>1.0668068712462477</v>
      </c>
      <c r="Q144" s="154">
        <v>0</v>
      </c>
      <c r="R144" s="155">
        <v>0</v>
      </c>
      <c r="S144" s="156">
        <f t="shared" si="151"/>
        <v>1.0668068712462477</v>
      </c>
      <c r="U144" s="201" t="s">
        <v>12</v>
      </c>
      <c r="V144" s="202">
        <v>0</v>
      </c>
      <c r="W144" s="202">
        <v>0</v>
      </c>
      <c r="X144" s="202">
        <v>0</v>
      </c>
      <c r="Y144" s="202">
        <v>0</v>
      </c>
      <c r="Z144" s="202">
        <v>0</v>
      </c>
      <c r="AA144" s="202">
        <v>0</v>
      </c>
      <c r="AB144" s="202">
        <v>1.0668068712462477</v>
      </c>
      <c r="AC144" s="203">
        <v>0</v>
      </c>
      <c r="AD144" s="202">
        <v>0</v>
      </c>
      <c r="AE144" s="202">
        <v>0</v>
      </c>
      <c r="AF144" s="202">
        <v>0</v>
      </c>
      <c r="AG144" s="202">
        <v>0</v>
      </c>
      <c r="AH144" s="202">
        <v>0</v>
      </c>
      <c r="AI144" s="204">
        <f t="shared" si="152"/>
        <v>1.0668068712462477</v>
      </c>
      <c r="BA144" s="131"/>
      <c r="BR144" s="131"/>
      <c r="CG144" s="131"/>
    </row>
    <row r="145" spans="1:85" ht="15">
      <c r="A145" s="157" t="s">
        <v>56</v>
      </c>
      <c r="B145" s="146">
        <v>0</v>
      </c>
      <c r="C145" s="146">
        <v>0</v>
      </c>
      <c r="D145" s="146">
        <v>0</v>
      </c>
      <c r="E145" s="146">
        <v>0</v>
      </c>
      <c r="F145" s="304"/>
      <c r="G145" s="146">
        <v>0</v>
      </c>
      <c r="H145" s="158">
        <v>0</v>
      </c>
      <c r="I145" s="144">
        <f t="shared" si="150"/>
        <v>0</v>
      </c>
      <c r="J145" s="139"/>
      <c r="K145" s="159" t="s">
        <v>56</v>
      </c>
      <c r="L145" s="146">
        <v>0</v>
      </c>
      <c r="M145" s="146">
        <v>0</v>
      </c>
      <c r="N145" s="146">
        <v>0</v>
      </c>
      <c r="O145" s="146">
        <v>0</v>
      </c>
      <c r="P145" s="146">
        <v>0</v>
      </c>
      <c r="Q145" s="146">
        <v>0</v>
      </c>
      <c r="R145" s="147">
        <v>0</v>
      </c>
      <c r="S145" s="148">
        <f t="shared" si="151"/>
        <v>0</v>
      </c>
      <c r="U145" s="205" t="s">
        <v>56</v>
      </c>
      <c r="V145" s="197">
        <v>0</v>
      </c>
      <c r="W145" s="197">
        <v>0</v>
      </c>
      <c r="X145" s="197">
        <v>0</v>
      </c>
      <c r="Y145" s="197">
        <v>0</v>
      </c>
      <c r="Z145" s="197">
        <v>0</v>
      </c>
      <c r="AA145" s="197">
        <v>0</v>
      </c>
      <c r="AB145" s="197">
        <v>0</v>
      </c>
      <c r="AC145" s="198">
        <v>0</v>
      </c>
      <c r="AD145" s="197">
        <v>0</v>
      </c>
      <c r="AE145" s="197">
        <v>0</v>
      </c>
      <c r="AF145" s="197">
        <v>0</v>
      </c>
      <c r="AG145" s="197">
        <v>0</v>
      </c>
      <c r="AH145" s="197">
        <v>0</v>
      </c>
      <c r="AI145" s="200">
        <f t="shared" si="152"/>
        <v>0</v>
      </c>
      <c r="BA145" s="131"/>
      <c r="BR145" s="131"/>
      <c r="CG145" s="131"/>
    </row>
    <row r="146" spans="1:85" ht="15">
      <c r="A146" s="149" t="s">
        <v>17</v>
      </c>
      <c r="B146" s="150">
        <v>0</v>
      </c>
      <c r="C146" s="150">
        <v>0</v>
      </c>
      <c r="D146" s="150">
        <v>2.2063920158144219</v>
      </c>
      <c r="E146" s="150">
        <v>0</v>
      </c>
      <c r="F146" s="304"/>
      <c r="G146" s="150">
        <v>0</v>
      </c>
      <c r="H146" s="151">
        <v>0</v>
      </c>
      <c r="I146" s="152">
        <f t="shared" si="150"/>
        <v>2.2063920158144219</v>
      </c>
      <c r="J146" s="139"/>
      <c r="K146" s="153" t="s">
        <v>17</v>
      </c>
      <c r="L146" s="154">
        <v>0</v>
      </c>
      <c r="M146" s="154">
        <v>0</v>
      </c>
      <c r="N146" s="154">
        <v>2.2063920158144219</v>
      </c>
      <c r="O146" s="154">
        <v>0</v>
      </c>
      <c r="P146" s="154">
        <v>0</v>
      </c>
      <c r="Q146" s="154">
        <v>0</v>
      </c>
      <c r="R146" s="155">
        <v>0</v>
      </c>
      <c r="S146" s="156">
        <f t="shared" si="151"/>
        <v>2.2063920158144219</v>
      </c>
      <c r="U146" s="201" t="s">
        <v>17</v>
      </c>
      <c r="V146" s="202">
        <v>0</v>
      </c>
      <c r="W146" s="202">
        <v>0</v>
      </c>
      <c r="X146" s="202">
        <v>0</v>
      </c>
      <c r="Y146" s="202">
        <v>0</v>
      </c>
      <c r="Z146" s="202">
        <v>2.2063920158144219</v>
      </c>
      <c r="AA146" s="202">
        <v>0</v>
      </c>
      <c r="AB146" s="202">
        <v>0</v>
      </c>
      <c r="AC146" s="203">
        <v>0</v>
      </c>
      <c r="AD146" s="202">
        <v>0</v>
      </c>
      <c r="AE146" s="202">
        <v>0</v>
      </c>
      <c r="AF146" s="202">
        <v>0</v>
      </c>
      <c r="AG146" s="202">
        <v>0</v>
      </c>
      <c r="AH146" s="202">
        <v>0</v>
      </c>
      <c r="AI146" s="204">
        <f t="shared" si="152"/>
        <v>2.2063920158144219</v>
      </c>
      <c r="BA146" s="131"/>
      <c r="BR146" s="131"/>
      <c r="CG146" s="131"/>
    </row>
    <row r="147" spans="1:85" ht="15">
      <c r="A147" s="157" t="s">
        <v>141</v>
      </c>
      <c r="B147" s="146">
        <v>5.0126111998808751</v>
      </c>
      <c r="C147" s="146">
        <v>20.32882710304342</v>
      </c>
      <c r="D147" s="146">
        <v>4.5625167220516634</v>
      </c>
      <c r="E147" s="146">
        <v>0</v>
      </c>
      <c r="F147" s="304"/>
      <c r="G147" s="146">
        <v>0</v>
      </c>
      <c r="H147" s="158">
        <v>0</v>
      </c>
      <c r="I147" s="144">
        <f t="shared" si="150"/>
        <v>29.903955024975957</v>
      </c>
      <c r="J147" s="139"/>
      <c r="K147" s="159" t="s">
        <v>141</v>
      </c>
      <c r="L147" s="146">
        <v>5.0126111998808751</v>
      </c>
      <c r="M147" s="146">
        <v>20.32882710304342</v>
      </c>
      <c r="N147" s="146">
        <v>4.5625167220516634</v>
      </c>
      <c r="O147" s="146">
        <v>0</v>
      </c>
      <c r="P147" s="146">
        <v>0</v>
      </c>
      <c r="Q147" s="146">
        <v>0</v>
      </c>
      <c r="R147" s="147">
        <v>0</v>
      </c>
      <c r="S147" s="148">
        <f t="shared" si="151"/>
        <v>29.903955024975957</v>
      </c>
      <c r="U147" s="205" t="s">
        <v>141</v>
      </c>
      <c r="V147" s="197">
        <v>4.9245657208756324</v>
      </c>
      <c r="W147" s="197">
        <v>0</v>
      </c>
      <c r="X147" s="197">
        <v>0</v>
      </c>
      <c r="Y147" s="197">
        <v>20.32882710304342</v>
      </c>
      <c r="Z147" s="197">
        <v>4.5625167220516634</v>
      </c>
      <c r="AA147" s="197">
        <v>0</v>
      </c>
      <c r="AB147" s="197">
        <v>0</v>
      </c>
      <c r="AC147" s="198">
        <v>8.8045479005242441E-2</v>
      </c>
      <c r="AD147" s="197">
        <v>8.8045479005242441E-2</v>
      </c>
      <c r="AE147" s="197">
        <v>0</v>
      </c>
      <c r="AF147" s="197">
        <v>0</v>
      </c>
      <c r="AG147" s="197">
        <v>0</v>
      </c>
      <c r="AH147" s="197">
        <v>0</v>
      </c>
      <c r="AI147" s="200">
        <f t="shared" si="152"/>
        <v>29.903955024975954</v>
      </c>
      <c r="BA147" s="131"/>
      <c r="BR147" s="131"/>
      <c r="CG147" s="131"/>
    </row>
    <row r="148" spans="1:85" ht="15">
      <c r="A148" s="149" t="s">
        <v>25</v>
      </c>
      <c r="B148" s="150">
        <v>10.731930340545778</v>
      </c>
      <c r="C148" s="150">
        <v>0.45367532343470202</v>
      </c>
      <c r="D148" s="150">
        <v>0.14546008120576159</v>
      </c>
      <c r="E148" s="150">
        <v>21.423798171372614</v>
      </c>
      <c r="F148" s="304"/>
      <c r="G148" s="150">
        <v>4.0265498553338812</v>
      </c>
      <c r="H148" s="151">
        <v>0</v>
      </c>
      <c r="I148" s="152">
        <f t="shared" si="150"/>
        <v>36.781413771892737</v>
      </c>
      <c r="J148" s="139"/>
      <c r="K148" s="153" t="s">
        <v>25</v>
      </c>
      <c r="L148" s="154">
        <v>10.731930340545778</v>
      </c>
      <c r="M148" s="154">
        <v>0.45367532343470202</v>
      </c>
      <c r="N148" s="154">
        <v>0.14546008120576159</v>
      </c>
      <c r="O148" s="154">
        <v>21.423798171372614</v>
      </c>
      <c r="P148" s="154">
        <v>0.44568358248369605</v>
      </c>
      <c r="Q148" s="154">
        <v>4.0265498553338812</v>
      </c>
      <c r="R148" s="155">
        <v>0</v>
      </c>
      <c r="S148" s="156">
        <f t="shared" si="151"/>
        <v>37.227097354376433</v>
      </c>
      <c r="U148" s="201" t="s">
        <v>25</v>
      </c>
      <c r="V148" s="202">
        <v>0.30014882644958679</v>
      </c>
      <c r="W148" s="202">
        <v>7.4283294606735684</v>
      </c>
      <c r="X148" s="202">
        <v>4.0265498553338812</v>
      </c>
      <c r="Y148" s="202">
        <v>0.45367532343470202</v>
      </c>
      <c r="Z148" s="202">
        <v>0.14389194188729851</v>
      </c>
      <c r="AA148" s="202">
        <v>12.23028591754557</v>
      </c>
      <c r="AB148" s="202">
        <v>0.44568358248369605</v>
      </c>
      <c r="AC148" s="203">
        <v>12.198532446568132</v>
      </c>
      <c r="AD148" s="202">
        <v>3.0034520534226234</v>
      </c>
      <c r="AE148" s="202">
        <v>9.1935122538270431</v>
      </c>
      <c r="AF148" s="202">
        <v>0</v>
      </c>
      <c r="AG148" s="202">
        <v>1.5681393184630943E-3</v>
      </c>
      <c r="AH148" s="202">
        <v>0</v>
      </c>
      <c r="AI148" s="204">
        <f t="shared" si="152"/>
        <v>37.227097354376433</v>
      </c>
      <c r="BA148" s="131"/>
      <c r="BR148" s="131"/>
      <c r="CG148" s="131"/>
    </row>
    <row r="149" spans="1:85" ht="15">
      <c r="A149" s="157" t="s">
        <v>24</v>
      </c>
      <c r="B149" s="146">
        <v>1.9353435110776884</v>
      </c>
      <c r="C149" s="146">
        <v>0</v>
      </c>
      <c r="D149" s="146">
        <v>0</v>
      </c>
      <c r="E149" s="146">
        <v>0</v>
      </c>
      <c r="F149" s="304"/>
      <c r="G149" s="146">
        <v>0</v>
      </c>
      <c r="H149" s="158">
        <v>0</v>
      </c>
      <c r="I149" s="144">
        <f t="shared" si="150"/>
        <v>1.9353435110776884</v>
      </c>
      <c r="J149" s="139"/>
      <c r="K149" s="159" t="s">
        <v>24</v>
      </c>
      <c r="L149" s="146">
        <v>1.9353435110776884</v>
      </c>
      <c r="M149" s="146">
        <v>0</v>
      </c>
      <c r="N149" s="146">
        <v>0</v>
      </c>
      <c r="O149" s="146">
        <v>0</v>
      </c>
      <c r="P149" s="146">
        <v>0</v>
      </c>
      <c r="Q149" s="146">
        <v>0</v>
      </c>
      <c r="R149" s="147">
        <v>0</v>
      </c>
      <c r="S149" s="148">
        <f t="shared" si="151"/>
        <v>1.9353435110776884</v>
      </c>
      <c r="U149" s="205" t="s">
        <v>24</v>
      </c>
      <c r="V149" s="197">
        <v>0.38706870221553769</v>
      </c>
      <c r="W149" s="197">
        <v>0</v>
      </c>
      <c r="X149" s="197">
        <v>0</v>
      </c>
      <c r="Y149" s="197">
        <v>0</v>
      </c>
      <c r="Z149" s="197">
        <v>0</v>
      </c>
      <c r="AA149" s="197">
        <v>0</v>
      </c>
      <c r="AB149" s="197">
        <v>0</v>
      </c>
      <c r="AC149" s="198">
        <v>1.5482748088621507</v>
      </c>
      <c r="AD149" s="197">
        <v>1.5482748088621507</v>
      </c>
      <c r="AE149" s="197">
        <v>0</v>
      </c>
      <c r="AF149" s="197">
        <v>0</v>
      </c>
      <c r="AG149" s="197">
        <v>0</v>
      </c>
      <c r="AH149" s="197">
        <v>0</v>
      </c>
      <c r="AI149" s="200">
        <f t="shared" si="152"/>
        <v>1.9353435110776884</v>
      </c>
      <c r="BA149" s="131"/>
      <c r="BR149" s="131"/>
      <c r="CG149" s="131"/>
    </row>
    <row r="150" spans="1:85" ht="15">
      <c r="A150" s="149" t="s">
        <v>57</v>
      </c>
      <c r="B150" s="150">
        <v>0.11770151460571431</v>
      </c>
      <c r="C150" s="150">
        <v>0</v>
      </c>
      <c r="D150" s="150">
        <v>0</v>
      </c>
      <c r="E150" s="150">
        <v>0</v>
      </c>
      <c r="F150" s="304"/>
      <c r="G150" s="150">
        <v>0</v>
      </c>
      <c r="H150" s="151">
        <v>0</v>
      </c>
      <c r="I150" s="152">
        <f t="shared" si="150"/>
        <v>0.11770151460571431</v>
      </c>
      <c r="J150" s="139"/>
      <c r="K150" s="153" t="s">
        <v>57</v>
      </c>
      <c r="L150" s="154">
        <v>0.11770151460571431</v>
      </c>
      <c r="M150" s="154">
        <v>0</v>
      </c>
      <c r="N150" s="154">
        <v>0</v>
      </c>
      <c r="O150" s="154">
        <v>0</v>
      </c>
      <c r="P150" s="154">
        <v>0</v>
      </c>
      <c r="Q150" s="154">
        <v>0</v>
      </c>
      <c r="R150" s="155">
        <v>0</v>
      </c>
      <c r="S150" s="156">
        <f t="shared" si="151"/>
        <v>0.11770151460571431</v>
      </c>
      <c r="U150" s="201" t="s">
        <v>57</v>
      </c>
      <c r="V150" s="202">
        <v>0.11770151460571431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3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4">
        <f t="shared" si="152"/>
        <v>0.11770151460571431</v>
      </c>
      <c r="BA150" s="131"/>
      <c r="BR150" s="131"/>
      <c r="CG150" s="131"/>
    </row>
    <row r="151" spans="1:85" ht="15">
      <c r="A151" s="157" t="s">
        <v>22</v>
      </c>
      <c r="B151" s="146">
        <v>0</v>
      </c>
      <c r="C151" s="146">
        <v>0.29332718347573189</v>
      </c>
      <c r="D151" s="146">
        <v>0</v>
      </c>
      <c r="E151" s="146">
        <v>0</v>
      </c>
      <c r="F151" s="304"/>
      <c r="G151" s="146">
        <v>0</v>
      </c>
      <c r="H151" s="158">
        <v>0</v>
      </c>
      <c r="I151" s="144">
        <f t="shared" si="150"/>
        <v>0.29332718347573189</v>
      </c>
      <c r="J151" s="139"/>
      <c r="K151" s="159" t="s">
        <v>22</v>
      </c>
      <c r="L151" s="146">
        <v>0</v>
      </c>
      <c r="M151" s="146">
        <v>0.29332718347573189</v>
      </c>
      <c r="N151" s="146">
        <v>0</v>
      </c>
      <c r="O151" s="146">
        <v>0</v>
      </c>
      <c r="P151" s="146">
        <v>0.41143097708239373</v>
      </c>
      <c r="Q151" s="146">
        <v>0</v>
      </c>
      <c r="R151" s="147">
        <v>0</v>
      </c>
      <c r="S151" s="148">
        <f t="shared" si="151"/>
        <v>0.70475816055812568</v>
      </c>
      <c r="U151" s="205" t="s">
        <v>22</v>
      </c>
      <c r="V151" s="197">
        <v>0</v>
      </c>
      <c r="W151" s="197">
        <v>0</v>
      </c>
      <c r="X151" s="197">
        <v>0</v>
      </c>
      <c r="Y151" s="197">
        <v>0.29332718347573189</v>
      </c>
      <c r="Z151" s="197">
        <v>0</v>
      </c>
      <c r="AA151" s="197">
        <v>0</v>
      </c>
      <c r="AB151" s="197">
        <v>0.41143097708239373</v>
      </c>
      <c r="AC151" s="198">
        <v>0</v>
      </c>
      <c r="AD151" s="197">
        <v>0</v>
      </c>
      <c r="AE151" s="197">
        <v>0</v>
      </c>
      <c r="AF151" s="197">
        <v>0</v>
      </c>
      <c r="AG151" s="197">
        <v>0</v>
      </c>
      <c r="AH151" s="197">
        <v>0</v>
      </c>
      <c r="AI151" s="200">
        <f t="shared" si="152"/>
        <v>0.70475816055812568</v>
      </c>
      <c r="BA151" s="131"/>
      <c r="BR151" s="131"/>
      <c r="CG151" s="131"/>
    </row>
    <row r="152" spans="1:85" ht="15">
      <c r="A152" s="149" t="s">
        <v>21</v>
      </c>
      <c r="B152" s="150">
        <v>0</v>
      </c>
      <c r="C152" s="150">
        <v>4.9019547436565586E-2</v>
      </c>
      <c r="D152" s="150">
        <v>0</v>
      </c>
      <c r="E152" s="150">
        <v>0</v>
      </c>
      <c r="F152" s="304"/>
      <c r="G152" s="150">
        <v>0</v>
      </c>
      <c r="H152" s="151">
        <v>0</v>
      </c>
      <c r="I152" s="152">
        <f t="shared" si="150"/>
        <v>4.9019547436565586E-2</v>
      </c>
      <c r="J152" s="139"/>
      <c r="K152" s="153" t="s">
        <v>21</v>
      </c>
      <c r="L152" s="154">
        <v>0</v>
      </c>
      <c r="M152" s="154">
        <v>4.9019547436565586E-2</v>
      </c>
      <c r="N152" s="154">
        <v>0</v>
      </c>
      <c r="O152" s="154">
        <v>0</v>
      </c>
      <c r="P152" s="154">
        <v>0</v>
      </c>
      <c r="Q152" s="154">
        <v>0</v>
      </c>
      <c r="R152" s="155">
        <v>0</v>
      </c>
      <c r="S152" s="156">
        <f t="shared" si="151"/>
        <v>4.9019547436565586E-2</v>
      </c>
      <c r="U152" s="201" t="s">
        <v>58</v>
      </c>
      <c r="V152" s="202">
        <v>0</v>
      </c>
      <c r="W152" s="202">
        <v>0</v>
      </c>
      <c r="X152" s="202">
        <v>0</v>
      </c>
      <c r="Y152" s="202">
        <v>4.9019547436565586E-2</v>
      </c>
      <c r="Z152" s="202">
        <v>0</v>
      </c>
      <c r="AA152" s="202">
        <v>0</v>
      </c>
      <c r="AB152" s="202">
        <v>0</v>
      </c>
      <c r="AC152" s="203">
        <v>0</v>
      </c>
      <c r="AD152" s="202">
        <v>0</v>
      </c>
      <c r="AE152" s="202">
        <v>0</v>
      </c>
      <c r="AF152" s="202">
        <v>0</v>
      </c>
      <c r="AG152" s="202">
        <v>0</v>
      </c>
      <c r="AH152" s="202">
        <v>0</v>
      </c>
      <c r="AI152" s="204">
        <f t="shared" si="152"/>
        <v>4.9019547436565586E-2</v>
      </c>
      <c r="BA152" s="131"/>
      <c r="BR152" s="131"/>
      <c r="CG152" s="131"/>
    </row>
    <row r="153" spans="1:85" ht="15">
      <c r="A153" s="160" t="s">
        <v>61</v>
      </c>
      <c r="B153" s="146">
        <v>0</v>
      </c>
      <c r="C153" s="146">
        <v>0</v>
      </c>
      <c r="D153" s="146">
        <v>0</v>
      </c>
      <c r="E153" s="146">
        <v>0</v>
      </c>
      <c r="F153" s="304"/>
      <c r="G153" s="146">
        <v>0</v>
      </c>
      <c r="H153" s="158">
        <v>0</v>
      </c>
      <c r="I153" s="144">
        <f t="shared" si="150"/>
        <v>0</v>
      </c>
      <c r="J153" s="139"/>
      <c r="K153" s="161" t="s">
        <v>61</v>
      </c>
      <c r="L153" s="146">
        <v>0</v>
      </c>
      <c r="M153" s="146">
        <v>0</v>
      </c>
      <c r="N153" s="146">
        <v>0</v>
      </c>
      <c r="O153" s="146">
        <v>0</v>
      </c>
      <c r="P153" s="146">
        <v>0</v>
      </c>
      <c r="Q153" s="146">
        <v>0</v>
      </c>
      <c r="R153" s="147">
        <v>0</v>
      </c>
      <c r="S153" s="148">
        <f t="shared" si="151"/>
        <v>0</v>
      </c>
      <c r="U153" s="206" t="s">
        <v>59</v>
      </c>
      <c r="V153" s="197">
        <v>0</v>
      </c>
      <c r="W153" s="197">
        <v>0</v>
      </c>
      <c r="X153" s="197">
        <v>0</v>
      </c>
      <c r="Y153" s="197">
        <v>0</v>
      </c>
      <c r="Z153" s="197">
        <v>0</v>
      </c>
      <c r="AA153" s="197">
        <v>0</v>
      </c>
      <c r="AB153" s="197">
        <v>0</v>
      </c>
      <c r="AC153" s="198">
        <v>0</v>
      </c>
      <c r="AD153" s="199">
        <v>0</v>
      </c>
      <c r="AE153" s="199">
        <v>0</v>
      </c>
      <c r="AF153" s="199">
        <v>0</v>
      </c>
      <c r="AG153" s="199">
        <v>0</v>
      </c>
      <c r="AH153" s="199">
        <v>0</v>
      </c>
      <c r="AI153" s="200">
        <f t="shared" si="152"/>
        <v>0</v>
      </c>
      <c r="BA153" s="131"/>
      <c r="BR153" s="131"/>
      <c r="CG153" s="131"/>
    </row>
    <row r="154" spans="1:85">
      <c r="A154" s="162" t="s">
        <v>23</v>
      </c>
      <c r="B154" s="163">
        <v>0</v>
      </c>
      <c r="C154" s="163">
        <v>0</v>
      </c>
      <c r="D154" s="163">
        <v>0</v>
      </c>
      <c r="E154" s="163">
        <v>0</v>
      </c>
      <c r="F154" s="304"/>
      <c r="G154" s="163">
        <v>0</v>
      </c>
      <c r="H154" s="164">
        <v>0</v>
      </c>
      <c r="I154" s="165">
        <f t="shared" si="150"/>
        <v>0</v>
      </c>
      <c r="J154" s="139"/>
      <c r="K154" s="166" t="s">
        <v>23</v>
      </c>
      <c r="L154" s="167">
        <v>0</v>
      </c>
      <c r="M154" s="167">
        <v>0</v>
      </c>
      <c r="N154" s="167">
        <v>0</v>
      </c>
      <c r="O154" s="167">
        <v>0</v>
      </c>
      <c r="P154" s="167">
        <v>0</v>
      </c>
      <c r="Q154" s="167">
        <v>0</v>
      </c>
      <c r="R154" s="168">
        <v>0</v>
      </c>
      <c r="S154" s="169">
        <f t="shared" si="151"/>
        <v>0</v>
      </c>
      <c r="U154" s="207" t="s">
        <v>62</v>
      </c>
      <c r="V154" s="208">
        <v>0</v>
      </c>
      <c r="W154" s="208">
        <v>0</v>
      </c>
      <c r="X154" s="208">
        <v>0</v>
      </c>
      <c r="Y154" s="208">
        <v>0</v>
      </c>
      <c r="Z154" s="208">
        <v>0</v>
      </c>
      <c r="AA154" s="208">
        <v>0</v>
      </c>
      <c r="AB154" s="208">
        <v>0</v>
      </c>
      <c r="AC154" s="208">
        <v>0</v>
      </c>
      <c r="AD154" s="208">
        <v>0</v>
      </c>
      <c r="AE154" s="208">
        <v>0</v>
      </c>
      <c r="AF154" s="208">
        <v>0</v>
      </c>
      <c r="AG154" s="208">
        <v>0</v>
      </c>
      <c r="AH154" s="92">
        <v>0</v>
      </c>
      <c r="AI154" s="209">
        <f t="shared" si="152"/>
        <v>0</v>
      </c>
      <c r="BA154" s="131"/>
      <c r="BR154" s="131"/>
      <c r="CG154" s="131"/>
    </row>
    <row r="155" spans="1:85">
      <c r="A155" s="170" t="s">
        <v>19</v>
      </c>
      <c r="B155" s="171">
        <v>0</v>
      </c>
      <c r="C155" s="171">
        <v>0</v>
      </c>
      <c r="D155" s="171">
        <v>0</v>
      </c>
      <c r="E155" s="171">
        <v>0</v>
      </c>
      <c r="F155" s="304"/>
      <c r="G155" s="171">
        <v>0</v>
      </c>
      <c r="H155" s="172">
        <v>0</v>
      </c>
      <c r="I155" s="173">
        <f t="shared" si="150"/>
        <v>0</v>
      </c>
      <c r="J155" s="139"/>
      <c r="K155" s="174" t="s">
        <v>19</v>
      </c>
      <c r="L155" s="171">
        <v>0</v>
      </c>
      <c r="M155" s="171">
        <v>0</v>
      </c>
      <c r="N155" s="171">
        <v>0</v>
      </c>
      <c r="O155" s="171">
        <v>0</v>
      </c>
      <c r="P155" s="171">
        <v>0</v>
      </c>
      <c r="Q155" s="171">
        <v>0</v>
      </c>
      <c r="R155" s="175">
        <v>0</v>
      </c>
      <c r="S155" s="176">
        <f t="shared" si="151"/>
        <v>0</v>
      </c>
      <c r="U155" s="210" t="s">
        <v>19</v>
      </c>
      <c r="V155" s="211">
        <v>0</v>
      </c>
      <c r="W155" s="211">
        <v>0</v>
      </c>
      <c r="X155" s="211">
        <v>0</v>
      </c>
      <c r="Y155" s="211">
        <v>0</v>
      </c>
      <c r="Z155" s="211">
        <v>0</v>
      </c>
      <c r="AA155" s="211">
        <v>0</v>
      </c>
      <c r="AB155" s="211">
        <v>0</v>
      </c>
      <c r="AC155" s="211">
        <v>0</v>
      </c>
      <c r="AD155" s="212">
        <v>0</v>
      </c>
      <c r="AE155" s="212">
        <v>0</v>
      </c>
      <c r="AF155" s="212">
        <v>0</v>
      </c>
      <c r="AG155" s="212">
        <v>0</v>
      </c>
      <c r="AH155" s="212">
        <v>0</v>
      </c>
      <c r="AI155" s="213">
        <f t="shared" si="152"/>
        <v>0</v>
      </c>
      <c r="BA155" s="131"/>
      <c r="BR155" s="131"/>
      <c r="CG155" s="131"/>
    </row>
    <row r="156" spans="1:85">
      <c r="A156" s="162" t="s">
        <v>20</v>
      </c>
      <c r="B156" s="163">
        <v>0</v>
      </c>
      <c r="C156" s="163">
        <v>0</v>
      </c>
      <c r="D156" s="163">
        <v>0</v>
      </c>
      <c r="E156" s="163">
        <v>0</v>
      </c>
      <c r="F156" s="304"/>
      <c r="G156" s="163">
        <v>0</v>
      </c>
      <c r="H156" s="164">
        <v>0</v>
      </c>
      <c r="I156" s="165">
        <f t="shared" si="150"/>
        <v>0</v>
      </c>
      <c r="J156" s="139"/>
      <c r="K156" s="166" t="s">
        <v>20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8">
        <v>0</v>
      </c>
      <c r="S156" s="169">
        <f t="shared" si="151"/>
        <v>0</v>
      </c>
      <c r="U156" s="207" t="s">
        <v>20</v>
      </c>
      <c r="V156" s="208">
        <v>0</v>
      </c>
      <c r="W156" s="208">
        <v>0</v>
      </c>
      <c r="X156" s="208">
        <v>0</v>
      </c>
      <c r="Y156" s="208">
        <v>0</v>
      </c>
      <c r="Z156" s="208">
        <v>0</v>
      </c>
      <c r="AA156" s="208">
        <v>0</v>
      </c>
      <c r="AB156" s="208">
        <v>0</v>
      </c>
      <c r="AC156" s="208">
        <v>0</v>
      </c>
      <c r="AD156" s="208">
        <v>0</v>
      </c>
      <c r="AE156" s="208">
        <v>0</v>
      </c>
      <c r="AF156" s="208">
        <v>0</v>
      </c>
      <c r="AG156" s="208">
        <v>0</v>
      </c>
      <c r="AH156" s="92">
        <v>0</v>
      </c>
      <c r="AI156" s="209">
        <f t="shared" si="152"/>
        <v>0</v>
      </c>
      <c r="BA156" s="131"/>
      <c r="BR156" s="131"/>
      <c r="CG156" s="131"/>
    </row>
    <row r="157" spans="1:85" ht="15" thickBot="1">
      <c r="A157" s="177" t="s">
        <v>11</v>
      </c>
      <c r="B157" s="178">
        <v>0</v>
      </c>
      <c r="C157" s="178">
        <v>0</v>
      </c>
      <c r="D157" s="178">
        <v>0</v>
      </c>
      <c r="E157" s="178">
        <v>0</v>
      </c>
      <c r="F157" s="305"/>
      <c r="G157" s="178">
        <v>0</v>
      </c>
      <c r="H157" s="179">
        <v>0</v>
      </c>
      <c r="I157" s="180">
        <f t="shared" si="150"/>
        <v>0</v>
      </c>
      <c r="J157" s="139"/>
      <c r="K157" s="181" t="s">
        <v>11</v>
      </c>
      <c r="L157" s="178">
        <v>0</v>
      </c>
      <c r="M157" s="178">
        <v>0</v>
      </c>
      <c r="N157" s="178">
        <v>0</v>
      </c>
      <c r="O157" s="178">
        <v>0</v>
      </c>
      <c r="P157" s="178">
        <v>0</v>
      </c>
      <c r="Q157" s="178">
        <v>0</v>
      </c>
      <c r="R157" s="182">
        <v>0</v>
      </c>
      <c r="S157" s="183">
        <f t="shared" si="151"/>
        <v>0</v>
      </c>
      <c r="U157" s="210" t="s">
        <v>11</v>
      </c>
      <c r="V157" s="211">
        <v>0</v>
      </c>
      <c r="W157" s="211">
        <v>0</v>
      </c>
      <c r="X157" s="211">
        <v>0</v>
      </c>
      <c r="Y157" s="211">
        <v>0</v>
      </c>
      <c r="Z157" s="211">
        <v>0</v>
      </c>
      <c r="AA157" s="211">
        <v>0</v>
      </c>
      <c r="AB157" s="211">
        <v>0</v>
      </c>
      <c r="AC157" s="211">
        <v>0</v>
      </c>
      <c r="AD157" s="212">
        <v>0</v>
      </c>
      <c r="AE157" s="212">
        <v>0</v>
      </c>
      <c r="AF157" s="212">
        <v>0</v>
      </c>
      <c r="AG157" s="212">
        <v>0</v>
      </c>
      <c r="AH157" s="212">
        <v>0</v>
      </c>
      <c r="AI157" s="213">
        <f t="shared" si="152"/>
        <v>0</v>
      </c>
      <c r="BA157" s="131"/>
      <c r="BR157" s="131"/>
      <c r="CG157" s="131"/>
    </row>
    <row r="158" spans="1:85" ht="15">
      <c r="A158" s="184" t="s">
        <v>26</v>
      </c>
      <c r="B158" s="185">
        <f>SUM(B137:B153)</f>
        <v>21.282293146126246</v>
      </c>
      <c r="C158" s="185">
        <f t="shared" ref="C158:H158" si="153">SUM(C137:C153)</f>
        <v>36.89248684543773</v>
      </c>
      <c r="D158" s="185">
        <f t="shared" si="153"/>
        <v>9.6619663990453351</v>
      </c>
      <c r="E158" s="185">
        <f t="shared" si="153"/>
        <v>21.423798171372614</v>
      </c>
      <c r="F158" s="185">
        <f t="shared" si="153"/>
        <v>0</v>
      </c>
      <c r="G158" s="185">
        <f t="shared" si="153"/>
        <v>4.0265498553338812</v>
      </c>
      <c r="H158" s="187">
        <f t="shared" si="153"/>
        <v>0</v>
      </c>
      <c r="I158" s="144">
        <f t="shared" ref="I158" si="154">SUM(I137:I153)</f>
        <v>93.287094417315814</v>
      </c>
      <c r="J158" s="139"/>
      <c r="K158" s="186" t="s">
        <v>26</v>
      </c>
      <c r="L158" s="185">
        <f>SUM(L137:L153)</f>
        <v>21.282293146126246</v>
      </c>
      <c r="M158" s="185">
        <f t="shared" ref="M158:R158" si="155">SUM(M137:M153)</f>
        <v>36.89248684543773</v>
      </c>
      <c r="N158" s="185">
        <f t="shared" si="155"/>
        <v>9.6619663990453351</v>
      </c>
      <c r="O158" s="185">
        <f t="shared" si="155"/>
        <v>21.423798171372614</v>
      </c>
      <c r="P158" s="185">
        <f t="shared" si="155"/>
        <v>9.119027151455068</v>
      </c>
      <c r="Q158" s="185">
        <f t="shared" si="155"/>
        <v>4.0265498553338812</v>
      </c>
      <c r="R158" s="187">
        <f t="shared" si="155"/>
        <v>0</v>
      </c>
      <c r="S158" s="188">
        <f t="shared" ref="S158" si="156">SUM(S137:S153)</f>
        <v>102.40612156877089</v>
      </c>
      <c r="T158" s="131" t="str">
        <f>IF(ABS(S158-AI158)&gt;0.01,S158-AI158,"")</f>
        <v/>
      </c>
      <c r="U158" s="214" t="s">
        <v>60</v>
      </c>
      <c r="V158" s="215">
        <f>SUM(V137:V153)</f>
        <v>9.2141913441626606</v>
      </c>
      <c r="W158" s="215">
        <f t="shared" ref="W158:AH158" si="157">SUM(W137:W153)</f>
        <v>7.4283294606735684</v>
      </c>
      <c r="X158" s="215">
        <f t="shared" si="157"/>
        <v>4.0265498553338812</v>
      </c>
      <c r="Y158" s="215">
        <f t="shared" si="157"/>
        <v>36.89248684543773</v>
      </c>
      <c r="Z158" s="215">
        <f t="shared" si="157"/>
        <v>7.459685468722582</v>
      </c>
      <c r="AA158" s="215">
        <f t="shared" si="157"/>
        <v>12.23028591754557</v>
      </c>
      <c r="AB158" s="215">
        <f t="shared" si="157"/>
        <v>9.119027151455068</v>
      </c>
      <c r="AC158" s="215">
        <f t="shared" si="157"/>
        <v>16.035565525439814</v>
      </c>
      <c r="AD158" s="216">
        <f t="shared" si="157"/>
        <v>4.6397723412900165</v>
      </c>
      <c r="AE158" s="216">
        <f t="shared" si="157"/>
        <v>9.1935122538270431</v>
      </c>
      <c r="AF158" s="216">
        <f t="shared" si="157"/>
        <v>0</v>
      </c>
      <c r="AG158" s="216">
        <f t="shared" si="157"/>
        <v>2.2022809303227531</v>
      </c>
      <c r="AH158" s="216">
        <f t="shared" si="157"/>
        <v>0</v>
      </c>
      <c r="AI158" s="217">
        <f>SUM(V158:AC158)</f>
        <v>102.40612156877089</v>
      </c>
      <c r="BA158" s="131"/>
      <c r="BR158" s="131"/>
      <c r="CG158" s="131"/>
    </row>
    <row r="159" spans="1:85" s="2" customFormat="1" ht="15" thickBot="1">
      <c r="A159" s="15" t="s">
        <v>100</v>
      </c>
      <c r="B159" s="100">
        <f>IF($I158=0,"-",B158/$I158)</f>
        <v>0.22813759265478697</v>
      </c>
      <c r="C159" s="100">
        <f t="shared" ref="C159:H159" si="158">IF($I158=0,"-",C158/$I158)</f>
        <v>0.39547256858918528</v>
      </c>
      <c r="D159" s="100">
        <f t="shared" si="158"/>
        <v>0.10357238007460007</v>
      </c>
      <c r="E159" s="100">
        <f t="shared" si="158"/>
        <v>0.22965446941175133</v>
      </c>
      <c r="F159" s="100">
        <f t="shared" si="158"/>
        <v>0</v>
      </c>
      <c r="G159" s="100">
        <f t="shared" si="158"/>
        <v>4.3162989269676287E-2</v>
      </c>
      <c r="H159" s="101">
        <f t="shared" si="158"/>
        <v>0</v>
      </c>
      <c r="I159" s="102">
        <f>SUM(B159:H159)</f>
        <v>1</v>
      </c>
      <c r="J159" s="131"/>
      <c r="K159" s="27" t="s">
        <v>100</v>
      </c>
      <c r="L159" s="76">
        <f>IF($S158=0,"-",L158/$S158)</f>
        <v>0.2078224701814736</v>
      </c>
      <c r="M159" s="76">
        <f t="shared" ref="M159:R159" si="159">IF($S158=0,"-",M158/$S158)</f>
        <v>0.36025665536666734</v>
      </c>
      <c r="N159" s="76">
        <f t="shared" si="159"/>
        <v>9.4349500313385432E-2</v>
      </c>
      <c r="O159" s="76">
        <f t="shared" si="159"/>
        <v>0.20920427258819144</v>
      </c>
      <c r="P159" s="76">
        <f t="shared" si="159"/>
        <v>8.904767617169429E-2</v>
      </c>
      <c r="Q159" s="76">
        <f t="shared" si="159"/>
        <v>3.931942537858784E-2</v>
      </c>
      <c r="R159" s="77">
        <f t="shared" si="159"/>
        <v>0</v>
      </c>
      <c r="S159" s="78">
        <f>SUM(L159:R159)</f>
        <v>0.99999999999999989</v>
      </c>
      <c r="U159" s="36" t="s">
        <v>100</v>
      </c>
      <c r="V159" s="103">
        <f>+V158/$AI158</f>
        <v>8.9976958437732318E-2</v>
      </c>
      <c r="W159" s="103">
        <f t="shared" ref="W159:AH159" si="160">+W158/$AI158</f>
        <v>7.2537943502577334E-2</v>
      </c>
      <c r="X159" s="103">
        <f t="shared" si="160"/>
        <v>3.931942537858784E-2</v>
      </c>
      <c r="Y159" s="103">
        <f t="shared" si="160"/>
        <v>0.36025665536666734</v>
      </c>
      <c r="Z159" s="103">
        <f t="shared" si="160"/>
        <v>7.2844136214191321E-2</v>
      </c>
      <c r="AA159" s="103">
        <f t="shared" si="160"/>
        <v>0.11942924632032192</v>
      </c>
      <c r="AB159" s="103">
        <f t="shared" si="160"/>
        <v>8.904767617169429E-2</v>
      </c>
      <c r="AC159" s="103">
        <f t="shared" si="160"/>
        <v>0.15658795860822755</v>
      </c>
      <c r="AD159" s="103">
        <f t="shared" si="160"/>
        <v>4.5307568241163929E-2</v>
      </c>
      <c r="AE159" s="103">
        <f t="shared" si="160"/>
        <v>8.9775026267869498E-2</v>
      </c>
      <c r="AF159" s="103">
        <f t="shared" si="160"/>
        <v>0</v>
      </c>
      <c r="AG159" s="103">
        <f t="shared" si="160"/>
        <v>2.150536409919411E-2</v>
      </c>
      <c r="AH159" s="103">
        <f t="shared" si="160"/>
        <v>0</v>
      </c>
      <c r="AI159" s="104">
        <f>SUM(V159:AC159)</f>
        <v>1</v>
      </c>
    </row>
    <row r="160" spans="1:85" ht="15" thickBot="1">
      <c r="A160" s="218"/>
      <c r="B160" s="218"/>
      <c r="C160" s="218"/>
      <c r="D160" s="218"/>
      <c r="E160" s="218"/>
      <c r="F160" s="218"/>
      <c r="G160" s="218"/>
      <c r="H160" s="218"/>
      <c r="I160" s="218"/>
      <c r="K160" s="218"/>
      <c r="AI160" s="139"/>
      <c r="BA160" s="131"/>
      <c r="BR160" s="131"/>
      <c r="CG160" s="131"/>
    </row>
    <row r="161" spans="1:85" ht="28.5">
      <c r="A161" s="328" t="s">
        <v>31</v>
      </c>
      <c r="B161" s="135" t="s">
        <v>0</v>
      </c>
      <c r="C161" s="135" t="s">
        <v>1</v>
      </c>
      <c r="D161" s="135" t="s">
        <v>2</v>
      </c>
      <c r="E161" s="135" t="s">
        <v>3</v>
      </c>
      <c r="F161" s="135" t="s">
        <v>27</v>
      </c>
      <c r="G161" s="135" t="s">
        <v>4</v>
      </c>
      <c r="H161" s="135" t="s">
        <v>5</v>
      </c>
      <c r="I161" s="136" t="s">
        <v>6</v>
      </c>
      <c r="K161" s="330" t="s">
        <v>31</v>
      </c>
      <c r="L161" s="137" t="s">
        <v>0</v>
      </c>
      <c r="M161" s="137" t="s">
        <v>1</v>
      </c>
      <c r="N161" s="137" t="s">
        <v>2</v>
      </c>
      <c r="O161" s="137" t="s">
        <v>3</v>
      </c>
      <c r="P161" s="137" t="s">
        <v>27</v>
      </c>
      <c r="Q161" s="137" t="s">
        <v>4</v>
      </c>
      <c r="R161" s="137" t="s">
        <v>5</v>
      </c>
      <c r="S161" s="138" t="s">
        <v>6</v>
      </c>
      <c r="U161" s="332" t="s">
        <v>31</v>
      </c>
      <c r="V161" s="190" t="s">
        <v>69</v>
      </c>
      <c r="W161" s="190" t="s">
        <v>70</v>
      </c>
      <c r="X161" s="190" t="s">
        <v>4</v>
      </c>
      <c r="Y161" s="190" t="s">
        <v>1</v>
      </c>
      <c r="Z161" s="190" t="s">
        <v>2</v>
      </c>
      <c r="AA161" s="190" t="s">
        <v>3</v>
      </c>
      <c r="AB161" s="190" t="s">
        <v>52</v>
      </c>
      <c r="AC161" s="190" t="s">
        <v>64</v>
      </c>
      <c r="AD161" s="191" t="s">
        <v>72</v>
      </c>
      <c r="AE161" s="191" t="s">
        <v>79</v>
      </c>
      <c r="AF161" s="191" t="s">
        <v>73</v>
      </c>
      <c r="AG161" s="191" t="s">
        <v>80</v>
      </c>
      <c r="AH161" s="191" t="s">
        <v>81</v>
      </c>
      <c r="AI161" s="192" t="s">
        <v>60</v>
      </c>
      <c r="BA161" s="131"/>
      <c r="BR161" s="131"/>
      <c r="CG161" s="131"/>
    </row>
    <row r="162" spans="1:85" ht="15">
      <c r="A162" s="329" t="s">
        <v>31</v>
      </c>
      <c r="B162" s="294" t="s">
        <v>109</v>
      </c>
      <c r="C162" s="295"/>
      <c r="D162" s="295"/>
      <c r="E162" s="295"/>
      <c r="F162" s="295"/>
      <c r="G162" s="295"/>
      <c r="H162" s="295"/>
      <c r="I162" s="296"/>
      <c r="K162" s="331" t="s">
        <v>31</v>
      </c>
      <c r="L162" s="297" t="s">
        <v>109</v>
      </c>
      <c r="M162" s="298"/>
      <c r="N162" s="298"/>
      <c r="O162" s="298"/>
      <c r="P162" s="298"/>
      <c r="Q162" s="298"/>
      <c r="R162" s="298"/>
      <c r="S162" s="299"/>
      <c r="U162" s="333" t="s">
        <v>31</v>
      </c>
      <c r="V162" s="326" t="s">
        <v>109</v>
      </c>
      <c r="W162" s="326"/>
      <c r="X162" s="326"/>
      <c r="Y162" s="326"/>
      <c r="Z162" s="326"/>
      <c r="AA162" s="326"/>
      <c r="AB162" s="326"/>
      <c r="AC162" s="326"/>
      <c r="AD162" s="326"/>
      <c r="AE162" s="326"/>
      <c r="AF162" s="326"/>
      <c r="AG162" s="326"/>
      <c r="AH162" s="326"/>
      <c r="AI162" s="327"/>
      <c r="BA162" s="131"/>
      <c r="BR162" s="131"/>
      <c r="CG162" s="131"/>
    </row>
    <row r="163" spans="1:85" ht="15">
      <c r="A163" s="141" t="s">
        <v>7</v>
      </c>
      <c r="B163" s="142">
        <v>0</v>
      </c>
      <c r="C163" s="142">
        <v>0</v>
      </c>
      <c r="D163" s="142">
        <v>0</v>
      </c>
      <c r="E163" s="142">
        <v>0</v>
      </c>
      <c r="F163" s="303"/>
      <c r="G163" s="142">
        <v>0</v>
      </c>
      <c r="H163" s="143">
        <v>0</v>
      </c>
      <c r="I163" s="144">
        <f>SUM(B163:H163)</f>
        <v>0</v>
      </c>
      <c r="J163" s="139"/>
      <c r="K163" s="193" t="s">
        <v>7</v>
      </c>
      <c r="L163" s="142">
        <v>0</v>
      </c>
      <c r="M163" s="142">
        <v>0</v>
      </c>
      <c r="N163" s="142">
        <v>0</v>
      </c>
      <c r="O163" s="142">
        <v>0</v>
      </c>
      <c r="P163" s="142">
        <v>0</v>
      </c>
      <c r="Q163" s="142">
        <v>0</v>
      </c>
      <c r="R163" s="194">
        <v>0</v>
      </c>
      <c r="S163" s="195">
        <f>SUM(L163:R163)</f>
        <v>0</v>
      </c>
      <c r="U163" s="196" t="s">
        <v>7</v>
      </c>
      <c r="V163" s="197">
        <v>0</v>
      </c>
      <c r="W163" s="197">
        <v>0</v>
      </c>
      <c r="X163" s="197">
        <v>0</v>
      </c>
      <c r="Y163" s="197">
        <v>0</v>
      </c>
      <c r="Z163" s="197">
        <v>0</v>
      </c>
      <c r="AA163" s="197">
        <v>0</v>
      </c>
      <c r="AB163" s="197">
        <v>0</v>
      </c>
      <c r="AC163" s="198">
        <v>0</v>
      </c>
      <c r="AD163" s="199">
        <v>0</v>
      </c>
      <c r="AE163" s="199">
        <v>0</v>
      </c>
      <c r="AF163" s="199">
        <v>0</v>
      </c>
      <c r="AG163" s="199">
        <v>0</v>
      </c>
      <c r="AH163" s="199">
        <v>0</v>
      </c>
      <c r="AI163" s="200">
        <f>SUM(V163:AC163)</f>
        <v>0</v>
      </c>
      <c r="BA163" s="131"/>
      <c r="BR163" s="131"/>
      <c r="CG163" s="131"/>
    </row>
    <row r="164" spans="1:85" ht="15">
      <c r="A164" s="149" t="s">
        <v>8</v>
      </c>
      <c r="B164" s="150">
        <v>0</v>
      </c>
      <c r="C164" s="150">
        <v>0</v>
      </c>
      <c r="D164" s="150">
        <v>0</v>
      </c>
      <c r="E164" s="150">
        <v>0</v>
      </c>
      <c r="F164" s="304"/>
      <c r="G164" s="150">
        <v>0</v>
      </c>
      <c r="H164" s="151">
        <v>0</v>
      </c>
      <c r="I164" s="152">
        <f t="shared" ref="I164:I183" si="161">SUM(B164:H164)</f>
        <v>0</v>
      </c>
      <c r="J164" s="139"/>
      <c r="K164" s="153" t="s">
        <v>8</v>
      </c>
      <c r="L164" s="154">
        <v>0</v>
      </c>
      <c r="M164" s="154">
        <v>0</v>
      </c>
      <c r="N164" s="154">
        <v>0</v>
      </c>
      <c r="O164" s="154">
        <v>0</v>
      </c>
      <c r="P164" s="154">
        <v>0</v>
      </c>
      <c r="Q164" s="154">
        <v>0</v>
      </c>
      <c r="R164" s="155">
        <v>0</v>
      </c>
      <c r="S164" s="156">
        <f t="shared" ref="S164:S183" si="162">SUM(L164:R164)</f>
        <v>0</v>
      </c>
      <c r="U164" s="201" t="s">
        <v>8</v>
      </c>
      <c r="V164" s="202">
        <v>0</v>
      </c>
      <c r="W164" s="202">
        <v>0</v>
      </c>
      <c r="X164" s="202">
        <v>0</v>
      </c>
      <c r="Y164" s="202">
        <v>0</v>
      </c>
      <c r="Z164" s="202">
        <v>0</v>
      </c>
      <c r="AA164" s="202">
        <v>0</v>
      </c>
      <c r="AB164" s="202">
        <v>0</v>
      </c>
      <c r="AC164" s="203">
        <v>0</v>
      </c>
      <c r="AD164" s="202">
        <v>0</v>
      </c>
      <c r="AE164" s="202">
        <v>0</v>
      </c>
      <c r="AF164" s="202">
        <v>0</v>
      </c>
      <c r="AG164" s="202">
        <v>0</v>
      </c>
      <c r="AH164" s="202">
        <v>0</v>
      </c>
      <c r="AI164" s="204">
        <f t="shared" ref="AI164:AI183" si="163">SUM(V164:AC164)</f>
        <v>0</v>
      </c>
      <c r="BA164" s="131"/>
      <c r="BR164" s="131"/>
      <c r="CG164" s="131"/>
    </row>
    <row r="165" spans="1:85" ht="15">
      <c r="A165" s="157" t="s">
        <v>10</v>
      </c>
      <c r="B165" s="146">
        <v>0</v>
      </c>
      <c r="C165" s="146">
        <v>0</v>
      </c>
      <c r="D165" s="146">
        <v>0</v>
      </c>
      <c r="E165" s="146">
        <v>0</v>
      </c>
      <c r="F165" s="304"/>
      <c r="G165" s="146">
        <v>0</v>
      </c>
      <c r="H165" s="158">
        <v>0</v>
      </c>
      <c r="I165" s="144">
        <f t="shared" si="161"/>
        <v>0</v>
      </c>
      <c r="J165" s="139"/>
      <c r="K165" s="159" t="s">
        <v>10</v>
      </c>
      <c r="L165" s="146">
        <v>0</v>
      </c>
      <c r="M165" s="146">
        <v>0</v>
      </c>
      <c r="N165" s="146">
        <v>0</v>
      </c>
      <c r="O165" s="146">
        <v>0</v>
      </c>
      <c r="P165" s="146">
        <v>0</v>
      </c>
      <c r="Q165" s="146">
        <v>0</v>
      </c>
      <c r="R165" s="147">
        <v>0</v>
      </c>
      <c r="S165" s="148">
        <f t="shared" si="162"/>
        <v>0</v>
      </c>
      <c r="U165" s="205" t="s">
        <v>10</v>
      </c>
      <c r="V165" s="197">
        <v>0</v>
      </c>
      <c r="W165" s="197">
        <v>0</v>
      </c>
      <c r="X165" s="197">
        <v>0</v>
      </c>
      <c r="Y165" s="197">
        <v>0</v>
      </c>
      <c r="Z165" s="197">
        <v>0</v>
      </c>
      <c r="AA165" s="197">
        <v>0</v>
      </c>
      <c r="AB165" s="197">
        <v>0</v>
      </c>
      <c r="AC165" s="198">
        <v>0</v>
      </c>
      <c r="AD165" s="199">
        <v>0</v>
      </c>
      <c r="AE165" s="199">
        <v>0</v>
      </c>
      <c r="AF165" s="199">
        <v>0</v>
      </c>
      <c r="AG165" s="199">
        <v>0</v>
      </c>
      <c r="AH165" s="199">
        <v>0</v>
      </c>
      <c r="AI165" s="200">
        <f t="shared" si="163"/>
        <v>0</v>
      </c>
      <c r="BA165" s="131"/>
      <c r="BR165" s="131"/>
      <c r="CG165" s="131"/>
    </row>
    <row r="166" spans="1:85" ht="15">
      <c r="A166" s="149" t="s">
        <v>53</v>
      </c>
      <c r="B166" s="150">
        <v>0</v>
      </c>
      <c r="C166" s="150">
        <v>0</v>
      </c>
      <c r="D166" s="150">
        <v>0</v>
      </c>
      <c r="E166" s="150">
        <v>0</v>
      </c>
      <c r="F166" s="304"/>
      <c r="G166" s="150">
        <v>0</v>
      </c>
      <c r="H166" s="151">
        <v>0</v>
      </c>
      <c r="I166" s="152">
        <f t="shared" si="161"/>
        <v>0</v>
      </c>
      <c r="J166" s="139"/>
      <c r="K166" s="153" t="s">
        <v>53</v>
      </c>
      <c r="L166" s="154">
        <v>0</v>
      </c>
      <c r="M166" s="154">
        <v>0</v>
      </c>
      <c r="N166" s="154">
        <v>0</v>
      </c>
      <c r="O166" s="154">
        <v>0</v>
      </c>
      <c r="P166" s="154">
        <v>0</v>
      </c>
      <c r="Q166" s="154">
        <v>0</v>
      </c>
      <c r="R166" s="155">
        <v>0</v>
      </c>
      <c r="S166" s="156">
        <f t="shared" si="162"/>
        <v>0</v>
      </c>
      <c r="U166" s="201" t="s">
        <v>53</v>
      </c>
      <c r="V166" s="202">
        <v>0</v>
      </c>
      <c r="W166" s="202">
        <v>0</v>
      </c>
      <c r="X166" s="202">
        <v>0</v>
      </c>
      <c r="Y166" s="202">
        <v>0</v>
      </c>
      <c r="Z166" s="202">
        <v>0</v>
      </c>
      <c r="AA166" s="202">
        <v>0</v>
      </c>
      <c r="AB166" s="202">
        <v>0</v>
      </c>
      <c r="AC166" s="203">
        <v>0</v>
      </c>
      <c r="AD166" s="202">
        <v>0</v>
      </c>
      <c r="AE166" s="202">
        <v>0</v>
      </c>
      <c r="AF166" s="202">
        <v>0</v>
      </c>
      <c r="AG166" s="202">
        <v>0</v>
      </c>
      <c r="AH166" s="202">
        <v>0</v>
      </c>
      <c r="AI166" s="204">
        <f t="shared" si="163"/>
        <v>0</v>
      </c>
      <c r="BA166" s="131"/>
      <c r="BR166" s="131"/>
      <c r="CG166" s="131"/>
    </row>
    <row r="167" spans="1:85" ht="15">
      <c r="A167" s="157" t="s">
        <v>16</v>
      </c>
      <c r="B167" s="146">
        <v>2.2761317239828726E-3</v>
      </c>
      <c r="C167" s="146">
        <v>0</v>
      </c>
      <c r="D167" s="146">
        <v>1.405887528275074E-2</v>
      </c>
      <c r="E167" s="146">
        <v>0</v>
      </c>
      <c r="F167" s="304"/>
      <c r="G167" s="146">
        <v>0</v>
      </c>
      <c r="H167" s="158">
        <v>0</v>
      </c>
      <c r="I167" s="144">
        <f t="shared" si="161"/>
        <v>1.6335007006733612E-2</v>
      </c>
      <c r="J167" s="139"/>
      <c r="K167" s="159" t="s">
        <v>16</v>
      </c>
      <c r="L167" s="146">
        <v>2.2761317239828726E-3</v>
      </c>
      <c r="M167" s="146">
        <v>0</v>
      </c>
      <c r="N167" s="146">
        <v>1.405887528275074E-2</v>
      </c>
      <c r="O167" s="146">
        <v>0</v>
      </c>
      <c r="P167" s="146">
        <v>0</v>
      </c>
      <c r="Q167" s="146">
        <v>0</v>
      </c>
      <c r="R167" s="147">
        <v>0</v>
      </c>
      <c r="S167" s="148">
        <f t="shared" si="162"/>
        <v>1.6335007006733612E-2</v>
      </c>
      <c r="U167" s="205" t="s">
        <v>16</v>
      </c>
      <c r="V167" s="197">
        <v>2.2761317239828726E-3</v>
      </c>
      <c r="W167" s="197">
        <v>0</v>
      </c>
      <c r="X167" s="197">
        <v>0</v>
      </c>
      <c r="Y167" s="197">
        <v>0</v>
      </c>
      <c r="Z167" s="197">
        <v>1.405887528275074E-2</v>
      </c>
      <c r="AA167" s="197">
        <v>0</v>
      </c>
      <c r="AB167" s="197">
        <v>0</v>
      </c>
      <c r="AC167" s="198">
        <v>0</v>
      </c>
      <c r="AD167" s="199">
        <v>0</v>
      </c>
      <c r="AE167" s="199">
        <v>0</v>
      </c>
      <c r="AF167" s="199">
        <v>0</v>
      </c>
      <c r="AG167" s="199">
        <v>0</v>
      </c>
      <c r="AH167" s="199">
        <v>0</v>
      </c>
      <c r="AI167" s="200">
        <f t="shared" si="163"/>
        <v>1.6335007006733612E-2</v>
      </c>
      <c r="BA167" s="131"/>
      <c r="BR167" s="131"/>
      <c r="CG167" s="131"/>
    </row>
    <row r="168" spans="1:85" ht="15">
      <c r="A168" s="149" t="s">
        <v>15</v>
      </c>
      <c r="B168" s="150">
        <v>0.78263366543268464</v>
      </c>
      <c r="C168" s="150">
        <v>0</v>
      </c>
      <c r="D168" s="150">
        <v>3.3196270340984019E-2</v>
      </c>
      <c r="E168" s="150">
        <v>0</v>
      </c>
      <c r="F168" s="304"/>
      <c r="G168" s="150">
        <v>0</v>
      </c>
      <c r="H168" s="151">
        <v>0</v>
      </c>
      <c r="I168" s="152">
        <f t="shared" si="161"/>
        <v>0.81582993577366869</v>
      </c>
      <c r="J168" s="139"/>
      <c r="K168" s="153" t="s">
        <v>15</v>
      </c>
      <c r="L168" s="154">
        <v>0.78263366543268464</v>
      </c>
      <c r="M168" s="154">
        <v>0</v>
      </c>
      <c r="N168" s="154">
        <v>3.3196270340984019E-2</v>
      </c>
      <c r="O168" s="154">
        <v>0</v>
      </c>
      <c r="P168" s="154">
        <v>0</v>
      </c>
      <c r="Q168" s="154">
        <v>0</v>
      </c>
      <c r="R168" s="155">
        <v>0</v>
      </c>
      <c r="S168" s="156">
        <f t="shared" si="162"/>
        <v>0.81582993577366869</v>
      </c>
      <c r="U168" s="201" t="s">
        <v>54</v>
      </c>
      <c r="V168" s="202">
        <v>0.78263366543268464</v>
      </c>
      <c r="W168" s="202">
        <v>0</v>
      </c>
      <c r="X168" s="202">
        <v>0</v>
      </c>
      <c r="Y168" s="202">
        <v>0</v>
      </c>
      <c r="Z168" s="202">
        <v>3.3196270340984019E-2</v>
      </c>
      <c r="AA168" s="202">
        <v>0</v>
      </c>
      <c r="AB168" s="202">
        <v>0</v>
      </c>
      <c r="AC168" s="203">
        <v>0</v>
      </c>
      <c r="AD168" s="202">
        <v>0</v>
      </c>
      <c r="AE168" s="202">
        <v>0</v>
      </c>
      <c r="AF168" s="202">
        <v>0</v>
      </c>
      <c r="AG168" s="202">
        <v>0</v>
      </c>
      <c r="AH168" s="202">
        <v>0</v>
      </c>
      <c r="AI168" s="204">
        <f t="shared" si="163"/>
        <v>0.81582993577366869</v>
      </c>
      <c r="BA168" s="131"/>
      <c r="BR168" s="131"/>
      <c r="CG168" s="131"/>
    </row>
    <row r="169" spans="1:85" ht="15">
      <c r="A169" s="157" t="s">
        <v>55</v>
      </c>
      <c r="B169" s="146">
        <v>0</v>
      </c>
      <c r="C169" s="146">
        <v>0</v>
      </c>
      <c r="D169" s="146">
        <v>0</v>
      </c>
      <c r="E169" s="146">
        <v>0.12244271556551269</v>
      </c>
      <c r="F169" s="304"/>
      <c r="G169" s="146">
        <v>0</v>
      </c>
      <c r="H169" s="158">
        <v>0</v>
      </c>
      <c r="I169" s="144">
        <f t="shared" si="161"/>
        <v>0.12244271556551269</v>
      </c>
      <c r="J169" s="139"/>
      <c r="K169" s="159" t="s">
        <v>55</v>
      </c>
      <c r="L169" s="146">
        <v>0</v>
      </c>
      <c r="M169" s="146">
        <v>0</v>
      </c>
      <c r="N169" s="146">
        <v>0</v>
      </c>
      <c r="O169" s="146">
        <v>0.12244271556551269</v>
      </c>
      <c r="P169" s="146">
        <v>1.8020885526906576</v>
      </c>
      <c r="Q169" s="146">
        <v>0</v>
      </c>
      <c r="R169" s="147">
        <v>0</v>
      </c>
      <c r="S169" s="148">
        <f t="shared" si="162"/>
        <v>1.9245312682561704</v>
      </c>
      <c r="U169" s="205" t="s">
        <v>55</v>
      </c>
      <c r="V169" s="197">
        <v>0</v>
      </c>
      <c r="W169" s="197">
        <v>0</v>
      </c>
      <c r="X169" s="197">
        <v>0</v>
      </c>
      <c r="Y169" s="197">
        <v>0</v>
      </c>
      <c r="Z169" s="197">
        <v>0</v>
      </c>
      <c r="AA169" s="197">
        <v>0.12244271556551269</v>
      </c>
      <c r="AB169" s="197">
        <v>1.8020885526906576</v>
      </c>
      <c r="AC169" s="198">
        <v>0</v>
      </c>
      <c r="AD169" s="197">
        <v>0</v>
      </c>
      <c r="AE169" s="197">
        <v>0</v>
      </c>
      <c r="AF169" s="197">
        <v>0</v>
      </c>
      <c r="AG169" s="197">
        <v>0</v>
      </c>
      <c r="AH169" s="197">
        <v>0</v>
      </c>
      <c r="AI169" s="200">
        <f t="shared" si="163"/>
        <v>1.9245312682561704</v>
      </c>
      <c r="BA169" s="131"/>
      <c r="BR169" s="131"/>
      <c r="CG169" s="131"/>
    </row>
    <row r="170" spans="1:85" ht="15">
      <c r="A170" s="149" t="s">
        <v>12</v>
      </c>
      <c r="B170" s="150">
        <v>0</v>
      </c>
      <c r="C170" s="150">
        <v>0</v>
      </c>
      <c r="D170" s="150">
        <v>0</v>
      </c>
      <c r="E170" s="150">
        <v>0</v>
      </c>
      <c r="F170" s="304"/>
      <c r="G170" s="150">
        <v>0</v>
      </c>
      <c r="H170" s="151">
        <v>0</v>
      </c>
      <c r="I170" s="152">
        <f t="shared" si="161"/>
        <v>0</v>
      </c>
      <c r="J170" s="139"/>
      <c r="K170" s="153" t="s">
        <v>12</v>
      </c>
      <c r="L170" s="154">
        <v>0</v>
      </c>
      <c r="M170" s="154">
        <v>0</v>
      </c>
      <c r="N170" s="154">
        <v>0</v>
      </c>
      <c r="O170" s="154">
        <v>0</v>
      </c>
      <c r="P170" s="154">
        <v>2.7679441827984753E-2</v>
      </c>
      <c r="Q170" s="154">
        <v>0</v>
      </c>
      <c r="R170" s="155">
        <v>0</v>
      </c>
      <c r="S170" s="156">
        <f t="shared" si="162"/>
        <v>2.7679441827984753E-2</v>
      </c>
      <c r="U170" s="201" t="s">
        <v>12</v>
      </c>
      <c r="V170" s="202">
        <v>0</v>
      </c>
      <c r="W170" s="202">
        <v>0</v>
      </c>
      <c r="X170" s="202">
        <v>0</v>
      </c>
      <c r="Y170" s="202">
        <v>0</v>
      </c>
      <c r="Z170" s="202">
        <v>0</v>
      </c>
      <c r="AA170" s="202">
        <v>0</v>
      </c>
      <c r="AB170" s="202">
        <v>2.7679441827984753E-2</v>
      </c>
      <c r="AC170" s="203">
        <v>0</v>
      </c>
      <c r="AD170" s="202">
        <v>0</v>
      </c>
      <c r="AE170" s="202">
        <v>0</v>
      </c>
      <c r="AF170" s="202">
        <v>0</v>
      </c>
      <c r="AG170" s="202">
        <v>0</v>
      </c>
      <c r="AH170" s="202">
        <v>0</v>
      </c>
      <c r="AI170" s="204">
        <f t="shared" si="163"/>
        <v>2.7679441827984753E-2</v>
      </c>
      <c r="BA170" s="131"/>
      <c r="BR170" s="131"/>
      <c r="CG170" s="131"/>
    </row>
    <row r="171" spans="1:85" ht="15">
      <c r="A171" s="157" t="s">
        <v>56</v>
      </c>
      <c r="B171" s="146">
        <v>0</v>
      </c>
      <c r="C171" s="146">
        <v>0</v>
      </c>
      <c r="D171" s="146">
        <v>0</v>
      </c>
      <c r="E171" s="146">
        <v>0</v>
      </c>
      <c r="F171" s="304"/>
      <c r="G171" s="146">
        <v>0</v>
      </c>
      <c r="H171" s="158">
        <v>0</v>
      </c>
      <c r="I171" s="144">
        <f t="shared" si="161"/>
        <v>0</v>
      </c>
      <c r="J171" s="139"/>
      <c r="K171" s="159" t="s">
        <v>56</v>
      </c>
      <c r="L171" s="146">
        <v>0</v>
      </c>
      <c r="M171" s="146">
        <v>0</v>
      </c>
      <c r="N171" s="146">
        <v>0</v>
      </c>
      <c r="O171" s="146">
        <v>0</v>
      </c>
      <c r="P171" s="146">
        <v>0</v>
      </c>
      <c r="Q171" s="146">
        <v>0</v>
      </c>
      <c r="R171" s="147">
        <v>0</v>
      </c>
      <c r="S171" s="148">
        <f t="shared" si="162"/>
        <v>0</v>
      </c>
      <c r="U171" s="205" t="s">
        <v>56</v>
      </c>
      <c r="V171" s="197">
        <v>0</v>
      </c>
      <c r="W171" s="197">
        <v>0</v>
      </c>
      <c r="X171" s="197">
        <v>0</v>
      </c>
      <c r="Y171" s="197">
        <v>0</v>
      </c>
      <c r="Z171" s="197">
        <v>0</v>
      </c>
      <c r="AA171" s="197">
        <v>0</v>
      </c>
      <c r="AB171" s="197">
        <v>0</v>
      </c>
      <c r="AC171" s="198">
        <v>0</v>
      </c>
      <c r="AD171" s="197">
        <v>0</v>
      </c>
      <c r="AE171" s="197">
        <v>0</v>
      </c>
      <c r="AF171" s="197">
        <v>0</v>
      </c>
      <c r="AG171" s="197">
        <v>0</v>
      </c>
      <c r="AH171" s="197">
        <v>0</v>
      </c>
      <c r="AI171" s="200">
        <f t="shared" si="163"/>
        <v>0</v>
      </c>
      <c r="BA171" s="131"/>
      <c r="BR171" s="131"/>
      <c r="CG171" s="131"/>
    </row>
    <row r="172" spans="1:85" ht="15">
      <c r="A172" s="149" t="s">
        <v>17</v>
      </c>
      <c r="B172" s="150">
        <v>1.3636042552675157E-3</v>
      </c>
      <c r="C172" s="150">
        <v>0</v>
      </c>
      <c r="D172" s="150">
        <v>7.6470926635402281E-2</v>
      </c>
      <c r="E172" s="150">
        <v>5.2198770891640498E-4</v>
      </c>
      <c r="F172" s="304"/>
      <c r="G172" s="150">
        <v>0</v>
      </c>
      <c r="H172" s="151">
        <v>0</v>
      </c>
      <c r="I172" s="152">
        <f t="shared" si="161"/>
        <v>7.83565185995862E-2</v>
      </c>
      <c r="J172" s="139"/>
      <c r="K172" s="153" t="s">
        <v>17</v>
      </c>
      <c r="L172" s="154">
        <v>1.3636042552675157E-3</v>
      </c>
      <c r="M172" s="154">
        <v>0</v>
      </c>
      <c r="N172" s="154">
        <v>7.6470926635402281E-2</v>
      </c>
      <c r="O172" s="154">
        <v>5.2198770891640498E-4</v>
      </c>
      <c r="P172" s="154">
        <v>3.798709677419367E-4</v>
      </c>
      <c r="Q172" s="154">
        <v>0</v>
      </c>
      <c r="R172" s="155">
        <v>0</v>
      </c>
      <c r="S172" s="156">
        <f t="shared" si="162"/>
        <v>7.8736389567328133E-2</v>
      </c>
      <c r="U172" s="201" t="s">
        <v>17</v>
      </c>
      <c r="V172" s="202">
        <v>1.3636042552675157E-3</v>
      </c>
      <c r="W172" s="202">
        <v>0</v>
      </c>
      <c r="X172" s="202">
        <v>0</v>
      </c>
      <c r="Y172" s="202">
        <v>0</v>
      </c>
      <c r="Z172" s="202">
        <v>7.6470926635402281E-2</v>
      </c>
      <c r="AA172" s="202">
        <v>0</v>
      </c>
      <c r="AB172" s="202">
        <v>3.798709677419367E-4</v>
      </c>
      <c r="AC172" s="203">
        <v>5.2198770891640498E-4</v>
      </c>
      <c r="AD172" s="202">
        <v>0</v>
      </c>
      <c r="AE172" s="202">
        <v>0</v>
      </c>
      <c r="AF172" s="202">
        <v>0</v>
      </c>
      <c r="AG172" s="202">
        <v>0</v>
      </c>
      <c r="AH172" s="202">
        <v>5.2198770891640498E-4</v>
      </c>
      <c r="AI172" s="204">
        <f t="shared" si="163"/>
        <v>7.8736389567328133E-2</v>
      </c>
      <c r="BA172" s="131"/>
      <c r="BR172" s="131"/>
      <c r="CG172" s="131"/>
    </row>
    <row r="173" spans="1:85" ht="15">
      <c r="A173" s="157" t="s">
        <v>141</v>
      </c>
      <c r="B173" s="146">
        <v>0.42223785752473014</v>
      </c>
      <c r="C173" s="146">
        <v>1.0760608412600767</v>
      </c>
      <c r="D173" s="146">
        <v>13.343694169896688</v>
      </c>
      <c r="E173" s="146">
        <v>0</v>
      </c>
      <c r="F173" s="304"/>
      <c r="G173" s="146">
        <v>0</v>
      </c>
      <c r="H173" s="158">
        <v>0</v>
      </c>
      <c r="I173" s="144">
        <f t="shared" si="161"/>
        <v>14.841992868681494</v>
      </c>
      <c r="J173" s="139"/>
      <c r="K173" s="159" t="s">
        <v>141</v>
      </c>
      <c r="L173" s="146">
        <v>0.42223785752473014</v>
      </c>
      <c r="M173" s="146">
        <v>1.0760608412600767</v>
      </c>
      <c r="N173" s="146">
        <v>13.343694169896688</v>
      </c>
      <c r="O173" s="146">
        <v>0</v>
      </c>
      <c r="P173" s="146">
        <v>0</v>
      </c>
      <c r="Q173" s="146">
        <v>0</v>
      </c>
      <c r="R173" s="147">
        <v>0</v>
      </c>
      <c r="S173" s="148">
        <f t="shared" si="162"/>
        <v>14.841992868681494</v>
      </c>
      <c r="U173" s="205" t="s">
        <v>141</v>
      </c>
      <c r="V173" s="197">
        <v>0.42223785752473014</v>
      </c>
      <c r="W173" s="197">
        <v>0</v>
      </c>
      <c r="X173" s="197">
        <v>0</v>
      </c>
      <c r="Y173" s="197">
        <v>1.0760608412600767</v>
      </c>
      <c r="Z173" s="197">
        <v>13.343694169896688</v>
      </c>
      <c r="AA173" s="197">
        <v>0</v>
      </c>
      <c r="AB173" s="197">
        <v>0</v>
      </c>
      <c r="AC173" s="198">
        <v>0</v>
      </c>
      <c r="AD173" s="197">
        <v>0</v>
      </c>
      <c r="AE173" s="197">
        <v>0</v>
      </c>
      <c r="AF173" s="197">
        <v>0</v>
      </c>
      <c r="AG173" s="197">
        <v>0</v>
      </c>
      <c r="AH173" s="197">
        <v>0</v>
      </c>
      <c r="AI173" s="200">
        <f t="shared" si="163"/>
        <v>14.841992868681494</v>
      </c>
      <c r="BA173" s="131"/>
      <c r="BR173" s="131"/>
      <c r="CG173" s="131"/>
    </row>
    <row r="174" spans="1:85" ht="15">
      <c r="A174" s="149" t="s">
        <v>25</v>
      </c>
      <c r="B174" s="150">
        <v>1.2813583244171163</v>
      </c>
      <c r="C174" s="150">
        <v>0.59151238196259148</v>
      </c>
      <c r="D174" s="150">
        <v>111.76376111694482</v>
      </c>
      <c r="E174" s="150">
        <v>11.008082079788894</v>
      </c>
      <c r="F174" s="304"/>
      <c r="G174" s="150">
        <v>1.8308885450663759</v>
      </c>
      <c r="H174" s="151">
        <v>1.2000828031765178</v>
      </c>
      <c r="I174" s="152">
        <f t="shared" si="161"/>
        <v>127.67568525135631</v>
      </c>
      <c r="J174" s="139"/>
      <c r="K174" s="153" t="s">
        <v>25</v>
      </c>
      <c r="L174" s="154">
        <v>1.2813583244171163</v>
      </c>
      <c r="M174" s="154">
        <v>0.59151238196259148</v>
      </c>
      <c r="N174" s="154">
        <v>111.76376111694482</v>
      </c>
      <c r="O174" s="154">
        <v>11.008082079788894</v>
      </c>
      <c r="P174" s="154">
        <v>6.6546702915337735E-2</v>
      </c>
      <c r="Q174" s="154">
        <v>1.8308885450663759</v>
      </c>
      <c r="R174" s="155">
        <v>1.2000828031765178</v>
      </c>
      <c r="S174" s="156">
        <f t="shared" si="162"/>
        <v>127.74223195427165</v>
      </c>
      <c r="U174" s="201" t="s">
        <v>25</v>
      </c>
      <c r="V174" s="202">
        <v>0.31805455315434117</v>
      </c>
      <c r="W174" s="202">
        <v>0.47913713118954598</v>
      </c>
      <c r="X174" s="202">
        <v>1.8308885450663759</v>
      </c>
      <c r="Y174" s="202">
        <v>0.59151238196259148</v>
      </c>
      <c r="Z174" s="202">
        <v>111.24809104189666</v>
      </c>
      <c r="AA174" s="202">
        <v>11.005860454702997</v>
      </c>
      <c r="AB174" s="202">
        <v>6.6546702915337735E-2</v>
      </c>
      <c r="AC174" s="203">
        <v>2.2021411433838134</v>
      </c>
      <c r="AD174" s="202">
        <v>0.48416664007322907</v>
      </c>
      <c r="AE174" s="202">
        <v>2.2216250858971189E-3</v>
      </c>
      <c r="AF174" s="202">
        <v>1.2000828031765178</v>
      </c>
      <c r="AG174" s="202">
        <v>0.51567007504816942</v>
      </c>
      <c r="AH174" s="202">
        <v>0</v>
      </c>
      <c r="AI174" s="204">
        <f t="shared" si="163"/>
        <v>127.74223195427166</v>
      </c>
      <c r="BA174" s="131"/>
      <c r="BR174" s="131"/>
      <c r="CG174" s="131"/>
    </row>
    <row r="175" spans="1:85" ht="15">
      <c r="A175" s="157" t="s">
        <v>24</v>
      </c>
      <c r="B175" s="146">
        <v>0</v>
      </c>
      <c r="C175" s="146">
        <v>0</v>
      </c>
      <c r="D175" s="146">
        <v>0</v>
      </c>
      <c r="E175" s="146">
        <v>0</v>
      </c>
      <c r="F175" s="304"/>
      <c r="G175" s="146">
        <v>0</v>
      </c>
      <c r="H175" s="158">
        <v>0</v>
      </c>
      <c r="I175" s="144">
        <f t="shared" si="161"/>
        <v>0</v>
      </c>
      <c r="J175" s="139"/>
      <c r="K175" s="159" t="s">
        <v>24</v>
      </c>
      <c r="L175" s="146">
        <v>0</v>
      </c>
      <c r="M175" s="146">
        <v>0</v>
      </c>
      <c r="N175" s="146">
        <v>0</v>
      </c>
      <c r="O175" s="146">
        <v>0</v>
      </c>
      <c r="P175" s="146">
        <v>0</v>
      </c>
      <c r="Q175" s="146">
        <v>0</v>
      </c>
      <c r="R175" s="147">
        <v>0</v>
      </c>
      <c r="S175" s="148">
        <f t="shared" si="162"/>
        <v>0</v>
      </c>
      <c r="U175" s="205" t="s">
        <v>24</v>
      </c>
      <c r="V175" s="197">
        <v>0</v>
      </c>
      <c r="W175" s="197">
        <v>0</v>
      </c>
      <c r="X175" s="197">
        <v>0</v>
      </c>
      <c r="Y175" s="197">
        <v>0</v>
      </c>
      <c r="Z175" s="197">
        <v>0</v>
      </c>
      <c r="AA175" s="197">
        <v>0</v>
      </c>
      <c r="AB175" s="197">
        <v>0</v>
      </c>
      <c r="AC175" s="198">
        <v>0</v>
      </c>
      <c r="AD175" s="197">
        <v>0</v>
      </c>
      <c r="AE175" s="197">
        <v>0</v>
      </c>
      <c r="AF175" s="197">
        <v>0</v>
      </c>
      <c r="AG175" s="197">
        <v>0</v>
      </c>
      <c r="AH175" s="197">
        <v>0</v>
      </c>
      <c r="AI175" s="200">
        <f t="shared" si="163"/>
        <v>0</v>
      </c>
      <c r="BA175" s="131"/>
      <c r="BR175" s="131"/>
      <c r="CG175" s="131"/>
    </row>
    <row r="176" spans="1:85" ht="15">
      <c r="A176" s="149" t="s">
        <v>57</v>
      </c>
      <c r="B176" s="150">
        <v>0</v>
      </c>
      <c r="C176" s="150">
        <v>0</v>
      </c>
      <c r="D176" s="150">
        <v>0</v>
      </c>
      <c r="E176" s="150">
        <v>0</v>
      </c>
      <c r="F176" s="304"/>
      <c r="G176" s="150">
        <v>0</v>
      </c>
      <c r="H176" s="151">
        <v>0</v>
      </c>
      <c r="I176" s="152">
        <f t="shared" si="161"/>
        <v>0</v>
      </c>
      <c r="J176" s="139"/>
      <c r="K176" s="153" t="s">
        <v>57</v>
      </c>
      <c r="L176" s="154">
        <v>0</v>
      </c>
      <c r="M176" s="154">
        <v>0</v>
      </c>
      <c r="N176" s="154">
        <v>0</v>
      </c>
      <c r="O176" s="154">
        <v>0</v>
      </c>
      <c r="P176" s="154">
        <v>0</v>
      </c>
      <c r="Q176" s="154">
        <v>0</v>
      </c>
      <c r="R176" s="155">
        <v>0</v>
      </c>
      <c r="S176" s="156">
        <f t="shared" si="162"/>
        <v>0</v>
      </c>
      <c r="U176" s="201" t="s">
        <v>57</v>
      </c>
      <c r="V176" s="202">
        <v>0</v>
      </c>
      <c r="W176" s="202">
        <v>0</v>
      </c>
      <c r="X176" s="202">
        <v>0</v>
      </c>
      <c r="Y176" s="202">
        <v>0</v>
      </c>
      <c r="Z176" s="202">
        <v>0</v>
      </c>
      <c r="AA176" s="202">
        <v>0</v>
      </c>
      <c r="AB176" s="202">
        <v>0</v>
      </c>
      <c r="AC176" s="203">
        <v>0</v>
      </c>
      <c r="AD176" s="202">
        <v>0</v>
      </c>
      <c r="AE176" s="202">
        <v>0</v>
      </c>
      <c r="AF176" s="202">
        <v>0</v>
      </c>
      <c r="AG176" s="202">
        <v>0</v>
      </c>
      <c r="AH176" s="202">
        <v>0</v>
      </c>
      <c r="AI176" s="204">
        <f t="shared" si="163"/>
        <v>0</v>
      </c>
      <c r="BA176" s="131"/>
      <c r="BR176" s="131"/>
      <c r="CG176" s="131"/>
    </row>
    <row r="177" spans="1:85" ht="15">
      <c r="A177" s="157" t="s">
        <v>22</v>
      </c>
      <c r="B177" s="146">
        <v>7.6543250778741473E-3</v>
      </c>
      <c r="C177" s="146">
        <v>0</v>
      </c>
      <c r="D177" s="146">
        <v>0</v>
      </c>
      <c r="E177" s="146">
        <v>0</v>
      </c>
      <c r="F177" s="304"/>
      <c r="G177" s="146">
        <v>0</v>
      </c>
      <c r="H177" s="158">
        <v>0</v>
      </c>
      <c r="I177" s="144">
        <f t="shared" si="161"/>
        <v>7.6543250778741473E-3</v>
      </c>
      <c r="J177" s="139"/>
      <c r="K177" s="159" t="s">
        <v>22</v>
      </c>
      <c r="L177" s="146">
        <v>7.6543250778741473E-3</v>
      </c>
      <c r="M177" s="146">
        <v>0</v>
      </c>
      <c r="N177" s="146">
        <v>0</v>
      </c>
      <c r="O177" s="146">
        <v>0</v>
      </c>
      <c r="P177" s="146">
        <v>0.10259907585320351</v>
      </c>
      <c r="Q177" s="146">
        <v>0</v>
      </c>
      <c r="R177" s="147">
        <v>0</v>
      </c>
      <c r="S177" s="148">
        <f t="shared" si="162"/>
        <v>0.11025340093107765</v>
      </c>
      <c r="U177" s="205" t="s">
        <v>22</v>
      </c>
      <c r="V177" s="197">
        <v>7.6543250778741473E-3</v>
      </c>
      <c r="W177" s="197">
        <v>0</v>
      </c>
      <c r="X177" s="197">
        <v>0</v>
      </c>
      <c r="Y177" s="197">
        <v>0</v>
      </c>
      <c r="Z177" s="197">
        <v>0</v>
      </c>
      <c r="AA177" s="197">
        <v>0</v>
      </c>
      <c r="AB177" s="197">
        <v>0.10259907585320351</v>
      </c>
      <c r="AC177" s="198">
        <v>0</v>
      </c>
      <c r="AD177" s="197">
        <v>0</v>
      </c>
      <c r="AE177" s="197">
        <v>0</v>
      </c>
      <c r="AF177" s="197">
        <v>0</v>
      </c>
      <c r="AG177" s="197">
        <v>0</v>
      </c>
      <c r="AH177" s="197">
        <v>0</v>
      </c>
      <c r="AI177" s="200">
        <f t="shared" si="163"/>
        <v>0.11025340093107765</v>
      </c>
      <c r="BA177" s="131"/>
      <c r="BR177" s="131"/>
      <c r="CG177" s="131"/>
    </row>
    <row r="178" spans="1:85" ht="15">
      <c r="A178" s="149" t="s">
        <v>21</v>
      </c>
      <c r="B178" s="150">
        <v>0</v>
      </c>
      <c r="C178" s="150">
        <v>0</v>
      </c>
      <c r="D178" s="150">
        <v>0</v>
      </c>
      <c r="E178" s="150">
        <v>0</v>
      </c>
      <c r="F178" s="304"/>
      <c r="G178" s="150">
        <v>0</v>
      </c>
      <c r="H178" s="151">
        <v>0</v>
      </c>
      <c r="I178" s="152">
        <f t="shared" si="161"/>
        <v>0</v>
      </c>
      <c r="J178" s="139"/>
      <c r="K178" s="153" t="s">
        <v>21</v>
      </c>
      <c r="L178" s="154">
        <v>0</v>
      </c>
      <c r="M178" s="154">
        <v>0</v>
      </c>
      <c r="N178" s="154">
        <v>0</v>
      </c>
      <c r="O178" s="154">
        <v>0</v>
      </c>
      <c r="P178" s="154">
        <v>0</v>
      </c>
      <c r="Q178" s="154">
        <v>0</v>
      </c>
      <c r="R178" s="155">
        <v>0</v>
      </c>
      <c r="S178" s="156">
        <f t="shared" si="162"/>
        <v>0</v>
      </c>
      <c r="U178" s="201" t="s">
        <v>58</v>
      </c>
      <c r="V178" s="202">
        <v>0</v>
      </c>
      <c r="W178" s="202">
        <v>0</v>
      </c>
      <c r="X178" s="202">
        <v>0</v>
      </c>
      <c r="Y178" s="202">
        <v>0</v>
      </c>
      <c r="Z178" s="202">
        <v>0</v>
      </c>
      <c r="AA178" s="202">
        <v>0</v>
      </c>
      <c r="AB178" s="202">
        <v>0</v>
      </c>
      <c r="AC178" s="203">
        <v>0</v>
      </c>
      <c r="AD178" s="202">
        <v>0</v>
      </c>
      <c r="AE178" s="202">
        <v>0</v>
      </c>
      <c r="AF178" s="202">
        <v>0</v>
      </c>
      <c r="AG178" s="202">
        <v>0</v>
      </c>
      <c r="AH178" s="202">
        <v>0</v>
      </c>
      <c r="AI178" s="204">
        <f t="shared" si="163"/>
        <v>0</v>
      </c>
      <c r="BA178" s="131"/>
      <c r="BR178" s="131"/>
      <c r="CG178" s="131"/>
    </row>
    <row r="179" spans="1:85" ht="15">
      <c r="A179" s="160" t="s">
        <v>61</v>
      </c>
      <c r="B179" s="146">
        <v>0</v>
      </c>
      <c r="C179" s="146">
        <v>0</v>
      </c>
      <c r="D179" s="146">
        <v>0</v>
      </c>
      <c r="E179" s="146">
        <v>0</v>
      </c>
      <c r="F179" s="304"/>
      <c r="G179" s="146">
        <v>0</v>
      </c>
      <c r="H179" s="158">
        <v>0</v>
      </c>
      <c r="I179" s="144">
        <f t="shared" si="161"/>
        <v>0</v>
      </c>
      <c r="J179" s="139"/>
      <c r="K179" s="161" t="s">
        <v>61</v>
      </c>
      <c r="L179" s="146">
        <v>0</v>
      </c>
      <c r="M179" s="146">
        <v>0</v>
      </c>
      <c r="N179" s="146">
        <v>0</v>
      </c>
      <c r="O179" s="146">
        <v>0</v>
      </c>
      <c r="P179" s="146">
        <v>0</v>
      </c>
      <c r="Q179" s="146">
        <v>0</v>
      </c>
      <c r="R179" s="147">
        <v>0</v>
      </c>
      <c r="S179" s="148">
        <f t="shared" si="162"/>
        <v>0</v>
      </c>
      <c r="U179" s="206" t="s">
        <v>59</v>
      </c>
      <c r="V179" s="197">
        <v>0</v>
      </c>
      <c r="W179" s="197">
        <v>0</v>
      </c>
      <c r="X179" s="197">
        <v>0</v>
      </c>
      <c r="Y179" s="197">
        <v>0</v>
      </c>
      <c r="Z179" s="197">
        <v>0</v>
      </c>
      <c r="AA179" s="197">
        <v>0</v>
      </c>
      <c r="AB179" s="197">
        <v>0</v>
      </c>
      <c r="AC179" s="198">
        <v>0</v>
      </c>
      <c r="AD179" s="199">
        <v>0</v>
      </c>
      <c r="AE179" s="199">
        <v>0</v>
      </c>
      <c r="AF179" s="199">
        <v>0</v>
      </c>
      <c r="AG179" s="199">
        <v>0</v>
      </c>
      <c r="AH179" s="199">
        <v>0</v>
      </c>
      <c r="AI179" s="200">
        <f t="shared" si="163"/>
        <v>0</v>
      </c>
      <c r="BA179" s="131"/>
      <c r="BR179" s="131"/>
      <c r="CG179" s="131"/>
    </row>
    <row r="180" spans="1:85">
      <c r="A180" s="162" t="s">
        <v>23</v>
      </c>
      <c r="B180" s="163">
        <v>0</v>
      </c>
      <c r="C180" s="163">
        <v>0</v>
      </c>
      <c r="D180" s="163">
        <v>0</v>
      </c>
      <c r="E180" s="163">
        <v>0</v>
      </c>
      <c r="F180" s="304"/>
      <c r="G180" s="163">
        <v>0</v>
      </c>
      <c r="H180" s="164">
        <v>0</v>
      </c>
      <c r="I180" s="165">
        <f t="shared" si="161"/>
        <v>0</v>
      </c>
      <c r="J180" s="139"/>
      <c r="K180" s="166" t="s">
        <v>23</v>
      </c>
      <c r="L180" s="167">
        <v>0</v>
      </c>
      <c r="M180" s="167">
        <v>0</v>
      </c>
      <c r="N180" s="167">
        <v>0</v>
      </c>
      <c r="O180" s="167">
        <v>0</v>
      </c>
      <c r="P180" s="167">
        <v>0</v>
      </c>
      <c r="Q180" s="167">
        <v>0</v>
      </c>
      <c r="R180" s="168">
        <v>0</v>
      </c>
      <c r="S180" s="169">
        <f t="shared" si="162"/>
        <v>0</v>
      </c>
      <c r="U180" s="207" t="s">
        <v>62</v>
      </c>
      <c r="V180" s="208">
        <v>0</v>
      </c>
      <c r="W180" s="208">
        <v>0</v>
      </c>
      <c r="X180" s="208">
        <v>0</v>
      </c>
      <c r="Y180" s="208">
        <v>0</v>
      </c>
      <c r="Z180" s="208">
        <v>0</v>
      </c>
      <c r="AA180" s="208">
        <v>0</v>
      </c>
      <c r="AB180" s="208">
        <v>0</v>
      </c>
      <c r="AC180" s="208">
        <v>0</v>
      </c>
      <c r="AD180" s="208">
        <v>0</v>
      </c>
      <c r="AE180" s="208">
        <v>0</v>
      </c>
      <c r="AF180" s="208">
        <v>0</v>
      </c>
      <c r="AG180" s="208">
        <v>0</v>
      </c>
      <c r="AH180" s="92">
        <v>0</v>
      </c>
      <c r="AI180" s="209">
        <f t="shared" si="163"/>
        <v>0</v>
      </c>
      <c r="BA180" s="131"/>
      <c r="BR180" s="131"/>
      <c r="CG180" s="131"/>
    </row>
    <row r="181" spans="1:85">
      <c r="A181" s="170" t="s">
        <v>19</v>
      </c>
      <c r="B181" s="171">
        <v>0</v>
      </c>
      <c r="C181" s="171">
        <v>0</v>
      </c>
      <c r="D181" s="171">
        <v>0</v>
      </c>
      <c r="E181" s="171">
        <v>0</v>
      </c>
      <c r="F181" s="304"/>
      <c r="G181" s="171">
        <v>0</v>
      </c>
      <c r="H181" s="172">
        <v>0</v>
      </c>
      <c r="I181" s="173">
        <f t="shared" si="161"/>
        <v>0</v>
      </c>
      <c r="J181" s="139"/>
      <c r="K181" s="174" t="s">
        <v>19</v>
      </c>
      <c r="L181" s="171">
        <v>0</v>
      </c>
      <c r="M181" s="171">
        <v>0</v>
      </c>
      <c r="N181" s="171">
        <v>0</v>
      </c>
      <c r="O181" s="171">
        <v>0</v>
      </c>
      <c r="P181" s="171">
        <v>0</v>
      </c>
      <c r="Q181" s="171">
        <v>0</v>
      </c>
      <c r="R181" s="175">
        <v>0</v>
      </c>
      <c r="S181" s="176">
        <f t="shared" si="162"/>
        <v>0</v>
      </c>
      <c r="U181" s="210" t="s">
        <v>19</v>
      </c>
      <c r="V181" s="211">
        <v>0</v>
      </c>
      <c r="W181" s="211">
        <v>0</v>
      </c>
      <c r="X181" s="211">
        <v>0</v>
      </c>
      <c r="Y181" s="211">
        <v>0</v>
      </c>
      <c r="Z181" s="211">
        <v>0</v>
      </c>
      <c r="AA181" s="211">
        <v>0</v>
      </c>
      <c r="AB181" s="211">
        <v>0</v>
      </c>
      <c r="AC181" s="211">
        <v>0</v>
      </c>
      <c r="AD181" s="212">
        <v>0</v>
      </c>
      <c r="AE181" s="212">
        <v>0</v>
      </c>
      <c r="AF181" s="212">
        <v>0</v>
      </c>
      <c r="AG181" s="212">
        <v>0</v>
      </c>
      <c r="AH181" s="212">
        <v>0</v>
      </c>
      <c r="AI181" s="213">
        <f t="shared" si="163"/>
        <v>0</v>
      </c>
      <c r="BA181" s="131"/>
      <c r="BR181" s="131"/>
      <c r="CG181" s="131"/>
    </row>
    <row r="182" spans="1:85">
      <c r="A182" s="162" t="s">
        <v>20</v>
      </c>
      <c r="B182" s="163">
        <v>0</v>
      </c>
      <c r="C182" s="163">
        <v>0</v>
      </c>
      <c r="D182" s="163">
        <v>0</v>
      </c>
      <c r="E182" s="163">
        <v>0</v>
      </c>
      <c r="F182" s="304"/>
      <c r="G182" s="163">
        <v>0</v>
      </c>
      <c r="H182" s="164">
        <v>0</v>
      </c>
      <c r="I182" s="165">
        <f t="shared" si="161"/>
        <v>0</v>
      </c>
      <c r="J182" s="139"/>
      <c r="K182" s="166" t="s">
        <v>20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8">
        <v>0</v>
      </c>
      <c r="S182" s="169">
        <f t="shared" si="162"/>
        <v>0</v>
      </c>
      <c r="U182" s="207" t="s">
        <v>20</v>
      </c>
      <c r="V182" s="208">
        <v>0</v>
      </c>
      <c r="W182" s="208">
        <v>0</v>
      </c>
      <c r="X182" s="208">
        <v>0</v>
      </c>
      <c r="Y182" s="208">
        <v>0</v>
      </c>
      <c r="Z182" s="208">
        <v>0</v>
      </c>
      <c r="AA182" s="208">
        <v>0</v>
      </c>
      <c r="AB182" s="208">
        <v>0</v>
      </c>
      <c r="AC182" s="208">
        <v>0</v>
      </c>
      <c r="AD182" s="208">
        <v>0</v>
      </c>
      <c r="AE182" s="208">
        <v>0</v>
      </c>
      <c r="AF182" s="208">
        <v>0</v>
      </c>
      <c r="AG182" s="208">
        <v>0</v>
      </c>
      <c r="AH182" s="92">
        <v>0</v>
      </c>
      <c r="AI182" s="209">
        <f t="shared" si="163"/>
        <v>0</v>
      </c>
      <c r="BA182" s="131"/>
      <c r="BR182" s="131"/>
      <c r="CG182" s="131"/>
    </row>
    <row r="183" spans="1:85" ht="15" thickBot="1">
      <c r="A183" s="177" t="s">
        <v>11</v>
      </c>
      <c r="B183" s="178">
        <v>0</v>
      </c>
      <c r="C183" s="178">
        <v>0</v>
      </c>
      <c r="D183" s="178">
        <v>0</v>
      </c>
      <c r="E183" s="178">
        <v>0</v>
      </c>
      <c r="F183" s="305"/>
      <c r="G183" s="178">
        <v>0</v>
      </c>
      <c r="H183" s="179">
        <v>0</v>
      </c>
      <c r="I183" s="180">
        <f t="shared" si="161"/>
        <v>0</v>
      </c>
      <c r="J183" s="139"/>
      <c r="K183" s="181" t="s">
        <v>11</v>
      </c>
      <c r="L183" s="178">
        <v>0</v>
      </c>
      <c r="M183" s="178">
        <v>0</v>
      </c>
      <c r="N183" s="178">
        <v>0</v>
      </c>
      <c r="O183" s="178">
        <v>0</v>
      </c>
      <c r="P183" s="178">
        <v>0</v>
      </c>
      <c r="Q183" s="178">
        <v>0</v>
      </c>
      <c r="R183" s="182">
        <v>0</v>
      </c>
      <c r="S183" s="183">
        <f t="shared" si="162"/>
        <v>0</v>
      </c>
      <c r="U183" s="210" t="s">
        <v>11</v>
      </c>
      <c r="V183" s="211">
        <v>0</v>
      </c>
      <c r="W183" s="211">
        <v>0</v>
      </c>
      <c r="X183" s="211">
        <v>0</v>
      </c>
      <c r="Y183" s="211">
        <v>0</v>
      </c>
      <c r="Z183" s="211">
        <v>0</v>
      </c>
      <c r="AA183" s="211">
        <v>0</v>
      </c>
      <c r="AB183" s="211">
        <v>0</v>
      </c>
      <c r="AC183" s="211">
        <v>0</v>
      </c>
      <c r="AD183" s="212">
        <v>0</v>
      </c>
      <c r="AE183" s="212">
        <v>0</v>
      </c>
      <c r="AF183" s="212">
        <v>0</v>
      </c>
      <c r="AG183" s="212">
        <v>0</v>
      </c>
      <c r="AH183" s="212">
        <v>0</v>
      </c>
      <c r="AI183" s="213">
        <f t="shared" si="163"/>
        <v>0</v>
      </c>
      <c r="BA183" s="131"/>
      <c r="BR183" s="131"/>
      <c r="CG183" s="131"/>
    </row>
    <row r="184" spans="1:85" ht="15">
      <c r="A184" s="184" t="s">
        <v>26</v>
      </c>
      <c r="B184" s="185">
        <f>SUM(B163:B179)</f>
        <v>2.4975239084316554</v>
      </c>
      <c r="C184" s="185">
        <f t="shared" ref="C184:H184" si="164">SUM(C163:C179)</f>
        <v>1.6675732232226683</v>
      </c>
      <c r="D184" s="185">
        <f t="shared" si="164"/>
        <v>125.23118135910065</v>
      </c>
      <c r="E184" s="185">
        <f t="shared" si="164"/>
        <v>11.131046783063322</v>
      </c>
      <c r="F184" s="185">
        <f t="shared" si="164"/>
        <v>0</v>
      </c>
      <c r="G184" s="185">
        <f t="shared" si="164"/>
        <v>1.8308885450663759</v>
      </c>
      <c r="H184" s="187">
        <f t="shared" si="164"/>
        <v>1.2000828031765178</v>
      </c>
      <c r="I184" s="144">
        <f t="shared" ref="I184" si="165">SUM(I163:I179)</f>
        <v>143.55829662206119</v>
      </c>
      <c r="J184" s="139"/>
      <c r="K184" s="186" t="s">
        <v>26</v>
      </c>
      <c r="L184" s="185">
        <f>SUM(L163:L179)</f>
        <v>2.4975239084316554</v>
      </c>
      <c r="M184" s="185">
        <f t="shared" ref="M184:R184" si="166">SUM(M163:M179)</f>
        <v>1.6675732232226683</v>
      </c>
      <c r="N184" s="185">
        <f t="shared" si="166"/>
        <v>125.23118135910065</v>
      </c>
      <c r="O184" s="185">
        <f t="shared" si="166"/>
        <v>11.131046783063322</v>
      </c>
      <c r="P184" s="185">
        <f t="shared" si="166"/>
        <v>1.9992936442549254</v>
      </c>
      <c r="Q184" s="185">
        <f t="shared" si="166"/>
        <v>1.8308885450663759</v>
      </c>
      <c r="R184" s="187">
        <f t="shared" si="166"/>
        <v>1.2000828031765178</v>
      </c>
      <c r="S184" s="188">
        <f t="shared" ref="S184" si="167">SUM(S163:S179)</f>
        <v>145.55759026631608</v>
      </c>
      <c r="T184" s="131" t="str">
        <f>IF(ABS(S184-AI184)&gt;0.01,S184-AI184,"")</f>
        <v/>
      </c>
      <c r="U184" s="214" t="s">
        <v>60</v>
      </c>
      <c r="V184" s="215">
        <f>SUM(V163:V179)</f>
        <v>1.5342201371688804</v>
      </c>
      <c r="W184" s="215">
        <f t="shared" ref="W184:AH184" si="168">SUM(W163:W179)</f>
        <v>0.47913713118954598</v>
      </c>
      <c r="X184" s="215">
        <f t="shared" si="168"/>
        <v>1.8308885450663759</v>
      </c>
      <c r="Y184" s="215">
        <f t="shared" si="168"/>
        <v>1.6675732232226683</v>
      </c>
      <c r="Z184" s="215">
        <f t="shared" si="168"/>
        <v>124.71551128405248</v>
      </c>
      <c r="AA184" s="215">
        <f t="shared" si="168"/>
        <v>11.128303170268509</v>
      </c>
      <c r="AB184" s="215">
        <f t="shared" si="168"/>
        <v>1.9992936442549254</v>
      </c>
      <c r="AC184" s="215">
        <f t="shared" si="168"/>
        <v>2.2026631310927298</v>
      </c>
      <c r="AD184" s="216">
        <f t="shared" si="168"/>
        <v>0.48416664007322907</v>
      </c>
      <c r="AE184" s="216">
        <f t="shared" si="168"/>
        <v>2.2216250858971189E-3</v>
      </c>
      <c r="AF184" s="216">
        <f t="shared" si="168"/>
        <v>1.2000828031765178</v>
      </c>
      <c r="AG184" s="216">
        <f t="shared" si="168"/>
        <v>0.51567007504816942</v>
      </c>
      <c r="AH184" s="216">
        <f t="shared" si="168"/>
        <v>5.2198770891640498E-4</v>
      </c>
      <c r="AI184" s="217">
        <f>SUM(V184:AC184)</f>
        <v>145.55759026631611</v>
      </c>
      <c r="BA184" s="131"/>
      <c r="BR184" s="131"/>
      <c r="CG184" s="131"/>
    </row>
    <row r="185" spans="1:85" s="2" customFormat="1" ht="15" thickBot="1">
      <c r="A185" s="15" t="s">
        <v>100</v>
      </c>
      <c r="B185" s="100">
        <f>IF($I184=0,"-",B184/$I184)</f>
        <v>1.7397280179541019E-2</v>
      </c>
      <c r="C185" s="100">
        <f t="shared" ref="C185:H185" si="169">IF($I184=0,"-",C184/$I184)</f>
        <v>1.1616000345927798E-2</v>
      </c>
      <c r="D185" s="100">
        <f t="shared" si="169"/>
        <v>0.87233677402003851</v>
      </c>
      <c r="E185" s="100">
        <f t="shared" si="169"/>
        <v>7.7536771088664261E-2</v>
      </c>
      <c r="F185" s="100">
        <f t="shared" si="169"/>
        <v>0</v>
      </c>
      <c r="G185" s="100">
        <f t="shared" si="169"/>
        <v>1.275362405480796E-2</v>
      </c>
      <c r="H185" s="101">
        <f t="shared" si="169"/>
        <v>8.359550311020451E-3</v>
      </c>
      <c r="I185" s="102">
        <f>SUM(B185:H185)</f>
        <v>1</v>
      </c>
      <c r="J185" s="131"/>
      <c r="K185" s="27" t="s">
        <v>100</v>
      </c>
      <c r="L185" s="76">
        <f>IF($S184=0,"-",L184/$S184)</f>
        <v>1.7158321348011592E-2</v>
      </c>
      <c r="M185" s="76">
        <f t="shared" ref="M185:R185" si="170">IF($S184=0,"-",M184/$S184)</f>
        <v>1.1456449781640596E-2</v>
      </c>
      <c r="N185" s="76">
        <f t="shared" si="170"/>
        <v>0.86035486799399674</v>
      </c>
      <c r="O185" s="76">
        <f t="shared" si="170"/>
        <v>7.6471771500872338E-2</v>
      </c>
      <c r="P185" s="76">
        <f t="shared" si="170"/>
        <v>1.3735413183173504E-2</v>
      </c>
      <c r="Q185" s="76">
        <f t="shared" si="170"/>
        <v>1.2578447758832314E-2</v>
      </c>
      <c r="R185" s="77">
        <f t="shared" si="170"/>
        <v>8.244728433473061E-3</v>
      </c>
      <c r="S185" s="78">
        <f>SUM(L185:R185)</f>
        <v>1.0000000000000002</v>
      </c>
      <c r="U185" s="36" t="s">
        <v>100</v>
      </c>
      <c r="V185" s="103">
        <f>+V184/$AI184</f>
        <v>1.0540296348420098E-2</v>
      </c>
      <c r="W185" s="103">
        <f t="shared" ref="W185:AH185" si="171">+W184/$AI184</f>
        <v>3.2917358023920548E-3</v>
      </c>
      <c r="X185" s="103">
        <f t="shared" si="171"/>
        <v>1.2578447758832313E-2</v>
      </c>
      <c r="Y185" s="103">
        <f t="shared" si="171"/>
        <v>1.1456449781640595E-2</v>
      </c>
      <c r="Z185" s="103">
        <f t="shared" si="171"/>
        <v>0.85681214600949085</v>
      </c>
      <c r="AA185" s="103">
        <f t="shared" si="171"/>
        <v>7.6452922516152294E-2</v>
      </c>
      <c r="AB185" s="103">
        <f t="shared" si="171"/>
        <v>1.3735413183173503E-2</v>
      </c>
      <c r="AC185" s="103">
        <f t="shared" si="171"/>
        <v>1.5132588599898347E-2</v>
      </c>
      <c r="AD185" s="103">
        <f t="shared" si="171"/>
        <v>3.3262891971994361E-3</v>
      </c>
      <c r="AE185" s="103">
        <f t="shared" si="171"/>
        <v>1.5262859750785742E-5</v>
      </c>
      <c r="AF185" s="103">
        <f t="shared" si="171"/>
        <v>8.2447284334730593E-3</v>
      </c>
      <c r="AG185" s="103">
        <f t="shared" si="171"/>
        <v>3.5427219845058267E-3</v>
      </c>
      <c r="AH185" s="103">
        <f t="shared" si="171"/>
        <v>3.5861249692397498E-6</v>
      </c>
      <c r="AI185" s="104">
        <f>SUM(V185:AC185)</f>
        <v>1</v>
      </c>
    </row>
    <row r="186" spans="1:85" ht="15" thickBot="1">
      <c r="A186" s="218"/>
      <c r="B186" s="218"/>
      <c r="C186" s="218"/>
      <c r="D186" s="218"/>
      <c r="E186" s="218"/>
      <c r="F186" s="218"/>
      <c r="G186" s="218"/>
      <c r="H186" s="218"/>
      <c r="I186" s="218"/>
      <c r="K186" s="218"/>
      <c r="L186" s="218"/>
      <c r="M186" s="218"/>
      <c r="N186" s="218"/>
      <c r="O186" s="218"/>
      <c r="P186" s="218"/>
      <c r="Q186" s="218"/>
      <c r="R186" s="218"/>
      <c r="S186" s="218"/>
      <c r="AI186" s="139"/>
      <c r="BA186" s="131"/>
      <c r="BR186" s="131"/>
      <c r="CG186" s="131"/>
    </row>
    <row r="187" spans="1:85" ht="28.5">
      <c r="A187" s="328" t="s">
        <v>32</v>
      </c>
      <c r="B187" s="135" t="s">
        <v>0</v>
      </c>
      <c r="C187" s="135" t="s">
        <v>1</v>
      </c>
      <c r="D187" s="135" t="s">
        <v>2</v>
      </c>
      <c r="E187" s="135" t="s">
        <v>3</v>
      </c>
      <c r="F187" s="135" t="s">
        <v>27</v>
      </c>
      <c r="G187" s="135" t="s">
        <v>4</v>
      </c>
      <c r="H187" s="135" t="s">
        <v>5</v>
      </c>
      <c r="I187" s="136" t="s">
        <v>6</v>
      </c>
      <c r="K187" s="330" t="s">
        <v>32</v>
      </c>
      <c r="L187" s="137" t="s">
        <v>0</v>
      </c>
      <c r="M187" s="137" t="s">
        <v>1</v>
      </c>
      <c r="N187" s="137" t="s">
        <v>2</v>
      </c>
      <c r="O187" s="137" t="s">
        <v>3</v>
      </c>
      <c r="P187" s="137" t="s">
        <v>27</v>
      </c>
      <c r="Q187" s="137" t="s">
        <v>4</v>
      </c>
      <c r="R187" s="137" t="s">
        <v>5</v>
      </c>
      <c r="S187" s="138" t="s">
        <v>6</v>
      </c>
      <c r="U187" s="332" t="s">
        <v>32</v>
      </c>
      <c r="V187" s="190" t="s">
        <v>69</v>
      </c>
      <c r="W187" s="190" t="s">
        <v>70</v>
      </c>
      <c r="X187" s="190" t="s">
        <v>4</v>
      </c>
      <c r="Y187" s="190" t="s">
        <v>1</v>
      </c>
      <c r="Z187" s="190" t="s">
        <v>2</v>
      </c>
      <c r="AA187" s="190" t="s">
        <v>3</v>
      </c>
      <c r="AB187" s="190" t="s">
        <v>52</v>
      </c>
      <c r="AC187" s="190" t="s">
        <v>64</v>
      </c>
      <c r="AD187" s="191" t="s">
        <v>72</v>
      </c>
      <c r="AE187" s="191" t="s">
        <v>79</v>
      </c>
      <c r="AF187" s="191" t="s">
        <v>73</v>
      </c>
      <c r="AG187" s="191" t="s">
        <v>80</v>
      </c>
      <c r="AH187" s="191" t="s">
        <v>81</v>
      </c>
      <c r="AI187" s="192" t="s">
        <v>60</v>
      </c>
      <c r="BA187" s="131"/>
      <c r="BR187" s="131"/>
      <c r="CG187" s="131"/>
    </row>
    <row r="188" spans="1:85" ht="15">
      <c r="A188" s="329" t="s">
        <v>32</v>
      </c>
      <c r="B188" s="294" t="s">
        <v>109</v>
      </c>
      <c r="C188" s="295"/>
      <c r="D188" s="295"/>
      <c r="E188" s="295"/>
      <c r="F188" s="295"/>
      <c r="G188" s="295"/>
      <c r="H188" s="295"/>
      <c r="I188" s="296"/>
      <c r="K188" s="331" t="s">
        <v>32</v>
      </c>
      <c r="L188" s="297" t="s">
        <v>109</v>
      </c>
      <c r="M188" s="298"/>
      <c r="N188" s="298"/>
      <c r="O188" s="298"/>
      <c r="P188" s="298"/>
      <c r="Q188" s="298"/>
      <c r="R188" s="298"/>
      <c r="S188" s="299"/>
      <c r="U188" s="333" t="s">
        <v>32</v>
      </c>
      <c r="V188" s="326" t="s">
        <v>109</v>
      </c>
      <c r="W188" s="326"/>
      <c r="X188" s="326"/>
      <c r="Y188" s="326"/>
      <c r="Z188" s="326"/>
      <c r="AA188" s="326"/>
      <c r="AB188" s="326"/>
      <c r="AC188" s="326"/>
      <c r="AD188" s="326"/>
      <c r="AE188" s="326"/>
      <c r="AF188" s="326"/>
      <c r="AG188" s="326"/>
      <c r="AH188" s="326"/>
      <c r="AI188" s="327"/>
      <c r="BA188" s="131"/>
      <c r="BR188" s="131"/>
      <c r="CG188" s="131"/>
    </row>
    <row r="189" spans="1:85" ht="15">
      <c r="A189" s="141" t="s">
        <v>7</v>
      </c>
      <c r="B189" s="142">
        <v>0</v>
      </c>
      <c r="C189" s="142">
        <v>0</v>
      </c>
      <c r="D189" s="142">
        <v>6.7334914854475817E-3</v>
      </c>
      <c r="E189" s="142">
        <v>0</v>
      </c>
      <c r="F189" s="303"/>
      <c r="G189" s="142">
        <v>0</v>
      </c>
      <c r="H189" s="143">
        <v>0</v>
      </c>
      <c r="I189" s="144">
        <f>SUM(B189:H189)</f>
        <v>6.7334914854475817E-3</v>
      </c>
      <c r="J189" s="139"/>
      <c r="K189" s="193" t="s">
        <v>7</v>
      </c>
      <c r="L189" s="142">
        <v>0</v>
      </c>
      <c r="M189" s="142">
        <v>0</v>
      </c>
      <c r="N189" s="142">
        <v>6.7334914854475817E-3</v>
      </c>
      <c r="O189" s="142">
        <v>0</v>
      </c>
      <c r="P189" s="142">
        <v>0</v>
      </c>
      <c r="Q189" s="142">
        <v>0</v>
      </c>
      <c r="R189" s="194">
        <v>0</v>
      </c>
      <c r="S189" s="195">
        <f>SUM(L189:R189)</f>
        <v>6.7334914854475817E-3</v>
      </c>
      <c r="U189" s="196" t="s">
        <v>7</v>
      </c>
      <c r="V189" s="197">
        <v>0</v>
      </c>
      <c r="W189" s="197">
        <v>0</v>
      </c>
      <c r="X189" s="197">
        <v>0</v>
      </c>
      <c r="Y189" s="197">
        <v>0</v>
      </c>
      <c r="Z189" s="197">
        <v>6.7334914854475817E-3</v>
      </c>
      <c r="AA189" s="197">
        <v>0</v>
      </c>
      <c r="AB189" s="197">
        <v>0</v>
      </c>
      <c r="AC189" s="198">
        <v>0</v>
      </c>
      <c r="AD189" s="199">
        <v>0</v>
      </c>
      <c r="AE189" s="199">
        <v>0</v>
      </c>
      <c r="AF189" s="199">
        <v>0</v>
      </c>
      <c r="AG189" s="199">
        <v>0</v>
      </c>
      <c r="AH189" s="199">
        <v>0</v>
      </c>
      <c r="AI189" s="200">
        <f>SUM(V189:AC189)</f>
        <v>6.7334914854475817E-3</v>
      </c>
      <c r="BA189" s="131"/>
      <c r="BR189" s="131"/>
      <c r="CG189" s="131"/>
    </row>
    <row r="190" spans="1:85" ht="15">
      <c r="A190" s="149" t="s">
        <v>8</v>
      </c>
      <c r="B190" s="150">
        <v>0</v>
      </c>
      <c r="C190" s="150">
        <v>0</v>
      </c>
      <c r="D190" s="150">
        <v>0</v>
      </c>
      <c r="E190" s="150">
        <v>0</v>
      </c>
      <c r="F190" s="304"/>
      <c r="G190" s="150">
        <v>0</v>
      </c>
      <c r="H190" s="151">
        <v>0</v>
      </c>
      <c r="I190" s="152">
        <f t="shared" ref="I190:I209" si="172">SUM(B190:H190)</f>
        <v>0</v>
      </c>
      <c r="J190" s="139"/>
      <c r="K190" s="153" t="s">
        <v>8</v>
      </c>
      <c r="L190" s="154">
        <v>0</v>
      </c>
      <c r="M190" s="154">
        <v>0</v>
      </c>
      <c r="N190" s="154">
        <v>0</v>
      </c>
      <c r="O190" s="154">
        <v>0</v>
      </c>
      <c r="P190" s="154">
        <v>0</v>
      </c>
      <c r="Q190" s="154">
        <v>0</v>
      </c>
      <c r="R190" s="155">
        <v>0</v>
      </c>
      <c r="S190" s="156">
        <f t="shared" ref="S190:S209" si="173">SUM(L190:R190)</f>
        <v>0</v>
      </c>
      <c r="U190" s="201" t="s">
        <v>8</v>
      </c>
      <c r="V190" s="202">
        <v>0</v>
      </c>
      <c r="W190" s="202">
        <v>0</v>
      </c>
      <c r="X190" s="202">
        <v>0</v>
      </c>
      <c r="Y190" s="202">
        <v>0</v>
      </c>
      <c r="Z190" s="202">
        <v>0</v>
      </c>
      <c r="AA190" s="202">
        <v>0</v>
      </c>
      <c r="AB190" s="202">
        <v>0</v>
      </c>
      <c r="AC190" s="203">
        <v>0</v>
      </c>
      <c r="AD190" s="202">
        <v>0</v>
      </c>
      <c r="AE190" s="202">
        <v>0</v>
      </c>
      <c r="AF190" s="202">
        <v>0</v>
      </c>
      <c r="AG190" s="202">
        <v>0</v>
      </c>
      <c r="AH190" s="202">
        <v>0</v>
      </c>
      <c r="AI190" s="204">
        <f t="shared" ref="AI190:AI209" si="174">SUM(V190:AC190)</f>
        <v>0</v>
      </c>
      <c r="BA190" s="131"/>
      <c r="BR190" s="131"/>
      <c r="CG190" s="131"/>
    </row>
    <row r="191" spans="1:85" ht="15">
      <c r="A191" s="157" t="s">
        <v>10</v>
      </c>
      <c r="B191" s="146">
        <v>0</v>
      </c>
      <c r="C191" s="146">
        <v>0</v>
      </c>
      <c r="D191" s="146">
        <v>3.0770448362257178E-2</v>
      </c>
      <c r="E191" s="146">
        <v>0</v>
      </c>
      <c r="F191" s="304"/>
      <c r="G191" s="146">
        <v>0</v>
      </c>
      <c r="H191" s="158">
        <v>0</v>
      </c>
      <c r="I191" s="144">
        <f t="shared" si="172"/>
        <v>3.0770448362257178E-2</v>
      </c>
      <c r="J191" s="139"/>
      <c r="K191" s="159" t="s">
        <v>10</v>
      </c>
      <c r="L191" s="146">
        <v>0</v>
      </c>
      <c r="M191" s="146">
        <v>0</v>
      </c>
      <c r="N191" s="146">
        <v>3.0770448362257178E-2</v>
      </c>
      <c r="O191" s="146">
        <v>0</v>
      </c>
      <c r="P191" s="146">
        <v>0</v>
      </c>
      <c r="Q191" s="146">
        <v>0</v>
      </c>
      <c r="R191" s="147">
        <v>0</v>
      </c>
      <c r="S191" s="148">
        <f t="shared" si="173"/>
        <v>3.0770448362257178E-2</v>
      </c>
      <c r="U191" s="205" t="s">
        <v>10</v>
      </c>
      <c r="V191" s="197">
        <v>0</v>
      </c>
      <c r="W191" s="197">
        <v>0</v>
      </c>
      <c r="X191" s="197">
        <v>0</v>
      </c>
      <c r="Y191" s="197">
        <v>0</v>
      </c>
      <c r="Z191" s="197">
        <v>3.0770448362257178E-2</v>
      </c>
      <c r="AA191" s="197">
        <v>0</v>
      </c>
      <c r="AB191" s="197">
        <v>0</v>
      </c>
      <c r="AC191" s="198">
        <v>0</v>
      </c>
      <c r="AD191" s="199">
        <v>0</v>
      </c>
      <c r="AE191" s="199">
        <v>0</v>
      </c>
      <c r="AF191" s="199">
        <v>0</v>
      </c>
      <c r="AG191" s="199">
        <v>0</v>
      </c>
      <c r="AH191" s="199">
        <v>0</v>
      </c>
      <c r="AI191" s="200">
        <f t="shared" si="174"/>
        <v>3.0770448362257178E-2</v>
      </c>
      <c r="BA191" s="131"/>
      <c r="BR191" s="131"/>
      <c r="CG191" s="131"/>
    </row>
    <row r="192" spans="1:85" ht="15">
      <c r="A192" s="149" t="s">
        <v>53</v>
      </c>
      <c r="B192" s="150">
        <v>0</v>
      </c>
      <c r="C192" s="150">
        <v>0</v>
      </c>
      <c r="D192" s="150">
        <v>0</v>
      </c>
      <c r="E192" s="150">
        <v>0</v>
      </c>
      <c r="F192" s="304"/>
      <c r="G192" s="150">
        <v>0</v>
      </c>
      <c r="H192" s="151">
        <v>0</v>
      </c>
      <c r="I192" s="152">
        <f t="shared" si="172"/>
        <v>0</v>
      </c>
      <c r="J192" s="139"/>
      <c r="K192" s="153" t="s">
        <v>53</v>
      </c>
      <c r="L192" s="154">
        <v>0</v>
      </c>
      <c r="M192" s="154">
        <v>0</v>
      </c>
      <c r="N192" s="154">
        <v>0</v>
      </c>
      <c r="O192" s="154">
        <v>0</v>
      </c>
      <c r="P192" s="154">
        <v>0</v>
      </c>
      <c r="Q192" s="154">
        <v>0</v>
      </c>
      <c r="R192" s="155">
        <v>0</v>
      </c>
      <c r="S192" s="156">
        <f t="shared" si="173"/>
        <v>0</v>
      </c>
      <c r="U192" s="201" t="s">
        <v>53</v>
      </c>
      <c r="V192" s="202">
        <v>0</v>
      </c>
      <c r="W192" s="202">
        <v>0</v>
      </c>
      <c r="X192" s="202">
        <v>0</v>
      </c>
      <c r="Y192" s="202">
        <v>0</v>
      </c>
      <c r="Z192" s="202">
        <v>0</v>
      </c>
      <c r="AA192" s="202">
        <v>0</v>
      </c>
      <c r="AB192" s="202">
        <v>0</v>
      </c>
      <c r="AC192" s="203">
        <v>0</v>
      </c>
      <c r="AD192" s="202">
        <v>0</v>
      </c>
      <c r="AE192" s="202">
        <v>0</v>
      </c>
      <c r="AF192" s="202">
        <v>0</v>
      </c>
      <c r="AG192" s="202">
        <v>0</v>
      </c>
      <c r="AH192" s="202">
        <v>0</v>
      </c>
      <c r="AI192" s="204">
        <f t="shared" si="174"/>
        <v>0</v>
      </c>
      <c r="BA192" s="131"/>
      <c r="BR192" s="131"/>
      <c r="CG192" s="131"/>
    </row>
    <row r="193" spans="1:85" ht="15">
      <c r="A193" s="157" t="s">
        <v>16</v>
      </c>
      <c r="B193" s="146">
        <v>9.9813003299215186</v>
      </c>
      <c r="C193" s="146">
        <v>0</v>
      </c>
      <c r="D193" s="146">
        <v>12.360358868805477</v>
      </c>
      <c r="E193" s="146">
        <v>0</v>
      </c>
      <c r="F193" s="304"/>
      <c r="G193" s="146">
        <v>0</v>
      </c>
      <c r="H193" s="158">
        <v>0</v>
      </c>
      <c r="I193" s="144">
        <f t="shared" si="172"/>
        <v>22.341659198726994</v>
      </c>
      <c r="J193" s="139"/>
      <c r="K193" s="159" t="s">
        <v>16</v>
      </c>
      <c r="L193" s="146">
        <v>9.9813003299215186</v>
      </c>
      <c r="M193" s="146">
        <v>0</v>
      </c>
      <c r="N193" s="146">
        <v>12.360358868805477</v>
      </c>
      <c r="O193" s="146">
        <v>0</v>
      </c>
      <c r="P193" s="146">
        <v>0</v>
      </c>
      <c r="Q193" s="146">
        <v>0</v>
      </c>
      <c r="R193" s="147">
        <v>0</v>
      </c>
      <c r="S193" s="148">
        <f t="shared" si="173"/>
        <v>22.341659198726994</v>
      </c>
      <c r="U193" s="205" t="s">
        <v>16</v>
      </c>
      <c r="V193" s="197">
        <v>9.9813003299215186</v>
      </c>
      <c r="W193" s="197">
        <v>0</v>
      </c>
      <c r="X193" s="197">
        <v>0</v>
      </c>
      <c r="Y193" s="197">
        <v>0</v>
      </c>
      <c r="Z193" s="197">
        <v>12.360358868805477</v>
      </c>
      <c r="AA193" s="197">
        <v>0</v>
      </c>
      <c r="AB193" s="197">
        <v>0</v>
      </c>
      <c r="AC193" s="198">
        <v>0</v>
      </c>
      <c r="AD193" s="199">
        <v>0</v>
      </c>
      <c r="AE193" s="199">
        <v>0</v>
      </c>
      <c r="AF193" s="199">
        <v>0</v>
      </c>
      <c r="AG193" s="199">
        <v>0</v>
      </c>
      <c r="AH193" s="199">
        <v>0</v>
      </c>
      <c r="AI193" s="200">
        <f t="shared" si="174"/>
        <v>22.341659198726994</v>
      </c>
      <c r="BA193" s="131"/>
      <c r="BR193" s="131"/>
      <c r="CG193" s="131"/>
    </row>
    <row r="194" spans="1:85" ht="15">
      <c r="A194" s="149" t="s">
        <v>15</v>
      </c>
      <c r="B194" s="150">
        <v>2.8867304748515172</v>
      </c>
      <c r="C194" s="150">
        <v>1.8235410354224437</v>
      </c>
      <c r="D194" s="150">
        <v>8.3276247852151855</v>
      </c>
      <c r="E194" s="150">
        <v>0</v>
      </c>
      <c r="F194" s="304"/>
      <c r="G194" s="150">
        <v>0</v>
      </c>
      <c r="H194" s="151">
        <v>0</v>
      </c>
      <c r="I194" s="152">
        <f t="shared" si="172"/>
        <v>13.037896295489146</v>
      </c>
      <c r="J194" s="139"/>
      <c r="K194" s="153" t="s">
        <v>15</v>
      </c>
      <c r="L194" s="154">
        <v>2.8867304748515172</v>
      </c>
      <c r="M194" s="154">
        <v>1.8235410354224437</v>
      </c>
      <c r="N194" s="154">
        <v>8.3276247852151855</v>
      </c>
      <c r="O194" s="154">
        <v>0</v>
      </c>
      <c r="P194" s="154">
        <v>0</v>
      </c>
      <c r="Q194" s="154">
        <v>0</v>
      </c>
      <c r="R194" s="155">
        <v>0</v>
      </c>
      <c r="S194" s="156">
        <f t="shared" si="173"/>
        <v>13.037896295489146</v>
      </c>
      <c r="U194" s="201" t="s">
        <v>54</v>
      </c>
      <c r="V194" s="202">
        <v>2.8135961924532049</v>
      </c>
      <c r="W194" s="202">
        <v>0</v>
      </c>
      <c r="X194" s="202">
        <v>0</v>
      </c>
      <c r="Y194" s="202">
        <v>1.8235410354224437</v>
      </c>
      <c r="Z194" s="202">
        <v>5.6987904318524985</v>
      </c>
      <c r="AA194" s="202">
        <v>0</v>
      </c>
      <c r="AB194" s="202">
        <v>0</v>
      </c>
      <c r="AC194" s="203">
        <v>2.7019686357609984</v>
      </c>
      <c r="AD194" s="202">
        <v>7.3134282398312184E-2</v>
      </c>
      <c r="AE194" s="202">
        <v>0</v>
      </c>
      <c r="AF194" s="202">
        <v>0</v>
      </c>
      <c r="AG194" s="202">
        <v>2.6288343533626861</v>
      </c>
      <c r="AH194" s="202">
        <v>0</v>
      </c>
      <c r="AI194" s="204">
        <f t="shared" si="174"/>
        <v>13.037896295489144</v>
      </c>
      <c r="BA194" s="131"/>
      <c r="BR194" s="131"/>
      <c r="CG194" s="131"/>
    </row>
    <row r="195" spans="1:85" ht="15">
      <c r="A195" s="157" t="s">
        <v>55</v>
      </c>
      <c r="B195" s="146">
        <v>0</v>
      </c>
      <c r="C195" s="146">
        <v>0</v>
      </c>
      <c r="D195" s="146">
        <v>9.3574203244629311E-2</v>
      </c>
      <c r="E195" s="146">
        <v>1.3116837774834456</v>
      </c>
      <c r="F195" s="304"/>
      <c r="G195" s="146">
        <v>0</v>
      </c>
      <c r="H195" s="158">
        <v>0</v>
      </c>
      <c r="I195" s="144">
        <f t="shared" si="172"/>
        <v>1.405257980728075</v>
      </c>
      <c r="J195" s="139"/>
      <c r="K195" s="159" t="s">
        <v>55</v>
      </c>
      <c r="L195" s="146">
        <v>0</v>
      </c>
      <c r="M195" s="146">
        <v>0</v>
      </c>
      <c r="N195" s="146">
        <v>9.3574203244629311E-2</v>
      </c>
      <c r="O195" s="146">
        <v>1.3116837774834456</v>
      </c>
      <c r="P195" s="146">
        <v>214.05585800562793</v>
      </c>
      <c r="Q195" s="146">
        <v>0</v>
      </c>
      <c r="R195" s="147">
        <v>0</v>
      </c>
      <c r="S195" s="148">
        <f t="shared" si="173"/>
        <v>215.46111598635599</v>
      </c>
      <c r="U195" s="205" t="s">
        <v>55</v>
      </c>
      <c r="V195" s="197">
        <v>0</v>
      </c>
      <c r="W195" s="197">
        <v>0</v>
      </c>
      <c r="X195" s="197">
        <v>0</v>
      </c>
      <c r="Y195" s="197">
        <v>0</v>
      </c>
      <c r="Z195" s="197">
        <v>0</v>
      </c>
      <c r="AA195" s="197">
        <v>0.16823168781495476</v>
      </c>
      <c r="AB195" s="197">
        <v>214.05585800562793</v>
      </c>
      <c r="AC195" s="198">
        <v>1.2370262929131199</v>
      </c>
      <c r="AD195" s="197">
        <v>0</v>
      </c>
      <c r="AE195" s="197">
        <v>1.1434520896684908</v>
      </c>
      <c r="AF195" s="197">
        <v>0</v>
      </c>
      <c r="AG195" s="197">
        <v>9.3574203244629311E-2</v>
      </c>
      <c r="AH195" s="197">
        <v>0</v>
      </c>
      <c r="AI195" s="200">
        <f t="shared" si="174"/>
        <v>215.46111598635602</v>
      </c>
      <c r="BA195" s="131"/>
      <c r="BR195" s="131"/>
      <c r="CG195" s="131"/>
    </row>
    <row r="196" spans="1:85" ht="15">
      <c r="A196" s="149" t="s">
        <v>12</v>
      </c>
      <c r="B196" s="150">
        <v>0</v>
      </c>
      <c r="C196" s="150">
        <v>0</v>
      </c>
      <c r="D196" s="150">
        <v>0</v>
      </c>
      <c r="E196" s="150">
        <v>0</v>
      </c>
      <c r="F196" s="304"/>
      <c r="G196" s="150">
        <v>0</v>
      </c>
      <c r="H196" s="151">
        <v>0</v>
      </c>
      <c r="I196" s="152">
        <f t="shared" si="172"/>
        <v>0</v>
      </c>
      <c r="J196" s="139"/>
      <c r="K196" s="153" t="s">
        <v>12</v>
      </c>
      <c r="L196" s="154">
        <v>0</v>
      </c>
      <c r="M196" s="154">
        <v>0</v>
      </c>
      <c r="N196" s="154">
        <v>0</v>
      </c>
      <c r="O196" s="154">
        <v>0</v>
      </c>
      <c r="P196" s="154">
        <v>1.1122503497995642</v>
      </c>
      <c r="Q196" s="154">
        <v>0</v>
      </c>
      <c r="R196" s="155">
        <v>0</v>
      </c>
      <c r="S196" s="156">
        <f t="shared" si="173"/>
        <v>1.1122503497995642</v>
      </c>
      <c r="U196" s="201" t="s">
        <v>12</v>
      </c>
      <c r="V196" s="202">
        <v>0</v>
      </c>
      <c r="W196" s="202">
        <v>0</v>
      </c>
      <c r="X196" s="202">
        <v>0</v>
      </c>
      <c r="Y196" s="202">
        <v>0</v>
      </c>
      <c r="Z196" s="202">
        <v>0</v>
      </c>
      <c r="AA196" s="202">
        <v>0</v>
      </c>
      <c r="AB196" s="202">
        <v>1.1122503497995642</v>
      </c>
      <c r="AC196" s="203">
        <v>0</v>
      </c>
      <c r="AD196" s="202">
        <v>0</v>
      </c>
      <c r="AE196" s="202">
        <v>0</v>
      </c>
      <c r="AF196" s="202">
        <v>0</v>
      </c>
      <c r="AG196" s="202">
        <v>0</v>
      </c>
      <c r="AH196" s="202">
        <v>0</v>
      </c>
      <c r="AI196" s="204">
        <f t="shared" si="174"/>
        <v>1.1122503497995642</v>
      </c>
      <c r="BA196" s="131"/>
      <c r="BR196" s="131"/>
      <c r="CG196" s="131"/>
    </row>
    <row r="197" spans="1:85" ht="15">
      <c r="A197" s="157" t="s">
        <v>56</v>
      </c>
      <c r="B197" s="146">
        <v>0</v>
      </c>
      <c r="C197" s="146">
        <v>0</v>
      </c>
      <c r="D197" s="146">
        <v>0</v>
      </c>
      <c r="E197" s="146">
        <v>0</v>
      </c>
      <c r="F197" s="304"/>
      <c r="G197" s="146">
        <v>0</v>
      </c>
      <c r="H197" s="158">
        <v>0</v>
      </c>
      <c r="I197" s="144">
        <f t="shared" si="172"/>
        <v>0</v>
      </c>
      <c r="J197" s="139"/>
      <c r="K197" s="159" t="s">
        <v>56</v>
      </c>
      <c r="L197" s="146">
        <v>0</v>
      </c>
      <c r="M197" s="146">
        <v>0</v>
      </c>
      <c r="N197" s="146">
        <v>0</v>
      </c>
      <c r="O197" s="146">
        <v>0</v>
      </c>
      <c r="P197" s="146">
        <v>0</v>
      </c>
      <c r="Q197" s="146">
        <v>0</v>
      </c>
      <c r="R197" s="147">
        <v>0</v>
      </c>
      <c r="S197" s="148">
        <f t="shared" si="173"/>
        <v>0</v>
      </c>
      <c r="U197" s="205" t="s">
        <v>56</v>
      </c>
      <c r="V197" s="197">
        <v>0</v>
      </c>
      <c r="W197" s="197">
        <v>0</v>
      </c>
      <c r="X197" s="197">
        <v>0</v>
      </c>
      <c r="Y197" s="197">
        <v>0</v>
      </c>
      <c r="Z197" s="197">
        <v>0</v>
      </c>
      <c r="AA197" s="197">
        <v>0</v>
      </c>
      <c r="AB197" s="197">
        <v>0</v>
      </c>
      <c r="AC197" s="198">
        <v>0</v>
      </c>
      <c r="AD197" s="197">
        <v>0</v>
      </c>
      <c r="AE197" s="197">
        <v>0</v>
      </c>
      <c r="AF197" s="197">
        <v>0</v>
      </c>
      <c r="AG197" s="197">
        <v>0</v>
      </c>
      <c r="AH197" s="197">
        <v>0</v>
      </c>
      <c r="AI197" s="200">
        <f t="shared" si="174"/>
        <v>0</v>
      </c>
      <c r="BA197" s="131"/>
      <c r="BR197" s="131"/>
      <c r="CG197" s="131"/>
    </row>
    <row r="198" spans="1:85" ht="15">
      <c r="A198" s="149" t="s">
        <v>17</v>
      </c>
      <c r="B198" s="150">
        <v>8.4854394155579786</v>
      </c>
      <c r="C198" s="150">
        <v>0</v>
      </c>
      <c r="D198" s="150">
        <v>5.0524513255506216</v>
      </c>
      <c r="E198" s="150">
        <v>0</v>
      </c>
      <c r="F198" s="304"/>
      <c r="G198" s="150">
        <v>0</v>
      </c>
      <c r="H198" s="151">
        <v>0</v>
      </c>
      <c r="I198" s="152">
        <f t="shared" si="172"/>
        <v>13.537890741108601</v>
      </c>
      <c r="J198" s="139"/>
      <c r="K198" s="153" t="s">
        <v>17</v>
      </c>
      <c r="L198" s="154">
        <v>8.4854394155579786</v>
      </c>
      <c r="M198" s="154">
        <v>0</v>
      </c>
      <c r="N198" s="154">
        <v>5.0524513255506216</v>
      </c>
      <c r="O198" s="154">
        <v>0</v>
      </c>
      <c r="P198" s="154">
        <v>8.2180668596355921E-2</v>
      </c>
      <c r="Q198" s="154">
        <v>0</v>
      </c>
      <c r="R198" s="155">
        <v>0</v>
      </c>
      <c r="S198" s="156">
        <f t="shared" si="173"/>
        <v>13.620071409704957</v>
      </c>
      <c r="U198" s="201" t="s">
        <v>17</v>
      </c>
      <c r="V198" s="202">
        <v>8.4854394155579786</v>
      </c>
      <c r="W198" s="202">
        <v>0</v>
      </c>
      <c r="X198" s="202">
        <v>0</v>
      </c>
      <c r="Y198" s="202">
        <v>0</v>
      </c>
      <c r="Z198" s="202">
        <v>1.8869638592713913</v>
      </c>
      <c r="AA198" s="202">
        <v>0</v>
      </c>
      <c r="AB198" s="202">
        <v>8.2180668596355921E-2</v>
      </c>
      <c r="AC198" s="203">
        <v>3.1654874662792301</v>
      </c>
      <c r="AD198" s="202">
        <v>0</v>
      </c>
      <c r="AE198" s="202">
        <v>0</v>
      </c>
      <c r="AF198" s="202">
        <v>0</v>
      </c>
      <c r="AG198" s="202">
        <v>3.1654874662792301</v>
      </c>
      <c r="AH198" s="202">
        <v>0</v>
      </c>
      <c r="AI198" s="204">
        <f t="shared" si="174"/>
        <v>13.620071409704956</v>
      </c>
      <c r="BA198" s="131"/>
      <c r="BR198" s="131"/>
      <c r="CG198" s="131"/>
    </row>
    <row r="199" spans="1:85" ht="15">
      <c r="A199" s="157" t="s">
        <v>141</v>
      </c>
      <c r="B199" s="146">
        <v>11.370981592819145</v>
      </c>
      <c r="C199" s="146">
        <v>16.095497588834839</v>
      </c>
      <c r="D199" s="146">
        <v>125.94445218150018</v>
      </c>
      <c r="E199" s="146">
        <v>0</v>
      </c>
      <c r="F199" s="304"/>
      <c r="G199" s="146">
        <v>0</v>
      </c>
      <c r="H199" s="158">
        <v>0</v>
      </c>
      <c r="I199" s="144">
        <f t="shared" si="172"/>
        <v>153.41093136315416</v>
      </c>
      <c r="J199" s="139"/>
      <c r="K199" s="159" t="s">
        <v>141</v>
      </c>
      <c r="L199" s="146">
        <v>11.370981592819145</v>
      </c>
      <c r="M199" s="146">
        <v>16.095497588834839</v>
      </c>
      <c r="N199" s="146">
        <v>125.94445218150018</v>
      </c>
      <c r="O199" s="146">
        <v>0</v>
      </c>
      <c r="P199" s="146">
        <v>3.8115074536768732</v>
      </c>
      <c r="Q199" s="146">
        <v>0</v>
      </c>
      <c r="R199" s="147">
        <v>0</v>
      </c>
      <c r="S199" s="148">
        <f t="shared" si="173"/>
        <v>157.22243881683104</v>
      </c>
      <c r="U199" s="205" t="s">
        <v>141</v>
      </c>
      <c r="V199" s="197">
        <v>8.4795325600044436</v>
      </c>
      <c r="W199" s="197">
        <v>0</v>
      </c>
      <c r="X199" s="197">
        <v>0</v>
      </c>
      <c r="Y199" s="197">
        <v>16.095497588834839</v>
      </c>
      <c r="Z199" s="197">
        <v>122.6142476861943</v>
      </c>
      <c r="AA199" s="197">
        <v>0</v>
      </c>
      <c r="AB199" s="197">
        <v>3.8115074536768732</v>
      </c>
      <c r="AC199" s="198">
        <v>6.2216535281205845</v>
      </c>
      <c r="AD199" s="197">
        <v>2.8914490328147013</v>
      </c>
      <c r="AE199" s="197">
        <v>0</v>
      </c>
      <c r="AF199" s="197">
        <v>0</v>
      </c>
      <c r="AG199" s="197">
        <v>3.3302044953058831</v>
      </c>
      <c r="AH199" s="197">
        <v>0</v>
      </c>
      <c r="AI199" s="200">
        <f t="shared" si="174"/>
        <v>157.22243881683104</v>
      </c>
      <c r="BA199" s="131"/>
      <c r="BR199" s="131"/>
      <c r="CG199" s="131"/>
    </row>
    <row r="200" spans="1:85" ht="15">
      <c r="A200" s="149" t="s">
        <v>25</v>
      </c>
      <c r="B200" s="150">
        <v>3.8233824347961933</v>
      </c>
      <c r="C200" s="150">
        <v>3.8016972510592564E-2</v>
      </c>
      <c r="D200" s="150">
        <v>39.686154439427646</v>
      </c>
      <c r="E200" s="150">
        <v>29.334249805702857</v>
      </c>
      <c r="F200" s="304"/>
      <c r="G200" s="150">
        <v>3.3097428173710819</v>
      </c>
      <c r="H200" s="151">
        <v>0</v>
      </c>
      <c r="I200" s="152">
        <f t="shared" si="172"/>
        <v>76.191546469808372</v>
      </c>
      <c r="J200" s="139"/>
      <c r="K200" s="153" t="s">
        <v>25</v>
      </c>
      <c r="L200" s="154">
        <v>3.8233824347961933</v>
      </c>
      <c r="M200" s="154">
        <v>3.8016972510592564E-2</v>
      </c>
      <c r="N200" s="154">
        <v>39.686154439427646</v>
      </c>
      <c r="O200" s="154">
        <v>29.334249805702857</v>
      </c>
      <c r="P200" s="154">
        <v>1.0190316731117168</v>
      </c>
      <c r="Q200" s="154">
        <v>3.3097428173710819</v>
      </c>
      <c r="R200" s="155">
        <v>0</v>
      </c>
      <c r="S200" s="156">
        <f t="shared" si="173"/>
        <v>77.210578142920085</v>
      </c>
      <c r="U200" s="201" t="s">
        <v>25</v>
      </c>
      <c r="V200" s="202">
        <v>0.3617183709658725</v>
      </c>
      <c r="W200" s="202">
        <v>0.67038489868906137</v>
      </c>
      <c r="X200" s="202">
        <v>3.3097428173710819</v>
      </c>
      <c r="Y200" s="202">
        <v>3.8016972510592564E-2</v>
      </c>
      <c r="Z200" s="202">
        <v>39.053256121885312</v>
      </c>
      <c r="AA200" s="202">
        <v>29.29485652383779</v>
      </c>
      <c r="AB200" s="202">
        <v>1.0190316731117168</v>
      </c>
      <c r="AC200" s="203">
        <v>3.4635707645486575</v>
      </c>
      <c r="AD200" s="202">
        <v>2.7912791651412592</v>
      </c>
      <c r="AE200" s="202">
        <v>3.0558741448595085E-2</v>
      </c>
      <c r="AF200" s="202">
        <v>0</v>
      </c>
      <c r="AG200" s="202">
        <v>0.63289831754233117</v>
      </c>
      <c r="AH200" s="202">
        <v>8.8345404164718814E-3</v>
      </c>
      <c r="AI200" s="204">
        <f t="shared" si="174"/>
        <v>77.210578142920085</v>
      </c>
      <c r="BA200" s="131"/>
      <c r="BR200" s="131"/>
      <c r="CG200" s="131"/>
    </row>
    <row r="201" spans="1:85" ht="15">
      <c r="A201" s="157" t="s">
        <v>24</v>
      </c>
      <c r="B201" s="146">
        <v>0.19572955986045934</v>
      </c>
      <c r="C201" s="146">
        <v>3.2080726224400759E-2</v>
      </c>
      <c r="D201" s="146">
        <v>0</v>
      </c>
      <c r="E201" s="146">
        <v>0</v>
      </c>
      <c r="F201" s="304"/>
      <c r="G201" s="146">
        <v>0</v>
      </c>
      <c r="H201" s="158">
        <v>0</v>
      </c>
      <c r="I201" s="144">
        <f t="shared" si="172"/>
        <v>0.22781028608486009</v>
      </c>
      <c r="J201" s="139"/>
      <c r="K201" s="159" t="s">
        <v>24</v>
      </c>
      <c r="L201" s="146">
        <v>0.19572955986045934</v>
      </c>
      <c r="M201" s="146">
        <v>3.2080726224400759E-2</v>
      </c>
      <c r="N201" s="146">
        <v>0</v>
      </c>
      <c r="O201" s="146">
        <v>0</v>
      </c>
      <c r="P201" s="146">
        <v>0</v>
      </c>
      <c r="Q201" s="146">
        <v>0</v>
      </c>
      <c r="R201" s="147">
        <v>0</v>
      </c>
      <c r="S201" s="148">
        <f t="shared" si="173"/>
        <v>0.22781028608486009</v>
      </c>
      <c r="U201" s="205" t="s">
        <v>24</v>
      </c>
      <c r="V201" s="197">
        <v>0.19571118235851262</v>
      </c>
      <c r="W201" s="197">
        <v>0</v>
      </c>
      <c r="X201" s="197">
        <v>0</v>
      </c>
      <c r="Y201" s="197">
        <v>3.2080726224400759E-2</v>
      </c>
      <c r="Z201" s="197">
        <v>0</v>
      </c>
      <c r="AA201" s="197">
        <v>0</v>
      </c>
      <c r="AB201" s="197">
        <v>0</v>
      </c>
      <c r="AC201" s="198">
        <v>1.8377501946730196E-5</v>
      </c>
      <c r="AD201" s="197">
        <v>1.8377501946730196E-5</v>
      </c>
      <c r="AE201" s="197">
        <v>0</v>
      </c>
      <c r="AF201" s="197">
        <v>0</v>
      </c>
      <c r="AG201" s="197">
        <v>0</v>
      </c>
      <c r="AH201" s="197">
        <v>0</v>
      </c>
      <c r="AI201" s="200">
        <f t="shared" si="174"/>
        <v>0.22781028608486009</v>
      </c>
      <c r="BA201" s="131"/>
      <c r="BR201" s="131"/>
      <c r="CG201" s="131"/>
    </row>
    <row r="202" spans="1:85" ht="15">
      <c r="A202" s="149" t="s">
        <v>57</v>
      </c>
      <c r="B202" s="150">
        <v>1.0609350412495361E-2</v>
      </c>
      <c r="C202" s="150">
        <v>1.7992145802633887E-2</v>
      </c>
      <c r="D202" s="150">
        <v>3.2812423956171219E-2</v>
      </c>
      <c r="E202" s="150">
        <v>0</v>
      </c>
      <c r="F202" s="304"/>
      <c r="G202" s="150">
        <v>0</v>
      </c>
      <c r="H202" s="151">
        <v>0</v>
      </c>
      <c r="I202" s="152">
        <f t="shared" si="172"/>
        <v>6.1413920171300471E-2</v>
      </c>
      <c r="J202" s="139"/>
      <c r="K202" s="153" t="s">
        <v>57</v>
      </c>
      <c r="L202" s="154">
        <v>1.0609350412495361E-2</v>
      </c>
      <c r="M202" s="154">
        <v>1.7992145802633887E-2</v>
      </c>
      <c r="N202" s="154">
        <v>3.2812423956171219E-2</v>
      </c>
      <c r="O202" s="154">
        <v>0</v>
      </c>
      <c r="P202" s="154">
        <v>0</v>
      </c>
      <c r="Q202" s="154">
        <v>0</v>
      </c>
      <c r="R202" s="155">
        <v>0</v>
      </c>
      <c r="S202" s="156">
        <f t="shared" si="173"/>
        <v>6.1413920171300471E-2</v>
      </c>
      <c r="U202" s="201" t="s">
        <v>57</v>
      </c>
      <c r="V202" s="202">
        <v>1.0609350412495361E-2</v>
      </c>
      <c r="W202" s="202">
        <v>0</v>
      </c>
      <c r="X202" s="202">
        <v>0</v>
      </c>
      <c r="Y202" s="202">
        <v>1.7992145802633887E-2</v>
      </c>
      <c r="Z202" s="202">
        <v>3.2812423956171219E-2</v>
      </c>
      <c r="AA202" s="202">
        <v>0</v>
      </c>
      <c r="AB202" s="202">
        <v>0</v>
      </c>
      <c r="AC202" s="203">
        <v>0</v>
      </c>
      <c r="AD202" s="202">
        <v>0</v>
      </c>
      <c r="AE202" s="202">
        <v>0</v>
      </c>
      <c r="AF202" s="202">
        <v>0</v>
      </c>
      <c r="AG202" s="202">
        <v>0</v>
      </c>
      <c r="AH202" s="202">
        <v>0</v>
      </c>
      <c r="AI202" s="204">
        <f t="shared" si="174"/>
        <v>6.1413920171300471E-2</v>
      </c>
      <c r="BA202" s="131"/>
      <c r="BR202" s="131"/>
      <c r="CG202" s="131"/>
    </row>
    <row r="203" spans="1:85" ht="15">
      <c r="A203" s="157" t="s">
        <v>22</v>
      </c>
      <c r="B203" s="146">
        <v>0</v>
      </c>
      <c r="C203" s="146">
        <v>0</v>
      </c>
      <c r="D203" s="146">
        <v>41.891796839020763</v>
      </c>
      <c r="E203" s="146">
        <v>0</v>
      </c>
      <c r="F203" s="304"/>
      <c r="G203" s="146">
        <v>0</v>
      </c>
      <c r="H203" s="158">
        <v>0</v>
      </c>
      <c r="I203" s="144">
        <f t="shared" si="172"/>
        <v>41.891796839020763</v>
      </c>
      <c r="J203" s="139"/>
      <c r="K203" s="159" t="s">
        <v>22</v>
      </c>
      <c r="L203" s="146">
        <v>0</v>
      </c>
      <c r="M203" s="146">
        <v>0</v>
      </c>
      <c r="N203" s="146">
        <v>41.891796839020763</v>
      </c>
      <c r="O203" s="146">
        <v>0</v>
      </c>
      <c r="P203" s="146">
        <v>12.235012865220494</v>
      </c>
      <c r="Q203" s="146">
        <v>0</v>
      </c>
      <c r="R203" s="147">
        <v>0</v>
      </c>
      <c r="S203" s="148">
        <f t="shared" si="173"/>
        <v>54.126809704241253</v>
      </c>
      <c r="U203" s="205" t="s">
        <v>22</v>
      </c>
      <c r="V203" s="197">
        <v>0</v>
      </c>
      <c r="W203" s="197">
        <v>0</v>
      </c>
      <c r="X203" s="197">
        <v>0</v>
      </c>
      <c r="Y203" s="197">
        <v>0</v>
      </c>
      <c r="Z203" s="197">
        <v>41.891796839020763</v>
      </c>
      <c r="AA203" s="197">
        <v>0</v>
      </c>
      <c r="AB203" s="197">
        <v>12.235012865220494</v>
      </c>
      <c r="AC203" s="198">
        <v>0</v>
      </c>
      <c r="AD203" s="197">
        <v>0</v>
      </c>
      <c r="AE203" s="197">
        <v>0</v>
      </c>
      <c r="AF203" s="197">
        <v>0</v>
      </c>
      <c r="AG203" s="197">
        <v>0</v>
      </c>
      <c r="AH203" s="197">
        <v>0</v>
      </c>
      <c r="AI203" s="200">
        <f t="shared" si="174"/>
        <v>54.126809704241253</v>
      </c>
      <c r="BA203" s="131"/>
      <c r="BR203" s="131"/>
      <c r="CG203" s="131"/>
    </row>
    <row r="204" spans="1:85" ht="15">
      <c r="A204" s="149" t="s">
        <v>21</v>
      </c>
      <c r="B204" s="150">
        <v>0</v>
      </c>
      <c r="C204" s="150">
        <v>0</v>
      </c>
      <c r="D204" s="150">
        <v>2.4650905055920656</v>
      </c>
      <c r="E204" s="150">
        <v>0</v>
      </c>
      <c r="F204" s="304"/>
      <c r="G204" s="150">
        <v>0</v>
      </c>
      <c r="H204" s="151">
        <v>0</v>
      </c>
      <c r="I204" s="152">
        <f t="shared" si="172"/>
        <v>2.4650905055920656</v>
      </c>
      <c r="J204" s="139"/>
      <c r="K204" s="153" t="s">
        <v>21</v>
      </c>
      <c r="L204" s="154">
        <v>0</v>
      </c>
      <c r="M204" s="154">
        <v>0</v>
      </c>
      <c r="N204" s="154">
        <v>2.4650905055920656</v>
      </c>
      <c r="O204" s="154">
        <v>0</v>
      </c>
      <c r="P204" s="154">
        <v>0</v>
      </c>
      <c r="Q204" s="154">
        <v>0</v>
      </c>
      <c r="R204" s="155">
        <v>0</v>
      </c>
      <c r="S204" s="156">
        <f t="shared" si="173"/>
        <v>2.4650905055920656</v>
      </c>
      <c r="U204" s="201" t="s">
        <v>58</v>
      </c>
      <c r="V204" s="202">
        <v>0</v>
      </c>
      <c r="W204" s="202">
        <v>0</v>
      </c>
      <c r="X204" s="202">
        <v>0</v>
      </c>
      <c r="Y204" s="202">
        <v>0</v>
      </c>
      <c r="Z204" s="202">
        <v>2.4650905055920656</v>
      </c>
      <c r="AA204" s="202">
        <v>0</v>
      </c>
      <c r="AB204" s="202">
        <v>0</v>
      </c>
      <c r="AC204" s="203">
        <v>0</v>
      </c>
      <c r="AD204" s="202">
        <v>0</v>
      </c>
      <c r="AE204" s="202">
        <v>0</v>
      </c>
      <c r="AF204" s="202">
        <v>0</v>
      </c>
      <c r="AG204" s="202">
        <v>0</v>
      </c>
      <c r="AH204" s="202">
        <v>0</v>
      </c>
      <c r="AI204" s="204">
        <f t="shared" si="174"/>
        <v>2.4650905055920656</v>
      </c>
      <c r="BA204" s="131"/>
      <c r="BR204" s="131"/>
      <c r="CG204" s="131"/>
    </row>
    <row r="205" spans="1:85" ht="15">
      <c r="A205" s="160" t="s">
        <v>61</v>
      </c>
      <c r="B205" s="146">
        <v>0</v>
      </c>
      <c r="C205" s="146">
        <v>0</v>
      </c>
      <c r="D205" s="146">
        <v>0</v>
      </c>
      <c r="E205" s="146">
        <v>0</v>
      </c>
      <c r="F205" s="304"/>
      <c r="G205" s="146">
        <v>0</v>
      </c>
      <c r="H205" s="158">
        <v>0</v>
      </c>
      <c r="I205" s="144">
        <f t="shared" si="172"/>
        <v>0</v>
      </c>
      <c r="J205" s="139"/>
      <c r="K205" s="161" t="s">
        <v>61</v>
      </c>
      <c r="L205" s="146">
        <v>0</v>
      </c>
      <c r="M205" s="146">
        <v>0</v>
      </c>
      <c r="N205" s="146">
        <v>0</v>
      </c>
      <c r="O205" s="146">
        <v>0</v>
      </c>
      <c r="P205" s="146">
        <v>0</v>
      </c>
      <c r="Q205" s="146">
        <v>0</v>
      </c>
      <c r="R205" s="147">
        <v>0</v>
      </c>
      <c r="S205" s="148">
        <f t="shared" si="173"/>
        <v>0</v>
      </c>
      <c r="U205" s="206" t="s">
        <v>59</v>
      </c>
      <c r="V205" s="197">
        <v>0</v>
      </c>
      <c r="W205" s="197">
        <v>0</v>
      </c>
      <c r="X205" s="197">
        <v>0</v>
      </c>
      <c r="Y205" s="197">
        <v>0</v>
      </c>
      <c r="Z205" s="197">
        <v>0</v>
      </c>
      <c r="AA205" s="197">
        <v>0</v>
      </c>
      <c r="AB205" s="197">
        <v>0</v>
      </c>
      <c r="AC205" s="198">
        <v>0</v>
      </c>
      <c r="AD205" s="199">
        <v>0</v>
      </c>
      <c r="AE205" s="199">
        <v>0</v>
      </c>
      <c r="AF205" s="199">
        <v>0</v>
      </c>
      <c r="AG205" s="199">
        <v>0</v>
      </c>
      <c r="AH205" s="199">
        <v>0</v>
      </c>
      <c r="AI205" s="200">
        <f t="shared" si="174"/>
        <v>0</v>
      </c>
      <c r="BA205" s="131"/>
      <c r="BR205" s="131"/>
      <c r="CG205" s="131"/>
    </row>
    <row r="206" spans="1:85">
      <c r="A206" s="162" t="s">
        <v>23</v>
      </c>
      <c r="B206" s="163">
        <v>0</v>
      </c>
      <c r="C206" s="163">
        <v>0</v>
      </c>
      <c r="D206" s="163">
        <v>0</v>
      </c>
      <c r="E206" s="163">
        <v>0</v>
      </c>
      <c r="F206" s="304"/>
      <c r="G206" s="163">
        <v>0</v>
      </c>
      <c r="H206" s="164">
        <v>0</v>
      </c>
      <c r="I206" s="165">
        <f t="shared" si="172"/>
        <v>0</v>
      </c>
      <c r="J206" s="139"/>
      <c r="K206" s="166" t="s">
        <v>23</v>
      </c>
      <c r="L206" s="167">
        <v>0</v>
      </c>
      <c r="M206" s="167">
        <v>0</v>
      </c>
      <c r="N206" s="167">
        <v>0</v>
      </c>
      <c r="O206" s="167">
        <v>0</v>
      </c>
      <c r="P206" s="167">
        <v>0</v>
      </c>
      <c r="Q206" s="167">
        <v>0</v>
      </c>
      <c r="R206" s="168">
        <v>0</v>
      </c>
      <c r="S206" s="169">
        <f t="shared" si="173"/>
        <v>0</v>
      </c>
      <c r="U206" s="207" t="s">
        <v>62</v>
      </c>
      <c r="V206" s="208">
        <v>0</v>
      </c>
      <c r="W206" s="208">
        <v>0</v>
      </c>
      <c r="X206" s="208">
        <v>0</v>
      </c>
      <c r="Y206" s="208">
        <v>0</v>
      </c>
      <c r="Z206" s="208">
        <v>0</v>
      </c>
      <c r="AA206" s="208">
        <v>0</v>
      </c>
      <c r="AB206" s="208">
        <v>0</v>
      </c>
      <c r="AC206" s="208">
        <v>0</v>
      </c>
      <c r="AD206" s="208">
        <v>0</v>
      </c>
      <c r="AE206" s="208">
        <v>0</v>
      </c>
      <c r="AF206" s="208">
        <v>0</v>
      </c>
      <c r="AG206" s="208">
        <v>0</v>
      </c>
      <c r="AH206" s="92">
        <v>0</v>
      </c>
      <c r="AI206" s="209">
        <f t="shared" si="174"/>
        <v>0</v>
      </c>
      <c r="BA206" s="131"/>
      <c r="BR206" s="131"/>
      <c r="CG206" s="131"/>
    </row>
    <row r="207" spans="1:85">
      <c r="A207" s="170" t="s">
        <v>19</v>
      </c>
      <c r="B207" s="171">
        <v>0</v>
      </c>
      <c r="C207" s="171">
        <v>0</v>
      </c>
      <c r="D207" s="171">
        <v>0</v>
      </c>
      <c r="E207" s="171">
        <v>0</v>
      </c>
      <c r="F207" s="304"/>
      <c r="G207" s="171">
        <v>0</v>
      </c>
      <c r="H207" s="172">
        <v>0</v>
      </c>
      <c r="I207" s="173">
        <f t="shared" si="172"/>
        <v>0</v>
      </c>
      <c r="J207" s="139"/>
      <c r="K207" s="174" t="s">
        <v>19</v>
      </c>
      <c r="L207" s="171">
        <v>0</v>
      </c>
      <c r="M207" s="171">
        <v>0</v>
      </c>
      <c r="N207" s="171">
        <v>0</v>
      </c>
      <c r="O207" s="171">
        <v>0</v>
      </c>
      <c r="P207" s="171">
        <v>0</v>
      </c>
      <c r="Q207" s="171">
        <v>0</v>
      </c>
      <c r="R207" s="175">
        <v>0</v>
      </c>
      <c r="S207" s="176">
        <f t="shared" si="173"/>
        <v>0</v>
      </c>
      <c r="U207" s="210" t="s">
        <v>19</v>
      </c>
      <c r="V207" s="211">
        <v>0</v>
      </c>
      <c r="W207" s="211">
        <v>0</v>
      </c>
      <c r="X207" s="211">
        <v>0</v>
      </c>
      <c r="Y207" s="211">
        <v>0</v>
      </c>
      <c r="Z207" s="211">
        <v>0</v>
      </c>
      <c r="AA207" s="211">
        <v>0</v>
      </c>
      <c r="AB207" s="211">
        <v>0</v>
      </c>
      <c r="AC207" s="211">
        <v>0</v>
      </c>
      <c r="AD207" s="212">
        <v>0</v>
      </c>
      <c r="AE207" s="212">
        <v>0</v>
      </c>
      <c r="AF207" s="212">
        <v>0</v>
      </c>
      <c r="AG207" s="212">
        <v>0</v>
      </c>
      <c r="AH207" s="212">
        <v>0</v>
      </c>
      <c r="AI207" s="213">
        <f t="shared" si="174"/>
        <v>0</v>
      </c>
      <c r="BA207" s="131"/>
      <c r="BR207" s="131"/>
      <c r="CG207" s="131"/>
    </row>
    <row r="208" spans="1:85">
      <c r="A208" s="162" t="s">
        <v>20</v>
      </c>
      <c r="B208" s="163">
        <v>0</v>
      </c>
      <c r="C208" s="163">
        <v>0</v>
      </c>
      <c r="D208" s="163">
        <v>0</v>
      </c>
      <c r="E208" s="163">
        <v>0</v>
      </c>
      <c r="F208" s="304"/>
      <c r="G208" s="163">
        <v>0</v>
      </c>
      <c r="H208" s="164">
        <v>0</v>
      </c>
      <c r="I208" s="165">
        <f t="shared" si="172"/>
        <v>0</v>
      </c>
      <c r="J208" s="139"/>
      <c r="K208" s="166" t="s">
        <v>20</v>
      </c>
      <c r="L208" s="167">
        <v>0</v>
      </c>
      <c r="M208" s="167">
        <v>0</v>
      </c>
      <c r="N208" s="167">
        <v>0</v>
      </c>
      <c r="O208" s="167">
        <v>0</v>
      </c>
      <c r="P208" s="167">
        <v>0</v>
      </c>
      <c r="Q208" s="167">
        <v>0</v>
      </c>
      <c r="R208" s="168">
        <v>0</v>
      </c>
      <c r="S208" s="169">
        <f t="shared" si="173"/>
        <v>0</v>
      </c>
      <c r="U208" s="207" t="s">
        <v>20</v>
      </c>
      <c r="V208" s="208">
        <v>0</v>
      </c>
      <c r="W208" s="208">
        <v>0</v>
      </c>
      <c r="X208" s="208">
        <v>0</v>
      </c>
      <c r="Y208" s="208">
        <v>0</v>
      </c>
      <c r="Z208" s="208">
        <v>0</v>
      </c>
      <c r="AA208" s="208">
        <v>0</v>
      </c>
      <c r="AB208" s="208">
        <v>0</v>
      </c>
      <c r="AC208" s="208">
        <v>0</v>
      </c>
      <c r="AD208" s="208">
        <v>0</v>
      </c>
      <c r="AE208" s="208">
        <v>0</v>
      </c>
      <c r="AF208" s="208">
        <v>0</v>
      </c>
      <c r="AG208" s="208">
        <v>0</v>
      </c>
      <c r="AH208" s="92">
        <v>0</v>
      </c>
      <c r="AI208" s="209">
        <f t="shared" si="174"/>
        <v>0</v>
      </c>
      <c r="BA208" s="131"/>
      <c r="BR208" s="131"/>
      <c r="CG208" s="131"/>
    </row>
    <row r="209" spans="1:85" ht="15" thickBot="1">
      <c r="A209" s="177" t="s">
        <v>11</v>
      </c>
      <c r="B209" s="178">
        <v>0</v>
      </c>
      <c r="C209" s="178">
        <v>0</v>
      </c>
      <c r="D209" s="178">
        <v>0</v>
      </c>
      <c r="E209" s="178">
        <v>0</v>
      </c>
      <c r="F209" s="305"/>
      <c r="G209" s="178">
        <v>0</v>
      </c>
      <c r="H209" s="179">
        <v>0</v>
      </c>
      <c r="I209" s="180">
        <f t="shared" si="172"/>
        <v>0</v>
      </c>
      <c r="J209" s="139"/>
      <c r="K209" s="181" t="s">
        <v>11</v>
      </c>
      <c r="L209" s="178">
        <v>0</v>
      </c>
      <c r="M209" s="178">
        <v>0</v>
      </c>
      <c r="N209" s="178">
        <v>0</v>
      </c>
      <c r="O209" s="178">
        <v>0</v>
      </c>
      <c r="P209" s="178">
        <v>0</v>
      </c>
      <c r="Q209" s="178">
        <v>0</v>
      </c>
      <c r="R209" s="182">
        <v>0</v>
      </c>
      <c r="S209" s="183">
        <f t="shared" si="173"/>
        <v>0</v>
      </c>
      <c r="U209" s="210" t="s">
        <v>11</v>
      </c>
      <c r="V209" s="211">
        <v>0</v>
      </c>
      <c r="W209" s="211">
        <v>0</v>
      </c>
      <c r="X209" s="211">
        <v>0</v>
      </c>
      <c r="Y209" s="211">
        <v>0</v>
      </c>
      <c r="Z209" s="211">
        <v>0</v>
      </c>
      <c r="AA209" s="211">
        <v>0</v>
      </c>
      <c r="AB209" s="211">
        <v>0</v>
      </c>
      <c r="AC209" s="211">
        <v>0</v>
      </c>
      <c r="AD209" s="212">
        <v>0</v>
      </c>
      <c r="AE209" s="212">
        <v>0</v>
      </c>
      <c r="AF209" s="212">
        <v>0</v>
      </c>
      <c r="AG209" s="212">
        <v>0</v>
      </c>
      <c r="AH209" s="212">
        <v>0</v>
      </c>
      <c r="AI209" s="213">
        <f t="shared" si="174"/>
        <v>0</v>
      </c>
      <c r="BA209" s="131"/>
      <c r="BR209" s="131"/>
      <c r="CG209" s="131"/>
    </row>
    <row r="210" spans="1:85" ht="15">
      <c r="A210" s="184" t="s">
        <v>26</v>
      </c>
      <c r="B210" s="185">
        <f>SUM(B189:B205)</f>
        <v>36.754173158219302</v>
      </c>
      <c r="C210" s="185">
        <f t="shared" ref="C210:H210" si="175">SUM(C189:C205)</f>
        <v>18.00712846879491</v>
      </c>
      <c r="D210" s="185">
        <f t="shared" si="175"/>
        <v>235.89181951216042</v>
      </c>
      <c r="E210" s="185">
        <f t="shared" si="175"/>
        <v>30.645933583186302</v>
      </c>
      <c r="F210" s="185">
        <f t="shared" si="175"/>
        <v>0</v>
      </c>
      <c r="G210" s="185">
        <f t="shared" si="175"/>
        <v>3.3097428173710819</v>
      </c>
      <c r="H210" s="187">
        <f t="shared" si="175"/>
        <v>0</v>
      </c>
      <c r="I210" s="144">
        <f t="shared" ref="I210" si="176">SUM(I189:I205)</f>
        <v>324.608797539732</v>
      </c>
      <c r="J210" s="139"/>
      <c r="K210" s="186" t="s">
        <v>26</v>
      </c>
      <c r="L210" s="185">
        <f>SUM(L189:L205)</f>
        <v>36.754173158219302</v>
      </c>
      <c r="M210" s="185">
        <f t="shared" ref="M210:R210" si="177">SUM(M189:M205)</f>
        <v>18.00712846879491</v>
      </c>
      <c r="N210" s="185">
        <f t="shared" si="177"/>
        <v>235.89181951216042</v>
      </c>
      <c r="O210" s="185">
        <f t="shared" si="177"/>
        <v>30.645933583186302</v>
      </c>
      <c r="P210" s="185">
        <f t="shared" si="177"/>
        <v>232.31584101603292</v>
      </c>
      <c r="Q210" s="185">
        <f t="shared" si="177"/>
        <v>3.3097428173710819</v>
      </c>
      <c r="R210" s="187">
        <f t="shared" si="177"/>
        <v>0</v>
      </c>
      <c r="S210" s="188">
        <f t="shared" ref="S210" si="178">SUM(S189:S205)</f>
        <v>556.924638555765</v>
      </c>
      <c r="T210" s="131" t="str">
        <f>IF(ABS(S210-AI210)&gt;0.01,S210-AI210,"")</f>
        <v/>
      </c>
      <c r="U210" s="214" t="s">
        <v>60</v>
      </c>
      <c r="V210" s="215">
        <f>SUM(V189:V205)</f>
        <v>30.327907401674025</v>
      </c>
      <c r="W210" s="215">
        <f t="shared" ref="W210:AH210" si="179">SUM(W189:W205)</f>
        <v>0.67038489868906137</v>
      </c>
      <c r="X210" s="215">
        <f t="shared" si="179"/>
        <v>3.3097428173710819</v>
      </c>
      <c r="Y210" s="215">
        <f t="shared" si="179"/>
        <v>18.00712846879491</v>
      </c>
      <c r="Z210" s="215">
        <f t="shared" si="179"/>
        <v>226.04082067642568</v>
      </c>
      <c r="AA210" s="215">
        <f t="shared" si="179"/>
        <v>29.463088211652746</v>
      </c>
      <c r="AB210" s="215">
        <f t="shared" si="179"/>
        <v>232.31584101603292</v>
      </c>
      <c r="AC210" s="215">
        <f t="shared" si="179"/>
        <v>16.789725065124536</v>
      </c>
      <c r="AD210" s="216">
        <f t="shared" si="179"/>
        <v>5.7558808578562193</v>
      </c>
      <c r="AE210" s="216">
        <f t="shared" si="179"/>
        <v>1.1740108311170858</v>
      </c>
      <c r="AF210" s="216">
        <f t="shared" si="179"/>
        <v>0</v>
      </c>
      <c r="AG210" s="216">
        <f t="shared" si="179"/>
        <v>9.8509988357347602</v>
      </c>
      <c r="AH210" s="216">
        <f t="shared" si="179"/>
        <v>8.8345404164718814E-3</v>
      </c>
      <c r="AI210" s="217">
        <f>SUM(V210:AC210)</f>
        <v>556.924638555765</v>
      </c>
      <c r="BA210" s="131"/>
      <c r="BR210" s="131"/>
      <c r="CG210" s="131"/>
    </row>
    <row r="211" spans="1:85" s="2" customFormat="1" ht="15" thickBot="1">
      <c r="A211" s="15" t="s">
        <v>100</v>
      </c>
      <c r="B211" s="100">
        <f>IF($I210=0,"-",B210/$I210)</f>
        <v>0.11322605375080941</v>
      </c>
      <c r="C211" s="100">
        <f t="shared" ref="C211:H211" si="180">IF($I210=0,"-",C210/$I210)</f>
        <v>5.547332236610391E-2</v>
      </c>
      <c r="D211" s="100">
        <f t="shared" si="180"/>
        <v>0.72669570664759131</v>
      </c>
      <c r="E211" s="100">
        <f t="shared" si="180"/>
        <v>9.4408820141220151E-2</v>
      </c>
      <c r="F211" s="100">
        <f t="shared" si="180"/>
        <v>0</v>
      </c>
      <c r="G211" s="100">
        <f t="shared" si="180"/>
        <v>1.0196097094275366E-2</v>
      </c>
      <c r="H211" s="101">
        <f t="shared" si="180"/>
        <v>0</v>
      </c>
      <c r="I211" s="102">
        <f>SUM(B211:H211)</f>
        <v>1.0000000000000002</v>
      </c>
      <c r="J211" s="131"/>
      <c r="K211" s="27" t="s">
        <v>100</v>
      </c>
      <c r="L211" s="76">
        <f>IF($S210=0,"-",L210/$S210)</f>
        <v>6.599487724861916E-2</v>
      </c>
      <c r="M211" s="76">
        <f t="shared" ref="M211:R211" si="181">IF($S210=0,"-",M210/$S210)</f>
        <v>3.2333151062397918E-2</v>
      </c>
      <c r="N211" s="76">
        <f t="shared" si="181"/>
        <v>0.42356147166317282</v>
      </c>
      <c r="O211" s="76">
        <f t="shared" si="181"/>
        <v>5.5027074511658038E-2</v>
      </c>
      <c r="P211" s="76">
        <f t="shared" si="181"/>
        <v>0.41714053380450516</v>
      </c>
      <c r="Q211" s="76">
        <f t="shared" si="181"/>
        <v>5.9428917096467741E-3</v>
      </c>
      <c r="R211" s="77">
        <f t="shared" si="181"/>
        <v>0</v>
      </c>
      <c r="S211" s="78">
        <f>SUM(L211:R211)</f>
        <v>0.99999999999999989</v>
      </c>
      <c r="U211" s="36" t="s">
        <v>100</v>
      </c>
      <c r="V211" s="103">
        <f>+V210/$AI210</f>
        <v>5.4456034626733943E-2</v>
      </c>
      <c r="W211" s="103">
        <f t="shared" ref="W211:AH211" si="182">+W210/$AI210</f>
        <v>1.2037264151708662E-3</v>
      </c>
      <c r="X211" s="103">
        <f t="shared" si="182"/>
        <v>5.9428917096467741E-3</v>
      </c>
      <c r="Y211" s="103">
        <f t="shared" si="182"/>
        <v>3.2333151062397918E-2</v>
      </c>
      <c r="Z211" s="103">
        <f t="shared" si="182"/>
        <v>0.40587326368357857</v>
      </c>
      <c r="AA211" s="103">
        <f t="shared" si="182"/>
        <v>5.2903186844197411E-2</v>
      </c>
      <c r="AB211" s="103">
        <f t="shared" si="182"/>
        <v>0.41714053380450516</v>
      </c>
      <c r="AC211" s="103">
        <f t="shared" si="182"/>
        <v>3.0147211853769288E-2</v>
      </c>
      <c r="AD211" s="103">
        <f t="shared" si="182"/>
        <v>1.0335116206714352E-2</v>
      </c>
      <c r="AE211" s="103">
        <f t="shared" si="182"/>
        <v>2.1080245868840869E-3</v>
      </c>
      <c r="AF211" s="103">
        <f t="shared" si="182"/>
        <v>0</v>
      </c>
      <c r="AG211" s="103">
        <f t="shared" si="182"/>
        <v>1.7688207979594313E-2</v>
      </c>
      <c r="AH211" s="103">
        <f t="shared" si="182"/>
        <v>1.5863080576542451E-5</v>
      </c>
      <c r="AI211" s="104">
        <f>SUM(V211:AC211)</f>
        <v>1</v>
      </c>
    </row>
    <row r="212" spans="1:85" ht="15" thickBot="1">
      <c r="A212" s="218"/>
      <c r="B212" s="218"/>
      <c r="C212" s="218"/>
      <c r="D212" s="218"/>
      <c r="E212" s="218"/>
      <c r="F212" s="218"/>
      <c r="G212" s="218"/>
      <c r="H212" s="218"/>
      <c r="I212" s="218"/>
      <c r="K212" s="218"/>
      <c r="L212" s="218"/>
      <c r="M212" s="218"/>
      <c r="N212" s="218"/>
      <c r="O212" s="218"/>
      <c r="P212" s="218"/>
      <c r="Q212" s="218"/>
      <c r="R212" s="218"/>
      <c r="S212" s="218"/>
      <c r="AI212" s="139"/>
      <c r="BA212" s="131"/>
      <c r="BR212" s="131"/>
      <c r="CG212" s="131"/>
    </row>
    <row r="213" spans="1:85" ht="28.5">
      <c r="A213" s="328" t="s">
        <v>33</v>
      </c>
      <c r="B213" s="135" t="s">
        <v>0</v>
      </c>
      <c r="C213" s="135" t="s">
        <v>1</v>
      </c>
      <c r="D213" s="135" t="s">
        <v>2</v>
      </c>
      <c r="E213" s="135" t="s">
        <v>3</v>
      </c>
      <c r="F213" s="135" t="s">
        <v>27</v>
      </c>
      <c r="G213" s="135" t="s">
        <v>4</v>
      </c>
      <c r="H213" s="135" t="s">
        <v>5</v>
      </c>
      <c r="I213" s="136" t="s">
        <v>6</v>
      </c>
      <c r="K213" s="330" t="s">
        <v>33</v>
      </c>
      <c r="L213" s="137" t="s">
        <v>0</v>
      </c>
      <c r="M213" s="137" t="s">
        <v>1</v>
      </c>
      <c r="N213" s="137" t="s">
        <v>2</v>
      </c>
      <c r="O213" s="137" t="s">
        <v>3</v>
      </c>
      <c r="P213" s="137" t="s">
        <v>27</v>
      </c>
      <c r="Q213" s="137" t="s">
        <v>4</v>
      </c>
      <c r="R213" s="137" t="s">
        <v>5</v>
      </c>
      <c r="S213" s="138" t="s">
        <v>6</v>
      </c>
      <c r="U213" s="332" t="s">
        <v>33</v>
      </c>
      <c r="V213" s="190" t="s">
        <v>69</v>
      </c>
      <c r="W213" s="190" t="s">
        <v>70</v>
      </c>
      <c r="X213" s="190" t="s">
        <v>4</v>
      </c>
      <c r="Y213" s="190" t="s">
        <v>1</v>
      </c>
      <c r="Z213" s="190" t="s">
        <v>2</v>
      </c>
      <c r="AA213" s="190" t="s">
        <v>3</v>
      </c>
      <c r="AB213" s="190" t="s">
        <v>52</v>
      </c>
      <c r="AC213" s="190" t="s">
        <v>64</v>
      </c>
      <c r="AD213" s="191" t="s">
        <v>72</v>
      </c>
      <c r="AE213" s="191" t="s">
        <v>79</v>
      </c>
      <c r="AF213" s="191" t="s">
        <v>73</v>
      </c>
      <c r="AG213" s="191" t="s">
        <v>80</v>
      </c>
      <c r="AH213" s="191" t="s">
        <v>81</v>
      </c>
      <c r="AI213" s="192" t="s">
        <v>60</v>
      </c>
      <c r="BA213" s="131"/>
      <c r="BR213" s="131"/>
      <c r="CG213" s="131"/>
    </row>
    <row r="214" spans="1:85" ht="15">
      <c r="A214" s="329" t="s">
        <v>33</v>
      </c>
      <c r="B214" s="294" t="s">
        <v>109</v>
      </c>
      <c r="C214" s="295"/>
      <c r="D214" s="295"/>
      <c r="E214" s="295"/>
      <c r="F214" s="295"/>
      <c r="G214" s="295"/>
      <c r="H214" s="295"/>
      <c r="I214" s="296"/>
      <c r="K214" s="331" t="s">
        <v>33</v>
      </c>
      <c r="L214" s="297" t="s">
        <v>109</v>
      </c>
      <c r="M214" s="298"/>
      <c r="N214" s="298"/>
      <c r="O214" s="298"/>
      <c r="P214" s="298"/>
      <c r="Q214" s="298"/>
      <c r="R214" s="298"/>
      <c r="S214" s="299"/>
      <c r="U214" s="333" t="s">
        <v>33</v>
      </c>
      <c r="V214" s="326" t="s">
        <v>109</v>
      </c>
      <c r="W214" s="326"/>
      <c r="X214" s="326"/>
      <c r="Y214" s="326"/>
      <c r="Z214" s="326"/>
      <c r="AA214" s="326"/>
      <c r="AB214" s="326"/>
      <c r="AC214" s="326"/>
      <c r="AD214" s="326"/>
      <c r="AE214" s="326"/>
      <c r="AF214" s="326"/>
      <c r="AG214" s="326"/>
      <c r="AH214" s="326"/>
      <c r="AI214" s="327"/>
      <c r="BA214" s="131"/>
      <c r="BR214" s="131"/>
      <c r="CG214" s="131"/>
    </row>
    <row r="215" spans="1:85" ht="15">
      <c r="A215" s="141" t="s">
        <v>7</v>
      </c>
      <c r="B215" s="142">
        <v>0</v>
      </c>
      <c r="C215" s="142">
        <v>0</v>
      </c>
      <c r="D215" s="142">
        <v>0</v>
      </c>
      <c r="E215" s="142">
        <v>0</v>
      </c>
      <c r="F215" s="303"/>
      <c r="G215" s="142">
        <v>0</v>
      </c>
      <c r="H215" s="143">
        <v>0</v>
      </c>
      <c r="I215" s="144">
        <f>SUM(B215:H215)</f>
        <v>0</v>
      </c>
      <c r="J215" s="139"/>
      <c r="K215" s="193" t="s">
        <v>7</v>
      </c>
      <c r="L215" s="142">
        <v>0</v>
      </c>
      <c r="M215" s="142">
        <v>0</v>
      </c>
      <c r="N215" s="142">
        <v>0</v>
      </c>
      <c r="O215" s="142">
        <v>0</v>
      </c>
      <c r="P215" s="142">
        <v>0</v>
      </c>
      <c r="Q215" s="142">
        <v>0</v>
      </c>
      <c r="R215" s="194">
        <v>0</v>
      </c>
      <c r="S215" s="195">
        <f>SUM(L215:R215)</f>
        <v>0</v>
      </c>
      <c r="U215" s="196" t="s">
        <v>7</v>
      </c>
      <c r="V215" s="197">
        <v>0</v>
      </c>
      <c r="W215" s="197">
        <v>0</v>
      </c>
      <c r="X215" s="197">
        <v>0</v>
      </c>
      <c r="Y215" s="197">
        <v>0</v>
      </c>
      <c r="Z215" s="197">
        <v>0</v>
      </c>
      <c r="AA215" s="197">
        <v>0</v>
      </c>
      <c r="AB215" s="197">
        <v>0</v>
      </c>
      <c r="AC215" s="198">
        <v>0</v>
      </c>
      <c r="AD215" s="199">
        <v>0</v>
      </c>
      <c r="AE215" s="199">
        <v>0</v>
      </c>
      <c r="AF215" s="199">
        <v>0</v>
      </c>
      <c r="AG215" s="199">
        <v>0</v>
      </c>
      <c r="AH215" s="199">
        <v>0</v>
      </c>
      <c r="AI215" s="200">
        <f>SUM(V215:AC215)</f>
        <v>0</v>
      </c>
      <c r="BA215" s="131"/>
      <c r="BR215" s="131"/>
      <c r="CG215" s="131"/>
    </row>
    <row r="216" spans="1:85" ht="15">
      <c r="A216" s="149" t="s">
        <v>8</v>
      </c>
      <c r="B216" s="150">
        <v>0</v>
      </c>
      <c r="C216" s="150">
        <v>0</v>
      </c>
      <c r="D216" s="150">
        <v>0</v>
      </c>
      <c r="E216" s="150">
        <v>0</v>
      </c>
      <c r="F216" s="304"/>
      <c r="G216" s="150">
        <v>0</v>
      </c>
      <c r="H216" s="151">
        <v>0</v>
      </c>
      <c r="I216" s="152">
        <f t="shared" ref="I216:I235" si="183">SUM(B216:H216)</f>
        <v>0</v>
      </c>
      <c r="J216" s="139"/>
      <c r="K216" s="153" t="s">
        <v>8</v>
      </c>
      <c r="L216" s="154">
        <v>0</v>
      </c>
      <c r="M216" s="154">
        <v>0</v>
      </c>
      <c r="N216" s="154">
        <v>0</v>
      </c>
      <c r="O216" s="154">
        <v>0</v>
      </c>
      <c r="P216" s="154">
        <v>0</v>
      </c>
      <c r="Q216" s="154">
        <v>0</v>
      </c>
      <c r="R216" s="155">
        <v>0</v>
      </c>
      <c r="S216" s="156">
        <f t="shared" ref="S216:S235" si="184">SUM(L216:R216)</f>
        <v>0</v>
      </c>
      <c r="U216" s="201" t="s">
        <v>8</v>
      </c>
      <c r="V216" s="202">
        <v>0</v>
      </c>
      <c r="W216" s="202">
        <v>0</v>
      </c>
      <c r="X216" s="202">
        <v>0</v>
      </c>
      <c r="Y216" s="202">
        <v>0</v>
      </c>
      <c r="Z216" s="202">
        <v>0</v>
      </c>
      <c r="AA216" s="202">
        <v>0</v>
      </c>
      <c r="AB216" s="202">
        <v>0</v>
      </c>
      <c r="AC216" s="203">
        <v>0</v>
      </c>
      <c r="AD216" s="202">
        <v>0</v>
      </c>
      <c r="AE216" s="202">
        <v>0</v>
      </c>
      <c r="AF216" s="202">
        <v>0</v>
      </c>
      <c r="AG216" s="202">
        <v>0</v>
      </c>
      <c r="AH216" s="202">
        <v>0</v>
      </c>
      <c r="AI216" s="204">
        <f t="shared" ref="AI216:AI235" si="185">SUM(V216:AC216)</f>
        <v>0</v>
      </c>
      <c r="BA216" s="131"/>
      <c r="BR216" s="131"/>
      <c r="CG216" s="131"/>
    </row>
    <row r="217" spans="1:85" ht="15">
      <c r="A217" s="157" t="s">
        <v>10</v>
      </c>
      <c r="B217" s="146">
        <v>0</v>
      </c>
      <c r="C217" s="146">
        <v>0</v>
      </c>
      <c r="D217" s="146">
        <v>0</v>
      </c>
      <c r="E217" s="146">
        <v>0</v>
      </c>
      <c r="F217" s="304"/>
      <c r="G217" s="146">
        <v>0</v>
      </c>
      <c r="H217" s="158">
        <v>0</v>
      </c>
      <c r="I217" s="144">
        <f t="shared" si="183"/>
        <v>0</v>
      </c>
      <c r="J217" s="139"/>
      <c r="K217" s="159" t="s">
        <v>10</v>
      </c>
      <c r="L217" s="146">
        <v>0</v>
      </c>
      <c r="M217" s="146">
        <v>0</v>
      </c>
      <c r="N217" s="146">
        <v>0</v>
      </c>
      <c r="O217" s="146">
        <v>0</v>
      </c>
      <c r="P217" s="146">
        <v>0</v>
      </c>
      <c r="Q217" s="146">
        <v>0</v>
      </c>
      <c r="R217" s="147">
        <v>0</v>
      </c>
      <c r="S217" s="148">
        <f t="shared" si="184"/>
        <v>0</v>
      </c>
      <c r="U217" s="205" t="s">
        <v>10</v>
      </c>
      <c r="V217" s="197">
        <v>0</v>
      </c>
      <c r="W217" s="197">
        <v>0</v>
      </c>
      <c r="X217" s="197">
        <v>0</v>
      </c>
      <c r="Y217" s="197">
        <v>0</v>
      </c>
      <c r="Z217" s="197">
        <v>0</v>
      </c>
      <c r="AA217" s="197">
        <v>0</v>
      </c>
      <c r="AB217" s="197">
        <v>0</v>
      </c>
      <c r="AC217" s="198">
        <v>0</v>
      </c>
      <c r="AD217" s="199">
        <v>0</v>
      </c>
      <c r="AE217" s="199">
        <v>0</v>
      </c>
      <c r="AF217" s="199">
        <v>0</v>
      </c>
      <c r="AG217" s="199">
        <v>0</v>
      </c>
      <c r="AH217" s="199">
        <v>0</v>
      </c>
      <c r="AI217" s="200">
        <f t="shared" si="185"/>
        <v>0</v>
      </c>
      <c r="BA217" s="131"/>
      <c r="BR217" s="131"/>
      <c r="CG217" s="131"/>
    </row>
    <row r="218" spans="1:85" ht="15">
      <c r="A218" s="149" t="s">
        <v>53</v>
      </c>
      <c r="B218" s="150">
        <v>0</v>
      </c>
      <c r="C218" s="150">
        <v>0</v>
      </c>
      <c r="D218" s="150">
        <v>0</v>
      </c>
      <c r="E218" s="150">
        <v>0</v>
      </c>
      <c r="F218" s="304"/>
      <c r="G218" s="150">
        <v>0</v>
      </c>
      <c r="H218" s="151">
        <v>0</v>
      </c>
      <c r="I218" s="152">
        <f t="shared" si="183"/>
        <v>0</v>
      </c>
      <c r="J218" s="139"/>
      <c r="K218" s="153" t="s">
        <v>53</v>
      </c>
      <c r="L218" s="154">
        <v>0</v>
      </c>
      <c r="M218" s="154">
        <v>0</v>
      </c>
      <c r="N218" s="154">
        <v>0</v>
      </c>
      <c r="O218" s="154">
        <v>0</v>
      </c>
      <c r="P218" s="154">
        <v>0</v>
      </c>
      <c r="Q218" s="154">
        <v>0</v>
      </c>
      <c r="R218" s="155">
        <v>0</v>
      </c>
      <c r="S218" s="156">
        <f t="shared" si="184"/>
        <v>0</v>
      </c>
      <c r="U218" s="201" t="s">
        <v>53</v>
      </c>
      <c r="V218" s="202">
        <v>0</v>
      </c>
      <c r="W218" s="202">
        <v>0</v>
      </c>
      <c r="X218" s="202">
        <v>0</v>
      </c>
      <c r="Y218" s="202">
        <v>0</v>
      </c>
      <c r="Z218" s="202">
        <v>0</v>
      </c>
      <c r="AA218" s="202">
        <v>0</v>
      </c>
      <c r="AB218" s="202">
        <v>0</v>
      </c>
      <c r="AC218" s="203">
        <v>0</v>
      </c>
      <c r="AD218" s="202">
        <v>0</v>
      </c>
      <c r="AE218" s="202">
        <v>0</v>
      </c>
      <c r="AF218" s="202">
        <v>0</v>
      </c>
      <c r="AG218" s="202">
        <v>0</v>
      </c>
      <c r="AH218" s="202">
        <v>0</v>
      </c>
      <c r="AI218" s="204">
        <f t="shared" si="185"/>
        <v>0</v>
      </c>
      <c r="BA218" s="131"/>
      <c r="BR218" s="131"/>
      <c r="CG218" s="131"/>
    </row>
    <row r="219" spans="1:85" ht="15">
      <c r="A219" s="157" t="s">
        <v>16</v>
      </c>
      <c r="B219" s="146">
        <v>2.1886551331564994</v>
      </c>
      <c r="C219" s="146">
        <v>1.1215258690807082</v>
      </c>
      <c r="D219" s="146">
        <v>0.29629985361851519</v>
      </c>
      <c r="E219" s="146">
        <v>0</v>
      </c>
      <c r="F219" s="304"/>
      <c r="G219" s="146">
        <v>0</v>
      </c>
      <c r="H219" s="158">
        <v>0</v>
      </c>
      <c r="I219" s="144">
        <f t="shared" si="183"/>
        <v>3.6064808558557231</v>
      </c>
      <c r="J219" s="139"/>
      <c r="K219" s="159" t="s">
        <v>16</v>
      </c>
      <c r="L219" s="146">
        <v>2.1886551331564994</v>
      </c>
      <c r="M219" s="146">
        <v>1.1215258690807082</v>
      </c>
      <c r="N219" s="146">
        <v>0.29629985361851519</v>
      </c>
      <c r="O219" s="146">
        <v>0</v>
      </c>
      <c r="P219" s="146">
        <v>0</v>
      </c>
      <c r="Q219" s="146">
        <v>0</v>
      </c>
      <c r="R219" s="147">
        <v>0</v>
      </c>
      <c r="S219" s="148">
        <f t="shared" si="184"/>
        <v>3.6064808558557231</v>
      </c>
      <c r="U219" s="205" t="s">
        <v>16</v>
      </c>
      <c r="V219" s="197">
        <v>2.1886551331564994</v>
      </c>
      <c r="W219" s="197">
        <v>0</v>
      </c>
      <c r="X219" s="197">
        <v>0</v>
      </c>
      <c r="Y219" s="197">
        <v>1.1215258690807082</v>
      </c>
      <c r="Z219" s="197">
        <v>0.20915283784836367</v>
      </c>
      <c r="AA219" s="197">
        <v>0</v>
      </c>
      <c r="AB219" s="197">
        <v>0</v>
      </c>
      <c r="AC219" s="198">
        <v>8.7147015770151548E-2</v>
      </c>
      <c r="AD219" s="199">
        <v>0</v>
      </c>
      <c r="AE219" s="199">
        <v>0</v>
      </c>
      <c r="AF219" s="199">
        <v>0</v>
      </c>
      <c r="AG219" s="199">
        <v>8.7147015770151548E-2</v>
      </c>
      <c r="AH219" s="199">
        <v>0</v>
      </c>
      <c r="AI219" s="200">
        <f t="shared" si="185"/>
        <v>3.6064808558557231</v>
      </c>
      <c r="BA219" s="131"/>
      <c r="BR219" s="131"/>
      <c r="CG219" s="131"/>
    </row>
    <row r="220" spans="1:85" ht="15">
      <c r="A220" s="149" t="s">
        <v>15</v>
      </c>
      <c r="B220" s="150">
        <v>2.0016680580456438</v>
      </c>
      <c r="C220" s="150">
        <v>0</v>
      </c>
      <c r="D220" s="150">
        <v>1.9706554431628112</v>
      </c>
      <c r="E220" s="150">
        <v>0</v>
      </c>
      <c r="F220" s="304"/>
      <c r="G220" s="150">
        <v>0</v>
      </c>
      <c r="H220" s="151">
        <v>0</v>
      </c>
      <c r="I220" s="152">
        <f t="shared" si="183"/>
        <v>3.972323501208455</v>
      </c>
      <c r="J220" s="139"/>
      <c r="K220" s="153" t="s">
        <v>15</v>
      </c>
      <c r="L220" s="154">
        <v>2.0016680580456438</v>
      </c>
      <c r="M220" s="154">
        <v>0</v>
      </c>
      <c r="N220" s="154">
        <v>1.9706554431628112</v>
      </c>
      <c r="O220" s="154">
        <v>0</v>
      </c>
      <c r="P220" s="154">
        <v>0</v>
      </c>
      <c r="Q220" s="154">
        <v>0</v>
      </c>
      <c r="R220" s="155">
        <v>0</v>
      </c>
      <c r="S220" s="156">
        <f t="shared" si="184"/>
        <v>3.972323501208455</v>
      </c>
      <c r="U220" s="201" t="s">
        <v>54</v>
      </c>
      <c r="V220" s="202">
        <v>2.0016680580456438</v>
      </c>
      <c r="W220" s="202">
        <v>0</v>
      </c>
      <c r="X220" s="202">
        <v>0</v>
      </c>
      <c r="Y220" s="202">
        <v>0</v>
      </c>
      <c r="Z220" s="202">
        <v>1.9706554431628112</v>
      </c>
      <c r="AA220" s="202">
        <v>0</v>
      </c>
      <c r="AB220" s="202">
        <v>0</v>
      </c>
      <c r="AC220" s="203">
        <v>0</v>
      </c>
      <c r="AD220" s="202">
        <v>0</v>
      </c>
      <c r="AE220" s="202">
        <v>0</v>
      </c>
      <c r="AF220" s="202">
        <v>0</v>
      </c>
      <c r="AG220" s="202">
        <v>0</v>
      </c>
      <c r="AH220" s="202">
        <v>0</v>
      </c>
      <c r="AI220" s="204">
        <f t="shared" si="185"/>
        <v>3.972323501208455</v>
      </c>
      <c r="BA220" s="131"/>
      <c r="BR220" s="131"/>
      <c r="CG220" s="131"/>
    </row>
    <row r="221" spans="1:85" ht="15">
      <c r="A221" s="157" t="s">
        <v>55</v>
      </c>
      <c r="B221" s="146">
        <v>0</v>
      </c>
      <c r="C221" s="146">
        <v>0</v>
      </c>
      <c r="D221" s="146">
        <v>0</v>
      </c>
      <c r="E221" s="146">
        <v>7.1864385530250778E-3</v>
      </c>
      <c r="F221" s="304"/>
      <c r="G221" s="146">
        <v>0</v>
      </c>
      <c r="H221" s="158">
        <v>0</v>
      </c>
      <c r="I221" s="144">
        <f t="shared" si="183"/>
        <v>7.1864385530250778E-3</v>
      </c>
      <c r="J221" s="139"/>
      <c r="K221" s="159" t="s">
        <v>55</v>
      </c>
      <c r="L221" s="146">
        <v>0</v>
      </c>
      <c r="M221" s="146">
        <v>0</v>
      </c>
      <c r="N221" s="146">
        <v>0</v>
      </c>
      <c r="O221" s="146">
        <v>7.1864385530250778E-3</v>
      </c>
      <c r="P221" s="146">
        <v>10.744828801013302</v>
      </c>
      <c r="Q221" s="146">
        <v>0</v>
      </c>
      <c r="R221" s="147">
        <v>0</v>
      </c>
      <c r="S221" s="148">
        <f t="shared" si="184"/>
        <v>10.752015239566328</v>
      </c>
      <c r="U221" s="205" t="s">
        <v>55</v>
      </c>
      <c r="V221" s="197">
        <v>0</v>
      </c>
      <c r="W221" s="197">
        <v>0</v>
      </c>
      <c r="X221" s="197">
        <v>0</v>
      </c>
      <c r="Y221" s="197">
        <v>0</v>
      </c>
      <c r="Z221" s="197">
        <v>0</v>
      </c>
      <c r="AA221" s="197">
        <v>7.1864385530250778E-3</v>
      </c>
      <c r="AB221" s="197">
        <v>10.744828801013302</v>
      </c>
      <c r="AC221" s="198">
        <v>0</v>
      </c>
      <c r="AD221" s="197">
        <v>0</v>
      </c>
      <c r="AE221" s="197">
        <v>0</v>
      </c>
      <c r="AF221" s="197">
        <v>0</v>
      </c>
      <c r="AG221" s="197">
        <v>0</v>
      </c>
      <c r="AH221" s="197">
        <v>0</v>
      </c>
      <c r="AI221" s="200">
        <f t="shared" si="185"/>
        <v>10.752015239566328</v>
      </c>
      <c r="BA221" s="131"/>
      <c r="BR221" s="131"/>
      <c r="CG221" s="131"/>
    </row>
    <row r="222" spans="1:85" ht="15">
      <c r="A222" s="149" t="s">
        <v>12</v>
      </c>
      <c r="B222" s="150">
        <v>0</v>
      </c>
      <c r="C222" s="150">
        <v>0</v>
      </c>
      <c r="D222" s="150">
        <v>0</v>
      </c>
      <c r="E222" s="150">
        <v>4.5845435408966604E-16</v>
      </c>
      <c r="F222" s="304"/>
      <c r="G222" s="150">
        <v>0</v>
      </c>
      <c r="H222" s="151">
        <v>0</v>
      </c>
      <c r="I222" s="152">
        <f t="shared" si="183"/>
        <v>4.5845435408966604E-16</v>
      </c>
      <c r="J222" s="139"/>
      <c r="K222" s="153" t="s">
        <v>12</v>
      </c>
      <c r="L222" s="154">
        <v>0</v>
      </c>
      <c r="M222" s="154">
        <v>0</v>
      </c>
      <c r="N222" s="154">
        <v>0</v>
      </c>
      <c r="O222" s="154">
        <v>4.5845435408966604E-16</v>
      </c>
      <c r="P222" s="154">
        <v>0.58550447455230292</v>
      </c>
      <c r="Q222" s="154">
        <v>0</v>
      </c>
      <c r="R222" s="155">
        <v>0</v>
      </c>
      <c r="S222" s="156">
        <f t="shared" si="184"/>
        <v>0.58550447455230337</v>
      </c>
      <c r="U222" s="201" t="s">
        <v>12</v>
      </c>
      <c r="V222" s="202">
        <v>0</v>
      </c>
      <c r="W222" s="202">
        <v>0</v>
      </c>
      <c r="X222" s="202">
        <v>0</v>
      </c>
      <c r="Y222" s="202">
        <v>0</v>
      </c>
      <c r="Z222" s="202">
        <v>0</v>
      </c>
      <c r="AA222" s="202">
        <v>4.5845435408966604E-16</v>
      </c>
      <c r="AB222" s="202">
        <v>0.58550447455230292</v>
      </c>
      <c r="AC222" s="203">
        <v>0</v>
      </c>
      <c r="AD222" s="202">
        <v>0</v>
      </c>
      <c r="AE222" s="202">
        <v>0</v>
      </c>
      <c r="AF222" s="202">
        <v>0</v>
      </c>
      <c r="AG222" s="202">
        <v>0</v>
      </c>
      <c r="AH222" s="202">
        <v>0</v>
      </c>
      <c r="AI222" s="204">
        <f t="shared" si="185"/>
        <v>0.58550447455230337</v>
      </c>
      <c r="BA222" s="131"/>
      <c r="BR222" s="131"/>
      <c r="CG222" s="131"/>
    </row>
    <row r="223" spans="1:85" ht="15">
      <c r="A223" s="157" t="s">
        <v>56</v>
      </c>
      <c r="B223" s="146">
        <v>0</v>
      </c>
      <c r="C223" s="146">
        <v>0</v>
      </c>
      <c r="D223" s="146">
        <v>0</v>
      </c>
      <c r="E223" s="146">
        <v>0</v>
      </c>
      <c r="F223" s="304"/>
      <c r="G223" s="146">
        <v>0</v>
      </c>
      <c r="H223" s="158">
        <v>0</v>
      </c>
      <c r="I223" s="144">
        <f t="shared" si="183"/>
        <v>0</v>
      </c>
      <c r="J223" s="139"/>
      <c r="K223" s="159" t="s">
        <v>56</v>
      </c>
      <c r="L223" s="146">
        <v>0</v>
      </c>
      <c r="M223" s="146">
        <v>0</v>
      </c>
      <c r="N223" s="146">
        <v>0</v>
      </c>
      <c r="O223" s="146">
        <v>0</v>
      </c>
      <c r="P223" s="146">
        <v>0</v>
      </c>
      <c r="Q223" s="146">
        <v>0</v>
      </c>
      <c r="R223" s="147">
        <v>0</v>
      </c>
      <c r="S223" s="148">
        <f t="shared" si="184"/>
        <v>0</v>
      </c>
      <c r="U223" s="205" t="s">
        <v>56</v>
      </c>
      <c r="V223" s="197">
        <v>0</v>
      </c>
      <c r="W223" s="197">
        <v>0</v>
      </c>
      <c r="X223" s="197">
        <v>0</v>
      </c>
      <c r="Y223" s="197">
        <v>0</v>
      </c>
      <c r="Z223" s="197">
        <v>0</v>
      </c>
      <c r="AA223" s="197">
        <v>0</v>
      </c>
      <c r="AB223" s="197">
        <v>0</v>
      </c>
      <c r="AC223" s="198">
        <v>0</v>
      </c>
      <c r="AD223" s="197">
        <v>0</v>
      </c>
      <c r="AE223" s="197">
        <v>0</v>
      </c>
      <c r="AF223" s="197">
        <v>0</v>
      </c>
      <c r="AG223" s="197">
        <v>0</v>
      </c>
      <c r="AH223" s="197">
        <v>0</v>
      </c>
      <c r="AI223" s="200">
        <f t="shared" si="185"/>
        <v>0</v>
      </c>
      <c r="BA223" s="131"/>
      <c r="BR223" s="131"/>
      <c r="CG223" s="131"/>
    </row>
    <row r="224" spans="1:85" ht="15">
      <c r="A224" s="149" t="s">
        <v>17</v>
      </c>
      <c r="B224" s="150">
        <v>6.278130017037746E-2</v>
      </c>
      <c r="C224" s="150">
        <v>0</v>
      </c>
      <c r="D224" s="150">
        <v>0.24867452527130424</v>
      </c>
      <c r="E224" s="150">
        <v>1.3142613515985948E-2</v>
      </c>
      <c r="F224" s="304"/>
      <c r="G224" s="150">
        <v>0</v>
      </c>
      <c r="H224" s="151">
        <v>0</v>
      </c>
      <c r="I224" s="152">
        <f t="shared" si="183"/>
        <v>0.32459843895766766</v>
      </c>
      <c r="J224" s="139"/>
      <c r="K224" s="153" t="s">
        <v>17</v>
      </c>
      <c r="L224" s="154">
        <v>6.278130017037746E-2</v>
      </c>
      <c r="M224" s="154">
        <v>0</v>
      </c>
      <c r="N224" s="154">
        <v>0.24867452527130424</v>
      </c>
      <c r="O224" s="154">
        <v>1.3142613515985948E-2</v>
      </c>
      <c r="P224" s="154">
        <v>0</v>
      </c>
      <c r="Q224" s="154">
        <v>0</v>
      </c>
      <c r="R224" s="155">
        <v>0</v>
      </c>
      <c r="S224" s="156">
        <f t="shared" si="184"/>
        <v>0.32459843895766766</v>
      </c>
      <c r="U224" s="201" t="s">
        <v>17</v>
      </c>
      <c r="V224" s="202">
        <v>6.278130017037746E-2</v>
      </c>
      <c r="W224" s="202">
        <v>0</v>
      </c>
      <c r="X224" s="202">
        <v>0</v>
      </c>
      <c r="Y224" s="202">
        <v>0</v>
      </c>
      <c r="Z224" s="202">
        <v>0.24867452527130424</v>
      </c>
      <c r="AA224" s="202">
        <v>1.3142613515985948E-2</v>
      </c>
      <c r="AB224" s="202">
        <v>0</v>
      </c>
      <c r="AC224" s="203">
        <v>0</v>
      </c>
      <c r="AD224" s="202">
        <v>0</v>
      </c>
      <c r="AE224" s="202">
        <v>0</v>
      </c>
      <c r="AF224" s="202">
        <v>0</v>
      </c>
      <c r="AG224" s="202">
        <v>0</v>
      </c>
      <c r="AH224" s="202">
        <v>0</v>
      </c>
      <c r="AI224" s="204">
        <f t="shared" si="185"/>
        <v>0.32459843895766766</v>
      </c>
      <c r="BA224" s="131"/>
      <c r="BR224" s="131"/>
      <c r="CG224" s="131"/>
    </row>
    <row r="225" spans="1:85" ht="15">
      <c r="A225" s="157" t="s">
        <v>141</v>
      </c>
      <c r="B225" s="146">
        <v>2.6690884749225332</v>
      </c>
      <c r="C225" s="146">
        <v>0.10532591421267769</v>
      </c>
      <c r="D225" s="146">
        <v>22.914805388650322</v>
      </c>
      <c r="E225" s="146">
        <v>2.9167176243510742E-2</v>
      </c>
      <c r="F225" s="304"/>
      <c r="G225" s="146">
        <v>0</v>
      </c>
      <c r="H225" s="158">
        <v>0</v>
      </c>
      <c r="I225" s="144">
        <f t="shared" si="183"/>
        <v>25.718386954029043</v>
      </c>
      <c r="J225" s="139"/>
      <c r="K225" s="159" t="s">
        <v>141</v>
      </c>
      <c r="L225" s="146">
        <v>2.6690884749225332</v>
      </c>
      <c r="M225" s="146">
        <v>0.10532591421267769</v>
      </c>
      <c r="N225" s="146">
        <v>22.914805388650322</v>
      </c>
      <c r="O225" s="146">
        <v>2.9167176243510742E-2</v>
      </c>
      <c r="P225" s="146">
        <v>0</v>
      </c>
      <c r="Q225" s="146">
        <v>0</v>
      </c>
      <c r="R225" s="147">
        <v>0</v>
      </c>
      <c r="S225" s="148">
        <f t="shared" si="184"/>
        <v>25.718386954029043</v>
      </c>
      <c r="U225" s="205" t="s">
        <v>141</v>
      </c>
      <c r="V225" s="197">
        <v>2.4519024303577002</v>
      </c>
      <c r="W225" s="197">
        <v>0</v>
      </c>
      <c r="X225" s="197">
        <v>0</v>
      </c>
      <c r="Y225" s="197">
        <v>0.10532591421267769</v>
      </c>
      <c r="Z225" s="197">
        <v>7.6647288171245744</v>
      </c>
      <c r="AA225" s="197">
        <v>2.9167176243510742E-2</v>
      </c>
      <c r="AB225" s="197">
        <v>0</v>
      </c>
      <c r="AC225" s="198">
        <v>15.467262616090583</v>
      </c>
      <c r="AD225" s="197">
        <v>0.21718604456483309</v>
      </c>
      <c r="AE225" s="197">
        <v>0</v>
      </c>
      <c r="AF225" s="197">
        <v>0</v>
      </c>
      <c r="AG225" s="197">
        <v>15.250076571525748</v>
      </c>
      <c r="AH225" s="197">
        <v>0</v>
      </c>
      <c r="AI225" s="200">
        <f t="shared" si="185"/>
        <v>25.718386954029047</v>
      </c>
      <c r="BA225" s="131"/>
      <c r="BR225" s="131"/>
      <c r="CG225" s="131"/>
    </row>
    <row r="226" spans="1:85" ht="15">
      <c r="A226" s="149" t="s">
        <v>25</v>
      </c>
      <c r="B226" s="150">
        <v>4.3599324810478777</v>
      </c>
      <c r="C226" s="150">
        <v>0.18341796855399564</v>
      </c>
      <c r="D226" s="150">
        <v>5.5588219688568614</v>
      </c>
      <c r="E226" s="150">
        <v>53.704382597414941</v>
      </c>
      <c r="F226" s="304"/>
      <c r="G226" s="150">
        <v>10.279663701535643</v>
      </c>
      <c r="H226" s="151">
        <v>1.1322096824320715</v>
      </c>
      <c r="I226" s="152">
        <f t="shared" si="183"/>
        <v>75.2184283998414</v>
      </c>
      <c r="J226" s="139"/>
      <c r="K226" s="153" t="s">
        <v>25</v>
      </c>
      <c r="L226" s="154">
        <v>4.3599324810478777</v>
      </c>
      <c r="M226" s="154">
        <v>0.18341796855399564</v>
      </c>
      <c r="N226" s="154">
        <v>5.5588219688568614</v>
      </c>
      <c r="O226" s="154">
        <v>53.704382597414941</v>
      </c>
      <c r="P226" s="154">
        <v>1.6980388360275738</v>
      </c>
      <c r="Q226" s="154">
        <v>10.279663701535643</v>
      </c>
      <c r="R226" s="155">
        <v>1.1322096824320715</v>
      </c>
      <c r="S226" s="156">
        <f t="shared" si="184"/>
        <v>76.916467235868964</v>
      </c>
      <c r="U226" s="201" t="s">
        <v>25</v>
      </c>
      <c r="V226" s="202">
        <v>0</v>
      </c>
      <c r="W226" s="202">
        <v>3.910989289686158</v>
      </c>
      <c r="X226" s="202">
        <v>10.279663701535643</v>
      </c>
      <c r="Y226" s="202">
        <v>0.18341796855399564</v>
      </c>
      <c r="Z226" s="202">
        <v>5.4891587808211817</v>
      </c>
      <c r="AA226" s="202">
        <v>53.1784136492575</v>
      </c>
      <c r="AB226" s="202">
        <v>1.6980388360275738</v>
      </c>
      <c r="AC226" s="203">
        <v>2.1767850099869142</v>
      </c>
      <c r="AD226" s="202">
        <v>0.44894319136172012</v>
      </c>
      <c r="AE226" s="202">
        <v>0.29182798583049047</v>
      </c>
      <c r="AF226" s="202">
        <v>1.1322096824320715</v>
      </c>
      <c r="AG226" s="202">
        <v>6.9663188035680029E-2</v>
      </c>
      <c r="AH226" s="202">
        <v>0.23414096232695245</v>
      </c>
      <c r="AI226" s="204">
        <f t="shared" si="185"/>
        <v>76.916467235868964</v>
      </c>
      <c r="BA226" s="131"/>
      <c r="BR226" s="131"/>
      <c r="CG226" s="131"/>
    </row>
    <row r="227" spans="1:85" ht="15">
      <c r="A227" s="157" t="s">
        <v>24</v>
      </c>
      <c r="B227" s="146">
        <v>3.3239493434113792</v>
      </c>
      <c r="C227" s="146">
        <v>0</v>
      </c>
      <c r="D227" s="146">
        <v>0.91513421395509542</v>
      </c>
      <c r="E227" s="146">
        <v>0</v>
      </c>
      <c r="F227" s="304"/>
      <c r="G227" s="146">
        <v>0</v>
      </c>
      <c r="H227" s="158">
        <v>0</v>
      </c>
      <c r="I227" s="144">
        <f t="shared" si="183"/>
        <v>4.2390835573664747</v>
      </c>
      <c r="J227" s="139"/>
      <c r="K227" s="159" t="s">
        <v>24</v>
      </c>
      <c r="L227" s="146">
        <v>3.3239493434113792</v>
      </c>
      <c r="M227" s="146">
        <v>0</v>
      </c>
      <c r="N227" s="146">
        <v>0.91513421395509542</v>
      </c>
      <c r="O227" s="146">
        <v>0</v>
      </c>
      <c r="P227" s="146">
        <v>0</v>
      </c>
      <c r="Q227" s="146">
        <v>0</v>
      </c>
      <c r="R227" s="147">
        <v>0</v>
      </c>
      <c r="S227" s="148">
        <f t="shared" si="184"/>
        <v>4.2390835573664747</v>
      </c>
      <c r="U227" s="205" t="s">
        <v>24</v>
      </c>
      <c r="V227" s="197">
        <v>3.3239493434113792</v>
      </c>
      <c r="W227" s="197">
        <v>0</v>
      </c>
      <c r="X227" s="197">
        <v>0</v>
      </c>
      <c r="Y227" s="197">
        <v>0</v>
      </c>
      <c r="Z227" s="197">
        <v>0</v>
      </c>
      <c r="AA227" s="197">
        <v>0</v>
      </c>
      <c r="AB227" s="197">
        <v>0</v>
      </c>
      <c r="AC227" s="198">
        <v>0.91513421395509542</v>
      </c>
      <c r="AD227" s="197">
        <v>0</v>
      </c>
      <c r="AE227" s="197">
        <v>0</v>
      </c>
      <c r="AF227" s="197">
        <v>0</v>
      </c>
      <c r="AG227" s="197">
        <v>0.91513421395509542</v>
      </c>
      <c r="AH227" s="197">
        <v>0</v>
      </c>
      <c r="AI227" s="200">
        <f t="shared" si="185"/>
        <v>4.2390835573664747</v>
      </c>
      <c r="BA227" s="131"/>
      <c r="BR227" s="131"/>
      <c r="CG227" s="131"/>
    </row>
    <row r="228" spans="1:85" ht="15">
      <c r="A228" s="149" t="s">
        <v>57</v>
      </c>
      <c r="B228" s="150">
        <v>0</v>
      </c>
      <c r="C228" s="150">
        <v>0</v>
      </c>
      <c r="D228" s="150">
        <v>0</v>
      </c>
      <c r="E228" s="150">
        <v>0</v>
      </c>
      <c r="F228" s="304"/>
      <c r="G228" s="150">
        <v>0</v>
      </c>
      <c r="H228" s="151">
        <v>0</v>
      </c>
      <c r="I228" s="152">
        <f t="shared" si="183"/>
        <v>0</v>
      </c>
      <c r="J228" s="139"/>
      <c r="K228" s="153" t="s">
        <v>57</v>
      </c>
      <c r="L228" s="154">
        <v>0</v>
      </c>
      <c r="M228" s="154">
        <v>0</v>
      </c>
      <c r="N228" s="154">
        <v>0</v>
      </c>
      <c r="O228" s="154">
        <v>0</v>
      </c>
      <c r="P228" s="154">
        <v>0</v>
      </c>
      <c r="Q228" s="154">
        <v>0</v>
      </c>
      <c r="R228" s="155">
        <v>0</v>
      </c>
      <c r="S228" s="156">
        <f t="shared" si="184"/>
        <v>0</v>
      </c>
      <c r="U228" s="201" t="s">
        <v>57</v>
      </c>
      <c r="V228" s="202">
        <v>0</v>
      </c>
      <c r="W228" s="202">
        <v>0</v>
      </c>
      <c r="X228" s="202">
        <v>0</v>
      </c>
      <c r="Y228" s="202">
        <v>0</v>
      </c>
      <c r="Z228" s="202">
        <v>0</v>
      </c>
      <c r="AA228" s="202">
        <v>0</v>
      </c>
      <c r="AB228" s="202">
        <v>0</v>
      </c>
      <c r="AC228" s="203">
        <v>0</v>
      </c>
      <c r="AD228" s="202">
        <v>0</v>
      </c>
      <c r="AE228" s="202">
        <v>0</v>
      </c>
      <c r="AF228" s="202">
        <v>0</v>
      </c>
      <c r="AG228" s="202">
        <v>0</v>
      </c>
      <c r="AH228" s="202">
        <v>0</v>
      </c>
      <c r="AI228" s="204">
        <f t="shared" si="185"/>
        <v>0</v>
      </c>
      <c r="BA228" s="131"/>
      <c r="BR228" s="131"/>
      <c r="CG228" s="131"/>
    </row>
    <row r="229" spans="1:85" ht="15">
      <c r="A229" s="157" t="s">
        <v>22</v>
      </c>
      <c r="B229" s="146">
        <v>0.44121277324972691</v>
      </c>
      <c r="C229" s="146">
        <v>0</v>
      </c>
      <c r="D229" s="146">
        <v>0</v>
      </c>
      <c r="E229" s="146">
        <v>0</v>
      </c>
      <c r="F229" s="304"/>
      <c r="G229" s="146">
        <v>0</v>
      </c>
      <c r="H229" s="158">
        <v>0</v>
      </c>
      <c r="I229" s="144">
        <f t="shared" si="183"/>
        <v>0.44121277324972691</v>
      </c>
      <c r="J229" s="139"/>
      <c r="K229" s="159" t="s">
        <v>22</v>
      </c>
      <c r="L229" s="146">
        <v>0.44121277324972691</v>
      </c>
      <c r="M229" s="146">
        <v>0</v>
      </c>
      <c r="N229" s="146">
        <v>0</v>
      </c>
      <c r="O229" s="146">
        <v>0</v>
      </c>
      <c r="P229" s="146">
        <v>0.61438516241844332</v>
      </c>
      <c r="Q229" s="146">
        <v>0</v>
      </c>
      <c r="R229" s="147">
        <v>0</v>
      </c>
      <c r="S229" s="148">
        <f t="shared" si="184"/>
        <v>1.0555979356681702</v>
      </c>
      <c r="U229" s="205" t="s">
        <v>22</v>
      </c>
      <c r="V229" s="197">
        <v>0.44121277324972691</v>
      </c>
      <c r="W229" s="197">
        <v>0</v>
      </c>
      <c r="X229" s="197">
        <v>0</v>
      </c>
      <c r="Y229" s="197">
        <v>0</v>
      </c>
      <c r="Z229" s="197">
        <v>0</v>
      </c>
      <c r="AA229" s="197">
        <v>0</v>
      </c>
      <c r="AB229" s="197">
        <v>0.61438516241844332</v>
      </c>
      <c r="AC229" s="198">
        <v>0</v>
      </c>
      <c r="AD229" s="197">
        <v>0</v>
      </c>
      <c r="AE229" s="197">
        <v>0</v>
      </c>
      <c r="AF229" s="197">
        <v>0</v>
      </c>
      <c r="AG229" s="197">
        <v>0</v>
      </c>
      <c r="AH229" s="197">
        <v>0</v>
      </c>
      <c r="AI229" s="200">
        <f t="shared" si="185"/>
        <v>1.0555979356681702</v>
      </c>
      <c r="BA229" s="131"/>
      <c r="BR229" s="131"/>
      <c r="CG229" s="131"/>
    </row>
    <row r="230" spans="1:85" ht="15">
      <c r="A230" s="149" t="s">
        <v>21</v>
      </c>
      <c r="B230" s="150">
        <v>0</v>
      </c>
      <c r="C230" s="150">
        <v>0</v>
      </c>
      <c r="D230" s="150">
        <v>0</v>
      </c>
      <c r="E230" s="150">
        <v>0</v>
      </c>
      <c r="F230" s="304"/>
      <c r="G230" s="150">
        <v>0</v>
      </c>
      <c r="H230" s="151">
        <v>0</v>
      </c>
      <c r="I230" s="152">
        <f t="shared" si="183"/>
        <v>0</v>
      </c>
      <c r="J230" s="139"/>
      <c r="K230" s="153" t="s">
        <v>21</v>
      </c>
      <c r="L230" s="154">
        <v>0</v>
      </c>
      <c r="M230" s="154">
        <v>0</v>
      </c>
      <c r="N230" s="154">
        <v>0</v>
      </c>
      <c r="O230" s="154">
        <v>0</v>
      </c>
      <c r="P230" s="154">
        <v>0</v>
      </c>
      <c r="Q230" s="154">
        <v>0</v>
      </c>
      <c r="R230" s="155">
        <v>0</v>
      </c>
      <c r="S230" s="156">
        <f t="shared" si="184"/>
        <v>0</v>
      </c>
      <c r="U230" s="201" t="s">
        <v>58</v>
      </c>
      <c r="V230" s="202">
        <v>0</v>
      </c>
      <c r="W230" s="202">
        <v>0</v>
      </c>
      <c r="X230" s="202">
        <v>0</v>
      </c>
      <c r="Y230" s="202">
        <v>0</v>
      </c>
      <c r="Z230" s="202">
        <v>0</v>
      </c>
      <c r="AA230" s="202">
        <v>0</v>
      </c>
      <c r="AB230" s="202">
        <v>0</v>
      </c>
      <c r="AC230" s="203">
        <v>0</v>
      </c>
      <c r="AD230" s="202">
        <v>0</v>
      </c>
      <c r="AE230" s="202">
        <v>0</v>
      </c>
      <c r="AF230" s="202">
        <v>0</v>
      </c>
      <c r="AG230" s="202">
        <v>0</v>
      </c>
      <c r="AH230" s="202">
        <v>0</v>
      </c>
      <c r="AI230" s="204">
        <f t="shared" si="185"/>
        <v>0</v>
      </c>
      <c r="BA230" s="131"/>
      <c r="BR230" s="131"/>
      <c r="CG230" s="131"/>
    </row>
    <row r="231" spans="1:85" ht="15">
      <c r="A231" s="160" t="s">
        <v>61</v>
      </c>
      <c r="B231" s="146">
        <v>0</v>
      </c>
      <c r="C231" s="146">
        <v>0</v>
      </c>
      <c r="D231" s="146">
        <v>0</v>
      </c>
      <c r="E231" s="146">
        <v>0</v>
      </c>
      <c r="F231" s="304"/>
      <c r="G231" s="146">
        <v>0</v>
      </c>
      <c r="H231" s="158">
        <v>0</v>
      </c>
      <c r="I231" s="144">
        <f t="shared" si="183"/>
        <v>0</v>
      </c>
      <c r="J231" s="139"/>
      <c r="K231" s="161" t="s">
        <v>61</v>
      </c>
      <c r="L231" s="146">
        <v>0</v>
      </c>
      <c r="M231" s="146">
        <v>0</v>
      </c>
      <c r="N231" s="146">
        <v>0</v>
      </c>
      <c r="O231" s="146">
        <v>0</v>
      </c>
      <c r="P231" s="146">
        <v>0</v>
      </c>
      <c r="Q231" s="146">
        <v>0</v>
      </c>
      <c r="R231" s="147">
        <v>0</v>
      </c>
      <c r="S231" s="148">
        <f t="shared" si="184"/>
        <v>0</v>
      </c>
      <c r="U231" s="206" t="s">
        <v>59</v>
      </c>
      <c r="V231" s="197">
        <v>0</v>
      </c>
      <c r="W231" s="197">
        <v>0</v>
      </c>
      <c r="X231" s="197">
        <v>0</v>
      </c>
      <c r="Y231" s="197">
        <v>0</v>
      </c>
      <c r="Z231" s="197">
        <v>0</v>
      </c>
      <c r="AA231" s="197">
        <v>0</v>
      </c>
      <c r="AB231" s="197">
        <v>0</v>
      </c>
      <c r="AC231" s="198">
        <v>0</v>
      </c>
      <c r="AD231" s="199">
        <v>0</v>
      </c>
      <c r="AE231" s="199">
        <v>0</v>
      </c>
      <c r="AF231" s="199">
        <v>0</v>
      </c>
      <c r="AG231" s="199">
        <v>0</v>
      </c>
      <c r="AH231" s="199">
        <v>0</v>
      </c>
      <c r="AI231" s="200">
        <f t="shared" si="185"/>
        <v>0</v>
      </c>
      <c r="BA231" s="131"/>
      <c r="BR231" s="131"/>
      <c r="CG231" s="131"/>
    </row>
    <row r="232" spans="1:85">
      <c r="A232" s="162" t="s">
        <v>23</v>
      </c>
      <c r="B232" s="163">
        <v>0</v>
      </c>
      <c r="C232" s="163">
        <v>0</v>
      </c>
      <c r="D232" s="163">
        <v>0</v>
      </c>
      <c r="E232" s="163">
        <v>0</v>
      </c>
      <c r="F232" s="304"/>
      <c r="G232" s="163">
        <v>0</v>
      </c>
      <c r="H232" s="164">
        <v>0</v>
      </c>
      <c r="I232" s="165">
        <f t="shared" si="183"/>
        <v>0</v>
      </c>
      <c r="J232" s="139"/>
      <c r="K232" s="166" t="s">
        <v>23</v>
      </c>
      <c r="L232" s="167">
        <v>0</v>
      </c>
      <c r="M232" s="167">
        <v>0</v>
      </c>
      <c r="N232" s="167">
        <v>0</v>
      </c>
      <c r="O232" s="167">
        <v>0</v>
      </c>
      <c r="P232" s="167">
        <v>0</v>
      </c>
      <c r="Q232" s="167">
        <v>0</v>
      </c>
      <c r="R232" s="168">
        <v>0</v>
      </c>
      <c r="S232" s="169">
        <f t="shared" si="184"/>
        <v>0</v>
      </c>
      <c r="U232" s="207" t="s">
        <v>62</v>
      </c>
      <c r="V232" s="208">
        <v>0</v>
      </c>
      <c r="W232" s="208">
        <v>0</v>
      </c>
      <c r="X232" s="208">
        <v>0</v>
      </c>
      <c r="Y232" s="208">
        <v>0</v>
      </c>
      <c r="Z232" s="208">
        <v>0</v>
      </c>
      <c r="AA232" s="208">
        <v>0</v>
      </c>
      <c r="AB232" s="208">
        <v>0</v>
      </c>
      <c r="AC232" s="208">
        <v>0</v>
      </c>
      <c r="AD232" s="208">
        <v>0</v>
      </c>
      <c r="AE232" s="208">
        <v>0</v>
      </c>
      <c r="AF232" s="208">
        <v>0</v>
      </c>
      <c r="AG232" s="208">
        <v>0</v>
      </c>
      <c r="AH232" s="92">
        <v>0</v>
      </c>
      <c r="AI232" s="209">
        <f t="shared" si="185"/>
        <v>0</v>
      </c>
      <c r="BA232" s="131"/>
      <c r="BR232" s="131"/>
      <c r="CG232" s="131"/>
    </row>
    <row r="233" spans="1:85">
      <c r="A233" s="170" t="s">
        <v>19</v>
      </c>
      <c r="B233" s="171">
        <v>0</v>
      </c>
      <c r="C233" s="171">
        <v>0</v>
      </c>
      <c r="D233" s="171">
        <v>0</v>
      </c>
      <c r="E233" s="171">
        <v>0</v>
      </c>
      <c r="F233" s="304"/>
      <c r="G233" s="171">
        <v>0</v>
      </c>
      <c r="H233" s="172">
        <v>0</v>
      </c>
      <c r="I233" s="173">
        <f t="shared" si="183"/>
        <v>0</v>
      </c>
      <c r="J233" s="139"/>
      <c r="K233" s="174" t="s">
        <v>19</v>
      </c>
      <c r="L233" s="171">
        <v>0</v>
      </c>
      <c r="M233" s="171">
        <v>0</v>
      </c>
      <c r="N233" s="171">
        <v>0</v>
      </c>
      <c r="O233" s="171">
        <v>0</v>
      </c>
      <c r="P233" s="171">
        <v>0</v>
      </c>
      <c r="Q233" s="171">
        <v>0</v>
      </c>
      <c r="R233" s="175">
        <v>0</v>
      </c>
      <c r="S233" s="176">
        <f t="shared" si="184"/>
        <v>0</v>
      </c>
      <c r="U233" s="210" t="s">
        <v>19</v>
      </c>
      <c r="V233" s="211">
        <v>0</v>
      </c>
      <c r="W233" s="211">
        <v>0</v>
      </c>
      <c r="X233" s="211">
        <v>0</v>
      </c>
      <c r="Y233" s="211">
        <v>0</v>
      </c>
      <c r="Z233" s="211">
        <v>0</v>
      </c>
      <c r="AA233" s="211">
        <v>0</v>
      </c>
      <c r="AB233" s="211">
        <v>0</v>
      </c>
      <c r="AC233" s="211">
        <v>0</v>
      </c>
      <c r="AD233" s="212">
        <v>0</v>
      </c>
      <c r="AE233" s="212">
        <v>0</v>
      </c>
      <c r="AF233" s="212">
        <v>0</v>
      </c>
      <c r="AG233" s="212">
        <v>0</v>
      </c>
      <c r="AH233" s="212">
        <v>0</v>
      </c>
      <c r="AI233" s="213">
        <f t="shared" si="185"/>
        <v>0</v>
      </c>
      <c r="BA233" s="131"/>
      <c r="BR233" s="131"/>
      <c r="CG233" s="131"/>
    </row>
    <row r="234" spans="1:85">
      <c r="A234" s="162" t="s">
        <v>20</v>
      </c>
      <c r="B234" s="163">
        <v>0</v>
      </c>
      <c r="C234" s="163">
        <v>0</v>
      </c>
      <c r="D234" s="163">
        <v>0</v>
      </c>
      <c r="E234" s="163">
        <v>0</v>
      </c>
      <c r="F234" s="304"/>
      <c r="G234" s="163">
        <v>0</v>
      </c>
      <c r="H234" s="164">
        <v>0</v>
      </c>
      <c r="I234" s="165">
        <f t="shared" si="183"/>
        <v>0</v>
      </c>
      <c r="J234" s="139"/>
      <c r="K234" s="166" t="s">
        <v>20</v>
      </c>
      <c r="L234" s="167">
        <v>0</v>
      </c>
      <c r="M234" s="167">
        <v>0</v>
      </c>
      <c r="N234" s="167">
        <v>0</v>
      </c>
      <c r="O234" s="167">
        <v>0</v>
      </c>
      <c r="P234" s="167">
        <v>0</v>
      </c>
      <c r="Q234" s="167">
        <v>0</v>
      </c>
      <c r="R234" s="168">
        <v>0</v>
      </c>
      <c r="S234" s="169">
        <f t="shared" si="184"/>
        <v>0</v>
      </c>
      <c r="U234" s="207" t="s">
        <v>20</v>
      </c>
      <c r="V234" s="208">
        <v>0</v>
      </c>
      <c r="W234" s="208">
        <v>0</v>
      </c>
      <c r="X234" s="208">
        <v>0</v>
      </c>
      <c r="Y234" s="208">
        <v>0</v>
      </c>
      <c r="Z234" s="208">
        <v>0</v>
      </c>
      <c r="AA234" s="208">
        <v>0</v>
      </c>
      <c r="AB234" s="208">
        <v>0</v>
      </c>
      <c r="AC234" s="208">
        <v>0</v>
      </c>
      <c r="AD234" s="208">
        <v>0</v>
      </c>
      <c r="AE234" s="208">
        <v>0</v>
      </c>
      <c r="AF234" s="208">
        <v>0</v>
      </c>
      <c r="AG234" s="208">
        <v>0</v>
      </c>
      <c r="AH234" s="92">
        <v>0</v>
      </c>
      <c r="AI234" s="209">
        <f t="shared" si="185"/>
        <v>0</v>
      </c>
      <c r="BA234" s="131"/>
      <c r="BR234" s="131"/>
      <c r="CG234" s="131"/>
    </row>
    <row r="235" spans="1:85" ht="15" thickBot="1">
      <c r="A235" s="177" t="s">
        <v>11</v>
      </c>
      <c r="B235" s="178">
        <v>0</v>
      </c>
      <c r="C235" s="178">
        <v>0</v>
      </c>
      <c r="D235" s="178">
        <v>0</v>
      </c>
      <c r="E235" s="178">
        <v>0</v>
      </c>
      <c r="F235" s="305"/>
      <c r="G235" s="178">
        <v>0</v>
      </c>
      <c r="H235" s="179">
        <v>0</v>
      </c>
      <c r="I235" s="180">
        <f t="shared" si="183"/>
        <v>0</v>
      </c>
      <c r="J235" s="139"/>
      <c r="K235" s="181" t="s">
        <v>11</v>
      </c>
      <c r="L235" s="178">
        <v>0</v>
      </c>
      <c r="M235" s="178">
        <v>0</v>
      </c>
      <c r="N235" s="178">
        <v>0</v>
      </c>
      <c r="O235" s="178">
        <v>0</v>
      </c>
      <c r="P235" s="178">
        <v>0</v>
      </c>
      <c r="Q235" s="178">
        <v>0</v>
      </c>
      <c r="R235" s="182">
        <v>0</v>
      </c>
      <c r="S235" s="183">
        <f t="shared" si="184"/>
        <v>0</v>
      </c>
      <c r="U235" s="210" t="s">
        <v>11</v>
      </c>
      <c r="V235" s="211">
        <v>0</v>
      </c>
      <c r="W235" s="211">
        <v>0</v>
      </c>
      <c r="X235" s="211">
        <v>0</v>
      </c>
      <c r="Y235" s="211">
        <v>0</v>
      </c>
      <c r="Z235" s="211">
        <v>0</v>
      </c>
      <c r="AA235" s="211">
        <v>0</v>
      </c>
      <c r="AB235" s="211">
        <v>0</v>
      </c>
      <c r="AC235" s="211">
        <v>0</v>
      </c>
      <c r="AD235" s="212">
        <v>0</v>
      </c>
      <c r="AE235" s="212">
        <v>0</v>
      </c>
      <c r="AF235" s="212">
        <v>0</v>
      </c>
      <c r="AG235" s="212">
        <v>0</v>
      </c>
      <c r="AH235" s="212">
        <v>0</v>
      </c>
      <c r="AI235" s="213">
        <f t="shared" si="185"/>
        <v>0</v>
      </c>
      <c r="BA235" s="131"/>
      <c r="BR235" s="131"/>
      <c r="CG235" s="131"/>
    </row>
    <row r="236" spans="1:85" ht="15">
      <c r="A236" s="184" t="s">
        <v>26</v>
      </c>
      <c r="B236" s="185">
        <f>SUM(B215:B231)</f>
        <v>15.047287564004037</v>
      </c>
      <c r="C236" s="185">
        <f t="shared" ref="C236:H236" si="186">SUM(C215:C231)</f>
        <v>1.4102697518473815</v>
      </c>
      <c r="D236" s="185">
        <f t="shared" si="186"/>
        <v>31.90439139351491</v>
      </c>
      <c r="E236" s="185">
        <f t="shared" si="186"/>
        <v>53.753878825727462</v>
      </c>
      <c r="F236" s="185">
        <f t="shared" si="186"/>
        <v>0</v>
      </c>
      <c r="G236" s="185">
        <f t="shared" si="186"/>
        <v>10.279663701535643</v>
      </c>
      <c r="H236" s="187">
        <f t="shared" si="186"/>
        <v>1.1322096824320715</v>
      </c>
      <c r="I236" s="144">
        <f t="shared" ref="I236" si="187">SUM(I215:I231)</f>
        <v>113.52770091906152</v>
      </c>
      <c r="J236" s="139"/>
      <c r="K236" s="186" t="s">
        <v>26</v>
      </c>
      <c r="L236" s="185">
        <f>SUM(L215:L231)</f>
        <v>15.047287564004037</v>
      </c>
      <c r="M236" s="185">
        <f t="shared" ref="M236:R236" si="188">SUM(M215:M231)</f>
        <v>1.4102697518473815</v>
      </c>
      <c r="N236" s="185">
        <f t="shared" si="188"/>
        <v>31.90439139351491</v>
      </c>
      <c r="O236" s="185">
        <f t="shared" si="188"/>
        <v>53.753878825727462</v>
      </c>
      <c r="P236" s="185">
        <f t="shared" si="188"/>
        <v>13.642757274011622</v>
      </c>
      <c r="Q236" s="185">
        <f t="shared" si="188"/>
        <v>10.279663701535643</v>
      </c>
      <c r="R236" s="187">
        <f t="shared" si="188"/>
        <v>1.1322096824320715</v>
      </c>
      <c r="S236" s="188">
        <f t="shared" ref="S236" si="189">SUM(S215:S231)</f>
        <v>127.17045819307313</v>
      </c>
      <c r="T236" s="131" t="str">
        <f>IF(ABS(S236-AI236)&gt;0.01,S236-AI236,"")</f>
        <v/>
      </c>
      <c r="U236" s="214" t="s">
        <v>60</v>
      </c>
      <c r="V236" s="215">
        <f>SUM(V215:V231)</f>
        <v>10.470169038391328</v>
      </c>
      <c r="W236" s="215">
        <f t="shared" ref="W236:AH236" si="190">SUM(W215:W231)</f>
        <v>3.910989289686158</v>
      </c>
      <c r="X236" s="215">
        <f t="shared" si="190"/>
        <v>10.279663701535643</v>
      </c>
      <c r="Y236" s="215">
        <f t="shared" si="190"/>
        <v>1.4102697518473815</v>
      </c>
      <c r="Z236" s="215">
        <f t="shared" si="190"/>
        <v>15.582370404228236</v>
      </c>
      <c r="AA236" s="215">
        <f t="shared" si="190"/>
        <v>53.227909877570021</v>
      </c>
      <c r="AB236" s="215">
        <f t="shared" si="190"/>
        <v>13.642757274011622</v>
      </c>
      <c r="AC236" s="215">
        <f t="shared" si="190"/>
        <v>18.646328855802743</v>
      </c>
      <c r="AD236" s="216">
        <f t="shared" si="190"/>
        <v>0.66612923592655315</v>
      </c>
      <c r="AE236" s="216">
        <f t="shared" si="190"/>
        <v>0.29182798583049047</v>
      </c>
      <c r="AF236" s="216">
        <f t="shared" si="190"/>
        <v>1.1322096824320715</v>
      </c>
      <c r="AG236" s="216">
        <f t="shared" si="190"/>
        <v>16.322020989286674</v>
      </c>
      <c r="AH236" s="216">
        <f t="shared" si="190"/>
        <v>0.23414096232695245</v>
      </c>
      <c r="AI236" s="217">
        <f>SUM(V236:AC236)</f>
        <v>127.17045819307313</v>
      </c>
      <c r="BA236" s="131"/>
      <c r="BR236" s="131"/>
      <c r="CG236" s="131"/>
    </row>
    <row r="237" spans="1:85" s="2" customFormat="1" ht="15" thickBot="1">
      <c r="A237" s="15" t="s">
        <v>100</v>
      </c>
      <c r="B237" s="100">
        <f>IF($I236=0,"-",B236/$I236)</f>
        <v>0.13254287228745923</v>
      </c>
      <c r="C237" s="100">
        <f t="shared" ref="C237:H237" si="191">IF($I236=0,"-",C236/$I236)</f>
        <v>1.242225237039566E-2</v>
      </c>
      <c r="D237" s="100">
        <f t="shared" si="191"/>
        <v>0.28102737160387703</v>
      </c>
      <c r="E237" s="100">
        <f t="shared" si="191"/>
        <v>0.47348689694729901</v>
      </c>
      <c r="F237" s="100">
        <f t="shared" si="191"/>
        <v>0</v>
      </c>
      <c r="G237" s="100">
        <f t="shared" si="191"/>
        <v>9.0547625102215631E-2</v>
      </c>
      <c r="H237" s="101">
        <f t="shared" si="191"/>
        <v>9.9729816887533865E-3</v>
      </c>
      <c r="I237" s="102">
        <f>SUM(B237:H237)</f>
        <v>0.99999999999999989</v>
      </c>
      <c r="J237" s="131"/>
      <c r="K237" s="27" t="s">
        <v>100</v>
      </c>
      <c r="L237" s="76">
        <f>IF($S236=0,"-",L236/$S236)</f>
        <v>0.11832376620959324</v>
      </c>
      <c r="M237" s="76">
        <f t="shared" ref="M237:R237" si="192">IF($S236=0,"-",M236/$S236)</f>
        <v>1.1089601876768246E-2</v>
      </c>
      <c r="N237" s="76">
        <f t="shared" si="192"/>
        <v>0.25087895291748435</v>
      </c>
      <c r="O237" s="76">
        <f t="shared" si="192"/>
        <v>0.42269155580234741</v>
      </c>
      <c r="P237" s="76">
        <f t="shared" si="192"/>
        <v>0.10727929637006475</v>
      </c>
      <c r="Q237" s="76">
        <f t="shared" si="192"/>
        <v>8.0833739593269532E-2</v>
      </c>
      <c r="R237" s="77">
        <f t="shared" si="192"/>
        <v>8.9030872304723847E-3</v>
      </c>
      <c r="S237" s="78">
        <f>SUM(L237:R237)</f>
        <v>0.99999999999999989</v>
      </c>
      <c r="U237" s="36" t="s">
        <v>100</v>
      </c>
      <c r="V237" s="103">
        <f>+V236/$AI236</f>
        <v>8.2331770972274662E-2</v>
      </c>
      <c r="W237" s="103">
        <f t="shared" ref="W237:AH237" si="193">+W236/$AI236</f>
        <v>3.0753913646740218E-2</v>
      </c>
      <c r="X237" s="103">
        <f t="shared" si="193"/>
        <v>8.0833739593269532E-2</v>
      </c>
      <c r="Y237" s="103">
        <f t="shared" si="193"/>
        <v>1.1089601876768246E-2</v>
      </c>
      <c r="Z237" s="103">
        <f t="shared" si="193"/>
        <v>0.12253136951485007</v>
      </c>
      <c r="AA237" s="103">
        <f t="shared" si="193"/>
        <v>0.41855561923633378</v>
      </c>
      <c r="AB237" s="103">
        <f t="shared" si="193"/>
        <v>0.10727929637006475</v>
      </c>
      <c r="AC237" s="103">
        <f t="shared" si="193"/>
        <v>0.14662468878969875</v>
      </c>
      <c r="AD237" s="103">
        <f t="shared" si="193"/>
        <v>5.2380815905783739E-3</v>
      </c>
      <c r="AE237" s="103">
        <f t="shared" si="193"/>
        <v>2.294778126751973E-3</v>
      </c>
      <c r="AF237" s="103">
        <f t="shared" si="193"/>
        <v>8.9030872304723847E-3</v>
      </c>
      <c r="AG237" s="103">
        <f t="shared" si="193"/>
        <v>0.1283475834026343</v>
      </c>
      <c r="AH237" s="103">
        <f t="shared" si="193"/>
        <v>1.8411584392616894E-3</v>
      </c>
      <c r="AI237" s="104">
        <f>SUM(V237:AC237)</f>
        <v>1</v>
      </c>
    </row>
    <row r="238" spans="1:85" ht="15" thickBot="1">
      <c r="A238" s="218"/>
      <c r="B238" s="218"/>
      <c r="C238" s="218"/>
      <c r="D238" s="218"/>
      <c r="E238" s="218"/>
      <c r="F238" s="218"/>
      <c r="G238" s="218"/>
      <c r="H238" s="218"/>
      <c r="I238" s="218"/>
      <c r="K238" s="218"/>
      <c r="L238" s="218"/>
      <c r="M238" s="218"/>
      <c r="N238" s="218"/>
      <c r="O238" s="218"/>
      <c r="P238" s="218"/>
      <c r="Q238" s="218"/>
      <c r="R238" s="218"/>
      <c r="S238" s="218"/>
      <c r="AI238" s="139"/>
      <c r="BA238" s="131"/>
      <c r="BR238" s="131"/>
      <c r="CG238" s="131"/>
    </row>
    <row r="239" spans="1:85" ht="28.5">
      <c r="A239" s="328" t="s">
        <v>66</v>
      </c>
      <c r="B239" s="135" t="s">
        <v>0</v>
      </c>
      <c r="C239" s="135" t="s">
        <v>1</v>
      </c>
      <c r="D239" s="135" t="s">
        <v>2</v>
      </c>
      <c r="E239" s="135" t="s">
        <v>3</v>
      </c>
      <c r="F239" s="135" t="s">
        <v>27</v>
      </c>
      <c r="G239" s="135" t="s">
        <v>4</v>
      </c>
      <c r="H239" s="135" t="s">
        <v>5</v>
      </c>
      <c r="I239" s="136" t="s">
        <v>6</v>
      </c>
      <c r="K239" s="330" t="s">
        <v>66</v>
      </c>
      <c r="L239" s="137" t="s">
        <v>0</v>
      </c>
      <c r="M239" s="137" t="s">
        <v>1</v>
      </c>
      <c r="N239" s="137" t="s">
        <v>2</v>
      </c>
      <c r="O239" s="137" t="s">
        <v>3</v>
      </c>
      <c r="P239" s="137" t="s">
        <v>27</v>
      </c>
      <c r="Q239" s="137" t="s">
        <v>4</v>
      </c>
      <c r="R239" s="137" t="s">
        <v>5</v>
      </c>
      <c r="S239" s="138" t="s">
        <v>6</v>
      </c>
      <c r="U239" s="332" t="s">
        <v>66</v>
      </c>
      <c r="V239" s="190" t="s">
        <v>69</v>
      </c>
      <c r="W239" s="190" t="s">
        <v>70</v>
      </c>
      <c r="X239" s="190" t="s">
        <v>4</v>
      </c>
      <c r="Y239" s="190" t="s">
        <v>1</v>
      </c>
      <c r="Z239" s="190" t="s">
        <v>2</v>
      </c>
      <c r="AA239" s="190" t="s">
        <v>3</v>
      </c>
      <c r="AB239" s="190" t="s">
        <v>52</v>
      </c>
      <c r="AC239" s="190" t="s">
        <v>64</v>
      </c>
      <c r="AD239" s="191" t="s">
        <v>72</v>
      </c>
      <c r="AE239" s="191" t="s">
        <v>79</v>
      </c>
      <c r="AF239" s="191" t="s">
        <v>73</v>
      </c>
      <c r="AG239" s="191" t="s">
        <v>80</v>
      </c>
      <c r="AH239" s="191" t="s">
        <v>81</v>
      </c>
      <c r="AI239" s="192" t="s">
        <v>60</v>
      </c>
      <c r="BA239" s="131"/>
      <c r="BR239" s="131"/>
      <c r="CG239" s="131"/>
    </row>
    <row r="240" spans="1:85" ht="15">
      <c r="A240" s="329" t="s">
        <v>66</v>
      </c>
      <c r="B240" s="294" t="s">
        <v>109</v>
      </c>
      <c r="C240" s="295"/>
      <c r="D240" s="295"/>
      <c r="E240" s="295"/>
      <c r="F240" s="295"/>
      <c r="G240" s="295"/>
      <c r="H240" s="295"/>
      <c r="I240" s="296"/>
      <c r="K240" s="331" t="s">
        <v>66</v>
      </c>
      <c r="L240" s="297" t="s">
        <v>109</v>
      </c>
      <c r="M240" s="298"/>
      <c r="N240" s="298"/>
      <c r="O240" s="298"/>
      <c r="P240" s="298"/>
      <c r="Q240" s="298"/>
      <c r="R240" s="298"/>
      <c r="S240" s="299"/>
      <c r="U240" s="333" t="s">
        <v>66</v>
      </c>
      <c r="V240" s="326" t="s">
        <v>109</v>
      </c>
      <c r="W240" s="326"/>
      <c r="X240" s="326"/>
      <c r="Y240" s="326"/>
      <c r="Z240" s="326"/>
      <c r="AA240" s="326"/>
      <c r="AB240" s="326"/>
      <c r="AC240" s="326"/>
      <c r="AD240" s="326"/>
      <c r="AE240" s="326"/>
      <c r="AF240" s="326"/>
      <c r="AG240" s="326"/>
      <c r="AH240" s="326"/>
      <c r="AI240" s="327"/>
      <c r="BA240" s="131"/>
      <c r="BR240" s="131"/>
      <c r="CG240" s="131"/>
    </row>
    <row r="241" spans="1:85" ht="15">
      <c r="A241" s="141" t="s">
        <v>7</v>
      </c>
      <c r="B241" s="142">
        <v>0</v>
      </c>
      <c r="C241" s="142">
        <v>0</v>
      </c>
      <c r="D241" s="142">
        <v>0</v>
      </c>
      <c r="E241" s="142">
        <v>0</v>
      </c>
      <c r="F241" s="303"/>
      <c r="G241" s="142">
        <v>0</v>
      </c>
      <c r="H241" s="143">
        <v>0</v>
      </c>
      <c r="I241" s="144">
        <f>SUM(B241:H241)</f>
        <v>0</v>
      </c>
      <c r="J241" s="139"/>
      <c r="K241" s="193" t="s">
        <v>7</v>
      </c>
      <c r="L241" s="142">
        <v>0</v>
      </c>
      <c r="M241" s="142">
        <v>0</v>
      </c>
      <c r="N241" s="142">
        <v>0</v>
      </c>
      <c r="O241" s="142">
        <v>0</v>
      </c>
      <c r="P241" s="142">
        <v>0</v>
      </c>
      <c r="Q241" s="142">
        <v>0</v>
      </c>
      <c r="R241" s="194">
        <v>0</v>
      </c>
      <c r="S241" s="195">
        <f>SUM(L241:R241)</f>
        <v>0</v>
      </c>
      <c r="U241" s="196" t="s">
        <v>7</v>
      </c>
      <c r="V241" s="197">
        <v>0</v>
      </c>
      <c r="W241" s="197">
        <v>0</v>
      </c>
      <c r="X241" s="197">
        <v>0</v>
      </c>
      <c r="Y241" s="197">
        <v>0</v>
      </c>
      <c r="Z241" s="197">
        <v>0</v>
      </c>
      <c r="AA241" s="197">
        <v>0</v>
      </c>
      <c r="AB241" s="197">
        <v>0</v>
      </c>
      <c r="AC241" s="198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200">
        <f>SUM(V241:AC241)</f>
        <v>0</v>
      </c>
      <c r="BA241" s="131"/>
      <c r="BR241" s="131"/>
      <c r="CG241" s="131"/>
    </row>
    <row r="242" spans="1:85" ht="15">
      <c r="A242" s="149" t="s">
        <v>8</v>
      </c>
      <c r="B242" s="150">
        <v>0</v>
      </c>
      <c r="C242" s="150">
        <v>0</v>
      </c>
      <c r="D242" s="150">
        <v>0</v>
      </c>
      <c r="E242" s="150">
        <v>0</v>
      </c>
      <c r="F242" s="304"/>
      <c r="G242" s="150">
        <v>0</v>
      </c>
      <c r="H242" s="151">
        <v>0</v>
      </c>
      <c r="I242" s="152">
        <f t="shared" ref="I242:I261" si="194">SUM(B242:H242)</f>
        <v>0</v>
      </c>
      <c r="J242" s="139"/>
      <c r="K242" s="153" t="s">
        <v>8</v>
      </c>
      <c r="L242" s="154">
        <v>0</v>
      </c>
      <c r="M242" s="154">
        <v>0</v>
      </c>
      <c r="N242" s="154">
        <v>0</v>
      </c>
      <c r="O242" s="154">
        <v>0</v>
      </c>
      <c r="P242" s="154">
        <v>0</v>
      </c>
      <c r="Q242" s="154">
        <v>0</v>
      </c>
      <c r="R242" s="155">
        <v>0</v>
      </c>
      <c r="S242" s="156">
        <f t="shared" ref="S242:S261" si="195">SUM(L242:R242)</f>
        <v>0</v>
      </c>
      <c r="U242" s="201" t="s">
        <v>8</v>
      </c>
      <c r="V242" s="202">
        <v>0</v>
      </c>
      <c r="W242" s="202">
        <v>0</v>
      </c>
      <c r="X242" s="202">
        <v>0</v>
      </c>
      <c r="Y242" s="202">
        <v>0</v>
      </c>
      <c r="Z242" s="202">
        <v>0</v>
      </c>
      <c r="AA242" s="202">
        <v>0</v>
      </c>
      <c r="AB242" s="202">
        <v>0</v>
      </c>
      <c r="AC242" s="203">
        <v>0</v>
      </c>
      <c r="AD242" s="202">
        <v>0</v>
      </c>
      <c r="AE242" s="202">
        <v>0</v>
      </c>
      <c r="AF242" s="202">
        <v>0</v>
      </c>
      <c r="AG242" s="202">
        <v>0</v>
      </c>
      <c r="AH242" s="202">
        <v>0</v>
      </c>
      <c r="AI242" s="204">
        <f t="shared" ref="AI242:AI261" si="196">SUM(V242:AC242)</f>
        <v>0</v>
      </c>
      <c r="BA242" s="131"/>
      <c r="BR242" s="131"/>
      <c r="CG242" s="131"/>
    </row>
    <row r="243" spans="1:85" ht="15">
      <c r="A243" s="157" t="s">
        <v>10</v>
      </c>
      <c r="B243" s="146">
        <v>0</v>
      </c>
      <c r="C243" s="146">
        <v>0</v>
      </c>
      <c r="D243" s="146">
        <v>0.17574740163979899</v>
      </c>
      <c r="E243" s="146">
        <v>0</v>
      </c>
      <c r="F243" s="304"/>
      <c r="G243" s="146">
        <v>0</v>
      </c>
      <c r="H243" s="158">
        <v>0</v>
      </c>
      <c r="I243" s="144">
        <f t="shared" si="194"/>
        <v>0.17574740163979899</v>
      </c>
      <c r="J243" s="139"/>
      <c r="K243" s="159" t="s">
        <v>10</v>
      </c>
      <c r="L243" s="146">
        <v>0</v>
      </c>
      <c r="M243" s="146">
        <v>0</v>
      </c>
      <c r="N243" s="146">
        <v>0.17574740163979899</v>
      </c>
      <c r="O243" s="146">
        <v>0</v>
      </c>
      <c r="P243" s="146">
        <v>0</v>
      </c>
      <c r="Q243" s="146">
        <v>0</v>
      </c>
      <c r="R243" s="147">
        <v>0</v>
      </c>
      <c r="S243" s="148">
        <f t="shared" si="195"/>
        <v>0.17574740163979899</v>
      </c>
      <c r="U243" s="205" t="s">
        <v>10</v>
      </c>
      <c r="V243" s="197">
        <v>0</v>
      </c>
      <c r="W243" s="197">
        <v>0</v>
      </c>
      <c r="X243" s="197">
        <v>0</v>
      </c>
      <c r="Y243" s="197">
        <v>0</v>
      </c>
      <c r="Z243" s="197">
        <v>0.17574740163979899</v>
      </c>
      <c r="AA243" s="197">
        <v>0</v>
      </c>
      <c r="AB243" s="197">
        <v>0</v>
      </c>
      <c r="AC243" s="198">
        <v>0</v>
      </c>
      <c r="AD243" s="199">
        <v>0</v>
      </c>
      <c r="AE243" s="199">
        <v>0</v>
      </c>
      <c r="AF243" s="199">
        <v>0</v>
      </c>
      <c r="AG243" s="199">
        <v>0</v>
      </c>
      <c r="AH243" s="199">
        <v>0</v>
      </c>
      <c r="AI243" s="200">
        <f t="shared" si="196"/>
        <v>0.17574740163979899</v>
      </c>
      <c r="BA243" s="131"/>
      <c r="BR243" s="131"/>
      <c r="CG243" s="131"/>
    </row>
    <row r="244" spans="1:85" ht="15">
      <c r="A244" s="149" t="s">
        <v>53</v>
      </c>
      <c r="B244" s="150">
        <v>0</v>
      </c>
      <c r="C244" s="150">
        <v>0</v>
      </c>
      <c r="D244" s="150">
        <v>0</v>
      </c>
      <c r="E244" s="150">
        <v>0</v>
      </c>
      <c r="F244" s="304"/>
      <c r="G244" s="150">
        <v>0</v>
      </c>
      <c r="H244" s="151">
        <v>0</v>
      </c>
      <c r="I244" s="152">
        <f t="shared" si="194"/>
        <v>0</v>
      </c>
      <c r="J244" s="139"/>
      <c r="K244" s="153" t="s">
        <v>53</v>
      </c>
      <c r="L244" s="154">
        <v>0</v>
      </c>
      <c r="M244" s="154">
        <v>0</v>
      </c>
      <c r="N244" s="154">
        <v>0</v>
      </c>
      <c r="O244" s="154">
        <v>0</v>
      </c>
      <c r="P244" s="154">
        <v>0</v>
      </c>
      <c r="Q244" s="154">
        <v>0</v>
      </c>
      <c r="R244" s="155">
        <v>0</v>
      </c>
      <c r="S244" s="156">
        <f t="shared" si="195"/>
        <v>0</v>
      </c>
      <c r="U244" s="201" t="s">
        <v>53</v>
      </c>
      <c r="V244" s="202">
        <v>0</v>
      </c>
      <c r="W244" s="202">
        <v>0</v>
      </c>
      <c r="X244" s="202">
        <v>0</v>
      </c>
      <c r="Y244" s="202">
        <v>0</v>
      </c>
      <c r="Z244" s="202">
        <v>0</v>
      </c>
      <c r="AA244" s="202">
        <v>0</v>
      </c>
      <c r="AB244" s="202">
        <v>0</v>
      </c>
      <c r="AC244" s="203">
        <v>0</v>
      </c>
      <c r="AD244" s="202">
        <v>0</v>
      </c>
      <c r="AE244" s="202">
        <v>0</v>
      </c>
      <c r="AF244" s="202">
        <v>0</v>
      </c>
      <c r="AG244" s="202">
        <v>0</v>
      </c>
      <c r="AH244" s="202">
        <v>0</v>
      </c>
      <c r="AI244" s="204">
        <f t="shared" si="196"/>
        <v>0</v>
      </c>
      <c r="BA244" s="131"/>
      <c r="BR244" s="131"/>
      <c r="CG244" s="131"/>
    </row>
    <row r="245" spans="1:85" ht="15">
      <c r="A245" s="157" t="s">
        <v>16</v>
      </c>
      <c r="B245" s="146">
        <v>55.703735727344643</v>
      </c>
      <c r="C245" s="146">
        <v>0.32869413444169643</v>
      </c>
      <c r="D245" s="146">
        <v>1.1897136055861834</v>
      </c>
      <c r="E245" s="146">
        <v>0</v>
      </c>
      <c r="F245" s="304"/>
      <c r="G245" s="146">
        <v>0</v>
      </c>
      <c r="H245" s="158">
        <v>0</v>
      </c>
      <c r="I245" s="144">
        <f t="shared" si="194"/>
        <v>57.222143467372526</v>
      </c>
      <c r="J245" s="139"/>
      <c r="K245" s="159" t="s">
        <v>16</v>
      </c>
      <c r="L245" s="146">
        <v>55.703735727344643</v>
      </c>
      <c r="M245" s="146">
        <v>0.32869413444169643</v>
      </c>
      <c r="N245" s="146">
        <v>1.1897136055861834</v>
      </c>
      <c r="O245" s="146">
        <v>0</v>
      </c>
      <c r="P245" s="146">
        <v>0</v>
      </c>
      <c r="Q245" s="146">
        <v>0</v>
      </c>
      <c r="R245" s="147">
        <v>0</v>
      </c>
      <c r="S245" s="148">
        <f t="shared" si="195"/>
        <v>57.222143467372526</v>
      </c>
      <c r="U245" s="205" t="s">
        <v>16</v>
      </c>
      <c r="V245" s="197">
        <v>55.610121912949943</v>
      </c>
      <c r="W245" s="197">
        <v>0</v>
      </c>
      <c r="X245" s="197">
        <v>0</v>
      </c>
      <c r="Y245" s="197">
        <v>0.32869413444169643</v>
      </c>
      <c r="Z245" s="197">
        <v>1.1418124540546308</v>
      </c>
      <c r="AA245" s="197">
        <v>0</v>
      </c>
      <c r="AB245" s="197">
        <v>0</v>
      </c>
      <c r="AC245" s="198">
        <v>0.14151496592625598</v>
      </c>
      <c r="AD245" s="199">
        <v>9.3613814394703412E-2</v>
      </c>
      <c r="AE245" s="199">
        <v>0</v>
      </c>
      <c r="AF245" s="199">
        <v>0</v>
      </c>
      <c r="AG245" s="199">
        <v>4.7901151531552597E-2</v>
      </c>
      <c r="AH245" s="199">
        <v>0</v>
      </c>
      <c r="AI245" s="200">
        <f t="shared" si="196"/>
        <v>57.222143467372526</v>
      </c>
      <c r="BA245" s="131"/>
      <c r="BR245" s="131"/>
      <c r="CG245" s="131"/>
    </row>
    <row r="246" spans="1:85" ht="15">
      <c r="A246" s="149" t="s">
        <v>15</v>
      </c>
      <c r="B246" s="150">
        <v>27.545107033535743</v>
      </c>
      <c r="C246" s="150">
        <v>0.13410913314009493</v>
      </c>
      <c r="D246" s="150">
        <v>0.4618833367333452</v>
      </c>
      <c r="E246" s="150">
        <v>0</v>
      </c>
      <c r="F246" s="304"/>
      <c r="G246" s="150">
        <v>0</v>
      </c>
      <c r="H246" s="151">
        <v>0</v>
      </c>
      <c r="I246" s="152">
        <f t="shared" si="194"/>
        <v>28.14109950340918</v>
      </c>
      <c r="J246" s="139"/>
      <c r="K246" s="153" t="s">
        <v>15</v>
      </c>
      <c r="L246" s="154">
        <v>27.545107033535743</v>
      </c>
      <c r="M246" s="154">
        <v>0.13410913314009493</v>
      </c>
      <c r="N246" s="154">
        <v>0.4618833367333452</v>
      </c>
      <c r="O246" s="154">
        <v>0</v>
      </c>
      <c r="P246" s="154">
        <v>0</v>
      </c>
      <c r="Q246" s="154">
        <v>0</v>
      </c>
      <c r="R246" s="155">
        <v>0</v>
      </c>
      <c r="S246" s="156">
        <f t="shared" si="195"/>
        <v>28.14109950340918</v>
      </c>
      <c r="U246" s="201" t="s">
        <v>54</v>
      </c>
      <c r="V246" s="202">
        <v>27.542203677291148</v>
      </c>
      <c r="W246" s="202">
        <v>0</v>
      </c>
      <c r="X246" s="202">
        <v>0</v>
      </c>
      <c r="Y246" s="202">
        <v>0.13410913314009493</v>
      </c>
      <c r="Z246" s="202">
        <v>0.45953667762255596</v>
      </c>
      <c r="AA246" s="202">
        <v>0</v>
      </c>
      <c r="AB246" s="202">
        <v>0</v>
      </c>
      <c r="AC246" s="203">
        <v>5.2500153553846404E-3</v>
      </c>
      <c r="AD246" s="202">
        <v>2.903356244595401E-3</v>
      </c>
      <c r="AE246" s="202">
        <v>0</v>
      </c>
      <c r="AF246" s="202">
        <v>0</v>
      </c>
      <c r="AG246" s="202">
        <v>2.346659110789239E-3</v>
      </c>
      <c r="AH246" s="202">
        <v>0</v>
      </c>
      <c r="AI246" s="204">
        <f t="shared" si="196"/>
        <v>28.14109950340918</v>
      </c>
      <c r="BA246" s="131"/>
      <c r="BR246" s="131"/>
      <c r="CG246" s="131"/>
    </row>
    <row r="247" spans="1:85" ht="15">
      <c r="A247" s="157" t="s">
        <v>55</v>
      </c>
      <c r="B247" s="146">
        <v>0</v>
      </c>
      <c r="C247" s="146">
        <v>0</v>
      </c>
      <c r="D247" s="146">
        <v>0</v>
      </c>
      <c r="E247" s="146">
        <v>0.93725148394455338</v>
      </c>
      <c r="F247" s="304"/>
      <c r="G247" s="146">
        <v>0</v>
      </c>
      <c r="H247" s="158">
        <v>0</v>
      </c>
      <c r="I247" s="144">
        <f t="shared" si="194"/>
        <v>0.93725148394455338</v>
      </c>
      <c r="J247" s="139"/>
      <c r="K247" s="159" t="s">
        <v>55</v>
      </c>
      <c r="L247" s="146">
        <v>0</v>
      </c>
      <c r="M247" s="146">
        <v>0</v>
      </c>
      <c r="N247" s="146">
        <v>0</v>
      </c>
      <c r="O247" s="146">
        <v>0.93725148394455338</v>
      </c>
      <c r="P247" s="146">
        <v>174.70841978305387</v>
      </c>
      <c r="Q247" s="146">
        <v>0</v>
      </c>
      <c r="R247" s="147">
        <v>0</v>
      </c>
      <c r="S247" s="148">
        <f t="shared" si="195"/>
        <v>175.64567126699842</v>
      </c>
      <c r="U247" s="205" t="s">
        <v>55</v>
      </c>
      <c r="V247" s="197">
        <v>0</v>
      </c>
      <c r="W247" s="197">
        <v>0</v>
      </c>
      <c r="X247" s="197">
        <v>0</v>
      </c>
      <c r="Y247" s="197">
        <v>0</v>
      </c>
      <c r="Z247" s="197">
        <v>0</v>
      </c>
      <c r="AA247" s="197">
        <v>0.93725148394455338</v>
      </c>
      <c r="AB247" s="197">
        <v>174.70841978305387</v>
      </c>
      <c r="AC247" s="198">
        <v>0</v>
      </c>
      <c r="AD247" s="197">
        <v>0</v>
      </c>
      <c r="AE247" s="197">
        <v>0</v>
      </c>
      <c r="AF247" s="197">
        <v>0</v>
      </c>
      <c r="AG247" s="197">
        <v>0</v>
      </c>
      <c r="AH247" s="197">
        <v>0</v>
      </c>
      <c r="AI247" s="200">
        <f t="shared" si="196"/>
        <v>175.64567126699842</v>
      </c>
      <c r="BA247" s="131"/>
      <c r="BR247" s="131"/>
      <c r="CG247" s="131"/>
    </row>
    <row r="248" spans="1:85" ht="15">
      <c r="A248" s="149" t="s">
        <v>12</v>
      </c>
      <c r="B248" s="150">
        <v>0</v>
      </c>
      <c r="C248" s="150">
        <v>0</v>
      </c>
      <c r="D248" s="150">
        <v>0</v>
      </c>
      <c r="E248" s="150">
        <v>8.0398099437117232E-2</v>
      </c>
      <c r="F248" s="304"/>
      <c r="G248" s="150">
        <v>0</v>
      </c>
      <c r="H248" s="151">
        <v>0</v>
      </c>
      <c r="I248" s="152">
        <f t="shared" si="194"/>
        <v>8.0398099437117232E-2</v>
      </c>
      <c r="J248" s="139"/>
      <c r="K248" s="153" t="s">
        <v>12</v>
      </c>
      <c r="L248" s="154">
        <v>0</v>
      </c>
      <c r="M248" s="154">
        <v>0</v>
      </c>
      <c r="N248" s="154">
        <v>0</v>
      </c>
      <c r="O248" s="154">
        <v>8.0398099437117232E-2</v>
      </c>
      <c r="P248" s="154">
        <v>24.036744550213761</v>
      </c>
      <c r="Q248" s="154">
        <v>0</v>
      </c>
      <c r="R248" s="155">
        <v>0</v>
      </c>
      <c r="S248" s="156">
        <f t="shared" si="195"/>
        <v>24.11714264965088</v>
      </c>
      <c r="U248" s="201" t="s">
        <v>12</v>
      </c>
      <c r="V248" s="202">
        <v>0</v>
      </c>
      <c r="W248" s="202">
        <v>0</v>
      </c>
      <c r="X248" s="202">
        <v>0</v>
      </c>
      <c r="Y248" s="202">
        <v>0</v>
      </c>
      <c r="Z248" s="202">
        <v>0</v>
      </c>
      <c r="AA248" s="202">
        <v>8.0398099437117232E-2</v>
      </c>
      <c r="AB248" s="202">
        <v>24.036744550213761</v>
      </c>
      <c r="AC248" s="203">
        <v>0</v>
      </c>
      <c r="AD248" s="202">
        <v>0</v>
      </c>
      <c r="AE248" s="202">
        <v>0</v>
      </c>
      <c r="AF248" s="202">
        <v>0</v>
      </c>
      <c r="AG248" s="202">
        <v>0</v>
      </c>
      <c r="AH248" s="202">
        <v>0</v>
      </c>
      <c r="AI248" s="204">
        <f t="shared" si="196"/>
        <v>24.11714264965088</v>
      </c>
      <c r="BA248" s="131"/>
      <c r="BR248" s="131"/>
      <c r="CG248" s="131"/>
    </row>
    <row r="249" spans="1:85" ht="15">
      <c r="A249" s="157" t="s">
        <v>56</v>
      </c>
      <c r="B249" s="146">
        <v>0</v>
      </c>
      <c r="C249" s="146">
        <v>0</v>
      </c>
      <c r="D249" s="146">
        <v>4.1537447120270285E-2</v>
      </c>
      <c r="E249" s="146">
        <v>0</v>
      </c>
      <c r="F249" s="304"/>
      <c r="G249" s="146">
        <v>0</v>
      </c>
      <c r="H249" s="158">
        <v>0</v>
      </c>
      <c r="I249" s="144">
        <f t="shared" si="194"/>
        <v>4.1537447120270285E-2</v>
      </c>
      <c r="J249" s="139"/>
      <c r="K249" s="159" t="s">
        <v>56</v>
      </c>
      <c r="L249" s="146">
        <v>0</v>
      </c>
      <c r="M249" s="146">
        <v>0</v>
      </c>
      <c r="N249" s="146">
        <v>4.1537447120270285E-2</v>
      </c>
      <c r="O249" s="146">
        <v>0</v>
      </c>
      <c r="P249" s="146">
        <v>0</v>
      </c>
      <c r="Q249" s="146">
        <v>0</v>
      </c>
      <c r="R249" s="147">
        <v>0</v>
      </c>
      <c r="S249" s="148">
        <f t="shared" si="195"/>
        <v>4.1537447120270285E-2</v>
      </c>
      <c r="U249" s="205" t="s">
        <v>56</v>
      </c>
      <c r="V249" s="197">
        <v>0</v>
      </c>
      <c r="W249" s="197">
        <v>0</v>
      </c>
      <c r="X249" s="197">
        <v>0</v>
      </c>
      <c r="Y249" s="197">
        <v>0</v>
      </c>
      <c r="Z249" s="197">
        <v>4.1537447120270285E-2</v>
      </c>
      <c r="AA249" s="197">
        <v>0</v>
      </c>
      <c r="AB249" s="197">
        <v>0</v>
      </c>
      <c r="AC249" s="198">
        <v>0</v>
      </c>
      <c r="AD249" s="197">
        <v>0</v>
      </c>
      <c r="AE249" s="197">
        <v>0</v>
      </c>
      <c r="AF249" s="197">
        <v>0</v>
      </c>
      <c r="AG249" s="197">
        <v>0</v>
      </c>
      <c r="AH249" s="197">
        <v>0</v>
      </c>
      <c r="AI249" s="200">
        <f t="shared" si="196"/>
        <v>4.1537447120270285E-2</v>
      </c>
      <c r="BA249" s="131"/>
      <c r="BR249" s="131"/>
      <c r="CG249" s="131"/>
    </row>
    <row r="250" spans="1:85" ht="15">
      <c r="A250" s="149" t="s">
        <v>17</v>
      </c>
      <c r="B250" s="150">
        <v>7.5645409756942339</v>
      </c>
      <c r="C250" s="150">
        <v>0.36232725416922673</v>
      </c>
      <c r="D250" s="150">
        <v>3.7137020457534962</v>
      </c>
      <c r="E250" s="150">
        <v>1.4097332590019513E-2</v>
      </c>
      <c r="F250" s="304"/>
      <c r="G250" s="150">
        <v>0</v>
      </c>
      <c r="H250" s="151">
        <v>0</v>
      </c>
      <c r="I250" s="152">
        <f t="shared" si="194"/>
        <v>11.654667608206976</v>
      </c>
      <c r="J250" s="139"/>
      <c r="K250" s="153" t="s">
        <v>17</v>
      </c>
      <c r="L250" s="154">
        <v>7.5645409756942339</v>
      </c>
      <c r="M250" s="154">
        <v>0.36232725416922673</v>
      </c>
      <c r="N250" s="154">
        <v>3.7137020457534962</v>
      </c>
      <c r="O250" s="154">
        <v>1.4097332590019513E-2</v>
      </c>
      <c r="P250" s="154">
        <v>7.8869122322299756E-2</v>
      </c>
      <c r="Q250" s="154">
        <v>0</v>
      </c>
      <c r="R250" s="155">
        <v>0</v>
      </c>
      <c r="S250" s="156">
        <f t="shared" si="195"/>
        <v>11.733536730529275</v>
      </c>
      <c r="U250" s="201" t="s">
        <v>17</v>
      </c>
      <c r="V250" s="202">
        <v>7.557987671493656</v>
      </c>
      <c r="W250" s="202">
        <v>0</v>
      </c>
      <c r="X250" s="202">
        <v>0</v>
      </c>
      <c r="Y250" s="202">
        <v>0.36232725416922673</v>
      </c>
      <c r="Z250" s="202">
        <v>3.7137020457534962</v>
      </c>
      <c r="AA250" s="202">
        <v>0</v>
      </c>
      <c r="AB250" s="202">
        <v>7.8869122322299756E-2</v>
      </c>
      <c r="AC250" s="203">
        <v>2.0650636790597639E-2</v>
      </c>
      <c r="AD250" s="202">
        <v>6.5533042005781229E-3</v>
      </c>
      <c r="AE250" s="202">
        <v>0</v>
      </c>
      <c r="AF250" s="202">
        <v>0</v>
      </c>
      <c r="AG250" s="202">
        <v>0</v>
      </c>
      <c r="AH250" s="202">
        <v>1.4097332590019513E-2</v>
      </c>
      <c r="AI250" s="204">
        <f t="shared" si="196"/>
        <v>11.733536730529275</v>
      </c>
      <c r="BA250" s="131"/>
      <c r="BR250" s="131"/>
      <c r="CG250" s="131"/>
    </row>
    <row r="251" spans="1:85" ht="15">
      <c r="A251" s="157" t="s">
        <v>141</v>
      </c>
      <c r="B251" s="146">
        <v>331.93666560719436</v>
      </c>
      <c r="C251" s="146">
        <v>9.7351025296613365</v>
      </c>
      <c r="D251" s="146">
        <v>228.86119300613203</v>
      </c>
      <c r="E251" s="146">
        <v>1.3419914283549934</v>
      </c>
      <c r="F251" s="304"/>
      <c r="G251" s="146">
        <v>0</v>
      </c>
      <c r="H251" s="158">
        <v>0</v>
      </c>
      <c r="I251" s="144">
        <f t="shared" si="194"/>
        <v>571.87495257134265</v>
      </c>
      <c r="J251" s="139"/>
      <c r="K251" s="159" t="s">
        <v>141</v>
      </c>
      <c r="L251" s="146">
        <v>331.93666560719436</v>
      </c>
      <c r="M251" s="146">
        <v>9.7351025296613365</v>
      </c>
      <c r="N251" s="146">
        <v>228.86119300613203</v>
      </c>
      <c r="O251" s="146">
        <v>1.3419914283549934</v>
      </c>
      <c r="P251" s="146">
        <v>0.10547699491389979</v>
      </c>
      <c r="Q251" s="146">
        <v>0</v>
      </c>
      <c r="R251" s="147">
        <v>0</v>
      </c>
      <c r="S251" s="148">
        <f t="shared" si="195"/>
        <v>571.98042956625659</v>
      </c>
      <c r="U251" s="205" t="s">
        <v>141</v>
      </c>
      <c r="V251" s="197">
        <v>322.68792650506629</v>
      </c>
      <c r="W251" s="197">
        <v>0</v>
      </c>
      <c r="X251" s="197">
        <v>0</v>
      </c>
      <c r="Y251" s="197">
        <v>9.7351025296613365</v>
      </c>
      <c r="Z251" s="197">
        <v>228.62536321113927</v>
      </c>
      <c r="AA251" s="197">
        <v>1.3419914283549934</v>
      </c>
      <c r="AB251" s="197">
        <v>0.10547699491389979</v>
      </c>
      <c r="AC251" s="198">
        <v>9.4845688971208073</v>
      </c>
      <c r="AD251" s="197">
        <v>9.2487391021280629</v>
      </c>
      <c r="AE251" s="197">
        <v>0</v>
      </c>
      <c r="AF251" s="197">
        <v>0</v>
      </c>
      <c r="AG251" s="197">
        <v>0.23582979499274542</v>
      </c>
      <c r="AH251" s="197">
        <v>0</v>
      </c>
      <c r="AI251" s="200">
        <f t="shared" si="196"/>
        <v>571.98042956625659</v>
      </c>
      <c r="BA251" s="131"/>
      <c r="BR251" s="131"/>
      <c r="CG251" s="131"/>
    </row>
    <row r="252" spans="1:85" ht="15">
      <c r="A252" s="149" t="s">
        <v>25</v>
      </c>
      <c r="B252" s="150">
        <v>125.03373181868079</v>
      </c>
      <c r="C252" s="150">
        <v>5.4988381851856971</v>
      </c>
      <c r="D252" s="150">
        <v>89.816098495118524</v>
      </c>
      <c r="E252" s="150">
        <v>598.34903362663101</v>
      </c>
      <c r="F252" s="304"/>
      <c r="G252" s="150">
        <v>93.538179358093373</v>
      </c>
      <c r="H252" s="151">
        <v>14.024321053612002</v>
      </c>
      <c r="I252" s="152">
        <f t="shared" si="194"/>
        <v>926.26020253732133</v>
      </c>
      <c r="J252" s="139"/>
      <c r="K252" s="153" t="s">
        <v>25</v>
      </c>
      <c r="L252" s="154">
        <v>125.03373181868079</v>
      </c>
      <c r="M252" s="154">
        <v>5.4988381851856971</v>
      </c>
      <c r="N252" s="154">
        <v>89.816098495118524</v>
      </c>
      <c r="O252" s="154">
        <v>598.34903362663101</v>
      </c>
      <c r="P252" s="154">
        <v>17.013097345042333</v>
      </c>
      <c r="Q252" s="154">
        <v>93.538179358093373</v>
      </c>
      <c r="R252" s="155">
        <v>14.024321053612002</v>
      </c>
      <c r="S252" s="156">
        <f t="shared" si="195"/>
        <v>943.27329988236363</v>
      </c>
      <c r="U252" s="201" t="s">
        <v>25</v>
      </c>
      <c r="V252" s="202">
        <v>4.6297370149995247</v>
      </c>
      <c r="W252" s="202">
        <v>46.51400510590576</v>
      </c>
      <c r="X252" s="202">
        <v>93.538179358093373</v>
      </c>
      <c r="Y252" s="202">
        <v>5.4988381851856971</v>
      </c>
      <c r="Z252" s="202">
        <v>88.792719027397823</v>
      </c>
      <c r="AA252" s="202">
        <v>554.96898869072629</v>
      </c>
      <c r="AB252" s="202">
        <v>17.013097345042333</v>
      </c>
      <c r="AC252" s="203">
        <v>132.31773515501294</v>
      </c>
      <c r="AD252" s="202">
        <v>73.889989697775505</v>
      </c>
      <c r="AE252" s="202">
        <v>41.416972874906136</v>
      </c>
      <c r="AF252" s="202">
        <v>14.024321053612002</v>
      </c>
      <c r="AG252" s="202">
        <v>1.0233794677207033</v>
      </c>
      <c r="AH252" s="202">
        <v>1.9630720609985408</v>
      </c>
      <c r="AI252" s="204">
        <f t="shared" si="196"/>
        <v>943.27329988236374</v>
      </c>
      <c r="BA252" s="131"/>
      <c r="BR252" s="131"/>
      <c r="CG252" s="131"/>
    </row>
    <row r="253" spans="1:85" ht="15">
      <c r="A253" s="157" t="s">
        <v>24</v>
      </c>
      <c r="B253" s="146">
        <v>30.653778594346413</v>
      </c>
      <c r="C253" s="146">
        <v>0</v>
      </c>
      <c r="D253" s="146">
        <v>0.56329228965461065</v>
      </c>
      <c r="E253" s="146">
        <v>0</v>
      </c>
      <c r="F253" s="304"/>
      <c r="G253" s="146">
        <v>0</v>
      </c>
      <c r="H253" s="158">
        <v>0</v>
      </c>
      <c r="I253" s="144">
        <f t="shared" si="194"/>
        <v>31.217070884001025</v>
      </c>
      <c r="J253" s="139"/>
      <c r="K253" s="159" t="s">
        <v>24</v>
      </c>
      <c r="L253" s="146">
        <v>30.653778594346413</v>
      </c>
      <c r="M253" s="146">
        <v>0</v>
      </c>
      <c r="N253" s="146">
        <v>0.56329228965461065</v>
      </c>
      <c r="O253" s="146">
        <v>0</v>
      </c>
      <c r="P253" s="146">
        <v>0</v>
      </c>
      <c r="Q253" s="146">
        <v>0</v>
      </c>
      <c r="R253" s="147">
        <v>0</v>
      </c>
      <c r="S253" s="148">
        <f t="shared" si="195"/>
        <v>31.217070884001025</v>
      </c>
      <c r="U253" s="205" t="s">
        <v>24</v>
      </c>
      <c r="V253" s="197">
        <v>30.407876933074263</v>
      </c>
      <c r="W253" s="197">
        <v>0</v>
      </c>
      <c r="X253" s="197">
        <v>0</v>
      </c>
      <c r="Y253" s="197">
        <v>0</v>
      </c>
      <c r="Z253" s="197">
        <v>0.56329228965461065</v>
      </c>
      <c r="AA253" s="197">
        <v>0</v>
      </c>
      <c r="AB253" s="197">
        <v>0</v>
      </c>
      <c r="AC253" s="198">
        <v>0.24590166127214835</v>
      </c>
      <c r="AD253" s="197">
        <v>0.24590166127214835</v>
      </c>
      <c r="AE253" s="197">
        <v>0</v>
      </c>
      <c r="AF253" s="197">
        <v>0</v>
      </c>
      <c r="AG253" s="197">
        <v>0</v>
      </c>
      <c r="AH253" s="197">
        <v>0</v>
      </c>
      <c r="AI253" s="200">
        <f t="shared" si="196"/>
        <v>31.217070884001025</v>
      </c>
      <c r="BA253" s="131"/>
      <c r="BR253" s="131"/>
      <c r="CG253" s="131"/>
    </row>
    <row r="254" spans="1:85" ht="15">
      <c r="A254" s="149" t="s">
        <v>57</v>
      </c>
      <c r="B254" s="150">
        <v>0.31052611953266968</v>
      </c>
      <c r="C254" s="150">
        <v>0.52661388312499136</v>
      </c>
      <c r="D254" s="150">
        <v>0.9603900604103186</v>
      </c>
      <c r="E254" s="150">
        <v>0</v>
      </c>
      <c r="F254" s="304"/>
      <c r="G254" s="150">
        <v>0</v>
      </c>
      <c r="H254" s="151">
        <v>0</v>
      </c>
      <c r="I254" s="152">
        <f t="shared" si="194"/>
        <v>1.7975300630679796</v>
      </c>
      <c r="J254" s="139"/>
      <c r="K254" s="153" t="s">
        <v>57</v>
      </c>
      <c r="L254" s="154">
        <v>0.31052611953266968</v>
      </c>
      <c r="M254" s="154">
        <v>0.52661388312499136</v>
      </c>
      <c r="N254" s="154">
        <v>0.9603900604103186</v>
      </c>
      <c r="O254" s="154">
        <v>0</v>
      </c>
      <c r="P254" s="154">
        <v>0</v>
      </c>
      <c r="Q254" s="154">
        <v>0</v>
      </c>
      <c r="R254" s="155">
        <v>0</v>
      </c>
      <c r="S254" s="156">
        <f t="shared" si="195"/>
        <v>1.7975300630679796</v>
      </c>
      <c r="U254" s="201" t="s">
        <v>57</v>
      </c>
      <c r="V254" s="202">
        <v>0.31052611953266968</v>
      </c>
      <c r="W254" s="202">
        <v>0</v>
      </c>
      <c r="X254" s="202">
        <v>0</v>
      </c>
      <c r="Y254" s="202">
        <v>0.52661388312499136</v>
      </c>
      <c r="Z254" s="202">
        <v>0.9603900604103186</v>
      </c>
      <c r="AA254" s="202">
        <v>0</v>
      </c>
      <c r="AB254" s="202">
        <v>0</v>
      </c>
      <c r="AC254" s="203">
        <v>0</v>
      </c>
      <c r="AD254" s="202">
        <v>0</v>
      </c>
      <c r="AE254" s="202">
        <v>0</v>
      </c>
      <c r="AF254" s="202">
        <v>0</v>
      </c>
      <c r="AG254" s="202">
        <v>0</v>
      </c>
      <c r="AH254" s="202">
        <v>0</v>
      </c>
      <c r="AI254" s="204">
        <f t="shared" si="196"/>
        <v>1.7975300630679796</v>
      </c>
      <c r="BA254" s="131"/>
      <c r="BR254" s="131"/>
      <c r="CG254" s="131"/>
    </row>
    <row r="255" spans="1:85" ht="15">
      <c r="A255" s="157" t="s">
        <v>22</v>
      </c>
      <c r="B255" s="146">
        <v>2.1072290242471623</v>
      </c>
      <c r="C255" s="146">
        <v>0</v>
      </c>
      <c r="D255" s="146">
        <v>79.314127371962925</v>
      </c>
      <c r="E255" s="146">
        <v>0</v>
      </c>
      <c r="F255" s="304"/>
      <c r="G255" s="146">
        <v>0</v>
      </c>
      <c r="H255" s="158">
        <v>0</v>
      </c>
      <c r="I255" s="144">
        <f t="shared" si="194"/>
        <v>81.421356396210086</v>
      </c>
      <c r="J255" s="139"/>
      <c r="K255" s="159" t="s">
        <v>22</v>
      </c>
      <c r="L255" s="146">
        <v>2.1072290242471623</v>
      </c>
      <c r="M255" s="146">
        <v>0</v>
      </c>
      <c r="N255" s="146">
        <v>79.314127371962925</v>
      </c>
      <c r="O255" s="146">
        <v>0</v>
      </c>
      <c r="P255" s="146">
        <v>9.9867578428451402</v>
      </c>
      <c r="Q255" s="146">
        <v>0</v>
      </c>
      <c r="R255" s="147">
        <v>0</v>
      </c>
      <c r="S255" s="148">
        <f t="shared" si="195"/>
        <v>91.408114239055223</v>
      </c>
      <c r="U255" s="205" t="s">
        <v>22</v>
      </c>
      <c r="V255" s="197">
        <v>2.1072290242471623</v>
      </c>
      <c r="W255" s="197">
        <v>0</v>
      </c>
      <c r="X255" s="197">
        <v>0</v>
      </c>
      <c r="Y255" s="197">
        <v>0</v>
      </c>
      <c r="Z255" s="197">
        <v>79.287038621508728</v>
      </c>
      <c r="AA255" s="197">
        <v>0</v>
      </c>
      <c r="AB255" s="197">
        <v>9.9867578428451402</v>
      </c>
      <c r="AC255" s="198">
        <v>2.7088750454191183E-2</v>
      </c>
      <c r="AD255" s="197">
        <v>0</v>
      </c>
      <c r="AE255" s="197">
        <v>0</v>
      </c>
      <c r="AF255" s="197">
        <v>0</v>
      </c>
      <c r="AG255" s="197">
        <v>2.7088750454191183E-2</v>
      </c>
      <c r="AH255" s="197">
        <v>0</v>
      </c>
      <c r="AI255" s="200">
        <f t="shared" si="196"/>
        <v>91.408114239055223</v>
      </c>
      <c r="BA255" s="131"/>
      <c r="BR255" s="131"/>
      <c r="CG255" s="131"/>
    </row>
    <row r="256" spans="1:85" ht="15">
      <c r="A256" s="149" t="s">
        <v>21</v>
      </c>
      <c r="B256" s="150">
        <v>2.0390856164611673E-4</v>
      </c>
      <c r="C256" s="150">
        <v>0</v>
      </c>
      <c r="D256" s="150">
        <v>5.0977140411529182E-5</v>
      </c>
      <c r="E256" s="150">
        <v>0</v>
      </c>
      <c r="F256" s="304"/>
      <c r="G256" s="150">
        <v>0</v>
      </c>
      <c r="H256" s="151">
        <v>0</v>
      </c>
      <c r="I256" s="152">
        <f t="shared" si="194"/>
        <v>2.548857020576459E-4</v>
      </c>
      <c r="J256" s="139"/>
      <c r="K256" s="153" t="s">
        <v>21</v>
      </c>
      <c r="L256" s="154">
        <v>2.0390856164611673E-4</v>
      </c>
      <c r="M256" s="154">
        <v>0</v>
      </c>
      <c r="N256" s="154">
        <v>5.0977140411529182E-5</v>
      </c>
      <c r="O256" s="154">
        <v>0</v>
      </c>
      <c r="P256" s="154">
        <v>0</v>
      </c>
      <c r="Q256" s="154">
        <v>0</v>
      </c>
      <c r="R256" s="155">
        <v>0</v>
      </c>
      <c r="S256" s="156">
        <f t="shared" si="195"/>
        <v>2.548857020576459E-4</v>
      </c>
      <c r="U256" s="201" t="s">
        <v>58</v>
      </c>
      <c r="V256" s="202">
        <v>2.0390856164611673E-4</v>
      </c>
      <c r="W256" s="202">
        <v>0</v>
      </c>
      <c r="X256" s="202">
        <v>0</v>
      </c>
      <c r="Y256" s="202">
        <v>0</v>
      </c>
      <c r="Z256" s="202">
        <v>5.0977140411529182E-5</v>
      </c>
      <c r="AA256" s="202">
        <v>0</v>
      </c>
      <c r="AB256" s="202">
        <v>0</v>
      </c>
      <c r="AC256" s="203">
        <v>0</v>
      </c>
      <c r="AD256" s="202">
        <v>0</v>
      </c>
      <c r="AE256" s="202">
        <v>0</v>
      </c>
      <c r="AF256" s="202">
        <v>0</v>
      </c>
      <c r="AG256" s="202">
        <v>0</v>
      </c>
      <c r="AH256" s="202">
        <v>0</v>
      </c>
      <c r="AI256" s="204">
        <f t="shared" si="196"/>
        <v>2.548857020576459E-4</v>
      </c>
      <c r="BA256" s="131"/>
      <c r="BR256" s="131"/>
      <c r="CG256" s="131"/>
    </row>
    <row r="257" spans="1:85" ht="15">
      <c r="A257" s="160" t="s">
        <v>61</v>
      </c>
      <c r="B257" s="146">
        <v>7.6751999999999994</v>
      </c>
      <c r="C257" s="146">
        <v>0</v>
      </c>
      <c r="D257" s="146">
        <v>0</v>
      </c>
      <c r="E257" s="146">
        <v>0</v>
      </c>
      <c r="F257" s="304"/>
      <c r="G257" s="146">
        <v>0</v>
      </c>
      <c r="H257" s="158">
        <v>0</v>
      </c>
      <c r="I257" s="144">
        <f t="shared" si="194"/>
        <v>7.6751999999999994</v>
      </c>
      <c r="J257" s="139"/>
      <c r="K257" s="161" t="s">
        <v>61</v>
      </c>
      <c r="L257" s="146">
        <v>7.6751999999999994</v>
      </c>
      <c r="M257" s="146">
        <v>0</v>
      </c>
      <c r="N257" s="146">
        <v>0</v>
      </c>
      <c r="O257" s="146">
        <v>0</v>
      </c>
      <c r="P257" s="146">
        <v>0</v>
      </c>
      <c r="Q257" s="146">
        <v>0</v>
      </c>
      <c r="R257" s="147">
        <v>0</v>
      </c>
      <c r="S257" s="148">
        <f t="shared" si="195"/>
        <v>7.6751999999999994</v>
      </c>
      <c r="U257" s="206" t="s">
        <v>59</v>
      </c>
      <c r="V257" s="197">
        <v>7.6751999999999994</v>
      </c>
      <c r="W257" s="197">
        <v>0</v>
      </c>
      <c r="X257" s="197">
        <v>0</v>
      </c>
      <c r="Y257" s="197">
        <v>0</v>
      </c>
      <c r="Z257" s="197">
        <v>0</v>
      </c>
      <c r="AA257" s="197">
        <v>0</v>
      </c>
      <c r="AB257" s="197">
        <v>0</v>
      </c>
      <c r="AC257" s="198">
        <v>0</v>
      </c>
      <c r="AD257" s="199">
        <v>0</v>
      </c>
      <c r="AE257" s="199">
        <v>0</v>
      </c>
      <c r="AF257" s="199">
        <v>0</v>
      </c>
      <c r="AG257" s="199">
        <v>0</v>
      </c>
      <c r="AH257" s="199">
        <v>0</v>
      </c>
      <c r="AI257" s="200">
        <f t="shared" si="196"/>
        <v>7.6751999999999994</v>
      </c>
      <c r="BA257" s="131"/>
      <c r="BR257" s="131"/>
      <c r="CG257" s="131"/>
    </row>
    <row r="258" spans="1:85">
      <c r="A258" s="162" t="s">
        <v>23</v>
      </c>
      <c r="B258" s="163">
        <v>7.6751999999999994</v>
      </c>
      <c r="C258" s="163">
        <v>0</v>
      </c>
      <c r="D258" s="163">
        <v>0</v>
      </c>
      <c r="E258" s="163">
        <v>0</v>
      </c>
      <c r="F258" s="304"/>
      <c r="G258" s="163">
        <v>0</v>
      </c>
      <c r="H258" s="164">
        <v>0</v>
      </c>
      <c r="I258" s="165">
        <f t="shared" si="194"/>
        <v>7.6751999999999994</v>
      </c>
      <c r="J258" s="139"/>
      <c r="K258" s="166" t="s">
        <v>23</v>
      </c>
      <c r="L258" s="167">
        <v>7.6751999999999994</v>
      </c>
      <c r="M258" s="167">
        <v>0</v>
      </c>
      <c r="N258" s="167">
        <v>0</v>
      </c>
      <c r="O258" s="167">
        <v>0</v>
      </c>
      <c r="P258" s="167">
        <v>0</v>
      </c>
      <c r="Q258" s="167">
        <v>0</v>
      </c>
      <c r="R258" s="168">
        <v>0</v>
      </c>
      <c r="S258" s="169">
        <f t="shared" si="195"/>
        <v>7.6751999999999994</v>
      </c>
      <c r="U258" s="207" t="s">
        <v>62</v>
      </c>
      <c r="V258" s="208">
        <v>7.6751999999999994</v>
      </c>
      <c r="W258" s="208">
        <v>0</v>
      </c>
      <c r="X258" s="208">
        <v>0</v>
      </c>
      <c r="Y258" s="208">
        <v>0</v>
      </c>
      <c r="Z258" s="208">
        <v>0</v>
      </c>
      <c r="AA258" s="208">
        <v>0</v>
      </c>
      <c r="AB258" s="208">
        <v>0</v>
      </c>
      <c r="AC258" s="208">
        <v>0</v>
      </c>
      <c r="AD258" s="208">
        <v>0</v>
      </c>
      <c r="AE258" s="208">
        <v>0</v>
      </c>
      <c r="AF258" s="208">
        <v>0</v>
      </c>
      <c r="AG258" s="208">
        <v>0</v>
      </c>
      <c r="AH258" s="92">
        <v>0</v>
      </c>
      <c r="AI258" s="209">
        <f t="shared" si="196"/>
        <v>7.6751999999999994</v>
      </c>
      <c r="BA258" s="131"/>
      <c r="BR258" s="131"/>
      <c r="CG258" s="131"/>
    </row>
    <row r="259" spans="1:85">
      <c r="A259" s="170" t="s">
        <v>19</v>
      </c>
      <c r="B259" s="171">
        <v>0</v>
      </c>
      <c r="C259" s="171">
        <v>0</v>
      </c>
      <c r="D259" s="171">
        <v>0</v>
      </c>
      <c r="E259" s="171">
        <v>0</v>
      </c>
      <c r="F259" s="304"/>
      <c r="G259" s="171">
        <v>0</v>
      </c>
      <c r="H259" s="172">
        <v>0</v>
      </c>
      <c r="I259" s="173">
        <f t="shared" si="194"/>
        <v>0</v>
      </c>
      <c r="J259" s="139"/>
      <c r="K259" s="174" t="s">
        <v>19</v>
      </c>
      <c r="L259" s="171">
        <v>0</v>
      </c>
      <c r="M259" s="171">
        <v>0</v>
      </c>
      <c r="N259" s="171">
        <v>0</v>
      </c>
      <c r="O259" s="171">
        <v>0</v>
      </c>
      <c r="P259" s="171">
        <v>0</v>
      </c>
      <c r="Q259" s="171">
        <v>0</v>
      </c>
      <c r="R259" s="175">
        <v>0</v>
      </c>
      <c r="S259" s="176">
        <f t="shared" si="195"/>
        <v>0</v>
      </c>
      <c r="U259" s="210" t="s">
        <v>19</v>
      </c>
      <c r="V259" s="211">
        <v>0</v>
      </c>
      <c r="W259" s="211">
        <v>0</v>
      </c>
      <c r="X259" s="211">
        <v>0</v>
      </c>
      <c r="Y259" s="211">
        <v>0</v>
      </c>
      <c r="Z259" s="211">
        <v>0</v>
      </c>
      <c r="AA259" s="211">
        <v>0</v>
      </c>
      <c r="AB259" s="211">
        <v>0</v>
      </c>
      <c r="AC259" s="211">
        <v>0</v>
      </c>
      <c r="AD259" s="212">
        <v>0</v>
      </c>
      <c r="AE259" s="212">
        <v>0</v>
      </c>
      <c r="AF259" s="212">
        <v>0</v>
      </c>
      <c r="AG259" s="212">
        <v>0</v>
      </c>
      <c r="AH259" s="212">
        <v>0</v>
      </c>
      <c r="AI259" s="213">
        <f t="shared" si="196"/>
        <v>0</v>
      </c>
      <c r="BA259" s="131"/>
      <c r="BR259" s="131"/>
      <c r="CG259" s="131"/>
    </row>
    <row r="260" spans="1:85">
      <c r="A260" s="162" t="s">
        <v>20</v>
      </c>
      <c r="B260" s="163">
        <v>0</v>
      </c>
      <c r="C260" s="163">
        <v>0</v>
      </c>
      <c r="D260" s="163">
        <v>0</v>
      </c>
      <c r="E260" s="163">
        <v>0</v>
      </c>
      <c r="F260" s="304"/>
      <c r="G260" s="163">
        <v>0</v>
      </c>
      <c r="H260" s="164">
        <v>0</v>
      </c>
      <c r="I260" s="165">
        <f t="shared" si="194"/>
        <v>0</v>
      </c>
      <c r="J260" s="139"/>
      <c r="K260" s="166" t="s">
        <v>20</v>
      </c>
      <c r="L260" s="167">
        <v>0</v>
      </c>
      <c r="M260" s="167">
        <v>0</v>
      </c>
      <c r="N260" s="167">
        <v>0</v>
      </c>
      <c r="O260" s="167">
        <v>0</v>
      </c>
      <c r="P260" s="167">
        <v>0</v>
      </c>
      <c r="Q260" s="167">
        <v>0</v>
      </c>
      <c r="R260" s="168">
        <v>0</v>
      </c>
      <c r="S260" s="169">
        <f t="shared" si="195"/>
        <v>0</v>
      </c>
      <c r="U260" s="207" t="s">
        <v>20</v>
      </c>
      <c r="V260" s="208">
        <v>0</v>
      </c>
      <c r="W260" s="208">
        <v>0</v>
      </c>
      <c r="X260" s="208">
        <v>0</v>
      </c>
      <c r="Y260" s="208">
        <v>0</v>
      </c>
      <c r="Z260" s="208">
        <v>0</v>
      </c>
      <c r="AA260" s="208">
        <v>0</v>
      </c>
      <c r="AB260" s="208">
        <v>0</v>
      </c>
      <c r="AC260" s="208">
        <v>0</v>
      </c>
      <c r="AD260" s="208">
        <v>0</v>
      </c>
      <c r="AE260" s="208">
        <v>0</v>
      </c>
      <c r="AF260" s="208">
        <v>0</v>
      </c>
      <c r="AG260" s="208">
        <v>0</v>
      </c>
      <c r="AH260" s="92">
        <v>0</v>
      </c>
      <c r="AI260" s="209">
        <f t="shared" si="196"/>
        <v>0</v>
      </c>
      <c r="BA260" s="131"/>
      <c r="BR260" s="131"/>
      <c r="CG260" s="131"/>
    </row>
    <row r="261" spans="1:85" ht="15" thickBot="1">
      <c r="A261" s="177" t="s">
        <v>11</v>
      </c>
      <c r="B261" s="178">
        <v>0</v>
      </c>
      <c r="C261" s="178">
        <v>0</v>
      </c>
      <c r="D261" s="178">
        <v>0</v>
      </c>
      <c r="E261" s="178">
        <v>0</v>
      </c>
      <c r="F261" s="305"/>
      <c r="G261" s="178">
        <v>0</v>
      </c>
      <c r="H261" s="179">
        <v>0</v>
      </c>
      <c r="I261" s="180">
        <f t="shared" si="194"/>
        <v>0</v>
      </c>
      <c r="J261" s="139"/>
      <c r="K261" s="181" t="s">
        <v>11</v>
      </c>
      <c r="L261" s="178">
        <v>0</v>
      </c>
      <c r="M261" s="178">
        <v>0</v>
      </c>
      <c r="N261" s="178">
        <v>0</v>
      </c>
      <c r="O261" s="178">
        <v>0</v>
      </c>
      <c r="P261" s="178">
        <v>0</v>
      </c>
      <c r="Q261" s="178">
        <v>0</v>
      </c>
      <c r="R261" s="182">
        <v>0</v>
      </c>
      <c r="S261" s="183">
        <f t="shared" si="195"/>
        <v>0</v>
      </c>
      <c r="U261" s="210" t="s">
        <v>11</v>
      </c>
      <c r="V261" s="211">
        <v>0</v>
      </c>
      <c r="W261" s="211">
        <v>0</v>
      </c>
      <c r="X261" s="211">
        <v>0</v>
      </c>
      <c r="Y261" s="211">
        <v>0</v>
      </c>
      <c r="Z261" s="211">
        <v>0</v>
      </c>
      <c r="AA261" s="211">
        <v>0</v>
      </c>
      <c r="AB261" s="211">
        <v>0</v>
      </c>
      <c r="AC261" s="211">
        <v>0</v>
      </c>
      <c r="AD261" s="212">
        <v>0</v>
      </c>
      <c r="AE261" s="212">
        <v>0</v>
      </c>
      <c r="AF261" s="212">
        <v>0</v>
      </c>
      <c r="AG261" s="212">
        <v>0</v>
      </c>
      <c r="AH261" s="212">
        <v>0</v>
      </c>
      <c r="AI261" s="213">
        <f t="shared" si="196"/>
        <v>0</v>
      </c>
      <c r="BA261" s="131"/>
      <c r="BR261" s="131"/>
      <c r="CG261" s="131"/>
    </row>
    <row r="262" spans="1:85" ht="15">
      <c r="A262" s="184" t="s">
        <v>26</v>
      </c>
      <c r="B262" s="185">
        <f>SUM(B241:B257)</f>
        <v>588.53071880913762</v>
      </c>
      <c r="C262" s="185">
        <f t="shared" ref="C262:H262" si="197">SUM(C241:C257)</f>
        <v>16.585685119723042</v>
      </c>
      <c r="D262" s="185">
        <f t="shared" si="197"/>
        <v>405.09773603725188</v>
      </c>
      <c r="E262" s="185">
        <f t="shared" si="197"/>
        <v>600.72277197095775</v>
      </c>
      <c r="F262" s="185">
        <f t="shared" si="197"/>
        <v>0</v>
      </c>
      <c r="G262" s="185">
        <f t="shared" si="197"/>
        <v>93.538179358093373</v>
      </c>
      <c r="H262" s="187">
        <f t="shared" si="197"/>
        <v>14.024321053612002</v>
      </c>
      <c r="I262" s="144">
        <f t="shared" ref="I262" si="198">SUM(I241:I257)</f>
        <v>1718.4994123487756</v>
      </c>
      <c r="J262" s="139"/>
      <c r="K262" s="186" t="s">
        <v>26</v>
      </c>
      <c r="L262" s="185">
        <f>SUM(L241:L257)</f>
        <v>588.53071880913762</v>
      </c>
      <c r="M262" s="185">
        <f t="shared" ref="M262:R262" si="199">SUM(M241:M257)</f>
        <v>16.585685119723042</v>
      </c>
      <c r="N262" s="185">
        <f t="shared" si="199"/>
        <v>405.09773603725188</v>
      </c>
      <c r="O262" s="185">
        <f t="shared" si="199"/>
        <v>600.72277197095775</v>
      </c>
      <c r="P262" s="185">
        <f t="shared" si="199"/>
        <v>225.92936563839129</v>
      </c>
      <c r="Q262" s="185">
        <f t="shared" si="199"/>
        <v>93.538179358093373</v>
      </c>
      <c r="R262" s="187">
        <f t="shared" si="199"/>
        <v>14.024321053612002</v>
      </c>
      <c r="S262" s="188">
        <f t="shared" ref="S262" si="200">SUM(S241:S257)</f>
        <v>1944.428777987167</v>
      </c>
      <c r="T262" s="131" t="str">
        <f>IF(ABS(S262-AI262)&gt;0.01,S262-AI262,"")</f>
        <v/>
      </c>
      <c r="U262" s="214" t="s">
        <v>60</v>
      </c>
      <c r="V262" s="215">
        <f>SUM(V241:V257)</f>
        <v>458.52901276721627</v>
      </c>
      <c r="W262" s="215">
        <f t="shared" ref="W262:AH262" si="201">SUM(W241:W257)</f>
        <v>46.51400510590576</v>
      </c>
      <c r="X262" s="215">
        <f t="shared" si="201"/>
        <v>93.538179358093373</v>
      </c>
      <c r="Y262" s="215">
        <f t="shared" si="201"/>
        <v>16.585685119723042</v>
      </c>
      <c r="Z262" s="215">
        <f t="shared" si="201"/>
        <v>403.76119021344192</v>
      </c>
      <c r="AA262" s="215">
        <f t="shared" si="201"/>
        <v>557.32862970246299</v>
      </c>
      <c r="AB262" s="215">
        <f t="shared" si="201"/>
        <v>225.92936563839129</v>
      </c>
      <c r="AC262" s="215">
        <f t="shared" si="201"/>
        <v>142.24271008193233</v>
      </c>
      <c r="AD262" s="216">
        <f t="shared" si="201"/>
        <v>83.487700936015585</v>
      </c>
      <c r="AE262" s="216">
        <f t="shared" si="201"/>
        <v>41.416972874906136</v>
      </c>
      <c r="AF262" s="216">
        <f t="shared" si="201"/>
        <v>14.024321053612002</v>
      </c>
      <c r="AG262" s="216">
        <f t="shared" si="201"/>
        <v>1.3365458238099819</v>
      </c>
      <c r="AH262" s="216">
        <f t="shared" si="201"/>
        <v>1.9771693935885604</v>
      </c>
      <c r="AI262" s="217">
        <f>SUM(V262:AC262)</f>
        <v>1944.4287779871668</v>
      </c>
      <c r="BA262" s="131"/>
      <c r="BR262" s="131"/>
      <c r="CG262" s="131"/>
    </row>
    <row r="263" spans="1:85" s="2" customFormat="1" ht="15" thickBot="1">
      <c r="A263" s="15" t="s">
        <v>100</v>
      </c>
      <c r="B263" s="100">
        <f>IF($I262=0,"-",B262/$I262)</f>
        <v>0.34246780335220339</v>
      </c>
      <c r="C263" s="100">
        <f t="shared" ref="C263:H263" si="202">IF($I262=0,"-",C262/$I262)</f>
        <v>9.6512602800686419E-3</v>
      </c>
      <c r="D263" s="100">
        <f t="shared" si="202"/>
        <v>0.2357275964869727</v>
      </c>
      <c r="E263" s="100">
        <f t="shared" si="202"/>
        <v>0.34956239592186655</v>
      </c>
      <c r="F263" s="100">
        <f t="shared" si="202"/>
        <v>0</v>
      </c>
      <c r="G263" s="100">
        <f t="shared" si="202"/>
        <v>5.4430149167318691E-2</v>
      </c>
      <c r="H263" s="101">
        <f t="shared" si="202"/>
        <v>8.1607947915700047E-3</v>
      </c>
      <c r="I263" s="102">
        <f>SUM(B263:H263)</f>
        <v>1</v>
      </c>
      <c r="J263" s="131"/>
      <c r="K263" s="27" t="s">
        <v>100</v>
      </c>
      <c r="L263" s="76">
        <f>IF($S262=0,"-",L262/$S262)</f>
        <v>0.30267537976802245</v>
      </c>
      <c r="M263" s="76">
        <f t="shared" ref="M263:R263" si="203">IF($S262=0,"-",M262/$S262)</f>
        <v>8.5298496440132949E-3</v>
      </c>
      <c r="N263" s="76">
        <f t="shared" si="203"/>
        <v>0.20833765711727473</v>
      </c>
      <c r="O263" s="76">
        <f t="shared" si="203"/>
        <v>0.30894562905657758</v>
      </c>
      <c r="P263" s="76">
        <f t="shared" si="203"/>
        <v>0.11619318135800724</v>
      </c>
      <c r="Q263" s="76">
        <f t="shared" si="203"/>
        <v>4.8105736973777041E-2</v>
      </c>
      <c r="R263" s="77">
        <f t="shared" si="203"/>
        <v>7.2125660823276301E-3</v>
      </c>
      <c r="S263" s="78">
        <f>SUM(L263:R263)</f>
        <v>1</v>
      </c>
      <c r="U263" s="36" t="s">
        <v>100</v>
      </c>
      <c r="V263" s="103">
        <f>+V262/$AI262</f>
        <v>0.2358168208361307</v>
      </c>
      <c r="W263" s="103">
        <f t="shared" ref="W263:AH263" si="204">+W262/$AI262</f>
        <v>2.3921681078005907E-2</v>
      </c>
      <c r="X263" s="103">
        <f t="shared" si="204"/>
        <v>4.8105736973777048E-2</v>
      </c>
      <c r="Y263" s="103">
        <f t="shared" si="204"/>
        <v>8.5298496440132949E-3</v>
      </c>
      <c r="Z263" s="103">
        <f t="shared" si="204"/>
        <v>0.20765028515542097</v>
      </c>
      <c r="AA263" s="103">
        <f t="shared" si="204"/>
        <v>0.28662846179400731</v>
      </c>
      <c r="AB263" s="103">
        <f t="shared" si="204"/>
        <v>0.11619318135800726</v>
      </c>
      <c r="AC263" s="103">
        <f t="shared" si="204"/>
        <v>7.3153983160637592E-2</v>
      </c>
      <c r="AD263" s="103">
        <f t="shared" si="204"/>
        <v>4.2936877853885891E-2</v>
      </c>
      <c r="AE263" s="103">
        <f t="shared" si="204"/>
        <v>2.1300329096023845E-2</v>
      </c>
      <c r="AF263" s="103">
        <f t="shared" si="204"/>
        <v>7.2125660823276309E-3</v>
      </c>
      <c r="AG263" s="103">
        <f t="shared" si="204"/>
        <v>6.8737196185377739E-4</v>
      </c>
      <c r="AH263" s="103">
        <f t="shared" si="204"/>
        <v>1.0168381665464168E-3</v>
      </c>
      <c r="AI263" s="104">
        <f>SUM(V263:AC263)</f>
        <v>1.0000000000000002</v>
      </c>
    </row>
    <row r="264" spans="1:85" ht="15" thickBot="1">
      <c r="A264" s="218"/>
      <c r="B264" s="218"/>
      <c r="C264" s="218"/>
      <c r="D264" s="218"/>
      <c r="E264" s="218"/>
      <c r="F264" s="218"/>
      <c r="G264" s="218"/>
      <c r="H264" s="218"/>
      <c r="I264" s="218"/>
      <c r="K264" s="218"/>
      <c r="L264" s="218"/>
      <c r="M264" s="218"/>
      <c r="N264" s="218"/>
      <c r="O264" s="218"/>
      <c r="P264" s="218"/>
      <c r="Q264" s="218"/>
      <c r="R264" s="218"/>
      <c r="S264" s="218"/>
      <c r="AI264" s="139"/>
      <c r="BA264" s="131"/>
      <c r="BR264" s="131"/>
      <c r="CG264" s="131"/>
    </row>
    <row r="265" spans="1:85" ht="28.5">
      <c r="A265" s="328" t="s">
        <v>34</v>
      </c>
      <c r="B265" s="135" t="s">
        <v>0</v>
      </c>
      <c r="C265" s="135" t="s">
        <v>1</v>
      </c>
      <c r="D265" s="135" t="s">
        <v>2</v>
      </c>
      <c r="E265" s="135" t="s">
        <v>3</v>
      </c>
      <c r="F265" s="135" t="s">
        <v>27</v>
      </c>
      <c r="G265" s="135" t="s">
        <v>4</v>
      </c>
      <c r="H265" s="135" t="s">
        <v>5</v>
      </c>
      <c r="I265" s="136" t="s">
        <v>6</v>
      </c>
      <c r="K265" s="330" t="s">
        <v>34</v>
      </c>
      <c r="L265" s="137" t="s">
        <v>0</v>
      </c>
      <c r="M265" s="137" t="s">
        <v>1</v>
      </c>
      <c r="N265" s="137" t="s">
        <v>2</v>
      </c>
      <c r="O265" s="137" t="s">
        <v>3</v>
      </c>
      <c r="P265" s="137" t="s">
        <v>27</v>
      </c>
      <c r="Q265" s="137" t="s">
        <v>4</v>
      </c>
      <c r="R265" s="137" t="s">
        <v>5</v>
      </c>
      <c r="S265" s="138" t="s">
        <v>6</v>
      </c>
      <c r="U265" s="332" t="s">
        <v>34</v>
      </c>
      <c r="V265" s="190" t="s">
        <v>69</v>
      </c>
      <c r="W265" s="190" t="s">
        <v>70</v>
      </c>
      <c r="X265" s="190" t="s">
        <v>4</v>
      </c>
      <c r="Y265" s="190" t="s">
        <v>1</v>
      </c>
      <c r="Z265" s="190" t="s">
        <v>2</v>
      </c>
      <c r="AA265" s="190" t="s">
        <v>3</v>
      </c>
      <c r="AB265" s="190" t="s">
        <v>52</v>
      </c>
      <c r="AC265" s="190" t="s">
        <v>64</v>
      </c>
      <c r="AD265" s="191" t="s">
        <v>72</v>
      </c>
      <c r="AE265" s="191" t="s">
        <v>79</v>
      </c>
      <c r="AF265" s="191" t="s">
        <v>73</v>
      </c>
      <c r="AG265" s="191" t="s">
        <v>80</v>
      </c>
      <c r="AH265" s="191" t="s">
        <v>81</v>
      </c>
      <c r="AI265" s="192" t="s">
        <v>60</v>
      </c>
      <c r="BA265" s="131"/>
      <c r="BR265" s="131"/>
      <c r="CG265" s="131"/>
    </row>
    <row r="266" spans="1:85" ht="15">
      <c r="A266" s="329" t="s">
        <v>34</v>
      </c>
      <c r="B266" s="294" t="s">
        <v>109</v>
      </c>
      <c r="C266" s="295"/>
      <c r="D266" s="295"/>
      <c r="E266" s="295"/>
      <c r="F266" s="295"/>
      <c r="G266" s="295"/>
      <c r="H266" s="295"/>
      <c r="I266" s="296"/>
      <c r="K266" s="331" t="s">
        <v>34</v>
      </c>
      <c r="L266" s="297" t="s">
        <v>109</v>
      </c>
      <c r="M266" s="298"/>
      <c r="N266" s="298"/>
      <c r="O266" s="298"/>
      <c r="P266" s="298"/>
      <c r="Q266" s="298"/>
      <c r="R266" s="298"/>
      <c r="S266" s="299"/>
      <c r="U266" s="333" t="s">
        <v>34</v>
      </c>
      <c r="V266" s="326" t="s">
        <v>109</v>
      </c>
      <c r="W266" s="326"/>
      <c r="X266" s="326"/>
      <c r="Y266" s="326"/>
      <c r="Z266" s="326"/>
      <c r="AA266" s="326"/>
      <c r="AB266" s="326"/>
      <c r="AC266" s="326"/>
      <c r="AD266" s="326"/>
      <c r="AE266" s="326"/>
      <c r="AF266" s="326"/>
      <c r="AG266" s="326"/>
      <c r="AH266" s="326"/>
      <c r="AI266" s="327"/>
      <c r="BA266" s="131"/>
      <c r="BR266" s="131"/>
      <c r="CG266" s="131"/>
    </row>
    <row r="267" spans="1:85" ht="15">
      <c r="A267" s="141" t="s">
        <v>7</v>
      </c>
      <c r="B267" s="142">
        <v>2.2851298718894793E-3</v>
      </c>
      <c r="C267" s="142">
        <v>0</v>
      </c>
      <c r="D267" s="142">
        <v>4.3944805228643825E-4</v>
      </c>
      <c r="E267" s="142">
        <v>0</v>
      </c>
      <c r="F267" s="303"/>
      <c r="G267" s="142">
        <v>0</v>
      </c>
      <c r="H267" s="143">
        <v>0</v>
      </c>
      <c r="I267" s="144">
        <f>SUM(B267:H267)</f>
        <v>2.7245779241759178E-3</v>
      </c>
      <c r="J267" s="139"/>
      <c r="K267" s="193" t="s">
        <v>7</v>
      </c>
      <c r="L267" s="142">
        <v>2.2851298718894793E-3</v>
      </c>
      <c r="M267" s="142">
        <v>0</v>
      </c>
      <c r="N267" s="142">
        <v>4.3944805228643825E-4</v>
      </c>
      <c r="O267" s="142">
        <v>0</v>
      </c>
      <c r="P267" s="142">
        <v>0</v>
      </c>
      <c r="Q267" s="142">
        <v>0</v>
      </c>
      <c r="R267" s="194">
        <v>0</v>
      </c>
      <c r="S267" s="195">
        <f>SUM(L267:R267)</f>
        <v>2.7245779241759178E-3</v>
      </c>
      <c r="U267" s="196" t="s">
        <v>7</v>
      </c>
      <c r="V267" s="197">
        <v>2.2851298718894793E-3</v>
      </c>
      <c r="W267" s="197">
        <v>0</v>
      </c>
      <c r="X267" s="197">
        <v>0</v>
      </c>
      <c r="Y267" s="197">
        <v>0</v>
      </c>
      <c r="Z267" s="197">
        <v>4.3944805228643825E-4</v>
      </c>
      <c r="AA267" s="197">
        <v>0</v>
      </c>
      <c r="AB267" s="197">
        <v>0</v>
      </c>
      <c r="AC267" s="198">
        <v>0</v>
      </c>
      <c r="AD267" s="199">
        <v>0</v>
      </c>
      <c r="AE267" s="199">
        <v>0</v>
      </c>
      <c r="AF267" s="199">
        <v>0</v>
      </c>
      <c r="AG267" s="199">
        <v>0</v>
      </c>
      <c r="AH267" s="199">
        <v>0</v>
      </c>
      <c r="AI267" s="200">
        <f>SUM(V267:AC267)</f>
        <v>2.7245779241759178E-3</v>
      </c>
      <c r="BA267" s="131"/>
      <c r="BR267" s="131"/>
      <c r="CG267" s="131"/>
    </row>
    <row r="268" spans="1:85" ht="15">
      <c r="A268" s="149" t="s">
        <v>8</v>
      </c>
      <c r="B268" s="150">
        <v>0</v>
      </c>
      <c r="C268" s="150">
        <v>0</v>
      </c>
      <c r="D268" s="150">
        <v>0</v>
      </c>
      <c r="E268" s="150">
        <v>0</v>
      </c>
      <c r="F268" s="304"/>
      <c r="G268" s="150">
        <v>0</v>
      </c>
      <c r="H268" s="151">
        <v>0</v>
      </c>
      <c r="I268" s="152">
        <f t="shared" ref="I268:I287" si="205">SUM(B268:H268)</f>
        <v>0</v>
      </c>
      <c r="J268" s="139"/>
      <c r="K268" s="153" t="s">
        <v>8</v>
      </c>
      <c r="L268" s="154">
        <v>0</v>
      </c>
      <c r="M268" s="154">
        <v>0</v>
      </c>
      <c r="N268" s="154">
        <v>0</v>
      </c>
      <c r="O268" s="154">
        <v>0</v>
      </c>
      <c r="P268" s="154">
        <v>0</v>
      </c>
      <c r="Q268" s="154">
        <v>0</v>
      </c>
      <c r="R268" s="155">
        <v>0</v>
      </c>
      <c r="S268" s="156">
        <f t="shared" ref="S268:S287" si="206">SUM(L268:R268)</f>
        <v>0</v>
      </c>
      <c r="U268" s="201" t="s">
        <v>8</v>
      </c>
      <c r="V268" s="202">
        <v>0</v>
      </c>
      <c r="W268" s="202">
        <v>0</v>
      </c>
      <c r="X268" s="202">
        <v>0</v>
      </c>
      <c r="Y268" s="202">
        <v>0</v>
      </c>
      <c r="Z268" s="202">
        <v>0</v>
      </c>
      <c r="AA268" s="202">
        <v>0</v>
      </c>
      <c r="AB268" s="202">
        <v>0</v>
      </c>
      <c r="AC268" s="203">
        <v>0</v>
      </c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4">
        <f t="shared" ref="AI268:AI287" si="207">SUM(V268:AC268)</f>
        <v>0</v>
      </c>
      <c r="BA268" s="131"/>
      <c r="BR268" s="131"/>
      <c r="CG268" s="131"/>
    </row>
    <row r="269" spans="1:85" ht="15">
      <c r="A269" s="157" t="s">
        <v>10</v>
      </c>
      <c r="B269" s="146">
        <v>0</v>
      </c>
      <c r="C269" s="146">
        <v>0</v>
      </c>
      <c r="D269" s="146">
        <v>0</v>
      </c>
      <c r="E269" s="146">
        <v>0</v>
      </c>
      <c r="F269" s="304"/>
      <c r="G269" s="146">
        <v>0</v>
      </c>
      <c r="H269" s="158">
        <v>0</v>
      </c>
      <c r="I269" s="144">
        <f t="shared" si="205"/>
        <v>0</v>
      </c>
      <c r="J269" s="139"/>
      <c r="K269" s="159" t="s">
        <v>10</v>
      </c>
      <c r="L269" s="146">
        <v>0</v>
      </c>
      <c r="M269" s="146">
        <v>0</v>
      </c>
      <c r="N269" s="146">
        <v>0</v>
      </c>
      <c r="O269" s="146">
        <v>0</v>
      </c>
      <c r="P269" s="146">
        <v>0</v>
      </c>
      <c r="Q269" s="146">
        <v>0</v>
      </c>
      <c r="R269" s="147">
        <v>0</v>
      </c>
      <c r="S269" s="148">
        <f t="shared" si="206"/>
        <v>0</v>
      </c>
      <c r="U269" s="205" t="s">
        <v>10</v>
      </c>
      <c r="V269" s="197">
        <v>0</v>
      </c>
      <c r="W269" s="197">
        <v>0</v>
      </c>
      <c r="X269" s="197">
        <v>0</v>
      </c>
      <c r="Y269" s="197">
        <v>0</v>
      </c>
      <c r="Z269" s="197">
        <v>0</v>
      </c>
      <c r="AA269" s="197">
        <v>0</v>
      </c>
      <c r="AB269" s="197">
        <v>0</v>
      </c>
      <c r="AC269" s="198">
        <v>0</v>
      </c>
      <c r="AD269" s="199">
        <v>0</v>
      </c>
      <c r="AE269" s="199">
        <v>0</v>
      </c>
      <c r="AF269" s="199">
        <v>0</v>
      </c>
      <c r="AG269" s="199">
        <v>0</v>
      </c>
      <c r="AH269" s="199">
        <v>0</v>
      </c>
      <c r="AI269" s="200">
        <f t="shared" si="207"/>
        <v>0</v>
      </c>
      <c r="BA269" s="131"/>
      <c r="BR269" s="131"/>
      <c r="CG269" s="131"/>
    </row>
    <row r="270" spans="1:85" ht="15">
      <c r="A270" s="149" t="s">
        <v>53</v>
      </c>
      <c r="B270" s="150">
        <v>0</v>
      </c>
      <c r="C270" s="150">
        <v>0</v>
      </c>
      <c r="D270" s="150">
        <v>0</v>
      </c>
      <c r="E270" s="150">
        <v>0</v>
      </c>
      <c r="F270" s="304"/>
      <c r="G270" s="150">
        <v>0</v>
      </c>
      <c r="H270" s="151">
        <v>0</v>
      </c>
      <c r="I270" s="152">
        <f t="shared" si="205"/>
        <v>0</v>
      </c>
      <c r="J270" s="139"/>
      <c r="K270" s="153" t="s">
        <v>53</v>
      </c>
      <c r="L270" s="154">
        <v>0</v>
      </c>
      <c r="M270" s="154">
        <v>0</v>
      </c>
      <c r="N270" s="154">
        <v>0</v>
      </c>
      <c r="O270" s="154">
        <v>0</v>
      </c>
      <c r="P270" s="154">
        <v>0</v>
      </c>
      <c r="Q270" s="154">
        <v>0</v>
      </c>
      <c r="R270" s="155">
        <v>0</v>
      </c>
      <c r="S270" s="156">
        <f t="shared" si="206"/>
        <v>0</v>
      </c>
      <c r="U270" s="201" t="s">
        <v>53</v>
      </c>
      <c r="V270" s="202">
        <v>0</v>
      </c>
      <c r="W270" s="202">
        <v>0</v>
      </c>
      <c r="X270" s="202">
        <v>0</v>
      </c>
      <c r="Y270" s="202">
        <v>0</v>
      </c>
      <c r="Z270" s="202">
        <v>0</v>
      </c>
      <c r="AA270" s="202">
        <v>0</v>
      </c>
      <c r="AB270" s="202">
        <v>0</v>
      </c>
      <c r="AC270" s="203">
        <v>0</v>
      </c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4">
        <f t="shared" si="207"/>
        <v>0</v>
      </c>
      <c r="BA270" s="131"/>
      <c r="BR270" s="131"/>
      <c r="CG270" s="131"/>
    </row>
    <row r="271" spans="1:85" ht="15">
      <c r="A271" s="157" t="s">
        <v>16</v>
      </c>
      <c r="B271" s="146">
        <v>0.60948521782059495</v>
      </c>
      <c r="C271" s="146">
        <v>3.3020396075206158</v>
      </c>
      <c r="D271" s="146">
        <v>1.1860065933540667</v>
      </c>
      <c r="E271" s="146">
        <v>0</v>
      </c>
      <c r="F271" s="304"/>
      <c r="G271" s="146">
        <v>0</v>
      </c>
      <c r="H271" s="158">
        <v>0</v>
      </c>
      <c r="I271" s="144">
        <f t="shared" si="205"/>
        <v>5.0975314186952776</v>
      </c>
      <c r="J271" s="139"/>
      <c r="K271" s="159" t="s">
        <v>16</v>
      </c>
      <c r="L271" s="146">
        <v>0.60948521782059495</v>
      </c>
      <c r="M271" s="146">
        <v>3.3020396075206158</v>
      </c>
      <c r="N271" s="146">
        <v>1.1860065933540667</v>
      </c>
      <c r="O271" s="146">
        <v>0</v>
      </c>
      <c r="P271" s="146">
        <v>0</v>
      </c>
      <c r="Q271" s="146">
        <v>0</v>
      </c>
      <c r="R271" s="147">
        <v>0</v>
      </c>
      <c r="S271" s="148">
        <f t="shared" si="206"/>
        <v>5.0975314186952776</v>
      </c>
      <c r="U271" s="205" t="s">
        <v>16</v>
      </c>
      <c r="V271" s="197">
        <v>0.60948521782059495</v>
      </c>
      <c r="W271" s="197">
        <v>0</v>
      </c>
      <c r="X271" s="197">
        <v>0</v>
      </c>
      <c r="Y271" s="197">
        <v>3.3020396075206158</v>
      </c>
      <c r="Z271" s="197">
        <v>1.1860065933540667</v>
      </c>
      <c r="AA271" s="197">
        <v>0</v>
      </c>
      <c r="AB271" s="197">
        <v>0</v>
      </c>
      <c r="AC271" s="198">
        <v>0</v>
      </c>
      <c r="AD271" s="199">
        <v>0</v>
      </c>
      <c r="AE271" s="199">
        <v>0</v>
      </c>
      <c r="AF271" s="199">
        <v>0</v>
      </c>
      <c r="AG271" s="199">
        <v>0</v>
      </c>
      <c r="AH271" s="199">
        <v>0</v>
      </c>
      <c r="AI271" s="200">
        <f t="shared" si="207"/>
        <v>5.0975314186952776</v>
      </c>
      <c r="BA271" s="131"/>
      <c r="BR271" s="131"/>
      <c r="CG271" s="131"/>
    </row>
    <row r="272" spans="1:85" ht="15">
      <c r="A272" s="149" t="s">
        <v>15</v>
      </c>
      <c r="B272" s="150">
        <v>0.42480462542039743</v>
      </c>
      <c r="C272" s="150">
        <v>6.7171075355818705E-2</v>
      </c>
      <c r="D272" s="150">
        <v>1.1877812105602084</v>
      </c>
      <c r="E272" s="150">
        <v>6.0781631602460341E-2</v>
      </c>
      <c r="F272" s="304"/>
      <c r="G272" s="150">
        <v>0</v>
      </c>
      <c r="H272" s="151">
        <v>0</v>
      </c>
      <c r="I272" s="152">
        <f t="shared" si="205"/>
        <v>1.7405385429388847</v>
      </c>
      <c r="J272" s="139"/>
      <c r="K272" s="153" t="s">
        <v>15</v>
      </c>
      <c r="L272" s="154">
        <v>0.42480462542039743</v>
      </c>
      <c r="M272" s="154">
        <v>6.7171075355818705E-2</v>
      </c>
      <c r="N272" s="154">
        <v>1.1877812105602084</v>
      </c>
      <c r="O272" s="154">
        <v>6.0781631602460341E-2</v>
      </c>
      <c r="P272" s="154">
        <v>0</v>
      </c>
      <c r="Q272" s="154">
        <v>0</v>
      </c>
      <c r="R272" s="155">
        <v>0</v>
      </c>
      <c r="S272" s="156">
        <f t="shared" si="206"/>
        <v>1.7405385429388847</v>
      </c>
      <c r="U272" s="201" t="s">
        <v>54</v>
      </c>
      <c r="V272" s="202">
        <v>0.42480462542039743</v>
      </c>
      <c r="W272" s="202">
        <v>0</v>
      </c>
      <c r="X272" s="202">
        <v>0</v>
      </c>
      <c r="Y272" s="202">
        <v>6.7171075355818705E-2</v>
      </c>
      <c r="Z272" s="202">
        <v>1.1877812105602084</v>
      </c>
      <c r="AA272" s="202">
        <v>6.0781631602460341E-2</v>
      </c>
      <c r="AB272" s="202">
        <v>0</v>
      </c>
      <c r="AC272" s="203">
        <v>0</v>
      </c>
      <c r="AD272" s="202">
        <v>0</v>
      </c>
      <c r="AE272" s="202">
        <v>0</v>
      </c>
      <c r="AF272" s="202">
        <v>0</v>
      </c>
      <c r="AG272" s="202">
        <v>0</v>
      </c>
      <c r="AH272" s="202">
        <v>0</v>
      </c>
      <c r="AI272" s="204">
        <f t="shared" si="207"/>
        <v>1.7405385429388847</v>
      </c>
      <c r="BA272" s="131"/>
      <c r="BR272" s="131"/>
      <c r="CG272" s="131"/>
    </row>
    <row r="273" spans="1:85" ht="15">
      <c r="A273" s="157" t="s">
        <v>55</v>
      </c>
      <c r="B273" s="146">
        <v>0</v>
      </c>
      <c r="C273" s="146">
        <v>0</v>
      </c>
      <c r="D273" s="146">
        <v>0</v>
      </c>
      <c r="E273" s="146">
        <v>10.272052915709439</v>
      </c>
      <c r="F273" s="304"/>
      <c r="G273" s="146">
        <v>0</v>
      </c>
      <c r="H273" s="158">
        <v>0</v>
      </c>
      <c r="I273" s="144">
        <f t="shared" si="205"/>
        <v>10.272052915709439</v>
      </c>
      <c r="J273" s="139"/>
      <c r="K273" s="159" t="s">
        <v>55</v>
      </c>
      <c r="L273" s="146">
        <v>0</v>
      </c>
      <c r="M273" s="146">
        <v>0</v>
      </c>
      <c r="N273" s="146">
        <v>0</v>
      </c>
      <c r="O273" s="146">
        <v>10.272052915709439</v>
      </c>
      <c r="P273" s="146">
        <v>140.76460557106569</v>
      </c>
      <c r="Q273" s="146">
        <v>0</v>
      </c>
      <c r="R273" s="147">
        <v>0</v>
      </c>
      <c r="S273" s="148">
        <f t="shared" si="206"/>
        <v>151.03665848677514</v>
      </c>
      <c r="U273" s="205" t="s">
        <v>55</v>
      </c>
      <c r="V273" s="197">
        <v>0</v>
      </c>
      <c r="W273" s="197">
        <v>0</v>
      </c>
      <c r="X273" s="197">
        <v>0</v>
      </c>
      <c r="Y273" s="197">
        <v>0</v>
      </c>
      <c r="Z273" s="197">
        <v>0</v>
      </c>
      <c r="AA273" s="197">
        <v>10.272052915709439</v>
      </c>
      <c r="AB273" s="197">
        <v>140.76460557106569</v>
      </c>
      <c r="AC273" s="198">
        <v>0</v>
      </c>
      <c r="AD273" s="197">
        <v>0</v>
      </c>
      <c r="AE273" s="197">
        <v>0</v>
      </c>
      <c r="AF273" s="197">
        <v>0</v>
      </c>
      <c r="AG273" s="197">
        <v>0</v>
      </c>
      <c r="AH273" s="197">
        <v>0</v>
      </c>
      <c r="AI273" s="200">
        <f t="shared" si="207"/>
        <v>151.03665848677514</v>
      </c>
      <c r="BA273" s="131"/>
      <c r="BR273" s="131"/>
      <c r="CG273" s="131"/>
    </row>
    <row r="274" spans="1:85" ht="15">
      <c r="A274" s="149" t="s">
        <v>12</v>
      </c>
      <c r="B274" s="150">
        <v>0</v>
      </c>
      <c r="C274" s="150">
        <v>0</v>
      </c>
      <c r="D274" s="150">
        <v>0</v>
      </c>
      <c r="E274" s="150">
        <v>5.1134786411086153E-3</v>
      </c>
      <c r="F274" s="304"/>
      <c r="G274" s="150">
        <v>0</v>
      </c>
      <c r="H274" s="151">
        <v>0</v>
      </c>
      <c r="I274" s="152">
        <f t="shared" si="205"/>
        <v>5.1134786411086153E-3</v>
      </c>
      <c r="J274" s="139"/>
      <c r="K274" s="153" t="s">
        <v>12</v>
      </c>
      <c r="L274" s="154">
        <v>0</v>
      </c>
      <c r="M274" s="154">
        <v>0</v>
      </c>
      <c r="N274" s="154">
        <v>0</v>
      </c>
      <c r="O274" s="154">
        <v>5.1134786411086153E-3</v>
      </c>
      <c r="P274" s="154">
        <v>0.21902653312744802</v>
      </c>
      <c r="Q274" s="154">
        <v>0</v>
      </c>
      <c r="R274" s="155">
        <v>0</v>
      </c>
      <c r="S274" s="156">
        <f t="shared" si="206"/>
        <v>0.22414001176855664</v>
      </c>
      <c r="U274" s="201" t="s">
        <v>12</v>
      </c>
      <c r="V274" s="202">
        <v>0</v>
      </c>
      <c r="W274" s="202">
        <v>0</v>
      </c>
      <c r="X274" s="202">
        <v>0</v>
      </c>
      <c r="Y274" s="202">
        <v>0</v>
      </c>
      <c r="Z274" s="202">
        <v>0</v>
      </c>
      <c r="AA274" s="202">
        <v>5.1134786411086153E-3</v>
      </c>
      <c r="AB274" s="202">
        <v>0.21902653312744802</v>
      </c>
      <c r="AC274" s="203">
        <v>0</v>
      </c>
      <c r="AD274" s="202">
        <v>0</v>
      </c>
      <c r="AE274" s="202">
        <v>0</v>
      </c>
      <c r="AF274" s="202">
        <v>0</v>
      </c>
      <c r="AG274" s="202">
        <v>0</v>
      </c>
      <c r="AH274" s="202">
        <v>0</v>
      </c>
      <c r="AI274" s="204">
        <f t="shared" si="207"/>
        <v>0.22414001176855664</v>
      </c>
      <c r="BA274" s="131"/>
      <c r="BR274" s="131"/>
      <c r="CG274" s="131"/>
    </row>
    <row r="275" spans="1:85" ht="15">
      <c r="A275" s="157" t="s">
        <v>56</v>
      </c>
      <c r="B275" s="146">
        <v>0</v>
      </c>
      <c r="C275" s="146">
        <v>0</v>
      </c>
      <c r="D275" s="146">
        <v>0</v>
      </c>
      <c r="E275" s="146">
        <v>0</v>
      </c>
      <c r="F275" s="304"/>
      <c r="G275" s="146">
        <v>0</v>
      </c>
      <c r="H275" s="158">
        <v>0</v>
      </c>
      <c r="I275" s="144">
        <f t="shared" si="205"/>
        <v>0</v>
      </c>
      <c r="J275" s="139"/>
      <c r="K275" s="159" t="s">
        <v>56</v>
      </c>
      <c r="L275" s="146">
        <v>0</v>
      </c>
      <c r="M275" s="146">
        <v>0</v>
      </c>
      <c r="N275" s="146">
        <v>0</v>
      </c>
      <c r="O275" s="146">
        <v>0</v>
      </c>
      <c r="P275" s="146">
        <v>0</v>
      </c>
      <c r="Q275" s="146">
        <v>0</v>
      </c>
      <c r="R275" s="147">
        <v>0</v>
      </c>
      <c r="S275" s="148">
        <f t="shared" si="206"/>
        <v>0</v>
      </c>
      <c r="U275" s="205" t="s">
        <v>56</v>
      </c>
      <c r="V275" s="197">
        <v>0</v>
      </c>
      <c r="W275" s="197">
        <v>0</v>
      </c>
      <c r="X275" s="197">
        <v>0</v>
      </c>
      <c r="Y275" s="197">
        <v>0</v>
      </c>
      <c r="Z275" s="197">
        <v>0</v>
      </c>
      <c r="AA275" s="197">
        <v>0</v>
      </c>
      <c r="AB275" s="197">
        <v>0</v>
      </c>
      <c r="AC275" s="198">
        <v>0</v>
      </c>
      <c r="AD275" s="197">
        <v>0</v>
      </c>
      <c r="AE275" s="197">
        <v>0</v>
      </c>
      <c r="AF275" s="197">
        <v>0</v>
      </c>
      <c r="AG275" s="197">
        <v>0</v>
      </c>
      <c r="AH275" s="197">
        <v>0</v>
      </c>
      <c r="AI275" s="200">
        <f t="shared" si="207"/>
        <v>0</v>
      </c>
      <c r="BA275" s="131"/>
      <c r="BR275" s="131"/>
      <c r="CG275" s="131"/>
    </row>
    <row r="276" spans="1:85" ht="15">
      <c r="A276" s="149" t="s">
        <v>17</v>
      </c>
      <c r="B276" s="150">
        <v>3.2197143256790565E-2</v>
      </c>
      <c r="C276" s="150">
        <v>0</v>
      </c>
      <c r="D276" s="150">
        <v>0.43509653049716973</v>
      </c>
      <c r="E276" s="150">
        <v>0</v>
      </c>
      <c r="F276" s="304"/>
      <c r="G276" s="150">
        <v>0</v>
      </c>
      <c r="H276" s="151">
        <v>0</v>
      </c>
      <c r="I276" s="152">
        <f t="shared" si="205"/>
        <v>0.4672936737539603</v>
      </c>
      <c r="J276" s="139"/>
      <c r="K276" s="153" t="s">
        <v>17</v>
      </c>
      <c r="L276" s="154">
        <v>3.2197143256790565E-2</v>
      </c>
      <c r="M276" s="154">
        <v>0</v>
      </c>
      <c r="N276" s="154">
        <v>0.43509653049716973</v>
      </c>
      <c r="O276" s="154">
        <v>0</v>
      </c>
      <c r="P276" s="154">
        <v>0.81214822956455213</v>
      </c>
      <c r="Q276" s="154">
        <v>0</v>
      </c>
      <c r="R276" s="155">
        <v>0</v>
      </c>
      <c r="S276" s="156">
        <f t="shared" si="206"/>
        <v>1.2794419033185125</v>
      </c>
      <c r="U276" s="201" t="s">
        <v>17</v>
      </c>
      <c r="V276" s="202">
        <v>3.2197143256790565E-2</v>
      </c>
      <c r="W276" s="202">
        <v>0</v>
      </c>
      <c r="X276" s="202">
        <v>0</v>
      </c>
      <c r="Y276" s="202">
        <v>0</v>
      </c>
      <c r="Z276" s="202">
        <v>0.43509653049716973</v>
      </c>
      <c r="AA276" s="202">
        <v>0</v>
      </c>
      <c r="AB276" s="202">
        <v>0.81214822956455213</v>
      </c>
      <c r="AC276" s="203">
        <v>0</v>
      </c>
      <c r="AD276" s="202">
        <v>0</v>
      </c>
      <c r="AE276" s="202">
        <v>0</v>
      </c>
      <c r="AF276" s="202">
        <v>0</v>
      </c>
      <c r="AG276" s="202">
        <v>0</v>
      </c>
      <c r="AH276" s="202">
        <v>0</v>
      </c>
      <c r="AI276" s="204">
        <f t="shared" si="207"/>
        <v>1.2794419033185125</v>
      </c>
      <c r="BA276" s="131"/>
      <c r="BR276" s="131"/>
      <c r="CG276" s="131"/>
    </row>
    <row r="277" spans="1:85" ht="15">
      <c r="A277" s="157" t="s">
        <v>141</v>
      </c>
      <c r="B277" s="146">
        <v>5.0894631516541111E-2</v>
      </c>
      <c r="C277" s="146">
        <v>0.59108147171995529</v>
      </c>
      <c r="D277" s="146">
        <v>2.2187909772410985</v>
      </c>
      <c r="E277" s="146">
        <v>0</v>
      </c>
      <c r="F277" s="304"/>
      <c r="G277" s="146">
        <v>0</v>
      </c>
      <c r="H277" s="158">
        <v>0</v>
      </c>
      <c r="I277" s="144">
        <f t="shared" si="205"/>
        <v>2.8607670804775949</v>
      </c>
      <c r="J277" s="139"/>
      <c r="K277" s="159" t="s">
        <v>141</v>
      </c>
      <c r="L277" s="146">
        <v>5.0894631516541111E-2</v>
      </c>
      <c r="M277" s="146">
        <v>0.59108147171995529</v>
      </c>
      <c r="N277" s="146">
        <v>2.2187909772410985</v>
      </c>
      <c r="O277" s="146">
        <v>0</v>
      </c>
      <c r="P277" s="146">
        <v>0</v>
      </c>
      <c r="Q277" s="146">
        <v>0</v>
      </c>
      <c r="R277" s="147">
        <v>0</v>
      </c>
      <c r="S277" s="148">
        <f t="shared" si="206"/>
        <v>2.8607670804775949</v>
      </c>
      <c r="U277" s="205" t="s">
        <v>141</v>
      </c>
      <c r="V277" s="197">
        <v>5.0237143783815913E-2</v>
      </c>
      <c r="W277" s="197">
        <v>0</v>
      </c>
      <c r="X277" s="197">
        <v>0</v>
      </c>
      <c r="Y277" s="197">
        <v>0.59108147171995529</v>
      </c>
      <c r="Z277" s="197">
        <v>1.7573003376412801</v>
      </c>
      <c r="AA277" s="197">
        <v>0</v>
      </c>
      <c r="AB277" s="197">
        <v>0</v>
      </c>
      <c r="AC277" s="198">
        <v>0.46214812733254346</v>
      </c>
      <c r="AD277" s="197">
        <v>6.5748773272520061E-4</v>
      </c>
      <c r="AE277" s="197">
        <v>0</v>
      </c>
      <c r="AF277" s="197">
        <v>0</v>
      </c>
      <c r="AG277" s="197">
        <v>0.46149063959981829</v>
      </c>
      <c r="AH277" s="197">
        <v>0</v>
      </c>
      <c r="AI277" s="200">
        <f t="shared" si="207"/>
        <v>2.8607670804775949</v>
      </c>
      <c r="BA277" s="131"/>
      <c r="BR277" s="131"/>
      <c r="CG277" s="131"/>
    </row>
    <row r="278" spans="1:85" ht="15">
      <c r="A278" s="149" t="s">
        <v>25</v>
      </c>
      <c r="B278" s="150">
        <v>0.56041176111032043</v>
      </c>
      <c r="C278" s="150">
        <v>0</v>
      </c>
      <c r="D278" s="150">
        <v>8.4091900936470357E-2</v>
      </c>
      <c r="E278" s="150">
        <v>48.766521315375321</v>
      </c>
      <c r="F278" s="304"/>
      <c r="G278" s="150">
        <v>0.48697053898667514</v>
      </c>
      <c r="H278" s="151">
        <v>0</v>
      </c>
      <c r="I278" s="152">
        <f t="shared" si="205"/>
        <v>49.897995516408784</v>
      </c>
      <c r="J278" s="139"/>
      <c r="K278" s="153" t="s">
        <v>25</v>
      </c>
      <c r="L278" s="154">
        <v>0.56041176111032043</v>
      </c>
      <c r="M278" s="154">
        <v>0</v>
      </c>
      <c r="N278" s="154">
        <v>8.4091900936470357E-2</v>
      </c>
      <c r="O278" s="154">
        <v>48.766521315375321</v>
      </c>
      <c r="P278" s="154">
        <v>4.9004772436651731E-2</v>
      </c>
      <c r="Q278" s="154">
        <v>0.48697053898667514</v>
      </c>
      <c r="R278" s="155">
        <v>0</v>
      </c>
      <c r="S278" s="156">
        <f t="shared" si="206"/>
        <v>49.947000288845437</v>
      </c>
      <c r="U278" s="201" t="s">
        <v>25</v>
      </c>
      <c r="V278" s="202">
        <v>0.29068494761272362</v>
      </c>
      <c r="W278" s="202">
        <v>0.15070717854021967</v>
      </c>
      <c r="X278" s="202">
        <v>0.48697053898667514</v>
      </c>
      <c r="Y278" s="202">
        <v>0</v>
      </c>
      <c r="Z278" s="202">
        <v>0</v>
      </c>
      <c r="AA278" s="202">
        <v>48.68242941443885</v>
      </c>
      <c r="AB278" s="202">
        <v>4.9004772436651731E-2</v>
      </c>
      <c r="AC278" s="203">
        <v>0.28720343683031785</v>
      </c>
      <c r="AD278" s="202">
        <v>0.11901963495737715</v>
      </c>
      <c r="AE278" s="202">
        <v>8.4091900936470357E-2</v>
      </c>
      <c r="AF278" s="202">
        <v>0</v>
      </c>
      <c r="AG278" s="202">
        <v>8.4091900936470357E-2</v>
      </c>
      <c r="AH278" s="202">
        <v>0</v>
      </c>
      <c r="AI278" s="204">
        <f t="shared" si="207"/>
        <v>49.947000288845437</v>
      </c>
      <c r="BA278" s="131"/>
      <c r="BR278" s="131"/>
      <c r="CG278" s="131"/>
    </row>
    <row r="279" spans="1:85" ht="15">
      <c r="A279" s="157" t="s">
        <v>24</v>
      </c>
      <c r="B279" s="146">
        <v>0.21450409417675789</v>
      </c>
      <c r="C279" s="146">
        <v>0</v>
      </c>
      <c r="D279" s="146">
        <v>0</v>
      </c>
      <c r="E279" s="146">
        <v>0</v>
      </c>
      <c r="F279" s="304"/>
      <c r="G279" s="146">
        <v>0</v>
      </c>
      <c r="H279" s="158">
        <v>0</v>
      </c>
      <c r="I279" s="144">
        <f t="shared" si="205"/>
        <v>0.21450409417675789</v>
      </c>
      <c r="J279" s="139"/>
      <c r="K279" s="159" t="s">
        <v>24</v>
      </c>
      <c r="L279" s="146">
        <v>0.21450409417675789</v>
      </c>
      <c r="M279" s="146">
        <v>0</v>
      </c>
      <c r="N279" s="146">
        <v>0</v>
      </c>
      <c r="O279" s="146">
        <v>0</v>
      </c>
      <c r="P279" s="146">
        <v>0</v>
      </c>
      <c r="Q279" s="146">
        <v>0</v>
      </c>
      <c r="R279" s="147">
        <v>0</v>
      </c>
      <c r="S279" s="148">
        <f t="shared" si="206"/>
        <v>0.21450409417675789</v>
      </c>
      <c r="U279" s="205" t="s">
        <v>24</v>
      </c>
      <c r="V279" s="197">
        <v>0.21450409417675789</v>
      </c>
      <c r="W279" s="197">
        <v>0</v>
      </c>
      <c r="X279" s="197">
        <v>0</v>
      </c>
      <c r="Y279" s="197">
        <v>0</v>
      </c>
      <c r="Z279" s="197">
        <v>0</v>
      </c>
      <c r="AA279" s="197">
        <v>0</v>
      </c>
      <c r="AB279" s="197">
        <v>0</v>
      </c>
      <c r="AC279" s="198">
        <v>0</v>
      </c>
      <c r="AD279" s="197">
        <v>0</v>
      </c>
      <c r="AE279" s="197">
        <v>0</v>
      </c>
      <c r="AF279" s="197">
        <v>0</v>
      </c>
      <c r="AG279" s="197">
        <v>0</v>
      </c>
      <c r="AH279" s="197">
        <v>0</v>
      </c>
      <c r="AI279" s="200">
        <f t="shared" si="207"/>
        <v>0.21450409417675789</v>
      </c>
      <c r="BA279" s="131"/>
      <c r="BR279" s="131"/>
      <c r="CG279" s="131"/>
    </row>
    <row r="280" spans="1:85" ht="15">
      <c r="A280" s="149" t="s">
        <v>57</v>
      </c>
      <c r="B280" s="150">
        <v>0</v>
      </c>
      <c r="C280" s="150">
        <v>0</v>
      </c>
      <c r="D280" s="150">
        <v>0</v>
      </c>
      <c r="E280" s="150">
        <v>0</v>
      </c>
      <c r="F280" s="304"/>
      <c r="G280" s="150">
        <v>0</v>
      </c>
      <c r="H280" s="151">
        <v>0</v>
      </c>
      <c r="I280" s="152">
        <f t="shared" si="205"/>
        <v>0</v>
      </c>
      <c r="J280" s="139"/>
      <c r="K280" s="153" t="s">
        <v>57</v>
      </c>
      <c r="L280" s="154">
        <v>0</v>
      </c>
      <c r="M280" s="154">
        <v>0</v>
      </c>
      <c r="N280" s="154">
        <v>0</v>
      </c>
      <c r="O280" s="154">
        <v>0</v>
      </c>
      <c r="P280" s="154">
        <v>0</v>
      </c>
      <c r="Q280" s="154">
        <v>0</v>
      </c>
      <c r="R280" s="155">
        <v>0</v>
      </c>
      <c r="S280" s="156">
        <f t="shared" si="206"/>
        <v>0</v>
      </c>
      <c r="U280" s="201" t="s">
        <v>57</v>
      </c>
      <c r="V280" s="202">
        <v>0</v>
      </c>
      <c r="W280" s="202">
        <v>0</v>
      </c>
      <c r="X280" s="202">
        <v>0</v>
      </c>
      <c r="Y280" s="202">
        <v>0</v>
      </c>
      <c r="Z280" s="202">
        <v>0</v>
      </c>
      <c r="AA280" s="202">
        <v>0</v>
      </c>
      <c r="AB280" s="202">
        <v>0</v>
      </c>
      <c r="AC280" s="203">
        <v>0</v>
      </c>
      <c r="AD280" s="202">
        <v>0</v>
      </c>
      <c r="AE280" s="202">
        <v>0</v>
      </c>
      <c r="AF280" s="202">
        <v>0</v>
      </c>
      <c r="AG280" s="202">
        <v>0</v>
      </c>
      <c r="AH280" s="202">
        <v>0</v>
      </c>
      <c r="AI280" s="204">
        <f t="shared" si="207"/>
        <v>0</v>
      </c>
      <c r="BA280" s="131"/>
      <c r="BR280" s="131"/>
      <c r="CG280" s="131"/>
    </row>
    <row r="281" spans="1:85" ht="15">
      <c r="A281" s="157" t="s">
        <v>22</v>
      </c>
      <c r="B281" s="146">
        <v>1.5881228864883581</v>
      </c>
      <c r="C281" s="146">
        <v>0</v>
      </c>
      <c r="D281" s="146">
        <v>0</v>
      </c>
      <c r="E281" s="146">
        <v>0</v>
      </c>
      <c r="F281" s="304"/>
      <c r="G281" s="146">
        <v>0</v>
      </c>
      <c r="H281" s="158">
        <v>0</v>
      </c>
      <c r="I281" s="144">
        <f t="shared" si="205"/>
        <v>1.5881228864883581</v>
      </c>
      <c r="J281" s="139"/>
      <c r="K281" s="159" t="s">
        <v>22</v>
      </c>
      <c r="L281" s="146">
        <v>1.5881228864883581</v>
      </c>
      <c r="M281" s="146">
        <v>0</v>
      </c>
      <c r="N281" s="146">
        <v>0</v>
      </c>
      <c r="O281" s="146">
        <v>0</v>
      </c>
      <c r="P281" s="146">
        <v>8.0116211423163648</v>
      </c>
      <c r="Q281" s="146">
        <v>0</v>
      </c>
      <c r="R281" s="147">
        <v>0</v>
      </c>
      <c r="S281" s="148">
        <f t="shared" si="206"/>
        <v>9.5997440288047233</v>
      </c>
      <c r="U281" s="205" t="s">
        <v>22</v>
      </c>
      <c r="V281" s="197">
        <v>0</v>
      </c>
      <c r="W281" s="197">
        <v>0</v>
      </c>
      <c r="X281" s="197">
        <v>0</v>
      </c>
      <c r="Y281" s="197">
        <v>0</v>
      </c>
      <c r="Z281" s="197">
        <v>0</v>
      </c>
      <c r="AA281" s="197">
        <v>0</v>
      </c>
      <c r="AB281" s="197">
        <v>8.0116211423163648</v>
      </c>
      <c r="AC281" s="198">
        <v>1.5881228864883581</v>
      </c>
      <c r="AD281" s="197">
        <v>1.5881228864883581</v>
      </c>
      <c r="AE281" s="197">
        <v>0</v>
      </c>
      <c r="AF281" s="197">
        <v>0</v>
      </c>
      <c r="AG281" s="197">
        <v>0</v>
      </c>
      <c r="AH281" s="197">
        <v>0</v>
      </c>
      <c r="AI281" s="200">
        <f t="shared" si="207"/>
        <v>9.5997440288047233</v>
      </c>
      <c r="BA281" s="131"/>
      <c r="BR281" s="131"/>
      <c r="CG281" s="131"/>
    </row>
    <row r="282" spans="1:85" ht="15">
      <c r="A282" s="149" t="s">
        <v>21</v>
      </c>
      <c r="B282" s="150">
        <v>0</v>
      </c>
      <c r="C282" s="150">
        <v>0</v>
      </c>
      <c r="D282" s="150">
        <v>0</v>
      </c>
      <c r="E282" s="150">
        <v>0</v>
      </c>
      <c r="F282" s="304"/>
      <c r="G282" s="150">
        <v>0</v>
      </c>
      <c r="H282" s="151">
        <v>0</v>
      </c>
      <c r="I282" s="152">
        <f t="shared" si="205"/>
        <v>0</v>
      </c>
      <c r="J282" s="139"/>
      <c r="K282" s="153" t="s">
        <v>21</v>
      </c>
      <c r="L282" s="154">
        <v>0</v>
      </c>
      <c r="M282" s="154">
        <v>0</v>
      </c>
      <c r="N282" s="154">
        <v>0</v>
      </c>
      <c r="O282" s="154">
        <v>0</v>
      </c>
      <c r="P282" s="154">
        <v>0</v>
      </c>
      <c r="Q282" s="154">
        <v>0</v>
      </c>
      <c r="R282" s="155">
        <v>0</v>
      </c>
      <c r="S282" s="156">
        <f t="shared" si="206"/>
        <v>0</v>
      </c>
      <c r="U282" s="201" t="s">
        <v>58</v>
      </c>
      <c r="V282" s="202">
        <v>0</v>
      </c>
      <c r="W282" s="202">
        <v>0</v>
      </c>
      <c r="X282" s="202">
        <v>0</v>
      </c>
      <c r="Y282" s="202">
        <v>0</v>
      </c>
      <c r="Z282" s="202">
        <v>0</v>
      </c>
      <c r="AA282" s="202">
        <v>0</v>
      </c>
      <c r="AB282" s="202">
        <v>0</v>
      </c>
      <c r="AC282" s="203">
        <v>0</v>
      </c>
      <c r="AD282" s="202">
        <v>0</v>
      </c>
      <c r="AE282" s="202">
        <v>0</v>
      </c>
      <c r="AF282" s="202">
        <v>0</v>
      </c>
      <c r="AG282" s="202">
        <v>0</v>
      </c>
      <c r="AH282" s="202">
        <v>0</v>
      </c>
      <c r="AI282" s="204">
        <f t="shared" si="207"/>
        <v>0</v>
      </c>
      <c r="BA282" s="131"/>
      <c r="BR282" s="131"/>
      <c r="CG282" s="131"/>
    </row>
    <row r="283" spans="1:85" ht="15">
      <c r="A283" s="160" t="s">
        <v>61</v>
      </c>
      <c r="B283" s="146">
        <v>0</v>
      </c>
      <c r="C283" s="146">
        <v>0</v>
      </c>
      <c r="D283" s="146">
        <v>0</v>
      </c>
      <c r="E283" s="146">
        <v>0</v>
      </c>
      <c r="F283" s="304"/>
      <c r="G283" s="146">
        <v>0</v>
      </c>
      <c r="H283" s="158">
        <v>0</v>
      </c>
      <c r="I283" s="144">
        <f t="shared" si="205"/>
        <v>0</v>
      </c>
      <c r="J283" s="139"/>
      <c r="K283" s="161" t="s">
        <v>61</v>
      </c>
      <c r="L283" s="146">
        <v>0</v>
      </c>
      <c r="M283" s="146">
        <v>0</v>
      </c>
      <c r="N283" s="146">
        <v>0</v>
      </c>
      <c r="O283" s="146">
        <v>0</v>
      </c>
      <c r="P283" s="146">
        <v>0</v>
      </c>
      <c r="Q283" s="146">
        <v>0</v>
      </c>
      <c r="R283" s="147">
        <v>0</v>
      </c>
      <c r="S283" s="148">
        <f t="shared" si="206"/>
        <v>0</v>
      </c>
      <c r="U283" s="206" t="s">
        <v>59</v>
      </c>
      <c r="V283" s="197">
        <v>0</v>
      </c>
      <c r="W283" s="197">
        <v>0</v>
      </c>
      <c r="X283" s="197">
        <v>0</v>
      </c>
      <c r="Y283" s="197">
        <v>0</v>
      </c>
      <c r="Z283" s="197">
        <v>0</v>
      </c>
      <c r="AA283" s="197">
        <v>0</v>
      </c>
      <c r="AB283" s="197">
        <v>0</v>
      </c>
      <c r="AC283" s="198">
        <v>0</v>
      </c>
      <c r="AD283" s="199">
        <v>0</v>
      </c>
      <c r="AE283" s="199">
        <v>0</v>
      </c>
      <c r="AF283" s="199">
        <v>0</v>
      </c>
      <c r="AG283" s="199">
        <v>0</v>
      </c>
      <c r="AH283" s="199">
        <v>0</v>
      </c>
      <c r="AI283" s="200">
        <f t="shared" si="207"/>
        <v>0</v>
      </c>
      <c r="BA283" s="131"/>
      <c r="BR283" s="131"/>
      <c r="CG283" s="131"/>
    </row>
    <row r="284" spans="1:85">
      <c r="A284" s="162" t="s">
        <v>23</v>
      </c>
      <c r="B284" s="163">
        <v>0</v>
      </c>
      <c r="C284" s="163">
        <v>0</v>
      </c>
      <c r="D284" s="163">
        <v>0</v>
      </c>
      <c r="E284" s="163">
        <v>0</v>
      </c>
      <c r="F284" s="304"/>
      <c r="G284" s="163">
        <v>0</v>
      </c>
      <c r="H284" s="164">
        <v>0</v>
      </c>
      <c r="I284" s="165">
        <f t="shared" si="205"/>
        <v>0</v>
      </c>
      <c r="J284" s="139"/>
      <c r="K284" s="166" t="s">
        <v>23</v>
      </c>
      <c r="L284" s="167">
        <v>0</v>
      </c>
      <c r="M284" s="167">
        <v>0</v>
      </c>
      <c r="N284" s="167">
        <v>0</v>
      </c>
      <c r="O284" s="167">
        <v>0</v>
      </c>
      <c r="P284" s="167">
        <v>0</v>
      </c>
      <c r="Q284" s="167">
        <v>0</v>
      </c>
      <c r="R284" s="168">
        <v>0</v>
      </c>
      <c r="S284" s="169">
        <f t="shared" si="206"/>
        <v>0</v>
      </c>
      <c r="U284" s="207" t="s">
        <v>62</v>
      </c>
      <c r="V284" s="208">
        <v>0</v>
      </c>
      <c r="W284" s="208">
        <v>0</v>
      </c>
      <c r="X284" s="208">
        <v>0</v>
      </c>
      <c r="Y284" s="208">
        <v>0</v>
      </c>
      <c r="Z284" s="208">
        <v>0</v>
      </c>
      <c r="AA284" s="208">
        <v>0</v>
      </c>
      <c r="AB284" s="208">
        <v>0</v>
      </c>
      <c r="AC284" s="208">
        <v>0</v>
      </c>
      <c r="AD284" s="208">
        <v>0</v>
      </c>
      <c r="AE284" s="208">
        <v>0</v>
      </c>
      <c r="AF284" s="208">
        <v>0</v>
      </c>
      <c r="AG284" s="208">
        <v>0</v>
      </c>
      <c r="AH284" s="92">
        <v>0</v>
      </c>
      <c r="AI284" s="209">
        <f t="shared" si="207"/>
        <v>0</v>
      </c>
      <c r="BA284" s="131"/>
      <c r="BR284" s="131"/>
      <c r="CG284" s="131"/>
    </row>
    <row r="285" spans="1:85">
      <c r="A285" s="170" t="s">
        <v>19</v>
      </c>
      <c r="B285" s="171">
        <v>0</v>
      </c>
      <c r="C285" s="171">
        <v>0</v>
      </c>
      <c r="D285" s="171">
        <v>0</v>
      </c>
      <c r="E285" s="171">
        <v>0</v>
      </c>
      <c r="F285" s="304"/>
      <c r="G285" s="171">
        <v>0</v>
      </c>
      <c r="H285" s="172">
        <v>0</v>
      </c>
      <c r="I285" s="173">
        <f t="shared" si="205"/>
        <v>0</v>
      </c>
      <c r="J285" s="139"/>
      <c r="K285" s="174" t="s">
        <v>19</v>
      </c>
      <c r="L285" s="171">
        <v>0</v>
      </c>
      <c r="M285" s="171">
        <v>0</v>
      </c>
      <c r="N285" s="171">
        <v>0</v>
      </c>
      <c r="O285" s="171">
        <v>0</v>
      </c>
      <c r="P285" s="171">
        <v>0</v>
      </c>
      <c r="Q285" s="171">
        <v>0</v>
      </c>
      <c r="R285" s="175">
        <v>0</v>
      </c>
      <c r="S285" s="176">
        <f t="shared" si="206"/>
        <v>0</v>
      </c>
      <c r="U285" s="210" t="s">
        <v>19</v>
      </c>
      <c r="V285" s="211">
        <v>0</v>
      </c>
      <c r="W285" s="211">
        <v>0</v>
      </c>
      <c r="X285" s="211">
        <v>0</v>
      </c>
      <c r="Y285" s="211">
        <v>0</v>
      </c>
      <c r="Z285" s="211">
        <v>0</v>
      </c>
      <c r="AA285" s="211">
        <v>0</v>
      </c>
      <c r="AB285" s="211">
        <v>0</v>
      </c>
      <c r="AC285" s="211">
        <v>0</v>
      </c>
      <c r="AD285" s="212">
        <v>0</v>
      </c>
      <c r="AE285" s="212">
        <v>0</v>
      </c>
      <c r="AF285" s="212">
        <v>0</v>
      </c>
      <c r="AG285" s="212">
        <v>0</v>
      </c>
      <c r="AH285" s="212">
        <v>0</v>
      </c>
      <c r="AI285" s="213">
        <f t="shared" si="207"/>
        <v>0</v>
      </c>
      <c r="BA285" s="131"/>
      <c r="BR285" s="131"/>
      <c r="CG285" s="131"/>
    </row>
    <row r="286" spans="1:85">
      <c r="A286" s="162" t="s">
        <v>20</v>
      </c>
      <c r="B286" s="163">
        <v>0</v>
      </c>
      <c r="C286" s="163">
        <v>0</v>
      </c>
      <c r="D286" s="163">
        <v>0</v>
      </c>
      <c r="E286" s="163">
        <v>0</v>
      </c>
      <c r="F286" s="304"/>
      <c r="G286" s="163">
        <v>0</v>
      </c>
      <c r="H286" s="164">
        <v>0</v>
      </c>
      <c r="I286" s="165">
        <f t="shared" si="205"/>
        <v>0</v>
      </c>
      <c r="J286" s="139"/>
      <c r="K286" s="166" t="s">
        <v>20</v>
      </c>
      <c r="L286" s="167">
        <v>0</v>
      </c>
      <c r="M286" s="167">
        <v>0</v>
      </c>
      <c r="N286" s="167">
        <v>0</v>
      </c>
      <c r="O286" s="167">
        <v>0</v>
      </c>
      <c r="P286" s="167">
        <v>0</v>
      </c>
      <c r="Q286" s="167">
        <v>0</v>
      </c>
      <c r="R286" s="168">
        <v>0</v>
      </c>
      <c r="S286" s="169">
        <f t="shared" si="206"/>
        <v>0</v>
      </c>
      <c r="U286" s="207" t="s">
        <v>20</v>
      </c>
      <c r="V286" s="208">
        <v>0</v>
      </c>
      <c r="W286" s="208">
        <v>0</v>
      </c>
      <c r="X286" s="208">
        <v>0</v>
      </c>
      <c r="Y286" s="208">
        <v>0</v>
      </c>
      <c r="Z286" s="208">
        <v>0</v>
      </c>
      <c r="AA286" s="208">
        <v>0</v>
      </c>
      <c r="AB286" s="208">
        <v>0</v>
      </c>
      <c r="AC286" s="208">
        <v>0</v>
      </c>
      <c r="AD286" s="208">
        <v>0</v>
      </c>
      <c r="AE286" s="208">
        <v>0</v>
      </c>
      <c r="AF286" s="208">
        <v>0</v>
      </c>
      <c r="AG286" s="208">
        <v>0</v>
      </c>
      <c r="AH286" s="92">
        <v>0</v>
      </c>
      <c r="AI286" s="209">
        <f t="shared" si="207"/>
        <v>0</v>
      </c>
      <c r="BA286" s="131"/>
      <c r="BR286" s="131"/>
      <c r="CG286" s="131"/>
    </row>
    <row r="287" spans="1:85" ht="15" thickBot="1">
      <c r="A287" s="177" t="s">
        <v>11</v>
      </c>
      <c r="B287" s="178">
        <v>0</v>
      </c>
      <c r="C287" s="178">
        <v>0</v>
      </c>
      <c r="D287" s="178">
        <v>0</v>
      </c>
      <c r="E287" s="178">
        <v>0</v>
      </c>
      <c r="F287" s="305"/>
      <c r="G287" s="178">
        <v>0</v>
      </c>
      <c r="H287" s="179">
        <v>0</v>
      </c>
      <c r="I287" s="180">
        <f t="shared" si="205"/>
        <v>0</v>
      </c>
      <c r="J287" s="139"/>
      <c r="K287" s="181" t="s">
        <v>11</v>
      </c>
      <c r="L287" s="178">
        <v>0</v>
      </c>
      <c r="M287" s="178">
        <v>0</v>
      </c>
      <c r="N287" s="178">
        <v>0</v>
      </c>
      <c r="O287" s="178">
        <v>0</v>
      </c>
      <c r="P287" s="178">
        <v>0</v>
      </c>
      <c r="Q287" s="178">
        <v>0</v>
      </c>
      <c r="R287" s="182">
        <v>0</v>
      </c>
      <c r="S287" s="183">
        <f t="shared" si="206"/>
        <v>0</v>
      </c>
      <c r="U287" s="210" t="s">
        <v>11</v>
      </c>
      <c r="V287" s="211">
        <v>0</v>
      </c>
      <c r="W287" s="211">
        <v>0</v>
      </c>
      <c r="X287" s="211">
        <v>0</v>
      </c>
      <c r="Y287" s="211">
        <v>0</v>
      </c>
      <c r="Z287" s="211">
        <v>0</v>
      </c>
      <c r="AA287" s="211">
        <v>0</v>
      </c>
      <c r="AB287" s="211">
        <v>0</v>
      </c>
      <c r="AC287" s="211">
        <v>0</v>
      </c>
      <c r="AD287" s="212">
        <v>0</v>
      </c>
      <c r="AE287" s="212">
        <v>0</v>
      </c>
      <c r="AF287" s="212">
        <v>0</v>
      </c>
      <c r="AG287" s="212">
        <v>0</v>
      </c>
      <c r="AH287" s="212">
        <v>0</v>
      </c>
      <c r="AI287" s="213">
        <f t="shared" si="207"/>
        <v>0</v>
      </c>
      <c r="BA287" s="131"/>
      <c r="BR287" s="131"/>
      <c r="CG287" s="131"/>
    </row>
    <row r="288" spans="1:85" ht="15">
      <c r="A288" s="184" t="s">
        <v>26</v>
      </c>
      <c r="B288" s="185">
        <f>SUM(B267:B283)</f>
        <v>3.4827054896616501</v>
      </c>
      <c r="C288" s="185">
        <f t="shared" ref="C288:H288" si="208">SUM(C267:C283)</f>
        <v>3.9602921545963898</v>
      </c>
      <c r="D288" s="185">
        <f t="shared" si="208"/>
        <v>5.1122066606413004</v>
      </c>
      <c r="E288" s="185">
        <f t="shared" si="208"/>
        <v>59.104469341328326</v>
      </c>
      <c r="F288" s="185">
        <f t="shared" si="208"/>
        <v>0</v>
      </c>
      <c r="G288" s="185">
        <f t="shared" si="208"/>
        <v>0.48697053898667514</v>
      </c>
      <c r="H288" s="187">
        <f t="shared" si="208"/>
        <v>0</v>
      </c>
      <c r="I288" s="144">
        <f t="shared" ref="I288" si="209">SUM(I267:I283)</f>
        <v>72.146644185214342</v>
      </c>
      <c r="J288" s="139"/>
      <c r="K288" s="186" t="s">
        <v>26</v>
      </c>
      <c r="L288" s="185">
        <f>SUM(L267:L283)</f>
        <v>3.4827054896616501</v>
      </c>
      <c r="M288" s="185">
        <f t="shared" ref="M288:R288" si="210">SUM(M267:M283)</f>
        <v>3.9602921545963898</v>
      </c>
      <c r="N288" s="185">
        <f t="shared" si="210"/>
        <v>5.1122066606413004</v>
      </c>
      <c r="O288" s="185">
        <f t="shared" si="210"/>
        <v>59.104469341328326</v>
      </c>
      <c r="P288" s="185">
        <f t="shared" si="210"/>
        <v>149.85640624851069</v>
      </c>
      <c r="Q288" s="185">
        <f t="shared" si="210"/>
        <v>0.48697053898667514</v>
      </c>
      <c r="R288" s="187">
        <f t="shared" si="210"/>
        <v>0</v>
      </c>
      <c r="S288" s="188">
        <f t="shared" ref="S288" si="211">SUM(S267:S283)</f>
        <v>222.00305043372506</v>
      </c>
      <c r="T288" s="131" t="str">
        <f>IF(ABS(S288-AI288)&gt;0.01,S288-AI288,"")</f>
        <v/>
      </c>
      <c r="U288" s="214" t="s">
        <v>60</v>
      </c>
      <c r="V288" s="215">
        <f>SUM(V267:V283)</f>
        <v>1.6241983019429695</v>
      </c>
      <c r="W288" s="215">
        <f t="shared" ref="W288:AH288" si="212">SUM(W267:W283)</f>
        <v>0.15070717854021967</v>
      </c>
      <c r="X288" s="215">
        <f t="shared" si="212"/>
        <v>0.48697053898667514</v>
      </c>
      <c r="Y288" s="215">
        <f t="shared" si="212"/>
        <v>3.9602921545963898</v>
      </c>
      <c r="Z288" s="215">
        <f t="shared" si="212"/>
        <v>4.5666241201050113</v>
      </c>
      <c r="AA288" s="215">
        <f t="shared" si="212"/>
        <v>59.020377440391854</v>
      </c>
      <c r="AB288" s="215">
        <f t="shared" si="212"/>
        <v>149.85640624851069</v>
      </c>
      <c r="AC288" s="215">
        <f t="shared" si="212"/>
        <v>2.3374744506512193</v>
      </c>
      <c r="AD288" s="216">
        <f t="shared" si="212"/>
        <v>1.7078000091784604</v>
      </c>
      <c r="AE288" s="216">
        <f t="shared" si="212"/>
        <v>8.4091900936470357E-2</v>
      </c>
      <c r="AF288" s="216">
        <f t="shared" si="212"/>
        <v>0</v>
      </c>
      <c r="AG288" s="216">
        <f t="shared" si="212"/>
        <v>0.54558254053628863</v>
      </c>
      <c r="AH288" s="216">
        <f t="shared" si="212"/>
        <v>0</v>
      </c>
      <c r="AI288" s="217">
        <f>SUM(V288:AC288)</f>
        <v>222.00305043372504</v>
      </c>
      <c r="BA288" s="131"/>
      <c r="BR288" s="131"/>
      <c r="CG288" s="131"/>
    </row>
    <row r="289" spans="1:85" s="2" customFormat="1" ht="15" thickBot="1">
      <c r="A289" s="15" t="s">
        <v>100</v>
      </c>
      <c r="B289" s="100">
        <f>IF($I288=0,"-",B288/$I288)</f>
        <v>4.8272591594431945E-2</v>
      </c>
      <c r="C289" s="100">
        <f t="shared" ref="C289:H289" si="213">IF($I288=0,"-",C288/$I288)</f>
        <v>5.4892257281288881E-2</v>
      </c>
      <c r="D289" s="100">
        <f t="shared" si="213"/>
        <v>7.0858550919115249E-2</v>
      </c>
      <c r="E289" s="100">
        <f t="shared" si="213"/>
        <v>0.81922686784427234</v>
      </c>
      <c r="F289" s="100">
        <f t="shared" si="213"/>
        <v>0</v>
      </c>
      <c r="G289" s="100">
        <f t="shared" si="213"/>
        <v>6.7497323608916296E-3</v>
      </c>
      <c r="H289" s="101">
        <f t="shared" si="213"/>
        <v>0</v>
      </c>
      <c r="I289" s="102">
        <f>SUM(B289:H289)</f>
        <v>1</v>
      </c>
      <c r="J289" s="131"/>
      <c r="K289" s="27" t="s">
        <v>100</v>
      </c>
      <c r="L289" s="76">
        <f>IF($S288=0,"-",L288/$S288)</f>
        <v>1.56876470069106E-2</v>
      </c>
      <c r="M289" s="76">
        <f t="shared" ref="M289:R289" si="214">IF($S288=0,"-",M288/$S288)</f>
        <v>1.7838908730574685E-2</v>
      </c>
      <c r="N289" s="76">
        <f t="shared" si="214"/>
        <v>2.3027641515076639E-2</v>
      </c>
      <c r="O289" s="76">
        <f t="shared" si="214"/>
        <v>0.26623269016284479</v>
      </c>
      <c r="P289" s="76">
        <f t="shared" si="214"/>
        <v>0.6750195817387995</v>
      </c>
      <c r="Q289" s="76">
        <f t="shared" si="214"/>
        <v>2.1935308457937215E-3</v>
      </c>
      <c r="R289" s="77">
        <f t="shared" si="214"/>
        <v>0</v>
      </c>
      <c r="S289" s="78">
        <f>SUM(L289:R289)</f>
        <v>1</v>
      </c>
      <c r="U289" s="36" t="s">
        <v>100</v>
      </c>
      <c r="V289" s="103">
        <f>+V288/$AI288</f>
        <v>7.3161080389201423E-3</v>
      </c>
      <c r="W289" s="103">
        <f t="shared" ref="W289:AH289" si="215">+W288/$AI288</f>
        <v>6.7885183670127343E-4</v>
      </c>
      <c r="X289" s="103">
        <f t="shared" si="215"/>
        <v>2.1935308457937219E-3</v>
      </c>
      <c r="Y289" s="103">
        <f t="shared" si="215"/>
        <v>1.7838908730574685E-2</v>
      </c>
      <c r="Z289" s="103">
        <f t="shared" si="215"/>
        <v>2.0570096272025298E-2</v>
      </c>
      <c r="AA289" s="103">
        <f t="shared" si="215"/>
        <v>0.26585390302108175</v>
      </c>
      <c r="AB289" s="103">
        <f t="shared" si="215"/>
        <v>0.6750195817387995</v>
      </c>
      <c r="AC289" s="103">
        <f t="shared" si="215"/>
        <v>1.0529019516103584E-2</v>
      </c>
      <c r="AD289" s="103">
        <f t="shared" si="215"/>
        <v>7.6926871312891845E-3</v>
      </c>
      <c r="AE289" s="103">
        <f t="shared" si="215"/>
        <v>3.7878714176305638E-4</v>
      </c>
      <c r="AF289" s="103">
        <f t="shared" si="215"/>
        <v>0</v>
      </c>
      <c r="AG289" s="103">
        <f t="shared" si="215"/>
        <v>2.4575452430513445E-3</v>
      </c>
      <c r="AH289" s="103">
        <f t="shared" si="215"/>
        <v>0</v>
      </c>
      <c r="AI289" s="104">
        <f>SUM(V289:AC289)</f>
        <v>1</v>
      </c>
    </row>
    <row r="290" spans="1:85" ht="15" thickBot="1">
      <c r="A290" s="218"/>
      <c r="B290" s="218"/>
      <c r="C290" s="218"/>
      <c r="D290" s="218"/>
      <c r="E290" s="218"/>
      <c r="F290" s="218"/>
      <c r="G290" s="218"/>
      <c r="H290" s="218"/>
      <c r="I290" s="218"/>
      <c r="K290" s="218"/>
      <c r="L290" s="218"/>
      <c r="M290" s="218"/>
      <c r="N290" s="218"/>
      <c r="O290" s="218"/>
      <c r="P290" s="218"/>
      <c r="Q290" s="218"/>
      <c r="R290" s="218"/>
      <c r="S290" s="218"/>
      <c r="AI290" s="139"/>
      <c r="BA290" s="131"/>
      <c r="BR290" s="131"/>
      <c r="CG290" s="131"/>
    </row>
    <row r="291" spans="1:85" ht="28.5">
      <c r="A291" s="328" t="s">
        <v>35</v>
      </c>
      <c r="B291" s="135" t="s">
        <v>0</v>
      </c>
      <c r="C291" s="135" t="s">
        <v>1</v>
      </c>
      <c r="D291" s="135" t="s">
        <v>2</v>
      </c>
      <c r="E291" s="135" t="s">
        <v>3</v>
      </c>
      <c r="F291" s="135" t="s">
        <v>27</v>
      </c>
      <c r="G291" s="135" t="s">
        <v>4</v>
      </c>
      <c r="H291" s="135" t="s">
        <v>5</v>
      </c>
      <c r="I291" s="136" t="s">
        <v>6</v>
      </c>
      <c r="K291" s="330" t="s">
        <v>35</v>
      </c>
      <c r="L291" s="137" t="s">
        <v>0</v>
      </c>
      <c r="M291" s="137" t="s">
        <v>1</v>
      </c>
      <c r="N291" s="137" t="s">
        <v>2</v>
      </c>
      <c r="O291" s="137" t="s">
        <v>3</v>
      </c>
      <c r="P291" s="137" t="s">
        <v>27</v>
      </c>
      <c r="Q291" s="137" t="s">
        <v>4</v>
      </c>
      <c r="R291" s="137" t="s">
        <v>5</v>
      </c>
      <c r="S291" s="138" t="s">
        <v>6</v>
      </c>
      <c r="U291" s="332" t="s">
        <v>35</v>
      </c>
      <c r="V291" s="190" t="s">
        <v>69</v>
      </c>
      <c r="W291" s="190" t="s">
        <v>70</v>
      </c>
      <c r="X291" s="190" t="s">
        <v>4</v>
      </c>
      <c r="Y291" s="190" t="s">
        <v>1</v>
      </c>
      <c r="Z291" s="190" t="s">
        <v>2</v>
      </c>
      <c r="AA291" s="190" t="s">
        <v>3</v>
      </c>
      <c r="AB291" s="190" t="s">
        <v>52</v>
      </c>
      <c r="AC291" s="190" t="s">
        <v>64</v>
      </c>
      <c r="AD291" s="191" t="s">
        <v>72</v>
      </c>
      <c r="AE291" s="191" t="s">
        <v>79</v>
      </c>
      <c r="AF291" s="191" t="s">
        <v>73</v>
      </c>
      <c r="AG291" s="191" t="s">
        <v>80</v>
      </c>
      <c r="AH291" s="191" t="s">
        <v>81</v>
      </c>
      <c r="AI291" s="192" t="s">
        <v>60</v>
      </c>
      <c r="BA291" s="131"/>
      <c r="BR291" s="131"/>
      <c r="CG291" s="131"/>
    </row>
    <row r="292" spans="1:85" ht="15">
      <c r="A292" s="329" t="s">
        <v>35</v>
      </c>
      <c r="B292" s="294" t="s">
        <v>109</v>
      </c>
      <c r="C292" s="295"/>
      <c r="D292" s="295"/>
      <c r="E292" s="295"/>
      <c r="F292" s="295"/>
      <c r="G292" s="295"/>
      <c r="H292" s="295"/>
      <c r="I292" s="296"/>
      <c r="K292" s="331" t="s">
        <v>35</v>
      </c>
      <c r="L292" s="297" t="s">
        <v>109</v>
      </c>
      <c r="M292" s="298"/>
      <c r="N292" s="298"/>
      <c r="O292" s="298"/>
      <c r="P292" s="298"/>
      <c r="Q292" s="298"/>
      <c r="R292" s="298"/>
      <c r="S292" s="299"/>
      <c r="U292" s="333" t="s">
        <v>35</v>
      </c>
      <c r="V292" s="326" t="s">
        <v>109</v>
      </c>
      <c r="W292" s="326"/>
      <c r="X292" s="326"/>
      <c r="Y292" s="326"/>
      <c r="Z292" s="326"/>
      <c r="AA292" s="326"/>
      <c r="AB292" s="326"/>
      <c r="AC292" s="326"/>
      <c r="AD292" s="326"/>
      <c r="AE292" s="326"/>
      <c r="AF292" s="326"/>
      <c r="AG292" s="326"/>
      <c r="AH292" s="326"/>
      <c r="AI292" s="327"/>
      <c r="BA292" s="131"/>
      <c r="BR292" s="131"/>
      <c r="CG292" s="131"/>
    </row>
    <row r="293" spans="1:85" ht="15">
      <c r="A293" s="141" t="s">
        <v>7</v>
      </c>
      <c r="B293" s="142">
        <v>0</v>
      </c>
      <c r="C293" s="142">
        <v>0</v>
      </c>
      <c r="D293" s="142">
        <v>0</v>
      </c>
      <c r="E293" s="142">
        <v>0</v>
      </c>
      <c r="F293" s="303"/>
      <c r="G293" s="142">
        <v>0</v>
      </c>
      <c r="H293" s="143">
        <v>0</v>
      </c>
      <c r="I293" s="144">
        <f>SUM(B293:H293)</f>
        <v>0</v>
      </c>
      <c r="J293" s="139"/>
      <c r="K293" s="193" t="s">
        <v>7</v>
      </c>
      <c r="L293" s="142">
        <v>0</v>
      </c>
      <c r="M293" s="142">
        <v>0</v>
      </c>
      <c r="N293" s="142">
        <v>0</v>
      </c>
      <c r="O293" s="142">
        <v>0</v>
      </c>
      <c r="P293" s="142">
        <v>0</v>
      </c>
      <c r="Q293" s="142">
        <v>0</v>
      </c>
      <c r="R293" s="194">
        <v>0</v>
      </c>
      <c r="S293" s="195">
        <f>SUM(L293:R293)</f>
        <v>0</v>
      </c>
      <c r="U293" s="196" t="s">
        <v>7</v>
      </c>
      <c r="V293" s="197">
        <v>0</v>
      </c>
      <c r="W293" s="197">
        <v>0</v>
      </c>
      <c r="X293" s="197">
        <v>0</v>
      </c>
      <c r="Y293" s="197">
        <v>0</v>
      </c>
      <c r="Z293" s="197">
        <v>0</v>
      </c>
      <c r="AA293" s="197">
        <v>0</v>
      </c>
      <c r="AB293" s="197">
        <v>0</v>
      </c>
      <c r="AC293" s="198">
        <v>0</v>
      </c>
      <c r="AD293" s="199">
        <v>0</v>
      </c>
      <c r="AE293" s="199">
        <v>0</v>
      </c>
      <c r="AF293" s="199">
        <v>0</v>
      </c>
      <c r="AG293" s="199">
        <v>0</v>
      </c>
      <c r="AH293" s="199">
        <v>0</v>
      </c>
      <c r="AI293" s="200">
        <f>SUM(V293:AC293)</f>
        <v>0</v>
      </c>
      <c r="BA293" s="131"/>
      <c r="BR293" s="131"/>
      <c r="CG293" s="131"/>
    </row>
    <row r="294" spans="1:85" ht="15">
      <c r="A294" s="149" t="s">
        <v>8</v>
      </c>
      <c r="B294" s="150">
        <v>0</v>
      </c>
      <c r="C294" s="150">
        <v>0</v>
      </c>
      <c r="D294" s="150">
        <v>0</v>
      </c>
      <c r="E294" s="150">
        <v>0</v>
      </c>
      <c r="F294" s="304"/>
      <c r="G294" s="150">
        <v>0</v>
      </c>
      <c r="H294" s="151">
        <v>0</v>
      </c>
      <c r="I294" s="152">
        <f t="shared" ref="I294:I313" si="216">SUM(B294:H294)</f>
        <v>0</v>
      </c>
      <c r="J294" s="139"/>
      <c r="K294" s="153" t="s">
        <v>8</v>
      </c>
      <c r="L294" s="154">
        <v>0</v>
      </c>
      <c r="M294" s="154">
        <v>0</v>
      </c>
      <c r="N294" s="154">
        <v>0</v>
      </c>
      <c r="O294" s="154">
        <v>0</v>
      </c>
      <c r="P294" s="154">
        <v>0</v>
      </c>
      <c r="Q294" s="154">
        <v>0</v>
      </c>
      <c r="R294" s="155">
        <v>0</v>
      </c>
      <c r="S294" s="156">
        <f t="shared" ref="S294:S313" si="217">SUM(L294:R294)</f>
        <v>0</v>
      </c>
      <c r="U294" s="201" t="s">
        <v>8</v>
      </c>
      <c r="V294" s="202">
        <v>0</v>
      </c>
      <c r="W294" s="202">
        <v>0</v>
      </c>
      <c r="X294" s="202">
        <v>0</v>
      </c>
      <c r="Y294" s="202">
        <v>0</v>
      </c>
      <c r="Z294" s="202">
        <v>0</v>
      </c>
      <c r="AA294" s="202">
        <v>0</v>
      </c>
      <c r="AB294" s="202">
        <v>0</v>
      </c>
      <c r="AC294" s="203">
        <v>0</v>
      </c>
      <c r="AD294" s="202">
        <v>0</v>
      </c>
      <c r="AE294" s="202">
        <v>0</v>
      </c>
      <c r="AF294" s="202">
        <v>0</v>
      </c>
      <c r="AG294" s="202">
        <v>0</v>
      </c>
      <c r="AH294" s="202">
        <v>0</v>
      </c>
      <c r="AI294" s="204">
        <f t="shared" ref="AI294:AI313" si="218">SUM(V294:AC294)</f>
        <v>0</v>
      </c>
      <c r="BA294" s="131"/>
      <c r="BR294" s="131"/>
      <c r="CG294" s="131"/>
    </row>
    <row r="295" spans="1:85" ht="15">
      <c r="A295" s="157" t="s">
        <v>10</v>
      </c>
      <c r="B295" s="146">
        <v>0</v>
      </c>
      <c r="C295" s="146">
        <v>0</v>
      </c>
      <c r="D295" s="146">
        <v>0</v>
      </c>
      <c r="E295" s="146">
        <v>0</v>
      </c>
      <c r="F295" s="304"/>
      <c r="G295" s="146">
        <v>0</v>
      </c>
      <c r="H295" s="158">
        <v>0</v>
      </c>
      <c r="I295" s="144">
        <f t="shared" si="216"/>
        <v>0</v>
      </c>
      <c r="J295" s="139"/>
      <c r="K295" s="159" t="s">
        <v>10</v>
      </c>
      <c r="L295" s="146">
        <v>0</v>
      </c>
      <c r="M295" s="146">
        <v>0</v>
      </c>
      <c r="N295" s="146">
        <v>0</v>
      </c>
      <c r="O295" s="146">
        <v>0</v>
      </c>
      <c r="P295" s="146">
        <v>0</v>
      </c>
      <c r="Q295" s="146">
        <v>0</v>
      </c>
      <c r="R295" s="147">
        <v>0</v>
      </c>
      <c r="S295" s="148">
        <f t="shared" si="217"/>
        <v>0</v>
      </c>
      <c r="U295" s="205" t="s">
        <v>10</v>
      </c>
      <c r="V295" s="197">
        <v>0</v>
      </c>
      <c r="W295" s="197">
        <v>0</v>
      </c>
      <c r="X295" s="197">
        <v>0</v>
      </c>
      <c r="Y295" s="197">
        <v>0</v>
      </c>
      <c r="Z295" s="197">
        <v>0</v>
      </c>
      <c r="AA295" s="197">
        <v>0</v>
      </c>
      <c r="AB295" s="197">
        <v>0</v>
      </c>
      <c r="AC295" s="198">
        <v>0</v>
      </c>
      <c r="AD295" s="199">
        <v>0</v>
      </c>
      <c r="AE295" s="199">
        <v>0</v>
      </c>
      <c r="AF295" s="199">
        <v>0</v>
      </c>
      <c r="AG295" s="199">
        <v>0</v>
      </c>
      <c r="AH295" s="199">
        <v>0</v>
      </c>
      <c r="AI295" s="200">
        <f t="shared" si="218"/>
        <v>0</v>
      </c>
      <c r="BA295" s="131"/>
      <c r="BR295" s="131"/>
      <c r="CG295" s="131"/>
    </row>
    <row r="296" spans="1:85" ht="15">
      <c r="A296" s="149" t="s">
        <v>53</v>
      </c>
      <c r="B296" s="150">
        <v>0</v>
      </c>
      <c r="C296" s="150">
        <v>0</v>
      </c>
      <c r="D296" s="150">
        <v>0</v>
      </c>
      <c r="E296" s="150">
        <v>0</v>
      </c>
      <c r="F296" s="304"/>
      <c r="G296" s="150">
        <v>0</v>
      </c>
      <c r="H296" s="151">
        <v>0</v>
      </c>
      <c r="I296" s="152">
        <f t="shared" si="216"/>
        <v>0</v>
      </c>
      <c r="J296" s="139"/>
      <c r="K296" s="153" t="s">
        <v>53</v>
      </c>
      <c r="L296" s="154">
        <v>0</v>
      </c>
      <c r="M296" s="154">
        <v>0</v>
      </c>
      <c r="N296" s="154">
        <v>0</v>
      </c>
      <c r="O296" s="154">
        <v>0</v>
      </c>
      <c r="P296" s="154">
        <v>0</v>
      </c>
      <c r="Q296" s="154">
        <v>0</v>
      </c>
      <c r="R296" s="155">
        <v>0</v>
      </c>
      <c r="S296" s="156">
        <f t="shared" si="217"/>
        <v>0</v>
      </c>
      <c r="U296" s="201" t="s">
        <v>53</v>
      </c>
      <c r="V296" s="202">
        <v>0</v>
      </c>
      <c r="W296" s="202">
        <v>0</v>
      </c>
      <c r="X296" s="202">
        <v>0</v>
      </c>
      <c r="Y296" s="202">
        <v>0</v>
      </c>
      <c r="Z296" s="202">
        <v>0</v>
      </c>
      <c r="AA296" s="202">
        <v>0</v>
      </c>
      <c r="AB296" s="202">
        <v>0</v>
      </c>
      <c r="AC296" s="203">
        <v>0</v>
      </c>
      <c r="AD296" s="202">
        <v>0</v>
      </c>
      <c r="AE296" s="202">
        <v>0</v>
      </c>
      <c r="AF296" s="202">
        <v>0</v>
      </c>
      <c r="AG296" s="202">
        <v>0</v>
      </c>
      <c r="AH296" s="202">
        <v>0</v>
      </c>
      <c r="AI296" s="204">
        <f t="shared" si="218"/>
        <v>0</v>
      </c>
      <c r="BA296" s="131"/>
      <c r="BR296" s="131"/>
      <c r="CG296" s="131"/>
    </row>
    <row r="297" spans="1:85" ht="15">
      <c r="A297" s="157" t="s">
        <v>16</v>
      </c>
      <c r="B297" s="146">
        <v>17.569106457712824</v>
      </c>
      <c r="C297" s="146">
        <v>42.366944946706489</v>
      </c>
      <c r="D297" s="146">
        <v>5.5891164566833362</v>
      </c>
      <c r="E297" s="146">
        <v>0</v>
      </c>
      <c r="F297" s="304"/>
      <c r="G297" s="146">
        <v>0</v>
      </c>
      <c r="H297" s="158">
        <v>0</v>
      </c>
      <c r="I297" s="144">
        <f t="shared" si="216"/>
        <v>65.525167861102659</v>
      </c>
      <c r="J297" s="139"/>
      <c r="K297" s="159" t="s">
        <v>16</v>
      </c>
      <c r="L297" s="146">
        <v>17.569106457712824</v>
      </c>
      <c r="M297" s="146">
        <v>42.366944946706489</v>
      </c>
      <c r="N297" s="146">
        <v>5.5891164566833362</v>
      </c>
      <c r="O297" s="146">
        <v>0</v>
      </c>
      <c r="P297" s="146">
        <v>0</v>
      </c>
      <c r="Q297" s="146">
        <v>0</v>
      </c>
      <c r="R297" s="147">
        <v>0</v>
      </c>
      <c r="S297" s="148">
        <f t="shared" si="217"/>
        <v>65.525167861102659</v>
      </c>
      <c r="U297" s="205" t="s">
        <v>16</v>
      </c>
      <c r="V297" s="197">
        <v>17.476577935502451</v>
      </c>
      <c r="W297" s="197">
        <v>0</v>
      </c>
      <c r="X297" s="197">
        <v>0</v>
      </c>
      <c r="Y297" s="197">
        <v>42.366944946706489</v>
      </c>
      <c r="Z297" s="197">
        <v>4.8339193847520292</v>
      </c>
      <c r="AA297" s="197">
        <v>0</v>
      </c>
      <c r="AB297" s="197">
        <v>0</v>
      </c>
      <c r="AC297" s="198">
        <v>0.84772559414168114</v>
      </c>
      <c r="AD297" s="199">
        <v>9.2528522210374192E-2</v>
      </c>
      <c r="AE297" s="199">
        <v>0</v>
      </c>
      <c r="AF297" s="199">
        <v>0</v>
      </c>
      <c r="AG297" s="199">
        <v>0.75519707193130692</v>
      </c>
      <c r="AH297" s="199">
        <v>0</v>
      </c>
      <c r="AI297" s="200">
        <f t="shared" si="218"/>
        <v>65.525167861102659</v>
      </c>
      <c r="BA297" s="131"/>
      <c r="BR297" s="131"/>
      <c r="CG297" s="131"/>
    </row>
    <row r="298" spans="1:85" ht="15">
      <c r="A298" s="149" t="s">
        <v>15</v>
      </c>
      <c r="B298" s="150">
        <v>18.443356563398755</v>
      </c>
      <c r="C298" s="150">
        <v>33.313306152583252</v>
      </c>
      <c r="D298" s="150">
        <v>9.6120196933984392</v>
      </c>
      <c r="E298" s="150">
        <v>0.144485030934972</v>
      </c>
      <c r="F298" s="304"/>
      <c r="G298" s="150">
        <v>0</v>
      </c>
      <c r="H298" s="151">
        <v>0</v>
      </c>
      <c r="I298" s="152">
        <f t="shared" si="216"/>
        <v>61.513167440315414</v>
      </c>
      <c r="J298" s="139"/>
      <c r="K298" s="153" t="s">
        <v>15</v>
      </c>
      <c r="L298" s="154">
        <v>18.443356563398755</v>
      </c>
      <c r="M298" s="154">
        <v>33.313306152583252</v>
      </c>
      <c r="N298" s="154">
        <v>9.6120196933984392</v>
      </c>
      <c r="O298" s="154">
        <v>0.144485030934972</v>
      </c>
      <c r="P298" s="154">
        <v>0</v>
      </c>
      <c r="Q298" s="154">
        <v>0</v>
      </c>
      <c r="R298" s="155">
        <v>0</v>
      </c>
      <c r="S298" s="156">
        <f t="shared" si="217"/>
        <v>61.513167440315414</v>
      </c>
      <c r="U298" s="201" t="s">
        <v>54</v>
      </c>
      <c r="V298" s="202">
        <v>17.51792994026026</v>
      </c>
      <c r="W298" s="202">
        <v>0</v>
      </c>
      <c r="X298" s="202">
        <v>0</v>
      </c>
      <c r="Y298" s="202">
        <v>33.313306152583252</v>
      </c>
      <c r="Z298" s="202">
        <v>8.956820469783656</v>
      </c>
      <c r="AA298" s="202">
        <v>0.144485030934972</v>
      </c>
      <c r="AB298" s="202">
        <v>0</v>
      </c>
      <c r="AC298" s="203">
        <v>1.5806258467532792</v>
      </c>
      <c r="AD298" s="202">
        <v>0.92542662313849566</v>
      </c>
      <c r="AE298" s="202">
        <v>0</v>
      </c>
      <c r="AF298" s="202">
        <v>0</v>
      </c>
      <c r="AG298" s="202">
        <v>0.65519922361478322</v>
      </c>
      <c r="AH298" s="202">
        <v>0</v>
      </c>
      <c r="AI298" s="204">
        <f t="shared" si="218"/>
        <v>61.513167440315421</v>
      </c>
      <c r="BA298" s="131"/>
      <c r="BR298" s="131"/>
      <c r="CG298" s="131"/>
    </row>
    <row r="299" spans="1:85" ht="15">
      <c r="A299" s="157" t="s">
        <v>55</v>
      </c>
      <c r="B299" s="146">
        <v>0</v>
      </c>
      <c r="C299" s="146">
        <v>0</v>
      </c>
      <c r="D299" s="146">
        <v>0</v>
      </c>
      <c r="E299" s="146">
        <v>0.34923750145943161</v>
      </c>
      <c r="F299" s="304"/>
      <c r="G299" s="146">
        <v>0</v>
      </c>
      <c r="H299" s="158">
        <v>0</v>
      </c>
      <c r="I299" s="144">
        <f t="shared" si="216"/>
        <v>0.34923750145943161</v>
      </c>
      <c r="J299" s="139"/>
      <c r="K299" s="159" t="s">
        <v>55</v>
      </c>
      <c r="L299" s="146">
        <v>0</v>
      </c>
      <c r="M299" s="146">
        <v>0</v>
      </c>
      <c r="N299" s="146">
        <v>0</v>
      </c>
      <c r="O299" s="146">
        <v>0.34923750145943161</v>
      </c>
      <c r="P299" s="146">
        <v>130.57337668904265</v>
      </c>
      <c r="Q299" s="146">
        <v>0</v>
      </c>
      <c r="R299" s="147">
        <v>0</v>
      </c>
      <c r="S299" s="148">
        <f t="shared" si="217"/>
        <v>130.92261419050209</v>
      </c>
      <c r="U299" s="205" t="s">
        <v>55</v>
      </c>
      <c r="V299" s="197">
        <v>0</v>
      </c>
      <c r="W299" s="197">
        <v>0</v>
      </c>
      <c r="X299" s="197">
        <v>0</v>
      </c>
      <c r="Y299" s="197">
        <v>0</v>
      </c>
      <c r="Z299" s="197">
        <v>0</v>
      </c>
      <c r="AA299" s="197">
        <v>0.34923750145943161</v>
      </c>
      <c r="AB299" s="197">
        <v>130.57337668904265</v>
      </c>
      <c r="AC299" s="198">
        <v>0</v>
      </c>
      <c r="AD299" s="197">
        <v>0</v>
      </c>
      <c r="AE299" s="197">
        <v>0</v>
      </c>
      <c r="AF299" s="197">
        <v>0</v>
      </c>
      <c r="AG299" s="197">
        <v>0</v>
      </c>
      <c r="AH299" s="197">
        <v>0</v>
      </c>
      <c r="AI299" s="200">
        <f t="shared" si="218"/>
        <v>130.92261419050209</v>
      </c>
      <c r="BA299" s="131"/>
      <c r="BR299" s="131"/>
      <c r="CG299" s="131"/>
    </row>
    <row r="300" spans="1:85" ht="15">
      <c r="A300" s="149" t="s">
        <v>12</v>
      </c>
      <c r="B300" s="150">
        <v>0</v>
      </c>
      <c r="C300" s="150">
        <v>0</v>
      </c>
      <c r="D300" s="150">
        <v>0</v>
      </c>
      <c r="E300" s="150">
        <v>0</v>
      </c>
      <c r="F300" s="304"/>
      <c r="G300" s="150">
        <v>0</v>
      </c>
      <c r="H300" s="151">
        <v>0</v>
      </c>
      <c r="I300" s="152">
        <f t="shared" si="216"/>
        <v>0</v>
      </c>
      <c r="J300" s="139"/>
      <c r="K300" s="153" t="s">
        <v>12</v>
      </c>
      <c r="L300" s="154">
        <v>0</v>
      </c>
      <c r="M300" s="154">
        <v>0</v>
      </c>
      <c r="N300" s="154">
        <v>0</v>
      </c>
      <c r="O300" s="154">
        <v>0</v>
      </c>
      <c r="P300" s="154">
        <v>2.3348083208379302</v>
      </c>
      <c r="Q300" s="154">
        <v>0</v>
      </c>
      <c r="R300" s="155">
        <v>0</v>
      </c>
      <c r="S300" s="156">
        <f t="shared" si="217"/>
        <v>2.3348083208379302</v>
      </c>
      <c r="U300" s="201" t="s">
        <v>12</v>
      </c>
      <c r="V300" s="202">
        <v>0</v>
      </c>
      <c r="W300" s="202">
        <v>0</v>
      </c>
      <c r="X300" s="202">
        <v>0</v>
      </c>
      <c r="Y300" s="202">
        <v>0</v>
      </c>
      <c r="Z300" s="202">
        <v>0</v>
      </c>
      <c r="AA300" s="202">
        <v>0</v>
      </c>
      <c r="AB300" s="202">
        <v>2.3348083208379302</v>
      </c>
      <c r="AC300" s="203">
        <v>0</v>
      </c>
      <c r="AD300" s="202">
        <v>0</v>
      </c>
      <c r="AE300" s="202">
        <v>0</v>
      </c>
      <c r="AF300" s="202">
        <v>0</v>
      </c>
      <c r="AG300" s="202">
        <v>0</v>
      </c>
      <c r="AH300" s="202">
        <v>0</v>
      </c>
      <c r="AI300" s="204">
        <f t="shared" si="218"/>
        <v>2.3348083208379302</v>
      </c>
      <c r="BA300" s="131"/>
      <c r="BR300" s="131"/>
      <c r="CG300" s="131"/>
    </row>
    <row r="301" spans="1:85" ht="15">
      <c r="A301" s="157" t="s">
        <v>56</v>
      </c>
      <c r="B301" s="146">
        <v>0</v>
      </c>
      <c r="C301" s="146">
        <v>0</v>
      </c>
      <c r="D301" s="146">
        <v>0</v>
      </c>
      <c r="E301" s="146">
        <v>0</v>
      </c>
      <c r="F301" s="304"/>
      <c r="G301" s="146">
        <v>0</v>
      </c>
      <c r="H301" s="158">
        <v>0</v>
      </c>
      <c r="I301" s="144">
        <f t="shared" si="216"/>
        <v>0</v>
      </c>
      <c r="J301" s="139"/>
      <c r="K301" s="159" t="s">
        <v>56</v>
      </c>
      <c r="L301" s="146">
        <v>0</v>
      </c>
      <c r="M301" s="146">
        <v>0</v>
      </c>
      <c r="N301" s="146">
        <v>0</v>
      </c>
      <c r="O301" s="146">
        <v>0</v>
      </c>
      <c r="P301" s="146">
        <v>0</v>
      </c>
      <c r="Q301" s="146">
        <v>0</v>
      </c>
      <c r="R301" s="147">
        <v>0</v>
      </c>
      <c r="S301" s="148">
        <f t="shared" si="217"/>
        <v>0</v>
      </c>
      <c r="U301" s="205" t="s">
        <v>56</v>
      </c>
      <c r="V301" s="197">
        <v>0</v>
      </c>
      <c r="W301" s="197">
        <v>0</v>
      </c>
      <c r="X301" s="197">
        <v>0</v>
      </c>
      <c r="Y301" s="197">
        <v>0</v>
      </c>
      <c r="Z301" s="197">
        <v>0</v>
      </c>
      <c r="AA301" s="197">
        <v>0</v>
      </c>
      <c r="AB301" s="197">
        <v>0</v>
      </c>
      <c r="AC301" s="198">
        <v>0</v>
      </c>
      <c r="AD301" s="197">
        <v>0</v>
      </c>
      <c r="AE301" s="197">
        <v>0</v>
      </c>
      <c r="AF301" s="197">
        <v>0</v>
      </c>
      <c r="AG301" s="197">
        <v>0</v>
      </c>
      <c r="AH301" s="197">
        <v>0</v>
      </c>
      <c r="AI301" s="200">
        <f t="shared" si="218"/>
        <v>0</v>
      </c>
      <c r="BA301" s="131"/>
      <c r="BR301" s="131"/>
      <c r="CG301" s="131"/>
    </row>
    <row r="302" spans="1:85" ht="15">
      <c r="A302" s="149" t="s">
        <v>17</v>
      </c>
      <c r="B302" s="150">
        <v>0.39204769201972994</v>
      </c>
      <c r="C302" s="150">
        <v>6.8287680903490744E-2</v>
      </c>
      <c r="D302" s="150">
        <v>1.7073273529101056</v>
      </c>
      <c r="E302" s="150">
        <v>3.3639251676596422</v>
      </c>
      <c r="F302" s="304"/>
      <c r="G302" s="150">
        <v>0</v>
      </c>
      <c r="H302" s="151">
        <v>0</v>
      </c>
      <c r="I302" s="152">
        <f t="shared" si="216"/>
        <v>5.5315878934929685</v>
      </c>
      <c r="J302" s="139"/>
      <c r="K302" s="153" t="s">
        <v>17</v>
      </c>
      <c r="L302" s="154">
        <v>0.39204769201972994</v>
      </c>
      <c r="M302" s="154">
        <v>6.8287680903490744E-2</v>
      </c>
      <c r="N302" s="154">
        <v>1.7073273529101056</v>
      </c>
      <c r="O302" s="154">
        <v>3.3639251676596422</v>
      </c>
      <c r="P302" s="154">
        <v>0.41444690605333584</v>
      </c>
      <c r="Q302" s="154">
        <v>0</v>
      </c>
      <c r="R302" s="155">
        <v>0</v>
      </c>
      <c r="S302" s="156">
        <f t="shared" si="217"/>
        <v>5.9460347995463048</v>
      </c>
      <c r="U302" s="201" t="s">
        <v>17</v>
      </c>
      <c r="V302" s="202">
        <v>0.30914085632726868</v>
      </c>
      <c r="W302" s="202">
        <v>0</v>
      </c>
      <c r="X302" s="202">
        <v>0</v>
      </c>
      <c r="Y302" s="202">
        <v>6.8287680903490744E-2</v>
      </c>
      <c r="Z302" s="202">
        <v>1.5004652880022999</v>
      </c>
      <c r="AA302" s="202">
        <v>3.3639251676596422</v>
      </c>
      <c r="AB302" s="202">
        <v>0.41444690605333584</v>
      </c>
      <c r="AC302" s="203">
        <v>0.28976890060026689</v>
      </c>
      <c r="AD302" s="202">
        <v>8.2906835692461253E-2</v>
      </c>
      <c r="AE302" s="202">
        <v>0</v>
      </c>
      <c r="AF302" s="202">
        <v>0</v>
      </c>
      <c r="AG302" s="202">
        <v>0.20686206490780562</v>
      </c>
      <c r="AH302" s="202">
        <v>0</v>
      </c>
      <c r="AI302" s="204">
        <f t="shared" si="218"/>
        <v>5.9460347995463048</v>
      </c>
      <c r="BA302" s="131"/>
      <c r="BR302" s="131"/>
      <c r="CG302" s="131"/>
    </row>
    <row r="303" spans="1:85" ht="15">
      <c r="A303" s="157" t="s">
        <v>141</v>
      </c>
      <c r="B303" s="146">
        <v>57.91068764940492</v>
      </c>
      <c r="C303" s="146">
        <v>632.69492719283062</v>
      </c>
      <c r="D303" s="146">
        <v>131.40830029043443</v>
      </c>
      <c r="E303" s="146">
        <v>0</v>
      </c>
      <c r="F303" s="304"/>
      <c r="G303" s="146">
        <v>0</v>
      </c>
      <c r="H303" s="158">
        <v>0</v>
      </c>
      <c r="I303" s="144">
        <f t="shared" si="216"/>
        <v>822.01391513267004</v>
      </c>
      <c r="J303" s="139"/>
      <c r="K303" s="159" t="s">
        <v>141</v>
      </c>
      <c r="L303" s="146">
        <v>57.91068764940492</v>
      </c>
      <c r="M303" s="146">
        <v>632.69492719283062</v>
      </c>
      <c r="N303" s="146">
        <v>131.40830029043443</v>
      </c>
      <c r="O303" s="146">
        <v>0</v>
      </c>
      <c r="P303" s="146">
        <v>0.44311803439666592</v>
      </c>
      <c r="Q303" s="146">
        <v>0</v>
      </c>
      <c r="R303" s="147">
        <v>0</v>
      </c>
      <c r="S303" s="148">
        <f t="shared" si="217"/>
        <v>822.4570331670667</v>
      </c>
      <c r="U303" s="205" t="s">
        <v>141</v>
      </c>
      <c r="V303" s="197">
        <v>51.994138056103054</v>
      </c>
      <c r="W303" s="197">
        <v>0</v>
      </c>
      <c r="X303" s="197">
        <v>0</v>
      </c>
      <c r="Y303" s="197">
        <v>632.69492719283062</v>
      </c>
      <c r="Z303" s="197">
        <v>116.96147413732845</v>
      </c>
      <c r="AA303" s="197">
        <v>0</v>
      </c>
      <c r="AB303" s="197">
        <v>0.44311803439666592</v>
      </c>
      <c r="AC303" s="198">
        <v>20.363375746407854</v>
      </c>
      <c r="AD303" s="197">
        <v>5.9165495933018688</v>
      </c>
      <c r="AE303" s="197">
        <v>0</v>
      </c>
      <c r="AF303" s="197">
        <v>0</v>
      </c>
      <c r="AG303" s="197">
        <v>14.446826153105983</v>
      </c>
      <c r="AH303" s="197">
        <v>0</v>
      </c>
      <c r="AI303" s="200">
        <f t="shared" si="218"/>
        <v>822.4570331670667</v>
      </c>
      <c r="BA303" s="131"/>
      <c r="BR303" s="131"/>
      <c r="CG303" s="131"/>
    </row>
    <row r="304" spans="1:85" ht="15">
      <c r="A304" s="149" t="s">
        <v>25</v>
      </c>
      <c r="B304" s="150">
        <v>71.448139014791906</v>
      </c>
      <c r="C304" s="150">
        <v>2.5922368004753071</v>
      </c>
      <c r="D304" s="150">
        <v>8.984649278463289</v>
      </c>
      <c r="E304" s="150">
        <v>443.11134456730014</v>
      </c>
      <c r="F304" s="304"/>
      <c r="G304" s="150">
        <v>29.817658244239727</v>
      </c>
      <c r="H304" s="151">
        <v>0</v>
      </c>
      <c r="I304" s="152">
        <f t="shared" si="216"/>
        <v>555.95402790527032</v>
      </c>
      <c r="J304" s="139"/>
      <c r="K304" s="153" t="s">
        <v>25</v>
      </c>
      <c r="L304" s="154">
        <v>71.448139014791906</v>
      </c>
      <c r="M304" s="154">
        <v>2.5922368004753071</v>
      </c>
      <c r="N304" s="154">
        <v>8.984649278463289</v>
      </c>
      <c r="O304" s="154">
        <v>443.11134456730014</v>
      </c>
      <c r="P304" s="154">
        <v>6.8539952427901287</v>
      </c>
      <c r="Q304" s="154">
        <v>29.817658244239727</v>
      </c>
      <c r="R304" s="155">
        <v>0</v>
      </c>
      <c r="S304" s="156">
        <f t="shared" si="217"/>
        <v>562.80802314806044</v>
      </c>
      <c r="U304" s="201" t="s">
        <v>25</v>
      </c>
      <c r="V304" s="202">
        <v>1.4330043952883971</v>
      </c>
      <c r="W304" s="202">
        <v>40.577203246495401</v>
      </c>
      <c r="X304" s="202">
        <v>29.817658244239727</v>
      </c>
      <c r="Y304" s="202">
        <v>2.5922368004753071</v>
      </c>
      <c r="Z304" s="202">
        <v>3.8559159581736488</v>
      </c>
      <c r="AA304" s="202">
        <v>391.37501926281124</v>
      </c>
      <c r="AB304" s="202">
        <v>6.8539952427901287</v>
      </c>
      <c r="AC304" s="203">
        <v>86.302989997786653</v>
      </c>
      <c r="AD304" s="202">
        <v>29.437931373008098</v>
      </c>
      <c r="AE304" s="202">
        <v>51.736325304488901</v>
      </c>
      <c r="AF304" s="202">
        <v>0</v>
      </c>
      <c r="AG304" s="202">
        <v>5.1287333202896406</v>
      </c>
      <c r="AH304" s="202">
        <v>0</v>
      </c>
      <c r="AI304" s="204">
        <f t="shared" si="218"/>
        <v>562.80802314806056</v>
      </c>
      <c r="BA304" s="131"/>
      <c r="BR304" s="131"/>
      <c r="CG304" s="131"/>
    </row>
    <row r="305" spans="1:85" ht="15">
      <c r="A305" s="157" t="s">
        <v>24</v>
      </c>
      <c r="B305" s="146">
        <v>1.0049772599693014</v>
      </c>
      <c r="C305" s="146">
        <v>0</v>
      </c>
      <c r="D305" s="146">
        <v>6.4066107099034051</v>
      </c>
      <c r="E305" s="146">
        <v>0</v>
      </c>
      <c r="F305" s="304"/>
      <c r="G305" s="146">
        <v>0</v>
      </c>
      <c r="H305" s="158">
        <v>0</v>
      </c>
      <c r="I305" s="144">
        <f t="shared" si="216"/>
        <v>7.4115879698727065</v>
      </c>
      <c r="J305" s="139"/>
      <c r="K305" s="159" t="s">
        <v>24</v>
      </c>
      <c r="L305" s="146">
        <v>1.0049772599693014</v>
      </c>
      <c r="M305" s="146">
        <v>0</v>
      </c>
      <c r="N305" s="146">
        <v>6.4066107099034051</v>
      </c>
      <c r="O305" s="146">
        <v>0</v>
      </c>
      <c r="P305" s="146">
        <v>0</v>
      </c>
      <c r="Q305" s="146">
        <v>0</v>
      </c>
      <c r="R305" s="147">
        <v>0</v>
      </c>
      <c r="S305" s="148">
        <f t="shared" si="217"/>
        <v>7.4115879698727065</v>
      </c>
      <c r="U305" s="205" t="s">
        <v>24</v>
      </c>
      <c r="V305" s="197">
        <v>0.79250269732968581</v>
      </c>
      <c r="W305" s="197">
        <v>0</v>
      </c>
      <c r="X305" s="197">
        <v>0</v>
      </c>
      <c r="Y305" s="197">
        <v>0</v>
      </c>
      <c r="Z305" s="197">
        <v>0.27262173233631509</v>
      </c>
      <c r="AA305" s="197">
        <v>0</v>
      </c>
      <c r="AB305" s="197">
        <v>0</v>
      </c>
      <c r="AC305" s="198">
        <v>6.3464635402067051</v>
      </c>
      <c r="AD305" s="197">
        <v>0.21247456263961556</v>
      </c>
      <c r="AE305" s="197">
        <v>0</v>
      </c>
      <c r="AF305" s="197">
        <v>0</v>
      </c>
      <c r="AG305" s="197">
        <v>6.1339889775670899</v>
      </c>
      <c r="AH305" s="197">
        <v>0</v>
      </c>
      <c r="AI305" s="200">
        <f t="shared" si="218"/>
        <v>7.4115879698727056</v>
      </c>
      <c r="BA305" s="131"/>
      <c r="BR305" s="131"/>
      <c r="CG305" s="131"/>
    </row>
    <row r="306" spans="1:85" ht="15">
      <c r="A306" s="149" t="s">
        <v>57</v>
      </c>
      <c r="B306" s="150">
        <v>1.1321935275911177</v>
      </c>
      <c r="C306" s="150">
        <v>0</v>
      </c>
      <c r="D306" s="150">
        <v>0.9106774026276383</v>
      </c>
      <c r="E306" s="150">
        <v>0</v>
      </c>
      <c r="F306" s="304"/>
      <c r="G306" s="150">
        <v>0</v>
      </c>
      <c r="H306" s="151">
        <v>0</v>
      </c>
      <c r="I306" s="152">
        <f t="shared" si="216"/>
        <v>2.042870930218756</v>
      </c>
      <c r="J306" s="139"/>
      <c r="K306" s="153" t="s">
        <v>57</v>
      </c>
      <c r="L306" s="154">
        <v>1.1321935275911177</v>
      </c>
      <c r="M306" s="154">
        <v>0</v>
      </c>
      <c r="N306" s="154">
        <v>0.9106774026276383</v>
      </c>
      <c r="O306" s="154">
        <v>0</v>
      </c>
      <c r="P306" s="154">
        <v>0</v>
      </c>
      <c r="Q306" s="154">
        <v>0</v>
      </c>
      <c r="R306" s="155">
        <v>0</v>
      </c>
      <c r="S306" s="156">
        <f t="shared" si="217"/>
        <v>2.042870930218756</v>
      </c>
      <c r="U306" s="201" t="s">
        <v>57</v>
      </c>
      <c r="V306" s="202">
        <v>0.39380644437951917</v>
      </c>
      <c r="W306" s="202">
        <v>0</v>
      </c>
      <c r="X306" s="202">
        <v>0</v>
      </c>
      <c r="Y306" s="202">
        <v>0</v>
      </c>
      <c r="Z306" s="202">
        <v>0.9106774026276383</v>
      </c>
      <c r="AA306" s="202">
        <v>0</v>
      </c>
      <c r="AB306" s="202">
        <v>0</v>
      </c>
      <c r="AC306" s="203">
        <v>0.73838708321159852</v>
      </c>
      <c r="AD306" s="202">
        <v>0.73838708321159852</v>
      </c>
      <c r="AE306" s="202">
        <v>0</v>
      </c>
      <c r="AF306" s="202">
        <v>0</v>
      </c>
      <c r="AG306" s="202">
        <v>0</v>
      </c>
      <c r="AH306" s="202">
        <v>0</v>
      </c>
      <c r="AI306" s="204">
        <f t="shared" si="218"/>
        <v>2.042870930218756</v>
      </c>
      <c r="BA306" s="131"/>
      <c r="BR306" s="131"/>
      <c r="CG306" s="131"/>
    </row>
    <row r="307" spans="1:85" ht="15">
      <c r="A307" s="157" t="s">
        <v>22</v>
      </c>
      <c r="B307" s="146">
        <v>18.323773180159879</v>
      </c>
      <c r="C307" s="146">
        <v>0</v>
      </c>
      <c r="D307" s="146">
        <v>0</v>
      </c>
      <c r="E307" s="146">
        <v>0</v>
      </c>
      <c r="F307" s="304"/>
      <c r="G307" s="146">
        <v>0</v>
      </c>
      <c r="H307" s="158">
        <v>0</v>
      </c>
      <c r="I307" s="144">
        <f t="shared" si="216"/>
        <v>18.323773180159879</v>
      </c>
      <c r="J307" s="139"/>
      <c r="K307" s="159" t="s">
        <v>22</v>
      </c>
      <c r="L307" s="146">
        <v>18.323773180159879</v>
      </c>
      <c r="M307" s="146">
        <v>0</v>
      </c>
      <c r="N307" s="146">
        <v>0</v>
      </c>
      <c r="O307" s="146">
        <v>0</v>
      </c>
      <c r="P307" s="146">
        <v>7.4651768557820803</v>
      </c>
      <c r="Q307" s="146">
        <v>0</v>
      </c>
      <c r="R307" s="147">
        <v>0</v>
      </c>
      <c r="S307" s="148">
        <f t="shared" si="217"/>
        <v>25.788950035941959</v>
      </c>
      <c r="U307" s="205" t="s">
        <v>22</v>
      </c>
      <c r="V307" s="197">
        <v>18.323773180159879</v>
      </c>
      <c r="W307" s="197">
        <v>0</v>
      </c>
      <c r="X307" s="197">
        <v>0</v>
      </c>
      <c r="Y307" s="197">
        <v>0</v>
      </c>
      <c r="Z307" s="197">
        <v>0</v>
      </c>
      <c r="AA307" s="197">
        <v>0</v>
      </c>
      <c r="AB307" s="197">
        <v>7.4651768557820803</v>
      </c>
      <c r="AC307" s="198">
        <v>0</v>
      </c>
      <c r="AD307" s="197">
        <v>0</v>
      </c>
      <c r="AE307" s="197">
        <v>0</v>
      </c>
      <c r="AF307" s="197">
        <v>0</v>
      </c>
      <c r="AG307" s="197">
        <v>0</v>
      </c>
      <c r="AH307" s="197">
        <v>0</v>
      </c>
      <c r="AI307" s="200">
        <f t="shared" si="218"/>
        <v>25.788950035941959</v>
      </c>
      <c r="BA307" s="131"/>
      <c r="BR307" s="131"/>
      <c r="CG307" s="131"/>
    </row>
    <row r="308" spans="1:85" ht="15">
      <c r="A308" s="149" t="s">
        <v>21</v>
      </c>
      <c r="B308" s="150">
        <v>5.5304373296994353E-3</v>
      </c>
      <c r="C308" s="150">
        <v>8.2956559945491521E-3</v>
      </c>
      <c r="D308" s="150">
        <v>0</v>
      </c>
      <c r="E308" s="150">
        <v>0</v>
      </c>
      <c r="F308" s="304"/>
      <c r="G308" s="150">
        <v>0</v>
      </c>
      <c r="H308" s="151">
        <v>0</v>
      </c>
      <c r="I308" s="152">
        <f t="shared" si="216"/>
        <v>1.3826093324248587E-2</v>
      </c>
      <c r="J308" s="139"/>
      <c r="K308" s="153" t="s">
        <v>21</v>
      </c>
      <c r="L308" s="154">
        <v>5.5304373296994353E-3</v>
      </c>
      <c r="M308" s="154">
        <v>8.2956559945491521E-3</v>
      </c>
      <c r="N308" s="154">
        <v>0</v>
      </c>
      <c r="O308" s="154">
        <v>0</v>
      </c>
      <c r="P308" s="154">
        <v>0</v>
      </c>
      <c r="Q308" s="154">
        <v>0</v>
      </c>
      <c r="R308" s="155">
        <v>0</v>
      </c>
      <c r="S308" s="156">
        <f t="shared" si="217"/>
        <v>1.3826093324248587E-2</v>
      </c>
      <c r="U308" s="201" t="s">
        <v>58</v>
      </c>
      <c r="V308" s="202">
        <v>5.5304373296994353E-3</v>
      </c>
      <c r="W308" s="202">
        <v>0</v>
      </c>
      <c r="X308" s="202">
        <v>0</v>
      </c>
      <c r="Y308" s="202">
        <v>8.2956559945491521E-3</v>
      </c>
      <c r="Z308" s="202">
        <v>0</v>
      </c>
      <c r="AA308" s="202">
        <v>0</v>
      </c>
      <c r="AB308" s="202">
        <v>0</v>
      </c>
      <c r="AC308" s="203">
        <v>0</v>
      </c>
      <c r="AD308" s="202">
        <v>0</v>
      </c>
      <c r="AE308" s="202">
        <v>0</v>
      </c>
      <c r="AF308" s="202">
        <v>0</v>
      </c>
      <c r="AG308" s="202">
        <v>0</v>
      </c>
      <c r="AH308" s="202">
        <v>0</v>
      </c>
      <c r="AI308" s="204">
        <f t="shared" si="218"/>
        <v>1.3826093324248587E-2</v>
      </c>
      <c r="BA308" s="131"/>
      <c r="BR308" s="131"/>
      <c r="CG308" s="131"/>
    </row>
    <row r="309" spans="1:85" ht="15">
      <c r="A309" s="160" t="s">
        <v>61</v>
      </c>
      <c r="B309" s="146">
        <v>0</v>
      </c>
      <c r="C309" s="146">
        <v>0</v>
      </c>
      <c r="D309" s="146">
        <v>0</v>
      </c>
      <c r="E309" s="146">
        <v>0</v>
      </c>
      <c r="F309" s="304"/>
      <c r="G309" s="146">
        <v>0</v>
      </c>
      <c r="H309" s="158">
        <v>0</v>
      </c>
      <c r="I309" s="144">
        <f t="shared" si="216"/>
        <v>0</v>
      </c>
      <c r="J309" s="139"/>
      <c r="K309" s="161" t="s">
        <v>61</v>
      </c>
      <c r="L309" s="146">
        <v>0</v>
      </c>
      <c r="M309" s="146">
        <v>0</v>
      </c>
      <c r="N309" s="146">
        <v>0</v>
      </c>
      <c r="O309" s="146">
        <v>0</v>
      </c>
      <c r="P309" s="146">
        <v>0</v>
      </c>
      <c r="Q309" s="146">
        <v>0</v>
      </c>
      <c r="R309" s="147">
        <v>0</v>
      </c>
      <c r="S309" s="148">
        <f t="shared" si="217"/>
        <v>0</v>
      </c>
      <c r="U309" s="206" t="s">
        <v>59</v>
      </c>
      <c r="V309" s="197">
        <v>0</v>
      </c>
      <c r="W309" s="197">
        <v>0</v>
      </c>
      <c r="X309" s="197">
        <v>0</v>
      </c>
      <c r="Y309" s="197">
        <v>0</v>
      </c>
      <c r="Z309" s="197">
        <v>0</v>
      </c>
      <c r="AA309" s="197">
        <v>0</v>
      </c>
      <c r="AB309" s="197">
        <v>0</v>
      </c>
      <c r="AC309" s="198">
        <v>0</v>
      </c>
      <c r="AD309" s="199">
        <v>0</v>
      </c>
      <c r="AE309" s="199">
        <v>0</v>
      </c>
      <c r="AF309" s="199">
        <v>0</v>
      </c>
      <c r="AG309" s="199">
        <v>0</v>
      </c>
      <c r="AH309" s="199">
        <v>0</v>
      </c>
      <c r="AI309" s="200">
        <f t="shared" si="218"/>
        <v>0</v>
      </c>
      <c r="BA309" s="131"/>
      <c r="BR309" s="131"/>
      <c r="CG309" s="131"/>
    </row>
    <row r="310" spans="1:85">
      <c r="A310" s="162" t="s">
        <v>23</v>
      </c>
      <c r="B310" s="163">
        <v>0</v>
      </c>
      <c r="C310" s="163">
        <v>0</v>
      </c>
      <c r="D310" s="163">
        <v>0</v>
      </c>
      <c r="E310" s="163">
        <v>0</v>
      </c>
      <c r="F310" s="304"/>
      <c r="G310" s="163">
        <v>0</v>
      </c>
      <c r="H310" s="164">
        <v>0</v>
      </c>
      <c r="I310" s="165">
        <f t="shared" si="216"/>
        <v>0</v>
      </c>
      <c r="J310" s="139"/>
      <c r="K310" s="166" t="s">
        <v>23</v>
      </c>
      <c r="L310" s="167">
        <v>0</v>
      </c>
      <c r="M310" s="167">
        <v>0</v>
      </c>
      <c r="N310" s="167">
        <v>0</v>
      </c>
      <c r="O310" s="167">
        <v>0</v>
      </c>
      <c r="P310" s="167">
        <v>0</v>
      </c>
      <c r="Q310" s="167">
        <v>0</v>
      </c>
      <c r="R310" s="168">
        <v>0</v>
      </c>
      <c r="S310" s="169">
        <f t="shared" si="217"/>
        <v>0</v>
      </c>
      <c r="U310" s="207" t="s">
        <v>62</v>
      </c>
      <c r="V310" s="208">
        <v>0</v>
      </c>
      <c r="W310" s="208">
        <v>0</v>
      </c>
      <c r="X310" s="208">
        <v>0</v>
      </c>
      <c r="Y310" s="208">
        <v>0</v>
      </c>
      <c r="Z310" s="208">
        <v>0</v>
      </c>
      <c r="AA310" s="208">
        <v>0</v>
      </c>
      <c r="AB310" s="208">
        <v>0</v>
      </c>
      <c r="AC310" s="208">
        <v>0</v>
      </c>
      <c r="AD310" s="208">
        <v>0</v>
      </c>
      <c r="AE310" s="208">
        <v>0</v>
      </c>
      <c r="AF310" s="208">
        <v>0</v>
      </c>
      <c r="AG310" s="208">
        <v>0</v>
      </c>
      <c r="AH310" s="92">
        <v>0</v>
      </c>
      <c r="AI310" s="209">
        <f t="shared" si="218"/>
        <v>0</v>
      </c>
      <c r="BA310" s="131"/>
      <c r="BR310" s="131"/>
      <c r="CG310" s="131"/>
    </row>
    <row r="311" spans="1:85">
      <c r="A311" s="170" t="s">
        <v>19</v>
      </c>
      <c r="B311" s="171">
        <v>0</v>
      </c>
      <c r="C311" s="171">
        <v>0</v>
      </c>
      <c r="D311" s="171">
        <v>0</v>
      </c>
      <c r="E311" s="171">
        <v>0</v>
      </c>
      <c r="F311" s="304"/>
      <c r="G311" s="171">
        <v>0</v>
      </c>
      <c r="H311" s="172">
        <v>0</v>
      </c>
      <c r="I311" s="173">
        <f t="shared" si="216"/>
        <v>0</v>
      </c>
      <c r="J311" s="139"/>
      <c r="K311" s="174" t="s">
        <v>19</v>
      </c>
      <c r="L311" s="171">
        <v>0</v>
      </c>
      <c r="M311" s="171">
        <v>0</v>
      </c>
      <c r="N311" s="171">
        <v>0</v>
      </c>
      <c r="O311" s="171">
        <v>0</v>
      </c>
      <c r="P311" s="171">
        <v>0</v>
      </c>
      <c r="Q311" s="171">
        <v>0</v>
      </c>
      <c r="R311" s="175">
        <v>0</v>
      </c>
      <c r="S311" s="176">
        <f t="shared" si="217"/>
        <v>0</v>
      </c>
      <c r="U311" s="210" t="s">
        <v>19</v>
      </c>
      <c r="V311" s="211">
        <v>0</v>
      </c>
      <c r="W311" s="211">
        <v>0</v>
      </c>
      <c r="X311" s="211">
        <v>0</v>
      </c>
      <c r="Y311" s="211">
        <v>0</v>
      </c>
      <c r="Z311" s="211">
        <v>0</v>
      </c>
      <c r="AA311" s="211">
        <v>0</v>
      </c>
      <c r="AB311" s="211">
        <v>0</v>
      </c>
      <c r="AC311" s="211">
        <v>0</v>
      </c>
      <c r="AD311" s="212">
        <v>0</v>
      </c>
      <c r="AE311" s="212">
        <v>0</v>
      </c>
      <c r="AF311" s="212">
        <v>0</v>
      </c>
      <c r="AG311" s="212">
        <v>0</v>
      </c>
      <c r="AH311" s="212">
        <v>0</v>
      </c>
      <c r="AI311" s="213">
        <f t="shared" si="218"/>
        <v>0</v>
      </c>
      <c r="BA311" s="131"/>
      <c r="BR311" s="131"/>
      <c r="CG311" s="131"/>
    </row>
    <row r="312" spans="1:85">
      <c r="A312" s="162" t="s">
        <v>20</v>
      </c>
      <c r="B312" s="163">
        <v>0</v>
      </c>
      <c r="C312" s="163">
        <v>0</v>
      </c>
      <c r="D312" s="163">
        <v>0</v>
      </c>
      <c r="E312" s="163">
        <v>0</v>
      </c>
      <c r="F312" s="304"/>
      <c r="G312" s="163">
        <v>0</v>
      </c>
      <c r="H312" s="164">
        <v>0</v>
      </c>
      <c r="I312" s="165">
        <f t="shared" si="216"/>
        <v>0</v>
      </c>
      <c r="J312" s="139"/>
      <c r="K312" s="166" t="s">
        <v>20</v>
      </c>
      <c r="L312" s="167">
        <v>0</v>
      </c>
      <c r="M312" s="167">
        <v>0</v>
      </c>
      <c r="N312" s="167">
        <v>0</v>
      </c>
      <c r="O312" s="167">
        <v>0</v>
      </c>
      <c r="P312" s="167">
        <v>0</v>
      </c>
      <c r="Q312" s="167">
        <v>0</v>
      </c>
      <c r="R312" s="168">
        <v>0</v>
      </c>
      <c r="S312" s="169">
        <f t="shared" si="217"/>
        <v>0</v>
      </c>
      <c r="U312" s="207" t="s">
        <v>20</v>
      </c>
      <c r="V312" s="208">
        <v>0</v>
      </c>
      <c r="W312" s="208">
        <v>0</v>
      </c>
      <c r="X312" s="208">
        <v>0</v>
      </c>
      <c r="Y312" s="208">
        <v>0</v>
      </c>
      <c r="Z312" s="208">
        <v>0</v>
      </c>
      <c r="AA312" s="208">
        <v>0</v>
      </c>
      <c r="AB312" s="208">
        <v>0</v>
      </c>
      <c r="AC312" s="208">
        <v>0</v>
      </c>
      <c r="AD312" s="208">
        <v>0</v>
      </c>
      <c r="AE312" s="208">
        <v>0</v>
      </c>
      <c r="AF312" s="208">
        <v>0</v>
      </c>
      <c r="AG312" s="208">
        <v>0</v>
      </c>
      <c r="AH312" s="92">
        <v>0</v>
      </c>
      <c r="AI312" s="209">
        <f t="shared" si="218"/>
        <v>0</v>
      </c>
      <c r="BA312" s="131"/>
      <c r="BR312" s="131"/>
      <c r="CG312" s="131"/>
    </row>
    <row r="313" spans="1:85" ht="15" thickBot="1">
      <c r="A313" s="177" t="s">
        <v>11</v>
      </c>
      <c r="B313" s="178">
        <v>0</v>
      </c>
      <c r="C313" s="178">
        <v>0</v>
      </c>
      <c r="D313" s="178">
        <v>0</v>
      </c>
      <c r="E313" s="178">
        <v>0</v>
      </c>
      <c r="F313" s="305"/>
      <c r="G313" s="178">
        <v>0</v>
      </c>
      <c r="H313" s="179">
        <v>0</v>
      </c>
      <c r="I313" s="180">
        <f t="shared" si="216"/>
        <v>0</v>
      </c>
      <c r="J313" s="139"/>
      <c r="K313" s="181" t="s">
        <v>11</v>
      </c>
      <c r="L313" s="178">
        <v>0</v>
      </c>
      <c r="M313" s="178">
        <v>0</v>
      </c>
      <c r="N313" s="178">
        <v>0</v>
      </c>
      <c r="O313" s="178">
        <v>0</v>
      </c>
      <c r="P313" s="178">
        <v>0</v>
      </c>
      <c r="Q313" s="178">
        <v>0</v>
      </c>
      <c r="R313" s="182">
        <v>0</v>
      </c>
      <c r="S313" s="183">
        <f t="shared" si="217"/>
        <v>0</v>
      </c>
      <c r="U313" s="210" t="s">
        <v>11</v>
      </c>
      <c r="V313" s="211">
        <v>0</v>
      </c>
      <c r="W313" s="211">
        <v>0</v>
      </c>
      <c r="X313" s="211">
        <v>0</v>
      </c>
      <c r="Y313" s="211">
        <v>0</v>
      </c>
      <c r="Z313" s="211">
        <v>0</v>
      </c>
      <c r="AA313" s="211">
        <v>0</v>
      </c>
      <c r="AB313" s="211">
        <v>0</v>
      </c>
      <c r="AC313" s="211">
        <v>0</v>
      </c>
      <c r="AD313" s="212">
        <v>0</v>
      </c>
      <c r="AE313" s="212">
        <v>0</v>
      </c>
      <c r="AF313" s="212">
        <v>0</v>
      </c>
      <c r="AG313" s="212">
        <v>0</v>
      </c>
      <c r="AH313" s="212">
        <v>0</v>
      </c>
      <c r="AI313" s="213">
        <f t="shared" si="218"/>
        <v>0</v>
      </c>
      <c r="BA313" s="131"/>
      <c r="BR313" s="131"/>
      <c r="CG313" s="131"/>
    </row>
    <row r="314" spans="1:85" ht="15">
      <c r="A314" s="184" t="s">
        <v>26</v>
      </c>
      <c r="B314" s="185">
        <f>SUM(B293:B309)</f>
        <v>186.22981178237814</v>
      </c>
      <c r="C314" s="185">
        <f t="shared" ref="C314:H314" si="219">SUM(C293:C309)</f>
        <v>711.04399842949374</v>
      </c>
      <c r="D314" s="185">
        <f t="shared" si="219"/>
        <v>164.61870118442064</v>
      </c>
      <c r="E314" s="185">
        <f t="shared" si="219"/>
        <v>446.96899226735417</v>
      </c>
      <c r="F314" s="185">
        <f t="shared" si="219"/>
        <v>0</v>
      </c>
      <c r="G314" s="185">
        <f t="shared" si="219"/>
        <v>29.817658244239727</v>
      </c>
      <c r="H314" s="187">
        <f t="shared" si="219"/>
        <v>0</v>
      </c>
      <c r="I314" s="144">
        <f t="shared" ref="I314" si="220">SUM(I293:I309)</f>
        <v>1538.6791619078863</v>
      </c>
      <c r="J314" s="139"/>
      <c r="K314" s="186" t="s">
        <v>26</v>
      </c>
      <c r="L314" s="185">
        <f>SUM(L293:L309)</f>
        <v>186.22981178237814</v>
      </c>
      <c r="M314" s="185">
        <f t="shared" ref="M314:R314" si="221">SUM(M293:M309)</f>
        <v>711.04399842949374</v>
      </c>
      <c r="N314" s="185">
        <f t="shared" si="221"/>
        <v>164.61870118442064</v>
      </c>
      <c r="O314" s="185">
        <f t="shared" si="221"/>
        <v>446.96899226735417</v>
      </c>
      <c r="P314" s="185">
        <f t="shared" si="221"/>
        <v>148.0849220489028</v>
      </c>
      <c r="Q314" s="185">
        <f t="shared" si="221"/>
        <v>29.817658244239727</v>
      </c>
      <c r="R314" s="187">
        <f t="shared" si="221"/>
        <v>0</v>
      </c>
      <c r="S314" s="188">
        <f t="shared" ref="S314" si="222">SUM(S293:S309)</f>
        <v>1686.7640839567889</v>
      </c>
      <c r="T314" s="131" t="str">
        <f>IF(ABS(S314-AI314)&gt;0.01,S314-AI314,"")</f>
        <v/>
      </c>
      <c r="U314" s="214" t="s">
        <v>60</v>
      </c>
      <c r="V314" s="215">
        <f>SUM(V293:V309)</f>
        <v>108.2464039426802</v>
      </c>
      <c r="W314" s="215">
        <f t="shared" ref="W314:AH314" si="223">SUM(W293:W309)</f>
        <v>40.577203246495401</v>
      </c>
      <c r="X314" s="215">
        <f t="shared" si="223"/>
        <v>29.817658244239727</v>
      </c>
      <c r="Y314" s="215">
        <f t="shared" si="223"/>
        <v>711.04399842949374</v>
      </c>
      <c r="Z314" s="215">
        <f t="shared" si="223"/>
        <v>137.29189437300406</v>
      </c>
      <c r="AA314" s="215">
        <f t="shared" si="223"/>
        <v>395.23266696286527</v>
      </c>
      <c r="AB314" s="215">
        <f t="shared" si="223"/>
        <v>148.0849220489028</v>
      </c>
      <c r="AC314" s="215">
        <f t="shared" si="223"/>
        <v>116.46933670910802</v>
      </c>
      <c r="AD314" s="216">
        <f t="shared" si="223"/>
        <v>37.40620459320251</v>
      </c>
      <c r="AE314" s="216">
        <f t="shared" si="223"/>
        <v>51.736325304488901</v>
      </c>
      <c r="AF314" s="216">
        <f t="shared" si="223"/>
        <v>0</v>
      </c>
      <c r="AG314" s="216">
        <f t="shared" si="223"/>
        <v>27.32680681141661</v>
      </c>
      <c r="AH314" s="216">
        <f t="shared" si="223"/>
        <v>0</v>
      </c>
      <c r="AI314" s="217">
        <f>SUM(V314:AC314)</f>
        <v>1686.7640839567894</v>
      </c>
      <c r="BA314" s="131"/>
      <c r="BR314" s="131"/>
      <c r="CG314" s="131"/>
    </row>
    <row r="315" spans="1:85" s="2" customFormat="1" ht="15" thickBot="1">
      <c r="A315" s="15" t="s">
        <v>100</v>
      </c>
      <c r="B315" s="100">
        <f>IF($I314=0,"-",B314/$I314)</f>
        <v>0.12103225701156721</v>
      </c>
      <c r="C315" s="100">
        <f t="shared" ref="C315:H315" si="224">IF($I314=0,"-",C314/$I314)</f>
        <v>0.46211323064116516</v>
      </c>
      <c r="D315" s="100">
        <f t="shared" si="224"/>
        <v>0.10698702189500088</v>
      </c>
      <c r="E315" s="100">
        <f t="shared" si="224"/>
        <v>0.29048875381735506</v>
      </c>
      <c r="F315" s="100">
        <f t="shared" si="224"/>
        <v>0</v>
      </c>
      <c r="G315" s="100">
        <f t="shared" si="224"/>
        <v>1.937873663491179E-2</v>
      </c>
      <c r="H315" s="101">
        <f t="shared" si="224"/>
        <v>0</v>
      </c>
      <c r="I315" s="102">
        <f>SUM(B315:H315)</f>
        <v>1</v>
      </c>
      <c r="J315" s="131"/>
      <c r="K315" s="27" t="s">
        <v>100</v>
      </c>
      <c r="L315" s="76">
        <f>IF($S314=0,"-",L314/$S314)</f>
        <v>0.11040655510373608</v>
      </c>
      <c r="M315" s="76">
        <f t="shared" ref="M315:R315" si="225">IF($S314=0,"-",M314/$S314)</f>
        <v>0.4215432408078883</v>
      </c>
      <c r="N315" s="76">
        <f t="shared" si="225"/>
        <v>9.7594383678279578E-2</v>
      </c>
      <c r="O315" s="76">
        <f t="shared" si="225"/>
        <v>0.26498607393801049</v>
      </c>
      <c r="P315" s="76">
        <f t="shared" si="225"/>
        <v>8.7792313968131891E-2</v>
      </c>
      <c r="Q315" s="76">
        <f t="shared" si="225"/>
        <v>1.7677432503953878E-2</v>
      </c>
      <c r="R315" s="77">
        <f t="shared" si="225"/>
        <v>0</v>
      </c>
      <c r="S315" s="78">
        <f>SUM(L315:R315)</f>
        <v>1.0000000000000002</v>
      </c>
      <c r="U315" s="36" t="s">
        <v>100</v>
      </c>
      <c r="V315" s="103">
        <f>+V314/$AI314</f>
        <v>6.4174003331134002E-2</v>
      </c>
      <c r="W315" s="103">
        <f t="shared" ref="W315:AH315" si="226">+W314/$AI314</f>
        <v>2.4056240960093199E-2</v>
      </c>
      <c r="X315" s="103">
        <f t="shared" si="226"/>
        <v>1.7677432503953872E-2</v>
      </c>
      <c r="Y315" s="103">
        <f t="shared" si="226"/>
        <v>0.42154324080788819</v>
      </c>
      <c r="Z315" s="103">
        <f t="shared" si="226"/>
        <v>8.1393655270953186E-2</v>
      </c>
      <c r="AA315" s="103">
        <f t="shared" si="226"/>
        <v>0.23431413481115484</v>
      </c>
      <c r="AB315" s="103">
        <f t="shared" si="226"/>
        <v>8.7792313968131863E-2</v>
      </c>
      <c r="AC315" s="103">
        <f t="shared" si="226"/>
        <v>6.9048978346690756E-2</v>
      </c>
      <c r="AD315" s="103">
        <f t="shared" si="226"/>
        <v>2.2176310812508836E-2</v>
      </c>
      <c r="AE315" s="103">
        <f t="shared" si="226"/>
        <v>3.0671939126855546E-2</v>
      </c>
      <c r="AF315" s="103">
        <f t="shared" si="226"/>
        <v>0</v>
      </c>
      <c r="AG315" s="103">
        <f t="shared" si="226"/>
        <v>1.6200728407326375E-2</v>
      </c>
      <c r="AH315" s="103">
        <f t="shared" si="226"/>
        <v>0</v>
      </c>
      <c r="AI315" s="104">
        <f>SUM(V315:AC315)</f>
        <v>1</v>
      </c>
    </row>
    <row r="316" spans="1:85" ht="15" thickBot="1">
      <c r="A316" s="218"/>
      <c r="B316" s="218"/>
      <c r="C316" s="218"/>
      <c r="D316" s="218"/>
      <c r="E316" s="218"/>
      <c r="F316" s="218"/>
      <c r="G316" s="218"/>
      <c r="H316" s="218"/>
      <c r="I316" s="218"/>
      <c r="K316" s="218"/>
      <c r="L316" s="218"/>
      <c r="M316" s="218"/>
      <c r="N316" s="218"/>
      <c r="O316" s="218"/>
      <c r="P316" s="218"/>
      <c r="Q316" s="218"/>
      <c r="R316" s="218"/>
      <c r="S316" s="218"/>
      <c r="AI316" s="139"/>
      <c r="BA316" s="131"/>
      <c r="BR316" s="131"/>
      <c r="CG316" s="131"/>
    </row>
    <row r="317" spans="1:85" ht="28.5">
      <c r="A317" s="328" t="s">
        <v>36</v>
      </c>
      <c r="B317" s="135" t="s">
        <v>0</v>
      </c>
      <c r="C317" s="135" t="s">
        <v>1</v>
      </c>
      <c r="D317" s="135" t="s">
        <v>2</v>
      </c>
      <c r="E317" s="135" t="s">
        <v>3</v>
      </c>
      <c r="F317" s="135" t="s">
        <v>27</v>
      </c>
      <c r="G317" s="135" t="s">
        <v>4</v>
      </c>
      <c r="H317" s="135" t="s">
        <v>5</v>
      </c>
      <c r="I317" s="136" t="s">
        <v>6</v>
      </c>
      <c r="K317" s="330" t="s">
        <v>36</v>
      </c>
      <c r="L317" s="137" t="s">
        <v>0</v>
      </c>
      <c r="M317" s="137" t="s">
        <v>1</v>
      </c>
      <c r="N317" s="137" t="s">
        <v>2</v>
      </c>
      <c r="O317" s="137" t="s">
        <v>3</v>
      </c>
      <c r="P317" s="137" t="s">
        <v>27</v>
      </c>
      <c r="Q317" s="137" t="s">
        <v>4</v>
      </c>
      <c r="R317" s="137" t="s">
        <v>5</v>
      </c>
      <c r="S317" s="138" t="s">
        <v>6</v>
      </c>
      <c r="U317" s="332" t="s">
        <v>36</v>
      </c>
      <c r="V317" s="190" t="s">
        <v>69</v>
      </c>
      <c r="W317" s="190" t="s">
        <v>70</v>
      </c>
      <c r="X317" s="190" t="s">
        <v>4</v>
      </c>
      <c r="Y317" s="190" t="s">
        <v>1</v>
      </c>
      <c r="Z317" s="190" t="s">
        <v>2</v>
      </c>
      <c r="AA317" s="190" t="s">
        <v>3</v>
      </c>
      <c r="AB317" s="190" t="s">
        <v>52</v>
      </c>
      <c r="AC317" s="190" t="s">
        <v>64</v>
      </c>
      <c r="AD317" s="191" t="s">
        <v>72</v>
      </c>
      <c r="AE317" s="191" t="s">
        <v>79</v>
      </c>
      <c r="AF317" s="191" t="s">
        <v>73</v>
      </c>
      <c r="AG317" s="191" t="s">
        <v>80</v>
      </c>
      <c r="AH317" s="191" t="s">
        <v>81</v>
      </c>
      <c r="AI317" s="192" t="s">
        <v>60</v>
      </c>
      <c r="BA317" s="131"/>
      <c r="BR317" s="131"/>
      <c r="CG317" s="131"/>
    </row>
    <row r="318" spans="1:85" ht="15">
      <c r="A318" s="329" t="s">
        <v>36</v>
      </c>
      <c r="B318" s="294" t="s">
        <v>109</v>
      </c>
      <c r="C318" s="295"/>
      <c r="D318" s="295"/>
      <c r="E318" s="295"/>
      <c r="F318" s="295"/>
      <c r="G318" s="295"/>
      <c r="H318" s="295"/>
      <c r="I318" s="296"/>
      <c r="K318" s="331" t="s">
        <v>36</v>
      </c>
      <c r="L318" s="297" t="s">
        <v>109</v>
      </c>
      <c r="M318" s="298"/>
      <c r="N318" s="298"/>
      <c r="O318" s="298"/>
      <c r="P318" s="298"/>
      <c r="Q318" s="298"/>
      <c r="R318" s="298"/>
      <c r="S318" s="299"/>
      <c r="U318" s="333" t="s">
        <v>36</v>
      </c>
      <c r="V318" s="326" t="s">
        <v>109</v>
      </c>
      <c r="W318" s="326"/>
      <c r="X318" s="326"/>
      <c r="Y318" s="326"/>
      <c r="Z318" s="326"/>
      <c r="AA318" s="326"/>
      <c r="AB318" s="326"/>
      <c r="AC318" s="326"/>
      <c r="AD318" s="326"/>
      <c r="AE318" s="326"/>
      <c r="AF318" s="326"/>
      <c r="AG318" s="326"/>
      <c r="AH318" s="326"/>
      <c r="AI318" s="327"/>
      <c r="BA318" s="131"/>
      <c r="BR318" s="131"/>
      <c r="CG318" s="131"/>
    </row>
    <row r="319" spans="1:85" ht="15">
      <c r="A319" s="141" t="s">
        <v>7</v>
      </c>
      <c r="B319" s="142">
        <v>0</v>
      </c>
      <c r="C319" s="142">
        <v>0</v>
      </c>
      <c r="D319" s="142">
        <v>0</v>
      </c>
      <c r="E319" s="142">
        <v>0</v>
      </c>
      <c r="F319" s="303"/>
      <c r="G319" s="142">
        <v>0</v>
      </c>
      <c r="H319" s="143">
        <v>0</v>
      </c>
      <c r="I319" s="144">
        <f>SUM(B319:H319)</f>
        <v>0</v>
      </c>
      <c r="J319" s="139"/>
      <c r="K319" s="193" t="s">
        <v>7</v>
      </c>
      <c r="L319" s="142">
        <v>0</v>
      </c>
      <c r="M319" s="142">
        <v>0</v>
      </c>
      <c r="N319" s="142">
        <v>0</v>
      </c>
      <c r="O319" s="142">
        <v>0</v>
      </c>
      <c r="P319" s="142">
        <v>0</v>
      </c>
      <c r="Q319" s="142">
        <v>0</v>
      </c>
      <c r="R319" s="194">
        <v>0</v>
      </c>
      <c r="S319" s="195">
        <f>SUM(L319:R319)</f>
        <v>0</v>
      </c>
      <c r="U319" s="196" t="s">
        <v>7</v>
      </c>
      <c r="V319" s="197">
        <v>0</v>
      </c>
      <c r="W319" s="197">
        <v>0</v>
      </c>
      <c r="X319" s="197">
        <v>0</v>
      </c>
      <c r="Y319" s="197">
        <v>0</v>
      </c>
      <c r="Z319" s="197">
        <v>0</v>
      </c>
      <c r="AA319" s="197">
        <v>0</v>
      </c>
      <c r="AB319" s="197">
        <v>0</v>
      </c>
      <c r="AC319" s="198">
        <v>0</v>
      </c>
      <c r="AD319" s="199">
        <v>0</v>
      </c>
      <c r="AE319" s="199">
        <v>0</v>
      </c>
      <c r="AF319" s="199">
        <v>0</v>
      </c>
      <c r="AG319" s="199">
        <v>0</v>
      </c>
      <c r="AH319" s="199">
        <v>0</v>
      </c>
      <c r="AI319" s="200">
        <f>SUM(V319:AC319)</f>
        <v>0</v>
      </c>
      <c r="BA319" s="131"/>
      <c r="BR319" s="131"/>
      <c r="CG319" s="131"/>
    </row>
    <row r="320" spans="1:85" ht="15">
      <c r="A320" s="149" t="s">
        <v>8</v>
      </c>
      <c r="B320" s="150">
        <v>0</v>
      </c>
      <c r="C320" s="150">
        <v>0</v>
      </c>
      <c r="D320" s="150">
        <v>0</v>
      </c>
      <c r="E320" s="150">
        <v>0</v>
      </c>
      <c r="F320" s="304"/>
      <c r="G320" s="150">
        <v>0</v>
      </c>
      <c r="H320" s="151">
        <v>0</v>
      </c>
      <c r="I320" s="152">
        <f t="shared" ref="I320:I339" si="227">SUM(B320:H320)</f>
        <v>0</v>
      </c>
      <c r="J320" s="139"/>
      <c r="K320" s="153" t="s">
        <v>8</v>
      </c>
      <c r="L320" s="154">
        <v>0</v>
      </c>
      <c r="M320" s="154">
        <v>0</v>
      </c>
      <c r="N320" s="154">
        <v>0</v>
      </c>
      <c r="O320" s="154">
        <v>0</v>
      </c>
      <c r="P320" s="154">
        <v>0</v>
      </c>
      <c r="Q320" s="154">
        <v>0</v>
      </c>
      <c r="R320" s="155">
        <v>0</v>
      </c>
      <c r="S320" s="156">
        <f t="shared" ref="S320:S339" si="228">SUM(L320:R320)</f>
        <v>0</v>
      </c>
      <c r="U320" s="201" t="s">
        <v>8</v>
      </c>
      <c r="V320" s="202">
        <v>0</v>
      </c>
      <c r="W320" s="202">
        <v>0</v>
      </c>
      <c r="X320" s="202">
        <v>0</v>
      </c>
      <c r="Y320" s="202">
        <v>0</v>
      </c>
      <c r="Z320" s="202">
        <v>0</v>
      </c>
      <c r="AA320" s="202">
        <v>0</v>
      </c>
      <c r="AB320" s="202">
        <v>0</v>
      </c>
      <c r="AC320" s="203">
        <v>0</v>
      </c>
      <c r="AD320" s="202">
        <v>0</v>
      </c>
      <c r="AE320" s="202">
        <v>0</v>
      </c>
      <c r="AF320" s="202">
        <v>0</v>
      </c>
      <c r="AG320" s="202">
        <v>0</v>
      </c>
      <c r="AH320" s="202">
        <v>0</v>
      </c>
      <c r="AI320" s="204">
        <f t="shared" ref="AI320:AI339" si="229">SUM(V320:AC320)</f>
        <v>0</v>
      </c>
      <c r="BA320" s="131"/>
      <c r="BR320" s="131"/>
      <c r="CG320" s="131"/>
    </row>
    <row r="321" spans="1:85" ht="15">
      <c r="A321" s="157" t="s">
        <v>10</v>
      </c>
      <c r="B321" s="146">
        <v>0</v>
      </c>
      <c r="C321" s="146">
        <v>0</v>
      </c>
      <c r="D321" s="146">
        <v>0</v>
      </c>
      <c r="E321" s="146">
        <v>0</v>
      </c>
      <c r="F321" s="304"/>
      <c r="G321" s="146">
        <v>0</v>
      </c>
      <c r="H321" s="158">
        <v>0</v>
      </c>
      <c r="I321" s="144">
        <f t="shared" si="227"/>
        <v>0</v>
      </c>
      <c r="J321" s="139"/>
      <c r="K321" s="159" t="s">
        <v>10</v>
      </c>
      <c r="L321" s="146">
        <v>0</v>
      </c>
      <c r="M321" s="146">
        <v>0</v>
      </c>
      <c r="N321" s="146">
        <v>0</v>
      </c>
      <c r="O321" s="146">
        <v>0</v>
      </c>
      <c r="P321" s="146">
        <v>0</v>
      </c>
      <c r="Q321" s="146">
        <v>0</v>
      </c>
      <c r="R321" s="147">
        <v>0</v>
      </c>
      <c r="S321" s="148">
        <f t="shared" si="228"/>
        <v>0</v>
      </c>
      <c r="U321" s="205" t="s">
        <v>10</v>
      </c>
      <c r="V321" s="197">
        <v>0</v>
      </c>
      <c r="W321" s="197">
        <v>0</v>
      </c>
      <c r="X321" s="197">
        <v>0</v>
      </c>
      <c r="Y321" s="197">
        <v>0</v>
      </c>
      <c r="Z321" s="197">
        <v>0</v>
      </c>
      <c r="AA321" s="197">
        <v>0</v>
      </c>
      <c r="AB321" s="197">
        <v>0</v>
      </c>
      <c r="AC321" s="198">
        <v>0</v>
      </c>
      <c r="AD321" s="199">
        <v>0</v>
      </c>
      <c r="AE321" s="199">
        <v>0</v>
      </c>
      <c r="AF321" s="199">
        <v>0</v>
      </c>
      <c r="AG321" s="199">
        <v>0</v>
      </c>
      <c r="AH321" s="199">
        <v>0</v>
      </c>
      <c r="AI321" s="200">
        <f t="shared" si="229"/>
        <v>0</v>
      </c>
      <c r="BA321" s="131"/>
      <c r="BR321" s="131"/>
      <c r="CG321" s="131"/>
    </row>
    <row r="322" spans="1:85" ht="15">
      <c r="A322" s="149" t="s">
        <v>53</v>
      </c>
      <c r="B322" s="150">
        <v>0</v>
      </c>
      <c r="C322" s="150">
        <v>0</v>
      </c>
      <c r="D322" s="150">
        <v>0</v>
      </c>
      <c r="E322" s="150">
        <v>0</v>
      </c>
      <c r="F322" s="304"/>
      <c r="G322" s="150">
        <v>0</v>
      </c>
      <c r="H322" s="151">
        <v>0</v>
      </c>
      <c r="I322" s="152">
        <f t="shared" si="227"/>
        <v>0</v>
      </c>
      <c r="J322" s="139"/>
      <c r="K322" s="153" t="s">
        <v>53</v>
      </c>
      <c r="L322" s="154">
        <v>0</v>
      </c>
      <c r="M322" s="154">
        <v>0</v>
      </c>
      <c r="N322" s="154">
        <v>0</v>
      </c>
      <c r="O322" s="154">
        <v>0</v>
      </c>
      <c r="P322" s="154">
        <v>0</v>
      </c>
      <c r="Q322" s="154">
        <v>0</v>
      </c>
      <c r="R322" s="155">
        <v>0</v>
      </c>
      <c r="S322" s="156">
        <f t="shared" si="228"/>
        <v>0</v>
      </c>
      <c r="U322" s="201" t="s">
        <v>53</v>
      </c>
      <c r="V322" s="202">
        <v>0</v>
      </c>
      <c r="W322" s="202">
        <v>0</v>
      </c>
      <c r="X322" s="202">
        <v>0</v>
      </c>
      <c r="Y322" s="202">
        <v>0</v>
      </c>
      <c r="Z322" s="202">
        <v>0</v>
      </c>
      <c r="AA322" s="202">
        <v>0</v>
      </c>
      <c r="AB322" s="202">
        <v>0</v>
      </c>
      <c r="AC322" s="203">
        <v>0</v>
      </c>
      <c r="AD322" s="202">
        <v>0</v>
      </c>
      <c r="AE322" s="202">
        <v>0</v>
      </c>
      <c r="AF322" s="202">
        <v>0</v>
      </c>
      <c r="AG322" s="202">
        <v>0</v>
      </c>
      <c r="AH322" s="202">
        <v>0</v>
      </c>
      <c r="AI322" s="204">
        <f t="shared" si="229"/>
        <v>0</v>
      </c>
      <c r="BA322" s="131"/>
      <c r="BR322" s="131"/>
      <c r="CG322" s="131"/>
    </row>
    <row r="323" spans="1:85" ht="15">
      <c r="A323" s="157" t="s">
        <v>16</v>
      </c>
      <c r="B323" s="146">
        <v>1.3690871231900752</v>
      </c>
      <c r="C323" s="146">
        <v>3.707800727860294</v>
      </c>
      <c r="D323" s="146">
        <v>2.0748662419966988</v>
      </c>
      <c r="E323" s="146">
        <v>0</v>
      </c>
      <c r="F323" s="304"/>
      <c r="G323" s="146">
        <v>0</v>
      </c>
      <c r="H323" s="158">
        <v>0</v>
      </c>
      <c r="I323" s="144">
        <f t="shared" si="227"/>
        <v>7.1517540930470673</v>
      </c>
      <c r="J323" s="139"/>
      <c r="K323" s="159" t="s">
        <v>16</v>
      </c>
      <c r="L323" s="146">
        <v>1.3690871231900752</v>
      </c>
      <c r="M323" s="146">
        <v>3.707800727860294</v>
      </c>
      <c r="N323" s="146">
        <v>2.0748662419966988</v>
      </c>
      <c r="O323" s="146">
        <v>0</v>
      </c>
      <c r="P323" s="146">
        <v>0</v>
      </c>
      <c r="Q323" s="146">
        <v>0</v>
      </c>
      <c r="R323" s="147">
        <v>0</v>
      </c>
      <c r="S323" s="148">
        <f t="shared" si="228"/>
        <v>7.1517540930470673</v>
      </c>
      <c r="U323" s="205" t="s">
        <v>16</v>
      </c>
      <c r="V323" s="197">
        <v>1.3690871231900752</v>
      </c>
      <c r="W323" s="197">
        <v>0</v>
      </c>
      <c r="X323" s="197">
        <v>0</v>
      </c>
      <c r="Y323" s="197">
        <v>3.707800727860294</v>
      </c>
      <c r="Z323" s="197">
        <v>2.0748662419966988</v>
      </c>
      <c r="AA323" s="197">
        <v>0</v>
      </c>
      <c r="AB323" s="197">
        <v>0</v>
      </c>
      <c r="AC323" s="198">
        <v>0</v>
      </c>
      <c r="AD323" s="199">
        <v>0</v>
      </c>
      <c r="AE323" s="199">
        <v>0</v>
      </c>
      <c r="AF323" s="199">
        <v>0</v>
      </c>
      <c r="AG323" s="199">
        <v>0</v>
      </c>
      <c r="AH323" s="199">
        <v>0</v>
      </c>
      <c r="AI323" s="200">
        <f t="shared" si="229"/>
        <v>7.1517540930470673</v>
      </c>
      <c r="BA323" s="131"/>
      <c r="BR323" s="131"/>
      <c r="CG323" s="131"/>
    </row>
    <row r="324" spans="1:85" ht="15">
      <c r="A324" s="149" t="s">
        <v>15</v>
      </c>
      <c r="B324" s="150">
        <v>5.4802665098854249</v>
      </c>
      <c r="C324" s="150">
        <v>2.4330160581067785E-4</v>
      </c>
      <c r="D324" s="150">
        <v>0</v>
      </c>
      <c r="E324" s="150">
        <v>0</v>
      </c>
      <c r="F324" s="304"/>
      <c r="G324" s="150">
        <v>0</v>
      </c>
      <c r="H324" s="151">
        <v>0</v>
      </c>
      <c r="I324" s="152">
        <f t="shared" si="227"/>
        <v>5.4805098114912356</v>
      </c>
      <c r="J324" s="139"/>
      <c r="K324" s="153" t="s">
        <v>15</v>
      </c>
      <c r="L324" s="154">
        <v>5.4802665098854249</v>
      </c>
      <c r="M324" s="154">
        <v>2.4330160581067785E-4</v>
      </c>
      <c r="N324" s="154">
        <v>0</v>
      </c>
      <c r="O324" s="154">
        <v>0</v>
      </c>
      <c r="P324" s="154">
        <v>0</v>
      </c>
      <c r="Q324" s="154">
        <v>0</v>
      </c>
      <c r="R324" s="155">
        <v>0</v>
      </c>
      <c r="S324" s="156">
        <f t="shared" si="228"/>
        <v>5.4805098114912356</v>
      </c>
      <c r="U324" s="201" t="s">
        <v>54</v>
      </c>
      <c r="V324" s="202">
        <v>5.47759104864316</v>
      </c>
      <c r="W324" s="202">
        <v>0</v>
      </c>
      <c r="X324" s="202">
        <v>0</v>
      </c>
      <c r="Y324" s="202">
        <v>2.4330160581067785E-4</v>
      </c>
      <c r="Z324" s="202">
        <v>0</v>
      </c>
      <c r="AA324" s="202">
        <v>0</v>
      </c>
      <c r="AB324" s="202">
        <v>0</v>
      </c>
      <c r="AC324" s="203">
        <v>2.6754612422650028E-3</v>
      </c>
      <c r="AD324" s="202">
        <v>2.6754612422650028E-3</v>
      </c>
      <c r="AE324" s="202">
        <v>0</v>
      </c>
      <c r="AF324" s="202">
        <v>0</v>
      </c>
      <c r="AG324" s="202">
        <v>0</v>
      </c>
      <c r="AH324" s="202">
        <v>0</v>
      </c>
      <c r="AI324" s="204">
        <f t="shared" si="229"/>
        <v>5.4805098114912356</v>
      </c>
      <c r="BA324" s="131"/>
      <c r="BR324" s="131"/>
      <c r="CG324" s="131"/>
    </row>
    <row r="325" spans="1:85" ht="15">
      <c r="A325" s="157" t="s">
        <v>55</v>
      </c>
      <c r="B325" s="146">
        <v>0</v>
      </c>
      <c r="C325" s="146">
        <v>0</v>
      </c>
      <c r="D325" s="146">
        <v>0</v>
      </c>
      <c r="E325" s="146">
        <v>1.1277912341409053</v>
      </c>
      <c r="F325" s="304"/>
      <c r="G325" s="146">
        <v>0</v>
      </c>
      <c r="H325" s="158">
        <v>0</v>
      </c>
      <c r="I325" s="144">
        <f t="shared" si="227"/>
        <v>1.1277912341409053</v>
      </c>
      <c r="J325" s="139"/>
      <c r="K325" s="159" t="s">
        <v>55</v>
      </c>
      <c r="L325" s="146">
        <v>0</v>
      </c>
      <c r="M325" s="146">
        <v>0</v>
      </c>
      <c r="N325" s="146">
        <v>0</v>
      </c>
      <c r="O325" s="146">
        <v>1.1277912341409053</v>
      </c>
      <c r="P325" s="146">
        <v>17.611199632865837</v>
      </c>
      <c r="Q325" s="146">
        <v>0</v>
      </c>
      <c r="R325" s="147">
        <v>0</v>
      </c>
      <c r="S325" s="148">
        <f t="shared" si="228"/>
        <v>18.738990867006741</v>
      </c>
      <c r="U325" s="205" t="s">
        <v>55</v>
      </c>
      <c r="V325" s="197">
        <v>0</v>
      </c>
      <c r="W325" s="197">
        <v>0</v>
      </c>
      <c r="X325" s="197">
        <v>0</v>
      </c>
      <c r="Y325" s="197">
        <v>0</v>
      </c>
      <c r="Z325" s="197">
        <v>0</v>
      </c>
      <c r="AA325" s="197">
        <v>1.1277912341409053</v>
      </c>
      <c r="AB325" s="197">
        <v>17.611199632865837</v>
      </c>
      <c r="AC325" s="198">
        <v>0</v>
      </c>
      <c r="AD325" s="197">
        <v>0</v>
      </c>
      <c r="AE325" s="197">
        <v>0</v>
      </c>
      <c r="AF325" s="197">
        <v>0</v>
      </c>
      <c r="AG325" s="197">
        <v>0</v>
      </c>
      <c r="AH325" s="197">
        <v>0</v>
      </c>
      <c r="AI325" s="200">
        <f t="shared" si="229"/>
        <v>18.738990867006741</v>
      </c>
      <c r="BA325" s="131"/>
      <c r="BR325" s="131"/>
      <c r="CG325" s="131"/>
    </row>
    <row r="326" spans="1:85" ht="15">
      <c r="A326" s="149" t="s">
        <v>12</v>
      </c>
      <c r="B326" s="150">
        <v>0</v>
      </c>
      <c r="C326" s="150">
        <v>0</v>
      </c>
      <c r="D326" s="150">
        <v>0</v>
      </c>
      <c r="E326" s="150">
        <v>0</v>
      </c>
      <c r="F326" s="304"/>
      <c r="G326" s="150">
        <v>0</v>
      </c>
      <c r="H326" s="151">
        <v>0</v>
      </c>
      <c r="I326" s="152">
        <f t="shared" si="227"/>
        <v>0</v>
      </c>
      <c r="J326" s="139"/>
      <c r="K326" s="153" t="s">
        <v>12</v>
      </c>
      <c r="L326" s="154">
        <v>0</v>
      </c>
      <c r="M326" s="154">
        <v>0</v>
      </c>
      <c r="N326" s="154">
        <v>0</v>
      </c>
      <c r="O326" s="154">
        <v>0</v>
      </c>
      <c r="P326" s="154">
        <v>2.1439698232574362</v>
      </c>
      <c r="Q326" s="154">
        <v>0</v>
      </c>
      <c r="R326" s="155">
        <v>0</v>
      </c>
      <c r="S326" s="156">
        <f t="shared" si="228"/>
        <v>2.1439698232574362</v>
      </c>
      <c r="U326" s="201" t="s">
        <v>12</v>
      </c>
      <c r="V326" s="202">
        <v>0</v>
      </c>
      <c r="W326" s="202">
        <v>0</v>
      </c>
      <c r="X326" s="202">
        <v>0</v>
      </c>
      <c r="Y326" s="202">
        <v>0</v>
      </c>
      <c r="Z326" s="202">
        <v>0</v>
      </c>
      <c r="AA326" s="202">
        <v>0</v>
      </c>
      <c r="AB326" s="202">
        <v>2.1439698232574362</v>
      </c>
      <c r="AC326" s="203">
        <v>0</v>
      </c>
      <c r="AD326" s="202">
        <v>0</v>
      </c>
      <c r="AE326" s="202">
        <v>0</v>
      </c>
      <c r="AF326" s="202">
        <v>0</v>
      </c>
      <c r="AG326" s="202">
        <v>0</v>
      </c>
      <c r="AH326" s="202">
        <v>0</v>
      </c>
      <c r="AI326" s="204">
        <f t="shared" si="229"/>
        <v>2.1439698232574362</v>
      </c>
      <c r="BA326" s="131"/>
      <c r="BR326" s="131"/>
      <c r="CG326" s="131"/>
    </row>
    <row r="327" spans="1:85" ht="15">
      <c r="A327" s="157" t="s">
        <v>56</v>
      </c>
      <c r="B327" s="146">
        <v>0</v>
      </c>
      <c r="C327" s="146">
        <v>0</v>
      </c>
      <c r="D327" s="146">
        <v>0</v>
      </c>
      <c r="E327" s="146">
        <v>0</v>
      </c>
      <c r="F327" s="304"/>
      <c r="G327" s="146">
        <v>0</v>
      </c>
      <c r="H327" s="158">
        <v>0</v>
      </c>
      <c r="I327" s="144">
        <f t="shared" si="227"/>
        <v>0</v>
      </c>
      <c r="J327" s="139"/>
      <c r="K327" s="159" t="s">
        <v>56</v>
      </c>
      <c r="L327" s="146">
        <v>0</v>
      </c>
      <c r="M327" s="146">
        <v>0</v>
      </c>
      <c r="N327" s="146">
        <v>0</v>
      </c>
      <c r="O327" s="146">
        <v>0</v>
      </c>
      <c r="P327" s="146">
        <v>0</v>
      </c>
      <c r="Q327" s="146">
        <v>0</v>
      </c>
      <c r="R327" s="147">
        <v>0</v>
      </c>
      <c r="S327" s="148">
        <f t="shared" si="228"/>
        <v>0</v>
      </c>
      <c r="U327" s="205" t="s">
        <v>56</v>
      </c>
      <c r="V327" s="197">
        <v>0</v>
      </c>
      <c r="W327" s="197">
        <v>0</v>
      </c>
      <c r="X327" s="197">
        <v>0</v>
      </c>
      <c r="Y327" s="197">
        <v>0</v>
      </c>
      <c r="Z327" s="197">
        <v>0</v>
      </c>
      <c r="AA327" s="197">
        <v>0</v>
      </c>
      <c r="AB327" s="197">
        <v>0</v>
      </c>
      <c r="AC327" s="198">
        <v>0</v>
      </c>
      <c r="AD327" s="197">
        <v>0</v>
      </c>
      <c r="AE327" s="197">
        <v>0</v>
      </c>
      <c r="AF327" s="197">
        <v>0</v>
      </c>
      <c r="AG327" s="197">
        <v>0</v>
      </c>
      <c r="AH327" s="197">
        <v>0</v>
      </c>
      <c r="AI327" s="200">
        <f t="shared" si="229"/>
        <v>0</v>
      </c>
      <c r="BA327" s="131"/>
      <c r="BR327" s="131"/>
      <c r="CG327" s="131"/>
    </row>
    <row r="328" spans="1:85" ht="15">
      <c r="A328" s="149" t="s">
        <v>17</v>
      </c>
      <c r="B328" s="150">
        <v>6.4145561331869869</v>
      </c>
      <c r="C328" s="150">
        <v>0</v>
      </c>
      <c r="D328" s="150">
        <v>8.1690846160061864E-2</v>
      </c>
      <c r="E328" s="150">
        <v>0</v>
      </c>
      <c r="F328" s="304"/>
      <c r="G328" s="150">
        <v>0</v>
      </c>
      <c r="H328" s="151">
        <v>0</v>
      </c>
      <c r="I328" s="152">
        <f t="shared" si="227"/>
        <v>6.496246979347049</v>
      </c>
      <c r="J328" s="139"/>
      <c r="K328" s="153" t="s">
        <v>17</v>
      </c>
      <c r="L328" s="154">
        <v>6.4145561331869869</v>
      </c>
      <c r="M328" s="154">
        <v>0</v>
      </c>
      <c r="N328" s="154">
        <v>8.1690846160061864E-2</v>
      </c>
      <c r="O328" s="154">
        <v>0</v>
      </c>
      <c r="P328" s="154">
        <v>0.76329331698616765</v>
      </c>
      <c r="Q328" s="154">
        <v>0</v>
      </c>
      <c r="R328" s="155">
        <v>0</v>
      </c>
      <c r="S328" s="156">
        <f t="shared" si="228"/>
        <v>7.259540296333217</v>
      </c>
      <c r="U328" s="201" t="s">
        <v>17</v>
      </c>
      <c r="V328" s="202">
        <v>0</v>
      </c>
      <c r="W328" s="202">
        <v>6.4145561331869869</v>
      </c>
      <c r="X328" s="202">
        <v>0</v>
      </c>
      <c r="Y328" s="202">
        <v>0</v>
      </c>
      <c r="Z328" s="202">
        <v>0</v>
      </c>
      <c r="AA328" s="202">
        <v>0</v>
      </c>
      <c r="AB328" s="202">
        <v>0.76329331698616765</v>
      </c>
      <c r="AC328" s="203">
        <v>8.1690846160061864E-2</v>
      </c>
      <c r="AD328" s="202">
        <v>0</v>
      </c>
      <c r="AE328" s="202">
        <v>0</v>
      </c>
      <c r="AF328" s="202">
        <v>0</v>
      </c>
      <c r="AG328" s="202">
        <v>8.1690846160061864E-2</v>
      </c>
      <c r="AH328" s="202">
        <v>0</v>
      </c>
      <c r="AI328" s="204">
        <f t="shared" si="229"/>
        <v>7.259540296333217</v>
      </c>
      <c r="BA328" s="131"/>
      <c r="BR328" s="131"/>
      <c r="CG328" s="131"/>
    </row>
    <row r="329" spans="1:85" ht="15">
      <c r="A329" s="157" t="s">
        <v>141</v>
      </c>
      <c r="B329" s="146">
        <v>39.49558426586912</v>
      </c>
      <c r="C329" s="146">
        <v>427.60151135354221</v>
      </c>
      <c r="D329" s="146">
        <v>88.363041884382937</v>
      </c>
      <c r="E329" s="146">
        <v>0</v>
      </c>
      <c r="F329" s="304"/>
      <c r="G329" s="146">
        <v>0</v>
      </c>
      <c r="H329" s="158">
        <v>0</v>
      </c>
      <c r="I329" s="144">
        <f t="shared" si="227"/>
        <v>555.46013750379427</v>
      </c>
      <c r="J329" s="139"/>
      <c r="K329" s="159" t="s">
        <v>141</v>
      </c>
      <c r="L329" s="146">
        <v>39.49558426586912</v>
      </c>
      <c r="M329" s="146">
        <v>427.60151135354221</v>
      </c>
      <c r="N329" s="146">
        <v>88.363041884382937</v>
      </c>
      <c r="O329" s="146">
        <v>0</v>
      </c>
      <c r="P329" s="146">
        <v>0.27638516042290684</v>
      </c>
      <c r="Q329" s="146">
        <v>0</v>
      </c>
      <c r="R329" s="147">
        <v>0</v>
      </c>
      <c r="S329" s="148">
        <f t="shared" si="228"/>
        <v>555.7365226642172</v>
      </c>
      <c r="U329" s="205" t="s">
        <v>141</v>
      </c>
      <c r="V329" s="197">
        <v>38.724712423680998</v>
      </c>
      <c r="W329" s="197">
        <v>0</v>
      </c>
      <c r="X329" s="197">
        <v>0</v>
      </c>
      <c r="Y329" s="197">
        <v>427.60151135354221</v>
      </c>
      <c r="Z329" s="197">
        <v>25.44148469500244</v>
      </c>
      <c r="AA329" s="197">
        <v>0</v>
      </c>
      <c r="AB329" s="197">
        <v>0.27638516042290684</v>
      </c>
      <c r="AC329" s="198">
        <v>63.692429031568622</v>
      </c>
      <c r="AD329" s="197">
        <v>0.77087184218812177</v>
      </c>
      <c r="AE329" s="197">
        <v>0</v>
      </c>
      <c r="AF329" s="197">
        <v>0</v>
      </c>
      <c r="AG329" s="197">
        <v>62.921557189380501</v>
      </c>
      <c r="AH329" s="197">
        <v>0</v>
      </c>
      <c r="AI329" s="200">
        <f t="shared" si="229"/>
        <v>555.7365226642172</v>
      </c>
      <c r="BA329" s="131"/>
      <c r="BR329" s="131"/>
      <c r="CG329" s="131"/>
    </row>
    <row r="330" spans="1:85" ht="15">
      <c r="A330" s="149" t="s">
        <v>25</v>
      </c>
      <c r="B330" s="150">
        <v>17.12477206635586</v>
      </c>
      <c r="C330" s="150">
        <v>0.99275736496444178</v>
      </c>
      <c r="D330" s="150">
        <v>2.0784284386126366</v>
      </c>
      <c r="E330" s="150">
        <v>249.71213601091978</v>
      </c>
      <c r="F330" s="304"/>
      <c r="G330" s="150">
        <v>12.197088404911307</v>
      </c>
      <c r="H330" s="151">
        <v>0</v>
      </c>
      <c r="I330" s="152">
        <f t="shared" si="227"/>
        <v>282.10518228576404</v>
      </c>
      <c r="J330" s="139"/>
      <c r="K330" s="153" t="s">
        <v>25</v>
      </c>
      <c r="L330" s="154">
        <v>17.12477206635586</v>
      </c>
      <c r="M330" s="154">
        <v>0.99275736496444178</v>
      </c>
      <c r="N330" s="154">
        <v>2.0784284386126366</v>
      </c>
      <c r="O330" s="154">
        <v>249.71213601091978</v>
      </c>
      <c r="P330" s="154">
        <v>2.0752592957675438</v>
      </c>
      <c r="Q330" s="154">
        <v>12.197088404911307</v>
      </c>
      <c r="R330" s="155">
        <v>0</v>
      </c>
      <c r="S330" s="156">
        <f t="shared" si="228"/>
        <v>284.18044158153157</v>
      </c>
      <c r="U330" s="201" t="s">
        <v>25</v>
      </c>
      <c r="V330" s="202">
        <v>0.49599647825850879</v>
      </c>
      <c r="W330" s="202">
        <v>5.1304900712122476</v>
      </c>
      <c r="X330" s="202">
        <v>12.197088404911307</v>
      </c>
      <c r="Y330" s="202">
        <v>0.99275736496444178</v>
      </c>
      <c r="Z330" s="202">
        <v>1.7183453303863137E-2</v>
      </c>
      <c r="AA330" s="202">
        <v>246.10632596243374</v>
      </c>
      <c r="AB330" s="202">
        <v>2.0752592957675438</v>
      </c>
      <c r="AC330" s="203">
        <v>17.165340550679922</v>
      </c>
      <c r="AD330" s="202">
        <v>11.498285516885103</v>
      </c>
      <c r="AE330" s="202">
        <v>3.6058100484860462</v>
      </c>
      <c r="AF330" s="202">
        <v>0</v>
      </c>
      <c r="AG330" s="202">
        <v>2.0612449853087735</v>
      </c>
      <c r="AH330" s="202">
        <v>0</v>
      </c>
      <c r="AI330" s="204">
        <f t="shared" si="229"/>
        <v>284.18044158153151</v>
      </c>
      <c r="BA330" s="131"/>
      <c r="BR330" s="131"/>
      <c r="CG330" s="131"/>
    </row>
    <row r="331" spans="1:85" ht="15">
      <c r="A331" s="157" t="s">
        <v>24</v>
      </c>
      <c r="B331" s="146">
        <v>10.927074527546235</v>
      </c>
      <c r="C331" s="146">
        <v>0</v>
      </c>
      <c r="D331" s="146">
        <v>0</v>
      </c>
      <c r="E331" s="146">
        <v>0</v>
      </c>
      <c r="F331" s="304"/>
      <c r="G331" s="146">
        <v>0</v>
      </c>
      <c r="H331" s="158">
        <v>0</v>
      </c>
      <c r="I331" s="144">
        <f t="shared" si="227"/>
        <v>10.927074527546235</v>
      </c>
      <c r="J331" s="139"/>
      <c r="K331" s="159" t="s">
        <v>24</v>
      </c>
      <c r="L331" s="146">
        <v>10.927074527546235</v>
      </c>
      <c r="M331" s="146">
        <v>0</v>
      </c>
      <c r="N331" s="146">
        <v>0</v>
      </c>
      <c r="O331" s="146">
        <v>0</v>
      </c>
      <c r="P331" s="146">
        <v>0</v>
      </c>
      <c r="Q331" s="146">
        <v>0</v>
      </c>
      <c r="R331" s="147">
        <v>0</v>
      </c>
      <c r="S331" s="148">
        <f t="shared" si="228"/>
        <v>10.927074527546235</v>
      </c>
      <c r="U331" s="205" t="s">
        <v>24</v>
      </c>
      <c r="V331" s="197">
        <v>10.137536047611421</v>
      </c>
      <c r="W331" s="197">
        <v>0</v>
      </c>
      <c r="X331" s="197">
        <v>0</v>
      </c>
      <c r="Y331" s="197">
        <v>0</v>
      </c>
      <c r="Z331" s="197">
        <v>0</v>
      </c>
      <c r="AA331" s="197">
        <v>0</v>
      </c>
      <c r="AB331" s="197">
        <v>0</v>
      </c>
      <c r="AC331" s="198">
        <v>0.78953847993481485</v>
      </c>
      <c r="AD331" s="197">
        <v>0.78953847993481485</v>
      </c>
      <c r="AE331" s="197">
        <v>0</v>
      </c>
      <c r="AF331" s="197">
        <v>0</v>
      </c>
      <c r="AG331" s="197">
        <v>0</v>
      </c>
      <c r="AH331" s="197">
        <v>0</v>
      </c>
      <c r="AI331" s="200">
        <f t="shared" si="229"/>
        <v>10.927074527546235</v>
      </c>
      <c r="BA331" s="131"/>
      <c r="BR331" s="131"/>
      <c r="CG331" s="131"/>
    </row>
    <row r="332" spans="1:85" ht="15">
      <c r="A332" s="149" t="s">
        <v>57</v>
      </c>
      <c r="B332" s="150">
        <v>0</v>
      </c>
      <c r="C332" s="150">
        <v>0</v>
      </c>
      <c r="D332" s="150">
        <v>0</v>
      </c>
      <c r="E332" s="150">
        <v>0</v>
      </c>
      <c r="F332" s="304"/>
      <c r="G332" s="150">
        <v>0</v>
      </c>
      <c r="H332" s="151">
        <v>0</v>
      </c>
      <c r="I332" s="152">
        <f t="shared" si="227"/>
        <v>0</v>
      </c>
      <c r="J332" s="139"/>
      <c r="K332" s="153" t="s">
        <v>57</v>
      </c>
      <c r="L332" s="154">
        <v>0</v>
      </c>
      <c r="M332" s="154">
        <v>0</v>
      </c>
      <c r="N332" s="154">
        <v>0</v>
      </c>
      <c r="O332" s="154">
        <v>0</v>
      </c>
      <c r="P332" s="154">
        <v>0</v>
      </c>
      <c r="Q332" s="154">
        <v>0</v>
      </c>
      <c r="R332" s="155">
        <v>0</v>
      </c>
      <c r="S332" s="156">
        <f t="shared" si="228"/>
        <v>0</v>
      </c>
      <c r="U332" s="201" t="s">
        <v>57</v>
      </c>
      <c r="V332" s="202">
        <v>0</v>
      </c>
      <c r="W332" s="202">
        <v>0</v>
      </c>
      <c r="X332" s="202">
        <v>0</v>
      </c>
      <c r="Y332" s="202">
        <v>0</v>
      </c>
      <c r="Z332" s="202">
        <v>0</v>
      </c>
      <c r="AA332" s="202">
        <v>0</v>
      </c>
      <c r="AB332" s="202">
        <v>0</v>
      </c>
      <c r="AC332" s="203">
        <v>0</v>
      </c>
      <c r="AD332" s="202">
        <v>0</v>
      </c>
      <c r="AE332" s="202">
        <v>0</v>
      </c>
      <c r="AF332" s="202">
        <v>0</v>
      </c>
      <c r="AG332" s="202">
        <v>0</v>
      </c>
      <c r="AH332" s="202">
        <v>0</v>
      </c>
      <c r="AI332" s="204">
        <f t="shared" si="229"/>
        <v>0</v>
      </c>
      <c r="BA332" s="131"/>
      <c r="BR332" s="131"/>
      <c r="CG332" s="131"/>
    </row>
    <row r="333" spans="1:85" ht="15">
      <c r="A333" s="157" t="s">
        <v>22</v>
      </c>
      <c r="B333" s="146">
        <v>0</v>
      </c>
      <c r="C333" s="146">
        <v>2.9360114780890356</v>
      </c>
      <c r="D333" s="146">
        <v>0</v>
      </c>
      <c r="E333" s="146">
        <v>0</v>
      </c>
      <c r="F333" s="304"/>
      <c r="G333" s="146">
        <v>0</v>
      </c>
      <c r="H333" s="158">
        <v>0</v>
      </c>
      <c r="I333" s="144">
        <f t="shared" si="227"/>
        <v>2.9360114780890356</v>
      </c>
      <c r="J333" s="139"/>
      <c r="K333" s="159" t="s">
        <v>22</v>
      </c>
      <c r="L333" s="146">
        <v>0</v>
      </c>
      <c r="M333" s="146">
        <v>2.9360114780890356</v>
      </c>
      <c r="N333" s="146">
        <v>0</v>
      </c>
      <c r="O333" s="146">
        <v>0</v>
      </c>
      <c r="P333" s="146">
        <v>1.0029177005546974</v>
      </c>
      <c r="Q333" s="146">
        <v>0</v>
      </c>
      <c r="R333" s="147">
        <v>0</v>
      </c>
      <c r="S333" s="148">
        <f t="shared" si="228"/>
        <v>3.938929178643733</v>
      </c>
      <c r="U333" s="205" t="s">
        <v>22</v>
      </c>
      <c r="V333" s="197">
        <v>0</v>
      </c>
      <c r="W333" s="197">
        <v>0</v>
      </c>
      <c r="X333" s="197">
        <v>0</v>
      </c>
      <c r="Y333" s="197">
        <v>2.9360114780890356</v>
      </c>
      <c r="Z333" s="197">
        <v>0</v>
      </c>
      <c r="AA333" s="197">
        <v>0</v>
      </c>
      <c r="AB333" s="197">
        <v>1.0029177005546974</v>
      </c>
      <c r="AC333" s="198">
        <v>0</v>
      </c>
      <c r="AD333" s="197">
        <v>0</v>
      </c>
      <c r="AE333" s="197">
        <v>0</v>
      </c>
      <c r="AF333" s="197">
        <v>0</v>
      </c>
      <c r="AG333" s="197">
        <v>0</v>
      </c>
      <c r="AH333" s="197">
        <v>0</v>
      </c>
      <c r="AI333" s="200">
        <f t="shared" si="229"/>
        <v>3.938929178643733</v>
      </c>
      <c r="BA333" s="131"/>
      <c r="BR333" s="131"/>
      <c r="CG333" s="131"/>
    </row>
    <row r="334" spans="1:85" ht="15">
      <c r="A334" s="149" t="s">
        <v>21</v>
      </c>
      <c r="B334" s="150">
        <v>0</v>
      </c>
      <c r="C334" s="150">
        <v>0</v>
      </c>
      <c r="D334" s="150">
        <v>0</v>
      </c>
      <c r="E334" s="150">
        <v>0</v>
      </c>
      <c r="F334" s="304"/>
      <c r="G334" s="150">
        <v>0</v>
      </c>
      <c r="H334" s="151">
        <v>0</v>
      </c>
      <c r="I334" s="152">
        <f t="shared" si="227"/>
        <v>0</v>
      </c>
      <c r="J334" s="139"/>
      <c r="K334" s="153" t="s">
        <v>21</v>
      </c>
      <c r="L334" s="154">
        <v>0</v>
      </c>
      <c r="M334" s="154">
        <v>0</v>
      </c>
      <c r="N334" s="154">
        <v>0</v>
      </c>
      <c r="O334" s="154">
        <v>0</v>
      </c>
      <c r="P334" s="154">
        <v>0</v>
      </c>
      <c r="Q334" s="154">
        <v>0</v>
      </c>
      <c r="R334" s="155">
        <v>0</v>
      </c>
      <c r="S334" s="156">
        <f t="shared" si="228"/>
        <v>0</v>
      </c>
      <c r="U334" s="201" t="s">
        <v>58</v>
      </c>
      <c r="V334" s="202">
        <v>0</v>
      </c>
      <c r="W334" s="202">
        <v>0</v>
      </c>
      <c r="X334" s="202">
        <v>0</v>
      </c>
      <c r="Y334" s="202">
        <v>0</v>
      </c>
      <c r="Z334" s="202">
        <v>0</v>
      </c>
      <c r="AA334" s="202">
        <v>0</v>
      </c>
      <c r="AB334" s="202">
        <v>0</v>
      </c>
      <c r="AC334" s="203">
        <v>0</v>
      </c>
      <c r="AD334" s="202">
        <v>0</v>
      </c>
      <c r="AE334" s="202">
        <v>0</v>
      </c>
      <c r="AF334" s="202">
        <v>0</v>
      </c>
      <c r="AG334" s="202">
        <v>0</v>
      </c>
      <c r="AH334" s="202">
        <v>0</v>
      </c>
      <c r="AI334" s="204">
        <f t="shared" si="229"/>
        <v>0</v>
      </c>
      <c r="BA334" s="131"/>
      <c r="BR334" s="131"/>
      <c r="CG334" s="131"/>
    </row>
    <row r="335" spans="1:85" ht="15">
      <c r="A335" s="160" t="s">
        <v>61</v>
      </c>
      <c r="B335" s="146">
        <v>0</v>
      </c>
      <c r="C335" s="146">
        <v>0</v>
      </c>
      <c r="D335" s="146">
        <v>0</v>
      </c>
      <c r="E335" s="146">
        <v>0</v>
      </c>
      <c r="F335" s="304"/>
      <c r="G335" s="146">
        <v>0</v>
      </c>
      <c r="H335" s="158">
        <v>0</v>
      </c>
      <c r="I335" s="144">
        <f t="shared" si="227"/>
        <v>0</v>
      </c>
      <c r="J335" s="139"/>
      <c r="K335" s="161" t="s">
        <v>61</v>
      </c>
      <c r="L335" s="146">
        <v>0</v>
      </c>
      <c r="M335" s="146">
        <v>0</v>
      </c>
      <c r="N335" s="146">
        <v>0</v>
      </c>
      <c r="O335" s="146">
        <v>0</v>
      </c>
      <c r="P335" s="146">
        <v>0</v>
      </c>
      <c r="Q335" s="146">
        <v>0</v>
      </c>
      <c r="R335" s="147">
        <v>0</v>
      </c>
      <c r="S335" s="148">
        <f t="shared" si="228"/>
        <v>0</v>
      </c>
      <c r="U335" s="206" t="s">
        <v>59</v>
      </c>
      <c r="V335" s="197">
        <v>0</v>
      </c>
      <c r="W335" s="197">
        <v>0</v>
      </c>
      <c r="X335" s="197">
        <v>0</v>
      </c>
      <c r="Y335" s="197">
        <v>0</v>
      </c>
      <c r="Z335" s="197">
        <v>0</v>
      </c>
      <c r="AA335" s="197">
        <v>0</v>
      </c>
      <c r="AB335" s="197">
        <v>0</v>
      </c>
      <c r="AC335" s="198">
        <v>0</v>
      </c>
      <c r="AD335" s="199">
        <v>0</v>
      </c>
      <c r="AE335" s="199">
        <v>0</v>
      </c>
      <c r="AF335" s="199">
        <v>0</v>
      </c>
      <c r="AG335" s="199">
        <v>0</v>
      </c>
      <c r="AH335" s="199">
        <v>0</v>
      </c>
      <c r="AI335" s="200">
        <f t="shared" si="229"/>
        <v>0</v>
      </c>
      <c r="BA335" s="131"/>
      <c r="BR335" s="131"/>
      <c r="CG335" s="131"/>
    </row>
    <row r="336" spans="1:85">
      <c r="A336" s="162" t="s">
        <v>23</v>
      </c>
      <c r="B336" s="163">
        <v>0</v>
      </c>
      <c r="C336" s="163">
        <v>0</v>
      </c>
      <c r="D336" s="163">
        <v>0</v>
      </c>
      <c r="E336" s="163">
        <v>0</v>
      </c>
      <c r="F336" s="304"/>
      <c r="G336" s="163">
        <v>0</v>
      </c>
      <c r="H336" s="164">
        <v>0</v>
      </c>
      <c r="I336" s="165">
        <f t="shared" si="227"/>
        <v>0</v>
      </c>
      <c r="J336" s="139"/>
      <c r="K336" s="166" t="s">
        <v>23</v>
      </c>
      <c r="L336" s="167">
        <v>0</v>
      </c>
      <c r="M336" s="167">
        <v>0</v>
      </c>
      <c r="N336" s="167">
        <v>0</v>
      </c>
      <c r="O336" s="167">
        <v>0</v>
      </c>
      <c r="P336" s="167">
        <v>0</v>
      </c>
      <c r="Q336" s="167">
        <v>0</v>
      </c>
      <c r="R336" s="168">
        <v>0</v>
      </c>
      <c r="S336" s="169">
        <f t="shared" si="228"/>
        <v>0</v>
      </c>
      <c r="U336" s="207" t="s">
        <v>62</v>
      </c>
      <c r="V336" s="208">
        <v>0</v>
      </c>
      <c r="W336" s="208">
        <v>0</v>
      </c>
      <c r="X336" s="208">
        <v>0</v>
      </c>
      <c r="Y336" s="208">
        <v>0</v>
      </c>
      <c r="Z336" s="208">
        <v>0</v>
      </c>
      <c r="AA336" s="208">
        <v>0</v>
      </c>
      <c r="AB336" s="208">
        <v>0</v>
      </c>
      <c r="AC336" s="208">
        <v>0</v>
      </c>
      <c r="AD336" s="208">
        <v>0</v>
      </c>
      <c r="AE336" s="208">
        <v>0</v>
      </c>
      <c r="AF336" s="208">
        <v>0</v>
      </c>
      <c r="AG336" s="208">
        <v>0</v>
      </c>
      <c r="AH336" s="92">
        <v>0</v>
      </c>
      <c r="AI336" s="209">
        <f t="shared" si="229"/>
        <v>0</v>
      </c>
      <c r="BA336" s="131"/>
      <c r="BR336" s="131"/>
      <c r="CG336" s="131"/>
    </row>
    <row r="337" spans="1:85">
      <c r="A337" s="170" t="s">
        <v>19</v>
      </c>
      <c r="B337" s="171">
        <v>0</v>
      </c>
      <c r="C337" s="171">
        <v>0</v>
      </c>
      <c r="D337" s="171">
        <v>0</v>
      </c>
      <c r="E337" s="171">
        <v>0</v>
      </c>
      <c r="F337" s="304"/>
      <c r="G337" s="171">
        <v>0</v>
      </c>
      <c r="H337" s="172">
        <v>0</v>
      </c>
      <c r="I337" s="173">
        <f t="shared" si="227"/>
        <v>0</v>
      </c>
      <c r="J337" s="139"/>
      <c r="K337" s="174" t="s">
        <v>19</v>
      </c>
      <c r="L337" s="171">
        <v>0</v>
      </c>
      <c r="M337" s="171">
        <v>0</v>
      </c>
      <c r="N337" s="171">
        <v>0</v>
      </c>
      <c r="O337" s="171">
        <v>0</v>
      </c>
      <c r="P337" s="171">
        <v>0</v>
      </c>
      <c r="Q337" s="171">
        <v>0</v>
      </c>
      <c r="R337" s="175">
        <v>0</v>
      </c>
      <c r="S337" s="176">
        <f t="shared" si="228"/>
        <v>0</v>
      </c>
      <c r="U337" s="210" t="s">
        <v>19</v>
      </c>
      <c r="V337" s="211">
        <v>0</v>
      </c>
      <c r="W337" s="211">
        <v>0</v>
      </c>
      <c r="X337" s="211">
        <v>0</v>
      </c>
      <c r="Y337" s="211">
        <v>0</v>
      </c>
      <c r="Z337" s="211">
        <v>0</v>
      </c>
      <c r="AA337" s="211">
        <v>0</v>
      </c>
      <c r="AB337" s="211">
        <v>0</v>
      </c>
      <c r="AC337" s="211">
        <v>0</v>
      </c>
      <c r="AD337" s="212">
        <v>0</v>
      </c>
      <c r="AE337" s="212">
        <v>0</v>
      </c>
      <c r="AF337" s="212">
        <v>0</v>
      </c>
      <c r="AG337" s="212">
        <v>0</v>
      </c>
      <c r="AH337" s="212">
        <v>0</v>
      </c>
      <c r="AI337" s="213">
        <f t="shared" si="229"/>
        <v>0</v>
      </c>
      <c r="BA337" s="131"/>
      <c r="BR337" s="131"/>
      <c r="CG337" s="131"/>
    </row>
    <row r="338" spans="1:85">
      <c r="A338" s="162" t="s">
        <v>20</v>
      </c>
      <c r="B338" s="163">
        <v>0</v>
      </c>
      <c r="C338" s="163">
        <v>0</v>
      </c>
      <c r="D338" s="163">
        <v>0</v>
      </c>
      <c r="E338" s="163">
        <v>0</v>
      </c>
      <c r="F338" s="304"/>
      <c r="G338" s="163">
        <v>0</v>
      </c>
      <c r="H338" s="164">
        <v>0</v>
      </c>
      <c r="I338" s="165">
        <f t="shared" si="227"/>
        <v>0</v>
      </c>
      <c r="J338" s="139"/>
      <c r="K338" s="166" t="s">
        <v>20</v>
      </c>
      <c r="L338" s="167">
        <v>0</v>
      </c>
      <c r="M338" s="167">
        <v>0</v>
      </c>
      <c r="N338" s="167">
        <v>0</v>
      </c>
      <c r="O338" s="167">
        <v>0</v>
      </c>
      <c r="P338" s="167">
        <v>0</v>
      </c>
      <c r="Q338" s="167">
        <v>0</v>
      </c>
      <c r="R338" s="168">
        <v>0</v>
      </c>
      <c r="S338" s="169">
        <f t="shared" si="228"/>
        <v>0</v>
      </c>
      <c r="U338" s="207" t="s">
        <v>20</v>
      </c>
      <c r="V338" s="208">
        <v>0</v>
      </c>
      <c r="W338" s="208">
        <v>0</v>
      </c>
      <c r="X338" s="208">
        <v>0</v>
      </c>
      <c r="Y338" s="208">
        <v>0</v>
      </c>
      <c r="Z338" s="208">
        <v>0</v>
      </c>
      <c r="AA338" s="208">
        <v>0</v>
      </c>
      <c r="AB338" s="208">
        <v>0</v>
      </c>
      <c r="AC338" s="208">
        <v>0</v>
      </c>
      <c r="AD338" s="208">
        <v>0</v>
      </c>
      <c r="AE338" s="208">
        <v>0</v>
      </c>
      <c r="AF338" s="208">
        <v>0</v>
      </c>
      <c r="AG338" s="208">
        <v>0</v>
      </c>
      <c r="AH338" s="92">
        <v>0</v>
      </c>
      <c r="AI338" s="209">
        <f t="shared" si="229"/>
        <v>0</v>
      </c>
      <c r="BA338" s="131"/>
      <c r="BR338" s="131"/>
      <c r="CG338" s="131"/>
    </row>
    <row r="339" spans="1:85" ht="15" thickBot="1">
      <c r="A339" s="177" t="s">
        <v>11</v>
      </c>
      <c r="B339" s="178">
        <v>0</v>
      </c>
      <c r="C339" s="178">
        <v>0</v>
      </c>
      <c r="D339" s="178">
        <v>0</v>
      </c>
      <c r="E339" s="178">
        <v>0</v>
      </c>
      <c r="F339" s="305"/>
      <c r="G339" s="178">
        <v>0</v>
      </c>
      <c r="H339" s="179">
        <v>0</v>
      </c>
      <c r="I339" s="180">
        <f t="shared" si="227"/>
        <v>0</v>
      </c>
      <c r="J339" s="139"/>
      <c r="K339" s="181" t="s">
        <v>11</v>
      </c>
      <c r="L339" s="178">
        <v>0</v>
      </c>
      <c r="M339" s="178">
        <v>0</v>
      </c>
      <c r="N339" s="178">
        <v>0</v>
      </c>
      <c r="O339" s="178">
        <v>0</v>
      </c>
      <c r="P339" s="178">
        <v>0</v>
      </c>
      <c r="Q339" s="178">
        <v>0</v>
      </c>
      <c r="R339" s="182">
        <v>0</v>
      </c>
      <c r="S339" s="183">
        <f t="shared" si="228"/>
        <v>0</v>
      </c>
      <c r="U339" s="210" t="s">
        <v>11</v>
      </c>
      <c r="V339" s="211">
        <v>0</v>
      </c>
      <c r="W339" s="211">
        <v>0</v>
      </c>
      <c r="X339" s="211">
        <v>0</v>
      </c>
      <c r="Y339" s="211">
        <v>0</v>
      </c>
      <c r="Z339" s="211">
        <v>0</v>
      </c>
      <c r="AA339" s="211">
        <v>0</v>
      </c>
      <c r="AB339" s="211">
        <v>0</v>
      </c>
      <c r="AC339" s="211">
        <v>0</v>
      </c>
      <c r="AD339" s="212">
        <v>0</v>
      </c>
      <c r="AE339" s="212">
        <v>0</v>
      </c>
      <c r="AF339" s="212">
        <v>0</v>
      </c>
      <c r="AG339" s="212">
        <v>0</v>
      </c>
      <c r="AH339" s="212">
        <v>0</v>
      </c>
      <c r="AI339" s="213">
        <f t="shared" si="229"/>
        <v>0</v>
      </c>
      <c r="BA339" s="131"/>
      <c r="BR339" s="131"/>
      <c r="CG339" s="131"/>
    </row>
    <row r="340" spans="1:85" ht="15">
      <c r="A340" s="184" t="s">
        <v>26</v>
      </c>
      <c r="B340" s="185">
        <f>SUM(B319:B335)</f>
        <v>80.811340626033711</v>
      </c>
      <c r="C340" s="185">
        <f t="shared" ref="C340:H340" si="230">SUM(C319:C335)</f>
        <v>435.23832422606182</v>
      </c>
      <c r="D340" s="185">
        <f t="shared" si="230"/>
        <v>92.59802741115233</v>
      </c>
      <c r="E340" s="185">
        <f t="shared" si="230"/>
        <v>250.83992724506069</v>
      </c>
      <c r="F340" s="185">
        <f t="shared" si="230"/>
        <v>0</v>
      </c>
      <c r="G340" s="185">
        <f t="shared" si="230"/>
        <v>12.197088404911307</v>
      </c>
      <c r="H340" s="187">
        <f t="shared" si="230"/>
        <v>0</v>
      </c>
      <c r="I340" s="144">
        <f t="shared" ref="I340" si="231">SUM(I319:I335)</f>
        <v>871.68470791321988</v>
      </c>
      <c r="J340" s="139"/>
      <c r="K340" s="186" t="s">
        <v>26</v>
      </c>
      <c r="L340" s="185">
        <f>SUM(L319:L335)</f>
        <v>80.811340626033711</v>
      </c>
      <c r="M340" s="185">
        <f t="shared" ref="M340:R340" si="232">SUM(M319:M335)</f>
        <v>435.23832422606182</v>
      </c>
      <c r="N340" s="185">
        <f t="shared" si="232"/>
        <v>92.59802741115233</v>
      </c>
      <c r="O340" s="185">
        <f t="shared" si="232"/>
        <v>250.83992724506069</v>
      </c>
      <c r="P340" s="185">
        <f t="shared" si="232"/>
        <v>23.873024929854591</v>
      </c>
      <c r="Q340" s="185">
        <f t="shared" si="232"/>
        <v>12.197088404911307</v>
      </c>
      <c r="R340" s="187">
        <f t="shared" si="232"/>
        <v>0</v>
      </c>
      <c r="S340" s="188">
        <f t="shared" ref="S340" si="233">SUM(S319:S335)</f>
        <v>895.55773284307452</v>
      </c>
      <c r="T340" s="131" t="str">
        <f>IF(ABS(S340-AI340)&gt;0.01,S340-AI340,"")</f>
        <v/>
      </c>
      <c r="U340" s="214" t="s">
        <v>60</v>
      </c>
      <c r="V340" s="215">
        <f>SUM(V319:V335)</f>
        <v>56.204923121384162</v>
      </c>
      <c r="W340" s="215">
        <f t="shared" ref="W340:AH340" si="234">SUM(W319:W335)</f>
        <v>11.545046204399235</v>
      </c>
      <c r="X340" s="215">
        <f t="shared" si="234"/>
        <v>12.197088404911307</v>
      </c>
      <c r="Y340" s="215">
        <f t="shared" si="234"/>
        <v>435.23832422606182</v>
      </c>
      <c r="Z340" s="215">
        <f t="shared" si="234"/>
        <v>27.533534390303004</v>
      </c>
      <c r="AA340" s="215">
        <f t="shared" si="234"/>
        <v>247.23411719657466</v>
      </c>
      <c r="AB340" s="215">
        <f t="shared" si="234"/>
        <v>23.873024929854591</v>
      </c>
      <c r="AC340" s="215">
        <f t="shared" si="234"/>
        <v>81.73167436958569</v>
      </c>
      <c r="AD340" s="216">
        <f t="shared" si="234"/>
        <v>13.061371300250304</v>
      </c>
      <c r="AE340" s="216">
        <f t="shared" si="234"/>
        <v>3.6058100484860462</v>
      </c>
      <c r="AF340" s="216">
        <f t="shared" si="234"/>
        <v>0</v>
      </c>
      <c r="AG340" s="216">
        <f t="shared" si="234"/>
        <v>65.064493020849341</v>
      </c>
      <c r="AH340" s="216">
        <f t="shared" si="234"/>
        <v>0</v>
      </c>
      <c r="AI340" s="217">
        <f>SUM(V340:AC340)</f>
        <v>895.5577328430744</v>
      </c>
      <c r="BA340" s="131"/>
      <c r="BR340" s="131"/>
      <c r="CG340" s="131"/>
    </row>
    <row r="341" spans="1:85" s="2" customFormat="1" ht="15" thickBot="1">
      <c r="A341" s="15" t="s">
        <v>100</v>
      </c>
      <c r="B341" s="100">
        <f>IF($I340=0,"-",B340/$I340)</f>
        <v>9.270707618525624E-2</v>
      </c>
      <c r="C341" s="100">
        <f t="shared" ref="C341:H341" si="235">IF($I340=0,"-",C340/$I340)</f>
        <v>0.49930705480426041</v>
      </c>
      <c r="D341" s="100">
        <f t="shared" si="235"/>
        <v>0.10622880792853243</v>
      </c>
      <c r="E341" s="100">
        <f t="shared" si="235"/>
        <v>0.28776451504531031</v>
      </c>
      <c r="F341" s="100">
        <f t="shared" si="235"/>
        <v>0</v>
      </c>
      <c r="G341" s="100">
        <f t="shared" si="235"/>
        <v>1.3992546036640558E-2</v>
      </c>
      <c r="H341" s="101">
        <f t="shared" si="235"/>
        <v>0</v>
      </c>
      <c r="I341" s="102">
        <f>SUM(B341:H341)</f>
        <v>0.99999999999999989</v>
      </c>
      <c r="J341" s="131"/>
      <c r="K341" s="27" t="s">
        <v>100</v>
      </c>
      <c r="L341" s="76">
        <f>IF($S340=0,"-",L340/$S340)</f>
        <v>9.0235768909600833E-2</v>
      </c>
      <c r="M341" s="76">
        <f t="shared" ref="M341:R341" si="236">IF($S340=0,"-",M340/$S340)</f>
        <v>0.48599694722565379</v>
      </c>
      <c r="N341" s="76">
        <f t="shared" si="236"/>
        <v>0.1033970496990594</v>
      </c>
      <c r="O341" s="76">
        <f t="shared" si="236"/>
        <v>0.28009353059655229</v>
      </c>
      <c r="P341" s="76">
        <f t="shared" si="236"/>
        <v>2.6657159057815627E-2</v>
      </c>
      <c r="Q341" s="76">
        <f t="shared" si="236"/>
        <v>1.3619544511318022E-2</v>
      </c>
      <c r="R341" s="77">
        <f t="shared" si="236"/>
        <v>0</v>
      </c>
      <c r="S341" s="78">
        <f>SUM(L341:R341)</f>
        <v>0.99999999999999989</v>
      </c>
      <c r="U341" s="36" t="s">
        <v>100</v>
      </c>
      <c r="V341" s="103">
        <f>+V340/$AI340</f>
        <v>6.2759687131452371E-2</v>
      </c>
      <c r="W341" s="103">
        <f t="shared" ref="W341:AH341" si="237">+W340/$AI340</f>
        <v>1.2891459457055724E-2</v>
      </c>
      <c r="X341" s="103">
        <f t="shared" si="237"/>
        <v>1.3619544511318023E-2</v>
      </c>
      <c r="Y341" s="103">
        <f t="shared" si="237"/>
        <v>0.48599694722565384</v>
      </c>
      <c r="Z341" s="103">
        <f t="shared" si="237"/>
        <v>3.074456663211864E-2</v>
      </c>
      <c r="AA341" s="103">
        <f t="shared" si="237"/>
        <v>0.27606720162160298</v>
      </c>
      <c r="AB341" s="103">
        <f t="shared" si="237"/>
        <v>2.665715905781563E-2</v>
      </c>
      <c r="AC341" s="103">
        <f t="shared" si="237"/>
        <v>9.1263434362982898E-2</v>
      </c>
      <c r="AD341" s="103">
        <f t="shared" si="237"/>
        <v>1.4584622321092731E-2</v>
      </c>
      <c r="AE341" s="103">
        <f t="shared" si="237"/>
        <v>4.0263289749493799E-3</v>
      </c>
      <c r="AF341" s="103">
        <f t="shared" si="237"/>
        <v>0</v>
      </c>
      <c r="AG341" s="103">
        <f t="shared" si="237"/>
        <v>7.2652483066940776E-2</v>
      </c>
      <c r="AH341" s="103">
        <f t="shared" si="237"/>
        <v>0</v>
      </c>
      <c r="AI341" s="104">
        <f>SUM(V341:AC341)</f>
        <v>1.0000000000000002</v>
      </c>
    </row>
    <row r="342" spans="1:85" ht="15" thickBot="1">
      <c r="A342" s="218"/>
      <c r="B342" s="218"/>
      <c r="C342" s="218"/>
      <c r="D342" s="218"/>
      <c r="E342" s="218"/>
      <c r="F342" s="218"/>
      <c r="G342" s="218"/>
      <c r="H342" s="218"/>
      <c r="I342" s="218"/>
      <c r="K342" s="218"/>
      <c r="L342" s="218"/>
      <c r="M342" s="218"/>
      <c r="N342" s="218"/>
      <c r="O342" s="218"/>
      <c r="P342" s="218"/>
      <c r="Q342" s="218"/>
      <c r="R342" s="218"/>
      <c r="S342" s="218"/>
      <c r="AI342" s="139"/>
      <c r="BA342" s="131"/>
      <c r="BR342" s="131"/>
      <c r="CG342" s="131"/>
    </row>
    <row r="343" spans="1:85" ht="28.5">
      <c r="A343" s="328" t="s">
        <v>37</v>
      </c>
      <c r="B343" s="135" t="s">
        <v>0</v>
      </c>
      <c r="C343" s="135" t="s">
        <v>1</v>
      </c>
      <c r="D343" s="135" t="s">
        <v>2</v>
      </c>
      <c r="E343" s="135" t="s">
        <v>3</v>
      </c>
      <c r="F343" s="135" t="s">
        <v>27</v>
      </c>
      <c r="G343" s="135" t="s">
        <v>4</v>
      </c>
      <c r="H343" s="135" t="s">
        <v>5</v>
      </c>
      <c r="I343" s="136" t="s">
        <v>6</v>
      </c>
      <c r="K343" s="330" t="s">
        <v>37</v>
      </c>
      <c r="L343" s="137" t="s">
        <v>0</v>
      </c>
      <c r="M343" s="137" t="s">
        <v>1</v>
      </c>
      <c r="N343" s="137" t="s">
        <v>2</v>
      </c>
      <c r="O343" s="137" t="s">
        <v>3</v>
      </c>
      <c r="P343" s="137" t="s">
        <v>27</v>
      </c>
      <c r="Q343" s="137" t="s">
        <v>4</v>
      </c>
      <c r="R343" s="137" t="s">
        <v>5</v>
      </c>
      <c r="S343" s="138" t="s">
        <v>6</v>
      </c>
      <c r="U343" s="332" t="s">
        <v>37</v>
      </c>
      <c r="V343" s="190" t="s">
        <v>69</v>
      </c>
      <c r="W343" s="190" t="s">
        <v>70</v>
      </c>
      <c r="X343" s="190" t="s">
        <v>4</v>
      </c>
      <c r="Y343" s="190" t="s">
        <v>1</v>
      </c>
      <c r="Z343" s="190" t="s">
        <v>2</v>
      </c>
      <c r="AA343" s="190" t="s">
        <v>3</v>
      </c>
      <c r="AB343" s="190" t="s">
        <v>52</v>
      </c>
      <c r="AC343" s="190" t="s">
        <v>64</v>
      </c>
      <c r="AD343" s="191" t="s">
        <v>72</v>
      </c>
      <c r="AE343" s="191" t="s">
        <v>79</v>
      </c>
      <c r="AF343" s="191" t="s">
        <v>73</v>
      </c>
      <c r="AG343" s="191" t="s">
        <v>80</v>
      </c>
      <c r="AH343" s="191" t="s">
        <v>81</v>
      </c>
      <c r="AI343" s="192" t="s">
        <v>60</v>
      </c>
      <c r="BA343" s="131"/>
      <c r="BR343" s="131"/>
      <c r="CG343" s="131"/>
    </row>
    <row r="344" spans="1:85" ht="15">
      <c r="A344" s="329" t="s">
        <v>37</v>
      </c>
      <c r="B344" s="294" t="s">
        <v>109</v>
      </c>
      <c r="C344" s="295"/>
      <c r="D344" s="295"/>
      <c r="E344" s="295"/>
      <c r="F344" s="295"/>
      <c r="G344" s="295"/>
      <c r="H344" s="295"/>
      <c r="I344" s="296"/>
      <c r="K344" s="331" t="s">
        <v>37</v>
      </c>
      <c r="L344" s="297" t="s">
        <v>109</v>
      </c>
      <c r="M344" s="298"/>
      <c r="N344" s="298"/>
      <c r="O344" s="298"/>
      <c r="P344" s="298"/>
      <c r="Q344" s="298"/>
      <c r="R344" s="298"/>
      <c r="S344" s="299"/>
      <c r="U344" s="333" t="s">
        <v>37</v>
      </c>
      <c r="V344" s="326" t="s">
        <v>109</v>
      </c>
      <c r="W344" s="326"/>
      <c r="X344" s="326"/>
      <c r="Y344" s="326"/>
      <c r="Z344" s="326"/>
      <c r="AA344" s="326"/>
      <c r="AB344" s="326"/>
      <c r="AC344" s="326"/>
      <c r="AD344" s="326"/>
      <c r="AE344" s="326"/>
      <c r="AF344" s="326"/>
      <c r="AG344" s="326"/>
      <c r="AH344" s="326"/>
      <c r="AI344" s="327"/>
      <c r="BA344" s="131"/>
      <c r="BR344" s="131"/>
      <c r="CG344" s="131"/>
    </row>
    <row r="345" spans="1:85" ht="15">
      <c r="A345" s="141" t="s">
        <v>7</v>
      </c>
      <c r="B345" s="142">
        <v>0</v>
      </c>
      <c r="C345" s="142">
        <v>0</v>
      </c>
      <c r="D345" s="142">
        <v>0</v>
      </c>
      <c r="E345" s="142">
        <v>0</v>
      </c>
      <c r="F345" s="303"/>
      <c r="G345" s="142">
        <v>0</v>
      </c>
      <c r="H345" s="143">
        <v>0</v>
      </c>
      <c r="I345" s="144">
        <f>SUM(B345:H345)</f>
        <v>0</v>
      </c>
      <c r="J345" s="139"/>
      <c r="K345" s="193" t="s">
        <v>7</v>
      </c>
      <c r="L345" s="142">
        <v>0</v>
      </c>
      <c r="M345" s="142">
        <v>0</v>
      </c>
      <c r="N345" s="142">
        <v>0</v>
      </c>
      <c r="O345" s="142">
        <v>0</v>
      </c>
      <c r="P345" s="142">
        <v>0</v>
      </c>
      <c r="Q345" s="142">
        <v>0</v>
      </c>
      <c r="R345" s="194">
        <v>0</v>
      </c>
      <c r="S345" s="195">
        <f>SUM(L345:R345)</f>
        <v>0</v>
      </c>
      <c r="U345" s="196" t="s">
        <v>7</v>
      </c>
      <c r="V345" s="197">
        <v>0</v>
      </c>
      <c r="W345" s="197">
        <v>0</v>
      </c>
      <c r="X345" s="197">
        <v>0</v>
      </c>
      <c r="Y345" s="197">
        <v>0</v>
      </c>
      <c r="Z345" s="197">
        <v>0</v>
      </c>
      <c r="AA345" s="197">
        <v>0</v>
      </c>
      <c r="AB345" s="197">
        <v>0</v>
      </c>
      <c r="AC345" s="198">
        <v>0</v>
      </c>
      <c r="AD345" s="199">
        <v>0</v>
      </c>
      <c r="AE345" s="199">
        <v>0</v>
      </c>
      <c r="AF345" s="199">
        <v>0</v>
      </c>
      <c r="AG345" s="199">
        <v>0</v>
      </c>
      <c r="AH345" s="199">
        <v>0</v>
      </c>
      <c r="AI345" s="200">
        <f>SUM(V345:AC345)</f>
        <v>0</v>
      </c>
      <c r="BA345" s="131"/>
      <c r="BR345" s="131"/>
      <c r="CG345" s="131"/>
    </row>
    <row r="346" spans="1:85" ht="15">
      <c r="A346" s="149" t="s">
        <v>8</v>
      </c>
      <c r="B346" s="150">
        <v>0</v>
      </c>
      <c r="C346" s="150">
        <v>0</v>
      </c>
      <c r="D346" s="150">
        <v>0</v>
      </c>
      <c r="E346" s="150">
        <v>0</v>
      </c>
      <c r="F346" s="304"/>
      <c r="G346" s="150">
        <v>0</v>
      </c>
      <c r="H346" s="151">
        <v>0</v>
      </c>
      <c r="I346" s="152">
        <f t="shared" ref="I346:I365" si="238">SUM(B346:H346)</f>
        <v>0</v>
      </c>
      <c r="J346" s="139"/>
      <c r="K346" s="153" t="s">
        <v>8</v>
      </c>
      <c r="L346" s="154">
        <v>0</v>
      </c>
      <c r="M346" s="154">
        <v>0</v>
      </c>
      <c r="N346" s="154">
        <v>0</v>
      </c>
      <c r="O346" s="154">
        <v>0</v>
      </c>
      <c r="P346" s="154">
        <v>0</v>
      </c>
      <c r="Q346" s="154">
        <v>0</v>
      </c>
      <c r="R346" s="155">
        <v>0</v>
      </c>
      <c r="S346" s="156">
        <f t="shared" ref="S346:S365" si="239">SUM(L346:R346)</f>
        <v>0</v>
      </c>
      <c r="U346" s="201" t="s">
        <v>8</v>
      </c>
      <c r="V346" s="202">
        <v>0</v>
      </c>
      <c r="W346" s="202">
        <v>0</v>
      </c>
      <c r="X346" s="202">
        <v>0</v>
      </c>
      <c r="Y346" s="202">
        <v>0</v>
      </c>
      <c r="Z346" s="202">
        <v>0</v>
      </c>
      <c r="AA346" s="202">
        <v>0</v>
      </c>
      <c r="AB346" s="202">
        <v>0</v>
      </c>
      <c r="AC346" s="203">
        <v>0</v>
      </c>
      <c r="AD346" s="202">
        <v>0</v>
      </c>
      <c r="AE346" s="202">
        <v>0</v>
      </c>
      <c r="AF346" s="202">
        <v>0</v>
      </c>
      <c r="AG346" s="202">
        <v>0</v>
      </c>
      <c r="AH346" s="202">
        <v>0</v>
      </c>
      <c r="AI346" s="204">
        <f t="shared" ref="AI346:AI365" si="240">SUM(V346:AC346)</f>
        <v>0</v>
      </c>
      <c r="BA346" s="131"/>
      <c r="BR346" s="131"/>
      <c r="CG346" s="131"/>
    </row>
    <row r="347" spans="1:85" ht="15">
      <c r="A347" s="157" t="s">
        <v>10</v>
      </c>
      <c r="B347" s="146">
        <v>0</v>
      </c>
      <c r="C347" s="146">
        <v>0</v>
      </c>
      <c r="D347" s="146">
        <v>0.10206968628538628</v>
      </c>
      <c r="E347" s="146">
        <v>0</v>
      </c>
      <c r="F347" s="304"/>
      <c r="G347" s="146">
        <v>0</v>
      </c>
      <c r="H347" s="158">
        <v>0</v>
      </c>
      <c r="I347" s="144">
        <f t="shared" si="238"/>
        <v>0.10206968628538628</v>
      </c>
      <c r="J347" s="139"/>
      <c r="K347" s="159" t="s">
        <v>10</v>
      </c>
      <c r="L347" s="146">
        <v>0</v>
      </c>
      <c r="M347" s="146">
        <v>0</v>
      </c>
      <c r="N347" s="146">
        <v>0.10206968628538628</v>
      </c>
      <c r="O347" s="146">
        <v>0</v>
      </c>
      <c r="P347" s="146">
        <v>0</v>
      </c>
      <c r="Q347" s="146">
        <v>0</v>
      </c>
      <c r="R347" s="147">
        <v>0</v>
      </c>
      <c r="S347" s="148">
        <f t="shared" si="239"/>
        <v>0.10206968628538628</v>
      </c>
      <c r="U347" s="205" t="s">
        <v>10</v>
      </c>
      <c r="V347" s="197">
        <v>0</v>
      </c>
      <c r="W347" s="197">
        <v>0</v>
      </c>
      <c r="X347" s="197">
        <v>0</v>
      </c>
      <c r="Y347" s="197">
        <v>0</v>
      </c>
      <c r="Z347" s="197">
        <v>0.10206968628538628</v>
      </c>
      <c r="AA347" s="197">
        <v>0</v>
      </c>
      <c r="AB347" s="197">
        <v>0</v>
      </c>
      <c r="AC347" s="198">
        <v>0</v>
      </c>
      <c r="AD347" s="199">
        <v>0</v>
      </c>
      <c r="AE347" s="199">
        <v>0</v>
      </c>
      <c r="AF347" s="199">
        <v>0</v>
      </c>
      <c r="AG347" s="199">
        <v>0</v>
      </c>
      <c r="AH347" s="199">
        <v>0</v>
      </c>
      <c r="AI347" s="200">
        <f t="shared" si="240"/>
        <v>0.10206968628538628</v>
      </c>
      <c r="BA347" s="131"/>
      <c r="BR347" s="131"/>
      <c r="CG347" s="131"/>
    </row>
    <row r="348" spans="1:85" ht="15">
      <c r="A348" s="149" t="s">
        <v>53</v>
      </c>
      <c r="B348" s="150">
        <v>0</v>
      </c>
      <c r="C348" s="150">
        <v>0</v>
      </c>
      <c r="D348" s="150">
        <v>0</v>
      </c>
      <c r="E348" s="150">
        <v>0</v>
      </c>
      <c r="F348" s="304"/>
      <c r="G348" s="150">
        <v>0</v>
      </c>
      <c r="H348" s="151">
        <v>0</v>
      </c>
      <c r="I348" s="152">
        <f t="shared" si="238"/>
        <v>0</v>
      </c>
      <c r="J348" s="139"/>
      <c r="K348" s="153" t="s">
        <v>53</v>
      </c>
      <c r="L348" s="154">
        <v>0</v>
      </c>
      <c r="M348" s="154">
        <v>0</v>
      </c>
      <c r="N348" s="154">
        <v>0</v>
      </c>
      <c r="O348" s="154">
        <v>0</v>
      </c>
      <c r="P348" s="154">
        <v>0</v>
      </c>
      <c r="Q348" s="154">
        <v>0</v>
      </c>
      <c r="R348" s="155">
        <v>0</v>
      </c>
      <c r="S348" s="156">
        <f t="shared" si="239"/>
        <v>0</v>
      </c>
      <c r="U348" s="201" t="s">
        <v>53</v>
      </c>
      <c r="V348" s="202">
        <v>0</v>
      </c>
      <c r="W348" s="202">
        <v>0</v>
      </c>
      <c r="X348" s="202">
        <v>0</v>
      </c>
      <c r="Y348" s="202">
        <v>0</v>
      </c>
      <c r="Z348" s="202">
        <v>0</v>
      </c>
      <c r="AA348" s="202">
        <v>0</v>
      </c>
      <c r="AB348" s="202">
        <v>0</v>
      </c>
      <c r="AC348" s="203">
        <v>0</v>
      </c>
      <c r="AD348" s="202">
        <v>0</v>
      </c>
      <c r="AE348" s="202">
        <v>0</v>
      </c>
      <c r="AF348" s="202">
        <v>0</v>
      </c>
      <c r="AG348" s="202">
        <v>0</v>
      </c>
      <c r="AH348" s="202">
        <v>0</v>
      </c>
      <c r="AI348" s="204">
        <f t="shared" si="240"/>
        <v>0</v>
      </c>
      <c r="BA348" s="131"/>
      <c r="BR348" s="131"/>
      <c r="CG348" s="131"/>
    </row>
    <row r="349" spans="1:85" ht="15">
      <c r="A349" s="157" t="s">
        <v>16</v>
      </c>
      <c r="B349" s="146">
        <v>1.3518586817118365</v>
      </c>
      <c r="C349" s="146">
        <v>0</v>
      </c>
      <c r="D349" s="146">
        <v>1.2339991356445932</v>
      </c>
      <c r="E349" s="146">
        <v>0</v>
      </c>
      <c r="F349" s="304"/>
      <c r="G349" s="146">
        <v>0</v>
      </c>
      <c r="H349" s="158">
        <v>0</v>
      </c>
      <c r="I349" s="144">
        <f t="shared" si="238"/>
        <v>2.5858578173564295</v>
      </c>
      <c r="J349" s="139"/>
      <c r="K349" s="159" t="s">
        <v>16</v>
      </c>
      <c r="L349" s="146">
        <v>1.3518586817118365</v>
      </c>
      <c r="M349" s="146">
        <v>0</v>
      </c>
      <c r="N349" s="146">
        <v>1.2339991356445932</v>
      </c>
      <c r="O349" s="146">
        <v>0</v>
      </c>
      <c r="P349" s="146">
        <v>0</v>
      </c>
      <c r="Q349" s="146">
        <v>0</v>
      </c>
      <c r="R349" s="147">
        <v>0</v>
      </c>
      <c r="S349" s="148">
        <f t="shared" si="239"/>
        <v>2.5858578173564295</v>
      </c>
      <c r="U349" s="205" t="s">
        <v>16</v>
      </c>
      <c r="V349" s="197">
        <v>1.3518586817118365</v>
      </c>
      <c r="W349" s="197">
        <v>0</v>
      </c>
      <c r="X349" s="197">
        <v>0</v>
      </c>
      <c r="Y349" s="197">
        <v>0</v>
      </c>
      <c r="Z349" s="197">
        <v>1.0844234828391879</v>
      </c>
      <c r="AA349" s="197">
        <v>0</v>
      </c>
      <c r="AB349" s="197">
        <v>0</v>
      </c>
      <c r="AC349" s="198">
        <v>0.14957565280540522</v>
      </c>
      <c r="AD349" s="199">
        <v>0</v>
      </c>
      <c r="AE349" s="199">
        <v>0</v>
      </c>
      <c r="AF349" s="199">
        <v>0</v>
      </c>
      <c r="AG349" s="199">
        <v>0.14957565280540522</v>
      </c>
      <c r="AH349" s="199">
        <v>0</v>
      </c>
      <c r="AI349" s="200">
        <f t="shared" si="240"/>
        <v>2.5858578173564299</v>
      </c>
      <c r="BA349" s="131"/>
      <c r="BR349" s="131"/>
      <c r="CG349" s="131"/>
    </row>
    <row r="350" spans="1:85" ht="15">
      <c r="A350" s="149" t="s">
        <v>15</v>
      </c>
      <c r="B350" s="150">
        <v>3.7867911865818304</v>
      </c>
      <c r="C350" s="150">
        <v>0</v>
      </c>
      <c r="D350" s="150">
        <v>7.3886203009815611E-3</v>
      </c>
      <c r="E350" s="150">
        <v>0</v>
      </c>
      <c r="F350" s="304"/>
      <c r="G350" s="150">
        <v>0</v>
      </c>
      <c r="H350" s="151">
        <v>0</v>
      </c>
      <c r="I350" s="152">
        <f t="shared" si="238"/>
        <v>3.7941798068828119</v>
      </c>
      <c r="J350" s="139"/>
      <c r="K350" s="153" t="s">
        <v>15</v>
      </c>
      <c r="L350" s="154">
        <v>3.7867911865818304</v>
      </c>
      <c r="M350" s="154">
        <v>0</v>
      </c>
      <c r="N350" s="154">
        <v>7.3886203009815611E-3</v>
      </c>
      <c r="O350" s="154">
        <v>0</v>
      </c>
      <c r="P350" s="154">
        <v>0</v>
      </c>
      <c r="Q350" s="154">
        <v>0</v>
      </c>
      <c r="R350" s="155">
        <v>0</v>
      </c>
      <c r="S350" s="156">
        <f t="shared" si="239"/>
        <v>3.7941798068828119</v>
      </c>
      <c r="U350" s="201" t="s">
        <v>54</v>
      </c>
      <c r="V350" s="202">
        <v>3.7867911865818304</v>
      </c>
      <c r="W350" s="202">
        <v>0</v>
      </c>
      <c r="X350" s="202">
        <v>0</v>
      </c>
      <c r="Y350" s="202">
        <v>0</v>
      </c>
      <c r="Z350" s="202">
        <v>0</v>
      </c>
      <c r="AA350" s="202">
        <v>0</v>
      </c>
      <c r="AB350" s="202">
        <v>0</v>
      </c>
      <c r="AC350" s="203">
        <v>7.3886203009815611E-3</v>
      </c>
      <c r="AD350" s="202">
        <v>0</v>
      </c>
      <c r="AE350" s="202">
        <v>0</v>
      </c>
      <c r="AF350" s="202">
        <v>0</v>
      </c>
      <c r="AG350" s="202">
        <v>7.3886203009815611E-3</v>
      </c>
      <c r="AH350" s="202">
        <v>0</v>
      </c>
      <c r="AI350" s="204">
        <f t="shared" si="240"/>
        <v>3.7941798068828119</v>
      </c>
      <c r="BA350" s="131"/>
      <c r="BR350" s="131"/>
      <c r="CG350" s="131"/>
    </row>
    <row r="351" spans="1:85" ht="15">
      <c r="A351" s="157" t="s">
        <v>55</v>
      </c>
      <c r="B351" s="146">
        <v>0</v>
      </c>
      <c r="C351" s="146">
        <v>0</v>
      </c>
      <c r="D351" s="146">
        <v>1.8318235897966377</v>
      </c>
      <c r="E351" s="146">
        <v>0</v>
      </c>
      <c r="F351" s="304"/>
      <c r="G351" s="146">
        <v>0</v>
      </c>
      <c r="H351" s="158">
        <v>0</v>
      </c>
      <c r="I351" s="144">
        <f t="shared" si="238"/>
        <v>1.8318235897966377</v>
      </c>
      <c r="J351" s="139"/>
      <c r="K351" s="159" t="s">
        <v>55</v>
      </c>
      <c r="L351" s="146">
        <v>0</v>
      </c>
      <c r="M351" s="146">
        <v>0</v>
      </c>
      <c r="N351" s="146">
        <v>1.8318235897966377</v>
      </c>
      <c r="O351" s="146">
        <v>0</v>
      </c>
      <c r="P351" s="146">
        <v>106.48542830751069</v>
      </c>
      <c r="Q351" s="146">
        <v>0</v>
      </c>
      <c r="R351" s="147">
        <v>0</v>
      </c>
      <c r="S351" s="148">
        <f t="shared" si="239"/>
        <v>108.31725189730733</v>
      </c>
      <c r="U351" s="205" t="s">
        <v>55</v>
      </c>
      <c r="V351" s="197">
        <v>0</v>
      </c>
      <c r="W351" s="197">
        <v>0</v>
      </c>
      <c r="X351" s="197">
        <v>0</v>
      </c>
      <c r="Y351" s="197">
        <v>0</v>
      </c>
      <c r="Z351" s="197">
        <v>0</v>
      </c>
      <c r="AA351" s="197">
        <v>0</v>
      </c>
      <c r="AB351" s="197">
        <v>106.48542830751069</v>
      </c>
      <c r="AC351" s="198">
        <v>1.8318235897966377</v>
      </c>
      <c r="AD351" s="197">
        <v>0</v>
      </c>
      <c r="AE351" s="197">
        <v>0</v>
      </c>
      <c r="AF351" s="197">
        <v>0</v>
      </c>
      <c r="AG351" s="197">
        <v>1.8318235897966377</v>
      </c>
      <c r="AH351" s="197">
        <v>0</v>
      </c>
      <c r="AI351" s="200">
        <f t="shared" si="240"/>
        <v>108.31725189730733</v>
      </c>
      <c r="BA351" s="131"/>
      <c r="BR351" s="131"/>
      <c r="CG351" s="131"/>
    </row>
    <row r="352" spans="1:85" ht="15">
      <c r="A352" s="149" t="s">
        <v>12</v>
      </c>
      <c r="B352" s="150">
        <v>0</v>
      </c>
      <c r="C352" s="150">
        <v>0</v>
      </c>
      <c r="D352" s="150">
        <v>0</v>
      </c>
      <c r="E352" s="150">
        <v>0</v>
      </c>
      <c r="F352" s="304"/>
      <c r="G352" s="150">
        <v>0</v>
      </c>
      <c r="H352" s="151">
        <v>0</v>
      </c>
      <c r="I352" s="152">
        <f t="shared" si="238"/>
        <v>0</v>
      </c>
      <c r="J352" s="139"/>
      <c r="K352" s="153" t="s">
        <v>12</v>
      </c>
      <c r="L352" s="154">
        <v>0</v>
      </c>
      <c r="M352" s="154">
        <v>0</v>
      </c>
      <c r="N352" s="154">
        <v>0</v>
      </c>
      <c r="O352" s="154">
        <v>0</v>
      </c>
      <c r="P352" s="154">
        <v>1.3617243609168492</v>
      </c>
      <c r="Q352" s="154">
        <v>0</v>
      </c>
      <c r="R352" s="155">
        <v>0</v>
      </c>
      <c r="S352" s="156">
        <f t="shared" si="239"/>
        <v>1.3617243609168492</v>
      </c>
      <c r="U352" s="201" t="s">
        <v>12</v>
      </c>
      <c r="V352" s="202">
        <v>0</v>
      </c>
      <c r="W352" s="202">
        <v>0</v>
      </c>
      <c r="X352" s="202">
        <v>0</v>
      </c>
      <c r="Y352" s="202">
        <v>0</v>
      </c>
      <c r="Z352" s="202">
        <v>0</v>
      </c>
      <c r="AA352" s="202">
        <v>0</v>
      </c>
      <c r="AB352" s="202">
        <v>1.3617243609168492</v>
      </c>
      <c r="AC352" s="203">
        <v>0</v>
      </c>
      <c r="AD352" s="202">
        <v>0</v>
      </c>
      <c r="AE352" s="202">
        <v>0</v>
      </c>
      <c r="AF352" s="202">
        <v>0</v>
      </c>
      <c r="AG352" s="202">
        <v>0</v>
      </c>
      <c r="AH352" s="202">
        <v>0</v>
      </c>
      <c r="AI352" s="204">
        <f t="shared" si="240"/>
        <v>1.3617243609168492</v>
      </c>
      <c r="BA352" s="131"/>
      <c r="BR352" s="131"/>
      <c r="CG352" s="131"/>
    </row>
    <row r="353" spans="1:85" ht="15">
      <c r="A353" s="157" t="s">
        <v>56</v>
      </c>
      <c r="B353" s="146">
        <v>0</v>
      </c>
      <c r="C353" s="146">
        <v>0</v>
      </c>
      <c r="D353" s="146">
        <v>0</v>
      </c>
      <c r="E353" s="146">
        <v>0</v>
      </c>
      <c r="F353" s="304"/>
      <c r="G353" s="146">
        <v>0</v>
      </c>
      <c r="H353" s="158">
        <v>0</v>
      </c>
      <c r="I353" s="144">
        <f t="shared" si="238"/>
        <v>0</v>
      </c>
      <c r="J353" s="139"/>
      <c r="K353" s="159" t="s">
        <v>56</v>
      </c>
      <c r="L353" s="146">
        <v>0</v>
      </c>
      <c r="M353" s="146">
        <v>0</v>
      </c>
      <c r="N353" s="146">
        <v>0</v>
      </c>
      <c r="O353" s="146">
        <v>0</v>
      </c>
      <c r="P353" s="146">
        <v>0</v>
      </c>
      <c r="Q353" s="146">
        <v>0</v>
      </c>
      <c r="R353" s="147">
        <v>0</v>
      </c>
      <c r="S353" s="148">
        <f t="shared" si="239"/>
        <v>0</v>
      </c>
      <c r="U353" s="205" t="s">
        <v>56</v>
      </c>
      <c r="V353" s="197">
        <v>0</v>
      </c>
      <c r="W353" s="197">
        <v>0</v>
      </c>
      <c r="X353" s="197">
        <v>0</v>
      </c>
      <c r="Y353" s="197">
        <v>0</v>
      </c>
      <c r="Z353" s="197">
        <v>0</v>
      </c>
      <c r="AA353" s="197">
        <v>0</v>
      </c>
      <c r="AB353" s="197">
        <v>0</v>
      </c>
      <c r="AC353" s="198">
        <v>0</v>
      </c>
      <c r="AD353" s="197">
        <v>0</v>
      </c>
      <c r="AE353" s="197">
        <v>0</v>
      </c>
      <c r="AF353" s="197">
        <v>0</v>
      </c>
      <c r="AG353" s="197">
        <v>0</v>
      </c>
      <c r="AH353" s="197">
        <v>0</v>
      </c>
      <c r="AI353" s="200">
        <f t="shared" si="240"/>
        <v>0</v>
      </c>
      <c r="BA353" s="131"/>
      <c r="BR353" s="131"/>
      <c r="CG353" s="131"/>
    </row>
    <row r="354" spans="1:85" ht="15">
      <c r="A354" s="149" t="s">
        <v>17</v>
      </c>
      <c r="B354" s="150">
        <v>0</v>
      </c>
      <c r="C354" s="150">
        <v>7.4548692341979306E-2</v>
      </c>
      <c r="D354" s="150">
        <v>0</v>
      </c>
      <c r="E354" s="150">
        <v>0</v>
      </c>
      <c r="F354" s="304"/>
      <c r="G354" s="150">
        <v>0</v>
      </c>
      <c r="H354" s="151">
        <v>0</v>
      </c>
      <c r="I354" s="152">
        <f t="shared" si="238"/>
        <v>7.4548692341979306E-2</v>
      </c>
      <c r="J354" s="139"/>
      <c r="K354" s="153" t="s">
        <v>17</v>
      </c>
      <c r="L354" s="154">
        <v>0</v>
      </c>
      <c r="M354" s="154">
        <v>7.4548692341979306E-2</v>
      </c>
      <c r="N354" s="154">
        <v>0</v>
      </c>
      <c r="O354" s="154">
        <v>0</v>
      </c>
      <c r="P354" s="154">
        <v>1.5459166964704121</v>
      </c>
      <c r="Q354" s="154">
        <v>0</v>
      </c>
      <c r="R354" s="155">
        <v>0</v>
      </c>
      <c r="S354" s="156">
        <f t="shared" si="239"/>
        <v>1.6204653888123914</v>
      </c>
      <c r="U354" s="201" t="s">
        <v>17</v>
      </c>
      <c r="V354" s="202">
        <v>0</v>
      </c>
      <c r="W354" s="202">
        <v>0</v>
      </c>
      <c r="X354" s="202">
        <v>0</v>
      </c>
      <c r="Y354" s="202">
        <v>7.4548692341979306E-2</v>
      </c>
      <c r="Z354" s="202">
        <v>0</v>
      </c>
      <c r="AA354" s="202">
        <v>0</v>
      </c>
      <c r="AB354" s="202">
        <v>1.5459166964704121</v>
      </c>
      <c r="AC354" s="203">
        <v>0</v>
      </c>
      <c r="AD354" s="202">
        <v>0</v>
      </c>
      <c r="AE354" s="202">
        <v>0</v>
      </c>
      <c r="AF354" s="202">
        <v>0</v>
      </c>
      <c r="AG354" s="202">
        <v>0</v>
      </c>
      <c r="AH354" s="202">
        <v>0</v>
      </c>
      <c r="AI354" s="204">
        <f t="shared" si="240"/>
        <v>1.6204653888123914</v>
      </c>
      <c r="BA354" s="131"/>
      <c r="BR354" s="131"/>
      <c r="CG354" s="131"/>
    </row>
    <row r="355" spans="1:85" ht="15">
      <c r="A355" s="157" t="s">
        <v>141</v>
      </c>
      <c r="B355" s="146">
        <v>0.37094972629239309</v>
      </c>
      <c r="C355" s="146">
        <v>12.871597895038398</v>
      </c>
      <c r="D355" s="146">
        <v>0</v>
      </c>
      <c r="E355" s="146">
        <v>0</v>
      </c>
      <c r="F355" s="304"/>
      <c r="G355" s="146">
        <v>0</v>
      </c>
      <c r="H355" s="158">
        <v>0</v>
      </c>
      <c r="I355" s="144">
        <f t="shared" si="238"/>
        <v>13.242547621330791</v>
      </c>
      <c r="J355" s="139"/>
      <c r="K355" s="159" t="s">
        <v>141</v>
      </c>
      <c r="L355" s="146">
        <v>0.37094972629239309</v>
      </c>
      <c r="M355" s="146">
        <v>12.871597895038398</v>
      </c>
      <c r="N355" s="146">
        <v>0</v>
      </c>
      <c r="O355" s="146">
        <v>0</v>
      </c>
      <c r="P355" s="146">
        <v>0</v>
      </c>
      <c r="Q355" s="146">
        <v>0</v>
      </c>
      <c r="R355" s="147">
        <v>0</v>
      </c>
      <c r="S355" s="148">
        <f t="shared" si="239"/>
        <v>13.242547621330791</v>
      </c>
      <c r="U355" s="205" t="s">
        <v>141</v>
      </c>
      <c r="V355" s="197">
        <v>0.37094972629239309</v>
      </c>
      <c r="W355" s="197">
        <v>0</v>
      </c>
      <c r="X355" s="197">
        <v>0</v>
      </c>
      <c r="Y355" s="197">
        <v>12.871597895038398</v>
      </c>
      <c r="Z355" s="197">
        <v>0</v>
      </c>
      <c r="AA355" s="197">
        <v>0</v>
      </c>
      <c r="AB355" s="197">
        <v>0</v>
      </c>
      <c r="AC355" s="198">
        <v>0</v>
      </c>
      <c r="AD355" s="197">
        <v>0</v>
      </c>
      <c r="AE355" s="197">
        <v>0</v>
      </c>
      <c r="AF355" s="197">
        <v>0</v>
      </c>
      <c r="AG355" s="197">
        <v>0</v>
      </c>
      <c r="AH355" s="197">
        <v>0</v>
      </c>
      <c r="AI355" s="200">
        <f t="shared" si="240"/>
        <v>13.242547621330791</v>
      </c>
      <c r="BA355" s="131"/>
      <c r="BR355" s="131"/>
      <c r="CG355" s="131"/>
    </row>
    <row r="356" spans="1:85" ht="15">
      <c r="A356" s="149" t="s">
        <v>25</v>
      </c>
      <c r="B356" s="150">
        <v>1.01163862790056</v>
      </c>
      <c r="C356" s="150">
        <v>0</v>
      </c>
      <c r="D356" s="150">
        <v>7.6365462653692004</v>
      </c>
      <c r="E356" s="150">
        <v>116.21902121574023</v>
      </c>
      <c r="F356" s="304"/>
      <c r="G356" s="150">
        <v>3.3113932862701358</v>
      </c>
      <c r="H356" s="151">
        <v>0</v>
      </c>
      <c r="I356" s="152">
        <f t="shared" si="238"/>
        <v>128.17859939528012</v>
      </c>
      <c r="J356" s="139"/>
      <c r="K356" s="153" t="s">
        <v>25</v>
      </c>
      <c r="L356" s="154">
        <v>1.01163862790056</v>
      </c>
      <c r="M356" s="154">
        <v>0</v>
      </c>
      <c r="N356" s="154">
        <v>7.6365462653692004</v>
      </c>
      <c r="O356" s="154">
        <v>116.21902121574023</v>
      </c>
      <c r="P356" s="154">
        <v>0.13395197055921695</v>
      </c>
      <c r="Q356" s="154">
        <v>3.3113932862701358</v>
      </c>
      <c r="R356" s="155">
        <v>0</v>
      </c>
      <c r="S356" s="156">
        <f t="shared" si="239"/>
        <v>128.31255136583934</v>
      </c>
      <c r="U356" s="201" t="s">
        <v>25</v>
      </c>
      <c r="V356" s="202">
        <v>7.1505879112523166E-2</v>
      </c>
      <c r="W356" s="202">
        <v>0.16013518516671876</v>
      </c>
      <c r="X356" s="202">
        <v>3.3113932862701358</v>
      </c>
      <c r="Y356" s="202">
        <v>0</v>
      </c>
      <c r="Z356" s="202">
        <v>7.4996239513210297</v>
      </c>
      <c r="AA356" s="202">
        <v>116.177890870737</v>
      </c>
      <c r="AB356" s="202">
        <v>0.13395197055921695</v>
      </c>
      <c r="AC356" s="203">
        <v>0.95805022267271889</v>
      </c>
      <c r="AD356" s="202">
        <v>0.77999756362131811</v>
      </c>
      <c r="AE356" s="202">
        <v>4.1130345003229596E-2</v>
      </c>
      <c r="AF356" s="202">
        <v>0</v>
      </c>
      <c r="AG356" s="202">
        <v>0.13692231404817118</v>
      </c>
      <c r="AH356" s="202">
        <v>0</v>
      </c>
      <c r="AI356" s="204">
        <f t="shared" si="240"/>
        <v>128.31255136583934</v>
      </c>
      <c r="BA356" s="131"/>
      <c r="BR356" s="131"/>
      <c r="CG356" s="131"/>
    </row>
    <row r="357" spans="1:85" ht="15">
      <c r="A357" s="157" t="s">
        <v>24</v>
      </c>
      <c r="B357" s="146">
        <v>5.9305442230001484</v>
      </c>
      <c r="C357" s="146">
        <v>0</v>
      </c>
      <c r="D357" s="146">
        <v>22.330058667039296</v>
      </c>
      <c r="E357" s="146">
        <v>0</v>
      </c>
      <c r="F357" s="304"/>
      <c r="G357" s="146">
        <v>0</v>
      </c>
      <c r="H357" s="158">
        <v>0</v>
      </c>
      <c r="I357" s="144">
        <f t="shared" si="238"/>
        <v>28.260602890039443</v>
      </c>
      <c r="J357" s="139"/>
      <c r="K357" s="159" t="s">
        <v>24</v>
      </c>
      <c r="L357" s="146">
        <v>5.9305442230001484</v>
      </c>
      <c r="M357" s="146">
        <v>0</v>
      </c>
      <c r="N357" s="146">
        <v>22.330058667039296</v>
      </c>
      <c r="O357" s="146">
        <v>0</v>
      </c>
      <c r="P357" s="146">
        <v>0</v>
      </c>
      <c r="Q357" s="146">
        <v>0</v>
      </c>
      <c r="R357" s="147">
        <v>0</v>
      </c>
      <c r="S357" s="148">
        <f t="shared" si="239"/>
        <v>28.260602890039443</v>
      </c>
      <c r="U357" s="205" t="s">
        <v>24</v>
      </c>
      <c r="V357" s="197">
        <v>5.9305442230001484</v>
      </c>
      <c r="W357" s="197">
        <v>0</v>
      </c>
      <c r="X357" s="197">
        <v>0</v>
      </c>
      <c r="Y357" s="197">
        <v>0</v>
      </c>
      <c r="Z357" s="197">
        <v>0</v>
      </c>
      <c r="AA357" s="197">
        <v>0</v>
      </c>
      <c r="AB357" s="197">
        <v>0</v>
      </c>
      <c r="AC357" s="198">
        <v>22.330058667039296</v>
      </c>
      <c r="AD357" s="197">
        <v>0</v>
      </c>
      <c r="AE357" s="197">
        <v>0</v>
      </c>
      <c r="AF357" s="197">
        <v>0</v>
      </c>
      <c r="AG357" s="197">
        <v>22.330058667039296</v>
      </c>
      <c r="AH357" s="197">
        <v>0</v>
      </c>
      <c r="AI357" s="200">
        <f t="shared" si="240"/>
        <v>28.260602890039443</v>
      </c>
      <c r="BA357" s="131"/>
      <c r="BR357" s="131"/>
      <c r="CG357" s="131"/>
    </row>
    <row r="358" spans="1:85" ht="15">
      <c r="A358" s="149" t="s">
        <v>57</v>
      </c>
      <c r="B358" s="150">
        <v>1.607535736092506</v>
      </c>
      <c r="C358" s="150">
        <v>2.7261817380125488</v>
      </c>
      <c r="D358" s="150">
        <v>4.971760008533523</v>
      </c>
      <c r="E358" s="150">
        <v>0</v>
      </c>
      <c r="F358" s="304"/>
      <c r="G358" s="150">
        <v>0</v>
      </c>
      <c r="H358" s="151">
        <v>0</v>
      </c>
      <c r="I358" s="152">
        <f t="shared" si="238"/>
        <v>9.3054774826385778</v>
      </c>
      <c r="J358" s="139"/>
      <c r="K358" s="153" t="s">
        <v>57</v>
      </c>
      <c r="L358" s="154">
        <v>1.607535736092506</v>
      </c>
      <c r="M358" s="154">
        <v>2.7261817380125488</v>
      </c>
      <c r="N358" s="154">
        <v>4.971760008533523</v>
      </c>
      <c r="O358" s="154">
        <v>0</v>
      </c>
      <c r="P358" s="154">
        <v>0</v>
      </c>
      <c r="Q358" s="154">
        <v>0</v>
      </c>
      <c r="R358" s="155">
        <v>0</v>
      </c>
      <c r="S358" s="156">
        <f t="shared" si="239"/>
        <v>9.3054774826385778</v>
      </c>
      <c r="U358" s="201" t="s">
        <v>57</v>
      </c>
      <c r="V358" s="202">
        <v>1.607535736092506</v>
      </c>
      <c r="W358" s="202">
        <v>0</v>
      </c>
      <c r="X358" s="202">
        <v>0</v>
      </c>
      <c r="Y358" s="202">
        <v>2.7261817380125488</v>
      </c>
      <c r="Z358" s="202">
        <v>4.971760008533523</v>
      </c>
      <c r="AA358" s="202">
        <v>0</v>
      </c>
      <c r="AB358" s="202">
        <v>0</v>
      </c>
      <c r="AC358" s="203">
        <v>0</v>
      </c>
      <c r="AD358" s="202">
        <v>0</v>
      </c>
      <c r="AE358" s="202">
        <v>0</v>
      </c>
      <c r="AF358" s="202">
        <v>0</v>
      </c>
      <c r="AG358" s="202">
        <v>0</v>
      </c>
      <c r="AH358" s="202">
        <v>0</v>
      </c>
      <c r="AI358" s="204">
        <f t="shared" si="240"/>
        <v>9.3054774826385778</v>
      </c>
      <c r="BA358" s="131"/>
      <c r="BR358" s="131"/>
      <c r="CG358" s="131"/>
    </row>
    <row r="359" spans="1:85" ht="15">
      <c r="A359" s="157" t="s">
        <v>22</v>
      </c>
      <c r="B359" s="146">
        <v>3.2381563323455826</v>
      </c>
      <c r="C359" s="146">
        <v>151.53025157990567</v>
      </c>
      <c r="D359" s="146">
        <v>66.977699324228738</v>
      </c>
      <c r="E359" s="146">
        <v>0</v>
      </c>
      <c r="F359" s="304"/>
      <c r="G359" s="146">
        <v>0</v>
      </c>
      <c r="H359" s="158">
        <v>0</v>
      </c>
      <c r="I359" s="144">
        <f t="shared" si="238"/>
        <v>221.74610723647999</v>
      </c>
      <c r="J359" s="139"/>
      <c r="K359" s="159" t="s">
        <v>22</v>
      </c>
      <c r="L359" s="146">
        <v>3.2381563323455826</v>
      </c>
      <c r="M359" s="146">
        <v>151.53025157990567</v>
      </c>
      <c r="N359" s="146">
        <v>66.977699324228738</v>
      </c>
      <c r="O359" s="146">
        <v>0</v>
      </c>
      <c r="P359" s="146">
        <v>6.0823529909761396</v>
      </c>
      <c r="Q359" s="146">
        <v>0</v>
      </c>
      <c r="R359" s="147">
        <v>0</v>
      </c>
      <c r="S359" s="148">
        <f t="shared" si="239"/>
        <v>227.82846022745613</v>
      </c>
      <c r="U359" s="205" t="s">
        <v>22</v>
      </c>
      <c r="V359" s="197">
        <v>3.2381563323455826</v>
      </c>
      <c r="W359" s="197">
        <v>0</v>
      </c>
      <c r="X359" s="197">
        <v>0</v>
      </c>
      <c r="Y359" s="197">
        <v>151.53025157990567</v>
      </c>
      <c r="Z359" s="197">
        <v>20.429253983118461</v>
      </c>
      <c r="AA359" s="197">
        <v>0</v>
      </c>
      <c r="AB359" s="197">
        <v>6.0823529909761396</v>
      </c>
      <c r="AC359" s="198">
        <v>46.548445341110281</v>
      </c>
      <c r="AD359" s="197">
        <v>0</v>
      </c>
      <c r="AE359" s="197">
        <v>0</v>
      </c>
      <c r="AF359" s="197">
        <v>0</v>
      </c>
      <c r="AG359" s="197">
        <v>46.548445341110281</v>
      </c>
      <c r="AH359" s="197">
        <v>0</v>
      </c>
      <c r="AI359" s="200">
        <f t="shared" si="240"/>
        <v>227.82846022745616</v>
      </c>
      <c r="BA359" s="131"/>
      <c r="BR359" s="131"/>
      <c r="CG359" s="131"/>
    </row>
    <row r="360" spans="1:85" ht="15">
      <c r="A360" s="149" t="s">
        <v>21</v>
      </c>
      <c r="B360" s="150">
        <v>0</v>
      </c>
      <c r="C360" s="150">
        <v>0</v>
      </c>
      <c r="D360" s="150">
        <v>0</v>
      </c>
      <c r="E360" s="150">
        <v>0</v>
      </c>
      <c r="F360" s="304"/>
      <c r="G360" s="150">
        <v>0</v>
      </c>
      <c r="H360" s="151">
        <v>0</v>
      </c>
      <c r="I360" s="152">
        <f t="shared" si="238"/>
        <v>0</v>
      </c>
      <c r="J360" s="139"/>
      <c r="K360" s="153" t="s">
        <v>21</v>
      </c>
      <c r="L360" s="154">
        <v>0</v>
      </c>
      <c r="M360" s="154">
        <v>0</v>
      </c>
      <c r="N360" s="154">
        <v>0</v>
      </c>
      <c r="O360" s="154">
        <v>0</v>
      </c>
      <c r="P360" s="154">
        <v>0</v>
      </c>
      <c r="Q360" s="154">
        <v>0</v>
      </c>
      <c r="R360" s="155">
        <v>0</v>
      </c>
      <c r="S360" s="156">
        <f t="shared" si="239"/>
        <v>0</v>
      </c>
      <c r="U360" s="201" t="s">
        <v>58</v>
      </c>
      <c r="V360" s="202">
        <v>0</v>
      </c>
      <c r="W360" s="202">
        <v>0</v>
      </c>
      <c r="X360" s="202">
        <v>0</v>
      </c>
      <c r="Y360" s="202">
        <v>0</v>
      </c>
      <c r="Z360" s="202">
        <v>0</v>
      </c>
      <c r="AA360" s="202">
        <v>0</v>
      </c>
      <c r="AB360" s="202">
        <v>0</v>
      </c>
      <c r="AC360" s="203">
        <v>0</v>
      </c>
      <c r="AD360" s="202">
        <v>0</v>
      </c>
      <c r="AE360" s="202">
        <v>0</v>
      </c>
      <c r="AF360" s="202">
        <v>0</v>
      </c>
      <c r="AG360" s="202">
        <v>0</v>
      </c>
      <c r="AH360" s="202">
        <v>0</v>
      </c>
      <c r="AI360" s="204">
        <f t="shared" si="240"/>
        <v>0</v>
      </c>
      <c r="BA360" s="131"/>
      <c r="BR360" s="131"/>
      <c r="CG360" s="131"/>
    </row>
    <row r="361" spans="1:85" ht="15">
      <c r="A361" s="160" t="s">
        <v>61</v>
      </c>
      <c r="B361" s="146">
        <v>0</v>
      </c>
      <c r="C361" s="146">
        <v>0</v>
      </c>
      <c r="D361" s="146">
        <v>0</v>
      </c>
      <c r="E361" s="146">
        <v>0</v>
      </c>
      <c r="F361" s="304"/>
      <c r="G361" s="146">
        <v>0</v>
      </c>
      <c r="H361" s="158">
        <v>0</v>
      </c>
      <c r="I361" s="144">
        <f t="shared" si="238"/>
        <v>0</v>
      </c>
      <c r="J361" s="139"/>
      <c r="K361" s="161" t="s">
        <v>61</v>
      </c>
      <c r="L361" s="146">
        <v>0</v>
      </c>
      <c r="M361" s="146">
        <v>0</v>
      </c>
      <c r="N361" s="146">
        <v>0</v>
      </c>
      <c r="O361" s="146">
        <v>0</v>
      </c>
      <c r="P361" s="146">
        <v>0</v>
      </c>
      <c r="Q361" s="146">
        <v>0</v>
      </c>
      <c r="R361" s="147">
        <v>0</v>
      </c>
      <c r="S361" s="148">
        <f t="shared" si="239"/>
        <v>0</v>
      </c>
      <c r="U361" s="206" t="s">
        <v>59</v>
      </c>
      <c r="V361" s="197">
        <v>0</v>
      </c>
      <c r="W361" s="197">
        <v>0</v>
      </c>
      <c r="X361" s="197">
        <v>0</v>
      </c>
      <c r="Y361" s="197">
        <v>0</v>
      </c>
      <c r="Z361" s="197">
        <v>0</v>
      </c>
      <c r="AA361" s="197">
        <v>0</v>
      </c>
      <c r="AB361" s="197">
        <v>0</v>
      </c>
      <c r="AC361" s="198">
        <v>0</v>
      </c>
      <c r="AD361" s="199">
        <v>0</v>
      </c>
      <c r="AE361" s="199">
        <v>0</v>
      </c>
      <c r="AF361" s="199">
        <v>0</v>
      </c>
      <c r="AG361" s="199">
        <v>0</v>
      </c>
      <c r="AH361" s="199">
        <v>0</v>
      </c>
      <c r="AI361" s="200">
        <f t="shared" si="240"/>
        <v>0</v>
      </c>
      <c r="BA361" s="131"/>
      <c r="BR361" s="131"/>
      <c r="CG361" s="131"/>
    </row>
    <row r="362" spans="1:85">
      <c r="A362" s="162" t="s">
        <v>23</v>
      </c>
      <c r="B362" s="163">
        <v>0</v>
      </c>
      <c r="C362" s="163">
        <v>0</v>
      </c>
      <c r="D362" s="163">
        <v>0</v>
      </c>
      <c r="E362" s="163">
        <v>0</v>
      </c>
      <c r="F362" s="304"/>
      <c r="G362" s="163">
        <v>0</v>
      </c>
      <c r="H362" s="164">
        <v>0</v>
      </c>
      <c r="I362" s="165">
        <f t="shared" si="238"/>
        <v>0</v>
      </c>
      <c r="J362" s="139"/>
      <c r="K362" s="166" t="s">
        <v>23</v>
      </c>
      <c r="L362" s="167">
        <v>0</v>
      </c>
      <c r="M362" s="167">
        <v>0</v>
      </c>
      <c r="N362" s="167">
        <v>0</v>
      </c>
      <c r="O362" s="167">
        <v>0</v>
      </c>
      <c r="P362" s="167">
        <v>0</v>
      </c>
      <c r="Q362" s="167">
        <v>0</v>
      </c>
      <c r="R362" s="168">
        <v>0</v>
      </c>
      <c r="S362" s="169">
        <f t="shared" si="239"/>
        <v>0</v>
      </c>
      <c r="U362" s="207" t="s">
        <v>62</v>
      </c>
      <c r="V362" s="208">
        <v>0</v>
      </c>
      <c r="W362" s="208">
        <v>0</v>
      </c>
      <c r="X362" s="208">
        <v>0</v>
      </c>
      <c r="Y362" s="208">
        <v>0</v>
      </c>
      <c r="Z362" s="208">
        <v>0</v>
      </c>
      <c r="AA362" s="208">
        <v>0</v>
      </c>
      <c r="AB362" s="208">
        <v>0</v>
      </c>
      <c r="AC362" s="208">
        <v>0</v>
      </c>
      <c r="AD362" s="208">
        <v>0</v>
      </c>
      <c r="AE362" s="208">
        <v>0</v>
      </c>
      <c r="AF362" s="208">
        <v>0</v>
      </c>
      <c r="AG362" s="208">
        <v>0</v>
      </c>
      <c r="AH362" s="92">
        <v>0</v>
      </c>
      <c r="AI362" s="209">
        <f t="shared" si="240"/>
        <v>0</v>
      </c>
      <c r="BA362" s="131"/>
      <c r="BR362" s="131"/>
      <c r="CG362" s="131"/>
    </row>
    <row r="363" spans="1:85">
      <c r="A363" s="170" t="s">
        <v>19</v>
      </c>
      <c r="B363" s="171">
        <v>0</v>
      </c>
      <c r="C363" s="171">
        <v>0</v>
      </c>
      <c r="D363" s="171">
        <v>0</v>
      </c>
      <c r="E363" s="171">
        <v>0</v>
      </c>
      <c r="F363" s="304"/>
      <c r="G363" s="171">
        <v>0</v>
      </c>
      <c r="H363" s="172">
        <v>0</v>
      </c>
      <c r="I363" s="173">
        <f t="shared" si="238"/>
        <v>0</v>
      </c>
      <c r="J363" s="139"/>
      <c r="K363" s="174" t="s">
        <v>19</v>
      </c>
      <c r="L363" s="171">
        <v>0</v>
      </c>
      <c r="M363" s="171">
        <v>0</v>
      </c>
      <c r="N363" s="171">
        <v>0</v>
      </c>
      <c r="O363" s="171">
        <v>0</v>
      </c>
      <c r="P363" s="171">
        <v>0</v>
      </c>
      <c r="Q363" s="171">
        <v>0</v>
      </c>
      <c r="R363" s="175">
        <v>0</v>
      </c>
      <c r="S363" s="176">
        <f t="shared" si="239"/>
        <v>0</v>
      </c>
      <c r="U363" s="210" t="s">
        <v>19</v>
      </c>
      <c r="V363" s="211">
        <v>0</v>
      </c>
      <c r="W363" s="211">
        <v>0</v>
      </c>
      <c r="X363" s="211">
        <v>0</v>
      </c>
      <c r="Y363" s="211">
        <v>0</v>
      </c>
      <c r="Z363" s="211">
        <v>0</v>
      </c>
      <c r="AA363" s="211">
        <v>0</v>
      </c>
      <c r="AB363" s="211">
        <v>0</v>
      </c>
      <c r="AC363" s="211">
        <v>0</v>
      </c>
      <c r="AD363" s="212">
        <v>0</v>
      </c>
      <c r="AE363" s="212">
        <v>0</v>
      </c>
      <c r="AF363" s="212">
        <v>0</v>
      </c>
      <c r="AG363" s="212">
        <v>0</v>
      </c>
      <c r="AH363" s="212">
        <v>0</v>
      </c>
      <c r="AI363" s="213">
        <f t="shared" si="240"/>
        <v>0</v>
      </c>
      <c r="BA363" s="131"/>
      <c r="BR363" s="131"/>
      <c r="CG363" s="131"/>
    </row>
    <row r="364" spans="1:85">
      <c r="A364" s="162" t="s">
        <v>20</v>
      </c>
      <c r="B364" s="163">
        <v>0</v>
      </c>
      <c r="C364" s="163">
        <v>0</v>
      </c>
      <c r="D364" s="163">
        <v>0</v>
      </c>
      <c r="E364" s="163">
        <v>0</v>
      </c>
      <c r="F364" s="304"/>
      <c r="G364" s="163">
        <v>0</v>
      </c>
      <c r="H364" s="164">
        <v>0</v>
      </c>
      <c r="I364" s="165">
        <f t="shared" si="238"/>
        <v>0</v>
      </c>
      <c r="J364" s="139"/>
      <c r="K364" s="166" t="s">
        <v>20</v>
      </c>
      <c r="L364" s="167">
        <v>0</v>
      </c>
      <c r="M364" s="167">
        <v>0</v>
      </c>
      <c r="N364" s="167">
        <v>0</v>
      </c>
      <c r="O364" s="167">
        <v>0</v>
      </c>
      <c r="P364" s="167">
        <v>0</v>
      </c>
      <c r="Q364" s="167">
        <v>0</v>
      </c>
      <c r="R364" s="168">
        <v>0</v>
      </c>
      <c r="S364" s="169">
        <f t="shared" si="239"/>
        <v>0</v>
      </c>
      <c r="U364" s="207" t="s">
        <v>20</v>
      </c>
      <c r="V364" s="208">
        <v>0</v>
      </c>
      <c r="W364" s="208">
        <v>0</v>
      </c>
      <c r="X364" s="208">
        <v>0</v>
      </c>
      <c r="Y364" s="208">
        <v>0</v>
      </c>
      <c r="Z364" s="208">
        <v>0</v>
      </c>
      <c r="AA364" s="208">
        <v>0</v>
      </c>
      <c r="AB364" s="208">
        <v>0</v>
      </c>
      <c r="AC364" s="208">
        <v>0</v>
      </c>
      <c r="AD364" s="208">
        <v>0</v>
      </c>
      <c r="AE364" s="208">
        <v>0</v>
      </c>
      <c r="AF364" s="208">
        <v>0</v>
      </c>
      <c r="AG364" s="208">
        <v>0</v>
      </c>
      <c r="AH364" s="92">
        <v>0</v>
      </c>
      <c r="AI364" s="209">
        <f t="shared" si="240"/>
        <v>0</v>
      </c>
      <c r="BA364" s="131"/>
      <c r="BR364" s="131"/>
      <c r="CG364" s="131"/>
    </row>
    <row r="365" spans="1:85" ht="15" thickBot="1">
      <c r="A365" s="177" t="s">
        <v>11</v>
      </c>
      <c r="B365" s="178">
        <v>0</v>
      </c>
      <c r="C365" s="178">
        <v>0</v>
      </c>
      <c r="D365" s="178">
        <v>0</v>
      </c>
      <c r="E365" s="178">
        <v>0</v>
      </c>
      <c r="F365" s="305"/>
      <c r="G365" s="178">
        <v>0</v>
      </c>
      <c r="H365" s="179">
        <v>0</v>
      </c>
      <c r="I365" s="180">
        <f t="shared" si="238"/>
        <v>0</v>
      </c>
      <c r="J365" s="139"/>
      <c r="K365" s="181" t="s">
        <v>11</v>
      </c>
      <c r="L365" s="178">
        <v>0</v>
      </c>
      <c r="M365" s="178">
        <v>0</v>
      </c>
      <c r="N365" s="178">
        <v>0</v>
      </c>
      <c r="O365" s="178">
        <v>0</v>
      </c>
      <c r="P365" s="178">
        <v>0</v>
      </c>
      <c r="Q365" s="178">
        <v>0</v>
      </c>
      <c r="R365" s="182">
        <v>0</v>
      </c>
      <c r="S365" s="183">
        <f t="shared" si="239"/>
        <v>0</v>
      </c>
      <c r="U365" s="210" t="s">
        <v>11</v>
      </c>
      <c r="V365" s="211">
        <v>0</v>
      </c>
      <c r="W365" s="211">
        <v>0</v>
      </c>
      <c r="X365" s="211">
        <v>0</v>
      </c>
      <c r="Y365" s="211">
        <v>0</v>
      </c>
      <c r="Z365" s="211">
        <v>0</v>
      </c>
      <c r="AA365" s="211">
        <v>0</v>
      </c>
      <c r="AB365" s="211">
        <v>0</v>
      </c>
      <c r="AC365" s="211">
        <v>0</v>
      </c>
      <c r="AD365" s="212">
        <v>0</v>
      </c>
      <c r="AE365" s="212">
        <v>0</v>
      </c>
      <c r="AF365" s="212">
        <v>0</v>
      </c>
      <c r="AG365" s="212">
        <v>0</v>
      </c>
      <c r="AH365" s="212">
        <v>0</v>
      </c>
      <c r="AI365" s="213">
        <f t="shared" si="240"/>
        <v>0</v>
      </c>
      <c r="BA365" s="131"/>
      <c r="BR365" s="131"/>
      <c r="CG365" s="131"/>
    </row>
    <row r="366" spans="1:85" ht="18" customHeight="1">
      <c r="A366" s="184" t="s">
        <v>26</v>
      </c>
      <c r="B366" s="185">
        <f>SUM(B345:B361)</f>
        <v>17.297474513924858</v>
      </c>
      <c r="C366" s="185">
        <f t="shared" ref="C366:H366" si="241">SUM(C345:C361)</f>
        <v>167.20257990529859</v>
      </c>
      <c r="D366" s="185">
        <f t="shared" si="241"/>
        <v>105.09134529719836</v>
      </c>
      <c r="E366" s="185">
        <f t="shared" si="241"/>
        <v>116.21902121574023</v>
      </c>
      <c r="F366" s="185">
        <f t="shared" si="241"/>
        <v>0</v>
      </c>
      <c r="G366" s="185">
        <f t="shared" si="241"/>
        <v>3.3113932862701358</v>
      </c>
      <c r="H366" s="187">
        <f t="shared" si="241"/>
        <v>0</v>
      </c>
      <c r="I366" s="144">
        <f t="shared" ref="I366" si="242">SUM(I345:I361)</f>
        <v>409.12181421843218</v>
      </c>
      <c r="J366" s="139"/>
      <c r="K366" s="186" t="s">
        <v>26</v>
      </c>
      <c r="L366" s="185">
        <f>SUM(L345:L361)</f>
        <v>17.297474513924858</v>
      </c>
      <c r="M366" s="185">
        <f t="shared" ref="M366:R366" si="243">SUM(M345:M361)</f>
        <v>167.20257990529859</v>
      </c>
      <c r="N366" s="185">
        <f t="shared" si="243"/>
        <v>105.09134529719836</v>
      </c>
      <c r="O366" s="185">
        <f t="shared" si="243"/>
        <v>116.21902121574023</v>
      </c>
      <c r="P366" s="185">
        <f t="shared" si="243"/>
        <v>115.60937432643331</v>
      </c>
      <c r="Q366" s="185">
        <f t="shared" si="243"/>
        <v>3.3113932862701358</v>
      </c>
      <c r="R366" s="187">
        <f t="shared" si="243"/>
        <v>0</v>
      </c>
      <c r="S366" s="188">
        <f t="shared" ref="S366" si="244">SUM(S345:S361)</f>
        <v>524.73118854486552</v>
      </c>
      <c r="T366" s="131" t="str">
        <f>IF(ABS(S366-AI366)&gt;0.01,S366-AI366,"")</f>
        <v/>
      </c>
      <c r="U366" s="214" t="s">
        <v>60</v>
      </c>
      <c r="V366" s="215">
        <f>SUM(V345:V361)</f>
        <v>16.357341765136823</v>
      </c>
      <c r="W366" s="215">
        <f t="shared" ref="W366:AH366" si="245">SUM(W345:W361)</f>
        <v>0.16013518516671876</v>
      </c>
      <c r="X366" s="215">
        <f t="shared" si="245"/>
        <v>3.3113932862701358</v>
      </c>
      <c r="Y366" s="215">
        <f t="shared" si="245"/>
        <v>167.20257990529859</v>
      </c>
      <c r="Z366" s="215">
        <f t="shared" si="245"/>
        <v>34.087131112097588</v>
      </c>
      <c r="AA366" s="215">
        <f t="shared" si="245"/>
        <v>116.177890870737</v>
      </c>
      <c r="AB366" s="215">
        <f t="shared" si="245"/>
        <v>115.60937432643331</v>
      </c>
      <c r="AC366" s="215">
        <f t="shared" si="245"/>
        <v>71.825342093725311</v>
      </c>
      <c r="AD366" s="216">
        <f t="shared" si="245"/>
        <v>0.77999756362131811</v>
      </c>
      <c r="AE366" s="216">
        <f t="shared" si="245"/>
        <v>4.1130345003229596E-2</v>
      </c>
      <c r="AF366" s="216">
        <f t="shared" si="245"/>
        <v>0</v>
      </c>
      <c r="AG366" s="216">
        <f t="shared" si="245"/>
        <v>71.004214185100778</v>
      </c>
      <c r="AH366" s="216">
        <f t="shared" si="245"/>
        <v>0</v>
      </c>
      <c r="AI366" s="217">
        <f>SUM(V366:AC366)</f>
        <v>524.73118854486552</v>
      </c>
      <c r="BA366" s="131"/>
      <c r="BR366" s="131"/>
      <c r="CG366" s="131"/>
    </row>
    <row r="367" spans="1:85" s="2" customFormat="1" ht="15" thickBot="1">
      <c r="A367" s="15" t="s">
        <v>100</v>
      </c>
      <c r="B367" s="100">
        <f>IF($I366=0,"-",B366/$I366)</f>
        <v>4.2279521435368027E-2</v>
      </c>
      <c r="C367" s="100">
        <f t="shared" ref="C367:H367" si="246">IF($I366=0,"-",C366/$I366)</f>
        <v>0.40868654296695189</v>
      </c>
      <c r="D367" s="100">
        <f t="shared" si="246"/>
        <v>0.25687054966247674</v>
      </c>
      <c r="E367" s="100">
        <f t="shared" si="246"/>
        <v>0.2840694804743174</v>
      </c>
      <c r="F367" s="100">
        <f t="shared" si="246"/>
        <v>0</v>
      </c>
      <c r="G367" s="100">
        <f t="shared" si="246"/>
        <v>8.0939054608859511E-3</v>
      </c>
      <c r="H367" s="101">
        <f t="shared" si="246"/>
        <v>0</v>
      </c>
      <c r="I367" s="102">
        <f>SUM(B367:H367)</f>
        <v>1</v>
      </c>
      <c r="J367" s="131"/>
      <c r="K367" s="27" t="s">
        <v>100</v>
      </c>
      <c r="L367" s="76">
        <f>IF($S366=0,"-",L366/$S366)</f>
        <v>3.2964449019873519E-2</v>
      </c>
      <c r="M367" s="76">
        <f t="shared" ref="M367:R367" si="247">IF($S366=0,"-",M366/$S366)</f>
        <v>0.31864425739390267</v>
      </c>
      <c r="N367" s="76">
        <f t="shared" si="247"/>
        <v>0.20027653699912074</v>
      </c>
      <c r="O367" s="76">
        <f t="shared" si="247"/>
        <v>0.22148296833284817</v>
      </c>
      <c r="P367" s="76">
        <f t="shared" si="247"/>
        <v>0.22032114128193941</v>
      </c>
      <c r="Q367" s="76">
        <f t="shared" si="247"/>
        <v>6.3106469723154361E-3</v>
      </c>
      <c r="R367" s="77">
        <f t="shared" si="247"/>
        <v>0</v>
      </c>
      <c r="S367" s="78">
        <f>SUM(L367:R367)</f>
        <v>0.99999999999999989</v>
      </c>
      <c r="U367" s="36" t="s">
        <v>100</v>
      </c>
      <c r="V367" s="103">
        <f>+V366/$AI366</f>
        <v>3.1172802612509928E-2</v>
      </c>
      <c r="W367" s="103">
        <f t="shared" ref="W367:AH367" si="248">+W366/$AI366</f>
        <v>3.0517565691261917E-4</v>
      </c>
      <c r="X367" s="103">
        <f t="shared" si="248"/>
        <v>6.3106469723154361E-3</v>
      </c>
      <c r="Y367" s="103">
        <f t="shared" si="248"/>
        <v>0.31864425739390267</v>
      </c>
      <c r="Z367" s="103">
        <f t="shared" si="248"/>
        <v>6.4961130301068565E-2</v>
      </c>
      <c r="AA367" s="103">
        <f t="shared" si="248"/>
        <v>0.22140458468441804</v>
      </c>
      <c r="AB367" s="103">
        <f t="shared" si="248"/>
        <v>0.22032114128193941</v>
      </c>
      <c r="AC367" s="103">
        <f t="shared" si="248"/>
        <v>0.13688026109693327</v>
      </c>
      <c r="AD367" s="103">
        <f t="shared" si="248"/>
        <v>1.4864707504509747E-3</v>
      </c>
      <c r="AE367" s="103">
        <f t="shared" si="248"/>
        <v>7.8383648430138764E-5</v>
      </c>
      <c r="AF367" s="103">
        <f t="shared" si="248"/>
        <v>0</v>
      </c>
      <c r="AG367" s="103">
        <f t="shared" si="248"/>
        <v>0.13531540669805217</v>
      </c>
      <c r="AH367" s="103">
        <f t="shared" si="248"/>
        <v>0</v>
      </c>
      <c r="AI367" s="104">
        <f>SUM(V367:AC367)</f>
        <v>1</v>
      </c>
    </row>
    <row r="368" spans="1:85" ht="15" thickBot="1">
      <c r="A368" s="218"/>
      <c r="B368" s="218"/>
      <c r="C368" s="218"/>
      <c r="D368" s="218"/>
      <c r="E368" s="218"/>
      <c r="F368" s="218"/>
      <c r="G368" s="218"/>
      <c r="H368" s="218"/>
      <c r="I368" s="218"/>
      <c r="K368" s="218"/>
      <c r="L368" s="218"/>
      <c r="M368" s="218"/>
      <c r="N368" s="218"/>
      <c r="O368" s="218"/>
      <c r="P368" s="218"/>
      <c r="Q368" s="218"/>
      <c r="R368" s="218"/>
      <c r="S368" s="218"/>
      <c r="AI368" s="139"/>
      <c r="BA368" s="131"/>
      <c r="BR368" s="131"/>
      <c r="CG368" s="131"/>
    </row>
    <row r="369" spans="1:85" ht="28.5">
      <c r="A369" s="328" t="s">
        <v>38</v>
      </c>
      <c r="B369" s="135" t="s">
        <v>0</v>
      </c>
      <c r="C369" s="135" t="s">
        <v>1</v>
      </c>
      <c r="D369" s="135" t="s">
        <v>2</v>
      </c>
      <c r="E369" s="135" t="s">
        <v>3</v>
      </c>
      <c r="F369" s="135" t="s">
        <v>27</v>
      </c>
      <c r="G369" s="135" t="s">
        <v>4</v>
      </c>
      <c r="H369" s="135" t="s">
        <v>5</v>
      </c>
      <c r="I369" s="136" t="s">
        <v>6</v>
      </c>
      <c r="K369" s="330" t="s">
        <v>38</v>
      </c>
      <c r="L369" s="137" t="s">
        <v>0</v>
      </c>
      <c r="M369" s="137" t="s">
        <v>1</v>
      </c>
      <c r="N369" s="137" t="s">
        <v>2</v>
      </c>
      <c r="O369" s="137" t="s">
        <v>3</v>
      </c>
      <c r="P369" s="137" t="s">
        <v>27</v>
      </c>
      <c r="Q369" s="137" t="s">
        <v>4</v>
      </c>
      <c r="R369" s="137" t="s">
        <v>5</v>
      </c>
      <c r="S369" s="138" t="s">
        <v>6</v>
      </c>
      <c r="U369" s="332" t="s">
        <v>38</v>
      </c>
      <c r="V369" s="190" t="s">
        <v>69</v>
      </c>
      <c r="W369" s="190" t="s">
        <v>70</v>
      </c>
      <c r="X369" s="190" t="s">
        <v>4</v>
      </c>
      <c r="Y369" s="190" t="s">
        <v>1</v>
      </c>
      <c r="Z369" s="190" t="s">
        <v>2</v>
      </c>
      <c r="AA369" s="190" t="s">
        <v>3</v>
      </c>
      <c r="AB369" s="190" t="s">
        <v>52</v>
      </c>
      <c r="AC369" s="190" t="s">
        <v>64</v>
      </c>
      <c r="AD369" s="191" t="s">
        <v>72</v>
      </c>
      <c r="AE369" s="191" t="s">
        <v>79</v>
      </c>
      <c r="AF369" s="191" t="s">
        <v>73</v>
      </c>
      <c r="AG369" s="191" t="s">
        <v>80</v>
      </c>
      <c r="AH369" s="191" t="s">
        <v>81</v>
      </c>
      <c r="AI369" s="192" t="s">
        <v>60</v>
      </c>
      <c r="BA369" s="131"/>
      <c r="BR369" s="131"/>
      <c r="CG369" s="131"/>
    </row>
    <row r="370" spans="1:85" ht="15">
      <c r="A370" s="329" t="s">
        <v>38</v>
      </c>
      <c r="B370" s="294" t="s">
        <v>109</v>
      </c>
      <c r="C370" s="295"/>
      <c r="D370" s="295"/>
      <c r="E370" s="295"/>
      <c r="F370" s="295"/>
      <c r="G370" s="295"/>
      <c r="H370" s="295"/>
      <c r="I370" s="296"/>
      <c r="K370" s="331" t="s">
        <v>38</v>
      </c>
      <c r="L370" s="297" t="s">
        <v>109</v>
      </c>
      <c r="M370" s="298"/>
      <c r="N370" s="298"/>
      <c r="O370" s="298"/>
      <c r="P370" s="298"/>
      <c r="Q370" s="298"/>
      <c r="R370" s="298"/>
      <c r="S370" s="299"/>
      <c r="U370" s="333" t="s">
        <v>38</v>
      </c>
      <c r="V370" s="326" t="s">
        <v>109</v>
      </c>
      <c r="W370" s="326"/>
      <c r="X370" s="326"/>
      <c r="Y370" s="326"/>
      <c r="Z370" s="326"/>
      <c r="AA370" s="326"/>
      <c r="AB370" s="326"/>
      <c r="AC370" s="326"/>
      <c r="AD370" s="326"/>
      <c r="AE370" s="326"/>
      <c r="AF370" s="326"/>
      <c r="AG370" s="326"/>
      <c r="AH370" s="326"/>
      <c r="AI370" s="327"/>
      <c r="BA370" s="131"/>
      <c r="BR370" s="131"/>
      <c r="CG370" s="131"/>
    </row>
    <row r="371" spans="1:85" ht="15">
      <c r="A371" s="141" t="s">
        <v>7</v>
      </c>
      <c r="B371" s="142">
        <v>0</v>
      </c>
      <c r="C371" s="142">
        <v>0</v>
      </c>
      <c r="D371" s="142">
        <v>0</v>
      </c>
      <c r="E371" s="142">
        <v>0</v>
      </c>
      <c r="F371" s="303"/>
      <c r="G371" s="142">
        <v>0</v>
      </c>
      <c r="H371" s="143">
        <v>0</v>
      </c>
      <c r="I371" s="144">
        <f>SUM(B371:H371)</f>
        <v>0</v>
      </c>
      <c r="J371" s="139"/>
      <c r="K371" s="193" t="s">
        <v>7</v>
      </c>
      <c r="L371" s="142">
        <v>0</v>
      </c>
      <c r="M371" s="142">
        <v>0</v>
      </c>
      <c r="N371" s="142">
        <v>0</v>
      </c>
      <c r="O371" s="142">
        <v>0</v>
      </c>
      <c r="P371" s="142">
        <v>0</v>
      </c>
      <c r="Q371" s="142">
        <v>0</v>
      </c>
      <c r="R371" s="194">
        <v>0</v>
      </c>
      <c r="S371" s="195">
        <f>SUM(L371:R371)</f>
        <v>0</v>
      </c>
      <c r="U371" s="196" t="s">
        <v>7</v>
      </c>
      <c r="V371" s="197">
        <v>0</v>
      </c>
      <c r="W371" s="197">
        <v>0</v>
      </c>
      <c r="X371" s="197">
        <v>0</v>
      </c>
      <c r="Y371" s="197">
        <v>0</v>
      </c>
      <c r="Z371" s="197">
        <v>0</v>
      </c>
      <c r="AA371" s="197">
        <v>0</v>
      </c>
      <c r="AB371" s="197">
        <v>0</v>
      </c>
      <c r="AC371" s="198">
        <v>0</v>
      </c>
      <c r="AD371" s="199">
        <v>0</v>
      </c>
      <c r="AE371" s="199">
        <v>0</v>
      </c>
      <c r="AF371" s="199">
        <v>0</v>
      </c>
      <c r="AG371" s="199">
        <v>0</v>
      </c>
      <c r="AH371" s="199">
        <v>0</v>
      </c>
      <c r="AI371" s="200">
        <f>SUM(V371:AC371)</f>
        <v>0</v>
      </c>
      <c r="BA371" s="131"/>
      <c r="BR371" s="131"/>
      <c r="CG371" s="131"/>
    </row>
    <row r="372" spans="1:85" ht="15">
      <c r="A372" s="149" t="s">
        <v>8</v>
      </c>
      <c r="B372" s="150">
        <v>0</v>
      </c>
      <c r="C372" s="150">
        <v>0</v>
      </c>
      <c r="D372" s="150">
        <v>0</v>
      </c>
      <c r="E372" s="150">
        <v>0</v>
      </c>
      <c r="F372" s="304"/>
      <c r="G372" s="150">
        <v>0</v>
      </c>
      <c r="H372" s="151">
        <v>0</v>
      </c>
      <c r="I372" s="152">
        <f t="shared" ref="I372:I391" si="249">SUM(B372:H372)</f>
        <v>0</v>
      </c>
      <c r="J372" s="139"/>
      <c r="K372" s="153" t="s">
        <v>8</v>
      </c>
      <c r="L372" s="154">
        <v>0</v>
      </c>
      <c r="M372" s="154">
        <v>0</v>
      </c>
      <c r="N372" s="154">
        <v>0</v>
      </c>
      <c r="O372" s="154">
        <v>0</v>
      </c>
      <c r="P372" s="154">
        <v>0</v>
      </c>
      <c r="Q372" s="154">
        <v>0</v>
      </c>
      <c r="R372" s="155">
        <v>0</v>
      </c>
      <c r="S372" s="156">
        <f t="shared" ref="S372:S391" si="250">SUM(L372:R372)</f>
        <v>0</v>
      </c>
      <c r="U372" s="201" t="s">
        <v>8</v>
      </c>
      <c r="V372" s="202">
        <v>0</v>
      </c>
      <c r="W372" s="202">
        <v>0</v>
      </c>
      <c r="X372" s="202">
        <v>0</v>
      </c>
      <c r="Y372" s="202">
        <v>0</v>
      </c>
      <c r="Z372" s="202">
        <v>0</v>
      </c>
      <c r="AA372" s="202">
        <v>0</v>
      </c>
      <c r="AB372" s="202">
        <v>0</v>
      </c>
      <c r="AC372" s="203">
        <v>0</v>
      </c>
      <c r="AD372" s="202">
        <v>0</v>
      </c>
      <c r="AE372" s="202">
        <v>0</v>
      </c>
      <c r="AF372" s="202">
        <v>0</v>
      </c>
      <c r="AG372" s="202">
        <v>0</v>
      </c>
      <c r="AH372" s="202">
        <v>0</v>
      </c>
      <c r="AI372" s="204">
        <f t="shared" ref="AI372:AI391" si="251">SUM(V372:AC372)</f>
        <v>0</v>
      </c>
      <c r="BA372" s="131"/>
      <c r="BR372" s="131"/>
      <c r="CG372" s="131"/>
    </row>
    <row r="373" spans="1:85" ht="15">
      <c r="A373" s="157" t="s">
        <v>10</v>
      </c>
      <c r="B373" s="146">
        <v>3.5356886912447226E-2</v>
      </c>
      <c r="C373" s="146">
        <v>0</v>
      </c>
      <c r="D373" s="146">
        <v>0</v>
      </c>
      <c r="E373" s="146">
        <v>0</v>
      </c>
      <c r="F373" s="304"/>
      <c r="G373" s="146">
        <v>0</v>
      </c>
      <c r="H373" s="158">
        <v>0</v>
      </c>
      <c r="I373" s="144">
        <f t="shared" si="249"/>
        <v>3.5356886912447226E-2</v>
      </c>
      <c r="J373" s="139"/>
      <c r="K373" s="159" t="s">
        <v>10</v>
      </c>
      <c r="L373" s="146">
        <v>3.5356886912447226E-2</v>
      </c>
      <c r="M373" s="146">
        <v>0</v>
      </c>
      <c r="N373" s="146">
        <v>0</v>
      </c>
      <c r="O373" s="146">
        <v>0</v>
      </c>
      <c r="P373" s="146">
        <v>0</v>
      </c>
      <c r="Q373" s="146">
        <v>0</v>
      </c>
      <c r="R373" s="147">
        <v>0</v>
      </c>
      <c r="S373" s="148">
        <f t="shared" si="250"/>
        <v>3.5356886912447226E-2</v>
      </c>
      <c r="U373" s="205" t="s">
        <v>10</v>
      </c>
      <c r="V373" s="197">
        <v>3.5356886912447226E-2</v>
      </c>
      <c r="W373" s="197">
        <v>0</v>
      </c>
      <c r="X373" s="197">
        <v>0</v>
      </c>
      <c r="Y373" s="197">
        <v>0</v>
      </c>
      <c r="Z373" s="197">
        <v>0</v>
      </c>
      <c r="AA373" s="197">
        <v>0</v>
      </c>
      <c r="AB373" s="197">
        <v>0</v>
      </c>
      <c r="AC373" s="198">
        <v>0</v>
      </c>
      <c r="AD373" s="199">
        <v>0</v>
      </c>
      <c r="AE373" s="199">
        <v>0</v>
      </c>
      <c r="AF373" s="199">
        <v>0</v>
      </c>
      <c r="AG373" s="199">
        <v>0</v>
      </c>
      <c r="AH373" s="199">
        <v>0</v>
      </c>
      <c r="AI373" s="200">
        <f t="shared" si="251"/>
        <v>3.5356886912447226E-2</v>
      </c>
      <c r="BA373" s="131"/>
      <c r="BR373" s="131"/>
      <c r="CG373" s="131"/>
    </row>
    <row r="374" spans="1:85" ht="15">
      <c r="A374" s="149" t="s">
        <v>53</v>
      </c>
      <c r="B374" s="150">
        <v>0</v>
      </c>
      <c r="C374" s="150">
        <v>0</v>
      </c>
      <c r="D374" s="150">
        <v>0</v>
      </c>
      <c r="E374" s="150">
        <v>0</v>
      </c>
      <c r="F374" s="304"/>
      <c r="G374" s="150">
        <v>0</v>
      </c>
      <c r="H374" s="151">
        <v>0</v>
      </c>
      <c r="I374" s="152">
        <f t="shared" si="249"/>
        <v>0</v>
      </c>
      <c r="J374" s="139"/>
      <c r="K374" s="153" t="s">
        <v>53</v>
      </c>
      <c r="L374" s="154">
        <v>0</v>
      </c>
      <c r="M374" s="154">
        <v>0</v>
      </c>
      <c r="N374" s="154">
        <v>0</v>
      </c>
      <c r="O374" s="154">
        <v>0</v>
      </c>
      <c r="P374" s="154">
        <v>0</v>
      </c>
      <c r="Q374" s="154">
        <v>0</v>
      </c>
      <c r="R374" s="155">
        <v>0</v>
      </c>
      <c r="S374" s="156">
        <f t="shared" si="250"/>
        <v>0</v>
      </c>
      <c r="U374" s="201" t="s">
        <v>53</v>
      </c>
      <c r="V374" s="202">
        <v>0</v>
      </c>
      <c r="W374" s="202">
        <v>0</v>
      </c>
      <c r="X374" s="202">
        <v>0</v>
      </c>
      <c r="Y374" s="202">
        <v>0</v>
      </c>
      <c r="Z374" s="202">
        <v>0</v>
      </c>
      <c r="AA374" s="202">
        <v>0</v>
      </c>
      <c r="AB374" s="202">
        <v>0</v>
      </c>
      <c r="AC374" s="203">
        <v>0</v>
      </c>
      <c r="AD374" s="202">
        <v>0</v>
      </c>
      <c r="AE374" s="202">
        <v>0</v>
      </c>
      <c r="AF374" s="202">
        <v>0</v>
      </c>
      <c r="AG374" s="202">
        <v>0</v>
      </c>
      <c r="AH374" s="202">
        <v>0</v>
      </c>
      <c r="AI374" s="204">
        <f t="shared" si="251"/>
        <v>0</v>
      </c>
      <c r="BA374" s="131"/>
      <c r="BR374" s="131"/>
      <c r="CG374" s="131"/>
    </row>
    <row r="375" spans="1:85" ht="15">
      <c r="A375" s="157" t="s">
        <v>16</v>
      </c>
      <c r="B375" s="146">
        <v>59.087450570631994</v>
      </c>
      <c r="C375" s="146">
        <v>1.2157231497720127</v>
      </c>
      <c r="D375" s="146">
        <v>1.2157231497720127</v>
      </c>
      <c r="E375" s="146">
        <v>0</v>
      </c>
      <c r="F375" s="304"/>
      <c r="G375" s="146">
        <v>0</v>
      </c>
      <c r="H375" s="158">
        <v>0</v>
      </c>
      <c r="I375" s="144">
        <f t="shared" si="249"/>
        <v>61.518896870176015</v>
      </c>
      <c r="J375" s="139"/>
      <c r="K375" s="159" t="s">
        <v>16</v>
      </c>
      <c r="L375" s="146">
        <v>59.087450570631994</v>
      </c>
      <c r="M375" s="146">
        <v>1.2157231497720127</v>
      </c>
      <c r="N375" s="146">
        <v>1.2157231497720127</v>
      </c>
      <c r="O375" s="146">
        <v>0</v>
      </c>
      <c r="P375" s="146">
        <v>0</v>
      </c>
      <c r="Q375" s="146">
        <v>0</v>
      </c>
      <c r="R375" s="147">
        <v>0</v>
      </c>
      <c r="S375" s="148">
        <f t="shared" si="250"/>
        <v>61.518896870176015</v>
      </c>
      <c r="U375" s="205" t="s">
        <v>16</v>
      </c>
      <c r="V375" s="197">
        <v>59.087450570631994</v>
      </c>
      <c r="W375" s="197">
        <v>0</v>
      </c>
      <c r="X375" s="197">
        <v>0</v>
      </c>
      <c r="Y375" s="197">
        <v>1.2157231497720127</v>
      </c>
      <c r="Z375" s="197">
        <v>1.2157231497720127</v>
      </c>
      <c r="AA375" s="197">
        <v>0</v>
      </c>
      <c r="AB375" s="197">
        <v>0</v>
      </c>
      <c r="AC375" s="198">
        <v>0</v>
      </c>
      <c r="AD375" s="199">
        <v>0</v>
      </c>
      <c r="AE375" s="199">
        <v>0</v>
      </c>
      <c r="AF375" s="199">
        <v>0</v>
      </c>
      <c r="AG375" s="199">
        <v>0</v>
      </c>
      <c r="AH375" s="199">
        <v>0</v>
      </c>
      <c r="AI375" s="200">
        <f t="shared" si="251"/>
        <v>61.518896870176015</v>
      </c>
      <c r="BA375" s="131"/>
      <c r="BR375" s="131"/>
      <c r="CG375" s="131"/>
    </row>
    <row r="376" spans="1:85" ht="15">
      <c r="A376" s="149" t="s">
        <v>15</v>
      </c>
      <c r="B376" s="150">
        <v>53.350565152139929</v>
      </c>
      <c r="C376" s="150">
        <v>0.26334085130496099</v>
      </c>
      <c r="D376" s="150">
        <v>0</v>
      </c>
      <c r="E376" s="150">
        <v>0.55404921893355186</v>
      </c>
      <c r="F376" s="304"/>
      <c r="G376" s="150">
        <v>0</v>
      </c>
      <c r="H376" s="151">
        <v>0</v>
      </c>
      <c r="I376" s="152">
        <f t="shared" si="249"/>
        <v>54.167955222378438</v>
      </c>
      <c r="J376" s="139"/>
      <c r="K376" s="153" t="s">
        <v>15</v>
      </c>
      <c r="L376" s="154">
        <v>53.350565152139929</v>
      </c>
      <c r="M376" s="154">
        <v>0.26334085130496099</v>
      </c>
      <c r="N376" s="154">
        <v>0</v>
      </c>
      <c r="O376" s="154">
        <v>0.55404921893355186</v>
      </c>
      <c r="P376" s="154">
        <v>0</v>
      </c>
      <c r="Q376" s="154">
        <v>0</v>
      </c>
      <c r="R376" s="155">
        <v>0</v>
      </c>
      <c r="S376" s="156">
        <f t="shared" si="250"/>
        <v>54.167955222378438</v>
      </c>
      <c r="U376" s="201" t="s">
        <v>54</v>
      </c>
      <c r="V376" s="202">
        <v>52.665878938747028</v>
      </c>
      <c r="W376" s="202">
        <v>0.6846862133928987</v>
      </c>
      <c r="X376" s="202">
        <v>0</v>
      </c>
      <c r="Y376" s="202">
        <v>0.26334085130496099</v>
      </c>
      <c r="Z376" s="202">
        <v>0</v>
      </c>
      <c r="AA376" s="202">
        <v>0</v>
      </c>
      <c r="AB376" s="202">
        <v>0</v>
      </c>
      <c r="AC376" s="203">
        <v>0.55404921893355186</v>
      </c>
      <c r="AD376" s="202">
        <v>0</v>
      </c>
      <c r="AE376" s="202">
        <v>0</v>
      </c>
      <c r="AF376" s="202">
        <v>0</v>
      </c>
      <c r="AG376" s="202">
        <v>0</v>
      </c>
      <c r="AH376" s="202">
        <v>0.55404921893355186</v>
      </c>
      <c r="AI376" s="204">
        <f t="shared" si="251"/>
        <v>54.167955222378438</v>
      </c>
      <c r="BA376" s="131"/>
      <c r="BR376" s="131"/>
      <c r="CG376" s="131"/>
    </row>
    <row r="377" spans="1:85" ht="15">
      <c r="A377" s="157" t="s">
        <v>55</v>
      </c>
      <c r="B377" s="146">
        <v>0</v>
      </c>
      <c r="C377" s="146">
        <v>0</v>
      </c>
      <c r="D377" s="146">
        <v>0</v>
      </c>
      <c r="E377" s="146">
        <v>661.88665727111288</v>
      </c>
      <c r="F377" s="304"/>
      <c r="G377" s="146">
        <v>0</v>
      </c>
      <c r="H377" s="158">
        <v>0</v>
      </c>
      <c r="I377" s="144">
        <f t="shared" si="249"/>
        <v>661.88665727111288</v>
      </c>
      <c r="J377" s="139"/>
      <c r="K377" s="159" t="s">
        <v>55</v>
      </c>
      <c r="L377" s="146">
        <v>0</v>
      </c>
      <c r="M377" s="146">
        <v>0</v>
      </c>
      <c r="N377" s="146">
        <v>0</v>
      </c>
      <c r="O377" s="146">
        <v>661.88665727111288</v>
      </c>
      <c r="P377" s="146">
        <v>417.98100933817</v>
      </c>
      <c r="Q377" s="146">
        <v>0</v>
      </c>
      <c r="R377" s="147">
        <v>0</v>
      </c>
      <c r="S377" s="148">
        <f t="shared" si="250"/>
        <v>1079.8676666092829</v>
      </c>
      <c r="U377" s="205" t="s">
        <v>55</v>
      </c>
      <c r="V377" s="197">
        <v>0</v>
      </c>
      <c r="W377" s="197">
        <v>0</v>
      </c>
      <c r="X377" s="197">
        <v>0</v>
      </c>
      <c r="Y377" s="197">
        <v>0</v>
      </c>
      <c r="Z377" s="197">
        <v>0</v>
      </c>
      <c r="AA377" s="197">
        <v>661.88665727111288</v>
      </c>
      <c r="AB377" s="197">
        <v>417.98100933817</v>
      </c>
      <c r="AC377" s="198">
        <v>0</v>
      </c>
      <c r="AD377" s="197">
        <v>0</v>
      </c>
      <c r="AE377" s="197">
        <v>0</v>
      </c>
      <c r="AF377" s="197">
        <v>0</v>
      </c>
      <c r="AG377" s="197">
        <v>0</v>
      </c>
      <c r="AH377" s="197">
        <v>0</v>
      </c>
      <c r="AI377" s="200">
        <f t="shared" si="251"/>
        <v>1079.8676666092829</v>
      </c>
      <c r="BA377" s="131"/>
      <c r="BR377" s="131"/>
      <c r="CG377" s="131"/>
    </row>
    <row r="378" spans="1:85" ht="15">
      <c r="A378" s="149" t="s">
        <v>12</v>
      </c>
      <c r="B378" s="150">
        <v>0</v>
      </c>
      <c r="C378" s="150">
        <v>0</v>
      </c>
      <c r="D378" s="150">
        <v>0</v>
      </c>
      <c r="E378" s="150">
        <v>15.27038270820479</v>
      </c>
      <c r="F378" s="304"/>
      <c r="G378" s="150">
        <v>0</v>
      </c>
      <c r="H378" s="151">
        <v>0</v>
      </c>
      <c r="I378" s="152">
        <f t="shared" si="249"/>
        <v>15.27038270820479</v>
      </c>
      <c r="J378" s="139"/>
      <c r="K378" s="153" t="s">
        <v>12</v>
      </c>
      <c r="L378" s="154">
        <v>0</v>
      </c>
      <c r="M378" s="154">
        <v>0</v>
      </c>
      <c r="N378" s="154">
        <v>0</v>
      </c>
      <c r="O378" s="154">
        <v>15.27038270820479</v>
      </c>
      <c r="P378" s="154">
        <v>44.197255249811853</v>
      </c>
      <c r="Q378" s="154">
        <v>0</v>
      </c>
      <c r="R378" s="155">
        <v>0</v>
      </c>
      <c r="S378" s="156">
        <f t="shared" si="250"/>
        <v>59.467637958016645</v>
      </c>
      <c r="U378" s="201" t="s">
        <v>12</v>
      </c>
      <c r="V378" s="202">
        <v>0</v>
      </c>
      <c r="W378" s="202">
        <v>0</v>
      </c>
      <c r="X378" s="202">
        <v>0</v>
      </c>
      <c r="Y378" s="202">
        <v>0</v>
      </c>
      <c r="Z378" s="202">
        <v>0</v>
      </c>
      <c r="AA378" s="202">
        <v>15.27038270820479</v>
      </c>
      <c r="AB378" s="202">
        <v>44.197255249811853</v>
      </c>
      <c r="AC378" s="203">
        <v>0</v>
      </c>
      <c r="AD378" s="202">
        <v>0</v>
      </c>
      <c r="AE378" s="202">
        <v>0</v>
      </c>
      <c r="AF378" s="202">
        <v>0</v>
      </c>
      <c r="AG378" s="202">
        <v>0</v>
      </c>
      <c r="AH378" s="202">
        <v>0</v>
      </c>
      <c r="AI378" s="204">
        <f t="shared" si="251"/>
        <v>59.467637958016645</v>
      </c>
      <c r="BA378" s="131"/>
      <c r="BR378" s="131"/>
      <c r="CG378" s="131"/>
    </row>
    <row r="379" spans="1:85" ht="15">
      <c r="A379" s="157" t="s">
        <v>56</v>
      </c>
      <c r="B379" s="146">
        <v>0</v>
      </c>
      <c r="C379" s="146">
        <v>0</v>
      </c>
      <c r="D379" s="146">
        <v>0</v>
      </c>
      <c r="E379" s="146">
        <v>0</v>
      </c>
      <c r="F379" s="304"/>
      <c r="G379" s="146">
        <v>0</v>
      </c>
      <c r="H379" s="158">
        <v>0</v>
      </c>
      <c r="I379" s="144">
        <f t="shared" si="249"/>
        <v>0</v>
      </c>
      <c r="J379" s="139"/>
      <c r="K379" s="159" t="s">
        <v>56</v>
      </c>
      <c r="L379" s="146">
        <v>0</v>
      </c>
      <c r="M379" s="146">
        <v>0</v>
      </c>
      <c r="N379" s="146">
        <v>0</v>
      </c>
      <c r="O379" s="146">
        <v>0</v>
      </c>
      <c r="P379" s="146">
        <v>0</v>
      </c>
      <c r="Q379" s="146">
        <v>0</v>
      </c>
      <c r="R379" s="147">
        <v>0</v>
      </c>
      <c r="S379" s="148">
        <f t="shared" si="250"/>
        <v>0</v>
      </c>
      <c r="U379" s="205" t="s">
        <v>56</v>
      </c>
      <c r="V379" s="197">
        <v>0</v>
      </c>
      <c r="W379" s="197">
        <v>0</v>
      </c>
      <c r="X379" s="197">
        <v>0</v>
      </c>
      <c r="Y379" s="197">
        <v>0</v>
      </c>
      <c r="Z379" s="197">
        <v>0</v>
      </c>
      <c r="AA379" s="197">
        <v>0</v>
      </c>
      <c r="AB379" s="197">
        <v>0</v>
      </c>
      <c r="AC379" s="198">
        <v>0</v>
      </c>
      <c r="AD379" s="197">
        <v>0</v>
      </c>
      <c r="AE379" s="197">
        <v>0</v>
      </c>
      <c r="AF379" s="197">
        <v>0</v>
      </c>
      <c r="AG379" s="197">
        <v>0</v>
      </c>
      <c r="AH379" s="197">
        <v>0</v>
      </c>
      <c r="AI379" s="200">
        <f t="shared" si="251"/>
        <v>0</v>
      </c>
      <c r="BA379" s="131"/>
      <c r="BR379" s="131"/>
      <c r="CG379" s="131"/>
    </row>
    <row r="380" spans="1:85" ht="15">
      <c r="A380" s="149" t="s">
        <v>17</v>
      </c>
      <c r="B380" s="150">
        <v>7.1909952098668333</v>
      </c>
      <c r="C380" s="150">
        <v>0</v>
      </c>
      <c r="D380" s="150">
        <v>0</v>
      </c>
      <c r="E380" s="150">
        <v>3.7510685213221007</v>
      </c>
      <c r="F380" s="304"/>
      <c r="G380" s="150">
        <v>0</v>
      </c>
      <c r="H380" s="151">
        <v>0</v>
      </c>
      <c r="I380" s="152">
        <f t="shared" si="249"/>
        <v>10.942063731188934</v>
      </c>
      <c r="J380" s="139"/>
      <c r="K380" s="153" t="s">
        <v>17</v>
      </c>
      <c r="L380" s="154">
        <v>7.1909952098668333</v>
      </c>
      <c r="M380" s="154">
        <v>0</v>
      </c>
      <c r="N380" s="154">
        <v>0</v>
      </c>
      <c r="O380" s="154">
        <v>3.7510685213221007</v>
      </c>
      <c r="P380" s="154">
        <v>1.067497745779119</v>
      </c>
      <c r="Q380" s="154">
        <v>0</v>
      </c>
      <c r="R380" s="155">
        <v>0</v>
      </c>
      <c r="S380" s="156">
        <f t="shared" si="250"/>
        <v>12.009561476968054</v>
      </c>
      <c r="U380" s="201" t="s">
        <v>17</v>
      </c>
      <c r="V380" s="202">
        <v>6.6037106491883035</v>
      </c>
      <c r="W380" s="202">
        <v>0</v>
      </c>
      <c r="X380" s="202">
        <v>0</v>
      </c>
      <c r="Y380" s="202">
        <v>0</v>
      </c>
      <c r="Z380" s="202">
        <v>0</v>
      </c>
      <c r="AA380" s="202">
        <v>0</v>
      </c>
      <c r="AB380" s="202">
        <v>1.067497745779119</v>
      </c>
      <c r="AC380" s="203">
        <v>4.3383530820006309</v>
      </c>
      <c r="AD380" s="202">
        <v>0.58728456067852997</v>
      </c>
      <c r="AE380" s="202">
        <v>0</v>
      </c>
      <c r="AF380" s="202">
        <v>0</v>
      </c>
      <c r="AG380" s="202">
        <v>0</v>
      </c>
      <c r="AH380" s="202">
        <v>3.7510685213221007</v>
      </c>
      <c r="AI380" s="204">
        <f t="shared" si="251"/>
        <v>12.009561476968052</v>
      </c>
      <c r="BA380" s="131"/>
      <c r="BR380" s="131"/>
      <c r="CG380" s="131"/>
    </row>
    <row r="381" spans="1:85" ht="15">
      <c r="A381" s="157" t="s">
        <v>141</v>
      </c>
      <c r="B381" s="146">
        <v>68.628551987961245</v>
      </c>
      <c r="C381" s="146">
        <v>0</v>
      </c>
      <c r="D381" s="146">
        <v>52.292967172623811</v>
      </c>
      <c r="E381" s="146">
        <v>2.9405791094928999E-2</v>
      </c>
      <c r="F381" s="304"/>
      <c r="G381" s="146">
        <v>0</v>
      </c>
      <c r="H381" s="158">
        <v>0</v>
      </c>
      <c r="I381" s="144">
        <f t="shared" si="249"/>
        <v>120.95092495167999</v>
      </c>
      <c r="J381" s="139"/>
      <c r="K381" s="159" t="s">
        <v>141</v>
      </c>
      <c r="L381" s="146">
        <v>68.628551987961245</v>
      </c>
      <c r="M381" s="146">
        <v>0</v>
      </c>
      <c r="N381" s="146">
        <v>52.292967172623811</v>
      </c>
      <c r="O381" s="146">
        <v>2.9405791094928999E-2</v>
      </c>
      <c r="P381" s="146">
        <v>6.6590521521255969E-2</v>
      </c>
      <c r="Q381" s="146">
        <v>0</v>
      </c>
      <c r="R381" s="147">
        <v>0</v>
      </c>
      <c r="S381" s="148">
        <f t="shared" si="250"/>
        <v>121.01751547320124</v>
      </c>
      <c r="U381" s="205" t="s">
        <v>141</v>
      </c>
      <c r="V381" s="197">
        <v>68.300785680697487</v>
      </c>
      <c r="W381" s="197">
        <v>0</v>
      </c>
      <c r="X381" s="197">
        <v>0</v>
      </c>
      <c r="Y381" s="197">
        <v>0</v>
      </c>
      <c r="Z381" s="197">
        <v>52.292967172623811</v>
      </c>
      <c r="AA381" s="197">
        <v>2.9405791094928999E-2</v>
      </c>
      <c r="AB381" s="197">
        <v>6.6590521521255969E-2</v>
      </c>
      <c r="AC381" s="198">
        <v>0.32776630726375411</v>
      </c>
      <c r="AD381" s="197">
        <v>0.32776630726375411</v>
      </c>
      <c r="AE381" s="197">
        <v>0</v>
      </c>
      <c r="AF381" s="197">
        <v>0</v>
      </c>
      <c r="AG381" s="197">
        <v>0</v>
      </c>
      <c r="AH381" s="197">
        <v>0</v>
      </c>
      <c r="AI381" s="200">
        <f t="shared" si="251"/>
        <v>121.01751547320123</v>
      </c>
      <c r="BA381" s="131"/>
      <c r="BR381" s="131"/>
      <c r="CG381" s="131"/>
    </row>
    <row r="382" spans="1:85" ht="15">
      <c r="A382" s="149" t="s">
        <v>25</v>
      </c>
      <c r="B382" s="150">
        <v>19.496538798922074</v>
      </c>
      <c r="C382" s="150">
        <v>3.3325612308312729E-3</v>
      </c>
      <c r="D382" s="150">
        <v>5.929930981850049</v>
      </c>
      <c r="E382" s="150">
        <v>70.189347019914095</v>
      </c>
      <c r="F382" s="304"/>
      <c r="G382" s="150">
        <v>76.952498044740707</v>
      </c>
      <c r="H382" s="151">
        <v>0</v>
      </c>
      <c r="I382" s="152">
        <f t="shared" si="249"/>
        <v>172.57164740665775</v>
      </c>
      <c r="J382" s="139"/>
      <c r="K382" s="153" t="s">
        <v>25</v>
      </c>
      <c r="L382" s="154">
        <v>19.496538798922074</v>
      </c>
      <c r="M382" s="154">
        <v>3.3325612308312729E-3</v>
      </c>
      <c r="N382" s="154">
        <v>5.929930981850049</v>
      </c>
      <c r="O382" s="154">
        <v>70.189347019914095</v>
      </c>
      <c r="P382" s="154">
        <v>1.8620511366307002</v>
      </c>
      <c r="Q382" s="154">
        <v>76.952498044740707</v>
      </c>
      <c r="R382" s="155">
        <v>0</v>
      </c>
      <c r="S382" s="156">
        <f t="shared" si="250"/>
        <v>174.43369854328847</v>
      </c>
      <c r="U382" s="201" t="s">
        <v>25</v>
      </c>
      <c r="V382" s="202">
        <v>5.240408649236846</v>
      </c>
      <c r="W382" s="202">
        <v>9.2460178724821347</v>
      </c>
      <c r="X382" s="202">
        <v>76.952498044740707</v>
      </c>
      <c r="Y382" s="202">
        <v>3.3325612308312729E-3</v>
      </c>
      <c r="Z382" s="202">
        <v>5.929930981850049</v>
      </c>
      <c r="AA382" s="202">
        <v>66.024734423587944</v>
      </c>
      <c r="AB382" s="202">
        <v>1.8620511366307002</v>
      </c>
      <c r="AC382" s="203">
        <v>9.1747248735292395</v>
      </c>
      <c r="AD382" s="202">
        <v>5.0101122772030955</v>
      </c>
      <c r="AE382" s="202">
        <v>0</v>
      </c>
      <c r="AF382" s="202">
        <v>0</v>
      </c>
      <c r="AG382" s="202">
        <v>0</v>
      </c>
      <c r="AH382" s="202">
        <v>4.1646125963261449</v>
      </c>
      <c r="AI382" s="204">
        <f t="shared" si="251"/>
        <v>174.43369854328847</v>
      </c>
      <c r="BA382" s="131"/>
      <c r="BR382" s="131"/>
      <c r="CG382" s="131"/>
    </row>
    <row r="383" spans="1:85" ht="15">
      <c r="A383" s="157" t="s">
        <v>24</v>
      </c>
      <c r="B383" s="146">
        <v>15.328084556502347</v>
      </c>
      <c r="C383" s="146">
        <v>0</v>
      </c>
      <c r="D383" s="146">
        <v>0</v>
      </c>
      <c r="E383" s="146">
        <v>0</v>
      </c>
      <c r="F383" s="304"/>
      <c r="G383" s="146">
        <v>0</v>
      </c>
      <c r="H383" s="158">
        <v>0</v>
      </c>
      <c r="I383" s="144">
        <f t="shared" si="249"/>
        <v>15.328084556502347</v>
      </c>
      <c r="J383" s="139"/>
      <c r="K383" s="159" t="s">
        <v>24</v>
      </c>
      <c r="L383" s="146">
        <v>15.328084556502347</v>
      </c>
      <c r="M383" s="146">
        <v>0</v>
      </c>
      <c r="N383" s="146">
        <v>0</v>
      </c>
      <c r="O383" s="146">
        <v>0</v>
      </c>
      <c r="P383" s="146">
        <v>0</v>
      </c>
      <c r="Q383" s="146">
        <v>0</v>
      </c>
      <c r="R383" s="147">
        <v>0</v>
      </c>
      <c r="S383" s="148">
        <f t="shared" si="250"/>
        <v>15.328084556502347</v>
      </c>
      <c r="U383" s="205" t="s">
        <v>24</v>
      </c>
      <c r="V383" s="197">
        <v>15.328084556502347</v>
      </c>
      <c r="W383" s="197">
        <v>0</v>
      </c>
      <c r="X383" s="197">
        <v>0</v>
      </c>
      <c r="Y383" s="197">
        <v>0</v>
      </c>
      <c r="Z383" s="197">
        <v>0</v>
      </c>
      <c r="AA383" s="197">
        <v>0</v>
      </c>
      <c r="AB383" s="197">
        <v>0</v>
      </c>
      <c r="AC383" s="198">
        <v>0</v>
      </c>
      <c r="AD383" s="197">
        <v>0</v>
      </c>
      <c r="AE383" s="197">
        <v>0</v>
      </c>
      <c r="AF383" s="197">
        <v>0</v>
      </c>
      <c r="AG383" s="197">
        <v>0</v>
      </c>
      <c r="AH383" s="197">
        <v>0</v>
      </c>
      <c r="AI383" s="200">
        <f t="shared" si="251"/>
        <v>15.328084556502347</v>
      </c>
      <c r="BA383" s="131"/>
      <c r="BR383" s="131"/>
      <c r="CG383" s="131"/>
    </row>
    <row r="384" spans="1:85" ht="15">
      <c r="A384" s="149" t="s">
        <v>57</v>
      </c>
      <c r="B384" s="150">
        <v>15.742119551548189</v>
      </c>
      <c r="C384" s="150">
        <v>0</v>
      </c>
      <c r="D384" s="150">
        <v>0</v>
      </c>
      <c r="E384" s="150">
        <v>0</v>
      </c>
      <c r="F384" s="304"/>
      <c r="G384" s="150">
        <v>0</v>
      </c>
      <c r="H384" s="151">
        <v>0</v>
      </c>
      <c r="I384" s="152">
        <f t="shared" si="249"/>
        <v>15.742119551548189</v>
      </c>
      <c r="J384" s="139"/>
      <c r="K384" s="153" t="s">
        <v>57</v>
      </c>
      <c r="L384" s="154">
        <v>15.742119551548189</v>
      </c>
      <c r="M384" s="154">
        <v>0</v>
      </c>
      <c r="N384" s="154">
        <v>0</v>
      </c>
      <c r="O384" s="154">
        <v>0</v>
      </c>
      <c r="P384" s="154">
        <v>0</v>
      </c>
      <c r="Q384" s="154">
        <v>0</v>
      </c>
      <c r="R384" s="155">
        <v>0</v>
      </c>
      <c r="S384" s="156">
        <f t="shared" si="250"/>
        <v>15.742119551548189</v>
      </c>
      <c r="U384" s="201" t="s">
        <v>57</v>
      </c>
      <c r="V384" s="202">
        <v>15.742119551548189</v>
      </c>
      <c r="W384" s="202">
        <v>0</v>
      </c>
      <c r="X384" s="202">
        <v>0</v>
      </c>
      <c r="Y384" s="202">
        <v>0</v>
      </c>
      <c r="Z384" s="202">
        <v>0</v>
      </c>
      <c r="AA384" s="202">
        <v>0</v>
      </c>
      <c r="AB384" s="202">
        <v>0</v>
      </c>
      <c r="AC384" s="203">
        <v>0</v>
      </c>
      <c r="AD384" s="202">
        <v>0</v>
      </c>
      <c r="AE384" s="202">
        <v>0</v>
      </c>
      <c r="AF384" s="202">
        <v>0</v>
      </c>
      <c r="AG384" s="202">
        <v>0</v>
      </c>
      <c r="AH384" s="202">
        <v>0</v>
      </c>
      <c r="AI384" s="204">
        <f t="shared" si="251"/>
        <v>15.742119551548189</v>
      </c>
      <c r="BA384" s="131"/>
      <c r="BR384" s="131"/>
      <c r="CG384" s="131"/>
    </row>
    <row r="385" spans="1:85" ht="15">
      <c r="A385" s="157" t="s">
        <v>22</v>
      </c>
      <c r="B385" s="146">
        <v>100.47213267095373</v>
      </c>
      <c r="C385" s="146">
        <v>0</v>
      </c>
      <c r="D385" s="146">
        <v>0</v>
      </c>
      <c r="E385" s="146">
        <v>0</v>
      </c>
      <c r="F385" s="304"/>
      <c r="G385" s="146">
        <v>0</v>
      </c>
      <c r="H385" s="158">
        <v>0</v>
      </c>
      <c r="I385" s="144">
        <f t="shared" si="249"/>
        <v>100.47213267095373</v>
      </c>
      <c r="J385" s="139"/>
      <c r="K385" s="159" t="s">
        <v>22</v>
      </c>
      <c r="L385" s="146">
        <v>100.47213267095373</v>
      </c>
      <c r="M385" s="146">
        <v>0</v>
      </c>
      <c r="N385" s="146">
        <v>0</v>
      </c>
      <c r="O385" s="146">
        <v>0</v>
      </c>
      <c r="P385" s="146">
        <v>61.006986816938728</v>
      </c>
      <c r="Q385" s="146">
        <v>0</v>
      </c>
      <c r="R385" s="147">
        <v>0</v>
      </c>
      <c r="S385" s="148">
        <f t="shared" si="250"/>
        <v>161.47911948789246</v>
      </c>
      <c r="U385" s="205" t="s">
        <v>22</v>
      </c>
      <c r="V385" s="197">
        <v>99.528563188511797</v>
      </c>
      <c r="W385" s="197">
        <v>0</v>
      </c>
      <c r="X385" s="197">
        <v>0</v>
      </c>
      <c r="Y385" s="197">
        <v>0</v>
      </c>
      <c r="Z385" s="197">
        <v>0</v>
      </c>
      <c r="AA385" s="197">
        <v>0</v>
      </c>
      <c r="AB385" s="197">
        <v>61.006986816938728</v>
      </c>
      <c r="AC385" s="198">
        <v>0.94356948244192507</v>
      </c>
      <c r="AD385" s="197">
        <v>0.94356948244192507</v>
      </c>
      <c r="AE385" s="197">
        <v>0</v>
      </c>
      <c r="AF385" s="197">
        <v>0</v>
      </c>
      <c r="AG385" s="197">
        <v>0</v>
      </c>
      <c r="AH385" s="197">
        <v>0</v>
      </c>
      <c r="AI385" s="200">
        <f t="shared" si="251"/>
        <v>161.47911948789243</v>
      </c>
      <c r="BA385" s="131"/>
      <c r="BR385" s="131"/>
      <c r="CG385" s="131"/>
    </row>
    <row r="386" spans="1:85" ht="15">
      <c r="A386" s="149" t="s">
        <v>21</v>
      </c>
      <c r="B386" s="150">
        <v>0.1489682602868814</v>
      </c>
      <c r="C386" s="150">
        <v>0</v>
      </c>
      <c r="D386" s="150">
        <v>0</v>
      </c>
      <c r="E386" s="150">
        <v>0</v>
      </c>
      <c r="F386" s="304"/>
      <c r="G386" s="150">
        <v>0</v>
      </c>
      <c r="H386" s="151">
        <v>0</v>
      </c>
      <c r="I386" s="152">
        <f t="shared" si="249"/>
        <v>0.1489682602868814</v>
      </c>
      <c r="J386" s="139"/>
      <c r="K386" s="153" t="s">
        <v>21</v>
      </c>
      <c r="L386" s="154">
        <v>0.1489682602868814</v>
      </c>
      <c r="M386" s="154">
        <v>0</v>
      </c>
      <c r="N386" s="154">
        <v>0</v>
      </c>
      <c r="O386" s="154">
        <v>0</v>
      </c>
      <c r="P386" s="154">
        <v>0</v>
      </c>
      <c r="Q386" s="154">
        <v>0</v>
      </c>
      <c r="R386" s="155">
        <v>0</v>
      </c>
      <c r="S386" s="156">
        <f t="shared" si="250"/>
        <v>0.1489682602868814</v>
      </c>
      <c r="U386" s="201" t="s">
        <v>58</v>
      </c>
      <c r="V386" s="202">
        <v>0.1489682602868814</v>
      </c>
      <c r="W386" s="202">
        <v>0</v>
      </c>
      <c r="X386" s="202">
        <v>0</v>
      </c>
      <c r="Y386" s="202">
        <v>0</v>
      </c>
      <c r="Z386" s="202">
        <v>0</v>
      </c>
      <c r="AA386" s="202">
        <v>0</v>
      </c>
      <c r="AB386" s="202">
        <v>0</v>
      </c>
      <c r="AC386" s="203">
        <v>0</v>
      </c>
      <c r="AD386" s="202">
        <v>0</v>
      </c>
      <c r="AE386" s="202">
        <v>0</v>
      </c>
      <c r="AF386" s="202">
        <v>0</v>
      </c>
      <c r="AG386" s="202">
        <v>0</v>
      </c>
      <c r="AH386" s="202">
        <v>0</v>
      </c>
      <c r="AI386" s="204">
        <f t="shared" si="251"/>
        <v>0.1489682602868814</v>
      </c>
      <c r="BA386" s="131"/>
      <c r="BR386" s="131"/>
      <c r="CG386" s="131"/>
    </row>
    <row r="387" spans="1:85" ht="15">
      <c r="A387" s="160" t="s">
        <v>61</v>
      </c>
      <c r="B387" s="146">
        <v>0.45</v>
      </c>
      <c r="C387" s="146">
        <v>0</v>
      </c>
      <c r="D387" s="146">
        <v>0</v>
      </c>
      <c r="E387" s="146">
        <v>0</v>
      </c>
      <c r="F387" s="304"/>
      <c r="G387" s="146">
        <v>0</v>
      </c>
      <c r="H387" s="158">
        <v>0</v>
      </c>
      <c r="I387" s="144">
        <f t="shared" si="249"/>
        <v>0.45</v>
      </c>
      <c r="J387" s="139"/>
      <c r="K387" s="161" t="s">
        <v>61</v>
      </c>
      <c r="L387" s="146">
        <v>0.45</v>
      </c>
      <c r="M387" s="146">
        <v>0</v>
      </c>
      <c r="N387" s="146">
        <v>0</v>
      </c>
      <c r="O387" s="146">
        <v>0</v>
      </c>
      <c r="P387" s="146">
        <v>0</v>
      </c>
      <c r="Q387" s="146">
        <v>0</v>
      </c>
      <c r="R387" s="147">
        <v>0</v>
      </c>
      <c r="S387" s="148">
        <f t="shared" si="250"/>
        <v>0.45</v>
      </c>
      <c r="U387" s="206" t="s">
        <v>59</v>
      </c>
      <c r="V387" s="197">
        <v>0.45</v>
      </c>
      <c r="W387" s="197">
        <v>0</v>
      </c>
      <c r="X387" s="197">
        <v>0</v>
      </c>
      <c r="Y387" s="197">
        <v>0</v>
      </c>
      <c r="Z387" s="197">
        <v>0</v>
      </c>
      <c r="AA387" s="197">
        <v>0</v>
      </c>
      <c r="AB387" s="197">
        <v>0</v>
      </c>
      <c r="AC387" s="198">
        <v>0</v>
      </c>
      <c r="AD387" s="199">
        <v>0</v>
      </c>
      <c r="AE387" s="199">
        <v>0</v>
      </c>
      <c r="AF387" s="199">
        <v>0</v>
      </c>
      <c r="AG387" s="199">
        <v>0</v>
      </c>
      <c r="AH387" s="199">
        <v>0</v>
      </c>
      <c r="AI387" s="200">
        <f t="shared" si="251"/>
        <v>0.45</v>
      </c>
      <c r="BA387" s="131"/>
      <c r="BR387" s="131"/>
      <c r="CG387" s="131"/>
    </row>
    <row r="388" spans="1:85">
      <c r="A388" s="162" t="s">
        <v>23</v>
      </c>
      <c r="B388" s="163">
        <v>0.45</v>
      </c>
      <c r="C388" s="163">
        <v>0</v>
      </c>
      <c r="D388" s="163">
        <v>0</v>
      </c>
      <c r="E388" s="163">
        <v>0</v>
      </c>
      <c r="F388" s="304"/>
      <c r="G388" s="163">
        <v>0</v>
      </c>
      <c r="H388" s="164">
        <v>0</v>
      </c>
      <c r="I388" s="165">
        <f t="shared" si="249"/>
        <v>0.45</v>
      </c>
      <c r="J388" s="139"/>
      <c r="K388" s="166" t="s">
        <v>23</v>
      </c>
      <c r="L388" s="167">
        <v>0.45</v>
      </c>
      <c r="M388" s="167">
        <v>0</v>
      </c>
      <c r="N388" s="167">
        <v>0</v>
      </c>
      <c r="O388" s="167">
        <v>0</v>
      </c>
      <c r="P388" s="167">
        <v>0</v>
      </c>
      <c r="Q388" s="167">
        <v>0</v>
      </c>
      <c r="R388" s="168">
        <v>0</v>
      </c>
      <c r="S388" s="169">
        <f t="shared" si="250"/>
        <v>0.45</v>
      </c>
      <c r="U388" s="207" t="s">
        <v>62</v>
      </c>
      <c r="V388" s="208">
        <v>0.45</v>
      </c>
      <c r="W388" s="208">
        <v>0</v>
      </c>
      <c r="X388" s="208">
        <v>0</v>
      </c>
      <c r="Y388" s="208">
        <v>0</v>
      </c>
      <c r="Z388" s="208">
        <v>0</v>
      </c>
      <c r="AA388" s="208">
        <v>0</v>
      </c>
      <c r="AB388" s="208">
        <v>0</v>
      </c>
      <c r="AC388" s="208">
        <v>0</v>
      </c>
      <c r="AD388" s="208">
        <v>0</v>
      </c>
      <c r="AE388" s="208">
        <v>0</v>
      </c>
      <c r="AF388" s="208">
        <v>0</v>
      </c>
      <c r="AG388" s="208">
        <v>0</v>
      </c>
      <c r="AH388" s="92">
        <v>0</v>
      </c>
      <c r="AI388" s="209">
        <f t="shared" si="251"/>
        <v>0.45</v>
      </c>
      <c r="BA388" s="131"/>
      <c r="BR388" s="131"/>
      <c r="CG388" s="131"/>
    </row>
    <row r="389" spans="1:85">
      <c r="A389" s="170" t="s">
        <v>19</v>
      </c>
      <c r="B389" s="171">
        <v>0</v>
      </c>
      <c r="C389" s="171">
        <v>0</v>
      </c>
      <c r="D389" s="171">
        <v>0</v>
      </c>
      <c r="E389" s="171">
        <v>0</v>
      </c>
      <c r="F389" s="304"/>
      <c r="G389" s="171">
        <v>0</v>
      </c>
      <c r="H389" s="172">
        <v>0</v>
      </c>
      <c r="I389" s="173">
        <f t="shared" si="249"/>
        <v>0</v>
      </c>
      <c r="J389" s="139"/>
      <c r="K389" s="174" t="s">
        <v>19</v>
      </c>
      <c r="L389" s="171">
        <v>0</v>
      </c>
      <c r="M389" s="171">
        <v>0</v>
      </c>
      <c r="N389" s="171">
        <v>0</v>
      </c>
      <c r="O389" s="171">
        <v>0</v>
      </c>
      <c r="P389" s="171">
        <v>0</v>
      </c>
      <c r="Q389" s="171">
        <v>0</v>
      </c>
      <c r="R389" s="175">
        <v>0</v>
      </c>
      <c r="S389" s="176">
        <f t="shared" si="250"/>
        <v>0</v>
      </c>
      <c r="U389" s="210" t="s">
        <v>19</v>
      </c>
      <c r="V389" s="211">
        <v>0</v>
      </c>
      <c r="W389" s="211">
        <v>0</v>
      </c>
      <c r="X389" s="211">
        <v>0</v>
      </c>
      <c r="Y389" s="211">
        <v>0</v>
      </c>
      <c r="Z389" s="211">
        <v>0</v>
      </c>
      <c r="AA389" s="211">
        <v>0</v>
      </c>
      <c r="AB389" s="211">
        <v>0</v>
      </c>
      <c r="AC389" s="211">
        <v>0</v>
      </c>
      <c r="AD389" s="212">
        <v>0</v>
      </c>
      <c r="AE389" s="212">
        <v>0</v>
      </c>
      <c r="AF389" s="212">
        <v>0</v>
      </c>
      <c r="AG389" s="212">
        <v>0</v>
      </c>
      <c r="AH389" s="212">
        <v>0</v>
      </c>
      <c r="AI389" s="213">
        <f t="shared" si="251"/>
        <v>0</v>
      </c>
      <c r="BA389" s="131"/>
      <c r="BR389" s="131"/>
      <c r="CG389" s="131"/>
    </row>
    <row r="390" spans="1:85">
      <c r="A390" s="162" t="s">
        <v>20</v>
      </c>
      <c r="B390" s="163">
        <v>0</v>
      </c>
      <c r="C390" s="163">
        <v>0</v>
      </c>
      <c r="D390" s="163">
        <v>0</v>
      </c>
      <c r="E390" s="163">
        <v>0</v>
      </c>
      <c r="F390" s="304"/>
      <c r="G390" s="163">
        <v>0</v>
      </c>
      <c r="H390" s="164">
        <v>0</v>
      </c>
      <c r="I390" s="165">
        <f t="shared" si="249"/>
        <v>0</v>
      </c>
      <c r="J390" s="139"/>
      <c r="K390" s="166" t="s">
        <v>20</v>
      </c>
      <c r="L390" s="167">
        <v>0</v>
      </c>
      <c r="M390" s="167">
        <v>0</v>
      </c>
      <c r="N390" s="167">
        <v>0</v>
      </c>
      <c r="O390" s="167">
        <v>0</v>
      </c>
      <c r="P390" s="167">
        <v>0</v>
      </c>
      <c r="Q390" s="167">
        <v>0</v>
      </c>
      <c r="R390" s="168">
        <v>0</v>
      </c>
      <c r="S390" s="169">
        <f t="shared" si="250"/>
        <v>0</v>
      </c>
      <c r="U390" s="207" t="s">
        <v>20</v>
      </c>
      <c r="V390" s="208">
        <v>0</v>
      </c>
      <c r="W390" s="208">
        <v>0</v>
      </c>
      <c r="X390" s="208">
        <v>0</v>
      </c>
      <c r="Y390" s="208">
        <v>0</v>
      </c>
      <c r="Z390" s="208">
        <v>0</v>
      </c>
      <c r="AA390" s="208">
        <v>0</v>
      </c>
      <c r="AB390" s="208">
        <v>0</v>
      </c>
      <c r="AC390" s="208">
        <v>0</v>
      </c>
      <c r="AD390" s="208">
        <v>0</v>
      </c>
      <c r="AE390" s="208">
        <v>0</v>
      </c>
      <c r="AF390" s="208">
        <v>0</v>
      </c>
      <c r="AG390" s="208">
        <v>0</v>
      </c>
      <c r="AH390" s="92">
        <v>0</v>
      </c>
      <c r="AI390" s="209">
        <f t="shared" si="251"/>
        <v>0</v>
      </c>
      <c r="BA390" s="131"/>
      <c r="BR390" s="131"/>
      <c r="CG390" s="131"/>
    </row>
    <row r="391" spans="1:85" ht="15" thickBot="1">
      <c r="A391" s="177" t="s">
        <v>11</v>
      </c>
      <c r="B391" s="178">
        <v>0</v>
      </c>
      <c r="C391" s="178">
        <v>0</v>
      </c>
      <c r="D391" s="178">
        <v>0</v>
      </c>
      <c r="E391" s="178">
        <v>0</v>
      </c>
      <c r="F391" s="305"/>
      <c r="G391" s="178">
        <v>0</v>
      </c>
      <c r="H391" s="179">
        <v>0</v>
      </c>
      <c r="I391" s="180">
        <f t="shared" si="249"/>
        <v>0</v>
      </c>
      <c r="J391" s="139"/>
      <c r="K391" s="181" t="s">
        <v>11</v>
      </c>
      <c r="L391" s="178">
        <v>0</v>
      </c>
      <c r="M391" s="178">
        <v>0</v>
      </c>
      <c r="N391" s="178">
        <v>0</v>
      </c>
      <c r="O391" s="178">
        <v>0</v>
      </c>
      <c r="P391" s="178">
        <v>0</v>
      </c>
      <c r="Q391" s="178">
        <v>0</v>
      </c>
      <c r="R391" s="182">
        <v>0</v>
      </c>
      <c r="S391" s="183">
        <f t="shared" si="250"/>
        <v>0</v>
      </c>
      <c r="U391" s="210" t="s">
        <v>11</v>
      </c>
      <c r="V391" s="211">
        <v>0</v>
      </c>
      <c r="W391" s="211">
        <v>0</v>
      </c>
      <c r="X391" s="211">
        <v>0</v>
      </c>
      <c r="Y391" s="211">
        <v>0</v>
      </c>
      <c r="Z391" s="211">
        <v>0</v>
      </c>
      <c r="AA391" s="211">
        <v>0</v>
      </c>
      <c r="AB391" s="211">
        <v>0</v>
      </c>
      <c r="AC391" s="211">
        <v>0</v>
      </c>
      <c r="AD391" s="212">
        <v>0</v>
      </c>
      <c r="AE391" s="212">
        <v>0</v>
      </c>
      <c r="AF391" s="212">
        <v>0</v>
      </c>
      <c r="AG391" s="212">
        <v>0</v>
      </c>
      <c r="AH391" s="212">
        <v>0</v>
      </c>
      <c r="AI391" s="213">
        <f t="shared" si="251"/>
        <v>0</v>
      </c>
      <c r="BA391" s="131"/>
      <c r="BR391" s="131"/>
      <c r="CG391" s="131"/>
    </row>
    <row r="392" spans="1:85" ht="15">
      <c r="A392" s="184" t="s">
        <v>26</v>
      </c>
      <c r="B392" s="185">
        <f>SUM(B371:B387)</f>
        <v>339.93076364572568</v>
      </c>
      <c r="C392" s="185">
        <f t="shared" ref="C392:H392" si="252">SUM(C371:C387)</f>
        <v>1.482396562307805</v>
      </c>
      <c r="D392" s="185">
        <f t="shared" si="252"/>
        <v>59.438621304245871</v>
      </c>
      <c r="E392" s="185">
        <f t="shared" si="252"/>
        <v>751.68091053058231</v>
      </c>
      <c r="F392" s="185">
        <f t="shared" si="252"/>
        <v>0</v>
      </c>
      <c r="G392" s="185">
        <f t="shared" si="252"/>
        <v>76.952498044740707</v>
      </c>
      <c r="H392" s="187">
        <f t="shared" si="252"/>
        <v>0</v>
      </c>
      <c r="I392" s="144">
        <f t="shared" ref="I392" si="253">SUM(I371:I387)</f>
        <v>1229.4851900876024</v>
      </c>
      <c r="J392" s="139"/>
      <c r="K392" s="186" t="s">
        <v>26</v>
      </c>
      <c r="L392" s="185">
        <f>SUM(L371:L387)</f>
        <v>339.93076364572568</v>
      </c>
      <c r="M392" s="185">
        <f t="shared" ref="M392:R392" si="254">SUM(M371:M387)</f>
        <v>1.482396562307805</v>
      </c>
      <c r="N392" s="185">
        <f t="shared" si="254"/>
        <v>59.438621304245871</v>
      </c>
      <c r="O392" s="185">
        <f t="shared" si="254"/>
        <v>751.68091053058231</v>
      </c>
      <c r="P392" s="185">
        <f t="shared" si="254"/>
        <v>526.18139080885169</v>
      </c>
      <c r="Q392" s="185">
        <f t="shared" si="254"/>
        <v>76.952498044740707</v>
      </c>
      <c r="R392" s="187">
        <f t="shared" si="254"/>
        <v>0</v>
      </c>
      <c r="S392" s="188">
        <f t="shared" ref="S392" si="255">SUM(S371:S387)</f>
        <v>1755.666580896454</v>
      </c>
      <c r="T392" s="131" t="str">
        <f>IF(ABS(S392-AI392)&gt;0.01,S392-AI392,"")</f>
        <v/>
      </c>
      <c r="U392" s="214" t="s">
        <v>60</v>
      </c>
      <c r="V392" s="215">
        <f>SUM(V371:V387)</f>
        <v>323.13132693226333</v>
      </c>
      <c r="W392" s="215">
        <f t="shared" ref="W392:AH392" si="256">SUM(W371:W387)</f>
        <v>9.9307040858750337</v>
      </c>
      <c r="X392" s="215">
        <f t="shared" si="256"/>
        <v>76.952498044740707</v>
      </c>
      <c r="Y392" s="215">
        <f t="shared" si="256"/>
        <v>1.482396562307805</v>
      </c>
      <c r="Z392" s="215">
        <f t="shared" si="256"/>
        <v>59.438621304245871</v>
      </c>
      <c r="AA392" s="215">
        <f t="shared" si="256"/>
        <v>743.21118019400058</v>
      </c>
      <c r="AB392" s="215">
        <f t="shared" si="256"/>
        <v>526.18139080885169</v>
      </c>
      <c r="AC392" s="215">
        <f t="shared" si="256"/>
        <v>15.338462964169102</v>
      </c>
      <c r="AD392" s="216">
        <f t="shared" si="256"/>
        <v>6.8687326275873044</v>
      </c>
      <c r="AE392" s="216">
        <f t="shared" si="256"/>
        <v>0</v>
      </c>
      <c r="AF392" s="216">
        <f t="shared" si="256"/>
        <v>0</v>
      </c>
      <c r="AG392" s="216">
        <f t="shared" si="256"/>
        <v>0</v>
      </c>
      <c r="AH392" s="216">
        <f t="shared" si="256"/>
        <v>8.4697303365817973</v>
      </c>
      <c r="AI392" s="217">
        <f>SUM(V392:AC392)</f>
        <v>1755.666580896454</v>
      </c>
      <c r="BA392" s="131"/>
      <c r="BR392" s="131"/>
      <c r="CG392" s="131"/>
    </row>
    <row r="393" spans="1:85" s="2" customFormat="1" ht="15" thickBot="1">
      <c r="A393" s="15" t="s">
        <v>100</v>
      </c>
      <c r="B393" s="100">
        <f>IF($I392=0,"-",B392/$I392)</f>
        <v>0.27648219465051482</v>
      </c>
      <c r="C393" s="100">
        <f t="shared" ref="C393:H393" si="257">IF($I392=0,"-",C392/$I392)</f>
        <v>1.2057050985723402E-3</v>
      </c>
      <c r="D393" s="100">
        <f t="shared" si="257"/>
        <v>4.8344316615973874E-2</v>
      </c>
      <c r="E393" s="100">
        <f t="shared" si="257"/>
        <v>0.61137858071883244</v>
      </c>
      <c r="F393" s="100">
        <f t="shared" si="257"/>
        <v>0</v>
      </c>
      <c r="G393" s="100">
        <f t="shared" si="257"/>
        <v>6.2589202916106493E-2</v>
      </c>
      <c r="H393" s="101">
        <f t="shared" si="257"/>
        <v>0</v>
      </c>
      <c r="I393" s="102">
        <f>SUM(B393:H393)</f>
        <v>0.99999999999999989</v>
      </c>
      <c r="J393" s="131"/>
      <c r="K393" s="27" t="s">
        <v>100</v>
      </c>
      <c r="L393" s="76">
        <f>IF($S392=0,"-",L392/$S392)</f>
        <v>0.19361920272592703</v>
      </c>
      <c r="M393" s="76">
        <f t="shared" ref="M393:R393" si="258">IF($S392=0,"-",M392/$S392)</f>
        <v>8.4434970650912788E-4</v>
      </c>
      <c r="N393" s="76">
        <f t="shared" si="258"/>
        <v>3.3855301428529869E-2</v>
      </c>
      <c r="O393" s="76">
        <f t="shared" si="258"/>
        <v>0.42814559365068594</v>
      </c>
      <c r="P393" s="76">
        <f t="shared" si="258"/>
        <v>0.29970462303849305</v>
      </c>
      <c r="Q393" s="76">
        <f t="shared" si="258"/>
        <v>4.3830929449855047E-2</v>
      </c>
      <c r="R393" s="77">
        <f t="shared" si="258"/>
        <v>0</v>
      </c>
      <c r="S393" s="78">
        <f>SUM(L393:R393)</f>
        <v>0.99999999999999989</v>
      </c>
      <c r="U393" s="36" t="s">
        <v>100</v>
      </c>
      <c r="V393" s="103">
        <f>+V392/$AI392</f>
        <v>0.18405050847825019</v>
      </c>
      <c r="W393" s="103">
        <f t="shared" ref="W393:AH393" si="259">+W392/$AI392</f>
        <v>5.6563724535921601E-3</v>
      </c>
      <c r="X393" s="103">
        <f t="shared" si="259"/>
        <v>4.3830929449855047E-2</v>
      </c>
      <c r="Y393" s="103">
        <f t="shared" si="259"/>
        <v>8.4434970650912788E-4</v>
      </c>
      <c r="Z393" s="103">
        <f t="shared" si="259"/>
        <v>3.3855301428529869E-2</v>
      </c>
      <c r="AA393" s="103">
        <f t="shared" si="259"/>
        <v>0.42332136880711851</v>
      </c>
      <c r="AB393" s="103">
        <f t="shared" si="259"/>
        <v>0.29970462303849305</v>
      </c>
      <c r="AC393" s="103">
        <f t="shared" si="259"/>
        <v>8.7365466376521164E-3</v>
      </c>
      <c r="AD393" s="103">
        <f t="shared" si="259"/>
        <v>3.9123217940846651E-3</v>
      </c>
      <c r="AE393" s="103">
        <f t="shared" si="259"/>
        <v>0</v>
      </c>
      <c r="AF393" s="103">
        <f t="shared" si="259"/>
        <v>0</v>
      </c>
      <c r="AG393" s="103">
        <f t="shared" si="259"/>
        <v>0</v>
      </c>
      <c r="AH393" s="103">
        <f t="shared" si="259"/>
        <v>4.8242248435674514E-3</v>
      </c>
      <c r="AI393" s="104">
        <f>SUM(V393:AC393)</f>
        <v>1</v>
      </c>
    </row>
    <row r="394" spans="1:85" ht="15" thickBot="1">
      <c r="A394" s="218"/>
      <c r="B394" s="218"/>
      <c r="C394" s="218"/>
      <c r="D394" s="218"/>
      <c r="E394" s="218"/>
      <c r="F394" s="218"/>
      <c r="G394" s="218"/>
      <c r="H394" s="218"/>
      <c r="I394" s="218"/>
      <c r="K394" s="218"/>
      <c r="L394" s="218"/>
      <c r="M394" s="218"/>
      <c r="N394" s="218"/>
      <c r="O394" s="218"/>
      <c r="P394" s="218"/>
      <c r="Q394" s="218"/>
      <c r="R394" s="218"/>
      <c r="S394" s="218"/>
      <c r="AI394" s="139"/>
      <c r="BA394" s="131"/>
      <c r="BR394" s="131"/>
      <c r="CG394" s="131"/>
    </row>
    <row r="395" spans="1:85" ht="28.5">
      <c r="A395" s="328" t="s">
        <v>39</v>
      </c>
      <c r="B395" s="135" t="s">
        <v>0</v>
      </c>
      <c r="C395" s="135" t="s">
        <v>1</v>
      </c>
      <c r="D395" s="135" t="s">
        <v>2</v>
      </c>
      <c r="E395" s="135" t="s">
        <v>3</v>
      </c>
      <c r="F395" s="135" t="s">
        <v>27</v>
      </c>
      <c r="G395" s="135" t="s">
        <v>4</v>
      </c>
      <c r="H395" s="135" t="s">
        <v>5</v>
      </c>
      <c r="I395" s="136" t="s">
        <v>6</v>
      </c>
      <c r="K395" s="330" t="s">
        <v>39</v>
      </c>
      <c r="L395" s="137" t="s">
        <v>0</v>
      </c>
      <c r="M395" s="137" t="s">
        <v>1</v>
      </c>
      <c r="N395" s="137" t="s">
        <v>2</v>
      </c>
      <c r="O395" s="137" t="s">
        <v>3</v>
      </c>
      <c r="P395" s="137" t="s">
        <v>27</v>
      </c>
      <c r="Q395" s="137" t="s">
        <v>4</v>
      </c>
      <c r="R395" s="137" t="s">
        <v>5</v>
      </c>
      <c r="S395" s="138" t="s">
        <v>6</v>
      </c>
      <c r="U395" s="332" t="s">
        <v>39</v>
      </c>
      <c r="V395" s="190" t="s">
        <v>69</v>
      </c>
      <c r="W395" s="190" t="s">
        <v>70</v>
      </c>
      <c r="X395" s="190" t="s">
        <v>4</v>
      </c>
      <c r="Y395" s="190" t="s">
        <v>1</v>
      </c>
      <c r="Z395" s="190" t="s">
        <v>2</v>
      </c>
      <c r="AA395" s="190" t="s">
        <v>3</v>
      </c>
      <c r="AB395" s="190" t="s">
        <v>52</v>
      </c>
      <c r="AC395" s="190" t="s">
        <v>64</v>
      </c>
      <c r="AD395" s="191" t="s">
        <v>72</v>
      </c>
      <c r="AE395" s="191" t="s">
        <v>79</v>
      </c>
      <c r="AF395" s="191" t="s">
        <v>73</v>
      </c>
      <c r="AG395" s="191" t="s">
        <v>80</v>
      </c>
      <c r="AH395" s="191" t="s">
        <v>81</v>
      </c>
      <c r="AI395" s="192" t="s">
        <v>60</v>
      </c>
      <c r="BA395" s="131"/>
      <c r="BR395" s="131"/>
      <c r="CG395" s="131"/>
    </row>
    <row r="396" spans="1:85" ht="15">
      <c r="A396" s="329" t="s">
        <v>39</v>
      </c>
      <c r="B396" s="294" t="s">
        <v>109</v>
      </c>
      <c r="C396" s="295"/>
      <c r="D396" s="295"/>
      <c r="E396" s="295"/>
      <c r="F396" s="295"/>
      <c r="G396" s="295"/>
      <c r="H396" s="295"/>
      <c r="I396" s="296"/>
      <c r="K396" s="331" t="s">
        <v>39</v>
      </c>
      <c r="L396" s="297" t="s">
        <v>109</v>
      </c>
      <c r="M396" s="298"/>
      <c r="N396" s="298"/>
      <c r="O396" s="298"/>
      <c r="P396" s="298"/>
      <c r="Q396" s="298"/>
      <c r="R396" s="298"/>
      <c r="S396" s="299"/>
      <c r="U396" s="333" t="s">
        <v>39</v>
      </c>
      <c r="V396" s="326" t="s">
        <v>109</v>
      </c>
      <c r="W396" s="326"/>
      <c r="X396" s="326"/>
      <c r="Y396" s="326"/>
      <c r="Z396" s="326"/>
      <c r="AA396" s="326"/>
      <c r="AB396" s="326"/>
      <c r="AC396" s="326"/>
      <c r="AD396" s="326"/>
      <c r="AE396" s="326"/>
      <c r="AF396" s="326"/>
      <c r="AG396" s="326"/>
      <c r="AH396" s="326"/>
      <c r="AI396" s="327"/>
      <c r="BA396" s="131"/>
      <c r="BR396" s="131"/>
      <c r="CG396" s="131"/>
    </row>
    <row r="397" spans="1:85" ht="15">
      <c r="A397" s="141" t="s">
        <v>7</v>
      </c>
      <c r="B397" s="142">
        <v>0</v>
      </c>
      <c r="C397" s="142">
        <v>0</v>
      </c>
      <c r="D397" s="142">
        <v>0</v>
      </c>
      <c r="E397" s="142">
        <v>0</v>
      </c>
      <c r="F397" s="303"/>
      <c r="G397" s="142">
        <v>0</v>
      </c>
      <c r="H397" s="143">
        <v>0</v>
      </c>
      <c r="I397" s="144">
        <f>SUM(B397:H397)</f>
        <v>0</v>
      </c>
      <c r="J397" s="139"/>
      <c r="K397" s="193" t="s">
        <v>7</v>
      </c>
      <c r="L397" s="142">
        <v>0</v>
      </c>
      <c r="M397" s="142">
        <v>0</v>
      </c>
      <c r="N397" s="142">
        <v>0</v>
      </c>
      <c r="O397" s="142">
        <v>0</v>
      </c>
      <c r="P397" s="142">
        <v>0</v>
      </c>
      <c r="Q397" s="142">
        <v>0</v>
      </c>
      <c r="R397" s="194">
        <v>0</v>
      </c>
      <c r="S397" s="195">
        <f>SUM(L397:R397)</f>
        <v>0</v>
      </c>
      <c r="U397" s="196" t="s">
        <v>7</v>
      </c>
      <c r="V397" s="197">
        <v>0</v>
      </c>
      <c r="W397" s="197">
        <v>0</v>
      </c>
      <c r="X397" s="197">
        <v>0</v>
      </c>
      <c r="Y397" s="197">
        <v>0</v>
      </c>
      <c r="Z397" s="197">
        <v>0</v>
      </c>
      <c r="AA397" s="197">
        <v>0</v>
      </c>
      <c r="AB397" s="197">
        <v>0</v>
      </c>
      <c r="AC397" s="198">
        <v>0</v>
      </c>
      <c r="AD397" s="199">
        <v>0</v>
      </c>
      <c r="AE397" s="199">
        <v>0</v>
      </c>
      <c r="AF397" s="199">
        <v>0</v>
      </c>
      <c r="AG397" s="199">
        <v>0</v>
      </c>
      <c r="AH397" s="199">
        <v>0</v>
      </c>
      <c r="AI397" s="200">
        <f>SUM(V397:AC397)</f>
        <v>0</v>
      </c>
      <c r="BA397" s="131"/>
      <c r="BR397" s="131"/>
      <c r="CG397" s="131"/>
    </row>
    <row r="398" spans="1:85" ht="15">
      <c r="A398" s="149" t="s">
        <v>8</v>
      </c>
      <c r="B398" s="150">
        <v>0</v>
      </c>
      <c r="C398" s="150">
        <v>0</v>
      </c>
      <c r="D398" s="150">
        <v>0</v>
      </c>
      <c r="E398" s="150">
        <v>0</v>
      </c>
      <c r="F398" s="304"/>
      <c r="G398" s="150">
        <v>0</v>
      </c>
      <c r="H398" s="151">
        <v>0</v>
      </c>
      <c r="I398" s="152">
        <f t="shared" ref="I398:I417" si="260">SUM(B398:H398)</f>
        <v>0</v>
      </c>
      <c r="J398" s="139"/>
      <c r="K398" s="153" t="s">
        <v>8</v>
      </c>
      <c r="L398" s="154">
        <v>0</v>
      </c>
      <c r="M398" s="154">
        <v>0</v>
      </c>
      <c r="N398" s="154">
        <v>0</v>
      </c>
      <c r="O398" s="154">
        <v>0</v>
      </c>
      <c r="P398" s="154">
        <v>0</v>
      </c>
      <c r="Q398" s="154">
        <v>0</v>
      </c>
      <c r="R398" s="155">
        <v>0</v>
      </c>
      <c r="S398" s="156">
        <f t="shared" ref="S398:S417" si="261">SUM(L398:R398)</f>
        <v>0</v>
      </c>
      <c r="U398" s="201" t="s">
        <v>8</v>
      </c>
      <c r="V398" s="202">
        <v>0</v>
      </c>
      <c r="W398" s="202">
        <v>0</v>
      </c>
      <c r="X398" s="202">
        <v>0</v>
      </c>
      <c r="Y398" s="202">
        <v>0</v>
      </c>
      <c r="Z398" s="202">
        <v>0</v>
      </c>
      <c r="AA398" s="202">
        <v>0</v>
      </c>
      <c r="AB398" s="202">
        <v>0</v>
      </c>
      <c r="AC398" s="203">
        <v>0</v>
      </c>
      <c r="AD398" s="202">
        <v>0</v>
      </c>
      <c r="AE398" s="202">
        <v>0</v>
      </c>
      <c r="AF398" s="202">
        <v>0</v>
      </c>
      <c r="AG398" s="202">
        <v>0</v>
      </c>
      <c r="AH398" s="202">
        <v>0</v>
      </c>
      <c r="AI398" s="204">
        <f t="shared" ref="AI398:AI417" si="262">SUM(V398:AC398)</f>
        <v>0</v>
      </c>
      <c r="BA398" s="131"/>
      <c r="BR398" s="131"/>
      <c r="CG398" s="131"/>
    </row>
    <row r="399" spans="1:85" ht="15">
      <c r="A399" s="157" t="s">
        <v>10</v>
      </c>
      <c r="B399" s="146">
        <v>0</v>
      </c>
      <c r="C399" s="146">
        <v>0</v>
      </c>
      <c r="D399" s="146">
        <v>0.1595465066797927</v>
      </c>
      <c r="E399" s="146">
        <v>0</v>
      </c>
      <c r="F399" s="304"/>
      <c r="G399" s="146">
        <v>0</v>
      </c>
      <c r="H399" s="158">
        <v>0</v>
      </c>
      <c r="I399" s="144">
        <f t="shared" si="260"/>
        <v>0.1595465066797927</v>
      </c>
      <c r="J399" s="139"/>
      <c r="K399" s="159" t="s">
        <v>10</v>
      </c>
      <c r="L399" s="146">
        <v>0</v>
      </c>
      <c r="M399" s="146">
        <v>0</v>
      </c>
      <c r="N399" s="146">
        <v>0.1595465066797927</v>
      </c>
      <c r="O399" s="146">
        <v>0</v>
      </c>
      <c r="P399" s="146">
        <v>0</v>
      </c>
      <c r="Q399" s="146">
        <v>0</v>
      </c>
      <c r="R399" s="147">
        <v>0</v>
      </c>
      <c r="S399" s="148">
        <f t="shared" si="261"/>
        <v>0.1595465066797927</v>
      </c>
      <c r="U399" s="205" t="s">
        <v>10</v>
      </c>
      <c r="V399" s="197">
        <v>0</v>
      </c>
      <c r="W399" s="197">
        <v>0</v>
      </c>
      <c r="X399" s="197">
        <v>0</v>
      </c>
      <c r="Y399" s="197">
        <v>0</v>
      </c>
      <c r="Z399" s="197">
        <v>0.1595465066797927</v>
      </c>
      <c r="AA399" s="197">
        <v>0</v>
      </c>
      <c r="AB399" s="197">
        <v>0</v>
      </c>
      <c r="AC399" s="198">
        <v>0</v>
      </c>
      <c r="AD399" s="199">
        <v>0</v>
      </c>
      <c r="AE399" s="199">
        <v>0</v>
      </c>
      <c r="AF399" s="199">
        <v>0</v>
      </c>
      <c r="AG399" s="199">
        <v>0</v>
      </c>
      <c r="AH399" s="199">
        <v>0</v>
      </c>
      <c r="AI399" s="200">
        <f t="shared" si="262"/>
        <v>0.1595465066797927</v>
      </c>
      <c r="BA399" s="131"/>
      <c r="BR399" s="131"/>
      <c r="CG399" s="131"/>
    </row>
    <row r="400" spans="1:85" ht="15">
      <c r="A400" s="149" t="s">
        <v>53</v>
      </c>
      <c r="B400" s="150">
        <v>0</v>
      </c>
      <c r="C400" s="150">
        <v>0</v>
      </c>
      <c r="D400" s="150">
        <v>0</v>
      </c>
      <c r="E400" s="150">
        <v>0</v>
      </c>
      <c r="F400" s="304"/>
      <c r="G400" s="150">
        <v>0</v>
      </c>
      <c r="H400" s="151">
        <v>0</v>
      </c>
      <c r="I400" s="152">
        <f t="shared" si="260"/>
        <v>0</v>
      </c>
      <c r="J400" s="139"/>
      <c r="K400" s="153" t="s">
        <v>53</v>
      </c>
      <c r="L400" s="154">
        <v>0</v>
      </c>
      <c r="M400" s="154">
        <v>0</v>
      </c>
      <c r="N400" s="154">
        <v>0</v>
      </c>
      <c r="O400" s="154">
        <v>0</v>
      </c>
      <c r="P400" s="154">
        <v>0</v>
      </c>
      <c r="Q400" s="154">
        <v>0</v>
      </c>
      <c r="R400" s="155">
        <v>0</v>
      </c>
      <c r="S400" s="156">
        <f t="shared" si="261"/>
        <v>0</v>
      </c>
      <c r="U400" s="201" t="s">
        <v>53</v>
      </c>
      <c r="V400" s="202">
        <v>0</v>
      </c>
      <c r="W400" s="202">
        <v>0</v>
      </c>
      <c r="X400" s="202">
        <v>0</v>
      </c>
      <c r="Y400" s="202">
        <v>0</v>
      </c>
      <c r="Z400" s="202">
        <v>0</v>
      </c>
      <c r="AA400" s="202">
        <v>0</v>
      </c>
      <c r="AB400" s="202">
        <v>0</v>
      </c>
      <c r="AC400" s="203">
        <v>0</v>
      </c>
      <c r="AD400" s="202">
        <v>0</v>
      </c>
      <c r="AE400" s="202">
        <v>0</v>
      </c>
      <c r="AF400" s="202">
        <v>0</v>
      </c>
      <c r="AG400" s="202">
        <v>0</v>
      </c>
      <c r="AH400" s="202">
        <v>0</v>
      </c>
      <c r="AI400" s="204">
        <f t="shared" si="262"/>
        <v>0</v>
      </c>
      <c r="BA400" s="131"/>
      <c r="BR400" s="131"/>
      <c r="CG400" s="131"/>
    </row>
    <row r="401" spans="1:85" ht="15">
      <c r="A401" s="157" t="s">
        <v>16</v>
      </c>
      <c r="B401" s="146">
        <v>27.15865105414634</v>
      </c>
      <c r="C401" s="146">
        <v>11.841396022603542</v>
      </c>
      <c r="D401" s="146">
        <v>0</v>
      </c>
      <c r="E401" s="146">
        <v>0</v>
      </c>
      <c r="F401" s="304"/>
      <c r="G401" s="146">
        <v>0</v>
      </c>
      <c r="H401" s="158">
        <v>0</v>
      </c>
      <c r="I401" s="144">
        <f t="shared" si="260"/>
        <v>39.00004707674988</v>
      </c>
      <c r="J401" s="139"/>
      <c r="K401" s="159" t="s">
        <v>16</v>
      </c>
      <c r="L401" s="146">
        <v>27.15865105414634</v>
      </c>
      <c r="M401" s="146">
        <v>11.841396022603542</v>
      </c>
      <c r="N401" s="146">
        <v>0</v>
      </c>
      <c r="O401" s="146">
        <v>0</v>
      </c>
      <c r="P401" s="146">
        <v>0</v>
      </c>
      <c r="Q401" s="146">
        <v>0</v>
      </c>
      <c r="R401" s="147">
        <v>0</v>
      </c>
      <c r="S401" s="148">
        <f t="shared" si="261"/>
        <v>39.00004707674988</v>
      </c>
      <c r="U401" s="205" t="s">
        <v>16</v>
      </c>
      <c r="V401" s="197">
        <v>27.15865105414634</v>
      </c>
      <c r="W401" s="197">
        <v>0</v>
      </c>
      <c r="X401" s="197">
        <v>0</v>
      </c>
      <c r="Y401" s="197">
        <v>11.841396022603542</v>
      </c>
      <c r="Z401" s="197">
        <v>0</v>
      </c>
      <c r="AA401" s="197">
        <v>0</v>
      </c>
      <c r="AB401" s="197">
        <v>0</v>
      </c>
      <c r="AC401" s="198">
        <v>0</v>
      </c>
      <c r="AD401" s="199">
        <v>0</v>
      </c>
      <c r="AE401" s="199">
        <v>0</v>
      </c>
      <c r="AF401" s="199">
        <v>0</v>
      </c>
      <c r="AG401" s="199">
        <v>0</v>
      </c>
      <c r="AH401" s="199">
        <v>0</v>
      </c>
      <c r="AI401" s="200">
        <f t="shared" si="262"/>
        <v>39.00004707674988</v>
      </c>
      <c r="BA401" s="131"/>
      <c r="BR401" s="131"/>
      <c r="CG401" s="131"/>
    </row>
    <row r="402" spans="1:85" ht="15">
      <c r="A402" s="149" t="s">
        <v>15</v>
      </c>
      <c r="B402" s="150">
        <v>10.602378798238721</v>
      </c>
      <c r="C402" s="150">
        <v>6.6929468564147898</v>
      </c>
      <c r="D402" s="150">
        <v>1.6130469249643302</v>
      </c>
      <c r="E402" s="150">
        <v>0</v>
      </c>
      <c r="F402" s="304"/>
      <c r="G402" s="150">
        <v>0</v>
      </c>
      <c r="H402" s="151">
        <v>0</v>
      </c>
      <c r="I402" s="152">
        <f t="shared" si="260"/>
        <v>18.90837257961784</v>
      </c>
      <c r="J402" s="139"/>
      <c r="K402" s="153" t="s">
        <v>15</v>
      </c>
      <c r="L402" s="154">
        <v>10.602378798238721</v>
      </c>
      <c r="M402" s="154">
        <v>6.6929468564147898</v>
      </c>
      <c r="N402" s="154">
        <v>1.6130469249643302</v>
      </c>
      <c r="O402" s="154">
        <v>0</v>
      </c>
      <c r="P402" s="154">
        <v>0</v>
      </c>
      <c r="Q402" s="154">
        <v>0</v>
      </c>
      <c r="R402" s="155">
        <v>0</v>
      </c>
      <c r="S402" s="156">
        <f t="shared" si="261"/>
        <v>18.90837257961784</v>
      </c>
      <c r="U402" s="201" t="s">
        <v>54</v>
      </c>
      <c r="V402" s="202">
        <v>10.602378798238721</v>
      </c>
      <c r="W402" s="202">
        <v>0</v>
      </c>
      <c r="X402" s="202">
        <v>0</v>
      </c>
      <c r="Y402" s="202">
        <v>6.6929468564147898</v>
      </c>
      <c r="Z402" s="202">
        <v>1.6130469249643302</v>
      </c>
      <c r="AA402" s="202">
        <v>0</v>
      </c>
      <c r="AB402" s="202">
        <v>0</v>
      </c>
      <c r="AC402" s="203">
        <v>0</v>
      </c>
      <c r="AD402" s="202">
        <v>0</v>
      </c>
      <c r="AE402" s="202">
        <v>0</v>
      </c>
      <c r="AF402" s="202">
        <v>0</v>
      </c>
      <c r="AG402" s="202">
        <v>0</v>
      </c>
      <c r="AH402" s="202">
        <v>0</v>
      </c>
      <c r="AI402" s="204">
        <f t="shared" si="262"/>
        <v>18.90837257961784</v>
      </c>
      <c r="BA402" s="131"/>
      <c r="BR402" s="131"/>
      <c r="CG402" s="131"/>
    </row>
    <row r="403" spans="1:85" ht="15">
      <c r="A403" s="157" t="s">
        <v>55</v>
      </c>
      <c r="B403" s="146">
        <v>0</v>
      </c>
      <c r="C403" s="146">
        <v>0</v>
      </c>
      <c r="D403" s="146">
        <v>0</v>
      </c>
      <c r="E403" s="146">
        <v>0</v>
      </c>
      <c r="F403" s="304"/>
      <c r="G403" s="146">
        <v>0</v>
      </c>
      <c r="H403" s="158">
        <v>0</v>
      </c>
      <c r="I403" s="144">
        <f t="shared" si="260"/>
        <v>0</v>
      </c>
      <c r="J403" s="139"/>
      <c r="K403" s="159" t="s">
        <v>55</v>
      </c>
      <c r="L403" s="146">
        <v>0</v>
      </c>
      <c r="M403" s="146">
        <v>0</v>
      </c>
      <c r="N403" s="146">
        <v>0</v>
      </c>
      <c r="O403" s="146">
        <v>0</v>
      </c>
      <c r="P403" s="146">
        <v>26.03729690355463</v>
      </c>
      <c r="Q403" s="146">
        <v>0</v>
      </c>
      <c r="R403" s="147">
        <v>0</v>
      </c>
      <c r="S403" s="148">
        <f t="shared" si="261"/>
        <v>26.03729690355463</v>
      </c>
      <c r="U403" s="205" t="s">
        <v>55</v>
      </c>
      <c r="V403" s="197">
        <v>0</v>
      </c>
      <c r="W403" s="197">
        <v>0</v>
      </c>
      <c r="X403" s="197">
        <v>0</v>
      </c>
      <c r="Y403" s="197">
        <v>0</v>
      </c>
      <c r="Z403" s="197">
        <v>0</v>
      </c>
      <c r="AA403" s="197">
        <v>0</v>
      </c>
      <c r="AB403" s="197">
        <v>26.03729690355463</v>
      </c>
      <c r="AC403" s="198">
        <v>0</v>
      </c>
      <c r="AD403" s="197">
        <v>0</v>
      </c>
      <c r="AE403" s="197">
        <v>0</v>
      </c>
      <c r="AF403" s="197">
        <v>0</v>
      </c>
      <c r="AG403" s="197">
        <v>0</v>
      </c>
      <c r="AH403" s="197">
        <v>0</v>
      </c>
      <c r="AI403" s="200">
        <f t="shared" si="262"/>
        <v>26.03729690355463</v>
      </c>
      <c r="BA403" s="131"/>
      <c r="BR403" s="131"/>
      <c r="CG403" s="131"/>
    </row>
    <row r="404" spans="1:85" ht="15">
      <c r="A404" s="149" t="s">
        <v>12</v>
      </c>
      <c r="B404" s="150">
        <v>0</v>
      </c>
      <c r="C404" s="150">
        <v>0.20085392510951972</v>
      </c>
      <c r="D404" s="150">
        <v>0</v>
      </c>
      <c r="E404" s="150">
        <v>0</v>
      </c>
      <c r="F404" s="304"/>
      <c r="G404" s="150">
        <v>0</v>
      </c>
      <c r="H404" s="151">
        <v>0</v>
      </c>
      <c r="I404" s="152">
        <f t="shared" si="260"/>
        <v>0.20085392510951972</v>
      </c>
      <c r="J404" s="139"/>
      <c r="K404" s="153" t="s">
        <v>12</v>
      </c>
      <c r="L404" s="154">
        <v>0</v>
      </c>
      <c r="M404" s="154">
        <v>0.20085392510951972</v>
      </c>
      <c r="N404" s="154">
        <v>0</v>
      </c>
      <c r="O404" s="154">
        <v>0</v>
      </c>
      <c r="P404" s="154">
        <v>3.2656663353373818</v>
      </c>
      <c r="Q404" s="154">
        <v>0</v>
      </c>
      <c r="R404" s="155">
        <v>0</v>
      </c>
      <c r="S404" s="156">
        <f t="shared" si="261"/>
        <v>3.4665202604469014</v>
      </c>
      <c r="U404" s="201" t="s">
        <v>12</v>
      </c>
      <c r="V404" s="202">
        <v>0</v>
      </c>
      <c r="W404" s="202">
        <v>0</v>
      </c>
      <c r="X404" s="202">
        <v>0</v>
      </c>
      <c r="Y404" s="202">
        <v>0.20085392510951972</v>
      </c>
      <c r="Z404" s="202">
        <v>0</v>
      </c>
      <c r="AA404" s="202">
        <v>0</v>
      </c>
      <c r="AB404" s="202">
        <v>3.2656663353373818</v>
      </c>
      <c r="AC404" s="203">
        <v>0</v>
      </c>
      <c r="AD404" s="202">
        <v>0</v>
      </c>
      <c r="AE404" s="202">
        <v>0</v>
      </c>
      <c r="AF404" s="202">
        <v>0</v>
      </c>
      <c r="AG404" s="202">
        <v>0</v>
      </c>
      <c r="AH404" s="202">
        <v>0</v>
      </c>
      <c r="AI404" s="204">
        <f t="shared" si="262"/>
        <v>3.4665202604469014</v>
      </c>
      <c r="BA404" s="131"/>
      <c r="BR404" s="131"/>
      <c r="CG404" s="131"/>
    </row>
    <row r="405" spans="1:85" ht="15">
      <c r="A405" s="157" t="s">
        <v>56</v>
      </c>
      <c r="B405" s="146">
        <v>0</v>
      </c>
      <c r="C405" s="146">
        <v>0</v>
      </c>
      <c r="D405" s="146">
        <v>0</v>
      </c>
      <c r="E405" s="146">
        <v>0</v>
      </c>
      <c r="F405" s="304"/>
      <c r="G405" s="146">
        <v>0</v>
      </c>
      <c r="H405" s="158">
        <v>0</v>
      </c>
      <c r="I405" s="144">
        <f t="shared" si="260"/>
        <v>0</v>
      </c>
      <c r="J405" s="139"/>
      <c r="K405" s="159" t="s">
        <v>56</v>
      </c>
      <c r="L405" s="146">
        <v>0</v>
      </c>
      <c r="M405" s="146">
        <v>0</v>
      </c>
      <c r="N405" s="146">
        <v>0</v>
      </c>
      <c r="O405" s="146">
        <v>0</v>
      </c>
      <c r="P405" s="146">
        <v>0</v>
      </c>
      <c r="Q405" s="146">
        <v>0</v>
      </c>
      <c r="R405" s="147">
        <v>0</v>
      </c>
      <c r="S405" s="148">
        <f t="shared" si="261"/>
        <v>0</v>
      </c>
      <c r="U405" s="205" t="s">
        <v>56</v>
      </c>
      <c r="V405" s="197">
        <v>0</v>
      </c>
      <c r="W405" s="197">
        <v>0</v>
      </c>
      <c r="X405" s="197">
        <v>0</v>
      </c>
      <c r="Y405" s="197">
        <v>0</v>
      </c>
      <c r="Z405" s="197">
        <v>0</v>
      </c>
      <c r="AA405" s="197">
        <v>0</v>
      </c>
      <c r="AB405" s="197">
        <v>0</v>
      </c>
      <c r="AC405" s="198">
        <v>0</v>
      </c>
      <c r="AD405" s="197">
        <v>0</v>
      </c>
      <c r="AE405" s="197">
        <v>0</v>
      </c>
      <c r="AF405" s="197">
        <v>0</v>
      </c>
      <c r="AG405" s="197">
        <v>0</v>
      </c>
      <c r="AH405" s="197">
        <v>0</v>
      </c>
      <c r="AI405" s="200">
        <f t="shared" si="262"/>
        <v>0</v>
      </c>
      <c r="BA405" s="131"/>
      <c r="BR405" s="131"/>
      <c r="CG405" s="131"/>
    </row>
    <row r="406" spans="1:85" ht="15">
      <c r="A406" s="149" t="s">
        <v>17</v>
      </c>
      <c r="B406" s="150">
        <v>0</v>
      </c>
      <c r="C406" s="150">
        <v>0</v>
      </c>
      <c r="D406" s="150">
        <v>0.84067255540629449</v>
      </c>
      <c r="E406" s="150">
        <v>0</v>
      </c>
      <c r="F406" s="304"/>
      <c r="G406" s="150">
        <v>0</v>
      </c>
      <c r="H406" s="151">
        <v>0</v>
      </c>
      <c r="I406" s="152">
        <f t="shared" si="260"/>
        <v>0.84067255540629449</v>
      </c>
      <c r="J406" s="139"/>
      <c r="K406" s="153" t="s">
        <v>17</v>
      </c>
      <c r="L406" s="154">
        <v>0</v>
      </c>
      <c r="M406" s="154">
        <v>0</v>
      </c>
      <c r="N406" s="154">
        <v>0.84067255540629449</v>
      </c>
      <c r="O406" s="154">
        <v>0</v>
      </c>
      <c r="P406" s="154">
        <v>6.1625134649910443E-2</v>
      </c>
      <c r="Q406" s="154">
        <v>0</v>
      </c>
      <c r="R406" s="155">
        <v>0</v>
      </c>
      <c r="S406" s="156">
        <f t="shared" si="261"/>
        <v>0.90229769005620497</v>
      </c>
      <c r="U406" s="201" t="s">
        <v>17</v>
      </c>
      <c r="V406" s="202">
        <v>0</v>
      </c>
      <c r="W406" s="202">
        <v>0</v>
      </c>
      <c r="X406" s="202">
        <v>0</v>
      </c>
      <c r="Y406" s="202">
        <v>0</v>
      </c>
      <c r="Z406" s="202">
        <v>0.84067255540629449</v>
      </c>
      <c r="AA406" s="202">
        <v>0</v>
      </c>
      <c r="AB406" s="202">
        <v>6.1625134649910443E-2</v>
      </c>
      <c r="AC406" s="203">
        <v>0</v>
      </c>
      <c r="AD406" s="202">
        <v>0</v>
      </c>
      <c r="AE406" s="202">
        <v>0</v>
      </c>
      <c r="AF406" s="202">
        <v>0</v>
      </c>
      <c r="AG406" s="202">
        <v>0</v>
      </c>
      <c r="AH406" s="202">
        <v>0</v>
      </c>
      <c r="AI406" s="204">
        <f t="shared" si="262"/>
        <v>0.90229769005620497</v>
      </c>
      <c r="BA406" s="131"/>
      <c r="BR406" s="131"/>
      <c r="CG406" s="131"/>
    </row>
    <row r="407" spans="1:85" ht="15">
      <c r="A407" s="157" t="s">
        <v>141</v>
      </c>
      <c r="B407" s="146">
        <v>73.906746020363485</v>
      </c>
      <c r="C407" s="146">
        <v>545.89188172982051</v>
      </c>
      <c r="D407" s="146">
        <v>215.70018777683214</v>
      </c>
      <c r="E407" s="146">
        <v>0</v>
      </c>
      <c r="F407" s="304"/>
      <c r="G407" s="146">
        <v>0</v>
      </c>
      <c r="H407" s="158">
        <v>0</v>
      </c>
      <c r="I407" s="144">
        <f t="shared" si="260"/>
        <v>835.49881552701618</v>
      </c>
      <c r="J407" s="139"/>
      <c r="K407" s="159" t="s">
        <v>141</v>
      </c>
      <c r="L407" s="146">
        <v>73.906746020363485</v>
      </c>
      <c r="M407" s="146">
        <v>545.89188172982051</v>
      </c>
      <c r="N407" s="146">
        <v>215.70018777683214</v>
      </c>
      <c r="O407" s="146">
        <v>0</v>
      </c>
      <c r="P407" s="146">
        <v>0</v>
      </c>
      <c r="Q407" s="146">
        <v>0</v>
      </c>
      <c r="R407" s="147">
        <v>0</v>
      </c>
      <c r="S407" s="148">
        <f t="shared" si="261"/>
        <v>835.49881552701618</v>
      </c>
      <c r="U407" s="205" t="s">
        <v>141</v>
      </c>
      <c r="V407" s="197">
        <v>73.906746020363485</v>
      </c>
      <c r="W407" s="197">
        <v>0</v>
      </c>
      <c r="X407" s="197">
        <v>0</v>
      </c>
      <c r="Y407" s="197">
        <v>545.89188172982051</v>
      </c>
      <c r="Z407" s="197">
        <v>93.505361924634158</v>
      </c>
      <c r="AA407" s="197">
        <v>0</v>
      </c>
      <c r="AB407" s="197">
        <v>0</v>
      </c>
      <c r="AC407" s="198">
        <v>122.19482585219799</v>
      </c>
      <c r="AD407" s="197">
        <v>0</v>
      </c>
      <c r="AE407" s="197">
        <v>0</v>
      </c>
      <c r="AF407" s="197">
        <v>0</v>
      </c>
      <c r="AG407" s="197">
        <v>122.19482585219799</v>
      </c>
      <c r="AH407" s="197">
        <v>0</v>
      </c>
      <c r="AI407" s="200">
        <f t="shared" si="262"/>
        <v>835.49881552701618</v>
      </c>
      <c r="BA407" s="131"/>
      <c r="BR407" s="131"/>
      <c r="CG407" s="131"/>
    </row>
    <row r="408" spans="1:85" ht="15">
      <c r="A408" s="149" t="s">
        <v>25</v>
      </c>
      <c r="B408" s="150">
        <v>47.895485462467434</v>
      </c>
      <c r="C408" s="150">
        <v>1.1706206978165221</v>
      </c>
      <c r="D408" s="150">
        <v>9.434645385973635</v>
      </c>
      <c r="E408" s="150">
        <v>350.31806984631163</v>
      </c>
      <c r="F408" s="304"/>
      <c r="G408" s="150">
        <v>48.763877491433078</v>
      </c>
      <c r="H408" s="151">
        <v>0</v>
      </c>
      <c r="I408" s="152">
        <f t="shared" si="260"/>
        <v>457.5826988840023</v>
      </c>
      <c r="J408" s="139"/>
      <c r="K408" s="153" t="s">
        <v>25</v>
      </c>
      <c r="L408" s="154">
        <v>47.895485462467434</v>
      </c>
      <c r="M408" s="154">
        <v>1.1706206978165221</v>
      </c>
      <c r="N408" s="154">
        <v>9.434645385973635</v>
      </c>
      <c r="O408" s="154">
        <v>350.31806984631163</v>
      </c>
      <c r="P408" s="154">
        <v>4.8583120451234025</v>
      </c>
      <c r="Q408" s="154">
        <v>48.763877491433078</v>
      </c>
      <c r="R408" s="155">
        <v>0</v>
      </c>
      <c r="S408" s="156">
        <f t="shared" si="261"/>
        <v>462.4410109291257</v>
      </c>
      <c r="U408" s="201" t="s">
        <v>25</v>
      </c>
      <c r="V408" s="202">
        <v>0</v>
      </c>
      <c r="W408" s="202">
        <v>36.969170428585237</v>
      </c>
      <c r="X408" s="202">
        <v>48.763877491433078</v>
      </c>
      <c r="Y408" s="202">
        <v>1.1706206978165221</v>
      </c>
      <c r="Z408" s="202">
        <v>9.434645385973635</v>
      </c>
      <c r="AA408" s="202">
        <v>336.03584055027619</v>
      </c>
      <c r="AB408" s="202">
        <v>4.8583120451234025</v>
      </c>
      <c r="AC408" s="203">
        <v>25.208544329917626</v>
      </c>
      <c r="AD408" s="202">
        <v>10.926315033882201</v>
      </c>
      <c r="AE408" s="202">
        <v>14.282229296035416</v>
      </c>
      <c r="AF408" s="202">
        <v>0</v>
      </c>
      <c r="AG408" s="202">
        <v>0</v>
      </c>
      <c r="AH408" s="202">
        <v>0</v>
      </c>
      <c r="AI408" s="204">
        <f t="shared" si="262"/>
        <v>462.4410109291257</v>
      </c>
      <c r="BA408" s="131"/>
      <c r="BR408" s="131"/>
      <c r="CG408" s="131"/>
    </row>
    <row r="409" spans="1:85" ht="15">
      <c r="A409" s="157" t="s">
        <v>24</v>
      </c>
      <c r="B409" s="146">
        <v>7.4793001262154464</v>
      </c>
      <c r="C409" s="146">
        <v>0</v>
      </c>
      <c r="D409" s="146">
        <v>0</v>
      </c>
      <c r="E409" s="146">
        <v>0</v>
      </c>
      <c r="F409" s="304"/>
      <c r="G409" s="146">
        <v>0</v>
      </c>
      <c r="H409" s="158">
        <v>0</v>
      </c>
      <c r="I409" s="144">
        <f t="shared" si="260"/>
        <v>7.4793001262154464</v>
      </c>
      <c r="J409" s="139"/>
      <c r="K409" s="159" t="s">
        <v>24</v>
      </c>
      <c r="L409" s="146">
        <v>7.4793001262154464</v>
      </c>
      <c r="M409" s="146">
        <v>0</v>
      </c>
      <c r="N409" s="146">
        <v>0</v>
      </c>
      <c r="O409" s="146">
        <v>0</v>
      </c>
      <c r="P409" s="146">
        <v>0</v>
      </c>
      <c r="Q409" s="146">
        <v>0</v>
      </c>
      <c r="R409" s="147">
        <v>0</v>
      </c>
      <c r="S409" s="148">
        <f t="shared" si="261"/>
        <v>7.4793001262154464</v>
      </c>
      <c r="U409" s="205" t="s">
        <v>24</v>
      </c>
      <c r="V409" s="197">
        <v>7.4793001262154464</v>
      </c>
      <c r="W409" s="197">
        <v>0</v>
      </c>
      <c r="X409" s="197">
        <v>0</v>
      </c>
      <c r="Y409" s="197">
        <v>0</v>
      </c>
      <c r="Z409" s="197">
        <v>0</v>
      </c>
      <c r="AA409" s="197">
        <v>0</v>
      </c>
      <c r="AB409" s="197">
        <v>0</v>
      </c>
      <c r="AC409" s="198">
        <v>0</v>
      </c>
      <c r="AD409" s="197">
        <v>0</v>
      </c>
      <c r="AE409" s="197">
        <v>0</v>
      </c>
      <c r="AF409" s="197">
        <v>0</v>
      </c>
      <c r="AG409" s="197">
        <v>0</v>
      </c>
      <c r="AH409" s="197">
        <v>0</v>
      </c>
      <c r="AI409" s="200">
        <f t="shared" si="262"/>
        <v>7.4793001262154464</v>
      </c>
      <c r="BA409" s="131"/>
      <c r="BR409" s="131"/>
      <c r="CG409" s="131"/>
    </row>
    <row r="410" spans="1:85" ht="15">
      <c r="A410" s="149" t="s">
        <v>57</v>
      </c>
      <c r="B410" s="150">
        <v>0.8738191501286855</v>
      </c>
      <c r="C410" s="150">
        <v>0</v>
      </c>
      <c r="D410" s="150">
        <v>0</v>
      </c>
      <c r="E410" s="150">
        <v>0</v>
      </c>
      <c r="F410" s="304"/>
      <c r="G410" s="150">
        <v>0</v>
      </c>
      <c r="H410" s="151">
        <v>0</v>
      </c>
      <c r="I410" s="152">
        <f t="shared" si="260"/>
        <v>0.8738191501286855</v>
      </c>
      <c r="J410" s="139"/>
      <c r="K410" s="153" t="s">
        <v>57</v>
      </c>
      <c r="L410" s="154">
        <v>0.8738191501286855</v>
      </c>
      <c r="M410" s="154">
        <v>0</v>
      </c>
      <c r="N410" s="154">
        <v>0</v>
      </c>
      <c r="O410" s="154">
        <v>0</v>
      </c>
      <c r="P410" s="154">
        <v>0</v>
      </c>
      <c r="Q410" s="154">
        <v>0</v>
      </c>
      <c r="R410" s="155">
        <v>0</v>
      </c>
      <c r="S410" s="156">
        <f t="shared" si="261"/>
        <v>0.8738191501286855</v>
      </c>
      <c r="U410" s="201" t="s">
        <v>57</v>
      </c>
      <c r="V410" s="202">
        <v>0.8738191501286855</v>
      </c>
      <c r="W410" s="202">
        <v>0</v>
      </c>
      <c r="X410" s="202">
        <v>0</v>
      </c>
      <c r="Y410" s="202">
        <v>0</v>
      </c>
      <c r="Z410" s="202">
        <v>0</v>
      </c>
      <c r="AA410" s="202">
        <v>0</v>
      </c>
      <c r="AB410" s="202">
        <v>0</v>
      </c>
      <c r="AC410" s="203">
        <v>0</v>
      </c>
      <c r="AD410" s="202">
        <v>0</v>
      </c>
      <c r="AE410" s="202">
        <v>0</v>
      </c>
      <c r="AF410" s="202">
        <v>0</v>
      </c>
      <c r="AG410" s="202">
        <v>0</v>
      </c>
      <c r="AH410" s="202">
        <v>0</v>
      </c>
      <c r="AI410" s="204">
        <f t="shared" si="262"/>
        <v>0.8738191501286855</v>
      </c>
      <c r="BA410" s="131"/>
      <c r="BR410" s="131"/>
      <c r="CG410" s="131"/>
    </row>
    <row r="411" spans="1:85" ht="15">
      <c r="A411" s="157" t="s">
        <v>22</v>
      </c>
      <c r="B411" s="146">
        <v>2.4905863120421787</v>
      </c>
      <c r="C411" s="146">
        <v>0</v>
      </c>
      <c r="D411" s="146">
        <v>0</v>
      </c>
      <c r="E411" s="146">
        <v>0</v>
      </c>
      <c r="F411" s="304"/>
      <c r="G411" s="146">
        <v>0</v>
      </c>
      <c r="H411" s="158">
        <v>0</v>
      </c>
      <c r="I411" s="144">
        <f t="shared" si="260"/>
        <v>2.4905863120421787</v>
      </c>
      <c r="J411" s="139"/>
      <c r="K411" s="159" t="s">
        <v>22</v>
      </c>
      <c r="L411" s="146">
        <v>2.4905863120421787</v>
      </c>
      <c r="M411" s="146">
        <v>0</v>
      </c>
      <c r="N411" s="146">
        <v>0</v>
      </c>
      <c r="O411" s="146">
        <v>0</v>
      </c>
      <c r="P411" s="146">
        <v>1.4888663101752071</v>
      </c>
      <c r="Q411" s="146">
        <v>0</v>
      </c>
      <c r="R411" s="147">
        <v>0</v>
      </c>
      <c r="S411" s="148">
        <f t="shared" si="261"/>
        <v>3.9794526222173858</v>
      </c>
      <c r="U411" s="205" t="s">
        <v>22</v>
      </c>
      <c r="V411" s="197">
        <v>0</v>
      </c>
      <c r="W411" s="197">
        <v>0</v>
      </c>
      <c r="X411" s="197">
        <v>0</v>
      </c>
      <c r="Y411" s="197">
        <v>0</v>
      </c>
      <c r="Z411" s="197">
        <v>0</v>
      </c>
      <c r="AA411" s="197">
        <v>0</v>
      </c>
      <c r="AB411" s="197">
        <v>1.4888663101752071</v>
      </c>
      <c r="AC411" s="198">
        <v>2.4905863120421787</v>
      </c>
      <c r="AD411" s="197">
        <v>2.4905863120421787</v>
      </c>
      <c r="AE411" s="197">
        <v>0</v>
      </c>
      <c r="AF411" s="197">
        <v>0</v>
      </c>
      <c r="AG411" s="197">
        <v>0</v>
      </c>
      <c r="AH411" s="197">
        <v>0</v>
      </c>
      <c r="AI411" s="200">
        <f t="shared" si="262"/>
        <v>3.9794526222173858</v>
      </c>
      <c r="BA411" s="131"/>
      <c r="BR411" s="131"/>
      <c r="CG411" s="131"/>
    </row>
    <row r="412" spans="1:85" ht="15">
      <c r="A412" s="149" t="s">
        <v>21</v>
      </c>
      <c r="B412" s="150">
        <v>0</v>
      </c>
      <c r="C412" s="150">
        <v>0</v>
      </c>
      <c r="D412" s="150">
        <v>0</v>
      </c>
      <c r="E412" s="150">
        <v>0</v>
      </c>
      <c r="F412" s="304"/>
      <c r="G412" s="150">
        <v>0</v>
      </c>
      <c r="H412" s="151">
        <v>0</v>
      </c>
      <c r="I412" s="152">
        <f t="shared" si="260"/>
        <v>0</v>
      </c>
      <c r="J412" s="139"/>
      <c r="K412" s="153" t="s">
        <v>21</v>
      </c>
      <c r="L412" s="154">
        <v>0</v>
      </c>
      <c r="M412" s="154">
        <v>0</v>
      </c>
      <c r="N412" s="154">
        <v>0</v>
      </c>
      <c r="O412" s="154">
        <v>0</v>
      </c>
      <c r="P412" s="154">
        <v>0</v>
      </c>
      <c r="Q412" s="154">
        <v>0</v>
      </c>
      <c r="R412" s="155">
        <v>0</v>
      </c>
      <c r="S412" s="156">
        <f t="shared" si="261"/>
        <v>0</v>
      </c>
      <c r="U412" s="201" t="s">
        <v>58</v>
      </c>
      <c r="V412" s="202">
        <v>0</v>
      </c>
      <c r="W412" s="202">
        <v>0</v>
      </c>
      <c r="X412" s="202">
        <v>0</v>
      </c>
      <c r="Y412" s="202">
        <v>0</v>
      </c>
      <c r="Z412" s="202">
        <v>0</v>
      </c>
      <c r="AA412" s="202">
        <v>0</v>
      </c>
      <c r="AB412" s="202">
        <v>0</v>
      </c>
      <c r="AC412" s="203">
        <v>0</v>
      </c>
      <c r="AD412" s="202">
        <v>0</v>
      </c>
      <c r="AE412" s="202">
        <v>0</v>
      </c>
      <c r="AF412" s="202">
        <v>0</v>
      </c>
      <c r="AG412" s="202">
        <v>0</v>
      </c>
      <c r="AH412" s="202">
        <v>0</v>
      </c>
      <c r="AI412" s="204">
        <f t="shared" si="262"/>
        <v>0</v>
      </c>
      <c r="BA412" s="131"/>
      <c r="BR412" s="131"/>
      <c r="CG412" s="131"/>
    </row>
    <row r="413" spans="1:85" ht="15">
      <c r="A413" s="160" t="s">
        <v>61</v>
      </c>
      <c r="B413" s="146">
        <v>0</v>
      </c>
      <c r="C413" s="146">
        <v>0</v>
      </c>
      <c r="D413" s="146">
        <v>0</v>
      </c>
      <c r="E413" s="146">
        <v>0</v>
      </c>
      <c r="F413" s="304"/>
      <c r="G413" s="146">
        <v>0</v>
      </c>
      <c r="H413" s="158">
        <v>0</v>
      </c>
      <c r="I413" s="144">
        <f t="shared" si="260"/>
        <v>0</v>
      </c>
      <c r="J413" s="139"/>
      <c r="K413" s="161" t="s">
        <v>61</v>
      </c>
      <c r="L413" s="146">
        <v>0</v>
      </c>
      <c r="M413" s="146">
        <v>0</v>
      </c>
      <c r="N413" s="146">
        <v>0</v>
      </c>
      <c r="O413" s="146">
        <v>0</v>
      </c>
      <c r="P413" s="146">
        <v>0</v>
      </c>
      <c r="Q413" s="146">
        <v>0</v>
      </c>
      <c r="R413" s="147">
        <v>0</v>
      </c>
      <c r="S413" s="148">
        <f t="shared" si="261"/>
        <v>0</v>
      </c>
      <c r="U413" s="206" t="s">
        <v>59</v>
      </c>
      <c r="V413" s="197">
        <v>0</v>
      </c>
      <c r="W413" s="197">
        <v>0</v>
      </c>
      <c r="X413" s="197">
        <v>0</v>
      </c>
      <c r="Y413" s="197">
        <v>0</v>
      </c>
      <c r="Z413" s="197">
        <v>0</v>
      </c>
      <c r="AA413" s="197">
        <v>0</v>
      </c>
      <c r="AB413" s="197">
        <v>0</v>
      </c>
      <c r="AC413" s="198">
        <v>0</v>
      </c>
      <c r="AD413" s="199">
        <v>0</v>
      </c>
      <c r="AE413" s="199">
        <v>0</v>
      </c>
      <c r="AF413" s="199">
        <v>0</v>
      </c>
      <c r="AG413" s="199">
        <v>0</v>
      </c>
      <c r="AH413" s="199">
        <v>0</v>
      </c>
      <c r="AI413" s="200">
        <f t="shared" si="262"/>
        <v>0</v>
      </c>
      <c r="BA413" s="131"/>
      <c r="BR413" s="131"/>
      <c r="CG413" s="131"/>
    </row>
    <row r="414" spans="1:85">
      <c r="A414" s="162" t="s">
        <v>23</v>
      </c>
      <c r="B414" s="163">
        <v>0</v>
      </c>
      <c r="C414" s="163">
        <v>0</v>
      </c>
      <c r="D414" s="163">
        <v>0</v>
      </c>
      <c r="E414" s="163">
        <v>0</v>
      </c>
      <c r="F414" s="304"/>
      <c r="G414" s="163">
        <v>0</v>
      </c>
      <c r="H414" s="164">
        <v>0</v>
      </c>
      <c r="I414" s="165">
        <f t="shared" si="260"/>
        <v>0</v>
      </c>
      <c r="J414" s="139"/>
      <c r="K414" s="166" t="s">
        <v>23</v>
      </c>
      <c r="L414" s="167">
        <v>0</v>
      </c>
      <c r="M414" s="167">
        <v>0</v>
      </c>
      <c r="N414" s="167">
        <v>0</v>
      </c>
      <c r="O414" s="167">
        <v>0</v>
      </c>
      <c r="P414" s="167">
        <v>0</v>
      </c>
      <c r="Q414" s="167">
        <v>0</v>
      </c>
      <c r="R414" s="168">
        <v>0</v>
      </c>
      <c r="S414" s="169">
        <f t="shared" si="261"/>
        <v>0</v>
      </c>
      <c r="U414" s="207" t="s">
        <v>62</v>
      </c>
      <c r="V414" s="208">
        <v>0</v>
      </c>
      <c r="W414" s="208">
        <v>0</v>
      </c>
      <c r="X414" s="208">
        <v>0</v>
      </c>
      <c r="Y414" s="208">
        <v>0</v>
      </c>
      <c r="Z414" s="208">
        <v>0</v>
      </c>
      <c r="AA414" s="208">
        <v>0</v>
      </c>
      <c r="AB414" s="208">
        <v>0</v>
      </c>
      <c r="AC414" s="208">
        <v>0</v>
      </c>
      <c r="AD414" s="208">
        <v>0</v>
      </c>
      <c r="AE414" s="208">
        <v>0</v>
      </c>
      <c r="AF414" s="208">
        <v>0</v>
      </c>
      <c r="AG414" s="208">
        <v>0</v>
      </c>
      <c r="AH414" s="92">
        <v>0</v>
      </c>
      <c r="AI414" s="209">
        <f t="shared" si="262"/>
        <v>0</v>
      </c>
      <c r="BA414" s="131"/>
      <c r="BR414" s="131"/>
      <c r="CG414" s="131"/>
    </row>
    <row r="415" spans="1:85">
      <c r="A415" s="170" t="s">
        <v>19</v>
      </c>
      <c r="B415" s="171">
        <v>0</v>
      </c>
      <c r="C415" s="171">
        <v>0</v>
      </c>
      <c r="D415" s="171">
        <v>0</v>
      </c>
      <c r="E415" s="171">
        <v>0</v>
      </c>
      <c r="F415" s="304"/>
      <c r="G415" s="171">
        <v>0</v>
      </c>
      <c r="H415" s="172">
        <v>0</v>
      </c>
      <c r="I415" s="173">
        <f t="shared" si="260"/>
        <v>0</v>
      </c>
      <c r="J415" s="139"/>
      <c r="K415" s="174" t="s">
        <v>19</v>
      </c>
      <c r="L415" s="171">
        <v>0</v>
      </c>
      <c r="M415" s="171">
        <v>0</v>
      </c>
      <c r="N415" s="171">
        <v>0</v>
      </c>
      <c r="O415" s="171">
        <v>0</v>
      </c>
      <c r="P415" s="171">
        <v>0</v>
      </c>
      <c r="Q415" s="171">
        <v>0</v>
      </c>
      <c r="R415" s="175">
        <v>0</v>
      </c>
      <c r="S415" s="176">
        <f t="shared" si="261"/>
        <v>0</v>
      </c>
      <c r="U415" s="210" t="s">
        <v>19</v>
      </c>
      <c r="V415" s="211">
        <v>0</v>
      </c>
      <c r="W415" s="211">
        <v>0</v>
      </c>
      <c r="X415" s="211">
        <v>0</v>
      </c>
      <c r="Y415" s="211">
        <v>0</v>
      </c>
      <c r="Z415" s="211">
        <v>0</v>
      </c>
      <c r="AA415" s="211">
        <v>0</v>
      </c>
      <c r="AB415" s="211">
        <v>0</v>
      </c>
      <c r="AC415" s="211">
        <v>0</v>
      </c>
      <c r="AD415" s="212">
        <v>0</v>
      </c>
      <c r="AE415" s="212">
        <v>0</v>
      </c>
      <c r="AF415" s="212">
        <v>0</v>
      </c>
      <c r="AG415" s="212">
        <v>0</v>
      </c>
      <c r="AH415" s="212">
        <v>0</v>
      </c>
      <c r="AI415" s="213">
        <f t="shared" si="262"/>
        <v>0</v>
      </c>
      <c r="BA415" s="131"/>
      <c r="BR415" s="131"/>
      <c r="CG415" s="131"/>
    </row>
    <row r="416" spans="1:85">
      <c r="A416" s="162" t="s">
        <v>20</v>
      </c>
      <c r="B416" s="163">
        <v>0</v>
      </c>
      <c r="C416" s="163">
        <v>0</v>
      </c>
      <c r="D416" s="163">
        <v>0</v>
      </c>
      <c r="E416" s="163">
        <v>0</v>
      </c>
      <c r="F416" s="304"/>
      <c r="G416" s="163">
        <v>0</v>
      </c>
      <c r="H416" s="164">
        <v>0</v>
      </c>
      <c r="I416" s="165">
        <f t="shared" si="260"/>
        <v>0</v>
      </c>
      <c r="J416" s="139"/>
      <c r="K416" s="166" t="s">
        <v>20</v>
      </c>
      <c r="L416" s="167">
        <v>0</v>
      </c>
      <c r="M416" s="167">
        <v>0</v>
      </c>
      <c r="N416" s="167">
        <v>0</v>
      </c>
      <c r="O416" s="167">
        <v>0</v>
      </c>
      <c r="P416" s="167">
        <v>0</v>
      </c>
      <c r="Q416" s="167">
        <v>0</v>
      </c>
      <c r="R416" s="168">
        <v>0</v>
      </c>
      <c r="S416" s="169">
        <f t="shared" si="261"/>
        <v>0</v>
      </c>
      <c r="U416" s="207" t="s">
        <v>20</v>
      </c>
      <c r="V416" s="208">
        <v>0</v>
      </c>
      <c r="W416" s="208">
        <v>0</v>
      </c>
      <c r="X416" s="208">
        <v>0</v>
      </c>
      <c r="Y416" s="208">
        <v>0</v>
      </c>
      <c r="Z416" s="208">
        <v>0</v>
      </c>
      <c r="AA416" s="208">
        <v>0</v>
      </c>
      <c r="AB416" s="208">
        <v>0</v>
      </c>
      <c r="AC416" s="208">
        <v>0</v>
      </c>
      <c r="AD416" s="208">
        <v>0</v>
      </c>
      <c r="AE416" s="208">
        <v>0</v>
      </c>
      <c r="AF416" s="208">
        <v>0</v>
      </c>
      <c r="AG416" s="208">
        <v>0</v>
      </c>
      <c r="AH416" s="92">
        <v>0</v>
      </c>
      <c r="AI416" s="209">
        <f t="shared" si="262"/>
        <v>0</v>
      </c>
      <c r="BA416" s="131"/>
      <c r="BR416" s="131"/>
      <c r="CG416" s="131"/>
    </row>
    <row r="417" spans="1:85" ht="15" thickBot="1">
      <c r="A417" s="177" t="s">
        <v>11</v>
      </c>
      <c r="B417" s="178">
        <v>0</v>
      </c>
      <c r="C417" s="178">
        <v>0</v>
      </c>
      <c r="D417" s="178">
        <v>0</v>
      </c>
      <c r="E417" s="178">
        <v>0</v>
      </c>
      <c r="F417" s="305"/>
      <c r="G417" s="178">
        <v>0</v>
      </c>
      <c r="H417" s="179">
        <v>0</v>
      </c>
      <c r="I417" s="180">
        <f t="shared" si="260"/>
        <v>0</v>
      </c>
      <c r="J417" s="139"/>
      <c r="K417" s="181" t="s">
        <v>11</v>
      </c>
      <c r="L417" s="178">
        <v>0</v>
      </c>
      <c r="M417" s="178">
        <v>0</v>
      </c>
      <c r="N417" s="178">
        <v>0</v>
      </c>
      <c r="O417" s="178">
        <v>0</v>
      </c>
      <c r="P417" s="178">
        <v>0</v>
      </c>
      <c r="Q417" s="178">
        <v>0</v>
      </c>
      <c r="R417" s="182">
        <v>0</v>
      </c>
      <c r="S417" s="183">
        <f t="shared" si="261"/>
        <v>0</v>
      </c>
      <c r="U417" s="210" t="s">
        <v>11</v>
      </c>
      <c r="V417" s="211">
        <v>0</v>
      </c>
      <c r="W417" s="211">
        <v>0</v>
      </c>
      <c r="X417" s="211">
        <v>0</v>
      </c>
      <c r="Y417" s="211">
        <v>0</v>
      </c>
      <c r="Z417" s="211">
        <v>0</v>
      </c>
      <c r="AA417" s="211">
        <v>0</v>
      </c>
      <c r="AB417" s="211">
        <v>0</v>
      </c>
      <c r="AC417" s="211">
        <v>0</v>
      </c>
      <c r="AD417" s="212">
        <v>0</v>
      </c>
      <c r="AE417" s="212">
        <v>0</v>
      </c>
      <c r="AF417" s="212">
        <v>0</v>
      </c>
      <c r="AG417" s="212">
        <v>0</v>
      </c>
      <c r="AH417" s="212">
        <v>0</v>
      </c>
      <c r="AI417" s="213">
        <f t="shared" si="262"/>
        <v>0</v>
      </c>
      <c r="BA417" s="131"/>
      <c r="BR417" s="131"/>
      <c r="CG417" s="131"/>
    </row>
    <row r="418" spans="1:85" ht="15">
      <c r="A418" s="184" t="s">
        <v>26</v>
      </c>
      <c r="B418" s="185">
        <f>SUM(B397:B413)</f>
        <v>170.40696692360231</v>
      </c>
      <c r="C418" s="185">
        <f t="shared" ref="C418:H418" si="263">SUM(C397:C413)</f>
        <v>565.79769923176491</v>
      </c>
      <c r="D418" s="185">
        <f t="shared" si="263"/>
        <v>227.74809914985619</v>
      </c>
      <c r="E418" s="185">
        <f t="shared" si="263"/>
        <v>350.31806984631163</v>
      </c>
      <c r="F418" s="185">
        <f t="shared" si="263"/>
        <v>0</v>
      </c>
      <c r="G418" s="185">
        <f t="shared" si="263"/>
        <v>48.763877491433078</v>
      </c>
      <c r="H418" s="187">
        <f t="shared" si="263"/>
        <v>0</v>
      </c>
      <c r="I418" s="144">
        <f t="shared" ref="I418" si="264">SUM(I397:I413)</f>
        <v>1363.0347126429681</v>
      </c>
      <c r="J418" s="139"/>
      <c r="K418" s="186" t="s">
        <v>26</v>
      </c>
      <c r="L418" s="185">
        <f>SUM(L397:L413)</f>
        <v>170.40696692360231</v>
      </c>
      <c r="M418" s="185">
        <f t="shared" ref="M418:R418" si="265">SUM(M397:M413)</f>
        <v>565.79769923176491</v>
      </c>
      <c r="N418" s="185">
        <f t="shared" si="265"/>
        <v>227.74809914985619</v>
      </c>
      <c r="O418" s="185">
        <f t="shared" si="265"/>
        <v>350.31806984631163</v>
      </c>
      <c r="P418" s="185">
        <f t="shared" si="265"/>
        <v>35.71176672884053</v>
      </c>
      <c r="Q418" s="185">
        <f t="shared" si="265"/>
        <v>48.763877491433078</v>
      </c>
      <c r="R418" s="187">
        <f t="shared" si="265"/>
        <v>0</v>
      </c>
      <c r="S418" s="188">
        <f t="shared" ref="S418" si="266">SUM(S397:S413)</f>
        <v>1398.7464793718086</v>
      </c>
      <c r="T418" s="131" t="str">
        <f>IF(ABS(S418-AI418)&gt;0.01,S418-AI418,"")</f>
        <v/>
      </c>
      <c r="U418" s="214" t="s">
        <v>60</v>
      </c>
      <c r="V418" s="215">
        <f>SUM(V397:V413)</f>
        <v>120.02089514909268</v>
      </c>
      <c r="W418" s="215">
        <f t="shared" ref="W418:AH418" si="267">SUM(W397:W413)</f>
        <v>36.969170428585237</v>
      </c>
      <c r="X418" s="215">
        <f t="shared" si="267"/>
        <v>48.763877491433078</v>
      </c>
      <c r="Y418" s="215">
        <f t="shared" si="267"/>
        <v>565.79769923176491</v>
      </c>
      <c r="Z418" s="215">
        <f t="shared" si="267"/>
        <v>105.55327329765821</v>
      </c>
      <c r="AA418" s="215">
        <f t="shared" si="267"/>
        <v>336.03584055027619</v>
      </c>
      <c r="AB418" s="215">
        <f t="shared" si="267"/>
        <v>35.71176672884053</v>
      </c>
      <c r="AC418" s="215">
        <f t="shared" si="267"/>
        <v>149.89395649415781</v>
      </c>
      <c r="AD418" s="216">
        <f t="shared" si="267"/>
        <v>13.41690134592438</v>
      </c>
      <c r="AE418" s="216">
        <f t="shared" si="267"/>
        <v>14.282229296035416</v>
      </c>
      <c r="AF418" s="216">
        <f t="shared" si="267"/>
        <v>0</v>
      </c>
      <c r="AG418" s="216">
        <f t="shared" si="267"/>
        <v>122.19482585219799</v>
      </c>
      <c r="AH418" s="216">
        <f t="shared" si="267"/>
        <v>0</v>
      </c>
      <c r="AI418" s="217">
        <f>SUM(V418:AC418)</f>
        <v>1398.7464793718086</v>
      </c>
      <c r="BA418" s="131"/>
      <c r="BR418" s="131"/>
      <c r="CG418" s="131"/>
    </row>
    <row r="419" spans="1:85" s="2" customFormat="1" ht="15" thickBot="1">
      <c r="A419" s="15" t="s">
        <v>100</v>
      </c>
      <c r="B419" s="100">
        <f>IF($I418=0,"-",B418/$I418)</f>
        <v>0.12502026936142935</v>
      </c>
      <c r="C419" s="100">
        <f t="shared" ref="C419:H419" si="268">IF($I418=0,"-",C418/$I418)</f>
        <v>0.41510145998751929</v>
      </c>
      <c r="D419" s="100">
        <f t="shared" si="268"/>
        <v>0.16708899416673351</v>
      </c>
      <c r="E419" s="100">
        <f t="shared" si="268"/>
        <v>0.25701331491920232</v>
      </c>
      <c r="F419" s="100">
        <f t="shared" si="268"/>
        <v>0</v>
      </c>
      <c r="G419" s="100">
        <f t="shared" si="268"/>
        <v>3.5775961565115498E-2</v>
      </c>
      <c r="H419" s="101">
        <f t="shared" si="268"/>
        <v>0</v>
      </c>
      <c r="I419" s="102">
        <f>SUM(B419:H419)</f>
        <v>1</v>
      </c>
      <c r="J419" s="131"/>
      <c r="K419" s="27" t="s">
        <v>100</v>
      </c>
      <c r="L419" s="76">
        <f>IF($S418=0,"-",L418/$S418)</f>
        <v>0.12182834376114664</v>
      </c>
      <c r="M419" s="76">
        <f t="shared" ref="M419:R419" si="269">IF($S418=0,"-",M418/$S418)</f>
        <v>0.40450339470085417</v>
      </c>
      <c r="N419" s="76">
        <f t="shared" si="269"/>
        <v>0.16282300081437215</v>
      </c>
      <c r="O419" s="76">
        <f t="shared" si="269"/>
        <v>0.25045143992329694</v>
      </c>
      <c r="P419" s="76">
        <f t="shared" si="269"/>
        <v>2.5531264782792554E-2</v>
      </c>
      <c r="Q419" s="76">
        <f t="shared" si="269"/>
        <v>3.486255601753753E-2</v>
      </c>
      <c r="R419" s="77">
        <f t="shared" si="269"/>
        <v>0</v>
      </c>
      <c r="S419" s="78">
        <f>SUM(L419:R419)</f>
        <v>1</v>
      </c>
      <c r="U419" s="36" t="s">
        <v>100</v>
      </c>
      <c r="V419" s="103">
        <f>+V418/$AI418</f>
        <v>8.580603913512283E-2</v>
      </c>
      <c r="W419" s="103">
        <f t="shared" ref="W419:AH419" si="270">+W418/$AI418</f>
        <v>2.6430215177512706E-2</v>
      </c>
      <c r="X419" s="103">
        <f t="shared" si="270"/>
        <v>3.486255601753753E-2</v>
      </c>
      <c r="Y419" s="103">
        <f t="shared" si="270"/>
        <v>0.40450339470085417</v>
      </c>
      <c r="Z419" s="103">
        <f t="shared" si="270"/>
        <v>7.5462762447890672E-2</v>
      </c>
      <c r="AA419" s="103">
        <f t="shared" si="270"/>
        <v>0.24024070516423629</v>
      </c>
      <c r="AB419" s="103">
        <f t="shared" si="270"/>
        <v>2.5531264782792554E-2</v>
      </c>
      <c r="AC419" s="103">
        <f t="shared" si="270"/>
        <v>0.10716306257405325</v>
      </c>
      <c r="AD419" s="103">
        <f t="shared" si="270"/>
        <v>9.5920894485111048E-3</v>
      </c>
      <c r="AE419" s="103">
        <f t="shared" si="270"/>
        <v>1.0210734759060635E-2</v>
      </c>
      <c r="AF419" s="103">
        <f t="shared" si="270"/>
        <v>0</v>
      </c>
      <c r="AG419" s="103">
        <f t="shared" si="270"/>
        <v>8.7360238366481491E-2</v>
      </c>
      <c r="AH419" s="103">
        <f t="shared" si="270"/>
        <v>0</v>
      </c>
      <c r="AI419" s="104">
        <f>SUM(V419:AC419)</f>
        <v>0.99999999999999989</v>
      </c>
    </row>
    <row r="420" spans="1:85" ht="15" thickBot="1">
      <c r="A420" s="218"/>
      <c r="B420" s="218"/>
      <c r="C420" s="218"/>
      <c r="D420" s="218"/>
      <c r="E420" s="218"/>
      <c r="F420" s="218"/>
      <c r="G420" s="218"/>
      <c r="H420" s="218"/>
      <c r="I420" s="218"/>
      <c r="K420" s="218"/>
      <c r="L420" s="218"/>
      <c r="M420" s="218"/>
      <c r="N420" s="218"/>
      <c r="O420" s="218"/>
      <c r="P420" s="218"/>
      <c r="Q420" s="218"/>
      <c r="R420" s="218"/>
      <c r="S420" s="218"/>
      <c r="AI420" s="139"/>
      <c r="BA420" s="131"/>
      <c r="BR420" s="131"/>
      <c r="CG420" s="131"/>
    </row>
    <row r="421" spans="1:85" ht="28.5">
      <c r="A421" s="328" t="s">
        <v>40</v>
      </c>
      <c r="B421" s="135" t="s">
        <v>0</v>
      </c>
      <c r="C421" s="135" t="s">
        <v>1</v>
      </c>
      <c r="D421" s="135" t="s">
        <v>2</v>
      </c>
      <c r="E421" s="135" t="s">
        <v>3</v>
      </c>
      <c r="F421" s="135" t="s">
        <v>27</v>
      </c>
      <c r="G421" s="135" t="s">
        <v>4</v>
      </c>
      <c r="H421" s="135" t="s">
        <v>5</v>
      </c>
      <c r="I421" s="136" t="s">
        <v>6</v>
      </c>
      <c r="K421" s="330" t="s">
        <v>40</v>
      </c>
      <c r="L421" s="137" t="s">
        <v>0</v>
      </c>
      <c r="M421" s="137" t="s">
        <v>1</v>
      </c>
      <c r="N421" s="137" t="s">
        <v>2</v>
      </c>
      <c r="O421" s="137" t="s">
        <v>3</v>
      </c>
      <c r="P421" s="137" t="s">
        <v>27</v>
      </c>
      <c r="Q421" s="137" t="s">
        <v>4</v>
      </c>
      <c r="R421" s="137" t="s">
        <v>5</v>
      </c>
      <c r="S421" s="138" t="s">
        <v>6</v>
      </c>
      <c r="U421" s="332" t="s">
        <v>40</v>
      </c>
      <c r="V421" s="190" t="s">
        <v>69</v>
      </c>
      <c r="W421" s="190" t="s">
        <v>70</v>
      </c>
      <c r="X421" s="190" t="s">
        <v>4</v>
      </c>
      <c r="Y421" s="190" t="s">
        <v>1</v>
      </c>
      <c r="Z421" s="190" t="s">
        <v>2</v>
      </c>
      <c r="AA421" s="190" t="s">
        <v>3</v>
      </c>
      <c r="AB421" s="190" t="s">
        <v>52</v>
      </c>
      <c r="AC421" s="190" t="s">
        <v>64</v>
      </c>
      <c r="AD421" s="191" t="s">
        <v>72</v>
      </c>
      <c r="AE421" s="191" t="s">
        <v>79</v>
      </c>
      <c r="AF421" s="191" t="s">
        <v>73</v>
      </c>
      <c r="AG421" s="191" t="s">
        <v>80</v>
      </c>
      <c r="AH421" s="191" t="s">
        <v>81</v>
      </c>
      <c r="AI421" s="192" t="s">
        <v>60</v>
      </c>
      <c r="BA421" s="131"/>
      <c r="BR421" s="131"/>
      <c r="CG421" s="131"/>
    </row>
    <row r="422" spans="1:85" ht="15">
      <c r="A422" s="329" t="s">
        <v>40</v>
      </c>
      <c r="B422" s="294" t="s">
        <v>109</v>
      </c>
      <c r="C422" s="295"/>
      <c r="D422" s="295"/>
      <c r="E422" s="295"/>
      <c r="F422" s="295"/>
      <c r="G422" s="295"/>
      <c r="H422" s="295"/>
      <c r="I422" s="296"/>
      <c r="K422" s="331" t="s">
        <v>40</v>
      </c>
      <c r="L422" s="297" t="s">
        <v>109</v>
      </c>
      <c r="M422" s="298"/>
      <c r="N422" s="298"/>
      <c r="O422" s="298"/>
      <c r="P422" s="298"/>
      <c r="Q422" s="298"/>
      <c r="R422" s="298"/>
      <c r="S422" s="299"/>
      <c r="U422" s="333" t="s">
        <v>40</v>
      </c>
      <c r="V422" s="326" t="s">
        <v>109</v>
      </c>
      <c r="W422" s="326"/>
      <c r="X422" s="326"/>
      <c r="Y422" s="326"/>
      <c r="Z422" s="326"/>
      <c r="AA422" s="326"/>
      <c r="AB422" s="326"/>
      <c r="AC422" s="326"/>
      <c r="AD422" s="326"/>
      <c r="AE422" s="326"/>
      <c r="AF422" s="326"/>
      <c r="AG422" s="326"/>
      <c r="AH422" s="326"/>
      <c r="AI422" s="327"/>
      <c r="BA422" s="131"/>
      <c r="BR422" s="131"/>
      <c r="CG422" s="131"/>
    </row>
    <row r="423" spans="1:85" ht="15">
      <c r="A423" s="141" t="s">
        <v>7</v>
      </c>
      <c r="B423" s="142">
        <v>0</v>
      </c>
      <c r="C423" s="142">
        <v>0</v>
      </c>
      <c r="D423" s="142">
        <v>0</v>
      </c>
      <c r="E423" s="142">
        <v>0</v>
      </c>
      <c r="F423" s="303"/>
      <c r="G423" s="142">
        <v>0</v>
      </c>
      <c r="H423" s="143">
        <v>0</v>
      </c>
      <c r="I423" s="144">
        <f>SUM(B423:H423)</f>
        <v>0</v>
      </c>
      <c r="J423" s="139"/>
      <c r="K423" s="193" t="s">
        <v>7</v>
      </c>
      <c r="L423" s="142">
        <v>0</v>
      </c>
      <c r="M423" s="142">
        <v>0</v>
      </c>
      <c r="N423" s="142">
        <v>0</v>
      </c>
      <c r="O423" s="142">
        <v>0</v>
      </c>
      <c r="P423" s="142">
        <v>0</v>
      </c>
      <c r="Q423" s="142">
        <v>0</v>
      </c>
      <c r="R423" s="194">
        <v>0</v>
      </c>
      <c r="S423" s="195">
        <f>SUM(L423:R423)</f>
        <v>0</v>
      </c>
      <c r="U423" s="196" t="s">
        <v>7</v>
      </c>
      <c r="V423" s="197">
        <v>0</v>
      </c>
      <c r="W423" s="197">
        <v>0</v>
      </c>
      <c r="X423" s="197">
        <v>0</v>
      </c>
      <c r="Y423" s="197">
        <v>0</v>
      </c>
      <c r="Z423" s="197">
        <v>0</v>
      </c>
      <c r="AA423" s="197">
        <v>0</v>
      </c>
      <c r="AB423" s="197">
        <v>0</v>
      </c>
      <c r="AC423" s="198">
        <v>0</v>
      </c>
      <c r="AD423" s="199">
        <v>0</v>
      </c>
      <c r="AE423" s="199">
        <v>0</v>
      </c>
      <c r="AF423" s="199">
        <v>0</v>
      </c>
      <c r="AG423" s="199">
        <v>0</v>
      </c>
      <c r="AH423" s="199">
        <v>0</v>
      </c>
      <c r="AI423" s="200">
        <f>SUM(V423:AC423)</f>
        <v>0</v>
      </c>
      <c r="BA423" s="131"/>
      <c r="BR423" s="131"/>
      <c r="CG423" s="131"/>
    </row>
    <row r="424" spans="1:85" ht="15">
      <c r="A424" s="149" t="s">
        <v>8</v>
      </c>
      <c r="B424" s="150">
        <v>0</v>
      </c>
      <c r="C424" s="150">
        <v>0</v>
      </c>
      <c r="D424" s="150">
        <v>0</v>
      </c>
      <c r="E424" s="150">
        <v>0</v>
      </c>
      <c r="F424" s="304"/>
      <c r="G424" s="150">
        <v>0</v>
      </c>
      <c r="H424" s="151">
        <v>0</v>
      </c>
      <c r="I424" s="152">
        <f t="shared" ref="I424:I443" si="271">SUM(B424:H424)</f>
        <v>0</v>
      </c>
      <c r="J424" s="139"/>
      <c r="K424" s="153" t="s">
        <v>8</v>
      </c>
      <c r="L424" s="154">
        <v>0</v>
      </c>
      <c r="M424" s="154">
        <v>0</v>
      </c>
      <c r="N424" s="154">
        <v>0</v>
      </c>
      <c r="O424" s="154">
        <v>0</v>
      </c>
      <c r="P424" s="154">
        <v>0</v>
      </c>
      <c r="Q424" s="154">
        <v>0</v>
      </c>
      <c r="R424" s="155">
        <v>0</v>
      </c>
      <c r="S424" s="156">
        <f t="shared" ref="S424:S443" si="272">SUM(L424:R424)</f>
        <v>0</v>
      </c>
      <c r="U424" s="201" t="s">
        <v>8</v>
      </c>
      <c r="V424" s="202">
        <v>0</v>
      </c>
      <c r="W424" s="202">
        <v>0</v>
      </c>
      <c r="X424" s="202">
        <v>0</v>
      </c>
      <c r="Y424" s="202">
        <v>0</v>
      </c>
      <c r="Z424" s="202">
        <v>0</v>
      </c>
      <c r="AA424" s="202">
        <v>0</v>
      </c>
      <c r="AB424" s="202">
        <v>0</v>
      </c>
      <c r="AC424" s="203">
        <v>0</v>
      </c>
      <c r="AD424" s="202">
        <v>0</v>
      </c>
      <c r="AE424" s="202">
        <v>0</v>
      </c>
      <c r="AF424" s="202">
        <v>0</v>
      </c>
      <c r="AG424" s="202">
        <v>0</v>
      </c>
      <c r="AH424" s="202">
        <v>0</v>
      </c>
      <c r="AI424" s="204">
        <f t="shared" ref="AI424:AI443" si="273">SUM(V424:AC424)</f>
        <v>0</v>
      </c>
      <c r="BA424" s="131"/>
      <c r="BR424" s="131"/>
      <c r="CG424" s="131"/>
    </row>
    <row r="425" spans="1:85" ht="15">
      <c r="A425" s="157" t="s">
        <v>10</v>
      </c>
      <c r="B425" s="146">
        <v>3.0812163055045218E-2</v>
      </c>
      <c r="C425" s="146">
        <v>0</v>
      </c>
      <c r="D425" s="146">
        <v>0</v>
      </c>
      <c r="E425" s="146">
        <v>0</v>
      </c>
      <c r="F425" s="304"/>
      <c r="G425" s="146">
        <v>0</v>
      </c>
      <c r="H425" s="158">
        <v>0</v>
      </c>
      <c r="I425" s="144">
        <f t="shared" si="271"/>
        <v>3.0812163055045218E-2</v>
      </c>
      <c r="J425" s="139"/>
      <c r="K425" s="159" t="s">
        <v>10</v>
      </c>
      <c r="L425" s="146">
        <v>3.0812163055045218E-2</v>
      </c>
      <c r="M425" s="146">
        <v>0</v>
      </c>
      <c r="N425" s="146">
        <v>0</v>
      </c>
      <c r="O425" s="146">
        <v>0</v>
      </c>
      <c r="P425" s="146">
        <v>0</v>
      </c>
      <c r="Q425" s="146">
        <v>0</v>
      </c>
      <c r="R425" s="147">
        <v>0</v>
      </c>
      <c r="S425" s="148">
        <f t="shared" si="272"/>
        <v>3.0812163055045218E-2</v>
      </c>
      <c r="U425" s="205" t="s">
        <v>10</v>
      </c>
      <c r="V425" s="197">
        <v>3.0812163055045218E-2</v>
      </c>
      <c r="W425" s="197">
        <v>0</v>
      </c>
      <c r="X425" s="197">
        <v>0</v>
      </c>
      <c r="Y425" s="197">
        <v>0</v>
      </c>
      <c r="Z425" s="197">
        <v>0</v>
      </c>
      <c r="AA425" s="197">
        <v>0</v>
      </c>
      <c r="AB425" s="197">
        <v>0</v>
      </c>
      <c r="AC425" s="198">
        <v>0</v>
      </c>
      <c r="AD425" s="199">
        <v>0</v>
      </c>
      <c r="AE425" s="199">
        <v>0</v>
      </c>
      <c r="AF425" s="199">
        <v>0</v>
      </c>
      <c r="AG425" s="199">
        <v>0</v>
      </c>
      <c r="AH425" s="199">
        <v>0</v>
      </c>
      <c r="AI425" s="200">
        <f t="shared" si="273"/>
        <v>3.0812163055045218E-2</v>
      </c>
      <c r="BA425" s="131"/>
      <c r="BR425" s="131"/>
      <c r="CG425" s="131"/>
    </row>
    <row r="426" spans="1:85" ht="15">
      <c r="A426" s="149" t="s">
        <v>53</v>
      </c>
      <c r="B426" s="150">
        <v>0</v>
      </c>
      <c r="C426" s="150">
        <v>0</v>
      </c>
      <c r="D426" s="150">
        <v>0</v>
      </c>
      <c r="E426" s="150">
        <v>0</v>
      </c>
      <c r="F426" s="304"/>
      <c r="G426" s="150">
        <v>0</v>
      </c>
      <c r="H426" s="151">
        <v>0</v>
      </c>
      <c r="I426" s="152">
        <f t="shared" si="271"/>
        <v>0</v>
      </c>
      <c r="J426" s="139"/>
      <c r="K426" s="153" t="s">
        <v>53</v>
      </c>
      <c r="L426" s="154">
        <v>0</v>
      </c>
      <c r="M426" s="154">
        <v>0</v>
      </c>
      <c r="N426" s="154">
        <v>0</v>
      </c>
      <c r="O426" s="154">
        <v>0</v>
      </c>
      <c r="P426" s="154">
        <v>0</v>
      </c>
      <c r="Q426" s="154">
        <v>0</v>
      </c>
      <c r="R426" s="155">
        <v>0</v>
      </c>
      <c r="S426" s="156">
        <f t="shared" si="272"/>
        <v>0</v>
      </c>
      <c r="U426" s="201" t="s">
        <v>53</v>
      </c>
      <c r="V426" s="202">
        <v>0</v>
      </c>
      <c r="W426" s="202">
        <v>0</v>
      </c>
      <c r="X426" s="202">
        <v>0</v>
      </c>
      <c r="Y426" s="202">
        <v>0</v>
      </c>
      <c r="Z426" s="202">
        <v>0</v>
      </c>
      <c r="AA426" s="202">
        <v>0</v>
      </c>
      <c r="AB426" s="202">
        <v>0</v>
      </c>
      <c r="AC426" s="203">
        <v>0</v>
      </c>
      <c r="AD426" s="202">
        <v>0</v>
      </c>
      <c r="AE426" s="202">
        <v>0</v>
      </c>
      <c r="AF426" s="202">
        <v>0</v>
      </c>
      <c r="AG426" s="202">
        <v>0</v>
      </c>
      <c r="AH426" s="202">
        <v>0</v>
      </c>
      <c r="AI426" s="204">
        <f t="shared" si="273"/>
        <v>0</v>
      </c>
      <c r="BA426" s="131"/>
      <c r="BR426" s="131"/>
      <c r="CG426" s="131"/>
    </row>
    <row r="427" spans="1:85" ht="15">
      <c r="A427" s="157" t="s">
        <v>16</v>
      </c>
      <c r="B427" s="146">
        <v>24.185563366549761</v>
      </c>
      <c r="C427" s="146">
        <v>0</v>
      </c>
      <c r="D427" s="146">
        <v>0.86464231631788713</v>
      </c>
      <c r="E427" s="146">
        <v>0</v>
      </c>
      <c r="F427" s="304"/>
      <c r="G427" s="146">
        <v>0</v>
      </c>
      <c r="H427" s="158">
        <v>0</v>
      </c>
      <c r="I427" s="144">
        <f t="shared" si="271"/>
        <v>25.050205682867649</v>
      </c>
      <c r="J427" s="139"/>
      <c r="K427" s="159" t="s">
        <v>16</v>
      </c>
      <c r="L427" s="146">
        <v>24.185563366549761</v>
      </c>
      <c r="M427" s="146">
        <v>0</v>
      </c>
      <c r="N427" s="146">
        <v>0.86464231631788713</v>
      </c>
      <c r="O427" s="146">
        <v>0</v>
      </c>
      <c r="P427" s="146">
        <v>0</v>
      </c>
      <c r="Q427" s="146">
        <v>0</v>
      </c>
      <c r="R427" s="147">
        <v>0</v>
      </c>
      <c r="S427" s="148">
        <f t="shared" si="272"/>
        <v>25.050205682867649</v>
      </c>
      <c r="U427" s="205" t="s">
        <v>16</v>
      </c>
      <c r="V427" s="197">
        <v>16.333988680295693</v>
      </c>
      <c r="W427" s="197">
        <v>0</v>
      </c>
      <c r="X427" s="197">
        <v>0</v>
      </c>
      <c r="Y427" s="197">
        <v>0</v>
      </c>
      <c r="Z427" s="197">
        <v>0.81029717704779469</v>
      </c>
      <c r="AA427" s="197">
        <v>0</v>
      </c>
      <c r="AB427" s="197">
        <v>0</v>
      </c>
      <c r="AC427" s="198">
        <v>7.9059198255241601</v>
      </c>
      <c r="AD427" s="199">
        <v>7.8515746862540672</v>
      </c>
      <c r="AE427" s="199">
        <v>0</v>
      </c>
      <c r="AF427" s="199">
        <v>0</v>
      </c>
      <c r="AG427" s="199">
        <v>5.43451392700924E-2</v>
      </c>
      <c r="AH427" s="199">
        <v>0</v>
      </c>
      <c r="AI427" s="200">
        <f t="shared" si="273"/>
        <v>25.050205682867649</v>
      </c>
      <c r="BA427" s="131"/>
      <c r="BR427" s="131"/>
      <c r="CG427" s="131"/>
    </row>
    <row r="428" spans="1:85" ht="15">
      <c r="A428" s="149" t="s">
        <v>15</v>
      </c>
      <c r="B428" s="150">
        <v>4.5995287075912303</v>
      </c>
      <c r="C428" s="150">
        <v>2.1581783364090441</v>
      </c>
      <c r="D428" s="150">
        <v>0</v>
      </c>
      <c r="E428" s="150">
        <v>0</v>
      </c>
      <c r="F428" s="304"/>
      <c r="G428" s="150">
        <v>0</v>
      </c>
      <c r="H428" s="151">
        <v>0</v>
      </c>
      <c r="I428" s="152">
        <f t="shared" si="271"/>
        <v>6.7577070440002744</v>
      </c>
      <c r="J428" s="139"/>
      <c r="K428" s="153" t="s">
        <v>15</v>
      </c>
      <c r="L428" s="154">
        <v>4.5995287075912303</v>
      </c>
      <c r="M428" s="154">
        <v>2.1581783364090441</v>
      </c>
      <c r="N428" s="154">
        <v>0</v>
      </c>
      <c r="O428" s="154">
        <v>0</v>
      </c>
      <c r="P428" s="154">
        <v>0</v>
      </c>
      <c r="Q428" s="154">
        <v>0</v>
      </c>
      <c r="R428" s="155">
        <v>0</v>
      </c>
      <c r="S428" s="156">
        <f t="shared" si="272"/>
        <v>6.7577070440002744</v>
      </c>
      <c r="U428" s="201" t="s">
        <v>54</v>
      </c>
      <c r="V428" s="202">
        <v>4.5679248835774402</v>
      </c>
      <c r="W428" s="202">
        <v>0</v>
      </c>
      <c r="X428" s="202">
        <v>0</v>
      </c>
      <c r="Y428" s="202">
        <v>2.1581783364090441</v>
      </c>
      <c r="Z428" s="202">
        <v>0</v>
      </c>
      <c r="AA428" s="202">
        <v>0</v>
      </c>
      <c r="AB428" s="202">
        <v>0</v>
      </c>
      <c r="AC428" s="203">
        <v>3.160382401378993E-2</v>
      </c>
      <c r="AD428" s="202">
        <v>3.160382401378993E-2</v>
      </c>
      <c r="AE428" s="202">
        <v>0</v>
      </c>
      <c r="AF428" s="202">
        <v>0</v>
      </c>
      <c r="AG428" s="202">
        <v>0</v>
      </c>
      <c r="AH428" s="202">
        <v>0</v>
      </c>
      <c r="AI428" s="204">
        <f t="shared" si="273"/>
        <v>6.7577070440002744</v>
      </c>
      <c r="BA428" s="131"/>
      <c r="BR428" s="131"/>
      <c r="CG428" s="131"/>
    </row>
    <row r="429" spans="1:85" ht="15">
      <c r="A429" s="157" t="s">
        <v>55</v>
      </c>
      <c r="B429" s="146">
        <v>0</v>
      </c>
      <c r="C429" s="146">
        <v>0</v>
      </c>
      <c r="D429" s="146">
        <v>0</v>
      </c>
      <c r="E429" s="146">
        <v>4.8649745670769594E-3</v>
      </c>
      <c r="F429" s="304"/>
      <c r="G429" s="146">
        <v>0</v>
      </c>
      <c r="H429" s="158">
        <v>0</v>
      </c>
      <c r="I429" s="144">
        <f t="shared" si="271"/>
        <v>4.8649745670769594E-3</v>
      </c>
      <c r="J429" s="139"/>
      <c r="K429" s="159" t="s">
        <v>55</v>
      </c>
      <c r="L429" s="146">
        <v>0</v>
      </c>
      <c r="M429" s="146">
        <v>0</v>
      </c>
      <c r="N429" s="146">
        <v>0</v>
      </c>
      <c r="O429" s="146">
        <v>4.8649745670769594E-3</v>
      </c>
      <c r="P429" s="146">
        <v>56.278752759271271</v>
      </c>
      <c r="Q429" s="146">
        <v>0</v>
      </c>
      <c r="R429" s="147">
        <v>0</v>
      </c>
      <c r="S429" s="148">
        <f t="shared" si="272"/>
        <v>56.283617733838348</v>
      </c>
      <c r="U429" s="205" t="s">
        <v>55</v>
      </c>
      <c r="V429" s="197">
        <v>0</v>
      </c>
      <c r="W429" s="197">
        <v>0</v>
      </c>
      <c r="X429" s="197">
        <v>0</v>
      </c>
      <c r="Y429" s="197">
        <v>0</v>
      </c>
      <c r="Z429" s="197">
        <v>0</v>
      </c>
      <c r="AA429" s="197">
        <v>4.8649745670769594E-3</v>
      </c>
      <c r="AB429" s="197">
        <v>56.278752759271271</v>
      </c>
      <c r="AC429" s="198">
        <v>0</v>
      </c>
      <c r="AD429" s="197">
        <v>0</v>
      </c>
      <c r="AE429" s="197">
        <v>0</v>
      </c>
      <c r="AF429" s="197">
        <v>0</v>
      </c>
      <c r="AG429" s="197">
        <v>0</v>
      </c>
      <c r="AH429" s="197">
        <v>0</v>
      </c>
      <c r="AI429" s="200">
        <f t="shared" si="273"/>
        <v>56.283617733838348</v>
      </c>
      <c r="BA429" s="131"/>
      <c r="BR429" s="131"/>
      <c r="CG429" s="131"/>
    </row>
    <row r="430" spans="1:85" ht="15">
      <c r="A430" s="149" t="s">
        <v>12</v>
      </c>
      <c r="B430" s="150">
        <v>0</v>
      </c>
      <c r="C430" s="150">
        <v>0</v>
      </c>
      <c r="D430" s="150">
        <v>0</v>
      </c>
      <c r="E430" s="150">
        <v>0</v>
      </c>
      <c r="F430" s="304"/>
      <c r="G430" s="150">
        <v>0</v>
      </c>
      <c r="H430" s="151">
        <v>0</v>
      </c>
      <c r="I430" s="152">
        <f t="shared" si="271"/>
        <v>0</v>
      </c>
      <c r="J430" s="139"/>
      <c r="K430" s="153" t="s">
        <v>12</v>
      </c>
      <c r="L430" s="154">
        <v>0</v>
      </c>
      <c r="M430" s="154">
        <v>0</v>
      </c>
      <c r="N430" s="154">
        <v>0</v>
      </c>
      <c r="O430" s="154">
        <v>0</v>
      </c>
      <c r="P430" s="154">
        <v>4.6538977260822065</v>
      </c>
      <c r="Q430" s="154">
        <v>0</v>
      </c>
      <c r="R430" s="155">
        <v>0</v>
      </c>
      <c r="S430" s="156">
        <f t="shared" si="272"/>
        <v>4.6538977260822065</v>
      </c>
      <c r="U430" s="201" t="s">
        <v>12</v>
      </c>
      <c r="V430" s="202">
        <v>0</v>
      </c>
      <c r="W430" s="202">
        <v>0</v>
      </c>
      <c r="X430" s="202">
        <v>0</v>
      </c>
      <c r="Y430" s="202">
        <v>0</v>
      </c>
      <c r="Z430" s="202">
        <v>0</v>
      </c>
      <c r="AA430" s="202">
        <v>0</v>
      </c>
      <c r="AB430" s="202">
        <v>4.6538977260822065</v>
      </c>
      <c r="AC430" s="203">
        <v>0</v>
      </c>
      <c r="AD430" s="202">
        <v>0</v>
      </c>
      <c r="AE430" s="202">
        <v>0</v>
      </c>
      <c r="AF430" s="202">
        <v>0</v>
      </c>
      <c r="AG430" s="202">
        <v>0</v>
      </c>
      <c r="AH430" s="202">
        <v>0</v>
      </c>
      <c r="AI430" s="204">
        <f t="shared" si="273"/>
        <v>4.6538977260822065</v>
      </c>
      <c r="BA430" s="131"/>
      <c r="BR430" s="131"/>
      <c r="CG430" s="131"/>
    </row>
    <row r="431" spans="1:85" ht="15">
      <c r="A431" s="157" t="s">
        <v>56</v>
      </c>
      <c r="B431" s="146">
        <v>0</v>
      </c>
      <c r="C431" s="146">
        <v>0</v>
      </c>
      <c r="D431" s="146">
        <v>0</v>
      </c>
      <c r="E431" s="146">
        <v>0</v>
      </c>
      <c r="F431" s="304"/>
      <c r="G431" s="146">
        <v>0</v>
      </c>
      <c r="H431" s="158">
        <v>0</v>
      </c>
      <c r="I431" s="144">
        <f t="shared" si="271"/>
        <v>0</v>
      </c>
      <c r="J431" s="139"/>
      <c r="K431" s="159" t="s">
        <v>56</v>
      </c>
      <c r="L431" s="146">
        <v>0</v>
      </c>
      <c r="M431" s="146">
        <v>0</v>
      </c>
      <c r="N431" s="146">
        <v>0</v>
      </c>
      <c r="O431" s="146">
        <v>0</v>
      </c>
      <c r="P431" s="146">
        <v>0</v>
      </c>
      <c r="Q431" s="146">
        <v>0</v>
      </c>
      <c r="R431" s="147">
        <v>0</v>
      </c>
      <c r="S431" s="148">
        <f t="shared" si="272"/>
        <v>0</v>
      </c>
      <c r="U431" s="205" t="s">
        <v>56</v>
      </c>
      <c r="V431" s="197">
        <v>0</v>
      </c>
      <c r="W431" s="197">
        <v>0</v>
      </c>
      <c r="X431" s="197">
        <v>0</v>
      </c>
      <c r="Y431" s="197">
        <v>0</v>
      </c>
      <c r="Z431" s="197">
        <v>0</v>
      </c>
      <c r="AA431" s="197">
        <v>0</v>
      </c>
      <c r="AB431" s="197">
        <v>0</v>
      </c>
      <c r="AC431" s="198">
        <v>0</v>
      </c>
      <c r="AD431" s="197">
        <v>0</v>
      </c>
      <c r="AE431" s="197">
        <v>0</v>
      </c>
      <c r="AF431" s="197">
        <v>0</v>
      </c>
      <c r="AG431" s="197">
        <v>0</v>
      </c>
      <c r="AH431" s="197">
        <v>0</v>
      </c>
      <c r="AI431" s="200">
        <f t="shared" si="273"/>
        <v>0</v>
      </c>
      <c r="BA431" s="131"/>
      <c r="BR431" s="131"/>
      <c r="CG431" s="131"/>
    </row>
    <row r="432" spans="1:85" ht="15">
      <c r="A432" s="149" t="s">
        <v>17</v>
      </c>
      <c r="B432" s="150">
        <v>0</v>
      </c>
      <c r="C432" s="150">
        <v>0</v>
      </c>
      <c r="D432" s="150">
        <v>0</v>
      </c>
      <c r="E432" s="150">
        <v>1.6010407571112986</v>
      </c>
      <c r="F432" s="304"/>
      <c r="G432" s="150">
        <v>0</v>
      </c>
      <c r="H432" s="151">
        <v>0</v>
      </c>
      <c r="I432" s="152">
        <f t="shared" si="271"/>
        <v>1.6010407571112986</v>
      </c>
      <c r="J432" s="139"/>
      <c r="K432" s="153" t="s">
        <v>17</v>
      </c>
      <c r="L432" s="154">
        <v>0</v>
      </c>
      <c r="M432" s="154">
        <v>0</v>
      </c>
      <c r="N432" s="154">
        <v>0</v>
      </c>
      <c r="O432" s="154">
        <v>1.6010407571112986</v>
      </c>
      <c r="P432" s="154">
        <v>6.4786064232310314E-2</v>
      </c>
      <c r="Q432" s="154">
        <v>0</v>
      </c>
      <c r="R432" s="155">
        <v>0</v>
      </c>
      <c r="S432" s="156">
        <f t="shared" si="272"/>
        <v>1.6658268213436089</v>
      </c>
      <c r="U432" s="201" t="s">
        <v>17</v>
      </c>
      <c r="V432" s="202">
        <v>0</v>
      </c>
      <c r="W432" s="202">
        <v>0</v>
      </c>
      <c r="X432" s="202">
        <v>0</v>
      </c>
      <c r="Y432" s="202">
        <v>0</v>
      </c>
      <c r="Z432" s="202">
        <v>0</v>
      </c>
      <c r="AA432" s="202">
        <v>1.6010407571112986</v>
      </c>
      <c r="AB432" s="202">
        <v>6.4786064232310314E-2</v>
      </c>
      <c r="AC432" s="203">
        <v>0</v>
      </c>
      <c r="AD432" s="202">
        <v>0</v>
      </c>
      <c r="AE432" s="202">
        <v>0</v>
      </c>
      <c r="AF432" s="202">
        <v>0</v>
      </c>
      <c r="AG432" s="202">
        <v>0</v>
      </c>
      <c r="AH432" s="202">
        <v>0</v>
      </c>
      <c r="AI432" s="204">
        <f t="shared" si="273"/>
        <v>1.6658268213436089</v>
      </c>
      <c r="BA432" s="131"/>
      <c r="BR432" s="131"/>
      <c r="CG432" s="131"/>
    </row>
    <row r="433" spans="1:85" ht="15">
      <c r="A433" s="157" t="s">
        <v>141</v>
      </c>
      <c r="B433" s="146">
        <v>41.402684343918772</v>
      </c>
      <c r="C433" s="146">
        <v>82.227111782547809</v>
      </c>
      <c r="D433" s="146">
        <v>33.702966723479896</v>
      </c>
      <c r="E433" s="146">
        <v>0</v>
      </c>
      <c r="F433" s="304"/>
      <c r="G433" s="146">
        <v>0</v>
      </c>
      <c r="H433" s="158">
        <v>0</v>
      </c>
      <c r="I433" s="144">
        <f t="shared" si="271"/>
        <v>157.33276284994648</v>
      </c>
      <c r="J433" s="139"/>
      <c r="K433" s="159" t="s">
        <v>141</v>
      </c>
      <c r="L433" s="146">
        <v>41.402684343918772</v>
      </c>
      <c r="M433" s="146">
        <v>82.227111782547809</v>
      </c>
      <c r="N433" s="146">
        <v>33.702966723479896</v>
      </c>
      <c r="O433" s="146">
        <v>0</v>
      </c>
      <c r="P433" s="146">
        <v>1.4516029519642992E-2</v>
      </c>
      <c r="Q433" s="146">
        <v>0</v>
      </c>
      <c r="R433" s="147">
        <v>0</v>
      </c>
      <c r="S433" s="148">
        <f t="shared" si="272"/>
        <v>157.34727887946613</v>
      </c>
      <c r="U433" s="205" t="s">
        <v>141</v>
      </c>
      <c r="V433" s="197">
        <v>39.717762134140017</v>
      </c>
      <c r="W433" s="197">
        <v>0</v>
      </c>
      <c r="X433" s="197">
        <v>0</v>
      </c>
      <c r="Y433" s="197">
        <v>82.227111782547809</v>
      </c>
      <c r="Z433" s="197">
        <v>33.702966723479896</v>
      </c>
      <c r="AA433" s="197">
        <v>0</v>
      </c>
      <c r="AB433" s="197">
        <v>1.4516029519642992E-2</v>
      </c>
      <c r="AC433" s="198">
        <v>1.6849222097787513</v>
      </c>
      <c r="AD433" s="197">
        <v>1.6849222097787513</v>
      </c>
      <c r="AE433" s="197">
        <v>0</v>
      </c>
      <c r="AF433" s="197">
        <v>0</v>
      </c>
      <c r="AG433" s="197">
        <v>0</v>
      </c>
      <c r="AH433" s="197">
        <v>0</v>
      </c>
      <c r="AI433" s="200">
        <f t="shared" si="273"/>
        <v>157.34727887946613</v>
      </c>
      <c r="BA433" s="131"/>
      <c r="BR433" s="131"/>
      <c r="CG433" s="131"/>
    </row>
    <row r="434" spans="1:85" ht="15">
      <c r="A434" s="149" t="s">
        <v>25</v>
      </c>
      <c r="B434" s="150">
        <v>126.76984204934091</v>
      </c>
      <c r="C434" s="150">
        <v>2.5546401343832034E-4</v>
      </c>
      <c r="D434" s="150">
        <v>3.6222404370728052</v>
      </c>
      <c r="E434" s="150">
        <v>240.83175402087758</v>
      </c>
      <c r="F434" s="304"/>
      <c r="G434" s="150">
        <v>67.421931432843806</v>
      </c>
      <c r="H434" s="151">
        <v>0</v>
      </c>
      <c r="I434" s="152">
        <f t="shared" si="271"/>
        <v>438.64602340414854</v>
      </c>
      <c r="J434" s="139"/>
      <c r="K434" s="153" t="s">
        <v>25</v>
      </c>
      <c r="L434" s="154">
        <v>126.76984204934091</v>
      </c>
      <c r="M434" s="154">
        <v>2.5546401343832034E-4</v>
      </c>
      <c r="N434" s="154">
        <v>3.6222404370728052</v>
      </c>
      <c r="O434" s="154">
        <v>240.83175402087758</v>
      </c>
      <c r="P434" s="154">
        <v>0.50195791004554391</v>
      </c>
      <c r="Q434" s="154">
        <v>67.421931432843806</v>
      </c>
      <c r="R434" s="155">
        <v>0</v>
      </c>
      <c r="S434" s="156">
        <f t="shared" si="272"/>
        <v>439.14798131419406</v>
      </c>
      <c r="U434" s="201" t="s">
        <v>25</v>
      </c>
      <c r="V434" s="202">
        <v>0.17272619950094953</v>
      </c>
      <c r="W434" s="202">
        <v>120.4115449281782</v>
      </c>
      <c r="X434" s="202">
        <v>67.421931432843806</v>
      </c>
      <c r="Y434" s="202">
        <v>2.5546401343832034E-4</v>
      </c>
      <c r="Z434" s="202">
        <v>1.9418158262321101</v>
      </c>
      <c r="AA434" s="202">
        <v>239.54915294288668</v>
      </c>
      <c r="AB434" s="202">
        <v>0.50195791004554391</v>
      </c>
      <c r="AC434" s="203">
        <v>9.1485966104933638</v>
      </c>
      <c r="AD434" s="202">
        <v>6.1855709216617631</v>
      </c>
      <c r="AE434" s="202">
        <v>1.2826010779909052</v>
      </c>
      <c r="AF434" s="202">
        <v>0</v>
      </c>
      <c r="AG434" s="202">
        <v>1.6804246108406953</v>
      </c>
      <c r="AH434" s="202">
        <v>0</v>
      </c>
      <c r="AI434" s="204">
        <f t="shared" si="273"/>
        <v>439.14798131419406</v>
      </c>
      <c r="BA434" s="131"/>
      <c r="BR434" s="131"/>
      <c r="CG434" s="131"/>
    </row>
    <row r="435" spans="1:85" ht="15">
      <c r="A435" s="157" t="s">
        <v>24</v>
      </c>
      <c r="B435" s="146">
        <v>6.5192712742217536</v>
      </c>
      <c r="C435" s="146">
        <v>0</v>
      </c>
      <c r="D435" s="146">
        <v>0</v>
      </c>
      <c r="E435" s="146">
        <v>0</v>
      </c>
      <c r="F435" s="304"/>
      <c r="G435" s="146">
        <v>0</v>
      </c>
      <c r="H435" s="158">
        <v>0</v>
      </c>
      <c r="I435" s="144">
        <f t="shared" si="271"/>
        <v>6.5192712742217536</v>
      </c>
      <c r="J435" s="139"/>
      <c r="K435" s="159" t="s">
        <v>24</v>
      </c>
      <c r="L435" s="146">
        <v>6.5192712742217536</v>
      </c>
      <c r="M435" s="146">
        <v>0</v>
      </c>
      <c r="N435" s="146">
        <v>0</v>
      </c>
      <c r="O435" s="146">
        <v>0</v>
      </c>
      <c r="P435" s="146">
        <v>0</v>
      </c>
      <c r="Q435" s="146">
        <v>0</v>
      </c>
      <c r="R435" s="147">
        <v>0</v>
      </c>
      <c r="S435" s="148">
        <f t="shared" si="272"/>
        <v>6.5192712742217536</v>
      </c>
      <c r="U435" s="205" t="s">
        <v>24</v>
      </c>
      <c r="V435" s="197">
        <v>5.4981177193370163</v>
      </c>
      <c r="W435" s="197">
        <v>0</v>
      </c>
      <c r="X435" s="197">
        <v>0</v>
      </c>
      <c r="Y435" s="197">
        <v>0</v>
      </c>
      <c r="Z435" s="197">
        <v>0</v>
      </c>
      <c r="AA435" s="197">
        <v>0</v>
      </c>
      <c r="AB435" s="197">
        <v>0</v>
      </c>
      <c r="AC435" s="198">
        <v>1.0211535548847372</v>
      </c>
      <c r="AD435" s="197">
        <v>1.0211535548847372</v>
      </c>
      <c r="AE435" s="197">
        <v>0</v>
      </c>
      <c r="AF435" s="197">
        <v>0</v>
      </c>
      <c r="AG435" s="197">
        <v>0</v>
      </c>
      <c r="AH435" s="197">
        <v>0</v>
      </c>
      <c r="AI435" s="200">
        <f t="shared" si="273"/>
        <v>6.5192712742217536</v>
      </c>
      <c r="BA435" s="131"/>
      <c r="BR435" s="131"/>
      <c r="CG435" s="131"/>
    </row>
    <row r="436" spans="1:85" ht="15">
      <c r="A436" s="149" t="s">
        <v>57</v>
      </c>
      <c r="B436" s="150">
        <v>0.96941500269233061</v>
      </c>
      <c r="C436" s="150">
        <v>6.4268877590944351E-2</v>
      </c>
      <c r="D436" s="150">
        <v>0.73547131492543449</v>
      </c>
      <c r="E436" s="150">
        <v>0</v>
      </c>
      <c r="F436" s="304"/>
      <c r="G436" s="150">
        <v>0</v>
      </c>
      <c r="H436" s="151">
        <v>0</v>
      </c>
      <c r="I436" s="152">
        <f t="shared" si="271"/>
        <v>1.7691551952087097</v>
      </c>
      <c r="J436" s="139"/>
      <c r="K436" s="153" t="s">
        <v>57</v>
      </c>
      <c r="L436" s="154">
        <v>0.96941500269233061</v>
      </c>
      <c r="M436" s="154">
        <v>6.4268877590944351E-2</v>
      </c>
      <c r="N436" s="154">
        <v>0.73547131492543449</v>
      </c>
      <c r="O436" s="154">
        <v>0</v>
      </c>
      <c r="P436" s="154">
        <v>0</v>
      </c>
      <c r="Q436" s="154">
        <v>0</v>
      </c>
      <c r="R436" s="155">
        <v>0</v>
      </c>
      <c r="S436" s="156">
        <f t="shared" si="272"/>
        <v>1.7691551952087097</v>
      </c>
      <c r="U436" s="201" t="s">
        <v>57</v>
      </c>
      <c r="V436" s="202">
        <v>0.96941500269233061</v>
      </c>
      <c r="W436" s="202">
        <v>0</v>
      </c>
      <c r="X436" s="202">
        <v>0</v>
      </c>
      <c r="Y436" s="202">
        <v>6.4268877590944351E-2</v>
      </c>
      <c r="Z436" s="202">
        <v>0.73547131492543449</v>
      </c>
      <c r="AA436" s="202">
        <v>0</v>
      </c>
      <c r="AB436" s="202">
        <v>0</v>
      </c>
      <c r="AC436" s="203">
        <v>0</v>
      </c>
      <c r="AD436" s="202">
        <v>0</v>
      </c>
      <c r="AE436" s="202">
        <v>0</v>
      </c>
      <c r="AF436" s="202">
        <v>0</v>
      </c>
      <c r="AG436" s="202">
        <v>0</v>
      </c>
      <c r="AH436" s="202">
        <v>0</v>
      </c>
      <c r="AI436" s="204">
        <f t="shared" si="273"/>
        <v>1.7691551952087097</v>
      </c>
      <c r="BA436" s="131"/>
      <c r="BR436" s="131"/>
      <c r="CG436" s="131"/>
    </row>
    <row r="437" spans="1:85" ht="15">
      <c r="A437" s="157" t="s">
        <v>22</v>
      </c>
      <c r="B437" s="146">
        <v>14.43677401700425</v>
      </c>
      <c r="C437" s="146">
        <v>0</v>
      </c>
      <c r="D437" s="146">
        <v>76.867420866874554</v>
      </c>
      <c r="E437" s="146">
        <v>0</v>
      </c>
      <c r="F437" s="304"/>
      <c r="G437" s="146">
        <v>0</v>
      </c>
      <c r="H437" s="158">
        <v>0</v>
      </c>
      <c r="I437" s="144">
        <f t="shared" si="271"/>
        <v>91.304194883878807</v>
      </c>
      <c r="J437" s="139"/>
      <c r="K437" s="159" t="s">
        <v>22</v>
      </c>
      <c r="L437" s="146">
        <v>14.43677401700425</v>
      </c>
      <c r="M437" s="146">
        <v>0</v>
      </c>
      <c r="N437" s="146">
        <v>76.867420866874554</v>
      </c>
      <c r="O437" s="146">
        <v>0</v>
      </c>
      <c r="P437" s="146">
        <v>3.218117292968961</v>
      </c>
      <c r="Q437" s="146">
        <v>0</v>
      </c>
      <c r="R437" s="147">
        <v>0</v>
      </c>
      <c r="S437" s="148">
        <f t="shared" si="272"/>
        <v>94.522312176847763</v>
      </c>
      <c r="U437" s="205" t="s">
        <v>22</v>
      </c>
      <c r="V437" s="197">
        <v>14.392847130180815</v>
      </c>
      <c r="W437" s="197">
        <v>0</v>
      </c>
      <c r="X437" s="197">
        <v>0</v>
      </c>
      <c r="Y437" s="197">
        <v>0</v>
      </c>
      <c r="Z437" s="197">
        <v>71.475770828882503</v>
      </c>
      <c r="AA437" s="197">
        <v>0</v>
      </c>
      <c r="AB437" s="197">
        <v>3.218117292968961</v>
      </c>
      <c r="AC437" s="198">
        <v>5.4355769248154893</v>
      </c>
      <c r="AD437" s="197">
        <v>4.3926886823434895E-2</v>
      </c>
      <c r="AE437" s="197">
        <v>0</v>
      </c>
      <c r="AF437" s="197">
        <v>0</v>
      </c>
      <c r="AG437" s="197">
        <v>5.3916500379920533</v>
      </c>
      <c r="AH437" s="197">
        <v>0</v>
      </c>
      <c r="AI437" s="200">
        <f t="shared" si="273"/>
        <v>94.522312176847763</v>
      </c>
      <c r="BA437" s="131"/>
      <c r="BR437" s="131"/>
      <c r="CG437" s="131"/>
    </row>
    <row r="438" spans="1:85" ht="15">
      <c r="A438" s="149" t="s">
        <v>21</v>
      </c>
      <c r="B438" s="150">
        <v>9.5833131507253463E-2</v>
      </c>
      <c r="C438" s="150">
        <v>1.1200305840932182E-3</v>
      </c>
      <c r="D438" s="150">
        <v>5.7359608276972861E-2</v>
      </c>
      <c r="E438" s="150">
        <v>0</v>
      </c>
      <c r="F438" s="304"/>
      <c r="G438" s="150">
        <v>0</v>
      </c>
      <c r="H438" s="151">
        <v>0</v>
      </c>
      <c r="I438" s="152">
        <f t="shared" si="271"/>
        <v>0.15431277036831953</v>
      </c>
      <c r="J438" s="139"/>
      <c r="K438" s="153" t="s">
        <v>21</v>
      </c>
      <c r="L438" s="154">
        <v>9.5833131507253463E-2</v>
      </c>
      <c r="M438" s="154">
        <v>1.1200305840932182E-3</v>
      </c>
      <c r="N438" s="154">
        <v>5.7359608276972861E-2</v>
      </c>
      <c r="O438" s="154">
        <v>0</v>
      </c>
      <c r="P438" s="154">
        <v>0</v>
      </c>
      <c r="Q438" s="154">
        <v>0</v>
      </c>
      <c r="R438" s="155">
        <v>0</v>
      </c>
      <c r="S438" s="156">
        <f t="shared" si="272"/>
        <v>0.15431277036831953</v>
      </c>
      <c r="U438" s="201" t="s">
        <v>58</v>
      </c>
      <c r="V438" s="202">
        <v>9.5833131507253463E-2</v>
      </c>
      <c r="W438" s="202">
        <v>0</v>
      </c>
      <c r="X438" s="202">
        <v>0</v>
      </c>
      <c r="Y438" s="202">
        <v>1.1200305840932182E-3</v>
      </c>
      <c r="Z438" s="202">
        <v>5.7359608276972861E-2</v>
      </c>
      <c r="AA438" s="202">
        <v>0</v>
      </c>
      <c r="AB438" s="202">
        <v>0</v>
      </c>
      <c r="AC438" s="203">
        <v>0</v>
      </c>
      <c r="AD438" s="202">
        <v>0</v>
      </c>
      <c r="AE438" s="202">
        <v>0</v>
      </c>
      <c r="AF438" s="202">
        <v>0</v>
      </c>
      <c r="AG438" s="202">
        <v>0</v>
      </c>
      <c r="AH438" s="202">
        <v>0</v>
      </c>
      <c r="AI438" s="204">
        <f t="shared" si="273"/>
        <v>0.15431277036831953</v>
      </c>
      <c r="BA438" s="131"/>
      <c r="BR438" s="131"/>
      <c r="CG438" s="131"/>
    </row>
    <row r="439" spans="1:85" ht="15">
      <c r="A439" s="160" t="s">
        <v>61</v>
      </c>
      <c r="B439" s="146">
        <v>0.29880000000000001</v>
      </c>
      <c r="C439" s="146">
        <v>0</v>
      </c>
      <c r="D439" s="146">
        <v>0</v>
      </c>
      <c r="E439" s="146">
        <v>0</v>
      </c>
      <c r="F439" s="304"/>
      <c r="G439" s="146">
        <v>0</v>
      </c>
      <c r="H439" s="158">
        <v>0</v>
      </c>
      <c r="I439" s="144">
        <f t="shared" si="271"/>
        <v>0.29880000000000001</v>
      </c>
      <c r="J439" s="139"/>
      <c r="K439" s="161" t="s">
        <v>61</v>
      </c>
      <c r="L439" s="146">
        <v>0.29880000000000001</v>
      </c>
      <c r="M439" s="146">
        <v>0</v>
      </c>
      <c r="N439" s="146">
        <v>0</v>
      </c>
      <c r="O439" s="146">
        <v>0</v>
      </c>
      <c r="P439" s="146">
        <v>0</v>
      </c>
      <c r="Q439" s="146">
        <v>0</v>
      </c>
      <c r="R439" s="147">
        <v>0</v>
      </c>
      <c r="S439" s="148">
        <f t="shared" si="272"/>
        <v>0.29880000000000001</v>
      </c>
      <c r="U439" s="206" t="s">
        <v>59</v>
      </c>
      <c r="V439" s="197">
        <v>0.29880000000000001</v>
      </c>
      <c r="W439" s="197">
        <v>0</v>
      </c>
      <c r="X439" s="197">
        <v>0</v>
      </c>
      <c r="Y439" s="197">
        <v>0</v>
      </c>
      <c r="Z439" s="197">
        <v>0</v>
      </c>
      <c r="AA439" s="197">
        <v>0</v>
      </c>
      <c r="AB439" s="197">
        <v>0</v>
      </c>
      <c r="AC439" s="198">
        <v>0</v>
      </c>
      <c r="AD439" s="199">
        <v>0</v>
      </c>
      <c r="AE439" s="199">
        <v>0</v>
      </c>
      <c r="AF439" s="199">
        <v>0</v>
      </c>
      <c r="AG439" s="199">
        <v>0</v>
      </c>
      <c r="AH439" s="199">
        <v>0</v>
      </c>
      <c r="AI439" s="200">
        <f t="shared" si="273"/>
        <v>0.29880000000000001</v>
      </c>
      <c r="BA439" s="131"/>
      <c r="BR439" s="131"/>
      <c r="CG439" s="131"/>
    </row>
    <row r="440" spans="1:85">
      <c r="A440" s="162" t="s">
        <v>23</v>
      </c>
      <c r="B440" s="163">
        <v>0.29880000000000001</v>
      </c>
      <c r="C440" s="163">
        <v>0</v>
      </c>
      <c r="D440" s="163">
        <v>0</v>
      </c>
      <c r="E440" s="163">
        <v>0</v>
      </c>
      <c r="F440" s="304"/>
      <c r="G440" s="163">
        <v>0</v>
      </c>
      <c r="H440" s="164">
        <v>0</v>
      </c>
      <c r="I440" s="165">
        <f t="shared" si="271"/>
        <v>0.29880000000000001</v>
      </c>
      <c r="J440" s="139"/>
      <c r="K440" s="166" t="s">
        <v>23</v>
      </c>
      <c r="L440" s="167">
        <v>0.29880000000000001</v>
      </c>
      <c r="M440" s="167">
        <v>0</v>
      </c>
      <c r="N440" s="167">
        <v>0</v>
      </c>
      <c r="O440" s="167">
        <v>0</v>
      </c>
      <c r="P440" s="167">
        <v>0</v>
      </c>
      <c r="Q440" s="167">
        <v>0</v>
      </c>
      <c r="R440" s="168">
        <v>0</v>
      </c>
      <c r="S440" s="169">
        <f t="shared" si="272"/>
        <v>0.29880000000000001</v>
      </c>
      <c r="U440" s="207" t="s">
        <v>62</v>
      </c>
      <c r="V440" s="208">
        <v>0.29880000000000001</v>
      </c>
      <c r="W440" s="208">
        <v>0</v>
      </c>
      <c r="X440" s="208">
        <v>0</v>
      </c>
      <c r="Y440" s="208">
        <v>0</v>
      </c>
      <c r="Z440" s="208">
        <v>0</v>
      </c>
      <c r="AA440" s="208">
        <v>0</v>
      </c>
      <c r="AB440" s="208">
        <v>0</v>
      </c>
      <c r="AC440" s="208">
        <v>0</v>
      </c>
      <c r="AD440" s="208">
        <v>0</v>
      </c>
      <c r="AE440" s="208">
        <v>0</v>
      </c>
      <c r="AF440" s="208">
        <v>0</v>
      </c>
      <c r="AG440" s="208">
        <v>0</v>
      </c>
      <c r="AH440" s="92">
        <v>0</v>
      </c>
      <c r="AI440" s="209">
        <f t="shared" si="273"/>
        <v>0.29880000000000001</v>
      </c>
      <c r="BA440" s="131"/>
      <c r="BR440" s="131"/>
      <c r="CG440" s="131"/>
    </row>
    <row r="441" spans="1:85">
      <c r="A441" s="170" t="s">
        <v>19</v>
      </c>
      <c r="B441" s="171">
        <v>0</v>
      </c>
      <c r="C441" s="171">
        <v>0</v>
      </c>
      <c r="D441" s="171">
        <v>0</v>
      </c>
      <c r="E441" s="171">
        <v>0</v>
      </c>
      <c r="F441" s="304"/>
      <c r="G441" s="171">
        <v>0</v>
      </c>
      <c r="H441" s="172">
        <v>0</v>
      </c>
      <c r="I441" s="173">
        <f t="shared" si="271"/>
        <v>0</v>
      </c>
      <c r="J441" s="139"/>
      <c r="K441" s="174" t="s">
        <v>19</v>
      </c>
      <c r="L441" s="171">
        <v>0</v>
      </c>
      <c r="M441" s="171">
        <v>0</v>
      </c>
      <c r="N441" s="171">
        <v>0</v>
      </c>
      <c r="O441" s="171">
        <v>0</v>
      </c>
      <c r="P441" s="171">
        <v>0</v>
      </c>
      <c r="Q441" s="171">
        <v>0</v>
      </c>
      <c r="R441" s="175">
        <v>0</v>
      </c>
      <c r="S441" s="176">
        <f t="shared" si="272"/>
        <v>0</v>
      </c>
      <c r="U441" s="210" t="s">
        <v>19</v>
      </c>
      <c r="V441" s="211">
        <v>0</v>
      </c>
      <c r="W441" s="211">
        <v>0</v>
      </c>
      <c r="X441" s="211">
        <v>0</v>
      </c>
      <c r="Y441" s="211">
        <v>0</v>
      </c>
      <c r="Z441" s="211">
        <v>0</v>
      </c>
      <c r="AA441" s="211">
        <v>0</v>
      </c>
      <c r="AB441" s="211">
        <v>0</v>
      </c>
      <c r="AC441" s="211">
        <v>0</v>
      </c>
      <c r="AD441" s="212">
        <v>0</v>
      </c>
      <c r="AE441" s="212">
        <v>0</v>
      </c>
      <c r="AF441" s="212">
        <v>0</v>
      </c>
      <c r="AG441" s="212">
        <v>0</v>
      </c>
      <c r="AH441" s="212">
        <v>0</v>
      </c>
      <c r="AI441" s="213">
        <f t="shared" si="273"/>
        <v>0</v>
      </c>
      <c r="BA441" s="131"/>
      <c r="BR441" s="131"/>
      <c r="CG441" s="131"/>
    </row>
    <row r="442" spans="1:85">
      <c r="A442" s="162" t="s">
        <v>20</v>
      </c>
      <c r="B442" s="163">
        <v>0</v>
      </c>
      <c r="C442" s="163">
        <v>0</v>
      </c>
      <c r="D442" s="163">
        <v>0</v>
      </c>
      <c r="E442" s="163">
        <v>0</v>
      </c>
      <c r="F442" s="304"/>
      <c r="G442" s="163">
        <v>0</v>
      </c>
      <c r="H442" s="164">
        <v>0</v>
      </c>
      <c r="I442" s="165">
        <f t="shared" si="271"/>
        <v>0</v>
      </c>
      <c r="J442" s="139"/>
      <c r="K442" s="166" t="s">
        <v>20</v>
      </c>
      <c r="L442" s="167">
        <v>0</v>
      </c>
      <c r="M442" s="167">
        <v>0</v>
      </c>
      <c r="N442" s="167">
        <v>0</v>
      </c>
      <c r="O442" s="167">
        <v>0</v>
      </c>
      <c r="P442" s="167">
        <v>0</v>
      </c>
      <c r="Q442" s="167">
        <v>0</v>
      </c>
      <c r="R442" s="168">
        <v>0</v>
      </c>
      <c r="S442" s="169">
        <f t="shared" si="272"/>
        <v>0</v>
      </c>
      <c r="U442" s="207" t="s">
        <v>20</v>
      </c>
      <c r="V442" s="208">
        <v>0</v>
      </c>
      <c r="W442" s="208">
        <v>0</v>
      </c>
      <c r="X442" s="208">
        <v>0</v>
      </c>
      <c r="Y442" s="208">
        <v>0</v>
      </c>
      <c r="Z442" s="208">
        <v>0</v>
      </c>
      <c r="AA442" s="208">
        <v>0</v>
      </c>
      <c r="AB442" s="208">
        <v>0</v>
      </c>
      <c r="AC442" s="208">
        <v>0</v>
      </c>
      <c r="AD442" s="208">
        <v>0</v>
      </c>
      <c r="AE442" s="208">
        <v>0</v>
      </c>
      <c r="AF442" s="208">
        <v>0</v>
      </c>
      <c r="AG442" s="208">
        <v>0</v>
      </c>
      <c r="AH442" s="92">
        <v>0</v>
      </c>
      <c r="AI442" s="209">
        <f t="shared" si="273"/>
        <v>0</v>
      </c>
      <c r="BA442" s="131"/>
      <c r="BR442" s="131"/>
      <c r="CG442" s="131"/>
    </row>
    <row r="443" spans="1:85" ht="15" thickBot="1">
      <c r="A443" s="177" t="s">
        <v>11</v>
      </c>
      <c r="B443" s="178">
        <v>0</v>
      </c>
      <c r="C443" s="178">
        <v>0</v>
      </c>
      <c r="D443" s="178">
        <v>0</v>
      </c>
      <c r="E443" s="178">
        <v>0</v>
      </c>
      <c r="F443" s="305"/>
      <c r="G443" s="178">
        <v>0</v>
      </c>
      <c r="H443" s="179">
        <v>0</v>
      </c>
      <c r="I443" s="180">
        <f t="shared" si="271"/>
        <v>0</v>
      </c>
      <c r="J443" s="139"/>
      <c r="K443" s="181" t="s">
        <v>11</v>
      </c>
      <c r="L443" s="178">
        <v>0</v>
      </c>
      <c r="M443" s="178">
        <v>0</v>
      </c>
      <c r="N443" s="178">
        <v>0</v>
      </c>
      <c r="O443" s="178">
        <v>0</v>
      </c>
      <c r="P443" s="178">
        <v>0</v>
      </c>
      <c r="Q443" s="178">
        <v>0</v>
      </c>
      <c r="R443" s="182">
        <v>0</v>
      </c>
      <c r="S443" s="183">
        <f t="shared" si="272"/>
        <v>0</v>
      </c>
      <c r="U443" s="210" t="s">
        <v>11</v>
      </c>
      <c r="V443" s="211">
        <v>0</v>
      </c>
      <c r="W443" s="211">
        <v>0</v>
      </c>
      <c r="X443" s="211">
        <v>0</v>
      </c>
      <c r="Y443" s="211">
        <v>0</v>
      </c>
      <c r="Z443" s="211">
        <v>0</v>
      </c>
      <c r="AA443" s="211">
        <v>0</v>
      </c>
      <c r="AB443" s="211">
        <v>0</v>
      </c>
      <c r="AC443" s="211">
        <v>0</v>
      </c>
      <c r="AD443" s="212">
        <v>0</v>
      </c>
      <c r="AE443" s="212">
        <v>0</v>
      </c>
      <c r="AF443" s="212">
        <v>0</v>
      </c>
      <c r="AG443" s="212">
        <v>0</v>
      </c>
      <c r="AH443" s="212">
        <v>0</v>
      </c>
      <c r="AI443" s="213">
        <f t="shared" si="273"/>
        <v>0</v>
      </c>
      <c r="AJ443" s="140"/>
    </row>
    <row r="444" spans="1:85" ht="15">
      <c r="A444" s="184" t="s">
        <v>26</v>
      </c>
      <c r="B444" s="185">
        <f>SUM(B423:B439)</f>
        <v>219.30852405588126</v>
      </c>
      <c r="C444" s="185">
        <f t="shared" ref="C444:H444" si="274">SUM(C423:C439)</f>
        <v>84.450934491145318</v>
      </c>
      <c r="D444" s="185">
        <f t="shared" si="274"/>
        <v>115.85010126694753</v>
      </c>
      <c r="E444" s="185">
        <f t="shared" si="274"/>
        <v>242.43765975255596</v>
      </c>
      <c r="F444" s="185">
        <f t="shared" si="274"/>
        <v>0</v>
      </c>
      <c r="G444" s="185">
        <f t="shared" si="274"/>
        <v>67.421931432843806</v>
      </c>
      <c r="H444" s="187">
        <f t="shared" si="274"/>
        <v>0</v>
      </c>
      <c r="I444" s="144">
        <f t="shared" ref="I444" si="275">SUM(I423:I439)</f>
        <v>729.46915099937394</v>
      </c>
      <c r="J444" s="139"/>
      <c r="K444" s="186" t="s">
        <v>26</v>
      </c>
      <c r="L444" s="185">
        <f>SUM(L423:L439)</f>
        <v>219.30852405588126</v>
      </c>
      <c r="M444" s="185">
        <f t="shared" ref="M444:R444" si="276">SUM(M423:M439)</f>
        <v>84.450934491145318</v>
      </c>
      <c r="N444" s="185">
        <f t="shared" si="276"/>
        <v>115.85010126694753</v>
      </c>
      <c r="O444" s="185">
        <f t="shared" si="276"/>
        <v>242.43765975255596</v>
      </c>
      <c r="P444" s="185">
        <f t="shared" si="276"/>
        <v>64.732027782119928</v>
      </c>
      <c r="Q444" s="185">
        <f t="shared" si="276"/>
        <v>67.421931432843806</v>
      </c>
      <c r="R444" s="187">
        <f t="shared" si="276"/>
        <v>0</v>
      </c>
      <c r="S444" s="188">
        <f t="shared" ref="S444" si="277">SUM(S423:S439)</f>
        <v>794.20117878149381</v>
      </c>
      <c r="T444" s="131" t="str">
        <f>IF(ABS(S444-AI444)&gt;0.01,S444-AI444,"")</f>
        <v/>
      </c>
      <c r="U444" s="214" t="s">
        <v>60</v>
      </c>
      <c r="V444" s="215">
        <f>SUM(V423:V439)</f>
        <v>82.07822704428655</v>
      </c>
      <c r="W444" s="215">
        <f t="shared" ref="W444:AH444" si="278">SUM(W423:W439)</f>
        <v>120.4115449281782</v>
      </c>
      <c r="X444" s="215">
        <f t="shared" si="278"/>
        <v>67.421931432843806</v>
      </c>
      <c r="Y444" s="215">
        <f t="shared" si="278"/>
        <v>84.450934491145318</v>
      </c>
      <c r="Z444" s="215">
        <f t="shared" si="278"/>
        <v>108.72368147884471</v>
      </c>
      <c r="AA444" s="215">
        <f t="shared" si="278"/>
        <v>241.15505867456505</v>
      </c>
      <c r="AB444" s="215">
        <f t="shared" si="278"/>
        <v>64.732027782119928</v>
      </c>
      <c r="AC444" s="215">
        <f t="shared" si="278"/>
        <v>25.227772949510292</v>
      </c>
      <c r="AD444" s="216">
        <f t="shared" si="278"/>
        <v>16.818752083416545</v>
      </c>
      <c r="AE444" s="216">
        <f t="shared" si="278"/>
        <v>1.2826010779909052</v>
      </c>
      <c r="AF444" s="216">
        <f t="shared" si="278"/>
        <v>0</v>
      </c>
      <c r="AG444" s="216">
        <f t="shared" si="278"/>
        <v>7.126419788102841</v>
      </c>
      <c r="AH444" s="216">
        <f t="shared" si="278"/>
        <v>0</v>
      </c>
      <c r="AI444" s="217">
        <f>SUM(V444:AC444)</f>
        <v>794.20117878149392</v>
      </c>
      <c r="AJ444" s="131" t="str">
        <f>IF(ABS(S444-AI444)&gt;0.001,S444-AI444,"")</f>
        <v/>
      </c>
    </row>
    <row r="445" spans="1:85" s="2" customFormat="1" ht="15" thickBot="1">
      <c r="A445" s="15" t="s">
        <v>100</v>
      </c>
      <c r="B445" s="100">
        <f>IF($I444=0,"-",B444/$I444)</f>
        <v>0.30064125913402673</v>
      </c>
      <c r="C445" s="100">
        <f t="shared" ref="C445:H445" si="279">IF($I444=0,"-",C444/$I444)</f>
        <v>0.1157703987556532</v>
      </c>
      <c r="D445" s="100">
        <f t="shared" si="279"/>
        <v>0.15881425706382882</v>
      </c>
      <c r="E445" s="100">
        <f t="shared" si="279"/>
        <v>0.33234806354787721</v>
      </c>
      <c r="F445" s="100">
        <f t="shared" si="279"/>
        <v>0</v>
      </c>
      <c r="G445" s="100">
        <f t="shared" si="279"/>
        <v>9.2426021498613953E-2</v>
      </c>
      <c r="H445" s="101">
        <f t="shared" si="279"/>
        <v>0</v>
      </c>
      <c r="I445" s="102">
        <f>SUM(B445:H445)</f>
        <v>0.99999999999999978</v>
      </c>
      <c r="J445" s="131"/>
      <c r="K445" s="27" t="s">
        <v>100</v>
      </c>
      <c r="L445" s="76">
        <f>IF($S444=0,"-",L444/$S444)</f>
        <v>0.27613724320122041</v>
      </c>
      <c r="M445" s="76">
        <f t="shared" ref="M445:R445" si="280">IF($S444=0,"-",M444/$S444)</f>
        <v>0.10633443609428342</v>
      </c>
      <c r="N445" s="76">
        <f t="shared" si="280"/>
        <v>0.1458699689223466</v>
      </c>
      <c r="O445" s="76">
        <f t="shared" si="280"/>
        <v>0.30525975814404716</v>
      </c>
      <c r="P445" s="76">
        <f t="shared" si="280"/>
        <v>8.1505831912054433E-2</v>
      </c>
      <c r="Q445" s="76">
        <f t="shared" si="280"/>
        <v>8.4892761726048011E-2</v>
      </c>
      <c r="R445" s="77">
        <f t="shared" si="280"/>
        <v>0</v>
      </c>
      <c r="S445" s="78">
        <f>SUM(L445:R445)</f>
        <v>1</v>
      </c>
      <c r="U445" s="36" t="s">
        <v>100</v>
      </c>
      <c r="V445" s="103">
        <f>+V444/$AI444</f>
        <v>0.10334689652590968</v>
      </c>
      <c r="W445" s="103">
        <f t="shared" ref="W445:AH445" si="281">+W444/$AI444</f>
        <v>0.15161340494724529</v>
      </c>
      <c r="X445" s="103">
        <f t="shared" si="281"/>
        <v>8.4892761726047997E-2</v>
      </c>
      <c r="Y445" s="103">
        <f t="shared" si="281"/>
        <v>0.1063344360942834</v>
      </c>
      <c r="Z445" s="103">
        <f t="shared" si="281"/>
        <v>0.13689690267855611</v>
      </c>
      <c r="AA445" s="103">
        <f t="shared" si="281"/>
        <v>0.30364480073494488</v>
      </c>
      <c r="AB445" s="103">
        <f t="shared" si="281"/>
        <v>8.1505831912054419E-2</v>
      </c>
      <c r="AC445" s="103">
        <f t="shared" si="281"/>
        <v>3.1764965380958132E-2</v>
      </c>
      <c r="AD445" s="103">
        <f t="shared" si="281"/>
        <v>2.1176941728065397E-2</v>
      </c>
      <c r="AE445" s="103">
        <f t="shared" si="281"/>
        <v>1.6149574091022386E-3</v>
      </c>
      <c r="AF445" s="103">
        <f t="shared" si="281"/>
        <v>0</v>
      </c>
      <c r="AG445" s="103">
        <f t="shared" si="281"/>
        <v>8.973066243790493E-3</v>
      </c>
      <c r="AH445" s="103">
        <f t="shared" si="281"/>
        <v>0</v>
      </c>
      <c r="AI445" s="104">
        <f>SUM(V445:AC445)</f>
        <v>0.99999999999999978</v>
      </c>
      <c r="AJ445" s="131"/>
      <c r="BA445" s="189"/>
      <c r="BR445" s="189"/>
    </row>
    <row r="446" spans="1:85" ht="15" thickBot="1">
      <c r="A446" s="218"/>
      <c r="B446" s="218"/>
      <c r="C446" s="218"/>
      <c r="D446" s="218"/>
      <c r="E446" s="218"/>
      <c r="F446" s="218"/>
      <c r="G446" s="218"/>
      <c r="H446" s="218"/>
      <c r="I446" s="218"/>
      <c r="K446" s="218"/>
      <c r="L446" s="218"/>
      <c r="M446" s="218"/>
      <c r="N446" s="218"/>
      <c r="O446" s="218"/>
      <c r="P446" s="218"/>
      <c r="Q446" s="218"/>
      <c r="R446" s="218"/>
      <c r="S446" s="218"/>
    </row>
    <row r="447" spans="1:85" ht="28.5">
      <c r="A447" s="310" t="s">
        <v>41</v>
      </c>
      <c r="B447" s="135" t="s">
        <v>0</v>
      </c>
      <c r="C447" s="135" t="s">
        <v>1</v>
      </c>
      <c r="D447" s="135" t="s">
        <v>2</v>
      </c>
      <c r="E447" s="135" t="s">
        <v>3</v>
      </c>
      <c r="F447" s="135" t="s">
        <v>27</v>
      </c>
      <c r="G447" s="135" t="s">
        <v>4</v>
      </c>
      <c r="H447" s="135" t="s">
        <v>5</v>
      </c>
      <c r="I447" s="136" t="s">
        <v>6</v>
      </c>
      <c r="K447" s="312" t="s">
        <v>41</v>
      </c>
      <c r="L447" s="137" t="s">
        <v>0</v>
      </c>
      <c r="M447" s="137" t="s">
        <v>1</v>
      </c>
      <c r="N447" s="137" t="s">
        <v>2</v>
      </c>
      <c r="O447" s="137" t="s">
        <v>3</v>
      </c>
      <c r="P447" s="137" t="s">
        <v>27</v>
      </c>
      <c r="Q447" s="137" t="s">
        <v>4</v>
      </c>
      <c r="R447" s="137" t="s">
        <v>5</v>
      </c>
      <c r="S447" s="138" t="s">
        <v>6</v>
      </c>
    </row>
    <row r="448" spans="1:85" ht="15">
      <c r="A448" s="311" t="s">
        <v>41</v>
      </c>
      <c r="B448" s="294" t="s">
        <v>109</v>
      </c>
      <c r="C448" s="295"/>
      <c r="D448" s="295"/>
      <c r="E448" s="295"/>
      <c r="F448" s="295"/>
      <c r="G448" s="295"/>
      <c r="H448" s="295"/>
      <c r="I448" s="296"/>
      <c r="K448" s="313" t="s">
        <v>41</v>
      </c>
      <c r="L448" s="297" t="s">
        <v>109</v>
      </c>
      <c r="M448" s="298"/>
      <c r="N448" s="298"/>
      <c r="O448" s="298"/>
      <c r="P448" s="298"/>
      <c r="Q448" s="298"/>
      <c r="R448" s="298"/>
      <c r="S448" s="299"/>
    </row>
    <row r="449" spans="1:19" ht="15">
      <c r="A449" s="141" t="s">
        <v>7</v>
      </c>
      <c r="B449" s="314"/>
      <c r="C449" s="315"/>
      <c r="D449" s="315"/>
      <c r="E449" s="316"/>
      <c r="F449" s="142">
        <v>6.8402370682894096E-3</v>
      </c>
      <c r="G449" s="314"/>
      <c r="H449" s="316"/>
      <c r="I449" s="144">
        <f>SUM(B449:H449)</f>
        <v>6.8402370682894096E-3</v>
      </c>
      <c r="J449" s="139"/>
      <c r="K449" s="193" t="s">
        <v>7</v>
      </c>
      <c r="L449" s="314"/>
      <c r="M449" s="315"/>
      <c r="N449" s="315"/>
      <c r="O449" s="316"/>
      <c r="P449" s="142">
        <v>0</v>
      </c>
      <c r="Q449" s="314"/>
      <c r="R449" s="323"/>
      <c r="S449" s="195">
        <f>SUM(L449:R449)</f>
        <v>0</v>
      </c>
    </row>
    <row r="450" spans="1:19" ht="15">
      <c r="A450" s="149" t="s">
        <v>8</v>
      </c>
      <c r="B450" s="317"/>
      <c r="C450" s="318"/>
      <c r="D450" s="318"/>
      <c r="E450" s="319"/>
      <c r="F450" s="150">
        <v>0</v>
      </c>
      <c r="G450" s="317"/>
      <c r="H450" s="319"/>
      <c r="I450" s="152">
        <f t="shared" ref="I450:I469" si="282">SUM(B450:H450)</f>
        <v>0</v>
      </c>
      <c r="J450" s="139"/>
      <c r="K450" s="153" t="s">
        <v>8</v>
      </c>
      <c r="L450" s="317"/>
      <c r="M450" s="318"/>
      <c r="N450" s="318"/>
      <c r="O450" s="319"/>
      <c r="P450" s="154">
        <v>0</v>
      </c>
      <c r="Q450" s="317"/>
      <c r="R450" s="324"/>
      <c r="S450" s="156">
        <f t="shared" ref="S450:S469" si="283">SUM(L450:R450)</f>
        <v>0</v>
      </c>
    </row>
    <row r="451" spans="1:19" ht="15">
      <c r="A451" s="157" t="s">
        <v>10</v>
      </c>
      <c r="B451" s="317"/>
      <c r="C451" s="318"/>
      <c r="D451" s="318"/>
      <c r="E451" s="319"/>
      <c r="F451" s="146">
        <v>0</v>
      </c>
      <c r="G451" s="317"/>
      <c r="H451" s="319"/>
      <c r="I451" s="144">
        <f t="shared" si="282"/>
        <v>0</v>
      </c>
      <c r="J451" s="139"/>
      <c r="K451" s="159" t="s">
        <v>10</v>
      </c>
      <c r="L451" s="317"/>
      <c r="M451" s="318"/>
      <c r="N451" s="318"/>
      <c r="O451" s="319"/>
      <c r="P451" s="146">
        <v>0</v>
      </c>
      <c r="Q451" s="317"/>
      <c r="R451" s="324"/>
      <c r="S451" s="148">
        <f t="shared" si="283"/>
        <v>0</v>
      </c>
    </row>
    <row r="452" spans="1:19" ht="15">
      <c r="A452" s="149" t="s">
        <v>53</v>
      </c>
      <c r="B452" s="317"/>
      <c r="C452" s="318"/>
      <c r="D452" s="318"/>
      <c r="E452" s="319"/>
      <c r="F452" s="150">
        <v>0</v>
      </c>
      <c r="G452" s="317"/>
      <c r="H452" s="319"/>
      <c r="I452" s="152">
        <f t="shared" si="282"/>
        <v>0</v>
      </c>
      <c r="J452" s="139"/>
      <c r="K452" s="153" t="s">
        <v>53</v>
      </c>
      <c r="L452" s="317"/>
      <c r="M452" s="318"/>
      <c r="N452" s="318"/>
      <c r="O452" s="319"/>
      <c r="P452" s="154">
        <v>0</v>
      </c>
      <c r="Q452" s="317"/>
      <c r="R452" s="324"/>
      <c r="S452" s="156">
        <f t="shared" si="283"/>
        <v>0</v>
      </c>
    </row>
    <row r="453" spans="1:19" ht="15">
      <c r="A453" s="157" t="s">
        <v>16</v>
      </c>
      <c r="B453" s="317"/>
      <c r="C453" s="318"/>
      <c r="D453" s="318"/>
      <c r="E453" s="319"/>
      <c r="F453" s="146">
        <v>0</v>
      </c>
      <c r="G453" s="317"/>
      <c r="H453" s="319"/>
      <c r="I453" s="144">
        <f t="shared" si="282"/>
        <v>0</v>
      </c>
      <c r="J453" s="139"/>
      <c r="K453" s="159" t="s">
        <v>16</v>
      </c>
      <c r="L453" s="317"/>
      <c r="M453" s="318"/>
      <c r="N453" s="318"/>
      <c r="O453" s="319"/>
      <c r="P453" s="146">
        <v>0</v>
      </c>
      <c r="Q453" s="317"/>
      <c r="R453" s="324"/>
      <c r="S453" s="148">
        <f t="shared" si="283"/>
        <v>0</v>
      </c>
    </row>
    <row r="454" spans="1:19" ht="15">
      <c r="A454" s="149" t="s">
        <v>15</v>
      </c>
      <c r="B454" s="317"/>
      <c r="C454" s="318"/>
      <c r="D454" s="318"/>
      <c r="E454" s="319"/>
      <c r="F454" s="150">
        <v>0</v>
      </c>
      <c r="G454" s="317"/>
      <c r="H454" s="319"/>
      <c r="I454" s="152">
        <f t="shared" si="282"/>
        <v>0</v>
      </c>
      <c r="J454" s="139"/>
      <c r="K454" s="153" t="s">
        <v>15</v>
      </c>
      <c r="L454" s="317"/>
      <c r="M454" s="318"/>
      <c r="N454" s="318"/>
      <c r="O454" s="319"/>
      <c r="P454" s="154">
        <v>0</v>
      </c>
      <c r="Q454" s="317"/>
      <c r="R454" s="324"/>
      <c r="S454" s="156">
        <f t="shared" si="283"/>
        <v>0</v>
      </c>
    </row>
    <row r="455" spans="1:19" ht="15">
      <c r="A455" s="157" t="s">
        <v>55</v>
      </c>
      <c r="B455" s="317"/>
      <c r="C455" s="318"/>
      <c r="D455" s="318"/>
      <c r="E455" s="319"/>
      <c r="F455" s="146">
        <v>112.50905816262505</v>
      </c>
      <c r="G455" s="317"/>
      <c r="H455" s="319"/>
      <c r="I455" s="144">
        <f t="shared" si="282"/>
        <v>112.50905816262505</v>
      </c>
      <c r="J455" s="139"/>
      <c r="K455" s="159" t="s">
        <v>55</v>
      </c>
      <c r="L455" s="317"/>
      <c r="M455" s="318"/>
      <c r="N455" s="318"/>
      <c r="O455" s="319"/>
      <c r="P455" s="146">
        <v>0</v>
      </c>
      <c r="Q455" s="317"/>
      <c r="R455" s="324"/>
      <c r="S455" s="148">
        <f t="shared" si="283"/>
        <v>0</v>
      </c>
    </row>
    <row r="456" spans="1:19" ht="15">
      <c r="A456" s="149" t="s">
        <v>12</v>
      </c>
      <c r="B456" s="317"/>
      <c r="C456" s="318"/>
      <c r="D456" s="318"/>
      <c r="E456" s="319"/>
      <c r="F456" s="150">
        <v>0</v>
      </c>
      <c r="G456" s="317"/>
      <c r="H456" s="319"/>
      <c r="I456" s="152">
        <f t="shared" si="282"/>
        <v>0</v>
      </c>
      <c r="J456" s="139"/>
      <c r="K456" s="153" t="s">
        <v>12</v>
      </c>
      <c r="L456" s="317"/>
      <c r="M456" s="318"/>
      <c r="N456" s="318"/>
      <c r="O456" s="319"/>
      <c r="P456" s="154">
        <v>0</v>
      </c>
      <c r="Q456" s="317"/>
      <c r="R456" s="324"/>
      <c r="S456" s="156">
        <f t="shared" si="283"/>
        <v>0</v>
      </c>
    </row>
    <row r="457" spans="1:19" ht="15">
      <c r="A457" s="157" t="s">
        <v>56</v>
      </c>
      <c r="B457" s="317"/>
      <c r="C457" s="318"/>
      <c r="D457" s="318"/>
      <c r="E457" s="319"/>
      <c r="F457" s="146">
        <v>0</v>
      </c>
      <c r="G457" s="317"/>
      <c r="H457" s="319"/>
      <c r="I457" s="144">
        <f t="shared" si="282"/>
        <v>0</v>
      </c>
      <c r="J457" s="139"/>
      <c r="K457" s="159" t="s">
        <v>56</v>
      </c>
      <c r="L457" s="317"/>
      <c r="M457" s="318"/>
      <c r="N457" s="318"/>
      <c r="O457" s="319"/>
      <c r="P457" s="146">
        <v>0</v>
      </c>
      <c r="Q457" s="317"/>
      <c r="R457" s="324"/>
      <c r="S457" s="148">
        <f t="shared" si="283"/>
        <v>0</v>
      </c>
    </row>
    <row r="458" spans="1:19" ht="15">
      <c r="A458" s="149" t="s">
        <v>17</v>
      </c>
      <c r="B458" s="317"/>
      <c r="C458" s="318"/>
      <c r="D458" s="318"/>
      <c r="E458" s="319"/>
      <c r="F458" s="150">
        <v>0</v>
      </c>
      <c r="G458" s="317"/>
      <c r="H458" s="319"/>
      <c r="I458" s="152">
        <f t="shared" si="282"/>
        <v>0</v>
      </c>
      <c r="J458" s="139"/>
      <c r="K458" s="153" t="s">
        <v>17</v>
      </c>
      <c r="L458" s="317"/>
      <c r="M458" s="318"/>
      <c r="N458" s="318"/>
      <c r="O458" s="319"/>
      <c r="P458" s="154">
        <v>0</v>
      </c>
      <c r="Q458" s="317"/>
      <c r="R458" s="324"/>
      <c r="S458" s="156">
        <f t="shared" si="283"/>
        <v>0</v>
      </c>
    </row>
    <row r="459" spans="1:19" ht="15">
      <c r="A459" s="157" t="s">
        <v>141</v>
      </c>
      <c r="B459" s="317"/>
      <c r="C459" s="318"/>
      <c r="D459" s="318"/>
      <c r="E459" s="319"/>
      <c r="F459" s="146">
        <v>0</v>
      </c>
      <c r="G459" s="317"/>
      <c r="H459" s="319"/>
      <c r="I459" s="144">
        <f t="shared" si="282"/>
        <v>0</v>
      </c>
      <c r="J459" s="139"/>
      <c r="K459" s="159" t="s">
        <v>141</v>
      </c>
      <c r="L459" s="317"/>
      <c r="M459" s="318"/>
      <c r="N459" s="318"/>
      <c r="O459" s="319"/>
      <c r="P459" s="146">
        <v>0</v>
      </c>
      <c r="Q459" s="317"/>
      <c r="R459" s="324"/>
      <c r="S459" s="148">
        <f t="shared" si="283"/>
        <v>0</v>
      </c>
    </row>
    <row r="460" spans="1:19" ht="15">
      <c r="A460" s="149" t="s">
        <v>25</v>
      </c>
      <c r="B460" s="317"/>
      <c r="C460" s="318"/>
      <c r="D460" s="318"/>
      <c r="E460" s="319"/>
      <c r="F460" s="150">
        <v>350.64775661953331</v>
      </c>
      <c r="G460" s="317"/>
      <c r="H460" s="319"/>
      <c r="I460" s="152">
        <f t="shared" si="282"/>
        <v>350.64775661953331</v>
      </c>
      <c r="J460" s="139"/>
      <c r="K460" s="153" t="s">
        <v>25</v>
      </c>
      <c r="L460" s="317"/>
      <c r="M460" s="318"/>
      <c r="N460" s="318"/>
      <c r="O460" s="319"/>
      <c r="P460" s="154">
        <v>0</v>
      </c>
      <c r="Q460" s="317"/>
      <c r="R460" s="324"/>
      <c r="S460" s="156">
        <f t="shared" si="283"/>
        <v>0</v>
      </c>
    </row>
    <row r="461" spans="1:19" ht="15">
      <c r="A461" s="157" t="s">
        <v>24</v>
      </c>
      <c r="B461" s="317"/>
      <c r="C461" s="318"/>
      <c r="D461" s="318"/>
      <c r="E461" s="319"/>
      <c r="F461" s="146">
        <v>0</v>
      </c>
      <c r="G461" s="317"/>
      <c r="H461" s="319"/>
      <c r="I461" s="144">
        <f t="shared" si="282"/>
        <v>0</v>
      </c>
      <c r="J461" s="139"/>
      <c r="K461" s="159" t="s">
        <v>24</v>
      </c>
      <c r="L461" s="317"/>
      <c r="M461" s="318"/>
      <c r="N461" s="318"/>
      <c r="O461" s="319"/>
      <c r="P461" s="146">
        <v>0</v>
      </c>
      <c r="Q461" s="317"/>
      <c r="R461" s="324"/>
      <c r="S461" s="148">
        <f t="shared" si="283"/>
        <v>0</v>
      </c>
    </row>
    <row r="462" spans="1:19" ht="15">
      <c r="A462" s="149" t="s">
        <v>57</v>
      </c>
      <c r="B462" s="317"/>
      <c r="C462" s="318"/>
      <c r="D462" s="318"/>
      <c r="E462" s="319"/>
      <c r="F462" s="150">
        <v>0</v>
      </c>
      <c r="G462" s="317"/>
      <c r="H462" s="319"/>
      <c r="I462" s="152">
        <f t="shared" si="282"/>
        <v>0</v>
      </c>
      <c r="J462" s="139"/>
      <c r="K462" s="153" t="s">
        <v>57</v>
      </c>
      <c r="L462" s="317"/>
      <c r="M462" s="318"/>
      <c r="N462" s="318"/>
      <c r="O462" s="319"/>
      <c r="P462" s="154">
        <v>0</v>
      </c>
      <c r="Q462" s="317"/>
      <c r="R462" s="324"/>
      <c r="S462" s="156">
        <f t="shared" si="283"/>
        <v>0</v>
      </c>
    </row>
    <row r="463" spans="1:19" ht="15">
      <c r="A463" s="157" t="s">
        <v>22</v>
      </c>
      <c r="B463" s="317"/>
      <c r="C463" s="318"/>
      <c r="D463" s="318"/>
      <c r="E463" s="319"/>
      <c r="F463" s="146">
        <v>7.0333371928639483</v>
      </c>
      <c r="G463" s="317"/>
      <c r="H463" s="319"/>
      <c r="I463" s="144">
        <f t="shared" si="282"/>
        <v>7.0333371928639483</v>
      </c>
      <c r="J463" s="139"/>
      <c r="K463" s="159" t="s">
        <v>22</v>
      </c>
      <c r="L463" s="317"/>
      <c r="M463" s="318"/>
      <c r="N463" s="318"/>
      <c r="O463" s="319"/>
      <c r="P463" s="146">
        <v>0</v>
      </c>
      <c r="Q463" s="317"/>
      <c r="R463" s="324"/>
      <c r="S463" s="148">
        <f t="shared" si="283"/>
        <v>0</v>
      </c>
    </row>
    <row r="464" spans="1:19" ht="15">
      <c r="A464" s="149" t="s">
        <v>21</v>
      </c>
      <c r="B464" s="317"/>
      <c r="C464" s="318"/>
      <c r="D464" s="318"/>
      <c r="E464" s="319"/>
      <c r="F464" s="150">
        <v>0</v>
      </c>
      <c r="G464" s="317"/>
      <c r="H464" s="319"/>
      <c r="I464" s="152">
        <f t="shared" si="282"/>
        <v>0</v>
      </c>
      <c r="J464" s="139"/>
      <c r="K464" s="153" t="s">
        <v>21</v>
      </c>
      <c r="L464" s="317"/>
      <c r="M464" s="318"/>
      <c r="N464" s="318"/>
      <c r="O464" s="319"/>
      <c r="P464" s="154">
        <v>0</v>
      </c>
      <c r="Q464" s="317"/>
      <c r="R464" s="324"/>
      <c r="S464" s="156">
        <f t="shared" si="283"/>
        <v>0</v>
      </c>
    </row>
    <row r="465" spans="1:19" ht="15">
      <c r="A465" s="160" t="s">
        <v>61</v>
      </c>
      <c r="B465" s="317"/>
      <c r="C465" s="318"/>
      <c r="D465" s="318"/>
      <c r="E465" s="319"/>
      <c r="F465" s="146">
        <v>0</v>
      </c>
      <c r="G465" s="317"/>
      <c r="H465" s="319"/>
      <c r="I465" s="144">
        <f t="shared" si="282"/>
        <v>0</v>
      </c>
      <c r="J465" s="139"/>
      <c r="K465" s="161" t="s">
        <v>61</v>
      </c>
      <c r="L465" s="317"/>
      <c r="M465" s="318"/>
      <c r="N465" s="318"/>
      <c r="O465" s="319"/>
      <c r="P465" s="146">
        <v>0</v>
      </c>
      <c r="Q465" s="317"/>
      <c r="R465" s="324"/>
      <c r="S465" s="148">
        <f t="shared" si="283"/>
        <v>0</v>
      </c>
    </row>
    <row r="466" spans="1:19">
      <c r="A466" s="162" t="s">
        <v>23</v>
      </c>
      <c r="B466" s="317"/>
      <c r="C466" s="318"/>
      <c r="D466" s="318"/>
      <c r="E466" s="319"/>
      <c r="F466" s="163">
        <v>0</v>
      </c>
      <c r="G466" s="317"/>
      <c r="H466" s="319"/>
      <c r="I466" s="165">
        <f t="shared" si="282"/>
        <v>0</v>
      </c>
      <c r="J466" s="139"/>
      <c r="K466" s="166" t="s">
        <v>23</v>
      </c>
      <c r="L466" s="317"/>
      <c r="M466" s="318"/>
      <c r="N466" s="318"/>
      <c r="O466" s="319"/>
      <c r="P466" s="167">
        <v>0</v>
      </c>
      <c r="Q466" s="317"/>
      <c r="R466" s="324"/>
      <c r="S466" s="169">
        <f t="shared" si="283"/>
        <v>0</v>
      </c>
    </row>
    <row r="467" spans="1:19">
      <c r="A467" s="170" t="s">
        <v>19</v>
      </c>
      <c r="B467" s="317"/>
      <c r="C467" s="318"/>
      <c r="D467" s="318"/>
      <c r="E467" s="319"/>
      <c r="F467" s="171">
        <v>0</v>
      </c>
      <c r="G467" s="317"/>
      <c r="H467" s="319"/>
      <c r="I467" s="173">
        <f t="shared" si="282"/>
        <v>0</v>
      </c>
      <c r="J467" s="139"/>
      <c r="K467" s="174" t="s">
        <v>19</v>
      </c>
      <c r="L467" s="317"/>
      <c r="M467" s="318"/>
      <c r="N467" s="318"/>
      <c r="O467" s="319"/>
      <c r="P467" s="171">
        <v>0</v>
      </c>
      <c r="Q467" s="317"/>
      <c r="R467" s="324"/>
      <c r="S467" s="176">
        <f t="shared" si="283"/>
        <v>0</v>
      </c>
    </row>
    <row r="468" spans="1:19">
      <c r="A468" s="162" t="s">
        <v>20</v>
      </c>
      <c r="B468" s="317"/>
      <c r="C468" s="318"/>
      <c r="D468" s="318"/>
      <c r="E468" s="319"/>
      <c r="F468" s="163">
        <v>0</v>
      </c>
      <c r="G468" s="317"/>
      <c r="H468" s="319"/>
      <c r="I468" s="165">
        <f t="shared" si="282"/>
        <v>0</v>
      </c>
      <c r="J468" s="139"/>
      <c r="K468" s="166" t="s">
        <v>20</v>
      </c>
      <c r="L468" s="317"/>
      <c r="M468" s="318"/>
      <c r="N468" s="318"/>
      <c r="O468" s="319"/>
      <c r="P468" s="167">
        <v>0</v>
      </c>
      <c r="Q468" s="317"/>
      <c r="R468" s="324"/>
      <c r="S468" s="169">
        <f t="shared" si="283"/>
        <v>0</v>
      </c>
    </row>
    <row r="469" spans="1:19" ht="15" thickBot="1">
      <c r="A469" s="177" t="s">
        <v>11</v>
      </c>
      <c r="B469" s="320"/>
      <c r="C469" s="321"/>
      <c r="D469" s="321"/>
      <c r="E469" s="322"/>
      <c r="F469" s="178">
        <v>0</v>
      </c>
      <c r="G469" s="320"/>
      <c r="H469" s="322"/>
      <c r="I469" s="180">
        <f t="shared" si="282"/>
        <v>0</v>
      </c>
      <c r="J469" s="139"/>
      <c r="K469" s="181" t="s">
        <v>11</v>
      </c>
      <c r="L469" s="320"/>
      <c r="M469" s="321"/>
      <c r="N469" s="321"/>
      <c r="O469" s="322"/>
      <c r="P469" s="178">
        <v>0</v>
      </c>
      <c r="Q469" s="320"/>
      <c r="R469" s="325"/>
      <c r="S469" s="183">
        <f t="shared" si="283"/>
        <v>0</v>
      </c>
    </row>
    <row r="470" spans="1:19" ht="15">
      <c r="A470" s="184" t="s">
        <v>26</v>
      </c>
      <c r="B470" s="185">
        <f>SUM(B449:B465)</f>
        <v>0</v>
      </c>
      <c r="C470" s="185">
        <f t="shared" ref="C470:H470" si="284">SUM(C449:C465)</f>
        <v>0</v>
      </c>
      <c r="D470" s="185">
        <f t="shared" si="284"/>
        <v>0</v>
      </c>
      <c r="E470" s="185">
        <f t="shared" si="284"/>
        <v>0</v>
      </c>
      <c r="F470" s="185">
        <f t="shared" si="284"/>
        <v>470.19699221209061</v>
      </c>
      <c r="G470" s="185">
        <f t="shared" si="284"/>
        <v>0</v>
      </c>
      <c r="H470" s="187">
        <f t="shared" si="284"/>
        <v>0</v>
      </c>
      <c r="I470" s="144">
        <f t="shared" ref="I470" si="285">SUM(I449:I465)</f>
        <v>470.19699221209061</v>
      </c>
      <c r="J470" s="139"/>
      <c r="K470" s="186" t="s">
        <v>26</v>
      </c>
      <c r="L470" s="185">
        <f>SUM(L449:L465)</f>
        <v>0</v>
      </c>
      <c r="M470" s="185">
        <f t="shared" ref="M470:R470" si="286">SUM(M449:M465)</f>
        <v>0</v>
      </c>
      <c r="N470" s="185">
        <f t="shared" si="286"/>
        <v>0</v>
      </c>
      <c r="O470" s="185">
        <f t="shared" si="286"/>
        <v>0</v>
      </c>
      <c r="P470" s="185">
        <f t="shared" si="286"/>
        <v>0</v>
      </c>
      <c r="Q470" s="185">
        <f t="shared" si="286"/>
        <v>0</v>
      </c>
      <c r="R470" s="187">
        <f t="shared" si="286"/>
        <v>0</v>
      </c>
      <c r="S470" s="188">
        <f t="shared" ref="S470" si="287">SUM(S449:S465)</f>
        <v>0</v>
      </c>
    </row>
    <row r="471" spans="1:19" ht="15" thickBot="1">
      <c r="A471" s="15" t="s">
        <v>100</v>
      </c>
      <c r="B471" s="100">
        <f>IF($I470=0,"-",B470/$I470)</f>
        <v>0</v>
      </c>
      <c r="C471" s="100">
        <f t="shared" ref="C471:H471" si="288">IF($I470=0,"-",C470/$I470)</f>
        <v>0</v>
      </c>
      <c r="D471" s="100">
        <f t="shared" si="288"/>
        <v>0</v>
      </c>
      <c r="E471" s="100">
        <f t="shared" si="288"/>
        <v>0</v>
      </c>
      <c r="F471" s="100">
        <f t="shared" si="288"/>
        <v>1</v>
      </c>
      <c r="G471" s="100">
        <f t="shared" si="288"/>
        <v>0</v>
      </c>
      <c r="H471" s="101">
        <f t="shared" si="288"/>
        <v>0</v>
      </c>
      <c r="I471" s="102">
        <f>SUM(B471:H471)</f>
        <v>1</v>
      </c>
      <c r="J471" s="2"/>
      <c r="K471" s="27" t="s">
        <v>100</v>
      </c>
      <c r="L471" s="76" t="str">
        <f>IF($S470=0,"-",L470/$S470)</f>
        <v>-</v>
      </c>
      <c r="M471" s="76" t="str">
        <f t="shared" ref="M471:R471" si="289">IF($S470=0,"-",M470/$S470)</f>
        <v>-</v>
      </c>
      <c r="N471" s="76" t="str">
        <f t="shared" si="289"/>
        <v>-</v>
      </c>
      <c r="O471" s="76" t="str">
        <f t="shared" si="289"/>
        <v>-</v>
      </c>
      <c r="P471" s="76" t="str">
        <f t="shared" si="289"/>
        <v>-</v>
      </c>
      <c r="Q471" s="76" t="str">
        <f t="shared" si="289"/>
        <v>-</v>
      </c>
      <c r="R471" s="77" t="str">
        <f t="shared" si="289"/>
        <v>-</v>
      </c>
      <c r="S471" s="78">
        <f>SUM(L471:R471)</f>
        <v>0</v>
      </c>
    </row>
    <row r="472" spans="1:19" ht="15" thickBot="1">
      <c r="A472" s="218"/>
      <c r="B472" s="218"/>
      <c r="C472" s="218"/>
      <c r="D472" s="218"/>
      <c r="E472" s="218"/>
      <c r="F472" s="218"/>
      <c r="G472" s="218"/>
      <c r="H472" s="218"/>
      <c r="I472" s="218"/>
      <c r="K472" s="218"/>
      <c r="L472" s="218"/>
      <c r="M472" s="218"/>
      <c r="N472" s="218"/>
      <c r="O472" s="218"/>
      <c r="P472" s="218"/>
      <c r="Q472" s="218"/>
      <c r="R472" s="218"/>
      <c r="S472" s="218"/>
    </row>
    <row r="473" spans="1:19" ht="28.5">
      <c r="A473" s="310" t="s">
        <v>42</v>
      </c>
      <c r="B473" s="135" t="s">
        <v>0</v>
      </c>
      <c r="C473" s="135" t="s">
        <v>1</v>
      </c>
      <c r="D473" s="135" t="s">
        <v>2</v>
      </c>
      <c r="E473" s="135" t="s">
        <v>3</v>
      </c>
      <c r="F473" s="135" t="s">
        <v>27</v>
      </c>
      <c r="G473" s="135" t="s">
        <v>4</v>
      </c>
      <c r="H473" s="135" t="s">
        <v>5</v>
      </c>
      <c r="I473" s="136" t="s">
        <v>6</v>
      </c>
      <c r="K473" s="312" t="s">
        <v>42</v>
      </c>
      <c r="L473" s="137" t="s">
        <v>0</v>
      </c>
      <c r="M473" s="137" t="s">
        <v>1</v>
      </c>
      <c r="N473" s="137" t="s">
        <v>2</v>
      </c>
      <c r="O473" s="137" t="s">
        <v>3</v>
      </c>
      <c r="P473" s="137" t="s">
        <v>27</v>
      </c>
      <c r="Q473" s="137" t="s">
        <v>4</v>
      </c>
      <c r="R473" s="137" t="s">
        <v>5</v>
      </c>
      <c r="S473" s="138" t="s">
        <v>6</v>
      </c>
    </row>
    <row r="474" spans="1:19" ht="15">
      <c r="A474" s="311" t="s">
        <v>42</v>
      </c>
      <c r="B474" s="294" t="s">
        <v>109</v>
      </c>
      <c r="C474" s="295"/>
      <c r="D474" s="295"/>
      <c r="E474" s="295"/>
      <c r="F474" s="295"/>
      <c r="G474" s="295"/>
      <c r="H474" s="295"/>
      <c r="I474" s="296"/>
      <c r="K474" s="313" t="s">
        <v>42</v>
      </c>
      <c r="L474" s="297" t="s">
        <v>109</v>
      </c>
      <c r="M474" s="298"/>
      <c r="N474" s="298"/>
      <c r="O474" s="298"/>
      <c r="P474" s="298"/>
      <c r="Q474" s="298"/>
      <c r="R474" s="298"/>
      <c r="S474" s="299"/>
    </row>
    <row r="475" spans="1:19" ht="15">
      <c r="A475" s="141" t="s">
        <v>7</v>
      </c>
      <c r="B475" s="314"/>
      <c r="C475" s="315"/>
      <c r="D475" s="315"/>
      <c r="E475" s="316"/>
      <c r="F475" s="142">
        <v>0</v>
      </c>
      <c r="G475" s="314"/>
      <c r="H475" s="316"/>
      <c r="I475" s="144">
        <f>SUM(B475:H475)</f>
        <v>0</v>
      </c>
      <c r="J475" s="139"/>
      <c r="K475" s="193" t="s">
        <v>7</v>
      </c>
      <c r="L475" s="314"/>
      <c r="M475" s="315"/>
      <c r="N475" s="315"/>
      <c r="O475" s="316"/>
      <c r="P475" s="142">
        <v>0</v>
      </c>
      <c r="Q475" s="314"/>
      <c r="R475" s="323"/>
      <c r="S475" s="195">
        <f>SUM(L475:R475)</f>
        <v>0</v>
      </c>
    </row>
    <row r="476" spans="1:19" ht="15">
      <c r="A476" s="149" t="s">
        <v>8</v>
      </c>
      <c r="B476" s="317"/>
      <c r="C476" s="318"/>
      <c r="D476" s="318"/>
      <c r="E476" s="319"/>
      <c r="F476" s="150">
        <v>0</v>
      </c>
      <c r="G476" s="317"/>
      <c r="H476" s="319"/>
      <c r="I476" s="152">
        <f t="shared" ref="I476:I495" si="290">SUM(B476:H476)</f>
        <v>0</v>
      </c>
      <c r="J476" s="139"/>
      <c r="K476" s="153" t="s">
        <v>8</v>
      </c>
      <c r="L476" s="317"/>
      <c r="M476" s="318"/>
      <c r="N476" s="318"/>
      <c r="O476" s="319"/>
      <c r="P476" s="154">
        <v>0</v>
      </c>
      <c r="Q476" s="317"/>
      <c r="R476" s="324"/>
      <c r="S476" s="156">
        <f t="shared" ref="S476:S495" si="291">SUM(L476:R476)</f>
        <v>0</v>
      </c>
    </row>
    <row r="477" spans="1:19" ht="15">
      <c r="A477" s="157" t="s">
        <v>10</v>
      </c>
      <c r="B477" s="317"/>
      <c r="C477" s="318"/>
      <c r="D477" s="318"/>
      <c r="E477" s="319"/>
      <c r="F477" s="146">
        <v>0</v>
      </c>
      <c r="G477" s="317"/>
      <c r="H477" s="319"/>
      <c r="I477" s="144">
        <f t="shared" si="290"/>
        <v>0</v>
      </c>
      <c r="J477" s="139"/>
      <c r="K477" s="159" t="s">
        <v>10</v>
      </c>
      <c r="L477" s="317"/>
      <c r="M477" s="318"/>
      <c r="N477" s="318"/>
      <c r="O477" s="319"/>
      <c r="P477" s="146">
        <v>0</v>
      </c>
      <c r="Q477" s="317"/>
      <c r="R477" s="324"/>
      <c r="S477" s="148">
        <f t="shared" si="291"/>
        <v>0</v>
      </c>
    </row>
    <row r="478" spans="1:19" ht="15">
      <c r="A478" s="149" t="s">
        <v>53</v>
      </c>
      <c r="B478" s="317"/>
      <c r="C478" s="318"/>
      <c r="D478" s="318"/>
      <c r="E478" s="319"/>
      <c r="F478" s="150">
        <v>0</v>
      </c>
      <c r="G478" s="317"/>
      <c r="H478" s="319"/>
      <c r="I478" s="152">
        <f t="shared" si="290"/>
        <v>0</v>
      </c>
      <c r="J478" s="139"/>
      <c r="K478" s="153" t="s">
        <v>53</v>
      </c>
      <c r="L478" s="317"/>
      <c r="M478" s="318"/>
      <c r="N478" s="318"/>
      <c r="O478" s="319"/>
      <c r="P478" s="154">
        <v>0</v>
      </c>
      <c r="Q478" s="317"/>
      <c r="R478" s="324"/>
      <c r="S478" s="156">
        <f t="shared" si="291"/>
        <v>0</v>
      </c>
    </row>
    <row r="479" spans="1:19" ht="15">
      <c r="A479" s="157" t="s">
        <v>16</v>
      </c>
      <c r="B479" s="317"/>
      <c r="C479" s="318"/>
      <c r="D479" s="318"/>
      <c r="E479" s="319"/>
      <c r="F479" s="146">
        <v>0</v>
      </c>
      <c r="G479" s="317"/>
      <c r="H479" s="319"/>
      <c r="I479" s="144">
        <f t="shared" si="290"/>
        <v>0</v>
      </c>
      <c r="J479" s="139"/>
      <c r="K479" s="159" t="s">
        <v>16</v>
      </c>
      <c r="L479" s="317"/>
      <c r="M479" s="318"/>
      <c r="N479" s="318"/>
      <c r="O479" s="319"/>
      <c r="P479" s="146">
        <v>0</v>
      </c>
      <c r="Q479" s="317"/>
      <c r="R479" s="324"/>
      <c r="S479" s="148">
        <f t="shared" si="291"/>
        <v>0</v>
      </c>
    </row>
    <row r="480" spans="1:19" ht="15">
      <c r="A480" s="149" t="s">
        <v>15</v>
      </c>
      <c r="B480" s="317"/>
      <c r="C480" s="318"/>
      <c r="D480" s="318"/>
      <c r="E480" s="319"/>
      <c r="F480" s="150">
        <v>0</v>
      </c>
      <c r="G480" s="317"/>
      <c r="H480" s="319"/>
      <c r="I480" s="152">
        <f t="shared" si="290"/>
        <v>0</v>
      </c>
      <c r="J480" s="139"/>
      <c r="K480" s="153" t="s">
        <v>15</v>
      </c>
      <c r="L480" s="317"/>
      <c r="M480" s="318"/>
      <c r="N480" s="318"/>
      <c r="O480" s="319"/>
      <c r="P480" s="154">
        <v>0</v>
      </c>
      <c r="Q480" s="317"/>
      <c r="R480" s="324"/>
      <c r="S480" s="156">
        <f t="shared" si="291"/>
        <v>0</v>
      </c>
    </row>
    <row r="481" spans="1:19" ht="15">
      <c r="A481" s="157" t="s">
        <v>55</v>
      </c>
      <c r="B481" s="317"/>
      <c r="C481" s="318"/>
      <c r="D481" s="318"/>
      <c r="E481" s="319"/>
      <c r="F481" s="146">
        <v>8239.0302726408518</v>
      </c>
      <c r="G481" s="317"/>
      <c r="H481" s="319"/>
      <c r="I481" s="144">
        <f t="shared" si="290"/>
        <v>8239.0302726408518</v>
      </c>
      <c r="J481" s="139"/>
      <c r="K481" s="159" t="s">
        <v>55</v>
      </c>
      <c r="L481" s="317"/>
      <c r="M481" s="318"/>
      <c r="N481" s="318"/>
      <c r="O481" s="319"/>
      <c r="P481" s="146">
        <v>1342.9412459133864</v>
      </c>
      <c r="Q481" s="317"/>
      <c r="R481" s="324"/>
      <c r="S481" s="148">
        <f t="shared" si="291"/>
        <v>1342.9412459133864</v>
      </c>
    </row>
    <row r="482" spans="1:19" ht="15">
      <c r="A482" s="149" t="s">
        <v>12</v>
      </c>
      <c r="B482" s="317"/>
      <c r="C482" s="318"/>
      <c r="D482" s="318"/>
      <c r="E482" s="319"/>
      <c r="F482" s="150">
        <v>3323.8245591142309</v>
      </c>
      <c r="G482" s="317"/>
      <c r="H482" s="319"/>
      <c r="I482" s="152">
        <f t="shared" si="290"/>
        <v>3323.8245591142309</v>
      </c>
      <c r="J482" s="139"/>
      <c r="K482" s="153" t="s">
        <v>12</v>
      </c>
      <c r="L482" s="317"/>
      <c r="M482" s="318"/>
      <c r="N482" s="318"/>
      <c r="O482" s="319"/>
      <c r="P482" s="154">
        <v>944.02747038535608</v>
      </c>
      <c r="Q482" s="317"/>
      <c r="R482" s="324"/>
      <c r="S482" s="156">
        <f t="shared" si="291"/>
        <v>944.02747038535608</v>
      </c>
    </row>
    <row r="483" spans="1:19" ht="15">
      <c r="A483" s="157" t="s">
        <v>56</v>
      </c>
      <c r="B483" s="317"/>
      <c r="C483" s="318"/>
      <c r="D483" s="318"/>
      <c r="E483" s="319"/>
      <c r="F483" s="146">
        <v>0</v>
      </c>
      <c r="G483" s="317"/>
      <c r="H483" s="319"/>
      <c r="I483" s="144">
        <f t="shared" si="290"/>
        <v>0</v>
      </c>
      <c r="J483" s="139"/>
      <c r="K483" s="159" t="s">
        <v>56</v>
      </c>
      <c r="L483" s="317"/>
      <c r="M483" s="318"/>
      <c r="N483" s="318"/>
      <c r="O483" s="319"/>
      <c r="P483" s="146">
        <v>0</v>
      </c>
      <c r="Q483" s="317"/>
      <c r="R483" s="324"/>
      <c r="S483" s="148">
        <f t="shared" si="291"/>
        <v>0</v>
      </c>
    </row>
    <row r="484" spans="1:19" ht="15">
      <c r="A484" s="149" t="s">
        <v>17</v>
      </c>
      <c r="B484" s="317"/>
      <c r="C484" s="318"/>
      <c r="D484" s="318"/>
      <c r="E484" s="319"/>
      <c r="F484" s="150">
        <v>5.1991304381137233</v>
      </c>
      <c r="G484" s="317"/>
      <c r="H484" s="319"/>
      <c r="I484" s="152">
        <f t="shared" si="290"/>
        <v>5.1991304381137233</v>
      </c>
      <c r="J484" s="139"/>
      <c r="K484" s="153" t="s">
        <v>17</v>
      </c>
      <c r="L484" s="317"/>
      <c r="M484" s="318"/>
      <c r="N484" s="318"/>
      <c r="O484" s="319"/>
      <c r="P484" s="154">
        <v>0.24470358569151873</v>
      </c>
      <c r="Q484" s="317"/>
      <c r="R484" s="324"/>
      <c r="S484" s="156">
        <f t="shared" si="291"/>
        <v>0.24470358569151873</v>
      </c>
    </row>
    <row r="485" spans="1:19" ht="15">
      <c r="A485" s="157" t="s">
        <v>141</v>
      </c>
      <c r="B485" s="317"/>
      <c r="C485" s="318"/>
      <c r="D485" s="318"/>
      <c r="E485" s="319"/>
      <c r="F485" s="146">
        <v>13.199783585879606</v>
      </c>
      <c r="G485" s="317"/>
      <c r="H485" s="319"/>
      <c r="I485" s="144">
        <f t="shared" si="290"/>
        <v>13.199783585879606</v>
      </c>
      <c r="J485" s="139"/>
      <c r="K485" s="159" t="s">
        <v>141</v>
      </c>
      <c r="L485" s="317"/>
      <c r="M485" s="318"/>
      <c r="N485" s="318"/>
      <c r="O485" s="319"/>
      <c r="P485" s="146">
        <v>8.4821893914283599</v>
      </c>
      <c r="Q485" s="317"/>
      <c r="R485" s="324"/>
      <c r="S485" s="148">
        <f t="shared" si="291"/>
        <v>8.4821893914283599</v>
      </c>
    </row>
    <row r="486" spans="1:19" ht="15">
      <c r="A486" s="149" t="s">
        <v>25</v>
      </c>
      <c r="B486" s="317"/>
      <c r="C486" s="318"/>
      <c r="D486" s="318"/>
      <c r="E486" s="319"/>
      <c r="F486" s="150">
        <v>146.10050147262538</v>
      </c>
      <c r="G486" s="317"/>
      <c r="H486" s="319"/>
      <c r="I486" s="152">
        <f t="shared" si="290"/>
        <v>146.10050147262538</v>
      </c>
      <c r="J486" s="139"/>
      <c r="K486" s="153" t="s">
        <v>25</v>
      </c>
      <c r="L486" s="317"/>
      <c r="M486" s="318"/>
      <c r="N486" s="318"/>
      <c r="O486" s="319"/>
      <c r="P486" s="154">
        <v>0</v>
      </c>
      <c r="Q486" s="317"/>
      <c r="R486" s="324"/>
      <c r="S486" s="156">
        <f t="shared" si="291"/>
        <v>0</v>
      </c>
    </row>
    <row r="487" spans="1:19" ht="15">
      <c r="A487" s="157" t="s">
        <v>24</v>
      </c>
      <c r="B487" s="317"/>
      <c r="C487" s="318"/>
      <c r="D487" s="318"/>
      <c r="E487" s="319"/>
      <c r="F487" s="146">
        <v>0</v>
      </c>
      <c r="G487" s="317"/>
      <c r="H487" s="319"/>
      <c r="I487" s="144">
        <f t="shared" si="290"/>
        <v>0</v>
      </c>
      <c r="J487" s="139"/>
      <c r="K487" s="159" t="s">
        <v>24</v>
      </c>
      <c r="L487" s="317"/>
      <c r="M487" s="318"/>
      <c r="N487" s="318"/>
      <c r="O487" s="319"/>
      <c r="P487" s="146">
        <v>0</v>
      </c>
      <c r="Q487" s="317"/>
      <c r="R487" s="324"/>
      <c r="S487" s="148">
        <f t="shared" si="291"/>
        <v>0</v>
      </c>
    </row>
    <row r="488" spans="1:19" ht="15">
      <c r="A488" s="149" t="s">
        <v>57</v>
      </c>
      <c r="B488" s="317"/>
      <c r="C488" s="318"/>
      <c r="D488" s="318"/>
      <c r="E488" s="319"/>
      <c r="F488" s="150">
        <v>0</v>
      </c>
      <c r="G488" s="317"/>
      <c r="H488" s="319"/>
      <c r="I488" s="152">
        <f t="shared" si="290"/>
        <v>0</v>
      </c>
      <c r="J488" s="139"/>
      <c r="K488" s="153" t="s">
        <v>57</v>
      </c>
      <c r="L488" s="317"/>
      <c r="M488" s="318"/>
      <c r="N488" s="318"/>
      <c r="O488" s="319"/>
      <c r="P488" s="154">
        <v>0</v>
      </c>
      <c r="Q488" s="317"/>
      <c r="R488" s="324"/>
      <c r="S488" s="156">
        <f t="shared" si="291"/>
        <v>0</v>
      </c>
    </row>
    <row r="489" spans="1:19" ht="15">
      <c r="A489" s="157" t="s">
        <v>22</v>
      </c>
      <c r="B489" s="317"/>
      <c r="C489" s="318"/>
      <c r="D489" s="318"/>
      <c r="E489" s="319"/>
      <c r="F489" s="146">
        <v>787.20166408998898</v>
      </c>
      <c r="G489" s="317"/>
      <c r="H489" s="319"/>
      <c r="I489" s="144">
        <f t="shared" si="290"/>
        <v>787.20166408998898</v>
      </c>
      <c r="J489" s="139"/>
      <c r="K489" s="159" t="s">
        <v>22</v>
      </c>
      <c r="L489" s="317"/>
      <c r="M489" s="318"/>
      <c r="N489" s="318"/>
      <c r="O489" s="319"/>
      <c r="P489" s="146">
        <v>225.47488241991482</v>
      </c>
      <c r="Q489" s="317"/>
      <c r="R489" s="324"/>
      <c r="S489" s="148">
        <f t="shared" si="291"/>
        <v>225.47488241991482</v>
      </c>
    </row>
    <row r="490" spans="1:19" ht="15">
      <c r="A490" s="149" t="s">
        <v>21</v>
      </c>
      <c r="B490" s="317"/>
      <c r="C490" s="318"/>
      <c r="D490" s="318"/>
      <c r="E490" s="319"/>
      <c r="F490" s="150">
        <v>0</v>
      </c>
      <c r="G490" s="317"/>
      <c r="H490" s="319"/>
      <c r="I490" s="152">
        <f t="shared" si="290"/>
        <v>0</v>
      </c>
      <c r="J490" s="139"/>
      <c r="K490" s="153" t="s">
        <v>21</v>
      </c>
      <c r="L490" s="317"/>
      <c r="M490" s="318"/>
      <c r="N490" s="318"/>
      <c r="O490" s="319"/>
      <c r="P490" s="154">
        <v>0</v>
      </c>
      <c r="Q490" s="317"/>
      <c r="R490" s="324"/>
      <c r="S490" s="156">
        <f t="shared" si="291"/>
        <v>0</v>
      </c>
    </row>
    <row r="491" spans="1:19" ht="15">
      <c r="A491" s="160" t="s">
        <v>61</v>
      </c>
      <c r="B491" s="317"/>
      <c r="C491" s="318"/>
      <c r="D491" s="318"/>
      <c r="E491" s="319"/>
      <c r="F491" s="146">
        <v>0</v>
      </c>
      <c r="G491" s="317"/>
      <c r="H491" s="319"/>
      <c r="I491" s="144">
        <f t="shared" si="290"/>
        <v>0</v>
      </c>
      <c r="J491" s="139"/>
      <c r="K491" s="161" t="s">
        <v>61</v>
      </c>
      <c r="L491" s="317"/>
      <c r="M491" s="318"/>
      <c r="N491" s="318"/>
      <c r="O491" s="319"/>
      <c r="P491" s="146">
        <v>0</v>
      </c>
      <c r="Q491" s="317"/>
      <c r="R491" s="324"/>
      <c r="S491" s="148">
        <f t="shared" si="291"/>
        <v>0</v>
      </c>
    </row>
    <row r="492" spans="1:19">
      <c r="A492" s="162" t="s">
        <v>23</v>
      </c>
      <c r="B492" s="317"/>
      <c r="C492" s="318"/>
      <c r="D492" s="318"/>
      <c r="E492" s="319"/>
      <c r="F492" s="163">
        <v>0</v>
      </c>
      <c r="G492" s="317"/>
      <c r="H492" s="319"/>
      <c r="I492" s="165">
        <f t="shared" si="290"/>
        <v>0</v>
      </c>
      <c r="J492" s="139"/>
      <c r="K492" s="166" t="s">
        <v>23</v>
      </c>
      <c r="L492" s="317"/>
      <c r="M492" s="318"/>
      <c r="N492" s="318"/>
      <c r="O492" s="319"/>
      <c r="P492" s="167">
        <v>0</v>
      </c>
      <c r="Q492" s="317"/>
      <c r="R492" s="324"/>
      <c r="S492" s="169">
        <f t="shared" si="291"/>
        <v>0</v>
      </c>
    </row>
    <row r="493" spans="1:19">
      <c r="A493" s="170" t="s">
        <v>19</v>
      </c>
      <c r="B493" s="317"/>
      <c r="C493" s="318"/>
      <c r="D493" s="318"/>
      <c r="E493" s="319"/>
      <c r="F493" s="171">
        <v>0</v>
      </c>
      <c r="G493" s="317"/>
      <c r="H493" s="319"/>
      <c r="I493" s="173">
        <f t="shared" si="290"/>
        <v>0</v>
      </c>
      <c r="J493" s="139"/>
      <c r="K493" s="174" t="s">
        <v>19</v>
      </c>
      <c r="L493" s="317"/>
      <c r="M493" s="318"/>
      <c r="N493" s="318"/>
      <c r="O493" s="319"/>
      <c r="P493" s="171">
        <v>0</v>
      </c>
      <c r="Q493" s="317"/>
      <c r="R493" s="324"/>
      <c r="S493" s="176">
        <f t="shared" si="291"/>
        <v>0</v>
      </c>
    </row>
    <row r="494" spans="1:19">
      <c r="A494" s="162" t="s">
        <v>20</v>
      </c>
      <c r="B494" s="317"/>
      <c r="C494" s="318"/>
      <c r="D494" s="318"/>
      <c r="E494" s="319"/>
      <c r="F494" s="163">
        <v>0</v>
      </c>
      <c r="G494" s="317"/>
      <c r="H494" s="319"/>
      <c r="I494" s="165">
        <f t="shared" si="290"/>
        <v>0</v>
      </c>
      <c r="J494" s="139"/>
      <c r="K494" s="166" t="s">
        <v>20</v>
      </c>
      <c r="L494" s="317"/>
      <c r="M494" s="318"/>
      <c r="N494" s="318"/>
      <c r="O494" s="319"/>
      <c r="P494" s="167">
        <v>0</v>
      </c>
      <c r="Q494" s="317"/>
      <c r="R494" s="324"/>
      <c r="S494" s="169">
        <f t="shared" si="291"/>
        <v>0</v>
      </c>
    </row>
    <row r="495" spans="1:19" ht="15" thickBot="1">
      <c r="A495" s="177" t="s">
        <v>11</v>
      </c>
      <c r="B495" s="320"/>
      <c r="C495" s="321"/>
      <c r="D495" s="321"/>
      <c r="E495" s="322"/>
      <c r="F495" s="178">
        <v>0</v>
      </c>
      <c r="G495" s="320"/>
      <c r="H495" s="322"/>
      <c r="I495" s="180">
        <f t="shared" si="290"/>
        <v>0</v>
      </c>
      <c r="J495" s="139"/>
      <c r="K495" s="181" t="s">
        <v>11</v>
      </c>
      <c r="L495" s="320"/>
      <c r="M495" s="321"/>
      <c r="N495" s="321"/>
      <c r="O495" s="322"/>
      <c r="P495" s="178">
        <v>0</v>
      </c>
      <c r="Q495" s="320"/>
      <c r="R495" s="325"/>
      <c r="S495" s="183">
        <f t="shared" si="291"/>
        <v>0</v>
      </c>
    </row>
    <row r="496" spans="1:19" ht="15">
      <c r="A496" s="184" t="s">
        <v>26</v>
      </c>
      <c r="B496" s="185">
        <f>SUM(B475:B491)</f>
        <v>0</v>
      </c>
      <c r="C496" s="185">
        <f t="shared" ref="C496:H496" si="292">SUM(C475:C491)</f>
        <v>0</v>
      </c>
      <c r="D496" s="185">
        <f t="shared" si="292"/>
        <v>0</v>
      </c>
      <c r="E496" s="185">
        <f t="shared" si="292"/>
        <v>0</v>
      </c>
      <c r="F496" s="185">
        <f t="shared" si="292"/>
        <v>12514.555911341691</v>
      </c>
      <c r="G496" s="185">
        <f t="shared" si="292"/>
        <v>0</v>
      </c>
      <c r="H496" s="187">
        <f t="shared" si="292"/>
        <v>0</v>
      </c>
      <c r="I496" s="144">
        <f t="shared" ref="I496" si="293">SUM(I475:I491)</f>
        <v>12514.555911341691</v>
      </c>
      <c r="J496" s="139"/>
      <c r="K496" s="186" t="s">
        <v>26</v>
      </c>
      <c r="L496" s="185">
        <f>SUM(L475:L491)</f>
        <v>0</v>
      </c>
      <c r="M496" s="185">
        <f t="shared" ref="M496:R496" si="294">SUM(M475:M491)</f>
        <v>0</v>
      </c>
      <c r="N496" s="185">
        <f t="shared" si="294"/>
        <v>0</v>
      </c>
      <c r="O496" s="185">
        <f t="shared" si="294"/>
        <v>0</v>
      </c>
      <c r="P496" s="185">
        <f t="shared" si="294"/>
        <v>2521.1704916957769</v>
      </c>
      <c r="Q496" s="185">
        <f t="shared" si="294"/>
        <v>0</v>
      </c>
      <c r="R496" s="187">
        <f t="shared" si="294"/>
        <v>0</v>
      </c>
      <c r="S496" s="188">
        <f t="shared" ref="S496" si="295">SUM(S475:S491)</f>
        <v>2521.1704916957769</v>
      </c>
    </row>
    <row r="497" spans="1:19" ht="15" thickBot="1">
      <c r="A497" s="15" t="s">
        <v>100</v>
      </c>
      <c r="B497" s="100">
        <f>IF($I496=0,"-",B496/$I496)</f>
        <v>0</v>
      </c>
      <c r="C497" s="100">
        <f t="shared" ref="C497:H497" si="296">IF($I496=0,"-",C496/$I496)</f>
        <v>0</v>
      </c>
      <c r="D497" s="100">
        <f t="shared" si="296"/>
        <v>0</v>
      </c>
      <c r="E497" s="100">
        <f t="shared" si="296"/>
        <v>0</v>
      </c>
      <c r="F497" s="100">
        <f t="shared" si="296"/>
        <v>1</v>
      </c>
      <c r="G497" s="100">
        <f t="shared" si="296"/>
        <v>0</v>
      </c>
      <c r="H497" s="101">
        <f t="shared" si="296"/>
        <v>0</v>
      </c>
      <c r="I497" s="102">
        <f>SUM(B497:H497)</f>
        <v>1</v>
      </c>
      <c r="J497" s="2"/>
      <c r="K497" s="27" t="s">
        <v>100</v>
      </c>
      <c r="L497" s="76">
        <f>IF($S496=0,"-",L496/$S496)</f>
        <v>0</v>
      </c>
      <c r="M497" s="76">
        <f t="shared" ref="M497:R497" si="297">IF($S496=0,"-",M496/$S496)</f>
        <v>0</v>
      </c>
      <c r="N497" s="76">
        <f t="shared" si="297"/>
        <v>0</v>
      </c>
      <c r="O497" s="76">
        <f t="shared" si="297"/>
        <v>0</v>
      </c>
      <c r="P497" s="76">
        <f t="shared" si="297"/>
        <v>1</v>
      </c>
      <c r="Q497" s="76">
        <f t="shared" si="297"/>
        <v>0</v>
      </c>
      <c r="R497" s="77">
        <f t="shared" si="297"/>
        <v>0</v>
      </c>
      <c r="S497" s="78">
        <f>SUM(L497:R497)</f>
        <v>1</v>
      </c>
    </row>
    <row r="498" spans="1:19" ht="15" thickBot="1">
      <c r="A498" s="218"/>
      <c r="B498" s="218"/>
      <c r="C498" s="218"/>
      <c r="D498" s="218"/>
      <c r="E498" s="218"/>
      <c r="F498" s="218"/>
      <c r="G498" s="218"/>
      <c r="H498" s="218"/>
      <c r="I498" s="218"/>
      <c r="K498" s="218"/>
      <c r="L498" s="218"/>
      <c r="M498" s="218"/>
      <c r="N498" s="218"/>
      <c r="O498" s="218"/>
      <c r="P498" s="218"/>
      <c r="Q498" s="218"/>
      <c r="R498" s="218"/>
      <c r="S498" s="218"/>
    </row>
    <row r="499" spans="1:19" ht="28.5">
      <c r="A499" s="310" t="s">
        <v>43</v>
      </c>
      <c r="B499" s="135" t="s">
        <v>0</v>
      </c>
      <c r="C499" s="135" t="s">
        <v>1</v>
      </c>
      <c r="D499" s="135" t="s">
        <v>2</v>
      </c>
      <c r="E499" s="135" t="s">
        <v>3</v>
      </c>
      <c r="F499" s="135" t="s">
        <v>27</v>
      </c>
      <c r="G499" s="135" t="s">
        <v>4</v>
      </c>
      <c r="H499" s="135" t="s">
        <v>5</v>
      </c>
      <c r="I499" s="136" t="s">
        <v>6</v>
      </c>
      <c r="K499" s="312" t="s">
        <v>43</v>
      </c>
      <c r="L499" s="137" t="s">
        <v>0</v>
      </c>
      <c r="M499" s="137" t="s">
        <v>1</v>
      </c>
      <c r="N499" s="137" t="s">
        <v>2</v>
      </c>
      <c r="O499" s="137" t="s">
        <v>3</v>
      </c>
      <c r="P499" s="137" t="s">
        <v>27</v>
      </c>
      <c r="Q499" s="137" t="s">
        <v>4</v>
      </c>
      <c r="R499" s="137" t="s">
        <v>5</v>
      </c>
      <c r="S499" s="138" t="s">
        <v>6</v>
      </c>
    </row>
    <row r="500" spans="1:19" ht="15">
      <c r="A500" s="311" t="s">
        <v>43</v>
      </c>
      <c r="B500" s="294" t="s">
        <v>109</v>
      </c>
      <c r="C500" s="295"/>
      <c r="D500" s="295"/>
      <c r="E500" s="295"/>
      <c r="F500" s="295"/>
      <c r="G500" s="295"/>
      <c r="H500" s="295"/>
      <c r="I500" s="296"/>
      <c r="K500" s="313" t="s">
        <v>43</v>
      </c>
      <c r="L500" s="297" t="s">
        <v>109</v>
      </c>
      <c r="M500" s="298"/>
      <c r="N500" s="298"/>
      <c r="O500" s="298"/>
      <c r="P500" s="298"/>
      <c r="Q500" s="298"/>
      <c r="R500" s="298"/>
      <c r="S500" s="299"/>
    </row>
    <row r="501" spans="1:19" ht="15">
      <c r="A501" s="141" t="s">
        <v>7</v>
      </c>
      <c r="B501" s="314"/>
      <c r="C501" s="315"/>
      <c r="D501" s="315"/>
      <c r="E501" s="316"/>
      <c r="F501" s="142">
        <v>0</v>
      </c>
      <c r="G501" s="314"/>
      <c r="H501" s="316"/>
      <c r="I501" s="144">
        <f>SUM(B501:H501)</f>
        <v>0</v>
      </c>
      <c r="J501" s="139"/>
      <c r="K501" s="193" t="s">
        <v>7</v>
      </c>
      <c r="L501" s="314"/>
      <c r="M501" s="315"/>
      <c r="N501" s="315"/>
      <c r="O501" s="316"/>
      <c r="P501" s="142">
        <v>0</v>
      </c>
      <c r="Q501" s="314"/>
      <c r="R501" s="323"/>
      <c r="S501" s="195">
        <f>SUM(L501:R501)</f>
        <v>0</v>
      </c>
    </row>
    <row r="502" spans="1:19" ht="15">
      <c r="A502" s="149" t="s">
        <v>8</v>
      </c>
      <c r="B502" s="317"/>
      <c r="C502" s="318"/>
      <c r="D502" s="318"/>
      <c r="E502" s="319"/>
      <c r="F502" s="150">
        <v>0</v>
      </c>
      <c r="G502" s="317"/>
      <c r="H502" s="319"/>
      <c r="I502" s="152">
        <f t="shared" ref="I502:I521" si="298">SUM(B502:H502)</f>
        <v>0</v>
      </c>
      <c r="J502" s="139"/>
      <c r="K502" s="153" t="s">
        <v>8</v>
      </c>
      <c r="L502" s="317"/>
      <c r="M502" s="318"/>
      <c r="N502" s="318"/>
      <c r="O502" s="319"/>
      <c r="P502" s="154">
        <v>0</v>
      </c>
      <c r="Q502" s="317"/>
      <c r="R502" s="324"/>
      <c r="S502" s="156">
        <f t="shared" ref="S502:S521" si="299">SUM(L502:R502)</f>
        <v>0</v>
      </c>
    </row>
    <row r="503" spans="1:19" ht="15">
      <c r="A503" s="157" t="s">
        <v>10</v>
      </c>
      <c r="B503" s="317"/>
      <c r="C503" s="318"/>
      <c r="D503" s="318"/>
      <c r="E503" s="319"/>
      <c r="F503" s="146">
        <v>0</v>
      </c>
      <c r="G503" s="317"/>
      <c r="H503" s="319"/>
      <c r="I503" s="144">
        <f t="shared" si="298"/>
        <v>0</v>
      </c>
      <c r="J503" s="139"/>
      <c r="K503" s="159" t="s">
        <v>10</v>
      </c>
      <c r="L503" s="317"/>
      <c r="M503" s="318"/>
      <c r="N503" s="318"/>
      <c r="O503" s="319"/>
      <c r="P503" s="146">
        <v>0</v>
      </c>
      <c r="Q503" s="317"/>
      <c r="R503" s="324"/>
      <c r="S503" s="148">
        <f t="shared" si="299"/>
        <v>0</v>
      </c>
    </row>
    <row r="504" spans="1:19" ht="15">
      <c r="A504" s="149" t="s">
        <v>53</v>
      </c>
      <c r="B504" s="317"/>
      <c r="C504" s="318"/>
      <c r="D504" s="318"/>
      <c r="E504" s="319"/>
      <c r="F504" s="150">
        <v>0</v>
      </c>
      <c r="G504" s="317"/>
      <c r="H504" s="319"/>
      <c r="I504" s="152">
        <f t="shared" si="298"/>
        <v>0</v>
      </c>
      <c r="J504" s="139"/>
      <c r="K504" s="153" t="s">
        <v>53</v>
      </c>
      <c r="L504" s="317"/>
      <c r="M504" s="318"/>
      <c r="N504" s="318"/>
      <c r="O504" s="319"/>
      <c r="P504" s="154">
        <v>0</v>
      </c>
      <c r="Q504" s="317"/>
      <c r="R504" s="324"/>
      <c r="S504" s="156">
        <f t="shared" si="299"/>
        <v>0</v>
      </c>
    </row>
    <row r="505" spans="1:19" ht="15">
      <c r="A505" s="157" t="s">
        <v>16</v>
      </c>
      <c r="B505" s="317"/>
      <c r="C505" s="318"/>
      <c r="D505" s="318"/>
      <c r="E505" s="319"/>
      <c r="F505" s="146">
        <v>0</v>
      </c>
      <c r="G505" s="317"/>
      <c r="H505" s="319"/>
      <c r="I505" s="144">
        <f t="shared" si="298"/>
        <v>0</v>
      </c>
      <c r="J505" s="139"/>
      <c r="K505" s="159" t="s">
        <v>16</v>
      </c>
      <c r="L505" s="317"/>
      <c r="M505" s="318"/>
      <c r="N505" s="318"/>
      <c r="O505" s="319"/>
      <c r="P505" s="146">
        <v>0</v>
      </c>
      <c r="Q505" s="317"/>
      <c r="R505" s="324"/>
      <c r="S505" s="148">
        <f t="shared" si="299"/>
        <v>0</v>
      </c>
    </row>
    <row r="506" spans="1:19" ht="15">
      <c r="A506" s="149" t="s">
        <v>15</v>
      </c>
      <c r="B506" s="317"/>
      <c r="C506" s="318"/>
      <c r="D506" s="318"/>
      <c r="E506" s="319"/>
      <c r="F506" s="150">
        <v>0</v>
      </c>
      <c r="G506" s="317"/>
      <c r="H506" s="319"/>
      <c r="I506" s="152">
        <f t="shared" si="298"/>
        <v>0</v>
      </c>
      <c r="J506" s="139"/>
      <c r="K506" s="153" t="s">
        <v>15</v>
      </c>
      <c r="L506" s="317"/>
      <c r="M506" s="318"/>
      <c r="N506" s="318"/>
      <c r="O506" s="319"/>
      <c r="P506" s="154">
        <v>0</v>
      </c>
      <c r="Q506" s="317"/>
      <c r="R506" s="324"/>
      <c r="S506" s="156">
        <f t="shared" si="299"/>
        <v>0</v>
      </c>
    </row>
    <row r="507" spans="1:19" ht="15">
      <c r="A507" s="157" t="s">
        <v>55</v>
      </c>
      <c r="B507" s="317"/>
      <c r="C507" s="318"/>
      <c r="D507" s="318"/>
      <c r="E507" s="319"/>
      <c r="F507" s="146">
        <v>0</v>
      </c>
      <c r="G507" s="317"/>
      <c r="H507" s="319"/>
      <c r="I507" s="144">
        <f t="shared" si="298"/>
        <v>0</v>
      </c>
      <c r="J507" s="139"/>
      <c r="K507" s="159" t="s">
        <v>55</v>
      </c>
      <c r="L507" s="317"/>
      <c r="M507" s="318"/>
      <c r="N507" s="318"/>
      <c r="O507" s="319"/>
      <c r="P507" s="146">
        <v>0</v>
      </c>
      <c r="Q507" s="317"/>
      <c r="R507" s="324"/>
      <c r="S507" s="148">
        <f t="shared" si="299"/>
        <v>0</v>
      </c>
    </row>
    <row r="508" spans="1:19" ht="15">
      <c r="A508" s="149" t="s">
        <v>12</v>
      </c>
      <c r="B508" s="317"/>
      <c r="C508" s="318"/>
      <c r="D508" s="318"/>
      <c r="E508" s="319"/>
      <c r="F508" s="150">
        <v>0</v>
      </c>
      <c r="G508" s="317"/>
      <c r="H508" s="319"/>
      <c r="I508" s="152">
        <f t="shared" si="298"/>
        <v>0</v>
      </c>
      <c r="J508" s="139"/>
      <c r="K508" s="153" t="s">
        <v>12</v>
      </c>
      <c r="L508" s="317"/>
      <c r="M508" s="318"/>
      <c r="N508" s="318"/>
      <c r="O508" s="319"/>
      <c r="P508" s="154">
        <v>0</v>
      </c>
      <c r="Q508" s="317"/>
      <c r="R508" s="324"/>
      <c r="S508" s="156">
        <f t="shared" si="299"/>
        <v>0</v>
      </c>
    </row>
    <row r="509" spans="1:19" ht="15">
      <c r="A509" s="157" t="s">
        <v>56</v>
      </c>
      <c r="B509" s="317"/>
      <c r="C509" s="318"/>
      <c r="D509" s="318"/>
      <c r="E509" s="319"/>
      <c r="F509" s="146">
        <v>0</v>
      </c>
      <c r="G509" s="317"/>
      <c r="H509" s="319"/>
      <c r="I509" s="144">
        <f t="shared" si="298"/>
        <v>0</v>
      </c>
      <c r="J509" s="139"/>
      <c r="K509" s="159" t="s">
        <v>56</v>
      </c>
      <c r="L509" s="317"/>
      <c r="M509" s="318"/>
      <c r="N509" s="318"/>
      <c r="O509" s="319"/>
      <c r="P509" s="146">
        <v>0</v>
      </c>
      <c r="Q509" s="317"/>
      <c r="R509" s="324"/>
      <c r="S509" s="148">
        <f t="shared" si="299"/>
        <v>0</v>
      </c>
    </row>
    <row r="510" spans="1:19" ht="15">
      <c r="A510" s="149" t="s">
        <v>17</v>
      </c>
      <c r="B510" s="317"/>
      <c r="C510" s="318"/>
      <c r="D510" s="318"/>
      <c r="E510" s="319"/>
      <c r="F510" s="150">
        <v>0</v>
      </c>
      <c r="G510" s="317"/>
      <c r="H510" s="319"/>
      <c r="I510" s="152">
        <f t="shared" si="298"/>
        <v>0</v>
      </c>
      <c r="J510" s="139"/>
      <c r="K510" s="153" t="s">
        <v>17</v>
      </c>
      <c r="L510" s="317"/>
      <c r="M510" s="318"/>
      <c r="N510" s="318"/>
      <c r="O510" s="319"/>
      <c r="P510" s="154">
        <v>0</v>
      </c>
      <c r="Q510" s="317"/>
      <c r="R510" s="324"/>
      <c r="S510" s="156">
        <f t="shared" si="299"/>
        <v>0</v>
      </c>
    </row>
    <row r="511" spans="1:19" ht="15">
      <c r="A511" s="157" t="s">
        <v>141</v>
      </c>
      <c r="B511" s="317"/>
      <c r="C511" s="318"/>
      <c r="D511" s="318"/>
      <c r="E511" s="319"/>
      <c r="F511" s="146">
        <v>0</v>
      </c>
      <c r="G511" s="317"/>
      <c r="H511" s="319"/>
      <c r="I511" s="144">
        <f t="shared" si="298"/>
        <v>0</v>
      </c>
      <c r="J511" s="139"/>
      <c r="K511" s="159" t="s">
        <v>141</v>
      </c>
      <c r="L511" s="317"/>
      <c r="M511" s="318"/>
      <c r="N511" s="318"/>
      <c r="O511" s="319"/>
      <c r="P511" s="146">
        <v>0</v>
      </c>
      <c r="Q511" s="317"/>
      <c r="R511" s="324"/>
      <c r="S511" s="148">
        <f t="shared" si="299"/>
        <v>0</v>
      </c>
    </row>
    <row r="512" spans="1:19" ht="15">
      <c r="A512" s="149" t="s">
        <v>25</v>
      </c>
      <c r="B512" s="317"/>
      <c r="C512" s="318"/>
      <c r="D512" s="318"/>
      <c r="E512" s="319"/>
      <c r="F512" s="150">
        <v>0</v>
      </c>
      <c r="G512" s="317"/>
      <c r="H512" s="319"/>
      <c r="I512" s="152">
        <f t="shared" si="298"/>
        <v>0</v>
      </c>
      <c r="J512" s="139"/>
      <c r="K512" s="153" t="s">
        <v>25</v>
      </c>
      <c r="L512" s="317"/>
      <c r="M512" s="318"/>
      <c r="N512" s="318"/>
      <c r="O512" s="319"/>
      <c r="P512" s="154">
        <v>0</v>
      </c>
      <c r="Q512" s="317"/>
      <c r="R512" s="324"/>
      <c r="S512" s="156">
        <f t="shared" si="299"/>
        <v>0</v>
      </c>
    </row>
    <row r="513" spans="1:19" ht="15">
      <c r="A513" s="157" t="s">
        <v>24</v>
      </c>
      <c r="B513" s="317"/>
      <c r="C513" s="318"/>
      <c r="D513" s="318"/>
      <c r="E513" s="319"/>
      <c r="F513" s="146">
        <v>0</v>
      </c>
      <c r="G513" s="317"/>
      <c r="H513" s="319"/>
      <c r="I513" s="144">
        <f t="shared" si="298"/>
        <v>0</v>
      </c>
      <c r="J513" s="139"/>
      <c r="K513" s="159" t="s">
        <v>24</v>
      </c>
      <c r="L513" s="317"/>
      <c r="M513" s="318"/>
      <c r="N513" s="318"/>
      <c r="O513" s="319"/>
      <c r="P513" s="146">
        <v>0</v>
      </c>
      <c r="Q513" s="317"/>
      <c r="R513" s="324"/>
      <c r="S513" s="148">
        <f t="shared" si="299"/>
        <v>0</v>
      </c>
    </row>
    <row r="514" spans="1:19" ht="15">
      <c r="A514" s="149" t="s">
        <v>57</v>
      </c>
      <c r="B514" s="317"/>
      <c r="C514" s="318"/>
      <c r="D514" s="318"/>
      <c r="E514" s="319"/>
      <c r="F514" s="150">
        <v>0</v>
      </c>
      <c r="G514" s="317"/>
      <c r="H514" s="319"/>
      <c r="I514" s="152">
        <f t="shared" si="298"/>
        <v>0</v>
      </c>
      <c r="J514" s="139"/>
      <c r="K514" s="153" t="s">
        <v>57</v>
      </c>
      <c r="L514" s="317"/>
      <c r="M514" s="318"/>
      <c r="N514" s="318"/>
      <c r="O514" s="319"/>
      <c r="P514" s="154">
        <v>0</v>
      </c>
      <c r="Q514" s="317"/>
      <c r="R514" s="324"/>
      <c r="S514" s="156">
        <f t="shared" si="299"/>
        <v>0</v>
      </c>
    </row>
    <row r="515" spans="1:19" ht="15">
      <c r="A515" s="157" t="s">
        <v>22</v>
      </c>
      <c r="B515" s="317"/>
      <c r="C515" s="318"/>
      <c r="D515" s="318"/>
      <c r="E515" s="319"/>
      <c r="F515" s="146">
        <v>0</v>
      </c>
      <c r="G515" s="317"/>
      <c r="H515" s="319"/>
      <c r="I515" s="144">
        <f t="shared" si="298"/>
        <v>0</v>
      </c>
      <c r="J515" s="139"/>
      <c r="K515" s="159" t="s">
        <v>22</v>
      </c>
      <c r="L515" s="317"/>
      <c r="M515" s="318"/>
      <c r="N515" s="318"/>
      <c r="O515" s="319"/>
      <c r="P515" s="146">
        <v>0</v>
      </c>
      <c r="Q515" s="317"/>
      <c r="R515" s="324"/>
      <c r="S515" s="148">
        <f t="shared" si="299"/>
        <v>0</v>
      </c>
    </row>
    <row r="516" spans="1:19" ht="15">
      <c r="A516" s="149" t="s">
        <v>21</v>
      </c>
      <c r="B516" s="317"/>
      <c r="C516" s="318"/>
      <c r="D516" s="318"/>
      <c r="E516" s="319"/>
      <c r="F516" s="150">
        <v>0</v>
      </c>
      <c r="G516" s="317"/>
      <c r="H516" s="319"/>
      <c r="I516" s="152">
        <f t="shared" si="298"/>
        <v>0</v>
      </c>
      <c r="J516" s="139"/>
      <c r="K516" s="153" t="s">
        <v>21</v>
      </c>
      <c r="L516" s="317"/>
      <c r="M516" s="318"/>
      <c r="N516" s="318"/>
      <c r="O516" s="319"/>
      <c r="P516" s="154">
        <v>0</v>
      </c>
      <c r="Q516" s="317"/>
      <c r="R516" s="324"/>
      <c r="S516" s="156">
        <f t="shared" si="299"/>
        <v>0</v>
      </c>
    </row>
    <row r="517" spans="1:19" ht="15">
      <c r="A517" s="160" t="s">
        <v>61</v>
      </c>
      <c r="B517" s="317"/>
      <c r="C517" s="318"/>
      <c r="D517" s="318"/>
      <c r="E517" s="319"/>
      <c r="F517" s="146">
        <v>0</v>
      </c>
      <c r="G517" s="317"/>
      <c r="H517" s="319"/>
      <c r="I517" s="144">
        <f t="shared" si="298"/>
        <v>0</v>
      </c>
      <c r="J517" s="139"/>
      <c r="K517" s="161" t="s">
        <v>61</v>
      </c>
      <c r="L517" s="317"/>
      <c r="M517" s="318"/>
      <c r="N517" s="318"/>
      <c r="O517" s="319"/>
      <c r="P517" s="146">
        <v>0</v>
      </c>
      <c r="Q517" s="317"/>
      <c r="R517" s="324"/>
      <c r="S517" s="148">
        <f t="shared" si="299"/>
        <v>0</v>
      </c>
    </row>
    <row r="518" spans="1:19">
      <c r="A518" s="162" t="s">
        <v>23</v>
      </c>
      <c r="B518" s="317"/>
      <c r="C518" s="318"/>
      <c r="D518" s="318"/>
      <c r="E518" s="319"/>
      <c r="F518" s="163">
        <v>0</v>
      </c>
      <c r="G518" s="317"/>
      <c r="H518" s="319"/>
      <c r="I518" s="165">
        <f t="shared" si="298"/>
        <v>0</v>
      </c>
      <c r="J518" s="139"/>
      <c r="K518" s="166" t="s">
        <v>23</v>
      </c>
      <c r="L518" s="317"/>
      <c r="M518" s="318"/>
      <c r="N518" s="318"/>
      <c r="O518" s="319"/>
      <c r="P518" s="167">
        <v>0</v>
      </c>
      <c r="Q518" s="317"/>
      <c r="R518" s="324"/>
      <c r="S518" s="169">
        <f t="shared" si="299"/>
        <v>0</v>
      </c>
    </row>
    <row r="519" spans="1:19">
      <c r="A519" s="170" t="s">
        <v>19</v>
      </c>
      <c r="B519" s="317"/>
      <c r="C519" s="318"/>
      <c r="D519" s="318"/>
      <c r="E519" s="319"/>
      <c r="F519" s="171">
        <v>0</v>
      </c>
      <c r="G519" s="317"/>
      <c r="H519" s="319"/>
      <c r="I519" s="173">
        <f t="shared" si="298"/>
        <v>0</v>
      </c>
      <c r="J519" s="139"/>
      <c r="K519" s="174" t="s">
        <v>19</v>
      </c>
      <c r="L519" s="317"/>
      <c r="M519" s="318"/>
      <c r="N519" s="318"/>
      <c r="O519" s="319"/>
      <c r="P519" s="171">
        <v>0</v>
      </c>
      <c r="Q519" s="317"/>
      <c r="R519" s="324"/>
      <c r="S519" s="176">
        <f t="shared" si="299"/>
        <v>0</v>
      </c>
    </row>
    <row r="520" spans="1:19">
      <c r="A520" s="162" t="s">
        <v>20</v>
      </c>
      <c r="B520" s="317"/>
      <c r="C520" s="318"/>
      <c r="D520" s="318"/>
      <c r="E520" s="319"/>
      <c r="F520" s="163">
        <v>0</v>
      </c>
      <c r="G520" s="317"/>
      <c r="H520" s="319"/>
      <c r="I520" s="165">
        <f t="shared" si="298"/>
        <v>0</v>
      </c>
      <c r="J520" s="139"/>
      <c r="K520" s="166" t="s">
        <v>20</v>
      </c>
      <c r="L520" s="317"/>
      <c r="M520" s="318"/>
      <c r="N520" s="318"/>
      <c r="O520" s="319"/>
      <c r="P520" s="167">
        <v>0</v>
      </c>
      <c r="Q520" s="317"/>
      <c r="R520" s="324"/>
      <c r="S520" s="169">
        <f t="shared" si="299"/>
        <v>0</v>
      </c>
    </row>
    <row r="521" spans="1:19" ht="15" thickBot="1">
      <c r="A521" s="177" t="s">
        <v>11</v>
      </c>
      <c r="B521" s="320"/>
      <c r="C521" s="321"/>
      <c r="D521" s="321"/>
      <c r="E521" s="322"/>
      <c r="F521" s="178">
        <v>0</v>
      </c>
      <c r="G521" s="320"/>
      <c r="H521" s="322"/>
      <c r="I521" s="180">
        <f t="shared" si="298"/>
        <v>0</v>
      </c>
      <c r="J521" s="139"/>
      <c r="K521" s="181" t="s">
        <v>11</v>
      </c>
      <c r="L521" s="320"/>
      <c r="M521" s="321"/>
      <c r="N521" s="321"/>
      <c r="O521" s="322"/>
      <c r="P521" s="178">
        <v>0</v>
      </c>
      <c r="Q521" s="320"/>
      <c r="R521" s="325"/>
      <c r="S521" s="183">
        <f t="shared" si="299"/>
        <v>0</v>
      </c>
    </row>
    <row r="522" spans="1:19" ht="15">
      <c r="A522" s="184" t="s">
        <v>26</v>
      </c>
      <c r="B522" s="185">
        <f>SUM(B501:B517)</f>
        <v>0</v>
      </c>
      <c r="C522" s="185">
        <f t="shared" ref="C522:H522" si="300">SUM(C501:C517)</f>
        <v>0</v>
      </c>
      <c r="D522" s="185">
        <f t="shared" si="300"/>
        <v>0</v>
      </c>
      <c r="E522" s="185">
        <f t="shared" si="300"/>
        <v>0</v>
      </c>
      <c r="F522" s="185">
        <f t="shared" si="300"/>
        <v>0</v>
      </c>
      <c r="G522" s="185">
        <f t="shared" si="300"/>
        <v>0</v>
      </c>
      <c r="H522" s="187">
        <f t="shared" si="300"/>
        <v>0</v>
      </c>
      <c r="I522" s="144">
        <f t="shared" ref="I522" si="301">SUM(I501:I517)</f>
        <v>0</v>
      </c>
      <c r="J522" s="139"/>
      <c r="K522" s="186" t="s">
        <v>26</v>
      </c>
      <c r="L522" s="185">
        <f>SUM(L501:L517)</f>
        <v>0</v>
      </c>
      <c r="M522" s="185">
        <f t="shared" ref="M522:R522" si="302">SUM(M501:M517)</f>
        <v>0</v>
      </c>
      <c r="N522" s="185">
        <f t="shared" si="302"/>
        <v>0</v>
      </c>
      <c r="O522" s="185">
        <f t="shared" si="302"/>
        <v>0</v>
      </c>
      <c r="P522" s="185">
        <f t="shared" si="302"/>
        <v>0</v>
      </c>
      <c r="Q522" s="185">
        <f t="shared" si="302"/>
        <v>0</v>
      </c>
      <c r="R522" s="187">
        <f t="shared" si="302"/>
        <v>0</v>
      </c>
      <c r="S522" s="188">
        <f t="shared" ref="S522" si="303">SUM(S501:S517)</f>
        <v>0</v>
      </c>
    </row>
    <row r="523" spans="1:19" ht="15" thickBot="1">
      <c r="A523" s="15" t="s">
        <v>100</v>
      </c>
      <c r="B523" s="100" t="str">
        <f>IF($I522=0,"-",B522/$I522)</f>
        <v>-</v>
      </c>
      <c r="C523" s="100" t="str">
        <f t="shared" ref="C523:H523" si="304">IF($I522=0,"-",C522/$I522)</f>
        <v>-</v>
      </c>
      <c r="D523" s="100" t="str">
        <f t="shared" si="304"/>
        <v>-</v>
      </c>
      <c r="E523" s="100" t="str">
        <f t="shared" si="304"/>
        <v>-</v>
      </c>
      <c r="F523" s="100" t="str">
        <f t="shared" si="304"/>
        <v>-</v>
      </c>
      <c r="G523" s="100" t="str">
        <f t="shared" si="304"/>
        <v>-</v>
      </c>
      <c r="H523" s="101" t="str">
        <f t="shared" si="304"/>
        <v>-</v>
      </c>
      <c r="I523" s="102">
        <f>SUM(B523:H523)</f>
        <v>0</v>
      </c>
      <c r="J523" s="2"/>
      <c r="K523" s="27" t="s">
        <v>100</v>
      </c>
      <c r="L523" s="76" t="str">
        <f>IF($S522=0,"-",L522/$S522)</f>
        <v>-</v>
      </c>
      <c r="M523" s="76" t="str">
        <f t="shared" ref="M523:R523" si="305">IF($S522=0,"-",M522/$S522)</f>
        <v>-</v>
      </c>
      <c r="N523" s="76" t="str">
        <f t="shared" si="305"/>
        <v>-</v>
      </c>
      <c r="O523" s="76" t="str">
        <f t="shared" si="305"/>
        <v>-</v>
      </c>
      <c r="P523" s="76" t="str">
        <f t="shared" si="305"/>
        <v>-</v>
      </c>
      <c r="Q523" s="76" t="str">
        <f t="shared" si="305"/>
        <v>-</v>
      </c>
      <c r="R523" s="77" t="str">
        <f t="shared" si="305"/>
        <v>-</v>
      </c>
      <c r="S523" s="78">
        <f>SUM(L523:R523)</f>
        <v>0</v>
      </c>
    </row>
    <row r="524" spans="1:19" ht="15" thickBot="1">
      <c r="A524" s="218"/>
      <c r="B524" s="218"/>
      <c r="C524" s="218"/>
      <c r="D524" s="218"/>
      <c r="E524" s="218"/>
      <c r="F524" s="218"/>
      <c r="G524" s="218"/>
      <c r="H524" s="218"/>
      <c r="I524" s="218"/>
      <c r="K524" s="218"/>
      <c r="L524" s="218"/>
      <c r="M524" s="218"/>
      <c r="N524" s="218"/>
      <c r="O524" s="218"/>
      <c r="P524" s="218"/>
      <c r="Q524" s="218"/>
      <c r="R524" s="218"/>
      <c r="S524" s="218"/>
    </row>
    <row r="525" spans="1:19" ht="28.5">
      <c r="A525" s="310" t="s">
        <v>44</v>
      </c>
      <c r="B525" s="135" t="s">
        <v>0</v>
      </c>
      <c r="C525" s="135" t="s">
        <v>1</v>
      </c>
      <c r="D525" s="135" t="s">
        <v>2</v>
      </c>
      <c r="E525" s="135" t="s">
        <v>3</v>
      </c>
      <c r="F525" s="135" t="s">
        <v>27</v>
      </c>
      <c r="G525" s="135" t="s">
        <v>4</v>
      </c>
      <c r="H525" s="135" t="s">
        <v>5</v>
      </c>
      <c r="I525" s="136" t="s">
        <v>6</v>
      </c>
      <c r="K525" s="312" t="s">
        <v>44</v>
      </c>
      <c r="L525" s="137" t="s">
        <v>0</v>
      </c>
      <c r="M525" s="137" t="s">
        <v>1</v>
      </c>
      <c r="N525" s="137" t="s">
        <v>2</v>
      </c>
      <c r="O525" s="137" t="s">
        <v>3</v>
      </c>
      <c r="P525" s="137" t="s">
        <v>27</v>
      </c>
      <c r="Q525" s="137" t="s">
        <v>4</v>
      </c>
      <c r="R525" s="137" t="s">
        <v>5</v>
      </c>
      <c r="S525" s="138" t="s">
        <v>6</v>
      </c>
    </row>
    <row r="526" spans="1:19" ht="15">
      <c r="A526" s="311" t="s">
        <v>44</v>
      </c>
      <c r="B526" s="294" t="s">
        <v>109</v>
      </c>
      <c r="C526" s="295"/>
      <c r="D526" s="295"/>
      <c r="E526" s="295"/>
      <c r="F526" s="295"/>
      <c r="G526" s="295"/>
      <c r="H526" s="295"/>
      <c r="I526" s="296"/>
      <c r="K526" s="313" t="s">
        <v>44</v>
      </c>
      <c r="L526" s="297" t="s">
        <v>109</v>
      </c>
      <c r="M526" s="298"/>
      <c r="N526" s="298"/>
      <c r="O526" s="298"/>
      <c r="P526" s="298"/>
      <c r="Q526" s="298"/>
      <c r="R526" s="298"/>
      <c r="S526" s="299"/>
    </row>
    <row r="527" spans="1:19" ht="15">
      <c r="A527" s="141" t="s">
        <v>7</v>
      </c>
      <c r="B527" s="314"/>
      <c r="C527" s="315"/>
      <c r="D527" s="315"/>
      <c r="E527" s="316"/>
      <c r="F527" s="142">
        <v>0</v>
      </c>
      <c r="G527" s="314"/>
      <c r="H527" s="316"/>
      <c r="I527" s="144">
        <f>SUM(B527:H527)</f>
        <v>0</v>
      </c>
      <c r="J527" s="139"/>
      <c r="K527" s="193" t="s">
        <v>7</v>
      </c>
      <c r="L527" s="314"/>
      <c r="M527" s="315"/>
      <c r="N527" s="315"/>
      <c r="O527" s="316"/>
      <c r="P527" s="142">
        <v>0</v>
      </c>
      <c r="Q527" s="314"/>
      <c r="R527" s="323"/>
      <c r="S527" s="195">
        <f>SUM(L527:R527)</f>
        <v>0</v>
      </c>
    </row>
    <row r="528" spans="1:19" ht="15">
      <c r="A528" s="149" t="s">
        <v>8</v>
      </c>
      <c r="B528" s="317"/>
      <c r="C528" s="318"/>
      <c r="D528" s="318"/>
      <c r="E528" s="319"/>
      <c r="F528" s="150">
        <v>0</v>
      </c>
      <c r="G528" s="317"/>
      <c r="H528" s="319"/>
      <c r="I528" s="152">
        <f t="shared" ref="I528:I547" si="306">SUM(B528:H528)</f>
        <v>0</v>
      </c>
      <c r="J528" s="139"/>
      <c r="K528" s="153" t="s">
        <v>8</v>
      </c>
      <c r="L528" s="317"/>
      <c r="M528" s="318"/>
      <c r="N528" s="318"/>
      <c r="O528" s="319"/>
      <c r="P528" s="154">
        <v>0</v>
      </c>
      <c r="Q528" s="317"/>
      <c r="R528" s="324"/>
      <c r="S528" s="156">
        <f t="shared" ref="S528:S547" si="307">SUM(L528:R528)</f>
        <v>0</v>
      </c>
    </row>
    <row r="529" spans="1:19" ht="15">
      <c r="A529" s="157" t="s">
        <v>10</v>
      </c>
      <c r="B529" s="317"/>
      <c r="C529" s="318"/>
      <c r="D529" s="318"/>
      <c r="E529" s="319"/>
      <c r="F529" s="146">
        <v>0</v>
      </c>
      <c r="G529" s="317"/>
      <c r="H529" s="319"/>
      <c r="I529" s="144">
        <f t="shared" si="306"/>
        <v>0</v>
      </c>
      <c r="J529" s="139"/>
      <c r="K529" s="159" t="s">
        <v>10</v>
      </c>
      <c r="L529" s="317"/>
      <c r="M529" s="318"/>
      <c r="N529" s="318"/>
      <c r="O529" s="319"/>
      <c r="P529" s="146">
        <v>0</v>
      </c>
      <c r="Q529" s="317"/>
      <c r="R529" s="324"/>
      <c r="S529" s="148">
        <f t="shared" si="307"/>
        <v>0</v>
      </c>
    </row>
    <row r="530" spans="1:19" ht="15">
      <c r="A530" s="149" t="s">
        <v>53</v>
      </c>
      <c r="B530" s="317"/>
      <c r="C530" s="318"/>
      <c r="D530" s="318"/>
      <c r="E530" s="319"/>
      <c r="F530" s="150">
        <v>0</v>
      </c>
      <c r="G530" s="317"/>
      <c r="H530" s="319"/>
      <c r="I530" s="152">
        <f t="shared" si="306"/>
        <v>0</v>
      </c>
      <c r="J530" s="139"/>
      <c r="K530" s="153" t="s">
        <v>53</v>
      </c>
      <c r="L530" s="317"/>
      <c r="M530" s="318"/>
      <c r="N530" s="318"/>
      <c r="O530" s="319"/>
      <c r="P530" s="154">
        <v>0</v>
      </c>
      <c r="Q530" s="317"/>
      <c r="R530" s="324"/>
      <c r="S530" s="156">
        <f t="shared" si="307"/>
        <v>0</v>
      </c>
    </row>
    <row r="531" spans="1:19" ht="15">
      <c r="A531" s="157" t="s">
        <v>16</v>
      </c>
      <c r="B531" s="317"/>
      <c r="C531" s="318"/>
      <c r="D531" s="318"/>
      <c r="E531" s="319"/>
      <c r="F531" s="146">
        <v>0</v>
      </c>
      <c r="G531" s="317"/>
      <c r="H531" s="319"/>
      <c r="I531" s="144">
        <f t="shared" si="306"/>
        <v>0</v>
      </c>
      <c r="J531" s="139"/>
      <c r="K531" s="159" t="s">
        <v>16</v>
      </c>
      <c r="L531" s="317"/>
      <c r="M531" s="318"/>
      <c r="N531" s="318"/>
      <c r="O531" s="319"/>
      <c r="P531" s="146">
        <v>0</v>
      </c>
      <c r="Q531" s="317"/>
      <c r="R531" s="324"/>
      <c r="S531" s="148">
        <f t="shared" si="307"/>
        <v>0</v>
      </c>
    </row>
    <row r="532" spans="1:19" ht="15">
      <c r="A532" s="149" t="s">
        <v>15</v>
      </c>
      <c r="B532" s="317"/>
      <c r="C532" s="318"/>
      <c r="D532" s="318"/>
      <c r="E532" s="319"/>
      <c r="F532" s="150">
        <v>0</v>
      </c>
      <c r="G532" s="317"/>
      <c r="H532" s="319"/>
      <c r="I532" s="152">
        <f t="shared" si="306"/>
        <v>0</v>
      </c>
      <c r="J532" s="139"/>
      <c r="K532" s="153" t="s">
        <v>15</v>
      </c>
      <c r="L532" s="317"/>
      <c r="M532" s="318"/>
      <c r="N532" s="318"/>
      <c r="O532" s="319"/>
      <c r="P532" s="154">
        <v>0</v>
      </c>
      <c r="Q532" s="317"/>
      <c r="R532" s="324"/>
      <c r="S532" s="156">
        <f t="shared" si="307"/>
        <v>0</v>
      </c>
    </row>
    <row r="533" spans="1:19" ht="15">
      <c r="A533" s="157" t="s">
        <v>55</v>
      </c>
      <c r="B533" s="317"/>
      <c r="C533" s="318"/>
      <c r="D533" s="318"/>
      <c r="E533" s="319"/>
      <c r="F533" s="146">
        <v>3.9424494786775517</v>
      </c>
      <c r="G533" s="317"/>
      <c r="H533" s="319"/>
      <c r="I533" s="144">
        <f t="shared" si="306"/>
        <v>3.9424494786775517</v>
      </c>
      <c r="J533" s="139"/>
      <c r="K533" s="159" t="s">
        <v>55</v>
      </c>
      <c r="L533" s="317"/>
      <c r="M533" s="318"/>
      <c r="N533" s="318"/>
      <c r="O533" s="319"/>
      <c r="P533" s="146">
        <v>0</v>
      </c>
      <c r="Q533" s="317"/>
      <c r="R533" s="324"/>
      <c r="S533" s="148">
        <f t="shared" si="307"/>
        <v>0</v>
      </c>
    </row>
    <row r="534" spans="1:19" ht="15">
      <c r="A534" s="149" t="s">
        <v>12</v>
      </c>
      <c r="B534" s="317"/>
      <c r="C534" s="318"/>
      <c r="D534" s="318"/>
      <c r="E534" s="319"/>
      <c r="F534" s="150">
        <v>0.48725658118534165</v>
      </c>
      <c r="G534" s="317"/>
      <c r="H534" s="319"/>
      <c r="I534" s="152">
        <f t="shared" si="306"/>
        <v>0.48725658118534165</v>
      </c>
      <c r="J534" s="139"/>
      <c r="K534" s="153" t="s">
        <v>12</v>
      </c>
      <c r="L534" s="317"/>
      <c r="M534" s="318"/>
      <c r="N534" s="318"/>
      <c r="O534" s="319"/>
      <c r="P534" s="154">
        <v>0</v>
      </c>
      <c r="Q534" s="317"/>
      <c r="R534" s="324"/>
      <c r="S534" s="156">
        <f t="shared" si="307"/>
        <v>0</v>
      </c>
    </row>
    <row r="535" spans="1:19" ht="15">
      <c r="A535" s="157" t="s">
        <v>56</v>
      </c>
      <c r="B535" s="317"/>
      <c r="C535" s="318"/>
      <c r="D535" s="318"/>
      <c r="E535" s="319"/>
      <c r="F535" s="146">
        <v>0</v>
      </c>
      <c r="G535" s="317"/>
      <c r="H535" s="319"/>
      <c r="I535" s="144">
        <f t="shared" si="306"/>
        <v>0</v>
      </c>
      <c r="J535" s="139"/>
      <c r="K535" s="159" t="s">
        <v>56</v>
      </c>
      <c r="L535" s="317"/>
      <c r="M535" s="318"/>
      <c r="N535" s="318"/>
      <c r="O535" s="319"/>
      <c r="P535" s="146">
        <v>0</v>
      </c>
      <c r="Q535" s="317"/>
      <c r="R535" s="324"/>
      <c r="S535" s="148">
        <f t="shared" si="307"/>
        <v>0</v>
      </c>
    </row>
    <row r="536" spans="1:19" ht="15">
      <c r="A536" s="149" t="s">
        <v>17</v>
      </c>
      <c r="B536" s="317"/>
      <c r="C536" s="318"/>
      <c r="D536" s="318"/>
      <c r="E536" s="319"/>
      <c r="F536" s="150">
        <v>0</v>
      </c>
      <c r="G536" s="317"/>
      <c r="H536" s="319"/>
      <c r="I536" s="152">
        <f t="shared" si="306"/>
        <v>0</v>
      </c>
      <c r="J536" s="139"/>
      <c r="K536" s="153" t="s">
        <v>17</v>
      </c>
      <c r="L536" s="317"/>
      <c r="M536" s="318"/>
      <c r="N536" s="318"/>
      <c r="O536" s="319"/>
      <c r="P536" s="154">
        <v>0</v>
      </c>
      <c r="Q536" s="317"/>
      <c r="R536" s="324"/>
      <c r="S536" s="156">
        <f t="shared" si="307"/>
        <v>0</v>
      </c>
    </row>
    <row r="537" spans="1:19" ht="15">
      <c r="A537" s="157" t="s">
        <v>141</v>
      </c>
      <c r="B537" s="317"/>
      <c r="C537" s="318"/>
      <c r="D537" s="318"/>
      <c r="E537" s="319"/>
      <c r="F537" s="146">
        <v>0</v>
      </c>
      <c r="G537" s="317"/>
      <c r="H537" s="319"/>
      <c r="I537" s="144">
        <f t="shared" si="306"/>
        <v>0</v>
      </c>
      <c r="J537" s="139"/>
      <c r="K537" s="159" t="s">
        <v>141</v>
      </c>
      <c r="L537" s="317"/>
      <c r="M537" s="318"/>
      <c r="N537" s="318"/>
      <c r="O537" s="319"/>
      <c r="P537" s="146">
        <v>0</v>
      </c>
      <c r="Q537" s="317"/>
      <c r="R537" s="324"/>
      <c r="S537" s="148">
        <f t="shared" si="307"/>
        <v>0</v>
      </c>
    </row>
    <row r="538" spans="1:19" ht="15">
      <c r="A538" s="149" t="s">
        <v>25</v>
      </c>
      <c r="B538" s="317"/>
      <c r="C538" s="318"/>
      <c r="D538" s="318"/>
      <c r="E538" s="319"/>
      <c r="F538" s="150">
        <v>0</v>
      </c>
      <c r="G538" s="317"/>
      <c r="H538" s="319"/>
      <c r="I538" s="152">
        <f t="shared" si="306"/>
        <v>0</v>
      </c>
      <c r="J538" s="139"/>
      <c r="K538" s="153" t="s">
        <v>25</v>
      </c>
      <c r="L538" s="317"/>
      <c r="M538" s="318"/>
      <c r="N538" s="318"/>
      <c r="O538" s="319"/>
      <c r="P538" s="154">
        <v>0</v>
      </c>
      <c r="Q538" s="317"/>
      <c r="R538" s="324"/>
      <c r="S538" s="156">
        <f t="shared" si="307"/>
        <v>0</v>
      </c>
    </row>
    <row r="539" spans="1:19" ht="15">
      <c r="A539" s="157" t="s">
        <v>24</v>
      </c>
      <c r="B539" s="317"/>
      <c r="C539" s="318"/>
      <c r="D539" s="318"/>
      <c r="E539" s="319"/>
      <c r="F539" s="146">
        <v>0</v>
      </c>
      <c r="G539" s="317"/>
      <c r="H539" s="319"/>
      <c r="I539" s="144">
        <f t="shared" si="306"/>
        <v>0</v>
      </c>
      <c r="J539" s="139"/>
      <c r="K539" s="159" t="s">
        <v>24</v>
      </c>
      <c r="L539" s="317"/>
      <c r="M539" s="318"/>
      <c r="N539" s="318"/>
      <c r="O539" s="319"/>
      <c r="P539" s="146">
        <v>0</v>
      </c>
      <c r="Q539" s="317"/>
      <c r="R539" s="324"/>
      <c r="S539" s="148">
        <f t="shared" si="307"/>
        <v>0</v>
      </c>
    </row>
    <row r="540" spans="1:19" ht="15">
      <c r="A540" s="149" t="s">
        <v>57</v>
      </c>
      <c r="B540" s="317"/>
      <c r="C540" s="318"/>
      <c r="D540" s="318"/>
      <c r="E540" s="319"/>
      <c r="F540" s="150">
        <v>0</v>
      </c>
      <c r="G540" s="317"/>
      <c r="H540" s="319"/>
      <c r="I540" s="152">
        <f t="shared" si="306"/>
        <v>0</v>
      </c>
      <c r="J540" s="139"/>
      <c r="K540" s="153" t="s">
        <v>57</v>
      </c>
      <c r="L540" s="317"/>
      <c r="M540" s="318"/>
      <c r="N540" s="318"/>
      <c r="O540" s="319"/>
      <c r="P540" s="154">
        <v>0</v>
      </c>
      <c r="Q540" s="317"/>
      <c r="R540" s="324"/>
      <c r="S540" s="156">
        <f t="shared" si="307"/>
        <v>0</v>
      </c>
    </row>
    <row r="541" spans="1:19" ht="15">
      <c r="A541" s="157" t="s">
        <v>22</v>
      </c>
      <c r="B541" s="317"/>
      <c r="C541" s="318"/>
      <c r="D541" s="318"/>
      <c r="E541" s="319"/>
      <c r="F541" s="146">
        <v>0</v>
      </c>
      <c r="G541" s="317"/>
      <c r="H541" s="319"/>
      <c r="I541" s="144">
        <f t="shared" si="306"/>
        <v>0</v>
      </c>
      <c r="J541" s="139"/>
      <c r="K541" s="159" t="s">
        <v>22</v>
      </c>
      <c r="L541" s="317"/>
      <c r="M541" s="318"/>
      <c r="N541" s="318"/>
      <c r="O541" s="319"/>
      <c r="P541" s="146">
        <v>0</v>
      </c>
      <c r="Q541" s="317"/>
      <c r="R541" s="324"/>
      <c r="S541" s="148">
        <f t="shared" si="307"/>
        <v>0</v>
      </c>
    </row>
    <row r="542" spans="1:19" ht="15">
      <c r="A542" s="149" t="s">
        <v>21</v>
      </c>
      <c r="B542" s="317"/>
      <c r="C542" s="318"/>
      <c r="D542" s="318"/>
      <c r="E542" s="319"/>
      <c r="F542" s="150">
        <v>0</v>
      </c>
      <c r="G542" s="317"/>
      <c r="H542" s="319"/>
      <c r="I542" s="152">
        <f t="shared" si="306"/>
        <v>0</v>
      </c>
      <c r="J542" s="139"/>
      <c r="K542" s="153" t="s">
        <v>21</v>
      </c>
      <c r="L542" s="317"/>
      <c r="M542" s="318"/>
      <c r="N542" s="318"/>
      <c r="O542" s="319"/>
      <c r="P542" s="154">
        <v>0</v>
      </c>
      <c r="Q542" s="317"/>
      <c r="R542" s="324"/>
      <c r="S542" s="156">
        <f t="shared" si="307"/>
        <v>0</v>
      </c>
    </row>
    <row r="543" spans="1:19" ht="15">
      <c r="A543" s="160" t="s">
        <v>61</v>
      </c>
      <c r="B543" s="317"/>
      <c r="C543" s="318"/>
      <c r="D543" s="318"/>
      <c r="E543" s="319"/>
      <c r="F543" s="146">
        <v>0</v>
      </c>
      <c r="G543" s="317"/>
      <c r="H543" s="319"/>
      <c r="I543" s="144">
        <f t="shared" si="306"/>
        <v>0</v>
      </c>
      <c r="J543" s="139"/>
      <c r="K543" s="161" t="s">
        <v>61</v>
      </c>
      <c r="L543" s="317"/>
      <c r="M543" s="318"/>
      <c r="N543" s="318"/>
      <c r="O543" s="319"/>
      <c r="P543" s="146">
        <v>0</v>
      </c>
      <c r="Q543" s="317"/>
      <c r="R543" s="324"/>
      <c r="S543" s="148">
        <f t="shared" si="307"/>
        <v>0</v>
      </c>
    </row>
    <row r="544" spans="1:19">
      <c r="A544" s="162" t="s">
        <v>23</v>
      </c>
      <c r="B544" s="317"/>
      <c r="C544" s="318"/>
      <c r="D544" s="318"/>
      <c r="E544" s="319"/>
      <c r="F544" s="163">
        <v>0</v>
      </c>
      <c r="G544" s="317"/>
      <c r="H544" s="319"/>
      <c r="I544" s="165">
        <f t="shared" si="306"/>
        <v>0</v>
      </c>
      <c r="J544" s="139"/>
      <c r="K544" s="166" t="s">
        <v>23</v>
      </c>
      <c r="L544" s="317"/>
      <c r="M544" s="318"/>
      <c r="N544" s="318"/>
      <c r="O544" s="319"/>
      <c r="P544" s="167">
        <v>0</v>
      </c>
      <c r="Q544" s="317"/>
      <c r="R544" s="324"/>
      <c r="S544" s="169">
        <f t="shared" si="307"/>
        <v>0</v>
      </c>
    </row>
    <row r="545" spans="1:19">
      <c r="A545" s="170" t="s">
        <v>19</v>
      </c>
      <c r="B545" s="317"/>
      <c r="C545" s="318"/>
      <c r="D545" s="318"/>
      <c r="E545" s="319"/>
      <c r="F545" s="171">
        <v>0</v>
      </c>
      <c r="G545" s="317"/>
      <c r="H545" s="319"/>
      <c r="I545" s="173">
        <f t="shared" si="306"/>
        <v>0</v>
      </c>
      <c r="J545" s="139"/>
      <c r="K545" s="174" t="s">
        <v>19</v>
      </c>
      <c r="L545" s="317"/>
      <c r="M545" s="318"/>
      <c r="N545" s="318"/>
      <c r="O545" s="319"/>
      <c r="P545" s="171">
        <v>0</v>
      </c>
      <c r="Q545" s="317"/>
      <c r="R545" s="324"/>
      <c r="S545" s="176">
        <f t="shared" si="307"/>
        <v>0</v>
      </c>
    </row>
    <row r="546" spans="1:19">
      <c r="A546" s="162" t="s">
        <v>20</v>
      </c>
      <c r="B546" s="317"/>
      <c r="C546" s="318"/>
      <c r="D546" s="318"/>
      <c r="E546" s="319"/>
      <c r="F546" s="163">
        <v>0</v>
      </c>
      <c r="G546" s="317"/>
      <c r="H546" s="319"/>
      <c r="I546" s="165">
        <f t="shared" si="306"/>
        <v>0</v>
      </c>
      <c r="J546" s="139"/>
      <c r="K546" s="166" t="s">
        <v>20</v>
      </c>
      <c r="L546" s="317"/>
      <c r="M546" s="318"/>
      <c r="N546" s="318"/>
      <c r="O546" s="319"/>
      <c r="P546" s="167">
        <v>0</v>
      </c>
      <c r="Q546" s="317"/>
      <c r="R546" s="324"/>
      <c r="S546" s="169">
        <f t="shared" si="307"/>
        <v>0</v>
      </c>
    </row>
    <row r="547" spans="1:19" ht="15" thickBot="1">
      <c r="A547" s="177" t="s">
        <v>11</v>
      </c>
      <c r="B547" s="320"/>
      <c r="C547" s="321"/>
      <c r="D547" s="321"/>
      <c r="E547" s="322"/>
      <c r="F547" s="178">
        <v>0</v>
      </c>
      <c r="G547" s="320"/>
      <c r="H547" s="322"/>
      <c r="I547" s="180">
        <f t="shared" si="306"/>
        <v>0</v>
      </c>
      <c r="J547" s="139"/>
      <c r="K547" s="181" t="s">
        <v>11</v>
      </c>
      <c r="L547" s="320"/>
      <c r="M547" s="321"/>
      <c r="N547" s="321"/>
      <c r="O547" s="322"/>
      <c r="P547" s="178">
        <v>0</v>
      </c>
      <c r="Q547" s="320"/>
      <c r="R547" s="325"/>
      <c r="S547" s="183">
        <f t="shared" si="307"/>
        <v>0</v>
      </c>
    </row>
    <row r="548" spans="1:19" ht="15">
      <c r="A548" s="184" t="s">
        <v>26</v>
      </c>
      <c r="B548" s="185">
        <f>SUM(B527:B543)</f>
        <v>0</v>
      </c>
      <c r="C548" s="185">
        <f t="shared" ref="C548:H548" si="308">SUM(C527:C543)</f>
        <v>0</v>
      </c>
      <c r="D548" s="185">
        <f t="shared" si="308"/>
        <v>0</v>
      </c>
      <c r="E548" s="185">
        <f t="shared" si="308"/>
        <v>0</v>
      </c>
      <c r="F548" s="185">
        <f t="shared" si="308"/>
        <v>4.4297060598628937</v>
      </c>
      <c r="G548" s="185">
        <f t="shared" si="308"/>
        <v>0</v>
      </c>
      <c r="H548" s="187">
        <f t="shared" si="308"/>
        <v>0</v>
      </c>
      <c r="I548" s="144">
        <f t="shared" ref="I548" si="309">SUM(I527:I543)</f>
        <v>4.4297060598628937</v>
      </c>
      <c r="J548" s="139"/>
      <c r="K548" s="186" t="s">
        <v>26</v>
      </c>
      <c r="L548" s="185">
        <f>SUM(L527:L543)</f>
        <v>0</v>
      </c>
      <c r="M548" s="185">
        <f t="shared" ref="M548:R548" si="310">SUM(M527:M543)</f>
        <v>0</v>
      </c>
      <c r="N548" s="185">
        <f t="shared" si="310"/>
        <v>0</v>
      </c>
      <c r="O548" s="185">
        <f t="shared" si="310"/>
        <v>0</v>
      </c>
      <c r="P548" s="185">
        <f t="shared" si="310"/>
        <v>0</v>
      </c>
      <c r="Q548" s="185">
        <f t="shared" si="310"/>
        <v>0</v>
      </c>
      <c r="R548" s="187">
        <f t="shared" si="310"/>
        <v>0</v>
      </c>
      <c r="S548" s="188">
        <f t="shared" ref="S548" si="311">SUM(S527:S543)</f>
        <v>0</v>
      </c>
    </row>
    <row r="549" spans="1:19" ht="15" thickBot="1">
      <c r="A549" s="15" t="s">
        <v>100</v>
      </c>
      <c r="B549" s="100">
        <f>IF($I548=0,"-",B548/$I548)</f>
        <v>0</v>
      </c>
      <c r="C549" s="100">
        <f t="shared" ref="C549:H549" si="312">IF($I548=0,"-",C548/$I548)</f>
        <v>0</v>
      </c>
      <c r="D549" s="100">
        <f t="shared" si="312"/>
        <v>0</v>
      </c>
      <c r="E549" s="100">
        <f t="shared" si="312"/>
        <v>0</v>
      </c>
      <c r="F549" s="100">
        <f t="shared" si="312"/>
        <v>1</v>
      </c>
      <c r="G549" s="100">
        <f t="shared" si="312"/>
        <v>0</v>
      </c>
      <c r="H549" s="101">
        <f t="shared" si="312"/>
        <v>0</v>
      </c>
      <c r="I549" s="102">
        <f>SUM(B549:H549)</f>
        <v>1</v>
      </c>
      <c r="J549" s="2"/>
      <c r="K549" s="27" t="s">
        <v>100</v>
      </c>
      <c r="L549" s="76" t="str">
        <f>IF($S548=0,"-",L548/$S548)</f>
        <v>-</v>
      </c>
      <c r="M549" s="76" t="str">
        <f t="shared" ref="M549:R549" si="313">IF($S548=0,"-",M548/$S548)</f>
        <v>-</v>
      </c>
      <c r="N549" s="76" t="str">
        <f t="shared" si="313"/>
        <v>-</v>
      </c>
      <c r="O549" s="76" t="str">
        <f t="shared" si="313"/>
        <v>-</v>
      </c>
      <c r="P549" s="76" t="str">
        <f t="shared" si="313"/>
        <v>-</v>
      </c>
      <c r="Q549" s="76" t="str">
        <f t="shared" si="313"/>
        <v>-</v>
      </c>
      <c r="R549" s="77" t="str">
        <f t="shared" si="313"/>
        <v>-</v>
      </c>
      <c r="S549" s="78">
        <f>SUM(L549:R549)</f>
        <v>0</v>
      </c>
    </row>
    <row r="550" spans="1:19" ht="15" thickBot="1">
      <c r="A550" s="218"/>
      <c r="B550" s="218"/>
      <c r="C550" s="218"/>
      <c r="D550" s="218"/>
      <c r="E550" s="218"/>
      <c r="F550" s="218"/>
      <c r="G550" s="218"/>
      <c r="H550" s="218"/>
      <c r="I550" s="218"/>
      <c r="K550" s="218"/>
      <c r="L550" s="218"/>
      <c r="M550" s="218"/>
      <c r="N550" s="218"/>
      <c r="O550" s="218"/>
      <c r="P550" s="218"/>
      <c r="Q550" s="218"/>
      <c r="R550" s="218"/>
      <c r="S550" s="218"/>
    </row>
    <row r="551" spans="1:19" ht="28.5">
      <c r="A551" s="310" t="s">
        <v>45</v>
      </c>
      <c r="B551" s="135" t="s">
        <v>0</v>
      </c>
      <c r="C551" s="135" t="s">
        <v>1</v>
      </c>
      <c r="D551" s="135" t="s">
        <v>2</v>
      </c>
      <c r="E551" s="135" t="s">
        <v>3</v>
      </c>
      <c r="F551" s="135" t="s">
        <v>27</v>
      </c>
      <c r="G551" s="135" t="s">
        <v>4</v>
      </c>
      <c r="H551" s="135" t="s">
        <v>5</v>
      </c>
      <c r="I551" s="136" t="s">
        <v>6</v>
      </c>
      <c r="K551" s="312" t="s">
        <v>45</v>
      </c>
      <c r="L551" s="137" t="s">
        <v>0</v>
      </c>
      <c r="M551" s="137" t="s">
        <v>1</v>
      </c>
      <c r="N551" s="137" t="s">
        <v>2</v>
      </c>
      <c r="O551" s="137" t="s">
        <v>3</v>
      </c>
      <c r="P551" s="137" t="s">
        <v>27</v>
      </c>
      <c r="Q551" s="137" t="s">
        <v>4</v>
      </c>
      <c r="R551" s="137" t="s">
        <v>5</v>
      </c>
      <c r="S551" s="138" t="s">
        <v>6</v>
      </c>
    </row>
    <row r="552" spans="1:19" ht="15">
      <c r="A552" s="311" t="s">
        <v>45</v>
      </c>
      <c r="B552" s="294" t="s">
        <v>109</v>
      </c>
      <c r="C552" s="295"/>
      <c r="D552" s="295"/>
      <c r="E552" s="295"/>
      <c r="F552" s="295"/>
      <c r="G552" s="295"/>
      <c r="H552" s="295"/>
      <c r="I552" s="296"/>
      <c r="K552" s="313" t="s">
        <v>45</v>
      </c>
      <c r="L552" s="297" t="s">
        <v>109</v>
      </c>
      <c r="M552" s="298"/>
      <c r="N552" s="298"/>
      <c r="O552" s="298"/>
      <c r="P552" s="298"/>
      <c r="Q552" s="298"/>
      <c r="R552" s="298"/>
      <c r="S552" s="299"/>
    </row>
    <row r="553" spans="1:19" ht="15">
      <c r="A553" s="141" t="s">
        <v>7</v>
      </c>
      <c r="B553" s="314"/>
      <c r="C553" s="315"/>
      <c r="D553" s="315"/>
      <c r="E553" s="316"/>
      <c r="F553" s="142">
        <v>0</v>
      </c>
      <c r="G553" s="314"/>
      <c r="H553" s="316"/>
      <c r="I553" s="144">
        <f>SUM(B553:H553)</f>
        <v>0</v>
      </c>
      <c r="J553" s="139"/>
      <c r="K553" s="193" t="s">
        <v>7</v>
      </c>
      <c r="L553" s="314"/>
      <c r="M553" s="315"/>
      <c r="N553" s="315"/>
      <c r="O553" s="316"/>
      <c r="P553" s="142">
        <v>0</v>
      </c>
      <c r="Q553" s="314"/>
      <c r="R553" s="323"/>
      <c r="S553" s="195">
        <f>SUM(L553:R553)</f>
        <v>0</v>
      </c>
    </row>
    <row r="554" spans="1:19" ht="15">
      <c r="A554" s="149" t="s">
        <v>8</v>
      </c>
      <c r="B554" s="317"/>
      <c r="C554" s="318"/>
      <c r="D554" s="318"/>
      <c r="E554" s="319"/>
      <c r="F554" s="150">
        <v>0</v>
      </c>
      <c r="G554" s="317"/>
      <c r="H554" s="319"/>
      <c r="I554" s="152">
        <f t="shared" ref="I554:I573" si="314">SUM(B554:H554)</f>
        <v>0</v>
      </c>
      <c r="J554" s="139"/>
      <c r="K554" s="153" t="s">
        <v>8</v>
      </c>
      <c r="L554" s="317"/>
      <c r="M554" s="318"/>
      <c r="N554" s="318"/>
      <c r="O554" s="319"/>
      <c r="P554" s="154">
        <v>0</v>
      </c>
      <c r="Q554" s="317"/>
      <c r="R554" s="324"/>
      <c r="S554" s="156">
        <f t="shared" ref="S554:S573" si="315">SUM(L554:R554)</f>
        <v>0</v>
      </c>
    </row>
    <row r="555" spans="1:19" ht="15">
      <c r="A555" s="157" t="s">
        <v>10</v>
      </c>
      <c r="B555" s="317"/>
      <c r="C555" s="318"/>
      <c r="D555" s="318"/>
      <c r="E555" s="319"/>
      <c r="F555" s="146">
        <v>0</v>
      </c>
      <c r="G555" s="317"/>
      <c r="H555" s="319"/>
      <c r="I555" s="144">
        <f t="shared" si="314"/>
        <v>0</v>
      </c>
      <c r="J555" s="139"/>
      <c r="K555" s="159" t="s">
        <v>10</v>
      </c>
      <c r="L555" s="317"/>
      <c r="M555" s="318"/>
      <c r="N555" s="318"/>
      <c r="O555" s="319"/>
      <c r="P555" s="146">
        <v>0</v>
      </c>
      <c r="Q555" s="317"/>
      <c r="R555" s="324"/>
      <c r="S555" s="148">
        <f t="shared" si="315"/>
        <v>0</v>
      </c>
    </row>
    <row r="556" spans="1:19" ht="15">
      <c r="A556" s="149" t="s">
        <v>53</v>
      </c>
      <c r="B556" s="317"/>
      <c r="C556" s="318"/>
      <c r="D556" s="318"/>
      <c r="E556" s="319"/>
      <c r="F556" s="150">
        <v>0</v>
      </c>
      <c r="G556" s="317"/>
      <c r="H556" s="319"/>
      <c r="I556" s="152">
        <f t="shared" si="314"/>
        <v>0</v>
      </c>
      <c r="J556" s="139"/>
      <c r="K556" s="153" t="s">
        <v>53</v>
      </c>
      <c r="L556" s="317"/>
      <c r="M556" s="318"/>
      <c r="N556" s="318"/>
      <c r="O556" s="319"/>
      <c r="P556" s="154">
        <v>0</v>
      </c>
      <c r="Q556" s="317"/>
      <c r="R556" s="324"/>
      <c r="S556" s="156">
        <f t="shared" si="315"/>
        <v>0</v>
      </c>
    </row>
    <row r="557" spans="1:19" ht="15">
      <c r="A557" s="157" t="s">
        <v>16</v>
      </c>
      <c r="B557" s="317"/>
      <c r="C557" s="318"/>
      <c r="D557" s="318"/>
      <c r="E557" s="319"/>
      <c r="F557" s="146">
        <v>0</v>
      </c>
      <c r="G557" s="317"/>
      <c r="H557" s="319"/>
      <c r="I557" s="144">
        <f t="shared" si="314"/>
        <v>0</v>
      </c>
      <c r="J557" s="139"/>
      <c r="K557" s="159" t="s">
        <v>16</v>
      </c>
      <c r="L557" s="317"/>
      <c r="M557" s="318"/>
      <c r="N557" s="318"/>
      <c r="O557" s="319"/>
      <c r="P557" s="146">
        <v>0</v>
      </c>
      <c r="Q557" s="317"/>
      <c r="R557" s="324"/>
      <c r="S557" s="148">
        <f t="shared" si="315"/>
        <v>0</v>
      </c>
    </row>
    <row r="558" spans="1:19" ht="15">
      <c r="A558" s="149" t="s">
        <v>15</v>
      </c>
      <c r="B558" s="317"/>
      <c r="C558" s="318"/>
      <c r="D558" s="318"/>
      <c r="E558" s="319"/>
      <c r="F558" s="150">
        <v>0</v>
      </c>
      <c r="G558" s="317"/>
      <c r="H558" s="319"/>
      <c r="I558" s="152">
        <f t="shared" si="314"/>
        <v>0</v>
      </c>
      <c r="J558" s="139"/>
      <c r="K558" s="153" t="s">
        <v>15</v>
      </c>
      <c r="L558" s="317"/>
      <c r="M558" s="318"/>
      <c r="N558" s="318"/>
      <c r="O558" s="319"/>
      <c r="P558" s="154">
        <v>0</v>
      </c>
      <c r="Q558" s="317"/>
      <c r="R558" s="324"/>
      <c r="S558" s="156">
        <f t="shared" si="315"/>
        <v>0</v>
      </c>
    </row>
    <row r="559" spans="1:19" ht="15">
      <c r="A559" s="157" t="s">
        <v>55</v>
      </c>
      <c r="B559" s="317"/>
      <c r="C559" s="318"/>
      <c r="D559" s="318"/>
      <c r="E559" s="319"/>
      <c r="F559" s="146">
        <v>0</v>
      </c>
      <c r="G559" s="317"/>
      <c r="H559" s="319"/>
      <c r="I559" s="144">
        <f t="shared" si="314"/>
        <v>0</v>
      </c>
      <c r="J559" s="139"/>
      <c r="K559" s="159" t="s">
        <v>55</v>
      </c>
      <c r="L559" s="317"/>
      <c r="M559" s="318"/>
      <c r="N559" s="318"/>
      <c r="O559" s="319"/>
      <c r="P559" s="146">
        <v>0</v>
      </c>
      <c r="Q559" s="317"/>
      <c r="R559" s="324"/>
      <c r="S559" s="148">
        <f t="shared" si="315"/>
        <v>0</v>
      </c>
    </row>
    <row r="560" spans="1:19" ht="15">
      <c r="A560" s="149" t="s">
        <v>12</v>
      </c>
      <c r="B560" s="317"/>
      <c r="C560" s="318"/>
      <c r="D560" s="318"/>
      <c r="E560" s="319"/>
      <c r="F560" s="150">
        <v>3.6471768120888028</v>
      </c>
      <c r="G560" s="317"/>
      <c r="H560" s="319"/>
      <c r="I560" s="152">
        <f t="shared" si="314"/>
        <v>3.6471768120888028</v>
      </c>
      <c r="J560" s="139"/>
      <c r="K560" s="153" t="s">
        <v>12</v>
      </c>
      <c r="L560" s="317"/>
      <c r="M560" s="318"/>
      <c r="N560" s="318"/>
      <c r="O560" s="319"/>
      <c r="P560" s="154">
        <v>0</v>
      </c>
      <c r="Q560" s="317"/>
      <c r="R560" s="324"/>
      <c r="S560" s="156">
        <f t="shared" si="315"/>
        <v>0</v>
      </c>
    </row>
    <row r="561" spans="1:19" ht="15">
      <c r="A561" s="157" t="s">
        <v>56</v>
      </c>
      <c r="B561" s="317"/>
      <c r="C561" s="318"/>
      <c r="D561" s="318"/>
      <c r="E561" s="319"/>
      <c r="F561" s="146">
        <v>38.386423596565159</v>
      </c>
      <c r="G561" s="317"/>
      <c r="H561" s="319"/>
      <c r="I561" s="144">
        <f t="shared" si="314"/>
        <v>38.386423596565159</v>
      </c>
      <c r="J561" s="139"/>
      <c r="K561" s="159" t="s">
        <v>56</v>
      </c>
      <c r="L561" s="317"/>
      <c r="M561" s="318"/>
      <c r="N561" s="318"/>
      <c r="O561" s="319"/>
      <c r="P561" s="146">
        <v>0</v>
      </c>
      <c r="Q561" s="317"/>
      <c r="R561" s="324"/>
      <c r="S561" s="148">
        <f t="shared" si="315"/>
        <v>0</v>
      </c>
    </row>
    <row r="562" spans="1:19" ht="15">
      <c r="A562" s="149" t="s">
        <v>17</v>
      </c>
      <c r="B562" s="317"/>
      <c r="C562" s="318"/>
      <c r="D562" s="318"/>
      <c r="E562" s="319"/>
      <c r="F562" s="150">
        <v>0</v>
      </c>
      <c r="G562" s="317"/>
      <c r="H562" s="319"/>
      <c r="I562" s="152">
        <f t="shared" si="314"/>
        <v>0</v>
      </c>
      <c r="J562" s="139"/>
      <c r="K562" s="153" t="s">
        <v>17</v>
      </c>
      <c r="L562" s="317"/>
      <c r="M562" s="318"/>
      <c r="N562" s="318"/>
      <c r="O562" s="319"/>
      <c r="P562" s="154">
        <v>0</v>
      </c>
      <c r="Q562" s="317"/>
      <c r="R562" s="324"/>
      <c r="S562" s="156">
        <f t="shared" si="315"/>
        <v>0</v>
      </c>
    </row>
    <row r="563" spans="1:19" ht="15">
      <c r="A563" s="157" t="s">
        <v>141</v>
      </c>
      <c r="B563" s="317"/>
      <c r="C563" s="318"/>
      <c r="D563" s="318"/>
      <c r="E563" s="319"/>
      <c r="F563" s="146">
        <v>0</v>
      </c>
      <c r="G563" s="317"/>
      <c r="H563" s="319"/>
      <c r="I563" s="144">
        <f t="shared" si="314"/>
        <v>0</v>
      </c>
      <c r="J563" s="139"/>
      <c r="K563" s="159" t="s">
        <v>141</v>
      </c>
      <c r="L563" s="317"/>
      <c r="M563" s="318"/>
      <c r="N563" s="318"/>
      <c r="O563" s="319"/>
      <c r="P563" s="146">
        <v>0</v>
      </c>
      <c r="Q563" s="317"/>
      <c r="R563" s="324"/>
      <c r="S563" s="148">
        <f t="shared" si="315"/>
        <v>0</v>
      </c>
    </row>
    <row r="564" spans="1:19" ht="15">
      <c r="A564" s="149" t="s">
        <v>25</v>
      </c>
      <c r="B564" s="317"/>
      <c r="C564" s="318"/>
      <c r="D564" s="318"/>
      <c r="E564" s="319"/>
      <c r="F564" s="150">
        <v>0</v>
      </c>
      <c r="G564" s="317"/>
      <c r="H564" s="319"/>
      <c r="I564" s="152">
        <f t="shared" si="314"/>
        <v>0</v>
      </c>
      <c r="J564" s="139"/>
      <c r="K564" s="153" t="s">
        <v>25</v>
      </c>
      <c r="L564" s="317"/>
      <c r="M564" s="318"/>
      <c r="N564" s="318"/>
      <c r="O564" s="319"/>
      <c r="P564" s="154">
        <v>0</v>
      </c>
      <c r="Q564" s="317"/>
      <c r="R564" s="324"/>
      <c r="S564" s="156">
        <f t="shared" si="315"/>
        <v>0</v>
      </c>
    </row>
    <row r="565" spans="1:19" ht="15">
      <c r="A565" s="157" t="s">
        <v>24</v>
      </c>
      <c r="B565" s="317"/>
      <c r="C565" s="318"/>
      <c r="D565" s="318"/>
      <c r="E565" s="319"/>
      <c r="F565" s="146">
        <v>0</v>
      </c>
      <c r="G565" s="317"/>
      <c r="H565" s="319"/>
      <c r="I565" s="144">
        <f t="shared" si="314"/>
        <v>0</v>
      </c>
      <c r="J565" s="139"/>
      <c r="K565" s="159" t="s">
        <v>24</v>
      </c>
      <c r="L565" s="317"/>
      <c r="M565" s="318"/>
      <c r="N565" s="318"/>
      <c r="O565" s="319"/>
      <c r="P565" s="146">
        <v>0</v>
      </c>
      <c r="Q565" s="317"/>
      <c r="R565" s="324"/>
      <c r="S565" s="148">
        <f t="shared" si="315"/>
        <v>0</v>
      </c>
    </row>
    <row r="566" spans="1:19" ht="15">
      <c r="A566" s="149" t="s">
        <v>57</v>
      </c>
      <c r="B566" s="317"/>
      <c r="C566" s="318"/>
      <c r="D566" s="318"/>
      <c r="E566" s="319"/>
      <c r="F566" s="150">
        <v>0</v>
      </c>
      <c r="G566" s="317"/>
      <c r="H566" s="319"/>
      <c r="I566" s="152">
        <f t="shared" si="314"/>
        <v>0</v>
      </c>
      <c r="J566" s="139"/>
      <c r="K566" s="153" t="s">
        <v>57</v>
      </c>
      <c r="L566" s="317"/>
      <c r="M566" s="318"/>
      <c r="N566" s="318"/>
      <c r="O566" s="319"/>
      <c r="P566" s="154">
        <v>0</v>
      </c>
      <c r="Q566" s="317"/>
      <c r="R566" s="324"/>
      <c r="S566" s="156">
        <f t="shared" si="315"/>
        <v>0</v>
      </c>
    </row>
    <row r="567" spans="1:19" ht="15">
      <c r="A567" s="157" t="s">
        <v>22</v>
      </c>
      <c r="B567" s="317"/>
      <c r="C567" s="318"/>
      <c r="D567" s="318"/>
      <c r="E567" s="319"/>
      <c r="F567" s="146">
        <v>0</v>
      </c>
      <c r="G567" s="317"/>
      <c r="H567" s="319"/>
      <c r="I567" s="144">
        <f t="shared" si="314"/>
        <v>0</v>
      </c>
      <c r="J567" s="139"/>
      <c r="K567" s="159" t="s">
        <v>22</v>
      </c>
      <c r="L567" s="317"/>
      <c r="M567" s="318"/>
      <c r="N567" s="318"/>
      <c r="O567" s="319"/>
      <c r="P567" s="146">
        <v>0</v>
      </c>
      <c r="Q567" s="317"/>
      <c r="R567" s="324"/>
      <c r="S567" s="148">
        <f t="shared" si="315"/>
        <v>0</v>
      </c>
    </row>
    <row r="568" spans="1:19" ht="15">
      <c r="A568" s="149" t="s">
        <v>21</v>
      </c>
      <c r="B568" s="317"/>
      <c r="C568" s="318"/>
      <c r="D568" s="318"/>
      <c r="E568" s="319"/>
      <c r="F568" s="150">
        <v>0</v>
      </c>
      <c r="G568" s="317"/>
      <c r="H568" s="319"/>
      <c r="I568" s="152">
        <f t="shared" si="314"/>
        <v>0</v>
      </c>
      <c r="J568" s="139"/>
      <c r="K568" s="153" t="s">
        <v>21</v>
      </c>
      <c r="L568" s="317"/>
      <c r="M568" s="318"/>
      <c r="N568" s="318"/>
      <c r="O568" s="319"/>
      <c r="P568" s="154">
        <v>0</v>
      </c>
      <c r="Q568" s="317"/>
      <c r="R568" s="324"/>
      <c r="S568" s="156">
        <f t="shared" si="315"/>
        <v>0</v>
      </c>
    </row>
    <row r="569" spans="1:19" ht="15">
      <c r="A569" s="160" t="s">
        <v>61</v>
      </c>
      <c r="B569" s="317"/>
      <c r="C569" s="318"/>
      <c r="D569" s="318"/>
      <c r="E569" s="319"/>
      <c r="F569" s="146">
        <v>0</v>
      </c>
      <c r="G569" s="317"/>
      <c r="H569" s="319"/>
      <c r="I569" s="144">
        <f t="shared" si="314"/>
        <v>0</v>
      </c>
      <c r="J569" s="139"/>
      <c r="K569" s="161" t="s">
        <v>61</v>
      </c>
      <c r="L569" s="317"/>
      <c r="M569" s="318"/>
      <c r="N569" s="318"/>
      <c r="O569" s="319"/>
      <c r="P569" s="146">
        <v>0</v>
      </c>
      <c r="Q569" s="317"/>
      <c r="R569" s="324"/>
      <c r="S569" s="148">
        <f t="shared" si="315"/>
        <v>0</v>
      </c>
    </row>
    <row r="570" spans="1:19">
      <c r="A570" s="162" t="s">
        <v>23</v>
      </c>
      <c r="B570" s="317"/>
      <c r="C570" s="318"/>
      <c r="D570" s="318"/>
      <c r="E570" s="319"/>
      <c r="F570" s="163">
        <v>0</v>
      </c>
      <c r="G570" s="317"/>
      <c r="H570" s="319"/>
      <c r="I570" s="165">
        <f t="shared" si="314"/>
        <v>0</v>
      </c>
      <c r="J570" s="139"/>
      <c r="K570" s="166" t="s">
        <v>23</v>
      </c>
      <c r="L570" s="317"/>
      <c r="M570" s="318"/>
      <c r="N570" s="318"/>
      <c r="O570" s="319"/>
      <c r="P570" s="167">
        <v>0</v>
      </c>
      <c r="Q570" s="317"/>
      <c r="R570" s="324"/>
      <c r="S570" s="169">
        <f t="shared" si="315"/>
        <v>0</v>
      </c>
    </row>
    <row r="571" spans="1:19">
      <c r="A571" s="170" t="s">
        <v>19</v>
      </c>
      <c r="B571" s="317"/>
      <c r="C571" s="318"/>
      <c r="D571" s="318"/>
      <c r="E571" s="319"/>
      <c r="F571" s="171">
        <v>0</v>
      </c>
      <c r="G571" s="317"/>
      <c r="H571" s="319"/>
      <c r="I571" s="173">
        <f t="shared" si="314"/>
        <v>0</v>
      </c>
      <c r="J571" s="139"/>
      <c r="K571" s="174" t="s">
        <v>19</v>
      </c>
      <c r="L571" s="317"/>
      <c r="M571" s="318"/>
      <c r="N571" s="318"/>
      <c r="O571" s="319"/>
      <c r="P571" s="171">
        <v>0</v>
      </c>
      <c r="Q571" s="317"/>
      <c r="R571" s="324"/>
      <c r="S571" s="176">
        <f t="shared" si="315"/>
        <v>0</v>
      </c>
    </row>
    <row r="572" spans="1:19">
      <c r="A572" s="162" t="s">
        <v>20</v>
      </c>
      <c r="B572" s="317"/>
      <c r="C572" s="318"/>
      <c r="D572" s="318"/>
      <c r="E572" s="319"/>
      <c r="F572" s="163">
        <v>0</v>
      </c>
      <c r="G572" s="317"/>
      <c r="H572" s="319"/>
      <c r="I572" s="165">
        <f t="shared" si="314"/>
        <v>0</v>
      </c>
      <c r="J572" s="139"/>
      <c r="K572" s="166" t="s">
        <v>20</v>
      </c>
      <c r="L572" s="317"/>
      <c r="M572" s="318"/>
      <c r="N572" s="318"/>
      <c r="O572" s="319"/>
      <c r="P572" s="167">
        <v>0</v>
      </c>
      <c r="Q572" s="317"/>
      <c r="R572" s="324"/>
      <c r="S572" s="169">
        <f t="shared" si="315"/>
        <v>0</v>
      </c>
    </row>
    <row r="573" spans="1:19" ht="15" thickBot="1">
      <c r="A573" s="177" t="s">
        <v>11</v>
      </c>
      <c r="B573" s="320"/>
      <c r="C573" s="321"/>
      <c r="D573" s="321"/>
      <c r="E573" s="322"/>
      <c r="F573" s="178">
        <v>0</v>
      </c>
      <c r="G573" s="320"/>
      <c r="H573" s="322"/>
      <c r="I573" s="180">
        <f t="shared" si="314"/>
        <v>0</v>
      </c>
      <c r="J573" s="139"/>
      <c r="K573" s="181" t="s">
        <v>11</v>
      </c>
      <c r="L573" s="320"/>
      <c r="M573" s="321"/>
      <c r="N573" s="321"/>
      <c r="O573" s="322"/>
      <c r="P573" s="178">
        <v>0</v>
      </c>
      <c r="Q573" s="320"/>
      <c r="R573" s="325"/>
      <c r="S573" s="183">
        <f t="shared" si="315"/>
        <v>0</v>
      </c>
    </row>
    <row r="574" spans="1:19" ht="15">
      <c r="A574" s="184" t="s">
        <v>26</v>
      </c>
      <c r="B574" s="185">
        <f>SUM(B553:B569)</f>
        <v>0</v>
      </c>
      <c r="C574" s="185">
        <f t="shared" ref="C574:H574" si="316">SUM(C553:C569)</f>
        <v>0</v>
      </c>
      <c r="D574" s="185">
        <f t="shared" si="316"/>
        <v>0</v>
      </c>
      <c r="E574" s="185">
        <f t="shared" si="316"/>
        <v>0</v>
      </c>
      <c r="F574" s="185">
        <f t="shared" si="316"/>
        <v>42.03360040865396</v>
      </c>
      <c r="G574" s="185">
        <f t="shared" si="316"/>
        <v>0</v>
      </c>
      <c r="H574" s="187">
        <f t="shared" si="316"/>
        <v>0</v>
      </c>
      <c r="I574" s="144">
        <f t="shared" ref="I574" si="317">SUM(I553:I569)</f>
        <v>42.03360040865396</v>
      </c>
      <c r="J574" s="139"/>
      <c r="K574" s="186" t="s">
        <v>26</v>
      </c>
      <c r="L574" s="185">
        <f>SUM(L553:L569)</f>
        <v>0</v>
      </c>
      <c r="M574" s="185">
        <f t="shared" ref="M574:R574" si="318">SUM(M553:M569)</f>
        <v>0</v>
      </c>
      <c r="N574" s="185">
        <f t="shared" si="318"/>
        <v>0</v>
      </c>
      <c r="O574" s="185">
        <f t="shared" si="318"/>
        <v>0</v>
      </c>
      <c r="P574" s="185">
        <f t="shared" si="318"/>
        <v>0</v>
      </c>
      <c r="Q574" s="185">
        <f t="shared" si="318"/>
        <v>0</v>
      </c>
      <c r="R574" s="187">
        <f t="shared" si="318"/>
        <v>0</v>
      </c>
      <c r="S574" s="188">
        <f t="shared" ref="S574" si="319">SUM(S553:S569)</f>
        <v>0</v>
      </c>
    </row>
    <row r="575" spans="1:19" ht="15" thickBot="1">
      <c r="A575" s="15" t="s">
        <v>100</v>
      </c>
      <c r="B575" s="100">
        <f>IF($I574=0,"-",B574/$I574)</f>
        <v>0</v>
      </c>
      <c r="C575" s="100">
        <f t="shared" ref="C575:H575" si="320">IF($I574=0,"-",C574/$I574)</f>
        <v>0</v>
      </c>
      <c r="D575" s="100">
        <f t="shared" si="320"/>
        <v>0</v>
      </c>
      <c r="E575" s="100">
        <f t="shared" si="320"/>
        <v>0</v>
      </c>
      <c r="F575" s="100">
        <f t="shared" si="320"/>
        <v>1</v>
      </c>
      <c r="G575" s="100">
        <f t="shared" si="320"/>
        <v>0</v>
      </c>
      <c r="H575" s="101">
        <f t="shared" si="320"/>
        <v>0</v>
      </c>
      <c r="I575" s="102">
        <f>SUM(B575:H575)</f>
        <v>1</v>
      </c>
      <c r="J575" s="2"/>
      <c r="K575" s="27" t="s">
        <v>100</v>
      </c>
      <c r="L575" s="76" t="str">
        <f>IF($S574=0,"-",L574/$S574)</f>
        <v>-</v>
      </c>
      <c r="M575" s="76" t="str">
        <f t="shared" ref="M575:R575" si="321">IF($S574=0,"-",M574/$S574)</f>
        <v>-</v>
      </c>
      <c r="N575" s="76" t="str">
        <f t="shared" si="321"/>
        <v>-</v>
      </c>
      <c r="O575" s="76" t="str">
        <f t="shared" si="321"/>
        <v>-</v>
      </c>
      <c r="P575" s="76" t="str">
        <f t="shared" si="321"/>
        <v>-</v>
      </c>
      <c r="Q575" s="76" t="str">
        <f t="shared" si="321"/>
        <v>-</v>
      </c>
      <c r="R575" s="77" t="str">
        <f t="shared" si="321"/>
        <v>-</v>
      </c>
      <c r="S575" s="78">
        <f>SUM(L575:R575)</f>
        <v>0</v>
      </c>
    </row>
    <row r="576" spans="1:19" ht="15" thickBot="1">
      <c r="A576" s="218"/>
      <c r="B576" s="218"/>
      <c r="C576" s="218"/>
      <c r="D576" s="218"/>
      <c r="E576" s="218"/>
      <c r="F576" s="218"/>
      <c r="G576" s="218"/>
      <c r="H576" s="218"/>
      <c r="I576" s="218"/>
      <c r="K576" s="218"/>
      <c r="L576" s="218"/>
      <c r="M576" s="218"/>
      <c r="N576" s="218"/>
      <c r="O576" s="218"/>
      <c r="P576" s="218"/>
      <c r="Q576" s="218"/>
      <c r="R576" s="218"/>
      <c r="S576" s="218"/>
    </row>
    <row r="577" spans="1:19" ht="28.5">
      <c r="A577" s="306" t="s">
        <v>46</v>
      </c>
      <c r="B577" s="135" t="s">
        <v>0</v>
      </c>
      <c r="C577" s="135" t="s">
        <v>1</v>
      </c>
      <c r="D577" s="135" t="s">
        <v>2</v>
      </c>
      <c r="E577" s="135" t="s">
        <v>3</v>
      </c>
      <c r="F577" s="135" t="s">
        <v>27</v>
      </c>
      <c r="G577" s="135" t="s">
        <v>4</v>
      </c>
      <c r="H577" s="135" t="s">
        <v>5</v>
      </c>
      <c r="I577" s="136" t="s">
        <v>6</v>
      </c>
      <c r="K577" s="308" t="s">
        <v>46</v>
      </c>
      <c r="L577" s="137" t="s">
        <v>0</v>
      </c>
      <c r="M577" s="137" t="s">
        <v>1</v>
      </c>
      <c r="N577" s="137" t="s">
        <v>2</v>
      </c>
      <c r="O577" s="137" t="s">
        <v>3</v>
      </c>
      <c r="P577" s="137" t="s">
        <v>27</v>
      </c>
      <c r="Q577" s="137" t="s">
        <v>4</v>
      </c>
      <c r="R577" s="137" t="s">
        <v>5</v>
      </c>
      <c r="S577" s="138" t="s">
        <v>6</v>
      </c>
    </row>
    <row r="578" spans="1:19" ht="15">
      <c r="A578" s="307" t="s">
        <v>46</v>
      </c>
      <c r="B578" s="294" t="s">
        <v>109</v>
      </c>
      <c r="C578" s="295"/>
      <c r="D578" s="295"/>
      <c r="E578" s="295"/>
      <c r="F578" s="295"/>
      <c r="G578" s="295"/>
      <c r="H578" s="295"/>
      <c r="I578" s="296"/>
      <c r="K578" s="309" t="s">
        <v>46</v>
      </c>
      <c r="L578" s="297" t="s">
        <v>109</v>
      </c>
      <c r="M578" s="298"/>
      <c r="N578" s="298"/>
      <c r="O578" s="298"/>
      <c r="P578" s="298"/>
      <c r="Q578" s="298"/>
      <c r="R578" s="298"/>
      <c r="S578" s="299"/>
    </row>
    <row r="579" spans="1:19" ht="15">
      <c r="A579" s="141" t="s">
        <v>7</v>
      </c>
      <c r="B579" s="142">
        <v>0.47167885826891504</v>
      </c>
      <c r="C579" s="142">
        <v>0</v>
      </c>
      <c r="D579" s="142">
        <v>8.993301685187996E-2</v>
      </c>
      <c r="E579" s="142">
        <v>0</v>
      </c>
      <c r="F579" s="303"/>
      <c r="G579" s="142">
        <v>0</v>
      </c>
      <c r="H579" s="143">
        <v>0</v>
      </c>
      <c r="I579" s="144">
        <f>SUM(B579:H579)</f>
        <v>0.56161187512079502</v>
      </c>
      <c r="J579" s="139"/>
      <c r="K579" s="193" t="s">
        <v>7</v>
      </c>
      <c r="L579" s="142">
        <v>0.47167885826891504</v>
      </c>
      <c r="M579" s="142">
        <v>0</v>
      </c>
      <c r="N579" s="142">
        <v>8.993301685187996E-2</v>
      </c>
      <c r="O579" s="142">
        <v>0</v>
      </c>
      <c r="P579" s="142">
        <v>6.8402370682894096E-3</v>
      </c>
      <c r="Q579" s="142">
        <v>0</v>
      </c>
      <c r="R579" s="194">
        <v>0</v>
      </c>
      <c r="S579" s="195">
        <f>SUM(L579:R579)</f>
        <v>0.56845211218908442</v>
      </c>
    </row>
    <row r="580" spans="1:19" ht="15">
      <c r="A580" s="149" t="s">
        <v>8</v>
      </c>
      <c r="B580" s="150">
        <v>5.2032124839273362</v>
      </c>
      <c r="C580" s="150">
        <v>0</v>
      </c>
      <c r="D580" s="150">
        <v>1.2707233704271892</v>
      </c>
      <c r="E580" s="150">
        <v>0</v>
      </c>
      <c r="F580" s="304"/>
      <c r="G580" s="150">
        <v>0</v>
      </c>
      <c r="H580" s="151">
        <v>0</v>
      </c>
      <c r="I580" s="152">
        <f t="shared" ref="I580:I599" si="322">SUM(B580:H580)</f>
        <v>6.4739358543545258</v>
      </c>
      <c r="J580" s="139"/>
      <c r="K580" s="153" t="s">
        <v>8</v>
      </c>
      <c r="L580" s="154">
        <v>5.2032124839273362</v>
      </c>
      <c r="M580" s="154">
        <v>0</v>
      </c>
      <c r="N580" s="154">
        <v>1.2707233704271892</v>
      </c>
      <c r="O580" s="154">
        <v>0</v>
      </c>
      <c r="P580" s="154">
        <v>0</v>
      </c>
      <c r="Q580" s="154">
        <v>0</v>
      </c>
      <c r="R580" s="155">
        <v>0</v>
      </c>
      <c r="S580" s="156">
        <f t="shared" ref="S580:S599" si="323">SUM(L580:R580)</f>
        <v>6.4739358543545258</v>
      </c>
    </row>
    <row r="581" spans="1:19" ht="15">
      <c r="A581" s="157" t="s">
        <v>10</v>
      </c>
      <c r="B581" s="146">
        <v>1.7781019486032972</v>
      </c>
      <c r="C581" s="146">
        <v>0</v>
      </c>
      <c r="D581" s="146">
        <v>0</v>
      </c>
      <c r="E581" s="146">
        <v>0</v>
      </c>
      <c r="F581" s="304"/>
      <c r="G581" s="146">
        <v>0</v>
      </c>
      <c r="H581" s="158">
        <v>0</v>
      </c>
      <c r="I581" s="144">
        <f t="shared" si="322"/>
        <v>1.7781019486032972</v>
      </c>
      <c r="J581" s="139"/>
      <c r="K581" s="159" t="s">
        <v>10</v>
      </c>
      <c r="L581" s="146">
        <v>1.7781019486032972</v>
      </c>
      <c r="M581" s="146">
        <v>0</v>
      </c>
      <c r="N581" s="146">
        <v>0</v>
      </c>
      <c r="O581" s="146">
        <v>0</v>
      </c>
      <c r="P581" s="146">
        <v>0</v>
      </c>
      <c r="Q581" s="146">
        <v>0</v>
      </c>
      <c r="R581" s="147">
        <v>0</v>
      </c>
      <c r="S581" s="148">
        <f t="shared" si="323"/>
        <v>1.7781019486032972</v>
      </c>
    </row>
    <row r="582" spans="1:19" ht="15">
      <c r="A582" s="149" t="s">
        <v>53</v>
      </c>
      <c r="B582" s="150">
        <v>0</v>
      </c>
      <c r="C582" s="150">
        <v>0</v>
      </c>
      <c r="D582" s="150">
        <v>0</v>
      </c>
      <c r="E582" s="150">
        <v>0</v>
      </c>
      <c r="F582" s="304"/>
      <c r="G582" s="150">
        <v>0</v>
      </c>
      <c r="H582" s="151">
        <v>0</v>
      </c>
      <c r="I582" s="152">
        <f t="shared" si="322"/>
        <v>0</v>
      </c>
      <c r="J582" s="139"/>
      <c r="K582" s="153" t="s">
        <v>53</v>
      </c>
      <c r="L582" s="154">
        <v>0</v>
      </c>
      <c r="M582" s="154">
        <v>0</v>
      </c>
      <c r="N582" s="154">
        <v>0</v>
      </c>
      <c r="O582" s="154">
        <v>0</v>
      </c>
      <c r="P582" s="154">
        <v>0</v>
      </c>
      <c r="Q582" s="154">
        <v>0</v>
      </c>
      <c r="R582" s="155">
        <v>0</v>
      </c>
      <c r="S582" s="156">
        <f t="shared" si="323"/>
        <v>0</v>
      </c>
    </row>
    <row r="583" spans="1:19" ht="15">
      <c r="A583" s="157" t="s">
        <v>16</v>
      </c>
      <c r="B583" s="146">
        <v>66.576858040344376</v>
      </c>
      <c r="C583" s="146">
        <v>8.0641085487113529</v>
      </c>
      <c r="D583" s="146">
        <v>1.7387985707758744</v>
      </c>
      <c r="E583" s="146">
        <v>3.8780145383611537</v>
      </c>
      <c r="F583" s="304"/>
      <c r="G583" s="146">
        <v>0</v>
      </c>
      <c r="H583" s="158">
        <v>0</v>
      </c>
      <c r="I583" s="144">
        <f t="shared" si="322"/>
        <v>80.257779698192749</v>
      </c>
      <c r="J583" s="139"/>
      <c r="K583" s="159" t="s">
        <v>16</v>
      </c>
      <c r="L583" s="146">
        <v>66.576858040344376</v>
      </c>
      <c r="M583" s="146">
        <v>8.0641085487113529</v>
      </c>
      <c r="N583" s="146">
        <v>1.7387985707758744</v>
      </c>
      <c r="O583" s="146">
        <v>3.8780145383611537</v>
      </c>
      <c r="P583" s="146">
        <v>0</v>
      </c>
      <c r="Q583" s="146">
        <v>0</v>
      </c>
      <c r="R583" s="147">
        <v>0</v>
      </c>
      <c r="S583" s="148">
        <f t="shared" si="323"/>
        <v>80.257779698192749</v>
      </c>
    </row>
    <row r="584" spans="1:19" ht="15">
      <c r="A584" s="149" t="s">
        <v>15</v>
      </c>
      <c r="B584" s="150">
        <v>557.91387280268452</v>
      </c>
      <c r="C584" s="150">
        <v>8.46681440818376</v>
      </c>
      <c r="D584" s="150">
        <v>10.011140591756245</v>
      </c>
      <c r="E584" s="150">
        <v>0</v>
      </c>
      <c r="F584" s="304"/>
      <c r="G584" s="150">
        <v>0</v>
      </c>
      <c r="H584" s="151">
        <v>0</v>
      </c>
      <c r="I584" s="152">
        <f t="shared" si="322"/>
        <v>576.39182780262445</v>
      </c>
      <c r="J584" s="139"/>
      <c r="K584" s="153" t="s">
        <v>15</v>
      </c>
      <c r="L584" s="154">
        <v>557.91387280268452</v>
      </c>
      <c r="M584" s="154">
        <v>8.46681440818376</v>
      </c>
      <c r="N584" s="154">
        <v>10.011140591756245</v>
      </c>
      <c r="O584" s="154">
        <v>0</v>
      </c>
      <c r="P584" s="154">
        <v>0</v>
      </c>
      <c r="Q584" s="154">
        <v>0</v>
      </c>
      <c r="R584" s="155">
        <v>0</v>
      </c>
      <c r="S584" s="156">
        <f t="shared" si="323"/>
        <v>576.39182780262445</v>
      </c>
    </row>
    <row r="585" spans="1:19" ht="15">
      <c r="A585" s="157" t="s">
        <v>55</v>
      </c>
      <c r="B585" s="146">
        <v>0</v>
      </c>
      <c r="C585" s="146">
        <v>0</v>
      </c>
      <c r="D585" s="146">
        <v>0.13024131464892177</v>
      </c>
      <c r="E585" s="146">
        <v>60.755574706723607</v>
      </c>
      <c r="F585" s="304"/>
      <c r="G585" s="146">
        <v>0</v>
      </c>
      <c r="H585" s="158">
        <v>0</v>
      </c>
      <c r="I585" s="144">
        <f t="shared" si="322"/>
        <v>60.885816021372527</v>
      </c>
      <c r="J585" s="139"/>
      <c r="K585" s="159" t="s">
        <v>55</v>
      </c>
      <c r="L585" s="146">
        <v>0</v>
      </c>
      <c r="M585" s="146">
        <v>0</v>
      </c>
      <c r="N585" s="146">
        <v>0.13024131464892177</v>
      </c>
      <c r="O585" s="146">
        <v>60.755574706723607</v>
      </c>
      <c r="P585" s="146">
        <v>3006.6292430065978</v>
      </c>
      <c r="Q585" s="146">
        <v>0</v>
      </c>
      <c r="R585" s="147">
        <v>0</v>
      </c>
      <c r="S585" s="148">
        <f t="shared" si="323"/>
        <v>3067.5150590279704</v>
      </c>
    </row>
    <row r="586" spans="1:19" ht="15">
      <c r="A586" s="149" t="s">
        <v>12</v>
      </c>
      <c r="B586" s="150">
        <v>0</v>
      </c>
      <c r="C586" s="150">
        <v>0</v>
      </c>
      <c r="D586" s="150">
        <v>4.0921826779142197E-2</v>
      </c>
      <c r="E586" s="150">
        <v>1.1964522802963626</v>
      </c>
      <c r="F586" s="304"/>
      <c r="G586" s="150">
        <v>0</v>
      </c>
      <c r="H586" s="151">
        <v>0</v>
      </c>
      <c r="I586" s="152">
        <f t="shared" si="322"/>
        <v>1.2373741070755049</v>
      </c>
      <c r="J586" s="139"/>
      <c r="K586" s="153" t="s">
        <v>12</v>
      </c>
      <c r="L586" s="154">
        <v>0</v>
      </c>
      <c r="M586" s="154">
        <v>0</v>
      </c>
      <c r="N586" s="154">
        <v>4.0921826779142197E-2</v>
      </c>
      <c r="O586" s="154">
        <v>1.1964522802963626</v>
      </c>
      <c r="P586" s="154">
        <v>212.66603073431872</v>
      </c>
      <c r="Q586" s="154">
        <v>0</v>
      </c>
      <c r="R586" s="155">
        <v>0</v>
      </c>
      <c r="S586" s="156">
        <f t="shared" si="323"/>
        <v>213.90340484139423</v>
      </c>
    </row>
    <row r="587" spans="1:19" ht="15">
      <c r="A587" s="157" t="s">
        <v>56</v>
      </c>
      <c r="B587" s="146">
        <v>0</v>
      </c>
      <c r="C587" s="146">
        <v>0</v>
      </c>
      <c r="D587" s="146">
        <v>0</v>
      </c>
      <c r="E587" s="146">
        <v>0</v>
      </c>
      <c r="F587" s="304"/>
      <c r="G587" s="146">
        <v>0</v>
      </c>
      <c r="H587" s="158">
        <v>0</v>
      </c>
      <c r="I587" s="144">
        <f t="shared" si="322"/>
        <v>0</v>
      </c>
      <c r="J587" s="139"/>
      <c r="K587" s="159" t="s">
        <v>56</v>
      </c>
      <c r="L587" s="146">
        <v>0</v>
      </c>
      <c r="M587" s="146">
        <v>0</v>
      </c>
      <c r="N587" s="146">
        <v>0</v>
      </c>
      <c r="O587" s="146">
        <v>0</v>
      </c>
      <c r="P587" s="146">
        <v>38.386423596565159</v>
      </c>
      <c r="Q587" s="146">
        <v>0</v>
      </c>
      <c r="R587" s="147">
        <v>0</v>
      </c>
      <c r="S587" s="148">
        <f t="shared" si="323"/>
        <v>38.386423596565159</v>
      </c>
    </row>
    <row r="588" spans="1:19" ht="15">
      <c r="A588" s="149" t="s">
        <v>17</v>
      </c>
      <c r="B588" s="150">
        <v>166.65306866822388</v>
      </c>
      <c r="C588" s="150">
        <v>0.90297543937440483</v>
      </c>
      <c r="D588" s="150">
        <v>21.15100919448907</v>
      </c>
      <c r="E588" s="150">
        <v>2.883248916982502</v>
      </c>
      <c r="F588" s="304"/>
      <c r="G588" s="150">
        <v>0</v>
      </c>
      <c r="H588" s="151">
        <v>0</v>
      </c>
      <c r="I588" s="152">
        <f t="shared" si="322"/>
        <v>191.59030221906986</v>
      </c>
      <c r="J588" s="139"/>
      <c r="K588" s="153" t="s">
        <v>17</v>
      </c>
      <c r="L588" s="154">
        <v>166.65306866822388</v>
      </c>
      <c r="M588" s="154">
        <v>0.90297543937440483</v>
      </c>
      <c r="N588" s="154">
        <v>21.15100919448907</v>
      </c>
      <c r="O588" s="154">
        <v>2.883248916982502</v>
      </c>
      <c r="P588" s="154">
        <v>0</v>
      </c>
      <c r="Q588" s="154">
        <v>0</v>
      </c>
      <c r="R588" s="155">
        <v>0</v>
      </c>
      <c r="S588" s="156">
        <f t="shared" si="323"/>
        <v>191.59030221906986</v>
      </c>
    </row>
    <row r="589" spans="1:19" ht="15">
      <c r="A589" s="157" t="s">
        <v>141</v>
      </c>
      <c r="B589" s="146">
        <v>757.08100997275812</v>
      </c>
      <c r="C589" s="146">
        <v>119.30596127862927</v>
      </c>
      <c r="D589" s="146">
        <v>23.26838446851923</v>
      </c>
      <c r="E589" s="146">
        <v>18.321977973952244</v>
      </c>
      <c r="F589" s="304"/>
      <c r="G589" s="146">
        <v>0</v>
      </c>
      <c r="H589" s="158">
        <v>0</v>
      </c>
      <c r="I589" s="144">
        <f t="shared" si="322"/>
        <v>917.9773336938589</v>
      </c>
      <c r="J589" s="139"/>
      <c r="K589" s="159" t="s">
        <v>141</v>
      </c>
      <c r="L589" s="146">
        <v>757.08100997275812</v>
      </c>
      <c r="M589" s="146">
        <v>119.30596127862927</v>
      </c>
      <c r="N589" s="146">
        <v>23.26838446851923</v>
      </c>
      <c r="O589" s="146">
        <v>18.321977973952244</v>
      </c>
      <c r="P589" s="146">
        <v>0</v>
      </c>
      <c r="Q589" s="146">
        <v>0</v>
      </c>
      <c r="R589" s="147">
        <v>0</v>
      </c>
      <c r="S589" s="148">
        <f t="shared" si="323"/>
        <v>917.9773336938589</v>
      </c>
    </row>
    <row r="590" spans="1:19" ht="15">
      <c r="A590" s="149" t="s">
        <v>25</v>
      </c>
      <c r="B590" s="150">
        <v>364.73257256847853</v>
      </c>
      <c r="C590" s="150">
        <v>0</v>
      </c>
      <c r="D590" s="150">
        <v>804.42847551715397</v>
      </c>
      <c r="E590" s="150">
        <v>177.26660492437037</v>
      </c>
      <c r="F590" s="304"/>
      <c r="G590" s="150">
        <v>551.12465980893842</v>
      </c>
      <c r="H590" s="151">
        <v>0.14347596252819489</v>
      </c>
      <c r="I590" s="152">
        <f t="shared" si="322"/>
        <v>1897.6957887814692</v>
      </c>
      <c r="J590" s="139"/>
      <c r="K590" s="153" t="s">
        <v>25</v>
      </c>
      <c r="L590" s="154">
        <v>364.73257256847853</v>
      </c>
      <c r="M590" s="154">
        <v>0</v>
      </c>
      <c r="N590" s="154">
        <v>804.42847551715397</v>
      </c>
      <c r="O590" s="154">
        <v>177.26660492437037</v>
      </c>
      <c r="P590" s="154">
        <v>460.02803483726137</v>
      </c>
      <c r="Q590" s="154">
        <v>551.12465980893842</v>
      </c>
      <c r="R590" s="155">
        <v>0.14347596252819489</v>
      </c>
      <c r="S590" s="156">
        <f t="shared" si="323"/>
        <v>2357.7238236187309</v>
      </c>
    </row>
    <row r="591" spans="1:19" ht="15">
      <c r="A591" s="157" t="s">
        <v>24</v>
      </c>
      <c r="B591" s="146">
        <v>320.67591002256779</v>
      </c>
      <c r="C591" s="146">
        <v>2.0330280435797148</v>
      </c>
      <c r="D591" s="146">
        <v>0</v>
      </c>
      <c r="E591" s="146">
        <v>0</v>
      </c>
      <c r="F591" s="304"/>
      <c r="G591" s="146">
        <v>0</v>
      </c>
      <c r="H591" s="158">
        <v>0</v>
      </c>
      <c r="I591" s="144">
        <f t="shared" si="322"/>
        <v>322.70893806614748</v>
      </c>
      <c r="J591" s="139"/>
      <c r="K591" s="159" t="s">
        <v>24</v>
      </c>
      <c r="L591" s="146">
        <v>320.67591002256779</v>
      </c>
      <c r="M591" s="146">
        <v>2.0330280435797148</v>
      </c>
      <c r="N591" s="146">
        <v>0</v>
      </c>
      <c r="O591" s="146">
        <v>0</v>
      </c>
      <c r="P591" s="146">
        <v>0</v>
      </c>
      <c r="Q591" s="146">
        <v>0</v>
      </c>
      <c r="R591" s="147">
        <v>0</v>
      </c>
      <c r="S591" s="148">
        <f t="shared" si="323"/>
        <v>322.70893806614748</v>
      </c>
    </row>
    <row r="592" spans="1:19" ht="15">
      <c r="A592" s="149" t="s">
        <v>57</v>
      </c>
      <c r="B592" s="150">
        <v>23.587756798068433</v>
      </c>
      <c r="C592" s="150">
        <v>0</v>
      </c>
      <c r="D592" s="150">
        <v>4.1932085499068883</v>
      </c>
      <c r="E592" s="150">
        <v>0</v>
      </c>
      <c r="F592" s="304"/>
      <c r="G592" s="150">
        <v>0</v>
      </c>
      <c r="H592" s="151">
        <v>0</v>
      </c>
      <c r="I592" s="152">
        <f t="shared" si="322"/>
        <v>27.780965347975322</v>
      </c>
      <c r="J592" s="139"/>
      <c r="K592" s="153" t="s">
        <v>57</v>
      </c>
      <c r="L592" s="154">
        <v>23.587756798068433</v>
      </c>
      <c r="M592" s="154">
        <v>0</v>
      </c>
      <c r="N592" s="154">
        <v>4.1932085499068883</v>
      </c>
      <c r="O592" s="154">
        <v>0</v>
      </c>
      <c r="P592" s="154">
        <v>0</v>
      </c>
      <c r="Q592" s="154">
        <v>0</v>
      </c>
      <c r="R592" s="155">
        <v>0</v>
      </c>
      <c r="S592" s="156">
        <f t="shared" si="323"/>
        <v>27.780965347975322</v>
      </c>
    </row>
    <row r="593" spans="1:85" ht="15">
      <c r="A593" s="157" t="s">
        <v>22</v>
      </c>
      <c r="B593" s="146">
        <v>93.917523870911793</v>
      </c>
      <c r="C593" s="146">
        <v>0</v>
      </c>
      <c r="D593" s="146">
        <v>5.7927594453907085</v>
      </c>
      <c r="E593" s="146">
        <v>0</v>
      </c>
      <c r="F593" s="304"/>
      <c r="G593" s="146">
        <v>0</v>
      </c>
      <c r="H593" s="158">
        <v>0</v>
      </c>
      <c r="I593" s="144">
        <f t="shared" si="322"/>
        <v>99.710283316302508</v>
      </c>
      <c r="J593" s="139"/>
      <c r="K593" s="159" t="s">
        <v>22</v>
      </c>
      <c r="L593" s="146">
        <v>93.917523870911793</v>
      </c>
      <c r="M593" s="146">
        <v>0</v>
      </c>
      <c r="N593" s="146">
        <v>5.7927594453907085</v>
      </c>
      <c r="O593" s="146">
        <v>0</v>
      </c>
      <c r="P593" s="146">
        <v>197.76938218033396</v>
      </c>
      <c r="Q593" s="146">
        <v>0</v>
      </c>
      <c r="R593" s="147">
        <v>0</v>
      </c>
      <c r="S593" s="148">
        <f t="shared" si="323"/>
        <v>297.47966549663647</v>
      </c>
    </row>
    <row r="594" spans="1:85" ht="15">
      <c r="A594" s="149" t="s">
        <v>21</v>
      </c>
      <c r="B594" s="150">
        <v>1.3345049600475849</v>
      </c>
      <c r="C594" s="150">
        <v>0</v>
      </c>
      <c r="D594" s="150">
        <v>2.4656657333050738E-2</v>
      </c>
      <c r="E594" s="150">
        <v>0</v>
      </c>
      <c r="F594" s="304"/>
      <c r="G594" s="150">
        <v>0</v>
      </c>
      <c r="H594" s="151">
        <v>0</v>
      </c>
      <c r="I594" s="152">
        <f t="shared" si="322"/>
        <v>1.3591616173806356</v>
      </c>
      <c r="J594" s="139"/>
      <c r="K594" s="153" t="s">
        <v>21</v>
      </c>
      <c r="L594" s="154">
        <v>1.3345049600475849</v>
      </c>
      <c r="M594" s="154">
        <v>0</v>
      </c>
      <c r="N594" s="154">
        <v>2.4656657333050738E-2</v>
      </c>
      <c r="O594" s="154">
        <v>0</v>
      </c>
      <c r="P594" s="154">
        <v>0</v>
      </c>
      <c r="Q594" s="154">
        <v>0</v>
      </c>
      <c r="R594" s="155">
        <v>0</v>
      </c>
      <c r="S594" s="156">
        <f t="shared" si="323"/>
        <v>1.3591616173806356</v>
      </c>
    </row>
    <row r="595" spans="1:85" ht="15">
      <c r="A595" s="160" t="s">
        <v>61</v>
      </c>
      <c r="B595" s="146">
        <v>246.61525272381036</v>
      </c>
      <c r="C595" s="146">
        <v>0</v>
      </c>
      <c r="D595" s="146">
        <v>0</v>
      </c>
      <c r="E595" s="146">
        <v>0</v>
      </c>
      <c r="F595" s="304"/>
      <c r="G595" s="146">
        <v>0</v>
      </c>
      <c r="H595" s="158">
        <v>0</v>
      </c>
      <c r="I595" s="144">
        <f t="shared" si="322"/>
        <v>246.61525272381036</v>
      </c>
      <c r="J595" s="139"/>
      <c r="K595" s="161" t="s">
        <v>61</v>
      </c>
      <c r="L595" s="146">
        <v>246.61525272381036</v>
      </c>
      <c r="M595" s="146">
        <v>0</v>
      </c>
      <c r="N595" s="146">
        <v>0</v>
      </c>
      <c r="O595" s="146">
        <v>0</v>
      </c>
      <c r="P595" s="146">
        <v>0</v>
      </c>
      <c r="Q595" s="146">
        <v>0</v>
      </c>
      <c r="R595" s="147">
        <v>0</v>
      </c>
      <c r="S595" s="148">
        <f t="shared" si="323"/>
        <v>246.61525272381036</v>
      </c>
    </row>
    <row r="596" spans="1:85">
      <c r="A596" s="162" t="s">
        <v>23</v>
      </c>
      <c r="B596" s="163">
        <v>246.61525272381036</v>
      </c>
      <c r="C596" s="163">
        <v>0</v>
      </c>
      <c r="D596" s="163">
        <v>0</v>
      </c>
      <c r="E596" s="163">
        <v>0</v>
      </c>
      <c r="F596" s="304"/>
      <c r="G596" s="163">
        <v>0</v>
      </c>
      <c r="H596" s="164">
        <v>0</v>
      </c>
      <c r="I596" s="165">
        <f t="shared" si="322"/>
        <v>246.61525272381036</v>
      </c>
      <c r="J596" s="139"/>
      <c r="K596" s="166" t="s">
        <v>23</v>
      </c>
      <c r="L596" s="167">
        <v>246.61525272381036</v>
      </c>
      <c r="M596" s="167">
        <v>0</v>
      </c>
      <c r="N596" s="167">
        <v>0</v>
      </c>
      <c r="O596" s="167">
        <v>0</v>
      </c>
      <c r="P596" s="167">
        <v>0</v>
      </c>
      <c r="Q596" s="167">
        <v>0</v>
      </c>
      <c r="R596" s="168">
        <v>0</v>
      </c>
      <c r="S596" s="169">
        <f t="shared" si="323"/>
        <v>246.61525272381036</v>
      </c>
    </row>
    <row r="597" spans="1:85">
      <c r="A597" s="170" t="s">
        <v>19</v>
      </c>
      <c r="B597" s="171">
        <v>0</v>
      </c>
      <c r="C597" s="171">
        <v>0</v>
      </c>
      <c r="D597" s="171">
        <v>0</v>
      </c>
      <c r="E597" s="171">
        <v>0</v>
      </c>
      <c r="F597" s="304"/>
      <c r="G597" s="171">
        <v>0</v>
      </c>
      <c r="H597" s="172">
        <v>0</v>
      </c>
      <c r="I597" s="173">
        <f t="shared" si="322"/>
        <v>0</v>
      </c>
      <c r="J597" s="139"/>
      <c r="K597" s="174" t="s">
        <v>19</v>
      </c>
      <c r="L597" s="171">
        <v>0</v>
      </c>
      <c r="M597" s="171">
        <v>0</v>
      </c>
      <c r="N597" s="171">
        <v>0</v>
      </c>
      <c r="O597" s="171">
        <v>0</v>
      </c>
      <c r="P597" s="171">
        <v>0</v>
      </c>
      <c r="Q597" s="171">
        <v>0</v>
      </c>
      <c r="R597" s="175">
        <v>0</v>
      </c>
      <c r="S597" s="176">
        <f t="shared" si="323"/>
        <v>0</v>
      </c>
    </row>
    <row r="598" spans="1:85">
      <c r="A598" s="162" t="s">
        <v>20</v>
      </c>
      <c r="B598" s="163">
        <v>0</v>
      </c>
      <c r="C598" s="163">
        <v>0</v>
      </c>
      <c r="D598" s="163">
        <v>0</v>
      </c>
      <c r="E598" s="163">
        <v>0</v>
      </c>
      <c r="F598" s="304"/>
      <c r="G598" s="163">
        <v>0</v>
      </c>
      <c r="H598" s="164">
        <v>0</v>
      </c>
      <c r="I598" s="165">
        <f t="shared" si="322"/>
        <v>0</v>
      </c>
      <c r="J598" s="139"/>
      <c r="K598" s="166" t="s">
        <v>20</v>
      </c>
      <c r="L598" s="167">
        <v>0</v>
      </c>
      <c r="M598" s="167">
        <v>0</v>
      </c>
      <c r="N598" s="167">
        <v>0</v>
      </c>
      <c r="O598" s="167">
        <v>0</v>
      </c>
      <c r="P598" s="167">
        <v>0</v>
      </c>
      <c r="Q598" s="167">
        <v>0</v>
      </c>
      <c r="R598" s="168">
        <v>0</v>
      </c>
      <c r="S598" s="169">
        <f t="shared" si="323"/>
        <v>0</v>
      </c>
    </row>
    <row r="599" spans="1:85" ht="15" thickBot="1">
      <c r="A599" s="177" t="s">
        <v>11</v>
      </c>
      <c r="B599" s="178">
        <v>0</v>
      </c>
      <c r="C599" s="178">
        <v>0</v>
      </c>
      <c r="D599" s="178">
        <v>0</v>
      </c>
      <c r="E599" s="178">
        <v>0</v>
      </c>
      <c r="F599" s="305"/>
      <c r="G599" s="178">
        <v>0</v>
      </c>
      <c r="H599" s="179">
        <v>0</v>
      </c>
      <c r="I599" s="180">
        <f t="shared" si="322"/>
        <v>0</v>
      </c>
      <c r="J599" s="139"/>
      <c r="K599" s="181" t="s">
        <v>11</v>
      </c>
      <c r="L599" s="178">
        <v>0</v>
      </c>
      <c r="M599" s="178">
        <v>0</v>
      </c>
      <c r="N599" s="178">
        <v>0</v>
      </c>
      <c r="O599" s="178">
        <v>0</v>
      </c>
      <c r="P599" s="178">
        <v>0</v>
      </c>
      <c r="Q599" s="178">
        <v>0</v>
      </c>
      <c r="R599" s="182">
        <v>0</v>
      </c>
      <c r="S599" s="183">
        <f t="shared" si="323"/>
        <v>0</v>
      </c>
    </row>
    <row r="600" spans="1:85" ht="15">
      <c r="A600" s="184" t="s">
        <v>26</v>
      </c>
      <c r="B600" s="185">
        <f>SUM(B579:B595)</f>
        <v>2606.5413237186949</v>
      </c>
      <c r="C600" s="185">
        <f t="shared" ref="C600:H600" si="324">SUM(C579:C595)</f>
        <v>138.7728877184785</v>
      </c>
      <c r="D600" s="185">
        <f t="shared" si="324"/>
        <v>872.14025252403223</v>
      </c>
      <c r="E600" s="185">
        <f t="shared" si="324"/>
        <v>264.30187334068626</v>
      </c>
      <c r="F600" s="185">
        <f t="shared" si="324"/>
        <v>0</v>
      </c>
      <c r="G600" s="185">
        <f t="shared" si="324"/>
        <v>551.12465980893842</v>
      </c>
      <c r="H600" s="187">
        <f t="shared" si="324"/>
        <v>0.14347596252819489</v>
      </c>
      <c r="I600" s="144">
        <f t="shared" ref="I600" si="325">SUM(I579:I595)</f>
        <v>4433.0244730733575</v>
      </c>
      <c r="J600" s="139"/>
      <c r="K600" s="186" t="s">
        <v>26</v>
      </c>
      <c r="L600" s="185">
        <f>SUM(L579:L595)</f>
        <v>2606.5413237186949</v>
      </c>
      <c r="M600" s="185">
        <f t="shared" ref="M600:R600" si="326">SUM(M579:M595)</f>
        <v>138.7728877184785</v>
      </c>
      <c r="N600" s="185">
        <f t="shared" si="326"/>
        <v>872.14025252403223</v>
      </c>
      <c r="O600" s="185">
        <f t="shared" si="326"/>
        <v>264.30187334068626</v>
      </c>
      <c r="P600" s="185">
        <f t="shared" si="326"/>
        <v>3915.4859545921454</v>
      </c>
      <c r="Q600" s="185">
        <f t="shared" si="326"/>
        <v>551.12465980893842</v>
      </c>
      <c r="R600" s="187">
        <f t="shared" si="326"/>
        <v>0.14347596252819489</v>
      </c>
      <c r="S600" s="188">
        <f t="shared" ref="S600" si="327">SUM(S579:S595)</f>
        <v>8348.5104276655038</v>
      </c>
    </row>
    <row r="601" spans="1:85" s="2" customFormat="1" ht="15" thickBot="1">
      <c r="A601" s="17" t="s">
        <v>100</v>
      </c>
      <c r="B601" s="100">
        <f>IF($I600=0,"-",B600/$I600)</f>
        <v>0.58798261537943064</v>
      </c>
      <c r="C601" s="100">
        <f t="shared" ref="C601:H601" si="328">IF($I600=0,"-",C600/$I600)</f>
        <v>3.1304336026430526E-2</v>
      </c>
      <c r="D601" s="100">
        <f t="shared" si="328"/>
        <v>0.19673707145572983</v>
      </c>
      <c r="E601" s="100">
        <f t="shared" si="328"/>
        <v>5.9621117579224475E-2</v>
      </c>
      <c r="F601" s="100">
        <f t="shared" si="328"/>
        <v>0</v>
      </c>
      <c r="G601" s="100">
        <f t="shared" si="328"/>
        <v>0.12432249430530461</v>
      </c>
      <c r="H601" s="101">
        <f t="shared" si="328"/>
        <v>3.2365253880208088E-5</v>
      </c>
      <c r="I601" s="102">
        <f>SUM(B601:H601)</f>
        <v>1.0000000000000004</v>
      </c>
      <c r="K601" s="27" t="s">
        <v>100</v>
      </c>
      <c r="L601" s="76">
        <f>IF($S600=0,"-",L600/$S600)</f>
        <v>0.31221633443507152</v>
      </c>
      <c r="M601" s="76">
        <f t="shared" ref="M601:R601" si="329">IF($S600=0,"-",M600/$S600)</f>
        <v>1.6622472825644372E-2</v>
      </c>
      <c r="N601" s="76">
        <f t="shared" si="329"/>
        <v>0.10446657042361855</v>
      </c>
      <c r="O601" s="76">
        <f t="shared" si="329"/>
        <v>3.1658566594686889E-2</v>
      </c>
      <c r="P601" s="76">
        <f t="shared" si="329"/>
        <v>0.46900414014180419</v>
      </c>
      <c r="Q601" s="76">
        <f t="shared" si="329"/>
        <v>6.6014729763360855E-2</v>
      </c>
      <c r="R601" s="77">
        <f t="shared" si="329"/>
        <v>1.7185815813649897E-5</v>
      </c>
      <c r="S601" s="78">
        <f>SUM(L601:R601)</f>
        <v>1</v>
      </c>
      <c r="BA601" s="189"/>
      <c r="BR601" s="189"/>
    </row>
    <row r="602" spans="1:85" ht="15" thickBot="1">
      <c r="A602" s="218"/>
      <c r="B602" s="218"/>
      <c r="C602" s="218"/>
      <c r="D602" s="218"/>
      <c r="E602" s="218"/>
      <c r="F602" s="218"/>
      <c r="G602" s="218"/>
      <c r="H602" s="218"/>
      <c r="I602" s="218"/>
      <c r="K602" s="218"/>
      <c r="L602" s="218"/>
      <c r="M602" s="218"/>
      <c r="N602" s="218"/>
      <c r="O602" s="218"/>
      <c r="P602" s="218"/>
      <c r="Q602" s="218"/>
      <c r="R602" s="218"/>
      <c r="S602" s="218"/>
      <c r="U602" s="225"/>
      <c r="AA602" s="226"/>
      <c r="AC602" s="226"/>
      <c r="AD602" s="226"/>
      <c r="AE602" s="226"/>
      <c r="AF602" s="226"/>
      <c r="AG602" s="226"/>
      <c r="AH602" s="226"/>
      <c r="AI602" s="227"/>
      <c r="AJ602" s="227"/>
      <c r="AK602" s="227"/>
      <c r="AL602" s="227"/>
      <c r="AM602" s="227"/>
      <c r="AN602" s="227"/>
      <c r="AO602" s="227"/>
      <c r="AP602" s="227"/>
    </row>
    <row r="603" spans="1:85" ht="28.5">
      <c r="A603" s="306" t="s">
        <v>47</v>
      </c>
      <c r="B603" s="135" t="s">
        <v>0</v>
      </c>
      <c r="C603" s="135" t="s">
        <v>110</v>
      </c>
      <c r="D603" s="135" t="s">
        <v>111</v>
      </c>
      <c r="E603" s="135" t="s">
        <v>112</v>
      </c>
      <c r="F603" s="135" t="s">
        <v>27</v>
      </c>
      <c r="G603" s="135" t="s">
        <v>4</v>
      </c>
      <c r="H603" s="135" t="s">
        <v>5</v>
      </c>
      <c r="I603" s="136" t="s">
        <v>6</v>
      </c>
      <c r="K603" s="308" t="s">
        <v>47</v>
      </c>
      <c r="L603" s="137" t="s">
        <v>0</v>
      </c>
      <c r="M603" s="137" t="s">
        <v>110</v>
      </c>
      <c r="N603" s="137" t="s">
        <v>111</v>
      </c>
      <c r="O603" s="137" t="s">
        <v>112</v>
      </c>
      <c r="P603" s="137" t="s">
        <v>27</v>
      </c>
      <c r="Q603" s="137" t="s">
        <v>4</v>
      </c>
      <c r="R603" s="137" t="s">
        <v>5</v>
      </c>
      <c r="S603" s="138" t="s">
        <v>6</v>
      </c>
      <c r="U603" s="292" t="s">
        <v>47</v>
      </c>
      <c r="V603" s="191" t="s">
        <v>74</v>
      </c>
      <c r="W603" s="191" t="s">
        <v>75</v>
      </c>
      <c r="X603" s="191" t="s">
        <v>67</v>
      </c>
      <c r="Y603" s="191" t="s">
        <v>76</v>
      </c>
      <c r="Z603" s="191" t="s">
        <v>77</v>
      </c>
      <c r="AA603" s="191" t="s">
        <v>68</v>
      </c>
      <c r="AB603" s="191" t="s">
        <v>78</v>
      </c>
      <c r="AC603" s="191" t="s">
        <v>71</v>
      </c>
      <c r="AD603" s="191" t="s">
        <v>64</v>
      </c>
      <c r="AE603" s="228" t="s">
        <v>27</v>
      </c>
      <c r="AF603" s="229" t="s">
        <v>60</v>
      </c>
      <c r="AG603" s="230"/>
      <c r="AH603" s="131"/>
      <c r="AI603" s="131"/>
      <c r="AR603" s="132"/>
      <c r="BA603" s="131"/>
      <c r="BI603" s="132"/>
      <c r="BR603" s="131"/>
      <c r="BX603" s="2"/>
      <c r="CG603" s="131"/>
    </row>
    <row r="604" spans="1:85" ht="15" customHeight="1">
      <c r="A604" s="307" t="s">
        <v>47</v>
      </c>
      <c r="B604" s="294" t="s">
        <v>109</v>
      </c>
      <c r="C604" s="295"/>
      <c r="D604" s="295"/>
      <c r="E604" s="295"/>
      <c r="F604" s="295"/>
      <c r="G604" s="295"/>
      <c r="H604" s="295"/>
      <c r="I604" s="296"/>
      <c r="K604" s="309" t="s">
        <v>47</v>
      </c>
      <c r="L604" s="297" t="s">
        <v>109</v>
      </c>
      <c r="M604" s="298"/>
      <c r="N604" s="298"/>
      <c r="O604" s="298"/>
      <c r="P604" s="298"/>
      <c r="Q604" s="298"/>
      <c r="R604" s="298"/>
      <c r="S604" s="299"/>
      <c r="U604" s="293" t="s">
        <v>47</v>
      </c>
      <c r="V604" s="300" t="s">
        <v>109</v>
      </c>
      <c r="W604" s="301"/>
      <c r="X604" s="301"/>
      <c r="Y604" s="301"/>
      <c r="Z604" s="301"/>
      <c r="AA604" s="301"/>
      <c r="AB604" s="301"/>
      <c r="AC604" s="301"/>
      <c r="AD604" s="301"/>
      <c r="AE604" s="301"/>
      <c r="AF604" s="302"/>
      <c r="AG604" s="231"/>
      <c r="AH604" s="131"/>
      <c r="AI604" s="131"/>
      <c r="AR604" s="132"/>
      <c r="BA604" s="131"/>
      <c r="BI604" s="132"/>
      <c r="BR604" s="131"/>
      <c r="BX604" s="2"/>
      <c r="CG604" s="131"/>
    </row>
    <row r="605" spans="1:85" ht="15">
      <c r="A605" s="141" t="s">
        <v>7</v>
      </c>
      <c r="B605" s="142">
        <v>5.0841211139321274</v>
      </c>
      <c r="C605" s="142">
        <v>0</v>
      </c>
      <c r="D605" s="142">
        <v>0.84043283566362836</v>
      </c>
      <c r="E605" s="142">
        <v>0</v>
      </c>
      <c r="F605" s="303"/>
      <c r="G605" s="142">
        <v>0</v>
      </c>
      <c r="H605" s="143">
        <v>0</v>
      </c>
      <c r="I605" s="144">
        <f>SUM(B605:H605)</f>
        <v>5.9245539495957562</v>
      </c>
      <c r="J605" s="139"/>
      <c r="K605" s="193" t="s">
        <v>7</v>
      </c>
      <c r="L605" s="142">
        <v>5.0841211139321274</v>
      </c>
      <c r="M605" s="142">
        <v>0</v>
      </c>
      <c r="N605" s="142">
        <v>0.84043283566362836</v>
      </c>
      <c r="O605" s="142">
        <v>0</v>
      </c>
      <c r="P605" s="142">
        <v>0</v>
      </c>
      <c r="Q605" s="142">
        <v>0</v>
      </c>
      <c r="R605" s="194">
        <v>0</v>
      </c>
      <c r="S605" s="195">
        <f>SUM(L605:R605)</f>
        <v>5.9245539495957562</v>
      </c>
      <c r="U605" s="29" t="s">
        <v>7</v>
      </c>
      <c r="V605" s="197">
        <v>5.0841211139321274</v>
      </c>
      <c r="W605" s="197">
        <v>0.84043283566362836</v>
      </c>
      <c r="X605" s="197">
        <v>0</v>
      </c>
      <c r="Y605" s="197">
        <v>0</v>
      </c>
      <c r="Z605" s="197">
        <v>0</v>
      </c>
      <c r="AA605" s="197">
        <v>0</v>
      </c>
      <c r="AB605" s="197">
        <v>0</v>
      </c>
      <c r="AC605" s="197">
        <v>0</v>
      </c>
      <c r="AD605" s="199">
        <v>0</v>
      </c>
      <c r="AE605" s="232">
        <f t="shared" ref="AE605:AE610" si="330">+P605</f>
        <v>0</v>
      </c>
      <c r="AF605" s="200">
        <f t="shared" ref="AF605:AF625" si="331">SUM(V605:AE605)</f>
        <v>5.9245539495957562</v>
      </c>
      <c r="AG605" s="233" t="str">
        <f>+IF(ABS(S605-AF605)&gt;0.01,S605-AF605,"")</f>
        <v/>
      </c>
      <c r="AH605" s="131"/>
      <c r="AI605" s="131"/>
      <c r="AR605" s="132"/>
      <c r="BA605" s="131"/>
      <c r="BI605" s="132"/>
      <c r="BR605" s="131"/>
      <c r="BX605" s="2"/>
      <c r="CG605" s="131"/>
    </row>
    <row r="606" spans="1:85" ht="15">
      <c r="A606" s="149" t="s">
        <v>8</v>
      </c>
      <c r="B606" s="150">
        <v>9.6796621814638701</v>
      </c>
      <c r="C606" s="150">
        <v>0</v>
      </c>
      <c r="D606" s="150">
        <v>0.63271557875377193</v>
      </c>
      <c r="E606" s="150">
        <v>0</v>
      </c>
      <c r="F606" s="304"/>
      <c r="G606" s="150">
        <v>0</v>
      </c>
      <c r="H606" s="151">
        <v>0</v>
      </c>
      <c r="I606" s="152">
        <f t="shared" ref="I606:I625" si="332">SUM(B606:H606)</f>
        <v>10.312377760217641</v>
      </c>
      <c r="J606" s="139"/>
      <c r="K606" s="153" t="s">
        <v>8</v>
      </c>
      <c r="L606" s="154">
        <v>9.6796621814638701</v>
      </c>
      <c r="M606" s="154">
        <v>0</v>
      </c>
      <c r="N606" s="154">
        <v>0.63271557875377193</v>
      </c>
      <c r="O606" s="154">
        <v>0</v>
      </c>
      <c r="P606" s="154">
        <v>0</v>
      </c>
      <c r="Q606" s="154">
        <v>0</v>
      </c>
      <c r="R606" s="155">
        <v>0</v>
      </c>
      <c r="S606" s="156">
        <f t="shared" ref="S606:S625" si="333">SUM(L606:R606)</f>
        <v>10.312377760217641</v>
      </c>
      <c r="U606" s="30" t="s">
        <v>8</v>
      </c>
      <c r="V606" s="202">
        <v>9.6796621814638701</v>
      </c>
      <c r="W606" s="202">
        <v>0.46808678104735185</v>
      </c>
      <c r="X606" s="202">
        <v>0.16462879770642003</v>
      </c>
      <c r="Y606" s="202">
        <v>0</v>
      </c>
      <c r="Z606" s="202">
        <v>0</v>
      </c>
      <c r="AA606" s="202">
        <v>0</v>
      </c>
      <c r="AB606" s="202">
        <v>0</v>
      </c>
      <c r="AC606" s="202">
        <v>0</v>
      </c>
      <c r="AD606" s="202">
        <v>0</v>
      </c>
      <c r="AE606" s="234">
        <f t="shared" si="330"/>
        <v>0</v>
      </c>
      <c r="AF606" s="204">
        <f t="shared" si="331"/>
        <v>10.312377760217643</v>
      </c>
      <c r="AG606" s="233" t="str">
        <f t="shared" ref="AG606:AG626" si="334">+IF(ABS(S606-AF606)&gt;0.01,S606-AF606,"")</f>
        <v/>
      </c>
      <c r="AH606" s="131"/>
      <c r="AI606" s="131"/>
      <c r="AR606" s="132"/>
      <c r="BA606" s="131"/>
      <c r="BI606" s="132"/>
      <c r="BR606" s="131"/>
      <c r="BX606" s="2"/>
      <c r="CG606" s="131"/>
    </row>
    <row r="607" spans="1:85" ht="15">
      <c r="A607" s="157" t="s">
        <v>10</v>
      </c>
      <c r="B607" s="146">
        <v>0.5540044367696858</v>
      </c>
      <c r="C607" s="146">
        <v>0</v>
      </c>
      <c r="D607" s="146">
        <v>0</v>
      </c>
      <c r="E607" s="146">
        <v>0</v>
      </c>
      <c r="F607" s="304"/>
      <c r="G607" s="146">
        <v>0</v>
      </c>
      <c r="H607" s="158">
        <v>0</v>
      </c>
      <c r="I607" s="144">
        <f t="shared" si="332"/>
        <v>0.5540044367696858</v>
      </c>
      <c r="J607" s="139"/>
      <c r="K607" s="159" t="s">
        <v>10</v>
      </c>
      <c r="L607" s="146">
        <v>0.5540044367696858</v>
      </c>
      <c r="M607" s="146">
        <v>0</v>
      </c>
      <c r="N607" s="146">
        <v>0</v>
      </c>
      <c r="O607" s="146">
        <v>0</v>
      </c>
      <c r="P607" s="146">
        <v>0</v>
      </c>
      <c r="Q607" s="146">
        <v>0</v>
      </c>
      <c r="R607" s="147">
        <v>0</v>
      </c>
      <c r="S607" s="148">
        <f t="shared" si="333"/>
        <v>0.5540044367696858</v>
      </c>
      <c r="U607" s="259" t="s">
        <v>10</v>
      </c>
      <c r="V607" s="197">
        <v>0.5540044367696858</v>
      </c>
      <c r="W607" s="197">
        <v>0</v>
      </c>
      <c r="X607" s="197">
        <v>0</v>
      </c>
      <c r="Y607" s="197">
        <v>0</v>
      </c>
      <c r="Z607" s="197">
        <v>0</v>
      </c>
      <c r="AA607" s="197">
        <v>0</v>
      </c>
      <c r="AB607" s="197">
        <v>0</v>
      </c>
      <c r="AC607" s="197">
        <v>0</v>
      </c>
      <c r="AD607" s="199">
        <v>0</v>
      </c>
      <c r="AE607" s="232">
        <f t="shared" si="330"/>
        <v>0</v>
      </c>
      <c r="AF607" s="200">
        <f t="shared" si="331"/>
        <v>0.5540044367696858</v>
      </c>
      <c r="AG607" s="233" t="str">
        <f t="shared" si="334"/>
        <v/>
      </c>
      <c r="AH607" s="131"/>
      <c r="AI607" s="131"/>
      <c r="AR607" s="132"/>
      <c r="BA607" s="131"/>
      <c r="BI607" s="132"/>
      <c r="BR607" s="131"/>
      <c r="BX607" s="2"/>
      <c r="CG607" s="131"/>
    </row>
    <row r="608" spans="1:85" ht="15">
      <c r="A608" s="149" t="s">
        <v>53</v>
      </c>
      <c r="B608" s="150">
        <v>0</v>
      </c>
      <c r="C608" s="150">
        <v>0</v>
      </c>
      <c r="D608" s="150">
        <v>0</v>
      </c>
      <c r="E608" s="150">
        <v>0</v>
      </c>
      <c r="F608" s="304"/>
      <c r="G608" s="150">
        <v>0</v>
      </c>
      <c r="H608" s="151">
        <v>0</v>
      </c>
      <c r="I608" s="152">
        <f t="shared" si="332"/>
        <v>0</v>
      </c>
      <c r="J608" s="139"/>
      <c r="K608" s="153" t="s">
        <v>53</v>
      </c>
      <c r="L608" s="154">
        <v>0</v>
      </c>
      <c r="M608" s="154">
        <v>0</v>
      </c>
      <c r="N608" s="154">
        <v>0</v>
      </c>
      <c r="O608" s="154">
        <v>0</v>
      </c>
      <c r="P608" s="154">
        <v>0</v>
      </c>
      <c r="Q608" s="154">
        <v>0</v>
      </c>
      <c r="R608" s="155">
        <v>0</v>
      </c>
      <c r="S608" s="156">
        <f t="shared" si="333"/>
        <v>0</v>
      </c>
      <c r="U608" s="30" t="s">
        <v>53</v>
      </c>
      <c r="V608" s="202">
        <v>0</v>
      </c>
      <c r="W608" s="202">
        <v>0</v>
      </c>
      <c r="X608" s="202">
        <v>0</v>
      </c>
      <c r="Y608" s="202">
        <v>0</v>
      </c>
      <c r="Z608" s="202">
        <v>0</v>
      </c>
      <c r="AA608" s="202">
        <v>0</v>
      </c>
      <c r="AB608" s="202">
        <v>0</v>
      </c>
      <c r="AC608" s="202">
        <v>0</v>
      </c>
      <c r="AD608" s="202">
        <v>0</v>
      </c>
      <c r="AE608" s="234">
        <f t="shared" si="330"/>
        <v>0</v>
      </c>
      <c r="AF608" s="204">
        <f t="shared" si="331"/>
        <v>0</v>
      </c>
      <c r="AG608" s="233" t="str">
        <f t="shared" si="334"/>
        <v/>
      </c>
      <c r="AH608" s="131"/>
      <c r="AI608" s="131"/>
      <c r="AR608" s="132"/>
      <c r="BA608" s="131"/>
      <c r="BI608" s="132"/>
      <c r="BR608" s="131"/>
      <c r="BX608" s="2"/>
      <c r="CG608" s="131"/>
    </row>
    <row r="609" spans="1:85" ht="15">
      <c r="A609" s="157" t="s">
        <v>16</v>
      </c>
      <c r="B609" s="146">
        <v>118.57369213745257</v>
      </c>
      <c r="C609" s="146">
        <v>0</v>
      </c>
      <c r="D609" s="146">
        <v>11.740788271581167</v>
      </c>
      <c r="E609" s="146">
        <v>0</v>
      </c>
      <c r="F609" s="304"/>
      <c r="G609" s="146">
        <v>0</v>
      </c>
      <c r="H609" s="158">
        <v>0</v>
      </c>
      <c r="I609" s="144">
        <f t="shared" si="332"/>
        <v>130.31448040903373</v>
      </c>
      <c r="J609" s="139"/>
      <c r="K609" s="159" t="s">
        <v>16</v>
      </c>
      <c r="L609" s="146">
        <v>118.57369213745257</v>
      </c>
      <c r="M609" s="146">
        <v>0</v>
      </c>
      <c r="N609" s="146">
        <v>11.740788271581167</v>
      </c>
      <c r="O609" s="146">
        <v>0</v>
      </c>
      <c r="P609" s="146">
        <v>0</v>
      </c>
      <c r="Q609" s="146">
        <v>0</v>
      </c>
      <c r="R609" s="147">
        <v>0</v>
      </c>
      <c r="S609" s="148">
        <f t="shared" si="333"/>
        <v>130.31448040903373</v>
      </c>
      <c r="U609" s="259" t="s">
        <v>16</v>
      </c>
      <c r="V609" s="197">
        <v>118.57369213745257</v>
      </c>
      <c r="W609" s="197">
        <v>11.740788271581167</v>
      </c>
      <c r="X609" s="197">
        <v>0</v>
      </c>
      <c r="Y609" s="197">
        <v>0</v>
      </c>
      <c r="Z609" s="197">
        <v>0</v>
      </c>
      <c r="AA609" s="197">
        <v>0</v>
      </c>
      <c r="AB609" s="197">
        <v>0</v>
      </c>
      <c r="AC609" s="197">
        <v>0</v>
      </c>
      <c r="AD609" s="199">
        <v>0</v>
      </c>
      <c r="AE609" s="232">
        <f t="shared" si="330"/>
        <v>0</v>
      </c>
      <c r="AF609" s="200">
        <f t="shared" si="331"/>
        <v>130.31448040903373</v>
      </c>
      <c r="AG609" s="233" t="str">
        <f t="shared" si="334"/>
        <v/>
      </c>
      <c r="AH609" s="131"/>
      <c r="AI609" s="131"/>
      <c r="AR609" s="132"/>
      <c r="BA609" s="131"/>
      <c r="BI609" s="132"/>
      <c r="BR609" s="131"/>
      <c r="BX609" s="2"/>
      <c r="CG609" s="131"/>
    </row>
    <row r="610" spans="1:85" ht="15">
      <c r="A610" s="149" t="s">
        <v>15</v>
      </c>
      <c r="B610" s="150">
        <v>3069.9908595606394</v>
      </c>
      <c r="C610" s="150">
        <v>0</v>
      </c>
      <c r="D610" s="150">
        <v>303.98068937592006</v>
      </c>
      <c r="E610" s="150">
        <v>0</v>
      </c>
      <c r="F610" s="304"/>
      <c r="G610" s="150">
        <v>0</v>
      </c>
      <c r="H610" s="151">
        <v>0</v>
      </c>
      <c r="I610" s="152">
        <f t="shared" si="332"/>
        <v>3373.9715489365594</v>
      </c>
      <c r="J610" s="139"/>
      <c r="K610" s="153" t="s">
        <v>15</v>
      </c>
      <c r="L610" s="154">
        <v>3069.9908595606394</v>
      </c>
      <c r="M610" s="154">
        <v>0</v>
      </c>
      <c r="N610" s="154">
        <v>303.98068937592006</v>
      </c>
      <c r="O610" s="154">
        <v>0</v>
      </c>
      <c r="P610" s="154">
        <v>0</v>
      </c>
      <c r="Q610" s="154">
        <v>0</v>
      </c>
      <c r="R610" s="155">
        <v>0</v>
      </c>
      <c r="S610" s="156">
        <f t="shared" si="333"/>
        <v>3373.9715489365594</v>
      </c>
      <c r="U610" s="30" t="s">
        <v>15</v>
      </c>
      <c r="V610" s="202">
        <v>3069.9908595606394</v>
      </c>
      <c r="W610" s="202">
        <v>303.98068937592006</v>
      </c>
      <c r="X610" s="202">
        <v>0</v>
      </c>
      <c r="Y610" s="202">
        <v>0</v>
      </c>
      <c r="Z610" s="202">
        <v>0</v>
      </c>
      <c r="AA610" s="202">
        <v>0</v>
      </c>
      <c r="AB610" s="202">
        <v>0</v>
      </c>
      <c r="AC610" s="202">
        <v>0</v>
      </c>
      <c r="AD610" s="202">
        <v>0</v>
      </c>
      <c r="AE610" s="234">
        <f t="shared" si="330"/>
        <v>0</v>
      </c>
      <c r="AF610" s="204">
        <f t="shared" si="331"/>
        <v>3373.9715489365594</v>
      </c>
      <c r="AG610" s="233" t="str">
        <f t="shared" si="334"/>
        <v/>
      </c>
      <c r="AH610" s="131"/>
      <c r="AI610" s="131"/>
      <c r="AR610" s="132"/>
      <c r="BA610" s="131"/>
      <c r="BI610" s="132"/>
      <c r="BR610" s="131"/>
      <c r="BX610" s="2"/>
      <c r="CG610" s="131"/>
    </row>
    <row r="611" spans="1:85" ht="15">
      <c r="A611" s="157" t="s">
        <v>55</v>
      </c>
      <c r="B611" s="146">
        <v>0</v>
      </c>
      <c r="C611" s="146">
        <v>0</v>
      </c>
      <c r="D611" s="146">
        <v>0</v>
      </c>
      <c r="E611" s="146">
        <v>0</v>
      </c>
      <c r="F611" s="304"/>
      <c r="G611" s="146">
        <v>0</v>
      </c>
      <c r="H611" s="158">
        <v>0</v>
      </c>
      <c r="I611" s="144">
        <f t="shared" si="332"/>
        <v>0</v>
      </c>
      <c r="J611" s="139"/>
      <c r="K611" s="159" t="s">
        <v>55</v>
      </c>
      <c r="L611" s="146">
        <v>0</v>
      </c>
      <c r="M611" s="146">
        <v>0</v>
      </c>
      <c r="N611" s="146">
        <v>0</v>
      </c>
      <c r="O611" s="146">
        <v>0</v>
      </c>
      <c r="P611" s="146">
        <v>2691.0625554237918</v>
      </c>
      <c r="Q611" s="146">
        <v>0</v>
      </c>
      <c r="R611" s="147">
        <v>0</v>
      </c>
      <c r="S611" s="148">
        <f t="shared" si="333"/>
        <v>2691.0625554237918</v>
      </c>
      <c r="U611" s="260" t="s">
        <v>55</v>
      </c>
      <c r="V611" s="197">
        <v>0</v>
      </c>
      <c r="W611" s="197">
        <v>0</v>
      </c>
      <c r="X611" s="197">
        <v>0</v>
      </c>
      <c r="Y611" s="197">
        <v>0</v>
      </c>
      <c r="Z611" s="197">
        <v>0</v>
      </c>
      <c r="AA611" s="197">
        <v>0</v>
      </c>
      <c r="AB611" s="197">
        <v>0</v>
      </c>
      <c r="AC611" s="197">
        <v>0</v>
      </c>
      <c r="AD611" s="197">
        <v>0</v>
      </c>
      <c r="AE611" s="235">
        <f>+P611</f>
        <v>2691.0625554237918</v>
      </c>
      <c r="AF611" s="236">
        <f t="shared" si="331"/>
        <v>2691.0625554237918</v>
      </c>
      <c r="AG611" s="233" t="str">
        <f t="shared" si="334"/>
        <v/>
      </c>
      <c r="AH611" s="131"/>
      <c r="AI611" s="131"/>
      <c r="AR611" s="132"/>
      <c r="BA611" s="131"/>
      <c r="BI611" s="132"/>
      <c r="BR611" s="131"/>
      <c r="BX611" s="2"/>
      <c r="CG611" s="131"/>
    </row>
    <row r="612" spans="1:85" ht="15">
      <c r="A612" s="149" t="s">
        <v>12</v>
      </c>
      <c r="B612" s="150">
        <v>0</v>
      </c>
      <c r="C612" s="150">
        <v>0</v>
      </c>
      <c r="D612" s="150">
        <v>0</v>
      </c>
      <c r="E612" s="150">
        <v>0</v>
      </c>
      <c r="F612" s="304"/>
      <c r="G612" s="150">
        <v>0</v>
      </c>
      <c r="H612" s="151">
        <v>0</v>
      </c>
      <c r="I612" s="152">
        <f t="shared" si="332"/>
        <v>0</v>
      </c>
      <c r="J612" s="139"/>
      <c r="K612" s="153" t="s">
        <v>12</v>
      </c>
      <c r="L612" s="154">
        <v>0</v>
      </c>
      <c r="M612" s="154">
        <v>0</v>
      </c>
      <c r="N612" s="154">
        <v>0</v>
      </c>
      <c r="O612" s="154">
        <v>0</v>
      </c>
      <c r="P612" s="154">
        <v>2086.2209290971969</v>
      </c>
      <c r="Q612" s="154">
        <v>0</v>
      </c>
      <c r="R612" s="155">
        <v>0</v>
      </c>
      <c r="S612" s="156">
        <f t="shared" si="333"/>
        <v>2086.2209290971969</v>
      </c>
      <c r="U612" s="30" t="s">
        <v>12</v>
      </c>
      <c r="V612" s="202">
        <v>0</v>
      </c>
      <c r="W612" s="202">
        <v>0</v>
      </c>
      <c r="X612" s="202">
        <v>0</v>
      </c>
      <c r="Y612" s="202">
        <v>0</v>
      </c>
      <c r="Z612" s="202">
        <v>0</v>
      </c>
      <c r="AA612" s="202">
        <v>0</v>
      </c>
      <c r="AB612" s="202">
        <v>0</v>
      </c>
      <c r="AC612" s="202">
        <v>0</v>
      </c>
      <c r="AD612" s="202">
        <v>0</v>
      </c>
      <c r="AE612" s="234">
        <f t="shared" ref="AE612:AE625" si="335">+P612</f>
        <v>2086.2209290971969</v>
      </c>
      <c r="AF612" s="204">
        <f t="shared" si="331"/>
        <v>2086.2209290971969</v>
      </c>
      <c r="AG612" s="233" t="str">
        <f t="shared" si="334"/>
        <v/>
      </c>
      <c r="AH612" s="131"/>
      <c r="AI612" s="131"/>
      <c r="AR612" s="132"/>
      <c r="BA612" s="131"/>
      <c r="BI612" s="132"/>
      <c r="BR612" s="131"/>
      <c r="BX612" s="2"/>
      <c r="CG612" s="131"/>
    </row>
    <row r="613" spans="1:85" ht="15">
      <c r="A613" s="157" t="s">
        <v>56</v>
      </c>
      <c r="B613" s="146">
        <v>0</v>
      </c>
      <c r="C613" s="146">
        <v>0</v>
      </c>
      <c r="D613" s="146">
        <v>0</v>
      </c>
      <c r="E613" s="146">
        <v>0</v>
      </c>
      <c r="F613" s="304"/>
      <c r="G613" s="146">
        <v>0</v>
      </c>
      <c r="H613" s="158">
        <v>0</v>
      </c>
      <c r="I613" s="144">
        <f t="shared" si="332"/>
        <v>0</v>
      </c>
      <c r="J613" s="139"/>
      <c r="K613" s="159" t="s">
        <v>56</v>
      </c>
      <c r="L613" s="146">
        <v>0</v>
      </c>
      <c r="M613" s="146">
        <v>0</v>
      </c>
      <c r="N613" s="146">
        <v>0</v>
      </c>
      <c r="O613" s="146">
        <v>0</v>
      </c>
      <c r="P613" s="146">
        <v>0</v>
      </c>
      <c r="Q613" s="146">
        <v>0</v>
      </c>
      <c r="R613" s="147">
        <v>0</v>
      </c>
      <c r="S613" s="148">
        <f t="shared" si="333"/>
        <v>0</v>
      </c>
      <c r="U613" s="261" t="s">
        <v>56</v>
      </c>
      <c r="V613" s="197">
        <v>0</v>
      </c>
      <c r="W613" s="197">
        <v>0</v>
      </c>
      <c r="X613" s="197">
        <v>0</v>
      </c>
      <c r="Y613" s="197">
        <v>0</v>
      </c>
      <c r="Z613" s="197">
        <v>0</v>
      </c>
      <c r="AA613" s="197">
        <v>0</v>
      </c>
      <c r="AB613" s="197">
        <v>0</v>
      </c>
      <c r="AC613" s="197">
        <v>0</v>
      </c>
      <c r="AD613" s="197">
        <v>0</v>
      </c>
      <c r="AE613" s="235">
        <f t="shared" si="335"/>
        <v>0</v>
      </c>
      <c r="AF613" s="236">
        <f t="shared" si="331"/>
        <v>0</v>
      </c>
      <c r="AG613" s="233" t="str">
        <f t="shared" si="334"/>
        <v/>
      </c>
      <c r="AH613" s="131"/>
      <c r="AI613" s="131"/>
      <c r="AR613" s="132"/>
      <c r="BA613" s="131"/>
      <c r="BI613" s="132"/>
      <c r="BR613" s="131"/>
      <c r="BX613" s="2"/>
      <c r="CG613" s="131"/>
    </row>
    <row r="614" spans="1:85" ht="15">
      <c r="A614" s="149" t="s">
        <v>17</v>
      </c>
      <c r="B614" s="150">
        <v>22.618672781592561</v>
      </c>
      <c r="C614" s="150">
        <v>0</v>
      </c>
      <c r="D614" s="150">
        <v>3.9836692756297034</v>
      </c>
      <c r="E614" s="150">
        <v>0</v>
      </c>
      <c r="F614" s="304"/>
      <c r="G614" s="150">
        <v>0</v>
      </c>
      <c r="H614" s="151">
        <v>0</v>
      </c>
      <c r="I614" s="152">
        <f t="shared" si="332"/>
        <v>26.602342057222266</v>
      </c>
      <c r="J614" s="139"/>
      <c r="K614" s="153" t="s">
        <v>17</v>
      </c>
      <c r="L614" s="154">
        <v>22.618672781592561</v>
      </c>
      <c r="M614" s="154">
        <v>0</v>
      </c>
      <c r="N614" s="154">
        <v>3.9836692756297034</v>
      </c>
      <c r="O614" s="154">
        <v>0</v>
      </c>
      <c r="P614" s="154">
        <v>0</v>
      </c>
      <c r="Q614" s="154">
        <v>0</v>
      </c>
      <c r="R614" s="155">
        <v>0</v>
      </c>
      <c r="S614" s="156">
        <f t="shared" si="333"/>
        <v>26.602342057222266</v>
      </c>
      <c r="U614" s="30" t="s">
        <v>17</v>
      </c>
      <c r="V614" s="202">
        <v>22.618672781592561</v>
      </c>
      <c r="W614" s="202">
        <v>3.2839975893608964</v>
      </c>
      <c r="X614" s="202">
        <v>0.69967168626880705</v>
      </c>
      <c r="Y614" s="202">
        <v>0</v>
      </c>
      <c r="Z614" s="202">
        <v>0</v>
      </c>
      <c r="AA614" s="202">
        <v>0</v>
      </c>
      <c r="AB614" s="202">
        <v>0</v>
      </c>
      <c r="AC614" s="202">
        <v>0</v>
      </c>
      <c r="AD614" s="202">
        <v>0</v>
      </c>
      <c r="AE614" s="234">
        <f t="shared" si="335"/>
        <v>0</v>
      </c>
      <c r="AF614" s="204">
        <f t="shared" si="331"/>
        <v>26.602342057222266</v>
      </c>
      <c r="AG614" s="233" t="str">
        <f t="shared" si="334"/>
        <v/>
      </c>
      <c r="AH614" s="131"/>
      <c r="AI614" s="131"/>
      <c r="AR614" s="132"/>
      <c r="BA614" s="131"/>
      <c r="BI614" s="132"/>
      <c r="BR614" s="131"/>
      <c r="BX614" s="2"/>
      <c r="CG614" s="131"/>
    </row>
    <row r="615" spans="1:85" ht="15">
      <c r="A615" s="157" t="s">
        <v>141</v>
      </c>
      <c r="B615" s="146">
        <v>2480.1483197592433</v>
      </c>
      <c r="C615" s="146">
        <v>0</v>
      </c>
      <c r="D615" s="146">
        <v>239.6039634622062</v>
      </c>
      <c r="E615" s="146">
        <v>0</v>
      </c>
      <c r="F615" s="304"/>
      <c r="G615" s="146">
        <v>0</v>
      </c>
      <c r="H615" s="158">
        <v>0</v>
      </c>
      <c r="I615" s="144">
        <f t="shared" si="332"/>
        <v>2719.7522832214495</v>
      </c>
      <c r="J615" s="139"/>
      <c r="K615" s="159" t="s">
        <v>141</v>
      </c>
      <c r="L615" s="146">
        <v>2480.1483197592433</v>
      </c>
      <c r="M615" s="146">
        <v>0</v>
      </c>
      <c r="N615" s="146">
        <v>239.6039634622062</v>
      </c>
      <c r="O615" s="146">
        <v>0</v>
      </c>
      <c r="P615" s="146">
        <v>0</v>
      </c>
      <c r="Q615" s="146">
        <v>0</v>
      </c>
      <c r="R615" s="147">
        <v>0</v>
      </c>
      <c r="S615" s="148">
        <f t="shared" si="333"/>
        <v>2719.7522832214495</v>
      </c>
      <c r="U615" s="31" t="s">
        <v>141</v>
      </c>
      <c r="V615" s="197">
        <v>2480.1483197592433</v>
      </c>
      <c r="W615" s="197">
        <v>236.34443272787558</v>
      </c>
      <c r="X615" s="197">
        <v>3.2595307343306166</v>
      </c>
      <c r="Y615" s="197">
        <v>0</v>
      </c>
      <c r="Z615" s="197">
        <v>0</v>
      </c>
      <c r="AA615" s="197">
        <v>0</v>
      </c>
      <c r="AB615" s="197">
        <v>0</v>
      </c>
      <c r="AC615" s="197">
        <v>0</v>
      </c>
      <c r="AD615" s="197">
        <v>0</v>
      </c>
      <c r="AE615" s="235">
        <f t="shared" si="335"/>
        <v>0</v>
      </c>
      <c r="AF615" s="236">
        <f t="shared" si="331"/>
        <v>2719.7522832214499</v>
      </c>
      <c r="AG615" s="233" t="str">
        <f t="shared" si="334"/>
        <v/>
      </c>
      <c r="AH615" s="131"/>
      <c r="AI615" s="131"/>
      <c r="AR615" s="132"/>
      <c r="BA615" s="131"/>
      <c r="BI615" s="132"/>
      <c r="BR615" s="131"/>
      <c r="BX615" s="2"/>
      <c r="CG615" s="131"/>
    </row>
    <row r="616" spans="1:85" ht="15">
      <c r="A616" s="149" t="s">
        <v>25</v>
      </c>
      <c r="B616" s="150">
        <v>521.3395892538656</v>
      </c>
      <c r="C616" s="150">
        <v>0</v>
      </c>
      <c r="D616" s="150">
        <v>976.664229153105</v>
      </c>
      <c r="E616" s="150">
        <v>1013.9166814472827</v>
      </c>
      <c r="F616" s="304"/>
      <c r="G616" s="150">
        <v>487.07610943004272</v>
      </c>
      <c r="H616" s="151">
        <v>0</v>
      </c>
      <c r="I616" s="152">
        <f t="shared" si="332"/>
        <v>2998.996609284296</v>
      </c>
      <c r="J616" s="139"/>
      <c r="K616" s="153" t="s">
        <v>25</v>
      </c>
      <c r="L616" s="154">
        <v>521.3395892538656</v>
      </c>
      <c r="M616" s="154">
        <v>0</v>
      </c>
      <c r="N616" s="154">
        <v>976.664229153105</v>
      </c>
      <c r="O616" s="154">
        <v>1013.9166814472827</v>
      </c>
      <c r="P616" s="154">
        <v>0</v>
      </c>
      <c r="Q616" s="154">
        <v>487.07610943004272</v>
      </c>
      <c r="R616" s="155">
        <v>0</v>
      </c>
      <c r="S616" s="156">
        <f t="shared" si="333"/>
        <v>2998.996609284296</v>
      </c>
      <c r="U616" s="30" t="s">
        <v>25</v>
      </c>
      <c r="V616" s="202">
        <v>521.3395892538656</v>
      </c>
      <c r="W616" s="202">
        <v>704.48393231377634</v>
      </c>
      <c r="X616" s="202">
        <v>272.18029683932861</v>
      </c>
      <c r="Y616" s="202">
        <v>323.09713644387881</v>
      </c>
      <c r="Z616" s="202">
        <v>341.14711960349268</v>
      </c>
      <c r="AA616" s="202">
        <v>100.71670702560218</v>
      </c>
      <c r="AB616" s="202">
        <v>272.95110261941136</v>
      </c>
      <c r="AC616" s="202">
        <v>214.12500681063136</v>
      </c>
      <c r="AD616" s="202">
        <v>248.95571837430907</v>
      </c>
      <c r="AE616" s="234">
        <f t="shared" si="335"/>
        <v>0</v>
      </c>
      <c r="AF616" s="204">
        <f t="shared" si="331"/>
        <v>2998.996609284296</v>
      </c>
      <c r="AG616" s="233" t="str">
        <f t="shared" si="334"/>
        <v/>
      </c>
      <c r="AH616" s="131"/>
      <c r="AI616" s="131"/>
      <c r="AR616" s="132"/>
      <c r="BA616" s="131"/>
      <c r="BI616" s="132"/>
      <c r="BR616" s="131"/>
      <c r="BX616" s="2"/>
      <c r="CG616" s="131"/>
    </row>
    <row r="617" spans="1:85" ht="15">
      <c r="A617" s="157" t="s">
        <v>24</v>
      </c>
      <c r="B617" s="146">
        <v>417.95274335084906</v>
      </c>
      <c r="C617" s="146">
        <v>0</v>
      </c>
      <c r="D617" s="146">
        <v>38.554264582431301</v>
      </c>
      <c r="E617" s="146">
        <v>0</v>
      </c>
      <c r="F617" s="304"/>
      <c r="G617" s="146">
        <v>0</v>
      </c>
      <c r="H617" s="158">
        <v>0</v>
      </c>
      <c r="I617" s="144">
        <f t="shared" si="332"/>
        <v>456.50700793328036</v>
      </c>
      <c r="J617" s="139"/>
      <c r="K617" s="159" t="s">
        <v>24</v>
      </c>
      <c r="L617" s="146">
        <v>417.95274335084906</v>
      </c>
      <c r="M617" s="146">
        <v>0</v>
      </c>
      <c r="N617" s="146">
        <v>38.554264582431301</v>
      </c>
      <c r="O617" s="146">
        <v>0</v>
      </c>
      <c r="P617" s="146">
        <v>0</v>
      </c>
      <c r="Q617" s="146">
        <v>0</v>
      </c>
      <c r="R617" s="147">
        <v>0</v>
      </c>
      <c r="S617" s="148">
        <f t="shared" si="333"/>
        <v>456.50700793328036</v>
      </c>
      <c r="U617" s="261" t="s">
        <v>24</v>
      </c>
      <c r="V617" s="197">
        <v>417.95274335084906</v>
      </c>
      <c r="W617" s="197">
        <v>38.554264582431301</v>
      </c>
      <c r="X617" s="197">
        <v>0</v>
      </c>
      <c r="Y617" s="197">
        <v>0</v>
      </c>
      <c r="Z617" s="197">
        <v>0</v>
      </c>
      <c r="AA617" s="197">
        <v>0</v>
      </c>
      <c r="AB617" s="197">
        <v>0</v>
      </c>
      <c r="AC617" s="197">
        <v>0</v>
      </c>
      <c r="AD617" s="197">
        <v>0</v>
      </c>
      <c r="AE617" s="235">
        <f t="shared" si="335"/>
        <v>0</v>
      </c>
      <c r="AF617" s="236">
        <f t="shared" si="331"/>
        <v>456.50700793328036</v>
      </c>
      <c r="AG617" s="233" t="str">
        <f t="shared" si="334"/>
        <v/>
      </c>
      <c r="AH617" s="131"/>
      <c r="AI617" s="131"/>
      <c r="AR617" s="132"/>
      <c r="BA617" s="131"/>
      <c r="BI617" s="132"/>
      <c r="BR617" s="131"/>
      <c r="BX617" s="2"/>
      <c r="CG617" s="131"/>
    </row>
    <row r="618" spans="1:85" ht="15">
      <c r="A618" s="149" t="s">
        <v>57</v>
      </c>
      <c r="B618" s="150">
        <v>1791.4702077584425</v>
      </c>
      <c r="C618" s="150">
        <v>0</v>
      </c>
      <c r="D618" s="150">
        <v>176.25220101654057</v>
      </c>
      <c r="E618" s="150">
        <v>0</v>
      </c>
      <c r="F618" s="304"/>
      <c r="G618" s="150">
        <v>0</v>
      </c>
      <c r="H618" s="151">
        <v>0</v>
      </c>
      <c r="I618" s="152">
        <f t="shared" si="332"/>
        <v>1967.722408774983</v>
      </c>
      <c r="J618" s="139"/>
      <c r="K618" s="153" t="s">
        <v>57</v>
      </c>
      <c r="L618" s="154">
        <v>1791.4702077584425</v>
      </c>
      <c r="M618" s="154">
        <v>0</v>
      </c>
      <c r="N618" s="154">
        <v>176.25220101654057</v>
      </c>
      <c r="O618" s="154">
        <v>0</v>
      </c>
      <c r="P618" s="154">
        <v>0</v>
      </c>
      <c r="Q618" s="154">
        <v>0</v>
      </c>
      <c r="R618" s="155">
        <v>0</v>
      </c>
      <c r="S618" s="156">
        <f t="shared" si="333"/>
        <v>1967.722408774983</v>
      </c>
      <c r="U618" s="30" t="s">
        <v>57</v>
      </c>
      <c r="V618" s="202">
        <v>1791.4702077584425</v>
      </c>
      <c r="W618" s="202">
        <v>169.02199436895833</v>
      </c>
      <c r="X618" s="202">
        <v>7.2302066475822278</v>
      </c>
      <c r="Y618" s="202">
        <v>0</v>
      </c>
      <c r="Z618" s="202">
        <v>0</v>
      </c>
      <c r="AA618" s="202">
        <v>0</v>
      </c>
      <c r="AB618" s="202">
        <v>0</v>
      </c>
      <c r="AC618" s="202">
        <v>0</v>
      </c>
      <c r="AD618" s="202">
        <v>0</v>
      </c>
      <c r="AE618" s="234">
        <f t="shared" si="335"/>
        <v>0</v>
      </c>
      <c r="AF618" s="204">
        <f t="shared" si="331"/>
        <v>1967.722408774983</v>
      </c>
      <c r="AG618" s="233" t="str">
        <f t="shared" si="334"/>
        <v/>
      </c>
      <c r="AH618" s="131"/>
      <c r="AI618" s="131"/>
      <c r="AR618" s="132"/>
      <c r="BA618" s="131"/>
      <c r="BI618" s="132"/>
      <c r="BR618" s="131"/>
      <c r="BX618" s="2"/>
      <c r="CG618" s="131"/>
    </row>
    <row r="619" spans="1:85" ht="15">
      <c r="A619" s="157" t="s">
        <v>22</v>
      </c>
      <c r="B619" s="146">
        <v>138.95754529246784</v>
      </c>
      <c r="C619" s="146">
        <v>0</v>
      </c>
      <c r="D619" s="146">
        <v>48.326781559916412</v>
      </c>
      <c r="E619" s="146">
        <v>0</v>
      </c>
      <c r="F619" s="304"/>
      <c r="G619" s="146">
        <v>0</v>
      </c>
      <c r="H619" s="158">
        <v>0</v>
      </c>
      <c r="I619" s="144">
        <f t="shared" si="332"/>
        <v>187.28432685238425</v>
      </c>
      <c r="J619" s="139"/>
      <c r="K619" s="159" t="s">
        <v>22</v>
      </c>
      <c r="L619" s="146">
        <v>138.95754529246784</v>
      </c>
      <c r="M619" s="146">
        <v>0</v>
      </c>
      <c r="N619" s="146">
        <v>48.326781559916412</v>
      </c>
      <c r="O619" s="146">
        <v>0</v>
      </c>
      <c r="P619" s="146">
        <v>258.75824459425132</v>
      </c>
      <c r="Q619" s="146">
        <v>0</v>
      </c>
      <c r="R619" s="147">
        <v>0</v>
      </c>
      <c r="S619" s="148">
        <f t="shared" si="333"/>
        <v>446.04257144663558</v>
      </c>
      <c r="U619" s="261" t="s">
        <v>22</v>
      </c>
      <c r="V619" s="197">
        <v>138.95754529246784</v>
      </c>
      <c r="W619" s="197">
        <v>48.174052353648825</v>
      </c>
      <c r="X619" s="197">
        <v>0.15272920626758943</v>
      </c>
      <c r="Y619" s="197">
        <v>0</v>
      </c>
      <c r="Z619" s="197">
        <v>0</v>
      </c>
      <c r="AA619" s="197">
        <v>0</v>
      </c>
      <c r="AB619" s="197">
        <v>0</v>
      </c>
      <c r="AC619" s="197">
        <v>0</v>
      </c>
      <c r="AD619" s="197">
        <v>0</v>
      </c>
      <c r="AE619" s="235">
        <f t="shared" si="335"/>
        <v>258.75824459425132</v>
      </c>
      <c r="AF619" s="236">
        <f t="shared" si="331"/>
        <v>446.04257144663558</v>
      </c>
      <c r="AG619" s="233" t="str">
        <f t="shared" si="334"/>
        <v/>
      </c>
      <c r="AH619" s="131"/>
      <c r="AI619" s="131"/>
      <c r="AR619" s="132"/>
      <c r="BA619" s="131"/>
      <c r="BI619" s="132"/>
      <c r="BR619" s="131"/>
      <c r="BX619" s="2"/>
      <c r="CG619" s="131"/>
    </row>
    <row r="620" spans="1:85" ht="15">
      <c r="A620" s="149" t="s">
        <v>21</v>
      </c>
      <c r="B620" s="150">
        <v>0</v>
      </c>
      <c r="C620" s="150">
        <v>0</v>
      </c>
      <c r="D620" s="150">
        <v>0</v>
      </c>
      <c r="E620" s="150">
        <v>0</v>
      </c>
      <c r="F620" s="304"/>
      <c r="G620" s="150">
        <v>0</v>
      </c>
      <c r="H620" s="151">
        <v>0</v>
      </c>
      <c r="I620" s="152">
        <f t="shared" si="332"/>
        <v>0</v>
      </c>
      <c r="J620" s="139"/>
      <c r="K620" s="153" t="s">
        <v>21</v>
      </c>
      <c r="L620" s="154">
        <v>0</v>
      </c>
      <c r="M620" s="154">
        <v>0</v>
      </c>
      <c r="N620" s="154">
        <v>0</v>
      </c>
      <c r="O620" s="154">
        <v>0</v>
      </c>
      <c r="P620" s="154">
        <v>0</v>
      </c>
      <c r="Q620" s="154">
        <v>0</v>
      </c>
      <c r="R620" s="155">
        <v>0</v>
      </c>
      <c r="S620" s="156">
        <f t="shared" si="333"/>
        <v>0</v>
      </c>
      <c r="U620" s="30" t="s">
        <v>21</v>
      </c>
      <c r="V620" s="202">
        <v>0</v>
      </c>
      <c r="W620" s="202">
        <v>0</v>
      </c>
      <c r="X620" s="202">
        <v>0</v>
      </c>
      <c r="Y620" s="202">
        <v>0</v>
      </c>
      <c r="Z620" s="202">
        <v>0</v>
      </c>
      <c r="AA620" s="202">
        <v>0</v>
      </c>
      <c r="AB620" s="202">
        <v>0</v>
      </c>
      <c r="AC620" s="202">
        <v>0</v>
      </c>
      <c r="AD620" s="202">
        <v>0</v>
      </c>
      <c r="AE620" s="234">
        <f t="shared" si="335"/>
        <v>0</v>
      </c>
      <c r="AF620" s="204">
        <f t="shared" si="331"/>
        <v>0</v>
      </c>
      <c r="AG620" s="233" t="str">
        <f t="shared" si="334"/>
        <v/>
      </c>
      <c r="AH620" s="131"/>
      <c r="AI620" s="131"/>
      <c r="AR620" s="132"/>
      <c r="BA620" s="131"/>
      <c r="BI620" s="132"/>
      <c r="BR620" s="131"/>
      <c r="BX620" s="2"/>
      <c r="CG620" s="131"/>
    </row>
    <row r="621" spans="1:85" ht="15">
      <c r="A621" s="160" t="s">
        <v>61</v>
      </c>
      <c r="B621" s="146">
        <v>260.90137335315609</v>
      </c>
      <c r="C621" s="146">
        <v>0</v>
      </c>
      <c r="D621" s="146">
        <v>249.00918571539214</v>
      </c>
      <c r="E621" s="146">
        <v>0</v>
      </c>
      <c r="F621" s="304"/>
      <c r="G621" s="146">
        <v>0</v>
      </c>
      <c r="H621" s="158">
        <v>0</v>
      </c>
      <c r="I621" s="144">
        <f t="shared" si="332"/>
        <v>509.9105590685482</v>
      </c>
      <c r="J621" s="139"/>
      <c r="K621" s="161" t="s">
        <v>61</v>
      </c>
      <c r="L621" s="146">
        <v>260.90137335315609</v>
      </c>
      <c r="M621" s="146">
        <v>0</v>
      </c>
      <c r="N621" s="146">
        <v>249.00918571539214</v>
      </c>
      <c r="O621" s="146">
        <v>0</v>
      </c>
      <c r="P621" s="146">
        <v>0</v>
      </c>
      <c r="Q621" s="146">
        <v>0</v>
      </c>
      <c r="R621" s="147">
        <v>0</v>
      </c>
      <c r="S621" s="148">
        <f t="shared" si="333"/>
        <v>509.9105590685482</v>
      </c>
      <c r="U621" s="262" t="s">
        <v>61</v>
      </c>
      <c r="V621" s="197">
        <v>260.90137335315609</v>
      </c>
      <c r="W621" s="197">
        <v>249.00918571539214</v>
      </c>
      <c r="X621" s="197">
        <v>0</v>
      </c>
      <c r="Y621" s="197">
        <v>0</v>
      </c>
      <c r="Z621" s="197">
        <v>0</v>
      </c>
      <c r="AA621" s="197">
        <v>0</v>
      </c>
      <c r="AB621" s="197">
        <v>0</v>
      </c>
      <c r="AC621" s="197">
        <v>0</v>
      </c>
      <c r="AD621" s="199">
        <v>0</v>
      </c>
      <c r="AE621" s="232">
        <f t="shared" si="335"/>
        <v>0</v>
      </c>
      <c r="AF621" s="200">
        <f t="shared" si="331"/>
        <v>509.9105590685482</v>
      </c>
      <c r="AG621" s="233" t="str">
        <f t="shared" si="334"/>
        <v/>
      </c>
      <c r="AH621" s="131"/>
      <c r="AI621" s="131"/>
      <c r="AR621" s="132"/>
      <c r="BA621" s="131"/>
      <c r="BI621" s="132"/>
      <c r="BR621" s="131"/>
      <c r="BX621" s="2"/>
      <c r="CG621" s="131"/>
    </row>
    <row r="622" spans="1:85" ht="15">
      <c r="A622" s="162" t="s">
        <v>23</v>
      </c>
      <c r="B622" s="163">
        <v>260.90137335315609</v>
      </c>
      <c r="C622" s="163">
        <v>0</v>
      </c>
      <c r="D622" s="163">
        <v>249.00918571539214</v>
      </c>
      <c r="E622" s="163">
        <v>0</v>
      </c>
      <c r="F622" s="304"/>
      <c r="G622" s="163">
        <v>0</v>
      </c>
      <c r="H622" s="164">
        <v>0</v>
      </c>
      <c r="I622" s="165">
        <f t="shared" si="332"/>
        <v>509.9105590685482</v>
      </c>
      <c r="J622" s="139"/>
      <c r="K622" s="166" t="s">
        <v>23</v>
      </c>
      <c r="L622" s="167">
        <v>260.90137335315609</v>
      </c>
      <c r="M622" s="167">
        <v>0</v>
      </c>
      <c r="N622" s="167">
        <v>249.00918571539214</v>
      </c>
      <c r="O622" s="167">
        <v>0</v>
      </c>
      <c r="P622" s="167">
        <v>0</v>
      </c>
      <c r="Q622" s="167">
        <v>0</v>
      </c>
      <c r="R622" s="168">
        <v>0</v>
      </c>
      <c r="S622" s="169">
        <f t="shared" si="333"/>
        <v>509.9105590685482</v>
      </c>
      <c r="U622" s="263" t="s">
        <v>136</v>
      </c>
      <c r="V622" s="202">
        <v>260.90137335315609</v>
      </c>
      <c r="W622" s="202">
        <v>249.00918571539214</v>
      </c>
      <c r="X622" s="202">
        <v>0</v>
      </c>
      <c r="Y622" s="202">
        <v>0</v>
      </c>
      <c r="Z622" s="202">
        <v>0</v>
      </c>
      <c r="AA622" s="202">
        <v>0</v>
      </c>
      <c r="AB622" s="202">
        <v>0</v>
      </c>
      <c r="AC622" s="202">
        <v>0</v>
      </c>
      <c r="AD622" s="202">
        <v>0</v>
      </c>
      <c r="AE622" s="234">
        <f t="shared" si="335"/>
        <v>0</v>
      </c>
      <c r="AF622" s="204">
        <f t="shared" si="331"/>
        <v>509.9105590685482</v>
      </c>
      <c r="AG622" s="237" t="str">
        <f t="shared" si="334"/>
        <v/>
      </c>
      <c r="AH622" s="131"/>
      <c r="AI622" s="131"/>
      <c r="AR622" s="132"/>
      <c r="BA622" s="131"/>
      <c r="BI622" s="132"/>
      <c r="BR622" s="131"/>
      <c r="BX622" s="2"/>
      <c r="CG622" s="131"/>
    </row>
    <row r="623" spans="1:85" ht="15">
      <c r="A623" s="170" t="s">
        <v>19</v>
      </c>
      <c r="B623" s="171">
        <v>0</v>
      </c>
      <c r="C623" s="171">
        <v>0</v>
      </c>
      <c r="D623" s="171">
        <v>0</v>
      </c>
      <c r="E623" s="171">
        <v>0</v>
      </c>
      <c r="F623" s="304"/>
      <c r="G623" s="171">
        <v>0</v>
      </c>
      <c r="H623" s="172">
        <v>0</v>
      </c>
      <c r="I623" s="173">
        <f t="shared" si="332"/>
        <v>0</v>
      </c>
      <c r="J623" s="139"/>
      <c r="K623" s="174" t="s">
        <v>19</v>
      </c>
      <c r="L623" s="171">
        <v>0</v>
      </c>
      <c r="M623" s="171">
        <v>0</v>
      </c>
      <c r="N623" s="171">
        <v>0</v>
      </c>
      <c r="O623" s="171">
        <v>0</v>
      </c>
      <c r="P623" s="171">
        <v>0</v>
      </c>
      <c r="Q623" s="171">
        <v>0</v>
      </c>
      <c r="R623" s="175">
        <v>0</v>
      </c>
      <c r="S623" s="176">
        <f t="shared" si="333"/>
        <v>0</v>
      </c>
      <c r="U623" s="264" t="s">
        <v>19</v>
      </c>
      <c r="V623" s="197">
        <v>0</v>
      </c>
      <c r="W623" s="197">
        <v>0</v>
      </c>
      <c r="X623" s="197">
        <v>0</v>
      </c>
      <c r="Y623" s="197">
        <v>0</v>
      </c>
      <c r="Z623" s="197">
        <v>0</v>
      </c>
      <c r="AA623" s="197">
        <v>0</v>
      </c>
      <c r="AB623" s="197">
        <v>0</v>
      </c>
      <c r="AC623" s="197">
        <v>0</v>
      </c>
      <c r="AD623" s="197">
        <v>0</v>
      </c>
      <c r="AE623" s="235">
        <f t="shared" si="335"/>
        <v>0</v>
      </c>
      <c r="AF623" s="236">
        <f t="shared" si="331"/>
        <v>0</v>
      </c>
      <c r="AG623" s="237" t="str">
        <f t="shared" si="334"/>
        <v/>
      </c>
      <c r="AH623" s="131"/>
      <c r="AI623" s="131"/>
      <c r="AR623" s="132"/>
      <c r="BA623" s="131"/>
      <c r="BI623" s="132"/>
      <c r="BR623" s="131"/>
      <c r="BX623" s="2"/>
      <c r="CG623" s="131"/>
    </row>
    <row r="624" spans="1:85" ht="15">
      <c r="A624" s="162" t="s">
        <v>20</v>
      </c>
      <c r="B624" s="163">
        <v>0</v>
      </c>
      <c r="C624" s="163">
        <v>0</v>
      </c>
      <c r="D624" s="163">
        <v>0</v>
      </c>
      <c r="E624" s="163">
        <v>0</v>
      </c>
      <c r="F624" s="304"/>
      <c r="G624" s="163">
        <v>0</v>
      </c>
      <c r="H624" s="164">
        <v>0</v>
      </c>
      <c r="I624" s="165">
        <f t="shared" si="332"/>
        <v>0</v>
      </c>
      <c r="J624" s="139"/>
      <c r="K624" s="166" t="s">
        <v>20</v>
      </c>
      <c r="L624" s="167">
        <v>0</v>
      </c>
      <c r="M624" s="167">
        <v>0</v>
      </c>
      <c r="N624" s="167">
        <v>0</v>
      </c>
      <c r="O624" s="167">
        <v>0</v>
      </c>
      <c r="P624" s="167">
        <v>0</v>
      </c>
      <c r="Q624" s="167">
        <v>0</v>
      </c>
      <c r="R624" s="168">
        <v>0</v>
      </c>
      <c r="S624" s="169">
        <f t="shared" si="333"/>
        <v>0</v>
      </c>
      <c r="U624" s="263" t="s">
        <v>137</v>
      </c>
      <c r="V624" s="202">
        <v>0</v>
      </c>
      <c r="W624" s="202">
        <v>0</v>
      </c>
      <c r="X624" s="202">
        <v>0</v>
      </c>
      <c r="Y624" s="202">
        <v>0</v>
      </c>
      <c r="Z624" s="202">
        <v>0</v>
      </c>
      <c r="AA624" s="202">
        <v>0</v>
      </c>
      <c r="AB624" s="202">
        <v>0</v>
      </c>
      <c r="AC624" s="202">
        <v>0</v>
      </c>
      <c r="AD624" s="202">
        <v>0</v>
      </c>
      <c r="AE624" s="234">
        <f t="shared" si="335"/>
        <v>0</v>
      </c>
      <c r="AF624" s="204">
        <f t="shared" si="331"/>
        <v>0</v>
      </c>
      <c r="AG624" s="237" t="str">
        <f t="shared" si="334"/>
        <v/>
      </c>
      <c r="AH624" s="131"/>
      <c r="AI624" s="131"/>
      <c r="AR624" s="132"/>
      <c r="BA624" s="131"/>
      <c r="BI624" s="132"/>
      <c r="BR624" s="131"/>
      <c r="BX624" s="2"/>
      <c r="CG624" s="131"/>
    </row>
    <row r="625" spans="1:85" ht="15.75" thickBot="1">
      <c r="A625" s="177" t="s">
        <v>11</v>
      </c>
      <c r="B625" s="178">
        <v>0</v>
      </c>
      <c r="C625" s="178">
        <v>0</v>
      </c>
      <c r="D625" s="178">
        <v>0</v>
      </c>
      <c r="E625" s="178">
        <v>0</v>
      </c>
      <c r="F625" s="305"/>
      <c r="G625" s="178">
        <v>0</v>
      </c>
      <c r="H625" s="179">
        <v>0</v>
      </c>
      <c r="I625" s="180">
        <f t="shared" si="332"/>
        <v>0</v>
      </c>
      <c r="J625" s="139"/>
      <c r="K625" s="181" t="s">
        <v>11</v>
      </c>
      <c r="L625" s="178">
        <v>0</v>
      </c>
      <c r="M625" s="178">
        <v>0</v>
      </c>
      <c r="N625" s="178">
        <v>0</v>
      </c>
      <c r="O625" s="178">
        <v>0</v>
      </c>
      <c r="P625" s="178">
        <v>0</v>
      </c>
      <c r="Q625" s="178">
        <v>0</v>
      </c>
      <c r="R625" s="182">
        <v>0</v>
      </c>
      <c r="S625" s="183">
        <f t="shared" si="333"/>
        <v>0</v>
      </c>
      <c r="U625" s="265" t="s">
        <v>11</v>
      </c>
      <c r="V625" s="197">
        <v>0</v>
      </c>
      <c r="W625" s="197">
        <v>0</v>
      </c>
      <c r="X625" s="197">
        <v>0</v>
      </c>
      <c r="Y625" s="197">
        <v>0</v>
      </c>
      <c r="Z625" s="197">
        <v>0</v>
      </c>
      <c r="AA625" s="197">
        <v>0</v>
      </c>
      <c r="AB625" s="197">
        <v>0</v>
      </c>
      <c r="AC625" s="197">
        <v>0</v>
      </c>
      <c r="AD625" s="197">
        <v>0</v>
      </c>
      <c r="AE625" s="235">
        <f t="shared" si="335"/>
        <v>0</v>
      </c>
      <c r="AF625" s="236">
        <f t="shared" si="331"/>
        <v>0</v>
      </c>
      <c r="AG625" s="237" t="str">
        <f t="shared" si="334"/>
        <v/>
      </c>
      <c r="AH625" s="131"/>
      <c r="AI625" s="131"/>
      <c r="AR625" s="132"/>
      <c r="BA625" s="131"/>
      <c r="BI625" s="132"/>
      <c r="BR625" s="131"/>
      <c r="BX625" s="2"/>
      <c r="CG625" s="131"/>
    </row>
    <row r="626" spans="1:85" ht="15">
      <c r="A626" s="184" t="s">
        <v>26</v>
      </c>
      <c r="B626" s="185">
        <f>SUM(B605:B621)</f>
        <v>8837.2707909798737</v>
      </c>
      <c r="C626" s="185">
        <f t="shared" ref="C626:H626" si="336">SUM(C605:C621)</f>
        <v>0</v>
      </c>
      <c r="D626" s="185">
        <f t="shared" si="336"/>
        <v>2049.5889208271396</v>
      </c>
      <c r="E626" s="185">
        <f t="shared" si="336"/>
        <v>1013.9166814472827</v>
      </c>
      <c r="F626" s="185">
        <f t="shared" si="336"/>
        <v>0</v>
      </c>
      <c r="G626" s="185">
        <f t="shared" si="336"/>
        <v>487.07610943004272</v>
      </c>
      <c r="H626" s="187">
        <f t="shared" si="336"/>
        <v>0</v>
      </c>
      <c r="I626" s="144">
        <f t="shared" ref="I626" si="337">SUM(I605:I621)</f>
        <v>12387.85250268434</v>
      </c>
      <c r="J626" s="139"/>
      <c r="K626" s="186" t="s">
        <v>26</v>
      </c>
      <c r="L626" s="185">
        <f>SUM(L605:L621)</f>
        <v>8837.2707909798737</v>
      </c>
      <c r="M626" s="185">
        <f t="shared" ref="M626:R626" si="338">SUM(M605:M621)</f>
        <v>0</v>
      </c>
      <c r="N626" s="185">
        <f t="shared" si="338"/>
        <v>2049.5889208271396</v>
      </c>
      <c r="O626" s="185">
        <f t="shared" si="338"/>
        <v>1013.9166814472827</v>
      </c>
      <c r="P626" s="185">
        <f t="shared" si="338"/>
        <v>5036.0417291152407</v>
      </c>
      <c r="Q626" s="185">
        <f t="shared" si="338"/>
        <v>487.07610943004272</v>
      </c>
      <c r="R626" s="187">
        <f t="shared" si="338"/>
        <v>0</v>
      </c>
      <c r="S626" s="188">
        <f t="shared" ref="S626" si="339">SUM(S605:S621)</f>
        <v>17423.894231799579</v>
      </c>
      <c r="U626" s="214" t="s">
        <v>60</v>
      </c>
      <c r="V626" s="215">
        <f>SUM(V605:V621)</f>
        <v>8837.2707909798737</v>
      </c>
      <c r="W626" s="215">
        <f t="shared" ref="W626:AE626" si="340">SUM(W605:W621)</f>
        <v>1765.9018569156556</v>
      </c>
      <c r="X626" s="215">
        <f t="shared" si="340"/>
        <v>283.68706391148424</v>
      </c>
      <c r="Y626" s="215">
        <f t="shared" si="340"/>
        <v>323.09713644387881</v>
      </c>
      <c r="Z626" s="215">
        <f t="shared" si="340"/>
        <v>341.14711960349268</v>
      </c>
      <c r="AA626" s="215">
        <f t="shared" si="340"/>
        <v>100.71670702560218</v>
      </c>
      <c r="AB626" s="215">
        <f t="shared" si="340"/>
        <v>272.95110261941136</v>
      </c>
      <c r="AC626" s="215">
        <f t="shared" si="340"/>
        <v>214.12500681063136</v>
      </c>
      <c r="AD626" s="215">
        <f t="shared" si="340"/>
        <v>248.95571837430907</v>
      </c>
      <c r="AE626" s="215">
        <f t="shared" si="340"/>
        <v>5036.0417291152407</v>
      </c>
      <c r="AF626" s="238">
        <f>SUM(AF605:AF621)</f>
        <v>17423.894231799579</v>
      </c>
      <c r="AG626" s="239" t="str">
        <f t="shared" si="334"/>
        <v/>
      </c>
      <c r="AH626" s="131"/>
      <c r="AI626" s="131"/>
      <c r="AR626" s="132"/>
      <c r="BA626" s="131"/>
      <c r="BI626" s="132"/>
      <c r="BR626" s="131"/>
      <c r="BX626" s="2"/>
      <c r="CG626" s="131"/>
    </row>
    <row r="627" spans="1:85" s="2" customFormat="1" ht="15" thickBot="1">
      <c r="A627" s="17" t="s">
        <v>100</v>
      </c>
      <c r="B627" s="100">
        <f>IF($I626=0,"-",B626/$I626)</f>
        <v>0.71338198360570682</v>
      </c>
      <c r="C627" s="100">
        <f t="shared" ref="C627:H627" si="341">IF($I626=0,"-",C626/$I626)</f>
        <v>0</v>
      </c>
      <c r="D627" s="100">
        <f t="shared" si="341"/>
        <v>0.16545151150153034</v>
      </c>
      <c r="E627" s="100">
        <f t="shared" si="341"/>
        <v>8.1847655291954424E-2</v>
      </c>
      <c r="F627" s="100">
        <f t="shared" si="341"/>
        <v>0</v>
      </c>
      <c r="G627" s="100">
        <f t="shared" si="341"/>
        <v>3.9318849600808337E-2</v>
      </c>
      <c r="H627" s="101">
        <f t="shared" si="341"/>
        <v>0</v>
      </c>
      <c r="I627" s="102">
        <f>SUM(B627:H627)</f>
        <v>1</v>
      </c>
      <c r="K627" s="27" t="s">
        <v>100</v>
      </c>
      <c r="L627" s="76">
        <f>IF($S626=0,"-",L626/$S626)</f>
        <v>0.5071926329104639</v>
      </c>
      <c r="M627" s="76">
        <f t="shared" ref="M627:R627" si="342">IF($S626=0,"-",M626/$S626)</f>
        <v>0</v>
      </c>
      <c r="N627" s="76">
        <f t="shared" si="342"/>
        <v>0.11763093218773824</v>
      </c>
      <c r="O627" s="76">
        <f t="shared" si="342"/>
        <v>5.8191163695015334E-2</v>
      </c>
      <c r="P627" s="76">
        <f t="shared" si="342"/>
        <v>0.28903077934921023</v>
      </c>
      <c r="Q627" s="76">
        <f t="shared" si="342"/>
        <v>2.7954491857572324E-2</v>
      </c>
      <c r="R627" s="77">
        <f t="shared" si="342"/>
        <v>0</v>
      </c>
      <c r="S627" s="78">
        <f>SUM(L627:R627)</f>
        <v>1</v>
      </c>
      <c r="U627" s="36" t="s">
        <v>100</v>
      </c>
      <c r="V627" s="103">
        <f>V626/$AF626</f>
        <v>0.5071926329104639</v>
      </c>
      <c r="W627" s="103">
        <f t="shared" ref="W627:AF627" si="343">W626/$AF626</f>
        <v>0.10134943620656203</v>
      </c>
      <c r="X627" s="103">
        <f t="shared" si="343"/>
        <v>1.6281495981176213E-2</v>
      </c>
      <c r="Y627" s="103">
        <f t="shared" si="343"/>
        <v>1.8543336647108919E-2</v>
      </c>
      <c r="Z627" s="103">
        <f t="shared" si="343"/>
        <v>1.9579269425366471E-2</v>
      </c>
      <c r="AA627" s="103">
        <f t="shared" si="343"/>
        <v>5.7803786963874339E-3</v>
      </c>
      <c r="AB627" s="103">
        <f t="shared" si="343"/>
        <v>1.5665332846273847E-2</v>
      </c>
      <c r="AC627" s="103">
        <f t="shared" si="343"/>
        <v>1.2289159011298477E-2</v>
      </c>
      <c r="AD627" s="240">
        <f t="shared" si="343"/>
        <v>1.4288178926152513E-2</v>
      </c>
      <c r="AE627" s="240">
        <f t="shared" si="343"/>
        <v>0.28903077934921023</v>
      </c>
      <c r="AF627" s="241">
        <f t="shared" si="343"/>
        <v>1</v>
      </c>
      <c r="AG627" s="123"/>
      <c r="AR627" s="189"/>
      <c r="BI627" s="189"/>
    </row>
    <row r="628" spans="1:85" ht="15" thickBot="1">
      <c r="A628" s="218"/>
      <c r="B628" s="218"/>
      <c r="C628" s="218"/>
      <c r="D628" s="218"/>
      <c r="E628" s="218"/>
      <c r="F628" s="218"/>
      <c r="G628" s="218"/>
      <c r="H628" s="218"/>
      <c r="I628" s="218"/>
      <c r="K628" s="218"/>
      <c r="L628" s="218"/>
      <c r="M628" s="218"/>
      <c r="N628" s="218"/>
      <c r="O628" s="218"/>
      <c r="P628" s="218"/>
      <c r="Q628" s="218"/>
      <c r="R628" s="218"/>
      <c r="S628" s="218"/>
      <c r="AG628" s="131"/>
      <c r="AH628" s="131"/>
      <c r="AI628" s="131"/>
      <c r="AP628" s="132"/>
      <c r="BA628" s="131"/>
      <c r="BG628" s="132"/>
      <c r="BR628" s="131"/>
      <c r="BV628" s="2"/>
      <c r="CG628" s="131"/>
    </row>
    <row r="629" spans="1:85" ht="28.5">
      <c r="A629" s="306" t="s">
        <v>48</v>
      </c>
      <c r="B629" s="135" t="s">
        <v>0</v>
      </c>
      <c r="C629" s="135" t="s">
        <v>1</v>
      </c>
      <c r="D629" s="135" t="s">
        <v>2</v>
      </c>
      <c r="E629" s="135" t="s">
        <v>3</v>
      </c>
      <c r="F629" s="135" t="s">
        <v>27</v>
      </c>
      <c r="G629" s="135" t="s">
        <v>4</v>
      </c>
      <c r="H629" s="135" t="s">
        <v>5</v>
      </c>
      <c r="I629" s="136" t="s">
        <v>6</v>
      </c>
      <c r="K629" s="308" t="s">
        <v>48</v>
      </c>
      <c r="L629" s="137" t="s">
        <v>0</v>
      </c>
      <c r="M629" s="137" t="s">
        <v>1</v>
      </c>
      <c r="N629" s="137" t="s">
        <v>2</v>
      </c>
      <c r="O629" s="137" t="s">
        <v>3</v>
      </c>
      <c r="P629" s="137" t="s">
        <v>27</v>
      </c>
      <c r="Q629" s="137" t="s">
        <v>4</v>
      </c>
      <c r="R629" s="137" t="s">
        <v>5</v>
      </c>
      <c r="S629" s="138" t="s">
        <v>6</v>
      </c>
    </row>
    <row r="630" spans="1:85" ht="15" customHeight="1">
      <c r="A630" s="307" t="s">
        <v>48</v>
      </c>
      <c r="B630" s="294" t="s">
        <v>109</v>
      </c>
      <c r="C630" s="295"/>
      <c r="D630" s="295"/>
      <c r="E630" s="295"/>
      <c r="F630" s="295"/>
      <c r="G630" s="295"/>
      <c r="H630" s="295"/>
      <c r="I630" s="296"/>
      <c r="K630" s="309" t="s">
        <v>48</v>
      </c>
      <c r="L630" s="297" t="s">
        <v>109</v>
      </c>
      <c r="M630" s="298"/>
      <c r="N630" s="298"/>
      <c r="O630" s="298"/>
      <c r="P630" s="298"/>
      <c r="Q630" s="298"/>
      <c r="R630" s="298"/>
      <c r="S630" s="299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85" ht="15">
      <c r="A631" s="141" t="s">
        <v>7</v>
      </c>
      <c r="B631" s="142">
        <v>4.1454419922451635E-2</v>
      </c>
      <c r="C631" s="142">
        <v>0</v>
      </c>
      <c r="D631" s="142">
        <v>0</v>
      </c>
      <c r="E631" s="142">
        <v>0</v>
      </c>
      <c r="F631" s="142">
        <v>0</v>
      </c>
      <c r="G631" s="142">
        <v>0</v>
      </c>
      <c r="H631" s="143">
        <v>0</v>
      </c>
      <c r="I631" s="144">
        <f>SUM(B631:H631)</f>
        <v>4.1454419922451635E-2</v>
      </c>
      <c r="J631" s="139"/>
      <c r="K631" s="193" t="s">
        <v>7</v>
      </c>
      <c r="L631" s="142">
        <v>4.1454419922451635E-2</v>
      </c>
      <c r="M631" s="142">
        <v>0</v>
      </c>
      <c r="N631" s="142">
        <v>0</v>
      </c>
      <c r="O631" s="142">
        <v>0</v>
      </c>
      <c r="P631" s="142">
        <v>0</v>
      </c>
      <c r="Q631" s="142">
        <v>0</v>
      </c>
      <c r="R631" s="194">
        <v>0</v>
      </c>
      <c r="S631" s="195">
        <f>SUM(L631:R631)</f>
        <v>4.1454419922451635E-2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85" ht="15">
      <c r="A632" s="149" t="s">
        <v>8</v>
      </c>
      <c r="B632" s="150">
        <v>0.50249400388590471</v>
      </c>
      <c r="C632" s="150">
        <v>0</v>
      </c>
      <c r="D632" s="150">
        <v>0</v>
      </c>
      <c r="E632" s="150">
        <v>0</v>
      </c>
      <c r="F632" s="150">
        <v>0</v>
      </c>
      <c r="G632" s="150">
        <v>0</v>
      </c>
      <c r="H632" s="151">
        <v>0</v>
      </c>
      <c r="I632" s="152">
        <f t="shared" ref="I632:I651" si="344">SUM(B632:H632)</f>
        <v>0.50249400388590471</v>
      </c>
      <c r="J632" s="139"/>
      <c r="K632" s="153" t="s">
        <v>8</v>
      </c>
      <c r="L632" s="154">
        <v>0.50249400388590471</v>
      </c>
      <c r="M632" s="154">
        <v>0</v>
      </c>
      <c r="N632" s="154">
        <v>0</v>
      </c>
      <c r="O632" s="154">
        <v>0</v>
      </c>
      <c r="P632" s="154">
        <v>0</v>
      </c>
      <c r="Q632" s="154">
        <v>0</v>
      </c>
      <c r="R632" s="155">
        <v>0</v>
      </c>
      <c r="S632" s="156">
        <f t="shared" ref="S632:S651" si="345">SUM(L632:R632)</f>
        <v>0.50249400388590471</v>
      </c>
    </row>
    <row r="633" spans="1:85" ht="15">
      <c r="A633" s="157" t="s">
        <v>10</v>
      </c>
      <c r="B633" s="146">
        <v>1.2757165065680672E-2</v>
      </c>
      <c r="C633" s="146">
        <v>0</v>
      </c>
      <c r="D633" s="146">
        <v>4.0866882247355465E-5</v>
      </c>
      <c r="E633" s="146">
        <v>0</v>
      </c>
      <c r="F633" s="146">
        <v>0</v>
      </c>
      <c r="G633" s="146">
        <v>0</v>
      </c>
      <c r="H633" s="158">
        <v>0</v>
      </c>
      <c r="I633" s="144">
        <f t="shared" si="344"/>
        <v>1.2798031947928027E-2</v>
      </c>
      <c r="J633" s="139"/>
      <c r="K633" s="159" t="s">
        <v>10</v>
      </c>
      <c r="L633" s="146">
        <v>1.2757165065680672E-2</v>
      </c>
      <c r="M633" s="146">
        <v>0</v>
      </c>
      <c r="N633" s="146">
        <v>4.0866882247355465E-5</v>
      </c>
      <c r="O633" s="146">
        <v>0</v>
      </c>
      <c r="P633" s="146">
        <v>0</v>
      </c>
      <c r="Q633" s="146">
        <v>0</v>
      </c>
      <c r="R633" s="147">
        <v>0</v>
      </c>
      <c r="S633" s="148">
        <f t="shared" si="345"/>
        <v>1.2798031947928027E-2</v>
      </c>
    </row>
    <row r="634" spans="1:85" ht="15">
      <c r="A634" s="149" t="s">
        <v>53</v>
      </c>
      <c r="B634" s="150">
        <v>0</v>
      </c>
      <c r="C634" s="150">
        <v>0</v>
      </c>
      <c r="D634" s="150">
        <v>0</v>
      </c>
      <c r="E634" s="150">
        <v>0</v>
      </c>
      <c r="F634" s="150">
        <v>0</v>
      </c>
      <c r="G634" s="150">
        <v>0</v>
      </c>
      <c r="H634" s="151">
        <v>0</v>
      </c>
      <c r="I634" s="152">
        <f t="shared" si="344"/>
        <v>0</v>
      </c>
      <c r="J634" s="139"/>
      <c r="K634" s="153" t="s">
        <v>53</v>
      </c>
      <c r="L634" s="154">
        <v>0</v>
      </c>
      <c r="M634" s="154">
        <v>0</v>
      </c>
      <c r="N634" s="154">
        <v>0</v>
      </c>
      <c r="O634" s="154">
        <v>0</v>
      </c>
      <c r="P634" s="154">
        <v>0</v>
      </c>
      <c r="Q634" s="154">
        <v>0</v>
      </c>
      <c r="R634" s="155">
        <v>0</v>
      </c>
      <c r="S634" s="156">
        <f t="shared" si="345"/>
        <v>0</v>
      </c>
    </row>
    <row r="635" spans="1:85" ht="15">
      <c r="A635" s="157" t="s">
        <v>16</v>
      </c>
      <c r="B635" s="146">
        <v>28.263047012889334</v>
      </c>
      <c r="C635" s="146">
        <v>0.12215466065459232</v>
      </c>
      <c r="D635" s="146">
        <v>2.2774286922482569</v>
      </c>
      <c r="E635" s="146">
        <v>0</v>
      </c>
      <c r="F635" s="146">
        <v>0</v>
      </c>
      <c r="G635" s="146">
        <v>0</v>
      </c>
      <c r="H635" s="158">
        <v>0</v>
      </c>
      <c r="I635" s="144">
        <f t="shared" si="344"/>
        <v>30.662630365792182</v>
      </c>
      <c r="J635" s="139"/>
      <c r="K635" s="159" t="s">
        <v>16</v>
      </c>
      <c r="L635" s="146">
        <v>28.263047012889334</v>
      </c>
      <c r="M635" s="146">
        <v>0.12215466065459232</v>
      </c>
      <c r="N635" s="146">
        <v>2.2774286922482569</v>
      </c>
      <c r="O635" s="146">
        <v>0</v>
      </c>
      <c r="P635" s="146">
        <v>0</v>
      </c>
      <c r="Q635" s="146">
        <v>0</v>
      </c>
      <c r="R635" s="147">
        <v>0</v>
      </c>
      <c r="S635" s="148">
        <f t="shared" si="345"/>
        <v>30.662630365792182</v>
      </c>
    </row>
    <row r="636" spans="1:85" ht="15">
      <c r="A636" s="149" t="s">
        <v>15</v>
      </c>
      <c r="B636" s="150">
        <v>3.2538624855408624</v>
      </c>
      <c r="C636" s="150">
        <v>7.3432538565775196E-2</v>
      </c>
      <c r="D636" s="150">
        <v>0</v>
      </c>
      <c r="E636" s="150">
        <v>0</v>
      </c>
      <c r="F636" s="150">
        <v>0</v>
      </c>
      <c r="G636" s="150">
        <v>0</v>
      </c>
      <c r="H636" s="151">
        <v>0</v>
      </c>
      <c r="I636" s="152">
        <f t="shared" si="344"/>
        <v>3.3272950241066375</v>
      </c>
      <c r="J636" s="139"/>
      <c r="K636" s="153" t="s">
        <v>15</v>
      </c>
      <c r="L636" s="154">
        <v>3.2538624855408624</v>
      </c>
      <c r="M636" s="154">
        <v>7.3432538565775196E-2</v>
      </c>
      <c r="N636" s="154">
        <v>0</v>
      </c>
      <c r="O636" s="154">
        <v>0</v>
      </c>
      <c r="P636" s="154">
        <v>0</v>
      </c>
      <c r="Q636" s="154">
        <v>0</v>
      </c>
      <c r="R636" s="155">
        <v>0</v>
      </c>
      <c r="S636" s="156">
        <f t="shared" si="345"/>
        <v>3.3272950241066375</v>
      </c>
    </row>
    <row r="637" spans="1:85" ht="15">
      <c r="A637" s="157" t="s">
        <v>55</v>
      </c>
      <c r="B637" s="146">
        <v>0</v>
      </c>
      <c r="C637" s="146">
        <v>8.9642149743810864E-2</v>
      </c>
      <c r="D637" s="146">
        <v>0</v>
      </c>
      <c r="E637" s="146">
        <v>4.3508409664066487</v>
      </c>
      <c r="F637" s="146">
        <v>171.82680357829202</v>
      </c>
      <c r="G637" s="146">
        <v>0</v>
      </c>
      <c r="H637" s="158">
        <v>0</v>
      </c>
      <c r="I637" s="144">
        <f t="shared" si="344"/>
        <v>176.26728669444248</v>
      </c>
      <c r="J637" s="139"/>
      <c r="K637" s="159" t="s">
        <v>55</v>
      </c>
      <c r="L637" s="146">
        <v>0</v>
      </c>
      <c r="M637" s="146">
        <v>8.9642149743810864E-2</v>
      </c>
      <c r="N637" s="146">
        <v>0</v>
      </c>
      <c r="O637" s="146">
        <v>4.3508409664066487</v>
      </c>
      <c r="P637" s="146">
        <v>171.82680357829202</v>
      </c>
      <c r="Q637" s="146">
        <v>0</v>
      </c>
      <c r="R637" s="147">
        <v>0</v>
      </c>
      <c r="S637" s="148">
        <f t="shared" si="345"/>
        <v>176.26728669444248</v>
      </c>
    </row>
    <row r="638" spans="1:85" ht="15">
      <c r="A638" s="149" t="s">
        <v>12</v>
      </c>
      <c r="B638" s="150">
        <v>0</v>
      </c>
      <c r="C638" s="150">
        <v>0</v>
      </c>
      <c r="D638" s="150">
        <v>0</v>
      </c>
      <c r="E638" s="150">
        <v>7.1416860848764578</v>
      </c>
      <c r="F638" s="150">
        <v>0</v>
      </c>
      <c r="G638" s="150">
        <v>0</v>
      </c>
      <c r="H638" s="151">
        <v>0</v>
      </c>
      <c r="I638" s="152">
        <f t="shared" si="344"/>
        <v>7.1416860848764578</v>
      </c>
      <c r="J638" s="139"/>
      <c r="K638" s="153" t="s">
        <v>12</v>
      </c>
      <c r="L638" s="154">
        <v>0</v>
      </c>
      <c r="M638" s="154">
        <v>0</v>
      </c>
      <c r="N638" s="154">
        <v>0</v>
      </c>
      <c r="O638" s="154">
        <v>7.1416860848764578</v>
      </c>
      <c r="P638" s="154">
        <v>0</v>
      </c>
      <c r="Q638" s="154">
        <v>0</v>
      </c>
      <c r="R638" s="155">
        <v>0</v>
      </c>
      <c r="S638" s="156">
        <f t="shared" si="345"/>
        <v>7.1416860848764578</v>
      </c>
    </row>
    <row r="639" spans="1:85" ht="15">
      <c r="A639" s="157" t="s">
        <v>56</v>
      </c>
      <c r="B639" s="146">
        <v>0</v>
      </c>
      <c r="C639" s="146">
        <v>0</v>
      </c>
      <c r="D639" s="146">
        <v>0</v>
      </c>
      <c r="E639" s="146">
        <v>0</v>
      </c>
      <c r="F639" s="146">
        <v>0</v>
      </c>
      <c r="G639" s="146">
        <v>0</v>
      </c>
      <c r="H639" s="158">
        <v>0</v>
      </c>
      <c r="I639" s="144">
        <f t="shared" si="344"/>
        <v>0</v>
      </c>
      <c r="J639" s="139"/>
      <c r="K639" s="159" t="s">
        <v>56</v>
      </c>
      <c r="L639" s="146">
        <v>0</v>
      </c>
      <c r="M639" s="146">
        <v>0</v>
      </c>
      <c r="N639" s="146">
        <v>0</v>
      </c>
      <c r="O639" s="146">
        <v>0</v>
      </c>
      <c r="P639" s="146">
        <v>0</v>
      </c>
      <c r="Q639" s="146">
        <v>0</v>
      </c>
      <c r="R639" s="147">
        <v>0</v>
      </c>
      <c r="S639" s="148">
        <f t="shared" si="345"/>
        <v>0</v>
      </c>
    </row>
    <row r="640" spans="1:85" ht="15">
      <c r="A640" s="149" t="s">
        <v>17</v>
      </c>
      <c r="B640" s="150">
        <v>2.6316486921503195</v>
      </c>
      <c r="C640" s="150">
        <v>0</v>
      </c>
      <c r="D640" s="150">
        <v>1.2740421337216853E-2</v>
      </c>
      <c r="E640" s="150">
        <v>7.7521810269506941E-2</v>
      </c>
      <c r="F640" s="150">
        <v>0</v>
      </c>
      <c r="G640" s="150">
        <v>0</v>
      </c>
      <c r="H640" s="151">
        <v>0</v>
      </c>
      <c r="I640" s="152">
        <f t="shared" si="344"/>
        <v>2.7219109237570431</v>
      </c>
      <c r="J640" s="139"/>
      <c r="K640" s="153" t="s">
        <v>17</v>
      </c>
      <c r="L640" s="154">
        <v>2.6316486921503195</v>
      </c>
      <c r="M640" s="154">
        <v>0</v>
      </c>
      <c r="N640" s="154">
        <v>1.2740421337216853E-2</v>
      </c>
      <c r="O640" s="154">
        <v>7.7521810269506941E-2</v>
      </c>
      <c r="P640" s="154">
        <v>0</v>
      </c>
      <c r="Q640" s="154">
        <v>0</v>
      </c>
      <c r="R640" s="155">
        <v>0</v>
      </c>
      <c r="S640" s="156">
        <f t="shared" si="345"/>
        <v>2.7219109237570431</v>
      </c>
    </row>
    <row r="641" spans="1:70" ht="15">
      <c r="A641" s="157" t="s">
        <v>141</v>
      </c>
      <c r="B641" s="146">
        <v>26.868263445422095</v>
      </c>
      <c r="C641" s="146">
        <v>0</v>
      </c>
      <c r="D641" s="146">
        <v>6.944272950100097</v>
      </c>
      <c r="E641" s="146">
        <v>0</v>
      </c>
      <c r="F641" s="146">
        <v>0</v>
      </c>
      <c r="G641" s="146">
        <v>0</v>
      </c>
      <c r="H641" s="158">
        <v>0</v>
      </c>
      <c r="I641" s="144">
        <f t="shared" si="344"/>
        <v>33.812536395522194</v>
      </c>
      <c r="J641" s="139"/>
      <c r="K641" s="159" t="s">
        <v>141</v>
      </c>
      <c r="L641" s="146">
        <v>26.868263445422095</v>
      </c>
      <c r="M641" s="146">
        <v>0</v>
      </c>
      <c r="N641" s="146">
        <v>6.944272950100097</v>
      </c>
      <c r="O641" s="146">
        <v>0</v>
      </c>
      <c r="P641" s="146">
        <v>0</v>
      </c>
      <c r="Q641" s="146">
        <v>0</v>
      </c>
      <c r="R641" s="147">
        <v>0</v>
      </c>
      <c r="S641" s="148">
        <f t="shared" si="345"/>
        <v>33.812536395522194</v>
      </c>
    </row>
    <row r="642" spans="1:70" ht="15">
      <c r="A642" s="149" t="s">
        <v>25</v>
      </c>
      <c r="B642" s="150">
        <v>39.886749369151438</v>
      </c>
      <c r="C642" s="150">
        <v>5.1825789506138115E-2</v>
      </c>
      <c r="D642" s="150">
        <v>0.82502953851976868</v>
      </c>
      <c r="E642" s="150">
        <v>66.279287856331536</v>
      </c>
      <c r="F642" s="150">
        <v>0</v>
      </c>
      <c r="G642" s="150">
        <v>22.350718248391193</v>
      </c>
      <c r="H642" s="151">
        <v>0.31358037981037828</v>
      </c>
      <c r="I642" s="152">
        <f t="shared" si="344"/>
        <v>129.70719118171047</v>
      </c>
      <c r="J642" s="139"/>
      <c r="K642" s="153" t="s">
        <v>25</v>
      </c>
      <c r="L642" s="154">
        <v>39.886749369151438</v>
      </c>
      <c r="M642" s="154">
        <v>5.1825789506138115E-2</v>
      </c>
      <c r="N642" s="154">
        <v>0.82502953851976868</v>
      </c>
      <c r="O642" s="154">
        <v>66.279287856331536</v>
      </c>
      <c r="P642" s="154">
        <v>0</v>
      </c>
      <c r="Q642" s="154">
        <v>22.350718248391193</v>
      </c>
      <c r="R642" s="155">
        <v>0.31358037981037828</v>
      </c>
      <c r="S642" s="156">
        <f t="shared" si="345"/>
        <v>129.70719118171047</v>
      </c>
    </row>
    <row r="643" spans="1:70" ht="15">
      <c r="A643" s="157" t="s">
        <v>24</v>
      </c>
      <c r="B643" s="146">
        <v>6.4532487656652249</v>
      </c>
      <c r="C643" s="146">
        <v>0</v>
      </c>
      <c r="D643" s="146">
        <v>0</v>
      </c>
      <c r="E643" s="146">
        <v>0</v>
      </c>
      <c r="F643" s="146">
        <v>0</v>
      </c>
      <c r="G643" s="146">
        <v>0</v>
      </c>
      <c r="H643" s="158">
        <v>0</v>
      </c>
      <c r="I643" s="144">
        <f t="shared" si="344"/>
        <v>6.4532487656652249</v>
      </c>
      <c r="J643" s="139"/>
      <c r="K643" s="159" t="s">
        <v>24</v>
      </c>
      <c r="L643" s="146">
        <v>6.4532487656652249</v>
      </c>
      <c r="M643" s="146">
        <v>0</v>
      </c>
      <c r="N643" s="146">
        <v>0</v>
      </c>
      <c r="O643" s="146">
        <v>0</v>
      </c>
      <c r="P643" s="146">
        <v>0</v>
      </c>
      <c r="Q643" s="146">
        <v>0</v>
      </c>
      <c r="R643" s="147">
        <v>0</v>
      </c>
      <c r="S643" s="148">
        <f t="shared" si="345"/>
        <v>6.4532487656652249</v>
      </c>
    </row>
    <row r="644" spans="1:70" ht="15">
      <c r="A644" s="149" t="s">
        <v>57</v>
      </c>
      <c r="B644" s="150">
        <v>76.821831169680877</v>
      </c>
      <c r="C644" s="150">
        <v>3.4797682208951897</v>
      </c>
      <c r="D644" s="150">
        <v>43.742934276646984</v>
      </c>
      <c r="E644" s="150">
        <v>0</v>
      </c>
      <c r="F644" s="150">
        <v>0</v>
      </c>
      <c r="G644" s="150">
        <v>0</v>
      </c>
      <c r="H644" s="151">
        <v>0</v>
      </c>
      <c r="I644" s="152">
        <f t="shared" si="344"/>
        <v>124.04453366722305</v>
      </c>
      <c r="J644" s="139"/>
      <c r="K644" s="153" t="s">
        <v>57</v>
      </c>
      <c r="L644" s="154">
        <v>76.821831169680877</v>
      </c>
      <c r="M644" s="154">
        <v>3.4797682208951897</v>
      </c>
      <c r="N644" s="154">
        <v>43.742934276646984</v>
      </c>
      <c r="O644" s="154">
        <v>0</v>
      </c>
      <c r="P644" s="154">
        <v>0</v>
      </c>
      <c r="Q644" s="154">
        <v>0</v>
      </c>
      <c r="R644" s="155">
        <v>0</v>
      </c>
      <c r="S644" s="156">
        <f t="shared" si="345"/>
        <v>124.04453366722305</v>
      </c>
    </row>
    <row r="645" spans="1:70" ht="15">
      <c r="A645" s="157" t="s">
        <v>22</v>
      </c>
      <c r="B645" s="146">
        <v>21.524074293486699</v>
      </c>
      <c r="C645" s="146">
        <v>0</v>
      </c>
      <c r="D645" s="146">
        <v>8.0381090695178727</v>
      </c>
      <c r="E645" s="146">
        <v>0.27212477251267031</v>
      </c>
      <c r="F645" s="146">
        <v>12.597458402926554</v>
      </c>
      <c r="G645" s="146">
        <v>0</v>
      </c>
      <c r="H645" s="158">
        <v>0</v>
      </c>
      <c r="I645" s="144">
        <f t="shared" si="344"/>
        <v>42.431766538443796</v>
      </c>
      <c r="J645" s="139"/>
      <c r="K645" s="159" t="s">
        <v>22</v>
      </c>
      <c r="L645" s="146">
        <v>21.524074293486699</v>
      </c>
      <c r="M645" s="146">
        <v>0</v>
      </c>
      <c r="N645" s="146">
        <v>8.0381090695178727</v>
      </c>
      <c r="O645" s="146">
        <v>0.27212477251267031</v>
      </c>
      <c r="P645" s="146">
        <v>12.597458402926554</v>
      </c>
      <c r="Q645" s="146">
        <v>0</v>
      </c>
      <c r="R645" s="147">
        <v>0</v>
      </c>
      <c r="S645" s="148">
        <f t="shared" si="345"/>
        <v>42.431766538443796</v>
      </c>
    </row>
    <row r="646" spans="1:70" ht="15">
      <c r="A646" s="149" t="s">
        <v>21</v>
      </c>
      <c r="B646" s="150">
        <v>0</v>
      </c>
      <c r="C646" s="150">
        <v>0</v>
      </c>
      <c r="D646" s="150">
        <v>0</v>
      </c>
      <c r="E646" s="150">
        <v>0</v>
      </c>
      <c r="F646" s="150">
        <v>0</v>
      </c>
      <c r="G646" s="150">
        <v>0</v>
      </c>
      <c r="H646" s="151">
        <v>0</v>
      </c>
      <c r="I646" s="152">
        <f t="shared" si="344"/>
        <v>0</v>
      </c>
      <c r="J646" s="139"/>
      <c r="K646" s="153" t="s">
        <v>21</v>
      </c>
      <c r="L646" s="154">
        <v>0</v>
      </c>
      <c r="M646" s="154">
        <v>0</v>
      </c>
      <c r="N646" s="154">
        <v>0</v>
      </c>
      <c r="O646" s="154">
        <v>0</v>
      </c>
      <c r="P646" s="154">
        <v>0</v>
      </c>
      <c r="Q646" s="154">
        <v>0</v>
      </c>
      <c r="R646" s="155">
        <v>0</v>
      </c>
      <c r="S646" s="156">
        <f t="shared" si="345"/>
        <v>0</v>
      </c>
    </row>
    <row r="647" spans="1:70" ht="15">
      <c r="A647" s="160" t="s">
        <v>61</v>
      </c>
      <c r="B647" s="146">
        <v>6.8852141803075364</v>
      </c>
      <c r="C647" s="146">
        <v>0</v>
      </c>
      <c r="D647" s="146">
        <v>0</v>
      </c>
      <c r="E647" s="146">
        <v>0</v>
      </c>
      <c r="F647" s="146">
        <v>0</v>
      </c>
      <c r="G647" s="146">
        <v>0</v>
      </c>
      <c r="H647" s="158">
        <v>0</v>
      </c>
      <c r="I647" s="144">
        <f t="shared" si="344"/>
        <v>6.8852141803075364</v>
      </c>
      <c r="J647" s="139"/>
      <c r="K647" s="161" t="s">
        <v>61</v>
      </c>
      <c r="L647" s="146">
        <v>6.8852141803075364</v>
      </c>
      <c r="M647" s="146">
        <v>0</v>
      </c>
      <c r="N647" s="146">
        <v>0</v>
      </c>
      <c r="O647" s="146">
        <v>0</v>
      </c>
      <c r="P647" s="146">
        <v>0</v>
      </c>
      <c r="Q647" s="146">
        <v>0</v>
      </c>
      <c r="R647" s="147">
        <v>0</v>
      </c>
      <c r="S647" s="148">
        <f t="shared" si="345"/>
        <v>6.8852141803075364</v>
      </c>
    </row>
    <row r="648" spans="1:70">
      <c r="A648" s="162" t="s">
        <v>23</v>
      </c>
      <c r="B648" s="163">
        <v>6.8852141803075364</v>
      </c>
      <c r="C648" s="163">
        <v>0</v>
      </c>
      <c r="D648" s="163">
        <v>0</v>
      </c>
      <c r="E648" s="163">
        <v>0</v>
      </c>
      <c r="F648" s="163">
        <v>0</v>
      </c>
      <c r="G648" s="163">
        <v>0</v>
      </c>
      <c r="H648" s="164">
        <v>0</v>
      </c>
      <c r="I648" s="165">
        <f t="shared" si="344"/>
        <v>6.8852141803075364</v>
      </c>
      <c r="J648" s="139"/>
      <c r="K648" s="166" t="s">
        <v>23</v>
      </c>
      <c r="L648" s="167">
        <v>6.8852141803075364</v>
      </c>
      <c r="M648" s="167">
        <v>0</v>
      </c>
      <c r="N648" s="167">
        <v>0</v>
      </c>
      <c r="O648" s="167">
        <v>0</v>
      </c>
      <c r="P648" s="167">
        <v>0</v>
      </c>
      <c r="Q648" s="167">
        <v>0</v>
      </c>
      <c r="R648" s="168">
        <v>0</v>
      </c>
      <c r="S648" s="169">
        <f t="shared" si="345"/>
        <v>6.8852141803075364</v>
      </c>
    </row>
    <row r="649" spans="1:70">
      <c r="A649" s="170" t="s">
        <v>19</v>
      </c>
      <c r="B649" s="171">
        <v>0</v>
      </c>
      <c r="C649" s="171">
        <v>0</v>
      </c>
      <c r="D649" s="171">
        <v>0</v>
      </c>
      <c r="E649" s="171">
        <v>0</v>
      </c>
      <c r="F649" s="171">
        <v>0</v>
      </c>
      <c r="G649" s="171">
        <v>0</v>
      </c>
      <c r="H649" s="172">
        <v>0</v>
      </c>
      <c r="I649" s="173">
        <f t="shared" si="344"/>
        <v>0</v>
      </c>
      <c r="J649" s="139"/>
      <c r="K649" s="174" t="s">
        <v>19</v>
      </c>
      <c r="L649" s="171">
        <v>0</v>
      </c>
      <c r="M649" s="171">
        <v>0</v>
      </c>
      <c r="N649" s="171">
        <v>0</v>
      </c>
      <c r="O649" s="171">
        <v>0</v>
      </c>
      <c r="P649" s="171">
        <v>0</v>
      </c>
      <c r="Q649" s="171">
        <v>0</v>
      </c>
      <c r="R649" s="175">
        <v>0</v>
      </c>
      <c r="S649" s="176">
        <f t="shared" si="345"/>
        <v>0</v>
      </c>
    </row>
    <row r="650" spans="1:70">
      <c r="A650" s="162" t="s">
        <v>20</v>
      </c>
      <c r="B650" s="163">
        <v>0</v>
      </c>
      <c r="C650" s="163">
        <v>0</v>
      </c>
      <c r="D650" s="163">
        <v>0</v>
      </c>
      <c r="E650" s="163">
        <v>0</v>
      </c>
      <c r="F650" s="163">
        <v>0</v>
      </c>
      <c r="G650" s="163">
        <v>0</v>
      </c>
      <c r="H650" s="164">
        <v>0</v>
      </c>
      <c r="I650" s="165">
        <f t="shared" si="344"/>
        <v>0</v>
      </c>
      <c r="J650" s="139"/>
      <c r="K650" s="166" t="s">
        <v>20</v>
      </c>
      <c r="L650" s="167">
        <v>0</v>
      </c>
      <c r="M650" s="167">
        <v>0</v>
      </c>
      <c r="N650" s="167">
        <v>0</v>
      </c>
      <c r="O650" s="167">
        <v>0</v>
      </c>
      <c r="P650" s="167">
        <v>0</v>
      </c>
      <c r="Q650" s="167">
        <v>0</v>
      </c>
      <c r="R650" s="168">
        <v>0</v>
      </c>
      <c r="S650" s="169">
        <f t="shared" si="345"/>
        <v>0</v>
      </c>
    </row>
    <row r="651" spans="1:70" ht="15" thickBot="1">
      <c r="A651" s="177" t="s">
        <v>11</v>
      </c>
      <c r="B651" s="178">
        <v>0</v>
      </c>
      <c r="C651" s="178">
        <v>0</v>
      </c>
      <c r="D651" s="178">
        <v>0</v>
      </c>
      <c r="E651" s="178">
        <v>0</v>
      </c>
      <c r="F651" s="178">
        <v>0</v>
      </c>
      <c r="G651" s="178">
        <v>0</v>
      </c>
      <c r="H651" s="179">
        <v>0</v>
      </c>
      <c r="I651" s="180">
        <f t="shared" si="344"/>
        <v>0</v>
      </c>
      <c r="J651" s="139"/>
      <c r="K651" s="181" t="s">
        <v>11</v>
      </c>
      <c r="L651" s="178">
        <v>0</v>
      </c>
      <c r="M651" s="178">
        <v>0</v>
      </c>
      <c r="N651" s="178">
        <v>0</v>
      </c>
      <c r="O651" s="178">
        <v>0</v>
      </c>
      <c r="P651" s="178">
        <v>0</v>
      </c>
      <c r="Q651" s="178">
        <v>0</v>
      </c>
      <c r="R651" s="182">
        <v>0</v>
      </c>
      <c r="S651" s="183">
        <f t="shared" si="345"/>
        <v>0</v>
      </c>
    </row>
    <row r="652" spans="1:70" ht="15">
      <c r="A652" s="184" t="s">
        <v>26</v>
      </c>
      <c r="B652" s="185">
        <f>SUM(B631:B647)</f>
        <v>213.14464500316845</v>
      </c>
      <c r="C652" s="185">
        <f t="shared" ref="C652:H652" si="346">SUM(C631:C647)</f>
        <v>3.8168233593655061</v>
      </c>
      <c r="D652" s="185">
        <f t="shared" si="346"/>
        <v>61.840555815252443</v>
      </c>
      <c r="E652" s="185">
        <f t="shared" si="346"/>
        <v>78.121461490396811</v>
      </c>
      <c r="F652" s="185">
        <f t="shared" si="346"/>
        <v>184.42426198121856</v>
      </c>
      <c r="G652" s="185">
        <f t="shared" si="346"/>
        <v>22.350718248391193</v>
      </c>
      <c r="H652" s="187">
        <f t="shared" si="346"/>
        <v>0.31358037981037828</v>
      </c>
      <c r="I652" s="144">
        <f t="shared" ref="I652" si="347">SUM(I631:I647)</f>
        <v>564.01204627760342</v>
      </c>
      <c r="J652" s="139"/>
      <c r="K652" s="186" t="s">
        <v>26</v>
      </c>
      <c r="L652" s="185">
        <f>SUM(L631:L647)</f>
        <v>213.14464500316845</v>
      </c>
      <c r="M652" s="185">
        <f t="shared" ref="M652:R652" si="348">SUM(M631:M647)</f>
        <v>3.8168233593655061</v>
      </c>
      <c r="N652" s="185">
        <f t="shared" si="348"/>
        <v>61.840555815252443</v>
      </c>
      <c r="O652" s="185">
        <f t="shared" si="348"/>
        <v>78.121461490396811</v>
      </c>
      <c r="P652" s="185">
        <f t="shared" si="348"/>
        <v>184.42426198121856</v>
      </c>
      <c r="Q652" s="185">
        <f t="shared" si="348"/>
        <v>22.350718248391193</v>
      </c>
      <c r="R652" s="187">
        <f t="shared" si="348"/>
        <v>0.31358037981037828</v>
      </c>
      <c r="S652" s="188">
        <f t="shared" ref="S652" si="349">SUM(S631:S647)</f>
        <v>564.01204627760342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70" s="2" customFormat="1" ht="15" thickBot="1">
      <c r="A653" s="17" t="s">
        <v>100</v>
      </c>
      <c r="B653" s="100">
        <f>IF($I652=0,"-",B652/$I652)</f>
        <v>0.37790796563635787</v>
      </c>
      <c r="C653" s="100">
        <f t="shared" ref="C653:H653" si="350">IF($I652=0,"-",C652/$I652)</f>
        <v>6.767272764041086E-3</v>
      </c>
      <c r="D653" s="100">
        <f t="shared" si="350"/>
        <v>0.10964403371061136</v>
      </c>
      <c r="E653" s="100">
        <f t="shared" si="350"/>
        <v>0.13851027120074291</v>
      </c>
      <c r="F653" s="100">
        <f t="shared" si="350"/>
        <v>0.32698638831988003</v>
      </c>
      <c r="G653" s="100">
        <f t="shared" si="350"/>
        <v>3.9628086662160229E-2</v>
      </c>
      <c r="H653" s="101">
        <f t="shared" si="350"/>
        <v>5.5598170620638817E-4</v>
      </c>
      <c r="I653" s="102">
        <f>SUM(B653:H653)</f>
        <v>0.99999999999999989</v>
      </c>
      <c r="K653" s="27" t="s">
        <v>100</v>
      </c>
      <c r="L653" s="76">
        <f>IF($S652=0,"-",L652/$S652)</f>
        <v>0.37790796563635787</v>
      </c>
      <c r="M653" s="76">
        <f t="shared" ref="M653:R653" si="351">IF($S652=0,"-",M652/$S652)</f>
        <v>6.767272764041086E-3</v>
      </c>
      <c r="N653" s="76">
        <f t="shared" si="351"/>
        <v>0.10964403371061136</v>
      </c>
      <c r="O653" s="76">
        <f t="shared" si="351"/>
        <v>0.13851027120074291</v>
      </c>
      <c r="P653" s="76">
        <f t="shared" si="351"/>
        <v>0.32698638831988003</v>
      </c>
      <c r="Q653" s="76">
        <f t="shared" si="351"/>
        <v>3.9628086662160229E-2</v>
      </c>
      <c r="R653" s="77">
        <f t="shared" si="351"/>
        <v>5.5598170620638817E-4</v>
      </c>
      <c r="S653" s="78">
        <f>SUM(L653:R653)</f>
        <v>0.99999999999999989</v>
      </c>
      <c r="U653" s="131"/>
      <c r="V653" s="139"/>
      <c r="W653" s="139"/>
      <c r="X653" s="139"/>
      <c r="Y653" s="139"/>
      <c r="Z653" s="139"/>
      <c r="AA653" s="139"/>
      <c r="AB653" s="139"/>
      <c r="AC653" s="139"/>
      <c r="AD653" s="139"/>
      <c r="AE653" s="139"/>
      <c r="AF653" s="139"/>
      <c r="AG653" s="139"/>
      <c r="AH653" s="139"/>
      <c r="AI653" s="140"/>
      <c r="AJ653" s="131"/>
      <c r="AK653" s="131"/>
      <c r="AL653" s="131"/>
      <c r="AM653" s="131"/>
      <c r="AN653" s="131"/>
      <c r="AO653" s="131"/>
      <c r="AP653" s="131"/>
      <c r="BA653" s="189"/>
      <c r="BR653" s="189"/>
    </row>
    <row r="654" spans="1:70">
      <c r="A654" s="218"/>
      <c r="B654" s="218"/>
      <c r="C654" s="218"/>
      <c r="D654" s="218"/>
      <c r="E654" s="218"/>
      <c r="F654" s="218"/>
      <c r="G654" s="218"/>
      <c r="H654" s="218"/>
      <c r="I654" s="218"/>
      <c r="K654" s="218"/>
      <c r="L654" s="218"/>
      <c r="M654" s="218"/>
      <c r="N654" s="218"/>
      <c r="O654" s="218"/>
      <c r="P654" s="218"/>
      <c r="Q654" s="218"/>
      <c r="R654" s="218"/>
      <c r="S654" s="21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AK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2.625" customWidth="1"/>
    <col min="2" max="9" width="16.625" style="5" customWidth="1"/>
    <col min="10" max="10" width="11.625" customWidth="1"/>
    <col min="11" max="11" width="42.625" customWidth="1"/>
    <col min="12" max="19" width="16.625" style="5" customWidth="1"/>
    <col min="20" max="20" width="11.625" customWidth="1"/>
    <col min="21" max="21" width="41" customWidth="1"/>
    <col min="22" max="23" width="16.625" style="5" customWidth="1"/>
    <col min="24" max="24" width="23.5" style="5" customWidth="1"/>
    <col min="25" max="25" width="20.625" style="5" customWidth="1"/>
    <col min="26" max="26" width="16.625" style="5" customWidth="1"/>
    <col min="27" max="27" width="20.5" style="5" customWidth="1"/>
    <col min="28" max="31" width="16.625" style="5" customWidth="1"/>
    <col min="32" max="32" width="21.5" style="5" customWidth="1"/>
    <col min="33" max="34" width="16.625" style="5" customWidth="1"/>
    <col min="35" max="35" width="16.625" style="41" customWidth="1"/>
    <col min="36" max="37" width="16.625" customWidth="1"/>
  </cols>
  <sheetData>
    <row r="1" spans="1:36" ht="15" customHeight="1" thickTop="1">
      <c r="A1" s="402" t="s">
        <v>97</v>
      </c>
      <c r="B1" s="403"/>
      <c r="C1" s="403"/>
      <c r="D1" s="403"/>
      <c r="E1" s="403"/>
      <c r="F1" s="403"/>
      <c r="G1" s="403"/>
      <c r="H1" s="403"/>
      <c r="I1" s="404"/>
      <c r="K1" s="411" t="s">
        <v>119</v>
      </c>
      <c r="L1" s="412"/>
      <c r="M1" s="412"/>
      <c r="N1" s="412"/>
      <c r="O1" s="412"/>
      <c r="P1" s="412"/>
      <c r="Q1" s="412"/>
      <c r="R1" s="412"/>
      <c r="S1" s="413"/>
      <c r="U1" s="420" t="s">
        <v>84</v>
      </c>
      <c r="V1" s="421"/>
      <c r="W1" s="421"/>
      <c r="X1" s="421"/>
      <c r="Y1" s="421"/>
      <c r="Z1" s="421"/>
      <c r="AA1" s="421"/>
      <c r="AB1" s="421"/>
      <c r="AC1" s="421"/>
      <c r="AD1" s="421"/>
      <c r="AE1" s="421"/>
      <c r="AF1" s="421"/>
      <c r="AG1" s="421"/>
      <c r="AH1" s="421"/>
      <c r="AI1" s="422"/>
    </row>
    <row r="2" spans="1:36" ht="14.25" customHeight="1">
      <c r="A2" s="405"/>
      <c r="B2" s="406"/>
      <c r="C2" s="406"/>
      <c r="D2" s="406"/>
      <c r="E2" s="406"/>
      <c r="F2" s="406"/>
      <c r="G2" s="406"/>
      <c r="H2" s="406"/>
      <c r="I2" s="407"/>
      <c r="K2" s="414"/>
      <c r="L2" s="415"/>
      <c r="M2" s="415"/>
      <c r="N2" s="415"/>
      <c r="O2" s="415"/>
      <c r="P2" s="415"/>
      <c r="Q2" s="415"/>
      <c r="R2" s="415"/>
      <c r="S2" s="416"/>
      <c r="U2" s="423"/>
      <c r="V2" s="424"/>
      <c r="W2" s="424"/>
      <c r="X2" s="424"/>
      <c r="Y2" s="424"/>
      <c r="Z2" s="424"/>
      <c r="AA2" s="424"/>
      <c r="AB2" s="424"/>
      <c r="AC2" s="424"/>
      <c r="AD2" s="424"/>
      <c r="AE2" s="424"/>
      <c r="AF2" s="424"/>
      <c r="AG2" s="424"/>
      <c r="AH2" s="424"/>
      <c r="AI2" s="425"/>
    </row>
    <row r="3" spans="1:36" ht="15" customHeight="1" thickBot="1">
      <c r="A3" s="408"/>
      <c r="B3" s="409"/>
      <c r="C3" s="409"/>
      <c r="D3" s="409"/>
      <c r="E3" s="409"/>
      <c r="F3" s="409"/>
      <c r="G3" s="409"/>
      <c r="H3" s="409"/>
      <c r="I3" s="410"/>
      <c r="K3" s="417"/>
      <c r="L3" s="418"/>
      <c r="M3" s="418"/>
      <c r="N3" s="418"/>
      <c r="O3" s="418"/>
      <c r="P3" s="418"/>
      <c r="Q3" s="418"/>
      <c r="R3" s="418"/>
      <c r="S3" s="419"/>
      <c r="U3" s="426"/>
      <c r="V3" s="427"/>
      <c r="W3" s="427"/>
      <c r="X3" s="427"/>
      <c r="Y3" s="427"/>
      <c r="Z3" s="427"/>
      <c r="AA3" s="427"/>
      <c r="AB3" s="427"/>
      <c r="AC3" s="427"/>
      <c r="AD3" s="427"/>
      <c r="AE3" s="427"/>
      <c r="AF3" s="427"/>
      <c r="AG3" s="427"/>
      <c r="AH3" s="427"/>
      <c r="AI3" s="428"/>
    </row>
    <row r="4" spans="1:36" ht="15" customHeight="1" thickTop="1" thickBot="1">
      <c r="A4" s="3"/>
      <c r="B4" s="3"/>
      <c r="C4" s="3"/>
      <c r="D4" s="3"/>
      <c r="E4" s="3"/>
      <c r="F4" s="3"/>
      <c r="G4" s="3"/>
      <c r="H4" s="3"/>
      <c r="I4" s="3"/>
      <c r="K4" s="3"/>
      <c r="L4" s="3"/>
      <c r="M4" s="3"/>
      <c r="N4" s="3"/>
      <c r="O4" s="3"/>
      <c r="P4" s="3"/>
      <c r="Q4" s="3"/>
      <c r="R4" s="3"/>
      <c r="S4" s="3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6" ht="28.5">
      <c r="A5" s="429" t="s">
        <v>126</v>
      </c>
      <c r="B5" s="37" t="s">
        <v>0</v>
      </c>
      <c r="C5" s="37" t="s">
        <v>1</v>
      </c>
      <c r="D5" s="37" t="s">
        <v>2</v>
      </c>
      <c r="E5" s="37" t="s">
        <v>3</v>
      </c>
      <c r="F5" s="37" t="s">
        <v>27</v>
      </c>
      <c r="G5" s="37" t="s">
        <v>4</v>
      </c>
      <c r="H5" s="37" t="s">
        <v>5</v>
      </c>
      <c r="I5" s="38" t="s">
        <v>6</v>
      </c>
      <c r="K5" s="437" t="s">
        <v>126</v>
      </c>
      <c r="L5" s="39" t="s">
        <v>0</v>
      </c>
      <c r="M5" s="39" t="s">
        <v>1</v>
      </c>
      <c r="N5" s="39" t="s">
        <v>2</v>
      </c>
      <c r="O5" s="39" t="s">
        <v>3</v>
      </c>
      <c r="P5" s="39" t="s">
        <v>27</v>
      </c>
      <c r="Q5" s="39" t="s">
        <v>4</v>
      </c>
      <c r="R5" s="39" t="s">
        <v>5</v>
      </c>
      <c r="S5" s="40" t="s">
        <v>6</v>
      </c>
      <c r="U5" s="5"/>
      <c r="X5"/>
      <c r="Y5"/>
      <c r="Z5"/>
      <c r="AA5"/>
      <c r="AB5"/>
      <c r="AC5"/>
      <c r="AD5"/>
      <c r="AE5"/>
      <c r="AF5"/>
      <c r="AG5"/>
      <c r="AH5" s="41"/>
      <c r="AJ5" s="41"/>
    </row>
    <row r="6" spans="1:36" ht="14.25" customHeight="1">
      <c r="A6" s="430" t="s">
        <v>99</v>
      </c>
      <c r="B6" s="372" t="s">
        <v>109</v>
      </c>
      <c r="C6" s="373"/>
      <c r="D6" s="373"/>
      <c r="E6" s="373"/>
      <c r="F6" s="373"/>
      <c r="G6" s="373"/>
      <c r="H6" s="373"/>
      <c r="I6" s="374"/>
      <c r="K6" s="438" t="s">
        <v>99</v>
      </c>
      <c r="L6" s="369" t="s">
        <v>109</v>
      </c>
      <c r="M6" s="370"/>
      <c r="N6" s="370"/>
      <c r="O6" s="370"/>
      <c r="P6" s="370"/>
      <c r="Q6" s="370"/>
      <c r="R6" s="370"/>
      <c r="S6" s="371"/>
      <c r="U6" s="5"/>
      <c r="X6"/>
      <c r="Y6"/>
      <c r="Z6"/>
      <c r="AA6"/>
      <c r="AB6"/>
      <c r="AC6"/>
      <c r="AD6"/>
      <c r="AE6"/>
      <c r="AF6"/>
      <c r="AG6"/>
      <c r="AH6" s="41"/>
      <c r="AJ6" s="41"/>
    </row>
    <row r="7" spans="1:36" ht="15">
      <c r="A7" s="7" t="s">
        <v>7</v>
      </c>
      <c r="B7" s="42">
        <f>B33+B85</f>
        <v>16.136221165814511</v>
      </c>
      <c r="C7" s="42">
        <f t="shared" ref="C7:E7" si="0">C33+C85</f>
        <v>0</v>
      </c>
      <c r="D7" s="42">
        <f t="shared" si="0"/>
        <v>1.7158381163796319</v>
      </c>
      <c r="E7" s="42">
        <f t="shared" si="0"/>
        <v>0</v>
      </c>
      <c r="F7" s="42">
        <f>F59+F85</f>
        <v>6.3568363739832613E-3</v>
      </c>
      <c r="G7" s="42">
        <f t="shared" ref="G7:H7" si="1">G33+G85</f>
        <v>0</v>
      </c>
      <c r="H7" s="42">
        <f t="shared" si="1"/>
        <v>0</v>
      </c>
      <c r="I7" s="44">
        <f>SUM(B7:H7)</f>
        <v>17.858416118568126</v>
      </c>
      <c r="J7" s="5"/>
      <c r="K7" s="19" t="s">
        <v>7</v>
      </c>
      <c r="L7" s="42">
        <f>L33+L85</f>
        <v>16.136221165814511</v>
      </c>
      <c r="M7" s="42">
        <f t="shared" ref="M7:O7" si="2">M33+M85</f>
        <v>0</v>
      </c>
      <c r="N7" s="42">
        <f t="shared" si="2"/>
        <v>1.7158381163796319</v>
      </c>
      <c r="O7" s="42">
        <f t="shared" si="2"/>
        <v>0</v>
      </c>
      <c r="P7" s="45">
        <f>P59+P85+P33</f>
        <v>6.3568363739832613E-3</v>
      </c>
      <c r="Q7" s="42">
        <f t="shared" ref="Q7:R7" si="3">Q33+Q85</f>
        <v>0</v>
      </c>
      <c r="R7" s="42">
        <f t="shared" si="3"/>
        <v>0</v>
      </c>
      <c r="S7" s="47">
        <f>SUM(L7:R7)</f>
        <v>17.858416118568126</v>
      </c>
      <c r="T7" s="5" t="str">
        <f>IF(ABS(S7-I7)&gt;0.01,S7-I7,"")</f>
        <v/>
      </c>
      <c r="U7" s="5"/>
      <c r="X7"/>
      <c r="Y7"/>
      <c r="Z7"/>
      <c r="AA7"/>
      <c r="AB7"/>
      <c r="AC7"/>
      <c r="AD7"/>
      <c r="AE7"/>
      <c r="AF7"/>
      <c r="AG7"/>
      <c r="AH7" s="41"/>
      <c r="AJ7" s="41"/>
    </row>
    <row r="8" spans="1:36" ht="15">
      <c r="A8" s="8" t="s">
        <v>8</v>
      </c>
      <c r="B8" s="48">
        <f t="shared" ref="B8:E27" si="4">B34+B86</f>
        <v>56.120575551003647</v>
      </c>
      <c r="C8" s="48">
        <f t="shared" si="4"/>
        <v>0</v>
      </c>
      <c r="D8" s="48">
        <f t="shared" si="4"/>
        <v>3.0487596494953744</v>
      </c>
      <c r="E8" s="48">
        <f t="shared" si="4"/>
        <v>0</v>
      </c>
      <c r="F8" s="48">
        <f t="shared" ref="F8:F27" si="5">F60+F86</f>
        <v>0</v>
      </c>
      <c r="G8" s="48">
        <f t="shared" ref="G8:H8" si="6">G34+G86</f>
        <v>0</v>
      </c>
      <c r="H8" s="48">
        <f t="shared" si="6"/>
        <v>0</v>
      </c>
      <c r="I8" s="50">
        <f t="shared" ref="I8:I27" si="7">SUM(B8:H8)</f>
        <v>59.16933520049902</v>
      </c>
      <c r="J8" s="5"/>
      <c r="K8" s="20" t="s">
        <v>8</v>
      </c>
      <c r="L8" s="51">
        <f t="shared" ref="L8:O27" si="8">L34+L86</f>
        <v>56.120575551003647</v>
      </c>
      <c r="M8" s="51">
        <f t="shared" si="8"/>
        <v>0</v>
      </c>
      <c r="N8" s="51">
        <f t="shared" si="8"/>
        <v>3.0487596494953744</v>
      </c>
      <c r="O8" s="51">
        <f t="shared" si="8"/>
        <v>0</v>
      </c>
      <c r="P8" s="51">
        <f t="shared" ref="P8:P27" si="9">P60+P86+P34</f>
        <v>0</v>
      </c>
      <c r="Q8" s="51">
        <f t="shared" ref="Q8:R8" si="10">Q34+Q86</f>
        <v>0</v>
      </c>
      <c r="R8" s="51">
        <f t="shared" si="10"/>
        <v>0</v>
      </c>
      <c r="S8" s="53">
        <f t="shared" ref="S8:S27" si="11">SUM(L8:R8)</f>
        <v>59.16933520049902</v>
      </c>
      <c r="T8" s="5" t="str">
        <f t="shared" ref="T8:T24" si="12">IF(ABS(S8-I8)&gt;0.01,S8-I8,"")</f>
        <v/>
      </c>
      <c r="U8" s="5"/>
      <c r="X8"/>
      <c r="Y8"/>
      <c r="Z8"/>
      <c r="AA8"/>
      <c r="AB8"/>
      <c r="AC8"/>
      <c r="AD8"/>
      <c r="AE8"/>
      <c r="AF8"/>
      <c r="AG8"/>
      <c r="AH8" s="41"/>
      <c r="AJ8" s="41"/>
    </row>
    <row r="9" spans="1:36" ht="15">
      <c r="A9" s="9" t="s">
        <v>10</v>
      </c>
      <c r="B9" s="45">
        <f t="shared" si="4"/>
        <v>23.866903863797571</v>
      </c>
      <c r="C9" s="45">
        <f t="shared" si="4"/>
        <v>0</v>
      </c>
      <c r="D9" s="45">
        <f t="shared" si="4"/>
        <v>1.5924114432520711E-3</v>
      </c>
      <c r="E9" s="45">
        <f t="shared" si="4"/>
        <v>0</v>
      </c>
      <c r="F9" s="45">
        <f t="shared" si="5"/>
        <v>0</v>
      </c>
      <c r="G9" s="45">
        <f t="shared" ref="G9:H9" si="13">G35+G87</f>
        <v>0</v>
      </c>
      <c r="H9" s="45">
        <f t="shared" si="13"/>
        <v>0</v>
      </c>
      <c r="I9" s="44">
        <f t="shared" si="7"/>
        <v>23.868496275240823</v>
      </c>
      <c r="J9" s="5"/>
      <c r="K9" s="19" t="s">
        <v>10</v>
      </c>
      <c r="L9" s="45">
        <f t="shared" si="8"/>
        <v>23.866903863797571</v>
      </c>
      <c r="M9" s="45">
        <f t="shared" si="8"/>
        <v>0</v>
      </c>
      <c r="N9" s="45">
        <f t="shared" si="8"/>
        <v>1.5924114432520711E-3</v>
      </c>
      <c r="O9" s="45">
        <f t="shared" si="8"/>
        <v>0</v>
      </c>
      <c r="P9" s="45">
        <f t="shared" si="9"/>
        <v>0</v>
      </c>
      <c r="Q9" s="45">
        <f t="shared" ref="Q9:R9" si="14">Q35+Q87</f>
        <v>0</v>
      </c>
      <c r="R9" s="45">
        <f t="shared" si="14"/>
        <v>0</v>
      </c>
      <c r="S9" s="47">
        <f t="shared" si="11"/>
        <v>23.868496275240823</v>
      </c>
      <c r="T9" s="5" t="str">
        <f t="shared" si="12"/>
        <v/>
      </c>
      <c r="U9" s="5"/>
      <c r="X9"/>
      <c r="Y9"/>
      <c r="Z9"/>
      <c r="AA9"/>
      <c r="AB9"/>
      <c r="AC9"/>
      <c r="AD9"/>
      <c r="AE9"/>
      <c r="AF9"/>
      <c r="AG9"/>
      <c r="AH9" s="41"/>
      <c r="AJ9" s="41"/>
    </row>
    <row r="10" spans="1:36" ht="15">
      <c r="A10" s="8" t="s">
        <v>53</v>
      </c>
      <c r="B10" s="48">
        <f t="shared" si="4"/>
        <v>0</v>
      </c>
      <c r="C10" s="48">
        <f t="shared" si="4"/>
        <v>0</v>
      </c>
      <c r="D10" s="48">
        <f t="shared" si="4"/>
        <v>0</v>
      </c>
      <c r="E10" s="48">
        <f t="shared" si="4"/>
        <v>0</v>
      </c>
      <c r="F10" s="48">
        <f t="shared" si="5"/>
        <v>0</v>
      </c>
      <c r="G10" s="48">
        <f t="shared" ref="G10:H10" si="15">G36+G88</f>
        <v>0</v>
      </c>
      <c r="H10" s="48">
        <f t="shared" si="15"/>
        <v>0</v>
      </c>
      <c r="I10" s="50">
        <f t="shared" si="7"/>
        <v>0</v>
      </c>
      <c r="J10" s="5"/>
      <c r="K10" s="20" t="s">
        <v>53</v>
      </c>
      <c r="L10" s="51">
        <f t="shared" si="8"/>
        <v>0</v>
      </c>
      <c r="M10" s="51">
        <f t="shared" si="8"/>
        <v>0</v>
      </c>
      <c r="N10" s="51">
        <f t="shared" si="8"/>
        <v>0</v>
      </c>
      <c r="O10" s="51">
        <f t="shared" si="8"/>
        <v>0</v>
      </c>
      <c r="P10" s="51">
        <f t="shared" si="9"/>
        <v>0</v>
      </c>
      <c r="Q10" s="51">
        <f t="shared" ref="Q10:R10" si="16">Q36+Q88</f>
        <v>0</v>
      </c>
      <c r="R10" s="51">
        <f t="shared" si="16"/>
        <v>0</v>
      </c>
      <c r="S10" s="53">
        <f t="shared" si="11"/>
        <v>0</v>
      </c>
      <c r="T10" s="5" t="str">
        <f t="shared" si="12"/>
        <v/>
      </c>
      <c r="U10" s="5"/>
      <c r="X10"/>
      <c r="Y10"/>
      <c r="Z10"/>
      <c r="AA10"/>
      <c r="AB10"/>
      <c r="AC10"/>
      <c r="AD10"/>
      <c r="AE10"/>
      <c r="AF10"/>
      <c r="AG10"/>
      <c r="AH10" s="41"/>
      <c r="AJ10" s="41"/>
    </row>
    <row r="11" spans="1:36" ht="15">
      <c r="A11" s="9" t="s">
        <v>16</v>
      </c>
      <c r="B11" s="45">
        <f t="shared" si="4"/>
        <v>455.43791621997246</v>
      </c>
      <c r="C11" s="45">
        <f t="shared" si="4"/>
        <v>78.428724223503906</v>
      </c>
      <c r="D11" s="45">
        <f t="shared" si="4"/>
        <v>54.562598101164745</v>
      </c>
      <c r="E11" s="45">
        <f t="shared" si="4"/>
        <v>3.6561885883108061</v>
      </c>
      <c r="F11" s="45">
        <f t="shared" si="5"/>
        <v>0</v>
      </c>
      <c r="G11" s="45">
        <f t="shared" ref="G11:H11" si="17">G37+G89</f>
        <v>0</v>
      </c>
      <c r="H11" s="45">
        <f t="shared" si="17"/>
        <v>0</v>
      </c>
      <c r="I11" s="44">
        <f t="shared" si="7"/>
        <v>592.08542713295196</v>
      </c>
      <c r="J11" s="5"/>
      <c r="K11" s="19" t="s">
        <v>16</v>
      </c>
      <c r="L11" s="45">
        <f t="shared" si="8"/>
        <v>455.43791621997246</v>
      </c>
      <c r="M11" s="45">
        <f t="shared" si="8"/>
        <v>78.428724223503906</v>
      </c>
      <c r="N11" s="45">
        <f t="shared" si="8"/>
        <v>54.562598101164745</v>
      </c>
      <c r="O11" s="45">
        <f t="shared" si="8"/>
        <v>3.6561885883108061</v>
      </c>
      <c r="P11" s="45">
        <f t="shared" si="9"/>
        <v>0</v>
      </c>
      <c r="Q11" s="45">
        <f t="shared" ref="Q11:R11" si="18">Q37+Q89</f>
        <v>0</v>
      </c>
      <c r="R11" s="45">
        <f t="shared" si="18"/>
        <v>0</v>
      </c>
      <c r="S11" s="47">
        <f t="shared" si="11"/>
        <v>592.08542713295196</v>
      </c>
      <c r="T11" s="5" t="str">
        <f t="shared" si="12"/>
        <v/>
      </c>
      <c r="U11" s="5"/>
      <c r="X11"/>
      <c r="Y11"/>
      <c r="Z11"/>
      <c r="AA11"/>
      <c r="AB11"/>
      <c r="AC11"/>
      <c r="AD11"/>
      <c r="AE11"/>
      <c r="AF11"/>
      <c r="AG11"/>
      <c r="AH11" s="41"/>
      <c r="AJ11" s="41"/>
    </row>
    <row r="12" spans="1:36" ht="15">
      <c r="A12" s="8" t="s">
        <v>65</v>
      </c>
      <c r="B12" s="48">
        <f t="shared" si="4"/>
        <v>3665.7008428318227</v>
      </c>
      <c r="C12" s="48">
        <f t="shared" si="4"/>
        <v>51.300556476941992</v>
      </c>
      <c r="D12" s="48">
        <f t="shared" si="4"/>
        <v>345.58029825774628</v>
      </c>
      <c r="E12" s="48">
        <f t="shared" si="4"/>
        <v>0.65600410611096682</v>
      </c>
      <c r="F12" s="48">
        <f t="shared" si="5"/>
        <v>0</v>
      </c>
      <c r="G12" s="48">
        <f t="shared" ref="G12:H12" si="19">G38+G90</f>
        <v>0</v>
      </c>
      <c r="H12" s="48">
        <f t="shared" si="19"/>
        <v>0</v>
      </c>
      <c r="I12" s="50">
        <f t="shared" si="7"/>
        <v>4063.2377016726218</v>
      </c>
      <c r="J12" s="5"/>
      <c r="K12" s="20" t="s">
        <v>65</v>
      </c>
      <c r="L12" s="51">
        <f t="shared" si="8"/>
        <v>3665.7008428318227</v>
      </c>
      <c r="M12" s="51">
        <f t="shared" si="8"/>
        <v>51.300556476941992</v>
      </c>
      <c r="N12" s="51">
        <f t="shared" si="8"/>
        <v>345.58029825774628</v>
      </c>
      <c r="O12" s="51">
        <f t="shared" si="8"/>
        <v>0.65600410611096682</v>
      </c>
      <c r="P12" s="51">
        <f t="shared" si="9"/>
        <v>0</v>
      </c>
      <c r="Q12" s="51">
        <f t="shared" ref="Q12:R12" si="20">Q38+Q90</f>
        <v>0</v>
      </c>
      <c r="R12" s="51">
        <f t="shared" si="20"/>
        <v>0</v>
      </c>
      <c r="S12" s="53">
        <f t="shared" si="11"/>
        <v>4063.2377016726218</v>
      </c>
      <c r="T12" s="5" t="str">
        <f t="shared" si="12"/>
        <v/>
      </c>
      <c r="U12" s="5"/>
      <c r="X12"/>
      <c r="Y12"/>
      <c r="Z12"/>
      <c r="AA12"/>
      <c r="AB12"/>
      <c r="AC12"/>
      <c r="AD12"/>
      <c r="AE12"/>
      <c r="AF12"/>
      <c r="AG12"/>
      <c r="AH12" s="41"/>
      <c r="AJ12" s="41"/>
    </row>
    <row r="13" spans="1:36" ht="15">
      <c r="A13" s="9" t="s">
        <v>55</v>
      </c>
      <c r="B13" s="45">
        <f t="shared" si="4"/>
        <v>0</v>
      </c>
      <c r="C13" s="45">
        <f t="shared" si="4"/>
        <v>9.1540517993828216E-2</v>
      </c>
      <c r="D13" s="45">
        <f t="shared" si="4"/>
        <v>2.2843672797802101</v>
      </c>
      <c r="E13" s="45">
        <f t="shared" si="4"/>
        <v>721.03361446423673</v>
      </c>
      <c r="F13" s="45">
        <f t="shared" si="5"/>
        <v>8818.609291390756</v>
      </c>
      <c r="G13" s="45">
        <f t="shared" ref="G13:H13" si="21">G39+G91</f>
        <v>0</v>
      </c>
      <c r="H13" s="45">
        <f t="shared" si="21"/>
        <v>0</v>
      </c>
      <c r="I13" s="44">
        <f t="shared" si="7"/>
        <v>9542.0188136527668</v>
      </c>
      <c r="J13" s="5"/>
      <c r="K13" s="21" t="s">
        <v>55</v>
      </c>
      <c r="L13" s="45">
        <f t="shared" si="8"/>
        <v>0</v>
      </c>
      <c r="M13" s="45">
        <f t="shared" si="8"/>
        <v>9.1540517993828216E-2</v>
      </c>
      <c r="N13" s="45">
        <f t="shared" si="8"/>
        <v>2.2843672797802101</v>
      </c>
      <c r="O13" s="45">
        <f t="shared" si="8"/>
        <v>721.03361446423673</v>
      </c>
      <c r="P13" s="45">
        <f t="shared" si="9"/>
        <v>8818.609291390756</v>
      </c>
      <c r="Q13" s="45">
        <f t="shared" ref="Q13:R13" si="22">Q39+Q91</f>
        <v>0</v>
      </c>
      <c r="R13" s="45">
        <f t="shared" si="22"/>
        <v>0</v>
      </c>
      <c r="S13" s="47">
        <f t="shared" si="11"/>
        <v>9542.0188136527668</v>
      </c>
      <c r="T13" s="5" t="str">
        <f t="shared" si="12"/>
        <v/>
      </c>
      <c r="U13" s="5"/>
      <c r="X13"/>
      <c r="Y13"/>
      <c r="Z13"/>
      <c r="AA13"/>
      <c r="AB13"/>
      <c r="AC13"/>
      <c r="AD13"/>
      <c r="AE13"/>
      <c r="AF13"/>
      <c r="AG13"/>
      <c r="AH13" s="41"/>
      <c r="AJ13" s="41"/>
    </row>
    <row r="14" spans="1:36" ht="15">
      <c r="A14" s="8" t="s">
        <v>12</v>
      </c>
      <c r="B14" s="48">
        <f t="shared" si="4"/>
        <v>0</v>
      </c>
      <c r="C14" s="48">
        <f t="shared" si="4"/>
        <v>0.25332764638611727</v>
      </c>
      <c r="D14" s="48">
        <f t="shared" si="4"/>
        <v>1.8688728691833648E-2</v>
      </c>
      <c r="E14" s="48">
        <f t="shared" si="4"/>
        <v>24.123761301855001</v>
      </c>
      <c r="F14" s="48">
        <f t="shared" si="5"/>
        <v>3547.4956752673302</v>
      </c>
      <c r="G14" s="48">
        <f t="shared" ref="G14:H14" si="23">G40+G92</f>
        <v>0</v>
      </c>
      <c r="H14" s="48">
        <f t="shared" si="23"/>
        <v>0</v>
      </c>
      <c r="I14" s="50">
        <f t="shared" si="7"/>
        <v>3571.8914529442632</v>
      </c>
      <c r="J14" s="5"/>
      <c r="K14" s="20" t="s">
        <v>12</v>
      </c>
      <c r="L14" s="51">
        <f t="shared" si="8"/>
        <v>0</v>
      </c>
      <c r="M14" s="51">
        <f t="shared" si="8"/>
        <v>0.25332764638611727</v>
      </c>
      <c r="N14" s="51">
        <f t="shared" si="8"/>
        <v>1.8688728691833648E-2</v>
      </c>
      <c r="O14" s="51">
        <f t="shared" si="8"/>
        <v>24.123761301855001</v>
      </c>
      <c r="P14" s="51">
        <f t="shared" si="9"/>
        <v>3547.4956752673302</v>
      </c>
      <c r="Q14" s="51">
        <f t="shared" ref="Q14:R14" si="24">Q40+Q92</f>
        <v>0</v>
      </c>
      <c r="R14" s="51">
        <f t="shared" si="24"/>
        <v>0</v>
      </c>
      <c r="S14" s="53">
        <f t="shared" si="11"/>
        <v>3571.8914529442632</v>
      </c>
      <c r="T14" s="5" t="str">
        <f t="shared" si="12"/>
        <v/>
      </c>
      <c r="U14" s="5"/>
      <c r="X14"/>
      <c r="Y14"/>
      <c r="Z14"/>
      <c r="AA14"/>
      <c r="AB14"/>
      <c r="AC14"/>
      <c r="AD14"/>
      <c r="AE14"/>
      <c r="AF14"/>
      <c r="AG14"/>
      <c r="AH14" s="41"/>
      <c r="AJ14" s="41"/>
    </row>
    <row r="15" spans="1:36" ht="15">
      <c r="A15" s="9" t="s">
        <v>56</v>
      </c>
      <c r="B15" s="45">
        <f t="shared" si="4"/>
        <v>0</v>
      </c>
      <c r="C15" s="45">
        <f t="shared" si="4"/>
        <v>0</v>
      </c>
      <c r="D15" s="45">
        <f t="shared" si="4"/>
        <v>7.8282111880509403E-2</v>
      </c>
      <c r="E15" s="45">
        <f t="shared" si="4"/>
        <v>0</v>
      </c>
      <c r="F15" s="45">
        <f t="shared" si="5"/>
        <v>36.439270589311548</v>
      </c>
      <c r="G15" s="45">
        <f t="shared" ref="G15:H15" si="25">G41+G93</f>
        <v>0</v>
      </c>
      <c r="H15" s="45">
        <f t="shared" si="25"/>
        <v>0</v>
      </c>
      <c r="I15" s="44">
        <f t="shared" si="7"/>
        <v>36.517552701192059</v>
      </c>
      <c r="J15" s="5"/>
      <c r="K15" s="21" t="s">
        <v>56</v>
      </c>
      <c r="L15" s="45">
        <f t="shared" si="8"/>
        <v>0</v>
      </c>
      <c r="M15" s="45">
        <f t="shared" si="8"/>
        <v>0</v>
      </c>
      <c r="N15" s="45">
        <f t="shared" si="8"/>
        <v>7.8282111880509403E-2</v>
      </c>
      <c r="O15" s="45">
        <f t="shared" si="8"/>
        <v>0</v>
      </c>
      <c r="P15" s="45">
        <f t="shared" si="9"/>
        <v>36.439270589311548</v>
      </c>
      <c r="Q15" s="45">
        <f t="shared" ref="Q15:R15" si="26">Q41+Q93</f>
        <v>0</v>
      </c>
      <c r="R15" s="45">
        <f t="shared" si="26"/>
        <v>0</v>
      </c>
      <c r="S15" s="47">
        <f t="shared" si="11"/>
        <v>36.517552701192059</v>
      </c>
      <c r="T15" s="5" t="str">
        <f t="shared" si="12"/>
        <v/>
      </c>
      <c r="U15" s="5"/>
      <c r="X15"/>
      <c r="Y15"/>
      <c r="Z15"/>
      <c r="AA15"/>
      <c r="AB15"/>
      <c r="AC15"/>
      <c r="AD15"/>
      <c r="AE15"/>
      <c r="AF15"/>
      <c r="AG15"/>
      <c r="AH15" s="41"/>
      <c r="AJ15" s="41"/>
    </row>
    <row r="16" spans="1:36" ht="15">
      <c r="A16" s="8" t="s">
        <v>17</v>
      </c>
      <c r="B16" s="48">
        <f t="shared" si="4"/>
        <v>223.72896103307366</v>
      </c>
      <c r="C16" s="48">
        <f t="shared" si="4"/>
        <v>1.2998534126438421</v>
      </c>
      <c r="D16" s="48">
        <f t="shared" si="4"/>
        <v>36.226249886015758</v>
      </c>
      <c r="E16" s="48">
        <f t="shared" si="4"/>
        <v>8.5326713155820713</v>
      </c>
      <c r="F16" s="48">
        <f t="shared" si="5"/>
        <v>6.0269190659892713</v>
      </c>
      <c r="G16" s="48">
        <f t="shared" ref="G16:H16" si="27">G42+G94</f>
        <v>0</v>
      </c>
      <c r="H16" s="48">
        <f t="shared" si="27"/>
        <v>0</v>
      </c>
      <c r="I16" s="50">
        <f t="shared" si="7"/>
        <v>275.81465471330461</v>
      </c>
      <c r="J16" s="5"/>
      <c r="K16" s="20" t="s">
        <v>17</v>
      </c>
      <c r="L16" s="51">
        <f t="shared" si="8"/>
        <v>223.72896103307366</v>
      </c>
      <c r="M16" s="51">
        <f t="shared" si="8"/>
        <v>1.2998534126438421</v>
      </c>
      <c r="N16" s="51">
        <f t="shared" si="8"/>
        <v>36.226249886015758</v>
      </c>
      <c r="O16" s="51">
        <f t="shared" si="8"/>
        <v>8.5326713155820713</v>
      </c>
      <c r="P16" s="51">
        <f t="shared" si="9"/>
        <v>6.0269190659892713</v>
      </c>
      <c r="Q16" s="51">
        <f t="shared" ref="Q16:R16" si="28">Q42+Q94</f>
        <v>0</v>
      </c>
      <c r="R16" s="51">
        <f t="shared" si="28"/>
        <v>0</v>
      </c>
      <c r="S16" s="53">
        <f t="shared" si="11"/>
        <v>275.81465471330461</v>
      </c>
      <c r="T16" s="5" t="str">
        <f t="shared" si="12"/>
        <v/>
      </c>
      <c r="U16" s="5"/>
      <c r="X16"/>
      <c r="Y16"/>
      <c r="Z16"/>
      <c r="AA16"/>
      <c r="AB16"/>
      <c r="AC16"/>
      <c r="AD16"/>
      <c r="AE16"/>
      <c r="AF16"/>
      <c r="AG16"/>
      <c r="AH16" s="41"/>
      <c r="AJ16" s="41"/>
    </row>
    <row r="17" spans="1:36" ht="15">
      <c r="A17" s="9" t="s">
        <v>141</v>
      </c>
      <c r="B17" s="45">
        <f t="shared" si="4"/>
        <v>4149.0100870648066</v>
      </c>
      <c r="C17" s="45">
        <f t="shared" si="4"/>
        <v>1869.2666860023976</v>
      </c>
      <c r="D17" s="45">
        <f t="shared" si="4"/>
        <v>1163.5198459672656</v>
      </c>
      <c r="E17" s="45">
        <f t="shared" si="4"/>
        <v>22.618986662904796</v>
      </c>
      <c r="F17" s="45">
        <f t="shared" si="5"/>
        <v>5.382265818212649</v>
      </c>
      <c r="G17" s="45">
        <f t="shared" ref="G17:H17" si="29">G43+G95</f>
        <v>0</v>
      </c>
      <c r="H17" s="45">
        <f t="shared" si="29"/>
        <v>0</v>
      </c>
      <c r="I17" s="44">
        <f t="shared" si="7"/>
        <v>7209.7978715155868</v>
      </c>
      <c r="J17" s="5"/>
      <c r="K17" s="21" t="s">
        <v>141</v>
      </c>
      <c r="L17" s="45">
        <f t="shared" si="8"/>
        <v>4149.0100870648066</v>
      </c>
      <c r="M17" s="45">
        <f t="shared" si="8"/>
        <v>1869.2666860023976</v>
      </c>
      <c r="N17" s="45">
        <f t="shared" si="8"/>
        <v>1163.5198459672656</v>
      </c>
      <c r="O17" s="45">
        <f t="shared" si="8"/>
        <v>22.618986662904796</v>
      </c>
      <c r="P17" s="45">
        <f t="shared" si="9"/>
        <v>5.382265818212649</v>
      </c>
      <c r="Q17" s="45">
        <f t="shared" ref="Q17:R17" si="30">Q43+Q95</f>
        <v>0</v>
      </c>
      <c r="R17" s="45">
        <f t="shared" si="30"/>
        <v>0</v>
      </c>
      <c r="S17" s="47">
        <f t="shared" si="11"/>
        <v>7209.7978715155868</v>
      </c>
      <c r="T17" s="5" t="str">
        <f>IF(ABS(S17-I17)&gt;0.1,S17-I17,"")</f>
        <v/>
      </c>
      <c r="U17" s="5"/>
      <c r="X17"/>
      <c r="Y17"/>
      <c r="Z17"/>
      <c r="AA17"/>
      <c r="AB17"/>
      <c r="AC17"/>
      <c r="AD17"/>
      <c r="AE17"/>
      <c r="AF17"/>
      <c r="AG17"/>
      <c r="AH17" s="41"/>
      <c r="AJ17" s="41"/>
    </row>
    <row r="18" spans="1:36" ht="15">
      <c r="A18" s="8" t="s">
        <v>25</v>
      </c>
      <c r="B18" s="48">
        <f t="shared" si="4"/>
        <v>1231.0599714095706</v>
      </c>
      <c r="C18" s="48">
        <f t="shared" si="4"/>
        <v>11.784476570749057</v>
      </c>
      <c r="D18" s="48">
        <f t="shared" si="4"/>
        <v>2177.900937896788</v>
      </c>
      <c r="E18" s="48">
        <f t="shared" si="4"/>
        <v>3592.5998952871209</v>
      </c>
      <c r="F18" s="48">
        <f t="shared" si="5"/>
        <v>521.24417356083882</v>
      </c>
      <c r="G18" s="48">
        <f t="shared" ref="G18:H18" si="31">G44+G96</f>
        <v>1401.750227081312</v>
      </c>
      <c r="H18" s="48">
        <f t="shared" si="31"/>
        <v>16.860318193621975</v>
      </c>
      <c r="I18" s="50">
        <f t="shared" si="7"/>
        <v>8953.2000000000025</v>
      </c>
      <c r="J18" s="5"/>
      <c r="K18" s="20" t="s">
        <v>25</v>
      </c>
      <c r="L18" s="51">
        <f t="shared" si="8"/>
        <v>1231.0599714095706</v>
      </c>
      <c r="M18" s="51">
        <f t="shared" si="8"/>
        <v>11.784476570749057</v>
      </c>
      <c r="N18" s="51">
        <f t="shared" si="8"/>
        <v>2177.900937896788</v>
      </c>
      <c r="O18" s="51">
        <f t="shared" si="8"/>
        <v>3592.5998952871209</v>
      </c>
      <c r="P18" s="51">
        <f t="shared" si="9"/>
        <v>521.24417356083882</v>
      </c>
      <c r="Q18" s="51">
        <f t="shared" ref="Q18:R18" si="32">Q44+Q96</f>
        <v>1401.750227081312</v>
      </c>
      <c r="R18" s="51">
        <f t="shared" si="32"/>
        <v>16.860318193621975</v>
      </c>
      <c r="S18" s="53">
        <f t="shared" si="11"/>
        <v>8953.2000000000025</v>
      </c>
      <c r="T18" s="5" t="str">
        <f t="shared" si="12"/>
        <v/>
      </c>
      <c r="U18" s="5"/>
      <c r="X18"/>
      <c r="Y18"/>
      <c r="Z18"/>
      <c r="AA18"/>
      <c r="AB18"/>
      <c r="AC18"/>
      <c r="AD18"/>
      <c r="AE18"/>
      <c r="AF18"/>
      <c r="AG18"/>
      <c r="AH18" s="41"/>
      <c r="AJ18" s="41"/>
    </row>
    <row r="19" spans="1:36" ht="15">
      <c r="A19" s="9" t="s">
        <v>24</v>
      </c>
      <c r="B19" s="45">
        <f t="shared" si="4"/>
        <v>694.12400162358313</v>
      </c>
      <c r="C19" s="45">
        <f t="shared" si="4"/>
        <v>1.9439667847339275</v>
      </c>
      <c r="D19" s="45">
        <f t="shared" si="4"/>
        <v>78.615544360150068</v>
      </c>
      <c r="E19" s="45">
        <f t="shared" si="4"/>
        <v>0</v>
      </c>
      <c r="F19" s="45">
        <f t="shared" si="5"/>
        <v>0</v>
      </c>
      <c r="G19" s="45">
        <f t="shared" ref="G19:H19" si="33">G45+G97</f>
        <v>0</v>
      </c>
      <c r="H19" s="45">
        <f t="shared" si="33"/>
        <v>0</v>
      </c>
      <c r="I19" s="44">
        <f t="shared" si="7"/>
        <v>774.68351276846715</v>
      </c>
      <c r="J19" s="5"/>
      <c r="K19" s="21" t="s">
        <v>24</v>
      </c>
      <c r="L19" s="45">
        <f t="shared" si="8"/>
        <v>694.12400162358313</v>
      </c>
      <c r="M19" s="45">
        <f t="shared" si="8"/>
        <v>1.9439667847339275</v>
      </c>
      <c r="N19" s="45">
        <f t="shared" si="8"/>
        <v>78.615544360150068</v>
      </c>
      <c r="O19" s="45">
        <f t="shared" si="8"/>
        <v>0</v>
      </c>
      <c r="P19" s="45">
        <f t="shared" si="9"/>
        <v>0</v>
      </c>
      <c r="Q19" s="45">
        <f t="shared" ref="Q19:R19" si="34">Q45+Q97</f>
        <v>0</v>
      </c>
      <c r="R19" s="45">
        <f t="shared" si="34"/>
        <v>0</v>
      </c>
      <c r="S19" s="47">
        <f t="shared" si="11"/>
        <v>774.68351276846715</v>
      </c>
      <c r="T19" s="5" t="str">
        <f t="shared" si="12"/>
        <v/>
      </c>
      <c r="U19" s="5"/>
      <c r="X19"/>
      <c r="Y19"/>
      <c r="Z19"/>
      <c r="AA19"/>
      <c r="AB19"/>
      <c r="AC19"/>
      <c r="AD19"/>
      <c r="AE19"/>
      <c r="AF19"/>
      <c r="AG19"/>
      <c r="AH19" s="41"/>
      <c r="AJ19" s="41"/>
    </row>
    <row r="20" spans="1:36" ht="15">
      <c r="A20" s="8" t="s">
        <v>57</v>
      </c>
      <c r="B20" s="48">
        <f t="shared" si="4"/>
        <v>2454.9069765537124</v>
      </c>
      <c r="C20" s="48">
        <f t="shared" si="4"/>
        <v>5.4659514275054599</v>
      </c>
      <c r="D20" s="48">
        <f t="shared" si="4"/>
        <v>228.12286025592132</v>
      </c>
      <c r="E20" s="48">
        <f t="shared" si="4"/>
        <v>0</v>
      </c>
      <c r="F20" s="48">
        <f t="shared" si="5"/>
        <v>0</v>
      </c>
      <c r="G20" s="48">
        <f t="shared" ref="G20:H20" si="35">G46+G98</f>
        <v>0</v>
      </c>
      <c r="H20" s="48">
        <f t="shared" si="35"/>
        <v>0</v>
      </c>
      <c r="I20" s="50">
        <f t="shared" si="7"/>
        <v>2688.4957882371391</v>
      </c>
      <c r="J20" s="5"/>
      <c r="K20" s="20" t="s">
        <v>57</v>
      </c>
      <c r="L20" s="51">
        <f t="shared" si="8"/>
        <v>2454.9069765537124</v>
      </c>
      <c r="M20" s="51">
        <f t="shared" si="8"/>
        <v>5.4659514275054599</v>
      </c>
      <c r="N20" s="51">
        <f t="shared" si="8"/>
        <v>228.12286025592132</v>
      </c>
      <c r="O20" s="51">
        <f t="shared" si="8"/>
        <v>0</v>
      </c>
      <c r="P20" s="51">
        <f t="shared" si="9"/>
        <v>0</v>
      </c>
      <c r="Q20" s="51">
        <f t="shared" ref="Q20:R20" si="36">Q46+Q98</f>
        <v>0</v>
      </c>
      <c r="R20" s="51">
        <f t="shared" si="36"/>
        <v>0</v>
      </c>
      <c r="S20" s="53">
        <f t="shared" si="11"/>
        <v>2688.4957882371391</v>
      </c>
      <c r="T20" s="5" t="str">
        <f t="shared" si="12"/>
        <v/>
      </c>
      <c r="U20" s="5"/>
      <c r="X20"/>
      <c r="Y20"/>
      <c r="Z20"/>
      <c r="AA20"/>
      <c r="AB20"/>
      <c r="AC20"/>
      <c r="AD20"/>
      <c r="AE20"/>
      <c r="AF20"/>
      <c r="AG20"/>
      <c r="AH20" s="41"/>
      <c r="AJ20" s="41"/>
    </row>
    <row r="21" spans="1:36" ht="15">
      <c r="A21" s="9" t="s">
        <v>22</v>
      </c>
      <c r="B21" s="45">
        <f t="shared" si="4"/>
        <v>376.80541112585735</v>
      </c>
      <c r="C21" s="45">
        <f t="shared" si="4"/>
        <v>161.52631617037437</v>
      </c>
      <c r="D21" s="45">
        <f t="shared" si="4"/>
        <v>256.25135732786373</v>
      </c>
      <c r="E21" s="45">
        <f t="shared" si="4"/>
        <v>0.20658134482283994</v>
      </c>
      <c r="F21" s="45">
        <f t="shared" si="5"/>
        <v>618.71869048306485</v>
      </c>
      <c r="G21" s="45">
        <f t="shared" ref="G21:H21" si="37">G47+G99</f>
        <v>0</v>
      </c>
      <c r="H21" s="45">
        <f t="shared" si="37"/>
        <v>0</v>
      </c>
      <c r="I21" s="44">
        <f t="shared" si="7"/>
        <v>1413.5083564519832</v>
      </c>
      <c r="J21" s="5"/>
      <c r="K21" s="21" t="s">
        <v>22</v>
      </c>
      <c r="L21" s="45">
        <f t="shared" si="8"/>
        <v>376.80541112585735</v>
      </c>
      <c r="M21" s="45">
        <f t="shared" si="8"/>
        <v>161.52631617037437</v>
      </c>
      <c r="N21" s="45">
        <f t="shared" si="8"/>
        <v>256.25135732786373</v>
      </c>
      <c r="O21" s="45">
        <f t="shared" si="8"/>
        <v>0.20658134482283994</v>
      </c>
      <c r="P21" s="45">
        <f t="shared" si="9"/>
        <v>618.71869048306485</v>
      </c>
      <c r="Q21" s="45">
        <f t="shared" ref="Q21:R21" si="38">Q47+Q99</f>
        <v>0</v>
      </c>
      <c r="R21" s="45">
        <f t="shared" si="38"/>
        <v>0</v>
      </c>
      <c r="S21" s="47">
        <f t="shared" si="11"/>
        <v>1413.5083564519832</v>
      </c>
      <c r="T21" s="5" t="str">
        <f t="shared" si="12"/>
        <v/>
      </c>
      <c r="U21" s="5"/>
      <c r="X21"/>
      <c r="Y21"/>
      <c r="Z21"/>
      <c r="AA21"/>
      <c r="AB21"/>
      <c r="AC21"/>
      <c r="AD21"/>
      <c r="AE21"/>
      <c r="AF21"/>
      <c r="AG21"/>
      <c r="AH21" s="41"/>
      <c r="AJ21" s="41"/>
    </row>
    <row r="22" spans="1:36" ht="15">
      <c r="A22" s="8" t="s">
        <v>21</v>
      </c>
      <c r="B22" s="48">
        <f t="shared" si="4"/>
        <v>1.3776181689176383</v>
      </c>
      <c r="C22" s="48">
        <f t="shared" si="4"/>
        <v>0</v>
      </c>
      <c r="D22" s="48">
        <f t="shared" si="4"/>
        <v>3.7422053753394274E-2</v>
      </c>
      <c r="E22" s="48">
        <f t="shared" si="4"/>
        <v>0</v>
      </c>
      <c r="F22" s="48">
        <f t="shared" si="5"/>
        <v>0</v>
      </c>
      <c r="G22" s="48">
        <f t="shared" ref="G22:H22" si="39">G48+G100</f>
        <v>0</v>
      </c>
      <c r="H22" s="48">
        <f t="shared" si="39"/>
        <v>0</v>
      </c>
      <c r="I22" s="50">
        <f t="shared" si="7"/>
        <v>1.4150402226710326</v>
      </c>
      <c r="J22" s="5"/>
      <c r="K22" s="20" t="s">
        <v>21</v>
      </c>
      <c r="L22" s="51">
        <f t="shared" si="8"/>
        <v>1.3776181689176383</v>
      </c>
      <c r="M22" s="51">
        <f t="shared" si="8"/>
        <v>0</v>
      </c>
      <c r="N22" s="51">
        <f t="shared" si="8"/>
        <v>3.7422053753394274E-2</v>
      </c>
      <c r="O22" s="51">
        <f t="shared" si="8"/>
        <v>0</v>
      </c>
      <c r="P22" s="51">
        <f t="shared" si="9"/>
        <v>0</v>
      </c>
      <c r="Q22" s="51">
        <f t="shared" ref="Q22:R22" si="40">Q48+Q100</f>
        <v>0</v>
      </c>
      <c r="R22" s="51">
        <f t="shared" si="40"/>
        <v>0</v>
      </c>
      <c r="S22" s="53">
        <f t="shared" si="11"/>
        <v>1.4150402226710326</v>
      </c>
      <c r="T22" s="5" t="str">
        <f t="shared" si="12"/>
        <v/>
      </c>
      <c r="U22" s="5"/>
      <c r="X22"/>
      <c r="Y22"/>
      <c r="Z22"/>
      <c r="AA22"/>
      <c r="AB22"/>
      <c r="AC22"/>
      <c r="AD22"/>
      <c r="AE22"/>
      <c r="AF22"/>
      <c r="AG22"/>
      <c r="AH22" s="41"/>
      <c r="AJ22" s="41"/>
    </row>
    <row r="23" spans="1:36" ht="15">
      <c r="A23" s="10" t="s">
        <v>61</v>
      </c>
      <c r="B23" s="45">
        <f t="shared" si="4"/>
        <v>511.5558823164838</v>
      </c>
      <c r="C23" s="45">
        <f t="shared" si="4"/>
        <v>0</v>
      </c>
      <c r="D23" s="45">
        <f t="shared" si="4"/>
        <v>235.6639393478456</v>
      </c>
      <c r="E23" s="45">
        <f t="shared" si="4"/>
        <v>0</v>
      </c>
      <c r="F23" s="45">
        <f t="shared" si="5"/>
        <v>0</v>
      </c>
      <c r="G23" s="45">
        <f t="shared" ref="G23:H23" si="41">G49+G101</f>
        <v>0</v>
      </c>
      <c r="H23" s="45">
        <f t="shared" si="41"/>
        <v>0</v>
      </c>
      <c r="I23" s="44">
        <f t="shared" si="7"/>
        <v>747.2198216643294</v>
      </c>
      <c r="J23" s="5"/>
      <c r="K23" s="22" t="s">
        <v>61</v>
      </c>
      <c r="L23" s="45">
        <f t="shared" si="8"/>
        <v>511.5558823164838</v>
      </c>
      <c r="M23" s="45">
        <f t="shared" si="8"/>
        <v>0</v>
      </c>
      <c r="N23" s="45">
        <f t="shared" si="8"/>
        <v>235.6639393478456</v>
      </c>
      <c r="O23" s="45">
        <f t="shared" si="8"/>
        <v>0</v>
      </c>
      <c r="P23" s="45">
        <f t="shared" si="9"/>
        <v>0</v>
      </c>
      <c r="Q23" s="45">
        <f t="shared" ref="Q23:R23" si="42">Q49+Q101</f>
        <v>0</v>
      </c>
      <c r="R23" s="45">
        <f t="shared" si="42"/>
        <v>0</v>
      </c>
      <c r="S23" s="47">
        <f t="shared" si="11"/>
        <v>747.2198216643294</v>
      </c>
      <c r="T23" s="5" t="str">
        <f t="shared" si="12"/>
        <v/>
      </c>
      <c r="U23" s="5"/>
      <c r="X23"/>
      <c r="Y23"/>
      <c r="Z23"/>
      <c r="AA23"/>
      <c r="AB23"/>
      <c r="AC23"/>
      <c r="AD23"/>
      <c r="AE23"/>
      <c r="AF23"/>
      <c r="AG23"/>
      <c r="AH23" s="41"/>
      <c r="AJ23" s="41"/>
    </row>
    <row r="24" spans="1:36">
      <c r="A24" s="11" t="s">
        <v>23</v>
      </c>
      <c r="B24" s="55">
        <f t="shared" si="4"/>
        <v>511.5558823164838</v>
      </c>
      <c r="C24" s="55">
        <f t="shared" si="4"/>
        <v>0</v>
      </c>
      <c r="D24" s="55">
        <f t="shared" si="4"/>
        <v>235.6639393478456</v>
      </c>
      <c r="E24" s="55">
        <f t="shared" si="4"/>
        <v>0</v>
      </c>
      <c r="F24" s="55">
        <f t="shared" si="5"/>
        <v>0</v>
      </c>
      <c r="G24" s="55">
        <f t="shared" ref="G24:H24" si="43">G50+G102</f>
        <v>0</v>
      </c>
      <c r="H24" s="55">
        <f t="shared" si="43"/>
        <v>0</v>
      </c>
      <c r="I24" s="57">
        <f t="shared" si="7"/>
        <v>747.2198216643294</v>
      </c>
      <c r="J24" s="5"/>
      <c r="K24" s="23" t="s">
        <v>23</v>
      </c>
      <c r="L24" s="58">
        <f t="shared" si="8"/>
        <v>511.5558823164838</v>
      </c>
      <c r="M24" s="58">
        <f t="shared" si="8"/>
        <v>0</v>
      </c>
      <c r="N24" s="58">
        <f t="shared" si="8"/>
        <v>235.6639393478456</v>
      </c>
      <c r="O24" s="58">
        <f t="shared" si="8"/>
        <v>0</v>
      </c>
      <c r="P24" s="58">
        <f t="shared" si="9"/>
        <v>0</v>
      </c>
      <c r="Q24" s="58">
        <f t="shared" ref="Q24:R24" si="44">Q50+Q102</f>
        <v>0</v>
      </c>
      <c r="R24" s="58">
        <f t="shared" si="44"/>
        <v>0</v>
      </c>
      <c r="S24" s="60">
        <f t="shared" si="11"/>
        <v>747.2198216643294</v>
      </c>
      <c r="T24" s="5" t="str">
        <f t="shared" si="12"/>
        <v/>
      </c>
      <c r="U24" s="5"/>
      <c r="X24"/>
      <c r="Y24"/>
      <c r="Z24"/>
      <c r="AA24"/>
      <c r="AB24"/>
      <c r="AC24"/>
      <c r="AD24"/>
      <c r="AE24"/>
      <c r="AF24"/>
      <c r="AG24"/>
      <c r="AH24" s="41"/>
      <c r="AJ24" s="41"/>
    </row>
    <row r="25" spans="1:36">
      <c r="A25" s="12" t="s">
        <v>19</v>
      </c>
      <c r="B25" s="61">
        <f t="shared" si="4"/>
        <v>0</v>
      </c>
      <c r="C25" s="61">
        <f t="shared" si="4"/>
        <v>0</v>
      </c>
      <c r="D25" s="61">
        <f t="shared" si="4"/>
        <v>0</v>
      </c>
      <c r="E25" s="61">
        <f t="shared" si="4"/>
        <v>0</v>
      </c>
      <c r="F25" s="61">
        <f t="shared" si="5"/>
        <v>0</v>
      </c>
      <c r="G25" s="61">
        <f t="shared" ref="G25:H25" si="45">G51+G103</f>
        <v>0</v>
      </c>
      <c r="H25" s="61">
        <f t="shared" si="45"/>
        <v>0</v>
      </c>
      <c r="I25" s="63">
        <f t="shared" si="7"/>
        <v>0</v>
      </c>
      <c r="J25" s="5"/>
      <c r="K25" s="24" t="s">
        <v>19</v>
      </c>
      <c r="L25" s="61">
        <f t="shared" si="8"/>
        <v>0</v>
      </c>
      <c r="M25" s="61">
        <f t="shared" si="8"/>
        <v>0</v>
      </c>
      <c r="N25" s="61">
        <f t="shared" si="8"/>
        <v>0</v>
      </c>
      <c r="O25" s="61">
        <f t="shared" si="8"/>
        <v>0</v>
      </c>
      <c r="P25" s="61">
        <f t="shared" si="9"/>
        <v>0</v>
      </c>
      <c r="Q25" s="61">
        <f t="shared" ref="Q25:R25" si="46">Q51+Q103</f>
        <v>0</v>
      </c>
      <c r="R25" s="61">
        <f t="shared" si="46"/>
        <v>0</v>
      </c>
      <c r="S25" s="65">
        <f t="shared" si="11"/>
        <v>0</v>
      </c>
      <c r="T25" s="5"/>
      <c r="U25" s="5"/>
      <c r="Z25" s="41"/>
      <c r="AA25"/>
      <c r="AB25"/>
      <c r="AC25"/>
      <c r="AD25"/>
      <c r="AE25"/>
      <c r="AF25"/>
      <c r="AG25"/>
      <c r="AH25"/>
      <c r="AI25"/>
    </row>
    <row r="26" spans="1:36">
      <c r="A26" s="11" t="s">
        <v>20</v>
      </c>
      <c r="B26" s="55">
        <f t="shared" si="4"/>
        <v>0</v>
      </c>
      <c r="C26" s="55">
        <f t="shared" si="4"/>
        <v>0</v>
      </c>
      <c r="D26" s="55">
        <f t="shared" si="4"/>
        <v>0</v>
      </c>
      <c r="E26" s="55">
        <f t="shared" si="4"/>
        <v>0</v>
      </c>
      <c r="F26" s="55">
        <f t="shared" si="5"/>
        <v>0</v>
      </c>
      <c r="G26" s="55">
        <f t="shared" ref="G26:H26" si="47">G52+G104</f>
        <v>0</v>
      </c>
      <c r="H26" s="55">
        <f t="shared" si="47"/>
        <v>0</v>
      </c>
      <c r="I26" s="57">
        <f t="shared" si="7"/>
        <v>0</v>
      </c>
      <c r="J26" s="5"/>
      <c r="K26" s="23" t="s">
        <v>20</v>
      </c>
      <c r="L26" s="58">
        <f t="shared" si="8"/>
        <v>0</v>
      </c>
      <c r="M26" s="58">
        <f t="shared" si="8"/>
        <v>0</v>
      </c>
      <c r="N26" s="58">
        <f t="shared" si="8"/>
        <v>0</v>
      </c>
      <c r="O26" s="58">
        <f t="shared" si="8"/>
        <v>0</v>
      </c>
      <c r="P26" s="58">
        <f t="shared" si="9"/>
        <v>0</v>
      </c>
      <c r="Q26" s="58">
        <f t="shared" ref="Q26:R26" si="48">Q52+Q104</f>
        <v>0</v>
      </c>
      <c r="R26" s="58">
        <f t="shared" si="48"/>
        <v>0</v>
      </c>
      <c r="S26" s="60">
        <f t="shared" si="11"/>
        <v>0</v>
      </c>
      <c r="T26" s="5"/>
      <c r="U26" s="5"/>
      <c r="Z26" s="41"/>
      <c r="AA26"/>
      <c r="AB26"/>
      <c r="AC26"/>
      <c r="AD26"/>
      <c r="AE26"/>
      <c r="AF26"/>
      <c r="AG26"/>
      <c r="AH26"/>
      <c r="AI26"/>
    </row>
    <row r="27" spans="1:36" ht="15" thickBot="1">
      <c r="A27" s="13" t="s">
        <v>11</v>
      </c>
      <c r="B27" s="66">
        <f t="shared" si="4"/>
        <v>0</v>
      </c>
      <c r="C27" s="66">
        <f t="shared" si="4"/>
        <v>0</v>
      </c>
      <c r="D27" s="66">
        <f t="shared" si="4"/>
        <v>0</v>
      </c>
      <c r="E27" s="66">
        <f t="shared" si="4"/>
        <v>0</v>
      </c>
      <c r="F27" s="66">
        <f t="shared" si="5"/>
        <v>0</v>
      </c>
      <c r="G27" s="66">
        <f t="shared" ref="G27:H27" si="49">G53+G105</f>
        <v>0</v>
      </c>
      <c r="H27" s="66">
        <f t="shared" si="49"/>
        <v>0</v>
      </c>
      <c r="I27" s="68">
        <f t="shared" si="7"/>
        <v>0</v>
      </c>
      <c r="J27" s="5"/>
      <c r="K27" s="25" t="s">
        <v>63</v>
      </c>
      <c r="L27" s="66">
        <f t="shared" si="8"/>
        <v>0</v>
      </c>
      <c r="M27" s="66">
        <f t="shared" si="8"/>
        <v>0</v>
      </c>
      <c r="N27" s="66">
        <f t="shared" si="8"/>
        <v>0</v>
      </c>
      <c r="O27" s="66">
        <f t="shared" si="8"/>
        <v>0</v>
      </c>
      <c r="P27" s="66">
        <f t="shared" si="9"/>
        <v>0</v>
      </c>
      <c r="Q27" s="66">
        <f t="shared" ref="Q27:R27" si="50">Q53+Q105</f>
        <v>0</v>
      </c>
      <c r="R27" s="66">
        <f t="shared" si="50"/>
        <v>0</v>
      </c>
      <c r="S27" s="70">
        <f t="shared" si="11"/>
        <v>0</v>
      </c>
      <c r="T27" s="5"/>
      <c r="U27" s="5"/>
      <c r="Z27" s="41"/>
      <c r="AA27"/>
      <c r="AB27"/>
      <c r="AC27"/>
      <c r="AD27"/>
      <c r="AE27"/>
      <c r="AF27"/>
      <c r="AG27"/>
      <c r="AH27"/>
      <c r="AI27"/>
    </row>
    <row r="28" spans="1:36" ht="15">
      <c r="A28" s="14" t="s">
        <v>26</v>
      </c>
      <c r="B28" s="71">
        <f>SUM(B7:B23)</f>
        <v>13859.831368928415</v>
      </c>
      <c r="C28" s="71">
        <f t="shared" ref="C28:I28" si="51">SUM(C7:C23)</f>
        <v>2181.3613992332298</v>
      </c>
      <c r="D28" s="71">
        <f t="shared" si="51"/>
        <v>4583.6285817521848</v>
      </c>
      <c r="E28" s="71">
        <f t="shared" si="51"/>
        <v>4373.4277030709436</v>
      </c>
      <c r="F28" s="71">
        <f t="shared" si="51"/>
        <v>13553.922643011878</v>
      </c>
      <c r="G28" s="71">
        <f t="shared" si="51"/>
        <v>1401.750227081312</v>
      </c>
      <c r="H28" s="72">
        <f t="shared" si="51"/>
        <v>16.860318193621975</v>
      </c>
      <c r="I28" s="44">
        <f t="shared" si="51"/>
        <v>39970.78224127159</v>
      </c>
      <c r="J28" s="112"/>
      <c r="K28" s="26" t="s">
        <v>26</v>
      </c>
      <c r="L28" s="71">
        <f>SUM(L7:L23)</f>
        <v>13859.831368928415</v>
      </c>
      <c r="M28" s="71">
        <f t="shared" ref="M28:S28" si="52">SUM(M7:M23)</f>
        <v>2181.3613992332298</v>
      </c>
      <c r="N28" s="71">
        <f t="shared" si="52"/>
        <v>4583.6285817521848</v>
      </c>
      <c r="O28" s="71">
        <f t="shared" si="52"/>
        <v>4373.4277030709436</v>
      </c>
      <c r="P28" s="71">
        <f t="shared" si="52"/>
        <v>13553.922643011878</v>
      </c>
      <c r="Q28" s="71">
        <f t="shared" si="52"/>
        <v>1401.750227081312</v>
      </c>
      <c r="R28" s="72">
        <f t="shared" si="52"/>
        <v>16.860318193621975</v>
      </c>
      <c r="S28" s="73">
        <f t="shared" si="52"/>
        <v>39970.78224127159</v>
      </c>
      <c r="T28" s="5" t="str">
        <f>IF(ABS(S28-S54-S80-S106)&gt;0.01,S28-S54-S80-S106,"")</f>
        <v/>
      </c>
      <c r="U28" s="5"/>
      <c r="Z28" s="41"/>
      <c r="AA28"/>
      <c r="AB28"/>
      <c r="AC28"/>
      <c r="AD28"/>
      <c r="AE28"/>
      <c r="AF28"/>
      <c r="AG28"/>
      <c r="AH28"/>
      <c r="AI28"/>
    </row>
    <row r="29" spans="1:36" s="2" customFormat="1" ht="15" thickBot="1">
      <c r="A29" s="15" t="s">
        <v>100</v>
      </c>
      <c r="B29" s="74">
        <f>IF($I28=0,"-",B28/$I28)</f>
        <v>0.34674906498621211</v>
      </c>
      <c r="C29" s="74">
        <f t="shared" ref="C29:H29" si="53">IF($I28=0,"-",C28/$I28)</f>
        <v>5.4573898155560192E-2</v>
      </c>
      <c r="D29" s="74">
        <f t="shared" si="53"/>
        <v>0.11467447782443914</v>
      </c>
      <c r="E29" s="74">
        <f t="shared" si="53"/>
        <v>0.10941561455245144</v>
      </c>
      <c r="F29" s="74">
        <f t="shared" si="53"/>
        <v>0.33909575652529655</v>
      </c>
      <c r="G29" s="74">
        <f t="shared" si="53"/>
        <v>3.5069371888197455E-2</v>
      </c>
      <c r="H29" s="74">
        <f t="shared" si="53"/>
        <v>4.2181606784299944E-4</v>
      </c>
      <c r="I29" s="75">
        <f>SUM(B29:H29)</f>
        <v>0.99999999999999989</v>
      </c>
      <c r="K29" s="27" t="s">
        <v>100</v>
      </c>
      <c r="L29" s="76">
        <f>IF($S28=0,"-",L28/$S28)</f>
        <v>0.34674906498621211</v>
      </c>
      <c r="M29" s="76">
        <f t="shared" ref="M29:R29" si="54">IF($S28=0,"-",M28/$S28)</f>
        <v>5.4573898155560192E-2</v>
      </c>
      <c r="N29" s="76">
        <f t="shared" si="54"/>
        <v>0.11467447782443914</v>
      </c>
      <c r="O29" s="76">
        <f t="shared" si="54"/>
        <v>0.10941561455245144</v>
      </c>
      <c r="P29" s="76">
        <f t="shared" si="54"/>
        <v>0.33909575652529655</v>
      </c>
      <c r="Q29" s="76">
        <f t="shared" si="54"/>
        <v>3.5069371888197455E-2</v>
      </c>
      <c r="R29" s="77">
        <f t="shared" si="54"/>
        <v>4.2181606784299944E-4</v>
      </c>
      <c r="S29" s="78">
        <f>SUM(L29:R29)</f>
        <v>0.99999999999999989</v>
      </c>
    </row>
    <row r="30" spans="1:36" ht="15" thickBot="1"/>
    <row r="31" spans="1:36" ht="28.5">
      <c r="A31" s="431" t="s">
        <v>50</v>
      </c>
      <c r="B31" s="37" t="s">
        <v>0</v>
      </c>
      <c r="C31" s="37" t="s">
        <v>1</v>
      </c>
      <c r="D31" s="37" t="s">
        <v>2</v>
      </c>
      <c r="E31" s="37" t="s">
        <v>3</v>
      </c>
      <c r="F31" s="37" t="s">
        <v>27</v>
      </c>
      <c r="G31" s="37" t="s">
        <v>4</v>
      </c>
      <c r="H31" s="37" t="s">
        <v>5</v>
      </c>
      <c r="I31" s="38" t="s">
        <v>6</v>
      </c>
      <c r="K31" s="381" t="s">
        <v>50</v>
      </c>
      <c r="L31" s="39" t="s">
        <v>0</v>
      </c>
      <c r="M31" s="39" t="s">
        <v>1</v>
      </c>
      <c r="N31" s="39" t="s">
        <v>2</v>
      </c>
      <c r="O31" s="39" t="s">
        <v>3</v>
      </c>
      <c r="P31" s="39" t="s">
        <v>27</v>
      </c>
      <c r="Q31" s="39" t="s">
        <v>4</v>
      </c>
      <c r="R31" s="39" t="s">
        <v>5</v>
      </c>
      <c r="S31" s="40" t="s">
        <v>6</v>
      </c>
      <c r="U31" s="383" t="s">
        <v>50</v>
      </c>
      <c r="V31" s="79" t="s">
        <v>69</v>
      </c>
      <c r="W31" s="79" t="s">
        <v>70</v>
      </c>
      <c r="X31" s="79" t="s">
        <v>4</v>
      </c>
      <c r="Y31" s="79" t="s">
        <v>1</v>
      </c>
      <c r="Z31" s="79" t="s">
        <v>2</v>
      </c>
      <c r="AA31" s="79" t="s">
        <v>3</v>
      </c>
      <c r="AB31" s="79" t="s">
        <v>52</v>
      </c>
      <c r="AC31" s="79" t="s">
        <v>64</v>
      </c>
      <c r="AD31" s="80" t="s">
        <v>72</v>
      </c>
      <c r="AE31" s="80" t="s">
        <v>79</v>
      </c>
      <c r="AF31" s="80" t="s">
        <v>73</v>
      </c>
      <c r="AG31" s="80" t="s">
        <v>80</v>
      </c>
      <c r="AH31" s="80" t="s">
        <v>81</v>
      </c>
      <c r="AI31" s="81" t="s">
        <v>60</v>
      </c>
    </row>
    <row r="32" spans="1:36" ht="15" customHeight="1">
      <c r="A32" s="432" t="s">
        <v>50</v>
      </c>
      <c r="B32" s="372" t="s">
        <v>109</v>
      </c>
      <c r="C32" s="373"/>
      <c r="D32" s="373"/>
      <c r="E32" s="373"/>
      <c r="F32" s="373"/>
      <c r="G32" s="373"/>
      <c r="H32" s="373"/>
      <c r="I32" s="374"/>
      <c r="K32" s="382" t="s">
        <v>50</v>
      </c>
      <c r="L32" s="369" t="s">
        <v>109</v>
      </c>
      <c r="M32" s="370"/>
      <c r="N32" s="370"/>
      <c r="O32" s="370"/>
      <c r="P32" s="370"/>
      <c r="Q32" s="370"/>
      <c r="R32" s="370"/>
      <c r="S32" s="371"/>
      <c r="U32" s="384" t="s">
        <v>50</v>
      </c>
      <c r="V32" s="379" t="s">
        <v>109</v>
      </c>
      <c r="W32" s="379"/>
      <c r="X32" s="379"/>
      <c r="Y32" s="379"/>
      <c r="Z32" s="379"/>
      <c r="AA32" s="379"/>
      <c r="AB32" s="379"/>
      <c r="AC32" s="379"/>
      <c r="AD32" s="379"/>
      <c r="AE32" s="379"/>
      <c r="AF32" s="379"/>
      <c r="AG32" s="379"/>
      <c r="AH32" s="379"/>
      <c r="AI32" s="380"/>
    </row>
    <row r="33" spans="1:36" ht="15">
      <c r="A33" s="7" t="s">
        <v>7</v>
      </c>
      <c r="B33" s="42">
        <f>B111+B137+B163+B189+B215+B241+B267+B293+B319+B345+B371+B397+B423</f>
        <v>0</v>
      </c>
      <c r="C33" s="42">
        <f t="shared" ref="C33:E33" si="55">C111+C137+C163+C189+C215+C241+C267+C293+C319+C345+C371+C397+C423</f>
        <v>0</v>
      </c>
      <c r="D33" s="42">
        <f t="shared" si="55"/>
        <v>0</v>
      </c>
      <c r="E33" s="42">
        <f t="shared" si="55"/>
        <v>0</v>
      </c>
      <c r="F33" s="399">
        <v>0</v>
      </c>
      <c r="G33" s="42">
        <f t="shared" ref="G33:H48" si="56">G111+G137+G163+G189+G215+G241+G267+G293+G319+G345+G371+G397+G423</f>
        <v>0</v>
      </c>
      <c r="H33" s="42">
        <f t="shared" si="56"/>
        <v>0</v>
      </c>
      <c r="I33" s="44">
        <f>SUM(B33:H33)</f>
        <v>0</v>
      </c>
      <c r="J33" s="5"/>
      <c r="K33" s="28" t="s">
        <v>7</v>
      </c>
      <c r="L33" s="42">
        <f t="shared" ref="L33:R48" si="57">L111+L137+L163+L189+L215+L241+L267+L293+L319+L345+L371+L397+L423</f>
        <v>0</v>
      </c>
      <c r="M33" s="42">
        <f t="shared" si="57"/>
        <v>0</v>
      </c>
      <c r="N33" s="42">
        <f t="shared" si="57"/>
        <v>0</v>
      </c>
      <c r="O33" s="42">
        <f t="shared" si="57"/>
        <v>0</v>
      </c>
      <c r="P33" s="42">
        <f t="shared" si="57"/>
        <v>0</v>
      </c>
      <c r="Q33" s="42">
        <f t="shared" si="57"/>
        <v>0</v>
      </c>
      <c r="R33" s="42">
        <f t="shared" si="57"/>
        <v>0</v>
      </c>
      <c r="S33" s="83">
        <f>SUM(L33:R33)</f>
        <v>0</v>
      </c>
      <c r="T33" s="5"/>
      <c r="U33" s="29" t="s">
        <v>7</v>
      </c>
      <c r="V33" s="84">
        <f t="shared" ref="V33:AH48" si="58">V111+V137+V163+V189+V215+V241+V267+V293+V319+V345+V371+V397+V423</f>
        <v>0</v>
      </c>
      <c r="W33" s="84">
        <f t="shared" si="58"/>
        <v>0</v>
      </c>
      <c r="X33" s="84">
        <f t="shared" si="58"/>
        <v>0</v>
      </c>
      <c r="Y33" s="84">
        <f t="shared" si="58"/>
        <v>0</v>
      </c>
      <c r="Z33" s="84">
        <f t="shared" si="58"/>
        <v>0</v>
      </c>
      <c r="AA33" s="84">
        <f t="shared" si="58"/>
        <v>0</v>
      </c>
      <c r="AB33" s="84">
        <f t="shared" si="58"/>
        <v>0</v>
      </c>
      <c r="AC33" s="85">
        <f t="shared" si="58"/>
        <v>0</v>
      </c>
      <c r="AD33" s="84">
        <f t="shared" si="58"/>
        <v>0</v>
      </c>
      <c r="AE33" s="84">
        <f t="shared" si="58"/>
        <v>0</v>
      </c>
      <c r="AF33" s="84">
        <f t="shared" si="58"/>
        <v>0</v>
      </c>
      <c r="AG33" s="84">
        <f t="shared" si="58"/>
        <v>0</v>
      </c>
      <c r="AH33" s="84">
        <f t="shared" si="58"/>
        <v>0</v>
      </c>
      <c r="AI33" s="87">
        <f>SUM(V33:AC33)</f>
        <v>0</v>
      </c>
      <c r="AJ33" t="str">
        <f>IF(ABS(S33-AI33)&gt;0.001,S33-AI33,"")</f>
        <v/>
      </c>
    </row>
    <row r="34" spans="1:36" ht="15">
      <c r="A34" s="8" t="s">
        <v>8</v>
      </c>
      <c r="B34" s="48">
        <f t="shared" ref="B34:E49" si="59">B112+B138+B164+B190+B216+B242+B268+B294+B320+B346+B372+B398+B424</f>
        <v>0</v>
      </c>
      <c r="C34" s="48">
        <f t="shared" si="59"/>
        <v>0</v>
      </c>
      <c r="D34" s="48">
        <f t="shared" si="59"/>
        <v>0</v>
      </c>
      <c r="E34" s="48">
        <f t="shared" si="59"/>
        <v>0</v>
      </c>
      <c r="F34" s="400">
        <v>0</v>
      </c>
      <c r="G34" s="48">
        <f t="shared" si="56"/>
        <v>0</v>
      </c>
      <c r="H34" s="48">
        <f t="shared" si="56"/>
        <v>0</v>
      </c>
      <c r="I34" s="50">
        <f t="shared" ref="I34:I53" si="60">SUM(B34:H34)</f>
        <v>0</v>
      </c>
      <c r="J34" s="5"/>
      <c r="K34" s="20" t="s">
        <v>8</v>
      </c>
      <c r="L34" s="51">
        <f t="shared" si="57"/>
        <v>0</v>
      </c>
      <c r="M34" s="51">
        <f t="shared" si="57"/>
        <v>0</v>
      </c>
      <c r="N34" s="51">
        <f t="shared" si="57"/>
        <v>0</v>
      </c>
      <c r="O34" s="51">
        <f t="shared" si="57"/>
        <v>0</v>
      </c>
      <c r="P34" s="51">
        <f t="shared" si="57"/>
        <v>0</v>
      </c>
      <c r="Q34" s="51">
        <f t="shared" si="57"/>
        <v>0</v>
      </c>
      <c r="R34" s="51">
        <f t="shared" si="57"/>
        <v>0</v>
      </c>
      <c r="S34" s="53">
        <f t="shared" ref="S34:S53" si="61">SUM(L34:R34)</f>
        <v>0</v>
      </c>
      <c r="T34" s="5"/>
      <c r="U34" s="30" t="s">
        <v>8</v>
      </c>
      <c r="V34" s="88">
        <f t="shared" si="58"/>
        <v>0</v>
      </c>
      <c r="W34" s="88">
        <f t="shared" si="58"/>
        <v>0</v>
      </c>
      <c r="X34" s="88">
        <f t="shared" si="58"/>
        <v>0</v>
      </c>
      <c r="Y34" s="88">
        <f t="shared" si="58"/>
        <v>0</v>
      </c>
      <c r="Z34" s="88">
        <f t="shared" si="58"/>
        <v>0</v>
      </c>
      <c r="AA34" s="88">
        <f t="shared" si="58"/>
        <v>0</v>
      </c>
      <c r="AB34" s="88">
        <f t="shared" si="58"/>
        <v>0</v>
      </c>
      <c r="AC34" s="89">
        <f t="shared" si="58"/>
        <v>0</v>
      </c>
      <c r="AD34" s="88">
        <f t="shared" si="58"/>
        <v>0</v>
      </c>
      <c r="AE34" s="88">
        <f t="shared" si="58"/>
        <v>0</v>
      </c>
      <c r="AF34" s="88">
        <f t="shared" si="58"/>
        <v>0</v>
      </c>
      <c r="AG34" s="88">
        <f t="shared" si="58"/>
        <v>0</v>
      </c>
      <c r="AH34" s="88">
        <f t="shared" si="58"/>
        <v>0</v>
      </c>
      <c r="AI34" s="90">
        <f t="shared" ref="AI34:AI53" si="62">SUM(V34:AC34)</f>
        <v>0</v>
      </c>
      <c r="AJ34" t="str">
        <f t="shared" ref="AJ34:AJ55" si="63">IF(ABS(S34-AI34)&gt;0.001,S34-AI34,"")</f>
        <v/>
      </c>
    </row>
    <row r="35" spans="1:36" ht="15">
      <c r="A35" s="9" t="s">
        <v>10</v>
      </c>
      <c r="B35" s="45">
        <f t="shared" si="59"/>
        <v>0</v>
      </c>
      <c r="C35" s="45">
        <f t="shared" si="59"/>
        <v>0</v>
      </c>
      <c r="D35" s="45">
        <f t="shared" si="59"/>
        <v>0</v>
      </c>
      <c r="E35" s="45">
        <f t="shared" si="59"/>
        <v>0</v>
      </c>
      <c r="F35" s="400">
        <v>0</v>
      </c>
      <c r="G35" s="45">
        <f t="shared" si="56"/>
        <v>0</v>
      </c>
      <c r="H35" s="45">
        <f t="shared" si="56"/>
        <v>0</v>
      </c>
      <c r="I35" s="44">
        <f t="shared" si="60"/>
        <v>0</v>
      </c>
      <c r="J35" s="5"/>
      <c r="K35" s="21" t="s">
        <v>10</v>
      </c>
      <c r="L35" s="45">
        <f t="shared" si="57"/>
        <v>0</v>
      </c>
      <c r="M35" s="45">
        <f t="shared" si="57"/>
        <v>0</v>
      </c>
      <c r="N35" s="45">
        <f t="shared" si="57"/>
        <v>0</v>
      </c>
      <c r="O35" s="45">
        <f t="shared" si="57"/>
        <v>0</v>
      </c>
      <c r="P35" s="45">
        <f t="shared" si="57"/>
        <v>0</v>
      </c>
      <c r="Q35" s="45">
        <f t="shared" si="57"/>
        <v>0</v>
      </c>
      <c r="R35" s="45">
        <f t="shared" si="57"/>
        <v>0</v>
      </c>
      <c r="S35" s="47">
        <f t="shared" si="61"/>
        <v>0</v>
      </c>
      <c r="T35" s="5"/>
      <c r="U35" s="31" t="s">
        <v>10</v>
      </c>
      <c r="V35" s="84">
        <f t="shared" si="58"/>
        <v>0</v>
      </c>
      <c r="W35" s="84">
        <f t="shared" si="58"/>
        <v>0</v>
      </c>
      <c r="X35" s="84">
        <f t="shared" si="58"/>
        <v>0</v>
      </c>
      <c r="Y35" s="84">
        <f t="shared" si="58"/>
        <v>0</v>
      </c>
      <c r="Z35" s="84">
        <f t="shared" si="58"/>
        <v>0</v>
      </c>
      <c r="AA35" s="84">
        <f t="shared" si="58"/>
        <v>0</v>
      </c>
      <c r="AB35" s="84">
        <f t="shared" si="58"/>
        <v>0</v>
      </c>
      <c r="AC35" s="85">
        <f t="shared" si="58"/>
        <v>0</v>
      </c>
      <c r="AD35" s="84">
        <f t="shared" si="58"/>
        <v>0</v>
      </c>
      <c r="AE35" s="84">
        <f t="shared" si="58"/>
        <v>0</v>
      </c>
      <c r="AF35" s="84">
        <f t="shared" si="58"/>
        <v>0</v>
      </c>
      <c r="AG35" s="84">
        <f t="shared" si="58"/>
        <v>0</v>
      </c>
      <c r="AH35" s="84">
        <f t="shared" si="58"/>
        <v>0</v>
      </c>
      <c r="AI35" s="87">
        <f t="shared" si="62"/>
        <v>0</v>
      </c>
      <c r="AJ35" t="str">
        <f t="shared" si="63"/>
        <v/>
      </c>
    </row>
    <row r="36" spans="1:36" ht="15">
      <c r="A36" s="8" t="s">
        <v>53</v>
      </c>
      <c r="B36" s="48">
        <f t="shared" si="59"/>
        <v>0</v>
      </c>
      <c r="C36" s="48">
        <f t="shared" si="59"/>
        <v>0</v>
      </c>
      <c r="D36" s="48">
        <f t="shared" si="59"/>
        <v>0</v>
      </c>
      <c r="E36" s="48">
        <f t="shared" si="59"/>
        <v>0</v>
      </c>
      <c r="F36" s="400">
        <v>0</v>
      </c>
      <c r="G36" s="48">
        <f t="shared" si="56"/>
        <v>0</v>
      </c>
      <c r="H36" s="48">
        <f t="shared" si="56"/>
        <v>0</v>
      </c>
      <c r="I36" s="50">
        <f t="shared" si="60"/>
        <v>0</v>
      </c>
      <c r="J36" s="5"/>
      <c r="K36" s="20" t="s">
        <v>53</v>
      </c>
      <c r="L36" s="51">
        <f t="shared" si="57"/>
        <v>0</v>
      </c>
      <c r="M36" s="51">
        <f t="shared" si="57"/>
        <v>0</v>
      </c>
      <c r="N36" s="51">
        <f t="shared" si="57"/>
        <v>0</v>
      </c>
      <c r="O36" s="51">
        <f t="shared" si="57"/>
        <v>0</v>
      </c>
      <c r="P36" s="51">
        <f t="shared" si="57"/>
        <v>0</v>
      </c>
      <c r="Q36" s="51">
        <f t="shared" si="57"/>
        <v>0</v>
      </c>
      <c r="R36" s="51">
        <f t="shared" si="57"/>
        <v>0</v>
      </c>
      <c r="S36" s="53">
        <f t="shared" si="61"/>
        <v>0</v>
      </c>
      <c r="T36" s="5"/>
      <c r="U36" s="30" t="s">
        <v>53</v>
      </c>
      <c r="V36" s="88">
        <f t="shared" si="58"/>
        <v>0</v>
      </c>
      <c r="W36" s="88">
        <f t="shared" si="58"/>
        <v>0</v>
      </c>
      <c r="X36" s="88">
        <f t="shared" si="58"/>
        <v>0</v>
      </c>
      <c r="Y36" s="88">
        <f t="shared" si="58"/>
        <v>0</v>
      </c>
      <c r="Z36" s="88">
        <f t="shared" si="58"/>
        <v>0</v>
      </c>
      <c r="AA36" s="88">
        <f t="shared" si="58"/>
        <v>0</v>
      </c>
      <c r="AB36" s="88">
        <f t="shared" si="58"/>
        <v>0</v>
      </c>
      <c r="AC36" s="89">
        <f t="shared" si="58"/>
        <v>0</v>
      </c>
      <c r="AD36" s="88">
        <f t="shared" si="58"/>
        <v>0</v>
      </c>
      <c r="AE36" s="88">
        <f t="shared" si="58"/>
        <v>0</v>
      </c>
      <c r="AF36" s="88">
        <f t="shared" si="58"/>
        <v>0</v>
      </c>
      <c r="AG36" s="88">
        <f t="shared" si="58"/>
        <v>0</v>
      </c>
      <c r="AH36" s="88">
        <f t="shared" si="58"/>
        <v>0</v>
      </c>
      <c r="AI36" s="90">
        <f t="shared" si="62"/>
        <v>0</v>
      </c>
      <c r="AJ36" t="str">
        <f t="shared" si="63"/>
        <v/>
      </c>
    </row>
    <row r="37" spans="1:36" ht="15">
      <c r="A37" s="9" t="s">
        <v>16</v>
      </c>
      <c r="B37" s="45">
        <f t="shared" si="59"/>
        <v>173.05062719311564</v>
      </c>
      <c r="C37" s="45">
        <f t="shared" si="59"/>
        <v>70.630521858123956</v>
      </c>
      <c r="D37" s="45">
        <f t="shared" si="59"/>
        <v>29.90280539366891</v>
      </c>
      <c r="E37" s="45">
        <f t="shared" si="59"/>
        <v>0</v>
      </c>
      <c r="F37" s="400">
        <v>0</v>
      </c>
      <c r="G37" s="45">
        <f t="shared" si="56"/>
        <v>0</v>
      </c>
      <c r="H37" s="45">
        <f t="shared" si="56"/>
        <v>0</v>
      </c>
      <c r="I37" s="44">
        <f t="shared" si="60"/>
        <v>273.5839544449085</v>
      </c>
      <c r="J37" s="5"/>
      <c r="K37" s="21" t="s">
        <v>16</v>
      </c>
      <c r="L37" s="45">
        <f t="shared" si="57"/>
        <v>173.05062719311564</v>
      </c>
      <c r="M37" s="45">
        <f t="shared" si="57"/>
        <v>70.630521858123956</v>
      </c>
      <c r="N37" s="45">
        <f t="shared" si="57"/>
        <v>29.90280539366891</v>
      </c>
      <c r="O37" s="45">
        <f t="shared" si="57"/>
        <v>0</v>
      </c>
      <c r="P37" s="45">
        <f t="shared" si="57"/>
        <v>0</v>
      </c>
      <c r="Q37" s="45">
        <f t="shared" si="57"/>
        <v>0</v>
      </c>
      <c r="R37" s="45">
        <f t="shared" si="57"/>
        <v>0</v>
      </c>
      <c r="S37" s="47">
        <f t="shared" si="61"/>
        <v>273.5839544449085</v>
      </c>
      <c r="T37" s="5"/>
      <c r="U37" s="31" t="s">
        <v>16</v>
      </c>
      <c r="V37" s="84">
        <f t="shared" si="58"/>
        <v>167.62266596601106</v>
      </c>
      <c r="W37" s="84">
        <f t="shared" si="58"/>
        <v>0</v>
      </c>
      <c r="X37" s="84">
        <f t="shared" si="58"/>
        <v>0</v>
      </c>
      <c r="Y37" s="84">
        <f t="shared" si="58"/>
        <v>70.630521858123956</v>
      </c>
      <c r="Z37" s="84">
        <f t="shared" si="58"/>
        <v>27.090412525578632</v>
      </c>
      <c r="AA37" s="84">
        <f t="shared" si="58"/>
        <v>0</v>
      </c>
      <c r="AB37" s="84">
        <f t="shared" si="58"/>
        <v>0</v>
      </c>
      <c r="AC37" s="85">
        <f t="shared" si="58"/>
        <v>8.2403540951948635</v>
      </c>
      <c r="AD37" s="84">
        <f t="shared" si="58"/>
        <v>5.4279612271045856</v>
      </c>
      <c r="AE37" s="84">
        <f t="shared" si="58"/>
        <v>0</v>
      </c>
      <c r="AF37" s="84">
        <f t="shared" si="58"/>
        <v>0</v>
      </c>
      <c r="AG37" s="84">
        <f t="shared" si="58"/>
        <v>2.812392868090277</v>
      </c>
      <c r="AH37" s="84">
        <f t="shared" si="58"/>
        <v>0</v>
      </c>
      <c r="AI37" s="87">
        <f t="shared" si="62"/>
        <v>273.5839544449085</v>
      </c>
      <c r="AJ37" t="str">
        <f t="shared" si="63"/>
        <v/>
      </c>
    </row>
    <row r="38" spans="1:36" ht="15">
      <c r="A38" s="8" t="s">
        <v>65</v>
      </c>
      <c r="B38" s="48">
        <f t="shared" si="59"/>
        <v>113.11308203487305</v>
      </c>
      <c r="C38" s="48">
        <f t="shared" si="59"/>
        <v>39.702924653429854</v>
      </c>
      <c r="D38" s="48">
        <f t="shared" si="59"/>
        <v>21.988701456798832</v>
      </c>
      <c r="E38" s="48">
        <f t="shared" si="59"/>
        <v>0.65600410611096682</v>
      </c>
      <c r="F38" s="400">
        <v>0</v>
      </c>
      <c r="G38" s="48">
        <f t="shared" si="56"/>
        <v>0</v>
      </c>
      <c r="H38" s="48">
        <f t="shared" si="56"/>
        <v>0</v>
      </c>
      <c r="I38" s="50">
        <f t="shared" si="60"/>
        <v>175.4607122512127</v>
      </c>
      <c r="J38" s="5"/>
      <c r="K38" s="20" t="s">
        <v>65</v>
      </c>
      <c r="L38" s="51">
        <f t="shared" si="57"/>
        <v>113.11308203487305</v>
      </c>
      <c r="M38" s="51">
        <f t="shared" si="57"/>
        <v>39.702924653429854</v>
      </c>
      <c r="N38" s="51">
        <f t="shared" si="57"/>
        <v>21.988701456798832</v>
      </c>
      <c r="O38" s="51">
        <f t="shared" si="57"/>
        <v>0.65600410611096682</v>
      </c>
      <c r="P38" s="51">
        <f t="shared" si="57"/>
        <v>0</v>
      </c>
      <c r="Q38" s="51">
        <f t="shared" si="57"/>
        <v>0</v>
      </c>
      <c r="R38" s="51">
        <f t="shared" si="57"/>
        <v>0</v>
      </c>
      <c r="S38" s="53">
        <f t="shared" si="61"/>
        <v>175.4607122512127</v>
      </c>
      <c r="T38" s="5"/>
      <c r="U38" s="30" t="s">
        <v>54</v>
      </c>
      <c r="V38" s="88">
        <f t="shared" si="58"/>
        <v>111.62121307715699</v>
      </c>
      <c r="W38" s="88">
        <f t="shared" si="58"/>
        <v>0.5854232143834065</v>
      </c>
      <c r="X38" s="88">
        <f t="shared" si="58"/>
        <v>0</v>
      </c>
      <c r="Y38" s="88">
        <f t="shared" si="58"/>
        <v>39.702924653429854</v>
      </c>
      <c r="Z38" s="88">
        <f t="shared" si="58"/>
        <v>18.376257888460394</v>
      </c>
      <c r="AA38" s="88">
        <f t="shared" si="58"/>
        <v>0.18227867053166219</v>
      </c>
      <c r="AB38" s="88">
        <f t="shared" si="58"/>
        <v>0</v>
      </c>
      <c r="AC38" s="89">
        <f t="shared" si="58"/>
        <v>4.992614747250399</v>
      </c>
      <c r="AD38" s="88">
        <f t="shared" si="58"/>
        <v>0.90644574333265493</v>
      </c>
      <c r="AE38" s="88">
        <f t="shared" si="58"/>
        <v>0</v>
      </c>
      <c r="AF38" s="88">
        <f t="shared" si="58"/>
        <v>0</v>
      </c>
      <c r="AG38" s="88">
        <f t="shared" si="58"/>
        <v>3.6124435683384375</v>
      </c>
      <c r="AH38" s="88">
        <f t="shared" si="58"/>
        <v>0.47372543557930463</v>
      </c>
      <c r="AI38" s="90">
        <f t="shared" si="62"/>
        <v>175.46071225121273</v>
      </c>
      <c r="AJ38" t="str">
        <f t="shared" si="63"/>
        <v/>
      </c>
    </row>
    <row r="39" spans="1:36" ht="15">
      <c r="A39" s="9" t="s">
        <v>55</v>
      </c>
      <c r="B39" s="45">
        <f t="shared" si="59"/>
        <v>0</v>
      </c>
      <c r="C39" s="45">
        <f t="shared" si="59"/>
        <v>0</v>
      </c>
      <c r="D39" s="45">
        <f t="shared" si="59"/>
        <v>2.1792125363823511</v>
      </c>
      <c r="E39" s="45">
        <f t="shared" si="59"/>
        <v>667.53756076435445</v>
      </c>
      <c r="F39" s="400">
        <v>0</v>
      </c>
      <c r="G39" s="45">
        <f t="shared" si="56"/>
        <v>0</v>
      </c>
      <c r="H39" s="45">
        <f t="shared" si="56"/>
        <v>0</v>
      </c>
      <c r="I39" s="44">
        <f t="shared" si="60"/>
        <v>669.7167733007368</v>
      </c>
      <c r="J39" s="5"/>
      <c r="K39" s="21" t="s">
        <v>55</v>
      </c>
      <c r="L39" s="45">
        <f t="shared" si="57"/>
        <v>0</v>
      </c>
      <c r="M39" s="45">
        <f t="shared" si="57"/>
        <v>0</v>
      </c>
      <c r="N39" s="45">
        <f t="shared" si="57"/>
        <v>2.1792125363823511</v>
      </c>
      <c r="O39" s="45">
        <f t="shared" si="57"/>
        <v>667.53756076435445</v>
      </c>
      <c r="P39" s="45">
        <f t="shared" si="57"/>
        <v>1318.0130226577655</v>
      </c>
      <c r="Q39" s="45">
        <f t="shared" si="57"/>
        <v>0</v>
      </c>
      <c r="R39" s="45">
        <f t="shared" si="57"/>
        <v>0</v>
      </c>
      <c r="S39" s="47">
        <f t="shared" si="61"/>
        <v>1987.7297959585023</v>
      </c>
      <c r="T39" s="5"/>
      <c r="U39" s="31" t="s">
        <v>55</v>
      </c>
      <c r="V39" s="84">
        <f t="shared" si="58"/>
        <v>0</v>
      </c>
      <c r="W39" s="84">
        <f t="shared" si="58"/>
        <v>0</v>
      </c>
      <c r="X39" s="84">
        <f t="shared" si="58"/>
        <v>0</v>
      </c>
      <c r="Y39" s="84">
        <f t="shared" si="58"/>
        <v>0</v>
      </c>
      <c r="Z39" s="84">
        <f t="shared" si="58"/>
        <v>0</v>
      </c>
      <c r="AA39" s="84">
        <f t="shared" si="58"/>
        <v>666.6593613691067</v>
      </c>
      <c r="AB39" s="84">
        <f t="shared" si="58"/>
        <v>1318.0130226577655</v>
      </c>
      <c r="AC39" s="85">
        <f t="shared" si="58"/>
        <v>3.0574119316301411</v>
      </c>
      <c r="AD39" s="84">
        <f t="shared" si="58"/>
        <v>0</v>
      </c>
      <c r="AE39" s="84">
        <f t="shared" si="58"/>
        <v>0.87819939524778978</v>
      </c>
      <c r="AF39" s="84">
        <f t="shared" si="58"/>
        <v>0</v>
      </c>
      <c r="AG39" s="84">
        <f t="shared" si="58"/>
        <v>2.1792125363823511</v>
      </c>
      <c r="AH39" s="84">
        <f t="shared" si="58"/>
        <v>0</v>
      </c>
      <c r="AI39" s="87">
        <f t="shared" si="62"/>
        <v>1987.7297959585026</v>
      </c>
      <c r="AJ39" t="str">
        <f t="shared" si="63"/>
        <v/>
      </c>
    </row>
    <row r="40" spans="1:36" ht="15">
      <c r="A40" s="8" t="s">
        <v>12</v>
      </c>
      <c r="B40" s="48">
        <f t="shared" si="59"/>
        <v>0</v>
      </c>
      <c r="C40" s="48">
        <f t="shared" si="59"/>
        <v>0.25332764638611727</v>
      </c>
      <c r="D40" s="48">
        <f t="shared" si="59"/>
        <v>0</v>
      </c>
      <c r="E40" s="48">
        <f t="shared" si="59"/>
        <v>14.511298476245264</v>
      </c>
      <c r="F40" s="400">
        <v>0</v>
      </c>
      <c r="G40" s="48">
        <f t="shared" si="56"/>
        <v>0</v>
      </c>
      <c r="H40" s="48">
        <f t="shared" si="56"/>
        <v>0</v>
      </c>
      <c r="I40" s="50">
        <f t="shared" si="60"/>
        <v>14.76462612263138</v>
      </c>
      <c r="J40" s="5"/>
      <c r="K40" s="20" t="s">
        <v>12</v>
      </c>
      <c r="L40" s="51">
        <f t="shared" si="57"/>
        <v>0</v>
      </c>
      <c r="M40" s="51">
        <f t="shared" si="57"/>
        <v>0.25332764638611727</v>
      </c>
      <c r="N40" s="51">
        <f t="shared" si="57"/>
        <v>0</v>
      </c>
      <c r="O40" s="51">
        <f t="shared" si="57"/>
        <v>14.511298476245264</v>
      </c>
      <c r="P40" s="51">
        <f t="shared" si="57"/>
        <v>76.65120476585686</v>
      </c>
      <c r="Q40" s="51">
        <f t="shared" si="57"/>
        <v>0</v>
      </c>
      <c r="R40" s="51">
        <f t="shared" si="57"/>
        <v>0</v>
      </c>
      <c r="S40" s="53">
        <f t="shared" si="61"/>
        <v>91.415830888488244</v>
      </c>
      <c r="T40" s="5"/>
      <c r="U40" s="30" t="s">
        <v>12</v>
      </c>
      <c r="V40" s="88">
        <f t="shared" si="58"/>
        <v>0</v>
      </c>
      <c r="W40" s="88">
        <f t="shared" si="58"/>
        <v>0</v>
      </c>
      <c r="X40" s="88">
        <f t="shared" si="58"/>
        <v>0</v>
      </c>
      <c r="Y40" s="88">
        <f t="shared" si="58"/>
        <v>0.25332764638611727</v>
      </c>
      <c r="Z40" s="88">
        <f t="shared" si="58"/>
        <v>0</v>
      </c>
      <c r="AA40" s="88">
        <f t="shared" si="58"/>
        <v>14.511298476245264</v>
      </c>
      <c r="AB40" s="88">
        <f t="shared" si="58"/>
        <v>76.65120476585686</v>
      </c>
      <c r="AC40" s="89">
        <f t="shared" si="58"/>
        <v>0</v>
      </c>
      <c r="AD40" s="88">
        <f t="shared" si="58"/>
        <v>0</v>
      </c>
      <c r="AE40" s="88">
        <f t="shared" si="58"/>
        <v>0</v>
      </c>
      <c r="AF40" s="88">
        <f t="shared" si="58"/>
        <v>0</v>
      </c>
      <c r="AG40" s="88">
        <f t="shared" si="58"/>
        <v>0</v>
      </c>
      <c r="AH40" s="88">
        <f t="shared" si="58"/>
        <v>0</v>
      </c>
      <c r="AI40" s="90">
        <f t="shared" si="62"/>
        <v>91.415830888488244</v>
      </c>
      <c r="AJ40" t="str">
        <f t="shared" si="63"/>
        <v/>
      </c>
    </row>
    <row r="41" spans="1:36" ht="15">
      <c r="A41" s="9" t="s">
        <v>56</v>
      </c>
      <c r="B41" s="45">
        <f t="shared" si="59"/>
        <v>0</v>
      </c>
      <c r="C41" s="45">
        <f t="shared" si="59"/>
        <v>0</v>
      </c>
      <c r="D41" s="45">
        <f t="shared" si="59"/>
        <v>7.8282111880509403E-2</v>
      </c>
      <c r="E41" s="45">
        <f t="shared" si="59"/>
        <v>0</v>
      </c>
      <c r="F41" s="400">
        <v>0</v>
      </c>
      <c r="G41" s="45">
        <f t="shared" si="56"/>
        <v>0</v>
      </c>
      <c r="H41" s="45">
        <f t="shared" si="56"/>
        <v>0</v>
      </c>
      <c r="I41" s="44">
        <f t="shared" si="60"/>
        <v>7.8282111880509403E-2</v>
      </c>
      <c r="J41" s="5"/>
      <c r="K41" s="21" t="s">
        <v>56</v>
      </c>
      <c r="L41" s="45">
        <f t="shared" si="57"/>
        <v>0</v>
      </c>
      <c r="M41" s="45">
        <f t="shared" si="57"/>
        <v>0</v>
      </c>
      <c r="N41" s="45">
        <f t="shared" si="57"/>
        <v>7.8282111880509403E-2</v>
      </c>
      <c r="O41" s="45">
        <f t="shared" si="57"/>
        <v>0</v>
      </c>
      <c r="P41" s="45">
        <f t="shared" si="57"/>
        <v>0</v>
      </c>
      <c r="Q41" s="45">
        <f t="shared" si="57"/>
        <v>0</v>
      </c>
      <c r="R41" s="45">
        <f t="shared" si="57"/>
        <v>0</v>
      </c>
      <c r="S41" s="47">
        <f t="shared" si="61"/>
        <v>7.8282111880509403E-2</v>
      </c>
      <c r="T41" s="5"/>
      <c r="U41" s="31" t="s">
        <v>56</v>
      </c>
      <c r="V41" s="84">
        <f t="shared" si="58"/>
        <v>0</v>
      </c>
      <c r="W41" s="84">
        <f t="shared" si="58"/>
        <v>0</v>
      </c>
      <c r="X41" s="84">
        <f t="shared" si="58"/>
        <v>0</v>
      </c>
      <c r="Y41" s="84">
        <f t="shared" si="58"/>
        <v>0</v>
      </c>
      <c r="Z41" s="84">
        <f t="shared" si="58"/>
        <v>7.8282111880509403E-2</v>
      </c>
      <c r="AA41" s="84">
        <f t="shared" si="58"/>
        <v>0</v>
      </c>
      <c r="AB41" s="84">
        <f t="shared" si="58"/>
        <v>0</v>
      </c>
      <c r="AC41" s="85">
        <f t="shared" si="58"/>
        <v>0</v>
      </c>
      <c r="AD41" s="84">
        <f t="shared" si="58"/>
        <v>0</v>
      </c>
      <c r="AE41" s="84">
        <f t="shared" si="58"/>
        <v>0</v>
      </c>
      <c r="AF41" s="84">
        <f t="shared" si="58"/>
        <v>0</v>
      </c>
      <c r="AG41" s="84">
        <f t="shared" si="58"/>
        <v>0</v>
      </c>
      <c r="AH41" s="84">
        <f t="shared" si="58"/>
        <v>0</v>
      </c>
      <c r="AI41" s="87">
        <f t="shared" si="62"/>
        <v>7.8282111880509403E-2</v>
      </c>
      <c r="AJ41" t="str">
        <f t="shared" si="63"/>
        <v/>
      </c>
    </row>
    <row r="42" spans="1:36" ht="15">
      <c r="A42" s="8" t="s">
        <v>17</v>
      </c>
      <c r="B42" s="48">
        <f t="shared" si="59"/>
        <v>24.483678219294568</v>
      </c>
      <c r="C42" s="48">
        <f t="shared" si="59"/>
        <v>0.47805780869766384</v>
      </c>
      <c r="D42" s="48">
        <f t="shared" si="59"/>
        <v>11.904712037013242</v>
      </c>
      <c r="E42" s="48">
        <f t="shared" si="59"/>
        <v>5.7690875419626959</v>
      </c>
      <c r="F42" s="400">
        <v>0</v>
      </c>
      <c r="G42" s="48">
        <f t="shared" si="56"/>
        <v>0</v>
      </c>
      <c r="H42" s="48">
        <f t="shared" si="56"/>
        <v>0</v>
      </c>
      <c r="I42" s="50">
        <f t="shared" si="60"/>
        <v>42.635535606968169</v>
      </c>
      <c r="J42" s="5"/>
      <c r="K42" s="20" t="s">
        <v>17</v>
      </c>
      <c r="L42" s="51">
        <f t="shared" si="57"/>
        <v>24.483678219294568</v>
      </c>
      <c r="M42" s="51">
        <f t="shared" si="57"/>
        <v>0.47805780869766384</v>
      </c>
      <c r="N42" s="51">
        <f t="shared" si="57"/>
        <v>11.904712037013242</v>
      </c>
      <c r="O42" s="51">
        <f t="shared" si="57"/>
        <v>5.7690875419626959</v>
      </c>
      <c r="P42" s="51">
        <f t="shared" si="57"/>
        <v>4.4945323043119503</v>
      </c>
      <c r="Q42" s="51">
        <f t="shared" si="57"/>
        <v>0</v>
      </c>
      <c r="R42" s="51">
        <f t="shared" si="57"/>
        <v>0</v>
      </c>
      <c r="S42" s="53">
        <f t="shared" si="61"/>
        <v>47.130067911280122</v>
      </c>
      <c r="T42" s="5"/>
      <c r="U42" s="30" t="s">
        <v>17</v>
      </c>
      <c r="V42" s="88">
        <f t="shared" si="58"/>
        <v>18.77603241465831</v>
      </c>
      <c r="W42" s="88">
        <f t="shared" si="58"/>
        <v>5.1480941190487082</v>
      </c>
      <c r="X42" s="88">
        <f t="shared" si="58"/>
        <v>0</v>
      </c>
      <c r="Y42" s="88">
        <f t="shared" si="58"/>
        <v>0.47805780869766384</v>
      </c>
      <c r="Z42" s="88">
        <f t="shared" si="58"/>
        <v>9.1405825301923507</v>
      </c>
      <c r="AA42" s="88">
        <f t="shared" si="58"/>
        <v>2.6281847407341736</v>
      </c>
      <c r="AB42" s="88">
        <f t="shared" si="58"/>
        <v>4.4945323043119503</v>
      </c>
      <c r="AC42" s="89">
        <f t="shared" si="58"/>
        <v>6.4645839936369667</v>
      </c>
      <c r="AD42" s="88">
        <f t="shared" si="58"/>
        <v>0.55955168558755319</v>
      </c>
      <c r="AE42" s="88">
        <f t="shared" si="58"/>
        <v>0</v>
      </c>
      <c r="AF42" s="88">
        <f t="shared" si="58"/>
        <v>0</v>
      </c>
      <c r="AG42" s="88">
        <f t="shared" si="58"/>
        <v>2.7641295068208902</v>
      </c>
      <c r="AH42" s="88">
        <f t="shared" si="58"/>
        <v>3.1409028012285232</v>
      </c>
      <c r="AI42" s="90">
        <f t="shared" si="62"/>
        <v>47.130067911280115</v>
      </c>
      <c r="AJ42" t="str">
        <f>IF(ABS(S42-AI42)&gt;0.1,S42-AI42,"")</f>
        <v/>
      </c>
    </row>
    <row r="43" spans="1:36" ht="15">
      <c r="A43" s="9" t="s">
        <v>141</v>
      </c>
      <c r="B43" s="45">
        <f t="shared" si="59"/>
        <v>565.47914130539834</v>
      </c>
      <c r="C43" s="45">
        <f t="shared" si="59"/>
        <v>1730.1425142568287</v>
      </c>
      <c r="D43" s="45">
        <f t="shared" si="59"/>
        <v>903.51037577495026</v>
      </c>
      <c r="E43" s="45">
        <f t="shared" si="59"/>
        <v>1.2534992803119671</v>
      </c>
      <c r="F43" s="400">
        <v>0</v>
      </c>
      <c r="G43" s="45">
        <f t="shared" si="56"/>
        <v>0</v>
      </c>
      <c r="H43" s="45">
        <f t="shared" si="56"/>
        <v>0</v>
      </c>
      <c r="I43" s="44">
        <f t="shared" si="60"/>
        <v>3200.3855306174892</v>
      </c>
      <c r="J43" s="5"/>
      <c r="K43" s="21" t="s">
        <v>141</v>
      </c>
      <c r="L43" s="45">
        <f t="shared" si="57"/>
        <v>565.47914130539834</v>
      </c>
      <c r="M43" s="45">
        <f t="shared" si="57"/>
        <v>1730.1425142568287</v>
      </c>
      <c r="N43" s="45">
        <f t="shared" si="57"/>
        <v>903.51037577495026</v>
      </c>
      <c r="O43" s="45">
        <f t="shared" si="57"/>
        <v>1.2534992803119671</v>
      </c>
      <c r="P43" s="45">
        <f t="shared" si="57"/>
        <v>3.8209380363634167</v>
      </c>
      <c r="Q43" s="45">
        <f t="shared" si="57"/>
        <v>0</v>
      </c>
      <c r="R43" s="45">
        <f t="shared" si="57"/>
        <v>0</v>
      </c>
      <c r="S43" s="47">
        <f t="shared" si="61"/>
        <v>3204.2064686538524</v>
      </c>
      <c r="T43" s="5"/>
      <c r="U43" s="31" t="s">
        <v>141</v>
      </c>
      <c r="V43" s="84">
        <f t="shared" si="58"/>
        <v>544.85419049000859</v>
      </c>
      <c r="W43" s="84">
        <f t="shared" si="58"/>
        <v>0</v>
      </c>
      <c r="X43" s="84">
        <f t="shared" si="58"/>
        <v>0</v>
      </c>
      <c r="Y43" s="84">
        <f t="shared" si="58"/>
        <v>1730.1425142568287</v>
      </c>
      <c r="Z43" s="84">
        <f t="shared" si="58"/>
        <v>684.59077651739688</v>
      </c>
      <c r="AA43" s="84">
        <f t="shared" si="58"/>
        <v>1.2534992803119671</v>
      </c>
      <c r="AB43" s="84">
        <f t="shared" si="58"/>
        <v>3.8209380363634167</v>
      </c>
      <c r="AC43" s="85">
        <f t="shared" si="58"/>
        <v>239.54455007294317</v>
      </c>
      <c r="AD43" s="84">
        <f t="shared" si="58"/>
        <v>20.624950815389713</v>
      </c>
      <c r="AE43" s="84">
        <f t="shared" si="58"/>
        <v>0</v>
      </c>
      <c r="AF43" s="84">
        <f t="shared" si="58"/>
        <v>0</v>
      </c>
      <c r="AG43" s="84">
        <f t="shared" si="58"/>
        <v>218.91959925755344</v>
      </c>
      <c r="AH43" s="84">
        <f t="shared" si="58"/>
        <v>0</v>
      </c>
      <c r="AI43" s="87">
        <f t="shared" si="62"/>
        <v>3204.2064686538529</v>
      </c>
      <c r="AJ43" t="str">
        <f t="shared" si="63"/>
        <v/>
      </c>
    </row>
    <row r="44" spans="1:36" ht="15">
      <c r="A44" s="8" t="s">
        <v>25</v>
      </c>
      <c r="B44" s="48">
        <f t="shared" si="59"/>
        <v>440.7996533303733</v>
      </c>
      <c r="C44" s="48">
        <f t="shared" si="59"/>
        <v>11.734957217077788</v>
      </c>
      <c r="D44" s="48">
        <f t="shared" si="59"/>
        <v>312.36391085705651</v>
      </c>
      <c r="E44" s="48">
        <f t="shared" si="59"/>
        <v>2308.0244201671712</v>
      </c>
      <c r="F44" s="400">
        <v>0</v>
      </c>
      <c r="G44" s="48">
        <f t="shared" si="56"/>
        <v>335.40323676606783</v>
      </c>
      <c r="H44" s="48">
        <f t="shared" si="56"/>
        <v>16.405411369891922</v>
      </c>
      <c r="I44" s="50">
        <f t="shared" si="60"/>
        <v>3424.7315897076392</v>
      </c>
      <c r="J44" s="5"/>
      <c r="K44" s="20" t="s">
        <v>25</v>
      </c>
      <c r="L44" s="51">
        <f t="shared" si="57"/>
        <v>440.7996533303733</v>
      </c>
      <c r="M44" s="51">
        <f t="shared" si="57"/>
        <v>11.734957217077788</v>
      </c>
      <c r="N44" s="51">
        <f t="shared" si="57"/>
        <v>312.36391085705651</v>
      </c>
      <c r="O44" s="51">
        <f t="shared" si="57"/>
        <v>2308.0244201671712</v>
      </c>
      <c r="P44" s="51">
        <f t="shared" si="57"/>
        <v>37.289021957169929</v>
      </c>
      <c r="Q44" s="51">
        <f t="shared" si="57"/>
        <v>335.40323676606783</v>
      </c>
      <c r="R44" s="51">
        <f t="shared" si="57"/>
        <v>16.405411369891922</v>
      </c>
      <c r="S44" s="53">
        <f t="shared" si="61"/>
        <v>3462.0206116648092</v>
      </c>
      <c r="T44" s="5"/>
      <c r="U44" s="30" t="s">
        <v>25</v>
      </c>
      <c r="V44" s="88">
        <f t="shared" si="58"/>
        <v>10.668927161050956</v>
      </c>
      <c r="W44" s="88">
        <f t="shared" si="58"/>
        <v>286.47569992891511</v>
      </c>
      <c r="X44" s="88">
        <f t="shared" si="58"/>
        <v>335.40323676606783</v>
      </c>
      <c r="Y44" s="88">
        <f t="shared" si="58"/>
        <v>11.734957217077788</v>
      </c>
      <c r="Z44" s="88">
        <f t="shared" si="58"/>
        <v>301.03373447746048</v>
      </c>
      <c r="AA44" s="88">
        <f t="shared" si="58"/>
        <v>2179.0711968339965</v>
      </c>
      <c r="AB44" s="88">
        <f t="shared" si="58"/>
        <v>37.289021957169929</v>
      </c>
      <c r="AC44" s="89">
        <f t="shared" si="58"/>
        <v>300.34383732306998</v>
      </c>
      <c r="AD44" s="88">
        <f t="shared" si="58"/>
        <v>143.65502624040727</v>
      </c>
      <c r="AE44" s="88">
        <f t="shared" si="58"/>
        <v>124.56858030361931</v>
      </c>
      <c r="AF44" s="88">
        <f t="shared" si="58"/>
        <v>16.405411369891922</v>
      </c>
      <c r="AG44" s="88">
        <f t="shared" si="58"/>
        <v>11.330176379596089</v>
      </c>
      <c r="AH44" s="88">
        <f t="shared" si="58"/>
        <v>4.3846430295552778</v>
      </c>
      <c r="AI44" s="90">
        <f t="shared" si="62"/>
        <v>3462.0206116648087</v>
      </c>
      <c r="AJ44" t="str">
        <f t="shared" si="63"/>
        <v/>
      </c>
    </row>
    <row r="45" spans="1:36" ht="15">
      <c r="A45" s="9" t="s">
        <v>24</v>
      </c>
      <c r="B45" s="45">
        <f t="shared" si="59"/>
        <v>74.124813116910673</v>
      </c>
      <c r="C45" s="45">
        <f t="shared" si="59"/>
        <v>0</v>
      </c>
      <c r="D45" s="45">
        <f t="shared" si="59"/>
        <v>37.668269307991103</v>
      </c>
      <c r="E45" s="45">
        <f t="shared" si="59"/>
        <v>0</v>
      </c>
      <c r="F45" s="400">
        <v>0</v>
      </c>
      <c r="G45" s="45">
        <f t="shared" si="56"/>
        <v>0</v>
      </c>
      <c r="H45" s="45">
        <f t="shared" si="56"/>
        <v>0</v>
      </c>
      <c r="I45" s="44">
        <f t="shared" si="60"/>
        <v>111.79308242490177</v>
      </c>
      <c r="J45" s="5"/>
      <c r="K45" s="21" t="s">
        <v>24</v>
      </c>
      <c r="L45" s="45">
        <f t="shared" si="57"/>
        <v>74.124813116910673</v>
      </c>
      <c r="M45" s="45">
        <f t="shared" si="57"/>
        <v>0</v>
      </c>
      <c r="N45" s="45">
        <f t="shared" si="57"/>
        <v>37.668269307991103</v>
      </c>
      <c r="O45" s="45">
        <f t="shared" si="57"/>
        <v>0</v>
      </c>
      <c r="P45" s="45">
        <f t="shared" si="57"/>
        <v>0</v>
      </c>
      <c r="Q45" s="45">
        <f t="shared" si="57"/>
        <v>0</v>
      </c>
      <c r="R45" s="45">
        <f t="shared" si="57"/>
        <v>0</v>
      </c>
      <c r="S45" s="47">
        <f t="shared" si="61"/>
        <v>111.79308242490177</v>
      </c>
      <c r="T45" s="5"/>
      <c r="U45" s="31" t="s">
        <v>24</v>
      </c>
      <c r="V45" s="84">
        <f t="shared" si="58"/>
        <v>70.223200135007431</v>
      </c>
      <c r="W45" s="84">
        <f t="shared" si="58"/>
        <v>0</v>
      </c>
      <c r="X45" s="84">
        <f t="shared" si="58"/>
        <v>0</v>
      </c>
      <c r="Y45" s="84">
        <f t="shared" si="58"/>
        <v>0</v>
      </c>
      <c r="Z45" s="84">
        <f t="shared" si="58"/>
        <v>0.63098079080228053</v>
      </c>
      <c r="AA45" s="84">
        <f t="shared" si="58"/>
        <v>0</v>
      </c>
      <c r="AB45" s="84">
        <f t="shared" si="58"/>
        <v>0</v>
      </c>
      <c r="AC45" s="85">
        <f t="shared" si="58"/>
        <v>40.938901499092061</v>
      </c>
      <c r="AD45" s="84">
        <f t="shared" si="58"/>
        <v>3.9016129819032397</v>
      </c>
      <c r="AE45" s="84">
        <f t="shared" si="58"/>
        <v>0</v>
      </c>
      <c r="AF45" s="84">
        <f t="shared" si="58"/>
        <v>0</v>
      </c>
      <c r="AG45" s="84">
        <f t="shared" si="58"/>
        <v>37.037288517188827</v>
      </c>
      <c r="AH45" s="84">
        <f t="shared" si="58"/>
        <v>0</v>
      </c>
      <c r="AI45" s="87">
        <f t="shared" si="62"/>
        <v>111.79308242490177</v>
      </c>
      <c r="AJ45" t="str">
        <f t="shared" si="63"/>
        <v/>
      </c>
    </row>
    <row r="46" spans="1:36" ht="15">
      <c r="A46" s="8" t="s">
        <v>57</v>
      </c>
      <c r="B46" s="48">
        <f t="shared" si="59"/>
        <v>23.006003919347833</v>
      </c>
      <c r="C46" s="48">
        <f t="shared" si="59"/>
        <v>1.0859078568230611</v>
      </c>
      <c r="D46" s="48">
        <f t="shared" si="59"/>
        <v>3.3960346135510067</v>
      </c>
      <c r="E46" s="48">
        <f t="shared" si="59"/>
        <v>0</v>
      </c>
      <c r="F46" s="400">
        <v>0</v>
      </c>
      <c r="G46" s="48">
        <f t="shared" si="56"/>
        <v>0</v>
      </c>
      <c r="H46" s="48">
        <f t="shared" si="56"/>
        <v>0</v>
      </c>
      <c r="I46" s="50">
        <f t="shared" si="60"/>
        <v>27.487946389721902</v>
      </c>
      <c r="J46" s="5"/>
      <c r="K46" s="20" t="s">
        <v>57</v>
      </c>
      <c r="L46" s="51">
        <f t="shared" si="57"/>
        <v>23.006003919347833</v>
      </c>
      <c r="M46" s="51">
        <f t="shared" si="57"/>
        <v>1.0859078568230611</v>
      </c>
      <c r="N46" s="51">
        <f t="shared" si="57"/>
        <v>3.3960346135510067</v>
      </c>
      <c r="O46" s="51">
        <f t="shared" si="57"/>
        <v>0</v>
      </c>
      <c r="P46" s="51">
        <f t="shared" si="57"/>
        <v>0</v>
      </c>
      <c r="Q46" s="51">
        <f t="shared" si="57"/>
        <v>0</v>
      </c>
      <c r="R46" s="51">
        <f t="shared" si="57"/>
        <v>0</v>
      </c>
      <c r="S46" s="53">
        <f t="shared" si="61"/>
        <v>27.487946389721902</v>
      </c>
      <c r="T46" s="5"/>
      <c r="U46" s="30" t="s">
        <v>57</v>
      </c>
      <c r="V46" s="88">
        <f t="shared" si="58"/>
        <v>22.498750936395407</v>
      </c>
      <c r="W46" s="88">
        <f t="shared" si="58"/>
        <v>0</v>
      </c>
      <c r="X46" s="88">
        <f t="shared" si="58"/>
        <v>0</v>
      </c>
      <c r="Y46" s="88">
        <f t="shared" si="58"/>
        <v>1.0859078568230611</v>
      </c>
      <c r="Z46" s="88">
        <f t="shared" si="58"/>
        <v>3.3960346135510067</v>
      </c>
      <c r="AA46" s="88">
        <f t="shared" si="58"/>
        <v>0</v>
      </c>
      <c r="AB46" s="88">
        <f t="shared" si="58"/>
        <v>0</v>
      </c>
      <c r="AC46" s="89">
        <f t="shared" si="58"/>
        <v>0.50725298295242893</v>
      </c>
      <c r="AD46" s="88">
        <f t="shared" si="58"/>
        <v>0.50725298295242893</v>
      </c>
      <c r="AE46" s="88">
        <f t="shared" si="58"/>
        <v>0</v>
      </c>
      <c r="AF46" s="88">
        <f t="shared" si="58"/>
        <v>0</v>
      </c>
      <c r="AG46" s="88">
        <f t="shared" si="58"/>
        <v>0</v>
      </c>
      <c r="AH46" s="88">
        <f t="shared" si="58"/>
        <v>0</v>
      </c>
      <c r="AI46" s="90">
        <f t="shared" si="62"/>
        <v>27.487946389721902</v>
      </c>
      <c r="AJ46" t="str">
        <f t="shared" si="63"/>
        <v/>
      </c>
    </row>
    <row r="47" spans="1:36" ht="15">
      <c r="A47" s="9" t="s">
        <v>22</v>
      </c>
      <c r="B47" s="45">
        <f t="shared" si="59"/>
        <v>112.78003465733281</v>
      </c>
      <c r="C47" s="45">
        <f t="shared" si="59"/>
        <v>161.52631617037437</v>
      </c>
      <c r="D47" s="45">
        <f t="shared" si="59"/>
        <v>205.3902368131823</v>
      </c>
      <c r="E47" s="45">
        <f t="shared" si="59"/>
        <v>0</v>
      </c>
      <c r="F47" s="400">
        <v>0</v>
      </c>
      <c r="G47" s="45">
        <f t="shared" si="56"/>
        <v>0</v>
      </c>
      <c r="H47" s="45">
        <f t="shared" si="56"/>
        <v>0</v>
      </c>
      <c r="I47" s="44">
        <f t="shared" si="60"/>
        <v>479.6965876408895</v>
      </c>
      <c r="J47" s="5"/>
      <c r="K47" s="21" t="s">
        <v>22</v>
      </c>
      <c r="L47" s="45">
        <f t="shared" si="57"/>
        <v>112.78003465733281</v>
      </c>
      <c r="M47" s="45">
        <f t="shared" si="57"/>
        <v>161.52631617037437</v>
      </c>
      <c r="N47" s="45">
        <f t="shared" si="57"/>
        <v>205.3902368131823</v>
      </c>
      <c r="O47" s="45">
        <f t="shared" si="57"/>
        <v>0</v>
      </c>
      <c r="P47" s="45">
        <f t="shared" si="57"/>
        <v>81.753998965266462</v>
      </c>
      <c r="Q47" s="45">
        <f t="shared" si="57"/>
        <v>0</v>
      </c>
      <c r="R47" s="45">
        <f t="shared" si="57"/>
        <v>0</v>
      </c>
      <c r="S47" s="47">
        <f t="shared" si="61"/>
        <v>561.45058660615598</v>
      </c>
      <c r="T47" s="5"/>
      <c r="U47" s="31" t="s">
        <v>22</v>
      </c>
      <c r="V47" s="84">
        <f t="shared" si="58"/>
        <v>110.14036642138325</v>
      </c>
      <c r="W47" s="84">
        <f t="shared" si="58"/>
        <v>0</v>
      </c>
      <c r="X47" s="84">
        <f t="shared" si="58"/>
        <v>0</v>
      </c>
      <c r="Y47" s="84">
        <f t="shared" si="58"/>
        <v>161.52631617037437</v>
      </c>
      <c r="Z47" s="84">
        <f t="shared" si="58"/>
        <v>151.97870956259757</v>
      </c>
      <c r="AA47" s="84">
        <f t="shared" si="58"/>
        <v>0</v>
      </c>
      <c r="AB47" s="84">
        <f t="shared" si="58"/>
        <v>81.753998965266462</v>
      </c>
      <c r="AC47" s="85">
        <f t="shared" si="58"/>
        <v>56.051195486534262</v>
      </c>
      <c r="AD47" s="84">
        <f t="shared" si="58"/>
        <v>2.6396682359495589</v>
      </c>
      <c r="AE47" s="84">
        <f t="shared" si="58"/>
        <v>0</v>
      </c>
      <c r="AF47" s="84">
        <f t="shared" si="58"/>
        <v>0</v>
      </c>
      <c r="AG47" s="84">
        <f t="shared" si="58"/>
        <v>53.411527250584712</v>
      </c>
      <c r="AH47" s="84">
        <f t="shared" si="58"/>
        <v>0</v>
      </c>
      <c r="AI47" s="87">
        <f t="shared" si="62"/>
        <v>561.45058660615598</v>
      </c>
      <c r="AJ47" t="str">
        <f t="shared" si="63"/>
        <v/>
      </c>
    </row>
    <row r="48" spans="1:36" ht="15">
      <c r="A48" s="8" t="s">
        <v>21</v>
      </c>
      <c r="B48" s="48">
        <f t="shared" si="59"/>
        <v>5.1695888908544596E-2</v>
      </c>
      <c r="C48" s="48">
        <f t="shared" si="59"/>
        <v>0</v>
      </c>
      <c r="D48" s="48">
        <f t="shared" si="59"/>
        <v>1.2923972227136149E-2</v>
      </c>
      <c r="E48" s="48">
        <f t="shared" si="59"/>
        <v>0</v>
      </c>
      <c r="F48" s="400">
        <v>0</v>
      </c>
      <c r="G48" s="48">
        <f t="shared" si="56"/>
        <v>0</v>
      </c>
      <c r="H48" s="48">
        <f t="shared" si="56"/>
        <v>0</v>
      </c>
      <c r="I48" s="50">
        <f t="shared" si="60"/>
        <v>6.4619861135680745E-2</v>
      </c>
      <c r="J48" s="5"/>
      <c r="K48" s="20" t="s">
        <v>21</v>
      </c>
      <c r="L48" s="51">
        <f t="shared" si="57"/>
        <v>5.1695888908544596E-2</v>
      </c>
      <c r="M48" s="51">
        <f t="shared" si="57"/>
        <v>0</v>
      </c>
      <c r="N48" s="51">
        <f t="shared" si="57"/>
        <v>1.2923972227136149E-2</v>
      </c>
      <c r="O48" s="51">
        <f t="shared" si="57"/>
        <v>0</v>
      </c>
      <c r="P48" s="51">
        <f t="shared" si="57"/>
        <v>0</v>
      </c>
      <c r="Q48" s="51">
        <f t="shared" si="57"/>
        <v>0</v>
      </c>
      <c r="R48" s="51">
        <f t="shared" si="57"/>
        <v>0</v>
      </c>
      <c r="S48" s="53">
        <f t="shared" si="61"/>
        <v>6.4619861135680745E-2</v>
      </c>
      <c r="T48" s="5"/>
      <c r="U48" s="30" t="s">
        <v>58</v>
      </c>
      <c r="V48" s="88">
        <f t="shared" si="58"/>
        <v>5.1695888908544596E-2</v>
      </c>
      <c r="W48" s="88">
        <f t="shared" si="58"/>
        <v>0</v>
      </c>
      <c r="X48" s="88">
        <f t="shared" si="58"/>
        <v>0</v>
      </c>
      <c r="Y48" s="88">
        <f t="shared" si="58"/>
        <v>0</v>
      </c>
      <c r="Z48" s="88">
        <f t="shared" si="58"/>
        <v>1.2923972227136149E-2</v>
      </c>
      <c r="AA48" s="88">
        <f t="shared" si="58"/>
        <v>0</v>
      </c>
      <c r="AB48" s="88">
        <f t="shared" si="58"/>
        <v>0</v>
      </c>
      <c r="AC48" s="89">
        <f t="shared" si="58"/>
        <v>0</v>
      </c>
      <c r="AD48" s="88">
        <f t="shared" si="58"/>
        <v>0</v>
      </c>
      <c r="AE48" s="88">
        <f t="shared" si="58"/>
        <v>0</v>
      </c>
      <c r="AF48" s="88">
        <f t="shared" si="58"/>
        <v>0</v>
      </c>
      <c r="AG48" s="88">
        <f t="shared" si="58"/>
        <v>0</v>
      </c>
      <c r="AH48" s="88">
        <f t="shared" si="58"/>
        <v>0</v>
      </c>
      <c r="AI48" s="90">
        <f t="shared" si="62"/>
        <v>6.4619861135680745E-2</v>
      </c>
      <c r="AJ48" t="str">
        <f t="shared" si="63"/>
        <v/>
      </c>
    </row>
    <row r="49" spans="1:36" ht="15">
      <c r="A49" s="10" t="s">
        <v>61</v>
      </c>
      <c r="B49" s="45">
        <f t="shared" si="59"/>
        <v>8.3231999999999999</v>
      </c>
      <c r="C49" s="45">
        <f t="shared" si="59"/>
        <v>0</v>
      </c>
      <c r="D49" s="45">
        <f t="shared" si="59"/>
        <v>0</v>
      </c>
      <c r="E49" s="45">
        <f t="shared" si="59"/>
        <v>0</v>
      </c>
      <c r="F49" s="400">
        <v>0</v>
      </c>
      <c r="G49" s="45">
        <f t="shared" ref="G49:H53" si="64">G127+G153+G179+G205+G231+G257+G283+G309+G335+G361+G387+G413+G439</f>
        <v>0</v>
      </c>
      <c r="H49" s="45">
        <f t="shared" si="64"/>
        <v>0</v>
      </c>
      <c r="I49" s="44">
        <f t="shared" si="60"/>
        <v>8.3231999999999999</v>
      </c>
      <c r="J49" s="5"/>
      <c r="K49" s="22" t="s">
        <v>61</v>
      </c>
      <c r="L49" s="45">
        <f t="shared" ref="L49:R53" si="65">L127+L153+L179+L205+L231+L257+L283+L309+L335+L361+L387+L413+L439</f>
        <v>8.3231999999999999</v>
      </c>
      <c r="M49" s="45">
        <f t="shared" si="65"/>
        <v>0</v>
      </c>
      <c r="N49" s="45">
        <f t="shared" si="65"/>
        <v>0</v>
      </c>
      <c r="O49" s="45">
        <f t="shared" si="65"/>
        <v>0</v>
      </c>
      <c r="P49" s="45">
        <f t="shared" si="65"/>
        <v>0</v>
      </c>
      <c r="Q49" s="45">
        <f t="shared" si="65"/>
        <v>0</v>
      </c>
      <c r="R49" s="45">
        <f t="shared" si="65"/>
        <v>0</v>
      </c>
      <c r="S49" s="47">
        <f t="shared" si="61"/>
        <v>8.3231999999999999</v>
      </c>
      <c r="T49" s="5"/>
      <c r="U49" s="32" t="s">
        <v>59</v>
      </c>
      <c r="V49" s="84">
        <f t="shared" ref="V49:AH53" si="66">V127+V153+V179+V205+V231+V257+V283+V309+V335+V361+V387+V413+V439</f>
        <v>8.3231999999999999</v>
      </c>
      <c r="W49" s="84">
        <f t="shared" si="66"/>
        <v>0</v>
      </c>
      <c r="X49" s="84">
        <f t="shared" si="66"/>
        <v>0</v>
      </c>
      <c r="Y49" s="84">
        <f t="shared" si="66"/>
        <v>0</v>
      </c>
      <c r="Z49" s="84">
        <f t="shared" si="66"/>
        <v>0</v>
      </c>
      <c r="AA49" s="84">
        <f t="shared" si="66"/>
        <v>0</v>
      </c>
      <c r="AB49" s="84">
        <f t="shared" si="66"/>
        <v>0</v>
      </c>
      <c r="AC49" s="85">
        <f t="shared" si="66"/>
        <v>0</v>
      </c>
      <c r="AD49" s="84">
        <f t="shared" si="66"/>
        <v>0</v>
      </c>
      <c r="AE49" s="84">
        <f t="shared" si="66"/>
        <v>0</v>
      </c>
      <c r="AF49" s="84">
        <f t="shared" si="66"/>
        <v>0</v>
      </c>
      <c r="AG49" s="84">
        <f t="shared" si="66"/>
        <v>0</v>
      </c>
      <c r="AH49" s="84">
        <f t="shared" si="66"/>
        <v>0</v>
      </c>
      <c r="AI49" s="87">
        <f t="shared" si="62"/>
        <v>8.3231999999999999</v>
      </c>
      <c r="AJ49" t="str">
        <f t="shared" si="63"/>
        <v/>
      </c>
    </row>
    <row r="50" spans="1:36">
      <c r="A50" s="11" t="s">
        <v>23</v>
      </c>
      <c r="B50" s="55">
        <f t="shared" ref="B50:E53" si="67">B128+B154+B180+B206+B232+B258+B284+B310+B336+B362+B388+B414+B440</f>
        <v>8.3231999999999999</v>
      </c>
      <c r="C50" s="55">
        <f t="shared" si="67"/>
        <v>0</v>
      </c>
      <c r="D50" s="55">
        <f t="shared" si="67"/>
        <v>0</v>
      </c>
      <c r="E50" s="55">
        <f t="shared" si="67"/>
        <v>0</v>
      </c>
      <c r="F50" s="400">
        <v>0</v>
      </c>
      <c r="G50" s="55">
        <f t="shared" si="64"/>
        <v>0</v>
      </c>
      <c r="H50" s="55">
        <f t="shared" si="64"/>
        <v>0</v>
      </c>
      <c r="I50" s="57">
        <f t="shared" si="60"/>
        <v>8.3231999999999999</v>
      </c>
      <c r="J50" s="5"/>
      <c r="K50" s="23" t="s">
        <v>23</v>
      </c>
      <c r="L50" s="58">
        <f t="shared" si="65"/>
        <v>8.3231999999999999</v>
      </c>
      <c r="M50" s="58">
        <f t="shared" si="65"/>
        <v>0</v>
      </c>
      <c r="N50" s="58">
        <f t="shared" si="65"/>
        <v>0</v>
      </c>
      <c r="O50" s="58">
        <f t="shared" si="65"/>
        <v>0</v>
      </c>
      <c r="P50" s="58">
        <f t="shared" si="65"/>
        <v>0</v>
      </c>
      <c r="Q50" s="58">
        <f t="shared" si="65"/>
        <v>0</v>
      </c>
      <c r="R50" s="58">
        <f t="shared" si="65"/>
        <v>0</v>
      </c>
      <c r="S50" s="60">
        <f t="shared" si="61"/>
        <v>8.3231999999999999</v>
      </c>
      <c r="T50" s="5"/>
      <c r="U50" s="33" t="s">
        <v>62</v>
      </c>
      <c r="V50" s="91">
        <f t="shared" si="66"/>
        <v>8.3231999999999999</v>
      </c>
      <c r="W50" s="91">
        <f t="shared" si="66"/>
        <v>0</v>
      </c>
      <c r="X50" s="91">
        <f t="shared" si="66"/>
        <v>0</v>
      </c>
      <c r="Y50" s="91">
        <f t="shared" si="66"/>
        <v>0</v>
      </c>
      <c r="Z50" s="91">
        <f t="shared" si="66"/>
        <v>0</v>
      </c>
      <c r="AA50" s="91">
        <f t="shared" si="66"/>
        <v>0</v>
      </c>
      <c r="AB50" s="91">
        <f t="shared" si="66"/>
        <v>0</v>
      </c>
      <c r="AC50" s="268">
        <f t="shared" si="66"/>
        <v>0</v>
      </c>
      <c r="AD50" s="91">
        <f t="shared" si="66"/>
        <v>0</v>
      </c>
      <c r="AE50" s="91">
        <f t="shared" si="66"/>
        <v>0</v>
      </c>
      <c r="AF50" s="91">
        <f t="shared" si="66"/>
        <v>0</v>
      </c>
      <c r="AG50" s="91">
        <f t="shared" si="66"/>
        <v>0</v>
      </c>
      <c r="AH50" s="91">
        <f t="shared" si="66"/>
        <v>0</v>
      </c>
      <c r="AI50" s="93">
        <f t="shared" si="62"/>
        <v>8.3231999999999999</v>
      </c>
      <c r="AJ50" t="str">
        <f>IF(ABS(S50-AI50)&gt;0.12,S50-AI50,"")</f>
        <v/>
      </c>
    </row>
    <row r="51" spans="1:36">
      <c r="A51" s="12" t="s">
        <v>19</v>
      </c>
      <c r="B51" s="61">
        <f t="shared" si="67"/>
        <v>0</v>
      </c>
      <c r="C51" s="61">
        <f t="shared" si="67"/>
        <v>0</v>
      </c>
      <c r="D51" s="61">
        <f t="shared" si="67"/>
        <v>0</v>
      </c>
      <c r="E51" s="61">
        <f t="shared" si="67"/>
        <v>0</v>
      </c>
      <c r="F51" s="400">
        <v>0</v>
      </c>
      <c r="G51" s="61">
        <f t="shared" si="64"/>
        <v>0</v>
      </c>
      <c r="H51" s="61">
        <f t="shared" si="64"/>
        <v>0</v>
      </c>
      <c r="I51" s="63">
        <f t="shared" si="60"/>
        <v>0</v>
      </c>
      <c r="J51" s="5"/>
      <c r="K51" s="24" t="s">
        <v>19</v>
      </c>
      <c r="L51" s="61">
        <f t="shared" si="65"/>
        <v>0</v>
      </c>
      <c r="M51" s="61">
        <f t="shared" si="65"/>
        <v>0</v>
      </c>
      <c r="N51" s="61">
        <f t="shared" si="65"/>
        <v>0</v>
      </c>
      <c r="O51" s="61">
        <f t="shared" si="65"/>
        <v>0</v>
      </c>
      <c r="P51" s="61">
        <f t="shared" si="65"/>
        <v>0</v>
      </c>
      <c r="Q51" s="61">
        <f t="shared" si="65"/>
        <v>0</v>
      </c>
      <c r="R51" s="61">
        <f t="shared" si="65"/>
        <v>0</v>
      </c>
      <c r="S51" s="65">
        <f t="shared" si="61"/>
        <v>0</v>
      </c>
      <c r="T51" s="5"/>
      <c r="U51" s="34" t="s">
        <v>19</v>
      </c>
      <c r="V51" s="94">
        <f t="shared" si="66"/>
        <v>0</v>
      </c>
      <c r="W51" s="94">
        <f t="shared" si="66"/>
        <v>0</v>
      </c>
      <c r="X51" s="94">
        <f t="shared" si="66"/>
        <v>0</v>
      </c>
      <c r="Y51" s="94">
        <f t="shared" si="66"/>
        <v>0</v>
      </c>
      <c r="Z51" s="94">
        <f t="shared" si="66"/>
        <v>0</v>
      </c>
      <c r="AA51" s="94">
        <f t="shared" si="66"/>
        <v>0</v>
      </c>
      <c r="AB51" s="94">
        <f t="shared" si="66"/>
        <v>0</v>
      </c>
      <c r="AC51" s="269">
        <f t="shared" si="66"/>
        <v>0</v>
      </c>
      <c r="AD51" s="94">
        <f t="shared" si="66"/>
        <v>0</v>
      </c>
      <c r="AE51" s="94">
        <f t="shared" si="66"/>
        <v>0</v>
      </c>
      <c r="AF51" s="94">
        <f t="shared" si="66"/>
        <v>0</v>
      </c>
      <c r="AG51" s="94">
        <f t="shared" si="66"/>
        <v>0</v>
      </c>
      <c r="AH51" s="94">
        <f t="shared" si="66"/>
        <v>0</v>
      </c>
      <c r="AI51" s="96">
        <f t="shared" si="62"/>
        <v>0</v>
      </c>
      <c r="AJ51" t="str">
        <f t="shared" si="63"/>
        <v/>
      </c>
    </row>
    <row r="52" spans="1:36">
      <c r="A52" s="11" t="s">
        <v>20</v>
      </c>
      <c r="B52" s="55">
        <f t="shared" si="67"/>
        <v>0</v>
      </c>
      <c r="C52" s="55">
        <f t="shared" si="67"/>
        <v>0</v>
      </c>
      <c r="D52" s="55">
        <f t="shared" si="67"/>
        <v>0</v>
      </c>
      <c r="E52" s="55">
        <f t="shared" si="67"/>
        <v>0</v>
      </c>
      <c r="F52" s="400">
        <v>0</v>
      </c>
      <c r="G52" s="55">
        <f t="shared" si="64"/>
        <v>0</v>
      </c>
      <c r="H52" s="55">
        <f t="shared" si="64"/>
        <v>0</v>
      </c>
      <c r="I52" s="57">
        <f t="shared" si="60"/>
        <v>0</v>
      </c>
      <c r="J52" s="5"/>
      <c r="K52" s="23" t="s">
        <v>20</v>
      </c>
      <c r="L52" s="58">
        <f t="shared" si="65"/>
        <v>0</v>
      </c>
      <c r="M52" s="58">
        <f t="shared" si="65"/>
        <v>0</v>
      </c>
      <c r="N52" s="58">
        <f t="shared" si="65"/>
        <v>0</v>
      </c>
      <c r="O52" s="58">
        <f t="shared" si="65"/>
        <v>0</v>
      </c>
      <c r="P52" s="58">
        <f t="shared" si="65"/>
        <v>0</v>
      </c>
      <c r="Q52" s="58">
        <f t="shared" si="65"/>
        <v>0</v>
      </c>
      <c r="R52" s="58">
        <f t="shared" si="65"/>
        <v>0</v>
      </c>
      <c r="S52" s="60">
        <f t="shared" si="61"/>
        <v>0</v>
      </c>
      <c r="T52" s="5"/>
      <c r="U52" s="33" t="s">
        <v>20</v>
      </c>
      <c r="V52" s="91">
        <f t="shared" si="66"/>
        <v>0</v>
      </c>
      <c r="W52" s="91">
        <f t="shared" si="66"/>
        <v>0</v>
      </c>
      <c r="X52" s="91">
        <f t="shared" si="66"/>
        <v>0</v>
      </c>
      <c r="Y52" s="91">
        <f t="shared" si="66"/>
        <v>0</v>
      </c>
      <c r="Z52" s="91">
        <f t="shared" si="66"/>
        <v>0</v>
      </c>
      <c r="AA52" s="91">
        <f t="shared" si="66"/>
        <v>0</v>
      </c>
      <c r="AB52" s="91">
        <f t="shared" si="66"/>
        <v>0</v>
      </c>
      <c r="AC52" s="268">
        <f t="shared" si="66"/>
        <v>0</v>
      </c>
      <c r="AD52" s="91">
        <f t="shared" si="66"/>
        <v>0</v>
      </c>
      <c r="AE52" s="91">
        <f t="shared" si="66"/>
        <v>0</v>
      </c>
      <c r="AF52" s="91">
        <f t="shared" si="66"/>
        <v>0</v>
      </c>
      <c r="AG52" s="91">
        <f t="shared" si="66"/>
        <v>0</v>
      </c>
      <c r="AH52" s="91">
        <f t="shared" si="66"/>
        <v>0</v>
      </c>
      <c r="AI52" s="93">
        <f t="shared" si="62"/>
        <v>0</v>
      </c>
      <c r="AJ52" t="str">
        <f t="shared" si="63"/>
        <v/>
      </c>
    </row>
    <row r="53" spans="1:36" ht="15" thickBot="1">
      <c r="A53" s="13" t="s">
        <v>11</v>
      </c>
      <c r="B53" s="66">
        <f t="shared" si="67"/>
        <v>0</v>
      </c>
      <c r="C53" s="66">
        <f t="shared" si="67"/>
        <v>0</v>
      </c>
      <c r="D53" s="66">
        <f t="shared" si="67"/>
        <v>0</v>
      </c>
      <c r="E53" s="66">
        <f t="shared" si="67"/>
        <v>0</v>
      </c>
      <c r="F53" s="401">
        <v>0</v>
      </c>
      <c r="G53" s="66">
        <f t="shared" si="64"/>
        <v>0</v>
      </c>
      <c r="H53" s="66">
        <f t="shared" si="64"/>
        <v>0</v>
      </c>
      <c r="I53" s="68">
        <f t="shared" si="60"/>
        <v>0</v>
      </c>
      <c r="J53" s="5"/>
      <c r="K53" s="25" t="s">
        <v>11</v>
      </c>
      <c r="L53" s="66">
        <f t="shared" si="65"/>
        <v>0</v>
      </c>
      <c r="M53" s="66">
        <f t="shared" si="65"/>
        <v>0</v>
      </c>
      <c r="N53" s="66">
        <f t="shared" si="65"/>
        <v>0</v>
      </c>
      <c r="O53" s="66">
        <f t="shared" si="65"/>
        <v>0</v>
      </c>
      <c r="P53" s="66">
        <f t="shared" si="65"/>
        <v>0</v>
      </c>
      <c r="Q53" s="66">
        <f t="shared" si="65"/>
        <v>0</v>
      </c>
      <c r="R53" s="66">
        <f t="shared" si="65"/>
        <v>0</v>
      </c>
      <c r="S53" s="70">
        <f t="shared" si="61"/>
        <v>0</v>
      </c>
      <c r="T53" s="5"/>
      <c r="U53" s="34" t="s">
        <v>11</v>
      </c>
      <c r="V53" s="94">
        <f t="shared" si="66"/>
        <v>0</v>
      </c>
      <c r="W53" s="94">
        <f t="shared" si="66"/>
        <v>0</v>
      </c>
      <c r="X53" s="94">
        <f t="shared" si="66"/>
        <v>0</v>
      </c>
      <c r="Y53" s="94">
        <f t="shared" si="66"/>
        <v>0</v>
      </c>
      <c r="Z53" s="94">
        <f t="shared" si="66"/>
        <v>0</v>
      </c>
      <c r="AA53" s="94">
        <f t="shared" si="66"/>
        <v>0</v>
      </c>
      <c r="AB53" s="94">
        <f t="shared" si="66"/>
        <v>0</v>
      </c>
      <c r="AC53" s="269">
        <f t="shared" si="66"/>
        <v>0</v>
      </c>
      <c r="AD53" s="94">
        <f t="shared" si="66"/>
        <v>0</v>
      </c>
      <c r="AE53" s="94">
        <f t="shared" si="66"/>
        <v>0</v>
      </c>
      <c r="AF53" s="94">
        <f t="shared" si="66"/>
        <v>0</v>
      </c>
      <c r="AG53" s="94">
        <f t="shared" si="66"/>
        <v>0</v>
      </c>
      <c r="AH53" s="94">
        <f t="shared" si="66"/>
        <v>0</v>
      </c>
      <c r="AI53" s="96">
        <f t="shared" si="62"/>
        <v>0</v>
      </c>
      <c r="AJ53" t="str">
        <f t="shared" si="63"/>
        <v/>
      </c>
    </row>
    <row r="54" spans="1:36" ht="15">
      <c r="A54" s="14" t="s">
        <v>26</v>
      </c>
      <c r="B54" s="71">
        <f>SUM(B33:B49)</f>
        <v>1535.2119296655551</v>
      </c>
      <c r="C54" s="71">
        <f t="shared" ref="C54:I54" si="68">SUM(C33:C49)</f>
        <v>2015.5545274677415</v>
      </c>
      <c r="D54" s="71">
        <f t="shared" si="68"/>
        <v>1528.3954648747022</v>
      </c>
      <c r="E54" s="71">
        <f t="shared" si="68"/>
        <v>2997.7518703361566</v>
      </c>
      <c r="F54" s="71">
        <f t="shared" si="68"/>
        <v>0</v>
      </c>
      <c r="G54" s="71">
        <f t="shared" si="68"/>
        <v>335.40323676606783</v>
      </c>
      <c r="H54" s="72">
        <f t="shared" si="68"/>
        <v>16.405411369891922</v>
      </c>
      <c r="I54" s="44">
        <f t="shared" si="68"/>
        <v>8428.7224404801163</v>
      </c>
      <c r="J54" s="5"/>
      <c r="K54" s="26" t="s">
        <v>26</v>
      </c>
      <c r="L54" s="71">
        <f>SUM(L33:L49)</f>
        <v>1535.2119296655551</v>
      </c>
      <c r="M54" s="71">
        <f t="shared" ref="M54:S54" si="69">SUM(M33:M49)</f>
        <v>2015.5545274677415</v>
      </c>
      <c r="N54" s="71">
        <f t="shared" si="69"/>
        <v>1528.3954648747022</v>
      </c>
      <c r="O54" s="71">
        <f t="shared" si="69"/>
        <v>2997.7518703361566</v>
      </c>
      <c r="P54" s="71">
        <f t="shared" si="69"/>
        <v>1522.0227186867342</v>
      </c>
      <c r="Q54" s="71">
        <f t="shared" si="69"/>
        <v>335.40323676606783</v>
      </c>
      <c r="R54" s="72">
        <f t="shared" si="69"/>
        <v>16.405411369891922</v>
      </c>
      <c r="S54" s="73">
        <f t="shared" si="69"/>
        <v>9950.7451591668487</v>
      </c>
      <c r="T54" s="5"/>
      <c r="U54" s="35" t="s">
        <v>60</v>
      </c>
      <c r="V54" s="97">
        <f>SUM(V33:V49)</f>
        <v>1064.7802424905806</v>
      </c>
      <c r="W54" s="97">
        <f t="shared" ref="W54:AH54" si="70">SUM(W33:W49)</f>
        <v>292.20921726234724</v>
      </c>
      <c r="X54" s="97">
        <f t="shared" si="70"/>
        <v>335.40323676606783</v>
      </c>
      <c r="Y54" s="97">
        <f t="shared" si="70"/>
        <v>2015.5545274677415</v>
      </c>
      <c r="Z54" s="97">
        <f t="shared" si="70"/>
        <v>1196.3286949901471</v>
      </c>
      <c r="AA54" s="97">
        <f t="shared" si="70"/>
        <v>2864.3058193709262</v>
      </c>
      <c r="AB54" s="97">
        <f t="shared" si="70"/>
        <v>1522.0227186867342</v>
      </c>
      <c r="AC54" s="97">
        <f t="shared" si="70"/>
        <v>660.14070213230423</v>
      </c>
      <c r="AD54" s="98">
        <f t="shared" si="70"/>
        <v>178.22246991262699</v>
      </c>
      <c r="AE54" s="98">
        <f t="shared" si="70"/>
        <v>125.4467796988671</v>
      </c>
      <c r="AF54" s="98">
        <f t="shared" si="70"/>
        <v>16.405411369891922</v>
      </c>
      <c r="AG54" s="98">
        <f t="shared" si="70"/>
        <v>332.06676988455501</v>
      </c>
      <c r="AH54" s="98">
        <f t="shared" si="70"/>
        <v>7.999271266363106</v>
      </c>
      <c r="AI54" s="99">
        <f>SUM(V54:AC54)</f>
        <v>9950.7451591668487</v>
      </c>
      <c r="AJ54" t="str">
        <f t="shared" si="63"/>
        <v/>
      </c>
    </row>
    <row r="55" spans="1:36" ht="15" thickBot="1">
      <c r="A55" s="15" t="s">
        <v>100</v>
      </c>
      <c r="B55" s="100">
        <f>IF($I54=0,"-",B54/$I54)</f>
        <v>0.18214052491424862</v>
      </c>
      <c r="C55" s="100">
        <f t="shared" ref="C55:H55" si="71">IF($I54=0,"-",C54/$I54)</f>
        <v>0.23912930360451301</v>
      </c>
      <c r="D55" s="100">
        <f t="shared" si="71"/>
        <v>0.18133180629301179</v>
      </c>
      <c r="E55" s="100">
        <f t="shared" si="71"/>
        <v>0.35565910391580041</v>
      </c>
      <c r="F55" s="100">
        <f t="shared" si="71"/>
        <v>0</v>
      </c>
      <c r="G55" s="100">
        <f t="shared" si="71"/>
        <v>3.9792891406086286E-2</v>
      </c>
      <c r="H55" s="101">
        <f t="shared" si="71"/>
        <v>1.9463698663397247E-3</v>
      </c>
      <c r="I55" s="102">
        <f>SUM(B55:H55)</f>
        <v>0.99999999999999989</v>
      </c>
      <c r="K55" s="27" t="s">
        <v>100</v>
      </c>
      <c r="L55" s="76">
        <f>IF($S54=0,"-",L54/$S54)</f>
        <v>0.15428110207920295</v>
      </c>
      <c r="M55" s="76">
        <f t="shared" ref="M55:R55" si="72">IF($S54=0,"-",M54/$S54)</f>
        <v>0.20255312493969033</v>
      </c>
      <c r="N55" s="76">
        <f t="shared" si="72"/>
        <v>0.1535960815423667</v>
      </c>
      <c r="O55" s="76">
        <f t="shared" si="72"/>
        <v>0.30125903360860978</v>
      </c>
      <c r="P55" s="76">
        <f t="shared" si="72"/>
        <v>0.15295565250051779</v>
      </c>
      <c r="Q55" s="76">
        <f t="shared" si="72"/>
        <v>3.3706343736186119E-2</v>
      </c>
      <c r="R55" s="77">
        <f t="shared" si="72"/>
        <v>1.6486615934263869E-3</v>
      </c>
      <c r="S55" s="78">
        <f>SUM(L55:R55)</f>
        <v>1.0000000000000002</v>
      </c>
      <c r="U55" s="36" t="s">
        <v>100</v>
      </c>
      <c r="V55" s="103">
        <f>+V54/$AI54</f>
        <v>0.10700507604796625</v>
      </c>
      <c r="W55" s="103">
        <f t="shared" ref="W55:AH55" si="73">+W54/$AI54</f>
        <v>2.9365561331169011E-2</v>
      </c>
      <c r="X55" s="103">
        <f t="shared" si="73"/>
        <v>3.3706343736186119E-2</v>
      </c>
      <c r="Y55" s="103">
        <f t="shared" si="73"/>
        <v>0.20255312493969033</v>
      </c>
      <c r="Z55" s="103">
        <f t="shared" si="73"/>
        <v>0.12022503600024993</v>
      </c>
      <c r="AA55" s="103">
        <f t="shared" si="73"/>
        <v>0.2878483745242198</v>
      </c>
      <c r="AB55" s="103">
        <f t="shared" si="73"/>
        <v>0.15295565250051779</v>
      </c>
      <c r="AC55" s="103">
        <f t="shared" si="73"/>
        <v>6.6340830920000787E-2</v>
      </c>
      <c r="AD55" s="103">
        <f t="shared" si="73"/>
        <v>1.7910464700067661E-2</v>
      </c>
      <c r="AE55" s="103">
        <f t="shared" si="73"/>
        <v>1.2606772426816973E-2</v>
      </c>
      <c r="AF55" s="103">
        <f t="shared" si="73"/>
        <v>1.6486615934263869E-3</v>
      </c>
      <c r="AG55" s="103">
        <f t="shared" si="73"/>
        <v>3.3371045542116784E-2</v>
      </c>
      <c r="AH55" s="103">
        <f t="shared" si="73"/>
        <v>8.0388665757297575E-4</v>
      </c>
      <c r="AI55" s="104">
        <f>SUM(V55:AC55)</f>
        <v>0.99999999999999989</v>
      </c>
      <c r="AJ55" t="str">
        <f t="shared" si="63"/>
        <v/>
      </c>
    </row>
    <row r="56" spans="1:36" ht="15" thickBot="1"/>
    <row r="57" spans="1:36" ht="28.5">
      <c r="A57" s="433" t="s">
        <v>49</v>
      </c>
      <c r="B57" s="37" t="s">
        <v>0</v>
      </c>
      <c r="C57" s="37" t="s">
        <v>1</v>
      </c>
      <c r="D57" s="37" t="s">
        <v>2</v>
      </c>
      <c r="E57" s="37" t="s">
        <v>3</v>
      </c>
      <c r="F57" s="37" t="s">
        <v>27</v>
      </c>
      <c r="G57" s="37" t="s">
        <v>4</v>
      </c>
      <c r="H57" s="37" t="s">
        <v>5</v>
      </c>
      <c r="I57" s="38" t="s">
        <v>6</v>
      </c>
      <c r="K57" s="385" t="s">
        <v>49</v>
      </c>
      <c r="L57" s="39" t="s">
        <v>0</v>
      </c>
      <c r="M57" s="39" t="s">
        <v>1</v>
      </c>
      <c r="N57" s="39" t="s">
        <v>2</v>
      </c>
      <c r="O57" s="39" t="s">
        <v>3</v>
      </c>
      <c r="P57" s="39" t="s">
        <v>27</v>
      </c>
      <c r="Q57" s="39" t="s">
        <v>4</v>
      </c>
      <c r="R57" s="39" t="s">
        <v>5</v>
      </c>
      <c r="S57" s="40" t="s">
        <v>6</v>
      </c>
    </row>
    <row r="58" spans="1:36" ht="15" customHeight="1">
      <c r="A58" s="434" t="s">
        <v>49</v>
      </c>
      <c r="B58" s="372" t="s">
        <v>109</v>
      </c>
      <c r="C58" s="373"/>
      <c r="D58" s="373"/>
      <c r="E58" s="373"/>
      <c r="F58" s="373"/>
      <c r="G58" s="373"/>
      <c r="H58" s="373"/>
      <c r="I58" s="374"/>
      <c r="K58" s="386" t="s">
        <v>49</v>
      </c>
      <c r="L58" s="369" t="s">
        <v>109</v>
      </c>
      <c r="M58" s="370"/>
      <c r="N58" s="370"/>
      <c r="O58" s="370"/>
      <c r="P58" s="370"/>
      <c r="Q58" s="370"/>
      <c r="R58" s="370"/>
      <c r="S58" s="371"/>
    </row>
    <row r="59" spans="1:36" ht="15">
      <c r="A59" s="7" t="s">
        <v>7</v>
      </c>
      <c r="B59" s="387"/>
      <c r="C59" s="388"/>
      <c r="D59" s="388"/>
      <c r="E59" s="389"/>
      <c r="F59" s="42">
        <f>F449+F475+F501+F527+F553</f>
        <v>6.3568363739832613E-3</v>
      </c>
      <c r="G59" s="387"/>
      <c r="H59" s="389"/>
      <c r="I59" s="44">
        <f>SUM(B59:H59)</f>
        <v>6.3568363739832613E-3</v>
      </c>
      <c r="J59" s="5"/>
      <c r="K59" s="28" t="s">
        <v>7</v>
      </c>
      <c r="L59" s="387"/>
      <c r="M59" s="388"/>
      <c r="N59" s="388"/>
      <c r="O59" s="389"/>
      <c r="P59" s="42">
        <f>P449+P475+P501+P527+P553</f>
        <v>0</v>
      </c>
      <c r="Q59" s="387"/>
      <c r="R59" s="396"/>
      <c r="S59" s="83">
        <f>SUM(L59:R59)</f>
        <v>0</v>
      </c>
      <c r="T59" s="5"/>
    </row>
    <row r="60" spans="1:36" ht="15">
      <c r="A60" s="8" t="s">
        <v>8</v>
      </c>
      <c r="B60" s="390"/>
      <c r="C60" s="391"/>
      <c r="D60" s="391"/>
      <c r="E60" s="392"/>
      <c r="F60" s="48">
        <f t="shared" ref="F60:F79" si="74">F450+F476+F502+F528+F554</f>
        <v>0</v>
      </c>
      <c r="G60" s="390"/>
      <c r="H60" s="392"/>
      <c r="I60" s="50">
        <f t="shared" ref="I60:I79" si="75">SUM(B60:H60)</f>
        <v>0</v>
      </c>
      <c r="J60" s="5"/>
      <c r="K60" s="20" t="s">
        <v>8</v>
      </c>
      <c r="L60" s="390"/>
      <c r="M60" s="391"/>
      <c r="N60" s="391"/>
      <c r="O60" s="392"/>
      <c r="P60" s="51">
        <f t="shared" ref="P60:P79" si="76">P450+P476+P502+P528+P554</f>
        <v>0</v>
      </c>
      <c r="Q60" s="390"/>
      <c r="R60" s="397"/>
      <c r="S60" s="53">
        <f t="shared" ref="S60:S79" si="77">SUM(L60:R60)</f>
        <v>0</v>
      </c>
      <c r="T60" s="5"/>
    </row>
    <row r="61" spans="1:36" ht="15">
      <c r="A61" s="9" t="s">
        <v>10</v>
      </c>
      <c r="B61" s="390"/>
      <c r="C61" s="391"/>
      <c r="D61" s="391"/>
      <c r="E61" s="392"/>
      <c r="F61" s="45">
        <f t="shared" si="74"/>
        <v>0</v>
      </c>
      <c r="G61" s="390"/>
      <c r="H61" s="392"/>
      <c r="I61" s="44">
        <f t="shared" si="75"/>
        <v>0</v>
      </c>
      <c r="J61" s="5"/>
      <c r="K61" s="21" t="s">
        <v>10</v>
      </c>
      <c r="L61" s="390"/>
      <c r="M61" s="391"/>
      <c r="N61" s="391"/>
      <c r="O61" s="392"/>
      <c r="P61" s="45">
        <f t="shared" si="76"/>
        <v>0</v>
      </c>
      <c r="Q61" s="390"/>
      <c r="R61" s="397"/>
      <c r="S61" s="47">
        <f t="shared" si="77"/>
        <v>0</v>
      </c>
      <c r="T61" s="5"/>
    </row>
    <row r="62" spans="1:36" ht="15">
      <c r="A62" s="8" t="s">
        <v>53</v>
      </c>
      <c r="B62" s="390"/>
      <c r="C62" s="391"/>
      <c r="D62" s="391"/>
      <c r="E62" s="392"/>
      <c r="F62" s="48">
        <f t="shared" si="74"/>
        <v>0</v>
      </c>
      <c r="G62" s="390"/>
      <c r="H62" s="392"/>
      <c r="I62" s="50">
        <f t="shared" si="75"/>
        <v>0</v>
      </c>
      <c r="J62" s="5"/>
      <c r="K62" s="20" t="s">
        <v>53</v>
      </c>
      <c r="L62" s="390"/>
      <c r="M62" s="391"/>
      <c r="N62" s="391"/>
      <c r="O62" s="392"/>
      <c r="P62" s="51">
        <f t="shared" si="76"/>
        <v>0</v>
      </c>
      <c r="Q62" s="390"/>
      <c r="R62" s="397"/>
      <c r="S62" s="53">
        <f t="shared" si="77"/>
        <v>0</v>
      </c>
      <c r="T62" s="5"/>
    </row>
    <row r="63" spans="1:36" ht="15">
      <c r="A63" s="9" t="s">
        <v>16</v>
      </c>
      <c r="B63" s="390"/>
      <c r="C63" s="391"/>
      <c r="D63" s="391"/>
      <c r="E63" s="392"/>
      <c r="F63" s="45">
        <f t="shared" si="74"/>
        <v>0</v>
      </c>
      <c r="G63" s="390"/>
      <c r="H63" s="392"/>
      <c r="I63" s="44">
        <f t="shared" si="75"/>
        <v>0</v>
      </c>
      <c r="J63" s="5"/>
      <c r="K63" s="21" t="s">
        <v>16</v>
      </c>
      <c r="L63" s="390"/>
      <c r="M63" s="391"/>
      <c r="N63" s="391"/>
      <c r="O63" s="392"/>
      <c r="P63" s="45">
        <f t="shared" si="76"/>
        <v>0</v>
      </c>
      <c r="Q63" s="390"/>
      <c r="R63" s="397"/>
      <c r="S63" s="47">
        <f t="shared" si="77"/>
        <v>0</v>
      </c>
      <c r="T63" s="5"/>
    </row>
    <row r="64" spans="1:36" ht="15">
      <c r="A64" s="8" t="s">
        <v>65</v>
      </c>
      <c r="B64" s="390"/>
      <c r="C64" s="391"/>
      <c r="D64" s="391"/>
      <c r="E64" s="392"/>
      <c r="F64" s="48">
        <f t="shared" si="74"/>
        <v>0</v>
      </c>
      <c r="G64" s="390"/>
      <c r="H64" s="392"/>
      <c r="I64" s="50">
        <f t="shared" si="75"/>
        <v>0</v>
      </c>
      <c r="J64" s="5"/>
      <c r="K64" s="20" t="s">
        <v>65</v>
      </c>
      <c r="L64" s="390"/>
      <c r="M64" s="391"/>
      <c r="N64" s="391"/>
      <c r="O64" s="392"/>
      <c r="P64" s="51">
        <f t="shared" si="76"/>
        <v>0</v>
      </c>
      <c r="Q64" s="390"/>
      <c r="R64" s="397"/>
      <c r="S64" s="53">
        <f t="shared" si="77"/>
        <v>0</v>
      </c>
      <c r="T64" s="5"/>
    </row>
    <row r="65" spans="1:20" ht="15">
      <c r="A65" s="9" t="s">
        <v>55</v>
      </c>
      <c r="B65" s="390"/>
      <c r="C65" s="391"/>
      <c r="D65" s="391"/>
      <c r="E65" s="392"/>
      <c r="F65" s="45">
        <f t="shared" si="74"/>
        <v>8643.1436800713818</v>
      </c>
      <c r="G65" s="390"/>
      <c r="H65" s="392"/>
      <c r="I65" s="44">
        <f t="shared" si="75"/>
        <v>8643.1436800713818</v>
      </c>
      <c r="J65" s="5"/>
      <c r="K65" s="21" t="s">
        <v>55</v>
      </c>
      <c r="L65" s="390"/>
      <c r="M65" s="391"/>
      <c r="N65" s="391"/>
      <c r="O65" s="392"/>
      <c r="P65" s="45">
        <f t="shared" si="76"/>
        <v>3048.4563744579755</v>
      </c>
      <c r="Q65" s="390"/>
      <c r="R65" s="397"/>
      <c r="S65" s="47">
        <f t="shared" si="77"/>
        <v>3048.4563744579755</v>
      </c>
      <c r="T65" s="5"/>
    </row>
    <row r="66" spans="1:20" ht="15">
      <c r="A66" s="8" t="s">
        <v>12</v>
      </c>
      <c r="B66" s="390"/>
      <c r="C66" s="391"/>
      <c r="D66" s="391"/>
      <c r="E66" s="392"/>
      <c r="F66" s="48">
        <f t="shared" si="74"/>
        <v>3547.4956752673302</v>
      </c>
      <c r="G66" s="390"/>
      <c r="H66" s="392"/>
      <c r="I66" s="50">
        <f t="shared" si="75"/>
        <v>3547.4956752673302</v>
      </c>
      <c r="J66" s="5"/>
      <c r="K66" s="20" t="s">
        <v>12</v>
      </c>
      <c r="L66" s="390"/>
      <c r="M66" s="391"/>
      <c r="N66" s="391"/>
      <c r="O66" s="392"/>
      <c r="P66" s="51">
        <f t="shared" si="76"/>
        <v>1241.2579215009359</v>
      </c>
      <c r="Q66" s="390"/>
      <c r="R66" s="397"/>
      <c r="S66" s="53">
        <f t="shared" si="77"/>
        <v>1241.2579215009359</v>
      </c>
      <c r="T66" s="5"/>
    </row>
    <row r="67" spans="1:20" ht="15">
      <c r="A67" s="9" t="s">
        <v>56</v>
      </c>
      <c r="B67" s="390"/>
      <c r="C67" s="391"/>
      <c r="D67" s="391"/>
      <c r="E67" s="392"/>
      <c r="F67" s="45">
        <f t="shared" si="74"/>
        <v>36.439270589311548</v>
      </c>
      <c r="G67" s="390"/>
      <c r="H67" s="392"/>
      <c r="I67" s="44">
        <f t="shared" si="75"/>
        <v>36.439270589311548</v>
      </c>
      <c r="J67" s="5"/>
      <c r="K67" s="21" t="s">
        <v>56</v>
      </c>
      <c r="L67" s="390"/>
      <c r="M67" s="391"/>
      <c r="N67" s="391"/>
      <c r="O67" s="392"/>
      <c r="P67" s="45">
        <f t="shared" si="76"/>
        <v>0</v>
      </c>
      <c r="Q67" s="390"/>
      <c r="R67" s="397"/>
      <c r="S67" s="47">
        <f t="shared" si="77"/>
        <v>0</v>
      </c>
      <c r="T67" s="5"/>
    </row>
    <row r="68" spans="1:20" ht="15">
      <c r="A68" s="8" t="s">
        <v>17</v>
      </c>
      <c r="B68" s="390"/>
      <c r="C68" s="391"/>
      <c r="D68" s="391"/>
      <c r="E68" s="392"/>
      <c r="F68" s="48">
        <f t="shared" si="74"/>
        <v>6.0269190659892713</v>
      </c>
      <c r="G68" s="390"/>
      <c r="H68" s="392"/>
      <c r="I68" s="50">
        <f t="shared" si="75"/>
        <v>6.0269190659892713</v>
      </c>
      <c r="J68" s="5"/>
      <c r="K68" s="20" t="s">
        <v>17</v>
      </c>
      <c r="L68" s="390"/>
      <c r="M68" s="391"/>
      <c r="N68" s="391"/>
      <c r="O68" s="392"/>
      <c r="P68" s="51">
        <f t="shared" si="76"/>
        <v>1.532386761677321</v>
      </c>
      <c r="Q68" s="390"/>
      <c r="R68" s="397"/>
      <c r="S68" s="53">
        <f t="shared" si="77"/>
        <v>1.532386761677321</v>
      </c>
      <c r="T68" s="5"/>
    </row>
    <row r="69" spans="1:20" ht="15">
      <c r="A69" s="9" t="s">
        <v>141</v>
      </c>
      <c r="B69" s="390"/>
      <c r="C69" s="391"/>
      <c r="D69" s="391"/>
      <c r="E69" s="392"/>
      <c r="F69" s="45">
        <f t="shared" si="74"/>
        <v>5.382265818212649</v>
      </c>
      <c r="G69" s="390"/>
      <c r="H69" s="392"/>
      <c r="I69" s="44">
        <f t="shared" si="75"/>
        <v>5.382265818212649</v>
      </c>
      <c r="J69" s="5"/>
      <c r="K69" s="21" t="s">
        <v>141</v>
      </c>
      <c r="L69" s="390"/>
      <c r="M69" s="391"/>
      <c r="N69" s="391"/>
      <c r="O69" s="392"/>
      <c r="P69" s="45">
        <f t="shared" si="76"/>
        <v>1.5613277818492324</v>
      </c>
      <c r="Q69" s="390"/>
      <c r="R69" s="397"/>
      <c r="S69" s="47">
        <f t="shared" si="77"/>
        <v>1.5613277818492324</v>
      </c>
      <c r="T69" s="5"/>
    </row>
    <row r="70" spans="1:20" ht="15">
      <c r="A70" s="8" t="s">
        <v>25</v>
      </c>
      <c r="B70" s="390"/>
      <c r="C70" s="391"/>
      <c r="D70" s="391"/>
      <c r="E70" s="392"/>
      <c r="F70" s="48">
        <f t="shared" si="74"/>
        <v>521.24417356083882</v>
      </c>
      <c r="G70" s="390"/>
      <c r="H70" s="392"/>
      <c r="I70" s="50">
        <f t="shared" si="75"/>
        <v>521.24417356083882</v>
      </c>
      <c r="J70" s="5"/>
      <c r="K70" s="20" t="s">
        <v>25</v>
      </c>
      <c r="L70" s="390"/>
      <c r="M70" s="391"/>
      <c r="N70" s="391"/>
      <c r="O70" s="392"/>
      <c r="P70" s="51">
        <f t="shared" si="76"/>
        <v>0</v>
      </c>
      <c r="Q70" s="390"/>
      <c r="R70" s="397"/>
      <c r="S70" s="53">
        <f t="shared" si="77"/>
        <v>0</v>
      </c>
      <c r="T70" s="5"/>
    </row>
    <row r="71" spans="1:20" ht="15">
      <c r="A71" s="9" t="s">
        <v>24</v>
      </c>
      <c r="B71" s="390"/>
      <c r="C71" s="391"/>
      <c r="D71" s="391"/>
      <c r="E71" s="392"/>
      <c r="F71" s="45">
        <f t="shared" si="74"/>
        <v>0</v>
      </c>
      <c r="G71" s="390"/>
      <c r="H71" s="392"/>
      <c r="I71" s="44">
        <f t="shared" si="75"/>
        <v>0</v>
      </c>
      <c r="J71" s="5"/>
      <c r="K71" s="21" t="s">
        <v>24</v>
      </c>
      <c r="L71" s="390"/>
      <c r="M71" s="391"/>
      <c r="N71" s="391"/>
      <c r="O71" s="392"/>
      <c r="P71" s="45">
        <f t="shared" si="76"/>
        <v>0</v>
      </c>
      <c r="Q71" s="390"/>
      <c r="R71" s="397"/>
      <c r="S71" s="47">
        <f t="shared" si="77"/>
        <v>0</v>
      </c>
      <c r="T71" s="5"/>
    </row>
    <row r="72" spans="1:20" ht="15">
      <c r="A72" s="8" t="s">
        <v>57</v>
      </c>
      <c r="B72" s="390"/>
      <c r="C72" s="391"/>
      <c r="D72" s="391"/>
      <c r="E72" s="392"/>
      <c r="F72" s="48">
        <f t="shared" si="74"/>
        <v>0</v>
      </c>
      <c r="G72" s="390"/>
      <c r="H72" s="392"/>
      <c r="I72" s="50">
        <f t="shared" si="75"/>
        <v>0</v>
      </c>
      <c r="J72" s="5"/>
      <c r="K72" s="20" t="s">
        <v>57</v>
      </c>
      <c r="L72" s="390"/>
      <c r="M72" s="391"/>
      <c r="N72" s="391"/>
      <c r="O72" s="392"/>
      <c r="P72" s="51">
        <f t="shared" si="76"/>
        <v>0</v>
      </c>
      <c r="Q72" s="390"/>
      <c r="R72" s="397"/>
      <c r="S72" s="53">
        <f t="shared" si="77"/>
        <v>0</v>
      </c>
      <c r="T72" s="5"/>
    </row>
    <row r="73" spans="1:20" ht="15">
      <c r="A73" s="9" t="s">
        <v>22</v>
      </c>
      <c r="B73" s="390"/>
      <c r="C73" s="391"/>
      <c r="D73" s="391"/>
      <c r="E73" s="392"/>
      <c r="F73" s="105">
        <f t="shared" si="74"/>
        <v>608.22875305928244</v>
      </c>
      <c r="G73" s="390"/>
      <c r="H73" s="392"/>
      <c r="I73" s="44">
        <f t="shared" si="75"/>
        <v>608.22875305928244</v>
      </c>
      <c r="J73" s="5"/>
      <c r="K73" s="21" t="s">
        <v>22</v>
      </c>
      <c r="L73" s="390"/>
      <c r="M73" s="391"/>
      <c r="N73" s="391"/>
      <c r="O73" s="392"/>
      <c r="P73" s="45">
        <f t="shared" si="76"/>
        <v>260.63437509406742</v>
      </c>
      <c r="Q73" s="390"/>
      <c r="R73" s="397"/>
      <c r="S73" s="47">
        <f t="shared" si="77"/>
        <v>260.63437509406742</v>
      </c>
      <c r="T73" s="5"/>
    </row>
    <row r="74" spans="1:20" ht="15">
      <c r="A74" s="8" t="s">
        <v>21</v>
      </c>
      <c r="B74" s="390"/>
      <c r="C74" s="391"/>
      <c r="D74" s="391"/>
      <c r="E74" s="392"/>
      <c r="F74" s="48">
        <f t="shared" si="74"/>
        <v>0</v>
      </c>
      <c r="G74" s="390"/>
      <c r="H74" s="392"/>
      <c r="I74" s="50">
        <f t="shared" si="75"/>
        <v>0</v>
      </c>
      <c r="J74" s="5"/>
      <c r="K74" s="20" t="s">
        <v>21</v>
      </c>
      <c r="L74" s="390"/>
      <c r="M74" s="391"/>
      <c r="N74" s="391"/>
      <c r="O74" s="392"/>
      <c r="P74" s="51">
        <f t="shared" si="76"/>
        <v>0</v>
      </c>
      <c r="Q74" s="390"/>
      <c r="R74" s="397"/>
      <c r="S74" s="53">
        <f t="shared" si="77"/>
        <v>0</v>
      </c>
      <c r="T74" s="5"/>
    </row>
    <row r="75" spans="1:20" ht="15">
      <c r="A75" s="10" t="s">
        <v>61</v>
      </c>
      <c r="B75" s="390"/>
      <c r="C75" s="391"/>
      <c r="D75" s="391"/>
      <c r="E75" s="392"/>
      <c r="F75" s="45">
        <f t="shared" si="74"/>
        <v>0</v>
      </c>
      <c r="G75" s="390"/>
      <c r="H75" s="392"/>
      <c r="I75" s="44">
        <f t="shared" si="75"/>
        <v>0</v>
      </c>
      <c r="J75" s="5"/>
      <c r="K75" s="22" t="s">
        <v>61</v>
      </c>
      <c r="L75" s="390"/>
      <c r="M75" s="391"/>
      <c r="N75" s="391"/>
      <c r="O75" s="392"/>
      <c r="P75" s="45">
        <f t="shared" si="76"/>
        <v>0</v>
      </c>
      <c r="Q75" s="390"/>
      <c r="R75" s="397"/>
      <c r="S75" s="47">
        <f t="shared" si="77"/>
        <v>0</v>
      </c>
      <c r="T75" s="5"/>
    </row>
    <row r="76" spans="1:20">
      <c r="A76" s="11" t="s">
        <v>23</v>
      </c>
      <c r="B76" s="390"/>
      <c r="C76" s="391"/>
      <c r="D76" s="391"/>
      <c r="E76" s="392"/>
      <c r="F76" s="55">
        <f t="shared" si="74"/>
        <v>0</v>
      </c>
      <c r="G76" s="390"/>
      <c r="H76" s="392"/>
      <c r="I76" s="57">
        <f t="shared" si="75"/>
        <v>0</v>
      </c>
      <c r="J76" s="5"/>
      <c r="K76" s="23" t="s">
        <v>23</v>
      </c>
      <c r="L76" s="390"/>
      <c r="M76" s="391"/>
      <c r="N76" s="391"/>
      <c r="O76" s="392"/>
      <c r="P76" s="58">
        <f t="shared" si="76"/>
        <v>0</v>
      </c>
      <c r="Q76" s="390"/>
      <c r="R76" s="397"/>
      <c r="S76" s="60">
        <f t="shared" si="77"/>
        <v>0</v>
      </c>
      <c r="T76" s="5"/>
    </row>
    <row r="77" spans="1:20">
      <c r="A77" s="12" t="s">
        <v>19</v>
      </c>
      <c r="B77" s="390"/>
      <c r="C77" s="391"/>
      <c r="D77" s="391"/>
      <c r="E77" s="392"/>
      <c r="F77" s="61">
        <f t="shared" si="74"/>
        <v>0</v>
      </c>
      <c r="G77" s="390"/>
      <c r="H77" s="392"/>
      <c r="I77" s="63">
        <f t="shared" si="75"/>
        <v>0</v>
      </c>
      <c r="J77" s="5"/>
      <c r="K77" s="24" t="s">
        <v>19</v>
      </c>
      <c r="L77" s="390"/>
      <c r="M77" s="391"/>
      <c r="N77" s="391"/>
      <c r="O77" s="392"/>
      <c r="P77" s="61">
        <f t="shared" si="76"/>
        <v>0</v>
      </c>
      <c r="Q77" s="390"/>
      <c r="R77" s="397"/>
      <c r="S77" s="65">
        <f t="shared" si="77"/>
        <v>0</v>
      </c>
      <c r="T77" s="5"/>
    </row>
    <row r="78" spans="1:20">
      <c r="A78" s="11" t="s">
        <v>20</v>
      </c>
      <c r="B78" s="390"/>
      <c r="C78" s="391"/>
      <c r="D78" s="391"/>
      <c r="E78" s="392"/>
      <c r="F78" s="55">
        <f t="shared" si="74"/>
        <v>0</v>
      </c>
      <c r="G78" s="390"/>
      <c r="H78" s="392"/>
      <c r="I78" s="57">
        <f t="shared" si="75"/>
        <v>0</v>
      </c>
      <c r="J78" s="5"/>
      <c r="K78" s="23" t="s">
        <v>20</v>
      </c>
      <c r="L78" s="390"/>
      <c r="M78" s="391"/>
      <c r="N78" s="391"/>
      <c r="O78" s="392"/>
      <c r="P78" s="58">
        <f t="shared" si="76"/>
        <v>0</v>
      </c>
      <c r="Q78" s="390"/>
      <c r="R78" s="397"/>
      <c r="S78" s="60">
        <f t="shared" si="77"/>
        <v>0</v>
      </c>
      <c r="T78" s="5"/>
    </row>
    <row r="79" spans="1:20" ht="15" thickBot="1">
      <c r="A79" s="13" t="s">
        <v>11</v>
      </c>
      <c r="B79" s="393"/>
      <c r="C79" s="394"/>
      <c r="D79" s="394"/>
      <c r="E79" s="395"/>
      <c r="F79" s="66">
        <f t="shared" si="74"/>
        <v>0</v>
      </c>
      <c r="G79" s="393"/>
      <c r="H79" s="395"/>
      <c r="I79" s="68">
        <f t="shared" si="75"/>
        <v>0</v>
      </c>
      <c r="J79" s="5"/>
      <c r="K79" s="25" t="s">
        <v>11</v>
      </c>
      <c r="L79" s="393"/>
      <c r="M79" s="394"/>
      <c r="N79" s="394"/>
      <c r="O79" s="395"/>
      <c r="P79" s="66">
        <f t="shared" si="76"/>
        <v>0</v>
      </c>
      <c r="Q79" s="393"/>
      <c r="R79" s="398"/>
      <c r="S79" s="70">
        <f t="shared" si="77"/>
        <v>0</v>
      </c>
      <c r="T79" s="5"/>
    </row>
    <row r="80" spans="1:20" ht="15">
      <c r="A80" s="14" t="s">
        <v>26</v>
      </c>
      <c r="B80" s="71">
        <f>SUM(B59:B75)</f>
        <v>0</v>
      </c>
      <c r="C80" s="71">
        <f t="shared" ref="C80:I80" si="78">SUM(C59:C75)</f>
        <v>0</v>
      </c>
      <c r="D80" s="71">
        <f t="shared" si="78"/>
        <v>0</v>
      </c>
      <c r="E80" s="71">
        <f t="shared" si="78"/>
        <v>0</v>
      </c>
      <c r="F80" s="71">
        <f t="shared" si="78"/>
        <v>13367.967094268721</v>
      </c>
      <c r="G80" s="71">
        <f t="shared" si="78"/>
        <v>0</v>
      </c>
      <c r="H80" s="72">
        <f t="shared" si="78"/>
        <v>0</v>
      </c>
      <c r="I80" s="44">
        <f t="shared" si="78"/>
        <v>13367.967094268721</v>
      </c>
      <c r="J80" s="5"/>
      <c r="K80" s="26" t="s">
        <v>26</v>
      </c>
      <c r="L80" s="71">
        <f>SUM(L59:L75)</f>
        <v>0</v>
      </c>
      <c r="M80" s="71">
        <f t="shared" ref="M80:S80" si="79">SUM(M59:M75)</f>
        <v>0</v>
      </c>
      <c r="N80" s="71">
        <f t="shared" si="79"/>
        <v>0</v>
      </c>
      <c r="O80" s="71">
        <f t="shared" si="79"/>
        <v>0</v>
      </c>
      <c r="P80" s="71">
        <f t="shared" si="79"/>
        <v>4553.4423855965051</v>
      </c>
      <c r="Q80" s="71">
        <f t="shared" si="79"/>
        <v>0</v>
      </c>
      <c r="R80" s="72">
        <f t="shared" si="79"/>
        <v>0</v>
      </c>
      <c r="S80" s="73">
        <f t="shared" si="79"/>
        <v>4553.4423855965051</v>
      </c>
      <c r="T80" s="5"/>
    </row>
    <row r="81" spans="1:35" s="2" customFormat="1" ht="15" thickBot="1">
      <c r="A81" s="15" t="s">
        <v>100</v>
      </c>
      <c r="B81" s="100">
        <f>IF($I80=0,"-",B80/$I80)</f>
        <v>0</v>
      </c>
      <c r="C81" s="100">
        <f t="shared" ref="C81:H81" si="80">IF($I80=0,"-",C80/$I80)</f>
        <v>0</v>
      </c>
      <c r="D81" s="100">
        <f t="shared" si="80"/>
        <v>0</v>
      </c>
      <c r="E81" s="100">
        <f t="shared" si="80"/>
        <v>0</v>
      </c>
      <c r="F81" s="100">
        <f t="shared" si="80"/>
        <v>1</v>
      </c>
      <c r="G81" s="100">
        <f t="shared" si="80"/>
        <v>0</v>
      </c>
      <c r="H81" s="100">
        <f t="shared" si="80"/>
        <v>0</v>
      </c>
      <c r="I81" s="102">
        <f>SUM(B81:H81)</f>
        <v>1</v>
      </c>
      <c r="K81" s="27" t="s">
        <v>100</v>
      </c>
      <c r="L81" s="76">
        <f>IF($S80=0,"-",L80/$S80)</f>
        <v>0</v>
      </c>
      <c r="M81" s="76">
        <f t="shared" ref="M81:R81" si="81">IF($S80=0,"-",M80/$S80)</f>
        <v>0</v>
      </c>
      <c r="N81" s="76">
        <f t="shared" si="81"/>
        <v>0</v>
      </c>
      <c r="O81" s="76">
        <f t="shared" si="81"/>
        <v>0</v>
      </c>
      <c r="P81" s="76">
        <f t="shared" si="81"/>
        <v>1</v>
      </c>
      <c r="Q81" s="76">
        <f t="shared" si="81"/>
        <v>0</v>
      </c>
      <c r="R81" s="77">
        <f t="shared" si="81"/>
        <v>0</v>
      </c>
      <c r="S81" s="78">
        <f>SUM(L81:R81)</f>
        <v>1</v>
      </c>
    </row>
    <row r="82" spans="1:35" ht="15" thickBot="1">
      <c r="A82" s="16"/>
      <c r="B82" s="16"/>
      <c r="C82" s="16"/>
      <c r="D82" s="16"/>
      <c r="E82" s="16"/>
      <c r="F82" s="16"/>
      <c r="G82" s="16"/>
      <c r="H82" s="16"/>
      <c r="I82" s="16"/>
      <c r="K82" s="16"/>
    </row>
    <row r="83" spans="1:35" ht="28.5" customHeight="1">
      <c r="A83" s="435" t="s">
        <v>51</v>
      </c>
      <c r="B83" s="37" t="s">
        <v>0</v>
      </c>
      <c r="C83" s="37" t="s">
        <v>1</v>
      </c>
      <c r="D83" s="37" t="s">
        <v>2</v>
      </c>
      <c r="E83" s="37" t="s">
        <v>3</v>
      </c>
      <c r="F83" s="37" t="s">
        <v>27</v>
      </c>
      <c r="G83" s="37" t="s">
        <v>4</v>
      </c>
      <c r="H83" s="37" t="s">
        <v>5</v>
      </c>
      <c r="I83" s="38" t="s">
        <v>6</v>
      </c>
      <c r="K83" s="375" t="s">
        <v>51</v>
      </c>
      <c r="L83" s="39" t="s">
        <v>0</v>
      </c>
      <c r="M83" s="39" t="s">
        <v>1</v>
      </c>
      <c r="N83" s="39" t="s">
        <v>2</v>
      </c>
      <c r="O83" s="39" t="s">
        <v>3</v>
      </c>
      <c r="P83" s="39" t="s">
        <v>27</v>
      </c>
      <c r="Q83" s="39" t="s">
        <v>4</v>
      </c>
      <c r="R83" s="39" t="s">
        <v>5</v>
      </c>
      <c r="S83" s="40" t="s">
        <v>6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06"/>
    </row>
    <row r="84" spans="1:35" ht="15" customHeight="1">
      <c r="A84" s="436" t="s">
        <v>51</v>
      </c>
      <c r="B84" s="372" t="s">
        <v>109</v>
      </c>
      <c r="C84" s="373"/>
      <c r="D84" s="373"/>
      <c r="E84" s="373"/>
      <c r="F84" s="373"/>
      <c r="G84" s="373"/>
      <c r="H84" s="373"/>
      <c r="I84" s="374"/>
      <c r="K84" s="376" t="s">
        <v>51</v>
      </c>
      <c r="L84" s="369" t="s">
        <v>109</v>
      </c>
      <c r="M84" s="370"/>
      <c r="N84" s="370"/>
      <c r="O84" s="370"/>
      <c r="P84" s="370"/>
      <c r="Q84" s="370"/>
      <c r="R84" s="370"/>
      <c r="S84" s="371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07"/>
    </row>
    <row r="85" spans="1:35" ht="15">
      <c r="A85" s="7" t="s">
        <v>7</v>
      </c>
      <c r="B85" s="42">
        <f t="shared" ref="B85:E105" si="82">B579+B605+B631</f>
        <v>16.136221165814511</v>
      </c>
      <c r="C85" s="42">
        <f t="shared" si="82"/>
        <v>0</v>
      </c>
      <c r="D85" s="42">
        <f t="shared" si="82"/>
        <v>1.7158381163796319</v>
      </c>
      <c r="E85" s="42">
        <f t="shared" si="82"/>
        <v>0</v>
      </c>
      <c r="F85" s="42">
        <f t="shared" ref="F85:H85" si="83">F579+F605+F631</f>
        <v>0</v>
      </c>
      <c r="G85" s="42">
        <f t="shared" si="83"/>
        <v>0</v>
      </c>
      <c r="H85" s="42">
        <f t="shared" si="83"/>
        <v>0</v>
      </c>
      <c r="I85" s="44">
        <f>SUM(B85:H85)</f>
        <v>17.852059282194144</v>
      </c>
      <c r="J85" s="5"/>
      <c r="K85" s="28" t="s">
        <v>7</v>
      </c>
      <c r="L85" s="42">
        <f t="shared" ref="L85:O105" si="84">L579+L605+L631</f>
        <v>16.136221165814511</v>
      </c>
      <c r="M85" s="42">
        <f t="shared" si="84"/>
        <v>0</v>
      </c>
      <c r="N85" s="42">
        <f t="shared" si="84"/>
        <v>1.7158381163796319</v>
      </c>
      <c r="O85" s="42">
        <f t="shared" si="84"/>
        <v>0</v>
      </c>
      <c r="P85" s="42">
        <f t="shared" ref="P85:R85" si="85">P579+P605+P631</f>
        <v>6.3568363739832613E-3</v>
      </c>
      <c r="Q85" s="42">
        <f t="shared" si="85"/>
        <v>0</v>
      </c>
      <c r="R85" s="42">
        <f t="shared" si="85"/>
        <v>0</v>
      </c>
      <c r="S85" s="83">
        <f>SUM(L85:R85)</f>
        <v>17.858416118568126</v>
      </c>
      <c r="T85" s="5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08"/>
    </row>
    <row r="86" spans="1:35" ht="15">
      <c r="A86" s="8" t="s">
        <v>8</v>
      </c>
      <c r="B86" s="48">
        <f t="shared" si="82"/>
        <v>56.120575551003647</v>
      </c>
      <c r="C86" s="48">
        <f t="shared" si="82"/>
        <v>0</v>
      </c>
      <c r="D86" s="48">
        <f t="shared" si="82"/>
        <v>3.0487596494953744</v>
      </c>
      <c r="E86" s="48">
        <f t="shared" si="82"/>
        <v>0</v>
      </c>
      <c r="F86" s="48">
        <f t="shared" ref="F86:H86" si="86">F580+F606+F632</f>
        <v>0</v>
      </c>
      <c r="G86" s="48">
        <f t="shared" si="86"/>
        <v>0</v>
      </c>
      <c r="H86" s="48">
        <f t="shared" si="86"/>
        <v>0</v>
      </c>
      <c r="I86" s="50">
        <f t="shared" ref="I86:I105" si="87">SUM(B86:H86)</f>
        <v>59.16933520049902</v>
      </c>
      <c r="J86" s="5"/>
      <c r="K86" s="20" t="s">
        <v>8</v>
      </c>
      <c r="L86" s="51">
        <f t="shared" si="84"/>
        <v>56.120575551003647</v>
      </c>
      <c r="M86" s="51">
        <f t="shared" si="84"/>
        <v>0</v>
      </c>
      <c r="N86" s="51">
        <f t="shared" si="84"/>
        <v>3.0487596494953744</v>
      </c>
      <c r="O86" s="51">
        <f t="shared" si="84"/>
        <v>0</v>
      </c>
      <c r="P86" s="51">
        <f t="shared" ref="P86:R86" si="88">P580+P606+P632</f>
        <v>0</v>
      </c>
      <c r="Q86" s="51">
        <f t="shared" si="88"/>
        <v>0</v>
      </c>
      <c r="R86" s="51">
        <f t="shared" si="88"/>
        <v>0</v>
      </c>
      <c r="S86" s="53">
        <f t="shared" ref="S86:S105" si="89">SUM(L86:R86)</f>
        <v>59.16933520049902</v>
      </c>
      <c r="T86" s="5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08"/>
    </row>
    <row r="87" spans="1:35" ht="15">
      <c r="A87" s="9" t="s">
        <v>10</v>
      </c>
      <c r="B87" s="45">
        <f t="shared" si="82"/>
        <v>23.866903863797571</v>
      </c>
      <c r="C87" s="45">
        <f t="shared" si="82"/>
        <v>0</v>
      </c>
      <c r="D87" s="45">
        <f t="shared" si="82"/>
        <v>1.5924114432520711E-3</v>
      </c>
      <c r="E87" s="45">
        <f t="shared" si="82"/>
        <v>0</v>
      </c>
      <c r="F87" s="45">
        <f t="shared" ref="F87:H87" si="90">F581+F607+F633</f>
        <v>0</v>
      </c>
      <c r="G87" s="45">
        <f t="shared" si="90"/>
        <v>0</v>
      </c>
      <c r="H87" s="45">
        <f t="shared" si="90"/>
        <v>0</v>
      </c>
      <c r="I87" s="44">
        <f t="shared" si="87"/>
        <v>23.868496275240823</v>
      </c>
      <c r="J87" s="5"/>
      <c r="K87" s="21" t="s">
        <v>10</v>
      </c>
      <c r="L87" s="45">
        <f t="shared" si="84"/>
        <v>23.866903863797571</v>
      </c>
      <c r="M87" s="45">
        <f t="shared" si="84"/>
        <v>0</v>
      </c>
      <c r="N87" s="45">
        <f t="shared" si="84"/>
        <v>1.5924114432520711E-3</v>
      </c>
      <c r="O87" s="45">
        <f t="shared" si="84"/>
        <v>0</v>
      </c>
      <c r="P87" s="45">
        <f t="shared" ref="P87:R87" si="91">P581+P607+P633</f>
        <v>0</v>
      </c>
      <c r="Q87" s="45">
        <f t="shared" si="91"/>
        <v>0</v>
      </c>
      <c r="R87" s="45">
        <f t="shared" si="91"/>
        <v>0</v>
      </c>
      <c r="S87" s="47">
        <f t="shared" si="89"/>
        <v>23.868496275240823</v>
      </c>
      <c r="T87" s="5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08"/>
    </row>
    <row r="88" spans="1:35" ht="15">
      <c r="A88" s="8" t="s">
        <v>53</v>
      </c>
      <c r="B88" s="48">
        <f t="shared" si="82"/>
        <v>0</v>
      </c>
      <c r="C88" s="48">
        <f t="shared" si="82"/>
        <v>0</v>
      </c>
      <c r="D88" s="48">
        <f t="shared" si="82"/>
        <v>0</v>
      </c>
      <c r="E88" s="48">
        <f t="shared" si="82"/>
        <v>0</v>
      </c>
      <c r="F88" s="48">
        <f t="shared" ref="F88:H88" si="92">F582+F608+F634</f>
        <v>0</v>
      </c>
      <c r="G88" s="48">
        <f t="shared" si="92"/>
        <v>0</v>
      </c>
      <c r="H88" s="48">
        <f t="shared" si="92"/>
        <v>0</v>
      </c>
      <c r="I88" s="50">
        <f t="shared" si="87"/>
        <v>0</v>
      </c>
      <c r="J88" s="5"/>
      <c r="K88" s="20" t="s">
        <v>53</v>
      </c>
      <c r="L88" s="51">
        <f t="shared" si="84"/>
        <v>0</v>
      </c>
      <c r="M88" s="51">
        <f t="shared" si="84"/>
        <v>0</v>
      </c>
      <c r="N88" s="51">
        <f t="shared" si="84"/>
        <v>0</v>
      </c>
      <c r="O88" s="51">
        <f t="shared" si="84"/>
        <v>0</v>
      </c>
      <c r="P88" s="51">
        <f t="shared" ref="P88:R88" si="93">P582+P608+P634</f>
        <v>0</v>
      </c>
      <c r="Q88" s="51">
        <f t="shared" si="93"/>
        <v>0</v>
      </c>
      <c r="R88" s="51">
        <f t="shared" si="93"/>
        <v>0</v>
      </c>
      <c r="S88" s="53">
        <f t="shared" si="89"/>
        <v>0</v>
      </c>
      <c r="T88" s="5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08"/>
    </row>
    <row r="89" spans="1:35" ht="15">
      <c r="A89" s="9" t="s">
        <v>16</v>
      </c>
      <c r="B89" s="45">
        <f t="shared" si="82"/>
        <v>282.38728902685682</v>
      </c>
      <c r="C89" s="45">
        <f t="shared" si="82"/>
        <v>7.7982023653799564</v>
      </c>
      <c r="D89" s="45">
        <f t="shared" si="82"/>
        <v>24.659792707495836</v>
      </c>
      <c r="E89" s="45">
        <f t="shared" si="82"/>
        <v>3.6561885883108061</v>
      </c>
      <c r="F89" s="45">
        <f t="shared" ref="F89:H89" si="94">F583+F609+F635</f>
        <v>0</v>
      </c>
      <c r="G89" s="45">
        <f t="shared" si="94"/>
        <v>0</v>
      </c>
      <c r="H89" s="45">
        <f t="shared" si="94"/>
        <v>0</v>
      </c>
      <c r="I89" s="44">
        <f t="shared" si="87"/>
        <v>318.50147268804341</v>
      </c>
      <c r="J89" s="5"/>
      <c r="K89" s="21" t="s">
        <v>16</v>
      </c>
      <c r="L89" s="45">
        <f t="shared" si="84"/>
        <v>282.38728902685682</v>
      </c>
      <c r="M89" s="45">
        <f t="shared" si="84"/>
        <v>7.7982023653799564</v>
      </c>
      <c r="N89" s="45">
        <f t="shared" si="84"/>
        <v>24.659792707495836</v>
      </c>
      <c r="O89" s="45">
        <f t="shared" si="84"/>
        <v>3.6561885883108061</v>
      </c>
      <c r="P89" s="45">
        <f t="shared" ref="P89:R89" si="95">P583+P609+P635</f>
        <v>0</v>
      </c>
      <c r="Q89" s="45">
        <f t="shared" si="95"/>
        <v>0</v>
      </c>
      <c r="R89" s="45">
        <f t="shared" si="95"/>
        <v>0</v>
      </c>
      <c r="S89" s="47">
        <f t="shared" si="89"/>
        <v>318.50147268804341</v>
      </c>
      <c r="T89" s="5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08"/>
    </row>
    <row r="90" spans="1:35" ht="15">
      <c r="A90" s="8" t="s">
        <v>65</v>
      </c>
      <c r="B90" s="48">
        <f t="shared" si="82"/>
        <v>3552.5877607969496</v>
      </c>
      <c r="C90" s="48">
        <f t="shared" si="82"/>
        <v>11.59763182351214</v>
      </c>
      <c r="D90" s="48">
        <f t="shared" si="82"/>
        <v>323.59159680094746</v>
      </c>
      <c r="E90" s="48">
        <f t="shared" si="82"/>
        <v>0</v>
      </c>
      <c r="F90" s="48">
        <f t="shared" ref="F90:H90" si="96">F584+F610+F636</f>
        <v>0</v>
      </c>
      <c r="G90" s="48">
        <f t="shared" si="96"/>
        <v>0</v>
      </c>
      <c r="H90" s="48">
        <f t="shared" si="96"/>
        <v>0</v>
      </c>
      <c r="I90" s="50">
        <f t="shared" si="87"/>
        <v>3887.7769894214093</v>
      </c>
      <c r="J90" s="5"/>
      <c r="K90" s="20" t="s">
        <v>65</v>
      </c>
      <c r="L90" s="51">
        <f t="shared" si="84"/>
        <v>3552.5877607969496</v>
      </c>
      <c r="M90" s="51">
        <f t="shared" si="84"/>
        <v>11.59763182351214</v>
      </c>
      <c r="N90" s="51">
        <f t="shared" si="84"/>
        <v>323.59159680094746</v>
      </c>
      <c r="O90" s="51">
        <f t="shared" si="84"/>
        <v>0</v>
      </c>
      <c r="P90" s="51">
        <f t="shared" ref="P90:R90" si="97">P584+P610+P636</f>
        <v>0</v>
      </c>
      <c r="Q90" s="51">
        <f t="shared" si="97"/>
        <v>0</v>
      </c>
      <c r="R90" s="51">
        <f t="shared" si="97"/>
        <v>0</v>
      </c>
      <c r="S90" s="53">
        <f t="shared" si="89"/>
        <v>3887.7769894214093</v>
      </c>
      <c r="T90" s="5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08"/>
    </row>
    <row r="91" spans="1:35" ht="15">
      <c r="A91" s="9" t="s">
        <v>55</v>
      </c>
      <c r="B91" s="45">
        <f t="shared" si="82"/>
        <v>0</v>
      </c>
      <c r="C91" s="45">
        <f t="shared" si="82"/>
        <v>9.1540517993828216E-2</v>
      </c>
      <c r="D91" s="45">
        <f t="shared" si="82"/>
        <v>0.10515474339785913</v>
      </c>
      <c r="E91" s="45">
        <f t="shared" si="82"/>
        <v>53.496053699882324</v>
      </c>
      <c r="F91" s="45">
        <f t="shared" ref="F91:H91" si="98">F585+F611+F637</f>
        <v>175.46561131937383</v>
      </c>
      <c r="G91" s="45">
        <f t="shared" si="98"/>
        <v>0</v>
      </c>
      <c r="H91" s="45">
        <f t="shared" si="98"/>
        <v>0</v>
      </c>
      <c r="I91" s="44">
        <f t="shared" si="87"/>
        <v>229.15836028064786</v>
      </c>
      <c r="J91" s="5"/>
      <c r="K91" s="21" t="s">
        <v>55</v>
      </c>
      <c r="L91" s="45">
        <f t="shared" si="84"/>
        <v>0</v>
      </c>
      <c r="M91" s="45">
        <f t="shared" si="84"/>
        <v>9.1540517993828216E-2</v>
      </c>
      <c r="N91" s="45">
        <f t="shared" si="84"/>
        <v>0.10515474339785913</v>
      </c>
      <c r="O91" s="45">
        <f t="shared" si="84"/>
        <v>53.496053699882324</v>
      </c>
      <c r="P91" s="45">
        <f t="shared" ref="P91:R91" si="99">P585+P611+P637</f>
        <v>4452.1398942750147</v>
      </c>
      <c r="Q91" s="45">
        <f t="shared" si="99"/>
        <v>0</v>
      </c>
      <c r="R91" s="45">
        <f t="shared" si="99"/>
        <v>0</v>
      </c>
      <c r="S91" s="47">
        <f t="shared" si="89"/>
        <v>4505.8326432362892</v>
      </c>
      <c r="T91" s="5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08"/>
    </row>
    <row r="92" spans="1:35" ht="15">
      <c r="A92" s="8" t="s">
        <v>12</v>
      </c>
      <c r="B92" s="48">
        <f t="shared" si="82"/>
        <v>0</v>
      </c>
      <c r="C92" s="48">
        <f t="shared" si="82"/>
        <v>0</v>
      </c>
      <c r="D92" s="48">
        <f t="shared" si="82"/>
        <v>1.8688728691833648E-2</v>
      </c>
      <c r="E92" s="48">
        <f t="shared" si="82"/>
        <v>9.6124628256097377</v>
      </c>
      <c r="F92" s="48">
        <f t="shared" ref="F92:H92" si="100">F586+F612+F638</f>
        <v>0</v>
      </c>
      <c r="G92" s="48">
        <f t="shared" si="100"/>
        <v>0</v>
      </c>
      <c r="H92" s="48">
        <f t="shared" si="100"/>
        <v>0</v>
      </c>
      <c r="I92" s="50">
        <f t="shared" si="87"/>
        <v>9.6311515543015709</v>
      </c>
      <c r="J92" s="5"/>
      <c r="K92" s="20" t="s">
        <v>12</v>
      </c>
      <c r="L92" s="51">
        <f t="shared" si="84"/>
        <v>0</v>
      </c>
      <c r="M92" s="51">
        <f t="shared" si="84"/>
        <v>0</v>
      </c>
      <c r="N92" s="51">
        <f t="shared" si="84"/>
        <v>1.8688728691833648E-2</v>
      </c>
      <c r="O92" s="51">
        <f t="shared" si="84"/>
        <v>9.6124628256097377</v>
      </c>
      <c r="P92" s="51">
        <f t="shared" ref="P92:R92" si="101">P586+P612+P638</f>
        <v>2229.5865490005372</v>
      </c>
      <c r="Q92" s="51">
        <f t="shared" si="101"/>
        <v>0</v>
      </c>
      <c r="R92" s="51">
        <f t="shared" si="101"/>
        <v>0</v>
      </c>
      <c r="S92" s="53">
        <f t="shared" si="89"/>
        <v>2239.2177005548388</v>
      </c>
      <c r="T92" s="5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08"/>
    </row>
    <row r="93" spans="1:35" ht="15">
      <c r="A93" s="9" t="s">
        <v>56</v>
      </c>
      <c r="B93" s="45">
        <f t="shared" si="82"/>
        <v>0</v>
      </c>
      <c r="C93" s="45">
        <f t="shared" si="82"/>
        <v>0</v>
      </c>
      <c r="D93" s="45">
        <f t="shared" si="82"/>
        <v>0</v>
      </c>
      <c r="E93" s="45">
        <f t="shared" si="82"/>
        <v>0</v>
      </c>
      <c r="F93" s="45">
        <f t="shared" ref="F93:H93" si="102">F587+F613+F639</f>
        <v>0</v>
      </c>
      <c r="G93" s="45">
        <f t="shared" si="102"/>
        <v>0</v>
      </c>
      <c r="H93" s="45">
        <f t="shared" si="102"/>
        <v>0</v>
      </c>
      <c r="I93" s="44">
        <f t="shared" si="87"/>
        <v>0</v>
      </c>
      <c r="J93" s="5"/>
      <c r="K93" s="21" t="s">
        <v>56</v>
      </c>
      <c r="L93" s="45">
        <f t="shared" si="84"/>
        <v>0</v>
      </c>
      <c r="M93" s="45">
        <f t="shared" si="84"/>
        <v>0</v>
      </c>
      <c r="N93" s="45">
        <f t="shared" si="84"/>
        <v>0</v>
      </c>
      <c r="O93" s="45">
        <f t="shared" si="84"/>
        <v>0</v>
      </c>
      <c r="P93" s="45">
        <f t="shared" ref="P93:R93" si="103">P587+P613+P639</f>
        <v>36.439270589311548</v>
      </c>
      <c r="Q93" s="45">
        <f t="shared" si="103"/>
        <v>0</v>
      </c>
      <c r="R93" s="45">
        <f t="shared" si="103"/>
        <v>0</v>
      </c>
      <c r="S93" s="47">
        <f t="shared" si="89"/>
        <v>36.439270589311548</v>
      </c>
      <c r="T93" s="5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08"/>
    </row>
    <row r="94" spans="1:35" ht="15">
      <c r="A94" s="8" t="s">
        <v>17</v>
      </c>
      <c r="B94" s="48">
        <f t="shared" si="82"/>
        <v>199.24528281377908</v>
      </c>
      <c r="C94" s="48">
        <f t="shared" si="82"/>
        <v>0.82179560394617823</v>
      </c>
      <c r="D94" s="48">
        <f t="shared" si="82"/>
        <v>24.321537849002514</v>
      </c>
      <c r="E94" s="48">
        <f t="shared" si="82"/>
        <v>2.7635837736193758</v>
      </c>
      <c r="F94" s="48">
        <f t="shared" ref="F94:H94" si="104">F588+F614+F640</f>
        <v>0</v>
      </c>
      <c r="G94" s="48">
        <f t="shared" si="104"/>
        <v>0</v>
      </c>
      <c r="H94" s="48">
        <f t="shared" si="104"/>
        <v>0</v>
      </c>
      <c r="I94" s="50">
        <f t="shared" si="87"/>
        <v>227.15220004034717</v>
      </c>
      <c r="J94" s="5"/>
      <c r="K94" s="20" t="s">
        <v>17</v>
      </c>
      <c r="L94" s="51">
        <f t="shared" si="84"/>
        <v>199.24528281377908</v>
      </c>
      <c r="M94" s="51">
        <f t="shared" si="84"/>
        <v>0.82179560394617823</v>
      </c>
      <c r="N94" s="51">
        <f t="shared" si="84"/>
        <v>24.321537849002514</v>
      </c>
      <c r="O94" s="51">
        <f t="shared" si="84"/>
        <v>2.7635837736193758</v>
      </c>
      <c r="P94" s="51">
        <f t="shared" ref="P94:R94" si="105">P588+P614+P640</f>
        <v>0</v>
      </c>
      <c r="Q94" s="51">
        <f t="shared" si="105"/>
        <v>0</v>
      </c>
      <c r="R94" s="51">
        <f t="shared" si="105"/>
        <v>0</v>
      </c>
      <c r="S94" s="53">
        <f t="shared" si="89"/>
        <v>227.15220004034717</v>
      </c>
      <c r="T94" s="5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08"/>
    </row>
    <row r="95" spans="1:35" ht="15">
      <c r="A95" s="9" t="s">
        <v>141</v>
      </c>
      <c r="B95" s="45">
        <f t="shared" si="82"/>
        <v>3583.5309457594085</v>
      </c>
      <c r="C95" s="45">
        <f t="shared" si="82"/>
        <v>139.12417174556887</v>
      </c>
      <c r="D95" s="45">
        <f t="shared" si="82"/>
        <v>260.00947019231546</v>
      </c>
      <c r="E95" s="45">
        <f t="shared" si="82"/>
        <v>21.365487382592828</v>
      </c>
      <c r="F95" s="45">
        <f t="shared" ref="F95:H95" si="106">F589+F615+F641</f>
        <v>0</v>
      </c>
      <c r="G95" s="45">
        <f t="shared" si="106"/>
        <v>0</v>
      </c>
      <c r="H95" s="45">
        <f t="shared" si="106"/>
        <v>0</v>
      </c>
      <c r="I95" s="44">
        <f t="shared" si="87"/>
        <v>4004.0300750798851</v>
      </c>
      <c r="J95" s="5"/>
      <c r="K95" s="21" t="s">
        <v>141</v>
      </c>
      <c r="L95" s="45">
        <f t="shared" si="84"/>
        <v>3583.5309457594085</v>
      </c>
      <c r="M95" s="45">
        <f t="shared" si="84"/>
        <v>139.12417174556887</v>
      </c>
      <c r="N95" s="45">
        <f t="shared" si="84"/>
        <v>260.00947019231546</v>
      </c>
      <c r="O95" s="45">
        <f t="shared" si="84"/>
        <v>21.365487382592828</v>
      </c>
      <c r="P95" s="45">
        <f t="shared" ref="P95:R95" si="107">P589+P615+P641</f>
        <v>0</v>
      </c>
      <c r="Q95" s="45">
        <f t="shared" si="107"/>
        <v>0</v>
      </c>
      <c r="R95" s="45">
        <f t="shared" si="107"/>
        <v>0</v>
      </c>
      <c r="S95" s="47">
        <f t="shared" si="89"/>
        <v>4004.0300750798851</v>
      </c>
      <c r="T95" s="5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08"/>
    </row>
    <row r="96" spans="1:35" ht="15">
      <c r="A96" s="8" t="s">
        <v>25</v>
      </c>
      <c r="B96" s="48">
        <f t="shared" si="82"/>
        <v>790.26031807919742</v>
      </c>
      <c r="C96" s="48">
        <f t="shared" si="82"/>
        <v>4.9519353671269216E-2</v>
      </c>
      <c r="D96" s="48">
        <f t="shared" si="82"/>
        <v>1865.5370270397314</v>
      </c>
      <c r="E96" s="48">
        <f t="shared" si="82"/>
        <v>1284.5754751199497</v>
      </c>
      <c r="F96" s="48">
        <f t="shared" ref="F96:H96" si="108">F590+F616+F642</f>
        <v>0</v>
      </c>
      <c r="G96" s="48">
        <f t="shared" si="108"/>
        <v>1066.3469903152441</v>
      </c>
      <c r="H96" s="48">
        <f t="shared" si="108"/>
        <v>0.45490682373005364</v>
      </c>
      <c r="I96" s="50">
        <f t="shared" si="87"/>
        <v>5007.2242367315239</v>
      </c>
      <c r="J96" s="5"/>
      <c r="K96" s="20" t="s">
        <v>25</v>
      </c>
      <c r="L96" s="51">
        <f t="shared" si="84"/>
        <v>790.26031807919742</v>
      </c>
      <c r="M96" s="51">
        <f t="shared" si="84"/>
        <v>4.9519353671269216E-2</v>
      </c>
      <c r="N96" s="51">
        <f t="shared" si="84"/>
        <v>1865.5370270397314</v>
      </c>
      <c r="O96" s="51">
        <f t="shared" si="84"/>
        <v>1284.5754751199497</v>
      </c>
      <c r="P96" s="51">
        <f t="shared" ref="P96:R96" si="109">P590+P616+P642</f>
        <v>483.95515160366887</v>
      </c>
      <c r="Q96" s="51">
        <f t="shared" si="109"/>
        <v>1066.3469903152441</v>
      </c>
      <c r="R96" s="51">
        <f t="shared" si="109"/>
        <v>0.45490682373005364</v>
      </c>
      <c r="S96" s="53">
        <f t="shared" si="89"/>
        <v>5491.1793883351929</v>
      </c>
      <c r="T96" s="5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08"/>
    </row>
    <row r="97" spans="1:35" ht="15">
      <c r="A97" s="9" t="s">
        <v>24</v>
      </c>
      <c r="B97" s="45">
        <f t="shared" si="82"/>
        <v>619.99918850667245</v>
      </c>
      <c r="C97" s="45">
        <f t="shared" si="82"/>
        <v>1.9439667847339275</v>
      </c>
      <c r="D97" s="45">
        <f t="shared" si="82"/>
        <v>40.947275052158965</v>
      </c>
      <c r="E97" s="45">
        <f t="shared" si="82"/>
        <v>0</v>
      </c>
      <c r="F97" s="45">
        <f t="shared" ref="F97:H97" si="110">F591+F617+F643</f>
        <v>0</v>
      </c>
      <c r="G97" s="45">
        <f t="shared" si="110"/>
        <v>0</v>
      </c>
      <c r="H97" s="45">
        <f t="shared" si="110"/>
        <v>0</v>
      </c>
      <c r="I97" s="44">
        <f t="shared" si="87"/>
        <v>662.8904303435653</v>
      </c>
      <c r="J97" s="5"/>
      <c r="K97" s="21" t="s">
        <v>24</v>
      </c>
      <c r="L97" s="45">
        <f t="shared" si="84"/>
        <v>619.99918850667245</v>
      </c>
      <c r="M97" s="45">
        <f t="shared" si="84"/>
        <v>1.9439667847339275</v>
      </c>
      <c r="N97" s="45">
        <f t="shared" si="84"/>
        <v>40.947275052158965</v>
      </c>
      <c r="O97" s="45">
        <f t="shared" si="84"/>
        <v>0</v>
      </c>
      <c r="P97" s="45">
        <f t="shared" ref="P97:R97" si="111">P591+P617+P643</f>
        <v>0</v>
      </c>
      <c r="Q97" s="45">
        <f t="shared" si="111"/>
        <v>0</v>
      </c>
      <c r="R97" s="45">
        <f t="shared" si="111"/>
        <v>0</v>
      </c>
      <c r="S97" s="47">
        <f t="shared" si="89"/>
        <v>662.8904303435653</v>
      </c>
      <c r="T97" s="5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08"/>
    </row>
    <row r="98" spans="1:35" ht="15">
      <c r="A98" s="8" t="s">
        <v>57</v>
      </c>
      <c r="B98" s="48">
        <f t="shared" si="82"/>
        <v>2431.9009726343647</v>
      </c>
      <c r="C98" s="48">
        <f t="shared" si="82"/>
        <v>4.3800435706823988</v>
      </c>
      <c r="D98" s="48">
        <f t="shared" si="82"/>
        <v>224.72682564237033</v>
      </c>
      <c r="E98" s="48">
        <f t="shared" si="82"/>
        <v>0</v>
      </c>
      <c r="F98" s="48">
        <f t="shared" ref="F98:H98" si="112">F592+F618+F644</f>
        <v>0</v>
      </c>
      <c r="G98" s="48">
        <f t="shared" si="112"/>
        <v>0</v>
      </c>
      <c r="H98" s="48">
        <f t="shared" si="112"/>
        <v>0</v>
      </c>
      <c r="I98" s="50">
        <f t="shared" si="87"/>
        <v>2661.0078418474177</v>
      </c>
      <c r="J98" s="5"/>
      <c r="K98" s="20" t="s">
        <v>57</v>
      </c>
      <c r="L98" s="51">
        <f t="shared" si="84"/>
        <v>2431.9009726343647</v>
      </c>
      <c r="M98" s="51">
        <f t="shared" si="84"/>
        <v>4.3800435706823988</v>
      </c>
      <c r="N98" s="51">
        <f t="shared" si="84"/>
        <v>224.72682564237033</v>
      </c>
      <c r="O98" s="51">
        <f t="shared" si="84"/>
        <v>0</v>
      </c>
      <c r="P98" s="51">
        <f t="shared" ref="P98:R98" si="113">P592+P618+P644</f>
        <v>0</v>
      </c>
      <c r="Q98" s="51">
        <f t="shared" si="113"/>
        <v>0</v>
      </c>
      <c r="R98" s="51">
        <f t="shared" si="113"/>
        <v>0</v>
      </c>
      <c r="S98" s="53">
        <f t="shared" si="89"/>
        <v>2661.0078418474177</v>
      </c>
      <c r="T98" s="5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08"/>
    </row>
    <row r="99" spans="1:35" ht="15">
      <c r="A99" s="9" t="s">
        <v>22</v>
      </c>
      <c r="B99" s="45">
        <f t="shared" si="82"/>
        <v>264.02537646852454</v>
      </c>
      <c r="C99" s="45">
        <f t="shared" si="82"/>
        <v>0</v>
      </c>
      <c r="D99" s="45">
        <f t="shared" si="82"/>
        <v>50.861120514681453</v>
      </c>
      <c r="E99" s="45">
        <f t="shared" si="82"/>
        <v>0.20658134482283994</v>
      </c>
      <c r="F99" s="45">
        <f t="shared" ref="F99:H99" si="114">F593+F619+F645</f>
        <v>10.489937423782388</v>
      </c>
      <c r="G99" s="45">
        <f t="shared" si="114"/>
        <v>0</v>
      </c>
      <c r="H99" s="45">
        <f t="shared" si="114"/>
        <v>0</v>
      </c>
      <c r="I99" s="44">
        <f t="shared" si="87"/>
        <v>325.58301575181122</v>
      </c>
      <c r="J99" s="5"/>
      <c r="K99" s="21" t="s">
        <v>22</v>
      </c>
      <c r="L99" s="45">
        <f t="shared" si="84"/>
        <v>264.02537646852454</v>
      </c>
      <c r="M99" s="45">
        <f t="shared" si="84"/>
        <v>0</v>
      </c>
      <c r="N99" s="45">
        <f t="shared" si="84"/>
        <v>50.861120514681453</v>
      </c>
      <c r="O99" s="45">
        <f t="shared" si="84"/>
        <v>0.20658134482283994</v>
      </c>
      <c r="P99" s="45">
        <f t="shared" ref="P99:R99" si="115">P593+P619+P645</f>
        <v>276.33031642373101</v>
      </c>
      <c r="Q99" s="45">
        <f t="shared" si="115"/>
        <v>0</v>
      </c>
      <c r="R99" s="45">
        <f t="shared" si="115"/>
        <v>0</v>
      </c>
      <c r="S99" s="47">
        <f t="shared" si="89"/>
        <v>591.42339475175982</v>
      </c>
      <c r="T99" s="5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08"/>
    </row>
    <row r="100" spans="1:35" ht="15">
      <c r="A100" s="8" t="s">
        <v>21</v>
      </c>
      <c r="B100" s="48">
        <f t="shared" si="82"/>
        <v>1.3259222800090937</v>
      </c>
      <c r="C100" s="48">
        <f t="shared" si="82"/>
        <v>0</v>
      </c>
      <c r="D100" s="48">
        <f t="shared" si="82"/>
        <v>2.4498081526258125E-2</v>
      </c>
      <c r="E100" s="48">
        <f t="shared" si="82"/>
        <v>0</v>
      </c>
      <c r="F100" s="48">
        <f t="shared" ref="F100:H100" si="116">F594+F620+F646</f>
        <v>0</v>
      </c>
      <c r="G100" s="48">
        <f t="shared" si="116"/>
        <v>0</v>
      </c>
      <c r="H100" s="48">
        <f t="shared" si="116"/>
        <v>0</v>
      </c>
      <c r="I100" s="50">
        <f t="shared" si="87"/>
        <v>1.3504203615353518</v>
      </c>
      <c r="J100" s="5"/>
      <c r="K100" s="20" t="s">
        <v>21</v>
      </c>
      <c r="L100" s="51">
        <f t="shared" si="84"/>
        <v>1.3259222800090937</v>
      </c>
      <c r="M100" s="51">
        <f t="shared" si="84"/>
        <v>0</v>
      </c>
      <c r="N100" s="51">
        <f t="shared" si="84"/>
        <v>2.4498081526258125E-2</v>
      </c>
      <c r="O100" s="51">
        <f t="shared" si="84"/>
        <v>0</v>
      </c>
      <c r="P100" s="51">
        <f t="shared" ref="P100:R100" si="117">P594+P620+P646</f>
        <v>0</v>
      </c>
      <c r="Q100" s="51">
        <f t="shared" si="117"/>
        <v>0</v>
      </c>
      <c r="R100" s="51">
        <f t="shared" si="117"/>
        <v>0</v>
      </c>
      <c r="S100" s="53">
        <f t="shared" si="89"/>
        <v>1.3504203615353518</v>
      </c>
      <c r="T100" s="5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08"/>
    </row>
    <row r="101" spans="1:35" ht="15">
      <c r="A101" s="10" t="s">
        <v>61</v>
      </c>
      <c r="B101" s="45">
        <f t="shared" si="82"/>
        <v>503.23268231648382</v>
      </c>
      <c r="C101" s="45">
        <f t="shared" si="82"/>
        <v>0</v>
      </c>
      <c r="D101" s="45">
        <f t="shared" si="82"/>
        <v>235.6639393478456</v>
      </c>
      <c r="E101" s="45">
        <f t="shared" si="82"/>
        <v>0</v>
      </c>
      <c r="F101" s="45">
        <f t="shared" ref="F101:H101" si="118">F595+F621+F647</f>
        <v>0</v>
      </c>
      <c r="G101" s="45">
        <f t="shared" si="118"/>
        <v>0</v>
      </c>
      <c r="H101" s="45">
        <f t="shared" si="118"/>
        <v>0</v>
      </c>
      <c r="I101" s="44">
        <f t="shared" si="87"/>
        <v>738.89662166432936</v>
      </c>
      <c r="J101" s="5"/>
      <c r="K101" s="22" t="s">
        <v>61</v>
      </c>
      <c r="L101" s="45">
        <f t="shared" si="84"/>
        <v>503.23268231648382</v>
      </c>
      <c r="M101" s="45">
        <f t="shared" si="84"/>
        <v>0</v>
      </c>
      <c r="N101" s="45">
        <f t="shared" si="84"/>
        <v>235.6639393478456</v>
      </c>
      <c r="O101" s="45">
        <f t="shared" si="84"/>
        <v>0</v>
      </c>
      <c r="P101" s="45">
        <f t="shared" ref="P101:R101" si="119">P595+P621+P647</f>
        <v>0</v>
      </c>
      <c r="Q101" s="45">
        <f t="shared" si="119"/>
        <v>0</v>
      </c>
      <c r="R101" s="45">
        <f t="shared" si="119"/>
        <v>0</v>
      </c>
      <c r="S101" s="47">
        <f t="shared" si="89"/>
        <v>738.89662166432936</v>
      </c>
      <c r="T101" s="5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08"/>
    </row>
    <row r="102" spans="1:35">
      <c r="A102" s="11" t="s">
        <v>23</v>
      </c>
      <c r="B102" s="55">
        <f t="shared" si="82"/>
        <v>503.23268231648382</v>
      </c>
      <c r="C102" s="55">
        <f t="shared" si="82"/>
        <v>0</v>
      </c>
      <c r="D102" s="55">
        <f t="shared" si="82"/>
        <v>235.6639393478456</v>
      </c>
      <c r="E102" s="55">
        <f t="shared" si="82"/>
        <v>0</v>
      </c>
      <c r="F102" s="55">
        <f t="shared" ref="F102:H102" si="120">F596+F622+F648</f>
        <v>0</v>
      </c>
      <c r="G102" s="55">
        <f t="shared" si="120"/>
        <v>0</v>
      </c>
      <c r="H102" s="55">
        <f t="shared" si="120"/>
        <v>0</v>
      </c>
      <c r="I102" s="57">
        <f t="shared" si="87"/>
        <v>738.89662166432936</v>
      </c>
      <c r="J102" s="5"/>
      <c r="K102" s="23" t="s">
        <v>23</v>
      </c>
      <c r="L102" s="58">
        <f t="shared" si="84"/>
        <v>503.23268231648382</v>
      </c>
      <c r="M102" s="58">
        <f t="shared" si="84"/>
        <v>0</v>
      </c>
      <c r="N102" s="58">
        <f t="shared" si="84"/>
        <v>235.6639393478456</v>
      </c>
      <c r="O102" s="58">
        <f t="shared" si="84"/>
        <v>0</v>
      </c>
      <c r="P102" s="58">
        <f t="shared" ref="P102:R102" si="121">P596+P622+P648</f>
        <v>0</v>
      </c>
      <c r="Q102" s="58">
        <f t="shared" si="121"/>
        <v>0</v>
      </c>
      <c r="R102" s="58">
        <f t="shared" si="121"/>
        <v>0</v>
      </c>
      <c r="S102" s="60">
        <f t="shared" si="89"/>
        <v>738.89662166432936</v>
      </c>
      <c r="T102" s="5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09"/>
    </row>
    <row r="103" spans="1:35">
      <c r="A103" s="12" t="s">
        <v>19</v>
      </c>
      <c r="B103" s="61">
        <f t="shared" si="82"/>
        <v>0</v>
      </c>
      <c r="C103" s="61">
        <f t="shared" si="82"/>
        <v>0</v>
      </c>
      <c r="D103" s="61">
        <f t="shared" si="82"/>
        <v>0</v>
      </c>
      <c r="E103" s="61">
        <f t="shared" si="82"/>
        <v>0</v>
      </c>
      <c r="F103" s="61">
        <f t="shared" ref="F103:H103" si="122">F597+F623+F649</f>
        <v>0</v>
      </c>
      <c r="G103" s="61">
        <f t="shared" si="122"/>
        <v>0</v>
      </c>
      <c r="H103" s="61">
        <f t="shared" si="122"/>
        <v>0</v>
      </c>
      <c r="I103" s="63">
        <f t="shared" si="87"/>
        <v>0</v>
      </c>
      <c r="J103" s="5"/>
      <c r="K103" s="24" t="s">
        <v>19</v>
      </c>
      <c r="L103" s="61">
        <f t="shared" si="84"/>
        <v>0</v>
      </c>
      <c r="M103" s="61">
        <f t="shared" si="84"/>
        <v>0</v>
      </c>
      <c r="N103" s="61">
        <f t="shared" si="84"/>
        <v>0</v>
      </c>
      <c r="O103" s="61">
        <f t="shared" si="84"/>
        <v>0</v>
      </c>
      <c r="P103" s="61">
        <f t="shared" ref="P103:R103" si="123">P597+P623+P649</f>
        <v>0</v>
      </c>
      <c r="Q103" s="61">
        <f t="shared" si="123"/>
        <v>0</v>
      </c>
      <c r="R103" s="61">
        <f t="shared" si="123"/>
        <v>0</v>
      </c>
      <c r="S103" s="65">
        <f t="shared" si="89"/>
        <v>0</v>
      </c>
      <c r="T103" s="5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09"/>
    </row>
    <row r="104" spans="1:35">
      <c r="A104" s="11" t="s">
        <v>20</v>
      </c>
      <c r="B104" s="55">
        <f t="shared" si="82"/>
        <v>0</v>
      </c>
      <c r="C104" s="55">
        <f t="shared" si="82"/>
        <v>0</v>
      </c>
      <c r="D104" s="55">
        <f t="shared" si="82"/>
        <v>0</v>
      </c>
      <c r="E104" s="55">
        <f t="shared" si="82"/>
        <v>0</v>
      </c>
      <c r="F104" s="55">
        <f t="shared" ref="F104:H104" si="124">F598+F624+F650</f>
        <v>0</v>
      </c>
      <c r="G104" s="55">
        <f t="shared" si="124"/>
        <v>0</v>
      </c>
      <c r="H104" s="55">
        <f t="shared" si="124"/>
        <v>0</v>
      </c>
      <c r="I104" s="57">
        <f t="shared" si="87"/>
        <v>0</v>
      </c>
      <c r="J104" s="5"/>
      <c r="K104" s="23" t="s">
        <v>20</v>
      </c>
      <c r="L104" s="58">
        <f t="shared" si="84"/>
        <v>0</v>
      </c>
      <c r="M104" s="58">
        <f t="shared" si="84"/>
        <v>0</v>
      </c>
      <c r="N104" s="58">
        <f t="shared" si="84"/>
        <v>0</v>
      </c>
      <c r="O104" s="58">
        <f t="shared" si="84"/>
        <v>0</v>
      </c>
      <c r="P104" s="58">
        <f t="shared" ref="P104:R104" si="125">P598+P624+P650</f>
        <v>0</v>
      </c>
      <c r="Q104" s="58">
        <f t="shared" si="125"/>
        <v>0</v>
      </c>
      <c r="R104" s="58">
        <f t="shared" si="125"/>
        <v>0</v>
      </c>
      <c r="S104" s="60">
        <f t="shared" si="89"/>
        <v>0</v>
      </c>
      <c r="T104" s="5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09"/>
    </row>
    <row r="105" spans="1:35" ht="15" thickBot="1">
      <c r="A105" s="13" t="s">
        <v>11</v>
      </c>
      <c r="B105" s="66">
        <f t="shared" si="82"/>
        <v>0</v>
      </c>
      <c r="C105" s="66">
        <f t="shared" si="82"/>
        <v>0</v>
      </c>
      <c r="D105" s="66">
        <f t="shared" si="82"/>
        <v>0</v>
      </c>
      <c r="E105" s="66">
        <f t="shared" si="82"/>
        <v>0</v>
      </c>
      <c r="F105" s="66">
        <f t="shared" ref="F105:H105" si="126">F599+F625+F651</f>
        <v>0</v>
      </c>
      <c r="G105" s="66">
        <f t="shared" si="126"/>
        <v>0</v>
      </c>
      <c r="H105" s="66">
        <f t="shared" si="126"/>
        <v>0</v>
      </c>
      <c r="I105" s="68">
        <f t="shared" si="87"/>
        <v>0</v>
      </c>
      <c r="J105" s="5"/>
      <c r="K105" s="25" t="s">
        <v>11</v>
      </c>
      <c r="L105" s="66">
        <f t="shared" si="84"/>
        <v>0</v>
      </c>
      <c r="M105" s="66">
        <f t="shared" si="84"/>
        <v>0</v>
      </c>
      <c r="N105" s="66">
        <f t="shared" si="84"/>
        <v>0</v>
      </c>
      <c r="O105" s="66">
        <f t="shared" si="84"/>
        <v>0</v>
      </c>
      <c r="P105" s="66">
        <f t="shared" ref="P105:R105" si="127">P599+P625+P651</f>
        <v>0</v>
      </c>
      <c r="Q105" s="66">
        <f t="shared" si="127"/>
        <v>0</v>
      </c>
      <c r="R105" s="66">
        <f t="shared" si="127"/>
        <v>0</v>
      </c>
      <c r="S105" s="70">
        <f t="shared" si="89"/>
        <v>0</v>
      </c>
      <c r="T105" s="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09"/>
    </row>
    <row r="106" spans="1:35" ht="15">
      <c r="A106" s="14" t="s">
        <v>26</v>
      </c>
      <c r="B106" s="71">
        <f>SUM(B85:B101)</f>
        <v>12324.619439262862</v>
      </c>
      <c r="C106" s="71">
        <f t="shared" ref="C106:I106" si="128">SUM(C85:C101)</f>
        <v>165.80687176548858</v>
      </c>
      <c r="D106" s="71">
        <f t="shared" si="128"/>
        <v>3055.2331168774836</v>
      </c>
      <c r="E106" s="71">
        <f t="shared" si="128"/>
        <v>1375.6758327347875</v>
      </c>
      <c r="F106" s="71">
        <f t="shared" si="128"/>
        <v>185.95554874315621</v>
      </c>
      <c r="G106" s="71">
        <f t="shared" si="128"/>
        <v>1066.3469903152441</v>
      </c>
      <c r="H106" s="72">
        <f t="shared" si="128"/>
        <v>0.45490682373005364</v>
      </c>
      <c r="I106" s="44">
        <f t="shared" si="128"/>
        <v>18174.092706522744</v>
      </c>
      <c r="J106" s="5"/>
      <c r="K106" s="26" t="s">
        <v>26</v>
      </c>
      <c r="L106" s="71">
        <f>SUM(L85:L101)</f>
        <v>12324.619439262862</v>
      </c>
      <c r="M106" s="71">
        <f t="shared" ref="M106:S106" si="129">SUM(M85:M101)</f>
        <v>165.80687176548858</v>
      </c>
      <c r="N106" s="71">
        <f t="shared" si="129"/>
        <v>3055.2331168774836</v>
      </c>
      <c r="O106" s="71">
        <f t="shared" si="129"/>
        <v>1375.6758327347875</v>
      </c>
      <c r="P106" s="71">
        <f t="shared" si="129"/>
        <v>7478.4575387286377</v>
      </c>
      <c r="Q106" s="71">
        <f t="shared" si="129"/>
        <v>1066.3469903152441</v>
      </c>
      <c r="R106" s="72">
        <f t="shared" si="129"/>
        <v>0.45490682373005364</v>
      </c>
      <c r="S106" s="73">
        <f t="shared" si="129"/>
        <v>25466.594696508233</v>
      </c>
      <c r="T106" s="5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08"/>
    </row>
    <row r="107" spans="1:35" s="2" customFormat="1" ht="15" thickBot="1">
      <c r="A107" s="17" t="s">
        <v>100</v>
      </c>
      <c r="B107" s="100">
        <f>IF($I106=0,"-",B106/$I106)</f>
        <v>0.67814221255950313</v>
      </c>
      <c r="C107" s="100">
        <f t="shared" ref="C107:H107" si="130">IF($I106=0,"-",C106/$I106)</f>
        <v>9.1232544283203713E-3</v>
      </c>
      <c r="D107" s="100">
        <f t="shared" si="130"/>
        <v>0.1681092512409684</v>
      </c>
      <c r="E107" s="100">
        <f t="shared" si="130"/>
        <v>7.5694333409064909E-2</v>
      </c>
      <c r="F107" s="100">
        <f t="shared" si="130"/>
        <v>1.0231902728019876E-2</v>
      </c>
      <c r="G107" s="100">
        <f t="shared" si="130"/>
        <v>5.8674015123325991E-2</v>
      </c>
      <c r="H107" s="101">
        <f t="shared" si="130"/>
        <v>2.5030510797756966E-5</v>
      </c>
      <c r="I107" s="102">
        <f>SUM(B107:H107)</f>
        <v>1.0000000000000007</v>
      </c>
      <c r="K107" s="27" t="s">
        <v>100</v>
      </c>
      <c r="L107" s="76">
        <f>IF($S106=0,"-",L106/$S106)</f>
        <v>0.48395239277722163</v>
      </c>
      <c r="M107" s="76">
        <f t="shared" ref="M107:R107" si="131">IF($S106=0,"-",M106/$S106)</f>
        <v>6.5107594376653203E-3</v>
      </c>
      <c r="N107" s="76">
        <f t="shared" si="131"/>
        <v>0.11997022583064047</v>
      </c>
      <c r="O107" s="76">
        <f t="shared" si="131"/>
        <v>5.4018837191586067E-2</v>
      </c>
      <c r="P107" s="76">
        <f t="shared" si="131"/>
        <v>0.29365753952781215</v>
      </c>
      <c r="Q107" s="76">
        <f t="shared" si="131"/>
        <v>4.187238235120036E-2</v>
      </c>
      <c r="R107" s="77">
        <f t="shared" si="131"/>
        <v>1.7862883874004036E-5</v>
      </c>
      <c r="S107" s="78">
        <f>SUM(L107:R107)</f>
        <v>1</v>
      </c>
      <c r="AI107" s="110"/>
    </row>
    <row r="108" spans="1:35" ht="15" thickBot="1">
      <c r="A108" s="18"/>
      <c r="B108" s="111"/>
      <c r="C108" s="111"/>
      <c r="D108" s="111"/>
      <c r="E108" s="111"/>
      <c r="F108" s="111"/>
      <c r="G108" s="111"/>
      <c r="H108" s="111"/>
      <c r="I108" s="111"/>
      <c r="K108" s="18"/>
      <c r="AI108" s="5"/>
    </row>
    <row r="109" spans="1:35" ht="28.5">
      <c r="A109" s="431" t="s">
        <v>29</v>
      </c>
      <c r="B109" s="37" t="s">
        <v>0</v>
      </c>
      <c r="C109" s="37" t="s">
        <v>1</v>
      </c>
      <c r="D109" s="37" t="s">
        <v>2</v>
      </c>
      <c r="E109" s="37" t="s">
        <v>3</v>
      </c>
      <c r="F109" s="37" t="s">
        <v>27</v>
      </c>
      <c r="G109" s="37" t="s">
        <v>4</v>
      </c>
      <c r="H109" s="37" t="s">
        <v>5</v>
      </c>
      <c r="I109" s="38" t="s">
        <v>6</v>
      </c>
      <c r="K109" s="381" t="s">
        <v>29</v>
      </c>
      <c r="L109" s="39" t="s">
        <v>0</v>
      </c>
      <c r="M109" s="39" t="s">
        <v>1</v>
      </c>
      <c r="N109" s="39" t="s">
        <v>2</v>
      </c>
      <c r="O109" s="39" t="s">
        <v>3</v>
      </c>
      <c r="P109" s="39" t="s">
        <v>27</v>
      </c>
      <c r="Q109" s="39" t="s">
        <v>4</v>
      </c>
      <c r="R109" s="39" t="s">
        <v>5</v>
      </c>
      <c r="S109" s="40" t="s">
        <v>6</v>
      </c>
      <c r="U109" s="383" t="s">
        <v>29</v>
      </c>
      <c r="V109" s="79" t="s">
        <v>69</v>
      </c>
      <c r="W109" s="79" t="s">
        <v>70</v>
      </c>
      <c r="X109" s="79" t="s">
        <v>4</v>
      </c>
      <c r="Y109" s="79" t="s">
        <v>1</v>
      </c>
      <c r="Z109" s="79" t="s">
        <v>2</v>
      </c>
      <c r="AA109" s="79" t="s">
        <v>3</v>
      </c>
      <c r="AB109" s="79" t="s">
        <v>52</v>
      </c>
      <c r="AC109" s="79" t="s">
        <v>64</v>
      </c>
      <c r="AD109" s="80" t="s">
        <v>72</v>
      </c>
      <c r="AE109" s="80" t="s">
        <v>79</v>
      </c>
      <c r="AF109" s="80" t="s">
        <v>73</v>
      </c>
      <c r="AG109" s="80" t="s">
        <v>80</v>
      </c>
      <c r="AH109" s="80" t="s">
        <v>81</v>
      </c>
      <c r="AI109" s="81" t="s">
        <v>60</v>
      </c>
    </row>
    <row r="110" spans="1:35" ht="15" customHeight="1">
      <c r="A110" s="432" t="s">
        <v>29</v>
      </c>
      <c r="B110" s="372" t="s">
        <v>109</v>
      </c>
      <c r="C110" s="373"/>
      <c r="D110" s="373"/>
      <c r="E110" s="373"/>
      <c r="F110" s="373"/>
      <c r="G110" s="373"/>
      <c r="H110" s="373"/>
      <c r="I110" s="374"/>
      <c r="K110" s="382" t="s">
        <v>29</v>
      </c>
      <c r="L110" s="369" t="s">
        <v>109</v>
      </c>
      <c r="M110" s="370"/>
      <c r="N110" s="370"/>
      <c r="O110" s="370"/>
      <c r="P110" s="370"/>
      <c r="Q110" s="370"/>
      <c r="R110" s="370"/>
      <c r="S110" s="371"/>
      <c r="U110" s="384" t="s">
        <v>29</v>
      </c>
      <c r="V110" s="379" t="s">
        <v>109</v>
      </c>
      <c r="W110" s="379"/>
      <c r="X110" s="379"/>
      <c r="Y110" s="379"/>
      <c r="Z110" s="379"/>
      <c r="AA110" s="379"/>
      <c r="AB110" s="379"/>
      <c r="AC110" s="379"/>
      <c r="AD110" s="379"/>
      <c r="AE110" s="379"/>
      <c r="AF110" s="379"/>
      <c r="AG110" s="379"/>
      <c r="AH110" s="379"/>
      <c r="AI110" s="380"/>
    </row>
    <row r="111" spans="1:35" ht="15">
      <c r="A111" s="7" t="s">
        <v>7</v>
      </c>
      <c r="B111" s="42">
        <v>0</v>
      </c>
      <c r="C111" s="42">
        <v>0</v>
      </c>
      <c r="D111" s="42">
        <v>0</v>
      </c>
      <c r="E111" s="42">
        <v>0</v>
      </c>
      <c r="F111" s="399"/>
      <c r="G111" s="42">
        <v>0</v>
      </c>
      <c r="H111" s="43">
        <v>0</v>
      </c>
      <c r="I111" s="44">
        <f>SUM(B111:H111)</f>
        <v>0</v>
      </c>
      <c r="J111" s="5"/>
      <c r="K111" s="28" t="s">
        <v>7</v>
      </c>
      <c r="L111" s="42">
        <v>0</v>
      </c>
      <c r="M111" s="42">
        <v>0</v>
      </c>
      <c r="N111" s="42">
        <v>0</v>
      </c>
      <c r="O111" s="42">
        <v>0</v>
      </c>
      <c r="P111" s="42">
        <v>0</v>
      </c>
      <c r="Q111" s="42">
        <v>0</v>
      </c>
      <c r="R111" s="82">
        <v>0</v>
      </c>
      <c r="S111" s="83">
        <f>SUM(L111:R111)</f>
        <v>0</v>
      </c>
      <c r="U111" s="29" t="s">
        <v>7</v>
      </c>
      <c r="V111" s="84">
        <v>0</v>
      </c>
      <c r="W111" s="84">
        <v>0</v>
      </c>
      <c r="X111" s="84">
        <v>0</v>
      </c>
      <c r="Y111" s="84">
        <v>0</v>
      </c>
      <c r="Z111" s="84">
        <v>0</v>
      </c>
      <c r="AA111" s="84">
        <v>0</v>
      </c>
      <c r="AB111" s="84">
        <v>0</v>
      </c>
      <c r="AC111" s="85">
        <v>0</v>
      </c>
      <c r="AD111" s="86">
        <v>0</v>
      </c>
      <c r="AE111" s="86">
        <v>0</v>
      </c>
      <c r="AF111" s="86">
        <v>0</v>
      </c>
      <c r="AG111" s="86">
        <v>0</v>
      </c>
      <c r="AH111" s="86">
        <v>0</v>
      </c>
      <c r="AI111" s="87">
        <f>SUM(V111:AC111)</f>
        <v>0</v>
      </c>
    </row>
    <row r="112" spans="1:35" ht="15">
      <c r="A112" s="8" t="s">
        <v>8</v>
      </c>
      <c r="B112" s="48">
        <v>0</v>
      </c>
      <c r="C112" s="48">
        <v>0</v>
      </c>
      <c r="D112" s="48">
        <v>0</v>
      </c>
      <c r="E112" s="48">
        <v>0</v>
      </c>
      <c r="F112" s="400"/>
      <c r="G112" s="48">
        <v>0</v>
      </c>
      <c r="H112" s="49">
        <v>0</v>
      </c>
      <c r="I112" s="50">
        <f t="shared" ref="I112:I131" si="132">SUM(B112:H112)</f>
        <v>0</v>
      </c>
      <c r="J112" s="5"/>
      <c r="K112" s="20" t="s">
        <v>8</v>
      </c>
      <c r="L112" s="51">
        <v>0</v>
      </c>
      <c r="M112" s="51">
        <v>0</v>
      </c>
      <c r="N112" s="51">
        <v>0</v>
      </c>
      <c r="O112" s="51">
        <v>0</v>
      </c>
      <c r="P112" s="51">
        <v>0</v>
      </c>
      <c r="Q112" s="51">
        <v>0</v>
      </c>
      <c r="R112" s="52">
        <v>0</v>
      </c>
      <c r="S112" s="53">
        <f t="shared" ref="S112:S131" si="133">SUM(L112:R112)</f>
        <v>0</v>
      </c>
      <c r="U112" s="30" t="s">
        <v>8</v>
      </c>
      <c r="V112" s="88">
        <v>0</v>
      </c>
      <c r="W112" s="88">
        <v>0</v>
      </c>
      <c r="X112" s="88">
        <v>0</v>
      </c>
      <c r="Y112" s="88">
        <v>0</v>
      </c>
      <c r="Z112" s="88">
        <v>0</v>
      </c>
      <c r="AA112" s="88">
        <v>0</v>
      </c>
      <c r="AB112" s="88">
        <v>0</v>
      </c>
      <c r="AC112" s="89">
        <v>0</v>
      </c>
      <c r="AD112" s="88">
        <v>0</v>
      </c>
      <c r="AE112" s="88">
        <v>0</v>
      </c>
      <c r="AF112" s="88">
        <v>0</v>
      </c>
      <c r="AG112" s="88">
        <v>0</v>
      </c>
      <c r="AH112" s="88">
        <v>0</v>
      </c>
      <c r="AI112" s="90">
        <f t="shared" ref="AI112:AI131" si="134">SUM(V112:AC112)</f>
        <v>0</v>
      </c>
    </row>
    <row r="113" spans="1:35" ht="15">
      <c r="A113" s="9" t="s">
        <v>10</v>
      </c>
      <c r="B113" s="45">
        <v>0</v>
      </c>
      <c r="C113" s="45">
        <v>0</v>
      </c>
      <c r="D113" s="45">
        <v>0</v>
      </c>
      <c r="E113" s="45">
        <v>0</v>
      </c>
      <c r="F113" s="400"/>
      <c r="G113" s="45">
        <v>0</v>
      </c>
      <c r="H113" s="54">
        <v>0</v>
      </c>
      <c r="I113" s="44">
        <f t="shared" si="132"/>
        <v>0</v>
      </c>
      <c r="J113" s="5"/>
      <c r="K113" s="21" t="s">
        <v>10</v>
      </c>
      <c r="L113" s="45">
        <v>0</v>
      </c>
      <c r="M113" s="45">
        <v>0</v>
      </c>
      <c r="N113" s="45">
        <v>0</v>
      </c>
      <c r="O113" s="45">
        <v>0</v>
      </c>
      <c r="P113" s="45">
        <v>0</v>
      </c>
      <c r="Q113" s="45">
        <v>0</v>
      </c>
      <c r="R113" s="46">
        <v>0</v>
      </c>
      <c r="S113" s="47">
        <f t="shared" si="133"/>
        <v>0</v>
      </c>
      <c r="U113" s="31" t="s">
        <v>10</v>
      </c>
      <c r="V113" s="84">
        <v>0</v>
      </c>
      <c r="W113" s="84">
        <v>0</v>
      </c>
      <c r="X113" s="84">
        <v>0</v>
      </c>
      <c r="Y113" s="84">
        <v>0</v>
      </c>
      <c r="Z113" s="84">
        <v>0</v>
      </c>
      <c r="AA113" s="84">
        <v>0</v>
      </c>
      <c r="AB113" s="84">
        <v>0</v>
      </c>
      <c r="AC113" s="85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7">
        <f t="shared" si="134"/>
        <v>0</v>
      </c>
    </row>
    <row r="114" spans="1:35" ht="15">
      <c r="A114" s="8" t="s">
        <v>53</v>
      </c>
      <c r="B114" s="48">
        <v>0</v>
      </c>
      <c r="C114" s="48">
        <v>0</v>
      </c>
      <c r="D114" s="48">
        <v>0</v>
      </c>
      <c r="E114" s="48">
        <v>0</v>
      </c>
      <c r="F114" s="400"/>
      <c r="G114" s="48">
        <v>0</v>
      </c>
      <c r="H114" s="49">
        <v>0</v>
      </c>
      <c r="I114" s="50">
        <f t="shared" si="132"/>
        <v>0</v>
      </c>
      <c r="J114" s="5"/>
      <c r="K114" s="20" t="s">
        <v>53</v>
      </c>
      <c r="L114" s="51">
        <v>0</v>
      </c>
      <c r="M114" s="51">
        <v>0</v>
      </c>
      <c r="N114" s="51">
        <v>0</v>
      </c>
      <c r="O114" s="51">
        <v>0</v>
      </c>
      <c r="P114" s="51">
        <v>0</v>
      </c>
      <c r="Q114" s="51">
        <v>0</v>
      </c>
      <c r="R114" s="52">
        <v>0</v>
      </c>
      <c r="S114" s="53">
        <f t="shared" si="133"/>
        <v>0</v>
      </c>
      <c r="U114" s="30" t="s">
        <v>53</v>
      </c>
      <c r="V114" s="88">
        <v>0</v>
      </c>
      <c r="W114" s="88">
        <v>0</v>
      </c>
      <c r="X114" s="88">
        <v>0</v>
      </c>
      <c r="Y114" s="88">
        <v>0</v>
      </c>
      <c r="Z114" s="88">
        <v>0</v>
      </c>
      <c r="AA114" s="88">
        <v>0</v>
      </c>
      <c r="AB114" s="88">
        <v>0</v>
      </c>
      <c r="AC114" s="89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90">
        <f t="shared" si="134"/>
        <v>0</v>
      </c>
    </row>
    <row r="115" spans="1:35" ht="15">
      <c r="A115" s="9" t="s">
        <v>16</v>
      </c>
      <c r="B115" s="45">
        <v>4.9842637956049561E-3</v>
      </c>
      <c r="C115" s="45">
        <v>0</v>
      </c>
      <c r="D115" s="45">
        <v>0.74763956934074349</v>
      </c>
      <c r="E115" s="45">
        <v>0</v>
      </c>
      <c r="F115" s="400"/>
      <c r="G115" s="45">
        <v>0</v>
      </c>
      <c r="H115" s="54">
        <v>0</v>
      </c>
      <c r="I115" s="44">
        <f t="shared" si="132"/>
        <v>0.7526238331363484</v>
      </c>
      <c r="J115" s="5"/>
      <c r="K115" s="21" t="s">
        <v>16</v>
      </c>
      <c r="L115" s="45">
        <v>4.9842637956049561E-3</v>
      </c>
      <c r="M115" s="45">
        <v>0</v>
      </c>
      <c r="N115" s="45">
        <v>0.74763956934074349</v>
      </c>
      <c r="O115" s="45">
        <v>0</v>
      </c>
      <c r="P115" s="45">
        <v>0</v>
      </c>
      <c r="Q115" s="45">
        <v>0</v>
      </c>
      <c r="R115" s="46">
        <v>0</v>
      </c>
      <c r="S115" s="47">
        <f t="shared" si="133"/>
        <v>0.7526238331363484</v>
      </c>
      <c r="U115" s="31" t="s">
        <v>16</v>
      </c>
      <c r="V115" s="84">
        <v>4.9842637956049561E-3</v>
      </c>
      <c r="W115" s="84">
        <v>0</v>
      </c>
      <c r="X115" s="84">
        <v>0</v>
      </c>
      <c r="Y115" s="84">
        <v>0</v>
      </c>
      <c r="Z115" s="84">
        <v>0</v>
      </c>
      <c r="AA115" s="84">
        <v>0</v>
      </c>
      <c r="AB115" s="84">
        <v>0</v>
      </c>
      <c r="AC115" s="85">
        <v>0.74763956934074349</v>
      </c>
      <c r="AD115" s="86">
        <v>0</v>
      </c>
      <c r="AE115" s="86">
        <v>0</v>
      </c>
      <c r="AF115" s="86">
        <v>0</v>
      </c>
      <c r="AG115" s="86">
        <v>0.74763956934074349</v>
      </c>
      <c r="AH115" s="86">
        <v>0</v>
      </c>
      <c r="AI115" s="87">
        <f t="shared" si="134"/>
        <v>0.7526238331363484</v>
      </c>
    </row>
    <row r="116" spans="1:35" ht="15">
      <c r="A116" s="8" t="s">
        <v>65</v>
      </c>
      <c r="B116" s="48">
        <v>0</v>
      </c>
      <c r="C116" s="48">
        <v>0</v>
      </c>
      <c r="D116" s="48">
        <v>9.983425750776613E-2</v>
      </c>
      <c r="E116" s="48">
        <v>0</v>
      </c>
      <c r="F116" s="400"/>
      <c r="G116" s="48">
        <v>0</v>
      </c>
      <c r="H116" s="49">
        <v>0</v>
      </c>
      <c r="I116" s="50">
        <f t="shared" si="132"/>
        <v>9.983425750776613E-2</v>
      </c>
      <c r="J116" s="5"/>
      <c r="K116" s="20" t="s">
        <v>65</v>
      </c>
      <c r="L116" s="51">
        <v>0</v>
      </c>
      <c r="M116" s="51">
        <v>0</v>
      </c>
      <c r="N116" s="51">
        <v>9.983425750776613E-2</v>
      </c>
      <c r="O116" s="51">
        <v>0</v>
      </c>
      <c r="P116" s="51">
        <v>0</v>
      </c>
      <c r="Q116" s="51">
        <v>0</v>
      </c>
      <c r="R116" s="52">
        <v>0</v>
      </c>
      <c r="S116" s="53">
        <f t="shared" si="133"/>
        <v>9.983425750776613E-2</v>
      </c>
      <c r="U116" s="30" t="s">
        <v>54</v>
      </c>
      <c r="V116" s="88">
        <v>0</v>
      </c>
      <c r="W116" s="88">
        <v>0</v>
      </c>
      <c r="X116" s="88">
        <v>0</v>
      </c>
      <c r="Y116" s="88">
        <v>0</v>
      </c>
      <c r="Z116" s="88">
        <v>9.983425750776613E-2</v>
      </c>
      <c r="AA116" s="88">
        <v>0</v>
      </c>
      <c r="AB116" s="88">
        <v>0</v>
      </c>
      <c r="AC116" s="89">
        <v>0</v>
      </c>
      <c r="AD116" s="88">
        <v>0</v>
      </c>
      <c r="AE116" s="88">
        <v>0</v>
      </c>
      <c r="AF116" s="88">
        <v>0</v>
      </c>
      <c r="AG116" s="88">
        <v>0</v>
      </c>
      <c r="AH116" s="88">
        <v>0</v>
      </c>
      <c r="AI116" s="90">
        <f t="shared" si="134"/>
        <v>9.983425750776613E-2</v>
      </c>
    </row>
    <row r="117" spans="1:35" ht="15">
      <c r="A117" s="9" t="s">
        <v>55</v>
      </c>
      <c r="B117" s="45">
        <v>0</v>
      </c>
      <c r="C117" s="45">
        <v>0</v>
      </c>
      <c r="D117" s="45">
        <v>0</v>
      </c>
      <c r="E117" s="45">
        <v>8.2013383331635617E-2</v>
      </c>
      <c r="F117" s="400"/>
      <c r="G117" s="45">
        <v>0</v>
      </c>
      <c r="H117" s="54">
        <v>0</v>
      </c>
      <c r="I117" s="44">
        <f t="shared" si="132"/>
        <v>8.2013383331635617E-2</v>
      </c>
      <c r="J117" s="5"/>
      <c r="K117" s="21" t="s">
        <v>55</v>
      </c>
      <c r="L117" s="45">
        <v>0</v>
      </c>
      <c r="M117" s="45">
        <v>0</v>
      </c>
      <c r="N117" s="45">
        <v>0</v>
      </c>
      <c r="O117" s="45">
        <v>8.2013383331635617E-2</v>
      </c>
      <c r="P117" s="45">
        <v>6.6561193211442848</v>
      </c>
      <c r="Q117" s="45">
        <v>0</v>
      </c>
      <c r="R117" s="46">
        <v>0</v>
      </c>
      <c r="S117" s="47">
        <f t="shared" si="133"/>
        <v>6.7381327044759205</v>
      </c>
      <c r="U117" s="31" t="s">
        <v>55</v>
      </c>
      <c r="V117" s="84">
        <v>0</v>
      </c>
      <c r="W117" s="84">
        <v>0</v>
      </c>
      <c r="X117" s="84">
        <v>0</v>
      </c>
      <c r="Y117" s="84">
        <v>0</v>
      </c>
      <c r="Z117" s="84">
        <v>0</v>
      </c>
      <c r="AA117" s="84">
        <v>8.2013383331635617E-2</v>
      </c>
      <c r="AB117" s="84">
        <v>6.6561193211442848</v>
      </c>
      <c r="AC117" s="85">
        <v>0</v>
      </c>
      <c r="AD117" s="84">
        <v>0</v>
      </c>
      <c r="AE117" s="84">
        <v>0</v>
      </c>
      <c r="AF117" s="84">
        <v>0</v>
      </c>
      <c r="AG117" s="84">
        <v>0</v>
      </c>
      <c r="AH117" s="84">
        <v>0</v>
      </c>
      <c r="AI117" s="87">
        <f t="shared" si="134"/>
        <v>6.7381327044759205</v>
      </c>
    </row>
    <row r="118" spans="1:35" ht="15">
      <c r="A118" s="8" t="s">
        <v>12</v>
      </c>
      <c r="B118" s="48">
        <v>0</v>
      </c>
      <c r="C118" s="48">
        <v>0</v>
      </c>
      <c r="D118" s="48">
        <v>0</v>
      </c>
      <c r="E118" s="48">
        <v>0</v>
      </c>
      <c r="F118" s="400"/>
      <c r="G118" s="48">
        <v>0</v>
      </c>
      <c r="H118" s="49">
        <v>0</v>
      </c>
      <c r="I118" s="50">
        <f t="shared" si="132"/>
        <v>0</v>
      </c>
      <c r="J118" s="5"/>
      <c r="K118" s="20" t="s">
        <v>12</v>
      </c>
      <c r="L118" s="51">
        <v>0</v>
      </c>
      <c r="M118" s="51">
        <v>0</v>
      </c>
      <c r="N118" s="51">
        <v>0</v>
      </c>
      <c r="O118" s="51">
        <v>0</v>
      </c>
      <c r="P118" s="51">
        <v>4.4584502584411753E-2</v>
      </c>
      <c r="Q118" s="51">
        <v>0</v>
      </c>
      <c r="R118" s="52">
        <v>0</v>
      </c>
      <c r="S118" s="53">
        <f t="shared" si="133"/>
        <v>4.4584502584411753E-2</v>
      </c>
      <c r="U118" s="30" t="s">
        <v>12</v>
      </c>
      <c r="V118" s="88">
        <v>0</v>
      </c>
      <c r="W118" s="88">
        <v>0</v>
      </c>
      <c r="X118" s="88">
        <v>0</v>
      </c>
      <c r="Y118" s="88">
        <v>0</v>
      </c>
      <c r="Z118" s="88">
        <v>0</v>
      </c>
      <c r="AA118" s="88">
        <v>0</v>
      </c>
      <c r="AB118" s="88">
        <v>4.4584502584411753E-2</v>
      </c>
      <c r="AC118" s="89">
        <v>0</v>
      </c>
      <c r="AD118" s="88">
        <v>0</v>
      </c>
      <c r="AE118" s="88">
        <v>0</v>
      </c>
      <c r="AF118" s="88">
        <v>0</v>
      </c>
      <c r="AG118" s="88">
        <v>0</v>
      </c>
      <c r="AH118" s="88">
        <v>0</v>
      </c>
      <c r="AI118" s="90">
        <f t="shared" si="134"/>
        <v>4.4584502584411753E-2</v>
      </c>
    </row>
    <row r="119" spans="1:35" ht="15">
      <c r="A119" s="9" t="s">
        <v>56</v>
      </c>
      <c r="B119" s="45">
        <v>0</v>
      </c>
      <c r="C119" s="45">
        <v>0</v>
      </c>
      <c r="D119" s="45">
        <v>0</v>
      </c>
      <c r="E119" s="45">
        <v>0</v>
      </c>
      <c r="F119" s="400"/>
      <c r="G119" s="45">
        <v>0</v>
      </c>
      <c r="H119" s="54">
        <v>0</v>
      </c>
      <c r="I119" s="44">
        <f t="shared" si="132"/>
        <v>0</v>
      </c>
      <c r="J119" s="5"/>
      <c r="K119" s="21" t="s">
        <v>56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6">
        <v>0</v>
      </c>
      <c r="S119" s="47">
        <f t="shared" si="133"/>
        <v>0</v>
      </c>
      <c r="U119" s="31" t="s">
        <v>56</v>
      </c>
      <c r="V119" s="84">
        <v>0</v>
      </c>
      <c r="W119" s="84">
        <v>0</v>
      </c>
      <c r="X119" s="84">
        <v>0</v>
      </c>
      <c r="Y119" s="84">
        <v>0</v>
      </c>
      <c r="Z119" s="84">
        <v>0</v>
      </c>
      <c r="AA119" s="84">
        <v>0</v>
      </c>
      <c r="AB119" s="84">
        <v>0</v>
      </c>
      <c r="AC119" s="85">
        <v>0</v>
      </c>
      <c r="AD119" s="84">
        <v>0</v>
      </c>
      <c r="AE119" s="84">
        <v>0</v>
      </c>
      <c r="AF119" s="84">
        <v>0</v>
      </c>
      <c r="AG119" s="84">
        <v>0</v>
      </c>
      <c r="AH119" s="84">
        <v>0</v>
      </c>
      <c r="AI119" s="87">
        <f t="shared" si="134"/>
        <v>0</v>
      </c>
    </row>
    <row r="120" spans="1:35" ht="15">
      <c r="A120" s="8" t="s">
        <v>17</v>
      </c>
      <c r="B120" s="48">
        <v>0</v>
      </c>
      <c r="C120" s="48">
        <v>0</v>
      </c>
      <c r="D120" s="48">
        <v>0</v>
      </c>
      <c r="E120" s="48">
        <v>0</v>
      </c>
      <c r="F120" s="400"/>
      <c r="G120" s="48">
        <v>0</v>
      </c>
      <c r="H120" s="49">
        <v>0</v>
      </c>
      <c r="I120" s="50">
        <f t="shared" si="132"/>
        <v>0</v>
      </c>
      <c r="J120" s="5"/>
      <c r="K120" s="20" t="s">
        <v>17</v>
      </c>
      <c r="L120" s="51">
        <v>0</v>
      </c>
      <c r="M120" s="51">
        <v>0</v>
      </c>
      <c r="N120" s="51">
        <v>0</v>
      </c>
      <c r="O120" s="51">
        <v>0</v>
      </c>
      <c r="P120" s="51">
        <v>4.5539999999999999E-3</v>
      </c>
      <c r="Q120" s="51">
        <v>0</v>
      </c>
      <c r="R120" s="52">
        <v>0</v>
      </c>
      <c r="S120" s="53">
        <f t="shared" si="133"/>
        <v>4.5539999999999999E-3</v>
      </c>
      <c r="U120" s="30" t="s">
        <v>17</v>
      </c>
      <c r="V120" s="88">
        <v>0</v>
      </c>
      <c r="W120" s="88">
        <v>0</v>
      </c>
      <c r="X120" s="88">
        <v>0</v>
      </c>
      <c r="Y120" s="88">
        <v>0</v>
      </c>
      <c r="Z120" s="88">
        <v>0</v>
      </c>
      <c r="AA120" s="88">
        <v>0</v>
      </c>
      <c r="AB120" s="88">
        <v>4.5539999999999999E-3</v>
      </c>
      <c r="AC120" s="89">
        <v>0</v>
      </c>
      <c r="AD120" s="88">
        <v>0</v>
      </c>
      <c r="AE120" s="88">
        <v>0</v>
      </c>
      <c r="AF120" s="88">
        <v>0</v>
      </c>
      <c r="AG120" s="88">
        <v>0</v>
      </c>
      <c r="AH120" s="88">
        <v>0</v>
      </c>
      <c r="AI120" s="90">
        <f t="shared" si="134"/>
        <v>4.5539999999999999E-3</v>
      </c>
    </row>
    <row r="121" spans="1:35" ht="15">
      <c r="A121" s="9" t="s">
        <v>141</v>
      </c>
      <c r="B121" s="45">
        <v>1.082955340994106</v>
      </c>
      <c r="C121" s="45">
        <v>0.83790721589790063</v>
      </c>
      <c r="D121" s="45">
        <v>21.455212335898135</v>
      </c>
      <c r="E121" s="45">
        <v>0</v>
      </c>
      <c r="F121" s="400"/>
      <c r="G121" s="45">
        <v>0</v>
      </c>
      <c r="H121" s="54">
        <v>0</v>
      </c>
      <c r="I121" s="44">
        <f t="shared" si="132"/>
        <v>23.376074892790143</v>
      </c>
      <c r="J121" s="5"/>
      <c r="K121" s="21" t="s">
        <v>141</v>
      </c>
      <c r="L121" s="45">
        <v>1.082955340994106</v>
      </c>
      <c r="M121" s="45">
        <v>0.83790721589790063</v>
      </c>
      <c r="N121" s="45">
        <v>21.455212335898135</v>
      </c>
      <c r="O121" s="45">
        <v>0</v>
      </c>
      <c r="P121" s="45">
        <v>0</v>
      </c>
      <c r="Q121" s="45">
        <v>0</v>
      </c>
      <c r="R121" s="46">
        <v>0</v>
      </c>
      <c r="S121" s="47">
        <f t="shared" si="133"/>
        <v>23.376074892790143</v>
      </c>
      <c r="U121" s="31" t="s">
        <v>141</v>
      </c>
      <c r="V121" s="84">
        <v>1.0159097674085344</v>
      </c>
      <c r="W121" s="84">
        <v>0</v>
      </c>
      <c r="X121" s="84">
        <v>0</v>
      </c>
      <c r="Y121" s="84">
        <v>0.83790721589790063</v>
      </c>
      <c r="Z121" s="84">
        <v>20.943686819000995</v>
      </c>
      <c r="AA121" s="84">
        <v>0</v>
      </c>
      <c r="AB121" s="84">
        <v>0</v>
      </c>
      <c r="AC121" s="85">
        <v>0.57857109048271127</v>
      </c>
      <c r="AD121" s="84">
        <v>6.7045573585571533E-2</v>
      </c>
      <c r="AE121" s="84">
        <v>0</v>
      </c>
      <c r="AF121" s="84">
        <v>0</v>
      </c>
      <c r="AG121" s="84">
        <v>0.51152551689713976</v>
      </c>
      <c r="AH121" s="84">
        <v>0</v>
      </c>
      <c r="AI121" s="87">
        <f t="shared" si="134"/>
        <v>23.37607489279014</v>
      </c>
    </row>
    <row r="122" spans="1:35" ht="15">
      <c r="A122" s="8" t="s">
        <v>25</v>
      </c>
      <c r="B122" s="48">
        <v>1.1901534058013064</v>
      </c>
      <c r="C122" s="48">
        <v>2.0144247748249976E-2</v>
      </c>
      <c r="D122" s="48">
        <v>14.695104376766794</v>
      </c>
      <c r="E122" s="48">
        <v>21.097143857981923</v>
      </c>
      <c r="F122" s="400"/>
      <c r="G122" s="48">
        <v>1.7028289427665599</v>
      </c>
      <c r="H122" s="49">
        <v>5.0614727749224556E-2</v>
      </c>
      <c r="I122" s="50">
        <f t="shared" si="132"/>
        <v>38.755989558814058</v>
      </c>
      <c r="J122" s="5"/>
      <c r="K122" s="20" t="s">
        <v>25</v>
      </c>
      <c r="L122" s="51">
        <v>1.1901534058013064</v>
      </c>
      <c r="M122" s="51">
        <v>2.0144247748249976E-2</v>
      </c>
      <c r="N122" s="51">
        <v>14.695104376766794</v>
      </c>
      <c r="O122" s="51">
        <v>21.097143857981923</v>
      </c>
      <c r="P122" s="51">
        <v>0.18165734404308576</v>
      </c>
      <c r="Q122" s="51">
        <v>1.7028289427665599</v>
      </c>
      <c r="R122" s="52">
        <v>5.0614727749224556E-2</v>
      </c>
      <c r="S122" s="53">
        <f t="shared" si="133"/>
        <v>38.937646902857146</v>
      </c>
      <c r="U122" s="30" t="s">
        <v>25</v>
      </c>
      <c r="V122" s="88">
        <v>2.4833273668231973E-2</v>
      </c>
      <c r="W122" s="88">
        <v>0.58222695895912324</v>
      </c>
      <c r="X122" s="88">
        <v>1.7028289427665599</v>
      </c>
      <c r="Y122" s="88">
        <v>2.0144247748249976E-2</v>
      </c>
      <c r="Z122" s="88">
        <v>14.695104376766794</v>
      </c>
      <c r="AA122" s="88">
        <v>21.064780556245385</v>
      </c>
      <c r="AB122" s="88">
        <v>0.18165734404308576</v>
      </c>
      <c r="AC122" s="89">
        <v>0.66607120265971287</v>
      </c>
      <c r="AD122" s="88">
        <v>0.58309317317395126</v>
      </c>
      <c r="AE122" s="88">
        <v>3.2363301736537092E-2</v>
      </c>
      <c r="AF122" s="88">
        <v>5.0614727749224556E-2</v>
      </c>
      <c r="AG122" s="88">
        <v>0</v>
      </c>
      <c r="AH122" s="88">
        <v>0</v>
      </c>
      <c r="AI122" s="90">
        <f t="shared" si="134"/>
        <v>38.937646902857146</v>
      </c>
    </row>
    <row r="123" spans="1:35" ht="15">
      <c r="A123" s="9" t="s">
        <v>24</v>
      </c>
      <c r="B123" s="45">
        <v>0</v>
      </c>
      <c r="C123" s="45">
        <v>0</v>
      </c>
      <c r="D123" s="45">
        <v>0</v>
      </c>
      <c r="E123" s="45">
        <v>0</v>
      </c>
      <c r="F123" s="400"/>
      <c r="G123" s="45">
        <v>0</v>
      </c>
      <c r="H123" s="54">
        <v>0</v>
      </c>
      <c r="I123" s="44">
        <f t="shared" si="132"/>
        <v>0</v>
      </c>
      <c r="J123" s="5"/>
      <c r="K123" s="21" t="s">
        <v>24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6">
        <v>0</v>
      </c>
      <c r="S123" s="47">
        <f t="shared" si="133"/>
        <v>0</v>
      </c>
      <c r="U123" s="31" t="s">
        <v>24</v>
      </c>
      <c r="V123" s="84">
        <v>0</v>
      </c>
      <c r="W123" s="84">
        <v>0</v>
      </c>
      <c r="X123" s="84">
        <v>0</v>
      </c>
      <c r="Y123" s="84">
        <v>0</v>
      </c>
      <c r="Z123" s="84">
        <v>0</v>
      </c>
      <c r="AA123" s="84">
        <v>0</v>
      </c>
      <c r="AB123" s="84">
        <v>0</v>
      </c>
      <c r="AC123" s="85">
        <v>0</v>
      </c>
      <c r="AD123" s="84">
        <v>0</v>
      </c>
      <c r="AE123" s="84">
        <v>0</v>
      </c>
      <c r="AF123" s="84">
        <v>0</v>
      </c>
      <c r="AG123" s="84">
        <v>0</v>
      </c>
      <c r="AH123" s="84">
        <v>0</v>
      </c>
      <c r="AI123" s="87">
        <f t="shared" si="134"/>
        <v>0</v>
      </c>
    </row>
    <row r="124" spans="1:35" ht="15">
      <c r="A124" s="8" t="s">
        <v>57</v>
      </c>
      <c r="B124" s="48">
        <v>0</v>
      </c>
      <c r="C124" s="48">
        <v>0</v>
      </c>
      <c r="D124" s="48">
        <v>0</v>
      </c>
      <c r="E124" s="48">
        <v>0</v>
      </c>
      <c r="F124" s="400"/>
      <c r="G124" s="48">
        <v>0</v>
      </c>
      <c r="H124" s="49">
        <v>0</v>
      </c>
      <c r="I124" s="50">
        <f t="shared" si="132"/>
        <v>0</v>
      </c>
      <c r="J124" s="5"/>
      <c r="K124" s="20" t="s">
        <v>57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2">
        <v>0</v>
      </c>
      <c r="S124" s="53">
        <f t="shared" si="133"/>
        <v>0</v>
      </c>
      <c r="U124" s="30" t="s">
        <v>57</v>
      </c>
      <c r="V124" s="88">
        <v>0</v>
      </c>
      <c r="W124" s="88">
        <v>0</v>
      </c>
      <c r="X124" s="88">
        <v>0</v>
      </c>
      <c r="Y124" s="88">
        <v>0</v>
      </c>
      <c r="Z124" s="88">
        <v>0</v>
      </c>
      <c r="AA124" s="88">
        <v>0</v>
      </c>
      <c r="AB124" s="88">
        <v>0</v>
      </c>
      <c r="AC124" s="89">
        <v>0</v>
      </c>
      <c r="AD124" s="88">
        <v>0</v>
      </c>
      <c r="AE124" s="88">
        <v>0</v>
      </c>
      <c r="AF124" s="88">
        <v>0</v>
      </c>
      <c r="AG124" s="88">
        <v>0</v>
      </c>
      <c r="AH124" s="88">
        <v>0</v>
      </c>
      <c r="AI124" s="90">
        <f t="shared" si="134"/>
        <v>0</v>
      </c>
    </row>
    <row r="125" spans="1:35" ht="15">
      <c r="A125" s="9" t="s">
        <v>22</v>
      </c>
      <c r="B125" s="45">
        <v>0</v>
      </c>
      <c r="C125" s="45">
        <v>0.61235772630379393</v>
      </c>
      <c r="D125" s="45">
        <v>0</v>
      </c>
      <c r="E125" s="45">
        <v>0</v>
      </c>
      <c r="F125" s="400"/>
      <c r="G125" s="45">
        <v>0</v>
      </c>
      <c r="H125" s="54">
        <v>0</v>
      </c>
      <c r="I125" s="44">
        <f t="shared" si="132"/>
        <v>0.61235772630379393</v>
      </c>
      <c r="J125" s="5"/>
      <c r="K125" s="21" t="s">
        <v>22</v>
      </c>
      <c r="L125" s="45">
        <v>0</v>
      </c>
      <c r="M125" s="45">
        <v>0.61235772630379393</v>
      </c>
      <c r="N125" s="45">
        <v>0</v>
      </c>
      <c r="O125" s="45">
        <v>0</v>
      </c>
      <c r="P125" s="45">
        <v>0.27777211928286188</v>
      </c>
      <c r="Q125" s="45">
        <v>0</v>
      </c>
      <c r="R125" s="46">
        <v>0</v>
      </c>
      <c r="S125" s="47">
        <f t="shared" si="133"/>
        <v>0.89012984558665575</v>
      </c>
      <c r="U125" s="31" t="s">
        <v>22</v>
      </c>
      <c r="V125" s="84">
        <v>0</v>
      </c>
      <c r="W125" s="84">
        <v>0</v>
      </c>
      <c r="X125" s="84">
        <v>0</v>
      </c>
      <c r="Y125" s="84">
        <v>0.61235772630379393</v>
      </c>
      <c r="Z125" s="84">
        <v>0</v>
      </c>
      <c r="AA125" s="84">
        <v>0</v>
      </c>
      <c r="AB125" s="84">
        <v>0.27777211928286188</v>
      </c>
      <c r="AC125" s="85">
        <v>0</v>
      </c>
      <c r="AD125" s="84">
        <v>0</v>
      </c>
      <c r="AE125" s="84">
        <v>0</v>
      </c>
      <c r="AF125" s="84">
        <v>0</v>
      </c>
      <c r="AG125" s="84">
        <v>0</v>
      </c>
      <c r="AH125" s="84">
        <v>0</v>
      </c>
      <c r="AI125" s="87">
        <f t="shared" si="134"/>
        <v>0.89012984558665575</v>
      </c>
    </row>
    <row r="126" spans="1:35" ht="15">
      <c r="A126" s="8" t="s">
        <v>21</v>
      </c>
      <c r="B126" s="48">
        <v>0</v>
      </c>
      <c r="C126" s="48">
        <v>0</v>
      </c>
      <c r="D126" s="48">
        <v>0</v>
      </c>
      <c r="E126" s="48">
        <v>0</v>
      </c>
      <c r="F126" s="400"/>
      <c r="G126" s="48">
        <v>0</v>
      </c>
      <c r="H126" s="49">
        <v>0</v>
      </c>
      <c r="I126" s="50">
        <f t="shared" si="132"/>
        <v>0</v>
      </c>
      <c r="J126" s="5"/>
      <c r="K126" s="20" t="s">
        <v>21</v>
      </c>
      <c r="L126" s="51">
        <v>0</v>
      </c>
      <c r="M126" s="51">
        <v>0</v>
      </c>
      <c r="N126" s="51">
        <v>0</v>
      </c>
      <c r="O126" s="51">
        <v>0</v>
      </c>
      <c r="P126" s="51">
        <v>0</v>
      </c>
      <c r="Q126" s="51">
        <v>0</v>
      </c>
      <c r="R126" s="52">
        <v>0</v>
      </c>
      <c r="S126" s="53">
        <f t="shared" si="133"/>
        <v>0</v>
      </c>
      <c r="U126" s="30" t="s">
        <v>58</v>
      </c>
      <c r="V126" s="88">
        <v>0</v>
      </c>
      <c r="W126" s="88">
        <v>0</v>
      </c>
      <c r="X126" s="88">
        <v>0</v>
      </c>
      <c r="Y126" s="88">
        <v>0</v>
      </c>
      <c r="Z126" s="88">
        <v>0</v>
      </c>
      <c r="AA126" s="88">
        <v>0</v>
      </c>
      <c r="AB126" s="88">
        <v>0</v>
      </c>
      <c r="AC126" s="89">
        <v>0</v>
      </c>
      <c r="AD126" s="88">
        <v>0</v>
      </c>
      <c r="AE126" s="88">
        <v>0</v>
      </c>
      <c r="AF126" s="88">
        <v>0</v>
      </c>
      <c r="AG126" s="88">
        <v>0</v>
      </c>
      <c r="AH126" s="88">
        <v>0</v>
      </c>
      <c r="AI126" s="90">
        <f t="shared" si="134"/>
        <v>0</v>
      </c>
    </row>
    <row r="127" spans="1:35" ht="15">
      <c r="A127" s="10" t="s">
        <v>61</v>
      </c>
      <c r="B127" s="45">
        <v>0</v>
      </c>
      <c r="C127" s="45">
        <v>0</v>
      </c>
      <c r="D127" s="45">
        <v>0</v>
      </c>
      <c r="E127" s="45">
        <v>0</v>
      </c>
      <c r="F127" s="400"/>
      <c r="G127" s="45">
        <v>0</v>
      </c>
      <c r="H127" s="54">
        <v>0</v>
      </c>
      <c r="I127" s="44">
        <f t="shared" si="132"/>
        <v>0</v>
      </c>
      <c r="J127" s="5"/>
      <c r="K127" s="22" t="s">
        <v>61</v>
      </c>
      <c r="L127" s="45">
        <v>0</v>
      </c>
      <c r="M127" s="45">
        <v>0</v>
      </c>
      <c r="N127" s="45">
        <v>0</v>
      </c>
      <c r="O127" s="45">
        <v>0</v>
      </c>
      <c r="P127" s="45">
        <v>0</v>
      </c>
      <c r="Q127" s="45">
        <v>0</v>
      </c>
      <c r="R127" s="46">
        <v>0</v>
      </c>
      <c r="S127" s="47">
        <f t="shared" si="133"/>
        <v>0</v>
      </c>
      <c r="U127" s="32" t="s">
        <v>59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5">
        <v>0</v>
      </c>
      <c r="AD127" s="86">
        <v>0</v>
      </c>
      <c r="AE127" s="86">
        <v>0</v>
      </c>
      <c r="AF127" s="86">
        <v>0</v>
      </c>
      <c r="AG127" s="86">
        <v>0</v>
      </c>
      <c r="AH127" s="86">
        <v>0</v>
      </c>
      <c r="AI127" s="87">
        <f t="shared" si="134"/>
        <v>0</v>
      </c>
    </row>
    <row r="128" spans="1:35">
      <c r="A128" s="11" t="s">
        <v>23</v>
      </c>
      <c r="B128" s="55">
        <v>0</v>
      </c>
      <c r="C128" s="55">
        <v>0</v>
      </c>
      <c r="D128" s="55">
        <v>0</v>
      </c>
      <c r="E128" s="55">
        <v>0</v>
      </c>
      <c r="F128" s="400"/>
      <c r="G128" s="55">
        <v>0</v>
      </c>
      <c r="H128" s="56">
        <v>0</v>
      </c>
      <c r="I128" s="57">
        <f t="shared" si="132"/>
        <v>0</v>
      </c>
      <c r="J128" s="5"/>
      <c r="K128" s="23" t="s">
        <v>23</v>
      </c>
      <c r="L128" s="58">
        <v>0</v>
      </c>
      <c r="M128" s="58">
        <v>0</v>
      </c>
      <c r="N128" s="58">
        <v>0</v>
      </c>
      <c r="O128" s="58">
        <v>0</v>
      </c>
      <c r="P128" s="58">
        <v>0</v>
      </c>
      <c r="Q128" s="58">
        <v>0</v>
      </c>
      <c r="R128" s="59">
        <v>0</v>
      </c>
      <c r="S128" s="60">
        <f t="shared" si="133"/>
        <v>0</v>
      </c>
      <c r="U128" s="33" t="s">
        <v>62</v>
      </c>
      <c r="V128" s="91">
        <v>0</v>
      </c>
      <c r="W128" s="91">
        <v>0</v>
      </c>
      <c r="X128" s="91">
        <v>0</v>
      </c>
      <c r="Y128" s="91">
        <v>0</v>
      </c>
      <c r="Z128" s="91">
        <v>0</v>
      </c>
      <c r="AA128" s="91">
        <v>0</v>
      </c>
      <c r="AB128" s="91">
        <v>0</v>
      </c>
      <c r="AC128" s="91">
        <v>0</v>
      </c>
      <c r="AD128" s="91">
        <v>0</v>
      </c>
      <c r="AE128" s="91">
        <v>0</v>
      </c>
      <c r="AF128" s="91">
        <v>0</v>
      </c>
      <c r="AG128" s="91">
        <v>0</v>
      </c>
      <c r="AH128" s="92">
        <v>0</v>
      </c>
      <c r="AI128" s="93">
        <f t="shared" si="134"/>
        <v>0</v>
      </c>
    </row>
    <row r="129" spans="1:35">
      <c r="A129" s="12" t="s">
        <v>19</v>
      </c>
      <c r="B129" s="61">
        <v>0</v>
      </c>
      <c r="C129" s="61">
        <v>0</v>
      </c>
      <c r="D129" s="61">
        <v>0</v>
      </c>
      <c r="E129" s="61">
        <v>0</v>
      </c>
      <c r="F129" s="400"/>
      <c r="G129" s="61">
        <v>0</v>
      </c>
      <c r="H129" s="62">
        <v>0</v>
      </c>
      <c r="I129" s="63">
        <f t="shared" si="132"/>
        <v>0</v>
      </c>
      <c r="J129" s="5"/>
      <c r="K129" s="24" t="s">
        <v>19</v>
      </c>
      <c r="L129" s="61">
        <v>0</v>
      </c>
      <c r="M129" s="61">
        <v>0</v>
      </c>
      <c r="N129" s="61">
        <v>0</v>
      </c>
      <c r="O129" s="61">
        <v>0</v>
      </c>
      <c r="P129" s="61">
        <v>0</v>
      </c>
      <c r="Q129" s="61">
        <v>0</v>
      </c>
      <c r="R129" s="64">
        <v>0</v>
      </c>
      <c r="S129" s="65">
        <f t="shared" si="133"/>
        <v>0</v>
      </c>
      <c r="U129" s="34" t="s">
        <v>19</v>
      </c>
      <c r="V129" s="94">
        <v>0</v>
      </c>
      <c r="W129" s="94">
        <v>0</v>
      </c>
      <c r="X129" s="94">
        <v>0</v>
      </c>
      <c r="Y129" s="94">
        <v>0</v>
      </c>
      <c r="Z129" s="94">
        <v>0</v>
      </c>
      <c r="AA129" s="94">
        <v>0</v>
      </c>
      <c r="AB129" s="94">
        <v>0</v>
      </c>
      <c r="AC129" s="94">
        <v>0</v>
      </c>
      <c r="AD129" s="95">
        <v>0</v>
      </c>
      <c r="AE129" s="95">
        <v>0</v>
      </c>
      <c r="AF129" s="95">
        <v>0</v>
      </c>
      <c r="AG129" s="95">
        <v>0</v>
      </c>
      <c r="AH129" s="95">
        <v>0</v>
      </c>
      <c r="AI129" s="96">
        <f t="shared" si="134"/>
        <v>0</v>
      </c>
    </row>
    <row r="130" spans="1:35">
      <c r="A130" s="11" t="s">
        <v>20</v>
      </c>
      <c r="B130" s="55">
        <v>0</v>
      </c>
      <c r="C130" s="55">
        <v>0</v>
      </c>
      <c r="D130" s="55">
        <v>0</v>
      </c>
      <c r="E130" s="55">
        <v>0</v>
      </c>
      <c r="F130" s="400"/>
      <c r="G130" s="55">
        <v>0</v>
      </c>
      <c r="H130" s="56">
        <v>0</v>
      </c>
      <c r="I130" s="57">
        <f t="shared" si="132"/>
        <v>0</v>
      </c>
      <c r="J130" s="5"/>
      <c r="K130" s="23" t="s">
        <v>20</v>
      </c>
      <c r="L130" s="58">
        <v>0</v>
      </c>
      <c r="M130" s="58">
        <v>0</v>
      </c>
      <c r="N130" s="58">
        <v>0</v>
      </c>
      <c r="O130" s="58">
        <v>0</v>
      </c>
      <c r="P130" s="58">
        <v>0</v>
      </c>
      <c r="Q130" s="58">
        <v>0</v>
      </c>
      <c r="R130" s="59">
        <v>0</v>
      </c>
      <c r="S130" s="60">
        <f t="shared" si="133"/>
        <v>0</v>
      </c>
      <c r="U130" s="33" t="s">
        <v>20</v>
      </c>
      <c r="V130" s="91">
        <v>0</v>
      </c>
      <c r="W130" s="91">
        <v>0</v>
      </c>
      <c r="X130" s="91">
        <v>0</v>
      </c>
      <c r="Y130" s="91">
        <v>0</v>
      </c>
      <c r="Z130" s="91">
        <v>0</v>
      </c>
      <c r="AA130" s="91">
        <v>0</v>
      </c>
      <c r="AB130" s="91">
        <v>0</v>
      </c>
      <c r="AC130" s="91">
        <v>0</v>
      </c>
      <c r="AD130" s="91">
        <v>0</v>
      </c>
      <c r="AE130" s="91">
        <v>0</v>
      </c>
      <c r="AF130" s="91">
        <v>0</v>
      </c>
      <c r="AG130" s="91">
        <v>0</v>
      </c>
      <c r="AH130" s="92">
        <v>0</v>
      </c>
      <c r="AI130" s="93">
        <f t="shared" si="134"/>
        <v>0</v>
      </c>
    </row>
    <row r="131" spans="1:35" ht="15" thickBot="1">
      <c r="A131" s="13" t="s">
        <v>11</v>
      </c>
      <c r="B131" s="66">
        <v>0</v>
      </c>
      <c r="C131" s="66">
        <v>0</v>
      </c>
      <c r="D131" s="66">
        <v>0</v>
      </c>
      <c r="E131" s="66">
        <v>0</v>
      </c>
      <c r="F131" s="401"/>
      <c r="G131" s="66">
        <v>0</v>
      </c>
      <c r="H131" s="67">
        <v>0</v>
      </c>
      <c r="I131" s="68">
        <f t="shared" si="132"/>
        <v>0</v>
      </c>
      <c r="J131" s="5"/>
      <c r="K131" s="25" t="s">
        <v>11</v>
      </c>
      <c r="L131" s="66">
        <v>0</v>
      </c>
      <c r="M131" s="66">
        <v>0</v>
      </c>
      <c r="N131" s="66">
        <v>0</v>
      </c>
      <c r="O131" s="66">
        <v>0</v>
      </c>
      <c r="P131" s="66">
        <v>0</v>
      </c>
      <c r="Q131" s="66">
        <v>0</v>
      </c>
      <c r="R131" s="69">
        <v>0</v>
      </c>
      <c r="S131" s="70">
        <f t="shared" si="133"/>
        <v>0</v>
      </c>
      <c r="U131" s="34" t="s">
        <v>11</v>
      </c>
      <c r="V131" s="94">
        <v>0</v>
      </c>
      <c r="W131" s="94">
        <v>0</v>
      </c>
      <c r="X131" s="94">
        <v>0</v>
      </c>
      <c r="Y131" s="94">
        <v>0</v>
      </c>
      <c r="Z131" s="94">
        <v>0</v>
      </c>
      <c r="AA131" s="94">
        <v>0</v>
      </c>
      <c r="AB131" s="94">
        <v>0</v>
      </c>
      <c r="AC131" s="94">
        <v>0</v>
      </c>
      <c r="AD131" s="95">
        <v>0</v>
      </c>
      <c r="AE131" s="95">
        <v>0</v>
      </c>
      <c r="AF131" s="95">
        <v>0</v>
      </c>
      <c r="AG131" s="95">
        <v>0</v>
      </c>
      <c r="AH131" s="95">
        <v>0</v>
      </c>
      <c r="AI131" s="96">
        <f t="shared" si="134"/>
        <v>0</v>
      </c>
    </row>
    <row r="132" spans="1:35" ht="15">
      <c r="A132" s="14" t="s">
        <v>26</v>
      </c>
      <c r="B132" s="71">
        <f>SUM(B111:B127)</f>
        <v>2.2780930105910171</v>
      </c>
      <c r="C132" s="71">
        <f t="shared" ref="C132:I132" si="135">SUM(C111:C127)</f>
        <v>1.4704091899499445</v>
      </c>
      <c r="D132" s="71">
        <f t="shared" si="135"/>
        <v>36.997790539513439</v>
      </c>
      <c r="E132" s="71">
        <f t="shared" si="135"/>
        <v>21.179157241313558</v>
      </c>
      <c r="F132" s="71">
        <f t="shared" si="135"/>
        <v>0</v>
      </c>
      <c r="G132" s="71">
        <f t="shared" si="135"/>
        <v>1.7028289427665599</v>
      </c>
      <c r="H132" s="72">
        <f t="shared" si="135"/>
        <v>5.0614727749224556E-2</v>
      </c>
      <c r="I132" s="44">
        <f t="shared" si="135"/>
        <v>63.678893651883747</v>
      </c>
      <c r="J132" s="5"/>
      <c r="K132" s="26" t="s">
        <v>26</v>
      </c>
      <c r="L132" s="71">
        <f>SUM(L111:L127)</f>
        <v>2.2780930105910171</v>
      </c>
      <c r="M132" s="71">
        <f t="shared" ref="M132:S132" si="136">SUM(M111:M127)</f>
        <v>1.4704091899499445</v>
      </c>
      <c r="N132" s="71">
        <f t="shared" si="136"/>
        <v>36.997790539513439</v>
      </c>
      <c r="O132" s="71">
        <f t="shared" si="136"/>
        <v>21.179157241313558</v>
      </c>
      <c r="P132" s="71">
        <f t="shared" si="136"/>
        <v>7.1646872870546439</v>
      </c>
      <c r="Q132" s="71">
        <f t="shared" si="136"/>
        <v>1.7028289427665599</v>
      </c>
      <c r="R132" s="72">
        <f t="shared" si="136"/>
        <v>5.0614727749224556E-2</v>
      </c>
      <c r="S132" s="73">
        <f t="shared" si="136"/>
        <v>70.843580938938388</v>
      </c>
      <c r="U132" s="35" t="s">
        <v>60</v>
      </c>
      <c r="V132" s="97">
        <f>SUM(V111:V127)</f>
        <v>1.0457273048723714</v>
      </c>
      <c r="W132" s="97">
        <f t="shared" ref="W132:AH132" si="137">SUM(W111:W127)</f>
        <v>0.58222695895912324</v>
      </c>
      <c r="X132" s="97">
        <f t="shared" si="137"/>
        <v>1.7028289427665599</v>
      </c>
      <c r="Y132" s="97">
        <f t="shared" si="137"/>
        <v>1.4704091899499445</v>
      </c>
      <c r="Z132" s="97">
        <f t="shared" si="137"/>
        <v>35.738625453275553</v>
      </c>
      <c r="AA132" s="97">
        <f t="shared" si="137"/>
        <v>21.146793939577019</v>
      </c>
      <c r="AB132" s="97">
        <f t="shared" si="137"/>
        <v>7.1646872870546439</v>
      </c>
      <c r="AC132" s="97">
        <f t="shared" si="137"/>
        <v>1.9922818624831675</v>
      </c>
      <c r="AD132" s="98">
        <f t="shared" si="137"/>
        <v>0.65013874675952277</v>
      </c>
      <c r="AE132" s="98">
        <f t="shared" si="137"/>
        <v>3.2363301736537092E-2</v>
      </c>
      <c r="AF132" s="98">
        <f t="shared" si="137"/>
        <v>5.0614727749224556E-2</v>
      </c>
      <c r="AG132" s="98">
        <f t="shared" si="137"/>
        <v>1.2591650862378834</v>
      </c>
      <c r="AH132" s="98">
        <f t="shared" si="137"/>
        <v>0</v>
      </c>
      <c r="AI132" s="99">
        <f>SUM(V132:AC132)</f>
        <v>70.843580938938388</v>
      </c>
    </row>
    <row r="133" spans="1:35" s="2" customFormat="1" ht="15" thickBot="1">
      <c r="A133" s="15" t="s">
        <v>100</v>
      </c>
      <c r="B133" s="100">
        <f>IF($I132=0,"-",B132/$I132)</f>
        <v>3.5774695192488264E-2</v>
      </c>
      <c r="C133" s="100">
        <f t="shared" ref="C133:H133" si="138">IF($I132=0,"-",C132/$I132)</f>
        <v>2.3090997748615047E-2</v>
      </c>
      <c r="D133" s="100">
        <f t="shared" si="138"/>
        <v>0.58100554858523312</v>
      </c>
      <c r="E133" s="100">
        <f t="shared" si="138"/>
        <v>0.33259304656099403</v>
      </c>
      <c r="F133" s="100">
        <f t="shared" si="138"/>
        <v>0</v>
      </c>
      <c r="G133" s="100">
        <f t="shared" si="138"/>
        <v>2.6740868835999115E-2</v>
      </c>
      <c r="H133" s="101">
        <f t="shared" si="138"/>
        <v>7.9484307667030698E-4</v>
      </c>
      <c r="I133" s="102">
        <f>SUM(B133:H133)</f>
        <v>0.99999999999999989</v>
      </c>
      <c r="J133"/>
      <c r="K133" s="27" t="s">
        <v>100</v>
      </c>
      <c r="L133" s="76">
        <f>IF($S132=0,"-",L132/$S132)</f>
        <v>3.2156660919703574E-2</v>
      </c>
      <c r="M133" s="76">
        <f t="shared" ref="M133:R133" si="139">IF($S132=0,"-",M132/$S132)</f>
        <v>2.0755715203291628E-2</v>
      </c>
      <c r="N133" s="76">
        <f t="shared" si="139"/>
        <v>0.52224619435037645</v>
      </c>
      <c r="O133" s="76">
        <f t="shared" si="139"/>
        <v>0.29895661626094722</v>
      </c>
      <c r="P133" s="76">
        <f t="shared" si="139"/>
        <v>0.10113389515459478</v>
      </c>
      <c r="Q133" s="76">
        <f t="shared" si="139"/>
        <v>2.4036460610796409E-2</v>
      </c>
      <c r="R133" s="77">
        <f t="shared" si="139"/>
        <v>7.1445750028997659E-4</v>
      </c>
      <c r="S133" s="78">
        <f>SUM(L133:R133)</f>
        <v>1</v>
      </c>
      <c r="U133" s="36" t="s">
        <v>100</v>
      </c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4"/>
    </row>
    <row r="134" spans="1:35" ht="15" thickBot="1">
      <c r="A134" s="18"/>
      <c r="B134" s="16"/>
      <c r="C134" s="16"/>
      <c r="D134" s="16"/>
      <c r="E134" s="16"/>
      <c r="F134" s="16"/>
      <c r="G134" s="16"/>
      <c r="H134" s="16"/>
      <c r="I134" s="16"/>
      <c r="K134" s="18"/>
      <c r="L134" s="16"/>
      <c r="M134" s="16"/>
      <c r="N134" s="16"/>
      <c r="O134" s="16"/>
      <c r="P134" s="16"/>
      <c r="Q134" s="16"/>
      <c r="R134" s="16"/>
      <c r="S134" s="16"/>
      <c r="AI134" s="5"/>
    </row>
    <row r="135" spans="1:35" ht="28.5">
      <c r="A135" s="431" t="s">
        <v>30</v>
      </c>
      <c r="B135" s="37" t="s">
        <v>0</v>
      </c>
      <c r="C135" s="37" t="s">
        <v>1</v>
      </c>
      <c r="D135" s="37" t="s">
        <v>2</v>
      </c>
      <c r="E135" s="37" t="s">
        <v>3</v>
      </c>
      <c r="F135" s="37" t="s">
        <v>27</v>
      </c>
      <c r="G135" s="37" t="s">
        <v>4</v>
      </c>
      <c r="H135" s="37" t="s">
        <v>5</v>
      </c>
      <c r="I135" s="38" t="s">
        <v>6</v>
      </c>
      <c r="K135" s="381" t="s">
        <v>30</v>
      </c>
      <c r="L135" s="39" t="s">
        <v>0</v>
      </c>
      <c r="M135" s="39" t="s">
        <v>1</v>
      </c>
      <c r="N135" s="39" t="s">
        <v>2</v>
      </c>
      <c r="O135" s="39" t="s">
        <v>3</v>
      </c>
      <c r="P135" s="39" t="s">
        <v>27</v>
      </c>
      <c r="Q135" s="39" t="s">
        <v>4</v>
      </c>
      <c r="R135" s="39" t="s">
        <v>5</v>
      </c>
      <c r="S135" s="40" t="s">
        <v>6</v>
      </c>
      <c r="U135" s="383" t="s">
        <v>30</v>
      </c>
      <c r="V135" s="79" t="s">
        <v>69</v>
      </c>
      <c r="W135" s="79" t="s">
        <v>70</v>
      </c>
      <c r="X135" s="79" t="s">
        <v>4</v>
      </c>
      <c r="Y135" s="79" t="s">
        <v>1</v>
      </c>
      <c r="Z135" s="79" t="s">
        <v>2</v>
      </c>
      <c r="AA135" s="79" t="s">
        <v>3</v>
      </c>
      <c r="AB135" s="79" t="s">
        <v>52</v>
      </c>
      <c r="AC135" s="79" t="s">
        <v>64</v>
      </c>
      <c r="AD135" s="80" t="s">
        <v>72</v>
      </c>
      <c r="AE135" s="80" t="s">
        <v>79</v>
      </c>
      <c r="AF135" s="80" t="s">
        <v>73</v>
      </c>
      <c r="AG135" s="80" t="s">
        <v>80</v>
      </c>
      <c r="AH135" s="80" t="s">
        <v>81</v>
      </c>
      <c r="AI135" s="81" t="s">
        <v>60</v>
      </c>
    </row>
    <row r="136" spans="1:35" ht="15" customHeight="1">
      <c r="A136" s="432" t="s">
        <v>30</v>
      </c>
      <c r="B136" s="372" t="s">
        <v>109</v>
      </c>
      <c r="C136" s="373"/>
      <c r="D136" s="373"/>
      <c r="E136" s="373"/>
      <c r="F136" s="373"/>
      <c r="G136" s="373"/>
      <c r="H136" s="373"/>
      <c r="I136" s="374"/>
      <c r="K136" s="382" t="s">
        <v>30</v>
      </c>
      <c r="L136" s="369" t="s">
        <v>109</v>
      </c>
      <c r="M136" s="370"/>
      <c r="N136" s="370"/>
      <c r="O136" s="370"/>
      <c r="P136" s="370"/>
      <c r="Q136" s="370"/>
      <c r="R136" s="370"/>
      <c r="S136" s="371"/>
      <c r="U136" s="384" t="s">
        <v>30</v>
      </c>
      <c r="V136" s="379" t="s">
        <v>109</v>
      </c>
      <c r="W136" s="379"/>
      <c r="X136" s="379"/>
      <c r="Y136" s="379"/>
      <c r="Z136" s="379"/>
      <c r="AA136" s="379"/>
      <c r="AB136" s="379"/>
      <c r="AC136" s="379"/>
      <c r="AD136" s="379"/>
      <c r="AE136" s="379"/>
      <c r="AF136" s="379"/>
      <c r="AG136" s="379"/>
      <c r="AH136" s="379"/>
      <c r="AI136" s="380"/>
    </row>
    <row r="137" spans="1:35" ht="15">
      <c r="A137" s="7" t="s">
        <v>7</v>
      </c>
      <c r="B137" s="42">
        <v>0</v>
      </c>
      <c r="C137" s="42">
        <v>0</v>
      </c>
      <c r="D137" s="42">
        <v>0</v>
      </c>
      <c r="E137" s="42">
        <v>0</v>
      </c>
      <c r="F137" s="399"/>
      <c r="G137" s="42">
        <v>0</v>
      </c>
      <c r="H137" s="43">
        <v>0</v>
      </c>
      <c r="I137" s="44">
        <f>SUM(B137:H137)</f>
        <v>0</v>
      </c>
      <c r="J137" s="5"/>
      <c r="K137" s="28" t="s">
        <v>7</v>
      </c>
      <c r="L137" s="42">
        <v>0</v>
      </c>
      <c r="M137" s="42">
        <v>0</v>
      </c>
      <c r="N137" s="42">
        <v>0</v>
      </c>
      <c r="O137" s="42">
        <v>0</v>
      </c>
      <c r="P137" s="42">
        <v>0</v>
      </c>
      <c r="Q137" s="42">
        <v>0</v>
      </c>
      <c r="R137" s="82">
        <v>0</v>
      </c>
      <c r="S137" s="83">
        <f>SUM(L137:R137)</f>
        <v>0</v>
      </c>
      <c r="U137" s="29" t="s">
        <v>7</v>
      </c>
      <c r="V137" s="84">
        <v>0</v>
      </c>
      <c r="W137" s="84">
        <v>0</v>
      </c>
      <c r="X137" s="84">
        <v>0</v>
      </c>
      <c r="Y137" s="84">
        <v>0</v>
      </c>
      <c r="Z137" s="84">
        <v>0</v>
      </c>
      <c r="AA137" s="84">
        <v>0</v>
      </c>
      <c r="AB137" s="84">
        <v>0</v>
      </c>
      <c r="AC137" s="85">
        <v>0</v>
      </c>
      <c r="AD137" s="86">
        <v>0</v>
      </c>
      <c r="AE137" s="86">
        <v>0</v>
      </c>
      <c r="AF137" s="86">
        <v>0</v>
      </c>
      <c r="AG137" s="86">
        <v>0</v>
      </c>
      <c r="AH137" s="86">
        <v>0</v>
      </c>
      <c r="AI137" s="87">
        <f>SUM(V137:AC137)</f>
        <v>0</v>
      </c>
    </row>
    <row r="138" spans="1:35" ht="15">
      <c r="A138" s="8" t="s">
        <v>8</v>
      </c>
      <c r="B138" s="48">
        <v>0</v>
      </c>
      <c r="C138" s="48">
        <v>0</v>
      </c>
      <c r="D138" s="48">
        <v>0</v>
      </c>
      <c r="E138" s="48">
        <v>0</v>
      </c>
      <c r="F138" s="400"/>
      <c r="G138" s="48">
        <v>0</v>
      </c>
      <c r="H138" s="49">
        <v>0</v>
      </c>
      <c r="I138" s="50">
        <f t="shared" ref="I138:I157" si="140">SUM(B138:H138)</f>
        <v>0</v>
      </c>
      <c r="J138" s="5"/>
      <c r="K138" s="20" t="s">
        <v>8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2">
        <v>0</v>
      </c>
      <c r="S138" s="53">
        <f t="shared" ref="S138:S157" si="141">SUM(L138:R138)</f>
        <v>0</v>
      </c>
      <c r="U138" s="30" t="s">
        <v>8</v>
      </c>
      <c r="V138" s="88">
        <v>0</v>
      </c>
      <c r="W138" s="88">
        <v>0</v>
      </c>
      <c r="X138" s="88">
        <v>0</v>
      </c>
      <c r="Y138" s="88">
        <v>0</v>
      </c>
      <c r="Z138" s="88">
        <v>0</v>
      </c>
      <c r="AA138" s="88">
        <v>0</v>
      </c>
      <c r="AB138" s="88">
        <v>0</v>
      </c>
      <c r="AC138" s="89">
        <v>0</v>
      </c>
      <c r="AD138" s="88">
        <v>0</v>
      </c>
      <c r="AE138" s="88">
        <v>0</v>
      </c>
      <c r="AF138" s="88">
        <v>0</v>
      </c>
      <c r="AG138" s="88">
        <v>0</v>
      </c>
      <c r="AH138" s="88">
        <v>0</v>
      </c>
      <c r="AI138" s="90">
        <f t="shared" ref="AI138:AI157" si="142">SUM(V138:AC138)</f>
        <v>0</v>
      </c>
    </row>
    <row r="139" spans="1:35" ht="15">
      <c r="A139" s="9" t="s">
        <v>10</v>
      </c>
      <c r="B139" s="45">
        <v>0</v>
      </c>
      <c r="C139" s="45">
        <v>0</v>
      </c>
      <c r="D139" s="45">
        <v>0</v>
      </c>
      <c r="E139" s="45">
        <v>0</v>
      </c>
      <c r="F139" s="400"/>
      <c r="G139" s="45">
        <v>0</v>
      </c>
      <c r="H139" s="54">
        <v>0</v>
      </c>
      <c r="I139" s="44">
        <f t="shared" si="140"/>
        <v>0</v>
      </c>
      <c r="J139" s="5"/>
      <c r="K139" s="21" t="s">
        <v>10</v>
      </c>
      <c r="L139" s="45">
        <v>0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6">
        <v>0</v>
      </c>
      <c r="S139" s="47">
        <f t="shared" si="141"/>
        <v>0</v>
      </c>
      <c r="U139" s="31" t="s">
        <v>10</v>
      </c>
      <c r="V139" s="84">
        <v>0</v>
      </c>
      <c r="W139" s="84">
        <v>0</v>
      </c>
      <c r="X139" s="84">
        <v>0</v>
      </c>
      <c r="Y139" s="84">
        <v>0</v>
      </c>
      <c r="Z139" s="84">
        <v>0</v>
      </c>
      <c r="AA139" s="84">
        <v>0</v>
      </c>
      <c r="AB139" s="84">
        <v>0</v>
      </c>
      <c r="AC139" s="85">
        <v>0</v>
      </c>
      <c r="AD139" s="86">
        <v>0</v>
      </c>
      <c r="AE139" s="86">
        <v>0</v>
      </c>
      <c r="AF139" s="86">
        <v>0</v>
      </c>
      <c r="AG139" s="86">
        <v>0</v>
      </c>
      <c r="AH139" s="86">
        <v>0</v>
      </c>
      <c r="AI139" s="87">
        <f t="shared" si="142"/>
        <v>0</v>
      </c>
    </row>
    <row r="140" spans="1:35" ht="15">
      <c r="A140" s="8" t="s">
        <v>53</v>
      </c>
      <c r="B140" s="48">
        <v>0</v>
      </c>
      <c r="C140" s="48">
        <v>0</v>
      </c>
      <c r="D140" s="48">
        <v>0</v>
      </c>
      <c r="E140" s="48">
        <v>0</v>
      </c>
      <c r="F140" s="400"/>
      <c r="G140" s="48">
        <v>0</v>
      </c>
      <c r="H140" s="49">
        <v>0</v>
      </c>
      <c r="I140" s="50">
        <f t="shared" si="140"/>
        <v>0</v>
      </c>
      <c r="J140" s="5"/>
      <c r="K140" s="20" t="s">
        <v>53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2">
        <v>0</v>
      </c>
      <c r="S140" s="53">
        <f t="shared" si="141"/>
        <v>0</v>
      </c>
      <c r="U140" s="30" t="s">
        <v>53</v>
      </c>
      <c r="V140" s="88">
        <v>0</v>
      </c>
      <c r="W140" s="88">
        <v>0</v>
      </c>
      <c r="X140" s="88">
        <v>0</v>
      </c>
      <c r="Y140" s="88">
        <v>0</v>
      </c>
      <c r="Z140" s="88">
        <v>0</v>
      </c>
      <c r="AA140" s="88">
        <v>0</v>
      </c>
      <c r="AB140" s="88">
        <v>0</v>
      </c>
      <c r="AC140" s="89">
        <v>0</v>
      </c>
      <c r="AD140" s="88">
        <v>0</v>
      </c>
      <c r="AE140" s="88">
        <v>0</v>
      </c>
      <c r="AF140" s="88">
        <v>0</v>
      </c>
      <c r="AG140" s="88">
        <v>0</v>
      </c>
      <c r="AH140" s="88">
        <v>0</v>
      </c>
      <c r="AI140" s="90">
        <f t="shared" si="142"/>
        <v>0</v>
      </c>
    </row>
    <row r="141" spans="1:35" ht="15">
      <c r="A141" s="9" t="s">
        <v>16</v>
      </c>
      <c r="B141" s="45">
        <v>1.005189153143873</v>
      </c>
      <c r="C141" s="45">
        <v>12.503297528667842</v>
      </c>
      <c r="D141" s="45">
        <v>1.2748914272148455</v>
      </c>
      <c r="E141" s="45">
        <v>0</v>
      </c>
      <c r="F141" s="400"/>
      <c r="G141" s="45">
        <v>0</v>
      </c>
      <c r="H141" s="54">
        <v>0</v>
      </c>
      <c r="I141" s="44">
        <f t="shared" si="140"/>
        <v>14.783378109026559</v>
      </c>
      <c r="J141" s="5"/>
      <c r="K141" s="21" t="s">
        <v>16</v>
      </c>
      <c r="L141" s="45">
        <v>1.005189153143873</v>
      </c>
      <c r="M141" s="45">
        <v>12.503297528667842</v>
      </c>
      <c r="N141" s="45">
        <v>1.2748914272148455</v>
      </c>
      <c r="O141" s="45">
        <v>0</v>
      </c>
      <c r="P141" s="45">
        <v>0</v>
      </c>
      <c r="Q141" s="45">
        <v>0</v>
      </c>
      <c r="R141" s="46">
        <v>0</v>
      </c>
      <c r="S141" s="47">
        <f t="shared" si="141"/>
        <v>14.783378109026559</v>
      </c>
      <c r="U141" s="31" t="s">
        <v>16</v>
      </c>
      <c r="V141" s="84">
        <v>1.005189153143873</v>
      </c>
      <c r="W141" s="84">
        <v>0</v>
      </c>
      <c r="X141" s="84">
        <v>0</v>
      </c>
      <c r="Y141" s="84">
        <v>12.503297528667842</v>
      </c>
      <c r="Z141" s="84">
        <v>7.8089637830138781E-2</v>
      </c>
      <c r="AA141" s="84">
        <v>0</v>
      </c>
      <c r="AB141" s="84">
        <v>0</v>
      </c>
      <c r="AC141" s="85">
        <v>1.1968017893847067</v>
      </c>
      <c r="AD141" s="86">
        <v>0</v>
      </c>
      <c r="AE141" s="86">
        <v>0</v>
      </c>
      <c r="AF141" s="86">
        <v>0</v>
      </c>
      <c r="AG141" s="86">
        <v>1.1968017893847067</v>
      </c>
      <c r="AH141" s="86">
        <v>0</v>
      </c>
      <c r="AI141" s="87">
        <f t="shared" si="142"/>
        <v>14.783378109026561</v>
      </c>
    </row>
    <row r="142" spans="1:35" ht="15">
      <c r="A142" s="8" t="s">
        <v>65</v>
      </c>
      <c r="B142" s="48">
        <v>2.2262778433693264</v>
      </c>
      <c r="C142" s="48">
        <v>0.32187149542689059</v>
      </c>
      <c r="D142" s="48">
        <v>1.1641019084605875</v>
      </c>
      <c r="E142" s="48">
        <v>0</v>
      </c>
      <c r="F142" s="400"/>
      <c r="G142" s="48">
        <v>0</v>
      </c>
      <c r="H142" s="49">
        <v>0</v>
      </c>
      <c r="I142" s="50">
        <f t="shared" si="140"/>
        <v>3.7122512472568046</v>
      </c>
      <c r="J142" s="5"/>
      <c r="K142" s="20" t="s">
        <v>65</v>
      </c>
      <c r="L142" s="51">
        <v>2.2262778433693264</v>
      </c>
      <c r="M142" s="51">
        <v>0.32187149542689059</v>
      </c>
      <c r="N142" s="51">
        <v>1.1641019084605875</v>
      </c>
      <c r="O142" s="51">
        <v>0</v>
      </c>
      <c r="P142" s="51">
        <v>0</v>
      </c>
      <c r="Q142" s="51">
        <v>0</v>
      </c>
      <c r="R142" s="52">
        <v>0</v>
      </c>
      <c r="S142" s="53">
        <f t="shared" si="141"/>
        <v>3.7122512472568046</v>
      </c>
      <c r="U142" s="30" t="s">
        <v>54</v>
      </c>
      <c r="V142" s="88">
        <v>2.2262778433693264</v>
      </c>
      <c r="W142" s="88">
        <v>0</v>
      </c>
      <c r="X142" s="88">
        <v>0</v>
      </c>
      <c r="Y142" s="88">
        <v>0.32187149542689059</v>
      </c>
      <c r="Z142" s="88">
        <v>0.44704374364845906</v>
      </c>
      <c r="AA142" s="88">
        <v>0</v>
      </c>
      <c r="AB142" s="88">
        <v>0</v>
      </c>
      <c r="AC142" s="89">
        <v>0.71705816481212847</v>
      </c>
      <c r="AD142" s="88">
        <v>0</v>
      </c>
      <c r="AE142" s="88">
        <v>0</v>
      </c>
      <c r="AF142" s="88">
        <v>0</v>
      </c>
      <c r="AG142" s="88">
        <v>0.71705816481212847</v>
      </c>
      <c r="AH142" s="88">
        <v>0</v>
      </c>
      <c r="AI142" s="90">
        <f t="shared" si="142"/>
        <v>3.7122512472568046</v>
      </c>
    </row>
    <row r="143" spans="1:35" ht="15">
      <c r="A143" s="9" t="s">
        <v>55</v>
      </c>
      <c r="B143" s="45">
        <v>0</v>
      </c>
      <c r="C143" s="45">
        <v>0</v>
      </c>
      <c r="D143" s="45">
        <v>0</v>
      </c>
      <c r="E143" s="45">
        <v>0</v>
      </c>
      <c r="F143" s="400"/>
      <c r="G143" s="45">
        <v>0</v>
      </c>
      <c r="H143" s="54">
        <v>0</v>
      </c>
      <c r="I143" s="44">
        <f t="shared" si="140"/>
        <v>0</v>
      </c>
      <c r="J143" s="5"/>
      <c r="K143" s="21" t="s">
        <v>55</v>
      </c>
      <c r="L143" s="45">
        <v>0</v>
      </c>
      <c r="M143" s="45">
        <v>0</v>
      </c>
      <c r="N143" s="45">
        <v>0</v>
      </c>
      <c r="O143" s="45">
        <v>0</v>
      </c>
      <c r="P143" s="45">
        <v>7.527831294921115</v>
      </c>
      <c r="Q143" s="45">
        <v>0</v>
      </c>
      <c r="R143" s="46">
        <v>0</v>
      </c>
      <c r="S143" s="47">
        <f t="shared" si="141"/>
        <v>7.527831294921115</v>
      </c>
      <c r="U143" s="31" t="s">
        <v>55</v>
      </c>
      <c r="V143" s="84">
        <v>0</v>
      </c>
      <c r="W143" s="84">
        <v>0</v>
      </c>
      <c r="X143" s="84">
        <v>0</v>
      </c>
      <c r="Y143" s="84">
        <v>0</v>
      </c>
      <c r="Z143" s="84">
        <v>0</v>
      </c>
      <c r="AA143" s="84">
        <v>0</v>
      </c>
      <c r="AB143" s="84">
        <v>7.527831294921115</v>
      </c>
      <c r="AC143" s="85">
        <v>0</v>
      </c>
      <c r="AD143" s="84">
        <v>0</v>
      </c>
      <c r="AE143" s="84">
        <v>0</v>
      </c>
      <c r="AF143" s="84">
        <v>0</v>
      </c>
      <c r="AG143" s="84">
        <v>0</v>
      </c>
      <c r="AH143" s="84">
        <v>0</v>
      </c>
      <c r="AI143" s="87">
        <f t="shared" si="142"/>
        <v>7.527831294921115</v>
      </c>
    </row>
    <row r="144" spans="1:35" ht="15">
      <c r="A144" s="8" t="s">
        <v>12</v>
      </c>
      <c r="B144" s="48">
        <v>0</v>
      </c>
      <c r="C144" s="48">
        <v>0</v>
      </c>
      <c r="D144" s="48">
        <v>0</v>
      </c>
      <c r="E144" s="48">
        <v>0</v>
      </c>
      <c r="F144" s="400"/>
      <c r="G144" s="48">
        <v>0</v>
      </c>
      <c r="H144" s="49">
        <v>0</v>
      </c>
      <c r="I144" s="50">
        <f t="shared" si="140"/>
        <v>0</v>
      </c>
      <c r="J144" s="5"/>
      <c r="K144" s="20" t="s">
        <v>12</v>
      </c>
      <c r="L144" s="51">
        <v>0</v>
      </c>
      <c r="M144" s="51">
        <v>0</v>
      </c>
      <c r="N144" s="51">
        <v>0</v>
      </c>
      <c r="O144" s="51">
        <v>0</v>
      </c>
      <c r="P144" s="51">
        <v>0.74929057779017116</v>
      </c>
      <c r="Q144" s="51">
        <v>0</v>
      </c>
      <c r="R144" s="52">
        <v>0</v>
      </c>
      <c r="S144" s="53">
        <f t="shared" si="141"/>
        <v>0.74929057779017116</v>
      </c>
      <c r="U144" s="30" t="s">
        <v>12</v>
      </c>
      <c r="V144" s="88">
        <v>0</v>
      </c>
      <c r="W144" s="88">
        <v>0</v>
      </c>
      <c r="X144" s="88">
        <v>0</v>
      </c>
      <c r="Y144" s="88">
        <v>0</v>
      </c>
      <c r="Z144" s="88">
        <v>0</v>
      </c>
      <c r="AA144" s="88">
        <v>0</v>
      </c>
      <c r="AB144" s="88">
        <v>0.74929057779017116</v>
      </c>
      <c r="AC144" s="89">
        <v>0</v>
      </c>
      <c r="AD144" s="88">
        <v>0</v>
      </c>
      <c r="AE144" s="88">
        <v>0</v>
      </c>
      <c r="AF144" s="88">
        <v>0</v>
      </c>
      <c r="AG144" s="88">
        <v>0</v>
      </c>
      <c r="AH144" s="88">
        <v>0</v>
      </c>
      <c r="AI144" s="90">
        <f t="shared" si="142"/>
        <v>0.74929057779017116</v>
      </c>
    </row>
    <row r="145" spans="1:35" ht="15">
      <c r="A145" s="9" t="s">
        <v>56</v>
      </c>
      <c r="B145" s="45">
        <v>0</v>
      </c>
      <c r="C145" s="45">
        <v>0</v>
      </c>
      <c r="D145" s="45">
        <v>0</v>
      </c>
      <c r="E145" s="45">
        <v>0</v>
      </c>
      <c r="F145" s="400"/>
      <c r="G145" s="45">
        <v>0</v>
      </c>
      <c r="H145" s="54">
        <v>0</v>
      </c>
      <c r="I145" s="44">
        <f t="shared" si="140"/>
        <v>0</v>
      </c>
      <c r="J145" s="5"/>
      <c r="K145" s="21" t="s">
        <v>56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6">
        <v>0</v>
      </c>
      <c r="S145" s="47">
        <f t="shared" si="141"/>
        <v>0</v>
      </c>
      <c r="U145" s="31" t="s">
        <v>56</v>
      </c>
      <c r="V145" s="84">
        <v>0</v>
      </c>
      <c r="W145" s="84">
        <v>0</v>
      </c>
      <c r="X145" s="84">
        <v>0</v>
      </c>
      <c r="Y145" s="84">
        <v>0</v>
      </c>
      <c r="Z145" s="84">
        <v>0</v>
      </c>
      <c r="AA145" s="84">
        <v>0</v>
      </c>
      <c r="AB145" s="84">
        <v>0</v>
      </c>
      <c r="AC145" s="85">
        <v>0</v>
      </c>
      <c r="AD145" s="84">
        <v>0</v>
      </c>
      <c r="AE145" s="84">
        <v>0</v>
      </c>
      <c r="AF145" s="84">
        <v>0</v>
      </c>
      <c r="AG145" s="84">
        <v>0</v>
      </c>
      <c r="AH145" s="84">
        <v>0</v>
      </c>
      <c r="AI145" s="87">
        <f t="shared" si="142"/>
        <v>0</v>
      </c>
    </row>
    <row r="146" spans="1:35" ht="15">
      <c r="A146" s="8" t="s">
        <v>17</v>
      </c>
      <c r="B146" s="48">
        <v>0</v>
      </c>
      <c r="C146" s="48">
        <v>0</v>
      </c>
      <c r="D146" s="48">
        <v>2.4266924215739354</v>
      </c>
      <c r="E146" s="48">
        <v>0</v>
      </c>
      <c r="F146" s="400"/>
      <c r="G146" s="48">
        <v>0</v>
      </c>
      <c r="H146" s="49">
        <v>0</v>
      </c>
      <c r="I146" s="50">
        <f t="shared" si="140"/>
        <v>2.4266924215739354</v>
      </c>
      <c r="J146" s="5"/>
      <c r="K146" s="20" t="s">
        <v>17</v>
      </c>
      <c r="L146" s="51">
        <v>0</v>
      </c>
      <c r="M146" s="51">
        <v>0</v>
      </c>
      <c r="N146" s="51">
        <v>2.4266924215739354</v>
      </c>
      <c r="O146" s="51">
        <v>0</v>
      </c>
      <c r="P146" s="51">
        <v>0</v>
      </c>
      <c r="Q146" s="51">
        <v>0</v>
      </c>
      <c r="R146" s="52">
        <v>0</v>
      </c>
      <c r="S146" s="53">
        <f t="shared" si="141"/>
        <v>2.4266924215739354</v>
      </c>
      <c r="U146" s="30" t="s">
        <v>17</v>
      </c>
      <c r="V146" s="88">
        <v>0</v>
      </c>
      <c r="W146" s="88">
        <v>0</v>
      </c>
      <c r="X146" s="88">
        <v>0</v>
      </c>
      <c r="Y146" s="88">
        <v>0</v>
      </c>
      <c r="Z146" s="88">
        <v>2.4266924215739354</v>
      </c>
      <c r="AA146" s="88">
        <v>0</v>
      </c>
      <c r="AB146" s="88">
        <v>0</v>
      </c>
      <c r="AC146" s="89">
        <v>0</v>
      </c>
      <c r="AD146" s="88">
        <v>0</v>
      </c>
      <c r="AE146" s="88">
        <v>0</v>
      </c>
      <c r="AF146" s="88">
        <v>0</v>
      </c>
      <c r="AG146" s="88">
        <v>0</v>
      </c>
      <c r="AH146" s="88">
        <v>0</v>
      </c>
      <c r="AI146" s="90">
        <f t="shared" si="142"/>
        <v>2.4266924215739354</v>
      </c>
    </row>
    <row r="147" spans="1:35" ht="15">
      <c r="A147" s="9" t="s">
        <v>141</v>
      </c>
      <c r="B147" s="45">
        <v>6.8931994134444308</v>
      </c>
      <c r="C147" s="45">
        <v>27.955621027627753</v>
      </c>
      <c r="D147" s="45">
        <v>6.274242373520682</v>
      </c>
      <c r="E147" s="45">
        <v>0</v>
      </c>
      <c r="F147" s="400"/>
      <c r="G147" s="45">
        <v>0</v>
      </c>
      <c r="H147" s="54">
        <v>0</v>
      </c>
      <c r="I147" s="44">
        <f t="shared" si="140"/>
        <v>41.12306281459287</v>
      </c>
      <c r="J147" s="5"/>
      <c r="K147" s="21" t="s">
        <v>141</v>
      </c>
      <c r="L147" s="45">
        <v>6.8931994134444308</v>
      </c>
      <c r="M147" s="45">
        <v>27.955621027627753</v>
      </c>
      <c r="N147" s="45">
        <v>6.274242373520682</v>
      </c>
      <c r="O147" s="45">
        <v>0</v>
      </c>
      <c r="P147" s="45">
        <v>0</v>
      </c>
      <c r="Q147" s="45">
        <v>0</v>
      </c>
      <c r="R147" s="46">
        <v>0</v>
      </c>
      <c r="S147" s="47">
        <f t="shared" si="141"/>
        <v>41.12306281459287</v>
      </c>
      <c r="U147" s="31" t="s">
        <v>141</v>
      </c>
      <c r="V147" s="84">
        <v>6.7721217914158576</v>
      </c>
      <c r="W147" s="84">
        <v>0</v>
      </c>
      <c r="X147" s="84">
        <v>0</v>
      </c>
      <c r="Y147" s="84">
        <v>27.955621027627753</v>
      </c>
      <c r="Z147" s="84">
        <v>6.274242373520682</v>
      </c>
      <c r="AA147" s="84">
        <v>0</v>
      </c>
      <c r="AB147" s="84">
        <v>0</v>
      </c>
      <c r="AC147" s="85">
        <v>0.12107762202857358</v>
      </c>
      <c r="AD147" s="84">
        <v>0.12107762202857358</v>
      </c>
      <c r="AE147" s="84">
        <v>0</v>
      </c>
      <c r="AF147" s="84">
        <v>0</v>
      </c>
      <c r="AG147" s="84">
        <v>0</v>
      </c>
      <c r="AH147" s="84">
        <v>0</v>
      </c>
      <c r="AI147" s="87">
        <f t="shared" si="142"/>
        <v>41.123062814592863</v>
      </c>
    </row>
    <row r="148" spans="1:35" ht="15">
      <c r="A148" s="8" t="s">
        <v>25</v>
      </c>
      <c r="B148" s="48">
        <v>14.383792305687408</v>
      </c>
      <c r="C148" s="48">
        <v>0.60805199245902408</v>
      </c>
      <c r="D148" s="48">
        <v>0.19495724724632307</v>
      </c>
      <c r="E148" s="48">
        <v>28.713889628202523</v>
      </c>
      <c r="F148" s="400"/>
      <c r="G148" s="48">
        <v>5.3967045060667829</v>
      </c>
      <c r="H148" s="49">
        <v>0</v>
      </c>
      <c r="I148" s="50">
        <f t="shared" si="140"/>
        <v>49.29739567966206</v>
      </c>
      <c r="J148" s="5"/>
      <c r="K148" s="20" t="s">
        <v>25</v>
      </c>
      <c r="L148" s="51">
        <v>14.383792305687408</v>
      </c>
      <c r="M148" s="51">
        <v>0.60805199245902408</v>
      </c>
      <c r="N148" s="51">
        <v>0.19495724724632307</v>
      </c>
      <c r="O148" s="51">
        <v>28.713889628202523</v>
      </c>
      <c r="P148" s="51">
        <v>0.59734082136934286</v>
      </c>
      <c r="Q148" s="51">
        <v>5.3967045060667829</v>
      </c>
      <c r="R148" s="52">
        <v>0</v>
      </c>
      <c r="S148" s="53">
        <f t="shared" si="141"/>
        <v>49.894736501031403</v>
      </c>
      <c r="U148" s="30" t="s">
        <v>25</v>
      </c>
      <c r="V148" s="88">
        <v>0.40228348893914961</v>
      </c>
      <c r="W148" s="88">
        <v>9.9560419002042995</v>
      </c>
      <c r="X148" s="88">
        <v>5.3967045060667829</v>
      </c>
      <c r="Y148" s="88">
        <v>0.60805199245902408</v>
      </c>
      <c r="Z148" s="88">
        <v>0.19285550137699531</v>
      </c>
      <c r="AA148" s="88">
        <v>16.39200841739741</v>
      </c>
      <c r="AB148" s="88">
        <v>0.59734082136934286</v>
      </c>
      <c r="AC148" s="89">
        <v>16.349449873218401</v>
      </c>
      <c r="AD148" s="88">
        <v>4.0254669165439596</v>
      </c>
      <c r="AE148" s="88">
        <v>12.321881210805111</v>
      </c>
      <c r="AF148" s="88">
        <v>0</v>
      </c>
      <c r="AG148" s="88">
        <v>2.1017458693277603E-3</v>
      </c>
      <c r="AH148" s="88">
        <v>0</v>
      </c>
      <c r="AI148" s="90">
        <f t="shared" si="142"/>
        <v>49.894736501031403</v>
      </c>
    </row>
    <row r="149" spans="1:35" ht="15">
      <c r="A149" s="9" t="s">
        <v>24</v>
      </c>
      <c r="B149" s="45">
        <v>2.0827460773533835</v>
      </c>
      <c r="C149" s="45">
        <v>0</v>
      </c>
      <c r="D149" s="45">
        <v>0</v>
      </c>
      <c r="E149" s="45">
        <v>0</v>
      </c>
      <c r="F149" s="400"/>
      <c r="G149" s="45">
        <v>0</v>
      </c>
      <c r="H149" s="54">
        <v>0</v>
      </c>
      <c r="I149" s="44">
        <f t="shared" si="140"/>
        <v>2.0827460773533835</v>
      </c>
      <c r="J149" s="5"/>
      <c r="K149" s="21" t="s">
        <v>24</v>
      </c>
      <c r="L149" s="45">
        <v>2.0827460773533835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6">
        <v>0</v>
      </c>
      <c r="S149" s="47">
        <f t="shared" si="141"/>
        <v>2.0827460773533835</v>
      </c>
      <c r="U149" s="31" t="s">
        <v>24</v>
      </c>
      <c r="V149" s="84">
        <v>0.41654921547067669</v>
      </c>
      <c r="W149" s="84">
        <v>0</v>
      </c>
      <c r="X149" s="84">
        <v>0</v>
      </c>
      <c r="Y149" s="84">
        <v>0</v>
      </c>
      <c r="Z149" s="84">
        <v>0</v>
      </c>
      <c r="AA149" s="84">
        <v>0</v>
      </c>
      <c r="AB149" s="84">
        <v>0</v>
      </c>
      <c r="AC149" s="85">
        <v>1.6661968618827068</v>
      </c>
      <c r="AD149" s="84">
        <v>1.6661968618827068</v>
      </c>
      <c r="AE149" s="84">
        <v>0</v>
      </c>
      <c r="AF149" s="84">
        <v>0</v>
      </c>
      <c r="AG149" s="84">
        <v>0</v>
      </c>
      <c r="AH149" s="84">
        <v>0</v>
      </c>
      <c r="AI149" s="87">
        <f t="shared" si="142"/>
        <v>2.0827460773533835</v>
      </c>
    </row>
    <row r="150" spans="1:35" ht="15">
      <c r="A150" s="8" t="s">
        <v>57</v>
      </c>
      <c r="B150" s="48">
        <v>0.23540302921142861</v>
      </c>
      <c r="C150" s="48">
        <v>0</v>
      </c>
      <c r="D150" s="48">
        <v>0</v>
      </c>
      <c r="E150" s="48">
        <v>0</v>
      </c>
      <c r="F150" s="400"/>
      <c r="G150" s="48">
        <v>0</v>
      </c>
      <c r="H150" s="49">
        <v>0</v>
      </c>
      <c r="I150" s="50">
        <f t="shared" si="140"/>
        <v>0.23540302921142861</v>
      </c>
      <c r="J150" s="5"/>
      <c r="K150" s="20" t="s">
        <v>57</v>
      </c>
      <c r="L150" s="51">
        <v>0.23540302921142861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2">
        <v>0</v>
      </c>
      <c r="S150" s="53">
        <f t="shared" si="141"/>
        <v>0.23540302921142861</v>
      </c>
      <c r="U150" s="30" t="s">
        <v>57</v>
      </c>
      <c r="V150" s="88">
        <v>0.23540302921142861</v>
      </c>
      <c r="W150" s="88">
        <v>0</v>
      </c>
      <c r="X150" s="88">
        <v>0</v>
      </c>
      <c r="Y150" s="88">
        <v>0</v>
      </c>
      <c r="Z150" s="88">
        <v>0</v>
      </c>
      <c r="AA150" s="88">
        <v>0</v>
      </c>
      <c r="AB150" s="88">
        <v>0</v>
      </c>
      <c r="AC150" s="89">
        <v>0</v>
      </c>
      <c r="AD150" s="88">
        <v>0</v>
      </c>
      <c r="AE150" s="88">
        <v>0</v>
      </c>
      <c r="AF150" s="88">
        <v>0</v>
      </c>
      <c r="AG150" s="88">
        <v>0</v>
      </c>
      <c r="AH150" s="88">
        <v>0</v>
      </c>
      <c r="AI150" s="90">
        <f t="shared" si="142"/>
        <v>0.23540302921142861</v>
      </c>
    </row>
    <row r="151" spans="1:35" ht="15">
      <c r="A151" s="9" t="s">
        <v>22</v>
      </c>
      <c r="B151" s="45">
        <v>0</v>
      </c>
      <c r="C151" s="45">
        <v>5.1516196571428564E-2</v>
      </c>
      <c r="D151" s="45">
        <v>0</v>
      </c>
      <c r="E151" s="45">
        <v>0</v>
      </c>
      <c r="F151" s="400"/>
      <c r="G151" s="45">
        <v>0</v>
      </c>
      <c r="H151" s="54">
        <v>0</v>
      </c>
      <c r="I151" s="44">
        <f t="shared" si="140"/>
        <v>5.1516196571428564E-2</v>
      </c>
      <c r="J151" s="5"/>
      <c r="K151" s="21" t="s">
        <v>22</v>
      </c>
      <c r="L151" s="45">
        <v>0</v>
      </c>
      <c r="M151" s="45">
        <v>5.1516196571428564E-2</v>
      </c>
      <c r="N151" s="45">
        <v>0</v>
      </c>
      <c r="O151" s="45">
        <v>0</v>
      </c>
      <c r="P151" s="45">
        <v>0.31433863198202311</v>
      </c>
      <c r="Q151" s="45">
        <v>0</v>
      </c>
      <c r="R151" s="46">
        <v>0</v>
      </c>
      <c r="S151" s="47">
        <f t="shared" si="141"/>
        <v>0.36585482855345169</v>
      </c>
      <c r="U151" s="31" t="s">
        <v>22</v>
      </c>
      <c r="V151" s="84">
        <v>0</v>
      </c>
      <c r="W151" s="84">
        <v>0</v>
      </c>
      <c r="X151" s="84">
        <v>0</v>
      </c>
      <c r="Y151" s="84">
        <v>5.1516196571428564E-2</v>
      </c>
      <c r="Z151" s="84">
        <v>0</v>
      </c>
      <c r="AA151" s="84">
        <v>0</v>
      </c>
      <c r="AB151" s="84">
        <v>0.31433863198202311</v>
      </c>
      <c r="AC151" s="85">
        <v>0</v>
      </c>
      <c r="AD151" s="84">
        <v>0</v>
      </c>
      <c r="AE151" s="84">
        <v>0</v>
      </c>
      <c r="AF151" s="84">
        <v>0</v>
      </c>
      <c r="AG151" s="84">
        <v>0</v>
      </c>
      <c r="AH151" s="84">
        <v>0</v>
      </c>
      <c r="AI151" s="87">
        <f t="shared" si="142"/>
        <v>0.36585482855345169</v>
      </c>
    </row>
    <row r="152" spans="1:35" ht="15">
      <c r="A152" s="8" t="s">
        <v>21</v>
      </c>
      <c r="B152" s="48">
        <v>0</v>
      </c>
      <c r="C152" s="48">
        <v>0</v>
      </c>
      <c r="D152" s="48">
        <v>0</v>
      </c>
      <c r="E152" s="48">
        <v>0</v>
      </c>
      <c r="F152" s="400"/>
      <c r="G152" s="48">
        <v>0</v>
      </c>
      <c r="H152" s="49">
        <v>0</v>
      </c>
      <c r="I152" s="50">
        <f t="shared" si="140"/>
        <v>0</v>
      </c>
      <c r="J152" s="5"/>
      <c r="K152" s="20" t="s">
        <v>21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2">
        <v>0</v>
      </c>
      <c r="S152" s="53">
        <f t="shared" si="141"/>
        <v>0</v>
      </c>
      <c r="U152" s="30" t="s">
        <v>58</v>
      </c>
      <c r="V152" s="88">
        <v>0</v>
      </c>
      <c r="W152" s="88">
        <v>0</v>
      </c>
      <c r="X152" s="88">
        <v>0</v>
      </c>
      <c r="Y152" s="88">
        <v>0</v>
      </c>
      <c r="Z152" s="88">
        <v>0</v>
      </c>
      <c r="AA152" s="88">
        <v>0</v>
      </c>
      <c r="AB152" s="88">
        <v>0</v>
      </c>
      <c r="AC152" s="89">
        <v>0</v>
      </c>
      <c r="AD152" s="88">
        <v>0</v>
      </c>
      <c r="AE152" s="88">
        <v>0</v>
      </c>
      <c r="AF152" s="88">
        <v>0</v>
      </c>
      <c r="AG152" s="88">
        <v>0</v>
      </c>
      <c r="AH152" s="88">
        <v>0</v>
      </c>
      <c r="AI152" s="90">
        <f t="shared" si="142"/>
        <v>0</v>
      </c>
    </row>
    <row r="153" spans="1:35" ht="15">
      <c r="A153" s="10" t="s">
        <v>61</v>
      </c>
      <c r="B153" s="45">
        <v>0</v>
      </c>
      <c r="C153" s="45">
        <v>0</v>
      </c>
      <c r="D153" s="45">
        <v>0</v>
      </c>
      <c r="E153" s="45">
        <v>0</v>
      </c>
      <c r="F153" s="400"/>
      <c r="G153" s="45">
        <v>0</v>
      </c>
      <c r="H153" s="54">
        <v>0</v>
      </c>
      <c r="I153" s="44">
        <f t="shared" si="140"/>
        <v>0</v>
      </c>
      <c r="J153" s="5"/>
      <c r="K153" s="22" t="s">
        <v>61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0</v>
      </c>
      <c r="R153" s="46">
        <v>0</v>
      </c>
      <c r="S153" s="47">
        <f t="shared" si="141"/>
        <v>0</v>
      </c>
      <c r="U153" s="32" t="s">
        <v>59</v>
      </c>
      <c r="V153" s="84">
        <v>0</v>
      </c>
      <c r="W153" s="84">
        <v>0</v>
      </c>
      <c r="X153" s="84">
        <v>0</v>
      </c>
      <c r="Y153" s="84">
        <v>0</v>
      </c>
      <c r="Z153" s="84">
        <v>0</v>
      </c>
      <c r="AA153" s="84">
        <v>0</v>
      </c>
      <c r="AB153" s="84">
        <v>0</v>
      </c>
      <c r="AC153" s="85">
        <v>0</v>
      </c>
      <c r="AD153" s="86">
        <v>0</v>
      </c>
      <c r="AE153" s="86">
        <v>0</v>
      </c>
      <c r="AF153" s="86">
        <v>0</v>
      </c>
      <c r="AG153" s="86">
        <v>0</v>
      </c>
      <c r="AH153" s="86">
        <v>0</v>
      </c>
      <c r="AI153" s="87">
        <f t="shared" si="142"/>
        <v>0</v>
      </c>
    </row>
    <row r="154" spans="1:35">
      <c r="A154" s="11" t="s">
        <v>23</v>
      </c>
      <c r="B154" s="55">
        <v>0</v>
      </c>
      <c r="C154" s="55">
        <v>0</v>
      </c>
      <c r="D154" s="55">
        <v>0</v>
      </c>
      <c r="E154" s="55">
        <v>0</v>
      </c>
      <c r="F154" s="400"/>
      <c r="G154" s="55">
        <v>0</v>
      </c>
      <c r="H154" s="56">
        <v>0</v>
      </c>
      <c r="I154" s="57">
        <f t="shared" si="140"/>
        <v>0</v>
      </c>
      <c r="J154" s="5"/>
      <c r="K154" s="23" t="s">
        <v>23</v>
      </c>
      <c r="L154" s="58">
        <v>0</v>
      </c>
      <c r="M154" s="58">
        <v>0</v>
      </c>
      <c r="N154" s="58">
        <v>0</v>
      </c>
      <c r="O154" s="58">
        <v>0</v>
      </c>
      <c r="P154" s="58">
        <v>0</v>
      </c>
      <c r="Q154" s="58">
        <v>0</v>
      </c>
      <c r="R154" s="59">
        <v>0</v>
      </c>
      <c r="S154" s="60">
        <f t="shared" si="141"/>
        <v>0</v>
      </c>
      <c r="U154" s="33" t="s">
        <v>62</v>
      </c>
      <c r="V154" s="91">
        <v>0</v>
      </c>
      <c r="W154" s="91">
        <v>0</v>
      </c>
      <c r="X154" s="91">
        <v>0</v>
      </c>
      <c r="Y154" s="91">
        <v>0</v>
      </c>
      <c r="Z154" s="91">
        <v>0</v>
      </c>
      <c r="AA154" s="91">
        <v>0</v>
      </c>
      <c r="AB154" s="91">
        <v>0</v>
      </c>
      <c r="AC154" s="91">
        <v>0</v>
      </c>
      <c r="AD154" s="91">
        <v>0</v>
      </c>
      <c r="AE154" s="91">
        <v>0</v>
      </c>
      <c r="AF154" s="91">
        <v>0</v>
      </c>
      <c r="AG154" s="91">
        <v>0</v>
      </c>
      <c r="AH154" s="92">
        <v>0</v>
      </c>
      <c r="AI154" s="93">
        <f t="shared" si="142"/>
        <v>0</v>
      </c>
    </row>
    <row r="155" spans="1:35">
      <c r="A155" s="12" t="s">
        <v>19</v>
      </c>
      <c r="B155" s="61">
        <v>0</v>
      </c>
      <c r="C155" s="61">
        <v>0</v>
      </c>
      <c r="D155" s="61">
        <v>0</v>
      </c>
      <c r="E155" s="61">
        <v>0</v>
      </c>
      <c r="F155" s="400"/>
      <c r="G155" s="61">
        <v>0</v>
      </c>
      <c r="H155" s="62">
        <v>0</v>
      </c>
      <c r="I155" s="63">
        <f t="shared" si="140"/>
        <v>0</v>
      </c>
      <c r="J155" s="5"/>
      <c r="K155" s="24" t="s">
        <v>19</v>
      </c>
      <c r="L155" s="61">
        <v>0</v>
      </c>
      <c r="M155" s="61">
        <v>0</v>
      </c>
      <c r="N155" s="61">
        <v>0</v>
      </c>
      <c r="O155" s="61">
        <v>0</v>
      </c>
      <c r="P155" s="61">
        <v>0</v>
      </c>
      <c r="Q155" s="61">
        <v>0</v>
      </c>
      <c r="R155" s="64">
        <v>0</v>
      </c>
      <c r="S155" s="65">
        <f t="shared" si="141"/>
        <v>0</v>
      </c>
      <c r="U155" s="34" t="s">
        <v>19</v>
      </c>
      <c r="V155" s="94">
        <v>0</v>
      </c>
      <c r="W155" s="94">
        <v>0</v>
      </c>
      <c r="X155" s="94">
        <v>0</v>
      </c>
      <c r="Y155" s="94">
        <v>0</v>
      </c>
      <c r="Z155" s="94">
        <v>0</v>
      </c>
      <c r="AA155" s="94">
        <v>0</v>
      </c>
      <c r="AB155" s="94">
        <v>0</v>
      </c>
      <c r="AC155" s="94">
        <v>0</v>
      </c>
      <c r="AD155" s="95">
        <v>0</v>
      </c>
      <c r="AE155" s="95">
        <v>0</v>
      </c>
      <c r="AF155" s="95">
        <v>0</v>
      </c>
      <c r="AG155" s="95">
        <v>0</v>
      </c>
      <c r="AH155" s="95">
        <v>0</v>
      </c>
      <c r="AI155" s="96">
        <f t="shared" si="142"/>
        <v>0</v>
      </c>
    </row>
    <row r="156" spans="1:35">
      <c r="A156" s="11" t="s">
        <v>20</v>
      </c>
      <c r="B156" s="55">
        <v>0</v>
      </c>
      <c r="C156" s="55">
        <v>0</v>
      </c>
      <c r="D156" s="55">
        <v>0</v>
      </c>
      <c r="E156" s="55">
        <v>0</v>
      </c>
      <c r="F156" s="400"/>
      <c r="G156" s="55">
        <v>0</v>
      </c>
      <c r="H156" s="56">
        <v>0</v>
      </c>
      <c r="I156" s="57">
        <f t="shared" si="140"/>
        <v>0</v>
      </c>
      <c r="J156" s="5"/>
      <c r="K156" s="23" t="s">
        <v>20</v>
      </c>
      <c r="L156" s="58">
        <v>0</v>
      </c>
      <c r="M156" s="58">
        <v>0</v>
      </c>
      <c r="N156" s="58">
        <v>0</v>
      </c>
      <c r="O156" s="58">
        <v>0</v>
      </c>
      <c r="P156" s="58">
        <v>0</v>
      </c>
      <c r="Q156" s="58">
        <v>0</v>
      </c>
      <c r="R156" s="59">
        <v>0</v>
      </c>
      <c r="S156" s="60">
        <f t="shared" si="141"/>
        <v>0</v>
      </c>
      <c r="U156" s="33" t="s">
        <v>20</v>
      </c>
      <c r="V156" s="91">
        <v>0</v>
      </c>
      <c r="W156" s="91">
        <v>0</v>
      </c>
      <c r="X156" s="91">
        <v>0</v>
      </c>
      <c r="Y156" s="91">
        <v>0</v>
      </c>
      <c r="Z156" s="91">
        <v>0</v>
      </c>
      <c r="AA156" s="91">
        <v>0</v>
      </c>
      <c r="AB156" s="91">
        <v>0</v>
      </c>
      <c r="AC156" s="91">
        <v>0</v>
      </c>
      <c r="AD156" s="91">
        <v>0</v>
      </c>
      <c r="AE156" s="91">
        <v>0</v>
      </c>
      <c r="AF156" s="91">
        <v>0</v>
      </c>
      <c r="AG156" s="91">
        <v>0</v>
      </c>
      <c r="AH156" s="92">
        <v>0</v>
      </c>
      <c r="AI156" s="93">
        <f t="shared" si="142"/>
        <v>0</v>
      </c>
    </row>
    <row r="157" spans="1:35" ht="15" thickBot="1">
      <c r="A157" s="13" t="s">
        <v>11</v>
      </c>
      <c r="B157" s="66">
        <v>0</v>
      </c>
      <c r="C157" s="66">
        <v>0</v>
      </c>
      <c r="D157" s="66">
        <v>0</v>
      </c>
      <c r="E157" s="66">
        <v>0</v>
      </c>
      <c r="F157" s="401"/>
      <c r="G157" s="66">
        <v>0</v>
      </c>
      <c r="H157" s="67">
        <v>0</v>
      </c>
      <c r="I157" s="68">
        <f t="shared" si="140"/>
        <v>0</v>
      </c>
      <c r="J157" s="5"/>
      <c r="K157" s="25" t="s">
        <v>11</v>
      </c>
      <c r="L157" s="66">
        <v>0</v>
      </c>
      <c r="M157" s="66">
        <v>0</v>
      </c>
      <c r="N157" s="66">
        <v>0</v>
      </c>
      <c r="O157" s="66">
        <v>0</v>
      </c>
      <c r="P157" s="66">
        <v>0</v>
      </c>
      <c r="Q157" s="66">
        <v>0</v>
      </c>
      <c r="R157" s="69">
        <v>0</v>
      </c>
      <c r="S157" s="70">
        <f t="shared" si="141"/>
        <v>0</v>
      </c>
      <c r="U157" s="34" t="s">
        <v>11</v>
      </c>
      <c r="V157" s="94">
        <v>0</v>
      </c>
      <c r="W157" s="94">
        <v>0</v>
      </c>
      <c r="X157" s="94">
        <v>0</v>
      </c>
      <c r="Y157" s="94">
        <v>0</v>
      </c>
      <c r="Z157" s="94">
        <v>0</v>
      </c>
      <c r="AA157" s="94">
        <v>0</v>
      </c>
      <c r="AB157" s="94">
        <v>0</v>
      </c>
      <c r="AC157" s="94">
        <v>0</v>
      </c>
      <c r="AD157" s="95">
        <v>0</v>
      </c>
      <c r="AE157" s="95">
        <v>0</v>
      </c>
      <c r="AF157" s="95">
        <v>0</v>
      </c>
      <c r="AG157" s="95">
        <v>0</v>
      </c>
      <c r="AH157" s="95">
        <v>0</v>
      </c>
      <c r="AI157" s="96">
        <f t="shared" si="142"/>
        <v>0</v>
      </c>
    </row>
    <row r="158" spans="1:35" ht="15">
      <c r="A158" s="14" t="s">
        <v>26</v>
      </c>
      <c r="B158" s="71">
        <f>SUM(B137:B153)</f>
        <v>26.826607822209851</v>
      </c>
      <c r="C158" s="71">
        <f t="shared" ref="C158:I158" si="143">SUM(C137:C153)</f>
        <v>41.440358240752936</v>
      </c>
      <c r="D158" s="71">
        <f t="shared" si="143"/>
        <v>11.334885378016374</v>
      </c>
      <c r="E158" s="71">
        <f t="shared" si="143"/>
        <v>28.713889628202523</v>
      </c>
      <c r="F158" s="71">
        <f t="shared" si="143"/>
        <v>0</v>
      </c>
      <c r="G158" s="71">
        <f t="shared" si="143"/>
        <v>5.3967045060667829</v>
      </c>
      <c r="H158" s="72">
        <f t="shared" si="143"/>
        <v>0</v>
      </c>
      <c r="I158" s="44">
        <f t="shared" si="143"/>
        <v>113.71244557524847</v>
      </c>
      <c r="J158" s="5"/>
      <c r="K158" s="26" t="s">
        <v>26</v>
      </c>
      <c r="L158" s="71">
        <f>SUM(L137:L153)</f>
        <v>26.826607822209851</v>
      </c>
      <c r="M158" s="71">
        <f t="shared" ref="M158:S158" si="144">SUM(M137:M153)</f>
        <v>41.440358240752936</v>
      </c>
      <c r="N158" s="71">
        <f t="shared" si="144"/>
        <v>11.334885378016374</v>
      </c>
      <c r="O158" s="71">
        <f t="shared" si="144"/>
        <v>28.713889628202523</v>
      </c>
      <c r="P158" s="71">
        <f t="shared" si="144"/>
        <v>9.1888013260626522</v>
      </c>
      <c r="Q158" s="71">
        <f t="shared" si="144"/>
        <v>5.3967045060667829</v>
      </c>
      <c r="R158" s="72">
        <f t="shared" si="144"/>
        <v>0</v>
      </c>
      <c r="S158" s="73">
        <f t="shared" si="144"/>
        <v>122.90124690131111</v>
      </c>
      <c r="U158" s="35" t="s">
        <v>60</v>
      </c>
      <c r="V158" s="97">
        <f>SUM(V137:V153)</f>
        <v>11.057824521550311</v>
      </c>
      <c r="W158" s="97">
        <f t="shared" ref="W158:AH158" si="145">SUM(W137:W153)</f>
        <v>9.9560419002042995</v>
      </c>
      <c r="X158" s="97">
        <f t="shared" si="145"/>
        <v>5.3967045060667829</v>
      </c>
      <c r="Y158" s="97">
        <f t="shared" si="145"/>
        <v>41.440358240752936</v>
      </c>
      <c r="Z158" s="97">
        <f t="shared" si="145"/>
        <v>9.4189236779502092</v>
      </c>
      <c r="AA158" s="97">
        <f t="shared" si="145"/>
        <v>16.39200841739741</v>
      </c>
      <c r="AB158" s="97">
        <f t="shared" si="145"/>
        <v>9.1888013260626522</v>
      </c>
      <c r="AC158" s="97">
        <f t="shared" si="145"/>
        <v>20.050584311326517</v>
      </c>
      <c r="AD158" s="98">
        <f t="shared" si="145"/>
        <v>5.8127414004552396</v>
      </c>
      <c r="AE158" s="98">
        <f t="shared" si="145"/>
        <v>12.321881210805111</v>
      </c>
      <c r="AF158" s="98">
        <f t="shared" si="145"/>
        <v>0</v>
      </c>
      <c r="AG158" s="98">
        <f t="shared" si="145"/>
        <v>1.9159617000661631</v>
      </c>
      <c r="AH158" s="98">
        <f t="shared" si="145"/>
        <v>0</v>
      </c>
      <c r="AI158" s="99">
        <f>SUM(V158:AC158)</f>
        <v>122.9012469013111</v>
      </c>
    </row>
    <row r="159" spans="1:35" s="2" customFormat="1" ht="15" thickBot="1">
      <c r="A159" s="15" t="s">
        <v>100</v>
      </c>
      <c r="B159" s="100">
        <f>IF($I158=0,"-",B158/$I158)</f>
        <v>0.23591619797199348</v>
      </c>
      <c r="C159" s="100">
        <f t="shared" ref="C159:H159" si="146">IF($I158=0,"-",C158/$I158)</f>
        <v>0.3644311581825056</v>
      </c>
      <c r="D159" s="100">
        <f t="shared" si="146"/>
        <v>9.9680253297477345E-2</v>
      </c>
      <c r="E159" s="100">
        <f t="shared" si="146"/>
        <v>0.25251316584516947</v>
      </c>
      <c r="F159" s="100">
        <f t="shared" si="146"/>
        <v>0</v>
      </c>
      <c r="G159" s="100">
        <f t="shared" si="146"/>
        <v>4.7459224702854089E-2</v>
      </c>
      <c r="H159" s="101">
        <f t="shared" si="146"/>
        <v>0</v>
      </c>
      <c r="I159" s="102">
        <f>SUM(B159:H159)</f>
        <v>1</v>
      </c>
      <c r="J159"/>
      <c r="K159" s="27" t="s">
        <v>100</v>
      </c>
      <c r="L159" s="76">
        <f>IF($S158=0,"-",L158/$S158)</f>
        <v>0.21827775143527584</v>
      </c>
      <c r="M159" s="76">
        <f t="shared" ref="M159:R159" si="147">IF($S158=0,"-",M158/$S158)</f>
        <v>0.33718419695147006</v>
      </c>
      <c r="N159" s="76">
        <f t="shared" si="147"/>
        <v>9.2227586487533458E-2</v>
      </c>
      <c r="O159" s="76">
        <f t="shared" si="147"/>
        <v>0.23363383490534956</v>
      </c>
      <c r="P159" s="76">
        <f t="shared" si="147"/>
        <v>7.4765729052701957E-2</v>
      </c>
      <c r="Q159" s="76">
        <f t="shared" si="147"/>
        <v>4.39109011676692E-2</v>
      </c>
      <c r="R159" s="77">
        <f t="shared" si="147"/>
        <v>0</v>
      </c>
      <c r="S159" s="78">
        <f>SUM(L159:R159)</f>
        <v>1.0000000000000002</v>
      </c>
      <c r="U159" s="36" t="s">
        <v>100</v>
      </c>
      <c r="V159" s="103">
        <f>+V158/$AI158</f>
        <v>8.9973249257834398E-2</v>
      </c>
      <c r="W159" s="103">
        <f t="shared" ref="W159:AH159" si="148">+W158/$AI158</f>
        <v>8.1008469411208955E-2</v>
      </c>
      <c r="X159" s="103">
        <f t="shared" si="148"/>
        <v>4.3910901167669207E-2</v>
      </c>
      <c r="Y159" s="103">
        <f t="shared" si="148"/>
        <v>0.33718419695147012</v>
      </c>
      <c r="Z159" s="103">
        <f t="shared" si="148"/>
        <v>7.6638145791259091E-2</v>
      </c>
      <c r="AA159" s="103">
        <f t="shared" si="148"/>
        <v>0.1333754443562325</v>
      </c>
      <c r="AB159" s="103">
        <f t="shared" si="148"/>
        <v>7.4765729052701957E-2</v>
      </c>
      <c r="AC159" s="103">
        <f t="shared" si="148"/>
        <v>0.16314386401162395</v>
      </c>
      <c r="AD159" s="103">
        <f t="shared" si="148"/>
        <v>4.7296032766232496E-2</v>
      </c>
      <c r="AE159" s="103">
        <f t="shared" si="148"/>
        <v>0.10025839054911706</v>
      </c>
      <c r="AF159" s="103">
        <f t="shared" si="148"/>
        <v>0</v>
      </c>
      <c r="AG159" s="103">
        <f t="shared" si="148"/>
        <v>1.5589440696274366E-2</v>
      </c>
      <c r="AH159" s="103">
        <f t="shared" si="148"/>
        <v>0</v>
      </c>
      <c r="AI159" s="104">
        <f>SUM(V159:AC159)</f>
        <v>1</v>
      </c>
    </row>
    <row r="160" spans="1:35" ht="15" thickBot="1">
      <c r="A160" s="16"/>
      <c r="B160" s="16"/>
      <c r="C160" s="16"/>
      <c r="D160" s="16"/>
      <c r="E160" s="16"/>
      <c r="F160" s="16"/>
      <c r="G160" s="16"/>
      <c r="H160" s="16"/>
      <c r="I160" s="16"/>
      <c r="K160" s="16"/>
      <c r="AI160" s="5"/>
    </row>
    <row r="161" spans="1:35" ht="28.5">
      <c r="A161" s="431" t="s">
        <v>31</v>
      </c>
      <c r="B161" s="37" t="s">
        <v>0</v>
      </c>
      <c r="C161" s="37" t="s">
        <v>1</v>
      </c>
      <c r="D161" s="37" t="s">
        <v>2</v>
      </c>
      <c r="E161" s="37" t="s">
        <v>3</v>
      </c>
      <c r="F161" s="37" t="s">
        <v>27</v>
      </c>
      <c r="G161" s="37" t="s">
        <v>4</v>
      </c>
      <c r="H161" s="37" t="s">
        <v>5</v>
      </c>
      <c r="I161" s="38" t="s">
        <v>6</v>
      </c>
      <c r="K161" s="381" t="s">
        <v>31</v>
      </c>
      <c r="L161" s="39" t="s">
        <v>0</v>
      </c>
      <c r="M161" s="39" t="s">
        <v>1</v>
      </c>
      <c r="N161" s="39" t="s">
        <v>2</v>
      </c>
      <c r="O161" s="39" t="s">
        <v>3</v>
      </c>
      <c r="P161" s="39" t="s">
        <v>27</v>
      </c>
      <c r="Q161" s="39" t="s">
        <v>4</v>
      </c>
      <c r="R161" s="39" t="s">
        <v>5</v>
      </c>
      <c r="S161" s="40" t="s">
        <v>6</v>
      </c>
      <c r="U161" s="383" t="s">
        <v>31</v>
      </c>
      <c r="V161" s="79" t="s">
        <v>69</v>
      </c>
      <c r="W161" s="79" t="s">
        <v>70</v>
      </c>
      <c r="X161" s="79" t="s">
        <v>4</v>
      </c>
      <c r="Y161" s="79" t="s">
        <v>1</v>
      </c>
      <c r="Z161" s="79" t="s">
        <v>2</v>
      </c>
      <c r="AA161" s="79" t="s">
        <v>3</v>
      </c>
      <c r="AB161" s="79" t="s">
        <v>52</v>
      </c>
      <c r="AC161" s="79" t="s">
        <v>64</v>
      </c>
      <c r="AD161" s="80" t="s">
        <v>72</v>
      </c>
      <c r="AE161" s="80" t="s">
        <v>79</v>
      </c>
      <c r="AF161" s="80" t="s">
        <v>73</v>
      </c>
      <c r="AG161" s="80" t="s">
        <v>80</v>
      </c>
      <c r="AH161" s="80" t="s">
        <v>81</v>
      </c>
      <c r="AI161" s="81" t="s">
        <v>60</v>
      </c>
    </row>
    <row r="162" spans="1:35" ht="15" customHeight="1">
      <c r="A162" s="432" t="s">
        <v>31</v>
      </c>
      <c r="B162" s="372" t="s">
        <v>109</v>
      </c>
      <c r="C162" s="373"/>
      <c r="D162" s="373"/>
      <c r="E162" s="373"/>
      <c r="F162" s="373"/>
      <c r="G162" s="373"/>
      <c r="H162" s="373"/>
      <c r="I162" s="374"/>
      <c r="K162" s="382" t="s">
        <v>31</v>
      </c>
      <c r="L162" s="369" t="s">
        <v>109</v>
      </c>
      <c r="M162" s="370"/>
      <c r="N162" s="370"/>
      <c r="O162" s="370"/>
      <c r="P162" s="370"/>
      <c r="Q162" s="370"/>
      <c r="R162" s="370"/>
      <c r="S162" s="371"/>
      <c r="U162" s="384" t="s">
        <v>31</v>
      </c>
      <c r="V162" s="379" t="s">
        <v>109</v>
      </c>
      <c r="W162" s="379"/>
      <c r="X162" s="379"/>
      <c r="Y162" s="379"/>
      <c r="Z162" s="379"/>
      <c r="AA162" s="379"/>
      <c r="AB162" s="379"/>
      <c r="AC162" s="379"/>
      <c r="AD162" s="379"/>
      <c r="AE162" s="379"/>
      <c r="AF162" s="379"/>
      <c r="AG162" s="379"/>
      <c r="AH162" s="379"/>
      <c r="AI162" s="380"/>
    </row>
    <row r="163" spans="1:35" ht="15">
      <c r="A163" s="7" t="s">
        <v>7</v>
      </c>
      <c r="B163" s="42">
        <v>0</v>
      </c>
      <c r="C163" s="42">
        <v>0</v>
      </c>
      <c r="D163" s="42">
        <v>0</v>
      </c>
      <c r="E163" s="42">
        <v>0</v>
      </c>
      <c r="F163" s="399"/>
      <c r="G163" s="42">
        <v>0</v>
      </c>
      <c r="H163" s="43">
        <v>0</v>
      </c>
      <c r="I163" s="44">
        <f>SUM(B163:H163)</f>
        <v>0</v>
      </c>
      <c r="J163" s="5"/>
      <c r="K163" s="28" t="s">
        <v>7</v>
      </c>
      <c r="L163" s="42">
        <v>0</v>
      </c>
      <c r="M163" s="42">
        <v>0</v>
      </c>
      <c r="N163" s="42">
        <v>0</v>
      </c>
      <c r="O163" s="42">
        <v>0</v>
      </c>
      <c r="P163" s="42">
        <v>0</v>
      </c>
      <c r="Q163" s="42">
        <v>0</v>
      </c>
      <c r="R163" s="82">
        <v>0</v>
      </c>
      <c r="S163" s="83">
        <f>SUM(L163:R163)</f>
        <v>0</v>
      </c>
      <c r="U163" s="29" t="s">
        <v>7</v>
      </c>
      <c r="V163" s="84">
        <v>0</v>
      </c>
      <c r="W163" s="84">
        <v>0</v>
      </c>
      <c r="X163" s="84">
        <v>0</v>
      </c>
      <c r="Y163" s="84">
        <v>0</v>
      </c>
      <c r="Z163" s="84">
        <v>0</v>
      </c>
      <c r="AA163" s="84">
        <v>0</v>
      </c>
      <c r="AB163" s="84">
        <v>0</v>
      </c>
      <c r="AC163" s="85">
        <v>0</v>
      </c>
      <c r="AD163" s="86">
        <v>0</v>
      </c>
      <c r="AE163" s="86">
        <v>0</v>
      </c>
      <c r="AF163" s="86">
        <v>0</v>
      </c>
      <c r="AG163" s="86">
        <v>0</v>
      </c>
      <c r="AH163" s="86">
        <v>0</v>
      </c>
      <c r="AI163" s="87">
        <f>SUM(V163:AC163)</f>
        <v>0</v>
      </c>
    </row>
    <row r="164" spans="1:35" ht="15">
      <c r="A164" s="8" t="s">
        <v>8</v>
      </c>
      <c r="B164" s="48">
        <v>0</v>
      </c>
      <c r="C164" s="48">
        <v>0</v>
      </c>
      <c r="D164" s="48">
        <v>0</v>
      </c>
      <c r="E164" s="48">
        <v>0</v>
      </c>
      <c r="F164" s="400"/>
      <c r="G164" s="48">
        <v>0</v>
      </c>
      <c r="H164" s="49">
        <v>0</v>
      </c>
      <c r="I164" s="50">
        <f t="shared" ref="I164:I183" si="149">SUM(B164:H164)</f>
        <v>0</v>
      </c>
      <c r="J164" s="5"/>
      <c r="K164" s="20" t="s">
        <v>8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0</v>
      </c>
      <c r="R164" s="52">
        <v>0</v>
      </c>
      <c r="S164" s="53">
        <f t="shared" ref="S164:S183" si="150">SUM(L164:R164)</f>
        <v>0</v>
      </c>
      <c r="U164" s="30" t="s">
        <v>8</v>
      </c>
      <c r="V164" s="88">
        <v>0</v>
      </c>
      <c r="W164" s="88">
        <v>0</v>
      </c>
      <c r="X164" s="88">
        <v>0</v>
      </c>
      <c r="Y164" s="88">
        <v>0</v>
      </c>
      <c r="Z164" s="88">
        <v>0</v>
      </c>
      <c r="AA164" s="88">
        <v>0</v>
      </c>
      <c r="AB164" s="88">
        <v>0</v>
      </c>
      <c r="AC164" s="89">
        <v>0</v>
      </c>
      <c r="AD164" s="88">
        <v>0</v>
      </c>
      <c r="AE164" s="88">
        <v>0</v>
      </c>
      <c r="AF164" s="88">
        <v>0</v>
      </c>
      <c r="AG164" s="88">
        <v>0</v>
      </c>
      <c r="AH164" s="88">
        <v>0</v>
      </c>
      <c r="AI164" s="90">
        <f t="shared" ref="AI164:AI183" si="151">SUM(V164:AC164)</f>
        <v>0</v>
      </c>
    </row>
    <row r="165" spans="1:35" ht="15">
      <c r="A165" s="9" t="s">
        <v>10</v>
      </c>
      <c r="B165" s="45">
        <v>0</v>
      </c>
      <c r="C165" s="45">
        <v>0</v>
      </c>
      <c r="D165" s="45">
        <v>0</v>
      </c>
      <c r="E165" s="45">
        <v>0</v>
      </c>
      <c r="F165" s="400"/>
      <c r="G165" s="45">
        <v>0</v>
      </c>
      <c r="H165" s="54">
        <v>0</v>
      </c>
      <c r="I165" s="44">
        <f t="shared" si="149"/>
        <v>0</v>
      </c>
      <c r="J165" s="5"/>
      <c r="K165" s="21" t="s">
        <v>10</v>
      </c>
      <c r="L165" s="45">
        <v>0</v>
      </c>
      <c r="M165" s="45">
        <v>0</v>
      </c>
      <c r="N165" s="45">
        <v>0</v>
      </c>
      <c r="O165" s="45">
        <v>0</v>
      </c>
      <c r="P165" s="45">
        <v>0</v>
      </c>
      <c r="Q165" s="45">
        <v>0</v>
      </c>
      <c r="R165" s="46">
        <v>0</v>
      </c>
      <c r="S165" s="47">
        <f t="shared" si="150"/>
        <v>0</v>
      </c>
      <c r="U165" s="31" t="s">
        <v>10</v>
      </c>
      <c r="V165" s="84">
        <v>0</v>
      </c>
      <c r="W165" s="84">
        <v>0</v>
      </c>
      <c r="X165" s="84">
        <v>0</v>
      </c>
      <c r="Y165" s="84">
        <v>0</v>
      </c>
      <c r="Z165" s="84">
        <v>0</v>
      </c>
      <c r="AA165" s="84">
        <v>0</v>
      </c>
      <c r="AB165" s="84">
        <v>0</v>
      </c>
      <c r="AC165" s="85">
        <v>0</v>
      </c>
      <c r="AD165" s="86">
        <v>0</v>
      </c>
      <c r="AE165" s="86">
        <v>0</v>
      </c>
      <c r="AF165" s="86">
        <v>0</v>
      </c>
      <c r="AG165" s="86">
        <v>0</v>
      </c>
      <c r="AH165" s="86">
        <v>0</v>
      </c>
      <c r="AI165" s="87">
        <f t="shared" si="151"/>
        <v>0</v>
      </c>
    </row>
    <row r="166" spans="1:35" ht="15">
      <c r="A166" s="8" t="s">
        <v>53</v>
      </c>
      <c r="B166" s="48">
        <v>0</v>
      </c>
      <c r="C166" s="48">
        <v>0</v>
      </c>
      <c r="D166" s="48">
        <v>0</v>
      </c>
      <c r="E166" s="48">
        <v>0</v>
      </c>
      <c r="F166" s="400"/>
      <c r="G166" s="48">
        <v>0</v>
      </c>
      <c r="H166" s="49">
        <v>0</v>
      </c>
      <c r="I166" s="50">
        <f t="shared" si="149"/>
        <v>0</v>
      </c>
      <c r="J166" s="5"/>
      <c r="K166" s="20" t="s">
        <v>53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2">
        <v>0</v>
      </c>
      <c r="S166" s="53">
        <f t="shared" si="150"/>
        <v>0</v>
      </c>
      <c r="U166" s="30" t="s">
        <v>53</v>
      </c>
      <c r="V166" s="88">
        <v>0</v>
      </c>
      <c r="W166" s="88">
        <v>0</v>
      </c>
      <c r="X166" s="88">
        <v>0</v>
      </c>
      <c r="Y166" s="88">
        <v>0</v>
      </c>
      <c r="Z166" s="88">
        <v>0</v>
      </c>
      <c r="AA166" s="88">
        <v>0</v>
      </c>
      <c r="AB166" s="88">
        <v>0</v>
      </c>
      <c r="AC166" s="89">
        <v>0</v>
      </c>
      <c r="AD166" s="88">
        <v>0</v>
      </c>
      <c r="AE166" s="88">
        <v>0</v>
      </c>
      <c r="AF166" s="88">
        <v>0</v>
      </c>
      <c r="AG166" s="88">
        <v>0</v>
      </c>
      <c r="AH166" s="88">
        <v>0</v>
      </c>
      <c r="AI166" s="90">
        <f t="shared" si="151"/>
        <v>0</v>
      </c>
    </row>
    <row r="167" spans="1:35" ht="15">
      <c r="A167" s="9" t="s">
        <v>16</v>
      </c>
      <c r="B167" s="45">
        <v>4.3840666487514378E-3</v>
      </c>
      <c r="C167" s="45">
        <v>0</v>
      </c>
      <c r="D167" s="45">
        <v>2.7078857342321041E-2</v>
      </c>
      <c r="E167" s="45">
        <v>0</v>
      </c>
      <c r="F167" s="400"/>
      <c r="G167" s="45">
        <v>0</v>
      </c>
      <c r="H167" s="54">
        <v>0</v>
      </c>
      <c r="I167" s="44">
        <f t="shared" si="149"/>
        <v>3.1462923991072478E-2</v>
      </c>
      <c r="J167" s="5"/>
      <c r="K167" s="21" t="s">
        <v>16</v>
      </c>
      <c r="L167" s="45">
        <v>4.3840666487514378E-3</v>
      </c>
      <c r="M167" s="45">
        <v>0</v>
      </c>
      <c r="N167" s="45">
        <v>2.7078857342321041E-2</v>
      </c>
      <c r="O167" s="45">
        <v>0</v>
      </c>
      <c r="P167" s="45">
        <v>0</v>
      </c>
      <c r="Q167" s="45">
        <v>0</v>
      </c>
      <c r="R167" s="46">
        <v>0</v>
      </c>
      <c r="S167" s="47">
        <f t="shared" si="150"/>
        <v>3.1462923991072478E-2</v>
      </c>
      <c r="U167" s="31" t="s">
        <v>16</v>
      </c>
      <c r="V167" s="84">
        <v>4.3840666487514378E-3</v>
      </c>
      <c r="W167" s="84">
        <v>0</v>
      </c>
      <c r="X167" s="84">
        <v>0</v>
      </c>
      <c r="Y167" s="84">
        <v>0</v>
      </c>
      <c r="Z167" s="84">
        <v>2.7078857342321041E-2</v>
      </c>
      <c r="AA167" s="84">
        <v>0</v>
      </c>
      <c r="AB167" s="84">
        <v>0</v>
      </c>
      <c r="AC167" s="85">
        <v>0</v>
      </c>
      <c r="AD167" s="86">
        <v>0</v>
      </c>
      <c r="AE167" s="86">
        <v>0</v>
      </c>
      <c r="AF167" s="86">
        <v>0</v>
      </c>
      <c r="AG167" s="86">
        <v>0</v>
      </c>
      <c r="AH167" s="86">
        <v>0</v>
      </c>
      <c r="AI167" s="87">
        <f t="shared" si="151"/>
        <v>3.1462923991072478E-2</v>
      </c>
    </row>
    <row r="168" spans="1:35" ht="15">
      <c r="A168" s="8" t="s">
        <v>65</v>
      </c>
      <c r="B168" s="48">
        <v>1.1673949954574794</v>
      </c>
      <c r="C168" s="48">
        <v>0</v>
      </c>
      <c r="D168" s="48">
        <v>4.951634663261429E-2</v>
      </c>
      <c r="E168" s="48">
        <v>0</v>
      </c>
      <c r="F168" s="400"/>
      <c r="G168" s="48">
        <v>0</v>
      </c>
      <c r="H168" s="49">
        <v>0</v>
      </c>
      <c r="I168" s="50">
        <f t="shared" si="149"/>
        <v>1.2169113420900937</v>
      </c>
      <c r="J168" s="5"/>
      <c r="K168" s="20" t="s">
        <v>65</v>
      </c>
      <c r="L168" s="51">
        <v>1.1673949954574794</v>
      </c>
      <c r="M168" s="51">
        <v>0</v>
      </c>
      <c r="N168" s="51">
        <v>4.951634663261429E-2</v>
      </c>
      <c r="O168" s="51">
        <v>0</v>
      </c>
      <c r="P168" s="51">
        <v>0</v>
      </c>
      <c r="Q168" s="51">
        <v>0</v>
      </c>
      <c r="R168" s="52">
        <v>0</v>
      </c>
      <c r="S168" s="53">
        <f t="shared" si="150"/>
        <v>1.2169113420900937</v>
      </c>
      <c r="U168" s="30" t="s">
        <v>54</v>
      </c>
      <c r="V168" s="88">
        <v>1.1673949954574794</v>
      </c>
      <c r="W168" s="88">
        <v>0</v>
      </c>
      <c r="X168" s="88">
        <v>0</v>
      </c>
      <c r="Y168" s="88">
        <v>0</v>
      </c>
      <c r="Z168" s="88">
        <v>4.951634663261429E-2</v>
      </c>
      <c r="AA168" s="88">
        <v>0</v>
      </c>
      <c r="AB168" s="88">
        <v>0</v>
      </c>
      <c r="AC168" s="89">
        <v>0</v>
      </c>
      <c r="AD168" s="88">
        <v>0</v>
      </c>
      <c r="AE168" s="88">
        <v>0</v>
      </c>
      <c r="AF168" s="88">
        <v>0</v>
      </c>
      <c r="AG168" s="88">
        <v>0</v>
      </c>
      <c r="AH168" s="88">
        <v>0</v>
      </c>
      <c r="AI168" s="90">
        <f t="shared" si="151"/>
        <v>1.2169113420900937</v>
      </c>
    </row>
    <row r="169" spans="1:35" ht="15">
      <c r="A169" s="9" t="s">
        <v>55</v>
      </c>
      <c r="B169" s="45">
        <v>0</v>
      </c>
      <c r="C169" s="45">
        <v>0</v>
      </c>
      <c r="D169" s="45">
        <v>0</v>
      </c>
      <c r="E169" s="45">
        <v>0.15643425249209764</v>
      </c>
      <c r="F169" s="400"/>
      <c r="G169" s="45">
        <v>0</v>
      </c>
      <c r="H169" s="54">
        <v>0</v>
      </c>
      <c r="I169" s="44">
        <f t="shared" si="149"/>
        <v>0.15643425249209764</v>
      </c>
      <c r="J169" s="5"/>
      <c r="K169" s="21" t="s">
        <v>55</v>
      </c>
      <c r="L169" s="45">
        <v>0</v>
      </c>
      <c r="M169" s="45">
        <v>0</v>
      </c>
      <c r="N169" s="45">
        <v>0</v>
      </c>
      <c r="O169" s="45">
        <v>0.15643425249209764</v>
      </c>
      <c r="P169" s="45">
        <v>2.3003201784856544</v>
      </c>
      <c r="Q169" s="45">
        <v>0</v>
      </c>
      <c r="R169" s="46">
        <v>0</v>
      </c>
      <c r="S169" s="47">
        <f t="shared" si="150"/>
        <v>2.4567544309777523</v>
      </c>
      <c r="U169" s="31" t="s">
        <v>55</v>
      </c>
      <c r="V169" s="84">
        <v>0</v>
      </c>
      <c r="W169" s="84">
        <v>0</v>
      </c>
      <c r="X169" s="84">
        <v>0</v>
      </c>
      <c r="Y169" s="84">
        <v>0</v>
      </c>
      <c r="Z169" s="84">
        <v>0</v>
      </c>
      <c r="AA169" s="84">
        <v>0.15643425249209764</v>
      </c>
      <c r="AB169" s="84">
        <v>2.3003201784856544</v>
      </c>
      <c r="AC169" s="85">
        <v>0</v>
      </c>
      <c r="AD169" s="84">
        <v>0</v>
      </c>
      <c r="AE169" s="84">
        <v>0</v>
      </c>
      <c r="AF169" s="84">
        <v>0</v>
      </c>
      <c r="AG169" s="84">
        <v>0</v>
      </c>
      <c r="AH169" s="84">
        <v>0</v>
      </c>
      <c r="AI169" s="87">
        <f t="shared" si="151"/>
        <v>2.4567544309777523</v>
      </c>
    </row>
    <row r="170" spans="1:35" ht="15">
      <c r="A170" s="8" t="s">
        <v>12</v>
      </c>
      <c r="B170" s="48">
        <v>0</v>
      </c>
      <c r="C170" s="48">
        <v>0</v>
      </c>
      <c r="D170" s="48">
        <v>0</v>
      </c>
      <c r="E170" s="48">
        <v>0</v>
      </c>
      <c r="F170" s="400"/>
      <c r="G170" s="48">
        <v>0</v>
      </c>
      <c r="H170" s="49">
        <v>0</v>
      </c>
      <c r="I170" s="50">
        <f t="shared" si="149"/>
        <v>0</v>
      </c>
      <c r="J170" s="5"/>
      <c r="K170" s="20" t="s">
        <v>12</v>
      </c>
      <c r="L170" s="51">
        <v>0</v>
      </c>
      <c r="M170" s="51">
        <v>0</v>
      </c>
      <c r="N170" s="51">
        <v>0</v>
      </c>
      <c r="O170" s="51">
        <v>0</v>
      </c>
      <c r="P170" s="51">
        <v>4.8812156189402517E-2</v>
      </c>
      <c r="Q170" s="51">
        <v>0</v>
      </c>
      <c r="R170" s="52">
        <v>0</v>
      </c>
      <c r="S170" s="53">
        <f t="shared" si="150"/>
        <v>4.8812156189402517E-2</v>
      </c>
      <c r="U170" s="30" t="s">
        <v>12</v>
      </c>
      <c r="V170" s="88">
        <v>0</v>
      </c>
      <c r="W170" s="88">
        <v>0</v>
      </c>
      <c r="X170" s="88">
        <v>0</v>
      </c>
      <c r="Y170" s="88">
        <v>0</v>
      </c>
      <c r="Z170" s="88">
        <v>0</v>
      </c>
      <c r="AA170" s="88">
        <v>0</v>
      </c>
      <c r="AB170" s="88">
        <v>4.8812156189402517E-2</v>
      </c>
      <c r="AC170" s="89">
        <v>0</v>
      </c>
      <c r="AD170" s="88">
        <v>0</v>
      </c>
      <c r="AE170" s="88">
        <v>0</v>
      </c>
      <c r="AF170" s="88">
        <v>0</v>
      </c>
      <c r="AG170" s="88">
        <v>0</v>
      </c>
      <c r="AH170" s="88">
        <v>0</v>
      </c>
      <c r="AI170" s="90">
        <f t="shared" si="151"/>
        <v>4.8812156189402517E-2</v>
      </c>
    </row>
    <row r="171" spans="1:35" ht="15">
      <c r="A171" s="9" t="s">
        <v>56</v>
      </c>
      <c r="B171" s="45">
        <v>0</v>
      </c>
      <c r="C171" s="45">
        <v>0</v>
      </c>
      <c r="D171" s="45">
        <v>0</v>
      </c>
      <c r="E171" s="45">
        <v>0</v>
      </c>
      <c r="F171" s="400"/>
      <c r="G171" s="45">
        <v>0</v>
      </c>
      <c r="H171" s="54">
        <v>0</v>
      </c>
      <c r="I171" s="44">
        <f t="shared" si="149"/>
        <v>0</v>
      </c>
      <c r="J171" s="5"/>
      <c r="K171" s="21" t="s">
        <v>56</v>
      </c>
      <c r="L171" s="45">
        <v>0</v>
      </c>
      <c r="M171" s="45">
        <v>0</v>
      </c>
      <c r="N171" s="45">
        <v>0</v>
      </c>
      <c r="O171" s="45">
        <v>0</v>
      </c>
      <c r="P171" s="45">
        <v>0</v>
      </c>
      <c r="Q171" s="45">
        <v>0</v>
      </c>
      <c r="R171" s="46">
        <v>0</v>
      </c>
      <c r="S171" s="47">
        <f t="shared" si="150"/>
        <v>0</v>
      </c>
      <c r="U171" s="31" t="s">
        <v>56</v>
      </c>
      <c r="V171" s="84">
        <v>0</v>
      </c>
      <c r="W171" s="84">
        <v>0</v>
      </c>
      <c r="X171" s="84">
        <v>0</v>
      </c>
      <c r="Y171" s="84">
        <v>0</v>
      </c>
      <c r="Z171" s="84">
        <v>0</v>
      </c>
      <c r="AA171" s="84">
        <v>0</v>
      </c>
      <c r="AB171" s="84">
        <v>0</v>
      </c>
      <c r="AC171" s="85">
        <v>0</v>
      </c>
      <c r="AD171" s="84">
        <v>0</v>
      </c>
      <c r="AE171" s="84">
        <v>0</v>
      </c>
      <c r="AF171" s="84">
        <v>0</v>
      </c>
      <c r="AG171" s="84">
        <v>0</v>
      </c>
      <c r="AH171" s="84">
        <v>0</v>
      </c>
      <c r="AI171" s="87">
        <f t="shared" si="151"/>
        <v>0</v>
      </c>
    </row>
    <row r="172" spans="1:35" ht="15">
      <c r="A172" s="8" t="s">
        <v>17</v>
      </c>
      <c r="B172" s="48">
        <v>1.3824988192486537E-3</v>
      </c>
      <c r="C172" s="48">
        <v>0</v>
      </c>
      <c r="D172" s="48">
        <v>7.7530533783464486E-2</v>
      </c>
      <c r="E172" s="48">
        <v>5.2922054800838461E-4</v>
      </c>
      <c r="F172" s="400"/>
      <c r="G172" s="48">
        <v>0</v>
      </c>
      <c r="H172" s="49">
        <v>0</v>
      </c>
      <c r="I172" s="50">
        <f t="shared" si="149"/>
        <v>7.9442253150721523E-2</v>
      </c>
      <c r="J172" s="5"/>
      <c r="K172" s="20" t="s">
        <v>17</v>
      </c>
      <c r="L172" s="51">
        <v>1.3824988192486537E-3</v>
      </c>
      <c r="M172" s="51">
        <v>0</v>
      </c>
      <c r="N172" s="51">
        <v>7.7530533783464486E-2</v>
      </c>
      <c r="O172" s="51">
        <v>5.2922054800838461E-4</v>
      </c>
      <c r="P172" s="51">
        <v>0</v>
      </c>
      <c r="Q172" s="51">
        <v>0</v>
      </c>
      <c r="R172" s="52">
        <v>0</v>
      </c>
      <c r="S172" s="53">
        <f t="shared" si="150"/>
        <v>7.9442253150721523E-2</v>
      </c>
      <c r="U172" s="30" t="s">
        <v>17</v>
      </c>
      <c r="V172" s="88">
        <v>1.3824988192486537E-3</v>
      </c>
      <c r="W172" s="88">
        <v>0</v>
      </c>
      <c r="X172" s="88">
        <v>0</v>
      </c>
      <c r="Y172" s="88">
        <v>0</v>
      </c>
      <c r="Z172" s="88">
        <v>7.7530533783464486E-2</v>
      </c>
      <c r="AA172" s="88">
        <v>0</v>
      </c>
      <c r="AB172" s="88">
        <v>0</v>
      </c>
      <c r="AC172" s="89">
        <v>5.2922054800838461E-4</v>
      </c>
      <c r="AD172" s="88">
        <v>0</v>
      </c>
      <c r="AE172" s="88">
        <v>0</v>
      </c>
      <c r="AF172" s="88">
        <v>0</v>
      </c>
      <c r="AG172" s="88">
        <v>0</v>
      </c>
      <c r="AH172" s="88">
        <v>5.2922054800838461E-4</v>
      </c>
      <c r="AI172" s="90">
        <f t="shared" si="151"/>
        <v>7.9442253150721523E-2</v>
      </c>
    </row>
    <row r="173" spans="1:35" ht="15">
      <c r="A173" s="9" t="s">
        <v>141</v>
      </c>
      <c r="B173" s="45">
        <v>5.0894562371025347E-2</v>
      </c>
      <c r="C173" s="45">
        <v>0.12970330496080967</v>
      </c>
      <c r="D173" s="45">
        <v>1.6083860390228477</v>
      </c>
      <c r="E173" s="45">
        <v>0</v>
      </c>
      <c r="F173" s="400"/>
      <c r="G173" s="45">
        <v>0</v>
      </c>
      <c r="H173" s="54">
        <v>0</v>
      </c>
      <c r="I173" s="44">
        <f t="shared" si="149"/>
        <v>1.7889839063546829</v>
      </c>
      <c r="J173" s="5"/>
      <c r="K173" s="21" t="s">
        <v>141</v>
      </c>
      <c r="L173" s="45">
        <v>5.0894562371025347E-2</v>
      </c>
      <c r="M173" s="45">
        <v>0.12970330496080967</v>
      </c>
      <c r="N173" s="45">
        <v>1.6083860390228477</v>
      </c>
      <c r="O173" s="45">
        <v>0</v>
      </c>
      <c r="P173" s="45">
        <v>0</v>
      </c>
      <c r="Q173" s="45">
        <v>0</v>
      </c>
      <c r="R173" s="46">
        <v>0</v>
      </c>
      <c r="S173" s="47">
        <f t="shared" si="150"/>
        <v>1.7889839063546829</v>
      </c>
      <c r="U173" s="31" t="s">
        <v>141</v>
      </c>
      <c r="V173" s="84">
        <v>5.0894562371025347E-2</v>
      </c>
      <c r="W173" s="84">
        <v>0</v>
      </c>
      <c r="X173" s="84">
        <v>0</v>
      </c>
      <c r="Y173" s="84">
        <v>0.12970330496080967</v>
      </c>
      <c r="Z173" s="84">
        <v>1.6083860390228477</v>
      </c>
      <c r="AA173" s="84">
        <v>0</v>
      </c>
      <c r="AB173" s="84">
        <v>0</v>
      </c>
      <c r="AC173" s="85">
        <v>0</v>
      </c>
      <c r="AD173" s="84">
        <v>0</v>
      </c>
      <c r="AE173" s="84">
        <v>0</v>
      </c>
      <c r="AF173" s="84">
        <v>0</v>
      </c>
      <c r="AG173" s="84">
        <v>0</v>
      </c>
      <c r="AH173" s="84">
        <v>0</v>
      </c>
      <c r="AI173" s="87">
        <f t="shared" si="151"/>
        <v>1.7889839063546829</v>
      </c>
    </row>
    <row r="174" spans="1:35" ht="15">
      <c r="A174" s="8" t="s">
        <v>25</v>
      </c>
      <c r="B174" s="48">
        <v>1.2950431454335398</v>
      </c>
      <c r="C174" s="48">
        <v>0.59782969455338353</v>
      </c>
      <c r="D174" s="48">
        <v>112.95739059424461</v>
      </c>
      <c r="E174" s="48">
        <v>11.125647658538725</v>
      </c>
      <c r="F174" s="400"/>
      <c r="G174" s="48">
        <v>1.8504423120047935</v>
      </c>
      <c r="H174" s="49">
        <v>1.2128996070739204</v>
      </c>
      <c r="I174" s="50">
        <f t="shared" si="149"/>
        <v>129.03925301184896</v>
      </c>
      <c r="J174" s="5"/>
      <c r="K174" s="20" t="s">
        <v>25</v>
      </c>
      <c r="L174" s="51">
        <v>1.2950431454335398</v>
      </c>
      <c r="M174" s="51">
        <v>0.59782969455338353</v>
      </c>
      <c r="N174" s="51">
        <v>112.95739059424461</v>
      </c>
      <c r="O174" s="51">
        <v>11.125647658538725</v>
      </c>
      <c r="P174" s="51">
        <v>6.7257417241905038E-2</v>
      </c>
      <c r="Q174" s="51">
        <v>1.8504423120047935</v>
      </c>
      <c r="R174" s="52">
        <v>1.2128996070739204</v>
      </c>
      <c r="S174" s="53">
        <f t="shared" si="150"/>
        <v>129.10651042909086</v>
      </c>
      <c r="U174" s="30" t="s">
        <v>25</v>
      </c>
      <c r="V174" s="88">
        <v>0.32145135446310519</v>
      </c>
      <c r="W174" s="88">
        <v>0.48425428363449879</v>
      </c>
      <c r="X174" s="88">
        <v>1.8504423120047935</v>
      </c>
      <c r="Y174" s="88">
        <v>0.59782969455338353</v>
      </c>
      <c r="Z174" s="88">
        <v>112.43621319735985</v>
      </c>
      <c r="AA174" s="88">
        <v>11.123402306645824</v>
      </c>
      <c r="AB174" s="88">
        <v>6.7257417241905038E-2</v>
      </c>
      <c r="AC174" s="89">
        <v>2.2256598631875177</v>
      </c>
      <c r="AD174" s="88">
        <v>0.4893375073359359</v>
      </c>
      <c r="AE174" s="88">
        <v>2.2453518929008735E-3</v>
      </c>
      <c r="AF174" s="88">
        <v>1.2128996070739204</v>
      </c>
      <c r="AG174" s="88">
        <v>0.52117739688476039</v>
      </c>
      <c r="AH174" s="88">
        <v>0</v>
      </c>
      <c r="AI174" s="90">
        <f t="shared" si="151"/>
        <v>129.10651042909089</v>
      </c>
    </row>
    <row r="175" spans="1:35" ht="15">
      <c r="A175" s="9" t="s">
        <v>24</v>
      </c>
      <c r="B175" s="45">
        <v>0</v>
      </c>
      <c r="C175" s="45">
        <v>0</v>
      </c>
      <c r="D175" s="45">
        <v>0</v>
      </c>
      <c r="E175" s="45">
        <v>0</v>
      </c>
      <c r="F175" s="400"/>
      <c r="G175" s="45">
        <v>0</v>
      </c>
      <c r="H175" s="54">
        <v>0</v>
      </c>
      <c r="I175" s="44">
        <f t="shared" si="149"/>
        <v>0</v>
      </c>
      <c r="J175" s="5"/>
      <c r="K175" s="21" t="s">
        <v>24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6">
        <v>0</v>
      </c>
      <c r="S175" s="47">
        <f t="shared" si="150"/>
        <v>0</v>
      </c>
      <c r="U175" s="31" t="s">
        <v>24</v>
      </c>
      <c r="V175" s="84">
        <v>0</v>
      </c>
      <c r="W175" s="84">
        <v>0</v>
      </c>
      <c r="X175" s="84">
        <v>0</v>
      </c>
      <c r="Y175" s="84">
        <v>0</v>
      </c>
      <c r="Z175" s="84">
        <v>0</v>
      </c>
      <c r="AA175" s="84">
        <v>0</v>
      </c>
      <c r="AB175" s="84">
        <v>0</v>
      </c>
      <c r="AC175" s="85">
        <v>0</v>
      </c>
      <c r="AD175" s="84">
        <v>0</v>
      </c>
      <c r="AE175" s="84">
        <v>0</v>
      </c>
      <c r="AF175" s="84">
        <v>0</v>
      </c>
      <c r="AG175" s="84">
        <v>0</v>
      </c>
      <c r="AH175" s="84">
        <v>0</v>
      </c>
      <c r="AI175" s="87">
        <f t="shared" si="151"/>
        <v>0</v>
      </c>
    </row>
    <row r="176" spans="1:35" ht="15">
      <c r="A176" s="8" t="s">
        <v>57</v>
      </c>
      <c r="B176" s="48">
        <v>0</v>
      </c>
      <c r="C176" s="48">
        <v>0</v>
      </c>
      <c r="D176" s="48">
        <v>0</v>
      </c>
      <c r="E176" s="48">
        <v>0</v>
      </c>
      <c r="F176" s="400"/>
      <c r="G176" s="48">
        <v>0</v>
      </c>
      <c r="H176" s="49">
        <v>0</v>
      </c>
      <c r="I176" s="50">
        <f t="shared" si="149"/>
        <v>0</v>
      </c>
      <c r="J176" s="5"/>
      <c r="K176" s="20" t="s">
        <v>57</v>
      </c>
      <c r="L176" s="51">
        <v>0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2">
        <v>0</v>
      </c>
      <c r="S176" s="53">
        <f t="shared" si="150"/>
        <v>0</v>
      </c>
      <c r="U176" s="30" t="s">
        <v>57</v>
      </c>
      <c r="V176" s="88">
        <v>0</v>
      </c>
      <c r="W176" s="88">
        <v>0</v>
      </c>
      <c r="X176" s="88">
        <v>0</v>
      </c>
      <c r="Y176" s="88">
        <v>0</v>
      </c>
      <c r="Z176" s="88">
        <v>0</v>
      </c>
      <c r="AA176" s="88">
        <v>0</v>
      </c>
      <c r="AB176" s="88">
        <v>0</v>
      </c>
      <c r="AC176" s="89">
        <v>0</v>
      </c>
      <c r="AD176" s="88">
        <v>0</v>
      </c>
      <c r="AE176" s="88">
        <v>0</v>
      </c>
      <c r="AF176" s="88">
        <v>0</v>
      </c>
      <c r="AG176" s="88">
        <v>0</v>
      </c>
      <c r="AH176" s="88">
        <v>0</v>
      </c>
      <c r="AI176" s="90">
        <f t="shared" si="151"/>
        <v>0</v>
      </c>
    </row>
    <row r="177" spans="1:35" ht="15">
      <c r="A177" s="9" t="s">
        <v>22</v>
      </c>
      <c r="B177" s="45">
        <v>7.291420549395574E-3</v>
      </c>
      <c r="C177" s="45">
        <v>0</v>
      </c>
      <c r="D177" s="45">
        <v>0</v>
      </c>
      <c r="E177" s="45">
        <v>0</v>
      </c>
      <c r="F177" s="400"/>
      <c r="G177" s="45">
        <v>0</v>
      </c>
      <c r="H177" s="54">
        <v>0</v>
      </c>
      <c r="I177" s="44">
        <f t="shared" si="149"/>
        <v>7.291420549395574E-3</v>
      </c>
      <c r="J177" s="5"/>
      <c r="K177" s="21" t="s">
        <v>22</v>
      </c>
      <c r="L177" s="45">
        <v>7.291420549395574E-3</v>
      </c>
      <c r="M177" s="45">
        <v>0</v>
      </c>
      <c r="N177" s="45">
        <v>0</v>
      </c>
      <c r="O177" s="45">
        <v>0</v>
      </c>
      <c r="P177" s="45">
        <v>9.5736469456455364E-2</v>
      </c>
      <c r="Q177" s="45">
        <v>0</v>
      </c>
      <c r="R177" s="46">
        <v>0</v>
      </c>
      <c r="S177" s="47">
        <f t="shared" si="150"/>
        <v>0.10302789000585094</v>
      </c>
      <c r="U177" s="31" t="s">
        <v>22</v>
      </c>
      <c r="V177" s="84">
        <v>7.291420549395574E-3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9.5736469456455364E-2</v>
      </c>
      <c r="AC177" s="85">
        <v>0</v>
      </c>
      <c r="AD177" s="84">
        <v>0</v>
      </c>
      <c r="AE177" s="84">
        <v>0</v>
      </c>
      <c r="AF177" s="84">
        <v>0</v>
      </c>
      <c r="AG177" s="84">
        <v>0</v>
      </c>
      <c r="AH177" s="84">
        <v>0</v>
      </c>
      <c r="AI177" s="87">
        <f t="shared" si="151"/>
        <v>0.10302789000585094</v>
      </c>
    </row>
    <row r="178" spans="1:35" ht="15">
      <c r="A178" s="8" t="s">
        <v>21</v>
      </c>
      <c r="B178" s="48">
        <v>0</v>
      </c>
      <c r="C178" s="48">
        <v>0</v>
      </c>
      <c r="D178" s="48">
        <v>0</v>
      </c>
      <c r="E178" s="48">
        <v>0</v>
      </c>
      <c r="F178" s="400"/>
      <c r="G178" s="48">
        <v>0</v>
      </c>
      <c r="H178" s="49">
        <v>0</v>
      </c>
      <c r="I178" s="50">
        <f t="shared" si="149"/>
        <v>0</v>
      </c>
      <c r="J178" s="5"/>
      <c r="K178" s="20" t="s">
        <v>21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2">
        <v>0</v>
      </c>
      <c r="S178" s="53">
        <f t="shared" si="150"/>
        <v>0</v>
      </c>
      <c r="U178" s="30" t="s">
        <v>58</v>
      </c>
      <c r="V178" s="88">
        <v>0</v>
      </c>
      <c r="W178" s="88">
        <v>0</v>
      </c>
      <c r="X178" s="88">
        <v>0</v>
      </c>
      <c r="Y178" s="88">
        <v>0</v>
      </c>
      <c r="Z178" s="88">
        <v>0</v>
      </c>
      <c r="AA178" s="88">
        <v>0</v>
      </c>
      <c r="AB178" s="88">
        <v>0</v>
      </c>
      <c r="AC178" s="89">
        <v>0</v>
      </c>
      <c r="AD178" s="88">
        <v>0</v>
      </c>
      <c r="AE178" s="88">
        <v>0</v>
      </c>
      <c r="AF178" s="88">
        <v>0</v>
      </c>
      <c r="AG178" s="88">
        <v>0</v>
      </c>
      <c r="AH178" s="88">
        <v>0</v>
      </c>
      <c r="AI178" s="90">
        <f t="shared" si="151"/>
        <v>0</v>
      </c>
    </row>
    <row r="179" spans="1:35" ht="15">
      <c r="A179" s="10" t="s">
        <v>61</v>
      </c>
      <c r="B179" s="45">
        <v>0</v>
      </c>
      <c r="C179" s="45">
        <v>0</v>
      </c>
      <c r="D179" s="45">
        <v>0</v>
      </c>
      <c r="E179" s="45">
        <v>0</v>
      </c>
      <c r="F179" s="400"/>
      <c r="G179" s="45">
        <v>0</v>
      </c>
      <c r="H179" s="54">
        <v>0</v>
      </c>
      <c r="I179" s="44">
        <f t="shared" si="149"/>
        <v>0</v>
      </c>
      <c r="J179" s="5"/>
      <c r="K179" s="22" t="s">
        <v>61</v>
      </c>
      <c r="L179" s="45">
        <v>0</v>
      </c>
      <c r="M179" s="45">
        <v>0</v>
      </c>
      <c r="N179" s="45">
        <v>0</v>
      </c>
      <c r="O179" s="45">
        <v>0</v>
      </c>
      <c r="P179" s="45">
        <v>0</v>
      </c>
      <c r="Q179" s="45">
        <v>0</v>
      </c>
      <c r="R179" s="46">
        <v>0</v>
      </c>
      <c r="S179" s="47">
        <f t="shared" si="150"/>
        <v>0</v>
      </c>
      <c r="U179" s="32" t="s">
        <v>59</v>
      </c>
      <c r="V179" s="84">
        <v>0</v>
      </c>
      <c r="W179" s="84">
        <v>0</v>
      </c>
      <c r="X179" s="84">
        <v>0</v>
      </c>
      <c r="Y179" s="84">
        <v>0</v>
      </c>
      <c r="Z179" s="84">
        <v>0</v>
      </c>
      <c r="AA179" s="84">
        <v>0</v>
      </c>
      <c r="AB179" s="84">
        <v>0</v>
      </c>
      <c r="AC179" s="85">
        <v>0</v>
      </c>
      <c r="AD179" s="86">
        <v>0</v>
      </c>
      <c r="AE179" s="86">
        <v>0</v>
      </c>
      <c r="AF179" s="86">
        <v>0</v>
      </c>
      <c r="AG179" s="86">
        <v>0</v>
      </c>
      <c r="AH179" s="86">
        <v>0</v>
      </c>
      <c r="AI179" s="87">
        <f t="shared" si="151"/>
        <v>0</v>
      </c>
    </row>
    <row r="180" spans="1:35">
      <c r="A180" s="11" t="s">
        <v>23</v>
      </c>
      <c r="B180" s="55">
        <v>0</v>
      </c>
      <c r="C180" s="55">
        <v>0</v>
      </c>
      <c r="D180" s="55">
        <v>0</v>
      </c>
      <c r="E180" s="55">
        <v>0</v>
      </c>
      <c r="F180" s="400"/>
      <c r="G180" s="55">
        <v>0</v>
      </c>
      <c r="H180" s="56">
        <v>0</v>
      </c>
      <c r="I180" s="57">
        <f t="shared" si="149"/>
        <v>0</v>
      </c>
      <c r="J180" s="5"/>
      <c r="K180" s="23" t="s">
        <v>23</v>
      </c>
      <c r="L180" s="58">
        <v>0</v>
      </c>
      <c r="M180" s="58">
        <v>0</v>
      </c>
      <c r="N180" s="58">
        <v>0</v>
      </c>
      <c r="O180" s="58">
        <v>0</v>
      </c>
      <c r="P180" s="58">
        <v>0</v>
      </c>
      <c r="Q180" s="58">
        <v>0</v>
      </c>
      <c r="R180" s="59">
        <v>0</v>
      </c>
      <c r="S180" s="60">
        <f t="shared" si="150"/>
        <v>0</v>
      </c>
      <c r="U180" s="33" t="s">
        <v>62</v>
      </c>
      <c r="V180" s="91">
        <v>0</v>
      </c>
      <c r="W180" s="91">
        <v>0</v>
      </c>
      <c r="X180" s="91">
        <v>0</v>
      </c>
      <c r="Y180" s="91">
        <v>0</v>
      </c>
      <c r="Z180" s="91">
        <v>0</v>
      </c>
      <c r="AA180" s="91">
        <v>0</v>
      </c>
      <c r="AB180" s="91">
        <v>0</v>
      </c>
      <c r="AC180" s="91">
        <v>0</v>
      </c>
      <c r="AD180" s="91">
        <v>0</v>
      </c>
      <c r="AE180" s="91">
        <v>0</v>
      </c>
      <c r="AF180" s="91">
        <v>0</v>
      </c>
      <c r="AG180" s="91">
        <v>0</v>
      </c>
      <c r="AH180" s="92">
        <v>0</v>
      </c>
      <c r="AI180" s="93">
        <f t="shared" si="151"/>
        <v>0</v>
      </c>
    </row>
    <row r="181" spans="1:35">
      <c r="A181" s="12" t="s">
        <v>19</v>
      </c>
      <c r="B181" s="61">
        <v>0</v>
      </c>
      <c r="C181" s="61">
        <v>0</v>
      </c>
      <c r="D181" s="61">
        <v>0</v>
      </c>
      <c r="E181" s="61">
        <v>0</v>
      </c>
      <c r="F181" s="400"/>
      <c r="G181" s="61">
        <v>0</v>
      </c>
      <c r="H181" s="62">
        <v>0</v>
      </c>
      <c r="I181" s="63">
        <f t="shared" si="149"/>
        <v>0</v>
      </c>
      <c r="J181" s="5"/>
      <c r="K181" s="24" t="s">
        <v>19</v>
      </c>
      <c r="L181" s="61">
        <v>0</v>
      </c>
      <c r="M181" s="61">
        <v>0</v>
      </c>
      <c r="N181" s="61">
        <v>0</v>
      </c>
      <c r="O181" s="61">
        <v>0</v>
      </c>
      <c r="P181" s="61">
        <v>0</v>
      </c>
      <c r="Q181" s="61">
        <v>0</v>
      </c>
      <c r="R181" s="64">
        <v>0</v>
      </c>
      <c r="S181" s="65">
        <f t="shared" si="150"/>
        <v>0</v>
      </c>
      <c r="U181" s="34" t="s">
        <v>19</v>
      </c>
      <c r="V181" s="94">
        <v>0</v>
      </c>
      <c r="W181" s="94">
        <v>0</v>
      </c>
      <c r="X181" s="94">
        <v>0</v>
      </c>
      <c r="Y181" s="94">
        <v>0</v>
      </c>
      <c r="Z181" s="94">
        <v>0</v>
      </c>
      <c r="AA181" s="94">
        <v>0</v>
      </c>
      <c r="AB181" s="94">
        <v>0</v>
      </c>
      <c r="AC181" s="94">
        <v>0</v>
      </c>
      <c r="AD181" s="95">
        <v>0</v>
      </c>
      <c r="AE181" s="95">
        <v>0</v>
      </c>
      <c r="AF181" s="95">
        <v>0</v>
      </c>
      <c r="AG181" s="95">
        <v>0</v>
      </c>
      <c r="AH181" s="95">
        <v>0</v>
      </c>
      <c r="AI181" s="96">
        <f t="shared" si="151"/>
        <v>0</v>
      </c>
    </row>
    <row r="182" spans="1:35">
      <c r="A182" s="11" t="s">
        <v>20</v>
      </c>
      <c r="B182" s="55">
        <v>0</v>
      </c>
      <c r="C182" s="55">
        <v>0</v>
      </c>
      <c r="D182" s="55">
        <v>0</v>
      </c>
      <c r="E182" s="55">
        <v>0</v>
      </c>
      <c r="F182" s="400"/>
      <c r="G182" s="55">
        <v>0</v>
      </c>
      <c r="H182" s="56">
        <v>0</v>
      </c>
      <c r="I182" s="57">
        <f t="shared" si="149"/>
        <v>0</v>
      </c>
      <c r="J182" s="5"/>
      <c r="K182" s="23" t="s">
        <v>20</v>
      </c>
      <c r="L182" s="58">
        <v>0</v>
      </c>
      <c r="M182" s="58">
        <v>0</v>
      </c>
      <c r="N182" s="58">
        <v>0</v>
      </c>
      <c r="O182" s="58">
        <v>0</v>
      </c>
      <c r="P182" s="58">
        <v>0</v>
      </c>
      <c r="Q182" s="58">
        <v>0</v>
      </c>
      <c r="R182" s="59">
        <v>0</v>
      </c>
      <c r="S182" s="60">
        <f t="shared" si="150"/>
        <v>0</v>
      </c>
      <c r="U182" s="33" t="s">
        <v>20</v>
      </c>
      <c r="V182" s="91">
        <v>0</v>
      </c>
      <c r="W182" s="91">
        <v>0</v>
      </c>
      <c r="X182" s="91">
        <v>0</v>
      </c>
      <c r="Y182" s="91">
        <v>0</v>
      </c>
      <c r="Z182" s="91">
        <v>0</v>
      </c>
      <c r="AA182" s="91">
        <v>0</v>
      </c>
      <c r="AB182" s="91">
        <v>0</v>
      </c>
      <c r="AC182" s="91">
        <v>0</v>
      </c>
      <c r="AD182" s="91">
        <v>0</v>
      </c>
      <c r="AE182" s="91">
        <v>0</v>
      </c>
      <c r="AF182" s="91">
        <v>0</v>
      </c>
      <c r="AG182" s="91">
        <v>0</v>
      </c>
      <c r="AH182" s="92">
        <v>0</v>
      </c>
      <c r="AI182" s="93">
        <f t="shared" si="151"/>
        <v>0</v>
      </c>
    </row>
    <row r="183" spans="1:35" ht="15" thickBot="1">
      <c r="A183" s="13" t="s">
        <v>11</v>
      </c>
      <c r="B183" s="66">
        <v>0</v>
      </c>
      <c r="C183" s="66">
        <v>0</v>
      </c>
      <c r="D183" s="66">
        <v>0</v>
      </c>
      <c r="E183" s="66">
        <v>0</v>
      </c>
      <c r="F183" s="401"/>
      <c r="G183" s="66">
        <v>0</v>
      </c>
      <c r="H183" s="67">
        <v>0</v>
      </c>
      <c r="I183" s="68">
        <f t="shared" si="149"/>
        <v>0</v>
      </c>
      <c r="J183" s="5"/>
      <c r="K183" s="25" t="s">
        <v>11</v>
      </c>
      <c r="L183" s="66">
        <v>0</v>
      </c>
      <c r="M183" s="66">
        <v>0</v>
      </c>
      <c r="N183" s="66">
        <v>0</v>
      </c>
      <c r="O183" s="66">
        <v>0</v>
      </c>
      <c r="P183" s="66">
        <v>0</v>
      </c>
      <c r="Q183" s="66">
        <v>0</v>
      </c>
      <c r="R183" s="69">
        <v>0</v>
      </c>
      <c r="S183" s="70">
        <f t="shared" si="150"/>
        <v>0</v>
      </c>
      <c r="U183" s="34" t="s">
        <v>11</v>
      </c>
      <c r="V183" s="94">
        <v>0</v>
      </c>
      <c r="W183" s="94">
        <v>0</v>
      </c>
      <c r="X183" s="94">
        <v>0</v>
      </c>
      <c r="Y183" s="94">
        <v>0</v>
      </c>
      <c r="Z183" s="94">
        <v>0</v>
      </c>
      <c r="AA183" s="94">
        <v>0</v>
      </c>
      <c r="AB183" s="94">
        <v>0</v>
      </c>
      <c r="AC183" s="94">
        <v>0</v>
      </c>
      <c r="AD183" s="95">
        <v>0</v>
      </c>
      <c r="AE183" s="95">
        <v>0</v>
      </c>
      <c r="AF183" s="95">
        <v>0</v>
      </c>
      <c r="AG183" s="95">
        <v>0</v>
      </c>
      <c r="AH183" s="95">
        <v>0</v>
      </c>
      <c r="AI183" s="96">
        <f t="shared" si="151"/>
        <v>0</v>
      </c>
    </row>
    <row r="184" spans="1:35" ht="15">
      <c r="A184" s="14" t="s">
        <v>26</v>
      </c>
      <c r="B184" s="71">
        <f>SUM(B163:B179)</f>
        <v>2.5263906892794399</v>
      </c>
      <c r="C184" s="71">
        <f t="shared" ref="C184:I184" si="152">SUM(C163:C179)</f>
        <v>0.72753299951419326</v>
      </c>
      <c r="D184" s="71">
        <f t="shared" si="152"/>
        <v>114.71990237102587</v>
      </c>
      <c r="E184" s="71">
        <f t="shared" si="152"/>
        <v>11.282611131578831</v>
      </c>
      <c r="F184" s="71">
        <f t="shared" si="152"/>
        <v>0</v>
      </c>
      <c r="G184" s="71">
        <f t="shared" si="152"/>
        <v>1.8504423120047935</v>
      </c>
      <c r="H184" s="72">
        <f t="shared" si="152"/>
        <v>1.2128996070739204</v>
      </c>
      <c r="I184" s="44">
        <f t="shared" si="152"/>
        <v>132.31977911047701</v>
      </c>
      <c r="J184" s="5"/>
      <c r="K184" s="26" t="s">
        <v>26</v>
      </c>
      <c r="L184" s="71">
        <f>SUM(L163:L179)</f>
        <v>2.5263906892794399</v>
      </c>
      <c r="M184" s="71">
        <f t="shared" ref="M184:S184" si="153">SUM(M163:M179)</f>
        <v>0.72753299951419326</v>
      </c>
      <c r="N184" s="71">
        <f t="shared" si="153"/>
        <v>114.71990237102587</v>
      </c>
      <c r="O184" s="71">
        <f t="shared" si="153"/>
        <v>11.282611131578831</v>
      </c>
      <c r="P184" s="71">
        <f t="shared" si="153"/>
        <v>2.5121262213734177</v>
      </c>
      <c r="Q184" s="71">
        <f t="shared" si="153"/>
        <v>1.8504423120047935</v>
      </c>
      <c r="R184" s="72">
        <f t="shared" si="153"/>
        <v>1.2128996070739204</v>
      </c>
      <c r="S184" s="73">
        <f t="shared" si="153"/>
        <v>134.83190533185044</v>
      </c>
      <c r="U184" s="35" t="s">
        <v>60</v>
      </c>
      <c r="V184" s="97">
        <f>SUM(V163:V179)</f>
        <v>1.5527988983090053</v>
      </c>
      <c r="W184" s="97">
        <f t="shared" ref="W184:AH184" si="154">SUM(W163:W179)</f>
        <v>0.48425428363449879</v>
      </c>
      <c r="X184" s="97">
        <f t="shared" si="154"/>
        <v>1.8504423120047935</v>
      </c>
      <c r="Y184" s="97">
        <f t="shared" si="154"/>
        <v>0.72753299951419326</v>
      </c>
      <c r="Z184" s="97">
        <f t="shared" si="154"/>
        <v>114.1987249741411</v>
      </c>
      <c r="AA184" s="97">
        <f t="shared" si="154"/>
        <v>11.279836559137921</v>
      </c>
      <c r="AB184" s="97">
        <f t="shared" si="154"/>
        <v>2.5121262213734177</v>
      </c>
      <c r="AC184" s="97">
        <f t="shared" si="154"/>
        <v>2.2261890837355263</v>
      </c>
      <c r="AD184" s="98">
        <f t="shared" si="154"/>
        <v>0.4893375073359359</v>
      </c>
      <c r="AE184" s="98">
        <f t="shared" si="154"/>
        <v>2.2453518929008735E-3</v>
      </c>
      <c r="AF184" s="98">
        <f t="shared" si="154"/>
        <v>1.2128996070739204</v>
      </c>
      <c r="AG184" s="98">
        <f t="shared" si="154"/>
        <v>0.52117739688476039</v>
      </c>
      <c r="AH184" s="98">
        <f t="shared" si="154"/>
        <v>5.2922054800838461E-4</v>
      </c>
      <c r="AI184" s="99">
        <f>SUM(V184:AC184)</f>
        <v>134.83190533185046</v>
      </c>
    </row>
    <row r="185" spans="1:35" s="2" customFormat="1" ht="15" thickBot="1">
      <c r="A185" s="15" t="s">
        <v>100</v>
      </c>
      <c r="B185" s="100">
        <f>IF($I184=0,"-",B184/$I184)</f>
        <v>1.9093069125894584E-2</v>
      </c>
      <c r="C185" s="100">
        <f t="shared" ref="C185:H185" si="155">IF($I184=0,"-",C184/$I184)</f>
        <v>5.4982936368625449E-3</v>
      </c>
      <c r="D185" s="100">
        <f t="shared" si="155"/>
        <v>0.86698982678351832</v>
      </c>
      <c r="E185" s="100">
        <f t="shared" si="155"/>
        <v>8.5267759721384534E-2</v>
      </c>
      <c r="F185" s="100">
        <f t="shared" si="155"/>
        <v>0</v>
      </c>
      <c r="G185" s="100">
        <f t="shared" si="155"/>
        <v>1.3984623647684704E-2</v>
      </c>
      <c r="H185" s="101">
        <f t="shared" si="155"/>
        <v>9.1664270846555825E-3</v>
      </c>
      <c r="I185" s="102">
        <f>SUM(B185:H185)</f>
        <v>1.0000000000000002</v>
      </c>
      <c r="J185"/>
      <c r="K185" s="27" t="s">
        <v>100</v>
      </c>
      <c r="L185" s="76">
        <f>IF($S184=0,"-",L184/$S184)</f>
        <v>1.8737335818710319E-2</v>
      </c>
      <c r="M185" s="76">
        <f t="shared" ref="M185:R185" si="156">IF($S184=0,"-",M184/$S184)</f>
        <v>5.395851951536081E-3</v>
      </c>
      <c r="N185" s="76">
        <f t="shared" si="156"/>
        <v>0.85083646996365891</v>
      </c>
      <c r="O185" s="76">
        <f t="shared" si="156"/>
        <v>8.3679089929122402E-2</v>
      </c>
      <c r="P185" s="76">
        <f t="shared" si="156"/>
        <v>1.8631541363971181E-2</v>
      </c>
      <c r="Q185" s="76">
        <f t="shared" si="156"/>
        <v>1.3724068553733298E-2</v>
      </c>
      <c r="R185" s="77">
        <f t="shared" si="156"/>
        <v>8.9956424192679952E-3</v>
      </c>
      <c r="S185" s="78">
        <f>SUM(L185:R185)</f>
        <v>1.0000000000000002</v>
      </c>
      <c r="U185" s="36" t="s">
        <v>100</v>
      </c>
      <c r="V185" s="103">
        <f>+V184/$AI184</f>
        <v>1.1516553848936805E-2</v>
      </c>
      <c r="W185" s="103">
        <f t="shared" ref="W185:AH185" si="157">+W184/$AI184</f>
        <v>3.5915407591596686E-3</v>
      </c>
      <c r="X185" s="103">
        <f t="shared" si="157"/>
        <v>1.3724068553733294E-2</v>
      </c>
      <c r="Y185" s="103">
        <f t="shared" si="157"/>
        <v>5.3958519515360792E-3</v>
      </c>
      <c r="Z185" s="103">
        <f t="shared" si="157"/>
        <v>0.84697108368433538</v>
      </c>
      <c r="AA185" s="103">
        <f t="shared" si="157"/>
        <v>8.3658511918049405E-2</v>
      </c>
      <c r="AB185" s="103">
        <f t="shared" si="157"/>
        <v>1.8631541363971178E-2</v>
      </c>
      <c r="AC185" s="103">
        <f t="shared" si="157"/>
        <v>1.6510847920278168E-2</v>
      </c>
      <c r="AD185" s="103">
        <f t="shared" si="157"/>
        <v>3.629241210613842E-3</v>
      </c>
      <c r="AE185" s="103">
        <f t="shared" si="157"/>
        <v>1.6652971619547889E-5</v>
      </c>
      <c r="AF185" s="103">
        <f t="shared" si="157"/>
        <v>8.9956424192679935E-3</v>
      </c>
      <c r="AG185" s="103">
        <f t="shared" si="157"/>
        <v>3.8653862793233558E-3</v>
      </c>
      <c r="AH185" s="103">
        <f t="shared" si="157"/>
        <v>3.925039453428018E-6</v>
      </c>
      <c r="AI185" s="104">
        <f>SUM(V185:AC185)</f>
        <v>0.99999999999999989</v>
      </c>
    </row>
    <row r="186" spans="1:35" ht="15" thickBot="1">
      <c r="A186" s="16"/>
      <c r="B186" s="16"/>
      <c r="C186" s="16"/>
      <c r="D186" s="16"/>
      <c r="E186" s="16"/>
      <c r="F186" s="16"/>
      <c r="G186" s="16"/>
      <c r="H186" s="16"/>
      <c r="I186" s="16"/>
      <c r="K186" s="16"/>
      <c r="L186" s="16"/>
      <c r="M186" s="16"/>
      <c r="N186" s="16"/>
      <c r="O186" s="16"/>
      <c r="P186" s="16"/>
      <c r="Q186" s="16"/>
      <c r="R186" s="16"/>
      <c r="S186" s="16"/>
      <c r="AI186" s="5"/>
    </row>
    <row r="187" spans="1:35" ht="28.5">
      <c r="A187" s="431" t="s">
        <v>32</v>
      </c>
      <c r="B187" s="37" t="s">
        <v>0</v>
      </c>
      <c r="C187" s="37" t="s">
        <v>1</v>
      </c>
      <c r="D187" s="37" t="s">
        <v>2</v>
      </c>
      <c r="E187" s="37" t="s">
        <v>3</v>
      </c>
      <c r="F187" s="37" t="s">
        <v>27</v>
      </c>
      <c r="G187" s="37" t="s">
        <v>4</v>
      </c>
      <c r="H187" s="37" t="s">
        <v>5</v>
      </c>
      <c r="I187" s="38" t="s">
        <v>6</v>
      </c>
      <c r="K187" s="381" t="s">
        <v>32</v>
      </c>
      <c r="L187" s="39" t="s">
        <v>0</v>
      </c>
      <c r="M187" s="39" t="s">
        <v>1</v>
      </c>
      <c r="N187" s="39" t="s">
        <v>2</v>
      </c>
      <c r="O187" s="39" t="s">
        <v>3</v>
      </c>
      <c r="P187" s="39" t="s">
        <v>27</v>
      </c>
      <c r="Q187" s="39" t="s">
        <v>4</v>
      </c>
      <c r="R187" s="39" t="s">
        <v>5</v>
      </c>
      <c r="S187" s="40" t="s">
        <v>6</v>
      </c>
      <c r="U187" s="383" t="s">
        <v>32</v>
      </c>
      <c r="V187" s="79" t="s">
        <v>69</v>
      </c>
      <c r="W187" s="79" t="s">
        <v>70</v>
      </c>
      <c r="X187" s="79" t="s">
        <v>4</v>
      </c>
      <c r="Y187" s="79" t="s">
        <v>1</v>
      </c>
      <c r="Z187" s="79" t="s">
        <v>2</v>
      </c>
      <c r="AA187" s="79" t="s">
        <v>3</v>
      </c>
      <c r="AB187" s="79" t="s">
        <v>52</v>
      </c>
      <c r="AC187" s="79" t="s">
        <v>64</v>
      </c>
      <c r="AD187" s="80" t="s">
        <v>72</v>
      </c>
      <c r="AE187" s="80" t="s">
        <v>79</v>
      </c>
      <c r="AF187" s="80" t="s">
        <v>73</v>
      </c>
      <c r="AG187" s="80" t="s">
        <v>80</v>
      </c>
      <c r="AH187" s="80" t="s">
        <v>81</v>
      </c>
      <c r="AI187" s="81" t="s">
        <v>60</v>
      </c>
    </row>
    <row r="188" spans="1:35" ht="15" customHeight="1">
      <c r="A188" s="432" t="s">
        <v>32</v>
      </c>
      <c r="B188" s="372" t="s">
        <v>109</v>
      </c>
      <c r="C188" s="373"/>
      <c r="D188" s="373"/>
      <c r="E188" s="373"/>
      <c r="F188" s="373"/>
      <c r="G188" s="373"/>
      <c r="H188" s="373"/>
      <c r="I188" s="374"/>
      <c r="K188" s="382" t="s">
        <v>32</v>
      </c>
      <c r="L188" s="369" t="s">
        <v>109</v>
      </c>
      <c r="M188" s="370"/>
      <c r="N188" s="370"/>
      <c r="O188" s="370"/>
      <c r="P188" s="370"/>
      <c r="Q188" s="370"/>
      <c r="R188" s="370"/>
      <c r="S188" s="371"/>
      <c r="U188" s="384" t="s">
        <v>32</v>
      </c>
      <c r="V188" s="379" t="s">
        <v>109</v>
      </c>
      <c r="W188" s="379"/>
      <c r="X188" s="379"/>
      <c r="Y188" s="379"/>
      <c r="Z188" s="379"/>
      <c r="AA188" s="379"/>
      <c r="AB188" s="379"/>
      <c r="AC188" s="379"/>
      <c r="AD188" s="379"/>
      <c r="AE188" s="379"/>
      <c r="AF188" s="379"/>
      <c r="AG188" s="379"/>
      <c r="AH188" s="379"/>
      <c r="AI188" s="380"/>
    </row>
    <row r="189" spans="1:35" ht="15">
      <c r="A189" s="7" t="s">
        <v>7</v>
      </c>
      <c r="B189" s="42">
        <v>0</v>
      </c>
      <c r="C189" s="42">
        <v>0</v>
      </c>
      <c r="D189" s="42">
        <v>0</v>
      </c>
      <c r="E189" s="42">
        <v>0</v>
      </c>
      <c r="F189" s="399"/>
      <c r="G189" s="42">
        <v>0</v>
      </c>
      <c r="H189" s="43">
        <v>0</v>
      </c>
      <c r="I189" s="44">
        <f>SUM(B189:H189)</f>
        <v>0</v>
      </c>
      <c r="J189" s="5"/>
      <c r="K189" s="28" t="s">
        <v>7</v>
      </c>
      <c r="L189" s="42">
        <v>0</v>
      </c>
      <c r="M189" s="42">
        <v>0</v>
      </c>
      <c r="N189" s="42">
        <v>0</v>
      </c>
      <c r="O189" s="42">
        <v>0</v>
      </c>
      <c r="P189" s="42">
        <v>0</v>
      </c>
      <c r="Q189" s="42">
        <v>0</v>
      </c>
      <c r="R189" s="82">
        <v>0</v>
      </c>
      <c r="S189" s="83">
        <f>SUM(L189:R189)</f>
        <v>0</v>
      </c>
      <c r="U189" s="29" t="s">
        <v>7</v>
      </c>
      <c r="V189" s="84">
        <v>0</v>
      </c>
      <c r="W189" s="84">
        <v>0</v>
      </c>
      <c r="X189" s="84">
        <v>0</v>
      </c>
      <c r="Y189" s="84">
        <v>0</v>
      </c>
      <c r="Z189" s="84">
        <v>0</v>
      </c>
      <c r="AA189" s="84">
        <v>0</v>
      </c>
      <c r="AB189" s="84">
        <v>0</v>
      </c>
      <c r="AC189" s="85">
        <v>0</v>
      </c>
      <c r="AD189" s="86">
        <v>0</v>
      </c>
      <c r="AE189" s="86">
        <v>0</v>
      </c>
      <c r="AF189" s="86">
        <v>0</v>
      </c>
      <c r="AG189" s="86">
        <v>0</v>
      </c>
      <c r="AH189" s="86">
        <v>0</v>
      </c>
      <c r="AI189" s="87">
        <f>SUM(V189:AC189)</f>
        <v>0</v>
      </c>
    </row>
    <row r="190" spans="1:35" ht="15">
      <c r="A190" s="8" t="s">
        <v>8</v>
      </c>
      <c r="B190" s="48">
        <v>0</v>
      </c>
      <c r="C190" s="48">
        <v>0</v>
      </c>
      <c r="D190" s="48">
        <v>0</v>
      </c>
      <c r="E190" s="48">
        <v>0</v>
      </c>
      <c r="F190" s="400"/>
      <c r="G190" s="48">
        <v>0</v>
      </c>
      <c r="H190" s="49">
        <v>0</v>
      </c>
      <c r="I190" s="50">
        <f t="shared" ref="I190:I209" si="158">SUM(B190:H190)</f>
        <v>0</v>
      </c>
      <c r="J190" s="5"/>
      <c r="K190" s="20" t="s">
        <v>8</v>
      </c>
      <c r="L190" s="51">
        <v>0</v>
      </c>
      <c r="M190" s="51">
        <v>0</v>
      </c>
      <c r="N190" s="51">
        <v>0</v>
      </c>
      <c r="O190" s="51">
        <v>0</v>
      </c>
      <c r="P190" s="51">
        <v>0</v>
      </c>
      <c r="Q190" s="51">
        <v>0</v>
      </c>
      <c r="R190" s="52">
        <v>0</v>
      </c>
      <c r="S190" s="53">
        <f t="shared" ref="S190:S209" si="159">SUM(L190:R190)</f>
        <v>0</v>
      </c>
      <c r="U190" s="30" t="s">
        <v>8</v>
      </c>
      <c r="V190" s="88">
        <v>0</v>
      </c>
      <c r="W190" s="88">
        <v>0</v>
      </c>
      <c r="X190" s="88">
        <v>0</v>
      </c>
      <c r="Y190" s="88">
        <v>0</v>
      </c>
      <c r="Z190" s="88">
        <v>0</v>
      </c>
      <c r="AA190" s="88">
        <v>0</v>
      </c>
      <c r="AB190" s="88">
        <v>0</v>
      </c>
      <c r="AC190" s="89">
        <v>0</v>
      </c>
      <c r="AD190" s="88">
        <v>0</v>
      </c>
      <c r="AE190" s="88">
        <v>0</v>
      </c>
      <c r="AF190" s="88">
        <v>0</v>
      </c>
      <c r="AG190" s="88">
        <v>0</v>
      </c>
      <c r="AH190" s="88">
        <v>0</v>
      </c>
      <c r="AI190" s="90">
        <f t="shared" ref="AI190:AI209" si="160">SUM(V190:AC190)</f>
        <v>0</v>
      </c>
    </row>
    <row r="191" spans="1:35" ht="15">
      <c r="A191" s="9" t="s">
        <v>10</v>
      </c>
      <c r="B191" s="45">
        <v>0</v>
      </c>
      <c r="C191" s="45">
        <v>0</v>
      </c>
      <c r="D191" s="45">
        <v>0</v>
      </c>
      <c r="E191" s="45">
        <v>0</v>
      </c>
      <c r="F191" s="400"/>
      <c r="G191" s="45">
        <v>0</v>
      </c>
      <c r="H191" s="54">
        <v>0</v>
      </c>
      <c r="I191" s="44">
        <f t="shared" si="158"/>
        <v>0</v>
      </c>
      <c r="J191" s="5"/>
      <c r="K191" s="21" t="s">
        <v>10</v>
      </c>
      <c r="L191" s="45">
        <v>0</v>
      </c>
      <c r="M191" s="45">
        <v>0</v>
      </c>
      <c r="N191" s="45">
        <v>0</v>
      </c>
      <c r="O191" s="45">
        <v>0</v>
      </c>
      <c r="P191" s="45">
        <v>0</v>
      </c>
      <c r="Q191" s="45">
        <v>0</v>
      </c>
      <c r="R191" s="46">
        <v>0</v>
      </c>
      <c r="S191" s="47">
        <f t="shared" si="159"/>
        <v>0</v>
      </c>
      <c r="U191" s="31" t="s">
        <v>10</v>
      </c>
      <c r="V191" s="84">
        <v>0</v>
      </c>
      <c r="W191" s="84">
        <v>0</v>
      </c>
      <c r="X191" s="84">
        <v>0</v>
      </c>
      <c r="Y191" s="84">
        <v>0</v>
      </c>
      <c r="Z191" s="84">
        <v>0</v>
      </c>
      <c r="AA191" s="84">
        <v>0</v>
      </c>
      <c r="AB191" s="84">
        <v>0</v>
      </c>
      <c r="AC191" s="85">
        <v>0</v>
      </c>
      <c r="AD191" s="86">
        <v>0</v>
      </c>
      <c r="AE191" s="86">
        <v>0</v>
      </c>
      <c r="AF191" s="86">
        <v>0</v>
      </c>
      <c r="AG191" s="86">
        <v>0</v>
      </c>
      <c r="AH191" s="86">
        <v>0</v>
      </c>
      <c r="AI191" s="87">
        <f t="shared" si="160"/>
        <v>0</v>
      </c>
    </row>
    <row r="192" spans="1:35" ht="15">
      <c r="A192" s="8" t="s">
        <v>53</v>
      </c>
      <c r="B192" s="48">
        <v>0</v>
      </c>
      <c r="C192" s="48">
        <v>0</v>
      </c>
      <c r="D192" s="48">
        <v>0</v>
      </c>
      <c r="E192" s="48">
        <v>0</v>
      </c>
      <c r="F192" s="400"/>
      <c r="G192" s="48">
        <v>0</v>
      </c>
      <c r="H192" s="49">
        <v>0</v>
      </c>
      <c r="I192" s="50">
        <f t="shared" si="158"/>
        <v>0</v>
      </c>
      <c r="J192" s="5"/>
      <c r="K192" s="20" t="s">
        <v>53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2">
        <v>0</v>
      </c>
      <c r="S192" s="53">
        <f t="shared" si="159"/>
        <v>0</v>
      </c>
      <c r="U192" s="30" t="s">
        <v>53</v>
      </c>
      <c r="V192" s="88">
        <v>0</v>
      </c>
      <c r="W192" s="88">
        <v>0</v>
      </c>
      <c r="X192" s="88">
        <v>0</v>
      </c>
      <c r="Y192" s="88">
        <v>0</v>
      </c>
      <c r="Z192" s="88">
        <v>0</v>
      </c>
      <c r="AA192" s="88">
        <v>0</v>
      </c>
      <c r="AB192" s="88">
        <v>0</v>
      </c>
      <c r="AC192" s="89">
        <v>0</v>
      </c>
      <c r="AD192" s="88">
        <v>0</v>
      </c>
      <c r="AE192" s="88">
        <v>0</v>
      </c>
      <c r="AF192" s="88">
        <v>0</v>
      </c>
      <c r="AG192" s="88">
        <v>0</v>
      </c>
      <c r="AH192" s="88">
        <v>0</v>
      </c>
      <c r="AI192" s="90">
        <f t="shared" si="160"/>
        <v>0</v>
      </c>
    </row>
    <row r="193" spans="1:35" ht="15">
      <c r="A193" s="9" t="s">
        <v>16</v>
      </c>
      <c r="B193" s="45">
        <v>13.671138974576108</v>
      </c>
      <c r="C193" s="45">
        <v>0</v>
      </c>
      <c r="D193" s="45">
        <v>16.929676323285491</v>
      </c>
      <c r="E193" s="45">
        <v>0</v>
      </c>
      <c r="F193" s="400"/>
      <c r="G193" s="45">
        <v>0</v>
      </c>
      <c r="H193" s="54">
        <v>0</v>
      </c>
      <c r="I193" s="44">
        <f t="shared" si="158"/>
        <v>30.600815297861601</v>
      </c>
      <c r="J193" s="5"/>
      <c r="K193" s="21" t="s">
        <v>16</v>
      </c>
      <c r="L193" s="45">
        <v>13.671138974576108</v>
      </c>
      <c r="M193" s="45">
        <v>0</v>
      </c>
      <c r="N193" s="45">
        <v>16.929676323285491</v>
      </c>
      <c r="O193" s="45">
        <v>0</v>
      </c>
      <c r="P193" s="45">
        <v>0</v>
      </c>
      <c r="Q193" s="45">
        <v>0</v>
      </c>
      <c r="R193" s="46">
        <v>0</v>
      </c>
      <c r="S193" s="47">
        <f t="shared" si="159"/>
        <v>30.600815297861601</v>
      </c>
      <c r="U193" s="31" t="s">
        <v>16</v>
      </c>
      <c r="V193" s="84">
        <v>13.671138974576108</v>
      </c>
      <c r="W193" s="84">
        <v>0</v>
      </c>
      <c r="X193" s="84">
        <v>0</v>
      </c>
      <c r="Y193" s="84">
        <v>0</v>
      </c>
      <c r="Z193" s="84">
        <v>16.929676323285491</v>
      </c>
      <c r="AA193" s="84">
        <v>0</v>
      </c>
      <c r="AB193" s="84">
        <v>0</v>
      </c>
      <c r="AC193" s="85">
        <v>0</v>
      </c>
      <c r="AD193" s="86">
        <v>0</v>
      </c>
      <c r="AE193" s="86">
        <v>0</v>
      </c>
      <c r="AF193" s="86">
        <v>0</v>
      </c>
      <c r="AG193" s="86">
        <v>0</v>
      </c>
      <c r="AH193" s="86">
        <v>0</v>
      </c>
      <c r="AI193" s="87">
        <f t="shared" si="160"/>
        <v>30.600815297861601</v>
      </c>
    </row>
    <row r="194" spans="1:35" ht="15">
      <c r="A194" s="8" t="s">
        <v>65</v>
      </c>
      <c r="B194" s="48">
        <v>2.5416835673621523</v>
      </c>
      <c r="C194" s="48">
        <v>1.6055756935126375</v>
      </c>
      <c r="D194" s="48">
        <v>7.3322352939194708</v>
      </c>
      <c r="E194" s="48">
        <v>0</v>
      </c>
      <c r="F194" s="400"/>
      <c r="G194" s="48">
        <v>0</v>
      </c>
      <c r="H194" s="49">
        <v>0</v>
      </c>
      <c r="I194" s="50">
        <f t="shared" si="158"/>
        <v>11.479494554794261</v>
      </c>
      <c r="J194" s="5"/>
      <c r="K194" s="20" t="s">
        <v>65</v>
      </c>
      <c r="L194" s="51">
        <v>2.5416835673621523</v>
      </c>
      <c r="M194" s="51">
        <v>1.6055756935126375</v>
      </c>
      <c r="N194" s="51">
        <v>7.3322352939194708</v>
      </c>
      <c r="O194" s="51">
        <v>0</v>
      </c>
      <c r="P194" s="51">
        <v>0</v>
      </c>
      <c r="Q194" s="51">
        <v>0</v>
      </c>
      <c r="R194" s="52">
        <v>0</v>
      </c>
      <c r="S194" s="53">
        <f t="shared" si="159"/>
        <v>11.479494554794261</v>
      </c>
      <c r="U194" s="30" t="s">
        <v>54</v>
      </c>
      <c r="V194" s="88">
        <v>2.4772909247507306</v>
      </c>
      <c r="W194" s="88">
        <v>0</v>
      </c>
      <c r="X194" s="88">
        <v>0</v>
      </c>
      <c r="Y194" s="88">
        <v>1.6055756935126375</v>
      </c>
      <c r="Z194" s="88">
        <v>5.0176218807629382</v>
      </c>
      <c r="AA194" s="88">
        <v>0</v>
      </c>
      <c r="AB194" s="88">
        <v>0</v>
      </c>
      <c r="AC194" s="89">
        <v>2.3790060557679547</v>
      </c>
      <c r="AD194" s="88">
        <v>6.4392642611421622E-2</v>
      </c>
      <c r="AE194" s="88">
        <v>0</v>
      </c>
      <c r="AF194" s="88">
        <v>0</v>
      </c>
      <c r="AG194" s="88">
        <v>2.3146134131565326</v>
      </c>
      <c r="AH194" s="88">
        <v>0</v>
      </c>
      <c r="AI194" s="90">
        <f t="shared" si="160"/>
        <v>11.479494554794261</v>
      </c>
    </row>
    <row r="195" spans="1:35" ht="15">
      <c r="A195" s="9" t="s">
        <v>55</v>
      </c>
      <c r="B195" s="45">
        <v>0</v>
      </c>
      <c r="C195" s="45">
        <v>0</v>
      </c>
      <c r="D195" s="45">
        <v>7.1867295046924004E-2</v>
      </c>
      <c r="E195" s="45">
        <v>1.0074054790317122</v>
      </c>
      <c r="F195" s="400"/>
      <c r="G195" s="45">
        <v>0</v>
      </c>
      <c r="H195" s="54">
        <v>0</v>
      </c>
      <c r="I195" s="44">
        <f t="shared" si="158"/>
        <v>1.0792727740786361</v>
      </c>
      <c r="J195" s="5"/>
      <c r="K195" s="21" t="s">
        <v>55</v>
      </c>
      <c r="L195" s="45">
        <v>0</v>
      </c>
      <c r="M195" s="45">
        <v>0</v>
      </c>
      <c r="N195" s="45">
        <v>7.1867295046924004E-2</v>
      </c>
      <c r="O195" s="45">
        <v>1.0074054790317122</v>
      </c>
      <c r="P195" s="45">
        <v>164.40894662910452</v>
      </c>
      <c r="Q195" s="45">
        <v>0</v>
      </c>
      <c r="R195" s="46">
        <v>0</v>
      </c>
      <c r="S195" s="47">
        <f t="shared" si="159"/>
        <v>165.48821940318317</v>
      </c>
      <c r="U195" s="31" t="s">
        <v>55</v>
      </c>
      <c r="V195" s="84">
        <v>0</v>
      </c>
      <c r="W195" s="84">
        <v>0</v>
      </c>
      <c r="X195" s="84">
        <v>0</v>
      </c>
      <c r="Y195" s="84">
        <v>0</v>
      </c>
      <c r="Z195" s="84">
        <v>0</v>
      </c>
      <c r="AA195" s="84">
        <v>0.12920608378392245</v>
      </c>
      <c r="AB195" s="84">
        <v>164.40894662910452</v>
      </c>
      <c r="AC195" s="85">
        <v>0.95006669029471369</v>
      </c>
      <c r="AD195" s="84">
        <v>0</v>
      </c>
      <c r="AE195" s="84">
        <v>0.87819939524778978</v>
      </c>
      <c r="AF195" s="84">
        <v>0</v>
      </c>
      <c r="AG195" s="84">
        <v>7.1867295046924004E-2</v>
      </c>
      <c r="AH195" s="84">
        <v>0</v>
      </c>
      <c r="AI195" s="87">
        <f t="shared" si="160"/>
        <v>165.48821940318314</v>
      </c>
    </row>
    <row r="196" spans="1:35" ht="15">
      <c r="A196" s="8" t="s">
        <v>12</v>
      </c>
      <c r="B196" s="48">
        <v>0</v>
      </c>
      <c r="C196" s="48">
        <v>0</v>
      </c>
      <c r="D196" s="48">
        <v>0</v>
      </c>
      <c r="E196" s="48">
        <v>0</v>
      </c>
      <c r="F196" s="400"/>
      <c r="G196" s="48">
        <v>0</v>
      </c>
      <c r="H196" s="49">
        <v>0</v>
      </c>
      <c r="I196" s="50">
        <f t="shared" si="158"/>
        <v>0</v>
      </c>
      <c r="J196" s="5"/>
      <c r="K196" s="20" t="s">
        <v>12</v>
      </c>
      <c r="L196" s="51">
        <v>0</v>
      </c>
      <c r="M196" s="51">
        <v>0</v>
      </c>
      <c r="N196" s="51">
        <v>0</v>
      </c>
      <c r="O196" s="51">
        <v>0</v>
      </c>
      <c r="P196" s="51">
        <v>1.1466307281611137</v>
      </c>
      <c r="Q196" s="51">
        <v>0</v>
      </c>
      <c r="R196" s="52">
        <v>0</v>
      </c>
      <c r="S196" s="53">
        <f t="shared" si="159"/>
        <v>1.1466307281611137</v>
      </c>
      <c r="U196" s="30" t="s">
        <v>12</v>
      </c>
      <c r="V196" s="88">
        <v>0</v>
      </c>
      <c r="W196" s="88">
        <v>0</v>
      </c>
      <c r="X196" s="88">
        <v>0</v>
      </c>
      <c r="Y196" s="88">
        <v>0</v>
      </c>
      <c r="Z196" s="88">
        <v>0</v>
      </c>
      <c r="AA196" s="88">
        <v>0</v>
      </c>
      <c r="AB196" s="88">
        <v>1.1466307281611137</v>
      </c>
      <c r="AC196" s="89">
        <v>0</v>
      </c>
      <c r="AD196" s="88">
        <v>0</v>
      </c>
      <c r="AE196" s="88">
        <v>0</v>
      </c>
      <c r="AF196" s="88">
        <v>0</v>
      </c>
      <c r="AG196" s="88">
        <v>0</v>
      </c>
      <c r="AH196" s="88">
        <v>0</v>
      </c>
      <c r="AI196" s="90">
        <f t="shared" si="160"/>
        <v>1.1466307281611137</v>
      </c>
    </row>
    <row r="197" spans="1:35" ht="15">
      <c r="A197" s="9" t="s">
        <v>56</v>
      </c>
      <c r="B197" s="45">
        <v>0</v>
      </c>
      <c r="C197" s="45">
        <v>0</v>
      </c>
      <c r="D197" s="45">
        <v>0</v>
      </c>
      <c r="E197" s="45">
        <v>0</v>
      </c>
      <c r="F197" s="400"/>
      <c r="G197" s="45">
        <v>0</v>
      </c>
      <c r="H197" s="54">
        <v>0</v>
      </c>
      <c r="I197" s="44">
        <f t="shared" si="158"/>
        <v>0</v>
      </c>
      <c r="J197" s="5"/>
      <c r="K197" s="21" t="s">
        <v>56</v>
      </c>
      <c r="L197" s="45">
        <v>0</v>
      </c>
      <c r="M197" s="45">
        <v>0</v>
      </c>
      <c r="N197" s="45">
        <v>0</v>
      </c>
      <c r="O197" s="45">
        <v>0</v>
      </c>
      <c r="P197" s="45">
        <v>0</v>
      </c>
      <c r="Q197" s="45">
        <v>0</v>
      </c>
      <c r="R197" s="46">
        <v>0</v>
      </c>
      <c r="S197" s="47">
        <f t="shared" si="159"/>
        <v>0</v>
      </c>
      <c r="U197" s="31" t="s">
        <v>56</v>
      </c>
      <c r="V197" s="84">
        <v>0</v>
      </c>
      <c r="W197" s="84">
        <v>0</v>
      </c>
      <c r="X197" s="84">
        <v>0</v>
      </c>
      <c r="Y197" s="84">
        <v>0</v>
      </c>
      <c r="Z197" s="84">
        <v>0</v>
      </c>
      <c r="AA197" s="84">
        <v>0</v>
      </c>
      <c r="AB197" s="84">
        <v>0</v>
      </c>
      <c r="AC197" s="85">
        <v>0</v>
      </c>
      <c r="AD197" s="84">
        <v>0</v>
      </c>
      <c r="AE197" s="84">
        <v>0</v>
      </c>
      <c r="AF197" s="84">
        <v>0</v>
      </c>
      <c r="AG197" s="84">
        <v>0</v>
      </c>
      <c r="AH197" s="84">
        <v>0</v>
      </c>
      <c r="AI197" s="87">
        <f t="shared" si="160"/>
        <v>0</v>
      </c>
    </row>
    <row r="198" spans="1:35" ht="15">
      <c r="A198" s="8" t="s">
        <v>17</v>
      </c>
      <c r="B198" s="48">
        <v>6.8032979868221366</v>
      </c>
      <c r="C198" s="48">
        <v>0</v>
      </c>
      <c r="D198" s="48">
        <v>4.0508605681176828</v>
      </c>
      <c r="E198" s="48">
        <v>0</v>
      </c>
      <c r="F198" s="400"/>
      <c r="G198" s="48">
        <v>0</v>
      </c>
      <c r="H198" s="49">
        <v>0</v>
      </c>
      <c r="I198" s="50">
        <f t="shared" si="158"/>
        <v>10.854158554939819</v>
      </c>
      <c r="J198" s="5"/>
      <c r="K198" s="20" t="s">
        <v>17</v>
      </c>
      <c r="L198" s="51">
        <v>6.8032979868221366</v>
      </c>
      <c r="M198" s="51">
        <v>0</v>
      </c>
      <c r="N198" s="51">
        <v>4.0508605681176828</v>
      </c>
      <c r="O198" s="51">
        <v>0</v>
      </c>
      <c r="P198" s="51">
        <v>0.15970635899564684</v>
      </c>
      <c r="Q198" s="51">
        <v>0</v>
      </c>
      <c r="R198" s="52">
        <v>0</v>
      </c>
      <c r="S198" s="53">
        <f t="shared" si="159"/>
        <v>11.013864913935466</v>
      </c>
      <c r="U198" s="30" t="s">
        <v>17</v>
      </c>
      <c r="V198" s="88">
        <v>6.8032979868221366</v>
      </c>
      <c r="W198" s="88">
        <v>0</v>
      </c>
      <c r="X198" s="88">
        <v>0</v>
      </c>
      <c r="Y198" s="88">
        <v>0</v>
      </c>
      <c r="Z198" s="88">
        <v>1.5128948303430934</v>
      </c>
      <c r="AA198" s="88">
        <v>0</v>
      </c>
      <c r="AB198" s="88">
        <v>0.15970635899564684</v>
      </c>
      <c r="AC198" s="89">
        <v>2.5379657377745897</v>
      </c>
      <c r="AD198" s="88">
        <v>0</v>
      </c>
      <c r="AE198" s="88">
        <v>0</v>
      </c>
      <c r="AF198" s="88">
        <v>0</v>
      </c>
      <c r="AG198" s="88">
        <v>2.5379657377745897</v>
      </c>
      <c r="AH198" s="88">
        <v>0</v>
      </c>
      <c r="AI198" s="90">
        <f t="shared" si="160"/>
        <v>11.013864913935468</v>
      </c>
    </row>
    <row r="199" spans="1:35" ht="15">
      <c r="A199" s="9" t="s">
        <v>141</v>
      </c>
      <c r="B199" s="45">
        <v>13.648535365253151</v>
      </c>
      <c r="C199" s="45">
        <v>19.319349545098955</v>
      </c>
      <c r="D199" s="45">
        <v>151.17052961744071</v>
      </c>
      <c r="E199" s="45">
        <v>0</v>
      </c>
      <c r="F199" s="400"/>
      <c r="G199" s="45">
        <v>0</v>
      </c>
      <c r="H199" s="54">
        <v>0</v>
      </c>
      <c r="I199" s="44">
        <f t="shared" si="158"/>
        <v>184.1384145277928</v>
      </c>
      <c r="J199" s="5"/>
      <c r="K199" s="21" t="s">
        <v>141</v>
      </c>
      <c r="L199" s="45">
        <v>13.648535365253151</v>
      </c>
      <c r="M199" s="45">
        <v>19.319349545098955</v>
      </c>
      <c r="N199" s="45">
        <v>151.17052961744071</v>
      </c>
      <c r="O199" s="45">
        <v>0</v>
      </c>
      <c r="P199" s="45">
        <v>2.559474625327927</v>
      </c>
      <c r="Q199" s="45">
        <v>0</v>
      </c>
      <c r="R199" s="46">
        <v>0</v>
      </c>
      <c r="S199" s="47">
        <f t="shared" si="159"/>
        <v>186.69788915312074</v>
      </c>
      <c r="U199" s="31" t="s">
        <v>141</v>
      </c>
      <c r="V199" s="84">
        <v>10.177942781925051</v>
      </c>
      <c r="W199" s="84">
        <v>0</v>
      </c>
      <c r="X199" s="84">
        <v>0</v>
      </c>
      <c r="Y199" s="84">
        <v>19.319349545098955</v>
      </c>
      <c r="Z199" s="84">
        <v>147.17330092995334</v>
      </c>
      <c r="AA199" s="84">
        <v>0</v>
      </c>
      <c r="AB199" s="84">
        <v>2.559474625327927</v>
      </c>
      <c r="AC199" s="85">
        <v>7.467821270815457</v>
      </c>
      <c r="AD199" s="84">
        <v>3.4705925833281004</v>
      </c>
      <c r="AE199" s="84">
        <v>0</v>
      </c>
      <c r="AF199" s="84">
        <v>0</v>
      </c>
      <c r="AG199" s="84">
        <v>3.9972286874873575</v>
      </c>
      <c r="AH199" s="84">
        <v>0</v>
      </c>
      <c r="AI199" s="87">
        <f t="shared" si="160"/>
        <v>186.69788915312074</v>
      </c>
    </row>
    <row r="200" spans="1:35" ht="15">
      <c r="A200" s="8" t="s">
        <v>25</v>
      </c>
      <c r="B200" s="48">
        <v>5.0276405148692476</v>
      </c>
      <c r="C200" s="48">
        <v>4.9991251073243523E-2</v>
      </c>
      <c r="D200" s="48">
        <v>52.186178427547318</v>
      </c>
      <c r="E200" s="48">
        <v>38.573714586913574</v>
      </c>
      <c r="F200" s="400"/>
      <c r="G200" s="48">
        <v>4.3522188444900758</v>
      </c>
      <c r="H200" s="49">
        <v>0</v>
      </c>
      <c r="I200" s="50">
        <f t="shared" si="158"/>
        <v>100.18974362489347</v>
      </c>
      <c r="J200" s="5"/>
      <c r="K200" s="20" t="s">
        <v>25</v>
      </c>
      <c r="L200" s="51">
        <v>5.0276405148692476</v>
      </c>
      <c r="M200" s="51">
        <v>4.9991251073243523E-2</v>
      </c>
      <c r="N200" s="51">
        <v>52.186178427547318</v>
      </c>
      <c r="O200" s="51">
        <v>38.573714586913574</v>
      </c>
      <c r="P200" s="51">
        <v>1.339998028720494</v>
      </c>
      <c r="Q200" s="51">
        <v>4.3522188444900758</v>
      </c>
      <c r="R200" s="52">
        <v>0</v>
      </c>
      <c r="S200" s="53">
        <f t="shared" si="159"/>
        <v>101.52974165361395</v>
      </c>
      <c r="U200" s="30" t="s">
        <v>25</v>
      </c>
      <c r="V200" s="88">
        <v>0.47564949827925473</v>
      </c>
      <c r="W200" s="88">
        <v>0.88153731275519243</v>
      </c>
      <c r="X200" s="88">
        <v>4.3522188444900758</v>
      </c>
      <c r="Y200" s="88">
        <v>4.9991251073243523E-2</v>
      </c>
      <c r="Z200" s="88">
        <v>51.353934916118931</v>
      </c>
      <c r="AA200" s="88">
        <v>38.521913527695432</v>
      </c>
      <c r="AB200" s="88">
        <v>1.339998028720494</v>
      </c>
      <c r="AC200" s="89">
        <v>4.5544982744813289</v>
      </c>
      <c r="AD200" s="88">
        <v>3.6704537038348004</v>
      </c>
      <c r="AE200" s="88">
        <v>4.0183886705165699E-2</v>
      </c>
      <c r="AF200" s="88">
        <v>0</v>
      </c>
      <c r="AG200" s="88">
        <v>0.83224351142838882</v>
      </c>
      <c r="AH200" s="88">
        <v>1.1617172512974502E-2</v>
      </c>
      <c r="AI200" s="90">
        <f t="shared" si="160"/>
        <v>101.52974165361395</v>
      </c>
    </row>
    <row r="201" spans="1:35" ht="15">
      <c r="A201" s="9" t="s">
        <v>24</v>
      </c>
      <c r="B201" s="45">
        <v>0</v>
      </c>
      <c r="C201" s="45">
        <v>0</v>
      </c>
      <c r="D201" s="45">
        <v>0</v>
      </c>
      <c r="E201" s="45">
        <v>0</v>
      </c>
      <c r="F201" s="400"/>
      <c r="G201" s="45">
        <v>0</v>
      </c>
      <c r="H201" s="54">
        <v>0</v>
      </c>
      <c r="I201" s="44">
        <f t="shared" si="158"/>
        <v>0</v>
      </c>
      <c r="J201" s="5"/>
      <c r="K201" s="21" t="s">
        <v>24</v>
      </c>
      <c r="L201" s="45">
        <v>0</v>
      </c>
      <c r="M201" s="45">
        <v>0</v>
      </c>
      <c r="N201" s="45">
        <v>0</v>
      </c>
      <c r="O201" s="45">
        <v>0</v>
      </c>
      <c r="P201" s="45">
        <v>0</v>
      </c>
      <c r="Q201" s="45">
        <v>0</v>
      </c>
      <c r="R201" s="46">
        <v>0</v>
      </c>
      <c r="S201" s="47">
        <f t="shared" si="159"/>
        <v>0</v>
      </c>
      <c r="U201" s="31" t="s">
        <v>24</v>
      </c>
      <c r="V201" s="84">
        <v>0</v>
      </c>
      <c r="W201" s="84">
        <v>0</v>
      </c>
      <c r="X201" s="84">
        <v>0</v>
      </c>
      <c r="Y201" s="84">
        <v>0</v>
      </c>
      <c r="Z201" s="84">
        <v>0</v>
      </c>
      <c r="AA201" s="84">
        <v>0</v>
      </c>
      <c r="AB201" s="84">
        <v>0</v>
      </c>
      <c r="AC201" s="85">
        <v>0</v>
      </c>
      <c r="AD201" s="84">
        <v>0</v>
      </c>
      <c r="AE201" s="84">
        <v>0</v>
      </c>
      <c r="AF201" s="84">
        <v>0</v>
      </c>
      <c r="AG201" s="84">
        <v>0</v>
      </c>
      <c r="AH201" s="84">
        <v>0</v>
      </c>
      <c r="AI201" s="87">
        <f t="shared" si="160"/>
        <v>0</v>
      </c>
    </row>
    <row r="202" spans="1:35" ht="15">
      <c r="A202" s="8" t="s">
        <v>57</v>
      </c>
      <c r="B202" s="48">
        <v>1.5005785572630806E-2</v>
      </c>
      <c r="C202" s="48">
        <v>2.5447955945337813E-2</v>
      </c>
      <c r="D202" s="48">
        <v>4.6409646100920021E-2</v>
      </c>
      <c r="E202" s="48">
        <v>0</v>
      </c>
      <c r="F202" s="400"/>
      <c r="G202" s="48">
        <v>0</v>
      </c>
      <c r="H202" s="49">
        <v>0</v>
      </c>
      <c r="I202" s="50">
        <f t="shared" si="158"/>
        <v>8.6863387618888649E-2</v>
      </c>
      <c r="J202" s="5"/>
      <c r="K202" s="20" t="s">
        <v>57</v>
      </c>
      <c r="L202" s="51">
        <v>1.5005785572630806E-2</v>
      </c>
      <c r="M202" s="51">
        <v>2.5447955945337813E-2</v>
      </c>
      <c r="N202" s="51">
        <v>4.6409646100920021E-2</v>
      </c>
      <c r="O202" s="51">
        <v>0</v>
      </c>
      <c r="P202" s="51">
        <v>0</v>
      </c>
      <c r="Q202" s="51">
        <v>0</v>
      </c>
      <c r="R202" s="52">
        <v>0</v>
      </c>
      <c r="S202" s="53">
        <f t="shared" si="159"/>
        <v>8.6863387618888649E-2</v>
      </c>
      <c r="U202" s="30" t="s">
        <v>57</v>
      </c>
      <c r="V202" s="88">
        <v>1.5005785572630806E-2</v>
      </c>
      <c r="W202" s="88">
        <v>0</v>
      </c>
      <c r="X202" s="88">
        <v>0</v>
      </c>
      <c r="Y202" s="88">
        <v>2.5447955945337813E-2</v>
      </c>
      <c r="Z202" s="88">
        <v>4.6409646100920021E-2</v>
      </c>
      <c r="AA202" s="88">
        <v>0</v>
      </c>
      <c r="AB202" s="88">
        <v>0</v>
      </c>
      <c r="AC202" s="89">
        <v>0</v>
      </c>
      <c r="AD202" s="88">
        <v>0</v>
      </c>
      <c r="AE202" s="88">
        <v>0</v>
      </c>
      <c r="AF202" s="88">
        <v>0</v>
      </c>
      <c r="AG202" s="88">
        <v>0</v>
      </c>
      <c r="AH202" s="88">
        <v>0</v>
      </c>
      <c r="AI202" s="90">
        <f t="shared" si="160"/>
        <v>8.6863387618888649E-2</v>
      </c>
    </row>
    <row r="203" spans="1:35" ht="15">
      <c r="A203" s="9" t="s">
        <v>22</v>
      </c>
      <c r="B203" s="45">
        <v>0</v>
      </c>
      <c r="C203" s="45">
        <v>0</v>
      </c>
      <c r="D203" s="45">
        <v>33.06397868477908</v>
      </c>
      <c r="E203" s="45">
        <v>0</v>
      </c>
      <c r="F203" s="400"/>
      <c r="G203" s="45">
        <v>0</v>
      </c>
      <c r="H203" s="54">
        <v>0</v>
      </c>
      <c r="I203" s="44">
        <f t="shared" si="158"/>
        <v>33.06397868477908</v>
      </c>
      <c r="J203" s="5"/>
      <c r="K203" s="21" t="s">
        <v>22</v>
      </c>
      <c r="L203" s="45">
        <v>0</v>
      </c>
      <c r="M203" s="45">
        <v>0</v>
      </c>
      <c r="N203" s="45">
        <v>33.06397868477908</v>
      </c>
      <c r="O203" s="45">
        <v>0</v>
      </c>
      <c r="P203" s="45">
        <v>6.8630103192312024</v>
      </c>
      <c r="Q203" s="45">
        <v>0</v>
      </c>
      <c r="R203" s="46">
        <v>0</v>
      </c>
      <c r="S203" s="47">
        <f t="shared" si="159"/>
        <v>39.926989004010281</v>
      </c>
      <c r="U203" s="31" t="s">
        <v>22</v>
      </c>
      <c r="V203" s="84">
        <v>0</v>
      </c>
      <c r="W203" s="84">
        <v>0</v>
      </c>
      <c r="X203" s="84">
        <v>0</v>
      </c>
      <c r="Y203" s="84">
        <v>0</v>
      </c>
      <c r="Z203" s="84">
        <v>33.06397868477908</v>
      </c>
      <c r="AA203" s="84">
        <v>0</v>
      </c>
      <c r="AB203" s="84">
        <v>6.8630103192312024</v>
      </c>
      <c r="AC203" s="85">
        <v>0</v>
      </c>
      <c r="AD203" s="84">
        <v>0</v>
      </c>
      <c r="AE203" s="84">
        <v>0</v>
      </c>
      <c r="AF203" s="84">
        <v>0</v>
      </c>
      <c r="AG203" s="84">
        <v>0</v>
      </c>
      <c r="AH203" s="84">
        <v>0</v>
      </c>
      <c r="AI203" s="87">
        <f t="shared" si="160"/>
        <v>39.926989004010281</v>
      </c>
    </row>
    <row r="204" spans="1:35" ht="15">
      <c r="A204" s="8" t="s">
        <v>21</v>
      </c>
      <c r="B204" s="48">
        <v>0</v>
      </c>
      <c r="C204" s="48">
        <v>0</v>
      </c>
      <c r="D204" s="48">
        <v>0</v>
      </c>
      <c r="E204" s="48">
        <v>0</v>
      </c>
      <c r="F204" s="400"/>
      <c r="G204" s="48">
        <v>0</v>
      </c>
      <c r="H204" s="49">
        <v>0</v>
      </c>
      <c r="I204" s="50">
        <f t="shared" si="158"/>
        <v>0</v>
      </c>
      <c r="J204" s="5"/>
      <c r="K204" s="20" t="s">
        <v>21</v>
      </c>
      <c r="L204" s="51">
        <v>0</v>
      </c>
      <c r="M204" s="51">
        <v>0</v>
      </c>
      <c r="N204" s="51">
        <v>0</v>
      </c>
      <c r="O204" s="51">
        <v>0</v>
      </c>
      <c r="P204" s="51">
        <v>0</v>
      </c>
      <c r="Q204" s="51">
        <v>0</v>
      </c>
      <c r="R204" s="52">
        <v>0</v>
      </c>
      <c r="S204" s="53">
        <f t="shared" si="159"/>
        <v>0</v>
      </c>
      <c r="U204" s="30" t="s">
        <v>58</v>
      </c>
      <c r="V204" s="88">
        <v>0</v>
      </c>
      <c r="W204" s="88">
        <v>0</v>
      </c>
      <c r="X204" s="88">
        <v>0</v>
      </c>
      <c r="Y204" s="88">
        <v>0</v>
      </c>
      <c r="Z204" s="88">
        <v>0</v>
      </c>
      <c r="AA204" s="88">
        <v>0</v>
      </c>
      <c r="AB204" s="88">
        <v>0</v>
      </c>
      <c r="AC204" s="89">
        <v>0</v>
      </c>
      <c r="AD204" s="88">
        <v>0</v>
      </c>
      <c r="AE204" s="88">
        <v>0</v>
      </c>
      <c r="AF204" s="88">
        <v>0</v>
      </c>
      <c r="AG204" s="88">
        <v>0</v>
      </c>
      <c r="AH204" s="88">
        <v>0</v>
      </c>
      <c r="AI204" s="90">
        <f t="shared" si="160"/>
        <v>0</v>
      </c>
    </row>
    <row r="205" spans="1:35" ht="15">
      <c r="A205" s="10" t="s">
        <v>61</v>
      </c>
      <c r="B205" s="45">
        <v>0</v>
      </c>
      <c r="C205" s="45">
        <v>0</v>
      </c>
      <c r="D205" s="45">
        <v>0</v>
      </c>
      <c r="E205" s="45">
        <v>0</v>
      </c>
      <c r="F205" s="400"/>
      <c r="G205" s="45">
        <v>0</v>
      </c>
      <c r="H205" s="54">
        <v>0</v>
      </c>
      <c r="I205" s="44">
        <f t="shared" si="158"/>
        <v>0</v>
      </c>
      <c r="J205" s="5"/>
      <c r="K205" s="22" t="s">
        <v>61</v>
      </c>
      <c r="L205" s="45">
        <v>0</v>
      </c>
      <c r="M205" s="45">
        <v>0</v>
      </c>
      <c r="N205" s="45">
        <v>0</v>
      </c>
      <c r="O205" s="45">
        <v>0</v>
      </c>
      <c r="P205" s="45">
        <v>0</v>
      </c>
      <c r="Q205" s="45">
        <v>0</v>
      </c>
      <c r="R205" s="46">
        <v>0</v>
      </c>
      <c r="S205" s="47">
        <f t="shared" si="159"/>
        <v>0</v>
      </c>
      <c r="U205" s="32" t="s">
        <v>59</v>
      </c>
      <c r="V205" s="84">
        <v>0</v>
      </c>
      <c r="W205" s="84">
        <v>0</v>
      </c>
      <c r="X205" s="84">
        <v>0</v>
      </c>
      <c r="Y205" s="84">
        <v>0</v>
      </c>
      <c r="Z205" s="84">
        <v>0</v>
      </c>
      <c r="AA205" s="84">
        <v>0</v>
      </c>
      <c r="AB205" s="84">
        <v>0</v>
      </c>
      <c r="AC205" s="85">
        <v>0</v>
      </c>
      <c r="AD205" s="86">
        <v>0</v>
      </c>
      <c r="AE205" s="86">
        <v>0</v>
      </c>
      <c r="AF205" s="86">
        <v>0</v>
      </c>
      <c r="AG205" s="86">
        <v>0</v>
      </c>
      <c r="AH205" s="86">
        <v>0</v>
      </c>
      <c r="AI205" s="87">
        <f t="shared" si="160"/>
        <v>0</v>
      </c>
    </row>
    <row r="206" spans="1:35">
      <c r="A206" s="11" t="s">
        <v>23</v>
      </c>
      <c r="B206" s="55">
        <v>0</v>
      </c>
      <c r="C206" s="55">
        <v>0</v>
      </c>
      <c r="D206" s="55">
        <v>0</v>
      </c>
      <c r="E206" s="55">
        <v>0</v>
      </c>
      <c r="F206" s="400"/>
      <c r="G206" s="55">
        <v>0</v>
      </c>
      <c r="H206" s="56">
        <v>0</v>
      </c>
      <c r="I206" s="57">
        <f t="shared" si="158"/>
        <v>0</v>
      </c>
      <c r="J206" s="5"/>
      <c r="K206" s="23" t="s">
        <v>23</v>
      </c>
      <c r="L206" s="58">
        <v>0</v>
      </c>
      <c r="M206" s="58">
        <v>0</v>
      </c>
      <c r="N206" s="58">
        <v>0</v>
      </c>
      <c r="O206" s="58">
        <v>0</v>
      </c>
      <c r="P206" s="58">
        <v>0</v>
      </c>
      <c r="Q206" s="58">
        <v>0</v>
      </c>
      <c r="R206" s="59">
        <v>0</v>
      </c>
      <c r="S206" s="60">
        <f t="shared" si="159"/>
        <v>0</v>
      </c>
      <c r="U206" s="33" t="s">
        <v>62</v>
      </c>
      <c r="V206" s="91">
        <v>0</v>
      </c>
      <c r="W206" s="91">
        <v>0</v>
      </c>
      <c r="X206" s="91">
        <v>0</v>
      </c>
      <c r="Y206" s="91">
        <v>0</v>
      </c>
      <c r="Z206" s="91">
        <v>0</v>
      </c>
      <c r="AA206" s="91">
        <v>0</v>
      </c>
      <c r="AB206" s="91">
        <v>0</v>
      </c>
      <c r="AC206" s="91">
        <v>0</v>
      </c>
      <c r="AD206" s="91">
        <v>0</v>
      </c>
      <c r="AE206" s="91">
        <v>0</v>
      </c>
      <c r="AF206" s="91">
        <v>0</v>
      </c>
      <c r="AG206" s="91">
        <v>0</v>
      </c>
      <c r="AH206" s="92">
        <v>0</v>
      </c>
      <c r="AI206" s="93">
        <f t="shared" si="160"/>
        <v>0</v>
      </c>
    </row>
    <row r="207" spans="1:35">
      <c r="A207" s="12" t="s">
        <v>19</v>
      </c>
      <c r="B207" s="61">
        <v>0</v>
      </c>
      <c r="C207" s="61">
        <v>0</v>
      </c>
      <c r="D207" s="61">
        <v>0</v>
      </c>
      <c r="E207" s="61">
        <v>0</v>
      </c>
      <c r="F207" s="400"/>
      <c r="G207" s="61">
        <v>0</v>
      </c>
      <c r="H207" s="62">
        <v>0</v>
      </c>
      <c r="I207" s="63">
        <f t="shared" si="158"/>
        <v>0</v>
      </c>
      <c r="J207" s="5"/>
      <c r="K207" s="24" t="s">
        <v>19</v>
      </c>
      <c r="L207" s="61">
        <v>0</v>
      </c>
      <c r="M207" s="61">
        <v>0</v>
      </c>
      <c r="N207" s="61">
        <v>0</v>
      </c>
      <c r="O207" s="61">
        <v>0</v>
      </c>
      <c r="P207" s="61">
        <v>0</v>
      </c>
      <c r="Q207" s="61">
        <v>0</v>
      </c>
      <c r="R207" s="64">
        <v>0</v>
      </c>
      <c r="S207" s="65">
        <f t="shared" si="159"/>
        <v>0</v>
      </c>
      <c r="U207" s="34" t="s">
        <v>19</v>
      </c>
      <c r="V207" s="94">
        <v>0</v>
      </c>
      <c r="W207" s="94">
        <v>0</v>
      </c>
      <c r="X207" s="94">
        <v>0</v>
      </c>
      <c r="Y207" s="94">
        <v>0</v>
      </c>
      <c r="Z207" s="94">
        <v>0</v>
      </c>
      <c r="AA207" s="94">
        <v>0</v>
      </c>
      <c r="AB207" s="94">
        <v>0</v>
      </c>
      <c r="AC207" s="94">
        <v>0</v>
      </c>
      <c r="AD207" s="95">
        <v>0</v>
      </c>
      <c r="AE207" s="95">
        <v>0</v>
      </c>
      <c r="AF207" s="95">
        <v>0</v>
      </c>
      <c r="AG207" s="95">
        <v>0</v>
      </c>
      <c r="AH207" s="95">
        <v>0</v>
      </c>
      <c r="AI207" s="96">
        <f t="shared" si="160"/>
        <v>0</v>
      </c>
    </row>
    <row r="208" spans="1:35">
      <c r="A208" s="11" t="s">
        <v>20</v>
      </c>
      <c r="B208" s="55">
        <v>0</v>
      </c>
      <c r="C208" s="55">
        <v>0</v>
      </c>
      <c r="D208" s="55">
        <v>0</v>
      </c>
      <c r="E208" s="55">
        <v>0</v>
      </c>
      <c r="F208" s="400"/>
      <c r="G208" s="55">
        <v>0</v>
      </c>
      <c r="H208" s="56">
        <v>0</v>
      </c>
      <c r="I208" s="57">
        <f t="shared" si="158"/>
        <v>0</v>
      </c>
      <c r="J208" s="5"/>
      <c r="K208" s="23" t="s">
        <v>20</v>
      </c>
      <c r="L208" s="58">
        <v>0</v>
      </c>
      <c r="M208" s="58">
        <v>0</v>
      </c>
      <c r="N208" s="58">
        <v>0</v>
      </c>
      <c r="O208" s="58">
        <v>0</v>
      </c>
      <c r="P208" s="58">
        <v>0</v>
      </c>
      <c r="Q208" s="58">
        <v>0</v>
      </c>
      <c r="R208" s="59">
        <v>0</v>
      </c>
      <c r="S208" s="60">
        <f t="shared" si="159"/>
        <v>0</v>
      </c>
      <c r="U208" s="33" t="s">
        <v>20</v>
      </c>
      <c r="V208" s="91">
        <v>0</v>
      </c>
      <c r="W208" s="91">
        <v>0</v>
      </c>
      <c r="X208" s="91">
        <v>0</v>
      </c>
      <c r="Y208" s="91">
        <v>0</v>
      </c>
      <c r="Z208" s="91">
        <v>0</v>
      </c>
      <c r="AA208" s="91">
        <v>0</v>
      </c>
      <c r="AB208" s="91">
        <v>0</v>
      </c>
      <c r="AC208" s="91">
        <v>0</v>
      </c>
      <c r="AD208" s="91">
        <v>0</v>
      </c>
      <c r="AE208" s="91">
        <v>0</v>
      </c>
      <c r="AF208" s="91">
        <v>0</v>
      </c>
      <c r="AG208" s="91">
        <v>0</v>
      </c>
      <c r="AH208" s="92">
        <v>0</v>
      </c>
      <c r="AI208" s="93">
        <f t="shared" si="160"/>
        <v>0</v>
      </c>
    </row>
    <row r="209" spans="1:35" ht="15" thickBot="1">
      <c r="A209" s="13" t="s">
        <v>11</v>
      </c>
      <c r="B209" s="66">
        <v>0</v>
      </c>
      <c r="C209" s="66">
        <v>0</v>
      </c>
      <c r="D209" s="66">
        <v>0</v>
      </c>
      <c r="E209" s="66">
        <v>0</v>
      </c>
      <c r="F209" s="401"/>
      <c r="G209" s="66">
        <v>0</v>
      </c>
      <c r="H209" s="67">
        <v>0</v>
      </c>
      <c r="I209" s="68">
        <f t="shared" si="158"/>
        <v>0</v>
      </c>
      <c r="J209" s="5"/>
      <c r="K209" s="25" t="s">
        <v>11</v>
      </c>
      <c r="L209" s="66">
        <v>0</v>
      </c>
      <c r="M209" s="66">
        <v>0</v>
      </c>
      <c r="N209" s="66">
        <v>0</v>
      </c>
      <c r="O209" s="66">
        <v>0</v>
      </c>
      <c r="P209" s="66">
        <v>0</v>
      </c>
      <c r="Q209" s="66">
        <v>0</v>
      </c>
      <c r="R209" s="69">
        <v>0</v>
      </c>
      <c r="S209" s="70">
        <f t="shared" si="159"/>
        <v>0</v>
      </c>
      <c r="U209" s="34" t="s">
        <v>11</v>
      </c>
      <c r="V209" s="94">
        <v>0</v>
      </c>
      <c r="W209" s="94">
        <v>0</v>
      </c>
      <c r="X209" s="94">
        <v>0</v>
      </c>
      <c r="Y209" s="94">
        <v>0</v>
      </c>
      <c r="Z209" s="94">
        <v>0</v>
      </c>
      <c r="AA209" s="94">
        <v>0</v>
      </c>
      <c r="AB209" s="94">
        <v>0</v>
      </c>
      <c r="AC209" s="94">
        <v>0</v>
      </c>
      <c r="AD209" s="95">
        <v>0</v>
      </c>
      <c r="AE209" s="95">
        <v>0</v>
      </c>
      <c r="AF209" s="95">
        <v>0</v>
      </c>
      <c r="AG209" s="95">
        <v>0</v>
      </c>
      <c r="AH209" s="95">
        <v>0</v>
      </c>
      <c r="AI209" s="96">
        <f t="shared" si="160"/>
        <v>0</v>
      </c>
    </row>
    <row r="210" spans="1:35" ht="15">
      <c r="A210" s="14" t="s">
        <v>26</v>
      </c>
      <c r="B210" s="71">
        <f>SUM(B189:B205)</f>
        <v>41.70730219445543</v>
      </c>
      <c r="C210" s="71">
        <f t="shared" ref="C210:I210" si="161">SUM(C189:C205)</f>
        <v>21.000364445630176</v>
      </c>
      <c r="D210" s="71">
        <f t="shared" si="161"/>
        <v>264.85173585623761</v>
      </c>
      <c r="E210" s="71">
        <f t="shared" si="161"/>
        <v>39.581120065945285</v>
      </c>
      <c r="F210" s="71">
        <f t="shared" si="161"/>
        <v>0</v>
      </c>
      <c r="G210" s="71">
        <f t="shared" si="161"/>
        <v>4.3522188444900758</v>
      </c>
      <c r="H210" s="72">
        <f t="shared" si="161"/>
        <v>0</v>
      </c>
      <c r="I210" s="44">
        <f t="shared" si="161"/>
        <v>371.49274140675863</v>
      </c>
      <c r="J210" s="5"/>
      <c r="K210" s="26" t="s">
        <v>26</v>
      </c>
      <c r="L210" s="71">
        <f>SUM(L189:L205)</f>
        <v>41.70730219445543</v>
      </c>
      <c r="M210" s="71">
        <f t="shared" ref="M210:S210" si="162">SUM(M189:M205)</f>
        <v>21.000364445630176</v>
      </c>
      <c r="N210" s="71">
        <f t="shared" si="162"/>
        <v>264.85173585623761</v>
      </c>
      <c r="O210" s="71">
        <f t="shared" si="162"/>
        <v>39.581120065945285</v>
      </c>
      <c r="P210" s="71">
        <f t="shared" si="162"/>
        <v>176.47776668954089</v>
      </c>
      <c r="Q210" s="71">
        <f t="shared" si="162"/>
        <v>4.3522188444900758</v>
      </c>
      <c r="R210" s="72">
        <f t="shared" si="162"/>
        <v>0</v>
      </c>
      <c r="S210" s="73">
        <f t="shared" si="162"/>
        <v>547.97050809629945</v>
      </c>
      <c r="U210" s="35" t="s">
        <v>60</v>
      </c>
      <c r="V210" s="97">
        <f>SUM(V189:V205)</f>
        <v>33.620325951925913</v>
      </c>
      <c r="W210" s="97">
        <f t="shared" ref="W210:AH210" si="163">SUM(W189:W205)</f>
        <v>0.88153731275519243</v>
      </c>
      <c r="X210" s="97">
        <f t="shared" si="163"/>
        <v>4.3522188444900758</v>
      </c>
      <c r="Y210" s="97">
        <f t="shared" si="163"/>
        <v>21.000364445630176</v>
      </c>
      <c r="Z210" s="97">
        <f t="shared" si="163"/>
        <v>255.09781721134379</v>
      </c>
      <c r="AA210" s="97">
        <f t="shared" si="163"/>
        <v>38.651119611479352</v>
      </c>
      <c r="AB210" s="97">
        <f t="shared" si="163"/>
        <v>176.47776668954089</v>
      </c>
      <c r="AC210" s="97">
        <f t="shared" si="163"/>
        <v>17.889358029134044</v>
      </c>
      <c r="AD210" s="98">
        <f t="shared" si="163"/>
        <v>7.2054389297743224</v>
      </c>
      <c r="AE210" s="98">
        <f t="shared" si="163"/>
        <v>0.91838328195295549</v>
      </c>
      <c r="AF210" s="98">
        <f t="shared" si="163"/>
        <v>0</v>
      </c>
      <c r="AG210" s="98">
        <f t="shared" si="163"/>
        <v>9.7539186448937922</v>
      </c>
      <c r="AH210" s="98">
        <f t="shared" si="163"/>
        <v>1.1617172512974502E-2</v>
      </c>
      <c r="AI210" s="99">
        <f>SUM(V210:AC210)</f>
        <v>547.97050809629957</v>
      </c>
    </row>
    <row r="211" spans="1:35" s="2" customFormat="1" ht="15" thickBot="1">
      <c r="A211" s="15" t="s">
        <v>100</v>
      </c>
      <c r="B211" s="100">
        <f>IF($I210=0,"-",B210/$I210)</f>
        <v>0.11226949424777279</v>
      </c>
      <c r="C211" s="100">
        <f t="shared" ref="C211:H211" si="164">IF($I210=0,"-",C210/$I210)</f>
        <v>5.6529676370274604E-2</v>
      </c>
      <c r="D211" s="100">
        <f t="shared" si="164"/>
        <v>0.71293919459450072</v>
      </c>
      <c r="E211" s="100">
        <f t="shared" si="164"/>
        <v>0.106546146543969</v>
      </c>
      <c r="F211" s="100">
        <f t="shared" si="164"/>
        <v>0</v>
      </c>
      <c r="G211" s="100">
        <f t="shared" si="164"/>
        <v>1.1715488243482798E-2</v>
      </c>
      <c r="H211" s="101">
        <f t="shared" si="164"/>
        <v>0</v>
      </c>
      <c r="I211" s="102">
        <f>SUM(B211:H211)</f>
        <v>0.99999999999999989</v>
      </c>
      <c r="J211"/>
      <c r="K211" s="27" t="s">
        <v>100</v>
      </c>
      <c r="L211" s="76">
        <f>IF($S210=0,"-",L210/$S210)</f>
        <v>7.6112311845669356E-2</v>
      </c>
      <c r="M211" s="76">
        <f t="shared" ref="M211:R211" si="165">IF($S210=0,"-",M210/$S210)</f>
        <v>3.8323895420188575E-2</v>
      </c>
      <c r="N211" s="76">
        <f t="shared" si="165"/>
        <v>0.48333209897802198</v>
      </c>
      <c r="O211" s="76">
        <f t="shared" si="165"/>
        <v>7.2232208633734279E-2</v>
      </c>
      <c r="P211" s="76">
        <f t="shared" si="165"/>
        <v>0.32205705249109312</v>
      </c>
      <c r="Q211" s="76">
        <f t="shared" si="165"/>
        <v>7.9424326312926754E-3</v>
      </c>
      <c r="R211" s="77">
        <f t="shared" si="165"/>
        <v>0</v>
      </c>
      <c r="S211" s="78">
        <f>SUM(L211:R211)</f>
        <v>1</v>
      </c>
      <c r="U211" s="36" t="s">
        <v>100</v>
      </c>
      <c r="V211" s="103">
        <f>+V210/$AI210</f>
        <v>6.1354261689604513E-2</v>
      </c>
      <c r="W211" s="103">
        <f t="shared" ref="W211:AH211" si="166">+W210/$AI210</f>
        <v>1.6087313089489705E-3</v>
      </c>
      <c r="X211" s="103">
        <f t="shared" si="166"/>
        <v>7.9424326312926737E-3</v>
      </c>
      <c r="Y211" s="103">
        <f t="shared" si="166"/>
        <v>3.8323895420188561E-2</v>
      </c>
      <c r="Z211" s="103">
        <f t="shared" si="166"/>
        <v>0.46553201941027317</v>
      </c>
      <c r="AA211" s="103">
        <f t="shared" si="166"/>
        <v>7.0535036175134555E-2</v>
      </c>
      <c r="AB211" s="103">
        <f t="shared" si="166"/>
        <v>0.32205705249109307</v>
      </c>
      <c r="AC211" s="103">
        <f t="shared" si="166"/>
        <v>3.2646570873464224E-2</v>
      </c>
      <c r="AD211" s="103">
        <f t="shared" si="166"/>
        <v>1.3149318847115853E-2</v>
      </c>
      <c r="AE211" s="103">
        <f t="shared" si="166"/>
        <v>1.6759720977384427E-3</v>
      </c>
      <c r="AF211" s="103">
        <f t="shared" si="166"/>
        <v>0</v>
      </c>
      <c r="AG211" s="103">
        <f t="shared" si="166"/>
        <v>1.7800079567748657E-2</v>
      </c>
      <c r="AH211" s="103">
        <f t="shared" si="166"/>
        <v>2.1200360861269045E-5</v>
      </c>
      <c r="AI211" s="104">
        <f>SUM(V211:AC211)</f>
        <v>0.99999999999999978</v>
      </c>
    </row>
    <row r="212" spans="1:35" ht="15" thickBot="1">
      <c r="A212" s="16"/>
      <c r="B212" s="16"/>
      <c r="C212" s="16"/>
      <c r="D212" s="16"/>
      <c r="E212" s="16"/>
      <c r="F212" s="16"/>
      <c r="G212" s="16"/>
      <c r="H212" s="16"/>
      <c r="I212" s="16"/>
      <c r="K212" s="16"/>
      <c r="L212" s="16"/>
      <c r="M212" s="16"/>
      <c r="N212" s="16"/>
      <c r="O212" s="16"/>
      <c r="P212" s="16"/>
      <c r="Q212" s="16"/>
      <c r="R212" s="16"/>
      <c r="S212" s="16"/>
      <c r="AI212" s="5"/>
    </row>
    <row r="213" spans="1:35" ht="28.5">
      <c r="A213" s="431" t="s">
        <v>33</v>
      </c>
      <c r="B213" s="37" t="s">
        <v>0</v>
      </c>
      <c r="C213" s="37" t="s">
        <v>1</v>
      </c>
      <c r="D213" s="37" t="s">
        <v>2</v>
      </c>
      <c r="E213" s="37" t="s">
        <v>3</v>
      </c>
      <c r="F213" s="37" t="s">
        <v>27</v>
      </c>
      <c r="G213" s="37" t="s">
        <v>4</v>
      </c>
      <c r="H213" s="37" t="s">
        <v>5</v>
      </c>
      <c r="I213" s="38" t="s">
        <v>6</v>
      </c>
      <c r="K213" s="381" t="s">
        <v>33</v>
      </c>
      <c r="L213" s="39" t="s">
        <v>0</v>
      </c>
      <c r="M213" s="39" t="s">
        <v>1</v>
      </c>
      <c r="N213" s="39" t="s">
        <v>2</v>
      </c>
      <c r="O213" s="39" t="s">
        <v>3</v>
      </c>
      <c r="P213" s="39" t="s">
        <v>27</v>
      </c>
      <c r="Q213" s="39" t="s">
        <v>4</v>
      </c>
      <c r="R213" s="39" t="s">
        <v>5</v>
      </c>
      <c r="S213" s="40" t="s">
        <v>6</v>
      </c>
      <c r="U213" s="383" t="s">
        <v>33</v>
      </c>
      <c r="V213" s="79" t="s">
        <v>69</v>
      </c>
      <c r="W213" s="79" t="s">
        <v>70</v>
      </c>
      <c r="X213" s="79" t="s">
        <v>4</v>
      </c>
      <c r="Y213" s="79" t="s">
        <v>1</v>
      </c>
      <c r="Z213" s="79" t="s">
        <v>2</v>
      </c>
      <c r="AA213" s="79" t="s">
        <v>3</v>
      </c>
      <c r="AB213" s="79" t="s">
        <v>52</v>
      </c>
      <c r="AC213" s="79" t="s">
        <v>64</v>
      </c>
      <c r="AD213" s="80" t="s">
        <v>72</v>
      </c>
      <c r="AE213" s="80" t="s">
        <v>79</v>
      </c>
      <c r="AF213" s="80" t="s">
        <v>73</v>
      </c>
      <c r="AG213" s="80" t="s">
        <v>80</v>
      </c>
      <c r="AH213" s="80" t="s">
        <v>81</v>
      </c>
      <c r="AI213" s="81" t="s">
        <v>60</v>
      </c>
    </row>
    <row r="214" spans="1:35" ht="15" customHeight="1">
      <c r="A214" s="432" t="s">
        <v>33</v>
      </c>
      <c r="B214" s="372" t="s">
        <v>109</v>
      </c>
      <c r="C214" s="373"/>
      <c r="D214" s="373"/>
      <c r="E214" s="373"/>
      <c r="F214" s="373"/>
      <c r="G214" s="373"/>
      <c r="H214" s="373"/>
      <c r="I214" s="374"/>
      <c r="K214" s="382" t="s">
        <v>33</v>
      </c>
      <c r="L214" s="369" t="s">
        <v>109</v>
      </c>
      <c r="M214" s="370"/>
      <c r="N214" s="370"/>
      <c r="O214" s="370"/>
      <c r="P214" s="370"/>
      <c r="Q214" s="370"/>
      <c r="R214" s="370"/>
      <c r="S214" s="371"/>
      <c r="U214" s="384" t="s">
        <v>33</v>
      </c>
      <c r="V214" s="379" t="s">
        <v>109</v>
      </c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80"/>
    </row>
    <row r="215" spans="1:35" ht="15">
      <c r="A215" s="7" t="s">
        <v>7</v>
      </c>
      <c r="B215" s="42">
        <v>0</v>
      </c>
      <c r="C215" s="42">
        <v>0</v>
      </c>
      <c r="D215" s="42">
        <v>0</v>
      </c>
      <c r="E215" s="42">
        <v>0</v>
      </c>
      <c r="F215" s="399"/>
      <c r="G215" s="42">
        <v>0</v>
      </c>
      <c r="H215" s="43">
        <v>0</v>
      </c>
      <c r="I215" s="44">
        <f>SUM(B215:H215)</f>
        <v>0</v>
      </c>
      <c r="J215" s="5"/>
      <c r="K215" s="28" t="s">
        <v>7</v>
      </c>
      <c r="L215" s="42">
        <v>0</v>
      </c>
      <c r="M215" s="42">
        <v>0</v>
      </c>
      <c r="N215" s="42">
        <v>0</v>
      </c>
      <c r="O215" s="42">
        <v>0</v>
      </c>
      <c r="P215" s="42">
        <v>0</v>
      </c>
      <c r="Q215" s="42">
        <v>0</v>
      </c>
      <c r="R215" s="82">
        <v>0</v>
      </c>
      <c r="S215" s="83">
        <f>SUM(L215:R215)</f>
        <v>0</v>
      </c>
      <c r="U215" s="29" t="s">
        <v>7</v>
      </c>
      <c r="V215" s="84">
        <v>0</v>
      </c>
      <c r="W215" s="84">
        <v>0</v>
      </c>
      <c r="X215" s="84">
        <v>0</v>
      </c>
      <c r="Y215" s="84">
        <v>0</v>
      </c>
      <c r="Z215" s="84">
        <v>0</v>
      </c>
      <c r="AA215" s="84">
        <v>0</v>
      </c>
      <c r="AB215" s="84">
        <v>0</v>
      </c>
      <c r="AC215" s="85">
        <v>0</v>
      </c>
      <c r="AD215" s="86">
        <v>0</v>
      </c>
      <c r="AE215" s="86">
        <v>0</v>
      </c>
      <c r="AF215" s="86">
        <v>0</v>
      </c>
      <c r="AG215" s="86">
        <v>0</v>
      </c>
      <c r="AH215" s="86">
        <v>0</v>
      </c>
      <c r="AI215" s="87">
        <f>SUM(V215:AC215)</f>
        <v>0</v>
      </c>
    </row>
    <row r="216" spans="1:35" ht="15">
      <c r="A216" s="8" t="s">
        <v>8</v>
      </c>
      <c r="B216" s="48">
        <v>0</v>
      </c>
      <c r="C216" s="48">
        <v>0</v>
      </c>
      <c r="D216" s="48">
        <v>0</v>
      </c>
      <c r="E216" s="48">
        <v>0</v>
      </c>
      <c r="F216" s="400"/>
      <c r="G216" s="48">
        <v>0</v>
      </c>
      <c r="H216" s="49">
        <v>0</v>
      </c>
      <c r="I216" s="50">
        <f t="shared" ref="I216:I235" si="167">SUM(B216:H216)</f>
        <v>0</v>
      </c>
      <c r="J216" s="5"/>
      <c r="K216" s="20" t="s">
        <v>8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0</v>
      </c>
      <c r="R216" s="52">
        <v>0</v>
      </c>
      <c r="S216" s="53">
        <f t="shared" ref="S216:S235" si="168">SUM(L216:R216)</f>
        <v>0</v>
      </c>
      <c r="U216" s="30" t="s">
        <v>8</v>
      </c>
      <c r="V216" s="88">
        <v>0</v>
      </c>
      <c r="W216" s="88">
        <v>0</v>
      </c>
      <c r="X216" s="88">
        <v>0</v>
      </c>
      <c r="Y216" s="88">
        <v>0</v>
      </c>
      <c r="Z216" s="88">
        <v>0</v>
      </c>
      <c r="AA216" s="88">
        <v>0</v>
      </c>
      <c r="AB216" s="88">
        <v>0</v>
      </c>
      <c r="AC216" s="89">
        <v>0</v>
      </c>
      <c r="AD216" s="88">
        <v>0</v>
      </c>
      <c r="AE216" s="88">
        <v>0</v>
      </c>
      <c r="AF216" s="88">
        <v>0</v>
      </c>
      <c r="AG216" s="88">
        <v>0</v>
      </c>
      <c r="AH216" s="88">
        <v>0</v>
      </c>
      <c r="AI216" s="90">
        <f t="shared" ref="AI216:AI235" si="169">SUM(V216:AC216)</f>
        <v>0</v>
      </c>
    </row>
    <row r="217" spans="1:35" ht="15">
      <c r="A217" s="9" t="s">
        <v>10</v>
      </c>
      <c r="B217" s="45">
        <v>0</v>
      </c>
      <c r="C217" s="45">
        <v>0</v>
      </c>
      <c r="D217" s="45">
        <v>0</v>
      </c>
      <c r="E217" s="45">
        <v>0</v>
      </c>
      <c r="F217" s="400"/>
      <c r="G217" s="45">
        <v>0</v>
      </c>
      <c r="H217" s="54">
        <v>0</v>
      </c>
      <c r="I217" s="44">
        <f t="shared" si="167"/>
        <v>0</v>
      </c>
      <c r="J217" s="5"/>
      <c r="K217" s="21" t="s">
        <v>10</v>
      </c>
      <c r="L217" s="45">
        <v>0</v>
      </c>
      <c r="M217" s="45">
        <v>0</v>
      </c>
      <c r="N217" s="45">
        <v>0</v>
      </c>
      <c r="O217" s="45">
        <v>0</v>
      </c>
      <c r="P217" s="45">
        <v>0</v>
      </c>
      <c r="Q217" s="45">
        <v>0</v>
      </c>
      <c r="R217" s="46">
        <v>0</v>
      </c>
      <c r="S217" s="47">
        <f t="shared" si="168"/>
        <v>0</v>
      </c>
      <c r="U217" s="31" t="s">
        <v>10</v>
      </c>
      <c r="V217" s="84">
        <v>0</v>
      </c>
      <c r="W217" s="84">
        <v>0</v>
      </c>
      <c r="X217" s="84">
        <v>0</v>
      </c>
      <c r="Y217" s="84">
        <v>0</v>
      </c>
      <c r="Z217" s="84">
        <v>0</v>
      </c>
      <c r="AA217" s="84">
        <v>0</v>
      </c>
      <c r="AB217" s="84">
        <v>0</v>
      </c>
      <c r="AC217" s="85">
        <v>0</v>
      </c>
      <c r="AD217" s="86">
        <v>0</v>
      </c>
      <c r="AE217" s="86">
        <v>0</v>
      </c>
      <c r="AF217" s="86">
        <v>0</v>
      </c>
      <c r="AG217" s="86">
        <v>0</v>
      </c>
      <c r="AH217" s="86">
        <v>0</v>
      </c>
      <c r="AI217" s="87">
        <f t="shared" si="169"/>
        <v>0</v>
      </c>
    </row>
    <row r="218" spans="1:35" ht="15">
      <c r="A218" s="8" t="s">
        <v>53</v>
      </c>
      <c r="B218" s="48">
        <v>0</v>
      </c>
      <c r="C218" s="48">
        <v>0</v>
      </c>
      <c r="D218" s="48">
        <v>0</v>
      </c>
      <c r="E218" s="48">
        <v>0</v>
      </c>
      <c r="F218" s="400"/>
      <c r="G218" s="48">
        <v>0</v>
      </c>
      <c r="H218" s="49">
        <v>0</v>
      </c>
      <c r="I218" s="50">
        <f t="shared" si="167"/>
        <v>0</v>
      </c>
      <c r="J218" s="5"/>
      <c r="K218" s="20" t="s">
        <v>53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2">
        <v>0</v>
      </c>
      <c r="S218" s="53">
        <f t="shared" si="168"/>
        <v>0</v>
      </c>
      <c r="U218" s="30" t="s">
        <v>53</v>
      </c>
      <c r="V218" s="88">
        <v>0</v>
      </c>
      <c r="W218" s="88">
        <v>0</v>
      </c>
      <c r="X218" s="88">
        <v>0</v>
      </c>
      <c r="Y218" s="88">
        <v>0</v>
      </c>
      <c r="Z218" s="88">
        <v>0</v>
      </c>
      <c r="AA218" s="88">
        <v>0</v>
      </c>
      <c r="AB218" s="88">
        <v>0</v>
      </c>
      <c r="AC218" s="89">
        <v>0</v>
      </c>
      <c r="AD218" s="88">
        <v>0</v>
      </c>
      <c r="AE218" s="88">
        <v>0</v>
      </c>
      <c r="AF218" s="88">
        <v>0</v>
      </c>
      <c r="AG218" s="88">
        <v>0</v>
      </c>
      <c r="AH218" s="88">
        <v>0</v>
      </c>
      <c r="AI218" s="90">
        <f t="shared" si="169"/>
        <v>0</v>
      </c>
    </row>
    <row r="219" spans="1:35" ht="15">
      <c r="A219" s="9" t="s">
        <v>16</v>
      </c>
      <c r="B219" s="45">
        <v>3.1226942446350368</v>
      </c>
      <c r="C219" s="45">
        <v>1.6001526798499108</v>
      </c>
      <c r="D219" s="45">
        <v>0.42274994975856772</v>
      </c>
      <c r="E219" s="45">
        <v>0</v>
      </c>
      <c r="F219" s="400"/>
      <c r="G219" s="45">
        <v>0</v>
      </c>
      <c r="H219" s="54">
        <v>0</v>
      </c>
      <c r="I219" s="44">
        <f t="shared" si="167"/>
        <v>5.1455968742435152</v>
      </c>
      <c r="J219" s="5"/>
      <c r="K219" s="21" t="s">
        <v>16</v>
      </c>
      <c r="L219" s="45">
        <v>3.1226942446350368</v>
      </c>
      <c r="M219" s="45">
        <v>1.6001526798499108</v>
      </c>
      <c r="N219" s="45">
        <v>0.42274994975856772</v>
      </c>
      <c r="O219" s="45">
        <v>0</v>
      </c>
      <c r="P219" s="45">
        <v>0</v>
      </c>
      <c r="Q219" s="45">
        <v>0</v>
      </c>
      <c r="R219" s="46">
        <v>0</v>
      </c>
      <c r="S219" s="47">
        <f t="shared" si="168"/>
        <v>5.1455968742435152</v>
      </c>
      <c r="U219" s="31" t="s">
        <v>16</v>
      </c>
      <c r="V219" s="84">
        <v>3.1226942446350368</v>
      </c>
      <c r="W219" s="84">
        <v>0</v>
      </c>
      <c r="X219" s="84">
        <v>0</v>
      </c>
      <c r="Y219" s="84">
        <v>1.6001526798499108</v>
      </c>
      <c r="Z219" s="84">
        <v>0.29841172924134191</v>
      </c>
      <c r="AA219" s="84">
        <v>0</v>
      </c>
      <c r="AB219" s="84">
        <v>0</v>
      </c>
      <c r="AC219" s="85">
        <v>0.12433822051722582</v>
      </c>
      <c r="AD219" s="86">
        <v>0</v>
      </c>
      <c r="AE219" s="86">
        <v>0</v>
      </c>
      <c r="AF219" s="86">
        <v>0</v>
      </c>
      <c r="AG219" s="86">
        <v>0.12433822051722582</v>
      </c>
      <c r="AH219" s="86">
        <v>0</v>
      </c>
      <c r="AI219" s="87">
        <f t="shared" si="169"/>
        <v>5.1455968742435152</v>
      </c>
    </row>
    <row r="220" spans="1:35" ht="15">
      <c r="A220" s="8" t="s">
        <v>65</v>
      </c>
      <c r="B220" s="48">
        <v>2.0192714308737592</v>
      </c>
      <c r="C220" s="48">
        <v>0</v>
      </c>
      <c r="D220" s="48">
        <v>1.9879860801494553</v>
      </c>
      <c r="E220" s="48">
        <v>0</v>
      </c>
      <c r="F220" s="400"/>
      <c r="G220" s="48">
        <v>0</v>
      </c>
      <c r="H220" s="49">
        <v>0</v>
      </c>
      <c r="I220" s="50">
        <f t="shared" si="167"/>
        <v>4.007257511023214</v>
      </c>
      <c r="J220" s="5"/>
      <c r="K220" s="20" t="s">
        <v>65</v>
      </c>
      <c r="L220" s="51">
        <v>2.0192714308737592</v>
      </c>
      <c r="M220" s="51">
        <v>0</v>
      </c>
      <c r="N220" s="51">
        <v>1.9879860801494553</v>
      </c>
      <c r="O220" s="51">
        <v>0</v>
      </c>
      <c r="P220" s="51">
        <v>0</v>
      </c>
      <c r="Q220" s="51">
        <v>0</v>
      </c>
      <c r="R220" s="52">
        <v>0</v>
      </c>
      <c r="S220" s="53">
        <f t="shared" si="168"/>
        <v>4.007257511023214</v>
      </c>
      <c r="U220" s="30" t="s">
        <v>54</v>
      </c>
      <c r="V220" s="88">
        <v>2.0192714308737592</v>
      </c>
      <c r="W220" s="88">
        <v>0</v>
      </c>
      <c r="X220" s="88">
        <v>0</v>
      </c>
      <c r="Y220" s="88">
        <v>0</v>
      </c>
      <c r="Z220" s="88">
        <v>1.9879860801494553</v>
      </c>
      <c r="AA220" s="88">
        <v>0</v>
      </c>
      <c r="AB220" s="88">
        <v>0</v>
      </c>
      <c r="AC220" s="89">
        <v>0</v>
      </c>
      <c r="AD220" s="88">
        <v>0</v>
      </c>
      <c r="AE220" s="88">
        <v>0</v>
      </c>
      <c r="AF220" s="88">
        <v>0</v>
      </c>
      <c r="AG220" s="88">
        <v>0</v>
      </c>
      <c r="AH220" s="88">
        <v>0</v>
      </c>
      <c r="AI220" s="90">
        <f t="shared" si="169"/>
        <v>4.007257511023214</v>
      </c>
    </row>
    <row r="221" spans="1:35" ht="15">
      <c r="A221" s="9" t="s">
        <v>55</v>
      </c>
      <c r="B221" s="45">
        <v>0</v>
      </c>
      <c r="C221" s="45">
        <v>0</v>
      </c>
      <c r="D221" s="45">
        <v>0</v>
      </c>
      <c r="E221" s="45">
        <v>4.5717880716011645E-3</v>
      </c>
      <c r="F221" s="400"/>
      <c r="G221" s="45">
        <v>0</v>
      </c>
      <c r="H221" s="54">
        <v>0</v>
      </c>
      <c r="I221" s="44">
        <f t="shared" si="167"/>
        <v>4.5717880716011645E-3</v>
      </c>
      <c r="J221" s="5"/>
      <c r="K221" s="21" t="s">
        <v>55</v>
      </c>
      <c r="L221" s="45">
        <v>0</v>
      </c>
      <c r="M221" s="45">
        <v>0</v>
      </c>
      <c r="N221" s="45">
        <v>0</v>
      </c>
      <c r="O221" s="45">
        <v>4.5717880716011645E-3</v>
      </c>
      <c r="P221" s="45">
        <v>6.836509105038826</v>
      </c>
      <c r="Q221" s="45">
        <v>0</v>
      </c>
      <c r="R221" s="46">
        <v>0</v>
      </c>
      <c r="S221" s="47">
        <f t="shared" si="168"/>
        <v>6.8410808931104272</v>
      </c>
      <c r="U221" s="31" t="s">
        <v>55</v>
      </c>
      <c r="V221" s="84">
        <v>0</v>
      </c>
      <c r="W221" s="84">
        <v>0</v>
      </c>
      <c r="X221" s="84">
        <v>0</v>
      </c>
      <c r="Y221" s="84">
        <v>0</v>
      </c>
      <c r="Z221" s="84">
        <v>0</v>
      </c>
      <c r="AA221" s="84">
        <v>4.5717880716011645E-3</v>
      </c>
      <c r="AB221" s="84">
        <v>6.836509105038826</v>
      </c>
      <c r="AC221" s="85">
        <v>0</v>
      </c>
      <c r="AD221" s="84">
        <v>0</v>
      </c>
      <c r="AE221" s="84">
        <v>0</v>
      </c>
      <c r="AF221" s="84">
        <v>0</v>
      </c>
      <c r="AG221" s="84">
        <v>0</v>
      </c>
      <c r="AH221" s="84">
        <v>0</v>
      </c>
      <c r="AI221" s="87">
        <f t="shared" si="169"/>
        <v>6.8410808931104272</v>
      </c>
    </row>
    <row r="222" spans="1:35" ht="15">
      <c r="A222" s="8" t="s">
        <v>12</v>
      </c>
      <c r="B222" s="48">
        <v>0</v>
      </c>
      <c r="C222" s="48">
        <v>0</v>
      </c>
      <c r="D222" s="48">
        <v>0</v>
      </c>
      <c r="E222" s="48">
        <v>7.1316984160312504E-16</v>
      </c>
      <c r="F222" s="400"/>
      <c r="G222" s="48">
        <v>0</v>
      </c>
      <c r="H222" s="49">
        <v>0</v>
      </c>
      <c r="I222" s="50">
        <f t="shared" si="167"/>
        <v>7.1316984160312504E-16</v>
      </c>
      <c r="J222" s="5"/>
      <c r="K222" s="20" t="s">
        <v>12</v>
      </c>
      <c r="L222" s="51">
        <v>0</v>
      </c>
      <c r="M222" s="51">
        <v>0</v>
      </c>
      <c r="N222" s="51">
        <v>0</v>
      </c>
      <c r="O222" s="51">
        <v>7.1316984160312504E-16</v>
      </c>
      <c r="P222" s="51">
        <v>0.44589429818655024</v>
      </c>
      <c r="Q222" s="51">
        <v>0</v>
      </c>
      <c r="R222" s="52">
        <v>0</v>
      </c>
      <c r="S222" s="53">
        <f t="shared" si="168"/>
        <v>0.44589429818655096</v>
      </c>
      <c r="U222" s="30" t="s">
        <v>12</v>
      </c>
      <c r="V222" s="88">
        <v>0</v>
      </c>
      <c r="W222" s="88">
        <v>0</v>
      </c>
      <c r="X222" s="88">
        <v>0</v>
      </c>
      <c r="Y222" s="88">
        <v>0</v>
      </c>
      <c r="Z222" s="88">
        <v>0</v>
      </c>
      <c r="AA222" s="88">
        <v>7.1316984160312504E-16</v>
      </c>
      <c r="AB222" s="88">
        <v>0.44589429818655024</v>
      </c>
      <c r="AC222" s="89">
        <v>0</v>
      </c>
      <c r="AD222" s="88">
        <v>0</v>
      </c>
      <c r="AE222" s="88">
        <v>0</v>
      </c>
      <c r="AF222" s="88">
        <v>0</v>
      </c>
      <c r="AG222" s="88">
        <v>0</v>
      </c>
      <c r="AH222" s="88">
        <v>0</v>
      </c>
      <c r="AI222" s="90">
        <f t="shared" si="169"/>
        <v>0.44589429818655096</v>
      </c>
    </row>
    <row r="223" spans="1:35" ht="15">
      <c r="A223" s="9" t="s">
        <v>56</v>
      </c>
      <c r="B223" s="45">
        <v>0</v>
      </c>
      <c r="C223" s="45">
        <v>0</v>
      </c>
      <c r="D223" s="45">
        <v>0</v>
      </c>
      <c r="E223" s="45">
        <v>0</v>
      </c>
      <c r="F223" s="400"/>
      <c r="G223" s="45">
        <v>0</v>
      </c>
      <c r="H223" s="54">
        <v>0</v>
      </c>
      <c r="I223" s="44">
        <f t="shared" si="167"/>
        <v>0</v>
      </c>
      <c r="J223" s="5"/>
      <c r="K223" s="21" t="s">
        <v>56</v>
      </c>
      <c r="L223" s="45">
        <v>0</v>
      </c>
      <c r="M223" s="45">
        <v>0</v>
      </c>
      <c r="N223" s="45">
        <v>0</v>
      </c>
      <c r="O223" s="45">
        <v>0</v>
      </c>
      <c r="P223" s="45">
        <v>0</v>
      </c>
      <c r="Q223" s="45">
        <v>0</v>
      </c>
      <c r="R223" s="46">
        <v>0</v>
      </c>
      <c r="S223" s="47">
        <f t="shared" si="168"/>
        <v>0</v>
      </c>
      <c r="U223" s="31" t="s">
        <v>56</v>
      </c>
      <c r="V223" s="84">
        <v>0</v>
      </c>
      <c r="W223" s="84">
        <v>0</v>
      </c>
      <c r="X223" s="84">
        <v>0</v>
      </c>
      <c r="Y223" s="84">
        <v>0</v>
      </c>
      <c r="Z223" s="84">
        <v>0</v>
      </c>
      <c r="AA223" s="84">
        <v>0</v>
      </c>
      <c r="AB223" s="84">
        <v>0</v>
      </c>
      <c r="AC223" s="85">
        <v>0</v>
      </c>
      <c r="AD223" s="84">
        <v>0</v>
      </c>
      <c r="AE223" s="84">
        <v>0</v>
      </c>
      <c r="AF223" s="84">
        <v>0</v>
      </c>
      <c r="AG223" s="84">
        <v>0</v>
      </c>
      <c r="AH223" s="84">
        <v>0</v>
      </c>
      <c r="AI223" s="87">
        <f t="shared" si="169"/>
        <v>0</v>
      </c>
    </row>
    <row r="224" spans="1:35" ht="15">
      <c r="A224" s="8" t="s">
        <v>17</v>
      </c>
      <c r="B224" s="48">
        <v>7.8974204440817694E-2</v>
      </c>
      <c r="C224" s="48">
        <v>0</v>
      </c>
      <c r="D224" s="48">
        <v>0.31281405043703786</v>
      </c>
      <c r="E224" s="48">
        <v>1.6532429941421643E-2</v>
      </c>
      <c r="F224" s="400"/>
      <c r="G224" s="48">
        <v>0</v>
      </c>
      <c r="H224" s="49">
        <v>0</v>
      </c>
      <c r="I224" s="50">
        <f t="shared" si="167"/>
        <v>0.40832068481927719</v>
      </c>
      <c r="J224" s="5"/>
      <c r="K224" s="20" t="s">
        <v>17</v>
      </c>
      <c r="L224" s="51">
        <v>7.8974204440817694E-2</v>
      </c>
      <c r="M224" s="51">
        <v>0</v>
      </c>
      <c r="N224" s="51">
        <v>0.31281405043703786</v>
      </c>
      <c r="O224" s="51">
        <v>1.6532429941421643E-2</v>
      </c>
      <c r="P224" s="51">
        <v>0</v>
      </c>
      <c r="Q224" s="51">
        <v>0</v>
      </c>
      <c r="R224" s="52">
        <v>0</v>
      </c>
      <c r="S224" s="53">
        <f t="shared" si="168"/>
        <v>0.40832068481927719</v>
      </c>
      <c r="U224" s="30" t="s">
        <v>17</v>
      </c>
      <c r="V224" s="88">
        <v>7.8974204440817694E-2</v>
      </c>
      <c r="W224" s="88">
        <v>0</v>
      </c>
      <c r="X224" s="88">
        <v>0</v>
      </c>
      <c r="Y224" s="88">
        <v>0</v>
      </c>
      <c r="Z224" s="88">
        <v>0.31281405043703786</v>
      </c>
      <c r="AA224" s="88">
        <v>1.6532429941421643E-2</v>
      </c>
      <c r="AB224" s="88">
        <v>0</v>
      </c>
      <c r="AC224" s="89">
        <v>0</v>
      </c>
      <c r="AD224" s="88">
        <v>0</v>
      </c>
      <c r="AE224" s="88">
        <v>0</v>
      </c>
      <c r="AF224" s="88">
        <v>0</v>
      </c>
      <c r="AG224" s="88">
        <v>0</v>
      </c>
      <c r="AH224" s="88">
        <v>0</v>
      </c>
      <c r="AI224" s="90">
        <f t="shared" si="169"/>
        <v>0.40832068481927719</v>
      </c>
    </row>
    <row r="225" spans="1:35" ht="15">
      <c r="A225" s="9" t="s">
        <v>141</v>
      </c>
      <c r="B225" s="45">
        <v>3.5783561679671227</v>
      </c>
      <c r="C225" s="45">
        <v>0.14120687205044788</v>
      </c>
      <c r="D225" s="45">
        <v>30.721100469561243</v>
      </c>
      <c r="E225" s="45">
        <v>3.9103441490893259E-2</v>
      </c>
      <c r="F225" s="400"/>
      <c r="G225" s="45">
        <v>0</v>
      </c>
      <c r="H225" s="54">
        <v>0</v>
      </c>
      <c r="I225" s="44">
        <f t="shared" si="167"/>
        <v>34.479766951069706</v>
      </c>
      <c r="J225" s="5"/>
      <c r="K225" s="21" t="s">
        <v>141</v>
      </c>
      <c r="L225" s="45">
        <v>3.5783561679671227</v>
      </c>
      <c r="M225" s="45">
        <v>0.14120687205044788</v>
      </c>
      <c r="N225" s="45">
        <v>30.721100469561243</v>
      </c>
      <c r="O225" s="45">
        <v>3.9103441490893259E-2</v>
      </c>
      <c r="P225" s="45">
        <v>0</v>
      </c>
      <c r="Q225" s="45">
        <v>0</v>
      </c>
      <c r="R225" s="46">
        <v>0</v>
      </c>
      <c r="S225" s="47">
        <f t="shared" si="168"/>
        <v>34.479766951069706</v>
      </c>
      <c r="U225" s="31" t="s">
        <v>141</v>
      </c>
      <c r="V225" s="84">
        <v>3.2871822224546912</v>
      </c>
      <c r="W225" s="84">
        <v>0</v>
      </c>
      <c r="X225" s="84">
        <v>0</v>
      </c>
      <c r="Y225" s="84">
        <v>0.14120687205044788</v>
      </c>
      <c r="Z225" s="84">
        <v>10.275841320452708</v>
      </c>
      <c r="AA225" s="84">
        <v>3.9103441490893259E-2</v>
      </c>
      <c r="AB225" s="84">
        <v>0</v>
      </c>
      <c r="AC225" s="85">
        <v>20.736433094620971</v>
      </c>
      <c r="AD225" s="84">
        <v>0.29117394551243159</v>
      </c>
      <c r="AE225" s="84">
        <v>0</v>
      </c>
      <c r="AF225" s="84">
        <v>0</v>
      </c>
      <c r="AG225" s="84">
        <v>20.445259149108537</v>
      </c>
      <c r="AH225" s="84">
        <v>0</v>
      </c>
      <c r="AI225" s="87">
        <f t="shared" si="169"/>
        <v>34.479766951069706</v>
      </c>
    </row>
    <row r="226" spans="1:35" ht="15">
      <c r="A226" s="8" t="s">
        <v>25</v>
      </c>
      <c r="B226" s="48">
        <v>6.2196337739952527</v>
      </c>
      <c r="C226" s="48">
        <v>0.26165372902789752</v>
      </c>
      <c r="D226" s="48">
        <v>7.9299018990356824</v>
      </c>
      <c r="E226" s="48">
        <v>76.611643245944293</v>
      </c>
      <c r="F226" s="400"/>
      <c r="G226" s="48">
        <v>14.664388455854629</v>
      </c>
      <c r="H226" s="49">
        <v>1.6151464754808484</v>
      </c>
      <c r="I226" s="50">
        <f t="shared" si="167"/>
        <v>107.30236757933861</v>
      </c>
      <c r="J226" s="5"/>
      <c r="K226" s="20" t="s">
        <v>25</v>
      </c>
      <c r="L226" s="51">
        <v>6.2196337739952527</v>
      </c>
      <c r="M226" s="51">
        <v>0.26165372902789752</v>
      </c>
      <c r="N226" s="51">
        <v>7.9299018990356824</v>
      </c>
      <c r="O226" s="51">
        <v>76.611643245944293</v>
      </c>
      <c r="P226" s="51">
        <v>2.4223264328108085</v>
      </c>
      <c r="Q226" s="51">
        <v>14.664388455854629</v>
      </c>
      <c r="R226" s="52">
        <v>1.6151464754808484</v>
      </c>
      <c r="S226" s="53">
        <f t="shared" si="168"/>
        <v>109.72469401214941</v>
      </c>
      <c r="U226" s="30" t="s">
        <v>25</v>
      </c>
      <c r="V226" s="88">
        <v>0</v>
      </c>
      <c r="W226" s="88">
        <v>5.5791967379319169</v>
      </c>
      <c r="X226" s="88">
        <v>14.664388455854629</v>
      </c>
      <c r="Y226" s="88">
        <v>0.26165372902789752</v>
      </c>
      <c r="Z226" s="88">
        <v>7.8305243240401259</v>
      </c>
      <c r="AA226" s="88">
        <v>75.861325609546739</v>
      </c>
      <c r="AB226" s="88">
        <v>2.4223264328108085</v>
      </c>
      <c r="AC226" s="89">
        <v>3.1052787229372991</v>
      </c>
      <c r="AD226" s="88">
        <v>0.64043703606333557</v>
      </c>
      <c r="AE226" s="88">
        <v>0.41630534526811969</v>
      </c>
      <c r="AF226" s="88">
        <v>1.6151464754808484</v>
      </c>
      <c r="AG226" s="88">
        <v>9.9377574995556342E-2</v>
      </c>
      <c r="AH226" s="88">
        <v>0.33401229112943953</v>
      </c>
      <c r="AI226" s="90">
        <f t="shared" si="169"/>
        <v>109.72469401214941</v>
      </c>
    </row>
    <row r="227" spans="1:35" ht="15">
      <c r="A227" s="9" t="s">
        <v>24</v>
      </c>
      <c r="B227" s="45">
        <v>1.3824115069292875</v>
      </c>
      <c r="C227" s="45">
        <v>0</v>
      </c>
      <c r="D227" s="45">
        <v>0.38059908171098805</v>
      </c>
      <c r="E227" s="45">
        <v>0</v>
      </c>
      <c r="F227" s="400"/>
      <c r="G227" s="45">
        <v>0</v>
      </c>
      <c r="H227" s="54">
        <v>0</v>
      </c>
      <c r="I227" s="44">
        <f t="shared" si="167"/>
        <v>1.7630105886402756</v>
      </c>
      <c r="J227" s="5"/>
      <c r="K227" s="21" t="s">
        <v>24</v>
      </c>
      <c r="L227" s="45">
        <v>1.3824115069292875</v>
      </c>
      <c r="M227" s="45">
        <v>0</v>
      </c>
      <c r="N227" s="45">
        <v>0.38059908171098805</v>
      </c>
      <c r="O227" s="45">
        <v>0</v>
      </c>
      <c r="P227" s="45">
        <v>0</v>
      </c>
      <c r="Q227" s="45">
        <v>0</v>
      </c>
      <c r="R227" s="46">
        <v>0</v>
      </c>
      <c r="S227" s="47">
        <f t="shared" si="168"/>
        <v>1.7630105886402756</v>
      </c>
      <c r="U227" s="31" t="s">
        <v>24</v>
      </c>
      <c r="V227" s="84">
        <v>1.3824115069292875</v>
      </c>
      <c r="W227" s="84">
        <v>0</v>
      </c>
      <c r="X227" s="84">
        <v>0</v>
      </c>
      <c r="Y227" s="84">
        <v>0</v>
      </c>
      <c r="Z227" s="84">
        <v>0</v>
      </c>
      <c r="AA227" s="84">
        <v>0</v>
      </c>
      <c r="AB227" s="84">
        <v>0</v>
      </c>
      <c r="AC227" s="85">
        <v>0.38059908171098805</v>
      </c>
      <c r="AD227" s="84">
        <v>0</v>
      </c>
      <c r="AE227" s="84">
        <v>0</v>
      </c>
      <c r="AF227" s="84">
        <v>0</v>
      </c>
      <c r="AG227" s="84">
        <v>0.38059908171098805</v>
      </c>
      <c r="AH227" s="84">
        <v>0</v>
      </c>
      <c r="AI227" s="87">
        <f t="shared" si="169"/>
        <v>1.7630105886402756</v>
      </c>
    </row>
    <row r="228" spans="1:35" ht="15">
      <c r="A228" s="8" t="s">
        <v>57</v>
      </c>
      <c r="B228" s="48">
        <v>0</v>
      </c>
      <c r="C228" s="48">
        <v>0</v>
      </c>
      <c r="D228" s="48">
        <v>0</v>
      </c>
      <c r="E228" s="48">
        <v>0</v>
      </c>
      <c r="F228" s="400"/>
      <c r="G228" s="48">
        <v>0</v>
      </c>
      <c r="H228" s="49">
        <v>0</v>
      </c>
      <c r="I228" s="50">
        <f t="shared" si="167"/>
        <v>0</v>
      </c>
      <c r="J228" s="5"/>
      <c r="K228" s="20" t="s">
        <v>57</v>
      </c>
      <c r="L228" s="51">
        <v>0</v>
      </c>
      <c r="M228" s="51">
        <v>0</v>
      </c>
      <c r="N228" s="51">
        <v>0</v>
      </c>
      <c r="O228" s="51">
        <v>0</v>
      </c>
      <c r="P228" s="51">
        <v>0</v>
      </c>
      <c r="Q228" s="51">
        <v>0</v>
      </c>
      <c r="R228" s="52">
        <v>0</v>
      </c>
      <c r="S228" s="53">
        <f t="shared" si="168"/>
        <v>0</v>
      </c>
      <c r="U228" s="30" t="s">
        <v>57</v>
      </c>
      <c r="V228" s="88">
        <v>0</v>
      </c>
      <c r="W228" s="88">
        <v>0</v>
      </c>
      <c r="X228" s="88">
        <v>0</v>
      </c>
      <c r="Y228" s="88">
        <v>0</v>
      </c>
      <c r="Z228" s="88">
        <v>0</v>
      </c>
      <c r="AA228" s="88">
        <v>0</v>
      </c>
      <c r="AB228" s="88">
        <v>0</v>
      </c>
      <c r="AC228" s="89">
        <v>0</v>
      </c>
      <c r="AD228" s="88">
        <v>0</v>
      </c>
      <c r="AE228" s="88">
        <v>0</v>
      </c>
      <c r="AF228" s="88">
        <v>0</v>
      </c>
      <c r="AG228" s="88">
        <v>0</v>
      </c>
      <c r="AH228" s="88">
        <v>0</v>
      </c>
      <c r="AI228" s="90">
        <f t="shared" si="169"/>
        <v>0</v>
      </c>
    </row>
    <row r="229" spans="1:35" ht="15">
      <c r="A229" s="9" t="s">
        <v>22</v>
      </c>
      <c r="B229" s="45">
        <v>0.43674990901059507</v>
      </c>
      <c r="C229" s="45">
        <v>0</v>
      </c>
      <c r="D229" s="45">
        <v>0</v>
      </c>
      <c r="E229" s="45">
        <v>0</v>
      </c>
      <c r="F229" s="400"/>
      <c r="G229" s="45">
        <v>0</v>
      </c>
      <c r="H229" s="54">
        <v>0</v>
      </c>
      <c r="I229" s="44">
        <f t="shared" si="167"/>
        <v>0.43674990901059507</v>
      </c>
      <c r="J229" s="5"/>
      <c r="K229" s="21" t="s">
        <v>22</v>
      </c>
      <c r="L229" s="45">
        <v>0.43674990901059507</v>
      </c>
      <c r="M229" s="45">
        <v>0</v>
      </c>
      <c r="N229" s="45">
        <v>0</v>
      </c>
      <c r="O229" s="45">
        <v>0</v>
      </c>
      <c r="P229" s="45">
        <v>0.28546190046900655</v>
      </c>
      <c r="Q229" s="45">
        <v>0</v>
      </c>
      <c r="R229" s="46">
        <v>0</v>
      </c>
      <c r="S229" s="47">
        <f t="shared" si="168"/>
        <v>0.72221180947960162</v>
      </c>
      <c r="U229" s="31" t="s">
        <v>22</v>
      </c>
      <c r="V229" s="84">
        <v>0.43674990901059507</v>
      </c>
      <c r="W229" s="84">
        <v>0</v>
      </c>
      <c r="X229" s="84">
        <v>0</v>
      </c>
      <c r="Y229" s="84">
        <v>0</v>
      </c>
      <c r="Z229" s="84">
        <v>0</v>
      </c>
      <c r="AA229" s="84">
        <v>0</v>
      </c>
      <c r="AB229" s="84">
        <v>0.28546190046900655</v>
      </c>
      <c r="AC229" s="85">
        <v>0</v>
      </c>
      <c r="AD229" s="84">
        <v>0</v>
      </c>
      <c r="AE229" s="84">
        <v>0</v>
      </c>
      <c r="AF229" s="84">
        <v>0</v>
      </c>
      <c r="AG229" s="84">
        <v>0</v>
      </c>
      <c r="AH229" s="84">
        <v>0</v>
      </c>
      <c r="AI229" s="87">
        <f t="shared" si="169"/>
        <v>0.72221180947960162</v>
      </c>
    </row>
    <row r="230" spans="1:35" ht="15">
      <c r="A230" s="8" t="s">
        <v>21</v>
      </c>
      <c r="B230" s="48">
        <v>0</v>
      </c>
      <c r="C230" s="48">
        <v>0</v>
      </c>
      <c r="D230" s="48">
        <v>0</v>
      </c>
      <c r="E230" s="48">
        <v>0</v>
      </c>
      <c r="F230" s="400"/>
      <c r="G230" s="48">
        <v>0</v>
      </c>
      <c r="H230" s="49">
        <v>0</v>
      </c>
      <c r="I230" s="50">
        <f t="shared" si="167"/>
        <v>0</v>
      </c>
      <c r="J230" s="5"/>
      <c r="K230" s="20" t="s">
        <v>21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2">
        <v>0</v>
      </c>
      <c r="S230" s="53">
        <f t="shared" si="168"/>
        <v>0</v>
      </c>
      <c r="U230" s="30" t="s">
        <v>58</v>
      </c>
      <c r="V230" s="88">
        <v>0</v>
      </c>
      <c r="W230" s="88">
        <v>0</v>
      </c>
      <c r="X230" s="88">
        <v>0</v>
      </c>
      <c r="Y230" s="88">
        <v>0</v>
      </c>
      <c r="Z230" s="88">
        <v>0</v>
      </c>
      <c r="AA230" s="88">
        <v>0</v>
      </c>
      <c r="AB230" s="88">
        <v>0</v>
      </c>
      <c r="AC230" s="89">
        <v>0</v>
      </c>
      <c r="AD230" s="88">
        <v>0</v>
      </c>
      <c r="AE230" s="88">
        <v>0</v>
      </c>
      <c r="AF230" s="88">
        <v>0</v>
      </c>
      <c r="AG230" s="88">
        <v>0</v>
      </c>
      <c r="AH230" s="88">
        <v>0</v>
      </c>
      <c r="AI230" s="90">
        <f t="shared" si="169"/>
        <v>0</v>
      </c>
    </row>
    <row r="231" spans="1:35" ht="15">
      <c r="A231" s="10" t="s">
        <v>61</v>
      </c>
      <c r="B231" s="45">
        <v>0</v>
      </c>
      <c r="C231" s="45">
        <v>0</v>
      </c>
      <c r="D231" s="45">
        <v>0</v>
      </c>
      <c r="E231" s="45">
        <v>0</v>
      </c>
      <c r="F231" s="400"/>
      <c r="G231" s="45">
        <v>0</v>
      </c>
      <c r="H231" s="54">
        <v>0</v>
      </c>
      <c r="I231" s="44">
        <f t="shared" si="167"/>
        <v>0</v>
      </c>
      <c r="J231" s="5"/>
      <c r="K231" s="22" t="s">
        <v>61</v>
      </c>
      <c r="L231" s="45">
        <v>0</v>
      </c>
      <c r="M231" s="45">
        <v>0</v>
      </c>
      <c r="N231" s="45">
        <v>0</v>
      </c>
      <c r="O231" s="45">
        <v>0</v>
      </c>
      <c r="P231" s="45">
        <v>0</v>
      </c>
      <c r="Q231" s="45">
        <v>0</v>
      </c>
      <c r="R231" s="46">
        <v>0</v>
      </c>
      <c r="S231" s="47">
        <f t="shared" si="168"/>
        <v>0</v>
      </c>
      <c r="U231" s="32" t="s">
        <v>59</v>
      </c>
      <c r="V231" s="84">
        <v>0</v>
      </c>
      <c r="W231" s="84">
        <v>0</v>
      </c>
      <c r="X231" s="84">
        <v>0</v>
      </c>
      <c r="Y231" s="84">
        <v>0</v>
      </c>
      <c r="Z231" s="84">
        <v>0</v>
      </c>
      <c r="AA231" s="84">
        <v>0</v>
      </c>
      <c r="AB231" s="84">
        <v>0</v>
      </c>
      <c r="AC231" s="85">
        <v>0</v>
      </c>
      <c r="AD231" s="86">
        <v>0</v>
      </c>
      <c r="AE231" s="86">
        <v>0</v>
      </c>
      <c r="AF231" s="86">
        <v>0</v>
      </c>
      <c r="AG231" s="86">
        <v>0</v>
      </c>
      <c r="AH231" s="86">
        <v>0</v>
      </c>
      <c r="AI231" s="87">
        <f t="shared" si="169"/>
        <v>0</v>
      </c>
    </row>
    <row r="232" spans="1:35">
      <c r="A232" s="11" t="s">
        <v>23</v>
      </c>
      <c r="B232" s="55">
        <v>0</v>
      </c>
      <c r="C232" s="55">
        <v>0</v>
      </c>
      <c r="D232" s="55">
        <v>0</v>
      </c>
      <c r="E232" s="55">
        <v>0</v>
      </c>
      <c r="F232" s="400"/>
      <c r="G232" s="55">
        <v>0</v>
      </c>
      <c r="H232" s="56">
        <v>0</v>
      </c>
      <c r="I232" s="57">
        <f t="shared" si="167"/>
        <v>0</v>
      </c>
      <c r="J232" s="5"/>
      <c r="K232" s="23" t="s">
        <v>23</v>
      </c>
      <c r="L232" s="58">
        <v>0</v>
      </c>
      <c r="M232" s="58">
        <v>0</v>
      </c>
      <c r="N232" s="58">
        <v>0</v>
      </c>
      <c r="O232" s="58">
        <v>0</v>
      </c>
      <c r="P232" s="58">
        <v>0</v>
      </c>
      <c r="Q232" s="58">
        <v>0</v>
      </c>
      <c r="R232" s="59">
        <v>0</v>
      </c>
      <c r="S232" s="60">
        <f t="shared" si="168"/>
        <v>0</v>
      </c>
      <c r="U232" s="33" t="s">
        <v>62</v>
      </c>
      <c r="V232" s="91">
        <v>0</v>
      </c>
      <c r="W232" s="91">
        <v>0</v>
      </c>
      <c r="X232" s="91">
        <v>0</v>
      </c>
      <c r="Y232" s="91">
        <v>0</v>
      </c>
      <c r="Z232" s="91">
        <v>0</v>
      </c>
      <c r="AA232" s="91">
        <v>0</v>
      </c>
      <c r="AB232" s="91">
        <v>0</v>
      </c>
      <c r="AC232" s="91">
        <v>0</v>
      </c>
      <c r="AD232" s="91">
        <v>0</v>
      </c>
      <c r="AE232" s="91">
        <v>0</v>
      </c>
      <c r="AF232" s="91">
        <v>0</v>
      </c>
      <c r="AG232" s="91">
        <v>0</v>
      </c>
      <c r="AH232" s="92">
        <v>0</v>
      </c>
      <c r="AI232" s="93">
        <f t="shared" si="169"/>
        <v>0</v>
      </c>
    </row>
    <row r="233" spans="1:35">
      <c r="A233" s="12" t="s">
        <v>19</v>
      </c>
      <c r="B233" s="61">
        <v>0</v>
      </c>
      <c r="C233" s="61">
        <v>0</v>
      </c>
      <c r="D233" s="61">
        <v>0</v>
      </c>
      <c r="E233" s="61">
        <v>0</v>
      </c>
      <c r="F233" s="400"/>
      <c r="G233" s="61">
        <v>0</v>
      </c>
      <c r="H233" s="62">
        <v>0</v>
      </c>
      <c r="I233" s="63">
        <f t="shared" si="167"/>
        <v>0</v>
      </c>
      <c r="J233" s="5"/>
      <c r="K233" s="24" t="s">
        <v>19</v>
      </c>
      <c r="L233" s="61">
        <v>0</v>
      </c>
      <c r="M233" s="61">
        <v>0</v>
      </c>
      <c r="N233" s="61">
        <v>0</v>
      </c>
      <c r="O233" s="61">
        <v>0</v>
      </c>
      <c r="P233" s="61">
        <v>0</v>
      </c>
      <c r="Q233" s="61">
        <v>0</v>
      </c>
      <c r="R233" s="64">
        <v>0</v>
      </c>
      <c r="S233" s="65">
        <f t="shared" si="168"/>
        <v>0</v>
      </c>
      <c r="U233" s="34" t="s">
        <v>19</v>
      </c>
      <c r="V233" s="94">
        <v>0</v>
      </c>
      <c r="W233" s="94">
        <v>0</v>
      </c>
      <c r="X233" s="94">
        <v>0</v>
      </c>
      <c r="Y233" s="94">
        <v>0</v>
      </c>
      <c r="Z233" s="94">
        <v>0</v>
      </c>
      <c r="AA233" s="94">
        <v>0</v>
      </c>
      <c r="AB233" s="94">
        <v>0</v>
      </c>
      <c r="AC233" s="94">
        <v>0</v>
      </c>
      <c r="AD233" s="95">
        <v>0</v>
      </c>
      <c r="AE233" s="95">
        <v>0</v>
      </c>
      <c r="AF233" s="95">
        <v>0</v>
      </c>
      <c r="AG233" s="95">
        <v>0</v>
      </c>
      <c r="AH233" s="95">
        <v>0</v>
      </c>
      <c r="AI233" s="96">
        <f t="shared" si="169"/>
        <v>0</v>
      </c>
    </row>
    <row r="234" spans="1:35">
      <c r="A234" s="11" t="s">
        <v>20</v>
      </c>
      <c r="B234" s="55">
        <v>0</v>
      </c>
      <c r="C234" s="55">
        <v>0</v>
      </c>
      <c r="D234" s="55">
        <v>0</v>
      </c>
      <c r="E234" s="55">
        <v>0</v>
      </c>
      <c r="F234" s="400"/>
      <c r="G234" s="55">
        <v>0</v>
      </c>
      <c r="H234" s="56">
        <v>0</v>
      </c>
      <c r="I234" s="57">
        <f t="shared" si="167"/>
        <v>0</v>
      </c>
      <c r="J234" s="5"/>
      <c r="K234" s="23" t="s">
        <v>20</v>
      </c>
      <c r="L234" s="58">
        <v>0</v>
      </c>
      <c r="M234" s="58">
        <v>0</v>
      </c>
      <c r="N234" s="58">
        <v>0</v>
      </c>
      <c r="O234" s="58">
        <v>0</v>
      </c>
      <c r="P234" s="58">
        <v>0</v>
      </c>
      <c r="Q234" s="58">
        <v>0</v>
      </c>
      <c r="R234" s="59">
        <v>0</v>
      </c>
      <c r="S234" s="60">
        <f t="shared" si="168"/>
        <v>0</v>
      </c>
      <c r="U234" s="33" t="s">
        <v>20</v>
      </c>
      <c r="V234" s="91">
        <v>0</v>
      </c>
      <c r="W234" s="91">
        <v>0</v>
      </c>
      <c r="X234" s="91">
        <v>0</v>
      </c>
      <c r="Y234" s="91">
        <v>0</v>
      </c>
      <c r="Z234" s="91">
        <v>0</v>
      </c>
      <c r="AA234" s="91">
        <v>0</v>
      </c>
      <c r="AB234" s="91">
        <v>0</v>
      </c>
      <c r="AC234" s="91">
        <v>0</v>
      </c>
      <c r="AD234" s="91">
        <v>0</v>
      </c>
      <c r="AE234" s="91">
        <v>0</v>
      </c>
      <c r="AF234" s="91">
        <v>0</v>
      </c>
      <c r="AG234" s="91">
        <v>0</v>
      </c>
      <c r="AH234" s="92">
        <v>0</v>
      </c>
      <c r="AI234" s="93">
        <f t="shared" si="169"/>
        <v>0</v>
      </c>
    </row>
    <row r="235" spans="1:35" ht="15" thickBot="1">
      <c r="A235" s="13" t="s">
        <v>11</v>
      </c>
      <c r="B235" s="66">
        <v>0</v>
      </c>
      <c r="C235" s="66">
        <v>0</v>
      </c>
      <c r="D235" s="66">
        <v>0</v>
      </c>
      <c r="E235" s="66">
        <v>0</v>
      </c>
      <c r="F235" s="401"/>
      <c r="G235" s="66">
        <v>0</v>
      </c>
      <c r="H235" s="67">
        <v>0</v>
      </c>
      <c r="I235" s="68">
        <f t="shared" si="167"/>
        <v>0</v>
      </c>
      <c r="J235" s="5"/>
      <c r="K235" s="25" t="s">
        <v>11</v>
      </c>
      <c r="L235" s="66">
        <v>0</v>
      </c>
      <c r="M235" s="66">
        <v>0</v>
      </c>
      <c r="N235" s="66">
        <v>0</v>
      </c>
      <c r="O235" s="66">
        <v>0</v>
      </c>
      <c r="P235" s="66">
        <v>0</v>
      </c>
      <c r="Q235" s="66">
        <v>0</v>
      </c>
      <c r="R235" s="69">
        <v>0</v>
      </c>
      <c r="S235" s="70">
        <f t="shared" si="168"/>
        <v>0</v>
      </c>
      <c r="U235" s="34" t="s">
        <v>11</v>
      </c>
      <c r="V235" s="94">
        <v>0</v>
      </c>
      <c r="W235" s="94">
        <v>0</v>
      </c>
      <c r="X235" s="94">
        <v>0</v>
      </c>
      <c r="Y235" s="94">
        <v>0</v>
      </c>
      <c r="Z235" s="94">
        <v>0</v>
      </c>
      <c r="AA235" s="94">
        <v>0</v>
      </c>
      <c r="AB235" s="94">
        <v>0</v>
      </c>
      <c r="AC235" s="94">
        <v>0</v>
      </c>
      <c r="AD235" s="95">
        <v>0</v>
      </c>
      <c r="AE235" s="95">
        <v>0</v>
      </c>
      <c r="AF235" s="95">
        <v>0</v>
      </c>
      <c r="AG235" s="95">
        <v>0</v>
      </c>
      <c r="AH235" s="95">
        <v>0</v>
      </c>
      <c r="AI235" s="96">
        <f t="shared" si="169"/>
        <v>0</v>
      </c>
    </row>
    <row r="236" spans="1:35" ht="15">
      <c r="A236" s="14" t="s">
        <v>26</v>
      </c>
      <c r="B236" s="71">
        <f>SUM(B215:B231)</f>
        <v>16.83809123785187</v>
      </c>
      <c r="C236" s="71">
        <f t="shared" ref="C236:I236" si="170">SUM(C215:C231)</f>
        <v>2.0030132809282559</v>
      </c>
      <c r="D236" s="71">
        <f t="shared" si="170"/>
        <v>41.755151530652981</v>
      </c>
      <c r="E236" s="71">
        <f t="shared" si="170"/>
        <v>76.67185090544821</v>
      </c>
      <c r="F236" s="71">
        <f t="shared" si="170"/>
        <v>0</v>
      </c>
      <c r="G236" s="71">
        <f t="shared" si="170"/>
        <v>14.664388455854629</v>
      </c>
      <c r="H236" s="72">
        <f t="shared" si="170"/>
        <v>1.6151464754808484</v>
      </c>
      <c r="I236" s="44">
        <f t="shared" si="170"/>
        <v>153.54764188621678</v>
      </c>
      <c r="J236" s="5"/>
      <c r="K236" s="26" t="s">
        <v>26</v>
      </c>
      <c r="L236" s="71">
        <f>SUM(L215:L231)</f>
        <v>16.83809123785187</v>
      </c>
      <c r="M236" s="71">
        <f t="shared" ref="M236:S236" si="171">SUM(M215:M231)</f>
        <v>2.0030132809282559</v>
      </c>
      <c r="N236" s="71">
        <f t="shared" si="171"/>
        <v>41.755151530652981</v>
      </c>
      <c r="O236" s="71">
        <f t="shared" si="171"/>
        <v>76.67185090544821</v>
      </c>
      <c r="P236" s="71">
        <f t="shared" si="171"/>
        <v>9.9901917365051904</v>
      </c>
      <c r="Q236" s="71">
        <f t="shared" si="171"/>
        <v>14.664388455854629</v>
      </c>
      <c r="R236" s="72">
        <f t="shared" si="171"/>
        <v>1.6151464754808484</v>
      </c>
      <c r="S236" s="73">
        <f t="shared" si="171"/>
        <v>163.53783362272199</v>
      </c>
      <c r="U236" s="35" t="s">
        <v>60</v>
      </c>
      <c r="V236" s="97">
        <f>SUM(V215:V231)</f>
        <v>10.327283518344188</v>
      </c>
      <c r="W236" s="97">
        <f t="shared" ref="W236:AH236" si="172">SUM(W215:W231)</f>
        <v>5.5791967379319169</v>
      </c>
      <c r="X236" s="97">
        <f t="shared" si="172"/>
        <v>14.664388455854629</v>
      </c>
      <c r="Y236" s="97">
        <f t="shared" si="172"/>
        <v>2.0030132809282559</v>
      </c>
      <c r="Z236" s="97">
        <f t="shared" si="172"/>
        <v>20.705577504320669</v>
      </c>
      <c r="AA236" s="97">
        <f t="shared" si="172"/>
        <v>75.921533269050656</v>
      </c>
      <c r="AB236" s="97">
        <f t="shared" si="172"/>
        <v>9.9901917365051904</v>
      </c>
      <c r="AC236" s="97">
        <f t="shared" si="172"/>
        <v>24.346649119786484</v>
      </c>
      <c r="AD236" s="98">
        <f t="shared" si="172"/>
        <v>0.93161098157576716</v>
      </c>
      <c r="AE236" s="98">
        <f t="shared" si="172"/>
        <v>0.41630534526811969</v>
      </c>
      <c r="AF236" s="98">
        <f t="shared" si="172"/>
        <v>1.6151464754808484</v>
      </c>
      <c r="AG236" s="98">
        <f t="shared" si="172"/>
        <v>21.049574026332309</v>
      </c>
      <c r="AH236" s="98">
        <f t="shared" si="172"/>
        <v>0.33401229112943953</v>
      </c>
      <c r="AI236" s="99">
        <f>SUM(V236:AC236)</f>
        <v>163.53783362272199</v>
      </c>
    </row>
    <row r="237" spans="1:35" s="2" customFormat="1" ht="15" thickBot="1">
      <c r="A237" s="15" t="s">
        <v>100</v>
      </c>
      <c r="B237" s="100">
        <f>IF($I236=0,"-",B236/$I236)</f>
        <v>0.10966037010408392</v>
      </c>
      <c r="C237" s="100">
        <f t="shared" ref="C237:H237" si="173">IF($I236=0,"-",C236/$I236)</f>
        <v>1.304489770290674E-2</v>
      </c>
      <c r="D237" s="100">
        <f t="shared" si="173"/>
        <v>0.27193613016600249</v>
      </c>
      <c r="E237" s="100">
        <f t="shared" si="173"/>
        <v>0.49933590619557844</v>
      </c>
      <c r="F237" s="100">
        <f t="shared" si="173"/>
        <v>0</v>
      </c>
      <c r="G237" s="100">
        <f t="shared" si="173"/>
        <v>9.5503833700822077E-2</v>
      </c>
      <c r="H237" s="101">
        <f t="shared" si="173"/>
        <v>1.0518862130606463E-2</v>
      </c>
      <c r="I237" s="102">
        <f>SUM(B237:H237)</f>
        <v>1</v>
      </c>
      <c r="J237"/>
      <c r="K237" s="27" t="s">
        <v>100</v>
      </c>
      <c r="L237" s="76">
        <f>IF($S236=0,"-",L236/$S236)</f>
        <v>0.10296144240663575</v>
      </c>
      <c r="M237" s="76">
        <f t="shared" ref="M237:R237" si="174">IF($S236=0,"-",M236/$S236)</f>
        <v>1.2248011585803206E-2</v>
      </c>
      <c r="N237" s="76">
        <f t="shared" si="174"/>
        <v>0.25532410822428497</v>
      </c>
      <c r="O237" s="76">
        <f t="shared" si="174"/>
        <v>0.46883249708644426</v>
      </c>
      <c r="P237" s="76">
        <f t="shared" si="174"/>
        <v>6.1087954482461425E-2</v>
      </c>
      <c r="Q237" s="76">
        <f t="shared" si="174"/>
        <v>8.9669699854805676E-2</v>
      </c>
      <c r="R237" s="77">
        <f t="shared" si="174"/>
        <v>9.8762863595646868E-3</v>
      </c>
      <c r="S237" s="78">
        <f>SUM(L237:R237)</f>
        <v>1</v>
      </c>
      <c r="U237" s="36" t="s">
        <v>100</v>
      </c>
      <c r="V237" s="103">
        <f>+V236/$AI236</f>
        <v>6.3149200949848661E-2</v>
      </c>
      <c r="W237" s="103">
        <f t="shared" ref="W237:AH237" si="175">+W236/$AI236</f>
        <v>3.4115633149470449E-2</v>
      </c>
      <c r="X237" s="103">
        <f t="shared" si="175"/>
        <v>8.9669699854805676E-2</v>
      </c>
      <c r="Y237" s="103">
        <f t="shared" si="175"/>
        <v>1.2248011585803206E-2</v>
      </c>
      <c r="Z237" s="103">
        <f t="shared" si="175"/>
        <v>0.12661032035001735</v>
      </c>
      <c r="AA237" s="103">
        <f t="shared" si="175"/>
        <v>0.46424446005686903</v>
      </c>
      <c r="AB237" s="103">
        <f t="shared" si="175"/>
        <v>6.1087954482461425E-2</v>
      </c>
      <c r="AC237" s="103">
        <f t="shared" si="175"/>
        <v>0.14887471957072418</v>
      </c>
      <c r="AD237" s="103">
        <f t="shared" si="175"/>
        <v>5.6966083073166553E-3</v>
      </c>
      <c r="AE237" s="103">
        <f t="shared" si="175"/>
        <v>2.5456210104172379E-3</v>
      </c>
      <c r="AF237" s="103">
        <f t="shared" si="175"/>
        <v>9.8762863595646868E-3</v>
      </c>
      <c r="AG237" s="103">
        <f t="shared" si="175"/>
        <v>0.12871378787426763</v>
      </c>
      <c r="AH237" s="103">
        <f t="shared" si="175"/>
        <v>2.0424160191579777E-3</v>
      </c>
      <c r="AI237" s="104">
        <f>SUM(V237:AC237)</f>
        <v>1</v>
      </c>
    </row>
    <row r="238" spans="1:35" ht="15" thickBot="1">
      <c r="A238" s="16"/>
      <c r="B238" s="16"/>
      <c r="C238" s="16"/>
      <c r="D238" s="16"/>
      <c r="E238" s="16"/>
      <c r="F238" s="16"/>
      <c r="G238" s="16"/>
      <c r="H238" s="16"/>
      <c r="I238" s="16"/>
      <c r="K238" s="16"/>
      <c r="L238" s="16"/>
      <c r="M238" s="16"/>
      <c r="N238" s="16"/>
      <c r="O238" s="16"/>
      <c r="P238" s="16"/>
      <c r="Q238" s="16"/>
      <c r="R238" s="16"/>
      <c r="S238" s="16"/>
      <c r="AI238" s="5"/>
    </row>
    <row r="239" spans="1:35" ht="28.5">
      <c r="A239" s="431" t="s">
        <v>66</v>
      </c>
      <c r="B239" s="37" t="s">
        <v>0</v>
      </c>
      <c r="C239" s="37" t="s">
        <v>1</v>
      </c>
      <c r="D239" s="37" t="s">
        <v>2</v>
      </c>
      <c r="E239" s="37" t="s">
        <v>3</v>
      </c>
      <c r="F239" s="37" t="s">
        <v>27</v>
      </c>
      <c r="G239" s="37" t="s">
        <v>4</v>
      </c>
      <c r="H239" s="37" t="s">
        <v>5</v>
      </c>
      <c r="I239" s="38" t="s">
        <v>6</v>
      </c>
      <c r="K239" s="381" t="s">
        <v>66</v>
      </c>
      <c r="L239" s="39" t="s">
        <v>0</v>
      </c>
      <c r="M239" s="39" t="s">
        <v>1</v>
      </c>
      <c r="N239" s="39" t="s">
        <v>2</v>
      </c>
      <c r="O239" s="39" t="s">
        <v>3</v>
      </c>
      <c r="P239" s="39" t="s">
        <v>27</v>
      </c>
      <c r="Q239" s="39" t="s">
        <v>4</v>
      </c>
      <c r="R239" s="39" t="s">
        <v>5</v>
      </c>
      <c r="S239" s="40" t="s">
        <v>6</v>
      </c>
      <c r="U239" s="383" t="s">
        <v>66</v>
      </c>
      <c r="V239" s="79" t="s">
        <v>69</v>
      </c>
      <c r="W239" s="79" t="s">
        <v>70</v>
      </c>
      <c r="X239" s="79" t="s">
        <v>4</v>
      </c>
      <c r="Y239" s="79" t="s">
        <v>1</v>
      </c>
      <c r="Z239" s="79" t="s">
        <v>2</v>
      </c>
      <c r="AA239" s="79" t="s">
        <v>3</v>
      </c>
      <c r="AB239" s="79" t="s">
        <v>52</v>
      </c>
      <c r="AC239" s="79" t="s">
        <v>64</v>
      </c>
      <c r="AD239" s="80" t="s">
        <v>72</v>
      </c>
      <c r="AE239" s="80" t="s">
        <v>79</v>
      </c>
      <c r="AF239" s="80" t="s">
        <v>73</v>
      </c>
      <c r="AG239" s="80" t="s">
        <v>80</v>
      </c>
      <c r="AH239" s="80" t="s">
        <v>81</v>
      </c>
      <c r="AI239" s="81" t="s">
        <v>60</v>
      </c>
    </row>
    <row r="240" spans="1:35" ht="15" customHeight="1">
      <c r="A240" s="432" t="s">
        <v>66</v>
      </c>
      <c r="B240" s="372" t="s">
        <v>109</v>
      </c>
      <c r="C240" s="373"/>
      <c r="D240" s="373"/>
      <c r="E240" s="373"/>
      <c r="F240" s="373"/>
      <c r="G240" s="373"/>
      <c r="H240" s="373"/>
      <c r="I240" s="374"/>
      <c r="K240" s="382" t="s">
        <v>66</v>
      </c>
      <c r="L240" s="369" t="s">
        <v>109</v>
      </c>
      <c r="M240" s="370"/>
      <c r="N240" s="370"/>
      <c r="O240" s="370"/>
      <c r="P240" s="370"/>
      <c r="Q240" s="370"/>
      <c r="R240" s="370"/>
      <c r="S240" s="371"/>
      <c r="U240" s="384" t="s">
        <v>66</v>
      </c>
      <c r="V240" s="379" t="s">
        <v>109</v>
      </c>
      <c r="W240" s="379"/>
      <c r="X240" s="379"/>
      <c r="Y240" s="379"/>
      <c r="Z240" s="379"/>
      <c r="AA240" s="379"/>
      <c r="AB240" s="379"/>
      <c r="AC240" s="379"/>
      <c r="AD240" s="379"/>
      <c r="AE240" s="379"/>
      <c r="AF240" s="379"/>
      <c r="AG240" s="379"/>
      <c r="AH240" s="379"/>
      <c r="AI240" s="380"/>
    </row>
    <row r="241" spans="1:35" ht="15">
      <c r="A241" s="7" t="s">
        <v>7</v>
      </c>
      <c r="B241" s="42">
        <v>0</v>
      </c>
      <c r="C241" s="42">
        <v>0</v>
      </c>
      <c r="D241" s="42">
        <v>0</v>
      </c>
      <c r="E241" s="42">
        <v>0</v>
      </c>
      <c r="F241" s="399"/>
      <c r="G241" s="42">
        <v>0</v>
      </c>
      <c r="H241" s="43">
        <v>0</v>
      </c>
      <c r="I241" s="44">
        <f>SUM(B241:H241)</f>
        <v>0</v>
      </c>
      <c r="J241" s="5"/>
      <c r="K241" s="28" t="s">
        <v>7</v>
      </c>
      <c r="L241" s="42">
        <v>0</v>
      </c>
      <c r="M241" s="42">
        <v>0</v>
      </c>
      <c r="N241" s="42">
        <v>0</v>
      </c>
      <c r="O241" s="42">
        <v>0</v>
      </c>
      <c r="P241" s="42">
        <v>0</v>
      </c>
      <c r="Q241" s="42">
        <v>0</v>
      </c>
      <c r="R241" s="82">
        <v>0</v>
      </c>
      <c r="S241" s="83">
        <f>SUM(L241:R241)</f>
        <v>0</v>
      </c>
      <c r="U241" s="29" t="s">
        <v>7</v>
      </c>
      <c r="V241" s="84">
        <v>0</v>
      </c>
      <c r="W241" s="84">
        <v>0</v>
      </c>
      <c r="X241" s="84">
        <v>0</v>
      </c>
      <c r="Y241" s="84">
        <v>0</v>
      </c>
      <c r="Z241" s="84">
        <v>0</v>
      </c>
      <c r="AA241" s="84">
        <v>0</v>
      </c>
      <c r="AB241" s="84">
        <v>0</v>
      </c>
      <c r="AC241" s="85">
        <v>0</v>
      </c>
      <c r="AD241" s="86">
        <v>0</v>
      </c>
      <c r="AE241" s="86">
        <v>0</v>
      </c>
      <c r="AF241" s="86">
        <v>0</v>
      </c>
      <c r="AG241" s="86">
        <v>0</v>
      </c>
      <c r="AH241" s="86">
        <v>0</v>
      </c>
      <c r="AI241" s="87">
        <f>SUM(V241:AC241)</f>
        <v>0</v>
      </c>
    </row>
    <row r="242" spans="1:35" ht="15">
      <c r="A242" s="8" t="s">
        <v>8</v>
      </c>
      <c r="B242" s="48">
        <v>0</v>
      </c>
      <c r="C242" s="48">
        <v>0</v>
      </c>
      <c r="D242" s="48">
        <v>0</v>
      </c>
      <c r="E242" s="48">
        <v>0</v>
      </c>
      <c r="F242" s="400"/>
      <c r="G242" s="48">
        <v>0</v>
      </c>
      <c r="H242" s="49">
        <v>0</v>
      </c>
      <c r="I242" s="50">
        <f t="shared" ref="I242:I261" si="176">SUM(B242:H242)</f>
        <v>0</v>
      </c>
      <c r="J242" s="5"/>
      <c r="K242" s="20" t="s">
        <v>8</v>
      </c>
      <c r="L242" s="51">
        <v>0</v>
      </c>
      <c r="M242" s="51">
        <v>0</v>
      </c>
      <c r="N242" s="51">
        <v>0</v>
      </c>
      <c r="O242" s="51">
        <v>0</v>
      </c>
      <c r="P242" s="51">
        <v>0</v>
      </c>
      <c r="Q242" s="51">
        <v>0</v>
      </c>
      <c r="R242" s="52">
        <v>0</v>
      </c>
      <c r="S242" s="53">
        <f t="shared" ref="S242:S261" si="177">SUM(L242:R242)</f>
        <v>0</v>
      </c>
      <c r="U242" s="30" t="s">
        <v>8</v>
      </c>
      <c r="V242" s="88">
        <v>0</v>
      </c>
      <c r="W242" s="88">
        <v>0</v>
      </c>
      <c r="X242" s="88">
        <v>0</v>
      </c>
      <c r="Y242" s="88">
        <v>0</v>
      </c>
      <c r="Z242" s="88">
        <v>0</v>
      </c>
      <c r="AA242" s="88">
        <v>0</v>
      </c>
      <c r="AB242" s="88">
        <v>0</v>
      </c>
      <c r="AC242" s="89">
        <v>0</v>
      </c>
      <c r="AD242" s="88">
        <v>0</v>
      </c>
      <c r="AE242" s="88">
        <v>0</v>
      </c>
      <c r="AF242" s="88">
        <v>0</v>
      </c>
      <c r="AG242" s="88">
        <v>0</v>
      </c>
      <c r="AH242" s="88">
        <v>0</v>
      </c>
      <c r="AI242" s="90">
        <f t="shared" ref="AI242:AI261" si="178">SUM(V242:AC242)</f>
        <v>0</v>
      </c>
    </row>
    <row r="243" spans="1:35" ht="15">
      <c r="A243" s="9" t="s">
        <v>10</v>
      </c>
      <c r="B243" s="45">
        <v>0</v>
      </c>
      <c r="C243" s="45">
        <v>0</v>
      </c>
      <c r="D243" s="45">
        <v>0</v>
      </c>
      <c r="E243" s="45">
        <v>0</v>
      </c>
      <c r="F243" s="400"/>
      <c r="G243" s="45">
        <v>0</v>
      </c>
      <c r="H243" s="54">
        <v>0</v>
      </c>
      <c r="I243" s="44">
        <f t="shared" si="176"/>
        <v>0</v>
      </c>
      <c r="J243" s="5"/>
      <c r="K243" s="21" t="s">
        <v>10</v>
      </c>
      <c r="L243" s="45">
        <v>0</v>
      </c>
      <c r="M243" s="45">
        <v>0</v>
      </c>
      <c r="N243" s="45">
        <v>0</v>
      </c>
      <c r="O243" s="45">
        <v>0</v>
      </c>
      <c r="P243" s="45">
        <v>0</v>
      </c>
      <c r="Q243" s="45">
        <v>0</v>
      </c>
      <c r="R243" s="46">
        <v>0</v>
      </c>
      <c r="S243" s="47">
        <f t="shared" si="177"/>
        <v>0</v>
      </c>
      <c r="U243" s="31" t="s">
        <v>10</v>
      </c>
      <c r="V243" s="84">
        <v>0</v>
      </c>
      <c r="W243" s="84">
        <v>0</v>
      </c>
      <c r="X243" s="84">
        <v>0</v>
      </c>
      <c r="Y243" s="84">
        <v>0</v>
      </c>
      <c r="Z243" s="84">
        <v>0</v>
      </c>
      <c r="AA243" s="84">
        <v>0</v>
      </c>
      <c r="AB243" s="84">
        <v>0</v>
      </c>
      <c r="AC243" s="85">
        <v>0</v>
      </c>
      <c r="AD243" s="86">
        <v>0</v>
      </c>
      <c r="AE243" s="86">
        <v>0</v>
      </c>
      <c r="AF243" s="86">
        <v>0</v>
      </c>
      <c r="AG243" s="86">
        <v>0</v>
      </c>
      <c r="AH243" s="86">
        <v>0</v>
      </c>
      <c r="AI243" s="87">
        <f t="shared" si="178"/>
        <v>0</v>
      </c>
    </row>
    <row r="244" spans="1:35" ht="15">
      <c r="A244" s="8" t="s">
        <v>53</v>
      </c>
      <c r="B244" s="48">
        <v>0</v>
      </c>
      <c r="C244" s="48">
        <v>0</v>
      </c>
      <c r="D244" s="48">
        <v>0</v>
      </c>
      <c r="E244" s="48">
        <v>0</v>
      </c>
      <c r="F244" s="400"/>
      <c r="G244" s="48">
        <v>0</v>
      </c>
      <c r="H244" s="49">
        <v>0</v>
      </c>
      <c r="I244" s="50">
        <f t="shared" si="176"/>
        <v>0</v>
      </c>
      <c r="J244" s="5"/>
      <c r="K244" s="20" t="s">
        <v>53</v>
      </c>
      <c r="L244" s="51">
        <v>0</v>
      </c>
      <c r="M244" s="51">
        <v>0</v>
      </c>
      <c r="N244" s="51">
        <v>0</v>
      </c>
      <c r="O244" s="51">
        <v>0</v>
      </c>
      <c r="P244" s="51">
        <v>0</v>
      </c>
      <c r="Q244" s="51">
        <v>0</v>
      </c>
      <c r="R244" s="52">
        <v>0</v>
      </c>
      <c r="S244" s="53">
        <f t="shared" si="177"/>
        <v>0</v>
      </c>
      <c r="U244" s="30" t="s">
        <v>53</v>
      </c>
      <c r="V244" s="88">
        <v>0</v>
      </c>
      <c r="W244" s="88">
        <v>0</v>
      </c>
      <c r="X244" s="88">
        <v>0</v>
      </c>
      <c r="Y244" s="88">
        <v>0</v>
      </c>
      <c r="Z244" s="88">
        <v>0</v>
      </c>
      <c r="AA244" s="88">
        <v>0</v>
      </c>
      <c r="AB244" s="88">
        <v>0</v>
      </c>
      <c r="AC244" s="89">
        <v>0</v>
      </c>
      <c r="AD244" s="88">
        <v>0</v>
      </c>
      <c r="AE244" s="88">
        <v>0</v>
      </c>
      <c r="AF244" s="88">
        <v>0</v>
      </c>
      <c r="AG244" s="88">
        <v>0</v>
      </c>
      <c r="AH244" s="88">
        <v>0</v>
      </c>
      <c r="AI244" s="90">
        <f t="shared" si="178"/>
        <v>0</v>
      </c>
    </row>
    <row r="245" spans="1:35" ht="15">
      <c r="A245" s="9" t="s">
        <v>16</v>
      </c>
      <c r="B245" s="45">
        <v>48.05617982977752</v>
      </c>
      <c r="C245" s="45">
        <v>0.28356777561633395</v>
      </c>
      <c r="D245" s="45">
        <v>1.026378037836279</v>
      </c>
      <c r="E245" s="45">
        <v>0</v>
      </c>
      <c r="F245" s="400"/>
      <c r="G245" s="45">
        <v>0</v>
      </c>
      <c r="H245" s="54">
        <v>0</v>
      </c>
      <c r="I245" s="44">
        <f t="shared" si="176"/>
        <v>49.366125643230134</v>
      </c>
      <c r="J245" s="5"/>
      <c r="K245" s="21" t="s">
        <v>16</v>
      </c>
      <c r="L245" s="45">
        <v>48.05617982977752</v>
      </c>
      <c r="M245" s="45">
        <v>0.28356777561633395</v>
      </c>
      <c r="N245" s="45">
        <v>1.026378037836279</v>
      </c>
      <c r="O245" s="45">
        <v>0</v>
      </c>
      <c r="P245" s="45">
        <v>0</v>
      </c>
      <c r="Q245" s="45">
        <v>0</v>
      </c>
      <c r="R245" s="46">
        <v>0</v>
      </c>
      <c r="S245" s="47">
        <f t="shared" si="177"/>
        <v>49.366125643230134</v>
      </c>
      <c r="U245" s="31" t="s">
        <v>16</v>
      </c>
      <c r="V245" s="84">
        <v>47.975418239188272</v>
      </c>
      <c r="W245" s="84">
        <v>0</v>
      </c>
      <c r="X245" s="84">
        <v>0</v>
      </c>
      <c r="Y245" s="84">
        <v>0.28356777561633395</v>
      </c>
      <c r="Z245" s="84">
        <v>0.98505322681604257</v>
      </c>
      <c r="AA245" s="84">
        <v>0</v>
      </c>
      <c r="AB245" s="84">
        <v>0</v>
      </c>
      <c r="AC245" s="85">
        <v>0.12208640160948102</v>
      </c>
      <c r="AD245" s="86">
        <v>8.0761590589244536E-2</v>
      </c>
      <c r="AE245" s="86">
        <v>0</v>
      </c>
      <c r="AF245" s="86">
        <v>0</v>
      </c>
      <c r="AG245" s="86">
        <v>4.132481102023651E-2</v>
      </c>
      <c r="AH245" s="86">
        <v>0</v>
      </c>
      <c r="AI245" s="87">
        <f t="shared" si="178"/>
        <v>49.366125643230127</v>
      </c>
    </row>
    <row r="246" spans="1:35" ht="15">
      <c r="A246" s="8" t="s">
        <v>65</v>
      </c>
      <c r="B246" s="48">
        <v>20.161611740191347</v>
      </c>
      <c r="C246" s="48">
        <v>9.8161037090628067E-2</v>
      </c>
      <c r="D246" s="48">
        <v>0.33807501612334151</v>
      </c>
      <c r="E246" s="48">
        <v>0</v>
      </c>
      <c r="F246" s="400"/>
      <c r="G246" s="48">
        <v>0</v>
      </c>
      <c r="H246" s="49">
        <v>0</v>
      </c>
      <c r="I246" s="50">
        <f t="shared" si="176"/>
        <v>20.597847793405315</v>
      </c>
      <c r="J246" s="5"/>
      <c r="K246" s="20" t="s">
        <v>65</v>
      </c>
      <c r="L246" s="51">
        <v>20.161611740191347</v>
      </c>
      <c r="M246" s="51">
        <v>9.8161037090628067E-2</v>
      </c>
      <c r="N246" s="51">
        <v>0.33807501612334151</v>
      </c>
      <c r="O246" s="51">
        <v>0</v>
      </c>
      <c r="P246" s="51">
        <v>0</v>
      </c>
      <c r="Q246" s="51">
        <v>0</v>
      </c>
      <c r="R246" s="52">
        <v>0</v>
      </c>
      <c r="S246" s="53">
        <f t="shared" si="177"/>
        <v>20.597847793405315</v>
      </c>
      <c r="U246" s="30" t="s">
        <v>54</v>
      </c>
      <c r="V246" s="88">
        <v>20.159486631682032</v>
      </c>
      <c r="W246" s="88">
        <v>0</v>
      </c>
      <c r="X246" s="88">
        <v>0</v>
      </c>
      <c r="Y246" s="88">
        <v>9.8161037090628067E-2</v>
      </c>
      <c r="Z246" s="88">
        <v>0.3363573814878793</v>
      </c>
      <c r="AA246" s="88">
        <v>0</v>
      </c>
      <c r="AB246" s="88">
        <v>0</v>
      </c>
      <c r="AC246" s="89">
        <v>3.8427431447784375E-3</v>
      </c>
      <c r="AD246" s="88">
        <v>2.1251085093162065E-3</v>
      </c>
      <c r="AE246" s="88">
        <v>0</v>
      </c>
      <c r="AF246" s="88">
        <v>0</v>
      </c>
      <c r="AG246" s="88">
        <v>1.7176346354622312E-3</v>
      </c>
      <c r="AH246" s="88">
        <v>0</v>
      </c>
      <c r="AI246" s="90">
        <f t="shared" si="178"/>
        <v>20.597847793405318</v>
      </c>
    </row>
    <row r="247" spans="1:35" ht="15">
      <c r="A247" s="9" t="s">
        <v>55</v>
      </c>
      <c r="B247" s="45">
        <v>0</v>
      </c>
      <c r="C247" s="45">
        <v>0</v>
      </c>
      <c r="D247" s="45">
        <v>0</v>
      </c>
      <c r="E247" s="45">
        <v>0.90270449124924457</v>
      </c>
      <c r="F247" s="400"/>
      <c r="G247" s="45">
        <v>0</v>
      </c>
      <c r="H247" s="54">
        <v>0</v>
      </c>
      <c r="I247" s="44">
        <f t="shared" si="176"/>
        <v>0.90270449124924457</v>
      </c>
      <c r="J247" s="5"/>
      <c r="K247" s="21" t="s">
        <v>55</v>
      </c>
      <c r="L247" s="45">
        <v>0</v>
      </c>
      <c r="M247" s="45">
        <v>0</v>
      </c>
      <c r="N247" s="45">
        <v>0</v>
      </c>
      <c r="O247" s="45">
        <v>0.90270449124924457</v>
      </c>
      <c r="P247" s="45">
        <v>168.28076660716266</v>
      </c>
      <c r="Q247" s="45">
        <v>0</v>
      </c>
      <c r="R247" s="46">
        <v>0</v>
      </c>
      <c r="S247" s="47">
        <f t="shared" si="177"/>
        <v>169.1834710984119</v>
      </c>
      <c r="U247" s="31" t="s">
        <v>55</v>
      </c>
      <c r="V247" s="84">
        <v>0</v>
      </c>
      <c r="W247" s="84">
        <v>0</v>
      </c>
      <c r="X247" s="84">
        <v>0</v>
      </c>
      <c r="Y247" s="84">
        <v>0</v>
      </c>
      <c r="Z247" s="84">
        <v>0</v>
      </c>
      <c r="AA247" s="84">
        <v>0.90270449124924457</v>
      </c>
      <c r="AB247" s="84">
        <v>168.28076660716266</v>
      </c>
      <c r="AC247" s="85">
        <v>0</v>
      </c>
      <c r="AD247" s="84">
        <v>0</v>
      </c>
      <c r="AE247" s="84">
        <v>0</v>
      </c>
      <c r="AF247" s="84">
        <v>0</v>
      </c>
      <c r="AG247" s="84">
        <v>0</v>
      </c>
      <c r="AH247" s="84">
        <v>0</v>
      </c>
      <c r="AI247" s="87">
        <f t="shared" si="178"/>
        <v>169.1834710984119</v>
      </c>
    </row>
    <row r="248" spans="1:35" ht="15">
      <c r="A248" s="8" t="s">
        <v>12</v>
      </c>
      <c r="B248" s="48">
        <v>0</v>
      </c>
      <c r="C248" s="48">
        <v>0</v>
      </c>
      <c r="D248" s="48">
        <v>0</v>
      </c>
      <c r="E248" s="48">
        <v>8.3734507318799611E-2</v>
      </c>
      <c r="F248" s="400"/>
      <c r="G248" s="48">
        <v>0</v>
      </c>
      <c r="H248" s="49">
        <v>0</v>
      </c>
      <c r="I248" s="50">
        <f t="shared" si="176"/>
        <v>8.3734507318799611E-2</v>
      </c>
      <c r="J248" s="5"/>
      <c r="K248" s="20" t="s">
        <v>12</v>
      </c>
      <c r="L248" s="51">
        <v>0</v>
      </c>
      <c r="M248" s="51">
        <v>0</v>
      </c>
      <c r="N248" s="51">
        <v>0</v>
      </c>
      <c r="O248" s="51">
        <v>8.3734507318799611E-2</v>
      </c>
      <c r="P248" s="51">
        <v>28.853027129745598</v>
      </c>
      <c r="Q248" s="51">
        <v>0</v>
      </c>
      <c r="R248" s="52">
        <v>0</v>
      </c>
      <c r="S248" s="53">
        <f t="shared" si="177"/>
        <v>28.936761637064397</v>
      </c>
      <c r="U248" s="30" t="s">
        <v>12</v>
      </c>
      <c r="V248" s="88">
        <v>0</v>
      </c>
      <c r="W248" s="88">
        <v>0</v>
      </c>
      <c r="X248" s="88">
        <v>0</v>
      </c>
      <c r="Y248" s="88">
        <v>0</v>
      </c>
      <c r="Z248" s="88">
        <v>0</v>
      </c>
      <c r="AA248" s="88">
        <v>8.3734507318799611E-2</v>
      </c>
      <c r="AB248" s="88">
        <v>28.853027129745598</v>
      </c>
      <c r="AC248" s="89">
        <v>0</v>
      </c>
      <c r="AD248" s="88">
        <v>0</v>
      </c>
      <c r="AE248" s="88">
        <v>0</v>
      </c>
      <c r="AF248" s="88">
        <v>0</v>
      </c>
      <c r="AG248" s="88">
        <v>0</v>
      </c>
      <c r="AH248" s="88">
        <v>0</v>
      </c>
      <c r="AI248" s="90">
        <f t="shared" si="178"/>
        <v>28.936761637064397</v>
      </c>
    </row>
    <row r="249" spans="1:35" ht="15">
      <c r="A249" s="9" t="s">
        <v>56</v>
      </c>
      <c r="B249" s="45">
        <v>0</v>
      </c>
      <c r="C249" s="45">
        <v>0</v>
      </c>
      <c r="D249" s="45">
        <v>7.8282111880509403E-2</v>
      </c>
      <c r="E249" s="45">
        <v>0</v>
      </c>
      <c r="F249" s="400"/>
      <c r="G249" s="45">
        <v>0</v>
      </c>
      <c r="H249" s="54">
        <v>0</v>
      </c>
      <c r="I249" s="44">
        <f t="shared" si="176"/>
        <v>7.8282111880509403E-2</v>
      </c>
      <c r="J249" s="5"/>
      <c r="K249" s="21" t="s">
        <v>56</v>
      </c>
      <c r="L249" s="45">
        <v>0</v>
      </c>
      <c r="M249" s="45">
        <v>0</v>
      </c>
      <c r="N249" s="45">
        <v>7.8282111880509403E-2</v>
      </c>
      <c r="O249" s="45">
        <v>0</v>
      </c>
      <c r="P249" s="45">
        <v>0</v>
      </c>
      <c r="Q249" s="45">
        <v>0</v>
      </c>
      <c r="R249" s="46">
        <v>0</v>
      </c>
      <c r="S249" s="47">
        <f t="shared" si="177"/>
        <v>7.8282111880509403E-2</v>
      </c>
      <c r="U249" s="31" t="s">
        <v>56</v>
      </c>
      <c r="V249" s="84">
        <v>0</v>
      </c>
      <c r="W249" s="84">
        <v>0</v>
      </c>
      <c r="X249" s="84">
        <v>0</v>
      </c>
      <c r="Y249" s="84">
        <v>0</v>
      </c>
      <c r="Z249" s="84">
        <v>7.8282111880509403E-2</v>
      </c>
      <c r="AA249" s="84">
        <v>0</v>
      </c>
      <c r="AB249" s="84">
        <v>0</v>
      </c>
      <c r="AC249" s="85">
        <v>0</v>
      </c>
      <c r="AD249" s="84">
        <v>0</v>
      </c>
      <c r="AE249" s="84">
        <v>0</v>
      </c>
      <c r="AF249" s="84">
        <v>0</v>
      </c>
      <c r="AG249" s="84">
        <v>0</v>
      </c>
      <c r="AH249" s="84">
        <v>0</v>
      </c>
      <c r="AI249" s="87">
        <f t="shared" si="178"/>
        <v>7.8282111880509403E-2</v>
      </c>
    </row>
    <row r="250" spans="1:35" ht="15">
      <c r="A250" s="8" t="s">
        <v>17</v>
      </c>
      <c r="B250" s="48">
        <v>6.1160066498171508</v>
      </c>
      <c r="C250" s="48">
        <v>0.2929451903333245</v>
      </c>
      <c r="D250" s="48">
        <v>3.0025650571855689</v>
      </c>
      <c r="E250" s="48">
        <v>1.1397833674545018E-2</v>
      </c>
      <c r="F250" s="400"/>
      <c r="G250" s="48">
        <v>0</v>
      </c>
      <c r="H250" s="49">
        <v>0</v>
      </c>
      <c r="I250" s="50">
        <f t="shared" si="176"/>
        <v>9.4229147310105894</v>
      </c>
      <c r="J250" s="5"/>
      <c r="K250" s="20" t="s">
        <v>17</v>
      </c>
      <c r="L250" s="51">
        <v>6.1160066498171508</v>
      </c>
      <c r="M250" s="51">
        <v>0.2929451903333245</v>
      </c>
      <c r="N250" s="51">
        <v>3.0025650571855689</v>
      </c>
      <c r="O250" s="51">
        <v>1.1397833674545018E-2</v>
      </c>
      <c r="P250" s="51">
        <v>0.11147581468200703</v>
      </c>
      <c r="Q250" s="51">
        <v>0</v>
      </c>
      <c r="R250" s="52">
        <v>0</v>
      </c>
      <c r="S250" s="53">
        <f t="shared" si="177"/>
        <v>9.534390545692597</v>
      </c>
      <c r="U250" s="30" t="s">
        <v>17</v>
      </c>
      <c r="V250" s="88">
        <v>6.110708238162327</v>
      </c>
      <c r="W250" s="88">
        <v>0</v>
      </c>
      <c r="X250" s="88">
        <v>0</v>
      </c>
      <c r="Y250" s="88">
        <v>0.2929451903333245</v>
      </c>
      <c r="Z250" s="88">
        <v>3.0025650571855689</v>
      </c>
      <c r="AA250" s="88">
        <v>0</v>
      </c>
      <c r="AB250" s="88">
        <v>0.11147581468200703</v>
      </c>
      <c r="AC250" s="89">
        <v>1.6696245329368812E-2</v>
      </c>
      <c r="AD250" s="88">
        <v>5.2984116548237918E-3</v>
      </c>
      <c r="AE250" s="88">
        <v>0</v>
      </c>
      <c r="AF250" s="88">
        <v>0</v>
      </c>
      <c r="AG250" s="88">
        <v>0</v>
      </c>
      <c r="AH250" s="88">
        <v>1.1397833674545018E-2</v>
      </c>
      <c r="AI250" s="90">
        <f t="shared" si="178"/>
        <v>9.534390545692597</v>
      </c>
    </row>
    <row r="251" spans="1:35" ht="15">
      <c r="A251" s="9" t="s">
        <v>141</v>
      </c>
      <c r="B251" s="45">
        <v>295.95487433904401</v>
      </c>
      <c r="C251" s="45">
        <v>8.6798216176971348</v>
      </c>
      <c r="D251" s="45">
        <v>204.05273847441299</v>
      </c>
      <c r="E251" s="45">
        <v>1.1965201368048812</v>
      </c>
      <c r="F251" s="400"/>
      <c r="G251" s="45">
        <v>0</v>
      </c>
      <c r="H251" s="54">
        <v>0</v>
      </c>
      <c r="I251" s="44">
        <f t="shared" si="176"/>
        <v>509.88395456795905</v>
      </c>
      <c r="J251" s="5"/>
      <c r="K251" s="21" t="s">
        <v>141</v>
      </c>
      <c r="L251" s="45">
        <v>295.95487433904401</v>
      </c>
      <c r="M251" s="45">
        <v>8.6798216176971348</v>
      </c>
      <c r="N251" s="45">
        <v>204.05273847441299</v>
      </c>
      <c r="O251" s="45">
        <v>1.1965201368048812</v>
      </c>
      <c r="P251" s="45">
        <v>0.15474829042304553</v>
      </c>
      <c r="Q251" s="45">
        <v>0</v>
      </c>
      <c r="R251" s="46">
        <v>0</v>
      </c>
      <c r="S251" s="47">
        <f t="shared" si="177"/>
        <v>510.03870285838212</v>
      </c>
      <c r="U251" s="31" t="s">
        <v>141</v>
      </c>
      <c r="V251" s="84">
        <v>287.70869456327904</v>
      </c>
      <c r="W251" s="84">
        <v>0</v>
      </c>
      <c r="X251" s="84">
        <v>0</v>
      </c>
      <c r="Y251" s="84">
        <v>8.6798216176971348</v>
      </c>
      <c r="Z251" s="84">
        <v>203.84247252739925</v>
      </c>
      <c r="AA251" s="84">
        <v>1.1965201368048812</v>
      </c>
      <c r="AB251" s="84">
        <v>0.15474829042304553</v>
      </c>
      <c r="AC251" s="85">
        <v>8.4564457227787369</v>
      </c>
      <c r="AD251" s="84">
        <v>8.2461797757649951</v>
      </c>
      <c r="AE251" s="84">
        <v>0</v>
      </c>
      <c r="AF251" s="84">
        <v>0</v>
      </c>
      <c r="AG251" s="84">
        <v>0.21026594701374191</v>
      </c>
      <c r="AH251" s="84">
        <v>0</v>
      </c>
      <c r="AI251" s="87">
        <f t="shared" si="178"/>
        <v>510.03870285838212</v>
      </c>
    </row>
    <row r="252" spans="1:35" ht="15">
      <c r="A252" s="8" t="s">
        <v>25</v>
      </c>
      <c r="B252" s="48">
        <v>120.59764571705296</v>
      </c>
      <c r="C252" s="48">
        <v>5.3037442749777144</v>
      </c>
      <c r="D252" s="48">
        <v>86.62950284255956</v>
      </c>
      <c r="E252" s="48">
        <v>577.12013968429267</v>
      </c>
      <c r="F252" s="400"/>
      <c r="G252" s="48">
        <v>90.219527571999805</v>
      </c>
      <c r="H252" s="49">
        <v>13.526750559587928</v>
      </c>
      <c r="I252" s="50">
        <f t="shared" si="176"/>
        <v>893.39731065047067</v>
      </c>
      <c r="J252" s="5"/>
      <c r="K252" s="20" t="s">
        <v>25</v>
      </c>
      <c r="L252" s="51">
        <v>120.59764571705296</v>
      </c>
      <c r="M252" s="51">
        <v>5.3037442749777144</v>
      </c>
      <c r="N252" s="51">
        <v>86.62950284255956</v>
      </c>
      <c r="O252" s="51">
        <v>577.12013968429267</v>
      </c>
      <c r="P252" s="51">
        <v>16.409487714423381</v>
      </c>
      <c r="Q252" s="51">
        <v>90.219527571999805</v>
      </c>
      <c r="R252" s="52">
        <v>13.526750559587928</v>
      </c>
      <c r="S252" s="53">
        <f t="shared" si="177"/>
        <v>909.80679836489401</v>
      </c>
      <c r="U252" s="30" t="s">
        <v>25</v>
      </c>
      <c r="V252" s="88">
        <v>4.4654780448184646</v>
      </c>
      <c r="W252" s="88">
        <v>44.863729387665337</v>
      </c>
      <c r="X252" s="88">
        <v>90.219527571999805</v>
      </c>
      <c r="Y252" s="88">
        <v>5.3037442749777144</v>
      </c>
      <c r="Z252" s="88">
        <v>85.642431972266237</v>
      </c>
      <c r="AA252" s="88">
        <v>535.27918033456581</v>
      </c>
      <c r="AB252" s="88">
        <v>16.409487714423381</v>
      </c>
      <c r="AC252" s="89">
        <v>127.62321906417731</v>
      </c>
      <c r="AD252" s="88">
        <v>71.268438284569157</v>
      </c>
      <c r="AE252" s="88">
        <v>39.947535347373126</v>
      </c>
      <c r="AF252" s="88">
        <v>13.526750559587928</v>
      </c>
      <c r="AG252" s="88">
        <v>0.9870708702933263</v>
      </c>
      <c r="AH252" s="88">
        <v>1.8934240023537101</v>
      </c>
      <c r="AI252" s="90">
        <f t="shared" si="178"/>
        <v>909.80679836489401</v>
      </c>
    </row>
    <row r="253" spans="1:35" ht="15">
      <c r="A253" s="9" t="s">
        <v>24</v>
      </c>
      <c r="B253" s="45">
        <v>20.714633307633903</v>
      </c>
      <c r="C253" s="45">
        <v>0</v>
      </c>
      <c r="D253" s="45">
        <v>0.38065105707277491</v>
      </c>
      <c r="E253" s="45">
        <v>0</v>
      </c>
      <c r="F253" s="400"/>
      <c r="G253" s="45">
        <v>0</v>
      </c>
      <c r="H253" s="54">
        <v>0</v>
      </c>
      <c r="I253" s="44">
        <f t="shared" si="176"/>
        <v>21.095284364706679</v>
      </c>
      <c r="J253" s="5"/>
      <c r="K253" s="21" t="s">
        <v>24</v>
      </c>
      <c r="L253" s="45">
        <v>20.714633307633903</v>
      </c>
      <c r="M253" s="45">
        <v>0</v>
      </c>
      <c r="N253" s="45">
        <v>0.38065105707277491</v>
      </c>
      <c r="O253" s="45">
        <v>0</v>
      </c>
      <c r="P253" s="45">
        <v>0</v>
      </c>
      <c r="Q253" s="45">
        <v>0</v>
      </c>
      <c r="R253" s="46">
        <v>0</v>
      </c>
      <c r="S253" s="47">
        <f t="shared" si="177"/>
        <v>21.095284364706679</v>
      </c>
      <c r="U253" s="31" t="s">
        <v>24</v>
      </c>
      <c r="V253" s="84">
        <v>20.548462513148881</v>
      </c>
      <c r="W253" s="84">
        <v>0</v>
      </c>
      <c r="X253" s="84">
        <v>0</v>
      </c>
      <c r="Y253" s="84">
        <v>0</v>
      </c>
      <c r="Z253" s="84">
        <v>0.38065105707277491</v>
      </c>
      <c r="AA253" s="84">
        <v>0</v>
      </c>
      <c r="AB253" s="84">
        <v>0</v>
      </c>
      <c r="AC253" s="85">
        <v>0.16617079448502364</v>
      </c>
      <c r="AD253" s="84">
        <v>0.16617079448502364</v>
      </c>
      <c r="AE253" s="84">
        <v>0</v>
      </c>
      <c r="AF253" s="84">
        <v>0</v>
      </c>
      <c r="AG253" s="84">
        <v>0</v>
      </c>
      <c r="AH253" s="84">
        <v>0</v>
      </c>
      <c r="AI253" s="87">
        <f t="shared" si="178"/>
        <v>21.095284364706679</v>
      </c>
    </row>
    <row r="254" spans="1:35" ht="15">
      <c r="A254" s="8" t="s">
        <v>57</v>
      </c>
      <c r="B254" s="48">
        <v>0.13472689987742809</v>
      </c>
      <c r="C254" s="48">
        <v>0.22848015494677237</v>
      </c>
      <c r="D254" s="48">
        <v>0.41668113364153014</v>
      </c>
      <c r="E254" s="48">
        <v>0</v>
      </c>
      <c r="F254" s="400"/>
      <c r="G254" s="48">
        <v>0</v>
      </c>
      <c r="H254" s="49">
        <v>0</v>
      </c>
      <c r="I254" s="50">
        <f t="shared" si="176"/>
        <v>0.7798881884657306</v>
      </c>
      <c r="J254" s="5"/>
      <c r="K254" s="20" t="s">
        <v>57</v>
      </c>
      <c r="L254" s="51">
        <v>0.13472689987742809</v>
      </c>
      <c r="M254" s="51">
        <v>0.22848015494677237</v>
      </c>
      <c r="N254" s="51">
        <v>0.41668113364153014</v>
      </c>
      <c r="O254" s="51">
        <v>0</v>
      </c>
      <c r="P254" s="51">
        <v>0</v>
      </c>
      <c r="Q254" s="51">
        <v>0</v>
      </c>
      <c r="R254" s="52">
        <v>0</v>
      </c>
      <c r="S254" s="53">
        <f t="shared" si="177"/>
        <v>0.7798881884657306</v>
      </c>
      <c r="U254" s="30" t="s">
        <v>57</v>
      </c>
      <c r="V254" s="88">
        <v>0.13472689987742809</v>
      </c>
      <c r="W254" s="88">
        <v>0</v>
      </c>
      <c r="X254" s="88">
        <v>0</v>
      </c>
      <c r="Y254" s="88">
        <v>0.22848015494677237</v>
      </c>
      <c r="Z254" s="88">
        <v>0.41668113364153014</v>
      </c>
      <c r="AA254" s="88">
        <v>0</v>
      </c>
      <c r="AB254" s="88">
        <v>0</v>
      </c>
      <c r="AC254" s="89">
        <v>0</v>
      </c>
      <c r="AD254" s="88">
        <v>0</v>
      </c>
      <c r="AE254" s="88">
        <v>0</v>
      </c>
      <c r="AF254" s="88">
        <v>0</v>
      </c>
      <c r="AG254" s="88">
        <v>0</v>
      </c>
      <c r="AH254" s="88">
        <v>0</v>
      </c>
      <c r="AI254" s="90">
        <f t="shared" si="178"/>
        <v>0.7798881884657306</v>
      </c>
    </row>
    <row r="255" spans="1:35" ht="15">
      <c r="A255" s="9" t="s">
        <v>22</v>
      </c>
      <c r="B255" s="45">
        <v>0.75896571607597052</v>
      </c>
      <c r="C255" s="45">
        <v>0</v>
      </c>
      <c r="D255" s="45">
        <v>28.566758896702602</v>
      </c>
      <c r="E255" s="45">
        <v>0</v>
      </c>
      <c r="F255" s="400"/>
      <c r="G255" s="45">
        <v>0</v>
      </c>
      <c r="H255" s="54">
        <v>0</v>
      </c>
      <c r="I255" s="44">
        <f t="shared" si="176"/>
        <v>29.325724612778572</v>
      </c>
      <c r="J255" s="5"/>
      <c r="K255" s="21" t="s">
        <v>22</v>
      </c>
      <c r="L255" s="45">
        <v>0.75896571607597052</v>
      </c>
      <c r="M255" s="45">
        <v>0</v>
      </c>
      <c r="N255" s="45">
        <v>28.566758896702602</v>
      </c>
      <c r="O255" s="45">
        <v>0</v>
      </c>
      <c r="P255" s="45">
        <v>7.025043958928884</v>
      </c>
      <c r="Q255" s="45">
        <v>0</v>
      </c>
      <c r="R255" s="46">
        <v>0</v>
      </c>
      <c r="S255" s="47">
        <f t="shared" si="177"/>
        <v>36.350768571707455</v>
      </c>
      <c r="U255" s="31" t="s">
        <v>22</v>
      </c>
      <c r="V255" s="84">
        <v>0.75896571607597052</v>
      </c>
      <c r="W255" s="84">
        <v>0</v>
      </c>
      <c r="X255" s="84">
        <v>0</v>
      </c>
      <c r="Y255" s="84">
        <v>0</v>
      </c>
      <c r="Z255" s="84">
        <v>28.557002276681949</v>
      </c>
      <c r="AA255" s="84">
        <v>0</v>
      </c>
      <c r="AB255" s="84">
        <v>7.025043958928884</v>
      </c>
      <c r="AC255" s="85">
        <v>9.7566200206518298E-3</v>
      </c>
      <c r="AD255" s="84">
        <v>0</v>
      </c>
      <c r="AE255" s="84">
        <v>0</v>
      </c>
      <c r="AF255" s="84">
        <v>0</v>
      </c>
      <c r="AG255" s="84">
        <v>9.7566200206518298E-3</v>
      </c>
      <c r="AH255" s="84">
        <v>0</v>
      </c>
      <c r="AI255" s="87">
        <f t="shared" si="178"/>
        <v>36.350768571707455</v>
      </c>
    </row>
    <row r="256" spans="1:35" ht="15">
      <c r="A256" s="8" t="s">
        <v>21</v>
      </c>
      <c r="B256" s="48">
        <v>5.1695888908544596E-2</v>
      </c>
      <c r="C256" s="48">
        <v>0</v>
      </c>
      <c r="D256" s="48">
        <v>1.2923972227136149E-2</v>
      </c>
      <c r="E256" s="48">
        <v>0</v>
      </c>
      <c r="F256" s="400"/>
      <c r="G256" s="48">
        <v>0</v>
      </c>
      <c r="H256" s="49">
        <v>0</v>
      </c>
      <c r="I256" s="50">
        <f t="shared" si="176"/>
        <v>6.4619861135680745E-2</v>
      </c>
      <c r="J256" s="5"/>
      <c r="K256" s="20" t="s">
        <v>21</v>
      </c>
      <c r="L256" s="51">
        <v>5.1695888908544596E-2</v>
      </c>
      <c r="M256" s="51">
        <v>0</v>
      </c>
      <c r="N256" s="51">
        <v>1.2923972227136149E-2</v>
      </c>
      <c r="O256" s="51">
        <v>0</v>
      </c>
      <c r="P256" s="51">
        <v>0</v>
      </c>
      <c r="Q256" s="51">
        <v>0</v>
      </c>
      <c r="R256" s="52">
        <v>0</v>
      </c>
      <c r="S256" s="53">
        <f t="shared" si="177"/>
        <v>6.4619861135680745E-2</v>
      </c>
      <c r="U256" s="30" t="s">
        <v>58</v>
      </c>
      <c r="V256" s="88">
        <v>5.1695888908544596E-2</v>
      </c>
      <c r="W256" s="88">
        <v>0</v>
      </c>
      <c r="X256" s="88">
        <v>0</v>
      </c>
      <c r="Y256" s="88">
        <v>0</v>
      </c>
      <c r="Z256" s="88">
        <v>1.2923972227136149E-2</v>
      </c>
      <c r="AA256" s="88">
        <v>0</v>
      </c>
      <c r="AB256" s="88">
        <v>0</v>
      </c>
      <c r="AC256" s="89">
        <v>0</v>
      </c>
      <c r="AD256" s="88">
        <v>0</v>
      </c>
      <c r="AE256" s="88">
        <v>0</v>
      </c>
      <c r="AF256" s="88">
        <v>0</v>
      </c>
      <c r="AG256" s="88">
        <v>0</v>
      </c>
      <c r="AH256" s="88">
        <v>0</v>
      </c>
      <c r="AI256" s="90">
        <f t="shared" si="178"/>
        <v>6.4619861135680745E-2</v>
      </c>
    </row>
    <row r="257" spans="1:35" ht="15">
      <c r="A257" s="10" t="s">
        <v>61</v>
      </c>
      <c r="B257" s="45">
        <v>7.1423999999999994</v>
      </c>
      <c r="C257" s="45">
        <v>0</v>
      </c>
      <c r="D257" s="45">
        <v>0</v>
      </c>
      <c r="E257" s="45">
        <v>0</v>
      </c>
      <c r="F257" s="400"/>
      <c r="G257" s="45">
        <v>0</v>
      </c>
      <c r="H257" s="54">
        <v>0</v>
      </c>
      <c r="I257" s="44">
        <f t="shared" si="176"/>
        <v>7.1423999999999994</v>
      </c>
      <c r="J257" s="5"/>
      <c r="K257" s="22" t="s">
        <v>61</v>
      </c>
      <c r="L257" s="45">
        <v>7.1423999999999994</v>
      </c>
      <c r="M257" s="45">
        <v>0</v>
      </c>
      <c r="N257" s="45">
        <v>0</v>
      </c>
      <c r="O257" s="45">
        <v>0</v>
      </c>
      <c r="P257" s="45">
        <v>0</v>
      </c>
      <c r="Q257" s="45">
        <v>0</v>
      </c>
      <c r="R257" s="46">
        <v>0</v>
      </c>
      <c r="S257" s="47">
        <f t="shared" si="177"/>
        <v>7.1423999999999994</v>
      </c>
      <c r="U257" s="32" t="s">
        <v>59</v>
      </c>
      <c r="V257" s="84">
        <v>7.1423999999999994</v>
      </c>
      <c r="W257" s="84">
        <v>0</v>
      </c>
      <c r="X257" s="84">
        <v>0</v>
      </c>
      <c r="Y257" s="84">
        <v>0</v>
      </c>
      <c r="Z257" s="84">
        <v>0</v>
      </c>
      <c r="AA257" s="84">
        <v>0</v>
      </c>
      <c r="AB257" s="84">
        <v>0</v>
      </c>
      <c r="AC257" s="85">
        <v>0</v>
      </c>
      <c r="AD257" s="86">
        <v>0</v>
      </c>
      <c r="AE257" s="86">
        <v>0</v>
      </c>
      <c r="AF257" s="86">
        <v>0</v>
      </c>
      <c r="AG257" s="86">
        <v>0</v>
      </c>
      <c r="AH257" s="86">
        <v>0</v>
      </c>
      <c r="AI257" s="87">
        <f t="shared" si="178"/>
        <v>7.1423999999999994</v>
      </c>
    </row>
    <row r="258" spans="1:35">
      <c r="A258" s="11" t="s">
        <v>23</v>
      </c>
      <c r="B258" s="55">
        <v>7.1423999999999994</v>
      </c>
      <c r="C258" s="55">
        <v>0</v>
      </c>
      <c r="D258" s="55">
        <v>0</v>
      </c>
      <c r="E258" s="55">
        <v>0</v>
      </c>
      <c r="F258" s="400"/>
      <c r="G258" s="55">
        <v>0</v>
      </c>
      <c r="H258" s="56">
        <v>0</v>
      </c>
      <c r="I258" s="57">
        <f t="shared" si="176"/>
        <v>7.1423999999999994</v>
      </c>
      <c r="J258" s="5"/>
      <c r="K258" s="23" t="s">
        <v>23</v>
      </c>
      <c r="L258" s="58">
        <v>7.1423999999999994</v>
      </c>
      <c r="M258" s="58">
        <v>0</v>
      </c>
      <c r="N258" s="58">
        <v>0</v>
      </c>
      <c r="O258" s="58">
        <v>0</v>
      </c>
      <c r="P258" s="58">
        <v>0</v>
      </c>
      <c r="Q258" s="58">
        <v>0</v>
      </c>
      <c r="R258" s="59">
        <v>0</v>
      </c>
      <c r="S258" s="60">
        <f t="shared" si="177"/>
        <v>7.1423999999999994</v>
      </c>
      <c r="U258" s="33" t="s">
        <v>62</v>
      </c>
      <c r="V258" s="91">
        <v>7.1423999999999994</v>
      </c>
      <c r="W258" s="91">
        <v>0</v>
      </c>
      <c r="X258" s="91">
        <v>0</v>
      </c>
      <c r="Y258" s="91">
        <v>0</v>
      </c>
      <c r="Z258" s="91">
        <v>0</v>
      </c>
      <c r="AA258" s="91">
        <v>0</v>
      </c>
      <c r="AB258" s="91">
        <v>0</v>
      </c>
      <c r="AC258" s="91">
        <v>0</v>
      </c>
      <c r="AD258" s="91">
        <v>0</v>
      </c>
      <c r="AE258" s="91">
        <v>0</v>
      </c>
      <c r="AF258" s="91">
        <v>0</v>
      </c>
      <c r="AG258" s="91">
        <v>0</v>
      </c>
      <c r="AH258" s="92">
        <v>0</v>
      </c>
      <c r="AI258" s="93">
        <f t="shared" si="178"/>
        <v>7.1423999999999994</v>
      </c>
    </row>
    <row r="259" spans="1:35">
      <c r="A259" s="12" t="s">
        <v>19</v>
      </c>
      <c r="B259" s="61">
        <v>0</v>
      </c>
      <c r="C259" s="61">
        <v>0</v>
      </c>
      <c r="D259" s="61">
        <v>0</v>
      </c>
      <c r="E259" s="61">
        <v>0</v>
      </c>
      <c r="F259" s="400"/>
      <c r="G259" s="61">
        <v>0</v>
      </c>
      <c r="H259" s="62">
        <v>0</v>
      </c>
      <c r="I259" s="63">
        <f t="shared" si="176"/>
        <v>0</v>
      </c>
      <c r="J259" s="5"/>
      <c r="K259" s="24" t="s">
        <v>19</v>
      </c>
      <c r="L259" s="61">
        <v>0</v>
      </c>
      <c r="M259" s="61">
        <v>0</v>
      </c>
      <c r="N259" s="61">
        <v>0</v>
      </c>
      <c r="O259" s="61">
        <v>0</v>
      </c>
      <c r="P259" s="61">
        <v>0</v>
      </c>
      <c r="Q259" s="61">
        <v>0</v>
      </c>
      <c r="R259" s="64">
        <v>0</v>
      </c>
      <c r="S259" s="65">
        <f t="shared" si="177"/>
        <v>0</v>
      </c>
      <c r="U259" s="34" t="s">
        <v>19</v>
      </c>
      <c r="V259" s="94">
        <v>0</v>
      </c>
      <c r="W259" s="94">
        <v>0</v>
      </c>
      <c r="X259" s="94">
        <v>0</v>
      </c>
      <c r="Y259" s="94">
        <v>0</v>
      </c>
      <c r="Z259" s="94">
        <v>0</v>
      </c>
      <c r="AA259" s="94">
        <v>0</v>
      </c>
      <c r="AB259" s="94">
        <v>0</v>
      </c>
      <c r="AC259" s="94">
        <v>0</v>
      </c>
      <c r="AD259" s="95">
        <v>0</v>
      </c>
      <c r="AE259" s="95">
        <v>0</v>
      </c>
      <c r="AF259" s="95">
        <v>0</v>
      </c>
      <c r="AG259" s="95">
        <v>0</v>
      </c>
      <c r="AH259" s="95">
        <v>0</v>
      </c>
      <c r="AI259" s="96">
        <f t="shared" si="178"/>
        <v>0</v>
      </c>
    </row>
    <row r="260" spans="1:35">
      <c r="A260" s="11" t="s">
        <v>20</v>
      </c>
      <c r="B260" s="55">
        <v>0</v>
      </c>
      <c r="C260" s="55">
        <v>0</v>
      </c>
      <c r="D260" s="55">
        <v>0</v>
      </c>
      <c r="E260" s="55">
        <v>0</v>
      </c>
      <c r="F260" s="400"/>
      <c r="G260" s="55">
        <v>0</v>
      </c>
      <c r="H260" s="56">
        <v>0</v>
      </c>
      <c r="I260" s="57">
        <f t="shared" si="176"/>
        <v>0</v>
      </c>
      <c r="J260" s="5"/>
      <c r="K260" s="23" t="s">
        <v>20</v>
      </c>
      <c r="L260" s="58">
        <v>0</v>
      </c>
      <c r="M260" s="58">
        <v>0</v>
      </c>
      <c r="N260" s="58">
        <v>0</v>
      </c>
      <c r="O260" s="58">
        <v>0</v>
      </c>
      <c r="P260" s="58">
        <v>0</v>
      </c>
      <c r="Q260" s="58">
        <v>0</v>
      </c>
      <c r="R260" s="59">
        <v>0</v>
      </c>
      <c r="S260" s="60">
        <f t="shared" si="177"/>
        <v>0</v>
      </c>
      <c r="U260" s="33" t="s">
        <v>20</v>
      </c>
      <c r="V260" s="91">
        <v>0</v>
      </c>
      <c r="W260" s="91">
        <v>0</v>
      </c>
      <c r="X260" s="91">
        <v>0</v>
      </c>
      <c r="Y260" s="91">
        <v>0</v>
      </c>
      <c r="Z260" s="91">
        <v>0</v>
      </c>
      <c r="AA260" s="91">
        <v>0</v>
      </c>
      <c r="AB260" s="91">
        <v>0</v>
      </c>
      <c r="AC260" s="91">
        <v>0</v>
      </c>
      <c r="AD260" s="91">
        <v>0</v>
      </c>
      <c r="AE260" s="91">
        <v>0</v>
      </c>
      <c r="AF260" s="91">
        <v>0</v>
      </c>
      <c r="AG260" s="91">
        <v>0</v>
      </c>
      <c r="AH260" s="92">
        <v>0</v>
      </c>
      <c r="AI260" s="93">
        <f t="shared" si="178"/>
        <v>0</v>
      </c>
    </row>
    <row r="261" spans="1:35" ht="15" thickBot="1">
      <c r="A261" s="13" t="s">
        <v>11</v>
      </c>
      <c r="B261" s="66">
        <v>0</v>
      </c>
      <c r="C261" s="66">
        <v>0</v>
      </c>
      <c r="D261" s="66">
        <v>0</v>
      </c>
      <c r="E261" s="66">
        <v>0</v>
      </c>
      <c r="F261" s="401"/>
      <c r="G261" s="66">
        <v>0</v>
      </c>
      <c r="H261" s="67">
        <v>0</v>
      </c>
      <c r="I261" s="68">
        <f t="shared" si="176"/>
        <v>0</v>
      </c>
      <c r="J261" s="5"/>
      <c r="K261" s="25" t="s">
        <v>11</v>
      </c>
      <c r="L261" s="66">
        <v>0</v>
      </c>
      <c r="M261" s="66">
        <v>0</v>
      </c>
      <c r="N261" s="66">
        <v>0</v>
      </c>
      <c r="O261" s="66">
        <v>0</v>
      </c>
      <c r="P261" s="66">
        <v>0</v>
      </c>
      <c r="Q261" s="66">
        <v>0</v>
      </c>
      <c r="R261" s="69">
        <v>0</v>
      </c>
      <c r="S261" s="70">
        <f t="shared" si="177"/>
        <v>0</v>
      </c>
      <c r="U261" s="34" t="s">
        <v>11</v>
      </c>
      <c r="V261" s="94">
        <v>0</v>
      </c>
      <c r="W261" s="94">
        <v>0</v>
      </c>
      <c r="X261" s="94">
        <v>0</v>
      </c>
      <c r="Y261" s="94">
        <v>0</v>
      </c>
      <c r="Z261" s="94">
        <v>0</v>
      </c>
      <c r="AA261" s="94">
        <v>0</v>
      </c>
      <c r="AB261" s="94">
        <v>0</v>
      </c>
      <c r="AC261" s="94">
        <v>0</v>
      </c>
      <c r="AD261" s="95">
        <v>0</v>
      </c>
      <c r="AE261" s="95">
        <v>0</v>
      </c>
      <c r="AF261" s="95">
        <v>0</v>
      </c>
      <c r="AG261" s="95">
        <v>0</v>
      </c>
      <c r="AH261" s="95">
        <v>0</v>
      </c>
      <c r="AI261" s="96">
        <f t="shared" si="178"/>
        <v>0</v>
      </c>
    </row>
    <row r="262" spans="1:35" ht="15">
      <c r="A262" s="14" t="s">
        <v>26</v>
      </c>
      <c r="B262" s="71">
        <f>SUM(B241:B257)</f>
        <v>519.68874008837872</v>
      </c>
      <c r="C262" s="71">
        <f t="shared" ref="C262:I262" si="179">SUM(C241:C257)</f>
        <v>14.886720050661907</v>
      </c>
      <c r="D262" s="71">
        <f t="shared" si="179"/>
        <v>324.50455659964229</v>
      </c>
      <c r="E262" s="71">
        <f t="shared" si="179"/>
        <v>579.31449665334014</v>
      </c>
      <c r="F262" s="71">
        <f t="shared" si="179"/>
        <v>0</v>
      </c>
      <c r="G262" s="71">
        <f t="shared" si="179"/>
        <v>90.219527571999805</v>
      </c>
      <c r="H262" s="72">
        <f t="shared" si="179"/>
        <v>13.526750559587928</v>
      </c>
      <c r="I262" s="44">
        <f t="shared" si="179"/>
        <v>1542.1407915236111</v>
      </c>
      <c r="J262" s="5"/>
      <c r="K262" s="26" t="s">
        <v>26</v>
      </c>
      <c r="L262" s="71">
        <f>SUM(L241:L257)</f>
        <v>519.68874008837872</v>
      </c>
      <c r="M262" s="71">
        <f t="shared" ref="M262:S262" si="180">SUM(M241:M257)</f>
        <v>14.886720050661907</v>
      </c>
      <c r="N262" s="71">
        <f t="shared" si="180"/>
        <v>324.50455659964229</v>
      </c>
      <c r="O262" s="71">
        <f t="shared" si="180"/>
        <v>579.31449665334014</v>
      </c>
      <c r="P262" s="71">
        <f t="shared" si="180"/>
        <v>220.83454951536558</v>
      </c>
      <c r="Q262" s="71">
        <f t="shared" si="180"/>
        <v>90.219527571999805</v>
      </c>
      <c r="R262" s="72">
        <f t="shared" si="180"/>
        <v>13.526750559587928</v>
      </c>
      <c r="S262" s="73">
        <f t="shared" si="180"/>
        <v>1762.9753410389767</v>
      </c>
      <c r="U262" s="35" t="s">
        <v>60</v>
      </c>
      <c r="V262" s="97">
        <f>SUM(V241:V257)</f>
        <v>395.05603673514094</v>
      </c>
      <c r="W262" s="97">
        <f t="shared" ref="W262:AH262" si="181">SUM(W241:W257)</f>
        <v>44.863729387665337</v>
      </c>
      <c r="X262" s="97">
        <f t="shared" si="181"/>
        <v>90.219527571999805</v>
      </c>
      <c r="Y262" s="97">
        <f t="shared" si="181"/>
        <v>14.886720050661907</v>
      </c>
      <c r="Z262" s="97">
        <f t="shared" si="181"/>
        <v>323.2544207166589</v>
      </c>
      <c r="AA262" s="97">
        <f t="shared" si="181"/>
        <v>537.46213946993873</v>
      </c>
      <c r="AB262" s="97">
        <f t="shared" si="181"/>
        <v>220.83454951536558</v>
      </c>
      <c r="AC262" s="97">
        <f t="shared" si="181"/>
        <v>136.39821759154535</v>
      </c>
      <c r="AD262" s="98">
        <f t="shared" si="181"/>
        <v>79.76897396557257</v>
      </c>
      <c r="AE262" s="98">
        <f t="shared" si="181"/>
        <v>39.947535347373126</v>
      </c>
      <c r="AF262" s="98">
        <f t="shared" si="181"/>
        <v>13.526750559587928</v>
      </c>
      <c r="AG262" s="98">
        <f t="shared" si="181"/>
        <v>1.2501358829834188</v>
      </c>
      <c r="AH262" s="98">
        <f t="shared" si="181"/>
        <v>1.9048218360282552</v>
      </c>
      <c r="AI262" s="99">
        <f>SUM(V262:AC262)</f>
        <v>1762.9753410389765</v>
      </c>
    </row>
    <row r="263" spans="1:35" s="2" customFormat="1" ht="15" thickBot="1">
      <c r="A263" s="15" t="s">
        <v>100</v>
      </c>
      <c r="B263" s="100">
        <f>IF($I262=0,"-",B262/$I262)</f>
        <v>0.33699176037937129</v>
      </c>
      <c r="C263" s="100">
        <f t="shared" ref="C263:H263" si="182">IF($I262=0,"-",C262/$I262)</f>
        <v>9.6532820689828585E-3</v>
      </c>
      <c r="D263" s="100">
        <f t="shared" si="182"/>
        <v>0.21042472800361944</v>
      </c>
      <c r="E263" s="100">
        <f t="shared" si="182"/>
        <v>0.37565603597125941</v>
      </c>
      <c r="F263" s="100">
        <f t="shared" si="182"/>
        <v>0</v>
      </c>
      <c r="G263" s="100">
        <f t="shared" si="182"/>
        <v>5.850278266932056E-2</v>
      </c>
      <c r="H263" s="101">
        <f t="shared" si="182"/>
        <v>8.7714109074462053E-3</v>
      </c>
      <c r="I263" s="102">
        <f>SUM(B263:H263)</f>
        <v>0.99999999999999967</v>
      </c>
      <c r="J263"/>
      <c r="K263" s="27" t="s">
        <v>100</v>
      </c>
      <c r="L263" s="76">
        <f>IF($S262=0,"-",L262/$S262)</f>
        <v>0.29477935850317105</v>
      </c>
      <c r="M263" s="76">
        <f t="shared" ref="M263:R263" si="183">IF($S262=0,"-",M262/$S262)</f>
        <v>8.4440886404506914E-3</v>
      </c>
      <c r="N263" s="76">
        <f t="shared" si="183"/>
        <v>0.18406641831325987</v>
      </c>
      <c r="O263" s="76">
        <f t="shared" si="183"/>
        <v>0.32860045354459239</v>
      </c>
      <c r="P263" s="76">
        <f t="shared" si="183"/>
        <v>0.12526241540350805</v>
      </c>
      <c r="Q263" s="76">
        <f t="shared" si="183"/>
        <v>5.1174582804334977E-2</v>
      </c>
      <c r="R263" s="77">
        <f t="shared" si="183"/>
        <v>7.6726827906828179E-3</v>
      </c>
      <c r="S263" s="78">
        <f>SUM(L263:R263)</f>
        <v>0.99999999999999978</v>
      </c>
      <c r="U263" s="36" t="s">
        <v>100</v>
      </c>
      <c r="V263" s="103">
        <f>+V262/$AI262</f>
        <v>0.22408483405237084</v>
      </c>
      <c r="W263" s="103">
        <f t="shared" ref="W263:AH263" si="184">+W262/$AI262</f>
        <v>2.5447735055230972E-2</v>
      </c>
      <c r="X263" s="103">
        <f t="shared" si="184"/>
        <v>5.1174582804334984E-2</v>
      </c>
      <c r="Y263" s="103">
        <f t="shared" si="184"/>
        <v>8.4440886404506931E-3</v>
      </c>
      <c r="Z263" s="103">
        <f t="shared" si="184"/>
        <v>0.18335731260208946</v>
      </c>
      <c r="AA263" s="103">
        <f t="shared" si="184"/>
        <v>0.30486083778868711</v>
      </c>
      <c r="AB263" s="103">
        <f t="shared" si="184"/>
        <v>0.12526241540350808</v>
      </c>
      <c r="AC263" s="103">
        <f t="shared" si="184"/>
        <v>7.7368193653327907E-2</v>
      </c>
      <c r="AD263" s="103">
        <f t="shared" si="184"/>
        <v>4.5246789395569323E-2</v>
      </c>
      <c r="AE263" s="103">
        <f t="shared" si="184"/>
        <v>2.2659157174501825E-2</v>
      </c>
      <c r="AF263" s="103">
        <f t="shared" si="184"/>
        <v>7.6726827906828188E-3</v>
      </c>
      <c r="AG263" s="103">
        <f t="shared" si="184"/>
        <v>7.0910571117045501E-4</v>
      </c>
      <c r="AH263" s="103">
        <f t="shared" si="184"/>
        <v>1.0804585814034608E-3</v>
      </c>
      <c r="AI263" s="104">
        <f>SUM(V263:AC263)</f>
        <v>1</v>
      </c>
    </row>
    <row r="264" spans="1:35" ht="15" thickBot="1">
      <c r="A264" s="16"/>
      <c r="B264" s="16"/>
      <c r="C264" s="16"/>
      <c r="D264" s="16"/>
      <c r="E264" s="16"/>
      <c r="F264" s="16"/>
      <c r="G264" s="16"/>
      <c r="H264" s="16"/>
      <c r="I264" s="16"/>
      <c r="K264" s="16"/>
      <c r="L264" s="16"/>
      <c r="M264" s="16"/>
      <c r="N264" s="16"/>
      <c r="O264" s="16"/>
      <c r="P264" s="16"/>
      <c r="Q264" s="16"/>
      <c r="R264" s="16"/>
      <c r="S264" s="16"/>
      <c r="AI264" s="5"/>
    </row>
    <row r="265" spans="1:35" ht="28.5">
      <c r="A265" s="431" t="s">
        <v>34</v>
      </c>
      <c r="B265" s="37" t="s">
        <v>0</v>
      </c>
      <c r="C265" s="37" t="s">
        <v>1</v>
      </c>
      <c r="D265" s="37" t="s">
        <v>2</v>
      </c>
      <c r="E265" s="37" t="s">
        <v>3</v>
      </c>
      <c r="F265" s="37" t="s">
        <v>27</v>
      </c>
      <c r="G265" s="37" t="s">
        <v>4</v>
      </c>
      <c r="H265" s="37" t="s">
        <v>5</v>
      </c>
      <c r="I265" s="38" t="s">
        <v>6</v>
      </c>
      <c r="K265" s="381" t="s">
        <v>34</v>
      </c>
      <c r="L265" s="39" t="s">
        <v>0</v>
      </c>
      <c r="M265" s="39" t="s">
        <v>1</v>
      </c>
      <c r="N265" s="39" t="s">
        <v>2</v>
      </c>
      <c r="O265" s="39" t="s">
        <v>3</v>
      </c>
      <c r="P265" s="39" t="s">
        <v>27</v>
      </c>
      <c r="Q265" s="39" t="s">
        <v>4</v>
      </c>
      <c r="R265" s="39" t="s">
        <v>5</v>
      </c>
      <c r="S265" s="40" t="s">
        <v>6</v>
      </c>
      <c r="U265" s="383" t="s">
        <v>34</v>
      </c>
      <c r="V265" s="79" t="s">
        <v>69</v>
      </c>
      <c r="W265" s="79" t="s">
        <v>70</v>
      </c>
      <c r="X265" s="79" t="s">
        <v>4</v>
      </c>
      <c r="Y265" s="79" t="s">
        <v>1</v>
      </c>
      <c r="Z265" s="79" t="s">
        <v>2</v>
      </c>
      <c r="AA265" s="79" t="s">
        <v>3</v>
      </c>
      <c r="AB265" s="79" t="s">
        <v>52</v>
      </c>
      <c r="AC265" s="79" t="s">
        <v>64</v>
      </c>
      <c r="AD265" s="80" t="s">
        <v>72</v>
      </c>
      <c r="AE265" s="80" t="s">
        <v>79</v>
      </c>
      <c r="AF265" s="80" t="s">
        <v>73</v>
      </c>
      <c r="AG265" s="80" t="s">
        <v>80</v>
      </c>
      <c r="AH265" s="80" t="s">
        <v>81</v>
      </c>
      <c r="AI265" s="81" t="s">
        <v>60</v>
      </c>
    </row>
    <row r="266" spans="1:35" ht="15" customHeight="1">
      <c r="A266" s="432" t="s">
        <v>34</v>
      </c>
      <c r="B266" s="372" t="s">
        <v>109</v>
      </c>
      <c r="C266" s="373"/>
      <c r="D266" s="373"/>
      <c r="E266" s="373"/>
      <c r="F266" s="373"/>
      <c r="G266" s="373"/>
      <c r="H266" s="373"/>
      <c r="I266" s="374"/>
      <c r="K266" s="382" t="s">
        <v>34</v>
      </c>
      <c r="L266" s="369" t="s">
        <v>109</v>
      </c>
      <c r="M266" s="370"/>
      <c r="N266" s="370"/>
      <c r="O266" s="370"/>
      <c r="P266" s="370"/>
      <c r="Q266" s="370"/>
      <c r="R266" s="370"/>
      <c r="S266" s="371"/>
      <c r="U266" s="384" t="s">
        <v>34</v>
      </c>
      <c r="V266" s="379" t="s">
        <v>109</v>
      </c>
      <c r="W266" s="379"/>
      <c r="X266" s="379"/>
      <c r="Y266" s="379"/>
      <c r="Z266" s="379"/>
      <c r="AA266" s="379"/>
      <c r="AB266" s="379"/>
      <c r="AC266" s="379"/>
      <c r="AD266" s="379"/>
      <c r="AE266" s="379"/>
      <c r="AF266" s="379"/>
      <c r="AG266" s="379"/>
      <c r="AH266" s="379"/>
      <c r="AI266" s="380"/>
    </row>
    <row r="267" spans="1:35" ht="15">
      <c r="A267" s="7" t="s">
        <v>7</v>
      </c>
      <c r="B267" s="42">
        <v>0</v>
      </c>
      <c r="C267" s="42">
        <v>0</v>
      </c>
      <c r="D267" s="42">
        <v>0</v>
      </c>
      <c r="E267" s="42">
        <v>0</v>
      </c>
      <c r="F267" s="399"/>
      <c r="G267" s="42">
        <v>0</v>
      </c>
      <c r="H267" s="43">
        <v>0</v>
      </c>
      <c r="I267" s="44">
        <f>SUM(B267:H267)</f>
        <v>0</v>
      </c>
      <c r="J267" s="5"/>
      <c r="K267" s="28" t="s">
        <v>7</v>
      </c>
      <c r="L267" s="42">
        <v>0</v>
      </c>
      <c r="M267" s="42">
        <v>0</v>
      </c>
      <c r="N267" s="42">
        <v>0</v>
      </c>
      <c r="O267" s="42">
        <v>0</v>
      </c>
      <c r="P267" s="42">
        <v>0</v>
      </c>
      <c r="Q267" s="42">
        <v>0</v>
      </c>
      <c r="R267" s="82">
        <v>0</v>
      </c>
      <c r="S267" s="83">
        <f>SUM(L267:R267)</f>
        <v>0</v>
      </c>
      <c r="U267" s="29" t="s">
        <v>7</v>
      </c>
      <c r="V267" s="84">
        <v>0</v>
      </c>
      <c r="W267" s="84">
        <v>0</v>
      </c>
      <c r="X267" s="84">
        <v>0</v>
      </c>
      <c r="Y267" s="84">
        <v>0</v>
      </c>
      <c r="Z267" s="84">
        <v>0</v>
      </c>
      <c r="AA267" s="84">
        <v>0</v>
      </c>
      <c r="AB267" s="84">
        <v>0</v>
      </c>
      <c r="AC267" s="85">
        <v>0</v>
      </c>
      <c r="AD267" s="86">
        <v>0</v>
      </c>
      <c r="AE267" s="86">
        <v>0</v>
      </c>
      <c r="AF267" s="86">
        <v>0</v>
      </c>
      <c r="AG267" s="86">
        <v>0</v>
      </c>
      <c r="AH267" s="86">
        <v>0</v>
      </c>
      <c r="AI267" s="87">
        <f>SUM(V267:AC267)</f>
        <v>0</v>
      </c>
    </row>
    <row r="268" spans="1:35" ht="15">
      <c r="A268" s="8" t="s">
        <v>8</v>
      </c>
      <c r="B268" s="48">
        <v>0</v>
      </c>
      <c r="C268" s="48">
        <v>0</v>
      </c>
      <c r="D268" s="48">
        <v>0</v>
      </c>
      <c r="E268" s="48">
        <v>0</v>
      </c>
      <c r="F268" s="400"/>
      <c r="G268" s="48">
        <v>0</v>
      </c>
      <c r="H268" s="49">
        <v>0</v>
      </c>
      <c r="I268" s="50">
        <f t="shared" ref="I268:I287" si="185">SUM(B268:H268)</f>
        <v>0</v>
      </c>
      <c r="J268" s="5"/>
      <c r="K268" s="20" t="s">
        <v>8</v>
      </c>
      <c r="L268" s="51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2">
        <v>0</v>
      </c>
      <c r="S268" s="53">
        <f t="shared" ref="S268:S287" si="186">SUM(L268:R268)</f>
        <v>0</v>
      </c>
      <c r="U268" s="30" t="s">
        <v>8</v>
      </c>
      <c r="V268" s="88">
        <v>0</v>
      </c>
      <c r="W268" s="88">
        <v>0</v>
      </c>
      <c r="X268" s="88">
        <v>0</v>
      </c>
      <c r="Y268" s="88">
        <v>0</v>
      </c>
      <c r="Z268" s="88">
        <v>0</v>
      </c>
      <c r="AA268" s="88">
        <v>0</v>
      </c>
      <c r="AB268" s="88">
        <v>0</v>
      </c>
      <c r="AC268" s="89">
        <v>0</v>
      </c>
      <c r="AD268" s="88">
        <v>0</v>
      </c>
      <c r="AE268" s="88">
        <v>0</v>
      </c>
      <c r="AF268" s="88">
        <v>0</v>
      </c>
      <c r="AG268" s="88">
        <v>0</v>
      </c>
      <c r="AH268" s="88">
        <v>0</v>
      </c>
      <c r="AI268" s="90">
        <f t="shared" ref="AI268:AI287" si="187">SUM(V268:AC268)</f>
        <v>0</v>
      </c>
    </row>
    <row r="269" spans="1:35" ht="15">
      <c r="A269" s="9" t="s">
        <v>10</v>
      </c>
      <c r="B269" s="45">
        <v>0</v>
      </c>
      <c r="C269" s="45">
        <v>0</v>
      </c>
      <c r="D269" s="45">
        <v>0</v>
      </c>
      <c r="E269" s="45">
        <v>0</v>
      </c>
      <c r="F269" s="400"/>
      <c r="G269" s="45">
        <v>0</v>
      </c>
      <c r="H269" s="54">
        <v>0</v>
      </c>
      <c r="I269" s="44">
        <f t="shared" si="185"/>
        <v>0</v>
      </c>
      <c r="J269" s="5"/>
      <c r="K269" s="21" t="s">
        <v>10</v>
      </c>
      <c r="L269" s="45">
        <v>0</v>
      </c>
      <c r="M269" s="45">
        <v>0</v>
      </c>
      <c r="N269" s="45">
        <v>0</v>
      </c>
      <c r="O269" s="45">
        <v>0</v>
      </c>
      <c r="P269" s="45">
        <v>0</v>
      </c>
      <c r="Q269" s="45">
        <v>0</v>
      </c>
      <c r="R269" s="46">
        <v>0</v>
      </c>
      <c r="S269" s="47">
        <f t="shared" si="186"/>
        <v>0</v>
      </c>
      <c r="U269" s="31" t="s">
        <v>10</v>
      </c>
      <c r="V269" s="84">
        <v>0</v>
      </c>
      <c r="W269" s="84">
        <v>0</v>
      </c>
      <c r="X269" s="84">
        <v>0</v>
      </c>
      <c r="Y269" s="84">
        <v>0</v>
      </c>
      <c r="Z269" s="84">
        <v>0</v>
      </c>
      <c r="AA269" s="84">
        <v>0</v>
      </c>
      <c r="AB269" s="84">
        <v>0</v>
      </c>
      <c r="AC269" s="85">
        <v>0</v>
      </c>
      <c r="AD269" s="86">
        <v>0</v>
      </c>
      <c r="AE269" s="86">
        <v>0</v>
      </c>
      <c r="AF269" s="86">
        <v>0</v>
      </c>
      <c r="AG269" s="86">
        <v>0</v>
      </c>
      <c r="AH269" s="86">
        <v>0</v>
      </c>
      <c r="AI269" s="87">
        <f t="shared" si="187"/>
        <v>0</v>
      </c>
    </row>
    <row r="270" spans="1:35" ht="15">
      <c r="A270" s="8" t="s">
        <v>53</v>
      </c>
      <c r="B270" s="48">
        <v>0</v>
      </c>
      <c r="C270" s="48">
        <v>0</v>
      </c>
      <c r="D270" s="48">
        <v>0</v>
      </c>
      <c r="E270" s="48">
        <v>0</v>
      </c>
      <c r="F270" s="400"/>
      <c r="G270" s="48">
        <v>0</v>
      </c>
      <c r="H270" s="49">
        <v>0</v>
      </c>
      <c r="I270" s="50">
        <f t="shared" si="185"/>
        <v>0</v>
      </c>
      <c r="J270" s="5"/>
      <c r="K270" s="20" t="s">
        <v>53</v>
      </c>
      <c r="L270" s="51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2">
        <v>0</v>
      </c>
      <c r="S270" s="53">
        <f t="shared" si="186"/>
        <v>0</v>
      </c>
      <c r="U270" s="30" t="s">
        <v>53</v>
      </c>
      <c r="V270" s="88">
        <v>0</v>
      </c>
      <c r="W270" s="88">
        <v>0</v>
      </c>
      <c r="X270" s="88">
        <v>0</v>
      </c>
      <c r="Y270" s="88">
        <v>0</v>
      </c>
      <c r="Z270" s="88">
        <v>0</v>
      </c>
      <c r="AA270" s="88">
        <v>0</v>
      </c>
      <c r="AB270" s="88">
        <v>0</v>
      </c>
      <c r="AC270" s="89">
        <v>0</v>
      </c>
      <c r="AD270" s="88">
        <v>0</v>
      </c>
      <c r="AE270" s="88">
        <v>0</v>
      </c>
      <c r="AF270" s="88">
        <v>0</v>
      </c>
      <c r="AG270" s="88">
        <v>0</v>
      </c>
      <c r="AH270" s="88">
        <v>0</v>
      </c>
      <c r="AI270" s="90">
        <f t="shared" si="187"/>
        <v>0</v>
      </c>
    </row>
    <row r="271" spans="1:35" ht="15">
      <c r="A271" s="9" t="s">
        <v>16</v>
      </c>
      <c r="B271" s="45">
        <v>0.61749280517287242</v>
      </c>
      <c r="C271" s="45">
        <v>3.345422727938943</v>
      </c>
      <c r="D271" s="45">
        <v>1.2015886798739324</v>
      </c>
      <c r="E271" s="45">
        <v>0</v>
      </c>
      <c r="F271" s="400"/>
      <c r="G271" s="45">
        <v>0</v>
      </c>
      <c r="H271" s="54">
        <v>0</v>
      </c>
      <c r="I271" s="44">
        <f t="shared" si="185"/>
        <v>5.1645042129857472</v>
      </c>
      <c r="J271" s="5"/>
      <c r="K271" s="21" t="s">
        <v>16</v>
      </c>
      <c r="L271" s="45">
        <v>0.61749280517287242</v>
      </c>
      <c r="M271" s="45">
        <v>3.345422727938943</v>
      </c>
      <c r="N271" s="45">
        <v>1.2015886798739324</v>
      </c>
      <c r="O271" s="45">
        <v>0</v>
      </c>
      <c r="P271" s="45">
        <v>0</v>
      </c>
      <c r="Q271" s="45">
        <v>0</v>
      </c>
      <c r="R271" s="46">
        <v>0</v>
      </c>
      <c r="S271" s="47">
        <f t="shared" si="186"/>
        <v>5.1645042129857472</v>
      </c>
      <c r="U271" s="31" t="s">
        <v>16</v>
      </c>
      <c r="V271" s="84">
        <v>0.61749280517287242</v>
      </c>
      <c r="W271" s="84">
        <v>0</v>
      </c>
      <c r="X271" s="84">
        <v>0</v>
      </c>
      <c r="Y271" s="84">
        <v>3.345422727938943</v>
      </c>
      <c r="Z271" s="84">
        <v>1.2015886798739324</v>
      </c>
      <c r="AA271" s="84">
        <v>0</v>
      </c>
      <c r="AB271" s="84">
        <v>0</v>
      </c>
      <c r="AC271" s="85">
        <v>0</v>
      </c>
      <c r="AD271" s="86">
        <v>0</v>
      </c>
      <c r="AE271" s="86">
        <v>0</v>
      </c>
      <c r="AF271" s="86">
        <v>0</v>
      </c>
      <c r="AG271" s="86">
        <v>0</v>
      </c>
      <c r="AH271" s="86">
        <v>0</v>
      </c>
      <c r="AI271" s="87">
        <f t="shared" si="187"/>
        <v>5.1645042129857472</v>
      </c>
    </row>
    <row r="272" spans="1:35" ht="15">
      <c r="A272" s="8" t="s">
        <v>65</v>
      </c>
      <c r="B272" s="48">
        <v>0.39200563574310077</v>
      </c>
      <c r="C272" s="48">
        <v>6.1984824370373039E-2</v>
      </c>
      <c r="D272" s="48">
        <v>1.0960731138663522</v>
      </c>
      <c r="E272" s="48">
        <v>5.6088706930264381E-2</v>
      </c>
      <c r="F272" s="400"/>
      <c r="G272" s="48">
        <v>0</v>
      </c>
      <c r="H272" s="49">
        <v>0</v>
      </c>
      <c r="I272" s="50">
        <f t="shared" si="185"/>
        <v>1.6061522809100905</v>
      </c>
      <c r="J272" s="5"/>
      <c r="K272" s="20" t="s">
        <v>65</v>
      </c>
      <c r="L272" s="51">
        <v>0.39200563574310077</v>
      </c>
      <c r="M272" s="51">
        <v>6.1984824370373039E-2</v>
      </c>
      <c r="N272" s="51">
        <v>1.0960731138663522</v>
      </c>
      <c r="O272" s="51">
        <v>5.6088706930264381E-2</v>
      </c>
      <c r="P272" s="51">
        <v>0</v>
      </c>
      <c r="Q272" s="51">
        <v>0</v>
      </c>
      <c r="R272" s="52">
        <v>0</v>
      </c>
      <c r="S272" s="53">
        <f t="shared" si="186"/>
        <v>1.6061522809100905</v>
      </c>
      <c r="U272" s="30" t="s">
        <v>54</v>
      </c>
      <c r="V272" s="88">
        <v>0.39200563574310077</v>
      </c>
      <c r="W272" s="88">
        <v>0</v>
      </c>
      <c r="X272" s="88">
        <v>0</v>
      </c>
      <c r="Y272" s="88">
        <v>6.1984824370373039E-2</v>
      </c>
      <c r="Z272" s="88">
        <v>1.0960731138663522</v>
      </c>
      <c r="AA272" s="88">
        <v>5.6088706930264381E-2</v>
      </c>
      <c r="AB272" s="88">
        <v>0</v>
      </c>
      <c r="AC272" s="89">
        <v>0</v>
      </c>
      <c r="AD272" s="88">
        <v>0</v>
      </c>
      <c r="AE272" s="88">
        <v>0</v>
      </c>
      <c r="AF272" s="88">
        <v>0</v>
      </c>
      <c r="AG272" s="88">
        <v>0</v>
      </c>
      <c r="AH272" s="88">
        <v>0</v>
      </c>
      <c r="AI272" s="90">
        <f t="shared" si="187"/>
        <v>1.6061522809100905</v>
      </c>
    </row>
    <row r="273" spans="1:35" ht="15">
      <c r="A273" s="9" t="s">
        <v>55</v>
      </c>
      <c r="B273" s="45">
        <v>0</v>
      </c>
      <c r="C273" s="45">
        <v>0</v>
      </c>
      <c r="D273" s="45">
        <v>0</v>
      </c>
      <c r="E273" s="45">
        <v>10.302838466608105</v>
      </c>
      <c r="F273" s="400"/>
      <c r="G273" s="45">
        <v>0</v>
      </c>
      <c r="H273" s="54">
        <v>0</v>
      </c>
      <c r="I273" s="44">
        <f t="shared" si="185"/>
        <v>10.302838466608105</v>
      </c>
      <c r="J273" s="5"/>
      <c r="K273" s="21" t="s">
        <v>55</v>
      </c>
      <c r="L273" s="45">
        <v>0</v>
      </c>
      <c r="M273" s="45">
        <v>0</v>
      </c>
      <c r="N273" s="45">
        <v>0</v>
      </c>
      <c r="O273" s="45">
        <v>10.302838466608105</v>
      </c>
      <c r="P273" s="45">
        <v>141.04989784517463</v>
      </c>
      <c r="Q273" s="45">
        <v>0</v>
      </c>
      <c r="R273" s="46">
        <v>0</v>
      </c>
      <c r="S273" s="47">
        <f t="shared" si="186"/>
        <v>151.35273631178273</v>
      </c>
      <c r="U273" s="31" t="s">
        <v>55</v>
      </c>
      <c r="V273" s="84">
        <v>0</v>
      </c>
      <c r="W273" s="84">
        <v>0</v>
      </c>
      <c r="X273" s="84">
        <v>0</v>
      </c>
      <c r="Y273" s="84">
        <v>0</v>
      </c>
      <c r="Z273" s="84">
        <v>0</v>
      </c>
      <c r="AA273" s="84">
        <v>10.302838466608105</v>
      </c>
      <c r="AB273" s="84">
        <v>141.04989784517463</v>
      </c>
      <c r="AC273" s="85">
        <v>0</v>
      </c>
      <c r="AD273" s="84">
        <v>0</v>
      </c>
      <c r="AE273" s="84">
        <v>0</v>
      </c>
      <c r="AF273" s="84">
        <v>0</v>
      </c>
      <c r="AG273" s="84">
        <v>0</v>
      </c>
      <c r="AH273" s="84">
        <v>0</v>
      </c>
      <c r="AI273" s="87">
        <f t="shared" si="187"/>
        <v>151.35273631178273</v>
      </c>
    </row>
    <row r="274" spans="1:35" ht="15">
      <c r="A274" s="8" t="s">
        <v>12</v>
      </c>
      <c r="B274" s="48">
        <v>0</v>
      </c>
      <c r="C274" s="48">
        <v>0</v>
      </c>
      <c r="D274" s="48">
        <v>0</v>
      </c>
      <c r="E274" s="48">
        <v>8.0389771068109569E-3</v>
      </c>
      <c r="F274" s="400"/>
      <c r="G274" s="48">
        <v>0</v>
      </c>
      <c r="H274" s="49">
        <v>0</v>
      </c>
      <c r="I274" s="50">
        <f t="shared" si="185"/>
        <v>8.0389771068109569E-3</v>
      </c>
      <c r="J274" s="5"/>
      <c r="K274" s="20" t="s">
        <v>12</v>
      </c>
      <c r="L274" s="51">
        <v>0</v>
      </c>
      <c r="M274" s="51">
        <v>0</v>
      </c>
      <c r="N274" s="51">
        <v>0</v>
      </c>
      <c r="O274" s="51">
        <v>8.0389771068109569E-3</v>
      </c>
      <c r="P274" s="51">
        <v>0.1484969179409473</v>
      </c>
      <c r="Q274" s="51">
        <v>0</v>
      </c>
      <c r="R274" s="52">
        <v>0</v>
      </c>
      <c r="S274" s="53">
        <f t="shared" si="186"/>
        <v>0.15653589504775825</v>
      </c>
      <c r="U274" s="30" t="s">
        <v>12</v>
      </c>
      <c r="V274" s="88">
        <v>0</v>
      </c>
      <c r="W274" s="88">
        <v>0</v>
      </c>
      <c r="X274" s="88">
        <v>0</v>
      </c>
      <c r="Y274" s="88">
        <v>0</v>
      </c>
      <c r="Z274" s="88">
        <v>0</v>
      </c>
      <c r="AA274" s="88">
        <v>8.0389771068109569E-3</v>
      </c>
      <c r="AB274" s="88">
        <v>0.1484969179409473</v>
      </c>
      <c r="AC274" s="89">
        <v>0</v>
      </c>
      <c r="AD274" s="88">
        <v>0</v>
      </c>
      <c r="AE274" s="88">
        <v>0</v>
      </c>
      <c r="AF274" s="88">
        <v>0</v>
      </c>
      <c r="AG274" s="88">
        <v>0</v>
      </c>
      <c r="AH274" s="88">
        <v>0</v>
      </c>
      <c r="AI274" s="90">
        <f t="shared" si="187"/>
        <v>0.15653589504775825</v>
      </c>
    </row>
    <row r="275" spans="1:35" ht="15">
      <c r="A275" s="9" t="s">
        <v>56</v>
      </c>
      <c r="B275" s="45">
        <v>0</v>
      </c>
      <c r="C275" s="45">
        <v>0</v>
      </c>
      <c r="D275" s="45">
        <v>0</v>
      </c>
      <c r="E275" s="45">
        <v>0</v>
      </c>
      <c r="F275" s="400"/>
      <c r="G275" s="45">
        <v>0</v>
      </c>
      <c r="H275" s="54">
        <v>0</v>
      </c>
      <c r="I275" s="44">
        <f t="shared" si="185"/>
        <v>0</v>
      </c>
      <c r="J275" s="5"/>
      <c r="K275" s="21" t="s">
        <v>56</v>
      </c>
      <c r="L275" s="45">
        <v>0</v>
      </c>
      <c r="M275" s="45">
        <v>0</v>
      </c>
      <c r="N275" s="45">
        <v>0</v>
      </c>
      <c r="O275" s="45">
        <v>0</v>
      </c>
      <c r="P275" s="45">
        <v>0</v>
      </c>
      <c r="Q275" s="45">
        <v>0</v>
      </c>
      <c r="R275" s="46">
        <v>0</v>
      </c>
      <c r="S275" s="47">
        <f t="shared" si="186"/>
        <v>0</v>
      </c>
      <c r="U275" s="31" t="s">
        <v>56</v>
      </c>
      <c r="V275" s="84">
        <v>0</v>
      </c>
      <c r="W275" s="84">
        <v>0</v>
      </c>
      <c r="X275" s="84">
        <v>0</v>
      </c>
      <c r="Y275" s="84">
        <v>0</v>
      </c>
      <c r="Z275" s="84">
        <v>0</v>
      </c>
      <c r="AA275" s="84">
        <v>0</v>
      </c>
      <c r="AB275" s="84">
        <v>0</v>
      </c>
      <c r="AC275" s="85">
        <v>0</v>
      </c>
      <c r="AD275" s="84">
        <v>0</v>
      </c>
      <c r="AE275" s="84">
        <v>0</v>
      </c>
      <c r="AF275" s="84">
        <v>0</v>
      </c>
      <c r="AG275" s="84">
        <v>0</v>
      </c>
      <c r="AH275" s="84">
        <v>0</v>
      </c>
      <c r="AI275" s="87">
        <f t="shared" si="187"/>
        <v>0</v>
      </c>
    </row>
    <row r="276" spans="1:35" ht="15">
      <c r="A276" s="8" t="s">
        <v>17</v>
      </c>
      <c r="B276" s="48">
        <v>3.3137777923316764E-2</v>
      </c>
      <c r="C276" s="48">
        <v>0</v>
      </c>
      <c r="D276" s="48">
        <v>0.44780780977455081</v>
      </c>
      <c r="E276" s="48">
        <v>0</v>
      </c>
      <c r="F276" s="400"/>
      <c r="G276" s="48">
        <v>0</v>
      </c>
      <c r="H276" s="49">
        <v>0</v>
      </c>
      <c r="I276" s="50">
        <f t="shared" si="185"/>
        <v>0.48094558769786755</v>
      </c>
      <c r="J276" s="5"/>
      <c r="K276" s="20" t="s">
        <v>17</v>
      </c>
      <c r="L276" s="51">
        <v>3.3137777923316764E-2</v>
      </c>
      <c r="M276" s="51">
        <v>0</v>
      </c>
      <c r="N276" s="51">
        <v>0.44780780977455081</v>
      </c>
      <c r="O276" s="51">
        <v>0</v>
      </c>
      <c r="P276" s="51">
        <v>1.2498035714285713</v>
      </c>
      <c r="Q276" s="51">
        <v>0</v>
      </c>
      <c r="R276" s="52">
        <v>0</v>
      </c>
      <c r="S276" s="53">
        <f t="shared" si="186"/>
        <v>1.730749159126439</v>
      </c>
      <c r="U276" s="30" t="s">
        <v>17</v>
      </c>
      <c r="V276" s="88">
        <v>3.3137777923316764E-2</v>
      </c>
      <c r="W276" s="88">
        <v>0</v>
      </c>
      <c r="X276" s="88">
        <v>0</v>
      </c>
      <c r="Y276" s="88">
        <v>0</v>
      </c>
      <c r="Z276" s="88">
        <v>0.44780780977455081</v>
      </c>
      <c r="AA276" s="88">
        <v>0</v>
      </c>
      <c r="AB276" s="88">
        <v>1.2498035714285713</v>
      </c>
      <c r="AC276" s="89">
        <v>0</v>
      </c>
      <c r="AD276" s="88">
        <v>0</v>
      </c>
      <c r="AE276" s="88">
        <v>0</v>
      </c>
      <c r="AF276" s="88">
        <v>0</v>
      </c>
      <c r="AG276" s="88">
        <v>0</v>
      </c>
      <c r="AH276" s="88">
        <v>0</v>
      </c>
      <c r="AI276" s="90">
        <f t="shared" si="187"/>
        <v>1.730749159126439</v>
      </c>
    </row>
    <row r="277" spans="1:35" ht="15">
      <c r="A277" s="9" t="s">
        <v>141</v>
      </c>
      <c r="B277" s="45">
        <v>3.7557778394314664E-2</v>
      </c>
      <c r="C277" s="45">
        <v>0.43618956000552617</v>
      </c>
      <c r="D277" s="45">
        <v>1.637360510203169</v>
      </c>
      <c r="E277" s="45">
        <v>0</v>
      </c>
      <c r="F277" s="400"/>
      <c r="G277" s="45">
        <v>0</v>
      </c>
      <c r="H277" s="54">
        <v>0</v>
      </c>
      <c r="I277" s="44">
        <f t="shared" si="185"/>
        <v>2.1111078486030097</v>
      </c>
      <c r="J277" s="5"/>
      <c r="K277" s="21" t="s">
        <v>141</v>
      </c>
      <c r="L277" s="45">
        <v>3.7557778394314664E-2</v>
      </c>
      <c r="M277" s="45">
        <v>0.43618956000552617</v>
      </c>
      <c r="N277" s="45">
        <v>1.637360510203169</v>
      </c>
      <c r="O277" s="45">
        <v>0</v>
      </c>
      <c r="P277" s="45">
        <v>0</v>
      </c>
      <c r="Q277" s="45">
        <v>0</v>
      </c>
      <c r="R277" s="46">
        <v>0</v>
      </c>
      <c r="S277" s="47">
        <f t="shared" si="186"/>
        <v>2.1111078486030097</v>
      </c>
      <c r="U277" s="31" t="s">
        <v>141</v>
      </c>
      <c r="V277" s="84">
        <v>3.707258422300707E-2</v>
      </c>
      <c r="W277" s="84">
        <v>0</v>
      </c>
      <c r="X277" s="84">
        <v>0</v>
      </c>
      <c r="Y277" s="84">
        <v>0.43618956000552617</v>
      </c>
      <c r="Z277" s="84">
        <v>1.2968027213623694</v>
      </c>
      <c r="AA277" s="84">
        <v>0</v>
      </c>
      <c r="AB277" s="84">
        <v>0</v>
      </c>
      <c r="AC277" s="85">
        <v>0.34104298301210711</v>
      </c>
      <c r="AD277" s="84">
        <v>4.8519417130759305E-4</v>
      </c>
      <c r="AE277" s="84">
        <v>0</v>
      </c>
      <c r="AF277" s="84">
        <v>0</v>
      </c>
      <c r="AG277" s="84">
        <v>0.34055778884079951</v>
      </c>
      <c r="AH277" s="84">
        <v>0</v>
      </c>
      <c r="AI277" s="87">
        <f t="shared" si="187"/>
        <v>2.1111078486030097</v>
      </c>
    </row>
    <row r="278" spans="1:35" ht="15">
      <c r="A278" s="8" t="s">
        <v>25</v>
      </c>
      <c r="B278" s="48">
        <v>0.32935920473258684</v>
      </c>
      <c r="C278" s="48">
        <v>0</v>
      </c>
      <c r="D278" s="48">
        <v>4.9421592369891645E-2</v>
      </c>
      <c r="E278" s="48">
        <v>28.66053818389603</v>
      </c>
      <c r="F278" s="400"/>
      <c r="G278" s="48">
        <v>0.2861971153693848</v>
      </c>
      <c r="H278" s="49">
        <v>0</v>
      </c>
      <c r="I278" s="50">
        <f t="shared" si="185"/>
        <v>29.325516096367895</v>
      </c>
      <c r="J278" s="5"/>
      <c r="K278" s="20" t="s">
        <v>25</v>
      </c>
      <c r="L278" s="51">
        <v>0.32935920473258684</v>
      </c>
      <c r="M278" s="51">
        <v>0</v>
      </c>
      <c r="N278" s="51">
        <v>4.9421592369891645E-2</v>
      </c>
      <c r="O278" s="51">
        <v>28.66053818389603</v>
      </c>
      <c r="P278" s="51">
        <v>2.8800560583987663E-2</v>
      </c>
      <c r="Q278" s="51">
        <v>0.2861971153693848</v>
      </c>
      <c r="R278" s="52">
        <v>0</v>
      </c>
      <c r="S278" s="53">
        <f t="shared" si="186"/>
        <v>29.354316656951884</v>
      </c>
      <c r="U278" s="30" t="s">
        <v>25</v>
      </c>
      <c r="V278" s="88">
        <v>0.17083824754815125</v>
      </c>
      <c r="W278" s="88">
        <v>8.8572010646520719E-2</v>
      </c>
      <c r="X278" s="88">
        <v>0.2861971153693848</v>
      </c>
      <c r="Y278" s="88">
        <v>0</v>
      </c>
      <c r="Z278" s="88">
        <v>0</v>
      </c>
      <c r="AA278" s="88">
        <v>28.611116591526137</v>
      </c>
      <c r="AB278" s="88">
        <v>2.8800560583987663E-2</v>
      </c>
      <c r="AC278" s="89">
        <v>0.16879213127769815</v>
      </c>
      <c r="AD278" s="88">
        <v>6.9948946537914877E-2</v>
      </c>
      <c r="AE278" s="88">
        <v>4.9421592369891645E-2</v>
      </c>
      <c r="AF278" s="88">
        <v>0</v>
      </c>
      <c r="AG278" s="88">
        <v>4.9421592369891645E-2</v>
      </c>
      <c r="AH278" s="88">
        <v>0</v>
      </c>
      <c r="AI278" s="90">
        <f t="shared" si="187"/>
        <v>29.35431665695188</v>
      </c>
    </row>
    <row r="279" spans="1:35" ht="15">
      <c r="A279" s="9" t="s">
        <v>24</v>
      </c>
      <c r="B279" s="45">
        <v>0.31073175000000003</v>
      </c>
      <c r="C279" s="45">
        <v>0</v>
      </c>
      <c r="D279" s="45">
        <v>0</v>
      </c>
      <c r="E279" s="45">
        <v>0</v>
      </c>
      <c r="F279" s="400"/>
      <c r="G279" s="45">
        <v>0</v>
      </c>
      <c r="H279" s="54">
        <v>0</v>
      </c>
      <c r="I279" s="44">
        <f t="shared" si="185"/>
        <v>0.31073175000000003</v>
      </c>
      <c r="J279" s="5"/>
      <c r="K279" s="21" t="s">
        <v>24</v>
      </c>
      <c r="L279" s="45">
        <v>0.31073175000000003</v>
      </c>
      <c r="M279" s="45">
        <v>0</v>
      </c>
      <c r="N279" s="45">
        <v>0</v>
      </c>
      <c r="O279" s="45">
        <v>0</v>
      </c>
      <c r="P279" s="45">
        <v>0</v>
      </c>
      <c r="Q279" s="45">
        <v>0</v>
      </c>
      <c r="R279" s="46">
        <v>0</v>
      </c>
      <c r="S279" s="47">
        <f t="shared" si="186"/>
        <v>0.31073175000000003</v>
      </c>
      <c r="U279" s="31" t="s">
        <v>24</v>
      </c>
      <c r="V279" s="84">
        <v>0.31073175000000003</v>
      </c>
      <c r="W279" s="84">
        <v>0</v>
      </c>
      <c r="X279" s="84">
        <v>0</v>
      </c>
      <c r="Y279" s="84">
        <v>0</v>
      </c>
      <c r="Z279" s="84">
        <v>0</v>
      </c>
      <c r="AA279" s="84">
        <v>0</v>
      </c>
      <c r="AB279" s="84">
        <v>0</v>
      </c>
      <c r="AC279" s="85">
        <v>0</v>
      </c>
      <c r="AD279" s="84">
        <v>0</v>
      </c>
      <c r="AE279" s="84">
        <v>0</v>
      </c>
      <c r="AF279" s="84">
        <v>0</v>
      </c>
      <c r="AG279" s="84">
        <v>0</v>
      </c>
      <c r="AH279" s="84">
        <v>0</v>
      </c>
      <c r="AI279" s="87">
        <f t="shared" si="187"/>
        <v>0.31073175000000003</v>
      </c>
    </row>
    <row r="280" spans="1:35" ht="15">
      <c r="A280" s="8" t="s">
        <v>57</v>
      </c>
      <c r="B280" s="48">
        <v>0</v>
      </c>
      <c r="C280" s="48">
        <v>0</v>
      </c>
      <c r="D280" s="48">
        <v>0</v>
      </c>
      <c r="E280" s="48">
        <v>0</v>
      </c>
      <c r="F280" s="400"/>
      <c r="G280" s="48">
        <v>0</v>
      </c>
      <c r="H280" s="49">
        <v>0</v>
      </c>
      <c r="I280" s="50">
        <f t="shared" si="185"/>
        <v>0</v>
      </c>
      <c r="J280" s="5"/>
      <c r="K280" s="20" t="s">
        <v>57</v>
      </c>
      <c r="L280" s="51">
        <v>0</v>
      </c>
      <c r="M280" s="51">
        <v>0</v>
      </c>
      <c r="N280" s="51">
        <v>0</v>
      </c>
      <c r="O280" s="51">
        <v>0</v>
      </c>
      <c r="P280" s="51">
        <v>0</v>
      </c>
      <c r="Q280" s="51">
        <v>0</v>
      </c>
      <c r="R280" s="52">
        <v>0</v>
      </c>
      <c r="S280" s="53">
        <f t="shared" si="186"/>
        <v>0</v>
      </c>
      <c r="U280" s="30" t="s">
        <v>57</v>
      </c>
      <c r="V280" s="88">
        <v>0</v>
      </c>
      <c r="W280" s="88">
        <v>0</v>
      </c>
      <c r="X280" s="88">
        <v>0</v>
      </c>
      <c r="Y280" s="88">
        <v>0</v>
      </c>
      <c r="Z280" s="88">
        <v>0</v>
      </c>
      <c r="AA280" s="88">
        <v>0</v>
      </c>
      <c r="AB280" s="88">
        <v>0</v>
      </c>
      <c r="AC280" s="89">
        <v>0</v>
      </c>
      <c r="AD280" s="88">
        <v>0</v>
      </c>
      <c r="AE280" s="88">
        <v>0</v>
      </c>
      <c r="AF280" s="88">
        <v>0</v>
      </c>
      <c r="AG280" s="88">
        <v>0</v>
      </c>
      <c r="AH280" s="88">
        <v>0</v>
      </c>
      <c r="AI280" s="90">
        <f t="shared" si="187"/>
        <v>0</v>
      </c>
    </row>
    <row r="281" spans="1:35" ht="15">
      <c r="A281" s="9" t="s">
        <v>22</v>
      </c>
      <c r="B281" s="45">
        <v>0.60941406841734547</v>
      </c>
      <c r="C281" s="45">
        <v>0</v>
      </c>
      <c r="D281" s="45">
        <v>0</v>
      </c>
      <c r="E281" s="45">
        <v>0</v>
      </c>
      <c r="F281" s="400"/>
      <c r="G281" s="45">
        <v>0</v>
      </c>
      <c r="H281" s="54">
        <v>0</v>
      </c>
      <c r="I281" s="44">
        <f t="shared" si="185"/>
        <v>0.60941406841734547</v>
      </c>
      <c r="J281" s="5"/>
      <c r="K281" s="21" t="s">
        <v>22</v>
      </c>
      <c r="L281" s="45">
        <v>0.60941406841734547</v>
      </c>
      <c r="M281" s="45">
        <v>0</v>
      </c>
      <c r="N281" s="45">
        <v>0</v>
      </c>
      <c r="O281" s="45">
        <v>0</v>
      </c>
      <c r="P281" s="45">
        <v>5.868878344126589</v>
      </c>
      <c r="Q281" s="45">
        <v>0</v>
      </c>
      <c r="R281" s="46">
        <v>0</v>
      </c>
      <c r="S281" s="47">
        <f t="shared" si="186"/>
        <v>6.4782924125439347</v>
      </c>
      <c r="U281" s="31" t="s">
        <v>22</v>
      </c>
      <c r="V281" s="84">
        <v>0</v>
      </c>
      <c r="W281" s="84">
        <v>0</v>
      </c>
      <c r="X281" s="84">
        <v>0</v>
      </c>
      <c r="Y281" s="84">
        <v>0</v>
      </c>
      <c r="Z281" s="84">
        <v>0</v>
      </c>
      <c r="AA281" s="84">
        <v>0</v>
      </c>
      <c r="AB281" s="84">
        <v>5.868878344126589</v>
      </c>
      <c r="AC281" s="85">
        <v>0.60941406841734547</v>
      </c>
      <c r="AD281" s="84">
        <v>0.60941406841734547</v>
      </c>
      <c r="AE281" s="84">
        <v>0</v>
      </c>
      <c r="AF281" s="84">
        <v>0</v>
      </c>
      <c r="AG281" s="84">
        <v>0</v>
      </c>
      <c r="AH281" s="84">
        <v>0</v>
      </c>
      <c r="AI281" s="87">
        <f t="shared" si="187"/>
        <v>6.4782924125439347</v>
      </c>
    </row>
    <row r="282" spans="1:35" ht="15">
      <c r="A282" s="8" t="s">
        <v>21</v>
      </c>
      <c r="B282" s="48">
        <v>0</v>
      </c>
      <c r="C282" s="48">
        <v>0</v>
      </c>
      <c r="D282" s="48">
        <v>0</v>
      </c>
      <c r="E282" s="48">
        <v>0</v>
      </c>
      <c r="F282" s="400"/>
      <c r="G282" s="48">
        <v>0</v>
      </c>
      <c r="H282" s="49">
        <v>0</v>
      </c>
      <c r="I282" s="50">
        <f t="shared" si="185"/>
        <v>0</v>
      </c>
      <c r="J282" s="5"/>
      <c r="K282" s="20" t="s">
        <v>21</v>
      </c>
      <c r="L282" s="51">
        <v>0</v>
      </c>
      <c r="M282" s="51">
        <v>0</v>
      </c>
      <c r="N282" s="51">
        <v>0</v>
      </c>
      <c r="O282" s="51">
        <v>0</v>
      </c>
      <c r="P282" s="51">
        <v>0</v>
      </c>
      <c r="Q282" s="51">
        <v>0</v>
      </c>
      <c r="R282" s="52">
        <v>0</v>
      </c>
      <c r="S282" s="53">
        <f t="shared" si="186"/>
        <v>0</v>
      </c>
      <c r="U282" s="30" t="s">
        <v>58</v>
      </c>
      <c r="V282" s="88">
        <v>0</v>
      </c>
      <c r="W282" s="88">
        <v>0</v>
      </c>
      <c r="X282" s="88">
        <v>0</v>
      </c>
      <c r="Y282" s="88">
        <v>0</v>
      </c>
      <c r="Z282" s="88">
        <v>0</v>
      </c>
      <c r="AA282" s="88">
        <v>0</v>
      </c>
      <c r="AB282" s="88">
        <v>0</v>
      </c>
      <c r="AC282" s="89">
        <v>0</v>
      </c>
      <c r="AD282" s="88">
        <v>0</v>
      </c>
      <c r="AE282" s="88">
        <v>0</v>
      </c>
      <c r="AF282" s="88">
        <v>0</v>
      </c>
      <c r="AG282" s="88">
        <v>0</v>
      </c>
      <c r="AH282" s="88">
        <v>0</v>
      </c>
      <c r="AI282" s="90">
        <f t="shared" si="187"/>
        <v>0</v>
      </c>
    </row>
    <row r="283" spans="1:35" ht="15">
      <c r="A283" s="10" t="s">
        <v>61</v>
      </c>
      <c r="B283" s="45">
        <v>0</v>
      </c>
      <c r="C283" s="45">
        <v>0</v>
      </c>
      <c r="D283" s="45">
        <v>0</v>
      </c>
      <c r="E283" s="45">
        <v>0</v>
      </c>
      <c r="F283" s="400"/>
      <c r="G283" s="45">
        <v>0</v>
      </c>
      <c r="H283" s="54">
        <v>0</v>
      </c>
      <c r="I283" s="44">
        <f t="shared" si="185"/>
        <v>0</v>
      </c>
      <c r="J283" s="5"/>
      <c r="K283" s="22" t="s">
        <v>61</v>
      </c>
      <c r="L283" s="45">
        <v>0</v>
      </c>
      <c r="M283" s="45">
        <v>0</v>
      </c>
      <c r="N283" s="45">
        <v>0</v>
      </c>
      <c r="O283" s="45">
        <v>0</v>
      </c>
      <c r="P283" s="45">
        <v>0</v>
      </c>
      <c r="Q283" s="45">
        <v>0</v>
      </c>
      <c r="R283" s="46">
        <v>0</v>
      </c>
      <c r="S283" s="47">
        <f t="shared" si="186"/>
        <v>0</v>
      </c>
      <c r="U283" s="32" t="s">
        <v>59</v>
      </c>
      <c r="V283" s="84">
        <v>0</v>
      </c>
      <c r="W283" s="84">
        <v>0</v>
      </c>
      <c r="X283" s="84">
        <v>0</v>
      </c>
      <c r="Y283" s="84">
        <v>0</v>
      </c>
      <c r="Z283" s="84">
        <v>0</v>
      </c>
      <c r="AA283" s="84">
        <v>0</v>
      </c>
      <c r="AB283" s="84">
        <v>0</v>
      </c>
      <c r="AC283" s="85">
        <v>0</v>
      </c>
      <c r="AD283" s="86">
        <v>0</v>
      </c>
      <c r="AE283" s="86">
        <v>0</v>
      </c>
      <c r="AF283" s="86">
        <v>0</v>
      </c>
      <c r="AG283" s="86">
        <v>0</v>
      </c>
      <c r="AH283" s="86">
        <v>0</v>
      </c>
      <c r="AI283" s="87">
        <f t="shared" si="187"/>
        <v>0</v>
      </c>
    </row>
    <row r="284" spans="1:35">
      <c r="A284" s="11" t="s">
        <v>23</v>
      </c>
      <c r="B284" s="55">
        <v>0</v>
      </c>
      <c r="C284" s="55">
        <v>0</v>
      </c>
      <c r="D284" s="55">
        <v>0</v>
      </c>
      <c r="E284" s="55">
        <v>0</v>
      </c>
      <c r="F284" s="400"/>
      <c r="G284" s="55">
        <v>0</v>
      </c>
      <c r="H284" s="56">
        <v>0</v>
      </c>
      <c r="I284" s="57">
        <f t="shared" si="185"/>
        <v>0</v>
      </c>
      <c r="J284" s="5"/>
      <c r="K284" s="23" t="s">
        <v>23</v>
      </c>
      <c r="L284" s="58">
        <v>0</v>
      </c>
      <c r="M284" s="58">
        <v>0</v>
      </c>
      <c r="N284" s="58">
        <v>0</v>
      </c>
      <c r="O284" s="58">
        <v>0</v>
      </c>
      <c r="P284" s="58">
        <v>0</v>
      </c>
      <c r="Q284" s="58">
        <v>0</v>
      </c>
      <c r="R284" s="59">
        <v>0</v>
      </c>
      <c r="S284" s="60">
        <f t="shared" si="186"/>
        <v>0</v>
      </c>
      <c r="U284" s="33" t="s">
        <v>62</v>
      </c>
      <c r="V284" s="91">
        <v>0</v>
      </c>
      <c r="W284" s="91">
        <v>0</v>
      </c>
      <c r="X284" s="91">
        <v>0</v>
      </c>
      <c r="Y284" s="91">
        <v>0</v>
      </c>
      <c r="Z284" s="91">
        <v>0</v>
      </c>
      <c r="AA284" s="91">
        <v>0</v>
      </c>
      <c r="AB284" s="91">
        <v>0</v>
      </c>
      <c r="AC284" s="91">
        <v>0</v>
      </c>
      <c r="AD284" s="91">
        <v>0</v>
      </c>
      <c r="AE284" s="91">
        <v>0</v>
      </c>
      <c r="AF284" s="91">
        <v>0</v>
      </c>
      <c r="AG284" s="91">
        <v>0</v>
      </c>
      <c r="AH284" s="92">
        <v>0</v>
      </c>
      <c r="AI284" s="93">
        <f t="shared" si="187"/>
        <v>0</v>
      </c>
    </row>
    <row r="285" spans="1:35">
      <c r="A285" s="12" t="s">
        <v>19</v>
      </c>
      <c r="B285" s="61">
        <v>0</v>
      </c>
      <c r="C285" s="61">
        <v>0</v>
      </c>
      <c r="D285" s="61">
        <v>0</v>
      </c>
      <c r="E285" s="61">
        <v>0</v>
      </c>
      <c r="F285" s="400"/>
      <c r="G285" s="61">
        <v>0</v>
      </c>
      <c r="H285" s="62">
        <v>0</v>
      </c>
      <c r="I285" s="63">
        <f t="shared" si="185"/>
        <v>0</v>
      </c>
      <c r="J285" s="5"/>
      <c r="K285" s="24" t="s">
        <v>19</v>
      </c>
      <c r="L285" s="61">
        <v>0</v>
      </c>
      <c r="M285" s="61">
        <v>0</v>
      </c>
      <c r="N285" s="61">
        <v>0</v>
      </c>
      <c r="O285" s="61">
        <v>0</v>
      </c>
      <c r="P285" s="61">
        <v>0</v>
      </c>
      <c r="Q285" s="61">
        <v>0</v>
      </c>
      <c r="R285" s="64">
        <v>0</v>
      </c>
      <c r="S285" s="65">
        <f t="shared" si="186"/>
        <v>0</v>
      </c>
      <c r="U285" s="34" t="s">
        <v>19</v>
      </c>
      <c r="V285" s="94">
        <v>0</v>
      </c>
      <c r="W285" s="94">
        <v>0</v>
      </c>
      <c r="X285" s="94">
        <v>0</v>
      </c>
      <c r="Y285" s="94">
        <v>0</v>
      </c>
      <c r="Z285" s="94">
        <v>0</v>
      </c>
      <c r="AA285" s="94">
        <v>0</v>
      </c>
      <c r="AB285" s="94">
        <v>0</v>
      </c>
      <c r="AC285" s="94">
        <v>0</v>
      </c>
      <c r="AD285" s="95">
        <v>0</v>
      </c>
      <c r="AE285" s="95">
        <v>0</v>
      </c>
      <c r="AF285" s="95">
        <v>0</v>
      </c>
      <c r="AG285" s="95">
        <v>0</v>
      </c>
      <c r="AH285" s="95">
        <v>0</v>
      </c>
      <c r="AI285" s="96">
        <f t="shared" si="187"/>
        <v>0</v>
      </c>
    </row>
    <row r="286" spans="1:35">
      <c r="A286" s="11" t="s">
        <v>20</v>
      </c>
      <c r="B286" s="55">
        <v>0</v>
      </c>
      <c r="C286" s="55">
        <v>0</v>
      </c>
      <c r="D286" s="55">
        <v>0</v>
      </c>
      <c r="E286" s="55">
        <v>0</v>
      </c>
      <c r="F286" s="400"/>
      <c r="G286" s="55">
        <v>0</v>
      </c>
      <c r="H286" s="56">
        <v>0</v>
      </c>
      <c r="I286" s="57">
        <f t="shared" si="185"/>
        <v>0</v>
      </c>
      <c r="J286" s="5"/>
      <c r="K286" s="23" t="s">
        <v>20</v>
      </c>
      <c r="L286" s="58">
        <v>0</v>
      </c>
      <c r="M286" s="58">
        <v>0</v>
      </c>
      <c r="N286" s="58">
        <v>0</v>
      </c>
      <c r="O286" s="58">
        <v>0</v>
      </c>
      <c r="P286" s="58">
        <v>0</v>
      </c>
      <c r="Q286" s="58">
        <v>0</v>
      </c>
      <c r="R286" s="59">
        <v>0</v>
      </c>
      <c r="S286" s="60">
        <f t="shared" si="186"/>
        <v>0</v>
      </c>
      <c r="U286" s="33" t="s">
        <v>20</v>
      </c>
      <c r="V286" s="91">
        <v>0</v>
      </c>
      <c r="W286" s="91">
        <v>0</v>
      </c>
      <c r="X286" s="91">
        <v>0</v>
      </c>
      <c r="Y286" s="91">
        <v>0</v>
      </c>
      <c r="Z286" s="91">
        <v>0</v>
      </c>
      <c r="AA286" s="91">
        <v>0</v>
      </c>
      <c r="AB286" s="91">
        <v>0</v>
      </c>
      <c r="AC286" s="91">
        <v>0</v>
      </c>
      <c r="AD286" s="91">
        <v>0</v>
      </c>
      <c r="AE286" s="91">
        <v>0</v>
      </c>
      <c r="AF286" s="91">
        <v>0</v>
      </c>
      <c r="AG286" s="91">
        <v>0</v>
      </c>
      <c r="AH286" s="92">
        <v>0</v>
      </c>
      <c r="AI286" s="93">
        <f t="shared" si="187"/>
        <v>0</v>
      </c>
    </row>
    <row r="287" spans="1:35" ht="15" thickBot="1">
      <c r="A287" s="13" t="s">
        <v>11</v>
      </c>
      <c r="B287" s="66">
        <v>0</v>
      </c>
      <c r="C287" s="66">
        <v>0</v>
      </c>
      <c r="D287" s="66">
        <v>0</v>
      </c>
      <c r="E287" s="66">
        <v>0</v>
      </c>
      <c r="F287" s="401"/>
      <c r="G287" s="66">
        <v>0</v>
      </c>
      <c r="H287" s="67">
        <v>0</v>
      </c>
      <c r="I287" s="68">
        <f t="shared" si="185"/>
        <v>0</v>
      </c>
      <c r="J287" s="5"/>
      <c r="K287" s="25" t="s">
        <v>11</v>
      </c>
      <c r="L287" s="66">
        <v>0</v>
      </c>
      <c r="M287" s="66">
        <v>0</v>
      </c>
      <c r="N287" s="66">
        <v>0</v>
      </c>
      <c r="O287" s="66">
        <v>0</v>
      </c>
      <c r="P287" s="66">
        <v>0</v>
      </c>
      <c r="Q287" s="66">
        <v>0</v>
      </c>
      <c r="R287" s="69">
        <v>0</v>
      </c>
      <c r="S287" s="70">
        <f t="shared" si="186"/>
        <v>0</v>
      </c>
      <c r="U287" s="34" t="s">
        <v>11</v>
      </c>
      <c r="V287" s="94">
        <v>0</v>
      </c>
      <c r="W287" s="94">
        <v>0</v>
      </c>
      <c r="X287" s="94">
        <v>0</v>
      </c>
      <c r="Y287" s="94">
        <v>0</v>
      </c>
      <c r="Z287" s="94">
        <v>0</v>
      </c>
      <c r="AA287" s="94">
        <v>0</v>
      </c>
      <c r="AB287" s="94">
        <v>0</v>
      </c>
      <c r="AC287" s="94">
        <v>0</v>
      </c>
      <c r="AD287" s="95">
        <v>0</v>
      </c>
      <c r="AE287" s="95">
        <v>0</v>
      </c>
      <c r="AF287" s="95">
        <v>0</v>
      </c>
      <c r="AG287" s="95">
        <v>0</v>
      </c>
      <c r="AH287" s="95">
        <v>0</v>
      </c>
      <c r="AI287" s="96">
        <f t="shared" si="187"/>
        <v>0</v>
      </c>
    </row>
    <row r="288" spans="1:35" ht="15.75" thickBot="1">
      <c r="A288" s="14" t="s">
        <v>26</v>
      </c>
      <c r="B288" s="71">
        <f>SUM(B267:B283)</f>
        <v>2.3296990203835373</v>
      </c>
      <c r="C288" s="71">
        <f t="shared" ref="C288:I288" si="188">SUM(C267:C283)</f>
        <v>3.8435971123148422</v>
      </c>
      <c r="D288" s="71">
        <f t="shared" si="188"/>
        <v>4.4322517060878956</v>
      </c>
      <c r="E288" s="71">
        <f t="shared" si="188"/>
        <v>39.027504334541206</v>
      </c>
      <c r="F288" s="71">
        <f t="shared" si="188"/>
        <v>0</v>
      </c>
      <c r="G288" s="71">
        <f t="shared" si="188"/>
        <v>0.2861971153693848</v>
      </c>
      <c r="H288" s="72">
        <f t="shared" si="188"/>
        <v>0</v>
      </c>
      <c r="I288" s="44">
        <f t="shared" si="188"/>
        <v>49.919249288696868</v>
      </c>
      <c r="J288" s="5"/>
      <c r="K288" s="26" t="s">
        <v>26</v>
      </c>
      <c r="L288" s="71">
        <f>SUM(L267:L283)</f>
        <v>2.3296990203835373</v>
      </c>
      <c r="M288" s="71">
        <f t="shared" ref="M288:S288" si="189">SUM(M267:M283)</f>
        <v>3.8435971123148422</v>
      </c>
      <c r="N288" s="71">
        <f t="shared" si="189"/>
        <v>4.4322517060878956</v>
      </c>
      <c r="O288" s="71">
        <f t="shared" si="189"/>
        <v>39.027504334541206</v>
      </c>
      <c r="P288" s="71">
        <f t="shared" si="189"/>
        <v>148.34587723925472</v>
      </c>
      <c r="Q288" s="71">
        <f t="shared" si="189"/>
        <v>0.2861971153693848</v>
      </c>
      <c r="R288" s="72">
        <f t="shared" si="189"/>
        <v>0</v>
      </c>
      <c r="S288" s="73">
        <f t="shared" si="189"/>
        <v>198.26512652795162</v>
      </c>
      <c r="U288" s="36" t="s">
        <v>100</v>
      </c>
      <c r="V288" s="97">
        <f>SUM(V267:V283)</f>
        <v>1.5612788006104483</v>
      </c>
      <c r="W288" s="97">
        <f t="shared" ref="W288:AH288" si="190">SUM(W267:W283)</f>
        <v>8.8572010646520719E-2</v>
      </c>
      <c r="X288" s="97">
        <f t="shared" si="190"/>
        <v>0.2861971153693848</v>
      </c>
      <c r="Y288" s="97">
        <f t="shared" si="190"/>
        <v>3.8435971123148422</v>
      </c>
      <c r="Z288" s="97">
        <f t="shared" si="190"/>
        <v>4.0422723248772048</v>
      </c>
      <c r="AA288" s="97">
        <f t="shared" si="190"/>
        <v>38.978082742171317</v>
      </c>
      <c r="AB288" s="97">
        <f t="shared" si="190"/>
        <v>148.34587723925472</v>
      </c>
      <c r="AC288" s="97">
        <f t="shared" si="190"/>
        <v>1.1192491827071507</v>
      </c>
      <c r="AD288" s="98">
        <f t="shared" si="190"/>
        <v>0.67984820912656796</v>
      </c>
      <c r="AE288" s="98">
        <f t="shared" si="190"/>
        <v>4.9421592369891645E-2</v>
      </c>
      <c r="AF288" s="98">
        <f t="shared" si="190"/>
        <v>0</v>
      </c>
      <c r="AG288" s="98">
        <f t="shared" si="190"/>
        <v>0.38997938121069115</v>
      </c>
      <c r="AH288" s="98">
        <f t="shared" si="190"/>
        <v>0</v>
      </c>
      <c r="AI288" s="99">
        <f>SUM(V288:AC288)</f>
        <v>198.26512652795157</v>
      </c>
    </row>
    <row r="289" spans="1:35" s="2" customFormat="1" ht="15" thickBot="1">
      <c r="A289" s="15" t="s">
        <v>100</v>
      </c>
      <c r="B289" s="100">
        <f>IF($I288=0,"-",B288/$I288)</f>
        <v>4.6669352075193307E-2</v>
      </c>
      <c r="C289" s="100">
        <f t="shared" ref="C289:H289" si="191">IF($I288=0,"-",C288/$I288)</f>
        <v>7.6996292353802315E-2</v>
      </c>
      <c r="D289" s="100">
        <f t="shared" si="191"/>
        <v>8.8788428697213664E-2</v>
      </c>
      <c r="E289" s="100">
        <f t="shared" si="191"/>
        <v>0.78181272536440438</v>
      </c>
      <c r="F289" s="100">
        <f t="shared" si="191"/>
        <v>0</v>
      </c>
      <c r="G289" s="100">
        <f t="shared" si="191"/>
        <v>5.7332015093862383E-3</v>
      </c>
      <c r="H289" s="101">
        <f t="shared" si="191"/>
        <v>0</v>
      </c>
      <c r="I289" s="102">
        <f>SUM(B289:H289)</f>
        <v>1</v>
      </c>
      <c r="J289"/>
      <c r="K289" s="27" t="s">
        <v>100</v>
      </c>
      <c r="L289" s="76">
        <f>IF($S288=0,"-",L288/$S288)</f>
        <v>1.1750422584049817E-2</v>
      </c>
      <c r="M289" s="76">
        <f t="shared" ref="M289:R289" si="192">IF($S288=0,"-",M288/$S288)</f>
        <v>1.9386148132172744E-2</v>
      </c>
      <c r="N289" s="76">
        <f t="shared" si="192"/>
        <v>2.2355175535436547E-2</v>
      </c>
      <c r="O289" s="76">
        <f t="shared" si="192"/>
        <v>0.19684502775650295</v>
      </c>
      <c r="P289" s="76">
        <f t="shared" si="192"/>
        <v>0.74821971890422578</v>
      </c>
      <c r="Q289" s="76">
        <f t="shared" si="192"/>
        <v>1.4435070876119833E-3</v>
      </c>
      <c r="R289" s="77">
        <f t="shared" si="192"/>
        <v>0</v>
      </c>
      <c r="S289" s="78">
        <f>SUM(L289:R289)</f>
        <v>0.99999999999999978</v>
      </c>
      <c r="U289" s="36"/>
      <c r="V289" s="103">
        <f>+V288/$AI288</f>
        <v>7.874702061586903E-3</v>
      </c>
      <c r="W289" s="103">
        <f t="shared" ref="W289:AH289" si="193">+W288/$AI288</f>
        <v>4.467351984567683E-4</v>
      </c>
      <c r="X289" s="103">
        <f t="shared" si="193"/>
        <v>1.4435070876119835E-3</v>
      </c>
      <c r="Y289" s="103">
        <f t="shared" si="193"/>
        <v>1.9386148132172751E-2</v>
      </c>
      <c r="Z289" s="103">
        <f t="shared" si="193"/>
        <v>2.0388216504163288E-2</v>
      </c>
      <c r="AA289" s="103">
        <f t="shared" si="193"/>
        <v>0.19659575753316436</v>
      </c>
      <c r="AB289" s="103">
        <f t="shared" si="193"/>
        <v>0.74821971890422601</v>
      </c>
      <c r="AC289" s="103">
        <f t="shared" si="193"/>
        <v>5.6452145786180814E-3</v>
      </c>
      <c r="AD289" s="103">
        <f t="shared" si="193"/>
        <v>3.4289853240061481E-3</v>
      </c>
      <c r="AE289" s="103">
        <f t="shared" si="193"/>
        <v>2.4927022333866744E-4</v>
      </c>
      <c r="AF289" s="103">
        <f t="shared" si="193"/>
        <v>0</v>
      </c>
      <c r="AG289" s="103">
        <f t="shared" si="193"/>
        <v>1.966959031273266E-3</v>
      </c>
      <c r="AH289" s="103">
        <f t="shared" si="193"/>
        <v>0</v>
      </c>
      <c r="AI289" s="104">
        <f>SUM(V289:AC289)</f>
        <v>1.0000000000000002</v>
      </c>
    </row>
    <row r="290" spans="1:35" ht="15" thickBot="1">
      <c r="A290" s="16"/>
      <c r="B290" s="16"/>
      <c r="C290" s="16"/>
      <c r="D290" s="16"/>
      <c r="E290" s="16"/>
      <c r="F290" s="16"/>
      <c r="G290" s="16"/>
      <c r="H290" s="16"/>
      <c r="I290" s="16"/>
      <c r="K290" s="16"/>
      <c r="L290" s="16"/>
      <c r="M290" s="16"/>
      <c r="N290" s="16"/>
      <c r="O290" s="16"/>
      <c r="P290" s="16"/>
      <c r="Q290" s="16"/>
      <c r="R290" s="16"/>
      <c r="S290" s="16"/>
      <c r="AI290" s="5"/>
    </row>
    <row r="291" spans="1:35" ht="29.25" customHeight="1">
      <c r="A291" s="431" t="s">
        <v>35</v>
      </c>
      <c r="B291" s="37" t="s">
        <v>0</v>
      </c>
      <c r="C291" s="37" t="s">
        <v>1</v>
      </c>
      <c r="D291" s="37" t="s">
        <v>2</v>
      </c>
      <c r="E291" s="37" t="s">
        <v>3</v>
      </c>
      <c r="F291" s="37" t="s">
        <v>27</v>
      </c>
      <c r="G291" s="37" t="s">
        <v>4</v>
      </c>
      <c r="H291" s="37" t="s">
        <v>5</v>
      </c>
      <c r="I291" s="38" t="s">
        <v>6</v>
      </c>
      <c r="K291" s="381" t="s">
        <v>35</v>
      </c>
      <c r="L291" s="39" t="s">
        <v>0</v>
      </c>
      <c r="M291" s="39" t="s">
        <v>1</v>
      </c>
      <c r="N291" s="39" t="s">
        <v>2</v>
      </c>
      <c r="O291" s="39" t="s">
        <v>3</v>
      </c>
      <c r="P291" s="39" t="s">
        <v>27</v>
      </c>
      <c r="Q291" s="39" t="s">
        <v>4</v>
      </c>
      <c r="R291" s="39" t="s">
        <v>5</v>
      </c>
      <c r="S291" s="40" t="s">
        <v>6</v>
      </c>
      <c r="U291" s="383" t="s">
        <v>35</v>
      </c>
      <c r="V291" s="79" t="s">
        <v>69</v>
      </c>
      <c r="W291" s="79" t="s">
        <v>70</v>
      </c>
      <c r="X291" s="79" t="s">
        <v>4</v>
      </c>
      <c r="Y291" s="79" t="s">
        <v>1</v>
      </c>
      <c r="Z291" s="79" t="s">
        <v>2</v>
      </c>
      <c r="AA291" s="79" t="s">
        <v>3</v>
      </c>
      <c r="AB291" s="79" t="s">
        <v>52</v>
      </c>
      <c r="AC291" s="79" t="s">
        <v>64</v>
      </c>
      <c r="AD291" s="80" t="s">
        <v>72</v>
      </c>
      <c r="AE291" s="80" t="s">
        <v>79</v>
      </c>
      <c r="AF291" s="80" t="s">
        <v>73</v>
      </c>
      <c r="AG291" s="80" t="s">
        <v>80</v>
      </c>
      <c r="AH291" s="80" t="s">
        <v>81</v>
      </c>
      <c r="AI291" s="81" t="s">
        <v>60</v>
      </c>
    </row>
    <row r="292" spans="1:35" ht="15" customHeight="1">
      <c r="A292" s="432" t="s">
        <v>35</v>
      </c>
      <c r="B292" s="372" t="s">
        <v>109</v>
      </c>
      <c r="C292" s="373"/>
      <c r="D292" s="373"/>
      <c r="E292" s="373"/>
      <c r="F292" s="373"/>
      <c r="G292" s="373"/>
      <c r="H292" s="373"/>
      <c r="I292" s="374"/>
      <c r="K292" s="382" t="s">
        <v>35</v>
      </c>
      <c r="L292" s="369" t="s">
        <v>109</v>
      </c>
      <c r="M292" s="370"/>
      <c r="N292" s="370"/>
      <c r="O292" s="370"/>
      <c r="P292" s="370"/>
      <c r="Q292" s="370"/>
      <c r="R292" s="370"/>
      <c r="S292" s="371"/>
      <c r="U292" s="384" t="s">
        <v>35</v>
      </c>
      <c r="V292" s="379" t="s">
        <v>109</v>
      </c>
      <c r="W292" s="379"/>
      <c r="X292" s="379"/>
      <c r="Y292" s="379"/>
      <c r="Z292" s="379"/>
      <c r="AA292" s="379"/>
      <c r="AB292" s="379"/>
      <c r="AC292" s="379"/>
      <c r="AD292" s="379"/>
      <c r="AE292" s="379"/>
      <c r="AF292" s="379"/>
      <c r="AG292" s="379"/>
      <c r="AH292" s="379"/>
      <c r="AI292" s="380"/>
    </row>
    <row r="293" spans="1:35" ht="15">
      <c r="A293" s="7" t="s">
        <v>7</v>
      </c>
      <c r="B293" s="42">
        <v>0</v>
      </c>
      <c r="C293" s="42">
        <v>0</v>
      </c>
      <c r="D293" s="42">
        <v>0</v>
      </c>
      <c r="E293" s="42">
        <v>0</v>
      </c>
      <c r="F293" s="399"/>
      <c r="G293" s="42">
        <v>0</v>
      </c>
      <c r="H293" s="43">
        <v>0</v>
      </c>
      <c r="I293" s="44">
        <f>SUM(B293:H293)</f>
        <v>0</v>
      </c>
      <c r="J293" s="5"/>
      <c r="K293" s="28" t="s">
        <v>7</v>
      </c>
      <c r="L293" s="42">
        <v>0</v>
      </c>
      <c r="M293" s="42">
        <v>0</v>
      </c>
      <c r="N293" s="42">
        <v>0</v>
      </c>
      <c r="O293" s="42">
        <v>0</v>
      </c>
      <c r="P293" s="42">
        <v>0</v>
      </c>
      <c r="Q293" s="42">
        <v>0</v>
      </c>
      <c r="R293" s="82">
        <v>0</v>
      </c>
      <c r="S293" s="83">
        <f>SUM(L293:R293)</f>
        <v>0</v>
      </c>
      <c r="U293" s="29" t="s">
        <v>7</v>
      </c>
      <c r="V293" s="84">
        <v>0</v>
      </c>
      <c r="W293" s="84">
        <v>0</v>
      </c>
      <c r="X293" s="84">
        <v>0</v>
      </c>
      <c r="Y293" s="84">
        <v>0</v>
      </c>
      <c r="Z293" s="84">
        <v>0</v>
      </c>
      <c r="AA293" s="84">
        <v>0</v>
      </c>
      <c r="AB293" s="84">
        <v>0</v>
      </c>
      <c r="AC293" s="85">
        <v>0</v>
      </c>
      <c r="AD293" s="86">
        <v>0</v>
      </c>
      <c r="AE293" s="86">
        <v>0</v>
      </c>
      <c r="AF293" s="86">
        <v>0</v>
      </c>
      <c r="AG293" s="86">
        <v>0</v>
      </c>
      <c r="AH293" s="86">
        <v>0</v>
      </c>
      <c r="AI293" s="87">
        <f>SUM(V293:AC293)</f>
        <v>0</v>
      </c>
    </row>
    <row r="294" spans="1:35" ht="15">
      <c r="A294" s="8" t="s">
        <v>8</v>
      </c>
      <c r="B294" s="48">
        <v>0</v>
      </c>
      <c r="C294" s="48">
        <v>0</v>
      </c>
      <c r="D294" s="48">
        <v>0</v>
      </c>
      <c r="E294" s="48">
        <v>0</v>
      </c>
      <c r="F294" s="400"/>
      <c r="G294" s="48">
        <v>0</v>
      </c>
      <c r="H294" s="49">
        <v>0</v>
      </c>
      <c r="I294" s="50">
        <f t="shared" ref="I294:I313" si="194">SUM(B294:H294)</f>
        <v>0</v>
      </c>
      <c r="J294" s="5"/>
      <c r="K294" s="20" t="s">
        <v>8</v>
      </c>
      <c r="L294" s="51">
        <v>0</v>
      </c>
      <c r="M294" s="51">
        <v>0</v>
      </c>
      <c r="N294" s="51">
        <v>0</v>
      </c>
      <c r="O294" s="51">
        <v>0</v>
      </c>
      <c r="P294" s="51">
        <v>0</v>
      </c>
      <c r="Q294" s="51">
        <v>0</v>
      </c>
      <c r="R294" s="52">
        <v>0</v>
      </c>
      <c r="S294" s="53">
        <f t="shared" ref="S294:S313" si="195">SUM(L294:R294)</f>
        <v>0</v>
      </c>
      <c r="U294" s="30" t="s">
        <v>8</v>
      </c>
      <c r="V294" s="88">
        <v>0</v>
      </c>
      <c r="W294" s="88">
        <v>0</v>
      </c>
      <c r="X294" s="88">
        <v>0</v>
      </c>
      <c r="Y294" s="88">
        <v>0</v>
      </c>
      <c r="Z294" s="88">
        <v>0</v>
      </c>
      <c r="AA294" s="88">
        <v>0</v>
      </c>
      <c r="AB294" s="88">
        <v>0</v>
      </c>
      <c r="AC294" s="89">
        <v>0</v>
      </c>
      <c r="AD294" s="88">
        <v>0</v>
      </c>
      <c r="AE294" s="88">
        <v>0</v>
      </c>
      <c r="AF294" s="88">
        <v>0</v>
      </c>
      <c r="AG294" s="88">
        <v>0</v>
      </c>
      <c r="AH294" s="88">
        <v>0</v>
      </c>
      <c r="AI294" s="90">
        <f t="shared" ref="AI294:AI313" si="196">SUM(V294:AC294)</f>
        <v>0</v>
      </c>
    </row>
    <row r="295" spans="1:35" ht="15">
      <c r="A295" s="9" t="s">
        <v>10</v>
      </c>
      <c r="B295" s="45">
        <v>0</v>
      </c>
      <c r="C295" s="45">
        <v>0</v>
      </c>
      <c r="D295" s="45">
        <v>0</v>
      </c>
      <c r="E295" s="45">
        <v>0</v>
      </c>
      <c r="F295" s="400"/>
      <c r="G295" s="45">
        <v>0</v>
      </c>
      <c r="H295" s="54">
        <v>0</v>
      </c>
      <c r="I295" s="44">
        <f t="shared" si="194"/>
        <v>0</v>
      </c>
      <c r="J295" s="5"/>
      <c r="K295" s="21" t="s">
        <v>10</v>
      </c>
      <c r="L295" s="45">
        <v>0</v>
      </c>
      <c r="M295" s="45">
        <v>0</v>
      </c>
      <c r="N295" s="45">
        <v>0</v>
      </c>
      <c r="O295" s="45">
        <v>0</v>
      </c>
      <c r="P295" s="45">
        <v>0</v>
      </c>
      <c r="Q295" s="45">
        <v>0</v>
      </c>
      <c r="R295" s="46">
        <v>0</v>
      </c>
      <c r="S295" s="47">
        <f t="shared" si="195"/>
        <v>0</v>
      </c>
      <c r="U295" s="31" t="s">
        <v>10</v>
      </c>
      <c r="V295" s="84">
        <v>0</v>
      </c>
      <c r="W295" s="84">
        <v>0</v>
      </c>
      <c r="X295" s="84">
        <v>0</v>
      </c>
      <c r="Y295" s="84">
        <v>0</v>
      </c>
      <c r="Z295" s="84">
        <v>0</v>
      </c>
      <c r="AA295" s="84">
        <v>0</v>
      </c>
      <c r="AB295" s="84">
        <v>0</v>
      </c>
      <c r="AC295" s="85">
        <v>0</v>
      </c>
      <c r="AD295" s="86">
        <v>0</v>
      </c>
      <c r="AE295" s="86">
        <v>0</v>
      </c>
      <c r="AF295" s="86">
        <v>0</v>
      </c>
      <c r="AG295" s="86">
        <v>0</v>
      </c>
      <c r="AH295" s="86">
        <v>0</v>
      </c>
      <c r="AI295" s="87">
        <f t="shared" si="196"/>
        <v>0</v>
      </c>
    </row>
    <row r="296" spans="1:35" ht="15">
      <c r="A296" s="8" t="s">
        <v>53</v>
      </c>
      <c r="B296" s="48">
        <v>0</v>
      </c>
      <c r="C296" s="48">
        <v>0</v>
      </c>
      <c r="D296" s="48">
        <v>0</v>
      </c>
      <c r="E296" s="48">
        <v>0</v>
      </c>
      <c r="F296" s="400"/>
      <c r="G296" s="48">
        <v>0</v>
      </c>
      <c r="H296" s="49">
        <v>0</v>
      </c>
      <c r="I296" s="50">
        <f t="shared" si="194"/>
        <v>0</v>
      </c>
      <c r="J296" s="5"/>
      <c r="K296" s="20" t="s">
        <v>53</v>
      </c>
      <c r="L296" s="51">
        <v>0</v>
      </c>
      <c r="M296" s="51">
        <v>0</v>
      </c>
      <c r="N296" s="51">
        <v>0</v>
      </c>
      <c r="O296" s="51">
        <v>0</v>
      </c>
      <c r="P296" s="51">
        <v>0</v>
      </c>
      <c r="Q296" s="51">
        <v>0</v>
      </c>
      <c r="R296" s="52">
        <v>0</v>
      </c>
      <c r="S296" s="53">
        <f t="shared" si="195"/>
        <v>0</v>
      </c>
      <c r="U296" s="30" t="s">
        <v>53</v>
      </c>
      <c r="V296" s="88">
        <v>0</v>
      </c>
      <c r="W296" s="88">
        <v>0</v>
      </c>
      <c r="X296" s="88">
        <v>0</v>
      </c>
      <c r="Y296" s="88">
        <v>0</v>
      </c>
      <c r="Z296" s="88">
        <v>0</v>
      </c>
      <c r="AA296" s="88">
        <v>0</v>
      </c>
      <c r="AB296" s="88">
        <v>0</v>
      </c>
      <c r="AC296" s="89">
        <v>0</v>
      </c>
      <c r="AD296" s="88">
        <v>0</v>
      </c>
      <c r="AE296" s="88">
        <v>0</v>
      </c>
      <c r="AF296" s="88">
        <v>0</v>
      </c>
      <c r="AG296" s="88">
        <v>0</v>
      </c>
      <c r="AH296" s="88">
        <v>0</v>
      </c>
      <c r="AI296" s="90">
        <f t="shared" si="196"/>
        <v>0</v>
      </c>
    </row>
    <row r="297" spans="1:35" ht="15">
      <c r="A297" s="9" t="s">
        <v>16</v>
      </c>
      <c r="B297" s="45">
        <v>15.020652886079109</v>
      </c>
      <c r="C297" s="45">
        <v>36.221487724478528</v>
      </c>
      <c r="D297" s="45">
        <v>4.7783977197575602</v>
      </c>
      <c r="E297" s="45">
        <v>0</v>
      </c>
      <c r="F297" s="400"/>
      <c r="G297" s="45">
        <v>0</v>
      </c>
      <c r="H297" s="54">
        <v>0</v>
      </c>
      <c r="I297" s="44">
        <f t="shared" si="194"/>
        <v>56.020538330315205</v>
      </c>
      <c r="J297" s="5"/>
      <c r="K297" s="21" t="s">
        <v>16</v>
      </c>
      <c r="L297" s="45">
        <v>15.020652886079109</v>
      </c>
      <c r="M297" s="45">
        <v>36.221487724478528</v>
      </c>
      <c r="N297" s="45">
        <v>4.7783977197575602</v>
      </c>
      <c r="O297" s="45">
        <v>0</v>
      </c>
      <c r="P297" s="45">
        <v>0</v>
      </c>
      <c r="Q297" s="45">
        <v>0</v>
      </c>
      <c r="R297" s="46">
        <v>0</v>
      </c>
      <c r="S297" s="47">
        <f t="shared" si="195"/>
        <v>56.020538330315205</v>
      </c>
      <c r="U297" s="31" t="s">
        <v>16</v>
      </c>
      <c r="V297" s="84">
        <v>14.941545913989827</v>
      </c>
      <c r="W297" s="84">
        <v>0</v>
      </c>
      <c r="X297" s="84">
        <v>0</v>
      </c>
      <c r="Y297" s="84">
        <v>36.221487724478528</v>
      </c>
      <c r="Z297" s="84">
        <v>4.1327443334930773</v>
      </c>
      <c r="AA297" s="84">
        <v>0</v>
      </c>
      <c r="AB297" s="84">
        <v>0</v>
      </c>
      <c r="AC297" s="85">
        <v>0.72476035835376362</v>
      </c>
      <c r="AD297" s="86">
        <v>7.910697208928083E-2</v>
      </c>
      <c r="AE297" s="86">
        <v>0</v>
      </c>
      <c r="AF297" s="86">
        <v>0</v>
      </c>
      <c r="AG297" s="86">
        <v>0.64565338626448276</v>
      </c>
      <c r="AH297" s="86">
        <v>0</v>
      </c>
      <c r="AI297" s="87">
        <f t="shared" si="196"/>
        <v>56.020538330315198</v>
      </c>
    </row>
    <row r="298" spans="1:35" ht="15">
      <c r="A298" s="8" t="s">
        <v>65</v>
      </c>
      <c r="B298" s="48">
        <v>16.10801117847538</v>
      </c>
      <c r="C298" s="48">
        <v>29.095089391846393</v>
      </c>
      <c r="D298" s="48">
        <v>8.3949209644546006</v>
      </c>
      <c r="E298" s="48">
        <v>0.12618996360139781</v>
      </c>
      <c r="F298" s="400"/>
      <c r="G298" s="48">
        <v>0</v>
      </c>
      <c r="H298" s="49">
        <v>0</v>
      </c>
      <c r="I298" s="50">
        <f t="shared" si="194"/>
        <v>53.72421149837777</v>
      </c>
      <c r="J298" s="5"/>
      <c r="K298" s="20" t="s">
        <v>65</v>
      </c>
      <c r="L298" s="51">
        <v>16.10801117847538</v>
      </c>
      <c r="M298" s="51">
        <v>29.095089391846393</v>
      </c>
      <c r="N298" s="51">
        <v>8.3949209644546006</v>
      </c>
      <c r="O298" s="51">
        <v>0.12618996360139781</v>
      </c>
      <c r="P298" s="51">
        <v>0</v>
      </c>
      <c r="Q298" s="51">
        <v>0</v>
      </c>
      <c r="R298" s="52">
        <v>0</v>
      </c>
      <c r="S298" s="53">
        <f t="shared" si="195"/>
        <v>53.72421149837777</v>
      </c>
      <c r="U298" s="30" t="s">
        <v>54</v>
      </c>
      <c r="V298" s="88">
        <v>15.299764461608428</v>
      </c>
      <c r="W298" s="88">
        <v>0</v>
      </c>
      <c r="X298" s="88">
        <v>0</v>
      </c>
      <c r="Y298" s="88">
        <v>29.095089391846393</v>
      </c>
      <c r="Z298" s="88">
        <v>7.8226847566994522</v>
      </c>
      <c r="AA298" s="88">
        <v>0.12618996360139781</v>
      </c>
      <c r="AB298" s="88">
        <v>0</v>
      </c>
      <c r="AC298" s="89">
        <v>1.3804829246221009</v>
      </c>
      <c r="AD298" s="88">
        <v>0.80824671686695293</v>
      </c>
      <c r="AE298" s="88">
        <v>0</v>
      </c>
      <c r="AF298" s="88">
        <v>0</v>
      </c>
      <c r="AG298" s="88">
        <v>0.57223620775514772</v>
      </c>
      <c r="AH298" s="88">
        <v>0</v>
      </c>
      <c r="AI298" s="90">
        <f t="shared" si="196"/>
        <v>53.72421149837777</v>
      </c>
    </row>
    <row r="299" spans="1:35" ht="15">
      <c r="A299" s="9" t="s">
        <v>55</v>
      </c>
      <c r="B299" s="45">
        <v>0</v>
      </c>
      <c r="C299" s="45">
        <v>0</v>
      </c>
      <c r="D299" s="45">
        <v>0</v>
      </c>
      <c r="E299" s="45">
        <v>0.37202755810550098</v>
      </c>
      <c r="F299" s="400"/>
      <c r="G299" s="45">
        <v>0</v>
      </c>
      <c r="H299" s="54">
        <v>0</v>
      </c>
      <c r="I299" s="44">
        <f t="shared" si="194"/>
        <v>0.37202755810550098</v>
      </c>
      <c r="J299" s="5"/>
      <c r="K299" s="21" t="s">
        <v>55</v>
      </c>
      <c r="L299" s="45">
        <v>0</v>
      </c>
      <c r="M299" s="45">
        <v>0</v>
      </c>
      <c r="N299" s="45">
        <v>0</v>
      </c>
      <c r="O299" s="45">
        <v>0.37202755810550098</v>
      </c>
      <c r="P299" s="45">
        <v>139.10989067545233</v>
      </c>
      <c r="Q299" s="45">
        <v>0</v>
      </c>
      <c r="R299" s="46">
        <v>0</v>
      </c>
      <c r="S299" s="47">
        <f t="shared" si="195"/>
        <v>139.48191823355785</v>
      </c>
      <c r="U299" s="31" t="s">
        <v>55</v>
      </c>
      <c r="V299" s="84">
        <v>0</v>
      </c>
      <c r="W299" s="84">
        <v>0</v>
      </c>
      <c r="X299" s="84">
        <v>0</v>
      </c>
      <c r="Y299" s="84">
        <v>0</v>
      </c>
      <c r="Z299" s="84">
        <v>0</v>
      </c>
      <c r="AA299" s="84">
        <v>0.37202755810550098</v>
      </c>
      <c r="AB299" s="84">
        <v>139.10989067545233</v>
      </c>
      <c r="AC299" s="85">
        <v>0</v>
      </c>
      <c r="AD299" s="84">
        <v>0</v>
      </c>
      <c r="AE299" s="84">
        <v>0</v>
      </c>
      <c r="AF299" s="84">
        <v>0</v>
      </c>
      <c r="AG299" s="84">
        <v>0</v>
      </c>
      <c r="AH299" s="84">
        <v>0</v>
      </c>
      <c r="AI299" s="87">
        <f t="shared" si="196"/>
        <v>139.48191823355785</v>
      </c>
    </row>
    <row r="300" spans="1:35" ht="15">
      <c r="A300" s="8" t="s">
        <v>12</v>
      </c>
      <c r="B300" s="48">
        <v>0</v>
      </c>
      <c r="C300" s="48">
        <v>0</v>
      </c>
      <c r="D300" s="48">
        <v>0</v>
      </c>
      <c r="E300" s="48">
        <v>0</v>
      </c>
      <c r="F300" s="400"/>
      <c r="G300" s="48">
        <v>0</v>
      </c>
      <c r="H300" s="49">
        <v>0</v>
      </c>
      <c r="I300" s="50">
        <f t="shared" si="194"/>
        <v>0</v>
      </c>
      <c r="J300" s="5"/>
      <c r="K300" s="20" t="s">
        <v>12</v>
      </c>
      <c r="L300" s="51">
        <v>0</v>
      </c>
      <c r="M300" s="51">
        <v>0</v>
      </c>
      <c r="N300" s="51">
        <v>0</v>
      </c>
      <c r="O300" s="51">
        <v>0</v>
      </c>
      <c r="P300" s="51">
        <v>3.9275950987850163</v>
      </c>
      <c r="Q300" s="51">
        <v>0</v>
      </c>
      <c r="R300" s="52">
        <v>0</v>
      </c>
      <c r="S300" s="53">
        <f t="shared" si="195"/>
        <v>3.9275950987850163</v>
      </c>
      <c r="U300" s="30" t="s">
        <v>12</v>
      </c>
      <c r="V300" s="88">
        <v>0</v>
      </c>
      <c r="W300" s="88">
        <v>0</v>
      </c>
      <c r="X300" s="88">
        <v>0</v>
      </c>
      <c r="Y300" s="88">
        <v>0</v>
      </c>
      <c r="Z300" s="88">
        <v>0</v>
      </c>
      <c r="AA300" s="88">
        <v>0</v>
      </c>
      <c r="AB300" s="88">
        <v>3.9275950987850163</v>
      </c>
      <c r="AC300" s="89">
        <v>0</v>
      </c>
      <c r="AD300" s="88">
        <v>0</v>
      </c>
      <c r="AE300" s="88">
        <v>0</v>
      </c>
      <c r="AF300" s="88">
        <v>0</v>
      </c>
      <c r="AG300" s="88">
        <v>0</v>
      </c>
      <c r="AH300" s="88">
        <v>0</v>
      </c>
      <c r="AI300" s="90">
        <f t="shared" si="196"/>
        <v>3.9275950987850163</v>
      </c>
    </row>
    <row r="301" spans="1:35" ht="15">
      <c r="A301" s="9" t="s">
        <v>56</v>
      </c>
      <c r="B301" s="45">
        <v>0</v>
      </c>
      <c r="C301" s="45">
        <v>0</v>
      </c>
      <c r="D301" s="45">
        <v>0</v>
      </c>
      <c r="E301" s="45">
        <v>0</v>
      </c>
      <c r="F301" s="400"/>
      <c r="G301" s="45">
        <v>0</v>
      </c>
      <c r="H301" s="54">
        <v>0</v>
      </c>
      <c r="I301" s="44">
        <f t="shared" si="194"/>
        <v>0</v>
      </c>
      <c r="J301" s="5"/>
      <c r="K301" s="21" t="s">
        <v>56</v>
      </c>
      <c r="L301" s="45">
        <v>0</v>
      </c>
      <c r="M301" s="45">
        <v>0</v>
      </c>
      <c r="N301" s="45">
        <v>0</v>
      </c>
      <c r="O301" s="45">
        <v>0</v>
      </c>
      <c r="P301" s="45">
        <v>0</v>
      </c>
      <c r="Q301" s="45">
        <v>0</v>
      </c>
      <c r="R301" s="46">
        <v>0</v>
      </c>
      <c r="S301" s="47">
        <f t="shared" si="195"/>
        <v>0</v>
      </c>
      <c r="U301" s="31" t="s">
        <v>56</v>
      </c>
      <c r="V301" s="84">
        <v>0</v>
      </c>
      <c r="W301" s="84">
        <v>0</v>
      </c>
      <c r="X301" s="84">
        <v>0</v>
      </c>
      <c r="Y301" s="84">
        <v>0</v>
      </c>
      <c r="Z301" s="84">
        <v>0</v>
      </c>
      <c r="AA301" s="84">
        <v>0</v>
      </c>
      <c r="AB301" s="84">
        <v>0</v>
      </c>
      <c r="AC301" s="85">
        <v>0</v>
      </c>
      <c r="AD301" s="84">
        <v>0</v>
      </c>
      <c r="AE301" s="84">
        <v>0</v>
      </c>
      <c r="AF301" s="84">
        <v>0</v>
      </c>
      <c r="AG301" s="84">
        <v>0</v>
      </c>
      <c r="AH301" s="84">
        <v>0</v>
      </c>
      <c r="AI301" s="87">
        <f t="shared" si="196"/>
        <v>0</v>
      </c>
    </row>
    <row r="302" spans="1:35" ht="15">
      <c r="A302" s="8" t="s">
        <v>17</v>
      </c>
      <c r="B302" s="48">
        <v>0.30437426808653933</v>
      </c>
      <c r="C302" s="48">
        <v>5.3016541909092864E-2</v>
      </c>
      <c r="D302" s="48">
        <v>1.3255186141995949</v>
      </c>
      <c r="E302" s="48">
        <v>2.6116523107927518</v>
      </c>
      <c r="F302" s="400"/>
      <c r="G302" s="48">
        <v>0</v>
      </c>
      <c r="H302" s="49">
        <v>0</v>
      </c>
      <c r="I302" s="50">
        <f t="shared" si="194"/>
        <v>4.2945617349879788</v>
      </c>
      <c r="J302" s="5"/>
      <c r="K302" s="20" t="s">
        <v>17</v>
      </c>
      <c r="L302" s="51">
        <v>0.30437426808653933</v>
      </c>
      <c r="M302" s="51">
        <v>5.3016541909092864E-2</v>
      </c>
      <c r="N302" s="51">
        <v>1.3255186141995949</v>
      </c>
      <c r="O302" s="51">
        <v>2.6116523107927518</v>
      </c>
      <c r="P302" s="51">
        <v>0.50927486422477186</v>
      </c>
      <c r="Q302" s="51">
        <v>0</v>
      </c>
      <c r="R302" s="52">
        <v>0</v>
      </c>
      <c r="S302" s="53">
        <f t="shared" si="195"/>
        <v>4.803836599212751</v>
      </c>
      <c r="U302" s="30" t="s">
        <v>17</v>
      </c>
      <c r="V302" s="88">
        <v>0.24000784546264611</v>
      </c>
      <c r="W302" s="88">
        <v>0</v>
      </c>
      <c r="X302" s="88">
        <v>0</v>
      </c>
      <c r="Y302" s="88">
        <v>5.3016541909092864E-2</v>
      </c>
      <c r="Z302" s="88">
        <v>1.1649170065818797</v>
      </c>
      <c r="AA302" s="88">
        <v>2.6116523107927518</v>
      </c>
      <c r="AB302" s="88">
        <v>0.50927486422477186</v>
      </c>
      <c r="AC302" s="89">
        <v>0.22496803024160844</v>
      </c>
      <c r="AD302" s="88">
        <v>6.4366422623893235E-2</v>
      </c>
      <c r="AE302" s="88">
        <v>0</v>
      </c>
      <c r="AF302" s="88">
        <v>0</v>
      </c>
      <c r="AG302" s="88">
        <v>0.16060160761771519</v>
      </c>
      <c r="AH302" s="88">
        <v>0</v>
      </c>
      <c r="AI302" s="90">
        <f t="shared" si="196"/>
        <v>4.8038365992127519</v>
      </c>
    </row>
    <row r="303" spans="1:35" ht="15">
      <c r="A303" s="9" t="s">
        <v>141</v>
      </c>
      <c r="B303" s="45">
        <v>59.780232698347895</v>
      </c>
      <c r="C303" s="45">
        <v>653.1203739736693</v>
      </c>
      <c r="D303" s="45">
        <v>135.65058694199897</v>
      </c>
      <c r="E303" s="45">
        <v>0</v>
      </c>
      <c r="F303" s="400"/>
      <c r="G303" s="45">
        <v>0</v>
      </c>
      <c r="H303" s="54">
        <v>0</v>
      </c>
      <c r="I303" s="44">
        <f t="shared" si="194"/>
        <v>848.55119361401614</v>
      </c>
      <c r="J303" s="5"/>
      <c r="K303" s="21" t="s">
        <v>141</v>
      </c>
      <c r="L303" s="45">
        <v>59.780232698347895</v>
      </c>
      <c r="M303" s="45">
        <v>653.1203739736693</v>
      </c>
      <c r="N303" s="45">
        <v>135.65058694199897</v>
      </c>
      <c r="O303" s="45">
        <v>0</v>
      </c>
      <c r="P303" s="45">
        <v>0.52250524500996109</v>
      </c>
      <c r="Q303" s="45">
        <v>0</v>
      </c>
      <c r="R303" s="46">
        <v>0</v>
      </c>
      <c r="S303" s="47">
        <f t="shared" si="195"/>
        <v>849.07369885902608</v>
      </c>
      <c r="U303" s="31" t="s">
        <v>141</v>
      </c>
      <c r="V303" s="84">
        <v>53.672677671542132</v>
      </c>
      <c r="W303" s="84">
        <v>0</v>
      </c>
      <c r="X303" s="84">
        <v>0</v>
      </c>
      <c r="Y303" s="84">
        <v>653.1203739736693</v>
      </c>
      <c r="Z303" s="84">
        <v>120.73737032793018</v>
      </c>
      <c r="AA303" s="84">
        <v>0</v>
      </c>
      <c r="AB303" s="84">
        <v>0.52250524500996109</v>
      </c>
      <c r="AC303" s="85">
        <v>21.020771640874553</v>
      </c>
      <c r="AD303" s="84">
        <v>6.1075550268057608</v>
      </c>
      <c r="AE303" s="84">
        <v>0</v>
      </c>
      <c r="AF303" s="84">
        <v>0</v>
      </c>
      <c r="AG303" s="84">
        <v>14.913216614068791</v>
      </c>
      <c r="AH303" s="84">
        <v>0</v>
      </c>
      <c r="AI303" s="87">
        <f t="shared" si="196"/>
        <v>849.07369885902608</v>
      </c>
    </row>
    <row r="304" spans="1:35" ht="15">
      <c r="A304" s="8" t="s">
        <v>25</v>
      </c>
      <c r="B304" s="48">
        <v>67.594044350380102</v>
      </c>
      <c r="C304" s="48">
        <v>2.4524049425799546</v>
      </c>
      <c r="D304" s="48">
        <v>8.4999944039875857</v>
      </c>
      <c r="E304" s="48">
        <v>419.20878961784786</v>
      </c>
      <c r="F304" s="400"/>
      <c r="G304" s="48">
        <v>28.209217784781618</v>
      </c>
      <c r="H304" s="49">
        <v>0</v>
      </c>
      <c r="I304" s="50">
        <f t="shared" si="194"/>
        <v>525.9644510995771</v>
      </c>
      <c r="J304" s="5"/>
      <c r="K304" s="20" t="s">
        <v>25</v>
      </c>
      <c r="L304" s="51">
        <v>67.594044350380102</v>
      </c>
      <c r="M304" s="51">
        <v>2.4524049425799546</v>
      </c>
      <c r="N304" s="51">
        <v>8.4999944039875857</v>
      </c>
      <c r="O304" s="51">
        <v>419.20878961784786</v>
      </c>
      <c r="P304" s="51">
        <v>6.484273275788687</v>
      </c>
      <c r="Q304" s="51">
        <v>28.209217784781618</v>
      </c>
      <c r="R304" s="52">
        <v>0</v>
      </c>
      <c r="S304" s="53">
        <f t="shared" si="195"/>
        <v>532.44872437536583</v>
      </c>
      <c r="U304" s="30" t="s">
        <v>25</v>
      </c>
      <c r="V304" s="88">
        <v>1.3557044869896484</v>
      </c>
      <c r="W304" s="88">
        <v>38.388365514882913</v>
      </c>
      <c r="X304" s="88">
        <v>28.209217784781618</v>
      </c>
      <c r="Y304" s="88">
        <v>2.4524049425799546</v>
      </c>
      <c r="Z304" s="88">
        <v>3.6479180267266078</v>
      </c>
      <c r="AA304" s="88">
        <v>370.26325352161285</v>
      </c>
      <c r="AB304" s="88">
        <v>6.484273275788687</v>
      </c>
      <c r="AC304" s="89">
        <v>81.647586822003561</v>
      </c>
      <c r="AD304" s="88">
        <v>27.849974348507544</v>
      </c>
      <c r="AE304" s="88">
        <v>48.945536096235031</v>
      </c>
      <c r="AF304" s="88">
        <v>0</v>
      </c>
      <c r="AG304" s="88">
        <v>4.8520763772609774</v>
      </c>
      <c r="AH304" s="88">
        <v>0</v>
      </c>
      <c r="AI304" s="90">
        <f t="shared" si="196"/>
        <v>532.44872437536583</v>
      </c>
    </row>
    <row r="305" spans="1:35" ht="15">
      <c r="A305" s="9" t="s">
        <v>24</v>
      </c>
      <c r="B305" s="45">
        <v>0.92280130324302756</v>
      </c>
      <c r="C305" s="45">
        <v>0</v>
      </c>
      <c r="D305" s="45">
        <v>5.8827487426433827</v>
      </c>
      <c r="E305" s="45">
        <v>0</v>
      </c>
      <c r="F305" s="400"/>
      <c r="G305" s="45">
        <v>0</v>
      </c>
      <c r="H305" s="54">
        <v>0</v>
      </c>
      <c r="I305" s="44">
        <f t="shared" si="194"/>
        <v>6.8055500458864104</v>
      </c>
      <c r="J305" s="5"/>
      <c r="K305" s="21" t="s">
        <v>24</v>
      </c>
      <c r="L305" s="45">
        <v>0.92280130324302756</v>
      </c>
      <c r="M305" s="45">
        <v>0</v>
      </c>
      <c r="N305" s="45">
        <v>5.8827487426433827</v>
      </c>
      <c r="O305" s="45">
        <v>0</v>
      </c>
      <c r="P305" s="45">
        <v>0</v>
      </c>
      <c r="Q305" s="45">
        <v>0</v>
      </c>
      <c r="R305" s="46">
        <v>0</v>
      </c>
      <c r="S305" s="47">
        <f t="shared" si="195"/>
        <v>6.8055500458864104</v>
      </c>
      <c r="U305" s="31" t="s">
        <v>24</v>
      </c>
      <c r="V305" s="84">
        <v>0.72770056701759411</v>
      </c>
      <c r="W305" s="84">
        <v>0</v>
      </c>
      <c r="X305" s="84">
        <v>0</v>
      </c>
      <c r="Y305" s="84">
        <v>0</v>
      </c>
      <c r="Z305" s="84">
        <v>0.25032973372950562</v>
      </c>
      <c r="AA305" s="84">
        <v>0</v>
      </c>
      <c r="AB305" s="84">
        <v>0</v>
      </c>
      <c r="AC305" s="85">
        <v>5.8275197451393099</v>
      </c>
      <c r="AD305" s="84">
        <v>0.19510073622543345</v>
      </c>
      <c r="AE305" s="84">
        <v>0</v>
      </c>
      <c r="AF305" s="84">
        <v>0</v>
      </c>
      <c r="AG305" s="84">
        <v>5.6324190089138773</v>
      </c>
      <c r="AH305" s="84">
        <v>0</v>
      </c>
      <c r="AI305" s="87">
        <f t="shared" si="196"/>
        <v>6.8055500458864095</v>
      </c>
    </row>
    <row r="306" spans="1:35" ht="15">
      <c r="A306" s="8" t="s">
        <v>57</v>
      </c>
      <c r="B306" s="48">
        <v>0.77778790719372437</v>
      </c>
      <c r="C306" s="48">
        <v>0</v>
      </c>
      <c r="D306" s="48">
        <v>0.62561201230799568</v>
      </c>
      <c r="E306" s="48">
        <v>0</v>
      </c>
      <c r="F306" s="400"/>
      <c r="G306" s="48">
        <v>0</v>
      </c>
      <c r="H306" s="49">
        <v>0</v>
      </c>
      <c r="I306" s="50">
        <f t="shared" si="194"/>
        <v>1.4033999195017199</v>
      </c>
      <c r="J306" s="5"/>
      <c r="K306" s="20" t="s">
        <v>57</v>
      </c>
      <c r="L306" s="51">
        <v>0.77778790719372437</v>
      </c>
      <c r="M306" s="51">
        <v>0</v>
      </c>
      <c r="N306" s="51">
        <v>0.62561201230799568</v>
      </c>
      <c r="O306" s="51">
        <v>0</v>
      </c>
      <c r="P306" s="51">
        <v>0</v>
      </c>
      <c r="Q306" s="51">
        <v>0</v>
      </c>
      <c r="R306" s="52">
        <v>0</v>
      </c>
      <c r="S306" s="53">
        <f t="shared" si="195"/>
        <v>1.4033999195017199</v>
      </c>
      <c r="U306" s="30" t="s">
        <v>57</v>
      </c>
      <c r="V306" s="88">
        <v>0.27053492424129538</v>
      </c>
      <c r="W306" s="88">
        <v>0</v>
      </c>
      <c r="X306" s="88">
        <v>0</v>
      </c>
      <c r="Y306" s="88">
        <v>0</v>
      </c>
      <c r="Z306" s="88">
        <v>0.62561201230799568</v>
      </c>
      <c r="AA306" s="88">
        <v>0</v>
      </c>
      <c r="AB306" s="88">
        <v>0</v>
      </c>
      <c r="AC306" s="89">
        <v>0.50725298295242893</v>
      </c>
      <c r="AD306" s="88">
        <v>0.50725298295242893</v>
      </c>
      <c r="AE306" s="88">
        <v>0</v>
      </c>
      <c r="AF306" s="88">
        <v>0</v>
      </c>
      <c r="AG306" s="88">
        <v>0</v>
      </c>
      <c r="AH306" s="88">
        <v>0</v>
      </c>
      <c r="AI306" s="90">
        <f t="shared" si="196"/>
        <v>1.4033999195017199</v>
      </c>
    </row>
    <row r="307" spans="1:35" ht="15">
      <c r="A307" s="9" t="s">
        <v>22</v>
      </c>
      <c r="B307" s="45">
        <v>13.374828142016458</v>
      </c>
      <c r="C307" s="45">
        <v>0</v>
      </c>
      <c r="D307" s="45">
        <v>0</v>
      </c>
      <c r="E307" s="45">
        <v>0</v>
      </c>
      <c r="F307" s="400"/>
      <c r="G307" s="45">
        <v>0</v>
      </c>
      <c r="H307" s="54">
        <v>0</v>
      </c>
      <c r="I307" s="44">
        <f t="shared" si="194"/>
        <v>13.374828142016458</v>
      </c>
      <c r="J307" s="5"/>
      <c r="K307" s="21" t="s">
        <v>22</v>
      </c>
      <c r="L307" s="45">
        <v>13.374828142016458</v>
      </c>
      <c r="M307" s="45">
        <v>0</v>
      </c>
      <c r="N307" s="45">
        <v>0</v>
      </c>
      <c r="O307" s="45">
        <v>0</v>
      </c>
      <c r="P307" s="45">
        <v>5.8080373485755654</v>
      </c>
      <c r="Q307" s="45">
        <v>0</v>
      </c>
      <c r="R307" s="46">
        <v>0</v>
      </c>
      <c r="S307" s="47">
        <f t="shared" si="195"/>
        <v>19.182865490592022</v>
      </c>
      <c r="U307" s="31" t="s">
        <v>22</v>
      </c>
      <c r="V307" s="84">
        <v>13.374828142016458</v>
      </c>
      <c r="W307" s="84">
        <v>0</v>
      </c>
      <c r="X307" s="84">
        <v>0</v>
      </c>
      <c r="Y307" s="84">
        <v>0</v>
      </c>
      <c r="Z307" s="84">
        <v>0</v>
      </c>
      <c r="AA307" s="84">
        <v>0</v>
      </c>
      <c r="AB307" s="84">
        <v>5.8080373485755654</v>
      </c>
      <c r="AC307" s="85">
        <v>0</v>
      </c>
      <c r="AD307" s="84">
        <v>0</v>
      </c>
      <c r="AE307" s="84">
        <v>0</v>
      </c>
      <c r="AF307" s="84">
        <v>0</v>
      </c>
      <c r="AG307" s="84">
        <v>0</v>
      </c>
      <c r="AH307" s="84">
        <v>0</v>
      </c>
      <c r="AI307" s="87">
        <f t="shared" si="196"/>
        <v>19.182865490592022</v>
      </c>
    </row>
    <row r="308" spans="1:35" ht="15">
      <c r="A308" s="8" t="s">
        <v>21</v>
      </c>
      <c r="B308" s="48">
        <v>0</v>
      </c>
      <c r="C308" s="48">
        <v>0</v>
      </c>
      <c r="D308" s="48">
        <v>0</v>
      </c>
      <c r="E308" s="48">
        <v>0</v>
      </c>
      <c r="F308" s="400"/>
      <c r="G308" s="48">
        <v>0</v>
      </c>
      <c r="H308" s="49">
        <v>0</v>
      </c>
      <c r="I308" s="50">
        <f t="shared" si="194"/>
        <v>0</v>
      </c>
      <c r="J308" s="5"/>
      <c r="K308" s="20" t="s">
        <v>21</v>
      </c>
      <c r="L308" s="51">
        <v>0</v>
      </c>
      <c r="M308" s="51">
        <v>0</v>
      </c>
      <c r="N308" s="51">
        <v>0</v>
      </c>
      <c r="O308" s="51">
        <v>0</v>
      </c>
      <c r="P308" s="51">
        <v>0</v>
      </c>
      <c r="Q308" s="51">
        <v>0</v>
      </c>
      <c r="R308" s="52">
        <v>0</v>
      </c>
      <c r="S308" s="53">
        <f t="shared" si="195"/>
        <v>0</v>
      </c>
      <c r="U308" s="30" t="s">
        <v>58</v>
      </c>
      <c r="V308" s="88">
        <v>0</v>
      </c>
      <c r="W308" s="88">
        <v>0</v>
      </c>
      <c r="X308" s="88">
        <v>0</v>
      </c>
      <c r="Y308" s="88">
        <v>0</v>
      </c>
      <c r="Z308" s="88">
        <v>0</v>
      </c>
      <c r="AA308" s="88">
        <v>0</v>
      </c>
      <c r="AB308" s="88">
        <v>0</v>
      </c>
      <c r="AC308" s="89">
        <v>0</v>
      </c>
      <c r="AD308" s="88">
        <v>0</v>
      </c>
      <c r="AE308" s="88">
        <v>0</v>
      </c>
      <c r="AF308" s="88">
        <v>0</v>
      </c>
      <c r="AG308" s="88">
        <v>0</v>
      </c>
      <c r="AH308" s="88">
        <v>0</v>
      </c>
      <c r="AI308" s="90">
        <f t="shared" si="196"/>
        <v>0</v>
      </c>
    </row>
    <row r="309" spans="1:35" ht="15">
      <c r="A309" s="10" t="s">
        <v>61</v>
      </c>
      <c r="B309" s="45">
        <v>0</v>
      </c>
      <c r="C309" s="45">
        <v>0</v>
      </c>
      <c r="D309" s="45">
        <v>0</v>
      </c>
      <c r="E309" s="45">
        <v>0</v>
      </c>
      <c r="F309" s="400"/>
      <c r="G309" s="45">
        <v>0</v>
      </c>
      <c r="H309" s="54">
        <v>0</v>
      </c>
      <c r="I309" s="44">
        <f t="shared" si="194"/>
        <v>0</v>
      </c>
      <c r="J309" s="5"/>
      <c r="K309" s="22" t="s">
        <v>61</v>
      </c>
      <c r="L309" s="45">
        <v>0</v>
      </c>
      <c r="M309" s="45">
        <v>0</v>
      </c>
      <c r="N309" s="45">
        <v>0</v>
      </c>
      <c r="O309" s="45">
        <v>0</v>
      </c>
      <c r="P309" s="45">
        <v>0</v>
      </c>
      <c r="Q309" s="45">
        <v>0</v>
      </c>
      <c r="R309" s="46">
        <v>0</v>
      </c>
      <c r="S309" s="47">
        <f t="shared" si="195"/>
        <v>0</v>
      </c>
      <c r="U309" s="32" t="s">
        <v>59</v>
      </c>
      <c r="V309" s="84">
        <v>0</v>
      </c>
      <c r="W309" s="84">
        <v>0</v>
      </c>
      <c r="X309" s="84">
        <v>0</v>
      </c>
      <c r="Y309" s="84">
        <v>0</v>
      </c>
      <c r="Z309" s="84">
        <v>0</v>
      </c>
      <c r="AA309" s="84">
        <v>0</v>
      </c>
      <c r="AB309" s="84">
        <v>0</v>
      </c>
      <c r="AC309" s="85">
        <v>0</v>
      </c>
      <c r="AD309" s="86">
        <v>0</v>
      </c>
      <c r="AE309" s="86">
        <v>0</v>
      </c>
      <c r="AF309" s="86">
        <v>0</v>
      </c>
      <c r="AG309" s="86">
        <v>0</v>
      </c>
      <c r="AH309" s="86">
        <v>0</v>
      </c>
      <c r="AI309" s="87">
        <f t="shared" si="196"/>
        <v>0</v>
      </c>
    </row>
    <row r="310" spans="1:35">
      <c r="A310" s="11" t="s">
        <v>23</v>
      </c>
      <c r="B310" s="55">
        <v>0</v>
      </c>
      <c r="C310" s="55">
        <v>0</v>
      </c>
      <c r="D310" s="55">
        <v>0</v>
      </c>
      <c r="E310" s="55">
        <v>0</v>
      </c>
      <c r="F310" s="400"/>
      <c r="G310" s="55">
        <v>0</v>
      </c>
      <c r="H310" s="56">
        <v>0</v>
      </c>
      <c r="I310" s="57">
        <f t="shared" si="194"/>
        <v>0</v>
      </c>
      <c r="J310" s="5"/>
      <c r="K310" s="23" t="s">
        <v>23</v>
      </c>
      <c r="L310" s="58">
        <v>0</v>
      </c>
      <c r="M310" s="58">
        <v>0</v>
      </c>
      <c r="N310" s="58">
        <v>0</v>
      </c>
      <c r="O310" s="58">
        <v>0</v>
      </c>
      <c r="P310" s="58">
        <v>0</v>
      </c>
      <c r="Q310" s="58">
        <v>0</v>
      </c>
      <c r="R310" s="59">
        <v>0</v>
      </c>
      <c r="S310" s="60">
        <f t="shared" si="195"/>
        <v>0</v>
      </c>
      <c r="U310" s="33" t="s">
        <v>62</v>
      </c>
      <c r="V310" s="91">
        <v>0</v>
      </c>
      <c r="W310" s="91">
        <v>0</v>
      </c>
      <c r="X310" s="91">
        <v>0</v>
      </c>
      <c r="Y310" s="91">
        <v>0</v>
      </c>
      <c r="Z310" s="91">
        <v>0</v>
      </c>
      <c r="AA310" s="91">
        <v>0</v>
      </c>
      <c r="AB310" s="91">
        <v>0</v>
      </c>
      <c r="AC310" s="91">
        <v>0</v>
      </c>
      <c r="AD310" s="91">
        <v>0</v>
      </c>
      <c r="AE310" s="91">
        <v>0</v>
      </c>
      <c r="AF310" s="91">
        <v>0</v>
      </c>
      <c r="AG310" s="91">
        <v>0</v>
      </c>
      <c r="AH310" s="92">
        <v>0</v>
      </c>
      <c r="AI310" s="93">
        <f t="shared" si="196"/>
        <v>0</v>
      </c>
    </row>
    <row r="311" spans="1:35">
      <c r="A311" s="12" t="s">
        <v>19</v>
      </c>
      <c r="B311" s="61">
        <v>0</v>
      </c>
      <c r="C311" s="61">
        <v>0</v>
      </c>
      <c r="D311" s="61">
        <v>0</v>
      </c>
      <c r="E311" s="61">
        <v>0</v>
      </c>
      <c r="F311" s="400"/>
      <c r="G311" s="61">
        <v>0</v>
      </c>
      <c r="H311" s="62">
        <v>0</v>
      </c>
      <c r="I311" s="63">
        <f t="shared" si="194"/>
        <v>0</v>
      </c>
      <c r="J311" s="5"/>
      <c r="K311" s="24" t="s">
        <v>19</v>
      </c>
      <c r="L311" s="61">
        <v>0</v>
      </c>
      <c r="M311" s="61">
        <v>0</v>
      </c>
      <c r="N311" s="61">
        <v>0</v>
      </c>
      <c r="O311" s="61">
        <v>0</v>
      </c>
      <c r="P311" s="61">
        <v>0</v>
      </c>
      <c r="Q311" s="61">
        <v>0</v>
      </c>
      <c r="R311" s="64">
        <v>0</v>
      </c>
      <c r="S311" s="65">
        <f t="shared" si="195"/>
        <v>0</v>
      </c>
      <c r="U311" s="34" t="s">
        <v>19</v>
      </c>
      <c r="V311" s="94">
        <v>0</v>
      </c>
      <c r="W311" s="94">
        <v>0</v>
      </c>
      <c r="X311" s="94">
        <v>0</v>
      </c>
      <c r="Y311" s="94">
        <v>0</v>
      </c>
      <c r="Z311" s="94">
        <v>0</v>
      </c>
      <c r="AA311" s="94">
        <v>0</v>
      </c>
      <c r="AB311" s="94">
        <v>0</v>
      </c>
      <c r="AC311" s="94">
        <v>0</v>
      </c>
      <c r="AD311" s="95">
        <v>0</v>
      </c>
      <c r="AE311" s="95">
        <v>0</v>
      </c>
      <c r="AF311" s="95">
        <v>0</v>
      </c>
      <c r="AG311" s="95">
        <v>0</v>
      </c>
      <c r="AH311" s="95">
        <v>0</v>
      </c>
      <c r="AI311" s="96">
        <f t="shared" si="196"/>
        <v>0</v>
      </c>
    </row>
    <row r="312" spans="1:35">
      <c r="A312" s="11" t="s">
        <v>20</v>
      </c>
      <c r="B312" s="55">
        <v>0</v>
      </c>
      <c r="C312" s="55">
        <v>0</v>
      </c>
      <c r="D312" s="55">
        <v>0</v>
      </c>
      <c r="E312" s="55">
        <v>0</v>
      </c>
      <c r="F312" s="400"/>
      <c r="G312" s="55">
        <v>0</v>
      </c>
      <c r="H312" s="56">
        <v>0</v>
      </c>
      <c r="I312" s="57">
        <f t="shared" si="194"/>
        <v>0</v>
      </c>
      <c r="J312" s="5"/>
      <c r="K312" s="23" t="s">
        <v>20</v>
      </c>
      <c r="L312" s="58">
        <v>0</v>
      </c>
      <c r="M312" s="58">
        <v>0</v>
      </c>
      <c r="N312" s="58">
        <v>0</v>
      </c>
      <c r="O312" s="58">
        <v>0</v>
      </c>
      <c r="P312" s="58">
        <v>0</v>
      </c>
      <c r="Q312" s="58">
        <v>0</v>
      </c>
      <c r="R312" s="59">
        <v>0</v>
      </c>
      <c r="S312" s="60">
        <f t="shared" si="195"/>
        <v>0</v>
      </c>
      <c r="U312" s="33" t="s">
        <v>20</v>
      </c>
      <c r="V312" s="91">
        <v>0</v>
      </c>
      <c r="W312" s="91">
        <v>0</v>
      </c>
      <c r="X312" s="91">
        <v>0</v>
      </c>
      <c r="Y312" s="91">
        <v>0</v>
      </c>
      <c r="Z312" s="91">
        <v>0</v>
      </c>
      <c r="AA312" s="91">
        <v>0</v>
      </c>
      <c r="AB312" s="91">
        <v>0</v>
      </c>
      <c r="AC312" s="91">
        <v>0</v>
      </c>
      <c r="AD312" s="91">
        <v>0</v>
      </c>
      <c r="AE312" s="91">
        <v>0</v>
      </c>
      <c r="AF312" s="91">
        <v>0</v>
      </c>
      <c r="AG312" s="91">
        <v>0</v>
      </c>
      <c r="AH312" s="92">
        <v>0</v>
      </c>
      <c r="AI312" s="93">
        <f t="shared" si="196"/>
        <v>0</v>
      </c>
    </row>
    <row r="313" spans="1:35" ht="15" thickBot="1">
      <c r="A313" s="13" t="s">
        <v>11</v>
      </c>
      <c r="B313" s="66">
        <v>0</v>
      </c>
      <c r="C313" s="66">
        <v>0</v>
      </c>
      <c r="D313" s="66">
        <v>0</v>
      </c>
      <c r="E313" s="66">
        <v>0</v>
      </c>
      <c r="F313" s="401"/>
      <c r="G313" s="66">
        <v>0</v>
      </c>
      <c r="H313" s="67">
        <v>0</v>
      </c>
      <c r="I313" s="68">
        <f t="shared" si="194"/>
        <v>0</v>
      </c>
      <c r="J313" s="5"/>
      <c r="K313" s="25" t="s">
        <v>11</v>
      </c>
      <c r="L313" s="66">
        <v>0</v>
      </c>
      <c r="M313" s="66">
        <v>0</v>
      </c>
      <c r="N313" s="66">
        <v>0</v>
      </c>
      <c r="O313" s="66">
        <v>0</v>
      </c>
      <c r="P313" s="66">
        <v>0</v>
      </c>
      <c r="Q313" s="66">
        <v>0</v>
      </c>
      <c r="R313" s="69">
        <v>0</v>
      </c>
      <c r="S313" s="70">
        <f t="shared" si="195"/>
        <v>0</v>
      </c>
      <c r="U313" s="34" t="s">
        <v>11</v>
      </c>
      <c r="V313" s="94">
        <v>0</v>
      </c>
      <c r="W313" s="94">
        <v>0</v>
      </c>
      <c r="X313" s="94">
        <v>0</v>
      </c>
      <c r="Y313" s="94">
        <v>0</v>
      </c>
      <c r="Z313" s="94">
        <v>0</v>
      </c>
      <c r="AA313" s="94">
        <v>0</v>
      </c>
      <c r="AB313" s="94">
        <v>0</v>
      </c>
      <c r="AC313" s="94">
        <v>0</v>
      </c>
      <c r="AD313" s="95">
        <v>0</v>
      </c>
      <c r="AE313" s="95">
        <v>0</v>
      </c>
      <c r="AF313" s="95">
        <v>0</v>
      </c>
      <c r="AG313" s="95">
        <v>0</v>
      </c>
      <c r="AH313" s="95">
        <v>0</v>
      </c>
      <c r="AI313" s="96">
        <f t="shared" si="196"/>
        <v>0</v>
      </c>
    </row>
    <row r="314" spans="1:35" ht="15">
      <c r="A314" s="14" t="s">
        <v>26</v>
      </c>
      <c r="B314" s="71">
        <f>SUM(B293:B309)</f>
        <v>173.88273273382225</v>
      </c>
      <c r="C314" s="71">
        <f t="shared" ref="C314:I314" si="197">SUM(C293:C309)</f>
        <v>720.94237257448322</v>
      </c>
      <c r="D314" s="71">
        <f t="shared" si="197"/>
        <v>165.15777939934966</v>
      </c>
      <c r="E314" s="71">
        <f t="shared" si="197"/>
        <v>422.31865945034752</v>
      </c>
      <c r="F314" s="71">
        <f t="shared" si="197"/>
        <v>0</v>
      </c>
      <c r="G314" s="71">
        <f t="shared" si="197"/>
        <v>28.209217784781618</v>
      </c>
      <c r="H314" s="72">
        <f t="shared" si="197"/>
        <v>0</v>
      </c>
      <c r="I314" s="44">
        <f t="shared" si="197"/>
        <v>1510.5107619427843</v>
      </c>
      <c r="J314" s="5"/>
      <c r="K314" s="26" t="s">
        <v>26</v>
      </c>
      <c r="L314" s="71">
        <f>SUM(L293:L309)</f>
        <v>173.88273273382225</v>
      </c>
      <c r="M314" s="71">
        <f t="shared" ref="M314:S314" si="198">SUM(M293:M309)</f>
        <v>720.94237257448322</v>
      </c>
      <c r="N314" s="71">
        <f t="shared" si="198"/>
        <v>165.15777939934966</v>
      </c>
      <c r="O314" s="71">
        <f t="shared" si="198"/>
        <v>422.31865945034752</v>
      </c>
      <c r="P314" s="71">
        <f t="shared" si="198"/>
        <v>156.36157650783636</v>
      </c>
      <c r="Q314" s="71">
        <f t="shared" si="198"/>
        <v>28.209217784781618</v>
      </c>
      <c r="R314" s="72">
        <f t="shared" si="198"/>
        <v>0</v>
      </c>
      <c r="S314" s="73">
        <f t="shared" si="198"/>
        <v>1666.8723384506206</v>
      </c>
      <c r="U314" s="35" t="s">
        <v>60</v>
      </c>
      <c r="V314" s="97">
        <f>SUM(V293:V309)</f>
        <v>99.882764012868023</v>
      </c>
      <c r="W314" s="97">
        <f t="shared" ref="W314:AH314" si="199">SUM(W293:W309)</f>
        <v>38.388365514882913</v>
      </c>
      <c r="X314" s="97">
        <f t="shared" si="199"/>
        <v>28.209217784781618</v>
      </c>
      <c r="Y314" s="97">
        <f t="shared" si="199"/>
        <v>720.94237257448322</v>
      </c>
      <c r="Z314" s="97">
        <f t="shared" si="199"/>
        <v>138.38157619746869</v>
      </c>
      <c r="AA314" s="97">
        <f t="shared" si="199"/>
        <v>373.37312335411252</v>
      </c>
      <c r="AB314" s="97">
        <f t="shared" si="199"/>
        <v>156.36157650783636</v>
      </c>
      <c r="AC314" s="97">
        <f t="shared" si="199"/>
        <v>111.33334250418733</v>
      </c>
      <c r="AD314" s="98">
        <f t="shared" si="199"/>
        <v>35.611603206071294</v>
      </c>
      <c r="AE314" s="98">
        <f t="shared" si="199"/>
        <v>48.945536096235031</v>
      </c>
      <c r="AF314" s="98">
        <f t="shared" si="199"/>
        <v>0</v>
      </c>
      <c r="AG314" s="98">
        <f t="shared" si="199"/>
        <v>26.776203201880993</v>
      </c>
      <c r="AH314" s="98">
        <f t="shared" si="199"/>
        <v>0</v>
      </c>
      <c r="AI314" s="99">
        <f>SUM(V314:AC314)</f>
        <v>1666.8723384506209</v>
      </c>
    </row>
    <row r="315" spans="1:35" s="2" customFormat="1" ht="15" thickBot="1">
      <c r="A315" s="15" t="s">
        <v>100</v>
      </c>
      <c r="B315" s="100">
        <f>IF($I314=0,"-",B314/$I314)</f>
        <v>0.11511518958671851</v>
      </c>
      <c r="C315" s="100">
        <f t="shared" ref="C315:H315" si="200">IF($I314=0,"-",C314/$I314)</f>
        <v>0.47728383718843798</v>
      </c>
      <c r="D315" s="100">
        <f t="shared" si="200"/>
        <v>0.10933902859912598</v>
      </c>
      <c r="E315" s="100">
        <f t="shared" si="200"/>
        <v>0.27958666041357494</v>
      </c>
      <c r="F315" s="100">
        <f t="shared" si="200"/>
        <v>0</v>
      </c>
      <c r="G315" s="100">
        <f t="shared" si="200"/>
        <v>1.8675284212142634E-2</v>
      </c>
      <c r="H315" s="101">
        <f t="shared" si="200"/>
        <v>0</v>
      </c>
      <c r="I315" s="102">
        <f>SUM(B315:H315)</f>
        <v>1</v>
      </c>
      <c r="J315"/>
      <c r="K315" s="27" t="s">
        <v>100</v>
      </c>
      <c r="L315" s="76">
        <f>IF($S314=0,"-",L314/$S314)</f>
        <v>0.10431676663099977</v>
      </c>
      <c r="M315" s="76">
        <f t="shared" ref="M315:R315" si="201">IF($S314=0,"-",M314/$S314)</f>
        <v>0.4325120502297185</v>
      </c>
      <c r="N315" s="76">
        <f t="shared" si="201"/>
        <v>9.9082440562224428E-2</v>
      </c>
      <c r="O315" s="76">
        <f t="shared" si="201"/>
        <v>0.25335993027690301</v>
      </c>
      <c r="P315" s="76">
        <f t="shared" si="201"/>
        <v>9.3805370034022201E-2</v>
      </c>
      <c r="Q315" s="76">
        <f t="shared" si="201"/>
        <v>1.6923442266132061E-2</v>
      </c>
      <c r="R315" s="77">
        <f t="shared" si="201"/>
        <v>0</v>
      </c>
      <c r="S315" s="78">
        <f>SUM(L315:R315)</f>
        <v>0.99999999999999989</v>
      </c>
      <c r="U315" s="36" t="s">
        <v>100</v>
      </c>
      <c r="V315" s="103">
        <f>+V314/$AI314</f>
        <v>5.9922263816382201E-2</v>
      </c>
      <c r="W315" s="103">
        <f t="shared" ref="W315:AH315" si="202">+W314/$AI314</f>
        <v>2.3030177314337937E-2</v>
      </c>
      <c r="X315" s="103">
        <f t="shared" si="202"/>
        <v>1.6923442266132058E-2</v>
      </c>
      <c r="Y315" s="103">
        <f t="shared" si="202"/>
        <v>0.43251205022971845</v>
      </c>
      <c r="Z315" s="103">
        <f t="shared" si="202"/>
        <v>8.3018700955884914E-2</v>
      </c>
      <c r="AA315" s="103">
        <f t="shared" si="202"/>
        <v>0.22399623218966344</v>
      </c>
      <c r="AB315" s="103">
        <f t="shared" si="202"/>
        <v>9.3805370034022187E-2</v>
      </c>
      <c r="AC315" s="103">
        <f t="shared" si="202"/>
        <v>6.6791763193858683E-2</v>
      </c>
      <c r="AD315" s="103">
        <f t="shared" si="202"/>
        <v>2.1364325500279602E-2</v>
      </c>
      <c r="AE315" s="103">
        <f t="shared" si="202"/>
        <v>2.936369808723956E-2</v>
      </c>
      <c r="AF315" s="103">
        <f t="shared" si="202"/>
        <v>0</v>
      </c>
      <c r="AG315" s="103">
        <f t="shared" si="202"/>
        <v>1.6063739606339507E-2</v>
      </c>
      <c r="AH315" s="103">
        <f t="shared" si="202"/>
        <v>0</v>
      </c>
      <c r="AI315" s="104">
        <f>SUM(V315:AC315)</f>
        <v>1</v>
      </c>
    </row>
    <row r="316" spans="1:35" ht="15" thickBot="1">
      <c r="A316" s="16"/>
      <c r="B316" s="16"/>
      <c r="C316" s="16"/>
      <c r="D316" s="16"/>
      <c r="E316" s="16"/>
      <c r="F316" s="16"/>
      <c r="G316" s="16"/>
      <c r="H316" s="16"/>
      <c r="I316" s="16"/>
      <c r="K316" s="16"/>
      <c r="L316" s="16"/>
      <c r="M316" s="16"/>
      <c r="N316" s="16"/>
      <c r="O316" s="16"/>
      <c r="P316" s="16"/>
      <c r="Q316" s="16"/>
      <c r="R316" s="16"/>
      <c r="S316" s="16"/>
      <c r="AI316" s="5"/>
    </row>
    <row r="317" spans="1:35" ht="28.5">
      <c r="A317" s="431" t="s">
        <v>36</v>
      </c>
      <c r="B317" s="37" t="s">
        <v>0</v>
      </c>
      <c r="C317" s="37" t="s">
        <v>1</v>
      </c>
      <c r="D317" s="37" t="s">
        <v>2</v>
      </c>
      <c r="E317" s="37" t="s">
        <v>3</v>
      </c>
      <c r="F317" s="37" t="s">
        <v>27</v>
      </c>
      <c r="G317" s="37" t="s">
        <v>4</v>
      </c>
      <c r="H317" s="37" t="s">
        <v>5</v>
      </c>
      <c r="I317" s="38" t="s">
        <v>6</v>
      </c>
      <c r="K317" s="381" t="s">
        <v>36</v>
      </c>
      <c r="L317" s="39" t="s">
        <v>0</v>
      </c>
      <c r="M317" s="39" t="s">
        <v>1</v>
      </c>
      <c r="N317" s="39" t="s">
        <v>2</v>
      </c>
      <c r="O317" s="39" t="s">
        <v>3</v>
      </c>
      <c r="P317" s="39" t="s">
        <v>27</v>
      </c>
      <c r="Q317" s="39" t="s">
        <v>4</v>
      </c>
      <c r="R317" s="39" t="s">
        <v>5</v>
      </c>
      <c r="S317" s="40" t="s">
        <v>6</v>
      </c>
      <c r="U317" s="383" t="s">
        <v>36</v>
      </c>
      <c r="V317" s="79" t="s">
        <v>69</v>
      </c>
      <c r="W317" s="79" t="s">
        <v>70</v>
      </c>
      <c r="X317" s="79" t="s">
        <v>4</v>
      </c>
      <c r="Y317" s="79" t="s">
        <v>1</v>
      </c>
      <c r="Z317" s="79" t="s">
        <v>2</v>
      </c>
      <c r="AA317" s="79" t="s">
        <v>3</v>
      </c>
      <c r="AB317" s="79" t="s">
        <v>52</v>
      </c>
      <c r="AC317" s="79" t="s">
        <v>64</v>
      </c>
      <c r="AD317" s="80" t="s">
        <v>72</v>
      </c>
      <c r="AE317" s="80" t="s">
        <v>79</v>
      </c>
      <c r="AF317" s="80" t="s">
        <v>73</v>
      </c>
      <c r="AG317" s="80" t="s">
        <v>80</v>
      </c>
      <c r="AH317" s="80" t="s">
        <v>81</v>
      </c>
      <c r="AI317" s="81" t="s">
        <v>60</v>
      </c>
    </row>
    <row r="318" spans="1:35" ht="15" customHeight="1">
      <c r="A318" s="432" t="s">
        <v>36</v>
      </c>
      <c r="B318" s="372" t="s">
        <v>109</v>
      </c>
      <c r="C318" s="373"/>
      <c r="D318" s="373"/>
      <c r="E318" s="373"/>
      <c r="F318" s="373"/>
      <c r="G318" s="373"/>
      <c r="H318" s="373"/>
      <c r="I318" s="374"/>
      <c r="K318" s="382" t="s">
        <v>36</v>
      </c>
      <c r="L318" s="369" t="s">
        <v>109</v>
      </c>
      <c r="M318" s="370"/>
      <c r="N318" s="370"/>
      <c r="O318" s="370"/>
      <c r="P318" s="370"/>
      <c r="Q318" s="370"/>
      <c r="R318" s="370"/>
      <c r="S318" s="371"/>
      <c r="U318" s="384" t="s">
        <v>36</v>
      </c>
      <c r="V318" s="379" t="s">
        <v>109</v>
      </c>
      <c r="W318" s="379"/>
      <c r="X318" s="379"/>
      <c r="Y318" s="379"/>
      <c r="Z318" s="379"/>
      <c r="AA318" s="379"/>
      <c r="AB318" s="379"/>
      <c r="AC318" s="379"/>
      <c r="AD318" s="379"/>
      <c r="AE318" s="379"/>
      <c r="AF318" s="379"/>
      <c r="AG318" s="379"/>
      <c r="AH318" s="379"/>
      <c r="AI318" s="380"/>
    </row>
    <row r="319" spans="1:35" ht="15">
      <c r="A319" s="7" t="s">
        <v>7</v>
      </c>
      <c r="B319" s="42">
        <v>0</v>
      </c>
      <c r="C319" s="42">
        <v>0</v>
      </c>
      <c r="D319" s="42">
        <v>0</v>
      </c>
      <c r="E319" s="42">
        <v>0</v>
      </c>
      <c r="F319" s="399"/>
      <c r="G319" s="42">
        <v>0</v>
      </c>
      <c r="H319" s="43">
        <v>0</v>
      </c>
      <c r="I319" s="44">
        <f>SUM(B319:H319)</f>
        <v>0</v>
      </c>
      <c r="J319" s="5"/>
      <c r="K319" s="28" t="s">
        <v>7</v>
      </c>
      <c r="L319" s="42">
        <v>0</v>
      </c>
      <c r="M319" s="42">
        <v>0</v>
      </c>
      <c r="N319" s="42">
        <v>0</v>
      </c>
      <c r="O319" s="42">
        <v>0</v>
      </c>
      <c r="P319" s="42">
        <v>0</v>
      </c>
      <c r="Q319" s="42">
        <v>0</v>
      </c>
      <c r="R319" s="82">
        <v>0</v>
      </c>
      <c r="S319" s="83">
        <f>SUM(L319:R319)</f>
        <v>0</v>
      </c>
      <c r="U319" s="29" t="s">
        <v>7</v>
      </c>
      <c r="V319" s="84">
        <v>0</v>
      </c>
      <c r="W319" s="84">
        <v>0</v>
      </c>
      <c r="X319" s="84">
        <v>0</v>
      </c>
      <c r="Y319" s="84">
        <v>0</v>
      </c>
      <c r="Z319" s="84">
        <v>0</v>
      </c>
      <c r="AA319" s="84">
        <v>0</v>
      </c>
      <c r="AB319" s="84">
        <v>0</v>
      </c>
      <c r="AC319" s="85">
        <v>0</v>
      </c>
      <c r="AD319" s="86">
        <v>0</v>
      </c>
      <c r="AE319" s="86">
        <v>0</v>
      </c>
      <c r="AF319" s="86">
        <v>0</v>
      </c>
      <c r="AG319" s="86">
        <v>0</v>
      </c>
      <c r="AH319" s="86">
        <v>0</v>
      </c>
      <c r="AI319" s="87">
        <f>SUM(V319:AC319)</f>
        <v>0</v>
      </c>
    </row>
    <row r="320" spans="1:35" ht="15">
      <c r="A320" s="8" t="s">
        <v>8</v>
      </c>
      <c r="B320" s="48">
        <v>0</v>
      </c>
      <c r="C320" s="48">
        <v>0</v>
      </c>
      <c r="D320" s="48">
        <v>0</v>
      </c>
      <c r="E320" s="48">
        <v>0</v>
      </c>
      <c r="F320" s="400"/>
      <c r="G320" s="48">
        <v>0</v>
      </c>
      <c r="H320" s="49">
        <v>0</v>
      </c>
      <c r="I320" s="50">
        <f t="shared" ref="I320:I339" si="203">SUM(B320:H320)</f>
        <v>0</v>
      </c>
      <c r="J320" s="5"/>
      <c r="K320" s="20" t="s">
        <v>8</v>
      </c>
      <c r="L320" s="51">
        <v>0</v>
      </c>
      <c r="M320" s="51">
        <v>0</v>
      </c>
      <c r="N320" s="51">
        <v>0</v>
      </c>
      <c r="O320" s="51">
        <v>0</v>
      </c>
      <c r="P320" s="51">
        <v>0</v>
      </c>
      <c r="Q320" s="51">
        <v>0</v>
      </c>
      <c r="R320" s="52">
        <v>0</v>
      </c>
      <c r="S320" s="53">
        <f t="shared" ref="S320:S339" si="204">SUM(L320:R320)</f>
        <v>0</v>
      </c>
      <c r="U320" s="30" t="s">
        <v>8</v>
      </c>
      <c r="V320" s="88">
        <v>0</v>
      </c>
      <c r="W320" s="88">
        <v>0</v>
      </c>
      <c r="X320" s="88">
        <v>0</v>
      </c>
      <c r="Y320" s="88">
        <v>0</v>
      </c>
      <c r="Z320" s="88">
        <v>0</v>
      </c>
      <c r="AA320" s="88">
        <v>0</v>
      </c>
      <c r="AB320" s="88">
        <v>0</v>
      </c>
      <c r="AC320" s="89">
        <v>0</v>
      </c>
      <c r="AD320" s="88">
        <v>0</v>
      </c>
      <c r="AE320" s="88">
        <v>0</v>
      </c>
      <c r="AF320" s="88">
        <v>0</v>
      </c>
      <c r="AG320" s="88">
        <v>0</v>
      </c>
      <c r="AH320" s="88">
        <v>0</v>
      </c>
      <c r="AI320" s="90">
        <f t="shared" ref="AI320:AI339" si="205">SUM(V320:AC320)</f>
        <v>0</v>
      </c>
    </row>
    <row r="321" spans="1:35" ht="15">
      <c r="A321" s="9" t="s">
        <v>10</v>
      </c>
      <c r="B321" s="45">
        <v>0</v>
      </c>
      <c r="C321" s="45">
        <v>0</v>
      </c>
      <c r="D321" s="45">
        <v>0</v>
      </c>
      <c r="E321" s="45">
        <v>0</v>
      </c>
      <c r="F321" s="400"/>
      <c r="G321" s="45">
        <v>0</v>
      </c>
      <c r="H321" s="54">
        <v>0</v>
      </c>
      <c r="I321" s="44">
        <f t="shared" si="203"/>
        <v>0</v>
      </c>
      <c r="J321" s="5"/>
      <c r="K321" s="21" t="s">
        <v>10</v>
      </c>
      <c r="L321" s="45">
        <v>0</v>
      </c>
      <c r="M321" s="45">
        <v>0</v>
      </c>
      <c r="N321" s="45">
        <v>0</v>
      </c>
      <c r="O321" s="45">
        <v>0</v>
      </c>
      <c r="P321" s="45">
        <v>0</v>
      </c>
      <c r="Q321" s="45">
        <v>0</v>
      </c>
      <c r="R321" s="46">
        <v>0</v>
      </c>
      <c r="S321" s="47">
        <f t="shared" si="204"/>
        <v>0</v>
      </c>
      <c r="U321" s="31" t="s">
        <v>10</v>
      </c>
      <c r="V321" s="84">
        <v>0</v>
      </c>
      <c r="W321" s="84">
        <v>0</v>
      </c>
      <c r="X321" s="84">
        <v>0</v>
      </c>
      <c r="Y321" s="84">
        <v>0</v>
      </c>
      <c r="Z321" s="84">
        <v>0</v>
      </c>
      <c r="AA321" s="84">
        <v>0</v>
      </c>
      <c r="AB321" s="84">
        <v>0</v>
      </c>
      <c r="AC321" s="85">
        <v>0</v>
      </c>
      <c r="AD321" s="86">
        <v>0</v>
      </c>
      <c r="AE321" s="86">
        <v>0</v>
      </c>
      <c r="AF321" s="86">
        <v>0</v>
      </c>
      <c r="AG321" s="86">
        <v>0</v>
      </c>
      <c r="AH321" s="86">
        <v>0</v>
      </c>
      <c r="AI321" s="87">
        <f t="shared" si="205"/>
        <v>0</v>
      </c>
    </row>
    <row r="322" spans="1:35" ht="15">
      <c r="A322" s="8" t="s">
        <v>53</v>
      </c>
      <c r="B322" s="48">
        <v>0</v>
      </c>
      <c r="C322" s="48">
        <v>0</v>
      </c>
      <c r="D322" s="48">
        <v>0</v>
      </c>
      <c r="E322" s="48">
        <v>0</v>
      </c>
      <c r="F322" s="400"/>
      <c r="G322" s="48">
        <v>0</v>
      </c>
      <c r="H322" s="49">
        <v>0</v>
      </c>
      <c r="I322" s="50">
        <f t="shared" si="203"/>
        <v>0</v>
      </c>
      <c r="J322" s="5"/>
      <c r="K322" s="20" t="s">
        <v>53</v>
      </c>
      <c r="L322" s="51">
        <v>0</v>
      </c>
      <c r="M322" s="51">
        <v>0</v>
      </c>
      <c r="N322" s="51">
        <v>0</v>
      </c>
      <c r="O322" s="51">
        <v>0</v>
      </c>
      <c r="P322" s="51">
        <v>0</v>
      </c>
      <c r="Q322" s="51">
        <v>0</v>
      </c>
      <c r="R322" s="52">
        <v>0</v>
      </c>
      <c r="S322" s="53">
        <f t="shared" si="204"/>
        <v>0</v>
      </c>
      <c r="U322" s="30" t="s">
        <v>53</v>
      </c>
      <c r="V322" s="88">
        <v>0</v>
      </c>
      <c r="W322" s="88">
        <v>0</v>
      </c>
      <c r="X322" s="88">
        <v>0</v>
      </c>
      <c r="Y322" s="88">
        <v>0</v>
      </c>
      <c r="Z322" s="88">
        <v>0</v>
      </c>
      <c r="AA322" s="88">
        <v>0</v>
      </c>
      <c r="AB322" s="88">
        <v>0</v>
      </c>
      <c r="AC322" s="89">
        <v>0</v>
      </c>
      <c r="AD322" s="88">
        <v>0</v>
      </c>
      <c r="AE322" s="88">
        <v>0</v>
      </c>
      <c r="AF322" s="88">
        <v>0</v>
      </c>
      <c r="AG322" s="88">
        <v>0</v>
      </c>
      <c r="AH322" s="88">
        <v>0</v>
      </c>
      <c r="AI322" s="90">
        <f t="shared" si="205"/>
        <v>0</v>
      </c>
    </row>
    <row r="323" spans="1:35" ht="15">
      <c r="A323" s="9" t="s">
        <v>16</v>
      </c>
      <c r="B323" s="45">
        <v>1.1985239332173194</v>
      </c>
      <c r="C323" s="45">
        <v>3.2458766404774657</v>
      </c>
      <c r="D323" s="45">
        <v>1.8163758953946967</v>
      </c>
      <c r="E323" s="45">
        <v>0</v>
      </c>
      <c r="F323" s="400"/>
      <c r="G323" s="45">
        <v>0</v>
      </c>
      <c r="H323" s="54">
        <v>0</v>
      </c>
      <c r="I323" s="44">
        <f t="shared" si="203"/>
        <v>6.2607764690894818</v>
      </c>
      <c r="J323" s="5"/>
      <c r="K323" s="21" t="s">
        <v>16</v>
      </c>
      <c r="L323" s="45">
        <v>1.1985239332173194</v>
      </c>
      <c r="M323" s="45">
        <v>3.2458766404774657</v>
      </c>
      <c r="N323" s="45">
        <v>1.8163758953946967</v>
      </c>
      <c r="O323" s="45">
        <v>0</v>
      </c>
      <c r="P323" s="45">
        <v>0</v>
      </c>
      <c r="Q323" s="45">
        <v>0</v>
      </c>
      <c r="R323" s="46">
        <v>0</v>
      </c>
      <c r="S323" s="47">
        <f t="shared" si="204"/>
        <v>6.2607764690894818</v>
      </c>
      <c r="U323" s="31" t="s">
        <v>16</v>
      </c>
      <c r="V323" s="84">
        <v>1.1985239332173194</v>
      </c>
      <c r="W323" s="84">
        <v>0</v>
      </c>
      <c r="X323" s="84">
        <v>0</v>
      </c>
      <c r="Y323" s="84">
        <v>3.2458766404774657</v>
      </c>
      <c r="Z323" s="84">
        <v>1.8163758953946967</v>
      </c>
      <c r="AA323" s="84">
        <v>0</v>
      </c>
      <c r="AB323" s="84">
        <v>0</v>
      </c>
      <c r="AC323" s="85">
        <v>0</v>
      </c>
      <c r="AD323" s="86">
        <v>0</v>
      </c>
      <c r="AE323" s="86">
        <v>0</v>
      </c>
      <c r="AF323" s="86">
        <v>0</v>
      </c>
      <c r="AG323" s="86">
        <v>0</v>
      </c>
      <c r="AH323" s="86">
        <v>0</v>
      </c>
      <c r="AI323" s="87">
        <f t="shared" si="205"/>
        <v>6.2607764690894818</v>
      </c>
    </row>
    <row r="324" spans="1:35" ht="15">
      <c r="A324" s="8" t="s">
        <v>65</v>
      </c>
      <c r="B324" s="48">
        <v>5.1568498790590835</v>
      </c>
      <c r="C324" s="48">
        <v>2.289432191366011E-4</v>
      </c>
      <c r="D324" s="48">
        <v>0</v>
      </c>
      <c r="E324" s="48">
        <v>0</v>
      </c>
      <c r="F324" s="400"/>
      <c r="G324" s="48">
        <v>0</v>
      </c>
      <c r="H324" s="49">
        <v>0</v>
      </c>
      <c r="I324" s="50">
        <f t="shared" si="203"/>
        <v>5.15707882227822</v>
      </c>
      <c r="J324" s="5"/>
      <c r="K324" s="20" t="s">
        <v>65</v>
      </c>
      <c r="L324" s="51">
        <v>5.1568498790590835</v>
      </c>
      <c r="M324" s="51">
        <v>2.289432191366011E-4</v>
      </c>
      <c r="N324" s="51">
        <v>0</v>
      </c>
      <c r="O324" s="51">
        <v>0</v>
      </c>
      <c r="P324" s="51">
        <v>0</v>
      </c>
      <c r="Q324" s="51">
        <v>0</v>
      </c>
      <c r="R324" s="52">
        <v>0</v>
      </c>
      <c r="S324" s="53">
        <f t="shared" si="204"/>
        <v>5.15707882227822</v>
      </c>
      <c r="U324" s="30" t="s">
        <v>54</v>
      </c>
      <c r="V324" s="88">
        <v>5.1543323095287121</v>
      </c>
      <c r="W324" s="88">
        <v>0</v>
      </c>
      <c r="X324" s="88">
        <v>0</v>
      </c>
      <c r="Y324" s="88">
        <v>2.289432191366011E-4</v>
      </c>
      <c r="Z324" s="88">
        <v>0</v>
      </c>
      <c r="AA324" s="88">
        <v>0</v>
      </c>
      <c r="AB324" s="88">
        <v>0</v>
      </c>
      <c r="AC324" s="89">
        <v>2.5175695303712511E-3</v>
      </c>
      <c r="AD324" s="88">
        <v>2.5175695303712511E-3</v>
      </c>
      <c r="AE324" s="88">
        <v>0</v>
      </c>
      <c r="AF324" s="88">
        <v>0</v>
      </c>
      <c r="AG324" s="88">
        <v>0</v>
      </c>
      <c r="AH324" s="88">
        <v>0</v>
      </c>
      <c r="AI324" s="90">
        <f t="shared" si="205"/>
        <v>5.15707882227822</v>
      </c>
    </row>
    <row r="325" spans="1:35" ht="15">
      <c r="A325" s="9" t="s">
        <v>55</v>
      </c>
      <c r="B325" s="45">
        <v>0</v>
      </c>
      <c r="C325" s="45">
        <v>0</v>
      </c>
      <c r="D325" s="45">
        <v>0</v>
      </c>
      <c r="E325" s="45">
        <v>1.5965575861414802</v>
      </c>
      <c r="F325" s="400"/>
      <c r="G325" s="45">
        <v>0</v>
      </c>
      <c r="H325" s="54">
        <v>0</v>
      </c>
      <c r="I325" s="44">
        <f t="shared" si="203"/>
        <v>1.5965575861414802</v>
      </c>
      <c r="J325" s="5"/>
      <c r="K325" s="21" t="s">
        <v>55</v>
      </c>
      <c r="L325" s="45">
        <v>0</v>
      </c>
      <c r="M325" s="45">
        <v>0</v>
      </c>
      <c r="N325" s="45">
        <v>0</v>
      </c>
      <c r="O325" s="45">
        <v>1.5965575861414802</v>
      </c>
      <c r="P325" s="45">
        <v>24.910599322154791</v>
      </c>
      <c r="Q325" s="45">
        <v>0</v>
      </c>
      <c r="R325" s="46">
        <v>0</v>
      </c>
      <c r="S325" s="47">
        <f t="shared" si="204"/>
        <v>26.50715690829627</v>
      </c>
      <c r="U325" s="31" t="s">
        <v>55</v>
      </c>
      <c r="V325" s="84">
        <v>0</v>
      </c>
      <c r="W325" s="84">
        <v>0</v>
      </c>
      <c r="X325" s="84">
        <v>0</v>
      </c>
      <c r="Y325" s="84">
        <v>0</v>
      </c>
      <c r="Z325" s="84">
        <v>0</v>
      </c>
      <c r="AA325" s="84">
        <v>1.5965575861414802</v>
      </c>
      <c r="AB325" s="84">
        <v>24.910599322154791</v>
      </c>
      <c r="AC325" s="85">
        <v>0</v>
      </c>
      <c r="AD325" s="84">
        <v>0</v>
      </c>
      <c r="AE325" s="84">
        <v>0</v>
      </c>
      <c r="AF325" s="84">
        <v>0</v>
      </c>
      <c r="AG325" s="84">
        <v>0</v>
      </c>
      <c r="AH325" s="84">
        <v>0</v>
      </c>
      <c r="AI325" s="87">
        <f t="shared" si="205"/>
        <v>26.50715690829627</v>
      </c>
    </row>
    <row r="326" spans="1:35" ht="15">
      <c r="A326" s="8" t="s">
        <v>12</v>
      </c>
      <c r="B326" s="48">
        <v>0</v>
      </c>
      <c r="C326" s="48">
        <v>0</v>
      </c>
      <c r="D326" s="48">
        <v>0</v>
      </c>
      <c r="E326" s="48">
        <v>0</v>
      </c>
      <c r="F326" s="400"/>
      <c r="G326" s="48">
        <v>0</v>
      </c>
      <c r="H326" s="49">
        <v>0</v>
      </c>
      <c r="I326" s="50">
        <f t="shared" si="203"/>
        <v>0</v>
      </c>
      <c r="J326" s="5"/>
      <c r="K326" s="20" t="s">
        <v>12</v>
      </c>
      <c r="L326" s="51">
        <v>0</v>
      </c>
      <c r="M326" s="51">
        <v>0</v>
      </c>
      <c r="N326" s="51">
        <v>0</v>
      </c>
      <c r="O326" s="51">
        <v>0</v>
      </c>
      <c r="P326" s="51">
        <v>4.2077765360273771</v>
      </c>
      <c r="Q326" s="51">
        <v>0</v>
      </c>
      <c r="R326" s="52">
        <v>0</v>
      </c>
      <c r="S326" s="53">
        <f t="shared" si="204"/>
        <v>4.2077765360273771</v>
      </c>
      <c r="U326" s="30" t="s">
        <v>12</v>
      </c>
      <c r="V326" s="88">
        <v>0</v>
      </c>
      <c r="W326" s="88">
        <v>0</v>
      </c>
      <c r="X326" s="88">
        <v>0</v>
      </c>
      <c r="Y326" s="88">
        <v>0</v>
      </c>
      <c r="Z326" s="88">
        <v>0</v>
      </c>
      <c r="AA326" s="88">
        <v>0</v>
      </c>
      <c r="AB326" s="88">
        <v>4.2077765360273771</v>
      </c>
      <c r="AC326" s="89">
        <v>0</v>
      </c>
      <c r="AD326" s="88">
        <v>0</v>
      </c>
      <c r="AE326" s="88">
        <v>0</v>
      </c>
      <c r="AF326" s="88">
        <v>0</v>
      </c>
      <c r="AG326" s="88">
        <v>0</v>
      </c>
      <c r="AH326" s="88">
        <v>0</v>
      </c>
      <c r="AI326" s="90">
        <f t="shared" si="205"/>
        <v>4.2077765360273771</v>
      </c>
    </row>
    <row r="327" spans="1:35" ht="15">
      <c r="A327" s="9" t="s">
        <v>56</v>
      </c>
      <c r="B327" s="45">
        <v>0</v>
      </c>
      <c r="C327" s="45">
        <v>0</v>
      </c>
      <c r="D327" s="45">
        <v>0</v>
      </c>
      <c r="E327" s="45">
        <v>0</v>
      </c>
      <c r="F327" s="400"/>
      <c r="G327" s="45">
        <v>0</v>
      </c>
      <c r="H327" s="54">
        <v>0</v>
      </c>
      <c r="I327" s="44">
        <f t="shared" si="203"/>
        <v>0</v>
      </c>
      <c r="J327" s="5"/>
      <c r="K327" s="21" t="s">
        <v>56</v>
      </c>
      <c r="L327" s="45">
        <v>0</v>
      </c>
      <c r="M327" s="45">
        <v>0</v>
      </c>
      <c r="N327" s="45">
        <v>0</v>
      </c>
      <c r="O327" s="45">
        <v>0</v>
      </c>
      <c r="P327" s="45">
        <v>0</v>
      </c>
      <c r="Q327" s="45">
        <v>0</v>
      </c>
      <c r="R327" s="46">
        <v>0</v>
      </c>
      <c r="S327" s="47">
        <f t="shared" si="204"/>
        <v>0</v>
      </c>
      <c r="U327" s="31" t="s">
        <v>56</v>
      </c>
      <c r="V327" s="84">
        <v>0</v>
      </c>
      <c r="W327" s="84">
        <v>0</v>
      </c>
      <c r="X327" s="84">
        <v>0</v>
      </c>
      <c r="Y327" s="84">
        <v>0</v>
      </c>
      <c r="Z327" s="84">
        <v>0</v>
      </c>
      <c r="AA327" s="84">
        <v>0</v>
      </c>
      <c r="AB327" s="84">
        <v>0</v>
      </c>
      <c r="AC327" s="85">
        <v>0</v>
      </c>
      <c r="AD327" s="84">
        <v>0</v>
      </c>
      <c r="AE327" s="84">
        <v>0</v>
      </c>
      <c r="AF327" s="84">
        <v>0</v>
      </c>
      <c r="AG327" s="84">
        <v>0</v>
      </c>
      <c r="AH327" s="84">
        <v>0</v>
      </c>
      <c r="AI327" s="87">
        <f t="shared" si="205"/>
        <v>0</v>
      </c>
    </row>
    <row r="328" spans="1:35" ht="15">
      <c r="A328" s="8" t="s">
        <v>17</v>
      </c>
      <c r="B328" s="48">
        <v>5.1480941190487082</v>
      </c>
      <c r="C328" s="48">
        <v>0</v>
      </c>
      <c r="D328" s="48">
        <v>6.5562161428585314E-2</v>
      </c>
      <c r="E328" s="48">
        <v>0</v>
      </c>
      <c r="F328" s="400"/>
      <c r="G328" s="48">
        <v>0</v>
      </c>
      <c r="H328" s="49">
        <v>0</v>
      </c>
      <c r="I328" s="50">
        <f t="shared" si="203"/>
        <v>5.2136562804772932</v>
      </c>
      <c r="J328" s="5"/>
      <c r="K328" s="20" t="s">
        <v>17</v>
      </c>
      <c r="L328" s="51">
        <v>5.1480941190487082</v>
      </c>
      <c r="M328" s="51">
        <v>0</v>
      </c>
      <c r="N328" s="51">
        <v>6.5562161428585314E-2</v>
      </c>
      <c r="O328" s="51">
        <v>0</v>
      </c>
      <c r="P328" s="51">
        <v>1.4967548673992674</v>
      </c>
      <c r="Q328" s="51">
        <v>0</v>
      </c>
      <c r="R328" s="52">
        <v>0</v>
      </c>
      <c r="S328" s="53">
        <f t="shared" si="204"/>
        <v>6.7104111478765605</v>
      </c>
      <c r="U328" s="30" t="s">
        <v>17</v>
      </c>
      <c r="V328" s="88">
        <v>0</v>
      </c>
      <c r="W328" s="88">
        <v>5.1480941190487082</v>
      </c>
      <c r="X328" s="88">
        <v>0</v>
      </c>
      <c r="Y328" s="88">
        <v>0</v>
      </c>
      <c r="Z328" s="88">
        <v>0</v>
      </c>
      <c r="AA328" s="88">
        <v>0</v>
      </c>
      <c r="AB328" s="88">
        <v>1.4967548673992674</v>
      </c>
      <c r="AC328" s="89">
        <v>6.5562161428585314E-2</v>
      </c>
      <c r="AD328" s="88">
        <v>0</v>
      </c>
      <c r="AE328" s="88">
        <v>0</v>
      </c>
      <c r="AF328" s="88">
        <v>0</v>
      </c>
      <c r="AG328" s="88">
        <v>6.5562161428585314E-2</v>
      </c>
      <c r="AH328" s="88">
        <v>0</v>
      </c>
      <c r="AI328" s="90">
        <f t="shared" si="205"/>
        <v>6.7104111478765605</v>
      </c>
    </row>
    <row r="329" spans="1:35" ht="15">
      <c r="A329" s="9" t="s">
        <v>141</v>
      </c>
      <c r="B329" s="45">
        <v>39.757874176108757</v>
      </c>
      <c r="C329" s="45">
        <v>430.4412101228088</v>
      </c>
      <c r="D329" s="45">
        <v>88.949860252946351</v>
      </c>
      <c r="E329" s="45">
        <v>0</v>
      </c>
      <c r="F329" s="400"/>
      <c r="G329" s="45">
        <v>0</v>
      </c>
      <c r="H329" s="54">
        <v>0</v>
      </c>
      <c r="I329" s="44">
        <f t="shared" si="203"/>
        <v>559.14894455186391</v>
      </c>
      <c r="J329" s="5"/>
      <c r="K329" s="21" t="s">
        <v>141</v>
      </c>
      <c r="L329" s="45">
        <v>39.757874176108757</v>
      </c>
      <c r="M329" s="45">
        <v>430.4412101228088</v>
      </c>
      <c r="N329" s="45">
        <v>88.949860252946351</v>
      </c>
      <c r="O329" s="45">
        <v>0</v>
      </c>
      <c r="P329" s="45">
        <v>0.52891082262287348</v>
      </c>
      <c r="Q329" s="45">
        <v>0</v>
      </c>
      <c r="R329" s="46">
        <v>0</v>
      </c>
      <c r="S329" s="47">
        <f t="shared" si="204"/>
        <v>559.67785537448674</v>
      </c>
      <c r="U329" s="31" t="s">
        <v>141</v>
      </c>
      <c r="V329" s="84">
        <v>38.981882979186373</v>
      </c>
      <c r="W329" s="84">
        <v>0</v>
      </c>
      <c r="X329" s="84">
        <v>0</v>
      </c>
      <c r="Y329" s="84">
        <v>430.4412101228088</v>
      </c>
      <c r="Z329" s="84">
        <v>25.610441424243231</v>
      </c>
      <c r="AA329" s="84">
        <v>0</v>
      </c>
      <c r="AB329" s="84">
        <v>0.52891082262287348</v>
      </c>
      <c r="AC329" s="85">
        <v>64.115410025625508</v>
      </c>
      <c r="AD329" s="84">
        <v>0.77599119692238039</v>
      </c>
      <c r="AE329" s="84">
        <v>0</v>
      </c>
      <c r="AF329" s="84">
        <v>0</v>
      </c>
      <c r="AG329" s="84">
        <v>63.339418828703117</v>
      </c>
      <c r="AH329" s="84">
        <v>0</v>
      </c>
      <c r="AI329" s="87">
        <f t="shared" si="205"/>
        <v>559.67785537448674</v>
      </c>
    </row>
    <row r="330" spans="1:35" ht="15">
      <c r="A330" s="8" t="s">
        <v>25</v>
      </c>
      <c r="B330" s="48">
        <v>16.851281447865432</v>
      </c>
      <c r="C330" s="48">
        <v>0.97690256557190136</v>
      </c>
      <c r="D330" s="48">
        <v>2.0452349644477437</v>
      </c>
      <c r="E330" s="48">
        <v>245.72411641815884</v>
      </c>
      <c r="F330" s="400"/>
      <c r="G330" s="48">
        <v>12.002295198980393</v>
      </c>
      <c r="H330" s="49">
        <v>0</v>
      </c>
      <c r="I330" s="50">
        <f t="shared" si="203"/>
        <v>277.59983059502429</v>
      </c>
      <c r="J330" s="5"/>
      <c r="K330" s="20" t="s">
        <v>25</v>
      </c>
      <c r="L330" s="51">
        <v>16.851281447865432</v>
      </c>
      <c r="M330" s="51">
        <v>0.97690256557190136</v>
      </c>
      <c r="N330" s="51">
        <v>2.0452349644477437</v>
      </c>
      <c r="O330" s="51">
        <v>245.72411641815884</v>
      </c>
      <c r="P330" s="51">
        <v>2.0421164342959717</v>
      </c>
      <c r="Q330" s="51">
        <v>12.002295198980393</v>
      </c>
      <c r="R330" s="52">
        <v>0</v>
      </c>
      <c r="S330" s="53">
        <f t="shared" si="204"/>
        <v>279.64194702932025</v>
      </c>
      <c r="U330" s="30" t="s">
        <v>25</v>
      </c>
      <c r="V330" s="88">
        <v>0.48807518254243337</v>
      </c>
      <c r="W330" s="88">
        <v>5.048553745444063</v>
      </c>
      <c r="X330" s="88">
        <v>12.002295198980393</v>
      </c>
      <c r="Y330" s="88">
        <v>0.97690256557190136</v>
      </c>
      <c r="Z330" s="88">
        <v>1.6909025518566784E-2</v>
      </c>
      <c r="AA330" s="88">
        <v>242.17589284244443</v>
      </c>
      <c r="AB330" s="88">
        <v>2.0421164342959717</v>
      </c>
      <c r="AC330" s="89">
        <v>16.891202034522536</v>
      </c>
      <c r="AD330" s="88">
        <v>11.314652519878935</v>
      </c>
      <c r="AE330" s="88">
        <v>3.5482235757144238</v>
      </c>
      <c r="AF330" s="88">
        <v>0</v>
      </c>
      <c r="AG330" s="88">
        <v>2.0283259389291768</v>
      </c>
      <c r="AH330" s="88">
        <v>0</v>
      </c>
      <c r="AI330" s="90">
        <f t="shared" si="205"/>
        <v>279.64194702932025</v>
      </c>
    </row>
    <row r="331" spans="1:35" ht="15">
      <c r="A331" s="9" t="s">
        <v>24</v>
      </c>
      <c r="B331" s="45">
        <v>9.0175720274454143</v>
      </c>
      <c r="C331" s="45">
        <v>0</v>
      </c>
      <c r="D331" s="45">
        <v>0</v>
      </c>
      <c r="E331" s="45">
        <v>0</v>
      </c>
      <c r="F331" s="400"/>
      <c r="G331" s="45">
        <v>0</v>
      </c>
      <c r="H331" s="54">
        <v>0</v>
      </c>
      <c r="I331" s="44">
        <f t="shared" si="203"/>
        <v>9.0175720274454143</v>
      </c>
      <c r="J331" s="5"/>
      <c r="K331" s="21" t="s">
        <v>24</v>
      </c>
      <c r="L331" s="45">
        <v>9.0175720274454143</v>
      </c>
      <c r="M331" s="45">
        <v>0</v>
      </c>
      <c r="N331" s="45">
        <v>0</v>
      </c>
      <c r="O331" s="45">
        <v>0</v>
      </c>
      <c r="P331" s="45">
        <v>0</v>
      </c>
      <c r="Q331" s="45">
        <v>0</v>
      </c>
      <c r="R331" s="46">
        <v>0</v>
      </c>
      <c r="S331" s="47">
        <f t="shared" si="204"/>
        <v>9.0175720274454143</v>
      </c>
      <c r="U331" s="31" t="s">
        <v>24</v>
      </c>
      <c r="V331" s="84">
        <v>8.3660051242176792</v>
      </c>
      <c r="W331" s="84">
        <v>0</v>
      </c>
      <c r="X331" s="84">
        <v>0</v>
      </c>
      <c r="Y331" s="84">
        <v>0</v>
      </c>
      <c r="Z331" s="84">
        <v>0</v>
      </c>
      <c r="AA331" s="84">
        <v>0</v>
      </c>
      <c r="AB331" s="84">
        <v>0</v>
      </c>
      <c r="AC331" s="85">
        <v>0.65156690322773425</v>
      </c>
      <c r="AD331" s="84">
        <v>0.65156690322773425</v>
      </c>
      <c r="AE331" s="84">
        <v>0</v>
      </c>
      <c r="AF331" s="84">
        <v>0</v>
      </c>
      <c r="AG331" s="84">
        <v>0</v>
      </c>
      <c r="AH331" s="84">
        <v>0</v>
      </c>
      <c r="AI331" s="87">
        <f t="shared" si="205"/>
        <v>9.0175720274454143</v>
      </c>
    </row>
    <row r="332" spans="1:35" ht="15">
      <c r="A332" s="8" t="s">
        <v>57</v>
      </c>
      <c r="B332" s="48">
        <v>0</v>
      </c>
      <c r="C332" s="48">
        <v>0</v>
      </c>
      <c r="D332" s="48">
        <v>0</v>
      </c>
      <c r="E332" s="48">
        <v>0</v>
      </c>
      <c r="F332" s="400"/>
      <c r="G332" s="48">
        <v>0</v>
      </c>
      <c r="H332" s="49">
        <v>0</v>
      </c>
      <c r="I332" s="50">
        <f t="shared" si="203"/>
        <v>0</v>
      </c>
      <c r="J332" s="5"/>
      <c r="K332" s="20" t="s">
        <v>57</v>
      </c>
      <c r="L332" s="51">
        <v>0</v>
      </c>
      <c r="M332" s="51">
        <v>0</v>
      </c>
      <c r="N332" s="51">
        <v>0</v>
      </c>
      <c r="O332" s="51">
        <v>0</v>
      </c>
      <c r="P332" s="51">
        <v>0</v>
      </c>
      <c r="Q332" s="51">
        <v>0</v>
      </c>
      <c r="R332" s="52">
        <v>0</v>
      </c>
      <c r="S332" s="53">
        <f t="shared" si="204"/>
        <v>0</v>
      </c>
      <c r="U332" s="30" t="s">
        <v>57</v>
      </c>
      <c r="V332" s="88">
        <v>0</v>
      </c>
      <c r="W332" s="88">
        <v>0</v>
      </c>
      <c r="X332" s="88">
        <v>0</v>
      </c>
      <c r="Y332" s="88">
        <v>0</v>
      </c>
      <c r="Z332" s="88">
        <v>0</v>
      </c>
      <c r="AA332" s="88">
        <v>0</v>
      </c>
      <c r="AB332" s="88">
        <v>0</v>
      </c>
      <c r="AC332" s="89">
        <v>0</v>
      </c>
      <c r="AD332" s="88">
        <v>0</v>
      </c>
      <c r="AE332" s="88">
        <v>0</v>
      </c>
      <c r="AF332" s="88">
        <v>0</v>
      </c>
      <c r="AG332" s="88">
        <v>0</v>
      </c>
      <c r="AH332" s="88">
        <v>0</v>
      </c>
      <c r="AI332" s="90">
        <f t="shared" si="205"/>
        <v>0</v>
      </c>
    </row>
    <row r="333" spans="1:35" ht="15">
      <c r="A333" s="9" t="s">
        <v>22</v>
      </c>
      <c r="B333" s="45">
        <v>0</v>
      </c>
      <c r="C333" s="45">
        <v>4.0180809187242295</v>
      </c>
      <c r="D333" s="45">
        <v>0</v>
      </c>
      <c r="E333" s="45">
        <v>0</v>
      </c>
      <c r="F333" s="400"/>
      <c r="G333" s="45">
        <v>0</v>
      </c>
      <c r="H333" s="54">
        <v>0</v>
      </c>
      <c r="I333" s="44">
        <f t="shared" si="203"/>
        <v>4.0180809187242295</v>
      </c>
      <c r="J333" s="5"/>
      <c r="K333" s="21" t="s">
        <v>22</v>
      </c>
      <c r="L333" s="45">
        <v>0</v>
      </c>
      <c r="M333" s="45">
        <v>4.0180809187242295</v>
      </c>
      <c r="N333" s="45">
        <v>0</v>
      </c>
      <c r="O333" s="45">
        <v>0</v>
      </c>
      <c r="P333" s="45">
        <v>1.0369462124654201</v>
      </c>
      <c r="Q333" s="45">
        <v>0</v>
      </c>
      <c r="R333" s="46">
        <v>0</v>
      </c>
      <c r="S333" s="47">
        <f t="shared" si="204"/>
        <v>5.0550271311896493</v>
      </c>
      <c r="U333" s="31" t="s">
        <v>22</v>
      </c>
      <c r="V333" s="84">
        <v>0</v>
      </c>
      <c r="W333" s="84">
        <v>0</v>
      </c>
      <c r="X333" s="84">
        <v>0</v>
      </c>
      <c r="Y333" s="84">
        <v>4.0180809187242295</v>
      </c>
      <c r="Z333" s="84">
        <v>0</v>
      </c>
      <c r="AA333" s="84">
        <v>0</v>
      </c>
      <c r="AB333" s="84">
        <v>1.0369462124654201</v>
      </c>
      <c r="AC333" s="85">
        <v>0</v>
      </c>
      <c r="AD333" s="84">
        <v>0</v>
      </c>
      <c r="AE333" s="84">
        <v>0</v>
      </c>
      <c r="AF333" s="84">
        <v>0</v>
      </c>
      <c r="AG333" s="84">
        <v>0</v>
      </c>
      <c r="AH333" s="84">
        <v>0</v>
      </c>
      <c r="AI333" s="87">
        <f t="shared" si="205"/>
        <v>5.0550271311896493</v>
      </c>
    </row>
    <row r="334" spans="1:35" ht="15">
      <c r="A334" s="8" t="s">
        <v>21</v>
      </c>
      <c r="B334" s="48">
        <v>0</v>
      </c>
      <c r="C334" s="48">
        <v>0</v>
      </c>
      <c r="D334" s="48">
        <v>0</v>
      </c>
      <c r="E334" s="48">
        <v>0</v>
      </c>
      <c r="F334" s="400"/>
      <c r="G334" s="48">
        <v>0</v>
      </c>
      <c r="H334" s="49">
        <v>0</v>
      </c>
      <c r="I334" s="50">
        <f t="shared" si="203"/>
        <v>0</v>
      </c>
      <c r="J334" s="5"/>
      <c r="K334" s="20" t="s">
        <v>21</v>
      </c>
      <c r="L334" s="51">
        <v>0</v>
      </c>
      <c r="M334" s="51">
        <v>0</v>
      </c>
      <c r="N334" s="51">
        <v>0</v>
      </c>
      <c r="O334" s="51">
        <v>0</v>
      </c>
      <c r="P334" s="51">
        <v>0</v>
      </c>
      <c r="Q334" s="51">
        <v>0</v>
      </c>
      <c r="R334" s="52">
        <v>0</v>
      </c>
      <c r="S334" s="53">
        <f t="shared" si="204"/>
        <v>0</v>
      </c>
      <c r="U334" s="30" t="s">
        <v>58</v>
      </c>
      <c r="V334" s="88">
        <v>0</v>
      </c>
      <c r="W334" s="88">
        <v>0</v>
      </c>
      <c r="X334" s="88">
        <v>0</v>
      </c>
      <c r="Y334" s="88">
        <v>0</v>
      </c>
      <c r="Z334" s="88">
        <v>0</v>
      </c>
      <c r="AA334" s="88">
        <v>0</v>
      </c>
      <c r="AB334" s="88">
        <v>0</v>
      </c>
      <c r="AC334" s="89">
        <v>0</v>
      </c>
      <c r="AD334" s="88">
        <v>0</v>
      </c>
      <c r="AE334" s="88">
        <v>0</v>
      </c>
      <c r="AF334" s="88">
        <v>0</v>
      </c>
      <c r="AG334" s="88">
        <v>0</v>
      </c>
      <c r="AH334" s="88">
        <v>0</v>
      </c>
      <c r="AI334" s="90">
        <f t="shared" si="205"/>
        <v>0</v>
      </c>
    </row>
    <row r="335" spans="1:35" ht="15">
      <c r="A335" s="10" t="s">
        <v>61</v>
      </c>
      <c r="B335" s="45">
        <v>0</v>
      </c>
      <c r="C335" s="45">
        <v>0</v>
      </c>
      <c r="D335" s="45">
        <v>0</v>
      </c>
      <c r="E335" s="45">
        <v>0</v>
      </c>
      <c r="F335" s="400"/>
      <c r="G335" s="45">
        <v>0</v>
      </c>
      <c r="H335" s="54">
        <v>0</v>
      </c>
      <c r="I335" s="44">
        <f t="shared" si="203"/>
        <v>0</v>
      </c>
      <c r="J335" s="5"/>
      <c r="K335" s="22" t="s">
        <v>61</v>
      </c>
      <c r="L335" s="45">
        <v>0</v>
      </c>
      <c r="M335" s="45">
        <v>0</v>
      </c>
      <c r="N335" s="45">
        <v>0</v>
      </c>
      <c r="O335" s="45">
        <v>0</v>
      </c>
      <c r="P335" s="45">
        <v>0</v>
      </c>
      <c r="Q335" s="45">
        <v>0</v>
      </c>
      <c r="R335" s="46">
        <v>0</v>
      </c>
      <c r="S335" s="47">
        <f t="shared" si="204"/>
        <v>0</v>
      </c>
      <c r="U335" s="32" t="s">
        <v>59</v>
      </c>
      <c r="V335" s="84">
        <v>0</v>
      </c>
      <c r="W335" s="84">
        <v>0</v>
      </c>
      <c r="X335" s="84">
        <v>0</v>
      </c>
      <c r="Y335" s="84">
        <v>0</v>
      </c>
      <c r="Z335" s="84">
        <v>0</v>
      </c>
      <c r="AA335" s="84">
        <v>0</v>
      </c>
      <c r="AB335" s="84">
        <v>0</v>
      </c>
      <c r="AC335" s="85">
        <v>0</v>
      </c>
      <c r="AD335" s="86">
        <v>0</v>
      </c>
      <c r="AE335" s="86">
        <v>0</v>
      </c>
      <c r="AF335" s="86">
        <v>0</v>
      </c>
      <c r="AG335" s="86">
        <v>0</v>
      </c>
      <c r="AH335" s="86">
        <v>0</v>
      </c>
      <c r="AI335" s="87">
        <f t="shared" si="205"/>
        <v>0</v>
      </c>
    </row>
    <row r="336" spans="1:35">
      <c r="A336" s="11" t="s">
        <v>23</v>
      </c>
      <c r="B336" s="55">
        <v>0</v>
      </c>
      <c r="C336" s="55">
        <v>0</v>
      </c>
      <c r="D336" s="55">
        <v>0</v>
      </c>
      <c r="E336" s="55">
        <v>0</v>
      </c>
      <c r="F336" s="400"/>
      <c r="G336" s="55">
        <v>0</v>
      </c>
      <c r="H336" s="56">
        <v>0</v>
      </c>
      <c r="I336" s="57">
        <f t="shared" si="203"/>
        <v>0</v>
      </c>
      <c r="J336" s="5"/>
      <c r="K336" s="23" t="s">
        <v>23</v>
      </c>
      <c r="L336" s="58">
        <v>0</v>
      </c>
      <c r="M336" s="58">
        <v>0</v>
      </c>
      <c r="N336" s="58">
        <v>0</v>
      </c>
      <c r="O336" s="58">
        <v>0</v>
      </c>
      <c r="P336" s="58">
        <v>0</v>
      </c>
      <c r="Q336" s="58">
        <v>0</v>
      </c>
      <c r="R336" s="59">
        <v>0</v>
      </c>
      <c r="S336" s="60">
        <f t="shared" si="204"/>
        <v>0</v>
      </c>
      <c r="U336" s="33" t="s">
        <v>62</v>
      </c>
      <c r="V336" s="91">
        <v>0</v>
      </c>
      <c r="W336" s="91">
        <v>0</v>
      </c>
      <c r="X336" s="91">
        <v>0</v>
      </c>
      <c r="Y336" s="91">
        <v>0</v>
      </c>
      <c r="Z336" s="91">
        <v>0</v>
      </c>
      <c r="AA336" s="91">
        <v>0</v>
      </c>
      <c r="AB336" s="91">
        <v>0</v>
      </c>
      <c r="AC336" s="91">
        <v>0</v>
      </c>
      <c r="AD336" s="91">
        <v>0</v>
      </c>
      <c r="AE336" s="91">
        <v>0</v>
      </c>
      <c r="AF336" s="91">
        <v>0</v>
      </c>
      <c r="AG336" s="91">
        <v>0</v>
      </c>
      <c r="AH336" s="92">
        <v>0</v>
      </c>
      <c r="AI336" s="93">
        <f t="shared" si="205"/>
        <v>0</v>
      </c>
    </row>
    <row r="337" spans="1:35">
      <c r="A337" s="12" t="s">
        <v>19</v>
      </c>
      <c r="B337" s="61">
        <v>0</v>
      </c>
      <c r="C337" s="61">
        <v>0</v>
      </c>
      <c r="D337" s="61">
        <v>0</v>
      </c>
      <c r="E337" s="61">
        <v>0</v>
      </c>
      <c r="F337" s="400"/>
      <c r="G337" s="61">
        <v>0</v>
      </c>
      <c r="H337" s="62">
        <v>0</v>
      </c>
      <c r="I337" s="63">
        <f t="shared" si="203"/>
        <v>0</v>
      </c>
      <c r="J337" s="5"/>
      <c r="K337" s="24" t="s">
        <v>19</v>
      </c>
      <c r="L337" s="61">
        <v>0</v>
      </c>
      <c r="M337" s="61">
        <v>0</v>
      </c>
      <c r="N337" s="61">
        <v>0</v>
      </c>
      <c r="O337" s="61">
        <v>0</v>
      </c>
      <c r="P337" s="61">
        <v>0</v>
      </c>
      <c r="Q337" s="61">
        <v>0</v>
      </c>
      <c r="R337" s="64">
        <v>0</v>
      </c>
      <c r="S337" s="65">
        <f t="shared" si="204"/>
        <v>0</v>
      </c>
      <c r="U337" s="34" t="s">
        <v>19</v>
      </c>
      <c r="V337" s="94">
        <v>0</v>
      </c>
      <c r="W337" s="94">
        <v>0</v>
      </c>
      <c r="X337" s="94">
        <v>0</v>
      </c>
      <c r="Y337" s="94">
        <v>0</v>
      </c>
      <c r="Z337" s="94">
        <v>0</v>
      </c>
      <c r="AA337" s="94">
        <v>0</v>
      </c>
      <c r="AB337" s="94">
        <v>0</v>
      </c>
      <c r="AC337" s="94">
        <v>0</v>
      </c>
      <c r="AD337" s="95">
        <v>0</v>
      </c>
      <c r="AE337" s="95">
        <v>0</v>
      </c>
      <c r="AF337" s="95">
        <v>0</v>
      </c>
      <c r="AG337" s="95">
        <v>0</v>
      </c>
      <c r="AH337" s="95">
        <v>0</v>
      </c>
      <c r="AI337" s="96">
        <f t="shared" si="205"/>
        <v>0</v>
      </c>
    </row>
    <row r="338" spans="1:35">
      <c r="A338" s="11" t="s">
        <v>20</v>
      </c>
      <c r="B338" s="55">
        <v>0</v>
      </c>
      <c r="C338" s="55">
        <v>0</v>
      </c>
      <c r="D338" s="55">
        <v>0</v>
      </c>
      <c r="E338" s="55">
        <v>0</v>
      </c>
      <c r="F338" s="400"/>
      <c r="G338" s="55">
        <v>0</v>
      </c>
      <c r="H338" s="56">
        <v>0</v>
      </c>
      <c r="I338" s="57">
        <f t="shared" si="203"/>
        <v>0</v>
      </c>
      <c r="J338" s="5"/>
      <c r="K338" s="23" t="s">
        <v>20</v>
      </c>
      <c r="L338" s="58">
        <v>0</v>
      </c>
      <c r="M338" s="58">
        <v>0</v>
      </c>
      <c r="N338" s="58">
        <v>0</v>
      </c>
      <c r="O338" s="58">
        <v>0</v>
      </c>
      <c r="P338" s="58">
        <v>0</v>
      </c>
      <c r="Q338" s="58">
        <v>0</v>
      </c>
      <c r="R338" s="59">
        <v>0</v>
      </c>
      <c r="S338" s="60">
        <f t="shared" si="204"/>
        <v>0</v>
      </c>
      <c r="U338" s="33" t="s">
        <v>20</v>
      </c>
      <c r="V338" s="91">
        <v>0</v>
      </c>
      <c r="W338" s="91">
        <v>0</v>
      </c>
      <c r="X338" s="91">
        <v>0</v>
      </c>
      <c r="Y338" s="91">
        <v>0</v>
      </c>
      <c r="Z338" s="91">
        <v>0</v>
      </c>
      <c r="AA338" s="91">
        <v>0</v>
      </c>
      <c r="AB338" s="91">
        <v>0</v>
      </c>
      <c r="AC338" s="91">
        <v>0</v>
      </c>
      <c r="AD338" s="91">
        <v>0</v>
      </c>
      <c r="AE338" s="91">
        <v>0</v>
      </c>
      <c r="AF338" s="91">
        <v>0</v>
      </c>
      <c r="AG338" s="91">
        <v>0</v>
      </c>
      <c r="AH338" s="92">
        <v>0</v>
      </c>
      <c r="AI338" s="93">
        <f t="shared" si="205"/>
        <v>0</v>
      </c>
    </row>
    <row r="339" spans="1:35" ht="15" thickBot="1">
      <c r="A339" s="13" t="s">
        <v>11</v>
      </c>
      <c r="B339" s="66">
        <v>0</v>
      </c>
      <c r="C339" s="66">
        <v>0</v>
      </c>
      <c r="D339" s="66">
        <v>0</v>
      </c>
      <c r="E339" s="66">
        <v>0</v>
      </c>
      <c r="F339" s="401"/>
      <c r="G339" s="66">
        <v>0</v>
      </c>
      <c r="H339" s="67">
        <v>0</v>
      </c>
      <c r="I339" s="68">
        <f t="shared" si="203"/>
        <v>0</v>
      </c>
      <c r="J339" s="5"/>
      <c r="K339" s="25" t="s">
        <v>11</v>
      </c>
      <c r="L339" s="66">
        <v>0</v>
      </c>
      <c r="M339" s="66">
        <v>0</v>
      </c>
      <c r="N339" s="66">
        <v>0</v>
      </c>
      <c r="O339" s="66">
        <v>0</v>
      </c>
      <c r="P339" s="66">
        <v>0</v>
      </c>
      <c r="Q339" s="66">
        <v>0</v>
      </c>
      <c r="R339" s="69">
        <v>0</v>
      </c>
      <c r="S339" s="70">
        <f t="shared" si="204"/>
        <v>0</v>
      </c>
      <c r="U339" s="34" t="s">
        <v>11</v>
      </c>
      <c r="V339" s="94">
        <v>0</v>
      </c>
      <c r="W339" s="94">
        <v>0</v>
      </c>
      <c r="X339" s="94">
        <v>0</v>
      </c>
      <c r="Y339" s="94">
        <v>0</v>
      </c>
      <c r="Z339" s="94">
        <v>0</v>
      </c>
      <c r="AA339" s="94">
        <v>0</v>
      </c>
      <c r="AB339" s="94">
        <v>0</v>
      </c>
      <c r="AC339" s="94">
        <v>0</v>
      </c>
      <c r="AD339" s="95">
        <v>0</v>
      </c>
      <c r="AE339" s="95">
        <v>0</v>
      </c>
      <c r="AF339" s="95">
        <v>0</v>
      </c>
      <c r="AG339" s="95">
        <v>0</v>
      </c>
      <c r="AH339" s="95">
        <v>0</v>
      </c>
      <c r="AI339" s="96">
        <f t="shared" si="205"/>
        <v>0</v>
      </c>
    </row>
    <row r="340" spans="1:35" ht="15">
      <c r="A340" s="14" t="s">
        <v>26</v>
      </c>
      <c r="B340" s="71">
        <f>SUM(B319:B335)</f>
        <v>77.130195582744719</v>
      </c>
      <c r="C340" s="71">
        <f t="shared" ref="C340:I340" si="206">SUM(C319:C335)</f>
        <v>438.68229919080153</v>
      </c>
      <c r="D340" s="71">
        <f t="shared" si="206"/>
        <v>92.877033274217382</v>
      </c>
      <c r="E340" s="71">
        <f t="shared" si="206"/>
        <v>247.32067400430032</v>
      </c>
      <c r="F340" s="71">
        <f t="shared" si="206"/>
        <v>0</v>
      </c>
      <c r="G340" s="71">
        <f t="shared" si="206"/>
        <v>12.002295198980393</v>
      </c>
      <c r="H340" s="72">
        <f t="shared" si="206"/>
        <v>0</v>
      </c>
      <c r="I340" s="44">
        <f t="shared" si="206"/>
        <v>868.01249725104435</v>
      </c>
      <c r="J340" s="5"/>
      <c r="K340" s="26" t="s">
        <v>26</v>
      </c>
      <c r="L340" s="71">
        <f>SUM(L319:L335)</f>
        <v>77.130195582744719</v>
      </c>
      <c r="M340" s="71">
        <f t="shared" ref="M340:S340" si="207">SUM(M319:M335)</f>
        <v>438.68229919080153</v>
      </c>
      <c r="N340" s="71">
        <f t="shared" si="207"/>
        <v>92.877033274217382</v>
      </c>
      <c r="O340" s="71">
        <f t="shared" si="207"/>
        <v>247.32067400430032</v>
      </c>
      <c r="P340" s="71">
        <f t="shared" si="207"/>
        <v>34.223104194965707</v>
      </c>
      <c r="Q340" s="71">
        <f t="shared" si="207"/>
        <v>12.002295198980393</v>
      </c>
      <c r="R340" s="72">
        <f t="shared" si="207"/>
        <v>0</v>
      </c>
      <c r="S340" s="73">
        <f t="shared" si="207"/>
        <v>902.23560144600992</v>
      </c>
      <c r="U340" s="35" t="s">
        <v>60</v>
      </c>
      <c r="V340" s="97">
        <f>SUM(V319:V335)</f>
        <v>54.188819528692513</v>
      </c>
      <c r="W340" s="97">
        <f t="shared" ref="W340:AH340" si="208">SUM(W319:W335)</f>
        <v>10.196647864492771</v>
      </c>
      <c r="X340" s="97">
        <f t="shared" si="208"/>
        <v>12.002295198980393</v>
      </c>
      <c r="Y340" s="97">
        <f t="shared" si="208"/>
        <v>438.68229919080153</v>
      </c>
      <c r="Z340" s="97">
        <f t="shared" si="208"/>
        <v>27.443726345156492</v>
      </c>
      <c r="AA340" s="97">
        <f t="shared" si="208"/>
        <v>243.7724504285859</v>
      </c>
      <c r="AB340" s="97">
        <f t="shared" si="208"/>
        <v>34.223104194965707</v>
      </c>
      <c r="AC340" s="97">
        <f t="shared" si="208"/>
        <v>81.726258694334732</v>
      </c>
      <c r="AD340" s="98">
        <f t="shared" si="208"/>
        <v>12.744728189559421</v>
      </c>
      <c r="AE340" s="98">
        <f t="shared" si="208"/>
        <v>3.5482235757144238</v>
      </c>
      <c r="AF340" s="98">
        <f t="shared" si="208"/>
        <v>0</v>
      </c>
      <c r="AG340" s="98">
        <f t="shared" si="208"/>
        <v>65.433306929060876</v>
      </c>
      <c r="AH340" s="98">
        <f t="shared" si="208"/>
        <v>0</v>
      </c>
      <c r="AI340" s="99">
        <f>SUM(V340:AC340)</f>
        <v>902.23560144601004</v>
      </c>
    </row>
    <row r="341" spans="1:35" s="2" customFormat="1" ht="15" thickBot="1">
      <c r="A341" s="15" t="s">
        <v>100</v>
      </c>
      <c r="B341" s="100">
        <f>IF($I340=0,"-",B340/$I340)</f>
        <v>8.8858392969009659E-2</v>
      </c>
      <c r="C341" s="100">
        <f t="shared" ref="C341:H341" si="209">IF($I340=0,"-",C340/$I340)</f>
        <v>0.50538707746730394</v>
      </c>
      <c r="D341" s="100">
        <f t="shared" si="209"/>
        <v>0.10699964985337732</v>
      </c>
      <c r="E341" s="100">
        <f t="shared" si="209"/>
        <v>0.28492754976172985</v>
      </c>
      <c r="F341" s="100">
        <f t="shared" si="209"/>
        <v>0</v>
      </c>
      <c r="G341" s="100">
        <f t="shared" si="209"/>
        <v>1.3827329948579208E-2</v>
      </c>
      <c r="H341" s="101">
        <f t="shared" si="209"/>
        <v>0</v>
      </c>
      <c r="I341" s="102">
        <f>SUM(B341:H341)</f>
        <v>0.99999999999999989</v>
      </c>
      <c r="J341"/>
      <c r="K341" s="27" t="s">
        <v>100</v>
      </c>
      <c r="L341" s="76">
        <f>IF($S340=0,"-",L340/$S340)</f>
        <v>8.5487865319356066E-2</v>
      </c>
      <c r="M341" s="76">
        <f t="shared" ref="M341:R341" si="210">IF($S340=0,"-",M340/$S340)</f>
        <v>0.4862170130370902</v>
      </c>
      <c r="N341" s="76">
        <f t="shared" si="210"/>
        <v>0.10294099803351106</v>
      </c>
      <c r="O341" s="76">
        <f t="shared" si="210"/>
        <v>0.27411983478364221</v>
      </c>
      <c r="P341" s="76">
        <f t="shared" si="210"/>
        <v>3.7931449546123493E-2</v>
      </c>
      <c r="Q341" s="76">
        <f t="shared" si="210"/>
        <v>1.3302839280277076E-2</v>
      </c>
      <c r="R341" s="77">
        <f t="shared" si="210"/>
        <v>0</v>
      </c>
      <c r="S341" s="78">
        <f>SUM(L341:R341)</f>
        <v>1</v>
      </c>
      <c r="U341" s="36" t="s">
        <v>100</v>
      </c>
      <c r="V341" s="103">
        <f>+V340/$AI340</f>
        <v>6.0060608827499459E-2</v>
      </c>
      <c r="W341" s="103">
        <f t="shared" ref="W341:AH341" si="211">+W340/$AI340</f>
        <v>1.1301535705474975E-2</v>
      </c>
      <c r="X341" s="103">
        <f t="shared" si="211"/>
        <v>1.3302839280277074E-2</v>
      </c>
      <c r="Y341" s="103">
        <f t="shared" si="211"/>
        <v>0.48621701303709014</v>
      </c>
      <c r="Z341" s="103">
        <f t="shared" si="211"/>
        <v>3.0417472222524274E-2</v>
      </c>
      <c r="AA341" s="103">
        <f t="shared" si="211"/>
        <v>0.2701871329815545</v>
      </c>
      <c r="AB341" s="103">
        <f t="shared" si="211"/>
        <v>3.7931449546123486E-2</v>
      </c>
      <c r="AC341" s="103">
        <f t="shared" si="211"/>
        <v>9.0581948399456116E-2</v>
      </c>
      <c r="AD341" s="103">
        <f t="shared" si="211"/>
        <v>1.4125720786381614E-2</v>
      </c>
      <c r="AE341" s="103">
        <f t="shared" si="211"/>
        <v>3.9327018020877229E-3</v>
      </c>
      <c r="AF341" s="103">
        <f t="shared" si="211"/>
        <v>0</v>
      </c>
      <c r="AG341" s="103">
        <f t="shared" si="211"/>
        <v>7.2523525810986769E-2</v>
      </c>
      <c r="AH341" s="103">
        <f t="shared" si="211"/>
        <v>0</v>
      </c>
      <c r="AI341" s="104">
        <f>SUM(V341:AC341)</f>
        <v>1</v>
      </c>
    </row>
    <row r="342" spans="1:35" ht="15" thickBot="1">
      <c r="A342" s="16"/>
      <c r="B342" s="16"/>
      <c r="C342" s="16"/>
      <c r="D342" s="16"/>
      <c r="E342" s="16"/>
      <c r="F342" s="16"/>
      <c r="G342" s="16"/>
      <c r="H342" s="16"/>
      <c r="I342" s="16"/>
      <c r="K342" s="16"/>
      <c r="L342" s="16"/>
      <c r="M342" s="16"/>
      <c r="N342" s="16"/>
      <c r="O342" s="16"/>
      <c r="P342" s="16"/>
      <c r="Q342" s="16"/>
      <c r="R342" s="16"/>
      <c r="S342" s="16"/>
      <c r="AI342" s="5"/>
    </row>
    <row r="343" spans="1:35" ht="28.5">
      <c r="A343" s="431" t="s">
        <v>37</v>
      </c>
      <c r="B343" s="37" t="s">
        <v>0</v>
      </c>
      <c r="C343" s="37" t="s">
        <v>1</v>
      </c>
      <c r="D343" s="37" t="s">
        <v>2</v>
      </c>
      <c r="E343" s="37" t="s">
        <v>3</v>
      </c>
      <c r="F343" s="37" t="s">
        <v>27</v>
      </c>
      <c r="G343" s="37" t="s">
        <v>4</v>
      </c>
      <c r="H343" s="37" t="s">
        <v>5</v>
      </c>
      <c r="I343" s="38" t="s">
        <v>6</v>
      </c>
      <c r="K343" s="381" t="s">
        <v>37</v>
      </c>
      <c r="L343" s="39" t="s">
        <v>0</v>
      </c>
      <c r="M343" s="39" t="s">
        <v>1</v>
      </c>
      <c r="N343" s="39" t="s">
        <v>2</v>
      </c>
      <c r="O343" s="39" t="s">
        <v>3</v>
      </c>
      <c r="P343" s="39" t="s">
        <v>27</v>
      </c>
      <c r="Q343" s="39" t="s">
        <v>4</v>
      </c>
      <c r="R343" s="39" t="s">
        <v>5</v>
      </c>
      <c r="S343" s="40" t="s">
        <v>6</v>
      </c>
      <c r="U343" s="383" t="s">
        <v>37</v>
      </c>
      <c r="V343" s="79" t="s">
        <v>69</v>
      </c>
      <c r="W343" s="79" t="s">
        <v>70</v>
      </c>
      <c r="X343" s="79" t="s">
        <v>4</v>
      </c>
      <c r="Y343" s="79" t="s">
        <v>1</v>
      </c>
      <c r="Z343" s="79" t="s">
        <v>2</v>
      </c>
      <c r="AA343" s="79" t="s">
        <v>3</v>
      </c>
      <c r="AB343" s="79" t="s">
        <v>52</v>
      </c>
      <c r="AC343" s="79" t="s">
        <v>64</v>
      </c>
      <c r="AD343" s="80" t="s">
        <v>72</v>
      </c>
      <c r="AE343" s="80" t="s">
        <v>79</v>
      </c>
      <c r="AF343" s="80" t="s">
        <v>73</v>
      </c>
      <c r="AG343" s="80" t="s">
        <v>80</v>
      </c>
      <c r="AH343" s="80" t="s">
        <v>81</v>
      </c>
      <c r="AI343" s="81" t="s">
        <v>60</v>
      </c>
    </row>
    <row r="344" spans="1:35" ht="15" customHeight="1">
      <c r="A344" s="432" t="s">
        <v>37</v>
      </c>
      <c r="B344" s="372" t="s">
        <v>109</v>
      </c>
      <c r="C344" s="373"/>
      <c r="D344" s="373"/>
      <c r="E344" s="373"/>
      <c r="F344" s="373"/>
      <c r="G344" s="373"/>
      <c r="H344" s="373"/>
      <c r="I344" s="374"/>
      <c r="K344" s="382" t="s">
        <v>37</v>
      </c>
      <c r="L344" s="369" t="s">
        <v>109</v>
      </c>
      <c r="M344" s="370"/>
      <c r="N344" s="370"/>
      <c r="O344" s="370"/>
      <c r="P344" s="370"/>
      <c r="Q344" s="370"/>
      <c r="R344" s="370"/>
      <c r="S344" s="371"/>
      <c r="U344" s="384" t="s">
        <v>37</v>
      </c>
      <c r="V344" s="379" t="s">
        <v>109</v>
      </c>
      <c r="W344" s="379"/>
      <c r="X344" s="379"/>
      <c r="Y344" s="379"/>
      <c r="Z344" s="379"/>
      <c r="AA344" s="379"/>
      <c r="AB344" s="379"/>
      <c r="AC344" s="379"/>
      <c r="AD344" s="379"/>
      <c r="AE344" s="379"/>
      <c r="AF344" s="379"/>
      <c r="AG344" s="379"/>
      <c r="AH344" s="379"/>
      <c r="AI344" s="380"/>
    </row>
    <row r="345" spans="1:35" ht="15">
      <c r="A345" s="7" t="s">
        <v>7</v>
      </c>
      <c r="B345" s="42">
        <v>0</v>
      </c>
      <c r="C345" s="42">
        <v>0</v>
      </c>
      <c r="D345" s="42">
        <v>0</v>
      </c>
      <c r="E345" s="42">
        <v>0</v>
      </c>
      <c r="F345" s="399"/>
      <c r="G345" s="42">
        <v>0</v>
      </c>
      <c r="H345" s="43">
        <v>0</v>
      </c>
      <c r="I345" s="44">
        <f>SUM(B345:H345)</f>
        <v>0</v>
      </c>
      <c r="J345" s="5"/>
      <c r="K345" s="28" t="s">
        <v>7</v>
      </c>
      <c r="L345" s="42">
        <v>0</v>
      </c>
      <c r="M345" s="42">
        <v>0</v>
      </c>
      <c r="N345" s="42">
        <v>0</v>
      </c>
      <c r="O345" s="42">
        <v>0</v>
      </c>
      <c r="P345" s="42">
        <v>0</v>
      </c>
      <c r="Q345" s="42">
        <v>0</v>
      </c>
      <c r="R345" s="82">
        <v>0</v>
      </c>
      <c r="S345" s="83">
        <f>SUM(L345:R345)</f>
        <v>0</v>
      </c>
      <c r="U345" s="29" t="s">
        <v>7</v>
      </c>
      <c r="V345" s="84">
        <v>0</v>
      </c>
      <c r="W345" s="84">
        <v>0</v>
      </c>
      <c r="X345" s="84">
        <v>0</v>
      </c>
      <c r="Y345" s="84">
        <v>0</v>
      </c>
      <c r="Z345" s="84">
        <v>0</v>
      </c>
      <c r="AA345" s="84">
        <v>0</v>
      </c>
      <c r="AB345" s="84">
        <v>0</v>
      </c>
      <c r="AC345" s="85">
        <v>0</v>
      </c>
      <c r="AD345" s="86">
        <v>0</v>
      </c>
      <c r="AE345" s="86">
        <v>0</v>
      </c>
      <c r="AF345" s="86">
        <v>0</v>
      </c>
      <c r="AG345" s="86">
        <v>0</v>
      </c>
      <c r="AH345" s="86">
        <v>0</v>
      </c>
      <c r="AI345" s="87">
        <f>SUM(V345:AC345)</f>
        <v>0</v>
      </c>
    </row>
    <row r="346" spans="1:35" ht="15">
      <c r="A346" s="8" t="s">
        <v>8</v>
      </c>
      <c r="B346" s="48">
        <v>0</v>
      </c>
      <c r="C346" s="48">
        <v>0</v>
      </c>
      <c r="D346" s="48">
        <v>0</v>
      </c>
      <c r="E346" s="48">
        <v>0</v>
      </c>
      <c r="F346" s="400"/>
      <c r="G346" s="48">
        <v>0</v>
      </c>
      <c r="H346" s="49">
        <v>0</v>
      </c>
      <c r="I346" s="50">
        <f t="shared" ref="I346:I365" si="212">SUM(B346:H346)</f>
        <v>0</v>
      </c>
      <c r="J346" s="5"/>
      <c r="K346" s="20" t="s">
        <v>8</v>
      </c>
      <c r="L346" s="51">
        <v>0</v>
      </c>
      <c r="M346" s="51">
        <v>0</v>
      </c>
      <c r="N346" s="51">
        <v>0</v>
      </c>
      <c r="O346" s="51">
        <v>0</v>
      </c>
      <c r="P346" s="51">
        <v>0</v>
      </c>
      <c r="Q346" s="51">
        <v>0</v>
      </c>
      <c r="R346" s="52">
        <v>0</v>
      </c>
      <c r="S346" s="53">
        <f t="shared" ref="S346:S365" si="213">SUM(L346:R346)</f>
        <v>0</v>
      </c>
      <c r="U346" s="30" t="s">
        <v>8</v>
      </c>
      <c r="V346" s="88">
        <v>0</v>
      </c>
      <c r="W346" s="88">
        <v>0</v>
      </c>
      <c r="X346" s="88">
        <v>0</v>
      </c>
      <c r="Y346" s="88">
        <v>0</v>
      </c>
      <c r="Z346" s="88">
        <v>0</v>
      </c>
      <c r="AA346" s="88">
        <v>0</v>
      </c>
      <c r="AB346" s="88">
        <v>0</v>
      </c>
      <c r="AC346" s="89">
        <v>0</v>
      </c>
      <c r="AD346" s="88">
        <v>0</v>
      </c>
      <c r="AE346" s="88">
        <v>0</v>
      </c>
      <c r="AF346" s="88">
        <v>0</v>
      </c>
      <c r="AG346" s="88">
        <v>0</v>
      </c>
      <c r="AH346" s="88">
        <v>0</v>
      </c>
      <c r="AI346" s="90">
        <f t="shared" ref="AI346:AI365" si="214">SUM(V346:AC346)</f>
        <v>0</v>
      </c>
    </row>
    <row r="347" spans="1:35" ht="15">
      <c r="A347" s="9" t="s">
        <v>10</v>
      </c>
      <c r="B347" s="45">
        <v>0</v>
      </c>
      <c r="C347" s="45">
        <v>0</v>
      </c>
      <c r="D347" s="45">
        <v>0</v>
      </c>
      <c r="E347" s="45">
        <v>0</v>
      </c>
      <c r="F347" s="400"/>
      <c r="G347" s="45">
        <v>0</v>
      </c>
      <c r="H347" s="54">
        <v>0</v>
      </c>
      <c r="I347" s="44">
        <f t="shared" si="212"/>
        <v>0</v>
      </c>
      <c r="J347" s="5"/>
      <c r="K347" s="21" t="s">
        <v>10</v>
      </c>
      <c r="L347" s="45">
        <v>0</v>
      </c>
      <c r="M347" s="45">
        <v>0</v>
      </c>
      <c r="N347" s="45">
        <v>0</v>
      </c>
      <c r="O347" s="45">
        <v>0</v>
      </c>
      <c r="P347" s="45">
        <v>0</v>
      </c>
      <c r="Q347" s="45">
        <v>0</v>
      </c>
      <c r="R347" s="46">
        <v>0</v>
      </c>
      <c r="S347" s="47">
        <f t="shared" si="213"/>
        <v>0</v>
      </c>
      <c r="U347" s="31" t="s">
        <v>10</v>
      </c>
      <c r="V347" s="84">
        <v>0</v>
      </c>
      <c r="W347" s="84">
        <v>0</v>
      </c>
      <c r="X347" s="84">
        <v>0</v>
      </c>
      <c r="Y347" s="84">
        <v>0</v>
      </c>
      <c r="Z347" s="84">
        <v>0</v>
      </c>
      <c r="AA347" s="84">
        <v>0</v>
      </c>
      <c r="AB347" s="84">
        <v>0</v>
      </c>
      <c r="AC347" s="85">
        <v>0</v>
      </c>
      <c r="AD347" s="86">
        <v>0</v>
      </c>
      <c r="AE347" s="86">
        <v>0</v>
      </c>
      <c r="AF347" s="86">
        <v>0</v>
      </c>
      <c r="AG347" s="86">
        <v>0</v>
      </c>
      <c r="AH347" s="86">
        <v>0</v>
      </c>
      <c r="AI347" s="87">
        <f t="shared" si="214"/>
        <v>0</v>
      </c>
    </row>
    <row r="348" spans="1:35" ht="15">
      <c r="A348" s="8" t="s">
        <v>53</v>
      </c>
      <c r="B348" s="48">
        <v>0</v>
      </c>
      <c r="C348" s="48">
        <v>0</v>
      </c>
      <c r="D348" s="48">
        <v>0</v>
      </c>
      <c r="E348" s="48">
        <v>0</v>
      </c>
      <c r="F348" s="400"/>
      <c r="G348" s="48">
        <v>0</v>
      </c>
      <c r="H348" s="49">
        <v>0</v>
      </c>
      <c r="I348" s="50">
        <f t="shared" si="212"/>
        <v>0</v>
      </c>
      <c r="J348" s="5"/>
      <c r="K348" s="20" t="s">
        <v>53</v>
      </c>
      <c r="L348" s="51">
        <v>0</v>
      </c>
      <c r="M348" s="51">
        <v>0</v>
      </c>
      <c r="N348" s="51">
        <v>0</v>
      </c>
      <c r="O348" s="51">
        <v>0</v>
      </c>
      <c r="P348" s="51">
        <v>0</v>
      </c>
      <c r="Q348" s="51">
        <v>0</v>
      </c>
      <c r="R348" s="52">
        <v>0</v>
      </c>
      <c r="S348" s="53">
        <f t="shared" si="213"/>
        <v>0</v>
      </c>
      <c r="U348" s="30" t="s">
        <v>53</v>
      </c>
      <c r="V348" s="88">
        <v>0</v>
      </c>
      <c r="W348" s="88">
        <v>0</v>
      </c>
      <c r="X348" s="88">
        <v>0</v>
      </c>
      <c r="Y348" s="88">
        <v>0</v>
      </c>
      <c r="Z348" s="88">
        <v>0</v>
      </c>
      <c r="AA348" s="88">
        <v>0</v>
      </c>
      <c r="AB348" s="88">
        <v>0</v>
      </c>
      <c r="AC348" s="89">
        <v>0</v>
      </c>
      <c r="AD348" s="88">
        <v>0</v>
      </c>
      <c r="AE348" s="88">
        <v>0</v>
      </c>
      <c r="AF348" s="88">
        <v>0</v>
      </c>
      <c r="AG348" s="88">
        <v>0</v>
      </c>
      <c r="AH348" s="88">
        <v>0</v>
      </c>
      <c r="AI348" s="90">
        <f t="shared" si="214"/>
        <v>0</v>
      </c>
    </row>
    <row r="349" spans="1:35" ht="15">
      <c r="A349" s="9" t="s">
        <v>16</v>
      </c>
      <c r="B349" s="45">
        <v>0.18231079054898466</v>
      </c>
      <c r="C349" s="45">
        <v>0</v>
      </c>
      <c r="D349" s="45">
        <v>0.16641632812628904</v>
      </c>
      <c r="E349" s="45">
        <v>0</v>
      </c>
      <c r="F349" s="400"/>
      <c r="G349" s="45">
        <v>0</v>
      </c>
      <c r="H349" s="54">
        <v>0</v>
      </c>
      <c r="I349" s="44">
        <f t="shared" si="212"/>
        <v>0.34872711867527373</v>
      </c>
      <c r="J349" s="5"/>
      <c r="K349" s="21" t="s">
        <v>16</v>
      </c>
      <c r="L349" s="45">
        <v>0.18231079054898466</v>
      </c>
      <c r="M349" s="45">
        <v>0</v>
      </c>
      <c r="N349" s="45">
        <v>0.16641632812628904</v>
      </c>
      <c r="O349" s="45">
        <v>0</v>
      </c>
      <c r="P349" s="45">
        <v>0</v>
      </c>
      <c r="Q349" s="45">
        <v>0</v>
      </c>
      <c r="R349" s="46">
        <v>0</v>
      </c>
      <c r="S349" s="47">
        <f t="shared" si="213"/>
        <v>0.34872711867527373</v>
      </c>
      <c r="U349" s="31" t="s">
        <v>16</v>
      </c>
      <c r="V349" s="84">
        <v>0.18231079054898466</v>
      </c>
      <c r="W349" s="84">
        <v>0</v>
      </c>
      <c r="X349" s="84">
        <v>0</v>
      </c>
      <c r="Y349" s="84">
        <v>0</v>
      </c>
      <c r="Z349" s="84">
        <v>0.14624465198976916</v>
      </c>
      <c r="AA349" s="84">
        <v>0</v>
      </c>
      <c r="AB349" s="84">
        <v>0</v>
      </c>
      <c r="AC349" s="85">
        <v>2.0171676136519882E-2</v>
      </c>
      <c r="AD349" s="86">
        <v>0</v>
      </c>
      <c r="AE349" s="86">
        <v>0</v>
      </c>
      <c r="AF349" s="86">
        <v>0</v>
      </c>
      <c r="AG349" s="86">
        <v>2.0171676136519882E-2</v>
      </c>
      <c r="AH349" s="86">
        <v>0</v>
      </c>
      <c r="AI349" s="87">
        <f t="shared" si="214"/>
        <v>0.34872711867527367</v>
      </c>
    </row>
    <row r="350" spans="1:35" ht="15">
      <c r="A350" s="8" t="s">
        <v>65</v>
      </c>
      <c r="B350" s="48">
        <v>3.4944146030739156</v>
      </c>
      <c r="C350" s="48">
        <v>0</v>
      </c>
      <c r="D350" s="48">
        <v>6.8181479791664841E-3</v>
      </c>
      <c r="E350" s="48">
        <v>0</v>
      </c>
      <c r="F350" s="400"/>
      <c r="G350" s="48">
        <v>0</v>
      </c>
      <c r="H350" s="49">
        <v>0</v>
      </c>
      <c r="I350" s="50">
        <f t="shared" si="212"/>
        <v>3.5012327510530823</v>
      </c>
      <c r="J350" s="5"/>
      <c r="K350" s="20" t="s">
        <v>65</v>
      </c>
      <c r="L350" s="51">
        <v>3.4944146030739156</v>
      </c>
      <c r="M350" s="51">
        <v>0</v>
      </c>
      <c r="N350" s="51">
        <v>6.8181479791664841E-3</v>
      </c>
      <c r="O350" s="51">
        <v>0</v>
      </c>
      <c r="P350" s="51">
        <v>0</v>
      </c>
      <c r="Q350" s="51">
        <v>0</v>
      </c>
      <c r="R350" s="52">
        <v>0</v>
      </c>
      <c r="S350" s="53">
        <f t="shared" si="213"/>
        <v>3.5012327510530823</v>
      </c>
      <c r="U350" s="30" t="s">
        <v>54</v>
      </c>
      <c r="V350" s="88">
        <v>3.4944146030739156</v>
      </c>
      <c r="W350" s="88">
        <v>0</v>
      </c>
      <c r="X350" s="88">
        <v>0</v>
      </c>
      <c r="Y350" s="88">
        <v>0</v>
      </c>
      <c r="Z350" s="88">
        <v>0</v>
      </c>
      <c r="AA350" s="88">
        <v>0</v>
      </c>
      <c r="AB350" s="88">
        <v>0</v>
      </c>
      <c r="AC350" s="89">
        <v>6.8181479791664841E-3</v>
      </c>
      <c r="AD350" s="88">
        <v>0</v>
      </c>
      <c r="AE350" s="88">
        <v>0</v>
      </c>
      <c r="AF350" s="88">
        <v>0</v>
      </c>
      <c r="AG350" s="88">
        <v>6.8181479791664841E-3</v>
      </c>
      <c r="AH350" s="88">
        <v>0</v>
      </c>
      <c r="AI350" s="90">
        <f t="shared" si="214"/>
        <v>3.5012327510530823</v>
      </c>
    </row>
    <row r="351" spans="1:35" ht="15">
      <c r="A351" s="9" t="s">
        <v>55</v>
      </c>
      <c r="B351" s="45">
        <v>0</v>
      </c>
      <c r="C351" s="45">
        <v>0</v>
      </c>
      <c r="D351" s="45">
        <v>2.1073452413354272</v>
      </c>
      <c r="E351" s="45">
        <v>0</v>
      </c>
      <c r="F351" s="400"/>
      <c r="G351" s="45">
        <v>0</v>
      </c>
      <c r="H351" s="54">
        <v>0</v>
      </c>
      <c r="I351" s="44">
        <f t="shared" si="212"/>
        <v>2.1073452413354272</v>
      </c>
      <c r="J351" s="5"/>
      <c r="K351" s="21" t="s">
        <v>55</v>
      </c>
      <c r="L351" s="45">
        <v>0</v>
      </c>
      <c r="M351" s="45">
        <v>0</v>
      </c>
      <c r="N351" s="45">
        <v>2.1073452413354272</v>
      </c>
      <c r="O351" s="45">
        <v>0</v>
      </c>
      <c r="P351" s="45">
        <v>122.4882362812258</v>
      </c>
      <c r="Q351" s="45">
        <v>0</v>
      </c>
      <c r="R351" s="46">
        <v>0</v>
      </c>
      <c r="S351" s="47">
        <f t="shared" si="213"/>
        <v>124.59558152256122</v>
      </c>
      <c r="U351" s="31" t="s">
        <v>55</v>
      </c>
      <c r="V351" s="84">
        <v>0</v>
      </c>
      <c r="W351" s="84">
        <v>0</v>
      </c>
      <c r="X351" s="84">
        <v>0</v>
      </c>
      <c r="Y351" s="84">
        <v>0</v>
      </c>
      <c r="Z351" s="84">
        <v>0</v>
      </c>
      <c r="AA351" s="84">
        <v>0</v>
      </c>
      <c r="AB351" s="84">
        <v>122.4882362812258</v>
      </c>
      <c r="AC351" s="85">
        <v>2.1073452413354272</v>
      </c>
      <c r="AD351" s="84">
        <v>0</v>
      </c>
      <c r="AE351" s="84">
        <v>0</v>
      </c>
      <c r="AF351" s="84">
        <v>0</v>
      </c>
      <c r="AG351" s="84">
        <v>2.1073452413354272</v>
      </c>
      <c r="AH351" s="84">
        <v>0</v>
      </c>
      <c r="AI351" s="87">
        <f t="shared" si="214"/>
        <v>124.59558152256122</v>
      </c>
    </row>
    <row r="352" spans="1:35" ht="15">
      <c r="A352" s="8" t="s">
        <v>12</v>
      </c>
      <c r="B352" s="48">
        <v>0</v>
      </c>
      <c r="C352" s="48">
        <v>0</v>
      </c>
      <c r="D352" s="48">
        <v>0</v>
      </c>
      <c r="E352" s="48">
        <v>0</v>
      </c>
      <c r="F352" s="400"/>
      <c r="G352" s="48">
        <v>0</v>
      </c>
      <c r="H352" s="49">
        <v>0</v>
      </c>
      <c r="I352" s="50">
        <f t="shared" si="212"/>
        <v>0</v>
      </c>
      <c r="J352" s="5"/>
      <c r="K352" s="20" t="s">
        <v>12</v>
      </c>
      <c r="L352" s="51">
        <v>0</v>
      </c>
      <c r="M352" s="51">
        <v>0</v>
      </c>
      <c r="N352" s="51">
        <v>0</v>
      </c>
      <c r="O352" s="51">
        <v>0</v>
      </c>
      <c r="P352" s="51">
        <v>1.5736611681954802</v>
      </c>
      <c r="Q352" s="51">
        <v>0</v>
      </c>
      <c r="R352" s="52">
        <v>0</v>
      </c>
      <c r="S352" s="53">
        <f t="shared" si="213"/>
        <v>1.5736611681954802</v>
      </c>
      <c r="U352" s="30" t="s">
        <v>12</v>
      </c>
      <c r="V352" s="88">
        <v>0</v>
      </c>
      <c r="W352" s="88">
        <v>0</v>
      </c>
      <c r="X352" s="88">
        <v>0</v>
      </c>
      <c r="Y352" s="88">
        <v>0</v>
      </c>
      <c r="Z352" s="88">
        <v>0</v>
      </c>
      <c r="AA352" s="88">
        <v>0</v>
      </c>
      <c r="AB352" s="88">
        <v>1.5736611681954802</v>
      </c>
      <c r="AC352" s="89">
        <v>0</v>
      </c>
      <c r="AD352" s="88">
        <v>0</v>
      </c>
      <c r="AE352" s="88">
        <v>0</v>
      </c>
      <c r="AF352" s="88">
        <v>0</v>
      </c>
      <c r="AG352" s="88">
        <v>0</v>
      </c>
      <c r="AH352" s="88">
        <v>0</v>
      </c>
      <c r="AI352" s="90">
        <f t="shared" si="214"/>
        <v>1.5736611681954802</v>
      </c>
    </row>
    <row r="353" spans="1:35" ht="15">
      <c r="A353" s="9" t="s">
        <v>56</v>
      </c>
      <c r="B353" s="45">
        <v>0</v>
      </c>
      <c r="C353" s="45">
        <v>0</v>
      </c>
      <c r="D353" s="45">
        <v>0</v>
      </c>
      <c r="E353" s="45">
        <v>0</v>
      </c>
      <c r="F353" s="400"/>
      <c r="G353" s="45">
        <v>0</v>
      </c>
      <c r="H353" s="54">
        <v>0</v>
      </c>
      <c r="I353" s="44">
        <f t="shared" si="212"/>
        <v>0</v>
      </c>
      <c r="J353" s="5"/>
      <c r="K353" s="21" t="s">
        <v>56</v>
      </c>
      <c r="L353" s="45">
        <v>0</v>
      </c>
      <c r="M353" s="45">
        <v>0</v>
      </c>
      <c r="N353" s="45">
        <v>0</v>
      </c>
      <c r="O353" s="45">
        <v>0</v>
      </c>
      <c r="P353" s="45">
        <v>0</v>
      </c>
      <c r="Q353" s="45">
        <v>0</v>
      </c>
      <c r="R353" s="46">
        <v>0</v>
      </c>
      <c r="S353" s="47">
        <f t="shared" si="213"/>
        <v>0</v>
      </c>
      <c r="U353" s="31" t="s">
        <v>56</v>
      </c>
      <c r="V353" s="84">
        <v>0</v>
      </c>
      <c r="W353" s="84">
        <v>0</v>
      </c>
      <c r="X353" s="84">
        <v>0</v>
      </c>
      <c r="Y353" s="84">
        <v>0</v>
      </c>
      <c r="Z353" s="84">
        <v>0</v>
      </c>
      <c r="AA353" s="84">
        <v>0</v>
      </c>
      <c r="AB353" s="84">
        <v>0</v>
      </c>
      <c r="AC353" s="85">
        <v>0</v>
      </c>
      <c r="AD353" s="84">
        <v>0</v>
      </c>
      <c r="AE353" s="84">
        <v>0</v>
      </c>
      <c r="AF353" s="84">
        <v>0</v>
      </c>
      <c r="AG353" s="84">
        <v>0</v>
      </c>
      <c r="AH353" s="84">
        <v>0</v>
      </c>
      <c r="AI353" s="87">
        <f t="shared" si="214"/>
        <v>0</v>
      </c>
    </row>
    <row r="354" spans="1:35" ht="15">
      <c r="A354" s="8" t="s">
        <v>17</v>
      </c>
      <c r="B354" s="48">
        <v>0</v>
      </c>
      <c r="C354" s="48">
        <v>0.13209607645524646</v>
      </c>
      <c r="D354" s="48">
        <v>0</v>
      </c>
      <c r="E354" s="48">
        <v>0</v>
      </c>
      <c r="F354" s="400"/>
      <c r="G354" s="48">
        <v>0</v>
      </c>
      <c r="H354" s="49">
        <v>0</v>
      </c>
      <c r="I354" s="50">
        <f t="shared" si="212"/>
        <v>0.13209607645524646</v>
      </c>
      <c r="J354" s="5"/>
      <c r="K354" s="20" t="s">
        <v>17</v>
      </c>
      <c r="L354" s="51">
        <v>0</v>
      </c>
      <c r="M354" s="51">
        <v>0.13209607645524646</v>
      </c>
      <c r="N354" s="51">
        <v>0</v>
      </c>
      <c r="O354" s="51">
        <v>0</v>
      </c>
      <c r="P354" s="51">
        <v>0</v>
      </c>
      <c r="Q354" s="51">
        <v>0</v>
      </c>
      <c r="R354" s="52">
        <v>0</v>
      </c>
      <c r="S354" s="53">
        <f t="shared" si="213"/>
        <v>0.13209607645524646</v>
      </c>
      <c r="U354" s="30" t="s">
        <v>17</v>
      </c>
      <c r="V354" s="88">
        <v>0</v>
      </c>
      <c r="W354" s="88">
        <v>0</v>
      </c>
      <c r="X354" s="88">
        <v>0</v>
      </c>
      <c r="Y354" s="88">
        <v>0.13209607645524646</v>
      </c>
      <c r="Z354" s="88">
        <v>0</v>
      </c>
      <c r="AA354" s="88">
        <v>0</v>
      </c>
      <c r="AB354" s="88">
        <v>0</v>
      </c>
      <c r="AC354" s="89">
        <v>0</v>
      </c>
      <c r="AD354" s="88">
        <v>0</v>
      </c>
      <c r="AE354" s="88">
        <v>0</v>
      </c>
      <c r="AF354" s="88">
        <v>0</v>
      </c>
      <c r="AG354" s="88">
        <v>0</v>
      </c>
      <c r="AH354" s="88">
        <v>0</v>
      </c>
      <c r="AI354" s="90">
        <f t="shared" si="214"/>
        <v>0.13209607645524646</v>
      </c>
    </row>
    <row r="355" spans="1:35" ht="15">
      <c r="A355" s="9" t="s">
        <v>141</v>
      </c>
      <c r="B355" s="45">
        <v>0.25762599023883859</v>
      </c>
      <c r="C355" s="45">
        <v>8.9393735016577587</v>
      </c>
      <c r="D355" s="45">
        <v>0</v>
      </c>
      <c r="E355" s="45">
        <v>0</v>
      </c>
      <c r="F355" s="400"/>
      <c r="G355" s="45">
        <v>0</v>
      </c>
      <c r="H355" s="54">
        <v>0</v>
      </c>
      <c r="I355" s="44">
        <f t="shared" si="212"/>
        <v>9.196999491896598</v>
      </c>
      <c r="J355" s="5"/>
      <c r="K355" s="21" t="s">
        <v>141</v>
      </c>
      <c r="L355" s="45">
        <v>0.25762599023883859</v>
      </c>
      <c r="M355" s="45">
        <v>8.9393735016577587</v>
      </c>
      <c r="N355" s="45">
        <v>0</v>
      </c>
      <c r="O355" s="45">
        <v>0</v>
      </c>
      <c r="P355" s="45">
        <v>0</v>
      </c>
      <c r="Q355" s="45">
        <v>0</v>
      </c>
      <c r="R355" s="46">
        <v>0</v>
      </c>
      <c r="S355" s="47">
        <f t="shared" si="213"/>
        <v>9.196999491896598</v>
      </c>
      <c r="U355" s="31" t="s">
        <v>141</v>
      </c>
      <c r="V355" s="84">
        <v>0.25762599023883859</v>
      </c>
      <c r="W355" s="84">
        <v>0</v>
      </c>
      <c r="X355" s="84">
        <v>0</v>
      </c>
      <c r="Y355" s="84">
        <v>8.9393735016577587</v>
      </c>
      <c r="Z355" s="84">
        <v>0</v>
      </c>
      <c r="AA355" s="84">
        <v>0</v>
      </c>
      <c r="AB355" s="84">
        <v>0</v>
      </c>
      <c r="AC355" s="85">
        <v>0</v>
      </c>
      <c r="AD355" s="84">
        <v>0</v>
      </c>
      <c r="AE355" s="84">
        <v>0</v>
      </c>
      <c r="AF355" s="84">
        <v>0</v>
      </c>
      <c r="AG355" s="84">
        <v>0</v>
      </c>
      <c r="AH355" s="84">
        <v>0</v>
      </c>
      <c r="AI355" s="87">
        <f t="shared" si="214"/>
        <v>9.196999491896598</v>
      </c>
    </row>
    <row r="356" spans="1:35" ht="15">
      <c r="A356" s="8" t="s">
        <v>25</v>
      </c>
      <c r="B356" s="48">
        <v>1.118209121741808</v>
      </c>
      <c r="C356" s="48">
        <v>0</v>
      </c>
      <c r="D356" s="48">
        <v>8.4410138729682362</v>
      </c>
      <c r="E356" s="48">
        <v>128.46204767115682</v>
      </c>
      <c r="F356" s="400"/>
      <c r="G356" s="48">
        <v>3.6602301219619116</v>
      </c>
      <c r="H356" s="49">
        <v>0</v>
      </c>
      <c r="I356" s="50">
        <f t="shared" si="212"/>
        <v>141.68150078782878</v>
      </c>
      <c r="J356" s="5"/>
      <c r="K356" s="20" t="s">
        <v>25</v>
      </c>
      <c r="L356" s="51">
        <v>1.118209121741808</v>
      </c>
      <c r="M356" s="51">
        <v>0</v>
      </c>
      <c r="N356" s="51">
        <v>8.4410138729682362</v>
      </c>
      <c r="O356" s="51">
        <v>128.46204767115682</v>
      </c>
      <c r="P356" s="51">
        <v>0.1480630644417523</v>
      </c>
      <c r="Q356" s="51">
        <v>3.6602301219619116</v>
      </c>
      <c r="R356" s="52">
        <v>0</v>
      </c>
      <c r="S356" s="53">
        <f t="shared" si="213"/>
        <v>141.82956385227052</v>
      </c>
      <c r="U356" s="30" t="s">
        <v>25</v>
      </c>
      <c r="V356" s="88">
        <v>7.9038625134082982E-2</v>
      </c>
      <c r="W356" s="88">
        <v>0.17700453484743736</v>
      </c>
      <c r="X356" s="88">
        <v>3.6602301219619116</v>
      </c>
      <c r="Y356" s="88">
        <v>0</v>
      </c>
      <c r="Z356" s="88">
        <v>8.2896675558980739</v>
      </c>
      <c r="AA356" s="88">
        <v>128.41658447343528</v>
      </c>
      <c r="AB356" s="88">
        <v>0.1480630644417523</v>
      </c>
      <c r="AC356" s="89">
        <v>1.0589754765519976</v>
      </c>
      <c r="AD356" s="88">
        <v>0.8621659617602877</v>
      </c>
      <c r="AE356" s="88">
        <v>4.5463197721548242E-2</v>
      </c>
      <c r="AF356" s="88">
        <v>0</v>
      </c>
      <c r="AG356" s="88">
        <v>0.15134631707016172</v>
      </c>
      <c r="AH356" s="88">
        <v>0</v>
      </c>
      <c r="AI356" s="90">
        <f t="shared" si="214"/>
        <v>141.82956385227052</v>
      </c>
    </row>
    <row r="357" spans="1:35" ht="15">
      <c r="A357" s="9" t="s">
        <v>24</v>
      </c>
      <c r="B357" s="45">
        <v>8.2396025238678092</v>
      </c>
      <c r="C357" s="45">
        <v>0</v>
      </c>
      <c r="D357" s="45">
        <v>31.024270426563959</v>
      </c>
      <c r="E357" s="45">
        <v>0</v>
      </c>
      <c r="F357" s="400"/>
      <c r="G357" s="45">
        <v>0</v>
      </c>
      <c r="H357" s="54">
        <v>0</v>
      </c>
      <c r="I357" s="44">
        <f t="shared" si="212"/>
        <v>39.263872950431768</v>
      </c>
      <c r="J357" s="5"/>
      <c r="K357" s="21" t="s">
        <v>24</v>
      </c>
      <c r="L357" s="45">
        <v>8.2396025238678092</v>
      </c>
      <c r="M357" s="45">
        <v>0</v>
      </c>
      <c r="N357" s="45">
        <v>31.024270426563959</v>
      </c>
      <c r="O357" s="45">
        <v>0</v>
      </c>
      <c r="P357" s="45">
        <v>0</v>
      </c>
      <c r="Q357" s="45">
        <v>0</v>
      </c>
      <c r="R357" s="46">
        <v>0</v>
      </c>
      <c r="S357" s="47">
        <f t="shared" si="213"/>
        <v>39.263872950431768</v>
      </c>
      <c r="U357" s="31" t="s">
        <v>24</v>
      </c>
      <c r="V357" s="84">
        <v>8.2396025238678092</v>
      </c>
      <c r="W357" s="84">
        <v>0</v>
      </c>
      <c r="X357" s="84">
        <v>0</v>
      </c>
      <c r="Y357" s="84">
        <v>0</v>
      </c>
      <c r="Z357" s="84">
        <v>0</v>
      </c>
      <c r="AA357" s="84">
        <v>0</v>
      </c>
      <c r="AB357" s="84">
        <v>0</v>
      </c>
      <c r="AC357" s="85">
        <v>31.024270426563959</v>
      </c>
      <c r="AD357" s="84">
        <v>0</v>
      </c>
      <c r="AE357" s="84">
        <v>0</v>
      </c>
      <c r="AF357" s="84">
        <v>0</v>
      </c>
      <c r="AG357" s="84">
        <v>31.024270426563959</v>
      </c>
      <c r="AH357" s="84">
        <v>0</v>
      </c>
      <c r="AI357" s="87">
        <f t="shared" si="214"/>
        <v>39.263872950431768</v>
      </c>
    </row>
    <row r="358" spans="1:35" ht="15">
      <c r="A358" s="8" t="s">
        <v>57</v>
      </c>
      <c r="B358" s="48">
        <v>0.44216329319293712</v>
      </c>
      <c r="C358" s="48">
        <v>0.74985424464163053</v>
      </c>
      <c r="D358" s="48">
        <v>1.3675153397719704</v>
      </c>
      <c r="E358" s="48">
        <v>0</v>
      </c>
      <c r="F358" s="400"/>
      <c r="G358" s="48">
        <v>0</v>
      </c>
      <c r="H358" s="49">
        <v>0</v>
      </c>
      <c r="I358" s="50">
        <f t="shared" si="212"/>
        <v>2.559532877606538</v>
      </c>
      <c r="J358" s="5"/>
      <c r="K358" s="20" t="s">
        <v>57</v>
      </c>
      <c r="L358" s="51">
        <v>0.44216329319293712</v>
      </c>
      <c r="M358" s="51">
        <v>0.74985424464163053</v>
      </c>
      <c r="N358" s="51">
        <v>1.3675153397719704</v>
      </c>
      <c r="O358" s="51">
        <v>0</v>
      </c>
      <c r="P358" s="51">
        <v>0</v>
      </c>
      <c r="Q358" s="51">
        <v>0</v>
      </c>
      <c r="R358" s="52">
        <v>0</v>
      </c>
      <c r="S358" s="53">
        <f t="shared" si="213"/>
        <v>2.559532877606538</v>
      </c>
      <c r="U358" s="30" t="s">
        <v>57</v>
      </c>
      <c r="V358" s="88">
        <v>0.44216329319293712</v>
      </c>
      <c r="W358" s="88">
        <v>0</v>
      </c>
      <c r="X358" s="88">
        <v>0</v>
      </c>
      <c r="Y358" s="88">
        <v>0.74985424464163053</v>
      </c>
      <c r="Z358" s="88">
        <v>1.3675153397719704</v>
      </c>
      <c r="AA358" s="88">
        <v>0</v>
      </c>
      <c r="AB358" s="88">
        <v>0</v>
      </c>
      <c r="AC358" s="89">
        <v>0</v>
      </c>
      <c r="AD358" s="88">
        <v>0</v>
      </c>
      <c r="AE358" s="88">
        <v>0</v>
      </c>
      <c r="AF358" s="88">
        <v>0</v>
      </c>
      <c r="AG358" s="88">
        <v>0</v>
      </c>
      <c r="AH358" s="88">
        <v>0</v>
      </c>
      <c r="AI358" s="90">
        <f t="shared" si="214"/>
        <v>2.559532877606538</v>
      </c>
    </row>
    <row r="359" spans="1:35" ht="15">
      <c r="A359" s="9" t="s">
        <v>22</v>
      </c>
      <c r="B359" s="45">
        <v>3.3517172744984842</v>
      </c>
      <c r="C359" s="45">
        <v>156.84436132877491</v>
      </c>
      <c r="D359" s="45">
        <v>69.326582410112266</v>
      </c>
      <c r="E359" s="45">
        <v>0</v>
      </c>
      <c r="F359" s="400"/>
      <c r="G359" s="45">
        <v>0</v>
      </c>
      <c r="H359" s="54">
        <v>0</v>
      </c>
      <c r="I359" s="44">
        <f t="shared" si="212"/>
        <v>229.52266101338569</v>
      </c>
      <c r="J359" s="5"/>
      <c r="K359" s="21" t="s">
        <v>22</v>
      </c>
      <c r="L359" s="45">
        <v>3.3517172744984842</v>
      </c>
      <c r="M359" s="45">
        <v>156.84436132877491</v>
      </c>
      <c r="N359" s="45">
        <v>69.326582410112266</v>
      </c>
      <c r="O359" s="45">
        <v>0</v>
      </c>
      <c r="P359" s="45">
        <v>5.110445070973241</v>
      </c>
      <c r="Q359" s="45">
        <v>0</v>
      </c>
      <c r="R359" s="46">
        <v>0</v>
      </c>
      <c r="S359" s="47">
        <f t="shared" si="213"/>
        <v>234.63310608435893</v>
      </c>
      <c r="U359" s="31" t="s">
        <v>22</v>
      </c>
      <c r="V359" s="84">
        <v>3.3517172744984842</v>
      </c>
      <c r="W359" s="84">
        <v>0</v>
      </c>
      <c r="X359" s="84">
        <v>0</v>
      </c>
      <c r="Y359" s="84">
        <v>156.84436132877491</v>
      </c>
      <c r="Z359" s="84">
        <v>21.145700346942832</v>
      </c>
      <c r="AA359" s="84">
        <v>0</v>
      </c>
      <c r="AB359" s="84">
        <v>5.110445070973241</v>
      </c>
      <c r="AC359" s="85">
        <v>48.180882063169435</v>
      </c>
      <c r="AD359" s="84">
        <v>0</v>
      </c>
      <c r="AE359" s="84">
        <v>0</v>
      </c>
      <c r="AF359" s="84">
        <v>0</v>
      </c>
      <c r="AG359" s="84">
        <v>48.180882063169435</v>
      </c>
      <c r="AH359" s="84">
        <v>0</v>
      </c>
      <c r="AI359" s="87">
        <f t="shared" si="214"/>
        <v>234.6331060843589</v>
      </c>
    </row>
    <row r="360" spans="1:35" ht="15">
      <c r="A360" s="8" t="s">
        <v>21</v>
      </c>
      <c r="B360" s="48">
        <v>0</v>
      </c>
      <c r="C360" s="48">
        <v>0</v>
      </c>
      <c r="D360" s="48">
        <v>0</v>
      </c>
      <c r="E360" s="48">
        <v>0</v>
      </c>
      <c r="F360" s="400"/>
      <c r="G360" s="48">
        <v>0</v>
      </c>
      <c r="H360" s="49">
        <v>0</v>
      </c>
      <c r="I360" s="50">
        <f t="shared" si="212"/>
        <v>0</v>
      </c>
      <c r="J360" s="5"/>
      <c r="K360" s="20" t="s">
        <v>21</v>
      </c>
      <c r="L360" s="51">
        <v>0</v>
      </c>
      <c r="M360" s="51">
        <v>0</v>
      </c>
      <c r="N360" s="51">
        <v>0</v>
      </c>
      <c r="O360" s="51">
        <v>0</v>
      </c>
      <c r="P360" s="51">
        <v>0</v>
      </c>
      <c r="Q360" s="51">
        <v>0</v>
      </c>
      <c r="R360" s="52">
        <v>0</v>
      </c>
      <c r="S360" s="53">
        <f t="shared" si="213"/>
        <v>0</v>
      </c>
      <c r="U360" s="30" t="s">
        <v>58</v>
      </c>
      <c r="V360" s="88">
        <v>0</v>
      </c>
      <c r="W360" s="88">
        <v>0</v>
      </c>
      <c r="X360" s="88">
        <v>0</v>
      </c>
      <c r="Y360" s="88">
        <v>0</v>
      </c>
      <c r="Z360" s="88">
        <v>0</v>
      </c>
      <c r="AA360" s="88">
        <v>0</v>
      </c>
      <c r="AB360" s="88">
        <v>0</v>
      </c>
      <c r="AC360" s="89">
        <v>0</v>
      </c>
      <c r="AD360" s="88">
        <v>0</v>
      </c>
      <c r="AE360" s="88">
        <v>0</v>
      </c>
      <c r="AF360" s="88">
        <v>0</v>
      </c>
      <c r="AG360" s="88">
        <v>0</v>
      </c>
      <c r="AH360" s="88">
        <v>0</v>
      </c>
      <c r="AI360" s="90">
        <f t="shared" si="214"/>
        <v>0</v>
      </c>
    </row>
    <row r="361" spans="1:35" ht="15">
      <c r="A361" s="10" t="s">
        <v>61</v>
      </c>
      <c r="B361" s="45">
        <v>0</v>
      </c>
      <c r="C361" s="45">
        <v>0</v>
      </c>
      <c r="D361" s="45">
        <v>0</v>
      </c>
      <c r="E361" s="45">
        <v>0</v>
      </c>
      <c r="F361" s="400"/>
      <c r="G361" s="45">
        <v>0</v>
      </c>
      <c r="H361" s="54">
        <v>0</v>
      </c>
      <c r="I361" s="44">
        <f t="shared" si="212"/>
        <v>0</v>
      </c>
      <c r="J361" s="5"/>
      <c r="K361" s="22" t="s">
        <v>61</v>
      </c>
      <c r="L361" s="45">
        <v>0</v>
      </c>
      <c r="M361" s="45">
        <v>0</v>
      </c>
      <c r="N361" s="45">
        <v>0</v>
      </c>
      <c r="O361" s="45">
        <v>0</v>
      </c>
      <c r="P361" s="45">
        <v>0</v>
      </c>
      <c r="Q361" s="45">
        <v>0</v>
      </c>
      <c r="R361" s="46">
        <v>0</v>
      </c>
      <c r="S361" s="47">
        <f t="shared" si="213"/>
        <v>0</v>
      </c>
      <c r="U361" s="32" t="s">
        <v>59</v>
      </c>
      <c r="V361" s="84">
        <v>0</v>
      </c>
      <c r="W361" s="84">
        <v>0</v>
      </c>
      <c r="X361" s="84">
        <v>0</v>
      </c>
      <c r="Y361" s="84">
        <v>0</v>
      </c>
      <c r="Z361" s="84">
        <v>0</v>
      </c>
      <c r="AA361" s="84">
        <v>0</v>
      </c>
      <c r="AB361" s="84">
        <v>0</v>
      </c>
      <c r="AC361" s="85">
        <v>0</v>
      </c>
      <c r="AD361" s="86">
        <v>0</v>
      </c>
      <c r="AE361" s="86">
        <v>0</v>
      </c>
      <c r="AF361" s="86">
        <v>0</v>
      </c>
      <c r="AG361" s="86">
        <v>0</v>
      </c>
      <c r="AH361" s="86">
        <v>0</v>
      </c>
      <c r="AI361" s="87">
        <f t="shared" si="214"/>
        <v>0</v>
      </c>
    </row>
    <row r="362" spans="1:35">
      <c r="A362" s="11" t="s">
        <v>23</v>
      </c>
      <c r="B362" s="55">
        <v>0</v>
      </c>
      <c r="C362" s="55">
        <v>0</v>
      </c>
      <c r="D362" s="55">
        <v>0</v>
      </c>
      <c r="E362" s="55">
        <v>0</v>
      </c>
      <c r="F362" s="400"/>
      <c r="G362" s="55">
        <v>0</v>
      </c>
      <c r="H362" s="56">
        <v>0</v>
      </c>
      <c r="I362" s="57">
        <f t="shared" si="212"/>
        <v>0</v>
      </c>
      <c r="J362" s="5"/>
      <c r="K362" s="23" t="s">
        <v>23</v>
      </c>
      <c r="L362" s="58">
        <v>0</v>
      </c>
      <c r="M362" s="58">
        <v>0</v>
      </c>
      <c r="N362" s="58">
        <v>0</v>
      </c>
      <c r="O362" s="58">
        <v>0</v>
      </c>
      <c r="P362" s="58">
        <v>0</v>
      </c>
      <c r="Q362" s="58">
        <v>0</v>
      </c>
      <c r="R362" s="59">
        <v>0</v>
      </c>
      <c r="S362" s="60">
        <f t="shared" si="213"/>
        <v>0</v>
      </c>
      <c r="U362" s="33" t="s">
        <v>62</v>
      </c>
      <c r="V362" s="91">
        <v>0</v>
      </c>
      <c r="W362" s="91">
        <v>0</v>
      </c>
      <c r="X362" s="91">
        <v>0</v>
      </c>
      <c r="Y362" s="91">
        <v>0</v>
      </c>
      <c r="Z362" s="91">
        <v>0</v>
      </c>
      <c r="AA362" s="91">
        <v>0</v>
      </c>
      <c r="AB362" s="91">
        <v>0</v>
      </c>
      <c r="AC362" s="91">
        <v>0</v>
      </c>
      <c r="AD362" s="91">
        <v>0</v>
      </c>
      <c r="AE362" s="91">
        <v>0</v>
      </c>
      <c r="AF362" s="91">
        <v>0</v>
      </c>
      <c r="AG362" s="91">
        <v>0</v>
      </c>
      <c r="AH362" s="92">
        <v>0</v>
      </c>
      <c r="AI362" s="93">
        <f t="shared" si="214"/>
        <v>0</v>
      </c>
    </row>
    <row r="363" spans="1:35">
      <c r="A363" s="12" t="s">
        <v>19</v>
      </c>
      <c r="B363" s="61">
        <v>0</v>
      </c>
      <c r="C363" s="61">
        <v>0</v>
      </c>
      <c r="D363" s="61">
        <v>0</v>
      </c>
      <c r="E363" s="61">
        <v>0</v>
      </c>
      <c r="F363" s="400"/>
      <c r="G363" s="61">
        <v>0</v>
      </c>
      <c r="H363" s="62">
        <v>0</v>
      </c>
      <c r="I363" s="63">
        <f t="shared" si="212"/>
        <v>0</v>
      </c>
      <c r="J363" s="5"/>
      <c r="K363" s="24" t="s">
        <v>19</v>
      </c>
      <c r="L363" s="61">
        <v>0</v>
      </c>
      <c r="M363" s="61">
        <v>0</v>
      </c>
      <c r="N363" s="61">
        <v>0</v>
      </c>
      <c r="O363" s="61">
        <v>0</v>
      </c>
      <c r="P363" s="61">
        <v>0</v>
      </c>
      <c r="Q363" s="61">
        <v>0</v>
      </c>
      <c r="R363" s="64">
        <v>0</v>
      </c>
      <c r="S363" s="65">
        <f t="shared" si="213"/>
        <v>0</v>
      </c>
      <c r="U363" s="34" t="s">
        <v>19</v>
      </c>
      <c r="V363" s="94">
        <v>0</v>
      </c>
      <c r="W363" s="94">
        <v>0</v>
      </c>
      <c r="X363" s="94">
        <v>0</v>
      </c>
      <c r="Y363" s="94">
        <v>0</v>
      </c>
      <c r="Z363" s="94">
        <v>0</v>
      </c>
      <c r="AA363" s="94">
        <v>0</v>
      </c>
      <c r="AB363" s="94">
        <v>0</v>
      </c>
      <c r="AC363" s="94">
        <v>0</v>
      </c>
      <c r="AD363" s="95">
        <v>0</v>
      </c>
      <c r="AE363" s="95">
        <v>0</v>
      </c>
      <c r="AF363" s="95">
        <v>0</v>
      </c>
      <c r="AG363" s="95">
        <v>0</v>
      </c>
      <c r="AH363" s="95">
        <v>0</v>
      </c>
      <c r="AI363" s="96">
        <f t="shared" si="214"/>
        <v>0</v>
      </c>
    </row>
    <row r="364" spans="1:35">
      <c r="A364" s="11" t="s">
        <v>20</v>
      </c>
      <c r="B364" s="55">
        <v>0</v>
      </c>
      <c r="C364" s="55">
        <v>0</v>
      </c>
      <c r="D364" s="55">
        <v>0</v>
      </c>
      <c r="E364" s="55">
        <v>0</v>
      </c>
      <c r="F364" s="400"/>
      <c r="G364" s="55">
        <v>0</v>
      </c>
      <c r="H364" s="56">
        <v>0</v>
      </c>
      <c r="I364" s="57">
        <f t="shared" si="212"/>
        <v>0</v>
      </c>
      <c r="J364" s="5"/>
      <c r="K364" s="23" t="s">
        <v>20</v>
      </c>
      <c r="L364" s="58">
        <v>0</v>
      </c>
      <c r="M364" s="58">
        <v>0</v>
      </c>
      <c r="N364" s="58">
        <v>0</v>
      </c>
      <c r="O364" s="58">
        <v>0</v>
      </c>
      <c r="P364" s="58">
        <v>0</v>
      </c>
      <c r="Q364" s="58">
        <v>0</v>
      </c>
      <c r="R364" s="59">
        <v>0</v>
      </c>
      <c r="S364" s="60">
        <f t="shared" si="213"/>
        <v>0</v>
      </c>
      <c r="U364" s="33" t="s">
        <v>20</v>
      </c>
      <c r="V364" s="91">
        <v>0</v>
      </c>
      <c r="W364" s="91">
        <v>0</v>
      </c>
      <c r="X364" s="91">
        <v>0</v>
      </c>
      <c r="Y364" s="91">
        <v>0</v>
      </c>
      <c r="Z364" s="91">
        <v>0</v>
      </c>
      <c r="AA364" s="91">
        <v>0</v>
      </c>
      <c r="AB364" s="91">
        <v>0</v>
      </c>
      <c r="AC364" s="91">
        <v>0</v>
      </c>
      <c r="AD364" s="91">
        <v>0</v>
      </c>
      <c r="AE364" s="91">
        <v>0</v>
      </c>
      <c r="AF364" s="91">
        <v>0</v>
      </c>
      <c r="AG364" s="91">
        <v>0</v>
      </c>
      <c r="AH364" s="92">
        <v>0</v>
      </c>
      <c r="AI364" s="93">
        <f t="shared" si="214"/>
        <v>0</v>
      </c>
    </row>
    <row r="365" spans="1:35" ht="15" thickBot="1">
      <c r="A365" s="13" t="s">
        <v>11</v>
      </c>
      <c r="B365" s="66">
        <v>0</v>
      </c>
      <c r="C365" s="66">
        <v>0</v>
      </c>
      <c r="D365" s="66">
        <v>0</v>
      </c>
      <c r="E365" s="66">
        <v>0</v>
      </c>
      <c r="F365" s="401"/>
      <c r="G365" s="66">
        <v>0</v>
      </c>
      <c r="H365" s="67">
        <v>0</v>
      </c>
      <c r="I365" s="68">
        <f t="shared" si="212"/>
        <v>0</v>
      </c>
      <c r="J365" s="5"/>
      <c r="K365" s="25" t="s">
        <v>11</v>
      </c>
      <c r="L365" s="66">
        <v>0</v>
      </c>
      <c r="M365" s="66">
        <v>0</v>
      </c>
      <c r="N365" s="66">
        <v>0</v>
      </c>
      <c r="O365" s="66">
        <v>0</v>
      </c>
      <c r="P365" s="66">
        <v>0</v>
      </c>
      <c r="Q365" s="66">
        <v>0</v>
      </c>
      <c r="R365" s="69">
        <v>0</v>
      </c>
      <c r="S365" s="70">
        <f t="shared" si="213"/>
        <v>0</v>
      </c>
      <c r="U365" s="34" t="s">
        <v>11</v>
      </c>
      <c r="V365" s="94">
        <v>0</v>
      </c>
      <c r="W365" s="94">
        <v>0</v>
      </c>
      <c r="X365" s="94">
        <v>0</v>
      </c>
      <c r="Y365" s="94">
        <v>0</v>
      </c>
      <c r="Z365" s="94">
        <v>0</v>
      </c>
      <c r="AA365" s="94">
        <v>0</v>
      </c>
      <c r="AB365" s="94">
        <v>0</v>
      </c>
      <c r="AC365" s="94">
        <v>0</v>
      </c>
      <c r="AD365" s="95">
        <v>0</v>
      </c>
      <c r="AE365" s="95">
        <v>0</v>
      </c>
      <c r="AF365" s="95">
        <v>0</v>
      </c>
      <c r="AG365" s="95">
        <v>0</v>
      </c>
      <c r="AH365" s="95">
        <v>0</v>
      </c>
      <c r="AI365" s="96">
        <f t="shared" si="214"/>
        <v>0</v>
      </c>
    </row>
    <row r="366" spans="1:35" ht="15">
      <c r="A366" s="14" t="s">
        <v>26</v>
      </c>
      <c r="B366" s="71">
        <f>SUM(B345:B361)</f>
        <v>17.086043597162778</v>
      </c>
      <c r="C366" s="71">
        <f t="shared" ref="C366:I366" si="215">SUM(C345:C361)</f>
        <v>166.66568515152954</v>
      </c>
      <c r="D366" s="71">
        <f t="shared" si="215"/>
        <v>112.43996176685732</v>
      </c>
      <c r="E366" s="71">
        <f t="shared" si="215"/>
        <v>128.46204767115682</v>
      </c>
      <c r="F366" s="71">
        <f t="shared" si="215"/>
        <v>0</v>
      </c>
      <c r="G366" s="71">
        <f t="shared" si="215"/>
        <v>3.6602301219619116</v>
      </c>
      <c r="H366" s="72">
        <f t="shared" si="215"/>
        <v>0</v>
      </c>
      <c r="I366" s="44">
        <f t="shared" si="215"/>
        <v>428.31396830866839</v>
      </c>
      <c r="J366" s="5"/>
      <c r="K366" s="26" t="s">
        <v>26</v>
      </c>
      <c r="L366" s="71">
        <f>SUM(L345:L361)</f>
        <v>17.086043597162778</v>
      </c>
      <c r="M366" s="71">
        <f t="shared" ref="M366:S366" si="216">SUM(M345:M361)</f>
        <v>166.66568515152954</v>
      </c>
      <c r="N366" s="71">
        <f t="shared" si="216"/>
        <v>112.43996176685732</v>
      </c>
      <c r="O366" s="71">
        <f t="shared" si="216"/>
        <v>128.46204767115682</v>
      </c>
      <c r="P366" s="71">
        <f t="shared" si="216"/>
        <v>129.32040558483627</v>
      </c>
      <c r="Q366" s="71">
        <f t="shared" si="216"/>
        <v>3.6602301219619116</v>
      </c>
      <c r="R366" s="72">
        <f t="shared" si="216"/>
        <v>0</v>
      </c>
      <c r="S366" s="73">
        <f t="shared" si="216"/>
        <v>557.63437389350474</v>
      </c>
      <c r="U366" s="35" t="s">
        <v>60</v>
      </c>
      <c r="V366" s="97">
        <f>SUM(V345:V361)</f>
        <v>16.046873100555054</v>
      </c>
      <c r="W366" s="97">
        <f t="shared" ref="W366:AH366" si="217">SUM(W345:W361)</f>
        <v>0.17700453484743736</v>
      </c>
      <c r="X366" s="97">
        <f t="shared" si="217"/>
        <v>3.6602301219619116</v>
      </c>
      <c r="Y366" s="97">
        <f t="shared" si="217"/>
        <v>166.66568515152954</v>
      </c>
      <c r="Z366" s="97">
        <f t="shared" si="217"/>
        <v>30.949127894602647</v>
      </c>
      <c r="AA366" s="97">
        <f t="shared" si="217"/>
        <v>128.41658447343528</v>
      </c>
      <c r="AB366" s="97">
        <f t="shared" si="217"/>
        <v>129.32040558483627</v>
      </c>
      <c r="AC366" s="97">
        <f t="shared" si="217"/>
        <v>82.398463031736497</v>
      </c>
      <c r="AD366" s="98">
        <f t="shared" si="217"/>
        <v>0.8621659617602877</v>
      </c>
      <c r="AE366" s="98">
        <f t="shared" si="217"/>
        <v>4.5463197721548242E-2</v>
      </c>
      <c r="AF366" s="98">
        <f t="shared" si="217"/>
        <v>0</v>
      </c>
      <c r="AG366" s="98">
        <f t="shared" si="217"/>
        <v>81.490833872254669</v>
      </c>
      <c r="AH366" s="98">
        <f t="shared" si="217"/>
        <v>0</v>
      </c>
      <c r="AI366" s="99">
        <f>SUM(V366:AC366)</f>
        <v>557.63437389350463</v>
      </c>
    </row>
    <row r="367" spans="1:35" s="2" customFormat="1" ht="15" thickBot="1">
      <c r="A367" s="15" t="s">
        <v>100</v>
      </c>
      <c r="B367" s="100">
        <f>IF($I366=0,"-",B366/$I366)</f>
        <v>3.9891399443806055E-2</v>
      </c>
      <c r="C367" s="100">
        <f t="shared" ref="C367:H367" si="218">IF($I366=0,"-",C366/$I366)</f>
        <v>0.38912035908999443</v>
      </c>
      <c r="D367" s="100">
        <f t="shared" si="218"/>
        <v>0.26251761578279054</v>
      </c>
      <c r="E367" s="100">
        <f t="shared" si="218"/>
        <v>0.2999249550007192</v>
      </c>
      <c r="F367" s="100">
        <f t="shared" si="218"/>
        <v>0</v>
      </c>
      <c r="G367" s="100">
        <f t="shared" si="218"/>
        <v>8.5456706826897901E-3</v>
      </c>
      <c r="H367" s="101">
        <f t="shared" si="218"/>
        <v>0</v>
      </c>
      <c r="I367" s="102">
        <f>SUM(B367:H367)</f>
        <v>0.99999999999999989</v>
      </c>
      <c r="J367"/>
      <c r="K367" s="27" t="s">
        <v>100</v>
      </c>
      <c r="L367" s="76">
        <f>IF($S366=0,"-",L366/$S366)</f>
        <v>3.0640226637868306E-2</v>
      </c>
      <c r="M367" s="76">
        <f t="shared" ref="M367:R367" si="219">IF($S366=0,"-",M366/$S366)</f>
        <v>0.29887986278148421</v>
      </c>
      <c r="N367" s="76">
        <f t="shared" si="219"/>
        <v>0.20163742952533761</v>
      </c>
      <c r="O367" s="76">
        <f t="shared" si="219"/>
        <v>0.23036967175142273</v>
      </c>
      <c r="P367" s="76">
        <f t="shared" si="219"/>
        <v>0.23190895618915608</v>
      </c>
      <c r="Q367" s="76">
        <f t="shared" si="219"/>
        <v>6.5638531147309276E-3</v>
      </c>
      <c r="R367" s="77">
        <f t="shared" si="219"/>
        <v>0</v>
      </c>
      <c r="S367" s="78">
        <f>SUM(L367:R367)</f>
        <v>0.99999999999999989</v>
      </c>
      <c r="U367" s="36" t="s">
        <v>100</v>
      </c>
      <c r="V367" s="103">
        <f>+V366/$AI366</f>
        <v>2.8776692850752485E-2</v>
      </c>
      <c r="W367" s="103">
        <f t="shared" ref="W367:AH367" si="220">+W366/$AI366</f>
        <v>3.1742041583907304E-4</v>
      </c>
      <c r="X367" s="103">
        <f t="shared" si="220"/>
        <v>6.5638531147309285E-3</v>
      </c>
      <c r="Y367" s="103">
        <f t="shared" si="220"/>
        <v>0.29887986278148426</v>
      </c>
      <c r="Z367" s="103">
        <f t="shared" si="220"/>
        <v>5.5500753439050407E-2</v>
      </c>
      <c r="AA367" s="103">
        <f t="shared" si="220"/>
        <v>0.23028814306551321</v>
      </c>
      <c r="AB367" s="103">
        <f t="shared" si="220"/>
        <v>0.23190895618915611</v>
      </c>
      <c r="AC367" s="103">
        <f t="shared" si="220"/>
        <v>0.14776431814347354</v>
      </c>
      <c r="AD367" s="103">
        <f t="shared" si="220"/>
        <v>1.5461133712767528E-3</v>
      </c>
      <c r="AE367" s="103">
        <f t="shared" si="220"/>
        <v>8.1528685909578927E-5</v>
      </c>
      <c r="AF367" s="103">
        <f t="shared" si="220"/>
        <v>0</v>
      </c>
      <c r="AG367" s="103">
        <f t="shared" si="220"/>
        <v>0.14613667608628722</v>
      </c>
      <c r="AH367" s="103">
        <f t="shared" si="220"/>
        <v>0</v>
      </c>
      <c r="AI367" s="104">
        <f>SUM(V367:AC367)</f>
        <v>1</v>
      </c>
    </row>
    <row r="368" spans="1:35" ht="15" thickBot="1">
      <c r="A368" s="16"/>
      <c r="B368" s="16"/>
      <c r="C368" s="16"/>
      <c r="D368" s="16"/>
      <c r="E368" s="16"/>
      <c r="F368" s="16"/>
      <c r="G368" s="16"/>
      <c r="H368" s="16"/>
      <c r="I368" s="16"/>
      <c r="K368" s="16"/>
      <c r="L368" s="16"/>
      <c r="M368" s="16"/>
      <c r="N368" s="16"/>
      <c r="O368" s="16"/>
      <c r="P368" s="16"/>
      <c r="Q368" s="16"/>
      <c r="R368" s="16"/>
      <c r="S368" s="16"/>
      <c r="AI368" s="5"/>
    </row>
    <row r="369" spans="1:35" ht="28.5">
      <c r="A369" s="431" t="s">
        <v>38</v>
      </c>
      <c r="B369" s="37" t="s">
        <v>0</v>
      </c>
      <c r="C369" s="37" t="s">
        <v>1</v>
      </c>
      <c r="D369" s="37" t="s">
        <v>2</v>
      </c>
      <c r="E369" s="37" t="s">
        <v>3</v>
      </c>
      <c r="F369" s="37" t="s">
        <v>27</v>
      </c>
      <c r="G369" s="37" t="s">
        <v>4</v>
      </c>
      <c r="H369" s="37" t="s">
        <v>5</v>
      </c>
      <c r="I369" s="38" t="s">
        <v>6</v>
      </c>
      <c r="K369" s="381" t="s">
        <v>38</v>
      </c>
      <c r="L369" s="39" t="s">
        <v>0</v>
      </c>
      <c r="M369" s="39" t="s">
        <v>1</v>
      </c>
      <c r="N369" s="39" t="s">
        <v>2</v>
      </c>
      <c r="O369" s="39" t="s">
        <v>3</v>
      </c>
      <c r="P369" s="39" t="s">
        <v>27</v>
      </c>
      <c r="Q369" s="39" t="s">
        <v>4</v>
      </c>
      <c r="R369" s="39" t="s">
        <v>5</v>
      </c>
      <c r="S369" s="40" t="s">
        <v>6</v>
      </c>
      <c r="U369" s="383" t="s">
        <v>38</v>
      </c>
      <c r="V369" s="79" t="s">
        <v>69</v>
      </c>
      <c r="W369" s="79" t="s">
        <v>70</v>
      </c>
      <c r="X369" s="79" t="s">
        <v>4</v>
      </c>
      <c r="Y369" s="79" t="s">
        <v>1</v>
      </c>
      <c r="Z369" s="79" t="s">
        <v>2</v>
      </c>
      <c r="AA369" s="79" t="s">
        <v>3</v>
      </c>
      <c r="AB369" s="79" t="s">
        <v>52</v>
      </c>
      <c r="AC369" s="79" t="s">
        <v>64</v>
      </c>
      <c r="AD369" s="80" t="s">
        <v>72</v>
      </c>
      <c r="AE369" s="80" t="s">
        <v>79</v>
      </c>
      <c r="AF369" s="80" t="s">
        <v>73</v>
      </c>
      <c r="AG369" s="80" t="s">
        <v>80</v>
      </c>
      <c r="AH369" s="80" t="s">
        <v>81</v>
      </c>
      <c r="AI369" s="81" t="s">
        <v>60</v>
      </c>
    </row>
    <row r="370" spans="1:35" ht="15" customHeight="1">
      <c r="A370" s="432" t="s">
        <v>38</v>
      </c>
      <c r="B370" s="372" t="s">
        <v>109</v>
      </c>
      <c r="C370" s="373"/>
      <c r="D370" s="373"/>
      <c r="E370" s="373"/>
      <c r="F370" s="373"/>
      <c r="G370" s="373"/>
      <c r="H370" s="373"/>
      <c r="I370" s="374"/>
      <c r="K370" s="382" t="s">
        <v>38</v>
      </c>
      <c r="L370" s="369" t="s">
        <v>109</v>
      </c>
      <c r="M370" s="370"/>
      <c r="N370" s="370"/>
      <c r="O370" s="370"/>
      <c r="P370" s="370"/>
      <c r="Q370" s="370"/>
      <c r="R370" s="370"/>
      <c r="S370" s="371"/>
      <c r="U370" s="384" t="s">
        <v>38</v>
      </c>
      <c r="V370" s="379" t="s">
        <v>109</v>
      </c>
      <c r="W370" s="379"/>
      <c r="X370" s="379"/>
      <c r="Y370" s="379"/>
      <c r="Z370" s="379"/>
      <c r="AA370" s="379"/>
      <c r="AB370" s="379"/>
      <c r="AC370" s="379"/>
      <c r="AD370" s="379"/>
      <c r="AE370" s="379"/>
      <c r="AF370" s="379"/>
      <c r="AG370" s="379"/>
      <c r="AH370" s="379"/>
      <c r="AI370" s="380"/>
    </row>
    <row r="371" spans="1:35" ht="15">
      <c r="A371" s="7" t="s">
        <v>7</v>
      </c>
      <c r="B371" s="42">
        <v>0</v>
      </c>
      <c r="C371" s="42">
        <v>0</v>
      </c>
      <c r="D371" s="42">
        <v>0</v>
      </c>
      <c r="E371" s="42">
        <v>0</v>
      </c>
      <c r="F371" s="399"/>
      <c r="G371" s="42">
        <v>0</v>
      </c>
      <c r="H371" s="43">
        <v>0</v>
      </c>
      <c r="I371" s="44">
        <f>SUM(B371:H371)</f>
        <v>0</v>
      </c>
      <c r="J371" s="5"/>
      <c r="K371" s="28" t="s">
        <v>7</v>
      </c>
      <c r="L371" s="42">
        <v>0</v>
      </c>
      <c r="M371" s="42">
        <v>0</v>
      </c>
      <c r="N371" s="42">
        <v>0</v>
      </c>
      <c r="O371" s="42">
        <v>0</v>
      </c>
      <c r="P371" s="42">
        <v>0</v>
      </c>
      <c r="Q371" s="42">
        <v>0</v>
      </c>
      <c r="R371" s="82">
        <v>0</v>
      </c>
      <c r="S371" s="83">
        <f>SUM(L371:R371)</f>
        <v>0</v>
      </c>
      <c r="U371" s="29" t="s">
        <v>7</v>
      </c>
      <c r="V371" s="84">
        <v>0</v>
      </c>
      <c r="W371" s="84">
        <v>0</v>
      </c>
      <c r="X371" s="84">
        <v>0</v>
      </c>
      <c r="Y371" s="84">
        <v>0</v>
      </c>
      <c r="Z371" s="84">
        <v>0</v>
      </c>
      <c r="AA371" s="84">
        <v>0</v>
      </c>
      <c r="AB371" s="84">
        <v>0</v>
      </c>
      <c r="AC371" s="85">
        <v>0</v>
      </c>
      <c r="AD371" s="86">
        <v>0</v>
      </c>
      <c r="AE371" s="86">
        <v>0</v>
      </c>
      <c r="AF371" s="86">
        <v>0</v>
      </c>
      <c r="AG371" s="86">
        <v>0</v>
      </c>
      <c r="AH371" s="86">
        <v>0</v>
      </c>
      <c r="AI371" s="87">
        <f>SUM(V371:AC371)</f>
        <v>0</v>
      </c>
    </row>
    <row r="372" spans="1:35" ht="15">
      <c r="A372" s="8" t="s">
        <v>8</v>
      </c>
      <c r="B372" s="48">
        <v>0</v>
      </c>
      <c r="C372" s="48">
        <v>0</v>
      </c>
      <c r="D372" s="48">
        <v>0</v>
      </c>
      <c r="E372" s="48">
        <v>0</v>
      </c>
      <c r="F372" s="400"/>
      <c r="G372" s="48">
        <v>0</v>
      </c>
      <c r="H372" s="49">
        <v>0</v>
      </c>
      <c r="I372" s="50">
        <f t="shared" ref="I372:I391" si="221">SUM(B372:H372)</f>
        <v>0</v>
      </c>
      <c r="J372" s="5"/>
      <c r="K372" s="20" t="s">
        <v>8</v>
      </c>
      <c r="L372" s="51">
        <v>0</v>
      </c>
      <c r="M372" s="51">
        <v>0</v>
      </c>
      <c r="N372" s="51">
        <v>0</v>
      </c>
      <c r="O372" s="51">
        <v>0</v>
      </c>
      <c r="P372" s="51">
        <v>0</v>
      </c>
      <c r="Q372" s="51">
        <v>0</v>
      </c>
      <c r="R372" s="52">
        <v>0</v>
      </c>
      <c r="S372" s="53">
        <f t="shared" ref="S372:S391" si="222">SUM(L372:R372)</f>
        <v>0</v>
      </c>
      <c r="U372" s="30" t="s">
        <v>8</v>
      </c>
      <c r="V372" s="88">
        <v>0</v>
      </c>
      <c r="W372" s="88">
        <v>0</v>
      </c>
      <c r="X372" s="88">
        <v>0</v>
      </c>
      <c r="Y372" s="88">
        <v>0</v>
      </c>
      <c r="Z372" s="88">
        <v>0</v>
      </c>
      <c r="AA372" s="88">
        <v>0</v>
      </c>
      <c r="AB372" s="88">
        <v>0</v>
      </c>
      <c r="AC372" s="89">
        <v>0</v>
      </c>
      <c r="AD372" s="88">
        <v>0</v>
      </c>
      <c r="AE372" s="88">
        <v>0</v>
      </c>
      <c r="AF372" s="88">
        <v>0</v>
      </c>
      <c r="AG372" s="88">
        <v>0</v>
      </c>
      <c r="AH372" s="88">
        <v>0</v>
      </c>
      <c r="AI372" s="90">
        <f t="shared" ref="AI372:AI391" si="223">SUM(V372:AC372)</f>
        <v>0</v>
      </c>
    </row>
    <row r="373" spans="1:35" ht="15">
      <c r="A373" s="9" t="s">
        <v>10</v>
      </c>
      <c r="B373" s="45">
        <v>0</v>
      </c>
      <c r="C373" s="45">
        <v>0</v>
      </c>
      <c r="D373" s="45">
        <v>0</v>
      </c>
      <c r="E373" s="45">
        <v>0</v>
      </c>
      <c r="F373" s="400"/>
      <c r="G373" s="45">
        <v>0</v>
      </c>
      <c r="H373" s="54">
        <v>0</v>
      </c>
      <c r="I373" s="44">
        <f t="shared" si="221"/>
        <v>0</v>
      </c>
      <c r="J373" s="5"/>
      <c r="K373" s="21" t="s">
        <v>10</v>
      </c>
      <c r="L373" s="45">
        <v>0</v>
      </c>
      <c r="M373" s="45">
        <v>0</v>
      </c>
      <c r="N373" s="45">
        <v>0</v>
      </c>
      <c r="O373" s="45">
        <v>0</v>
      </c>
      <c r="P373" s="45">
        <v>0</v>
      </c>
      <c r="Q373" s="45">
        <v>0</v>
      </c>
      <c r="R373" s="46">
        <v>0</v>
      </c>
      <c r="S373" s="47">
        <f t="shared" si="222"/>
        <v>0</v>
      </c>
      <c r="U373" s="31" t="s">
        <v>10</v>
      </c>
      <c r="V373" s="84">
        <v>0</v>
      </c>
      <c r="W373" s="84">
        <v>0</v>
      </c>
      <c r="X373" s="84">
        <v>0</v>
      </c>
      <c r="Y373" s="84">
        <v>0</v>
      </c>
      <c r="Z373" s="84">
        <v>0</v>
      </c>
      <c r="AA373" s="84">
        <v>0</v>
      </c>
      <c r="AB373" s="84">
        <v>0</v>
      </c>
      <c r="AC373" s="85">
        <v>0</v>
      </c>
      <c r="AD373" s="86">
        <v>0</v>
      </c>
      <c r="AE373" s="86">
        <v>0</v>
      </c>
      <c r="AF373" s="86">
        <v>0</v>
      </c>
      <c r="AG373" s="86">
        <v>0</v>
      </c>
      <c r="AH373" s="86">
        <v>0</v>
      </c>
      <c r="AI373" s="87">
        <f t="shared" si="223"/>
        <v>0</v>
      </c>
    </row>
    <row r="374" spans="1:35" ht="15">
      <c r="A374" s="8" t="s">
        <v>53</v>
      </c>
      <c r="B374" s="48">
        <v>0</v>
      </c>
      <c r="C374" s="48">
        <v>0</v>
      </c>
      <c r="D374" s="48">
        <v>0</v>
      </c>
      <c r="E374" s="48">
        <v>0</v>
      </c>
      <c r="F374" s="400"/>
      <c r="G374" s="48">
        <v>0</v>
      </c>
      <c r="H374" s="49">
        <v>0</v>
      </c>
      <c r="I374" s="50">
        <f t="shared" si="221"/>
        <v>0</v>
      </c>
      <c r="J374" s="5"/>
      <c r="K374" s="20" t="s">
        <v>53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2">
        <v>0</v>
      </c>
      <c r="S374" s="53">
        <f t="shared" si="222"/>
        <v>0</v>
      </c>
      <c r="U374" s="30" t="s">
        <v>53</v>
      </c>
      <c r="V374" s="88">
        <v>0</v>
      </c>
      <c r="W374" s="88">
        <v>0</v>
      </c>
      <c r="X374" s="88">
        <v>0</v>
      </c>
      <c r="Y374" s="88">
        <v>0</v>
      </c>
      <c r="Z374" s="88">
        <v>0</v>
      </c>
      <c r="AA374" s="88">
        <v>0</v>
      </c>
      <c r="AB374" s="88">
        <v>0</v>
      </c>
      <c r="AC374" s="89">
        <v>0</v>
      </c>
      <c r="AD374" s="88">
        <v>0</v>
      </c>
      <c r="AE374" s="88">
        <v>0</v>
      </c>
      <c r="AF374" s="88">
        <v>0</v>
      </c>
      <c r="AG374" s="88">
        <v>0</v>
      </c>
      <c r="AH374" s="88">
        <v>0</v>
      </c>
      <c r="AI374" s="90">
        <f t="shared" si="223"/>
        <v>0</v>
      </c>
    </row>
    <row r="375" spans="1:35" ht="15">
      <c r="A375" s="9" t="s">
        <v>16</v>
      </c>
      <c r="B375" s="45">
        <v>45.272080805841568</v>
      </c>
      <c r="C375" s="45">
        <v>0.93147218474452642</v>
      </c>
      <c r="D375" s="45">
        <v>0.93147218474452642</v>
      </c>
      <c r="E375" s="45">
        <v>0</v>
      </c>
      <c r="F375" s="400"/>
      <c r="G375" s="45">
        <v>0</v>
      </c>
      <c r="H375" s="54">
        <v>0</v>
      </c>
      <c r="I375" s="44">
        <f t="shared" si="221"/>
        <v>47.135025175330625</v>
      </c>
      <c r="J375" s="5"/>
      <c r="K375" s="21" t="s">
        <v>16</v>
      </c>
      <c r="L375" s="45">
        <v>45.272080805841568</v>
      </c>
      <c r="M375" s="45">
        <v>0.93147218474452642</v>
      </c>
      <c r="N375" s="45">
        <v>0.93147218474452642</v>
      </c>
      <c r="O375" s="45">
        <v>0</v>
      </c>
      <c r="P375" s="45">
        <v>0</v>
      </c>
      <c r="Q375" s="45">
        <v>0</v>
      </c>
      <c r="R375" s="46">
        <v>0</v>
      </c>
      <c r="S375" s="47">
        <f t="shared" si="222"/>
        <v>47.135025175330625</v>
      </c>
      <c r="U375" s="31" t="s">
        <v>16</v>
      </c>
      <c r="V375" s="84">
        <v>45.272080805841568</v>
      </c>
      <c r="W375" s="84">
        <v>0</v>
      </c>
      <c r="X375" s="84">
        <v>0</v>
      </c>
      <c r="Y375" s="84">
        <v>0.93147218474452642</v>
      </c>
      <c r="Z375" s="84">
        <v>0.93147218474452642</v>
      </c>
      <c r="AA375" s="84">
        <v>0</v>
      </c>
      <c r="AB375" s="84">
        <v>0</v>
      </c>
      <c r="AC375" s="85">
        <v>0</v>
      </c>
      <c r="AD375" s="86">
        <v>0</v>
      </c>
      <c r="AE375" s="86">
        <v>0</v>
      </c>
      <c r="AF375" s="86">
        <v>0</v>
      </c>
      <c r="AG375" s="86">
        <v>0</v>
      </c>
      <c r="AH375" s="86">
        <v>0</v>
      </c>
      <c r="AI375" s="87">
        <f t="shared" si="223"/>
        <v>47.135025175330625</v>
      </c>
    </row>
    <row r="376" spans="1:35" ht="15">
      <c r="A376" s="8" t="s">
        <v>65</v>
      </c>
      <c r="B376" s="48">
        <v>45.616019031209312</v>
      </c>
      <c r="C376" s="48">
        <v>0.22516277476284863</v>
      </c>
      <c r="D376" s="48">
        <v>0</v>
      </c>
      <c r="E376" s="48">
        <v>0.47372543557930463</v>
      </c>
      <c r="F376" s="400"/>
      <c r="G376" s="48">
        <v>0</v>
      </c>
      <c r="H376" s="49">
        <v>0</v>
      </c>
      <c r="I376" s="50">
        <f t="shared" si="221"/>
        <v>46.314907241551467</v>
      </c>
      <c r="J376" s="5"/>
      <c r="K376" s="20" t="s">
        <v>65</v>
      </c>
      <c r="L376" s="51">
        <v>45.616019031209312</v>
      </c>
      <c r="M376" s="51">
        <v>0.22516277476284863</v>
      </c>
      <c r="N376" s="51">
        <v>0</v>
      </c>
      <c r="O376" s="51">
        <v>0.47372543557930463</v>
      </c>
      <c r="P376" s="51">
        <v>0</v>
      </c>
      <c r="Q376" s="51">
        <v>0</v>
      </c>
      <c r="R376" s="52">
        <v>0</v>
      </c>
      <c r="S376" s="53">
        <f t="shared" si="222"/>
        <v>46.314907241551467</v>
      </c>
      <c r="U376" s="30" t="s">
        <v>54</v>
      </c>
      <c r="V376" s="88">
        <v>45.030595816825908</v>
      </c>
      <c r="W376" s="88">
        <v>0.5854232143834065</v>
      </c>
      <c r="X376" s="88">
        <v>0</v>
      </c>
      <c r="Y376" s="88">
        <v>0.22516277476284863</v>
      </c>
      <c r="Z376" s="88">
        <v>0</v>
      </c>
      <c r="AA376" s="88">
        <v>0</v>
      </c>
      <c r="AB376" s="88">
        <v>0</v>
      </c>
      <c r="AC376" s="89">
        <v>0.47372543557930463</v>
      </c>
      <c r="AD376" s="88">
        <v>0</v>
      </c>
      <c r="AE376" s="88">
        <v>0</v>
      </c>
      <c r="AF376" s="88">
        <v>0</v>
      </c>
      <c r="AG376" s="88">
        <v>0</v>
      </c>
      <c r="AH376" s="88">
        <v>0.47372543557930463</v>
      </c>
      <c r="AI376" s="90">
        <f t="shared" si="223"/>
        <v>46.314907241551467</v>
      </c>
    </row>
    <row r="377" spans="1:35" ht="15">
      <c r="A377" s="9" t="s">
        <v>55</v>
      </c>
      <c r="B377" s="45">
        <v>0</v>
      </c>
      <c r="C377" s="45">
        <v>0</v>
      </c>
      <c r="D377" s="45">
        <v>0</v>
      </c>
      <c r="E377" s="45">
        <v>653.10476658919242</v>
      </c>
      <c r="F377" s="400"/>
      <c r="G377" s="45">
        <v>0</v>
      </c>
      <c r="H377" s="54">
        <v>0</v>
      </c>
      <c r="I377" s="44">
        <f t="shared" si="221"/>
        <v>653.10476658919242</v>
      </c>
      <c r="J377" s="5"/>
      <c r="K377" s="21" t="s">
        <v>55</v>
      </c>
      <c r="L377" s="45">
        <v>0</v>
      </c>
      <c r="M377" s="45">
        <v>0</v>
      </c>
      <c r="N377" s="45">
        <v>0</v>
      </c>
      <c r="O377" s="45">
        <v>653.10476658919242</v>
      </c>
      <c r="P377" s="45">
        <v>411.84208156759485</v>
      </c>
      <c r="Q377" s="45">
        <v>0</v>
      </c>
      <c r="R377" s="46">
        <v>0</v>
      </c>
      <c r="S377" s="47">
        <f t="shared" si="222"/>
        <v>1064.9468481567874</v>
      </c>
      <c r="U377" s="31" t="s">
        <v>55</v>
      </c>
      <c r="V377" s="84">
        <v>0</v>
      </c>
      <c r="W377" s="84">
        <v>0</v>
      </c>
      <c r="X377" s="84">
        <v>0</v>
      </c>
      <c r="Y377" s="84">
        <v>0</v>
      </c>
      <c r="Z377" s="84">
        <v>0</v>
      </c>
      <c r="AA377" s="84">
        <v>653.10476658919242</v>
      </c>
      <c r="AB377" s="84">
        <v>411.84208156759485</v>
      </c>
      <c r="AC377" s="85">
        <v>0</v>
      </c>
      <c r="AD377" s="84">
        <v>0</v>
      </c>
      <c r="AE377" s="84">
        <v>0</v>
      </c>
      <c r="AF377" s="84">
        <v>0</v>
      </c>
      <c r="AG377" s="84">
        <v>0</v>
      </c>
      <c r="AH377" s="84">
        <v>0</v>
      </c>
      <c r="AI377" s="87">
        <f t="shared" si="223"/>
        <v>1064.9468481567874</v>
      </c>
    </row>
    <row r="378" spans="1:35" ht="15">
      <c r="A378" s="8" t="s">
        <v>12</v>
      </c>
      <c r="B378" s="48">
        <v>0</v>
      </c>
      <c r="C378" s="48">
        <v>0</v>
      </c>
      <c r="D378" s="48">
        <v>0</v>
      </c>
      <c r="E378" s="48">
        <v>14.419524991819653</v>
      </c>
      <c r="F378" s="400"/>
      <c r="G378" s="48">
        <v>0</v>
      </c>
      <c r="H378" s="49">
        <v>0</v>
      </c>
      <c r="I378" s="50">
        <f t="shared" si="221"/>
        <v>14.419524991819653</v>
      </c>
      <c r="J378" s="5"/>
      <c r="K378" s="20" t="s">
        <v>12</v>
      </c>
      <c r="L378" s="51">
        <v>0</v>
      </c>
      <c r="M378" s="51">
        <v>0</v>
      </c>
      <c r="N378" s="51">
        <v>0</v>
      </c>
      <c r="O378" s="51">
        <v>14.419524991819653</v>
      </c>
      <c r="P378" s="51">
        <v>28.392599917475017</v>
      </c>
      <c r="Q378" s="51">
        <v>0</v>
      </c>
      <c r="R378" s="52">
        <v>0</v>
      </c>
      <c r="S378" s="53">
        <f t="shared" si="222"/>
        <v>42.812124909294667</v>
      </c>
      <c r="U378" s="30" t="s">
        <v>12</v>
      </c>
      <c r="V378" s="88">
        <v>0</v>
      </c>
      <c r="W378" s="88">
        <v>0</v>
      </c>
      <c r="X378" s="88">
        <v>0</v>
      </c>
      <c r="Y378" s="88">
        <v>0</v>
      </c>
      <c r="Z378" s="88">
        <v>0</v>
      </c>
      <c r="AA378" s="88">
        <v>14.419524991819653</v>
      </c>
      <c r="AB378" s="88">
        <v>28.392599917475017</v>
      </c>
      <c r="AC378" s="89">
        <v>0</v>
      </c>
      <c r="AD378" s="88">
        <v>0</v>
      </c>
      <c r="AE378" s="88">
        <v>0</v>
      </c>
      <c r="AF378" s="88">
        <v>0</v>
      </c>
      <c r="AG378" s="88">
        <v>0</v>
      </c>
      <c r="AH378" s="88">
        <v>0</v>
      </c>
      <c r="AI378" s="90">
        <f t="shared" si="223"/>
        <v>42.812124909294667</v>
      </c>
    </row>
    <row r="379" spans="1:35" ht="15">
      <c r="A379" s="9" t="s">
        <v>56</v>
      </c>
      <c r="B379" s="45">
        <v>0</v>
      </c>
      <c r="C379" s="45">
        <v>0</v>
      </c>
      <c r="D379" s="45">
        <v>0</v>
      </c>
      <c r="E379" s="45">
        <v>0</v>
      </c>
      <c r="F379" s="400"/>
      <c r="G379" s="45">
        <v>0</v>
      </c>
      <c r="H379" s="54">
        <v>0</v>
      </c>
      <c r="I379" s="44">
        <f t="shared" si="221"/>
        <v>0</v>
      </c>
      <c r="J379" s="5"/>
      <c r="K379" s="21" t="s">
        <v>56</v>
      </c>
      <c r="L379" s="45">
        <v>0</v>
      </c>
      <c r="M379" s="45">
        <v>0</v>
      </c>
      <c r="N379" s="45">
        <v>0</v>
      </c>
      <c r="O379" s="45">
        <v>0</v>
      </c>
      <c r="P379" s="45">
        <v>0</v>
      </c>
      <c r="Q379" s="45">
        <v>0</v>
      </c>
      <c r="R379" s="46">
        <v>0</v>
      </c>
      <c r="S379" s="47">
        <f t="shared" si="222"/>
        <v>0</v>
      </c>
      <c r="U379" s="31" t="s">
        <v>56</v>
      </c>
      <c r="V379" s="84">
        <v>0</v>
      </c>
      <c r="W379" s="84">
        <v>0</v>
      </c>
      <c r="X379" s="84">
        <v>0</v>
      </c>
      <c r="Y379" s="84">
        <v>0</v>
      </c>
      <c r="Z379" s="84">
        <v>0</v>
      </c>
      <c r="AA379" s="84">
        <v>0</v>
      </c>
      <c r="AB379" s="84">
        <v>0</v>
      </c>
      <c r="AC379" s="85">
        <v>0</v>
      </c>
      <c r="AD379" s="84">
        <v>0</v>
      </c>
      <c r="AE379" s="84">
        <v>0</v>
      </c>
      <c r="AF379" s="84">
        <v>0</v>
      </c>
      <c r="AG379" s="84">
        <v>0</v>
      </c>
      <c r="AH379" s="84">
        <v>0</v>
      </c>
      <c r="AI379" s="87">
        <f t="shared" si="223"/>
        <v>0</v>
      </c>
    </row>
    <row r="380" spans="1:35" ht="15">
      <c r="A380" s="8" t="s">
        <v>17</v>
      </c>
      <c r="B380" s="48">
        <v>5.998410714336651</v>
      </c>
      <c r="C380" s="48">
        <v>0</v>
      </c>
      <c r="D380" s="48">
        <v>0</v>
      </c>
      <c r="E380" s="48">
        <v>3.1289757470059696</v>
      </c>
      <c r="F380" s="400"/>
      <c r="G380" s="48">
        <v>0</v>
      </c>
      <c r="H380" s="49">
        <v>0</v>
      </c>
      <c r="I380" s="50">
        <f t="shared" si="221"/>
        <v>9.1273864613426205</v>
      </c>
      <c r="J380" s="5"/>
      <c r="K380" s="20" t="s">
        <v>17</v>
      </c>
      <c r="L380" s="51">
        <v>5.998410714336651</v>
      </c>
      <c r="M380" s="51">
        <v>0</v>
      </c>
      <c r="N380" s="51">
        <v>0</v>
      </c>
      <c r="O380" s="51">
        <v>3.1289757470059696</v>
      </c>
      <c r="P380" s="51">
        <v>0.9258544499554604</v>
      </c>
      <c r="Q380" s="51">
        <v>0</v>
      </c>
      <c r="R380" s="52">
        <v>0</v>
      </c>
      <c r="S380" s="53">
        <f t="shared" si="222"/>
        <v>10.053240911298081</v>
      </c>
      <c r="U380" s="30" t="s">
        <v>17</v>
      </c>
      <c r="V380" s="88">
        <v>5.5085238630278148</v>
      </c>
      <c r="W380" s="88">
        <v>0</v>
      </c>
      <c r="X380" s="88">
        <v>0</v>
      </c>
      <c r="Y380" s="88">
        <v>0</v>
      </c>
      <c r="Z380" s="88">
        <v>0</v>
      </c>
      <c r="AA380" s="88">
        <v>0</v>
      </c>
      <c r="AB380" s="88">
        <v>0.9258544499554604</v>
      </c>
      <c r="AC380" s="89">
        <v>3.6188625983148057</v>
      </c>
      <c r="AD380" s="88">
        <v>0.48988685130883619</v>
      </c>
      <c r="AE380" s="88">
        <v>0</v>
      </c>
      <c r="AF380" s="88">
        <v>0</v>
      </c>
      <c r="AG380" s="88">
        <v>0</v>
      </c>
      <c r="AH380" s="88">
        <v>3.1289757470059696</v>
      </c>
      <c r="AI380" s="90">
        <f t="shared" si="223"/>
        <v>10.053240911298081</v>
      </c>
    </row>
    <row r="381" spans="1:35" ht="15">
      <c r="A381" s="9" t="s">
        <v>141</v>
      </c>
      <c r="B381" s="45">
        <v>41.719113802421326</v>
      </c>
      <c r="C381" s="45">
        <v>0</v>
      </c>
      <c r="D381" s="45">
        <v>31.788755340833543</v>
      </c>
      <c r="E381" s="45">
        <v>1.7875702016192499E-2</v>
      </c>
      <c r="F381" s="400"/>
      <c r="G381" s="45">
        <v>0</v>
      </c>
      <c r="H381" s="54">
        <v>0</v>
      </c>
      <c r="I381" s="44">
        <f t="shared" si="221"/>
        <v>73.525744845271063</v>
      </c>
      <c r="J381" s="5"/>
      <c r="K381" s="21" t="s">
        <v>141</v>
      </c>
      <c r="L381" s="45">
        <v>41.719113802421326</v>
      </c>
      <c r="M381" s="45">
        <v>0</v>
      </c>
      <c r="N381" s="45">
        <v>31.788755340833543</v>
      </c>
      <c r="O381" s="45">
        <v>1.7875702016192499E-2</v>
      </c>
      <c r="P381" s="45">
        <v>2.6266993940323693E-2</v>
      </c>
      <c r="Q381" s="45">
        <v>0</v>
      </c>
      <c r="R381" s="46">
        <v>0</v>
      </c>
      <c r="S381" s="47">
        <f t="shared" si="222"/>
        <v>73.552011839211389</v>
      </c>
      <c r="U381" s="31" t="s">
        <v>141</v>
      </c>
      <c r="V381" s="84">
        <v>41.519865538000204</v>
      </c>
      <c r="W381" s="84">
        <v>0</v>
      </c>
      <c r="X381" s="84">
        <v>0</v>
      </c>
      <c r="Y381" s="84">
        <v>0</v>
      </c>
      <c r="Z381" s="84">
        <v>31.788755340833543</v>
      </c>
      <c r="AA381" s="84">
        <v>1.7875702016192499E-2</v>
      </c>
      <c r="AB381" s="84">
        <v>2.6266993940323693E-2</v>
      </c>
      <c r="AC381" s="85">
        <v>0.19924826442112104</v>
      </c>
      <c r="AD381" s="84">
        <v>0.19924826442112104</v>
      </c>
      <c r="AE381" s="84">
        <v>0</v>
      </c>
      <c r="AF381" s="84">
        <v>0</v>
      </c>
      <c r="AG381" s="84">
        <v>0</v>
      </c>
      <c r="AH381" s="84">
        <v>0</v>
      </c>
      <c r="AI381" s="87">
        <f t="shared" si="223"/>
        <v>73.552011839211389</v>
      </c>
    </row>
    <row r="382" spans="1:35" ht="15">
      <c r="A382" s="8" t="s">
        <v>25</v>
      </c>
      <c r="B382" s="48">
        <v>10.044528561767176</v>
      </c>
      <c r="C382" s="48">
        <v>1.7169204653275899E-3</v>
      </c>
      <c r="D382" s="48">
        <v>3.0550736072083748</v>
      </c>
      <c r="E382" s="48">
        <v>36.161233957706081</v>
      </c>
      <c r="F382" s="400"/>
      <c r="G382" s="48">
        <v>39.64557876049598</v>
      </c>
      <c r="H382" s="49">
        <v>0</v>
      </c>
      <c r="I382" s="50">
        <f t="shared" si="221"/>
        <v>88.908131807642945</v>
      </c>
      <c r="J382" s="5"/>
      <c r="K382" s="20" t="s">
        <v>25</v>
      </c>
      <c r="L382" s="51">
        <v>10.044528561767176</v>
      </c>
      <c r="M382" s="51">
        <v>1.7169204653275899E-3</v>
      </c>
      <c r="N382" s="51">
        <v>3.0550736072083748</v>
      </c>
      <c r="O382" s="51">
        <v>36.161233957706081</v>
      </c>
      <c r="P382" s="51">
        <v>0.95932031927596195</v>
      </c>
      <c r="Q382" s="51">
        <v>39.64557876049598</v>
      </c>
      <c r="R382" s="52">
        <v>0</v>
      </c>
      <c r="S382" s="53">
        <f t="shared" si="222"/>
        <v>89.867452126918892</v>
      </c>
      <c r="U382" s="30" t="s">
        <v>25</v>
      </c>
      <c r="V382" s="88">
        <v>2.6998348217326384</v>
      </c>
      <c r="W382" s="88">
        <v>4.7635065670164636</v>
      </c>
      <c r="X382" s="88">
        <v>39.64557876049598</v>
      </c>
      <c r="Y382" s="88">
        <v>1.7169204653275899E-3</v>
      </c>
      <c r="Z382" s="88">
        <v>3.0550736072083748</v>
      </c>
      <c r="AA382" s="88">
        <v>34.015644394146925</v>
      </c>
      <c r="AB382" s="88">
        <v>0.95932031927596195</v>
      </c>
      <c r="AC382" s="89">
        <v>4.7267767365772286</v>
      </c>
      <c r="AD382" s="88">
        <v>2.5811871730180749</v>
      </c>
      <c r="AE382" s="88">
        <v>0</v>
      </c>
      <c r="AF382" s="88">
        <v>0</v>
      </c>
      <c r="AG382" s="88">
        <v>0</v>
      </c>
      <c r="AH382" s="88">
        <v>2.1455895635591538</v>
      </c>
      <c r="AI382" s="90">
        <f t="shared" si="223"/>
        <v>89.867452126918892</v>
      </c>
    </row>
    <row r="383" spans="1:35" ht="15">
      <c r="A383" s="9" t="s">
        <v>24</v>
      </c>
      <c r="B383" s="45">
        <v>15.571326964885039</v>
      </c>
      <c r="C383" s="45">
        <v>0</v>
      </c>
      <c r="D383" s="45">
        <v>0</v>
      </c>
      <c r="E383" s="45">
        <v>0</v>
      </c>
      <c r="F383" s="400"/>
      <c r="G383" s="45">
        <v>0</v>
      </c>
      <c r="H383" s="54">
        <v>0</v>
      </c>
      <c r="I383" s="44">
        <f t="shared" si="221"/>
        <v>15.571326964885039</v>
      </c>
      <c r="J383" s="5"/>
      <c r="K383" s="21" t="s">
        <v>24</v>
      </c>
      <c r="L383" s="45">
        <v>15.571326964885039</v>
      </c>
      <c r="M383" s="45">
        <v>0</v>
      </c>
      <c r="N383" s="45">
        <v>0</v>
      </c>
      <c r="O383" s="45">
        <v>0</v>
      </c>
      <c r="P383" s="45">
        <v>0</v>
      </c>
      <c r="Q383" s="45">
        <v>0</v>
      </c>
      <c r="R383" s="46">
        <v>0</v>
      </c>
      <c r="S383" s="47">
        <f t="shared" si="222"/>
        <v>15.571326964885039</v>
      </c>
      <c r="U383" s="31" t="s">
        <v>24</v>
      </c>
      <c r="V383" s="84">
        <v>15.571326964885039</v>
      </c>
      <c r="W383" s="84">
        <v>0</v>
      </c>
      <c r="X383" s="84">
        <v>0</v>
      </c>
      <c r="Y383" s="84">
        <v>0</v>
      </c>
      <c r="Z383" s="84">
        <v>0</v>
      </c>
      <c r="AA383" s="84">
        <v>0</v>
      </c>
      <c r="AB383" s="84">
        <v>0</v>
      </c>
      <c r="AC383" s="85">
        <v>0</v>
      </c>
      <c r="AD383" s="84">
        <v>0</v>
      </c>
      <c r="AE383" s="84">
        <v>0</v>
      </c>
      <c r="AF383" s="84">
        <v>0</v>
      </c>
      <c r="AG383" s="84">
        <v>0</v>
      </c>
      <c r="AH383" s="84">
        <v>0</v>
      </c>
      <c r="AI383" s="87">
        <f t="shared" si="223"/>
        <v>15.571326964885039</v>
      </c>
    </row>
    <row r="384" spans="1:35" ht="15">
      <c r="A384" s="8" t="s">
        <v>57</v>
      </c>
      <c r="B384" s="48">
        <v>19.919313404774659</v>
      </c>
      <c r="C384" s="48">
        <v>0</v>
      </c>
      <c r="D384" s="48">
        <v>0</v>
      </c>
      <c r="E384" s="48">
        <v>0</v>
      </c>
      <c r="F384" s="400"/>
      <c r="G384" s="48">
        <v>0</v>
      </c>
      <c r="H384" s="49">
        <v>0</v>
      </c>
      <c r="I384" s="50">
        <f t="shared" si="221"/>
        <v>19.919313404774659</v>
      </c>
      <c r="J384" s="5"/>
      <c r="K384" s="20" t="s">
        <v>57</v>
      </c>
      <c r="L384" s="51">
        <v>19.919313404774659</v>
      </c>
      <c r="M384" s="51">
        <v>0</v>
      </c>
      <c r="N384" s="51">
        <v>0</v>
      </c>
      <c r="O384" s="51">
        <v>0</v>
      </c>
      <c r="P384" s="51">
        <v>0</v>
      </c>
      <c r="Q384" s="51">
        <v>0</v>
      </c>
      <c r="R384" s="52">
        <v>0</v>
      </c>
      <c r="S384" s="53">
        <f t="shared" si="222"/>
        <v>19.919313404774659</v>
      </c>
      <c r="U384" s="30" t="s">
        <v>57</v>
      </c>
      <c r="V384" s="88">
        <v>19.919313404774659</v>
      </c>
      <c r="W384" s="88">
        <v>0</v>
      </c>
      <c r="X384" s="88">
        <v>0</v>
      </c>
      <c r="Y384" s="88">
        <v>0</v>
      </c>
      <c r="Z384" s="88">
        <v>0</v>
      </c>
      <c r="AA384" s="88">
        <v>0</v>
      </c>
      <c r="AB384" s="88">
        <v>0</v>
      </c>
      <c r="AC384" s="89">
        <v>0</v>
      </c>
      <c r="AD384" s="88">
        <v>0</v>
      </c>
      <c r="AE384" s="88">
        <v>0</v>
      </c>
      <c r="AF384" s="88">
        <v>0</v>
      </c>
      <c r="AG384" s="88">
        <v>0</v>
      </c>
      <c r="AH384" s="88">
        <v>0</v>
      </c>
      <c r="AI384" s="90">
        <f t="shared" si="223"/>
        <v>19.919313404774659</v>
      </c>
    </row>
    <row r="385" spans="1:35" ht="15">
      <c r="A385" s="9" t="s">
        <v>22</v>
      </c>
      <c r="B385" s="45">
        <v>79.015875575035409</v>
      </c>
      <c r="C385" s="45">
        <v>0</v>
      </c>
      <c r="D385" s="45">
        <v>0</v>
      </c>
      <c r="E385" s="45">
        <v>0</v>
      </c>
      <c r="F385" s="400"/>
      <c r="G385" s="45">
        <v>0</v>
      </c>
      <c r="H385" s="54">
        <v>0</v>
      </c>
      <c r="I385" s="44">
        <f t="shared" si="221"/>
        <v>79.015875575035409</v>
      </c>
      <c r="J385" s="5"/>
      <c r="K385" s="21" t="s">
        <v>22</v>
      </c>
      <c r="L385" s="45">
        <v>79.015875575035409</v>
      </c>
      <c r="M385" s="45">
        <v>0</v>
      </c>
      <c r="N385" s="45">
        <v>0</v>
      </c>
      <c r="O385" s="45">
        <v>0</v>
      </c>
      <c r="P385" s="45">
        <v>43.948877570800484</v>
      </c>
      <c r="Q385" s="45">
        <v>0</v>
      </c>
      <c r="R385" s="46">
        <v>0</v>
      </c>
      <c r="S385" s="47">
        <f t="shared" si="222"/>
        <v>122.96475314583589</v>
      </c>
      <c r="U385" s="31" t="s">
        <v>22</v>
      </c>
      <c r="V385" s="84">
        <v>78.273809423566263</v>
      </c>
      <c r="W385" s="84">
        <v>0</v>
      </c>
      <c r="X385" s="84">
        <v>0</v>
      </c>
      <c r="Y385" s="84">
        <v>0</v>
      </c>
      <c r="Z385" s="84">
        <v>0</v>
      </c>
      <c r="AA385" s="84">
        <v>0</v>
      </c>
      <c r="AB385" s="84">
        <v>43.948877570800484</v>
      </c>
      <c r="AC385" s="85">
        <v>0.74206615146914234</v>
      </c>
      <c r="AD385" s="84">
        <v>0.74206615146914234</v>
      </c>
      <c r="AE385" s="84">
        <v>0</v>
      </c>
      <c r="AF385" s="84">
        <v>0</v>
      </c>
      <c r="AG385" s="84">
        <v>0</v>
      </c>
      <c r="AH385" s="84">
        <v>0</v>
      </c>
      <c r="AI385" s="87">
        <f t="shared" si="223"/>
        <v>122.96475314583589</v>
      </c>
    </row>
    <row r="386" spans="1:35" ht="15">
      <c r="A386" s="8" t="s">
        <v>21</v>
      </c>
      <c r="B386" s="48">
        <v>0</v>
      </c>
      <c r="C386" s="48">
        <v>0</v>
      </c>
      <c r="D386" s="48">
        <v>0</v>
      </c>
      <c r="E386" s="48">
        <v>0</v>
      </c>
      <c r="F386" s="400"/>
      <c r="G386" s="48">
        <v>0</v>
      </c>
      <c r="H386" s="49">
        <v>0</v>
      </c>
      <c r="I386" s="50">
        <f t="shared" si="221"/>
        <v>0</v>
      </c>
      <c r="J386" s="5"/>
      <c r="K386" s="20" t="s">
        <v>21</v>
      </c>
      <c r="L386" s="51">
        <v>0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2">
        <v>0</v>
      </c>
      <c r="S386" s="53">
        <f t="shared" si="222"/>
        <v>0</v>
      </c>
      <c r="U386" s="30" t="s">
        <v>58</v>
      </c>
      <c r="V386" s="88">
        <v>0</v>
      </c>
      <c r="W386" s="88">
        <v>0</v>
      </c>
      <c r="X386" s="88">
        <v>0</v>
      </c>
      <c r="Y386" s="88">
        <v>0</v>
      </c>
      <c r="Z386" s="88">
        <v>0</v>
      </c>
      <c r="AA386" s="88">
        <v>0</v>
      </c>
      <c r="AB386" s="88">
        <v>0</v>
      </c>
      <c r="AC386" s="89">
        <v>0</v>
      </c>
      <c r="AD386" s="88">
        <v>0</v>
      </c>
      <c r="AE386" s="88">
        <v>0</v>
      </c>
      <c r="AF386" s="88">
        <v>0</v>
      </c>
      <c r="AG386" s="88">
        <v>0</v>
      </c>
      <c r="AH386" s="88">
        <v>0</v>
      </c>
      <c r="AI386" s="90">
        <f t="shared" si="223"/>
        <v>0</v>
      </c>
    </row>
    <row r="387" spans="1:35" ht="15">
      <c r="A387" s="10" t="s">
        <v>61</v>
      </c>
      <c r="B387" s="45">
        <v>0</v>
      </c>
      <c r="C387" s="45">
        <v>0</v>
      </c>
      <c r="D387" s="45">
        <v>0</v>
      </c>
      <c r="E387" s="45">
        <v>0</v>
      </c>
      <c r="F387" s="400"/>
      <c r="G387" s="45">
        <v>0</v>
      </c>
      <c r="H387" s="54">
        <v>0</v>
      </c>
      <c r="I387" s="44">
        <f t="shared" si="221"/>
        <v>0</v>
      </c>
      <c r="J387" s="5"/>
      <c r="K387" s="22" t="s">
        <v>61</v>
      </c>
      <c r="L387" s="45">
        <v>0</v>
      </c>
      <c r="M387" s="45">
        <v>0</v>
      </c>
      <c r="N387" s="45">
        <v>0</v>
      </c>
      <c r="O387" s="45">
        <v>0</v>
      </c>
      <c r="P387" s="45">
        <v>0</v>
      </c>
      <c r="Q387" s="45">
        <v>0</v>
      </c>
      <c r="R387" s="46">
        <v>0</v>
      </c>
      <c r="S387" s="47">
        <f t="shared" si="222"/>
        <v>0</v>
      </c>
      <c r="U387" s="32" t="s">
        <v>59</v>
      </c>
      <c r="V387" s="84">
        <v>0</v>
      </c>
      <c r="W387" s="84">
        <v>0</v>
      </c>
      <c r="X387" s="84">
        <v>0</v>
      </c>
      <c r="Y387" s="84">
        <v>0</v>
      </c>
      <c r="Z387" s="84">
        <v>0</v>
      </c>
      <c r="AA387" s="84">
        <v>0</v>
      </c>
      <c r="AB387" s="84">
        <v>0</v>
      </c>
      <c r="AC387" s="85">
        <v>0</v>
      </c>
      <c r="AD387" s="86">
        <v>0</v>
      </c>
      <c r="AE387" s="86">
        <v>0</v>
      </c>
      <c r="AF387" s="86">
        <v>0</v>
      </c>
      <c r="AG387" s="86">
        <v>0</v>
      </c>
      <c r="AH387" s="86">
        <v>0</v>
      </c>
      <c r="AI387" s="87">
        <f t="shared" si="223"/>
        <v>0</v>
      </c>
    </row>
    <row r="388" spans="1:35">
      <c r="A388" s="11" t="s">
        <v>23</v>
      </c>
      <c r="B388" s="55">
        <v>0</v>
      </c>
      <c r="C388" s="55">
        <v>0</v>
      </c>
      <c r="D388" s="55">
        <v>0</v>
      </c>
      <c r="E388" s="55">
        <v>0</v>
      </c>
      <c r="F388" s="400"/>
      <c r="G388" s="55">
        <v>0</v>
      </c>
      <c r="H388" s="56">
        <v>0</v>
      </c>
      <c r="I388" s="57">
        <f t="shared" si="221"/>
        <v>0</v>
      </c>
      <c r="J388" s="5"/>
      <c r="K388" s="23" t="s">
        <v>23</v>
      </c>
      <c r="L388" s="58">
        <v>0</v>
      </c>
      <c r="M388" s="58">
        <v>0</v>
      </c>
      <c r="N388" s="58">
        <v>0</v>
      </c>
      <c r="O388" s="58">
        <v>0</v>
      </c>
      <c r="P388" s="58">
        <v>0</v>
      </c>
      <c r="Q388" s="58">
        <v>0</v>
      </c>
      <c r="R388" s="59">
        <v>0</v>
      </c>
      <c r="S388" s="60">
        <f t="shared" si="222"/>
        <v>0</v>
      </c>
      <c r="U388" s="33" t="s">
        <v>62</v>
      </c>
      <c r="V388" s="91">
        <v>0</v>
      </c>
      <c r="W388" s="91">
        <v>0</v>
      </c>
      <c r="X388" s="91">
        <v>0</v>
      </c>
      <c r="Y388" s="91">
        <v>0</v>
      </c>
      <c r="Z388" s="91">
        <v>0</v>
      </c>
      <c r="AA388" s="91">
        <v>0</v>
      </c>
      <c r="AB388" s="91">
        <v>0</v>
      </c>
      <c r="AC388" s="91">
        <v>0</v>
      </c>
      <c r="AD388" s="91">
        <v>0</v>
      </c>
      <c r="AE388" s="91">
        <v>0</v>
      </c>
      <c r="AF388" s="91">
        <v>0</v>
      </c>
      <c r="AG388" s="91">
        <v>0</v>
      </c>
      <c r="AH388" s="92">
        <v>0</v>
      </c>
      <c r="AI388" s="93">
        <f t="shared" si="223"/>
        <v>0</v>
      </c>
    </row>
    <row r="389" spans="1:35">
      <c r="A389" s="12" t="s">
        <v>19</v>
      </c>
      <c r="B389" s="61">
        <v>0</v>
      </c>
      <c r="C389" s="61">
        <v>0</v>
      </c>
      <c r="D389" s="61">
        <v>0</v>
      </c>
      <c r="E389" s="61">
        <v>0</v>
      </c>
      <c r="F389" s="400"/>
      <c r="G389" s="61">
        <v>0</v>
      </c>
      <c r="H389" s="62">
        <v>0</v>
      </c>
      <c r="I389" s="63">
        <f t="shared" si="221"/>
        <v>0</v>
      </c>
      <c r="J389" s="5"/>
      <c r="K389" s="24" t="s">
        <v>19</v>
      </c>
      <c r="L389" s="61">
        <v>0</v>
      </c>
      <c r="M389" s="61">
        <v>0</v>
      </c>
      <c r="N389" s="61">
        <v>0</v>
      </c>
      <c r="O389" s="61">
        <v>0</v>
      </c>
      <c r="P389" s="61">
        <v>0</v>
      </c>
      <c r="Q389" s="61">
        <v>0</v>
      </c>
      <c r="R389" s="64">
        <v>0</v>
      </c>
      <c r="S389" s="65">
        <f t="shared" si="222"/>
        <v>0</v>
      </c>
      <c r="U389" s="34" t="s">
        <v>19</v>
      </c>
      <c r="V389" s="94">
        <v>0</v>
      </c>
      <c r="W389" s="94">
        <v>0</v>
      </c>
      <c r="X389" s="94">
        <v>0</v>
      </c>
      <c r="Y389" s="94">
        <v>0</v>
      </c>
      <c r="Z389" s="94">
        <v>0</v>
      </c>
      <c r="AA389" s="94">
        <v>0</v>
      </c>
      <c r="AB389" s="94">
        <v>0</v>
      </c>
      <c r="AC389" s="94">
        <v>0</v>
      </c>
      <c r="AD389" s="95">
        <v>0</v>
      </c>
      <c r="AE389" s="95">
        <v>0</v>
      </c>
      <c r="AF389" s="95">
        <v>0</v>
      </c>
      <c r="AG389" s="95">
        <v>0</v>
      </c>
      <c r="AH389" s="95">
        <v>0</v>
      </c>
      <c r="AI389" s="96">
        <f t="shared" si="223"/>
        <v>0</v>
      </c>
    </row>
    <row r="390" spans="1:35">
      <c r="A390" s="11" t="s">
        <v>20</v>
      </c>
      <c r="B390" s="55">
        <v>0</v>
      </c>
      <c r="C390" s="55">
        <v>0</v>
      </c>
      <c r="D390" s="55">
        <v>0</v>
      </c>
      <c r="E390" s="55">
        <v>0</v>
      </c>
      <c r="F390" s="400"/>
      <c r="G390" s="55">
        <v>0</v>
      </c>
      <c r="H390" s="56">
        <v>0</v>
      </c>
      <c r="I390" s="57">
        <f t="shared" si="221"/>
        <v>0</v>
      </c>
      <c r="J390" s="5"/>
      <c r="K390" s="23" t="s">
        <v>20</v>
      </c>
      <c r="L390" s="58">
        <v>0</v>
      </c>
      <c r="M390" s="58">
        <v>0</v>
      </c>
      <c r="N390" s="58">
        <v>0</v>
      </c>
      <c r="O390" s="58">
        <v>0</v>
      </c>
      <c r="P390" s="58">
        <v>0</v>
      </c>
      <c r="Q390" s="58">
        <v>0</v>
      </c>
      <c r="R390" s="59">
        <v>0</v>
      </c>
      <c r="S390" s="60">
        <f t="shared" si="222"/>
        <v>0</v>
      </c>
      <c r="U390" s="33" t="s">
        <v>20</v>
      </c>
      <c r="V390" s="91">
        <v>0</v>
      </c>
      <c r="W390" s="91">
        <v>0</v>
      </c>
      <c r="X390" s="91">
        <v>0</v>
      </c>
      <c r="Y390" s="91">
        <v>0</v>
      </c>
      <c r="Z390" s="91">
        <v>0</v>
      </c>
      <c r="AA390" s="91">
        <v>0</v>
      </c>
      <c r="AB390" s="91">
        <v>0</v>
      </c>
      <c r="AC390" s="91">
        <v>0</v>
      </c>
      <c r="AD390" s="91">
        <v>0</v>
      </c>
      <c r="AE390" s="91">
        <v>0</v>
      </c>
      <c r="AF390" s="91">
        <v>0</v>
      </c>
      <c r="AG390" s="91">
        <v>0</v>
      </c>
      <c r="AH390" s="92">
        <v>0</v>
      </c>
      <c r="AI390" s="93">
        <f t="shared" si="223"/>
        <v>0</v>
      </c>
    </row>
    <row r="391" spans="1:35" ht="15" thickBot="1">
      <c r="A391" s="13" t="s">
        <v>11</v>
      </c>
      <c r="B391" s="66">
        <v>0</v>
      </c>
      <c r="C391" s="66">
        <v>0</v>
      </c>
      <c r="D391" s="66">
        <v>0</v>
      </c>
      <c r="E391" s="66">
        <v>0</v>
      </c>
      <c r="F391" s="401"/>
      <c r="G391" s="66">
        <v>0</v>
      </c>
      <c r="H391" s="67">
        <v>0</v>
      </c>
      <c r="I391" s="68">
        <f t="shared" si="221"/>
        <v>0</v>
      </c>
      <c r="J391" s="5"/>
      <c r="K391" s="25" t="s">
        <v>11</v>
      </c>
      <c r="L391" s="66">
        <v>0</v>
      </c>
      <c r="M391" s="66">
        <v>0</v>
      </c>
      <c r="N391" s="66">
        <v>0</v>
      </c>
      <c r="O391" s="66">
        <v>0</v>
      </c>
      <c r="P391" s="66">
        <v>0</v>
      </c>
      <c r="Q391" s="66">
        <v>0</v>
      </c>
      <c r="R391" s="69">
        <v>0</v>
      </c>
      <c r="S391" s="70">
        <f t="shared" si="222"/>
        <v>0</v>
      </c>
      <c r="U391" s="34" t="s">
        <v>11</v>
      </c>
      <c r="V391" s="94">
        <v>0</v>
      </c>
      <c r="W391" s="94">
        <v>0</v>
      </c>
      <c r="X391" s="94">
        <v>0</v>
      </c>
      <c r="Y391" s="94">
        <v>0</v>
      </c>
      <c r="Z391" s="94">
        <v>0</v>
      </c>
      <c r="AA391" s="94">
        <v>0</v>
      </c>
      <c r="AB391" s="94">
        <v>0</v>
      </c>
      <c r="AC391" s="94">
        <v>0</v>
      </c>
      <c r="AD391" s="95">
        <v>0</v>
      </c>
      <c r="AE391" s="95">
        <v>0</v>
      </c>
      <c r="AF391" s="95">
        <v>0</v>
      </c>
      <c r="AG391" s="95">
        <v>0</v>
      </c>
      <c r="AH391" s="95">
        <v>0</v>
      </c>
      <c r="AI391" s="96">
        <f t="shared" si="223"/>
        <v>0</v>
      </c>
    </row>
    <row r="392" spans="1:35" ht="15">
      <c r="A392" s="14" t="s">
        <v>26</v>
      </c>
      <c r="B392" s="71">
        <f>SUM(B371:B387)</f>
        <v>263.15666886027111</v>
      </c>
      <c r="C392" s="71">
        <f t="shared" ref="C392:I392" si="224">SUM(C371:C387)</f>
        <v>1.1583518799727026</v>
      </c>
      <c r="D392" s="71">
        <f t="shared" si="224"/>
        <v>35.775301132786446</v>
      </c>
      <c r="E392" s="71">
        <f t="shared" si="224"/>
        <v>707.30610242331966</v>
      </c>
      <c r="F392" s="71">
        <f t="shared" si="224"/>
        <v>0</v>
      </c>
      <c r="G392" s="71">
        <f t="shared" si="224"/>
        <v>39.64557876049598</v>
      </c>
      <c r="H392" s="72">
        <f t="shared" si="224"/>
        <v>0</v>
      </c>
      <c r="I392" s="44">
        <f t="shared" si="224"/>
        <v>1047.0420030568462</v>
      </c>
      <c r="J392" s="5"/>
      <c r="K392" s="26" t="s">
        <v>26</v>
      </c>
      <c r="L392" s="71">
        <f>SUM(L371:L387)</f>
        <v>263.15666886027111</v>
      </c>
      <c r="M392" s="71">
        <f t="shared" ref="M392:S392" si="225">SUM(M371:M387)</f>
        <v>1.1583518799727026</v>
      </c>
      <c r="N392" s="71">
        <f t="shared" si="225"/>
        <v>35.775301132786446</v>
      </c>
      <c r="O392" s="71">
        <f t="shared" si="225"/>
        <v>707.30610242331966</v>
      </c>
      <c r="P392" s="71">
        <f t="shared" si="225"/>
        <v>486.09500081904213</v>
      </c>
      <c r="Q392" s="71">
        <f t="shared" si="225"/>
        <v>39.64557876049598</v>
      </c>
      <c r="R392" s="72">
        <f t="shared" si="225"/>
        <v>0</v>
      </c>
      <c r="S392" s="73">
        <f t="shared" si="225"/>
        <v>1533.137003875888</v>
      </c>
      <c r="U392" s="35" t="s">
        <v>60</v>
      </c>
      <c r="V392" s="97">
        <f>SUM(V371:V387)</f>
        <v>253.7953506386541</v>
      </c>
      <c r="W392" s="97">
        <f t="shared" ref="W392:AH392" si="226">SUM(W371:W387)</f>
        <v>5.3489297813998702</v>
      </c>
      <c r="X392" s="97">
        <f t="shared" si="226"/>
        <v>39.64557876049598</v>
      </c>
      <c r="Y392" s="97">
        <f t="shared" si="226"/>
        <v>1.1583518799727026</v>
      </c>
      <c r="Z392" s="97">
        <f t="shared" si="226"/>
        <v>35.775301132786446</v>
      </c>
      <c r="AA392" s="97">
        <f t="shared" si="226"/>
        <v>701.55781167717521</v>
      </c>
      <c r="AB392" s="97">
        <f t="shared" si="226"/>
        <v>486.09500081904213</v>
      </c>
      <c r="AC392" s="97">
        <f t="shared" si="226"/>
        <v>9.7606791863616031</v>
      </c>
      <c r="AD392" s="98">
        <f t="shared" si="226"/>
        <v>4.0123884402171743</v>
      </c>
      <c r="AE392" s="98">
        <f t="shared" si="226"/>
        <v>0</v>
      </c>
      <c r="AF392" s="98">
        <f t="shared" si="226"/>
        <v>0</v>
      </c>
      <c r="AG392" s="98">
        <f t="shared" si="226"/>
        <v>0</v>
      </c>
      <c r="AH392" s="98">
        <f t="shared" si="226"/>
        <v>5.7482907461444279</v>
      </c>
      <c r="AI392" s="99">
        <f>SUM(V392:AC392)</f>
        <v>1533.137003875888</v>
      </c>
    </row>
    <row r="393" spans="1:35" s="2" customFormat="1" ht="15" thickBot="1">
      <c r="A393" s="15" t="s">
        <v>100</v>
      </c>
      <c r="B393" s="100">
        <f>IF($I392=0,"-",B392/$I392)</f>
        <v>0.25133344038919492</v>
      </c>
      <c r="C393" s="100">
        <f t="shared" ref="C393:H393" si="227">IF($I392=0,"-",C392/$I392)</f>
        <v>1.1063088936173397E-3</v>
      </c>
      <c r="D393" s="100">
        <f t="shared" si="227"/>
        <v>3.4167971321437167E-2</v>
      </c>
      <c r="E393" s="100">
        <f t="shared" si="227"/>
        <v>0.67552791612784846</v>
      </c>
      <c r="F393" s="100">
        <f t="shared" si="227"/>
        <v>0</v>
      </c>
      <c r="G393" s="100">
        <f t="shared" si="227"/>
        <v>3.786436326790181E-2</v>
      </c>
      <c r="H393" s="101">
        <f t="shared" si="227"/>
        <v>0</v>
      </c>
      <c r="I393" s="102">
        <f>SUM(B393:H393)</f>
        <v>0.99999999999999967</v>
      </c>
      <c r="J393"/>
      <c r="K393" s="27" t="s">
        <v>100</v>
      </c>
      <c r="L393" s="76">
        <f>IF($S392=0,"-",L392/$S392)</f>
        <v>0.17164589217727499</v>
      </c>
      <c r="M393" s="76">
        <f t="shared" ref="M393:R393" si="228">IF($S392=0,"-",M392/$S392)</f>
        <v>7.5554361876616386E-4</v>
      </c>
      <c r="N393" s="76">
        <f t="shared" si="228"/>
        <v>2.3334705928004958E-2</v>
      </c>
      <c r="O393" s="76">
        <f t="shared" si="228"/>
        <v>0.46134565967372487</v>
      </c>
      <c r="P393" s="76">
        <f t="shared" si="228"/>
        <v>0.31705907534040118</v>
      </c>
      <c r="Q393" s="76">
        <f t="shared" si="228"/>
        <v>2.5859123261827818E-2</v>
      </c>
      <c r="R393" s="77">
        <f t="shared" si="228"/>
        <v>0</v>
      </c>
      <c r="S393" s="78">
        <f>SUM(L393:R393)</f>
        <v>1</v>
      </c>
      <c r="U393" s="36" t="s">
        <v>100</v>
      </c>
      <c r="V393" s="103">
        <f>+V392/$AI392</f>
        <v>0.16553990282475733</v>
      </c>
      <c r="W393" s="103">
        <f t="shared" ref="W393:AH393" si="229">+W392/$AI392</f>
        <v>3.4888791855374733E-3</v>
      </c>
      <c r="X393" s="103">
        <f t="shared" si="229"/>
        <v>2.5859123261827818E-2</v>
      </c>
      <c r="Y393" s="103">
        <f t="shared" si="229"/>
        <v>7.5554361876616386E-4</v>
      </c>
      <c r="Z393" s="103">
        <f t="shared" si="229"/>
        <v>2.3334705928004958E-2</v>
      </c>
      <c r="AA393" s="103">
        <f t="shared" si="229"/>
        <v>0.45759629433219812</v>
      </c>
      <c r="AB393" s="103">
        <f t="shared" si="229"/>
        <v>0.31705907534040118</v>
      </c>
      <c r="AC393" s="103">
        <f t="shared" si="229"/>
        <v>6.3664755085069743E-3</v>
      </c>
      <c r="AD393" s="103">
        <f t="shared" si="229"/>
        <v>2.6171101669802167E-3</v>
      </c>
      <c r="AE393" s="103">
        <f t="shared" si="229"/>
        <v>0</v>
      </c>
      <c r="AF393" s="103">
        <f t="shared" si="229"/>
        <v>0</v>
      </c>
      <c r="AG393" s="103">
        <f t="shared" si="229"/>
        <v>0</v>
      </c>
      <c r="AH393" s="103">
        <f t="shared" si="229"/>
        <v>3.7493653415267571E-3</v>
      </c>
      <c r="AI393" s="104">
        <f>SUM(V393:AC393)</f>
        <v>1</v>
      </c>
    </row>
    <row r="394" spans="1:35" ht="15" thickBot="1">
      <c r="A394" s="16"/>
      <c r="B394" s="16"/>
      <c r="C394" s="16"/>
      <c r="D394" s="16"/>
      <c r="E394" s="16"/>
      <c r="F394" s="16"/>
      <c r="G394" s="16"/>
      <c r="H394" s="16"/>
      <c r="I394" s="16"/>
      <c r="K394" s="16"/>
      <c r="L394" s="16"/>
      <c r="M394" s="16"/>
      <c r="N394" s="16"/>
      <c r="O394" s="16"/>
      <c r="P394" s="16"/>
      <c r="Q394" s="16"/>
      <c r="R394" s="16"/>
      <c r="S394" s="16"/>
      <c r="AI394" s="5"/>
    </row>
    <row r="395" spans="1:35" ht="28.5">
      <c r="A395" s="431" t="s">
        <v>39</v>
      </c>
      <c r="B395" s="37" t="s">
        <v>0</v>
      </c>
      <c r="C395" s="37" t="s">
        <v>1</v>
      </c>
      <c r="D395" s="37" t="s">
        <v>2</v>
      </c>
      <c r="E395" s="37" t="s">
        <v>3</v>
      </c>
      <c r="F395" s="37" t="s">
        <v>27</v>
      </c>
      <c r="G395" s="37" t="s">
        <v>4</v>
      </c>
      <c r="H395" s="37" t="s">
        <v>5</v>
      </c>
      <c r="I395" s="38" t="s">
        <v>6</v>
      </c>
      <c r="K395" s="381" t="s">
        <v>39</v>
      </c>
      <c r="L395" s="39" t="s">
        <v>0</v>
      </c>
      <c r="M395" s="39" t="s">
        <v>1</v>
      </c>
      <c r="N395" s="39" t="s">
        <v>2</v>
      </c>
      <c r="O395" s="39" t="s">
        <v>3</v>
      </c>
      <c r="P395" s="39" t="s">
        <v>27</v>
      </c>
      <c r="Q395" s="39" t="s">
        <v>4</v>
      </c>
      <c r="R395" s="39" t="s">
        <v>5</v>
      </c>
      <c r="S395" s="40" t="s">
        <v>6</v>
      </c>
      <c r="U395" s="383" t="s">
        <v>39</v>
      </c>
      <c r="V395" s="79" t="s">
        <v>69</v>
      </c>
      <c r="W395" s="79" t="s">
        <v>70</v>
      </c>
      <c r="X395" s="79" t="s">
        <v>4</v>
      </c>
      <c r="Y395" s="79" t="s">
        <v>1</v>
      </c>
      <c r="Z395" s="79" t="s">
        <v>2</v>
      </c>
      <c r="AA395" s="79" t="s">
        <v>3</v>
      </c>
      <c r="AB395" s="79" t="s">
        <v>52</v>
      </c>
      <c r="AC395" s="79" t="s">
        <v>64</v>
      </c>
      <c r="AD395" s="80" t="s">
        <v>72</v>
      </c>
      <c r="AE395" s="80" t="s">
        <v>79</v>
      </c>
      <c r="AF395" s="80" t="s">
        <v>73</v>
      </c>
      <c r="AG395" s="80" t="s">
        <v>80</v>
      </c>
      <c r="AH395" s="80" t="s">
        <v>81</v>
      </c>
      <c r="AI395" s="81" t="s">
        <v>60</v>
      </c>
    </row>
    <row r="396" spans="1:35" ht="15" customHeight="1">
      <c r="A396" s="432" t="s">
        <v>39</v>
      </c>
      <c r="B396" s="372" t="s">
        <v>109</v>
      </c>
      <c r="C396" s="373"/>
      <c r="D396" s="373"/>
      <c r="E396" s="373"/>
      <c r="F396" s="373"/>
      <c r="G396" s="373"/>
      <c r="H396" s="373"/>
      <c r="I396" s="374"/>
      <c r="K396" s="382" t="s">
        <v>39</v>
      </c>
      <c r="L396" s="369" t="s">
        <v>109</v>
      </c>
      <c r="M396" s="370"/>
      <c r="N396" s="370"/>
      <c r="O396" s="370"/>
      <c r="P396" s="370"/>
      <c r="Q396" s="370"/>
      <c r="R396" s="370"/>
      <c r="S396" s="371"/>
      <c r="U396" s="384" t="s">
        <v>39</v>
      </c>
      <c r="V396" s="379" t="s">
        <v>109</v>
      </c>
      <c r="W396" s="379"/>
      <c r="X396" s="379"/>
      <c r="Y396" s="379"/>
      <c r="Z396" s="379"/>
      <c r="AA396" s="379"/>
      <c r="AB396" s="379"/>
      <c r="AC396" s="379"/>
      <c r="AD396" s="379"/>
      <c r="AE396" s="379"/>
      <c r="AF396" s="379"/>
      <c r="AG396" s="379"/>
      <c r="AH396" s="379"/>
      <c r="AI396" s="380"/>
    </row>
    <row r="397" spans="1:35" ht="15">
      <c r="A397" s="7" t="s">
        <v>7</v>
      </c>
      <c r="B397" s="42">
        <v>0</v>
      </c>
      <c r="C397" s="42">
        <v>0</v>
      </c>
      <c r="D397" s="42">
        <v>0</v>
      </c>
      <c r="E397" s="42">
        <v>0</v>
      </c>
      <c r="F397" s="399"/>
      <c r="G397" s="42">
        <v>0</v>
      </c>
      <c r="H397" s="43">
        <v>0</v>
      </c>
      <c r="I397" s="44">
        <f>SUM(B397:H397)</f>
        <v>0</v>
      </c>
      <c r="J397" s="5"/>
      <c r="K397" s="28" t="s">
        <v>7</v>
      </c>
      <c r="L397" s="42">
        <v>0</v>
      </c>
      <c r="M397" s="42">
        <v>0</v>
      </c>
      <c r="N397" s="42">
        <v>0</v>
      </c>
      <c r="O397" s="42">
        <v>0</v>
      </c>
      <c r="P397" s="42">
        <v>0</v>
      </c>
      <c r="Q397" s="42">
        <v>0</v>
      </c>
      <c r="R397" s="82">
        <v>0</v>
      </c>
      <c r="S397" s="83">
        <f>SUM(L397:R397)</f>
        <v>0</v>
      </c>
      <c r="U397" s="29" t="s">
        <v>7</v>
      </c>
      <c r="V397" s="84">
        <v>0</v>
      </c>
      <c r="W397" s="84">
        <v>0</v>
      </c>
      <c r="X397" s="84">
        <v>0</v>
      </c>
      <c r="Y397" s="84">
        <v>0</v>
      </c>
      <c r="Z397" s="84">
        <v>0</v>
      </c>
      <c r="AA397" s="84">
        <v>0</v>
      </c>
      <c r="AB397" s="84">
        <v>0</v>
      </c>
      <c r="AC397" s="85">
        <v>0</v>
      </c>
      <c r="AD397" s="86">
        <v>0</v>
      </c>
      <c r="AE397" s="86">
        <v>0</v>
      </c>
      <c r="AF397" s="86">
        <v>0</v>
      </c>
      <c r="AG397" s="86">
        <v>0</v>
      </c>
      <c r="AH397" s="86">
        <v>0</v>
      </c>
      <c r="AI397" s="87">
        <f>SUM(V397:AC397)</f>
        <v>0</v>
      </c>
    </row>
    <row r="398" spans="1:35" ht="15">
      <c r="A398" s="8" t="s">
        <v>8</v>
      </c>
      <c r="B398" s="48">
        <v>0</v>
      </c>
      <c r="C398" s="48">
        <v>0</v>
      </c>
      <c r="D398" s="48">
        <v>0</v>
      </c>
      <c r="E398" s="48">
        <v>0</v>
      </c>
      <c r="F398" s="400"/>
      <c r="G398" s="48">
        <v>0</v>
      </c>
      <c r="H398" s="49">
        <v>0</v>
      </c>
      <c r="I398" s="50">
        <f t="shared" ref="I398:I417" si="230">SUM(B398:H398)</f>
        <v>0</v>
      </c>
      <c r="J398" s="5"/>
      <c r="K398" s="20" t="s">
        <v>8</v>
      </c>
      <c r="L398" s="51">
        <v>0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2">
        <v>0</v>
      </c>
      <c r="S398" s="53">
        <f t="shared" ref="S398:S417" si="231">SUM(L398:R398)</f>
        <v>0</v>
      </c>
      <c r="U398" s="30" t="s">
        <v>8</v>
      </c>
      <c r="V398" s="88">
        <v>0</v>
      </c>
      <c r="W398" s="88">
        <v>0</v>
      </c>
      <c r="X398" s="88">
        <v>0</v>
      </c>
      <c r="Y398" s="88">
        <v>0</v>
      </c>
      <c r="Z398" s="88">
        <v>0</v>
      </c>
      <c r="AA398" s="88">
        <v>0</v>
      </c>
      <c r="AB398" s="88">
        <v>0</v>
      </c>
      <c r="AC398" s="89">
        <v>0</v>
      </c>
      <c r="AD398" s="88">
        <v>0</v>
      </c>
      <c r="AE398" s="88">
        <v>0</v>
      </c>
      <c r="AF398" s="88">
        <v>0</v>
      </c>
      <c r="AG398" s="88">
        <v>0</v>
      </c>
      <c r="AH398" s="88">
        <v>0</v>
      </c>
      <c r="AI398" s="90">
        <f t="shared" ref="AI398:AI417" si="232">SUM(V398:AC398)</f>
        <v>0</v>
      </c>
    </row>
    <row r="399" spans="1:35" ht="15">
      <c r="A399" s="9" t="s">
        <v>10</v>
      </c>
      <c r="B399" s="45">
        <v>0</v>
      </c>
      <c r="C399" s="45">
        <v>0</v>
      </c>
      <c r="D399" s="45">
        <v>0</v>
      </c>
      <c r="E399" s="45">
        <v>0</v>
      </c>
      <c r="F399" s="400"/>
      <c r="G399" s="45">
        <v>0</v>
      </c>
      <c r="H399" s="54">
        <v>0</v>
      </c>
      <c r="I399" s="44">
        <f t="shared" si="230"/>
        <v>0</v>
      </c>
      <c r="J399" s="5"/>
      <c r="K399" s="21" t="s">
        <v>10</v>
      </c>
      <c r="L399" s="45">
        <v>0</v>
      </c>
      <c r="M399" s="45">
        <v>0</v>
      </c>
      <c r="N399" s="45">
        <v>0</v>
      </c>
      <c r="O399" s="45">
        <v>0</v>
      </c>
      <c r="P399" s="45">
        <v>0</v>
      </c>
      <c r="Q399" s="45">
        <v>0</v>
      </c>
      <c r="R399" s="46">
        <v>0</v>
      </c>
      <c r="S399" s="47">
        <f t="shared" si="231"/>
        <v>0</v>
      </c>
      <c r="U399" s="31" t="s">
        <v>10</v>
      </c>
      <c r="V399" s="84">
        <v>0</v>
      </c>
      <c r="W399" s="84">
        <v>0</v>
      </c>
      <c r="X399" s="84">
        <v>0</v>
      </c>
      <c r="Y399" s="84">
        <v>0</v>
      </c>
      <c r="Z399" s="84">
        <v>0</v>
      </c>
      <c r="AA399" s="84">
        <v>0</v>
      </c>
      <c r="AB399" s="84">
        <v>0</v>
      </c>
      <c r="AC399" s="85">
        <v>0</v>
      </c>
      <c r="AD399" s="86">
        <v>0</v>
      </c>
      <c r="AE399" s="86">
        <v>0</v>
      </c>
      <c r="AF399" s="86">
        <v>0</v>
      </c>
      <c r="AG399" s="86">
        <v>0</v>
      </c>
      <c r="AH399" s="86">
        <v>0</v>
      </c>
      <c r="AI399" s="87">
        <f t="shared" si="232"/>
        <v>0</v>
      </c>
    </row>
    <row r="400" spans="1:35" ht="15">
      <c r="A400" s="8" t="s">
        <v>53</v>
      </c>
      <c r="B400" s="48">
        <v>0</v>
      </c>
      <c r="C400" s="48">
        <v>0</v>
      </c>
      <c r="D400" s="48">
        <v>0</v>
      </c>
      <c r="E400" s="48">
        <v>0</v>
      </c>
      <c r="F400" s="400"/>
      <c r="G400" s="48">
        <v>0</v>
      </c>
      <c r="H400" s="49">
        <v>0</v>
      </c>
      <c r="I400" s="50">
        <f t="shared" si="230"/>
        <v>0</v>
      </c>
      <c r="J400" s="5"/>
      <c r="K400" s="20" t="s">
        <v>53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2">
        <v>0</v>
      </c>
      <c r="S400" s="53">
        <f t="shared" si="231"/>
        <v>0</v>
      </c>
      <c r="U400" s="30" t="s">
        <v>53</v>
      </c>
      <c r="V400" s="88">
        <v>0</v>
      </c>
      <c r="W400" s="88">
        <v>0</v>
      </c>
      <c r="X400" s="88">
        <v>0</v>
      </c>
      <c r="Y400" s="88">
        <v>0</v>
      </c>
      <c r="Z400" s="88">
        <v>0</v>
      </c>
      <c r="AA400" s="88">
        <v>0</v>
      </c>
      <c r="AB400" s="88">
        <v>0</v>
      </c>
      <c r="AC400" s="89">
        <v>0</v>
      </c>
      <c r="AD400" s="88">
        <v>0</v>
      </c>
      <c r="AE400" s="88">
        <v>0</v>
      </c>
      <c r="AF400" s="88">
        <v>0</v>
      </c>
      <c r="AG400" s="88">
        <v>0</v>
      </c>
      <c r="AH400" s="88">
        <v>0</v>
      </c>
      <c r="AI400" s="90">
        <f t="shared" si="232"/>
        <v>0</v>
      </c>
    </row>
    <row r="401" spans="1:35" ht="15">
      <c r="A401" s="9" t="s">
        <v>16</v>
      </c>
      <c r="B401" s="45">
        <v>28.667449495373578</v>
      </c>
      <c r="C401" s="45">
        <v>12.499244596350394</v>
      </c>
      <c r="D401" s="45">
        <v>0</v>
      </c>
      <c r="E401" s="45">
        <v>0</v>
      </c>
      <c r="F401" s="400"/>
      <c r="G401" s="45">
        <v>0</v>
      </c>
      <c r="H401" s="54">
        <v>0</v>
      </c>
      <c r="I401" s="44">
        <f t="shared" si="230"/>
        <v>41.166694091723969</v>
      </c>
      <c r="J401" s="5"/>
      <c r="K401" s="21" t="s">
        <v>16</v>
      </c>
      <c r="L401" s="45">
        <v>28.667449495373578</v>
      </c>
      <c r="M401" s="45">
        <v>12.499244596350394</v>
      </c>
      <c r="N401" s="45">
        <v>0</v>
      </c>
      <c r="O401" s="45">
        <v>0</v>
      </c>
      <c r="P401" s="45">
        <v>0</v>
      </c>
      <c r="Q401" s="45">
        <v>0</v>
      </c>
      <c r="R401" s="46">
        <v>0</v>
      </c>
      <c r="S401" s="47">
        <f t="shared" si="231"/>
        <v>41.166694091723969</v>
      </c>
      <c r="U401" s="31" t="s">
        <v>16</v>
      </c>
      <c r="V401" s="84">
        <v>28.667449495373578</v>
      </c>
      <c r="W401" s="84">
        <v>0</v>
      </c>
      <c r="X401" s="84">
        <v>0</v>
      </c>
      <c r="Y401" s="84">
        <v>12.499244596350394</v>
      </c>
      <c r="Z401" s="84">
        <v>0</v>
      </c>
      <c r="AA401" s="84">
        <v>0</v>
      </c>
      <c r="AB401" s="84">
        <v>0</v>
      </c>
      <c r="AC401" s="85">
        <v>0</v>
      </c>
      <c r="AD401" s="86">
        <v>0</v>
      </c>
      <c r="AE401" s="86">
        <v>0</v>
      </c>
      <c r="AF401" s="86">
        <v>0</v>
      </c>
      <c r="AG401" s="86">
        <v>0</v>
      </c>
      <c r="AH401" s="86">
        <v>0</v>
      </c>
      <c r="AI401" s="87">
        <f t="shared" si="232"/>
        <v>41.166694091723969</v>
      </c>
    </row>
    <row r="402" spans="1:35" ht="15">
      <c r="A402" s="8" t="s">
        <v>65</v>
      </c>
      <c r="B402" s="48">
        <v>9.9851411342978409</v>
      </c>
      <c r="C402" s="48">
        <v>6.3033042147823108</v>
      </c>
      <c r="D402" s="48">
        <v>1.5191403277054774</v>
      </c>
      <c r="E402" s="48">
        <v>0</v>
      </c>
      <c r="F402" s="400"/>
      <c r="G402" s="48">
        <v>0</v>
      </c>
      <c r="H402" s="49">
        <v>0</v>
      </c>
      <c r="I402" s="50">
        <f t="shared" si="230"/>
        <v>17.807585676785632</v>
      </c>
      <c r="J402" s="5"/>
      <c r="K402" s="20" t="s">
        <v>65</v>
      </c>
      <c r="L402" s="51">
        <v>9.9851411342978409</v>
      </c>
      <c r="M402" s="51">
        <v>6.3033042147823108</v>
      </c>
      <c r="N402" s="51">
        <v>1.5191403277054774</v>
      </c>
      <c r="O402" s="51">
        <v>0</v>
      </c>
      <c r="P402" s="51">
        <v>0</v>
      </c>
      <c r="Q402" s="51">
        <v>0</v>
      </c>
      <c r="R402" s="52">
        <v>0</v>
      </c>
      <c r="S402" s="53">
        <f t="shared" si="231"/>
        <v>17.807585676785632</v>
      </c>
      <c r="U402" s="30" t="s">
        <v>54</v>
      </c>
      <c r="V402" s="88">
        <v>9.9851411342978409</v>
      </c>
      <c r="W402" s="88">
        <v>0</v>
      </c>
      <c r="X402" s="88">
        <v>0</v>
      </c>
      <c r="Y402" s="88">
        <v>6.3033042147823108</v>
      </c>
      <c r="Z402" s="88">
        <v>1.5191403277054774</v>
      </c>
      <c r="AA402" s="88">
        <v>0</v>
      </c>
      <c r="AB402" s="88">
        <v>0</v>
      </c>
      <c r="AC402" s="89">
        <v>0</v>
      </c>
      <c r="AD402" s="88">
        <v>0</v>
      </c>
      <c r="AE402" s="88">
        <v>0</v>
      </c>
      <c r="AF402" s="88">
        <v>0</v>
      </c>
      <c r="AG402" s="88">
        <v>0</v>
      </c>
      <c r="AH402" s="88">
        <v>0</v>
      </c>
      <c r="AI402" s="90">
        <f t="shared" si="232"/>
        <v>17.807585676785632</v>
      </c>
    </row>
    <row r="403" spans="1:35" ht="15">
      <c r="A403" s="9" t="s">
        <v>55</v>
      </c>
      <c r="B403" s="45">
        <v>0</v>
      </c>
      <c r="C403" s="45">
        <v>0</v>
      </c>
      <c r="D403" s="45">
        <v>0</v>
      </c>
      <c r="E403" s="45">
        <v>0</v>
      </c>
      <c r="F403" s="400"/>
      <c r="G403" s="45">
        <v>0</v>
      </c>
      <c r="H403" s="54">
        <v>0</v>
      </c>
      <c r="I403" s="44">
        <f t="shared" si="230"/>
        <v>0</v>
      </c>
      <c r="J403" s="5"/>
      <c r="K403" s="21" t="s">
        <v>55</v>
      </c>
      <c r="L403" s="45">
        <v>0</v>
      </c>
      <c r="M403" s="45">
        <v>0</v>
      </c>
      <c r="N403" s="45">
        <v>0</v>
      </c>
      <c r="O403" s="45">
        <v>0</v>
      </c>
      <c r="P403" s="45">
        <v>27.252157097557927</v>
      </c>
      <c r="Q403" s="45">
        <v>0</v>
      </c>
      <c r="R403" s="46">
        <v>0</v>
      </c>
      <c r="S403" s="47">
        <f t="shared" si="231"/>
        <v>27.252157097557927</v>
      </c>
      <c r="U403" s="31" t="s">
        <v>55</v>
      </c>
      <c r="V403" s="84">
        <v>0</v>
      </c>
      <c r="W403" s="84">
        <v>0</v>
      </c>
      <c r="X403" s="84">
        <v>0</v>
      </c>
      <c r="Y403" s="84">
        <v>0</v>
      </c>
      <c r="Z403" s="84">
        <v>0</v>
      </c>
      <c r="AA403" s="84">
        <v>0</v>
      </c>
      <c r="AB403" s="84">
        <v>27.252157097557927</v>
      </c>
      <c r="AC403" s="85">
        <v>0</v>
      </c>
      <c r="AD403" s="84">
        <v>0</v>
      </c>
      <c r="AE403" s="84">
        <v>0</v>
      </c>
      <c r="AF403" s="84">
        <v>0</v>
      </c>
      <c r="AG403" s="84">
        <v>0</v>
      </c>
      <c r="AH403" s="84">
        <v>0</v>
      </c>
      <c r="AI403" s="87">
        <f t="shared" si="232"/>
        <v>27.252157097557927</v>
      </c>
    </row>
    <row r="404" spans="1:35" ht="15">
      <c r="A404" s="8" t="s">
        <v>12</v>
      </c>
      <c r="B404" s="48">
        <v>0</v>
      </c>
      <c r="C404" s="48">
        <v>0.25332764638611727</v>
      </c>
      <c r="D404" s="48">
        <v>0</v>
      </c>
      <c r="E404" s="48">
        <v>0</v>
      </c>
      <c r="F404" s="400"/>
      <c r="G404" s="48">
        <v>0</v>
      </c>
      <c r="H404" s="49">
        <v>0</v>
      </c>
      <c r="I404" s="50">
        <f t="shared" si="230"/>
        <v>0.25332764638611727</v>
      </c>
      <c r="J404" s="5"/>
      <c r="K404" s="20" t="s">
        <v>12</v>
      </c>
      <c r="L404" s="51">
        <v>0</v>
      </c>
      <c r="M404" s="51">
        <v>0.25332764638611727</v>
      </c>
      <c r="N404" s="51">
        <v>0</v>
      </c>
      <c r="O404" s="51">
        <v>0</v>
      </c>
      <c r="P404" s="51">
        <v>3.3861651942138984</v>
      </c>
      <c r="Q404" s="51">
        <v>0</v>
      </c>
      <c r="R404" s="52">
        <v>0</v>
      </c>
      <c r="S404" s="53">
        <f t="shared" si="231"/>
        <v>3.6394928406000155</v>
      </c>
      <c r="U404" s="30" t="s">
        <v>12</v>
      </c>
      <c r="V404" s="88">
        <v>0</v>
      </c>
      <c r="W404" s="88">
        <v>0</v>
      </c>
      <c r="X404" s="88">
        <v>0</v>
      </c>
      <c r="Y404" s="88">
        <v>0.25332764638611727</v>
      </c>
      <c r="Z404" s="88">
        <v>0</v>
      </c>
      <c r="AA404" s="88">
        <v>0</v>
      </c>
      <c r="AB404" s="88">
        <v>3.3861651942138984</v>
      </c>
      <c r="AC404" s="89">
        <v>0</v>
      </c>
      <c r="AD404" s="88">
        <v>0</v>
      </c>
      <c r="AE404" s="88">
        <v>0</v>
      </c>
      <c r="AF404" s="88">
        <v>0</v>
      </c>
      <c r="AG404" s="88">
        <v>0</v>
      </c>
      <c r="AH404" s="88">
        <v>0</v>
      </c>
      <c r="AI404" s="90">
        <f t="shared" si="232"/>
        <v>3.6394928406000155</v>
      </c>
    </row>
    <row r="405" spans="1:35" ht="15">
      <c r="A405" s="9" t="s">
        <v>56</v>
      </c>
      <c r="B405" s="45">
        <v>0</v>
      </c>
      <c r="C405" s="45">
        <v>0</v>
      </c>
      <c r="D405" s="45">
        <v>0</v>
      </c>
      <c r="E405" s="45">
        <v>0</v>
      </c>
      <c r="F405" s="400"/>
      <c r="G405" s="45">
        <v>0</v>
      </c>
      <c r="H405" s="54">
        <v>0</v>
      </c>
      <c r="I405" s="44">
        <f t="shared" si="230"/>
        <v>0</v>
      </c>
      <c r="J405" s="5"/>
      <c r="K405" s="21" t="s">
        <v>56</v>
      </c>
      <c r="L405" s="45">
        <v>0</v>
      </c>
      <c r="M405" s="45">
        <v>0</v>
      </c>
      <c r="N405" s="45">
        <v>0</v>
      </c>
      <c r="O405" s="45">
        <v>0</v>
      </c>
      <c r="P405" s="45">
        <v>0</v>
      </c>
      <c r="Q405" s="45">
        <v>0</v>
      </c>
      <c r="R405" s="46">
        <v>0</v>
      </c>
      <c r="S405" s="47">
        <f t="shared" si="231"/>
        <v>0</v>
      </c>
      <c r="U405" s="31" t="s">
        <v>56</v>
      </c>
      <c r="V405" s="84">
        <v>0</v>
      </c>
      <c r="W405" s="84">
        <v>0</v>
      </c>
      <c r="X405" s="84">
        <v>0</v>
      </c>
      <c r="Y405" s="84">
        <v>0</v>
      </c>
      <c r="Z405" s="84">
        <v>0</v>
      </c>
      <c r="AA405" s="84">
        <v>0</v>
      </c>
      <c r="AB405" s="84">
        <v>0</v>
      </c>
      <c r="AC405" s="85">
        <v>0</v>
      </c>
      <c r="AD405" s="84">
        <v>0</v>
      </c>
      <c r="AE405" s="84">
        <v>0</v>
      </c>
      <c r="AF405" s="84">
        <v>0</v>
      </c>
      <c r="AG405" s="84">
        <v>0</v>
      </c>
      <c r="AH405" s="84">
        <v>0</v>
      </c>
      <c r="AI405" s="87">
        <f t="shared" si="232"/>
        <v>0</v>
      </c>
    </row>
    <row r="406" spans="1:35" ht="15">
      <c r="A406" s="8" t="s">
        <v>17</v>
      </c>
      <c r="B406" s="48">
        <v>0</v>
      </c>
      <c r="C406" s="48">
        <v>0</v>
      </c>
      <c r="D406" s="48">
        <v>0.19536082051282053</v>
      </c>
      <c r="E406" s="48">
        <v>0</v>
      </c>
      <c r="F406" s="400"/>
      <c r="G406" s="48">
        <v>0</v>
      </c>
      <c r="H406" s="49">
        <v>0</v>
      </c>
      <c r="I406" s="50">
        <f t="shared" si="230"/>
        <v>0.19536082051282053</v>
      </c>
      <c r="J406" s="5"/>
      <c r="K406" s="20" t="s">
        <v>17</v>
      </c>
      <c r="L406" s="51">
        <v>0</v>
      </c>
      <c r="M406" s="51">
        <v>0</v>
      </c>
      <c r="N406" s="51">
        <v>0.19536082051282053</v>
      </c>
      <c r="O406" s="51">
        <v>0</v>
      </c>
      <c r="P406" s="51">
        <v>0</v>
      </c>
      <c r="Q406" s="51">
        <v>0</v>
      </c>
      <c r="R406" s="52">
        <v>0</v>
      </c>
      <c r="S406" s="53">
        <f t="shared" si="231"/>
        <v>0.19536082051282053</v>
      </c>
      <c r="U406" s="30" t="s">
        <v>17</v>
      </c>
      <c r="V406" s="88">
        <v>0</v>
      </c>
      <c r="W406" s="88">
        <v>0</v>
      </c>
      <c r="X406" s="88">
        <v>0</v>
      </c>
      <c r="Y406" s="88">
        <v>0</v>
      </c>
      <c r="Z406" s="88">
        <v>0.19536082051282053</v>
      </c>
      <c r="AA406" s="88">
        <v>0</v>
      </c>
      <c r="AB406" s="88">
        <v>0</v>
      </c>
      <c r="AC406" s="89">
        <v>0</v>
      </c>
      <c r="AD406" s="88">
        <v>0</v>
      </c>
      <c r="AE406" s="88">
        <v>0</v>
      </c>
      <c r="AF406" s="88">
        <v>0</v>
      </c>
      <c r="AG406" s="88">
        <v>0</v>
      </c>
      <c r="AH406" s="88">
        <v>0</v>
      </c>
      <c r="AI406" s="90">
        <f t="shared" si="232"/>
        <v>0.19536082051282053</v>
      </c>
    </row>
    <row r="407" spans="1:35" ht="15">
      <c r="A407" s="9" t="s">
        <v>141</v>
      </c>
      <c r="B407" s="45">
        <v>69.653178779897289</v>
      </c>
      <c r="C407" s="45">
        <v>514.47407550787375</v>
      </c>
      <c r="D407" s="45">
        <v>203.28595901025724</v>
      </c>
      <c r="E407" s="45">
        <v>0</v>
      </c>
      <c r="F407" s="400"/>
      <c r="G407" s="45">
        <v>0</v>
      </c>
      <c r="H407" s="54">
        <v>0</v>
      </c>
      <c r="I407" s="44">
        <f t="shared" si="230"/>
        <v>787.41321329802827</v>
      </c>
      <c r="J407" s="5"/>
      <c r="K407" s="21" t="s">
        <v>141</v>
      </c>
      <c r="L407" s="45">
        <v>69.653178779897289</v>
      </c>
      <c r="M407" s="45">
        <v>514.47407550787375</v>
      </c>
      <c r="N407" s="45">
        <v>203.28595901025724</v>
      </c>
      <c r="O407" s="45">
        <v>0</v>
      </c>
      <c r="P407" s="45">
        <v>0</v>
      </c>
      <c r="Q407" s="45">
        <v>0</v>
      </c>
      <c r="R407" s="46">
        <v>0</v>
      </c>
      <c r="S407" s="47">
        <f t="shared" si="231"/>
        <v>787.41321329802827</v>
      </c>
      <c r="U407" s="31" t="s">
        <v>141</v>
      </c>
      <c r="V407" s="84">
        <v>69.653178779897289</v>
      </c>
      <c r="W407" s="84">
        <v>0</v>
      </c>
      <c r="X407" s="84">
        <v>0</v>
      </c>
      <c r="Y407" s="84">
        <v>514.47407550787375</v>
      </c>
      <c r="Z407" s="84">
        <v>88.123832284823294</v>
      </c>
      <c r="AA407" s="84">
        <v>0</v>
      </c>
      <c r="AB407" s="84">
        <v>0</v>
      </c>
      <c r="AC407" s="85">
        <v>115.16212672543395</v>
      </c>
      <c r="AD407" s="84">
        <v>0</v>
      </c>
      <c r="AE407" s="84">
        <v>0</v>
      </c>
      <c r="AF407" s="84">
        <v>0</v>
      </c>
      <c r="AG407" s="84">
        <v>115.16212672543395</v>
      </c>
      <c r="AH407" s="84">
        <v>0</v>
      </c>
      <c r="AI407" s="87">
        <f t="shared" si="232"/>
        <v>787.41321329802827</v>
      </c>
    </row>
    <row r="408" spans="1:35" ht="15">
      <c r="A408" s="8" t="s">
        <v>25</v>
      </c>
      <c r="B408" s="48">
        <v>59.827092635700836</v>
      </c>
      <c r="C408" s="48">
        <v>1.4622428868461841</v>
      </c>
      <c r="D408" s="48">
        <v>11.784981361843649</v>
      </c>
      <c r="E408" s="48">
        <v>437.58845774888357</v>
      </c>
      <c r="F408" s="400"/>
      <c r="G408" s="48">
        <v>60.911816380734052</v>
      </c>
      <c r="H408" s="49">
        <v>0</v>
      </c>
      <c r="I408" s="50">
        <f t="shared" si="230"/>
        <v>571.57459101400832</v>
      </c>
      <c r="J408" s="5"/>
      <c r="K408" s="20" t="s">
        <v>25</v>
      </c>
      <c r="L408" s="51">
        <v>59.827092635700836</v>
      </c>
      <c r="M408" s="51">
        <v>1.4622428868461841</v>
      </c>
      <c r="N408" s="51">
        <v>11.784981361843649</v>
      </c>
      <c r="O408" s="51">
        <v>437.58845774888357</v>
      </c>
      <c r="P408" s="51">
        <v>6.0686029585086727</v>
      </c>
      <c r="Q408" s="51">
        <v>60.911816380734052</v>
      </c>
      <c r="R408" s="52">
        <v>0</v>
      </c>
      <c r="S408" s="53">
        <f t="shared" si="231"/>
        <v>577.643193972517</v>
      </c>
      <c r="U408" s="30" t="s">
        <v>25</v>
      </c>
      <c r="V408" s="88">
        <v>0</v>
      </c>
      <c r="W408" s="88">
        <v>46.178840501140577</v>
      </c>
      <c r="X408" s="88">
        <v>60.911816380734052</v>
      </c>
      <c r="Y408" s="88">
        <v>1.4622428868461841</v>
      </c>
      <c r="Z408" s="88">
        <v>11.784981361843649</v>
      </c>
      <c r="AA408" s="88">
        <v>419.74827413057955</v>
      </c>
      <c r="AB408" s="88">
        <v>6.0686029585086727</v>
      </c>
      <c r="AC408" s="89">
        <v>31.488435752864316</v>
      </c>
      <c r="AD408" s="88">
        <v>13.648252134560261</v>
      </c>
      <c r="AE408" s="88">
        <v>17.840183618304046</v>
      </c>
      <c r="AF408" s="88">
        <v>0</v>
      </c>
      <c r="AG408" s="88">
        <v>0</v>
      </c>
      <c r="AH408" s="88">
        <v>0</v>
      </c>
      <c r="AI408" s="90">
        <f t="shared" si="232"/>
        <v>577.643193972517</v>
      </c>
    </row>
    <row r="409" spans="1:35" ht="15">
      <c r="A409" s="9" t="s">
        <v>24</v>
      </c>
      <c r="B409" s="45">
        <v>8.0777799556386078</v>
      </c>
      <c r="C409" s="45">
        <v>0</v>
      </c>
      <c r="D409" s="45">
        <v>0</v>
      </c>
      <c r="E409" s="45">
        <v>0</v>
      </c>
      <c r="F409" s="400"/>
      <c r="G409" s="45">
        <v>0</v>
      </c>
      <c r="H409" s="54">
        <v>0</v>
      </c>
      <c r="I409" s="44">
        <f t="shared" si="230"/>
        <v>8.0777799556386078</v>
      </c>
      <c r="J409" s="5"/>
      <c r="K409" s="21" t="s">
        <v>24</v>
      </c>
      <c r="L409" s="45">
        <v>8.0777799556386078</v>
      </c>
      <c r="M409" s="45">
        <v>0</v>
      </c>
      <c r="N409" s="45">
        <v>0</v>
      </c>
      <c r="O409" s="45">
        <v>0</v>
      </c>
      <c r="P409" s="45">
        <v>0</v>
      </c>
      <c r="Q409" s="45">
        <v>0</v>
      </c>
      <c r="R409" s="46">
        <v>0</v>
      </c>
      <c r="S409" s="47">
        <f t="shared" si="231"/>
        <v>8.0777799556386078</v>
      </c>
      <c r="U409" s="31" t="s">
        <v>24</v>
      </c>
      <c r="V409" s="84">
        <v>8.0777799556386078</v>
      </c>
      <c r="W409" s="84">
        <v>0</v>
      </c>
      <c r="X409" s="84">
        <v>0</v>
      </c>
      <c r="Y409" s="84">
        <v>0</v>
      </c>
      <c r="Z409" s="84">
        <v>0</v>
      </c>
      <c r="AA409" s="84">
        <v>0</v>
      </c>
      <c r="AB409" s="84">
        <v>0</v>
      </c>
      <c r="AC409" s="85">
        <v>0</v>
      </c>
      <c r="AD409" s="84">
        <v>0</v>
      </c>
      <c r="AE409" s="84">
        <v>0</v>
      </c>
      <c r="AF409" s="84">
        <v>0</v>
      </c>
      <c r="AG409" s="84">
        <v>0</v>
      </c>
      <c r="AH409" s="84">
        <v>0</v>
      </c>
      <c r="AI409" s="87">
        <f t="shared" si="232"/>
        <v>8.0777799556386078</v>
      </c>
    </row>
    <row r="410" spans="1:35" ht="15">
      <c r="A410" s="8" t="s">
        <v>57</v>
      </c>
      <c r="B410" s="48">
        <v>0.24284393796353274</v>
      </c>
      <c r="C410" s="48">
        <v>0</v>
      </c>
      <c r="D410" s="48">
        <v>0</v>
      </c>
      <c r="E410" s="48">
        <v>0</v>
      </c>
      <c r="F410" s="400"/>
      <c r="G410" s="48">
        <v>0</v>
      </c>
      <c r="H410" s="49">
        <v>0</v>
      </c>
      <c r="I410" s="50">
        <f t="shared" si="230"/>
        <v>0.24284393796353274</v>
      </c>
      <c r="J410" s="5"/>
      <c r="K410" s="20" t="s">
        <v>57</v>
      </c>
      <c r="L410" s="51">
        <v>0.24284393796353274</v>
      </c>
      <c r="M410" s="51">
        <v>0</v>
      </c>
      <c r="N410" s="51">
        <v>0</v>
      </c>
      <c r="O410" s="51">
        <v>0</v>
      </c>
      <c r="P410" s="51">
        <v>0</v>
      </c>
      <c r="Q410" s="51">
        <v>0</v>
      </c>
      <c r="R410" s="52">
        <v>0</v>
      </c>
      <c r="S410" s="53">
        <f t="shared" si="231"/>
        <v>0.24284393796353274</v>
      </c>
      <c r="U410" s="30" t="s">
        <v>57</v>
      </c>
      <c r="V410" s="88">
        <v>0.24284393796353274</v>
      </c>
      <c r="W410" s="88">
        <v>0</v>
      </c>
      <c r="X410" s="88">
        <v>0</v>
      </c>
      <c r="Y410" s="88">
        <v>0</v>
      </c>
      <c r="Z410" s="88">
        <v>0</v>
      </c>
      <c r="AA410" s="88">
        <v>0</v>
      </c>
      <c r="AB410" s="88">
        <v>0</v>
      </c>
      <c r="AC410" s="89">
        <v>0</v>
      </c>
      <c r="AD410" s="88">
        <v>0</v>
      </c>
      <c r="AE410" s="88">
        <v>0</v>
      </c>
      <c r="AF410" s="88">
        <v>0</v>
      </c>
      <c r="AG410" s="88">
        <v>0</v>
      </c>
      <c r="AH410" s="88">
        <v>0</v>
      </c>
      <c r="AI410" s="90">
        <f t="shared" si="232"/>
        <v>0.24284393796353274</v>
      </c>
    </row>
    <row r="411" spans="1:35" ht="15">
      <c r="A411" s="9" t="s">
        <v>22</v>
      </c>
      <c r="B411" s="45">
        <v>1.245652358221466</v>
      </c>
      <c r="C411" s="45">
        <v>0</v>
      </c>
      <c r="D411" s="45">
        <v>0</v>
      </c>
      <c r="E411" s="45">
        <v>0</v>
      </c>
      <c r="F411" s="400"/>
      <c r="G411" s="45">
        <v>0</v>
      </c>
      <c r="H411" s="54">
        <v>0</v>
      </c>
      <c r="I411" s="44">
        <f t="shared" si="230"/>
        <v>1.245652358221466</v>
      </c>
      <c r="J411" s="5"/>
      <c r="K411" s="21" t="s">
        <v>22</v>
      </c>
      <c r="L411" s="45">
        <v>1.245652358221466</v>
      </c>
      <c r="M411" s="45">
        <v>0</v>
      </c>
      <c r="N411" s="45">
        <v>0</v>
      </c>
      <c r="O411" s="45">
        <v>0</v>
      </c>
      <c r="P411" s="45">
        <v>1.1379646335040916</v>
      </c>
      <c r="Q411" s="45">
        <v>0</v>
      </c>
      <c r="R411" s="46">
        <v>0</v>
      </c>
      <c r="S411" s="47">
        <f t="shared" si="231"/>
        <v>2.3836169917255576</v>
      </c>
      <c r="U411" s="31" t="s">
        <v>22</v>
      </c>
      <c r="V411" s="84">
        <v>0</v>
      </c>
      <c r="W411" s="84">
        <v>0</v>
      </c>
      <c r="X411" s="84">
        <v>0</v>
      </c>
      <c r="Y411" s="84">
        <v>0</v>
      </c>
      <c r="Z411" s="84">
        <v>0</v>
      </c>
      <c r="AA411" s="84">
        <v>0</v>
      </c>
      <c r="AB411" s="84">
        <v>1.1379646335040916</v>
      </c>
      <c r="AC411" s="85">
        <v>1.245652358221466</v>
      </c>
      <c r="AD411" s="84">
        <v>1.245652358221466</v>
      </c>
      <c r="AE411" s="84">
        <v>0</v>
      </c>
      <c r="AF411" s="84">
        <v>0</v>
      </c>
      <c r="AG411" s="84">
        <v>0</v>
      </c>
      <c r="AH411" s="84">
        <v>0</v>
      </c>
      <c r="AI411" s="87">
        <f t="shared" si="232"/>
        <v>2.3836169917255576</v>
      </c>
    </row>
    <row r="412" spans="1:35" ht="15">
      <c r="A412" s="8" t="s">
        <v>21</v>
      </c>
      <c r="B412" s="48">
        <v>0</v>
      </c>
      <c r="C412" s="48">
        <v>0</v>
      </c>
      <c r="D412" s="48">
        <v>0</v>
      </c>
      <c r="E412" s="48">
        <v>0</v>
      </c>
      <c r="F412" s="400"/>
      <c r="G412" s="48">
        <v>0</v>
      </c>
      <c r="H412" s="49">
        <v>0</v>
      </c>
      <c r="I412" s="50">
        <f t="shared" si="230"/>
        <v>0</v>
      </c>
      <c r="J412" s="5"/>
      <c r="K412" s="20" t="s">
        <v>21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2">
        <v>0</v>
      </c>
      <c r="S412" s="53">
        <f t="shared" si="231"/>
        <v>0</v>
      </c>
      <c r="U412" s="30" t="s">
        <v>58</v>
      </c>
      <c r="V412" s="88">
        <v>0</v>
      </c>
      <c r="W412" s="88">
        <v>0</v>
      </c>
      <c r="X412" s="88">
        <v>0</v>
      </c>
      <c r="Y412" s="88">
        <v>0</v>
      </c>
      <c r="Z412" s="88">
        <v>0</v>
      </c>
      <c r="AA412" s="88">
        <v>0</v>
      </c>
      <c r="AB412" s="88">
        <v>0</v>
      </c>
      <c r="AC412" s="89">
        <v>0</v>
      </c>
      <c r="AD412" s="88">
        <v>0</v>
      </c>
      <c r="AE412" s="88">
        <v>0</v>
      </c>
      <c r="AF412" s="88">
        <v>0</v>
      </c>
      <c r="AG412" s="88">
        <v>0</v>
      </c>
      <c r="AH412" s="88">
        <v>0</v>
      </c>
      <c r="AI412" s="90">
        <f t="shared" si="232"/>
        <v>0</v>
      </c>
    </row>
    <row r="413" spans="1:35" ht="15">
      <c r="A413" s="10" t="s">
        <v>61</v>
      </c>
      <c r="B413" s="45">
        <v>0</v>
      </c>
      <c r="C413" s="45">
        <v>0</v>
      </c>
      <c r="D413" s="45">
        <v>0</v>
      </c>
      <c r="E413" s="45">
        <v>0</v>
      </c>
      <c r="F413" s="400"/>
      <c r="G413" s="45">
        <v>0</v>
      </c>
      <c r="H413" s="54">
        <v>0</v>
      </c>
      <c r="I413" s="44">
        <f t="shared" si="230"/>
        <v>0</v>
      </c>
      <c r="J413" s="5"/>
      <c r="K413" s="22" t="s">
        <v>61</v>
      </c>
      <c r="L413" s="45">
        <v>0</v>
      </c>
      <c r="M413" s="45">
        <v>0</v>
      </c>
      <c r="N413" s="45">
        <v>0</v>
      </c>
      <c r="O413" s="45">
        <v>0</v>
      </c>
      <c r="P413" s="45">
        <v>0</v>
      </c>
      <c r="Q413" s="45">
        <v>0</v>
      </c>
      <c r="R413" s="46">
        <v>0</v>
      </c>
      <c r="S413" s="47">
        <f t="shared" si="231"/>
        <v>0</v>
      </c>
      <c r="U413" s="32" t="s">
        <v>59</v>
      </c>
      <c r="V413" s="84">
        <v>0</v>
      </c>
      <c r="W413" s="84">
        <v>0</v>
      </c>
      <c r="X413" s="84">
        <v>0</v>
      </c>
      <c r="Y413" s="84">
        <v>0</v>
      </c>
      <c r="Z413" s="84">
        <v>0</v>
      </c>
      <c r="AA413" s="84">
        <v>0</v>
      </c>
      <c r="AB413" s="84">
        <v>0</v>
      </c>
      <c r="AC413" s="85">
        <v>0</v>
      </c>
      <c r="AD413" s="86">
        <v>0</v>
      </c>
      <c r="AE413" s="86">
        <v>0</v>
      </c>
      <c r="AF413" s="86">
        <v>0</v>
      </c>
      <c r="AG413" s="86">
        <v>0</v>
      </c>
      <c r="AH413" s="86">
        <v>0</v>
      </c>
      <c r="AI413" s="87">
        <f t="shared" si="232"/>
        <v>0</v>
      </c>
    </row>
    <row r="414" spans="1:35">
      <c r="A414" s="11" t="s">
        <v>23</v>
      </c>
      <c r="B414" s="55">
        <v>0</v>
      </c>
      <c r="C414" s="55">
        <v>0</v>
      </c>
      <c r="D414" s="55">
        <v>0</v>
      </c>
      <c r="E414" s="55">
        <v>0</v>
      </c>
      <c r="F414" s="400"/>
      <c r="G414" s="55">
        <v>0</v>
      </c>
      <c r="H414" s="56">
        <v>0</v>
      </c>
      <c r="I414" s="57">
        <f t="shared" si="230"/>
        <v>0</v>
      </c>
      <c r="J414" s="5"/>
      <c r="K414" s="23" t="s">
        <v>23</v>
      </c>
      <c r="L414" s="58">
        <v>0</v>
      </c>
      <c r="M414" s="58">
        <v>0</v>
      </c>
      <c r="N414" s="58">
        <v>0</v>
      </c>
      <c r="O414" s="58">
        <v>0</v>
      </c>
      <c r="P414" s="58">
        <v>0</v>
      </c>
      <c r="Q414" s="58">
        <v>0</v>
      </c>
      <c r="R414" s="59">
        <v>0</v>
      </c>
      <c r="S414" s="60">
        <f t="shared" si="231"/>
        <v>0</v>
      </c>
      <c r="U414" s="33" t="s">
        <v>62</v>
      </c>
      <c r="V414" s="91">
        <v>0</v>
      </c>
      <c r="W414" s="91">
        <v>0</v>
      </c>
      <c r="X414" s="91">
        <v>0</v>
      </c>
      <c r="Y414" s="91">
        <v>0</v>
      </c>
      <c r="Z414" s="91">
        <v>0</v>
      </c>
      <c r="AA414" s="91">
        <v>0</v>
      </c>
      <c r="AB414" s="91">
        <v>0</v>
      </c>
      <c r="AC414" s="91">
        <v>0</v>
      </c>
      <c r="AD414" s="91">
        <v>0</v>
      </c>
      <c r="AE414" s="91">
        <v>0</v>
      </c>
      <c r="AF414" s="91">
        <v>0</v>
      </c>
      <c r="AG414" s="91">
        <v>0</v>
      </c>
      <c r="AH414" s="92">
        <v>0</v>
      </c>
      <c r="AI414" s="93">
        <f t="shared" si="232"/>
        <v>0</v>
      </c>
    </row>
    <row r="415" spans="1:35">
      <c r="A415" s="12" t="s">
        <v>19</v>
      </c>
      <c r="B415" s="61">
        <v>0</v>
      </c>
      <c r="C415" s="61">
        <v>0</v>
      </c>
      <c r="D415" s="61">
        <v>0</v>
      </c>
      <c r="E415" s="61">
        <v>0</v>
      </c>
      <c r="F415" s="400"/>
      <c r="G415" s="61">
        <v>0</v>
      </c>
      <c r="H415" s="62">
        <v>0</v>
      </c>
      <c r="I415" s="63">
        <f t="shared" si="230"/>
        <v>0</v>
      </c>
      <c r="J415" s="5"/>
      <c r="K415" s="24" t="s">
        <v>19</v>
      </c>
      <c r="L415" s="61">
        <v>0</v>
      </c>
      <c r="M415" s="61">
        <v>0</v>
      </c>
      <c r="N415" s="61">
        <v>0</v>
      </c>
      <c r="O415" s="61">
        <v>0</v>
      </c>
      <c r="P415" s="61">
        <v>0</v>
      </c>
      <c r="Q415" s="61">
        <v>0</v>
      </c>
      <c r="R415" s="64">
        <v>0</v>
      </c>
      <c r="S415" s="65">
        <f t="shared" si="231"/>
        <v>0</v>
      </c>
      <c r="U415" s="34" t="s">
        <v>19</v>
      </c>
      <c r="V415" s="94">
        <v>0</v>
      </c>
      <c r="W415" s="94">
        <v>0</v>
      </c>
      <c r="X415" s="94">
        <v>0</v>
      </c>
      <c r="Y415" s="94">
        <v>0</v>
      </c>
      <c r="Z415" s="94">
        <v>0</v>
      </c>
      <c r="AA415" s="94">
        <v>0</v>
      </c>
      <c r="AB415" s="94">
        <v>0</v>
      </c>
      <c r="AC415" s="94">
        <v>0</v>
      </c>
      <c r="AD415" s="95">
        <v>0</v>
      </c>
      <c r="AE415" s="95">
        <v>0</v>
      </c>
      <c r="AF415" s="95">
        <v>0</v>
      </c>
      <c r="AG415" s="95">
        <v>0</v>
      </c>
      <c r="AH415" s="95">
        <v>0</v>
      </c>
      <c r="AI415" s="96">
        <f t="shared" si="232"/>
        <v>0</v>
      </c>
    </row>
    <row r="416" spans="1:35">
      <c r="A416" s="11" t="s">
        <v>20</v>
      </c>
      <c r="B416" s="55">
        <v>0</v>
      </c>
      <c r="C416" s="55">
        <v>0</v>
      </c>
      <c r="D416" s="55">
        <v>0</v>
      </c>
      <c r="E416" s="55">
        <v>0</v>
      </c>
      <c r="F416" s="400"/>
      <c r="G416" s="55">
        <v>0</v>
      </c>
      <c r="H416" s="56">
        <v>0</v>
      </c>
      <c r="I416" s="57">
        <f t="shared" si="230"/>
        <v>0</v>
      </c>
      <c r="J416" s="5"/>
      <c r="K416" s="23" t="s">
        <v>20</v>
      </c>
      <c r="L416" s="58">
        <v>0</v>
      </c>
      <c r="M416" s="58">
        <v>0</v>
      </c>
      <c r="N416" s="58">
        <v>0</v>
      </c>
      <c r="O416" s="58">
        <v>0</v>
      </c>
      <c r="P416" s="58">
        <v>0</v>
      </c>
      <c r="Q416" s="58">
        <v>0</v>
      </c>
      <c r="R416" s="59">
        <v>0</v>
      </c>
      <c r="S416" s="60">
        <f t="shared" si="231"/>
        <v>0</v>
      </c>
      <c r="U416" s="33" t="s">
        <v>20</v>
      </c>
      <c r="V416" s="91">
        <v>0</v>
      </c>
      <c r="W416" s="91">
        <v>0</v>
      </c>
      <c r="X416" s="91">
        <v>0</v>
      </c>
      <c r="Y416" s="91">
        <v>0</v>
      </c>
      <c r="Z416" s="91">
        <v>0</v>
      </c>
      <c r="AA416" s="91">
        <v>0</v>
      </c>
      <c r="AB416" s="91">
        <v>0</v>
      </c>
      <c r="AC416" s="91">
        <v>0</v>
      </c>
      <c r="AD416" s="91">
        <v>0</v>
      </c>
      <c r="AE416" s="91">
        <v>0</v>
      </c>
      <c r="AF416" s="91">
        <v>0</v>
      </c>
      <c r="AG416" s="91">
        <v>0</v>
      </c>
      <c r="AH416" s="92">
        <v>0</v>
      </c>
      <c r="AI416" s="93">
        <f t="shared" si="232"/>
        <v>0</v>
      </c>
    </row>
    <row r="417" spans="1:35" ht="15" thickBot="1">
      <c r="A417" s="13" t="s">
        <v>11</v>
      </c>
      <c r="B417" s="66">
        <v>0</v>
      </c>
      <c r="C417" s="66">
        <v>0</v>
      </c>
      <c r="D417" s="66">
        <v>0</v>
      </c>
      <c r="E417" s="66">
        <v>0</v>
      </c>
      <c r="F417" s="401"/>
      <c r="G417" s="66">
        <v>0</v>
      </c>
      <c r="H417" s="67">
        <v>0</v>
      </c>
      <c r="I417" s="68">
        <f t="shared" si="230"/>
        <v>0</v>
      </c>
      <c r="J417" s="5"/>
      <c r="K417" s="25" t="s">
        <v>11</v>
      </c>
      <c r="L417" s="66">
        <v>0</v>
      </c>
      <c r="M417" s="66">
        <v>0</v>
      </c>
      <c r="N417" s="66">
        <v>0</v>
      </c>
      <c r="O417" s="66">
        <v>0</v>
      </c>
      <c r="P417" s="66">
        <v>0</v>
      </c>
      <c r="Q417" s="66">
        <v>0</v>
      </c>
      <c r="R417" s="69">
        <v>0</v>
      </c>
      <c r="S417" s="70">
        <f t="shared" si="231"/>
        <v>0</v>
      </c>
      <c r="U417" s="34" t="s">
        <v>11</v>
      </c>
      <c r="V417" s="94">
        <v>0</v>
      </c>
      <c r="W417" s="94">
        <v>0</v>
      </c>
      <c r="X417" s="94">
        <v>0</v>
      </c>
      <c r="Y417" s="94">
        <v>0</v>
      </c>
      <c r="Z417" s="94">
        <v>0</v>
      </c>
      <c r="AA417" s="94">
        <v>0</v>
      </c>
      <c r="AB417" s="94">
        <v>0</v>
      </c>
      <c r="AC417" s="94">
        <v>0</v>
      </c>
      <c r="AD417" s="95">
        <v>0</v>
      </c>
      <c r="AE417" s="95">
        <v>0</v>
      </c>
      <c r="AF417" s="95">
        <v>0</v>
      </c>
      <c r="AG417" s="95">
        <v>0</v>
      </c>
      <c r="AH417" s="95">
        <v>0</v>
      </c>
      <c r="AI417" s="96">
        <f t="shared" si="232"/>
        <v>0</v>
      </c>
    </row>
    <row r="418" spans="1:35" ht="15">
      <c r="A418" s="14" t="s">
        <v>26</v>
      </c>
      <c r="B418" s="71">
        <f>SUM(B397:B413)</f>
        <v>177.69913829709316</v>
      </c>
      <c r="C418" s="71">
        <f t="shared" ref="C418:I418" si="233">SUM(C397:C413)</f>
        <v>534.99219485223875</v>
      </c>
      <c r="D418" s="71">
        <f t="shared" si="233"/>
        <v>216.78544152031918</v>
      </c>
      <c r="E418" s="71">
        <f t="shared" si="233"/>
        <v>437.58845774888357</v>
      </c>
      <c r="F418" s="71">
        <f t="shared" si="233"/>
        <v>0</v>
      </c>
      <c r="G418" s="71">
        <f t="shared" si="233"/>
        <v>60.911816380734052</v>
      </c>
      <c r="H418" s="72">
        <f t="shared" si="233"/>
        <v>0</v>
      </c>
      <c r="I418" s="44">
        <f t="shared" si="233"/>
        <v>1427.9770487992685</v>
      </c>
      <c r="J418" s="5"/>
      <c r="K418" s="26" t="s">
        <v>26</v>
      </c>
      <c r="L418" s="71">
        <f>SUM(L397:L413)</f>
        <v>177.69913829709316</v>
      </c>
      <c r="M418" s="71">
        <f t="shared" ref="M418:S418" si="234">SUM(M397:M413)</f>
        <v>534.99219485223875</v>
      </c>
      <c r="N418" s="71">
        <f t="shared" si="234"/>
        <v>216.78544152031918</v>
      </c>
      <c r="O418" s="71">
        <f t="shared" si="234"/>
        <v>437.58845774888357</v>
      </c>
      <c r="P418" s="71">
        <f t="shared" si="234"/>
        <v>37.844889883784589</v>
      </c>
      <c r="Q418" s="71">
        <f t="shared" si="234"/>
        <v>60.911816380734052</v>
      </c>
      <c r="R418" s="72">
        <f t="shared" si="234"/>
        <v>0</v>
      </c>
      <c r="S418" s="73">
        <f t="shared" si="234"/>
        <v>1465.8219386830533</v>
      </c>
      <c r="U418" s="35" t="s">
        <v>60</v>
      </c>
      <c r="V418" s="97">
        <f>SUM(V397:V413)</f>
        <v>116.62639330317084</v>
      </c>
      <c r="W418" s="97">
        <f t="shared" ref="W418:AH418" si="235">SUM(W397:W413)</f>
        <v>46.178840501140577</v>
      </c>
      <c r="X418" s="97">
        <f t="shared" si="235"/>
        <v>60.911816380734052</v>
      </c>
      <c r="Y418" s="97">
        <f t="shared" si="235"/>
        <v>534.99219485223875</v>
      </c>
      <c r="Z418" s="97">
        <f t="shared" si="235"/>
        <v>101.62331479488525</v>
      </c>
      <c r="AA418" s="97">
        <f t="shared" si="235"/>
        <v>419.74827413057955</v>
      </c>
      <c r="AB418" s="97">
        <f t="shared" si="235"/>
        <v>37.844889883784589</v>
      </c>
      <c r="AC418" s="97">
        <f t="shared" si="235"/>
        <v>147.89621483651973</v>
      </c>
      <c r="AD418" s="98">
        <f t="shared" si="235"/>
        <v>14.893904492781727</v>
      </c>
      <c r="AE418" s="98">
        <f t="shared" si="235"/>
        <v>17.840183618304046</v>
      </c>
      <c r="AF418" s="98">
        <f t="shared" si="235"/>
        <v>0</v>
      </c>
      <c r="AG418" s="98">
        <f t="shared" si="235"/>
        <v>115.16212672543395</v>
      </c>
      <c r="AH418" s="98">
        <f t="shared" si="235"/>
        <v>0</v>
      </c>
      <c r="AI418" s="99">
        <f>SUM(V418:AC418)</f>
        <v>1465.8219386830533</v>
      </c>
    </row>
    <row r="419" spans="1:35" s="2" customFormat="1" ht="15" thickBot="1">
      <c r="A419" s="15" t="s">
        <v>100</v>
      </c>
      <c r="B419" s="100">
        <f>IF($I418=0,"-",B418/$I418)</f>
        <v>0.1244411725290078</v>
      </c>
      <c r="C419" s="100">
        <f t="shared" ref="C419:H419" si="236">IF($I418=0,"-",C418/$I418)</f>
        <v>0.37465041563664719</v>
      </c>
      <c r="D419" s="100">
        <f t="shared" si="236"/>
        <v>0.15181297325654206</v>
      </c>
      <c r="E419" s="100">
        <f t="shared" si="236"/>
        <v>0.30643941939881669</v>
      </c>
      <c r="F419" s="100">
        <f t="shared" si="236"/>
        <v>0</v>
      </c>
      <c r="G419" s="100">
        <f t="shared" si="236"/>
        <v>4.265601917898644E-2</v>
      </c>
      <c r="H419" s="101">
        <f t="shared" si="236"/>
        <v>0</v>
      </c>
      <c r="I419" s="102">
        <f>SUM(B419:H419)</f>
        <v>1.0000000000000002</v>
      </c>
      <c r="J419"/>
      <c r="K419" s="27" t="s">
        <v>100</v>
      </c>
      <c r="L419" s="76">
        <f>IF($S418=0,"-",L418/$S418)</f>
        <v>0.12122832494698804</v>
      </c>
      <c r="M419" s="76">
        <f t="shared" ref="M419:R419" si="237">IF($S418=0,"-",M418/$S418)</f>
        <v>0.36497761476601642</v>
      </c>
      <c r="N419" s="76">
        <f t="shared" si="237"/>
        <v>0.14789343493868495</v>
      </c>
      <c r="O419" s="76">
        <f t="shared" si="237"/>
        <v>0.29852770394610728</v>
      </c>
      <c r="P419" s="76">
        <f t="shared" si="237"/>
        <v>2.5818204029464716E-2</v>
      </c>
      <c r="Q419" s="76">
        <f t="shared" si="237"/>
        <v>4.1554717372738602E-2</v>
      </c>
      <c r="R419" s="77">
        <f t="shared" si="237"/>
        <v>0</v>
      </c>
      <c r="S419" s="78">
        <f>SUM(L419:R419)</f>
        <v>1</v>
      </c>
      <c r="U419" s="36" t="s">
        <v>100</v>
      </c>
      <c r="V419" s="103">
        <f>+V418/$AI418</f>
        <v>7.9563820287716636E-2</v>
      </c>
      <c r="W419" s="103">
        <f t="shared" ref="W419:AH419" si="238">+W418/$AI418</f>
        <v>3.1503717663435502E-2</v>
      </c>
      <c r="X419" s="103">
        <f t="shared" si="238"/>
        <v>4.1554717372738602E-2</v>
      </c>
      <c r="Y419" s="103">
        <f t="shared" si="238"/>
        <v>0.36497761476601642</v>
      </c>
      <c r="Z419" s="103">
        <f t="shared" si="238"/>
        <v>6.9328553566463363E-2</v>
      </c>
      <c r="AA419" s="103">
        <f t="shared" si="238"/>
        <v>0.28635693262149997</v>
      </c>
      <c r="AB419" s="103">
        <f t="shared" si="238"/>
        <v>2.5818204029464716E-2</v>
      </c>
      <c r="AC419" s="103">
        <f t="shared" si="238"/>
        <v>0.10089643969266483</v>
      </c>
      <c r="AD419" s="103">
        <f t="shared" si="238"/>
        <v>1.0160786995835894E-2</v>
      </c>
      <c r="AE419" s="103">
        <f t="shared" si="238"/>
        <v>1.2170771324607341E-2</v>
      </c>
      <c r="AF419" s="103">
        <f t="shared" si="238"/>
        <v>0</v>
      </c>
      <c r="AG419" s="103">
        <f t="shared" si="238"/>
        <v>7.856488137222159E-2</v>
      </c>
      <c r="AH419" s="103">
        <f t="shared" si="238"/>
        <v>0</v>
      </c>
      <c r="AI419" s="104">
        <f>SUM(V419:AC419)</f>
        <v>1</v>
      </c>
    </row>
    <row r="420" spans="1:35" ht="15" thickBot="1">
      <c r="A420" s="16"/>
      <c r="B420" s="16"/>
      <c r="C420" s="16"/>
      <c r="D420" s="16"/>
      <c r="E420" s="16"/>
      <c r="F420" s="16"/>
      <c r="G420" s="16"/>
      <c r="H420" s="16"/>
      <c r="I420" s="16"/>
      <c r="K420" s="16"/>
      <c r="L420" s="16"/>
      <c r="M420" s="16"/>
      <c r="N420" s="16"/>
      <c r="O420" s="16"/>
      <c r="P420" s="16"/>
      <c r="Q420" s="16"/>
      <c r="R420" s="16"/>
      <c r="S420" s="16"/>
      <c r="AI420" s="5"/>
    </row>
    <row r="421" spans="1:35" ht="28.5">
      <c r="A421" s="431" t="s">
        <v>40</v>
      </c>
      <c r="B421" s="37" t="s">
        <v>0</v>
      </c>
      <c r="C421" s="37" t="s">
        <v>1</v>
      </c>
      <c r="D421" s="37" t="s">
        <v>2</v>
      </c>
      <c r="E421" s="37" t="s">
        <v>3</v>
      </c>
      <c r="F421" s="37" t="s">
        <v>27</v>
      </c>
      <c r="G421" s="37" t="s">
        <v>4</v>
      </c>
      <c r="H421" s="37" t="s">
        <v>5</v>
      </c>
      <c r="I421" s="38" t="s">
        <v>6</v>
      </c>
      <c r="K421" s="381" t="s">
        <v>40</v>
      </c>
      <c r="L421" s="39" t="s">
        <v>0</v>
      </c>
      <c r="M421" s="39" t="s">
        <v>1</v>
      </c>
      <c r="N421" s="39" t="s">
        <v>2</v>
      </c>
      <c r="O421" s="39" t="s">
        <v>3</v>
      </c>
      <c r="P421" s="39" t="s">
        <v>27</v>
      </c>
      <c r="Q421" s="39" t="s">
        <v>4</v>
      </c>
      <c r="R421" s="39" t="s">
        <v>5</v>
      </c>
      <c r="S421" s="40" t="s">
        <v>6</v>
      </c>
      <c r="U421" s="383" t="s">
        <v>40</v>
      </c>
      <c r="V421" s="79" t="s">
        <v>69</v>
      </c>
      <c r="W421" s="79" t="s">
        <v>70</v>
      </c>
      <c r="X421" s="79" t="s">
        <v>4</v>
      </c>
      <c r="Y421" s="79" t="s">
        <v>1</v>
      </c>
      <c r="Z421" s="79" t="s">
        <v>2</v>
      </c>
      <c r="AA421" s="79" t="s">
        <v>3</v>
      </c>
      <c r="AB421" s="79" t="s">
        <v>52</v>
      </c>
      <c r="AC421" s="79" t="s">
        <v>64</v>
      </c>
      <c r="AD421" s="80" t="s">
        <v>72</v>
      </c>
      <c r="AE421" s="80" t="s">
        <v>79</v>
      </c>
      <c r="AF421" s="80" t="s">
        <v>73</v>
      </c>
      <c r="AG421" s="80" t="s">
        <v>80</v>
      </c>
      <c r="AH421" s="80" t="s">
        <v>81</v>
      </c>
      <c r="AI421" s="81" t="s">
        <v>60</v>
      </c>
    </row>
    <row r="422" spans="1:35" ht="15" customHeight="1">
      <c r="A422" s="432" t="s">
        <v>40</v>
      </c>
      <c r="B422" s="372" t="s">
        <v>109</v>
      </c>
      <c r="C422" s="373"/>
      <c r="D422" s="373"/>
      <c r="E422" s="373"/>
      <c r="F422" s="373"/>
      <c r="G422" s="373"/>
      <c r="H422" s="373"/>
      <c r="I422" s="374"/>
      <c r="K422" s="382" t="s">
        <v>40</v>
      </c>
      <c r="L422" s="369" t="s">
        <v>109</v>
      </c>
      <c r="M422" s="370"/>
      <c r="N422" s="370"/>
      <c r="O422" s="370"/>
      <c r="P422" s="370"/>
      <c r="Q422" s="370"/>
      <c r="R422" s="370"/>
      <c r="S422" s="371"/>
      <c r="U422" s="384" t="s">
        <v>40</v>
      </c>
      <c r="V422" s="379" t="s">
        <v>109</v>
      </c>
      <c r="W422" s="379"/>
      <c r="X422" s="379"/>
      <c r="Y422" s="379"/>
      <c r="Z422" s="379"/>
      <c r="AA422" s="379"/>
      <c r="AB422" s="379"/>
      <c r="AC422" s="379"/>
      <c r="AD422" s="379"/>
      <c r="AE422" s="379"/>
      <c r="AF422" s="379"/>
      <c r="AG422" s="379"/>
      <c r="AH422" s="379"/>
      <c r="AI422" s="380"/>
    </row>
    <row r="423" spans="1:35" ht="15">
      <c r="A423" s="7" t="s">
        <v>7</v>
      </c>
      <c r="B423" s="42">
        <v>0</v>
      </c>
      <c r="C423" s="42">
        <v>0</v>
      </c>
      <c r="D423" s="42">
        <v>0</v>
      </c>
      <c r="E423" s="42">
        <v>0</v>
      </c>
      <c r="F423" s="399"/>
      <c r="G423" s="42">
        <v>0</v>
      </c>
      <c r="H423" s="43">
        <v>0</v>
      </c>
      <c r="I423" s="44">
        <f>SUM(B423:H423)</f>
        <v>0</v>
      </c>
      <c r="J423" s="5"/>
      <c r="K423" s="28" t="s">
        <v>7</v>
      </c>
      <c r="L423" s="42">
        <v>0</v>
      </c>
      <c r="M423" s="42">
        <v>0</v>
      </c>
      <c r="N423" s="42">
        <v>0</v>
      </c>
      <c r="O423" s="42">
        <v>0</v>
      </c>
      <c r="P423" s="42">
        <v>0</v>
      </c>
      <c r="Q423" s="42">
        <v>0</v>
      </c>
      <c r="R423" s="82">
        <v>0</v>
      </c>
      <c r="S423" s="83">
        <f>SUM(L423:R423)</f>
        <v>0</v>
      </c>
      <c r="U423" s="29" t="s">
        <v>7</v>
      </c>
      <c r="V423" s="84">
        <v>0</v>
      </c>
      <c r="W423" s="84">
        <v>0</v>
      </c>
      <c r="X423" s="84">
        <v>0</v>
      </c>
      <c r="Y423" s="84">
        <v>0</v>
      </c>
      <c r="Z423" s="84">
        <v>0</v>
      </c>
      <c r="AA423" s="84">
        <v>0</v>
      </c>
      <c r="AB423" s="84">
        <v>0</v>
      </c>
      <c r="AC423" s="85">
        <v>0</v>
      </c>
      <c r="AD423" s="86">
        <v>0</v>
      </c>
      <c r="AE423" s="86">
        <v>0</v>
      </c>
      <c r="AF423" s="86">
        <v>0</v>
      </c>
      <c r="AG423" s="86">
        <v>0</v>
      </c>
      <c r="AH423" s="86">
        <v>0</v>
      </c>
      <c r="AI423" s="87">
        <f>SUM(V423:AC423)</f>
        <v>0</v>
      </c>
    </row>
    <row r="424" spans="1:35" ht="15">
      <c r="A424" s="8" t="s">
        <v>8</v>
      </c>
      <c r="B424" s="48">
        <v>0</v>
      </c>
      <c r="C424" s="48">
        <v>0</v>
      </c>
      <c r="D424" s="48">
        <v>0</v>
      </c>
      <c r="E424" s="48">
        <v>0</v>
      </c>
      <c r="F424" s="400"/>
      <c r="G424" s="48">
        <v>0</v>
      </c>
      <c r="H424" s="49">
        <v>0</v>
      </c>
      <c r="I424" s="50">
        <f t="shared" ref="I424:I443" si="239">SUM(B424:H424)</f>
        <v>0</v>
      </c>
      <c r="J424" s="5"/>
      <c r="K424" s="20" t="s">
        <v>8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0</v>
      </c>
      <c r="R424" s="52">
        <v>0</v>
      </c>
      <c r="S424" s="53">
        <f t="shared" ref="S424:S443" si="240">SUM(L424:R424)</f>
        <v>0</v>
      </c>
      <c r="U424" s="30" t="s">
        <v>8</v>
      </c>
      <c r="V424" s="88">
        <v>0</v>
      </c>
      <c r="W424" s="88">
        <v>0</v>
      </c>
      <c r="X424" s="88">
        <v>0</v>
      </c>
      <c r="Y424" s="88">
        <v>0</v>
      </c>
      <c r="Z424" s="88">
        <v>0</v>
      </c>
      <c r="AA424" s="88">
        <v>0</v>
      </c>
      <c r="AB424" s="88">
        <v>0</v>
      </c>
      <c r="AC424" s="89">
        <v>0</v>
      </c>
      <c r="AD424" s="88">
        <v>0</v>
      </c>
      <c r="AE424" s="88">
        <v>0</v>
      </c>
      <c r="AF424" s="88">
        <v>0</v>
      </c>
      <c r="AG424" s="88">
        <v>0</v>
      </c>
      <c r="AH424" s="88">
        <v>0</v>
      </c>
      <c r="AI424" s="90">
        <f t="shared" ref="AI424:AI443" si="241">SUM(V424:AC424)</f>
        <v>0</v>
      </c>
    </row>
    <row r="425" spans="1:35" ht="15">
      <c r="A425" s="9" t="s">
        <v>10</v>
      </c>
      <c r="B425" s="45">
        <v>0</v>
      </c>
      <c r="C425" s="45">
        <v>0</v>
      </c>
      <c r="D425" s="45">
        <v>0</v>
      </c>
      <c r="E425" s="45">
        <v>0</v>
      </c>
      <c r="F425" s="400"/>
      <c r="G425" s="45">
        <v>0</v>
      </c>
      <c r="H425" s="54">
        <v>0</v>
      </c>
      <c r="I425" s="44">
        <f t="shared" si="239"/>
        <v>0</v>
      </c>
      <c r="J425" s="5"/>
      <c r="K425" s="21" t="s">
        <v>10</v>
      </c>
      <c r="L425" s="45">
        <v>0</v>
      </c>
      <c r="M425" s="45">
        <v>0</v>
      </c>
      <c r="N425" s="45">
        <v>0</v>
      </c>
      <c r="O425" s="45">
        <v>0</v>
      </c>
      <c r="P425" s="45">
        <v>0</v>
      </c>
      <c r="Q425" s="45">
        <v>0</v>
      </c>
      <c r="R425" s="46">
        <v>0</v>
      </c>
      <c r="S425" s="47">
        <f t="shared" si="240"/>
        <v>0</v>
      </c>
      <c r="U425" s="31" t="s">
        <v>10</v>
      </c>
      <c r="V425" s="84">
        <v>0</v>
      </c>
      <c r="W425" s="84">
        <v>0</v>
      </c>
      <c r="X425" s="84">
        <v>0</v>
      </c>
      <c r="Y425" s="84">
        <v>0</v>
      </c>
      <c r="Z425" s="84">
        <v>0</v>
      </c>
      <c r="AA425" s="84">
        <v>0</v>
      </c>
      <c r="AB425" s="84">
        <v>0</v>
      </c>
      <c r="AC425" s="85">
        <v>0</v>
      </c>
      <c r="AD425" s="86">
        <v>0</v>
      </c>
      <c r="AE425" s="86">
        <v>0</v>
      </c>
      <c r="AF425" s="86">
        <v>0</v>
      </c>
      <c r="AG425" s="86">
        <v>0</v>
      </c>
      <c r="AH425" s="86">
        <v>0</v>
      </c>
      <c r="AI425" s="87">
        <f t="shared" si="241"/>
        <v>0</v>
      </c>
    </row>
    <row r="426" spans="1:35" ht="15">
      <c r="A426" s="8" t="s">
        <v>53</v>
      </c>
      <c r="B426" s="48">
        <v>0</v>
      </c>
      <c r="C426" s="48">
        <v>0</v>
      </c>
      <c r="D426" s="48">
        <v>0</v>
      </c>
      <c r="E426" s="48">
        <v>0</v>
      </c>
      <c r="F426" s="400"/>
      <c r="G426" s="48">
        <v>0</v>
      </c>
      <c r="H426" s="49">
        <v>0</v>
      </c>
      <c r="I426" s="50">
        <f t="shared" si="239"/>
        <v>0</v>
      </c>
      <c r="J426" s="5"/>
      <c r="K426" s="20" t="s">
        <v>53</v>
      </c>
      <c r="L426" s="51">
        <v>0</v>
      </c>
      <c r="M426" s="51">
        <v>0</v>
      </c>
      <c r="N426" s="51">
        <v>0</v>
      </c>
      <c r="O426" s="51">
        <v>0</v>
      </c>
      <c r="P426" s="51">
        <v>0</v>
      </c>
      <c r="Q426" s="51">
        <v>0</v>
      </c>
      <c r="R426" s="52">
        <v>0</v>
      </c>
      <c r="S426" s="53">
        <f t="shared" si="240"/>
        <v>0</v>
      </c>
      <c r="U426" s="30" t="s">
        <v>53</v>
      </c>
      <c r="V426" s="88">
        <v>0</v>
      </c>
      <c r="W426" s="88">
        <v>0</v>
      </c>
      <c r="X426" s="88">
        <v>0</v>
      </c>
      <c r="Y426" s="88">
        <v>0</v>
      </c>
      <c r="Z426" s="88">
        <v>0</v>
      </c>
      <c r="AA426" s="88">
        <v>0</v>
      </c>
      <c r="AB426" s="88">
        <v>0</v>
      </c>
      <c r="AC426" s="89">
        <v>0</v>
      </c>
      <c r="AD426" s="88">
        <v>0</v>
      </c>
      <c r="AE426" s="88">
        <v>0</v>
      </c>
      <c r="AF426" s="88">
        <v>0</v>
      </c>
      <c r="AG426" s="88">
        <v>0</v>
      </c>
      <c r="AH426" s="88">
        <v>0</v>
      </c>
      <c r="AI426" s="90">
        <f t="shared" si="241"/>
        <v>0</v>
      </c>
    </row>
    <row r="427" spans="1:35" ht="15">
      <c r="A427" s="9" t="s">
        <v>16</v>
      </c>
      <c r="B427" s="45">
        <v>16.227545944305312</v>
      </c>
      <c r="C427" s="45">
        <v>0</v>
      </c>
      <c r="D427" s="45">
        <v>0.58014042099366259</v>
      </c>
      <c r="E427" s="45">
        <v>0</v>
      </c>
      <c r="F427" s="400"/>
      <c r="G427" s="45">
        <v>0</v>
      </c>
      <c r="H427" s="54">
        <v>0</v>
      </c>
      <c r="I427" s="44">
        <f t="shared" si="239"/>
        <v>16.807686365298974</v>
      </c>
      <c r="J427" s="5"/>
      <c r="K427" s="21" t="s">
        <v>16</v>
      </c>
      <c r="L427" s="45">
        <v>16.227545944305312</v>
      </c>
      <c r="M427" s="45">
        <v>0</v>
      </c>
      <c r="N427" s="45">
        <v>0.58014042099366259</v>
      </c>
      <c r="O427" s="45">
        <v>0</v>
      </c>
      <c r="P427" s="45">
        <v>0</v>
      </c>
      <c r="Q427" s="45">
        <v>0</v>
      </c>
      <c r="R427" s="46">
        <v>0</v>
      </c>
      <c r="S427" s="47">
        <f t="shared" si="240"/>
        <v>16.807686365298974</v>
      </c>
      <c r="U427" s="31" t="s">
        <v>16</v>
      </c>
      <c r="V427" s="84">
        <v>10.959453279879252</v>
      </c>
      <c r="W427" s="84">
        <v>0</v>
      </c>
      <c r="X427" s="84">
        <v>0</v>
      </c>
      <c r="Y427" s="84">
        <v>0</v>
      </c>
      <c r="Z427" s="84">
        <v>0.54367700556730103</v>
      </c>
      <c r="AA427" s="84">
        <v>0</v>
      </c>
      <c r="AB427" s="84">
        <v>0</v>
      </c>
      <c r="AC427" s="85">
        <v>5.3045560798524223</v>
      </c>
      <c r="AD427" s="86">
        <v>5.2680926644260602</v>
      </c>
      <c r="AE427" s="86">
        <v>0</v>
      </c>
      <c r="AF427" s="86">
        <v>0</v>
      </c>
      <c r="AG427" s="86">
        <v>3.6463415426361549E-2</v>
      </c>
      <c r="AH427" s="86">
        <v>0</v>
      </c>
      <c r="AI427" s="87">
        <f t="shared" si="241"/>
        <v>16.807686365298974</v>
      </c>
    </row>
    <row r="428" spans="1:35" ht="15">
      <c r="A428" s="8" t="s">
        <v>65</v>
      </c>
      <c r="B428" s="48">
        <v>4.2444009957603637</v>
      </c>
      <c r="C428" s="48">
        <v>1.9915462784186355</v>
      </c>
      <c r="D428" s="48">
        <v>0</v>
      </c>
      <c r="E428" s="48">
        <v>0</v>
      </c>
      <c r="F428" s="400"/>
      <c r="G428" s="48">
        <v>0</v>
      </c>
      <c r="H428" s="49">
        <v>0</v>
      </c>
      <c r="I428" s="50">
        <f t="shared" si="239"/>
        <v>6.235947274178999</v>
      </c>
      <c r="J428" s="5"/>
      <c r="K428" s="20" t="s">
        <v>65</v>
      </c>
      <c r="L428" s="51">
        <v>4.2444009957603637</v>
      </c>
      <c r="M428" s="51">
        <v>1.9915462784186355</v>
      </c>
      <c r="N428" s="51">
        <v>0</v>
      </c>
      <c r="O428" s="51">
        <v>0</v>
      </c>
      <c r="P428" s="51">
        <v>0</v>
      </c>
      <c r="Q428" s="51">
        <v>0</v>
      </c>
      <c r="R428" s="52">
        <v>0</v>
      </c>
      <c r="S428" s="53">
        <f t="shared" si="240"/>
        <v>6.235947274178999</v>
      </c>
      <c r="U428" s="30" t="s">
        <v>54</v>
      </c>
      <c r="V428" s="88">
        <v>4.2152372899457706</v>
      </c>
      <c r="W428" s="88">
        <v>0</v>
      </c>
      <c r="X428" s="88">
        <v>0</v>
      </c>
      <c r="Y428" s="88">
        <v>1.9915462784186355</v>
      </c>
      <c r="Z428" s="88">
        <v>0</v>
      </c>
      <c r="AA428" s="88">
        <v>0</v>
      </c>
      <c r="AB428" s="88">
        <v>0</v>
      </c>
      <c r="AC428" s="89">
        <v>2.9163705814592884E-2</v>
      </c>
      <c r="AD428" s="88">
        <v>2.9163705814592884E-2</v>
      </c>
      <c r="AE428" s="88">
        <v>0</v>
      </c>
      <c r="AF428" s="88">
        <v>0</v>
      </c>
      <c r="AG428" s="88">
        <v>0</v>
      </c>
      <c r="AH428" s="88">
        <v>0</v>
      </c>
      <c r="AI428" s="90">
        <f t="shared" si="241"/>
        <v>6.235947274178999</v>
      </c>
    </row>
    <row r="429" spans="1:35" ht="15">
      <c r="A429" s="9" t="s">
        <v>55</v>
      </c>
      <c r="B429" s="45">
        <v>0</v>
      </c>
      <c r="C429" s="45">
        <v>0</v>
      </c>
      <c r="D429" s="45">
        <v>0</v>
      </c>
      <c r="E429" s="45">
        <v>8.2411701306205828E-3</v>
      </c>
      <c r="F429" s="400"/>
      <c r="G429" s="45">
        <v>0</v>
      </c>
      <c r="H429" s="54">
        <v>0</v>
      </c>
      <c r="I429" s="44">
        <f t="shared" si="239"/>
        <v>8.2411701306205828E-3</v>
      </c>
      <c r="J429" s="5"/>
      <c r="K429" s="21" t="s">
        <v>55</v>
      </c>
      <c r="L429" s="45">
        <v>0</v>
      </c>
      <c r="M429" s="45">
        <v>0</v>
      </c>
      <c r="N429" s="45">
        <v>0</v>
      </c>
      <c r="O429" s="45">
        <v>8.2411701306205828E-3</v>
      </c>
      <c r="P429" s="45">
        <v>95.349666732748204</v>
      </c>
      <c r="Q429" s="45">
        <v>0</v>
      </c>
      <c r="R429" s="46">
        <v>0</v>
      </c>
      <c r="S429" s="47">
        <f t="shared" si="240"/>
        <v>95.357907902878821</v>
      </c>
      <c r="U429" s="31" t="s">
        <v>55</v>
      </c>
      <c r="V429" s="84">
        <v>0</v>
      </c>
      <c r="W429" s="84">
        <v>0</v>
      </c>
      <c r="X429" s="84">
        <v>0</v>
      </c>
      <c r="Y429" s="84">
        <v>0</v>
      </c>
      <c r="Z429" s="84">
        <v>0</v>
      </c>
      <c r="AA429" s="84">
        <v>8.2411701306205828E-3</v>
      </c>
      <c r="AB429" s="84">
        <v>95.349666732748204</v>
      </c>
      <c r="AC429" s="85">
        <v>0</v>
      </c>
      <c r="AD429" s="84">
        <v>0</v>
      </c>
      <c r="AE429" s="84">
        <v>0</v>
      </c>
      <c r="AF429" s="84">
        <v>0</v>
      </c>
      <c r="AG429" s="84">
        <v>0</v>
      </c>
      <c r="AH429" s="84">
        <v>0</v>
      </c>
      <c r="AI429" s="87">
        <f t="shared" si="241"/>
        <v>95.357907902878821</v>
      </c>
    </row>
    <row r="430" spans="1:35" ht="15">
      <c r="A430" s="8" t="s">
        <v>12</v>
      </c>
      <c r="B430" s="48">
        <v>0</v>
      </c>
      <c r="C430" s="48">
        <v>0</v>
      </c>
      <c r="D430" s="48">
        <v>0</v>
      </c>
      <c r="E430" s="48">
        <v>0</v>
      </c>
      <c r="F430" s="400"/>
      <c r="G430" s="48">
        <v>0</v>
      </c>
      <c r="H430" s="49">
        <v>0</v>
      </c>
      <c r="I430" s="50">
        <f t="shared" si="239"/>
        <v>0</v>
      </c>
      <c r="J430" s="5"/>
      <c r="K430" s="20" t="s">
        <v>12</v>
      </c>
      <c r="L430" s="51">
        <v>0</v>
      </c>
      <c r="M430" s="51">
        <v>0</v>
      </c>
      <c r="N430" s="51">
        <v>0</v>
      </c>
      <c r="O430" s="51">
        <v>0</v>
      </c>
      <c r="P430" s="51">
        <v>3.7266705405618734</v>
      </c>
      <c r="Q430" s="51">
        <v>0</v>
      </c>
      <c r="R430" s="52">
        <v>0</v>
      </c>
      <c r="S430" s="53">
        <f t="shared" si="240"/>
        <v>3.7266705405618734</v>
      </c>
      <c r="U430" s="30" t="s">
        <v>12</v>
      </c>
      <c r="V430" s="88">
        <v>0</v>
      </c>
      <c r="W430" s="88">
        <v>0</v>
      </c>
      <c r="X430" s="88">
        <v>0</v>
      </c>
      <c r="Y430" s="88">
        <v>0</v>
      </c>
      <c r="Z430" s="88">
        <v>0</v>
      </c>
      <c r="AA430" s="88">
        <v>0</v>
      </c>
      <c r="AB430" s="88">
        <v>3.7266705405618734</v>
      </c>
      <c r="AC430" s="89">
        <v>0</v>
      </c>
      <c r="AD430" s="88">
        <v>0</v>
      </c>
      <c r="AE430" s="88">
        <v>0</v>
      </c>
      <c r="AF430" s="88">
        <v>0</v>
      </c>
      <c r="AG430" s="88">
        <v>0</v>
      </c>
      <c r="AH430" s="88">
        <v>0</v>
      </c>
      <c r="AI430" s="90">
        <f t="shared" si="241"/>
        <v>3.7266705405618734</v>
      </c>
    </row>
    <row r="431" spans="1:35" ht="15">
      <c r="A431" s="9" t="s">
        <v>56</v>
      </c>
      <c r="B431" s="45">
        <v>0</v>
      </c>
      <c r="C431" s="45">
        <v>0</v>
      </c>
      <c r="D431" s="45">
        <v>0</v>
      </c>
      <c r="E431" s="45">
        <v>0</v>
      </c>
      <c r="F431" s="400"/>
      <c r="G431" s="45">
        <v>0</v>
      </c>
      <c r="H431" s="54">
        <v>0</v>
      </c>
      <c r="I431" s="44">
        <f t="shared" si="239"/>
        <v>0</v>
      </c>
      <c r="J431" s="5"/>
      <c r="K431" s="21" t="s">
        <v>56</v>
      </c>
      <c r="L431" s="45">
        <v>0</v>
      </c>
      <c r="M431" s="45">
        <v>0</v>
      </c>
      <c r="N431" s="45">
        <v>0</v>
      </c>
      <c r="O431" s="45">
        <v>0</v>
      </c>
      <c r="P431" s="45">
        <v>0</v>
      </c>
      <c r="Q431" s="45">
        <v>0</v>
      </c>
      <c r="R431" s="46">
        <v>0</v>
      </c>
      <c r="S431" s="47">
        <f t="shared" si="240"/>
        <v>0</v>
      </c>
      <c r="U431" s="31" t="s">
        <v>56</v>
      </c>
      <c r="V431" s="84">
        <v>0</v>
      </c>
      <c r="W431" s="84">
        <v>0</v>
      </c>
      <c r="X431" s="84">
        <v>0</v>
      </c>
      <c r="Y431" s="84">
        <v>0</v>
      </c>
      <c r="Z431" s="84">
        <v>0</v>
      </c>
      <c r="AA431" s="84">
        <v>0</v>
      </c>
      <c r="AB431" s="84">
        <v>0</v>
      </c>
      <c r="AC431" s="85">
        <v>0</v>
      </c>
      <c r="AD431" s="84">
        <v>0</v>
      </c>
      <c r="AE431" s="84">
        <v>0</v>
      </c>
      <c r="AF431" s="84">
        <v>0</v>
      </c>
      <c r="AG431" s="84">
        <v>0</v>
      </c>
      <c r="AH431" s="84">
        <v>0</v>
      </c>
      <c r="AI431" s="87">
        <f t="shared" si="241"/>
        <v>0</v>
      </c>
    </row>
    <row r="432" spans="1:35" ht="15">
      <c r="A432" s="8" t="s">
        <v>17</v>
      </c>
      <c r="B432" s="48">
        <v>0</v>
      </c>
      <c r="C432" s="48">
        <v>0</v>
      </c>
      <c r="D432" s="48">
        <v>0</v>
      </c>
      <c r="E432" s="48">
        <v>0</v>
      </c>
      <c r="F432" s="400"/>
      <c r="G432" s="48">
        <v>0</v>
      </c>
      <c r="H432" s="49">
        <v>0</v>
      </c>
      <c r="I432" s="50">
        <f t="shared" si="239"/>
        <v>0</v>
      </c>
      <c r="J432" s="5"/>
      <c r="K432" s="20" t="s">
        <v>17</v>
      </c>
      <c r="L432" s="51">
        <v>0</v>
      </c>
      <c r="M432" s="51">
        <v>0</v>
      </c>
      <c r="N432" s="51">
        <v>0</v>
      </c>
      <c r="O432" s="51">
        <v>0</v>
      </c>
      <c r="P432" s="51">
        <v>3.7108377626225084E-2</v>
      </c>
      <c r="Q432" s="51">
        <v>0</v>
      </c>
      <c r="R432" s="52">
        <v>0</v>
      </c>
      <c r="S432" s="53">
        <f t="shared" si="240"/>
        <v>3.7108377626225084E-2</v>
      </c>
      <c r="U432" s="30" t="s">
        <v>17</v>
      </c>
      <c r="V432" s="88">
        <v>0</v>
      </c>
      <c r="W432" s="88">
        <v>0</v>
      </c>
      <c r="X432" s="88">
        <v>0</v>
      </c>
      <c r="Y432" s="88">
        <v>0</v>
      </c>
      <c r="Z432" s="88">
        <v>0</v>
      </c>
      <c r="AA432" s="88">
        <v>0</v>
      </c>
      <c r="AB432" s="88">
        <v>3.7108377626225084E-2</v>
      </c>
      <c r="AC432" s="89">
        <v>0</v>
      </c>
      <c r="AD432" s="88">
        <v>0</v>
      </c>
      <c r="AE432" s="88">
        <v>0</v>
      </c>
      <c r="AF432" s="88">
        <v>0</v>
      </c>
      <c r="AG432" s="88">
        <v>0</v>
      </c>
      <c r="AH432" s="88">
        <v>0</v>
      </c>
      <c r="AI432" s="90">
        <f t="shared" si="241"/>
        <v>3.7108377626225084E-2</v>
      </c>
    </row>
    <row r="433" spans="1:36" ht="15">
      <c r="A433" s="9" t="s">
        <v>141</v>
      </c>
      <c r="B433" s="45">
        <v>33.064742890915994</v>
      </c>
      <c r="C433" s="45">
        <v>65.667682007480579</v>
      </c>
      <c r="D433" s="45">
        <v>26.915644408854387</v>
      </c>
      <c r="E433" s="45">
        <v>0</v>
      </c>
      <c r="F433" s="400"/>
      <c r="G433" s="45">
        <v>0</v>
      </c>
      <c r="H433" s="54">
        <v>0</v>
      </c>
      <c r="I433" s="44">
        <f t="shared" si="239"/>
        <v>125.64806930725096</v>
      </c>
      <c r="J433" s="5"/>
      <c r="K433" s="21" t="s">
        <v>141</v>
      </c>
      <c r="L433" s="45">
        <v>33.064742890915994</v>
      </c>
      <c r="M433" s="45">
        <v>65.667682007480579</v>
      </c>
      <c r="N433" s="45">
        <v>26.915644408854387</v>
      </c>
      <c r="O433" s="45">
        <v>0</v>
      </c>
      <c r="P433" s="45">
        <v>2.9032059039285983E-2</v>
      </c>
      <c r="Q433" s="45">
        <v>0</v>
      </c>
      <c r="R433" s="46">
        <v>0</v>
      </c>
      <c r="S433" s="47">
        <f t="shared" si="240"/>
        <v>125.67710136629024</v>
      </c>
      <c r="U433" s="31" t="s">
        <v>141</v>
      </c>
      <c r="V433" s="84">
        <v>31.719141258066518</v>
      </c>
      <c r="W433" s="84">
        <v>0</v>
      </c>
      <c r="X433" s="84">
        <v>0</v>
      </c>
      <c r="Y433" s="84">
        <v>65.667682007480579</v>
      </c>
      <c r="Z433" s="84">
        <v>26.915644408854387</v>
      </c>
      <c r="AA433" s="84">
        <v>0</v>
      </c>
      <c r="AB433" s="84">
        <v>2.9032059039285983E-2</v>
      </c>
      <c r="AC433" s="85">
        <v>1.3456016328494738</v>
      </c>
      <c r="AD433" s="84">
        <v>1.3456016328494738</v>
      </c>
      <c r="AE433" s="84">
        <v>0</v>
      </c>
      <c r="AF433" s="84">
        <v>0</v>
      </c>
      <c r="AG433" s="84">
        <v>0</v>
      </c>
      <c r="AH433" s="84">
        <v>0</v>
      </c>
      <c r="AI433" s="87">
        <f t="shared" si="241"/>
        <v>125.67710136629024</v>
      </c>
    </row>
    <row r="434" spans="1:36" ht="15">
      <c r="A434" s="8" t="s">
        <v>25</v>
      </c>
      <c r="B434" s="48">
        <v>136.32122914534568</v>
      </c>
      <c r="C434" s="48">
        <v>2.7471177490905448E-4</v>
      </c>
      <c r="D434" s="48">
        <v>3.895155666830826</v>
      </c>
      <c r="E434" s="48">
        <v>258.9770579076482</v>
      </c>
      <c r="F434" s="400"/>
      <c r="G434" s="48">
        <v>72.501790770561811</v>
      </c>
      <c r="H434" s="49">
        <v>0</v>
      </c>
      <c r="I434" s="50">
        <f t="shared" si="239"/>
        <v>471.69550820216142</v>
      </c>
      <c r="J434" s="5"/>
      <c r="K434" s="20" t="s">
        <v>25</v>
      </c>
      <c r="L434" s="51">
        <v>136.32122914534568</v>
      </c>
      <c r="M434" s="51">
        <v>2.7471177490905448E-4</v>
      </c>
      <c r="N434" s="51">
        <v>3.895155666830826</v>
      </c>
      <c r="O434" s="51">
        <v>258.9770579076482</v>
      </c>
      <c r="P434" s="51">
        <v>0.53977758566587375</v>
      </c>
      <c r="Q434" s="51">
        <v>72.501790770561811</v>
      </c>
      <c r="R434" s="52">
        <v>0</v>
      </c>
      <c r="S434" s="53">
        <f t="shared" si="240"/>
        <v>472.23528578782731</v>
      </c>
      <c r="U434" s="30" t="s">
        <v>25</v>
      </c>
      <c r="V434" s="88">
        <v>0.18574013693579458</v>
      </c>
      <c r="W434" s="88">
        <v>129.48387047378677</v>
      </c>
      <c r="X434" s="88">
        <v>72.501790770561811</v>
      </c>
      <c r="Y434" s="88">
        <v>2.7471177490905448E-4</v>
      </c>
      <c r="Z434" s="88">
        <v>2.0881206123363034</v>
      </c>
      <c r="AA434" s="88">
        <v>257.59782012815475</v>
      </c>
      <c r="AB434" s="88">
        <v>0.53977758566587375</v>
      </c>
      <c r="AC434" s="89">
        <v>9.8378913686110607</v>
      </c>
      <c r="AD434" s="88">
        <v>6.6516185346231111</v>
      </c>
      <c r="AE434" s="88">
        <v>1.3792377794934281</v>
      </c>
      <c r="AF434" s="88">
        <v>0</v>
      </c>
      <c r="AG434" s="88">
        <v>1.8070350544945224</v>
      </c>
      <c r="AH434" s="88">
        <v>0</v>
      </c>
      <c r="AI434" s="90">
        <f t="shared" si="241"/>
        <v>472.23528578782731</v>
      </c>
    </row>
    <row r="435" spans="1:36" ht="15">
      <c r="A435" s="9" t="s">
        <v>24</v>
      </c>
      <c r="B435" s="45">
        <v>7.8052076999142006</v>
      </c>
      <c r="C435" s="45">
        <v>0</v>
      </c>
      <c r="D435" s="45">
        <v>0</v>
      </c>
      <c r="E435" s="45">
        <v>0</v>
      </c>
      <c r="F435" s="400"/>
      <c r="G435" s="45">
        <v>0</v>
      </c>
      <c r="H435" s="54">
        <v>0</v>
      </c>
      <c r="I435" s="44">
        <f t="shared" si="239"/>
        <v>7.8052076999142006</v>
      </c>
      <c r="J435" s="5"/>
      <c r="K435" s="21" t="s">
        <v>24</v>
      </c>
      <c r="L435" s="45">
        <v>7.8052076999142006</v>
      </c>
      <c r="M435" s="45">
        <v>0</v>
      </c>
      <c r="N435" s="45">
        <v>0</v>
      </c>
      <c r="O435" s="45">
        <v>0</v>
      </c>
      <c r="P435" s="45">
        <v>0</v>
      </c>
      <c r="Q435" s="45">
        <v>0</v>
      </c>
      <c r="R435" s="46">
        <v>0</v>
      </c>
      <c r="S435" s="47">
        <f t="shared" si="240"/>
        <v>7.8052076999142006</v>
      </c>
      <c r="U435" s="31" t="s">
        <v>24</v>
      </c>
      <c r="V435" s="84">
        <v>6.5826300138318592</v>
      </c>
      <c r="W435" s="84">
        <v>0</v>
      </c>
      <c r="X435" s="84">
        <v>0</v>
      </c>
      <c r="Y435" s="84">
        <v>0</v>
      </c>
      <c r="Z435" s="84">
        <v>0</v>
      </c>
      <c r="AA435" s="84">
        <v>0</v>
      </c>
      <c r="AB435" s="84">
        <v>0</v>
      </c>
      <c r="AC435" s="85">
        <v>1.2225776860823414</v>
      </c>
      <c r="AD435" s="84">
        <v>1.2225776860823414</v>
      </c>
      <c r="AE435" s="84">
        <v>0</v>
      </c>
      <c r="AF435" s="84">
        <v>0</v>
      </c>
      <c r="AG435" s="84">
        <v>0</v>
      </c>
      <c r="AH435" s="84">
        <v>0</v>
      </c>
      <c r="AI435" s="87">
        <f t="shared" si="241"/>
        <v>7.8052076999142006</v>
      </c>
    </row>
    <row r="436" spans="1:36" ht="15">
      <c r="A436" s="8" t="s">
        <v>57</v>
      </c>
      <c r="B436" s="48">
        <v>1.2387596615614944</v>
      </c>
      <c r="C436" s="48">
        <v>8.2125501289320196E-2</v>
      </c>
      <c r="D436" s="48">
        <v>0.93981648172859078</v>
      </c>
      <c r="E436" s="48">
        <v>0</v>
      </c>
      <c r="F436" s="400"/>
      <c r="G436" s="48">
        <v>0</v>
      </c>
      <c r="H436" s="49">
        <v>0</v>
      </c>
      <c r="I436" s="50">
        <f t="shared" si="239"/>
        <v>2.2607016445794055</v>
      </c>
      <c r="J436" s="5"/>
      <c r="K436" s="20" t="s">
        <v>57</v>
      </c>
      <c r="L436" s="51">
        <v>1.2387596615614944</v>
      </c>
      <c r="M436" s="51">
        <v>8.2125501289320196E-2</v>
      </c>
      <c r="N436" s="51">
        <v>0.93981648172859078</v>
      </c>
      <c r="O436" s="51">
        <v>0</v>
      </c>
      <c r="P436" s="51">
        <v>0</v>
      </c>
      <c r="Q436" s="51">
        <v>0</v>
      </c>
      <c r="R436" s="52">
        <v>0</v>
      </c>
      <c r="S436" s="53">
        <f t="shared" si="240"/>
        <v>2.2607016445794055</v>
      </c>
      <c r="U436" s="30" t="s">
        <v>57</v>
      </c>
      <c r="V436" s="88">
        <v>1.2387596615614944</v>
      </c>
      <c r="W436" s="88">
        <v>0</v>
      </c>
      <c r="X436" s="88">
        <v>0</v>
      </c>
      <c r="Y436" s="88">
        <v>8.2125501289320196E-2</v>
      </c>
      <c r="Z436" s="88">
        <v>0.93981648172859078</v>
      </c>
      <c r="AA436" s="88">
        <v>0</v>
      </c>
      <c r="AB436" s="88">
        <v>0</v>
      </c>
      <c r="AC436" s="89">
        <v>0</v>
      </c>
      <c r="AD436" s="88">
        <v>0</v>
      </c>
      <c r="AE436" s="88">
        <v>0</v>
      </c>
      <c r="AF436" s="88">
        <v>0</v>
      </c>
      <c r="AG436" s="88">
        <v>0</v>
      </c>
      <c r="AH436" s="88">
        <v>0</v>
      </c>
      <c r="AI436" s="90">
        <f t="shared" si="241"/>
        <v>2.2607016445794055</v>
      </c>
    </row>
    <row r="437" spans="1:36" ht="15">
      <c r="A437" s="9" t="s">
        <v>22</v>
      </c>
      <c r="B437" s="45">
        <v>13.979540193507695</v>
      </c>
      <c r="C437" s="45">
        <v>0</v>
      </c>
      <c r="D437" s="45">
        <v>74.432916821588336</v>
      </c>
      <c r="E437" s="45">
        <v>0</v>
      </c>
      <c r="F437" s="400"/>
      <c r="G437" s="45">
        <v>0</v>
      </c>
      <c r="H437" s="54">
        <v>0</v>
      </c>
      <c r="I437" s="44">
        <f t="shared" si="239"/>
        <v>88.412457015096038</v>
      </c>
      <c r="J437" s="5"/>
      <c r="K437" s="21" t="s">
        <v>22</v>
      </c>
      <c r="L437" s="45">
        <v>13.979540193507695</v>
      </c>
      <c r="M437" s="45">
        <v>0</v>
      </c>
      <c r="N437" s="45">
        <v>74.432916821588336</v>
      </c>
      <c r="O437" s="45">
        <v>0</v>
      </c>
      <c r="P437" s="45">
        <v>3.9814863854706362</v>
      </c>
      <c r="Q437" s="45">
        <v>0</v>
      </c>
      <c r="R437" s="46">
        <v>0</v>
      </c>
      <c r="S437" s="47">
        <f t="shared" si="240"/>
        <v>92.39394340056667</v>
      </c>
      <c r="U437" s="31" t="s">
        <v>22</v>
      </c>
      <c r="V437" s="84">
        <v>13.937004535666089</v>
      </c>
      <c r="W437" s="84">
        <v>0</v>
      </c>
      <c r="X437" s="84">
        <v>0</v>
      </c>
      <c r="Y437" s="84">
        <v>0</v>
      </c>
      <c r="Z437" s="84">
        <v>69.212028254193712</v>
      </c>
      <c r="AA437" s="84">
        <v>0</v>
      </c>
      <c r="AB437" s="84">
        <v>3.9814863854706362</v>
      </c>
      <c r="AC437" s="85">
        <v>5.2634242252362267</v>
      </c>
      <c r="AD437" s="84">
        <v>4.253565784160538E-2</v>
      </c>
      <c r="AE437" s="84">
        <v>0</v>
      </c>
      <c r="AF437" s="84">
        <v>0</v>
      </c>
      <c r="AG437" s="84">
        <v>5.2208885673946206</v>
      </c>
      <c r="AH437" s="84">
        <v>0</v>
      </c>
      <c r="AI437" s="87">
        <f t="shared" si="241"/>
        <v>92.393943400566656</v>
      </c>
    </row>
    <row r="438" spans="1:36" ht="15">
      <c r="A438" s="8" t="s">
        <v>21</v>
      </c>
      <c r="B438" s="48">
        <v>0</v>
      </c>
      <c r="C438" s="48">
        <v>0</v>
      </c>
      <c r="D438" s="48">
        <v>0</v>
      </c>
      <c r="E438" s="48">
        <v>0</v>
      </c>
      <c r="F438" s="400"/>
      <c r="G438" s="48">
        <v>0</v>
      </c>
      <c r="H438" s="49">
        <v>0</v>
      </c>
      <c r="I438" s="50">
        <f t="shared" si="239"/>
        <v>0</v>
      </c>
      <c r="J438" s="5"/>
      <c r="K438" s="20" t="s">
        <v>21</v>
      </c>
      <c r="L438" s="51">
        <v>0</v>
      </c>
      <c r="M438" s="51">
        <v>0</v>
      </c>
      <c r="N438" s="51">
        <v>0</v>
      </c>
      <c r="O438" s="51">
        <v>0</v>
      </c>
      <c r="P438" s="51">
        <v>0</v>
      </c>
      <c r="Q438" s="51">
        <v>0</v>
      </c>
      <c r="R438" s="52">
        <v>0</v>
      </c>
      <c r="S438" s="53">
        <f t="shared" si="240"/>
        <v>0</v>
      </c>
      <c r="U438" s="30" t="s">
        <v>58</v>
      </c>
      <c r="V438" s="88">
        <v>0</v>
      </c>
      <c r="W438" s="88">
        <v>0</v>
      </c>
      <c r="X438" s="88">
        <v>0</v>
      </c>
      <c r="Y438" s="88">
        <v>0</v>
      </c>
      <c r="Z438" s="88">
        <v>0</v>
      </c>
      <c r="AA438" s="88">
        <v>0</v>
      </c>
      <c r="AB438" s="88">
        <v>0</v>
      </c>
      <c r="AC438" s="89">
        <v>0</v>
      </c>
      <c r="AD438" s="88">
        <v>0</v>
      </c>
      <c r="AE438" s="88">
        <v>0</v>
      </c>
      <c r="AF438" s="88">
        <v>0</v>
      </c>
      <c r="AG438" s="88">
        <v>0</v>
      </c>
      <c r="AH438" s="88">
        <v>0</v>
      </c>
      <c r="AI438" s="90">
        <f t="shared" si="241"/>
        <v>0</v>
      </c>
    </row>
    <row r="439" spans="1:36" ht="15">
      <c r="A439" s="10" t="s">
        <v>61</v>
      </c>
      <c r="B439" s="45">
        <v>1.1808000000000001</v>
      </c>
      <c r="C439" s="45">
        <v>0</v>
      </c>
      <c r="D439" s="45">
        <v>0</v>
      </c>
      <c r="E439" s="45">
        <v>0</v>
      </c>
      <c r="F439" s="400"/>
      <c r="G439" s="45">
        <v>0</v>
      </c>
      <c r="H439" s="54">
        <v>0</v>
      </c>
      <c r="I439" s="44">
        <f t="shared" si="239"/>
        <v>1.1808000000000001</v>
      </c>
      <c r="J439" s="5"/>
      <c r="K439" s="22" t="s">
        <v>61</v>
      </c>
      <c r="L439" s="45">
        <v>1.1808000000000001</v>
      </c>
      <c r="M439" s="45">
        <v>0</v>
      </c>
      <c r="N439" s="45">
        <v>0</v>
      </c>
      <c r="O439" s="45">
        <v>0</v>
      </c>
      <c r="P439" s="45">
        <v>0</v>
      </c>
      <c r="Q439" s="45">
        <v>0</v>
      </c>
      <c r="R439" s="46">
        <v>0</v>
      </c>
      <c r="S439" s="47">
        <f t="shared" si="240"/>
        <v>1.1808000000000001</v>
      </c>
      <c r="U439" s="32" t="s">
        <v>59</v>
      </c>
      <c r="V439" s="84">
        <v>1.1808000000000001</v>
      </c>
      <c r="W439" s="84">
        <v>0</v>
      </c>
      <c r="X439" s="84">
        <v>0</v>
      </c>
      <c r="Y439" s="84">
        <v>0</v>
      </c>
      <c r="Z439" s="84">
        <v>0</v>
      </c>
      <c r="AA439" s="84">
        <v>0</v>
      </c>
      <c r="AB439" s="84">
        <v>0</v>
      </c>
      <c r="AC439" s="85">
        <v>0</v>
      </c>
      <c r="AD439" s="86">
        <v>0</v>
      </c>
      <c r="AE439" s="86">
        <v>0</v>
      </c>
      <c r="AF439" s="86">
        <v>0</v>
      </c>
      <c r="AG439" s="86">
        <v>0</v>
      </c>
      <c r="AH439" s="86">
        <v>0</v>
      </c>
      <c r="AI439" s="87">
        <f t="shared" si="241"/>
        <v>1.1808000000000001</v>
      </c>
    </row>
    <row r="440" spans="1:36">
      <c r="A440" s="11" t="s">
        <v>23</v>
      </c>
      <c r="B440" s="55">
        <v>1.1808000000000001</v>
      </c>
      <c r="C440" s="55">
        <v>0</v>
      </c>
      <c r="D440" s="55">
        <v>0</v>
      </c>
      <c r="E440" s="55">
        <v>0</v>
      </c>
      <c r="F440" s="400"/>
      <c r="G440" s="55">
        <v>0</v>
      </c>
      <c r="H440" s="56">
        <v>0</v>
      </c>
      <c r="I440" s="57">
        <f t="shared" si="239"/>
        <v>1.1808000000000001</v>
      </c>
      <c r="J440" s="5"/>
      <c r="K440" s="23" t="s">
        <v>23</v>
      </c>
      <c r="L440" s="58">
        <v>1.1808000000000001</v>
      </c>
      <c r="M440" s="58">
        <v>0</v>
      </c>
      <c r="N440" s="58">
        <v>0</v>
      </c>
      <c r="O440" s="58">
        <v>0</v>
      </c>
      <c r="P440" s="58">
        <v>0</v>
      </c>
      <c r="Q440" s="58">
        <v>0</v>
      </c>
      <c r="R440" s="59">
        <v>0</v>
      </c>
      <c r="S440" s="60">
        <f t="shared" si="240"/>
        <v>1.1808000000000001</v>
      </c>
      <c r="U440" s="33" t="s">
        <v>62</v>
      </c>
      <c r="V440" s="91">
        <v>1.1808000000000001</v>
      </c>
      <c r="W440" s="91">
        <v>0</v>
      </c>
      <c r="X440" s="91">
        <v>0</v>
      </c>
      <c r="Y440" s="91">
        <v>0</v>
      </c>
      <c r="Z440" s="91">
        <v>0</v>
      </c>
      <c r="AA440" s="91">
        <v>0</v>
      </c>
      <c r="AB440" s="91">
        <v>0</v>
      </c>
      <c r="AC440" s="91">
        <v>0</v>
      </c>
      <c r="AD440" s="91">
        <v>0</v>
      </c>
      <c r="AE440" s="91">
        <v>0</v>
      </c>
      <c r="AF440" s="91">
        <v>0</v>
      </c>
      <c r="AG440" s="91">
        <v>0</v>
      </c>
      <c r="AH440" s="92">
        <v>0</v>
      </c>
      <c r="AI440" s="93">
        <f t="shared" si="241"/>
        <v>1.1808000000000001</v>
      </c>
    </row>
    <row r="441" spans="1:36">
      <c r="A441" s="12" t="s">
        <v>19</v>
      </c>
      <c r="B441" s="61">
        <v>0</v>
      </c>
      <c r="C441" s="61">
        <v>0</v>
      </c>
      <c r="D441" s="61">
        <v>0</v>
      </c>
      <c r="E441" s="61">
        <v>0</v>
      </c>
      <c r="F441" s="400"/>
      <c r="G441" s="61">
        <v>0</v>
      </c>
      <c r="H441" s="62">
        <v>0</v>
      </c>
      <c r="I441" s="63">
        <f t="shared" si="239"/>
        <v>0</v>
      </c>
      <c r="J441" s="5"/>
      <c r="K441" s="24" t="s">
        <v>19</v>
      </c>
      <c r="L441" s="61">
        <v>0</v>
      </c>
      <c r="M441" s="61">
        <v>0</v>
      </c>
      <c r="N441" s="61">
        <v>0</v>
      </c>
      <c r="O441" s="61">
        <v>0</v>
      </c>
      <c r="P441" s="61">
        <v>0</v>
      </c>
      <c r="Q441" s="61">
        <v>0</v>
      </c>
      <c r="R441" s="64">
        <v>0</v>
      </c>
      <c r="S441" s="65">
        <f t="shared" si="240"/>
        <v>0</v>
      </c>
      <c r="U441" s="34" t="s">
        <v>19</v>
      </c>
      <c r="V441" s="94">
        <v>0</v>
      </c>
      <c r="W441" s="94">
        <v>0</v>
      </c>
      <c r="X441" s="94">
        <v>0</v>
      </c>
      <c r="Y441" s="94">
        <v>0</v>
      </c>
      <c r="Z441" s="94">
        <v>0</v>
      </c>
      <c r="AA441" s="94">
        <v>0</v>
      </c>
      <c r="AB441" s="94">
        <v>0</v>
      </c>
      <c r="AC441" s="94">
        <v>0</v>
      </c>
      <c r="AD441" s="95">
        <v>0</v>
      </c>
      <c r="AE441" s="95">
        <v>0</v>
      </c>
      <c r="AF441" s="95">
        <v>0</v>
      </c>
      <c r="AG441" s="95">
        <v>0</v>
      </c>
      <c r="AH441" s="95">
        <v>0</v>
      </c>
      <c r="AI441" s="96">
        <f t="shared" si="241"/>
        <v>0</v>
      </c>
    </row>
    <row r="442" spans="1:36">
      <c r="A442" s="11" t="s">
        <v>20</v>
      </c>
      <c r="B442" s="55">
        <v>0</v>
      </c>
      <c r="C442" s="55">
        <v>0</v>
      </c>
      <c r="D442" s="55">
        <v>0</v>
      </c>
      <c r="E442" s="55">
        <v>0</v>
      </c>
      <c r="F442" s="400"/>
      <c r="G442" s="55">
        <v>0</v>
      </c>
      <c r="H442" s="56">
        <v>0</v>
      </c>
      <c r="I442" s="57">
        <f t="shared" si="239"/>
        <v>0</v>
      </c>
      <c r="J442" s="5"/>
      <c r="K442" s="23" t="s">
        <v>20</v>
      </c>
      <c r="L442" s="58">
        <v>0</v>
      </c>
      <c r="M442" s="58">
        <v>0</v>
      </c>
      <c r="N442" s="58">
        <v>0</v>
      </c>
      <c r="O442" s="58">
        <v>0</v>
      </c>
      <c r="P442" s="58">
        <v>0</v>
      </c>
      <c r="Q442" s="58">
        <v>0</v>
      </c>
      <c r="R442" s="59">
        <v>0</v>
      </c>
      <c r="S442" s="60">
        <f t="shared" si="240"/>
        <v>0</v>
      </c>
      <c r="U442" s="33" t="s">
        <v>20</v>
      </c>
      <c r="V442" s="91">
        <v>0</v>
      </c>
      <c r="W442" s="91">
        <v>0</v>
      </c>
      <c r="X442" s="91">
        <v>0</v>
      </c>
      <c r="Y442" s="91">
        <v>0</v>
      </c>
      <c r="Z442" s="91">
        <v>0</v>
      </c>
      <c r="AA442" s="91">
        <v>0</v>
      </c>
      <c r="AB442" s="91">
        <v>0</v>
      </c>
      <c r="AC442" s="91">
        <v>0</v>
      </c>
      <c r="AD442" s="91">
        <v>0</v>
      </c>
      <c r="AE442" s="91">
        <v>0</v>
      </c>
      <c r="AF442" s="91">
        <v>0</v>
      </c>
      <c r="AG442" s="91">
        <v>0</v>
      </c>
      <c r="AH442" s="92">
        <v>0</v>
      </c>
      <c r="AI442" s="93">
        <f t="shared" si="241"/>
        <v>0</v>
      </c>
    </row>
    <row r="443" spans="1:36" ht="15" thickBot="1">
      <c r="A443" s="13" t="s">
        <v>11</v>
      </c>
      <c r="B443" s="66">
        <v>0</v>
      </c>
      <c r="C443" s="66">
        <v>0</v>
      </c>
      <c r="D443" s="66">
        <v>0</v>
      </c>
      <c r="E443" s="66">
        <v>0</v>
      </c>
      <c r="F443" s="401"/>
      <c r="G443" s="66">
        <v>0</v>
      </c>
      <c r="H443" s="67">
        <v>0</v>
      </c>
      <c r="I443" s="68">
        <f t="shared" si="239"/>
        <v>0</v>
      </c>
      <c r="J443" s="5"/>
      <c r="K443" s="25" t="s">
        <v>11</v>
      </c>
      <c r="L443" s="66">
        <v>0</v>
      </c>
      <c r="M443" s="66">
        <v>0</v>
      </c>
      <c r="N443" s="66">
        <v>0</v>
      </c>
      <c r="O443" s="66">
        <v>0</v>
      </c>
      <c r="P443" s="66">
        <v>0</v>
      </c>
      <c r="Q443" s="66">
        <v>0</v>
      </c>
      <c r="R443" s="69">
        <v>0</v>
      </c>
      <c r="S443" s="70">
        <f t="shared" si="240"/>
        <v>0</v>
      </c>
      <c r="U443" s="34" t="s">
        <v>11</v>
      </c>
      <c r="V443" s="94">
        <v>0</v>
      </c>
      <c r="W443" s="94">
        <v>0</v>
      </c>
      <c r="X443" s="94">
        <v>0</v>
      </c>
      <c r="Y443" s="94">
        <v>0</v>
      </c>
      <c r="Z443" s="94">
        <v>0</v>
      </c>
      <c r="AA443" s="94">
        <v>0</v>
      </c>
      <c r="AB443" s="94">
        <v>0</v>
      </c>
      <c r="AC443" s="94">
        <v>0</v>
      </c>
      <c r="AD443" s="95">
        <v>0</v>
      </c>
      <c r="AE443" s="95">
        <v>0</v>
      </c>
      <c r="AF443" s="95">
        <v>0</v>
      </c>
      <c r="AG443" s="95">
        <v>0</v>
      </c>
      <c r="AH443" s="95">
        <v>0</v>
      </c>
      <c r="AI443" s="96">
        <f t="shared" si="241"/>
        <v>0</v>
      </c>
      <c r="AJ443" s="41"/>
    </row>
    <row r="444" spans="1:36" ht="15">
      <c r="A444" s="14" t="s">
        <v>26</v>
      </c>
      <c r="B444" s="71">
        <f>SUM(B423:B439)</f>
        <v>214.06222653131076</v>
      </c>
      <c r="C444" s="71">
        <f t="shared" ref="C444:I444" si="242">SUM(C423:C439)</f>
        <v>67.741628498963451</v>
      </c>
      <c r="D444" s="71">
        <f t="shared" si="242"/>
        <v>106.7636737999958</v>
      </c>
      <c r="E444" s="71">
        <f t="shared" si="242"/>
        <v>258.98529907777885</v>
      </c>
      <c r="F444" s="71">
        <f t="shared" si="242"/>
        <v>0</v>
      </c>
      <c r="G444" s="71">
        <f t="shared" si="242"/>
        <v>72.501790770561811</v>
      </c>
      <c r="H444" s="72">
        <f t="shared" si="242"/>
        <v>0</v>
      </c>
      <c r="I444" s="44">
        <f t="shared" si="242"/>
        <v>720.0546186786105</v>
      </c>
      <c r="J444" s="5"/>
      <c r="K444" s="26" t="s">
        <v>26</v>
      </c>
      <c r="L444" s="71">
        <f>SUM(L423:L439)</f>
        <v>214.06222653131076</v>
      </c>
      <c r="M444" s="71">
        <f t="shared" ref="M444:S444" si="243">SUM(M423:M439)</f>
        <v>67.741628498963451</v>
      </c>
      <c r="N444" s="71">
        <f t="shared" si="243"/>
        <v>106.7636737999958</v>
      </c>
      <c r="O444" s="71">
        <f t="shared" si="243"/>
        <v>258.98529907777885</v>
      </c>
      <c r="P444" s="71">
        <f t="shared" si="243"/>
        <v>103.66374168111209</v>
      </c>
      <c r="Q444" s="71">
        <f t="shared" si="243"/>
        <v>72.501790770561811</v>
      </c>
      <c r="R444" s="72">
        <f t="shared" si="243"/>
        <v>0</v>
      </c>
      <c r="S444" s="73">
        <f t="shared" si="243"/>
        <v>823.71836035972262</v>
      </c>
      <c r="U444" s="35" t="s">
        <v>60</v>
      </c>
      <c r="V444" s="97">
        <f>SUM(V423:V439)</f>
        <v>70.018766175886782</v>
      </c>
      <c r="W444" s="97">
        <f t="shared" ref="W444:AH444" si="244">SUM(W423:W439)</f>
        <v>129.48387047378677</v>
      </c>
      <c r="X444" s="97">
        <f t="shared" si="244"/>
        <v>72.501790770561811</v>
      </c>
      <c r="Y444" s="97">
        <f t="shared" si="244"/>
        <v>67.741628498963451</v>
      </c>
      <c r="Z444" s="97">
        <f t="shared" si="244"/>
        <v>99.699286762680288</v>
      </c>
      <c r="AA444" s="97">
        <f t="shared" si="244"/>
        <v>257.6060612982854</v>
      </c>
      <c r="AB444" s="97">
        <f t="shared" si="244"/>
        <v>103.66374168111209</v>
      </c>
      <c r="AC444" s="97">
        <f t="shared" si="244"/>
        <v>23.003214698446115</v>
      </c>
      <c r="AD444" s="98">
        <f t="shared" si="244"/>
        <v>14.559589881637185</v>
      </c>
      <c r="AE444" s="98">
        <f t="shared" si="244"/>
        <v>1.3792377794934281</v>
      </c>
      <c r="AF444" s="98">
        <f t="shared" si="244"/>
        <v>0</v>
      </c>
      <c r="AG444" s="98">
        <f t="shared" si="244"/>
        <v>7.0643870373155044</v>
      </c>
      <c r="AH444" s="98">
        <f t="shared" si="244"/>
        <v>0</v>
      </c>
      <c r="AI444" s="99">
        <f>SUM(V444:AC444)</f>
        <v>823.71836035972262</v>
      </c>
    </row>
    <row r="445" spans="1:36" s="2" customFormat="1" ht="15" thickBot="1">
      <c r="A445" s="15" t="s">
        <v>100</v>
      </c>
      <c r="B445" s="100">
        <f>IF($I444=0,"-",B444/$I444)</f>
        <v>0.29728609605218764</v>
      </c>
      <c r="C445" s="100">
        <f t="shared" ref="C445:H445" si="245">IF($I444=0,"-",C444/$I444)</f>
        <v>9.4078458413721089E-2</v>
      </c>
      <c r="D445" s="100">
        <f t="shared" si="245"/>
        <v>0.14827163249910177</v>
      </c>
      <c r="E445" s="100">
        <f t="shared" si="245"/>
        <v>0.35967451962609304</v>
      </c>
      <c r="F445" s="100">
        <f t="shared" si="245"/>
        <v>0</v>
      </c>
      <c r="G445" s="100">
        <f t="shared" si="245"/>
        <v>0.10068929340889665</v>
      </c>
      <c r="H445" s="101">
        <f t="shared" si="245"/>
        <v>0</v>
      </c>
      <c r="I445" s="102">
        <f>SUM(B445:H445)</f>
        <v>1</v>
      </c>
      <c r="J445"/>
      <c r="K445" s="27" t="s">
        <v>100</v>
      </c>
      <c r="L445" s="76">
        <f>IF($S444=0,"-",L444/$S444)</f>
        <v>0.25987307899489887</v>
      </c>
      <c r="M445" s="76">
        <f t="shared" ref="M445:R445" si="246">IF($S444=0,"-",M444/$S444)</f>
        <v>8.2238823072221287E-2</v>
      </c>
      <c r="N445" s="76">
        <f t="shared" si="246"/>
        <v>0.12961186606714883</v>
      </c>
      <c r="O445" s="76">
        <f t="shared" si="246"/>
        <v>0.31441001140812069</v>
      </c>
      <c r="P445" s="76">
        <f t="shared" si="246"/>
        <v>0.12584852623151621</v>
      </c>
      <c r="Q445" s="76">
        <f t="shared" si="246"/>
        <v>8.801769422609429E-2</v>
      </c>
      <c r="R445" s="77">
        <f t="shared" si="246"/>
        <v>0</v>
      </c>
      <c r="S445" s="78">
        <f>SUM(L445:R445)</f>
        <v>1.0000000000000002</v>
      </c>
      <c r="U445" s="36" t="s">
        <v>100</v>
      </c>
      <c r="V445" s="103">
        <f>+V444/$AI444</f>
        <v>8.50032845514202E-2</v>
      </c>
      <c r="W445" s="103">
        <f t="shared" ref="W445:AH445" si="247">+W444/$AI444</f>
        <v>0.15719434785603226</v>
      </c>
      <c r="X445" s="103">
        <f t="shared" si="247"/>
        <v>8.801769422609429E-2</v>
      </c>
      <c r="Y445" s="103">
        <f t="shared" si="247"/>
        <v>8.2238823072221287E-2</v>
      </c>
      <c r="Z445" s="103">
        <f t="shared" si="247"/>
        <v>0.12103564951392005</v>
      </c>
      <c r="AA445" s="103">
        <f t="shared" si="247"/>
        <v>0.31273560684720847</v>
      </c>
      <c r="AB445" s="103">
        <f t="shared" si="247"/>
        <v>0.12584852623151621</v>
      </c>
      <c r="AC445" s="103">
        <f t="shared" si="247"/>
        <v>2.7926067701587318E-2</v>
      </c>
      <c r="AD445" s="103">
        <f t="shared" si="247"/>
        <v>1.7675446587446377E-2</v>
      </c>
      <c r="AE445" s="103">
        <f t="shared" si="247"/>
        <v>1.6744045609121871E-3</v>
      </c>
      <c r="AF445" s="103">
        <f t="shared" si="247"/>
        <v>0</v>
      </c>
      <c r="AG445" s="103">
        <f t="shared" si="247"/>
        <v>8.5762165532287573E-3</v>
      </c>
      <c r="AH445" s="103">
        <f t="shared" si="247"/>
        <v>0</v>
      </c>
      <c r="AI445" s="104">
        <f>SUM(V445:AC445)</f>
        <v>1</v>
      </c>
      <c r="AJ445"/>
    </row>
    <row r="446" spans="1:36" ht="15" thickBot="1">
      <c r="A446" s="16"/>
      <c r="B446" s="16"/>
      <c r="C446" s="16"/>
      <c r="D446" s="16"/>
      <c r="E446" s="16"/>
      <c r="F446" s="16"/>
      <c r="G446" s="16"/>
      <c r="H446" s="16"/>
      <c r="I446" s="16"/>
      <c r="K446" s="16"/>
      <c r="L446" s="16"/>
      <c r="M446" s="16"/>
      <c r="N446" s="16"/>
      <c r="O446" s="16"/>
      <c r="P446" s="16"/>
      <c r="Q446" s="16"/>
      <c r="R446" s="16"/>
      <c r="S446" s="16"/>
    </row>
    <row r="447" spans="1:36" ht="28.5">
      <c r="A447" s="433" t="s">
        <v>41</v>
      </c>
      <c r="B447" s="37" t="s">
        <v>0</v>
      </c>
      <c r="C447" s="37" t="s">
        <v>1</v>
      </c>
      <c r="D447" s="37" t="s">
        <v>2</v>
      </c>
      <c r="E447" s="37" t="s">
        <v>3</v>
      </c>
      <c r="F447" s="37" t="s">
        <v>27</v>
      </c>
      <c r="G447" s="37" t="s">
        <v>4</v>
      </c>
      <c r="H447" s="37" t="s">
        <v>5</v>
      </c>
      <c r="I447" s="38" t="s">
        <v>6</v>
      </c>
      <c r="K447" s="385" t="s">
        <v>41</v>
      </c>
      <c r="L447" s="39" t="s">
        <v>0</v>
      </c>
      <c r="M447" s="39" t="s">
        <v>1</v>
      </c>
      <c r="N447" s="39" t="s">
        <v>2</v>
      </c>
      <c r="O447" s="39" t="s">
        <v>3</v>
      </c>
      <c r="P447" s="39" t="s">
        <v>27</v>
      </c>
      <c r="Q447" s="39" t="s">
        <v>4</v>
      </c>
      <c r="R447" s="39" t="s">
        <v>5</v>
      </c>
      <c r="S447" s="40" t="s">
        <v>6</v>
      </c>
    </row>
    <row r="448" spans="1:36" ht="15" customHeight="1">
      <c r="A448" s="434" t="s">
        <v>41</v>
      </c>
      <c r="B448" s="372" t="s">
        <v>109</v>
      </c>
      <c r="C448" s="373"/>
      <c r="D448" s="373"/>
      <c r="E448" s="373"/>
      <c r="F448" s="373"/>
      <c r="G448" s="373"/>
      <c r="H448" s="373"/>
      <c r="I448" s="374"/>
      <c r="K448" s="386" t="s">
        <v>41</v>
      </c>
      <c r="L448" s="369" t="s">
        <v>109</v>
      </c>
      <c r="M448" s="370"/>
      <c r="N448" s="370"/>
      <c r="O448" s="370"/>
      <c r="P448" s="370"/>
      <c r="Q448" s="370"/>
      <c r="R448" s="370"/>
      <c r="S448" s="371"/>
    </row>
    <row r="449" spans="1:19" ht="15">
      <c r="A449" s="7" t="s">
        <v>7</v>
      </c>
      <c r="B449" s="387"/>
      <c r="C449" s="388"/>
      <c r="D449" s="388"/>
      <c r="E449" s="389"/>
      <c r="F449" s="42">
        <v>6.3568363739832613E-3</v>
      </c>
      <c r="G449" s="387"/>
      <c r="H449" s="389"/>
      <c r="I449" s="44">
        <f>SUM(B449:H449)</f>
        <v>6.3568363739832613E-3</v>
      </c>
      <c r="J449" s="5"/>
      <c r="K449" s="28" t="s">
        <v>7</v>
      </c>
      <c r="L449" s="387"/>
      <c r="M449" s="388"/>
      <c r="N449" s="388"/>
      <c r="O449" s="389"/>
      <c r="P449" s="42">
        <v>0</v>
      </c>
      <c r="Q449" s="387"/>
      <c r="R449" s="396"/>
      <c r="S449" s="83">
        <f>SUM(L449:R449)</f>
        <v>0</v>
      </c>
    </row>
    <row r="450" spans="1:19" ht="15">
      <c r="A450" s="8" t="s">
        <v>8</v>
      </c>
      <c r="B450" s="390"/>
      <c r="C450" s="391"/>
      <c r="D450" s="391"/>
      <c r="E450" s="392"/>
      <c r="F450" s="48">
        <v>0</v>
      </c>
      <c r="G450" s="390"/>
      <c r="H450" s="392"/>
      <c r="I450" s="50">
        <f t="shared" ref="I450:I469" si="248">SUM(B450:H450)</f>
        <v>0</v>
      </c>
      <c r="J450" s="5"/>
      <c r="K450" s="20" t="s">
        <v>8</v>
      </c>
      <c r="L450" s="390"/>
      <c r="M450" s="391"/>
      <c r="N450" s="391"/>
      <c r="O450" s="392"/>
      <c r="P450" s="51">
        <v>0</v>
      </c>
      <c r="Q450" s="390"/>
      <c r="R450" s="397"/>
      <c r="S450" s="53">
        <f t="shared" ref="S450:S469" si="249">SUM(L450:R450)</f>
        <v>0</v>
      </c>
    </row>
    <row r="451" spans="1:19" ht="15">
      <c r="A451" s="9" t="s">
        <v>10</v>
      </c>
      <c r="B451" s="390"/>
      <c r="C451" s="391"/>
      <c r="D451" s="391"/>
      <c r="E451" s="392"/>
      <c r="F451" s="45">
        <v>0</v>
      </c>
      <c r="G451" s="390"/>
      <c r="H451" s="392"/>
      <c r="I451" s="44">
        <f t="shared" si="248"/>
        <v>0</v>
      </c>
      <c r="J451" s="5"/>
      <c r="K451" s="21" t="s">
        <v>10</v>
      </c>
      <c r="L451" s="390"/>
      <c r="M451" s="391"/>
      <c r="N451" s="391"/>
      <c r="O451" s="392"/>
      <c r="P451" s="45">
        <v>0</v>
      </c>
      <c r="Q451" s="390"/>
      <c r="R451" s="397"/>
      <c r="S451" s="47">
        <f t="shared" si="249"/>
        <v>0</v>
      </c>
    </row>
    <row r="452" spans="1:19" ht="15">
      <c r="A452" s="8" t="s">
        <v>53</v>
      </c>
      <c r="B452" s="390"/>
      <c r="C452" s="391"/>
      <c r="D452" s="391"/>
      <c r="E452" s="392"/>
      <c r="F452" s="48">
        <v>0</v>
      </c>
      <c r="G452" s="390"/>
      <c r="H452" s="392"/>
      <c r="I452" s="50">
        <f t="shared" si="248"/>
        <v>0</v>
      </c>
      <c r="J452" s="5"/>
      <c r="K452" s="20" t="s">
        <v>53</v>
      </c>
      <c r="L452" s="390"/>
      <c r="M452" s="391"/>
      <c r="N452" s="391"/>
      <c r="O452" s="392"/>
      <c r="P452" s="51">
        <v>0</v>
      </c>
      <c r="Q452" s="390"/>
      <c r="R452" s="397"/>
      <c r="S452" s="53">
        <f t="shared" si="249"/>
        <v>0</v>
      </c>
    </row>
    <row r="453" spans="1:19" ht="15">
      <c r="A453" s="9" t="s">
        <v>16</v>
      </c>
      <c r="B453" s="390"/>
      <c r="C453" s="391"/>
      <c r="D453" s="391"/>
      <c r="E453" s="392"/>
      <c r="F453" s="45">
        <v>0</v>
      </c>
      <c r="G453" s="390"/>
      <c r="H453" s="392"/>
      <c r="I453" s="44">
        <f t="shared" si="248"/>
        <v>0</v>
      </c>
      <c r="J453" s="5"/>
      <c r="K453" s="21" t="s">
        <v>16</v>
      </c>
      <c r="L453" s="390"/>
      <c r="M453" s="391"/>
      <c r="N453" s="391"/>
      <c r="O453" s="392"/>
      <c r="P453" s="45">
        <v>0</v>
      </c>
      <c r="Q453" s="390"/>
      <c r="R453" s="397"/>
      <c r="S453" s="47">
        <f t="shared" si="249"/>
        <v>0</v>
      </c>
    </row>
    <row r="454" spans="1:19" ht="15">
      <c r="A454" s="8" t="s">
        <v>65</v>
      </c>
      <c r="B454" s="390"/>
      <c r="C454" s="391"/>
      <c r="D454" s="391"/>
      <c r="E454" s="392"/>
      <c r="F454" s="48">
        <v>0</v>
      </c>
      <c r="G454" s="390"/>
      <c r="H454" s="392"/>
      <c r="I454" s="50">
        <f t="shared" si="248"/>
        <v>0</v>
      </c>
      <c r="J454" s="5"/>
      <c r="K454" s="20" t="s">
        <v>65</v>
      </c>
      <c r="L454" s="390"/>
      <c r="M454" s="391"/>
      <c r="N454" s="391"/>
      <c r="O454" s="392"/>
      <c r="P454" s="51">
        <v>0</v>
      </c>
      <c r="Q454" s="390"/>
      <c r="R454" s="397"/>
      <c r="S454" s="53">
        <f t="shared" si="249"/>
        <v>0</v>
      </c>
    </row>
    <row r="455" spans="1:19" ht="15">
      <c r="A455" s="9" t="s">
        <v>55</v>
      </c>
      <c r="B455" s="390"/>
      <c r="C455" s="391"/>
      <c r="D455" s="391"/>
      <c r="E455" s="392"/>
      <c r="F455" s="45">
        <v>114.49328322869128</v>
      </c>
      <c r="G455" s="390"/>
      <c r="H455" s="392"/>
      <c r="I455" s="44">
        <f t="shared" si="248"/>
        <v>114.49328322869128</v>
      </c>
      <c r="J455" s="5"/>
      <c r="K455" s="21" t="s">
        <v>55</v>
      </c>
      <c r="L455" s="390"/>
      <c r="M455" s="391"/>
      <c r="N455" s="391"/>
      <c r="O455" s="392"/>
      <c r="P455" s="45">
        <v>0</v>
      </c>
      <c r="Q455" s="390"/>
      <c r="R455" s="397"/>
      <c r="S455" s="47">
        <f t="shared" si="249"/>
        <v>0</v>
      </c>
    </row>
    <row r="456" spans="1:19" ht="15">
      <c r="A456" s="8" t="s">
        <v>12</v>
      </c>
      <c r="B456" s="390"/>
      <c r="C456" s="391"/>
      <c r="D456" s="391"/>
      <c r="E456" s="392"/>
      <c r="F456" s="48">
        <v>0</v>
      </c>
      <c r="G456" s="390"/>
      <c r="H456" s="392"/>
      <c r="I456" s="50">
        <f t="shared" si="248"/>
        <v>0</v>
      </c>
      <c r="J456" s="5"/>
      <c r="K456" s="20" t="s">
        <v>12</v>
      </c>
      <c r="L456" s="390"/>
      <c r="M456" s="391"/>
      <c r="N456" s="391"/>
      <c r="O456" s="392"/>
      <c r="P456" s="51">
        <v>0</v>
      </c>
      <c r="Q456" s="390"/>
      <c r="R456" s="397"/>
      <c r="S456" s="53">
        <f t="shared" si="249"/>
        <v>0</v>
      </c>
    </row>
    <row r="457" spans="1:19" ht="15">
      <c r="A457" s="9" t="s">
        <v>56</v>
      </c>
      <c r="B457" s="390"/>
      <c r="C457" s="391"/>
      <c r="D457" s="391"/>
      <c r="E457" s="392"/>
      <c r="F457" s="45">
        <v>0</v>
      </c>
      <c r="G457" s="390"/>
      <c r="H457" s="392"/>
      <c r="I457" s="44">
        <f t="shared" si="248"/>
        <v>0</v>
      </c>
      <c r="J457" s="5"/>
      <c r="K457" s="21" t="s">
        <v>56</v>
      </c>
      <c r="L457" s="390"/>
      <c r="M457" s="391"/>
      <c r="N457" s="391"/>
      <c r="O457" s="392"/>
      <c r="P457" s="45">
        <v>0</v>
      </c>
      <c r="Q457" s="390"/>
      <c r="R457" s="397"/>
      <c r="S457" s="47">
        <f t="shared" si="249"/>
        <v>0</v>
      </c>
    </row>
    <row r="458" spans="1:19" ht="15">
      <c r="A458" s="8" t="s">
        <v>17</v>
      </c>
      <c r="B458" s="390"/>
      <c r="C458" s="391"/>
      <c r="D458" s="391"/>
      <c r="E458" s="392"/>
      <c r="F458" s="48">
        <v>0</v>
      </c>
      <c r="G458" s="390"/>
      <c r="H458" s="392"/>
      <c r="I458" s="50">
        <f t="shared" si="248"/>
        <v>0</v>
      </c>
      <c r="J458" s="5"/>
      <c r="K458" s="20" t="s">
        <v>17</v>
      </c>
      <c r="L458" s="390"/>
      <c r="M458" s="391"/>
      <c r="N458" s="391"/>
      <c r="O458" s="392"/>
      <c r="P458" s="51">
        <v>0</v>
      </c>
      <c r="Q458" s="390"/>
      <c r="R458" s="397"/>
      <c r="S458" s="53">
        <f t="shared" si="249"/>
        <v>0</v>
      </c>
    </row>
    <row r="459" spans="1:19" ht="15">
      <c r="A459" s="9" t="s">
        <v>141</v>
      </c>
      <c r="B459" s="390"/>
      <c r="C459" s="391"/>
      <c r="D459" s="391"/>
      <c r="E459" s="392"/>
      <c r="F459" s="45">
        <v>0</v>
      </c>
      <c r="G459" s="390"/>
      <c r="H459" s="392"/>
      <c r="I459" s="44">
        <f t="shared" si="248"/>
        <v>0</v>
      </c>
      <c r="J459" s="5"/>
      <c r="K459" s="21" t="s">
        <v>141</v>
      </c>
      <c r="L459" s="390"/>
      <c r="M459" s="391"/>
      <c r="N459" s="391"/>
      <c r="O459" s="392"/>
      <c r="P459" s="45">
        <v>0</v>
      </c>
      <c r="Q459" s="390"/>
      <c r="R459" s="397"/>
      <c r="S459" s="47">
        <f t="shared" si="249"/>
        <v>0</v>
      </c>
    </row>
    <row r="460" spans="1:19" ht="15">
      <c r="A460" s="8" t="s">
        <v>25</v>
      </c>
      <c r="B460" s="390"/>
      <c r="C460" s="391"/>
      <c r="D460" s="391"/>
      <c r="E460" s="392"/>
      <c r="F460" s="48">
        <v>368.76014799454117</v>
      </c>
      <c r="G460" s="390"/>
      <c r="H460" s="392"/>
      <c r="I460" s="50">
        <f t="shared" si="248"/>
        <v>368.76014799454117</v>
      </c>
      <c r="J460" s="5"/>
      <c r="K460" s="20" t="s">
        <v>25</v>
      </c>
      <c r="L460" s="390"/>
      <c r="M460" s="391"/>
      <c r="N460" s="391"/>
      <c r="O460" s="392"/>
      <c r="P460" s="51">
        <v>0</v>
      </c>
      <c r="Q460" s="390"/>
      <c r="R460" s="397"/>
      <c r="S460" s="53">
        <f t="shared" si="249"/>
        <v>0</v>
      </c>
    </row>
    <row r="461" spans="1:19" ht="15">
      <c r="A461" s="9" t="s">
        <v>24</v>
      </c>
      <c r="B461" s="390"/>
      <c r="C461" s="391"/>
      <c r="D461" s="391"/>
      <c r="E461" s="392"/>
      <c r="F461" s="45">
        <v>0</v>
      </c>
      <c r="G461" s="390"/>
      <c r="H461" s="392"/>
      <c r="I461" s="44">
        <f t="shared" si="248"/>
        <v>0</v>
      </c>
      <c r="J461" s="5"/>
      <c r="K461" s="21" t="s">
        <v>24</v>
      </c>
      <c r="L461" s="390"/>
      <c r="M461" s="391"/>
      <c r="N461" s="391"/>
      <c r="O461" s="392"/>
      <c r="P461" s="45">
        <v>0</v>
      </c>
      <c r="Q461" s="390"/>
      <c r="R461" s="397"/>
      <c r="S461" s="47">
        <f t="shared" si="249"/>
        <v>0</v>
      </c>
    </row>
    <row r="462" spans="1:19" ht="15">
      <c r="A462" s="8" t="s">
        <v>57</v>
      </c>
      <c r="B462" s="390"/>
      <c r="C462" s="391"/>
      <c r="D462" s="391"/>
      <c r="E462" s="392"/>
      <c r="F462" s="48">
        <v>0</v>
      </c>
      <c r="G462" s="390"/>
      <c r="H462" s="392"/>
      <c r="I462" s="50">
        <f t="shared" si="248"/>
        <v>0</v>
      </c>
      <c r="J462" s="5"/>
      <c r="K462" s="20" t="s">
        <v>57</v>
      </c>
      <c r="L462" s="390"/>
      <c r="M462" s="391"/>
      <c r="N462" s="391"/>
      <c r="O462" s="392"/>
      <c r="P462" s="51">
        <v>0</v>
      </c>
      <c r="Q462" s="390"/>
      <c r="R462" s="397"/>
      <c r="S462" s="53">
        <f t="shared" si="249"/>
        <v>0</v>
      </c>
    </row>
    <row r="463" spans="1:19" ht="15">
      <c r="A463" s="9" t="s">
        <v>22</v>
      </c>
      <c r="B463" s="390"/>
      <c r="C463" s="391"/>
      <c r="D463" s="391"/>
      <c r="E463" s="392"/>
      <c r="F463" s="45">
        <v>5.3365465989848904</v>
      </c>
      <c r="G463" s="390"/>
      <c r="H463" s="392"/>
      <c r="I463" s="44">
        <f t="shared" si="248"/>
        <v>5.3365465989848904</v>
      </c>
      <c r="J463" s="5"/>
      <c r="K463" s="21" t="s">
        <v>22</v>
      </c>
      <c r="L463" s="390"/>
      <c r="M463" s="391"/>
      <c r="N463" s="391"/>
      <c r="O463" s="392"/>
      <c r="P463" s="45">
        <v>0</v>
      </c>
      <c r="Q463" s="390"/>
      <c r="R463" s="397"/>
      <c r="S463" s="47">
        <f t="shared" si="249"/>
        <v>0</v>
      </c>
    </row>
    <row r="464" spans="1:19" ht="15">
      <c r="A464" s="8" t="s">
        <v>21</v>
      </c>
      <c r="B464" s="390"/>
      <c r="C464" s="391"/>
      <c r="D464" s="391"/>
      <c r="E464" s="392"/>
      <c r="F464" s="48">
        <v>0</v>
      </c>
      <c r="G464" s="390"/>
      <c r="H464" s="392"/>
      <c r="I464" s="50">
        <f t="shared" si="248"/>
        <v>0</v>
      </c>
      <c r="J464" s="5"/>
      <c r="K464" s="20" t="s">
        <v>21</v>
      </c>
      <c r="L464" s="390"/>
      <c r="M464" s="391"/>
      <c r="N464" s="391"/>
      <c r="O464" s="392"/>
      <c r="P464" s="51">
        <v>0</v>
      </c>
      <c r="Q464" s="390"/>
      <c r="R464" s="397"/>
      <c r="S464" s="53">
        <f t="shared" si="249"/>
        <v>0</v>
      </c>
    </row>
    <row r="465" spans="1:19" ht="15">
      <c r="A465" s="10" t="s">
        <v>61</v>
      </c>
      <c r="B465" s="390"/>
      <c r="C465" s="391"/>
      <c r="D465" s="391"/>
      <c r="E465" s="392"/>
      <c r="F465" s="45">
        <v>0</v>
      </c>
      <c r="G465" s="390"/>
      <c r="H465" s="392"/>
      <c r="I465" s="44">
        <f t="shared" si="248"/>
        <v>0</v>
      </c>
      <c r="J465" s="5"/>
      <c r="K465" s="22" t="s">
        <v>61</v>
      </c>
      <c r="L465" s="390"/>
      <c r="M465" s="391"/>
      <c r="N465" s="391"/>
      <c r="O465" s="392"/>
      <c r="P465" s="45">
        <v>0</v>
      </c>
      <c r="Q465" s="390"/>
      <c r="R465" s="397"/>
      <c r="S465" s="47">
        <f t="shared" si="249"/>
        <v>0</v>
      </c>
    </row>
    <row r="466" spans="1:19">
      <c r="A466" s="11" t="s">
        <v>23</v>
      </c>
      <c r="B466" s="390"/>
      <c r="C466" s="391"/>
      <c r="D466" s="391"/>
      <c r="E466" s="392"/>
      <c r="F466" s="55">
        <v>0</v>
      </c>
      <c r="G466" s="390"/>
      <c r="H466" s="392"/>
      <c r="I466" s="57">
        <f t="shared" si="248"/>
        <v>0</v>
      </c>
      <c r="J466" s="5"/>
      <c r="K466" s="23" t="s">
        <v>23</v>
      </c>
      <c r="L466" s="390"/>
      <c r="M466" s="391"/>
      <c r="N466" s="391"/>
      <c r="O466" s="392"/>
      <c r="P466" s="58">
        <v>0</v>
      </c>
      <c r="Q466" s="390"/>
      <c r="R466" s="397"/>
      <c r="S466" s="60">
        <f t="shared" si="249"/>
        <v>0</v>
      </c>
    </row>
    <row r="467" spans="1:19">
      <c r="A467" s="12" t="s">
        <v>19</v>
      </c>
      <c r="B467" s="390"/>
      <c r="C467" s="391"/>
      <c r="D467" s="391"/>
      <c r="E467" s="392"/>
      <c r="F467" s="61">
        <v>0</v>
      </c>
      <c r="G467" s="390"/>
      <c r="H467" s="392"/>
      <c r="I467" s="63">
        <f t="shared" si="248"/>
        <v>0</v>
      </c>
      <c r="J467" s="5"/>
      <c r="K467" s="24" t="s">
        <v>19</v>
      </c>
      <c r="L467" s="390"/>
      <c r="M467" s="391"/>
      <c r="N467" s="391"/>
      <c r="O467" s="392"/>
      <c r="P467" s="61">
        <v>0</v>
      </c>
      <c r="Q467" s="390"/>
      <c r="R467" s="397"/>
      <c r="S467" s="65">
        <f t="shared" si="249"/>
        <v>0</v>
      </c>
    </row>
    <row r="468" spans="1:19">
      <c r="A468" s="11" t="s">
        <v>20</v>
      </c>
      <c r="B468" s="390"/>
      <c r="C468" s="391"/>
      <c r="D468" s="391"/>
      <c r="E468" s="392"/>
      <c r="F468" s="55">
        <v>0</v>
      </c>
      <c r="G468" s="390"/>
      <c r="H468" s="392"/>
      <c r="I468" s="57">
        <f t="shared" si="248"/>
        <v>0</v>
      </c>
      <c r="J468" s="5"/>
      <c r="K468" s="23" t="s">
        <v>20</v>
      </c>
      <c r="L468" s="390"/>
      <c r="M468" s="391"/>
      <c r="N468" s="391"/>
      <c r="O468" s="392"/>
      <c r="P468" s="58">
        <v>0</v>
      </c>
      <c r="Q468" s="390"/>
      <c r="R468" s="397"/>
      <c r="S468" s="60">
        <f t="shared" si="249"/>
        <v>0</v>
      </c>
    </row>
    <row r="469" spans="1:19" ht="15" thickBot="1">
      <c r="A469" s="13" t="s">
        <v>11</v>
      </c>
      <c r="B469" s="393"/>
      <c r="C469" s="394"/>
      <c r="D469" s="394"/>
      <c r="E469" s="395"/>
      <c r="F469" s="66">
        <v>0</v>
      </c>
      <c r="G469" s="393"/>
      <c r="H469" s="395"/>
      <c r="I469" s="68">
        <f t="shared" si="248"/>
        <v>0</v>
      </c>
      <c r="J469" s="5"/>
      <c r="K469" s="25" t="s">
        <v>11</v>
      </c>
      <c r="L469" s="393"/>
      <c r="M469" s="394"/>
      <c r="N469" s="394"/>
      <c r="O469" s="395"/>
      <c r="P469" s="66">
        <v>0</v>
      </c>
      <c r="Q469" s="393"/>
      <c r="R469" s="398"/>
      <c r="S469" s="70">
        <f t="shared" si="249"/>
        <v>0</v>
      </c>
    </row>
    <row r="470" spans="1:19" ht="15">
      <c r="A470" s="14" t="s">
        <v>26</v>
      </c>
      <c r="B470" s="71">
        <f>SUM(B449:B465)</f>
        <v>0</v>
      </c>
      <c r="C470" s="71">
        <f t="shared" ref="C470:I470" si="250">SUM(C449:C465)</f>
        <v>0</v>
      </c>
      <c r="D470" s="71">
        <f t="shared" si="250"/>
        <v>0</v>
      </c>
      <c r="E470" s="71">
        <f t="shared" si="250"/>
        <v>0</v>
      </c>
      <c r="F470" s="71">
        <f t="shared" si="250"/>
        <v>488.59633465859133</v>
      </c>
      <c r="G470" s="71">
        <f t="shared" si="250"/>
        <v>0</v>
      </c>
      <c r="H470" s="72">
        <f t="shared" si="250"/>
        <v>0</v>
      </c>
      <c r="I470" s="44">
        <f t="shared" si="250"/>
        <v>488.59633465859133</v>
      </c>
      <c r="J470" s="5"/>
      <c r="K470" s="26" t="s">
        <v>26</v>
      </c>
      <c r="L470" s="71">
        <f>SUM(L449:L465)</f>
        <v>0</v>
      </c>
      <c r="M470" s="71">
        <f t="shared" ref="M470:S470" si="251">SUM(M449:M465)</f>
        <v>0</v>
      </c>
      <c r="N470" s="71">
        <f t="shared" si="251"/>
        <v>0</v>
      </c>
      <c r="O470" s="71">
        <f t="shared" si="251"/>
        <v>0</v>
      </c>
      <c r="P470" s="71">
        <f t="shared" si="251"/>
        <v>0</v>
      </c>
      <c r="Q470" s="71">
        <f t="shared" si="251"/>
        <v>0</v>
      </c>
      <c r="R470" s="71">
        <f t="shared" si="251"/>
        <v>0</v>
      </c>
      <c r="S470" s="73">
        <f t="shared" si="251"/>
        <v>0</v>
      </c>
    </row>
    <row r="471" spans="1:19" ht="15" thickBot="1">
      <c r="A471" s="15" t="s">
        <v>100</v>
      </c>
      <c r="B471" s="100">
        <f>IF($I470=0,"-",B470/$I470)</f>
        <v>0</v>
      </c>
      <c r="C471" s="100">
        <f t="shared" ref="C471:H471" si="252">IF($I470=0,"-",C470/$I470)</f>
        <v>0</v>
      </c>
      <c r="D471" s="100">
        <f t="shared" si="252"/>
        <v>0</v>
      </c>
      <c r="E471" s="100">
        <f t="shared" si="252"/>
        <v>0</v>
      </c>
      <c r="F471" s="100">
        <f t="shared" si="252"/>
        <v>1</v>
      </c>
      <c r="G471" s="100">
        <f t="shared" si="252"/>
        <v>0</v>
      </c>
      <c r="H471" s="101">
        <f t="shared" si="252"/>
        <v>0</v>
      </c>
      <c r="I471" s="102">
        <f>SUM(B471:H471)</f>
        <v>1</v>
      </c>
      <c r="J471" s="2"/>
      <c r="K471" s="27" t="s">
        <v>100</v>
      </c>
      <c r="L471" s="76" t="str">
        <f>IF($S470=0,"-",L470/$S470)</f>
        <v>-</v>
      </c>
      <c r="M471" s="76" t="str">
        <f t="shared" ref="M471:R471" si="253">IF($S470=0,"-",M470/$S470)</f>
        <v>-</v>
      </c>
      <c r="N471" s="76" t="str">
        <f t="shared" si="253"/>
        <v>-</v>
      </c>
      <c r="O471" s="76" t="str">
        <f t="shared" si="253"/>
        <v>-</v>
      </c>
      <c r="P471" s="76" t="str">
        <f t="shared" si="253"/>
        <v>-</v>
      </c>
      <c r="Q471" s="76" t="str">
        <f t="shared" si="253"/>
        <v>-</v>
      </c>
      <c r="R471" s="77" t="str">
        <f t="shared" si="253"/>
        <v>-</v>
      </c>
      <c r="S471" s="78">
        <f>SUM(L471:R471)</f>
        <v>0</v>
      </c>
    </row>
    <row r="472" spans="1:19" ht="15" thickBot="1">
      <c r="A472" s="16"/>
      <c r="B472" s="16"/>
      <c r="C472" s="16"/>
      <c r="D472" s="16"/>
      <c r="E472" s="16"/>
      <c r="F472" s="16"/>
      <c r="G472" s="16"/>
      <c r="H472" s="16"/>
      <c r="I472" s="16"/>
      <c r="K472" s="16"/>
      <c r="L472" s="16"/>
      <c r="M472" s="16"/>
      <c r="N472" s="16"/>
      <c r="O472" s="16"/>
      <c r="P472" s="16"/>
      <c r="Q472" s="16"/>
      <c r="R472" s="16"/>
      <c r="S472" s="16"/>
    </row>
    <row r="473" spans="1:19" ht="28.5">
      <c r="A473" s="433" t="s">
        <v>42</v>
      </c>
      <c r="B473" s="37" t="s">
        <v>0</v>
      </c>
      <c r="C473" s="37" t="s">
        <v>1</v>
      </c>
      <c r="D473" s="37" t="s">
        <v>2</v>
      </c>
      <c r="E473" s="37" t="s">
        <v>3</v>
      </c>
      <c r="F473" s="37" t="s">
        <v>27</v>
      </c>
      <c r="G473" s="37" t="s">
        <v>4</v>
      </c>
      <c r="H473" s="37" t="s">
        <v>5</v>
      </c>
      <c r="I473" s="38" t="s">
        <v>6</v>
      </c>
      <c r="K473" s="385" t="s">
        <v>42</v>
      </c>
      <c r="L473" s="39" t="s">
        <v>0</v>
      </c>
      <c r="M473" s="39" t="s">
        <v>1</v>
      </c>
      <c r="N473" s="39" t="s">
        <v>2</v>
      </c>
      <c r="O473" s="39" t="s">
        <v>3</v>
      </c>
      <c r="P473" s="39" t="s">
        <v>27</v>
      </c>
      <c r="Q473" s="39" t="s">
        <v>4</v>
      </c>
      <c r="R473" s="39" t="s">
        <v>5</v>
      </c>
      <c r="S473" s="40" t="s">
        <v>6</v>
      </c>
    </row>
    <row r="474" spans="1:19" ht="15" customHeight="1">
      <c r="A474" s="434" t="s">
        <v>42</v>
      </c>
      <c r="B474" s="372" t="s">
        <v>109</v>
      </c>
      <c r="C474" s="373"/>
      <c r="D474" s="373"/>
      <c r="E474" s="373"/>
      <c r="F474" s="373"/>
      <c r="G474" s="373"/>
      <c r="H474" s="373"/>
      <c r="I474" s="374"/>
      <c r="K474" s="386" t="s">
        <v>42</v>
      </c>
      <c r="L474" s="369" t="s">
        <v>109</v>
      </c>
      <c r="M474" s="370"/>
      <c r="N474" s="370"/>
      <c r="O474" s="370"/>
      <c r="P474" s="370"/>
      <c r="Q474" s="370"/>
      <c r="R474" s="370"/>
      <c r="S474" s="371"/>
    </row>
    <row r="475" spans="1:19" ht="15">
      <c r="A475" s="7" t="s">
        <v>7</v>
      </c>
      <c r="B475" s="387"/>
      <c r="C475" s="388"/>
      <c r="D475" s="388"/>
      <c r="E475" s="389"/>
      <c r="F475" s="42">
        <v>0</v>
      </c>
      <c r="G475" s="387"/>
      <c r="H475" s="389"/>
      <c r="I475" s="44">
        <f>SUM(B475:H475)</f>
        <v>0</v>
      </c>
      <c r="J475" s="5"/>
      <c r="K475" s="28" t="s">
        <v>7</v>
      </c>
      <c r="L475" s="387"/>
      <c r="M475" s="388"/>
      <c r="N475" s="388"/>
      <c r="O475" s="389"/>
      <c r="P475" s="42">
        <v>0</v>
      </c>
      <c r="Q475" s="387"/>
      <c r="R475" s="396"/>
      <c r="S475" s="83">
        <f>SUM(L475:R475)</f>
        <v>0</v>
      </c>
    </row>
    <row r="476" spans="1:19" ht="15">
      <c r="A476" s="8" t="s">
        <v>8</v>
      </c>
      <c r="B476" s="390"/>
      <c r="C476" s="391"/>
      <c r="D476" s="391"/>
      <c r="E476" s="392"/>
      <c r="F476" s="48">
        <v>0</v>
      </c>
      <c r="G476" s="390"/>
      <c r="H476" s="392"/>
      <c r="I476" s="50">
        <f t="shared" ref="I476:I495" si="254">SUM(B476:H476)</f>
        <v>0</v>
      </c>
      <c r="J476" s="5"/>
      <c r="K476" s="20" t="s">
        <v>8</v>
      </c>
      <c r="L476" s="390"/>
      <c r="M476" s="391"/>
      <c r="N476" s="391"/>
      <c r="O476" s="392"/>
      <c r="P476" s="51">
        <v>0</v>
      </c>
      <c r="Q476" s="390"/>
      <c r="R476" s="397"/>
      <c r="S476" s="53">
        <f t="shared" ref="S476:S495" si="255">SUM(L476:R476)</f>
        <v>0</v>
      </c>
    </row>
    <row r="477" spans="1:19" ht="15">
      <c r="A477" s="9" t="s">
        <v>10</v>
      </c>
      <c r="B477" s="390"/>
      <c r="C477" s="391"/>
      <c r="D477" s="391"/>
      <c r="E477" s="392"/>
      <c r="F477" s="45">
        <v>0</v>
      </c>
      <c r="G477" s="390"/>
      <c r="H477" s="392"/>
      <c r="I477" s="44">
        <f t="shared" si="254"/>
        <v>0</v>
      </c>
      <c r="J477" s="5"/>
      <c r="K477" s="21" t="s">
        <v>10</v>
      </c>
      <c r="L477" s="390"/>
      <c r="M477" s="391"/>
      <c r="N477" s="391"/>
      <c r="O477" s="392"/>
      <c r="P477" s="45">
        <v>0</v>
      </c>
      <c r="Q477" s="390"/>
      <c r="R477" s="397"/>
      <c r="S477" s="47">
        <f t="shared" si="255"/>
        <v>0</v>
      </c>
    </row>
    <row r="478" spans="1:19" ht="15">
      <c r="A478" s="8" t="s">
        <v>53</v>
      </c>
      <c r="B478" s="390"/>
      <c r="C478" s="391"/>
      <c r="D478" s="391"/>
      <c r="E478" s="392"/>
      <c r="F478" s="48">
        <v>0</v>
      </c>
      <c r="G478" s="390"/>
      <c r="H478" s="392"/>
      <c r="I478" s="50">
        <f t="shared" si="254"/>
        <v>0</v>
      </c>
      <c r="J478" s="5"/>
      <c r="K478" s="20" t="s">
        <v>53</v>
      </c>
      <c r="L478" s="390"/>
      <c r="M478" s="391"/>
      <c r="N478" s="391"/>
      <c r="O478" s="392"/>
      <c r="P478" s="51">
        <v>0</v>
      </c>
      <c r="Q478" s="390"/>
      <c r="R478" s="397"/>
      <c r="S478" s="53">
        <f t="shared" si="255"/>
        <v>0</v>
      </c>
    </row>
    <row r="479" spans="1:19" ht="15">
      <c r="A479" s="9" t="s">
        <v>16</v>
      </c>
      <c r="B479" s="390"/>
      <c r="C479" s="391"/>
      <c r="D479" s="391"/>
      <c r="E479" s="392"/>
      <c r="F479" s="45">
        <v>0</v>
      </c>
      <c r="G479" s="390"/>
      <c r="H479" s="392"/>
      <c r="I479" s="44">
        <f t="shared" si="254"/>
        <v>0</v>
      </c>
      <c r="J479" s="5"/>
      <c r="K479" s="21" t="s">
        <v>16</v>
      </c>
      <c r="L479" s="390"/>
      <c r="M479" s="391"/>
      <c r="N479" s="391"/>
      <c r="O479" s="392"/>
      <c r="P479" s="45">
        <v>0</v>
      </c>
      <c r="Q479" s="390"/>
      <c r="R479" s="397"/>
      <c r="S479" s="47">
        <f t="shared" si="255"/>
        <v>0</v>
      </c>
    </row>
    <row r="480" spans="1:19" ht="15">
      <c r="A480" s="8" t="s">
        <v>65</v>
      </c>
      <c r="B480" s="390"/>
      <c r="C480" s="391"/>
      <c r="D480" s="391"/>
      <c r="E480" s="392"/>
      <c r="F480" s="48">
        <v>0</v>
      </c>
      <c r="G480" s="390"/>
      <c r="H480" s="392"/>
      <c r="I480" s="50">
        <f t="shared" si="254"/>
        <v>0</v>
      </c>
      <c r="J480" s="5"/>
      <c r="K480" s="20" t="s">
        <v>65</v>
      </c>
      <c r="L480" s="390"/>
      <c r="M480" s="391"/>
      <c r="N480" s="391"/>
      <c r="O480" s="392"/>
      <c r="P480" s="51">
        <v>0</v>
      </c>
      <c r="Q480" s="390"/>
      <c r="R480" s="397"/>
      <c r="S480" s="53">
        <f t="shared" si="255"/>
        <v>0</v>
      </c>
    </row>
    <row r="481" spans="1:19" ht="15">
      <c r="A481" s="9" t="s">
        <v>55</v>
      </c>
      <c r="B481" s="390"/>
      <c r="C481" s="391"/>
      <c r="D481" s="391"/>
      <c r="E481" s="392"/>
      <c r="F481" s="45">
        <v>8524.0241422501804</v>
      </c>
      <c r="G481" s="390"/>
      <c r="H481" s="392"/>
      <c r="I481" s="44">
        <f t="shared" si="254"/>
        <v>8524.0241422501804</v>
      </c>
      <c r="J481" s="5"/>
      <c r="K481" s="21" t="s">
        <v>55</v>
      </c>
      <c r="L481" s="390"/>
      <c r="M481" s="391"/>
      <c r="N481" s="391"/>
      <c r="O481" s="392"/>
      <c r="P481" s="45">
        <v>3048.4563744579755</v>
      </c>
      <c r="Q481" s="390"/>
      <c r="R481" s="397"/>
      <c r="S481" s="47">
        <f t="shared" si="255"/>
        <v>3048.4563744579755</v>
      </c>
    </row>
    <row r="482" spans="1:19" ht="15">
      <c r="A482" s="8" t="s">
        <v>12</v>
      </c>
      <c r="B482" s="390"/>
      <c r="C482" s="391"/>
      <c r="D482" s="391"/>
      <c r="E482" s="392"/>
      <c r="F482" s="48">
        <v>3543.7088418579674</v>
      </c>
      <c r="G482" s="390"/>
      <c r="H482" s="392"/>
      <c r="I482" s="50">
        <f t="shared" si="254"/>
        <v>3543.7088418579674</v>
      </c>
      <c r="J482" s="5"/>
      <c r="K482" s="20" t="s">
        <v>12</v>
      </c>
      <c r="L482" s="390"/>
      <c r="M482" s="391"/>
      <c r="N482" s="391"/>
      <c r="O482" s="392"/>
      <c r="P482" s="51">
        <v>1241.2579215009359</v>
      </c>
      <c r="Q482" s="390"/>
      <c r="R482" s="397"/>
      <c r="S482" s="53">
        <f t="shared" si="255"/>
        <v>1241.2579215009359</v>
      </c>
    </row>
    <row r="483" spans="1:19" ht="15">
      <c r="A483" s="9" t="s">
        <v>56</v>
      </c>
      <c r="B483" s="390"/>
      <c r="C483" s="391"/>
      <c r="D483" s="391"/>
      <c r="E483" s="392"/>
      <c r="F483" s="45">
        <v>0</v>
      </c>
      <c r="G483" s="390"/>
      <c r="H483" s="392"/>
      <c r="I483" s="44">
        <f t="shared" si="254"/>
        <v>0</v>
      </c>
      <c r="J483" s="5"/>
      <c r="K483" s="21" t="s">
        <v>56</v>
      </c>
      <c r="L483" s="390"/>
      <c r="M483" s="391"/>
      <c r="N483" s="391"/>
      <c r="O483" s="392"/>
      <c r="P483" s="45">
        <v>0</v>
      </c>
      <c r="Q483" s="390"/>
      <c r="R483" s="397"/>
      <c r="S483" s="47">
        <f t="shared" si="255"/>
        <v>0</v>
      </c>
    </row>
    <row r="484" spans="1:19" ht="15">
      <c r="A484" s="8" t="s">
        <v>17</v>
      </c>
      <c r="B484" s="390"/>
      <c r="C484" s="391"/>
      <c r="D484" s="391"/>
      <c r="E484" s="392"/>
      <c r="F484" s="48">
        <v>6.0269190659892713</v>
      </c>
      <c r="G484" s="390"/>
      <c r="H484" s="392"/>
      <c r="I484" s="50">
        <f t="shared" si="254"/>
        <v>6.0269190659892713</v>
      </c>
      <c r="J484" s="5"/>
      <c r="K484" s="20" t="s">
        <v>17</v>
      </c>
      <c r="L484" s="390"/>
      <c r="M484" s="391"/>
      <c r="N484" s="391"/>
      <c r="O484" s="392"/>
      <c r="P484" s="51">
        <v>1.532386761677321</v>
      </c>
      <c r="Q484" s="390"/>
      <c r="R484" s="397"/>
      <c r="S484" s="53">
        <f t="shared" si="255"/>
        <v>1.532386761677321</v>
      </c>
    </row>
    <row r="485" spans="1:19" ht="15">
      <c r="A485" s="9" t="s">
        <v>141</v>
      </c>
      <c r="B485" s="390"/>
      <c r="C485" s="391"/>
      <c r="D485" s="391"/>
      <c r="E485" s="392"/>
      <c r="F485" s="45">
        <v>5.382265818212649</v>
      </c>
      <c r="G485" s="390"/>
      <c r="H485" s="392"/>
      <c r="I485" s="44">
        <f t="shared" si="254"/>
        <v>5.382265818212649</v>
      </c>
      <c r="J485" s="5"/>
      <c r="K485" s="21" t="s">
        <v>141</v>
      </c>
      <c r="L485" s="390"/>
      <c r="M485" s="391"/>
      <c r="N485" s="391"/>
      <c r="O485" s="392"/>
      <c r="P485" s="45">
        <v>1.5613277818492324</v>
      </c>
      <c r="Q485" s="390"/>
      <c r="R485" s="397"/>
      <c r="S485" s="47">
        <f t="shared" si="255"/>
        <v>1.5613277818492324</v>
      </c>
    </row>
    <row r="486" spans="1:19" ht="15">
      <c r="A486" s="8" t="s">
        <v>25</v>
      </c>
      <c r="B486" s="390"/>
      <c r="C486" s="391"/>
      <c r="D486" s="391"/>
      <c r="E486" s="392"/>
      <c r="F486" s="48">
        <v>152.48402556629767</v>
      </c>
      <c r="G486" s="390"/>
      <c r="H486" s="392"/>
      <c r="I486" s="50">
        <f t="shared" si="254"/>
        <v>152.48402556629767</v>
      </c>
      <c r="J486" s="5"/>
      <c r="K486" s="20" t="s">
        <v>25</v>
      </c>
      <c r="L486" s="390"/>
      <c r="M486" s="391"/>
      <c r="N486" s="391"/>
      <c r="O486" s="392"/>
      <c r="P486" s="51">
        <v>0</v>
      </c>
      <c r="Q486" s="390"/>
      <c r="R486" s="397"/>
      <c r="S486" s="53">
        <f t="shared" si="255"/>
        <v>0</v>
      </c>
    </row>
    <row r="487" spans="1:19" ht="15">
      <c r="A487" s="9" t="s">
        <v>24</v>
      </c>
      <c r="B487" s="390"/>
      <c r="C487" s="391"/>
      <c r="D487" s="391"/>
      <c r="E487" s="392"/>
      <c r="F487" s="45">
        <v>0</v>
      </c>
      <c r="G487" s="390"/>
      <c r="H487" s="392"/>
      <c r="I487" s="44">
        <f t="shared" si="254"/>
        <v>0</v>
      </c>
      <c r="J487" s="5"/>
      <c r="K487" s="21" t="s">
        <v>24</v>
      </c>
      <c r="L487" s="390"/>
      <c r="M487" s="391"/>
      <c r="N487" s="391"/>
      <c r="O487" s="392"/>
      <c r="P487" s="45">
        <v>0</v>
      </c>
      <c r="Q487" s="390"/>
      <c r="R487" s="397"/>
      <c r="S487" s="47">
        <f t="shared" si="255"/>
        <v>0</v>
      </c>
    </row>
    <row r="488" spans="1:19" ht="15">
      <c r="A488" s="8" t="s">
        <v>57</v>
      </c>
      <c r="B488" s="390"/>
      <c r="C488" s="391"/>
      <c r="D488" s="391"/>
      <c r="E488" s="392"/>
      <c r="F488" s="48">
        <v>0</v>
      </c>
      <c r="G488" s="390"/>
      <c r="H488" s="392"/>
      <c r="I488" s="50">
        <f t="shared" si="254"/>
        <v>0</v>
      </c>
      <c r="J488" s="5"/>
      <c r="K488" s="20" t="s">
        <v>57</v>
      </c>
      <c r="L488" s="390"/>
      <c r="M488" s="391"/>
      <c r="N488" s="391"/>
      <c r="O488" s="392"/>
      <c r="P488" s="51">
        <v>0</v>
      </c>
      <c r="Q488" s="390"/>
      <c r="R488" s="397"/>
      <c r="S488" s="53">
        <f t="shared" si="255"/>
        <v>0</v>
      </c>
    </row>
    <row r="489" spans="1:19" ht="15">
      <c r="A489" s="9" t="s">
        <v>22</v>
      </c>
      <c r="B489" s="390"/>
      <c r="C489" s="391"/>
      <c r="D489" s="391"/>
      <c r="E489" s="392"/>
      <c r="F489" s="45">
        <v>602.89220646029753</v>
      </c>
      <c r="G489" s="390"/>
      <c r="H489" s="392"/>
      <c r="I489" s="44">
        <f t="shared" si="254"/>
        <v>602.89220646029753</v>
      </c>
      <c r="J489" s="5"/>
      <c r="K489" s="21" t="s">
        <v>22</v>
      </c>
      <c r="L489" s="390"/>
      <c r="M489" s="391"/>
      <c r="N489" s="391"/>
      <c r="O489" s="392"/>
      <c r="P489" s="45">
        <v>260.63437509406742</v>
      </c>
      <c r="Q489" s="390"/>
      <c r="R489" s="397"/>
      <c r="S489" s="47">
        <f t="shared" si="255"/>
        <v>260.63437509406742</v>
      </c>
    </row>
    <row r="490" spans="1:19" ht="15">
      <c r="A490" s="8" t="s">
        <v>21</v>
      </c>
      <c r="B490" s="390"/>
      <c r="C490" s="391"/>
      <c r="D490" s="391"/>
      <c r="E490" s="392"/>
      <c r="F490" s="48">
        <v>0</v>
      </c>
      <c r="G490" s="390"/>
      <c r="H490" s="392"/>
      <c r="I490" s="50">
        <f t="shared" si="254"/>
        <v>0</v>
      </c>
      <c r="J490" s="5"/>
      <c r="K490" s="20" t="s">
        <v>21</v>
      </c>
      <c r="L490" s="390"/>
      <c r="M490" s="391"/>
      <c r="N490" s="391"/>
      <c r="O490" s="392"/>
      <c r="P490" s="51">
        <v>0</v>
      </c>
      <c r="Q490" s="390"/>
      <c r="R490" s="397"/>
      <c r="S490" s="53">
        <f t="shared" si="255"/>
        <v>0</v>
      </c>
    </row>
    <row r="491" spans="1:19" ht="15">
      <c r="A491" s="10" t="s">
        <v>61</v>
      </c>
      <c r="B491" s="390"/>
      <c r="C491" s="391"/>
      <c r="D491" s="391"/>
      <c r="E491" s="392"/>
      <c r="F491" s="45">
        <v>0</v>
      </c>
      <c r="G491" s="390"/>
      <c r="H491" s="392"/>
      <c r="I491" s="44">
        <f t="shared" si="254"/>
        <v>0</v>
      </c>
      <c r="J491" s="5"/>
      <c r="K491" s="22" t="s">
        <v>61</v>
      </c>
      <c r="L491" s="390"/>
      <c r="M491" s="391"/>
      <c r="N491" s="391"/>
      <c r="O491" s="392"/>
      <c r="P491" s="45">
        <v>0</v>
      </c>
      <c r="Q491" s="390"/>
      <c r="R491" s="397"/>
      <c r="S491" s="47">
        <f t="shared" si="255"/>
        <v>0</v>
      </c>
    </row>
    <row r="492" spans="1:19">
      <c r="A492" s="11" t="s">
        <v>23</v>
      </c>
      <c r="B492" s="390"/>
      <c r="C492" s="391"/>
      <c r="D492" s="391"/>
      <c r="E492" s="392"/>
      <c r="F492" s="55">
        <v>0</v>
      </c>
      <c r="G492" s="390"/>
      <c r="H492" s="392"/>
      <c r="I492" s="57">
        <f t="shared" si="254"/>
        <v>0</v>
      </c>
      <c r="J492" s="5"/>
      <c r="K492" s="23" t="s">
        <v>23</v>
      </c>
      <c r="L492" s="390"/>
      <c r="M492" s="391"/>
      <c r="N492" s="391"/>
      <c r="O492" s="392"/>
      <c r="P492" s="58">
        <v>0</v>
      </c>
      <c r="Q492" s="390"/>
      <c r="R492" s="397"/>
      <c r="S492" s="60">
        <f t="shared" si="255"/>
        <v>0</v>
      </c>
    </row>
    <row r="493" spans="1:19">
      <c r="A493" s="12" t="s">
        <v>19</v>
      </c>
      <c r="B493" s="390"/>
      <c r="C493" s="391"/>
      <c r="D493" s="391"/>
      <c r="E493" s="392"/>
      <c r="F493" s="61">
        <v>0</v>
      </c>
      <c r="G493" s="390"/>
      <c r="H493" s="392"/>
      <c r="I493" s="63">
        <f t="shared" si="254"/>
        <v>0</v>
      </c>
      <c r="J493" s="5"/>
      <c r="K493" s="24" t="s">
        <v>19</v>
      </c>
      <c r="L493" s="390"/>
      <c r="M493" s="391"/>
      <c r="N493" s="391"/>
      <c r="O493" s="392"/>
      <c r="P493" s="61">
        <v>0</v>
      </c>
      <c r="Q493" s="390"/>
      <c r="R493" s="397"/>
      <c r="S493" s="65">
        <f t="shared" si="255"/>
        <v>0</v>
      </c>
    </row>
    <row r="494" spans="1:19">
      <c r="A494" s="11" t="s">
        <v>20</v>
      </c>
      <c r="B494" s="390"/>
      <c r="C494" s="391"/>
      <c r="D494" s="391"/>
      <c r="E494" s="392"/>
      <c r="F494" s="55">
        <v>0</v>
      </c>
      <c r="G494" s="390"/>
      <c r="H494" s="392"/>
      <c r="I494" s="57">
        <f t="shared" si="254"/>
        <v>0</v>
      </c>
      <c r="J494" s="5"/>
      <c r="K494" s="23" t="s">
        <v>20</v>
      </c>
      <c r="L494" s="390"/>
      <c r="M494" s="391"/>
      <c r="N494" s="391"/>
      <c r="O494" s="392"/>
      <c r="P494" s="58">
        <v>0</v>
      </c>
      <c r="Q494" s="390"/>
      <c r="R494" s="397"/>
      <c r="S494" s="60">
        <f t="shared" si="255"/>
        <v>0</v>
      </c>
    </row>
    <row r="495" spans="1:19" ht="15" thickBot="1">
      <c r="A495" s="13" t="s">
        <v>11</v>
      </c>
      <c r="B495" s="393"/>
      <c r="C495" s="394"/>
      <c r="D495" s="394"/>
      <c r="E495" s="395"/>
      <c r="F495" s="66">
        <v>0</v>
      </c>
      <c r="G495" s="393"/>
      <c r="H495" s="395"/>
      <c r="I495" s="68">
        <f t="shared" si="254"/>
        <v>0</v>
      </c>
      <c r="J495" s="5"/>
      <c r="K495" s="25" t="s">
        <v>11</v>
      </c>
      <c r="L495" s="393"/>
      <c r="M495" s="394"/>
      <c r="N495" s="394"/>
      <c r="O495" s="395"/>
      <c r="P495" s="66">
        <v>0</v>
      </c>
      <c r="Q495" s="393"/>
      <c r="R495" s="398"/>
      <c r="S495" s="70">
        <f t="shared" si="255"/>
        <v>0</v>
      </c>
    </row>
    <row r="496" spans="1:19" ht="15">
      <c r="A496" s="14" t="s">
        <v>26</v>
      </c>
      <c r="B496" s="71">
        <f>SUM(B475:B491)</f>
        <v>0</v>
      </c>
      <c r="C496" s="71">
        <f t="shared" ref="C496:I496" si="256">SUM(C475:C491)</f>
        <v>0</v>
      </c>
      <c r="D496" s="71">
        <f t="shared" si="256"/>
        <v>0</v>
      </c>
      <c r="E496" s="71">
        <f t="shared" si="256"/>
        <v>0</v>
      </c>
      <c r="F496" s="71">
        <f t="shared" si="256"/>
        <v>12834.518401018946</v>
      </c>
      <c r="G496" s="71">
        <f t="shared" si="256"/>
        <v>0</v>
      </c>
      <c r="H496" s="72">
        <f t="shared" si="256"/>
        <v>0</v>
      </c>
      <c r="I496" s="44">
        <f t="shared" si="256"/>
        <v>12834.518401018946</v>
      </c>
      <c r="J496" s="5"/>
      <c r="K496" s="26" t="s">
        <v>26</v>
      </c>
      <c r="L496" s="71">
        <f>SUM(L475:L491)</f>
        <v>0</v>
      </c>
      <c r="M496" s="71">
        <f t="shared" ref="M496:S496" si="257">SUM(M475:M491)</f>
        <v>0</v>
      </c>
      <c r="N496" s="71">
        <f t="shared" si="257"/>
        <v>0</v>
      </c>
      <c r="O496" s="71">
        <f t="shared" si="257"/>
        <v>0</v>
      </c>
      <c r="P496" s="71">
        <f t="shared" si="257"/>
        <v>4553.4423855965051</v>
      </c>
      <c r="Q496" s="71">
        <f t="shared" si="257"/>
        <v>0</v>
      </c>
      <c r="R496" s="71">
        <f t="shared" si="257"/>
        <v>0</v>
      </c>
      <c r="S496" s="73">
        <f t="shared" si="257"/>
        <v>4553.4423855965051</v>
      </c>
    </row>
    <row r="497" spans="1:19" ht="15" thickBot="1">
      <c r="A497" s="15" t="s">
        <v>100</v>
      </c>
      <c r="B497" s="100">
        <f>IF($I496=0,"-",B496/$I496)</f>
        <v>0</v>
      </c>
      <c r="C497" s="100">
        <f t="shared" ref="C497:H497" si="258">IF($I496=0,"-",C496/$I496)</f>
        <v>0</v>
      </c>
      <c r="D497" s="100">
        <f t="shared" si="258"/>
        <v>0</v>
      </c>
      <c r="E497" s="100">
        <f t="shared" si="258"/>
        <v>0</v>
      </c>
      <c r="F497" s="100">
        <f t="shared" si="258"/>
        <v>1</v>
      </c>
      <c r="G497" s="100">
        <f t="shared" si="258"/>
        <v>0</v>
      </c>
      <c r="H497" s="101">
        <f t="shared" si="258"/>
        <v>0</v>
      </c>
      <c r="I497" s="102">
        <f>SUM(B497:H497)</f>
        <v>1</v>
      </c>
      <c r="J497" s="2"/>
      <c r="K497" s="27" t="s">
        <v>100</v>
      </c>
      <c r="L497" s="76">
        <f>IF($S496=0,"-",L496/$S496)</f>
        <v>0</v>
      </c>
      <c r="M497" s="76">
        <f t="shared" ref="M497:R497" si="259">IF($S496=0,"-",M496/$S496)</f>
        <v>0</v>
      </c>
      <c r="N497" s="76">
        <f t="shared" si="259"/>
        <v>0</v>
      </c>
      <c r="O497" s="76">
        <f t="shared" si="259"/>
        <v>0</v>
      </c>
      <c r="P497" s="76">
        <f t="shared" si="259"/>
        <v>1</v>
      </c>
      <c r="Q497" s="76">
        <f t="shared" si="259"/>
        <v>0</v>
      </c>
      <c r="R497" s="77">
        <f t="shared" si="259"/>
        <v>0</v>
      </c>
      <c r="S497" s="78">
        <f>SUM(L497:R497)</f>
        <v>1</v>
      </c>
    </row>
    <row r="498" spans="1:19" ht="15" thickBot="1">
      <c r="A498" s="16"/>
      <c r="B498" s="16"/>
      <c r="C498" s="16"/>
      <c r="D498" s="16"/>
      <c r="E498" s="16"/>
      <c r="F498" s="16"/>
      <c r="G498" s="16"/>
      <c r="H498" s="16"/>
      <c r="I498" s="16"/>
      <c r="K498" s="16"/>
      <c r="L498" s="16"/>
      <c r="M498" s="16"/>
      <c r="N498" s="16"/>
      <c r="O498" s="16"/>
      <c r="P498" s="16"/>
      <c r="Q498" s="16"/>
      <c r="R498" s="16"/>
      <c r="S498" s="16"/>
    </row>
    <row r="499" spans="1:19" ht="28.5">
      <c r="A499" s="433" t="s">
        <v>43</v>
      </c>
      <c r="B499" s="37" t="s">
        <v>0</v>
      </c>
      <c r="C499" s="37" t="s">
        <v>1</v>
      </c>
      <c r="D499" s="37" t="s">
        <v>2</v>
      </c>
      <c r="E499" s="37" t="s">
        <v>3</v>
      </c>
      <c r="F499" s="37" t="s">
        <v>27</v>
      </c>
      <c r="G499" s="37" t="s">
        <v>4</v>
      </c>
      <c r="H499" s="37" t="s">
        <v>5</v>
      </c>
      <c r="I499" s="38" t="s">
        <v>6</v>
      </c>
      <c r="K499" s="385" t="s">
        <v>43</v>
      </c>
      <c r="L499" s="39" t="s">
        <v>0</v>
      </c>
      <c r="M499" s="39" t="s">
        <v>1</v>
      </c>
      <c r="N499" s="39" t="s">
        <v>2</v>
      </c>
      <c r="O499" s="39" t="s">
        <v>3</v>
      </c>
      <c r="P499" s="39" t="s">
        <v>27</v>
      </c>
      <c r="Q499" s="39" t="s">
        <v>4</v>
      </c>
      <c r="R499" s="39" t="s">
        <v>5</v>
      </c>
      <c r="S499" s="40" t="s">
        <v>6</v>
      </c>
    </row>
    <row r="500" spans="1:19" ht="15" customHeight="1">
      <c r="A500" s="434" t="s">
        <v>43</v>
      </c>
      <c r="B500" s="372" t="s">
        <v>109</v>
      </c>
      <c r="C500" s="373"/>
      <c r="D500" s="373"/>
      <c r="E500" s="373"/>
      <c r="F500" s="373"/>
      <c r="G500" s="373"/>
      <c r="H500" s="373"/>
      <c r="I500" s="374"/>
      <c r="K500" s="386" t="s">
        <v>43</v>
      </c>
      <c r="L500" s="369" t="s">
        <v>109</v>
      </c>
      <c r="M500" s="370"/>
      <c r="N500" s="370"/>
      <c r="O500" s="370"/>
      <c r="P500" s="370"/>
      <c r="Q500" s="370"/>
      <c r="R500" s="370"/>
      <c r="S500" s="371"/>
    </row>
    <row r="501" spans="1:19" ht="15">
      <c r="A501" s="7" t="s">
        <v>7</v>
      </c>
      <c r="B501" s="387"/>
      <c r="C501" s="388"/>
      <c r="D501" s="388"/>
      <c r="E501" s="389"/>
      <c r="F501" s="42">
        <v>0</v>
      </c>
      <c r="G501" s="387"/>
      <c r="H501" s="389"/>
      <c r="I501" s="44">
        <f>SUM(B501:H501)</f>
        <v>0</v>
      </c>
      <c r="J501" s="5"/>
      <c r="K501" s="28" t="s">
        <v>7</v>
      </c>
      <c r="L501" s="387"/>
      <c r="M501" s="388"/>
      <c r="N501" s="388"/>
      <c r="O501" s="389"/>
      <c r="P501" s="42">
        <v>0</v>
      </c>
      <c r="Q501" s="387"/>
      <c r="R501" s="396"/>
      <c r="S501" s="83">
        <f>SUM(L501:R501)</f>
        <v>0</v>
      </c>
    </row>
    <row r="502" spans="1:19" ht="15">
      <c r="A502" s="8" t="s">
        <v>8</v>
      </c>
      <c r="B502" s="390"/>
      <c r="C502" s="391"/>
      <c r="D502" s="391"/>
      <c r="E502" s="392"/>
      <c r="F502" s="48">
        <v>0</v>
      </c>
      <c r="G502" s="390"/>
      <c r="H502" s="392"/>
      <c r="I502" s="50">
        <f t="shared" ref="I502:I521" si="260">SUM(B502:H502)</f>
        <v>0</v>
      </c>
      <c r="J502" s="5"/>
      <c r="K502" s="20" t="s">
        <v>8</v>
      </c>
      <c r="L502" s="390"/>
      <c r="M502" s="391"/>
      <c r="N502" s="391"/>
      <c r="O502" s="392"/>
      <c r="P502" s="51">
        <v>0</v>
      </c>
      <c r="Q502" s="390"/>
      <c r="R502" s="397"/>
      <c r="S502" s="53">
        <f t="shared" ref="S502:S521" si="261">SUM(L502:R502)</f>
        <v>0</v>
      </c>
    </row>
    <row r="503" spans="1:19" ht="15">
      <c r="A503" s="9" t="s">
        <v>10</v>
      </c>
      <c r="B503" s="390"/>
      <c r="C503" s="391"/>
      <c r="D503" s="391"/>
      <c r="E503" s="392"/>
      <c r="F503" s="45">
        <v>0</v>
      </c>
      <c r="G503" s="390"/>
      <c r="H503" s="392"/>
      <c r="I503" s="44">
        <f t="shared" si="260"/>
        <v>0</v>
      </c>
      <c r="J503" s="5"/>
      <c r="K503" s="21" t="s">
        <v>10</v>
      </c>
      <c r="L503" s="390"/>
      <c r="M503" s="391"/>
      <c r="N503" s="391"/>
      <c r="O503" s="392"/>
      <c r="P503" s="45">
        <v>0</v>
      </c>
      <c r="Q503" s="390"/>
      <c r="R503" s="397"/>
      <c r="S503" s="47">
        <f t="shared" si="261"/>
        <v>0</v>
      </c>
    </row>
    <row r="504" spans="1:19" ht="15">
      <c r="A504" s="8" t="s">
        <v>53</v>
      </c>
      <c r="B504" s="390"/>
      <c r="C504" s="391"/>
      <c r="D504" s="391"/>
      <c r="E504" s="392"/>
      <c r="F504" s="48">
        <v>0</v>
      </c>
      <c r="G504" s="390"/>
      <c r="H504" s="392"/>
      <c r="I504" s="50">
        <f t="shared" si="260"/>
        <v>0</v>
      </c>
      <c r="J504" s="5"/>
      <c r="K504" s="20" t="s">
        <v>53</v>
      </c>
      <c r="L504" s="390"/>
      <c r="M504" s="391"/>
      <c r="N504" s="391"/>
      <c r="O504" s="392"/>
      <c r="P504" s="51">
        <v>0</v>
      </c>
      <c r="Q504" s="390"/>
      <c r="R504" s="397"/>
      <c r="S504" s="53">
        <f t="shared" si="261"/>
        <v>0</v>
      </c>
    </row>
    <row r="505" spans="1:19" ht="15">
      <c r="A505" s="9" t="s">
        <v>16</v>
      </c>
      <c r="B505" s="390"/>
      <c r="C505" s="391"/>
      <c r="D505" s="391"/>
      <c r="E505" s="392"/>
      <c r="F505" s="45">
        <v>0</v>
      </c>
      <c r="G505" s="390"/>
      <c r="H505" s="392"/>
      <c r="I505" s="44">
        <f t="shared" si="260"/>
        <v>0</v>
      </c>
      <c r="J505" s="5"/>
      <c r="K505" s="21" t="s">
        <v>16</v>
      </c>
      <c r="L505" s="390"/>
      <c r="M505" s="391"/>
      <c r="N505" s="391"/>
      <c r="O505" s="392"/>
      <c r="P505" s="45">
        <v>0</v>
      </c>
      <c r="Q505" s="390"/>
      <c r="R505" s="397"/>
      <c r="S505" s="47">
        <f t="shared" si="261"/>
        <v>0</v>
      </c>
    </row>
    <row r="506" spans="1:19" ht="15">
      <c r="A506" s="8" t="s">
        <v>65</v>
      </c>
      <c r="B506" s="390"/>
      <c r="C506" s="391"/>
      <c r="D506" s="391"/>
      <c r="E506" s="392"/>
      <c r="F506" s="48">
        <v>0</v>
      </c>
      <c r="G506" s="390"/>
      <c r="H506" s="392"/>
      <c r="I506" s="50">
        <f t="shared" si="260"/>
        <v>0</v>
      </c>
      <c r="J506" s="5"/>
      <c r="K506" s="20" t="s">
        <v>65</v>
      </c>
      <c r="L506" s="390"/>
      <c r="M506" s="391"/>
      <c r="N506" s="391"/>
      <c r="O506" s="392"/>
      <c r="P506" s="51">
        <v>0</v>
      </c>
      <c r="Q506" s="390"/>
      <c r="R506" s="397"/>
      <c r="S506" s="53">
        <f t="shared" si="261"/>
        <v>0</v>
      </c>
    </row>
    <row r="507" spans="1:19" ht="15">
      <c r="A507" s="9" t="s">
        <v>55</v>
      </c>
      <c r="B507" s="390"/>
      <c r="C507" s="391"/>
      <c r="D507" s="391"/>
      <c r="E507" s="392"/>
      <c r="F507" s="45">
        <v>0</v>
      </c>
      <c r="G507" s="390"/>
      <c r="H507" s="392"/>
      <c r="I507" s="44">
        <f t="shared" si="260"/>
        <v>0</v>
      </c>
      <c r="J507" s="5"/>
      <c r="K507" s="21" t="s">
        <v>55</v>
      </c>
      <c r="L507" s="390"/>
      <c r="M507" s="391"/>
      <c r="N507" s="391"/>
      <c r="O507" s="392"/>
      <c r="P507" s="45">
        <v>0</v>
      </c>
      <c r="Q507" s="390"/>
      <c r="R507" s="397"/>
      <c r="S507" s="47">
        <f t="shared" si="261"/>
        <v>0</v>
      </c>
    </row>
    <row r="508" spans="1:19" ht="15">
      <c r="A508" s="8" t="s">
        <v>12</v>
      </c>
      <c r="B508" s="390"/>
      <c r="C508" s="391"/>
      <c r="D508" s="391"/>
      <c r="E508" s="392"/>
      <c r="F508" s="48">
        <v>0</v>
      </c>
      <c r="G508" s="390"/>
      <c r="H508" s="392"/>
      <c r="I508" s="50">
        <f t="shared" si="260"/>
        <v>0</v>
      </c>
      <c r="J508" s="5"/>
      <c r="K508" s="20" t="s">
        <v>12</v>
      </c>
      <c r="L508" s="390"/>
      <c r="M508" s="391"/>
      <c r="N508" s="391"/>
      <c r="O508" s="392"/>
      <c r="P508" s="51">
        <v>0</v>
      </c>
      <c r="Q508" s="390"/>
      <c r="R508" s="397"/>
      <c r="S508" s="53">
        <f t="shared" si="261"/>
        <v>0</v>
      </c>
    </row>
    <row r="509" spans="1:19" ht="15">
      <c r="A509" s="9" t="s">
        <v>56</v>
      </c>
      <c r="B509" s="390"/>
      <c r="C509" s="391"/>
      <c r="D509" s="391"/>
      <c r="E509" s="392"/>
      <c r="F509" s="45">
        <v>0</v>
      </c>
      <c r="G509" s="390"/>
      <c r="H509" s="392"/>
      <c r="I509" s="44">
        <f t="shared" si="260"/>
        <v>0</v>
      </c>
      <c r="J509" s="5"/>
      <c r="K509" s="21" t="s">
        <v>56</v>
      </c>
      <c r="L509" s="390"/>
      <c r="M509" s="391"/>
      <c r="N509" s="391"/>
      <c r="O509" s="392"/>
      <c r="P509" s="45">
        <v>0</v>
      </c>
      <c r="Q509" s="390"/>
      <c r="R509" s="397"/>
      <c r="S509" s="47">
        <f t="shared" si="261"/>
        <v>0</v>
      </c>
    </row>
    <row r="510" spans="1:19" ht="15">
      <c r="A510" s="8" t="s">
        <v>17</v>
      </c>
      <c r="B510" s="390"/>
      <c r="C510" s="391"/>
      <c r="D510" s="391"/>
      <c r="E510" s="392"/>
      <c r="F510" s="48">
        <v>0</v>
      </c>
      <c r="G510" s="390"/>
      <c r="H510" s="392"/>
      <c r="I510" s="50">
        <f t="shared" si="260"/>
        <v>0</v>
      </c>
      <c r="J510" s="5"/>
      <c r="K510" s="20" t="s">
        <v>17</v>
      </c>
      <c r="L510" s="390"/>
      <c r="M510" s="391"/>
      <c r="N510" s="391"/>
      <c r="O510" s="392"/>
      <c r="P510" s="51">
        <v>0</v>
      </c>
      <c r="Q510" s="390"/>
      <c r="R510" s="397"/>
      <c r="S510" s="53">
        <f t="shared" si="261"/>
        <v>0</v>
      </c>
    </row>
    <row r="511" spans="1:19" ht="15">
      <c r="A511" s="9" t="s">
        <v>141</v>
      </c>
      <c r="B511" s="390"/>
      <c r="C511" s="391"/>
      <c r="D511" s="391"/>
      <c r="E511" s="392"/>
      <c r="F511" s="45">
        <v>0</v>
      </c>
      <c r="G511" s="390"/>
      <c r="H511" s="392"/>
      <c r="I511" s="44">
        <f t="shared" si="260"/>
        <v>0</v>
      </c>
      <c r="J511" s="5"/>
      <c r="K511" s="21" t="s">
        <v>141</v>
      </c>
      <c r="L511" s="390"/>
      <c r="M511" s="391"/>
      <c r="N511" s="391"/>
      <c r="O511" s="392"/>
      <c r="P511" s="45">
        <v>0</v>
      </c>
      <c r="Q511" s="390"/>
      <c r="R511" s="397"/>
      <c r="S511" s="47">
        <f t="shared" si="261"/>
        <v>0</v>
      </c>
    </row>
    <row r="512" spans="1:19" ht="15">
      <c r="A512" s="8" t="s">
        <v>25</v>
      </c>
      <c r="B512" s="390"/>
      <c r="C512" s="391"/>
      <c r="D512" s="391"/>
      <c r="E512" s="392"/>
      <c r="F512" s="48">
        <v>0</v>
      </c>
      <c r="G512" s="390"/>
      <c r="H512" s="392"/>
      <c r="I512" s="50">
        <f t="shared" si="260"/>
        <v>0</v>
      </c>
      <c r="J512" s="5"/>
      <c r="K512" s="20" t="s">
        <v>25</v>
      </c>
      <c r="L512" s="390"/>
      <c r="M512" s="391"/>
      <c r="N512" s="391"/>
      <c r="O512" s="392"/>
      <c r="P512" s="51">
        <v>0</v>
      </c>
      <c r="Q512" s="390"/>
      <c r="R512" s="397"/>
      <c r="S512" s="53">
        <f t="shared" si="261"/>
        <v>0</v>
      </c>
    </row>
    <row r="513" spans="1:19" ht="15">
      <c r="A513" s="9" t="s">
        <v>24</v>
      </c>
      <c r="B513" s="390"/>
      <c r="C513" s="391"/>
      <c r="D513" s="391"/>
      <c r="E513" s="392"/>
      <c r="F513" s="45">
        <v>0</v>
      </c>
      <c r="G513" s="390"/>
      <c r="H513" s="392"/>
      <c r="I513" s="44">
        <f t="shared" si="260"/>
        <v>0</v>
      </c>
      <c r="J513" s="5"/>
      <c r="K513" s="21" t="s">
        <v>24</v>
      </c>
      <c r="L513" s="390"/>
      <c r="M513" s="391"/>
      <c r="N513" s="391"/>
      <c r="O513" s="392"/>
      <c r="P513" s="45">
        <v>0</v>
      </c>
      <c r="Q513" s="390"/>
      <c r="R513" s="397"/>
      <c r="S513" s="47">
        <f t="shared" si="261"/>
        <v>0</v>
      </c>
    </row>
    <row r="514" spans="1:19" ht="15">
      <c r="A514" s="8" t="s">
        <v>57</v>
      </c>
      <c r="B514" s="390"/>
      <c r="C514" s="391"/>
      <c r="D514" s="391"/>
      <c r="E514" s="392"/>
      <c r="F514" s="48">
        <v>0</v>
      </c>
      <c r="G514" s="390"/>
      <c r="H514" s="392"/>
      <c r="I514" s="50">
        <f t="shared" si="260"/>
        <v>0</v>
      </c>
      <c r="J514" s="5"/>
      <c r="K514" s="20" t="s">
        <v>57</v>
      </c>
      <c r="L514" s="390"/>
      <c r="M514" s="391"/>
      <c r="N514" s="391"/>
      <c r="O514" s="392"/>
      <c r="P514" s="51">
        <v>0</v>
      </c>
      <c r="Q514" s="390"/>
      <c r="R514" s="397"/>
      <c r="S514" s="53">
        <f t="shared" si="261"/>
        <v>0</v>
      </c>
    </row>
    <row r="515" spans="1:19" ht="15">
      <c r="A515" s="9" t="s">
        <v>22</v>
      </c>
      <c r="B515" s="390"/>
      <c r="C515" s="391"/>
      <c r="D515" s="391"/>
      <c r="E515" s="392"/>
      <c r="F515" s="45">
        <v>0</v>
      </c>
      <c r="G515" s="390"/>
      <c r="H515" s="392"/>
      <c r="I515" s="44">
        <f t="shared" si="260"/>
        <v>0</v>
      </c>
      <c r="J515" s="5"/>
      <c r="K515" s="21" t="s">
        <v>22</v>
      </c>
      <c r="L515" s="390"/>
      <c r="M515" s="391"/>
      <c r="N515" s="391"/>
      <c r="O515" s="392"/>
      <c r="P515" s="45">
        <v>0</v>
      </c>
      <c r="Q515" s="390"/>
      <c r="R515" s="397"/>
      <c r="S515" s="47">
        <f t="shared" si="261"/>
        <v>0</v>
      </c>
    </row>
    <row r="516" spans="1:19" ht="15">
      <c r="A516" s="8" t="s">
        <v>21</v>
      </c>
      <c r="B516" s="390"/>
      <c r="C516" s="391"/>
      <c r="D516" s="391"/>
      <c r="E516" s="392"/>
      <c r="F516" s="48">
        <v>0</v>
      </c>
      <c r="G516" s="390"/>
      <c r="H516" s="392"/>
      <c r="I516" s="50">
        <f t="shared" si="260"/>
        <v>0</v>
      </c>
      <c r="J516" s="5"/>
      <c r="K516" s="20" t="s">
        <v>21</v>
      </c>
      <c r="L516" s="390"/>
      <c r="M516" s="391"/>
      <c r="N516" s="391"/>
      <c r="O516" s="392"/>
      <c r="P516" s="51">
        <v>0</v>
      </c>
      <c r="Q516" s="390"/>
      <c r="R516" s="397"/>
      <c r="S516" s="53">
        <f t="shared" si="261"/>
        <v>0</v>
      </c>
    </row>
    <row r="517" spans="1:19" ht="15">
      <c r="A517" s="10" t="s">
        <v>61</v>
      </c>
      <c r="B517" s="390"/>
      <c r="C517" s="391"/>
      <c r="D517" s="391"/>
      <c r="E517" s="392"/>
      <c r="F517" s="45">
        <v>0</v>
      </c>
      <c r="G517" s="390"/>
      <c r="H517" s="392"/>
      <c r="I517" s="44">
        <f t="shared" si="260"/>
        <v>0</v>
      </c>
      <c r="J517" s="5"/>
      <c r="K517" s="22" t="s">
        <v>61</v>
      </c>
      <c r="L517" s="390"/>
      <c r="M517" s="391"/>
      <c r="N517" s="391"/>
      <c r="O517" s="392"/>
      <c r="P517" s="45">
        <v>0</v>
      </c>
      <c r="Q517" s="390"/>
      <c r="R517" s="397"/>
      <c r="S517" s="47">
        <f t="shared" si="261"/>
        <v>0</v>
      </c>
    </row>
    <row r="518" spans="1:19">
      <c r="A518" s="11" t="s">
        <v>23</v>
      </c>
      <c r="B518" s="390"/>
      <c r="C518" s="391"/>
      <c r="D518" s="391"/>
      <c r="E518" s="392"/>
      <c r="F518" s="55">
        <v>0</v>
      </c>
      <c r="G518" s="390"/>
      <c r="H518" s="392"/>
      <c r="I518" s="57">
        <f t="shared" si="260"/>
        <v>0</v>
      </c>
      <c r="J518" s="5"/>
      <c r="K518" s="23" t="s">
        <v>23</v>
      </c>
      <c r="L518" s="390"/>
      <c r="M518" s="391"/>
      <c r="N518" s="391"/>
      <c r="O518" s="392"/>
      <c r="P518" s="58">
        <v>0</v>
      </c>
      <c r="Q518" s="390"/>
      <c r="R518" s="397"/>
      <c r="S518" s="60">
        <f t="shared" si="261"/>
        <v>0</v>
      </c>
    </row>
    <row r="519" spans="1:19">
      <c r="A519" s="12" t="s">
        <v>19</v>
      </c>
      <c r="B519" s="390"/>
      <c r="C519" s="391"/>
      <c r="D519" s="391"/>
      <c r="E519" s="392"/>
      <c r="F519" s="61">
        <v>0</v>
      </c>
      <c r="G519" s="390"/>
      <c r="H519" s="392"/>
      <c r="I519" s="63">
        <f t="shared" si="260"/>
        <v>0</v>
      </c>
      <c r="J519" s="5"/>
      <c r="K519" s="24" t="s">
        <v>19</v>
      </c>
      <c r="L519" s="390"/>
      <c r="M519" s="391"/>
      <c r="N519" s="391"/>
      <c r="O519" s="392"/>
      <c r="P519" s="61">
        <v>0</v>
      </c>
      <c r="Q519" s="390"/>
      <c r="R519" s="397"/>
      <c r="S519" s="65">
        <f t="shared" si="261"/>
        <v>0</v>
      </c>
    </row>
    <row r="520" spans="1:19">
      <c r="A520" s="11" t="s">
        <v>20</v>
      </c>
      <c r="B520" s="390"/>
      <c r="C520" s="391"/>
      <c r="D520" s="391"/>
      <c r="E520" s="392"/>
      <c r="F520" s="55">
        <v>0</v>
      </c>
      <c r="G520" s="390"/>
      <c r="H520" s="392"/>
      <c r="I520" s="57">
        <f t="shared" si="260"/>
        <v>0</v>
      </c>
      <c r="J520" s="5"/>
      <c r="K520" s="23" t="s">
        <v>20</v>
      </c>
      <c r="L520" s="390"/>
      <c r="M520" s="391"/>
      <c r="N520" s="391"/>
      <c r="O520" s="392"/>
      <c r="P520" s="58">
        <v>0</v>
      </c>
      <c r="Q520" s="390"/>
      <c r="R520" s="397"/>
      <c r="S520" s="60">
        <f t="shared" si="261"/>
        <v>0</v>
      </c>
    </row>
    <row r="521" spans="1:19" ht="15" thickBot="1">
      <c r="A521" s="13" t="s">
        <v>11</v>
      </c>
      <c r="B521" s="393"/>
      <c r="C521" s="394"/>
      <c r="D521" s="394"/>
      <c r="E521" s="395"/>
      <c r="F521" s="66">
        <v>0</v>
      </c>
      <c r="G521" s="393"/>
      <c r="H521" s="395"/>
      <c r="I521" s="68">
        <f t="shared" si="260"/>
        <v>0</v>
      </c>
      <c r="J521" s="5"/>
      <c r="K521" s="25" t="s">
        <v>11</v>
      </c>
      <c r="L521" s="393"/>
      <c r="M521" s="394"/>
      <c r="N521" s="394"/>
      <c r="O521" s="395"/>
      <c r="P521" s="66">
        <v>0</v>
      </c>
      <c r="Q521" s="393"/>
      <c r="R521" s="398"/>
      <c r="S521" s="70">
        <f t="shared" si="261"/>
        <v>0</v>
      </c>
    </row>
    <row r="522" spans="1:19" ht="15">
      <c r="A522" s="14" t="s">
        <v>26</v>
      </c>
      <c r="B522" s="71">
        <f>SUM(B501:B517)</f>
        <v>0</v>
      </c>
      <c r="C522" s="71">
        <f t="shared" ref="C522:I522" si="262">SUM(C501:C517)</f>
        <v>0</v>
      </c>
      <c r="D522" s="71">
        <f t="shared" si="262"/>
        <v>0</v>
      </c>
      <c r="E522" s="71">
        <f t="shared" si="262"/>
        <v>0</v>
      </c>
      <c r="F522" s="71">
        <f t="shared" si="262"/>
        <v>0</v>
      </c>
      <c r="G522" s="71">
        <f t="shared" si="262"/>
        <v>0</v>
      </c>
      <c r="H522" s="72">
        <f t="shared" si="262"/>
        <v>0</v>
      </c>
      <c r="I522" s="44">
        <f t="shared" si="262"/>
        <v>0</v>
      </c>
      <c r="J522" s="5"/>
      <c r="K522" s="26" t="s">
        <v>26</v>
      </c>
      <c r="L522" s="71">
        <f>SUM(L501:L517)</f>
        <v>0</v>
      </c>
      <c r="M522" s="71">
        <f t="shared" ref="M522:S522" si="263">SUM(M501:M517)</f>
        <v>0</v>
      </c>
      <c r="N522" s="71">
        <f t="shared" si="263"/>
        <v>0</v>
      </c>
      <c r="O522" s="71">
        <f t="shared" si="263"/>
        <v>0</v>
      </c>
      <c r="P522" s="71">
        <f t="shared" si="263"/>
        <v>0</v>
      </c>
      <c r="Q522" s="71">
        <f t="shared" si="263"/>
        <v>0</v>
      </c>
      <c r="R522" s="72">
        <f t="shared" si="263"/>
        <v>0</v>
      </c>
      <c r="S522" s="73">
        <f t="shared" si="263"/>
        <v>0</v>
      </c>
    </row>
    <row r="523" spans="1:19" ht="15" thickBot="1">
      <c r="A523" s="15" t="s">
        <v>100</v>
      </c>
      <c r="B523" s="100" t="str">
        <f>IF($I522=0,"-",B522/$I522)</f>
        <v>-</v>
      </c>
      <c r="C523" s="100" t="str">
        <f t="shared" ref="C523:H523" si="264">IF($I522=0,"-",C522/$I522)</f>
        <v>-</v>
      </c>
      <c r="D523" s="100" t="str">
        <f t="shared" si="264"/>
        <v>-</v>
      </c>
      <c r="E523" s="100" t="str">
        <f t="shared" si="264"/>
        <v>-</v>
      </c>
      <c r="F523" s="100" t="str">
        <f t="shared" si="264"/>
        <v>-</v>
      </c>
      <c r="G523" s="100" t="str">
        <f t="shared" si="264"/>
        <v>-</v>
      </c>
      <c r="H523" s="101" t="str">
        <f t="shared" si="264"/>
        <v>-</v>
      </c>
      <c r="I523" s="102">
        <f>SUM(B523:H523)</f>
        <v>0</v>
      </c>
      <c r="J523" s="2"/>
      <c r="K523" s="27" t="s">
        <v>100</v>
      </c>
      <c r="L523" s="76" t="str">
        <f>IF($S522=0,"-",L522/$S522)</f>
        <v>-</v>
      </c>
      <c r="M523" s="76" t="str">
        <f t="shared" ref="M523:R523" si="265">IF($S522=0,"-",M522/$S522)</f>
        <v>-</v>
      </c>
      <c r="N523" s="76" t="str">
        <f t="shared" si="265"/>
        <v>-</v>
      </c>
      <c r="O523" s="76" t="str">
        <f t="shared" si="265"/>
        <v>-</v>
      </c>
      <c r="P523" s="76" t="str">
        <f t="shared" si="265"/>
        <v>-</v>
      </c>
      <c r="Q523" s="76" t="str">
        <f t="shared" si="265"/>
        <v>-</v>
      </c>
      <c r="R523" s="77" t="str">
        <f t="shared" si="265"/>
        <v>-</v>
      </c>
      <c r="S523" s="78">
        <f>SUM(L523:R523)</f>
        <v>0</v>
      </c>
    </row>
    <row r="524" spans="1:19" ht="15" thickBot="1">
      <c r="A524" s="16"/>
      <c r="B524" s="16"/>
      <c r="C524" s="16"/>
      <c r="D524" s="16"/>
      <c r="E524" s="16"/>
      <c r="F524" s="16"/>
      <c r="G524" s="16"/>
      <c r="H524" s="16"/>
      <c r="I524" s="16"/>
      <c r="K524" s="16"/>
      <c r="L524" s="16"/>
      <c r="M524" s="16"/>
      <c r="N524" s="16"/>
      <c r="O524" s="16"/>
      <c r="P524" s="16"/>
      <c r="Q524" s="16"/>
      <c r="R524" s="16"/>
      <c r="S524" s="16"/>
    </row>
    <row r="525" spans="1:19" ht="28.5">
      <c r="A525" s="433" t="s">
        <v>44</v>
      </c>
      <c r="B525" s="37" t="s">
        <v>0</v>
      </c>
      <c r="C525" s="37" t="s">
        <v>1</v>
      </c>
      <c r="D525" s="37" t="s">
        <v>2</v>
      </c>
      <c r="E525" s="37" t="s">
        <v>3</v>
      </c>
      <c r="F525" s="37" t="s">
        <v>27</v>
      </c>
      <c r="G525" s="37" t="s">
        <v>4</v>
      </c>
      <c r="H525" s="37" t="s">
        <v>5</v>
      </c>
      <c r="I525" s="38" t="s">
        <v>6</v>
      </c>
      <c r="K525" s="385" t="s">
        <v>44</v>
      </c>
      <c r="L525" s="39" t="s">
        <v>0</v>
      </c>
      <c r="M525" s="39" t="s">
        <v>1</v>
      </c>
      <c r="N525" s="39" t="s">
        <v>2</v>
      </c>
      <c r="O525" s="39" t="s">
        <v>3</v>
      </c>
      <c r="P525" s="39" t="s">
        <v>27</v>
      </c>
      <c r="Q525" s="39" t="s">
        <v>4</v>
      </c>
      <c r="R525" s="39" t="s">
        <v>5</v>
      </c>
      <c r="S525" s="40" t="s">
        <v>6</v>
      </c>
    </row>
    <row r="526" spans="1:19" ht="15" customHeight="1">
      <c r="A526" s="434" t="s">
        <v>44</v>
      </c>
      <c r="B526" s="372" t="s">
        <v>109</v>
      </c>
      <c r="C526" s="373"/>
      <c r="D526" s="373"/>
      <c r="E526" s="373"/>
      <c r="F526" s="373"/>
      <c r="G526" s="373"/>
      <c r="H526" s="373"/>
      <c r="I526" s="374"/>
      <c r="K526" s="386" t="s">
        <v>44</v>
      </c>
      <c r="L526" s="369" t="s">
        <v>109</v>
      </c>
      <c r="M526" s="370"/>
      <c r="N526" s="370"/>
      <c r="O526" s="370"/>
      <c r="P526" s="370"/>
      <c r="Q526" s="370"/>
      <c r="R526" s="370"/>
      <c r="S526" s="371"/>
    </row>
    <row r="527" spans="1:19" ht="15">
      <c r="A527" s="7" t="s">
        <v>7</v>
      </c>
      <c r="B527" s="387"/>
      <c r="C527" s="388"/>
      <c r="D527" s="388"/>
      <c r="E527" s="389"/>
      <c r="F527" s="42">
        <v>0</v>
      </c>
      <c r="G527" s="387"/>
      <c r="H527" s="389"/>
      <c r="I527" s="44">
        <f>SUM(B527:H527)</f>
        <v>0</v>
      </c>
      <c r="J527" s="5"/>
      <c r="K527" s="28" t="s">
        <v>7</v>
      </c>
      <c r="L527" s="387"/>
      <c r="M527" s="388"/>
      <c r="N527" s="388"/>
      <c r="O527" s="389"/>
      <c r="P527" s="42">
        <v>0</v>
      </c>
      <c r="Q527" s="387"/>
      <c r="R527" s="396"/>
      <c r="S527" s="83">
        <f>SUM(L527:R527)</f>
        <v>0</v>
      </c>
    </row>
    <row r="528" spans="1:19" ht="15">
      <c r="A528" s="8" t="s">
        <v>8</v>
      </c>
      <c r="B528" s="390"/>
      <c r="C528" s="391"/>
      <c r="D528" s="391"/>
      <c r="E528" s="392"/>
      <c r="F528" s="48">
        <v>0</v>
      </c>
      <c r="G528" s="390"/>
      <c r="H528" s="392"/>
      <c r="I528" s="50">
        <f t="shared" ref="I528:I547" si="266">SUM(B528:H528)</f>
        <v>0</v>
      </c>
      <c r="J528" s="5"/>
      <c r="K528" s="20" t="s">
        <v>8</v>
      </c>
      <c r="L528" s="390"/>
      <c r="M528" s="391"/>
      <c r="N528" s="391"/>
      <c r="O528" s="392"/>
      <c r="P528" s="51">
        <v>0</v>
      </c>
      <c r="Q528" s="390"/>
      <c r="R528" s="397"/>
      <c r="S528" s="53">
        <f t="shared" ref="S528:S547" si="267">SUM(L528:R528)</f>
        <v>0</v>
      </c>
    </row>
    <row r="529" spans="1:19" ht="15">
      <c r="A529" s="9" t="s">
        <v>10</v>
      </c>
      <c r="B529" s="390"/>
      <c r="C529" s="391"/>
      <c r="D529" s="391"/>
      <c r="E529" s="392"/>
      <c r="F529" s="45">
        <v>0</v>
      </c>
      <c r="G529" s="390"/>
      <c r="H529" s="392"/>
      <c r="I529" s="44">
        <f t="shared" si="266"/>
        <v>0</v>
      </c>
      <c r="J529" s="5"/>
      <c r="K529" s="21" t="s">
        <v>10</v>
      </c>
      <c r="L529" s="390"/>
      <c r="M529" s="391"/>
      <c r="N529" s="391"/>
      <c r="O529" s="392"/>
      <c r="P529" s="45">
        <v>0</v>
      </c>
      <c r="Q529" s="390"/>
      <c r="R529" s="397"/>
      <c r="S529" s="47">
        <f t="shared" si="267"/>
        <v>0</v>
      </c>
    </row>
    <row r="530" spans="1:19" ht="15">
      <c r="A530" s="8" t="s">
        <v>53</v>
      </c>
      <c r="B530" s="390"/>
      <c r="C530" s="391"/>
      <c r="D530" s="391"/>
      <c r="E530" s="392"/>
      <c r="F530" s="48">
        <v>0</v>
      </c>
      <c r="G530" s="390"/>
      <c r="H530" s="392"/>
      <c r="I530" s="50">
        <f t="shared" si="266"/>
        <v>0</v>
      </c>
      <c r="J530" s="5"/>
      <c r="K530" s="20" t="s">
        <v>53</v>
      </c>
      <c r="L530" s="390"/>
      <c r="M530" s="391"/>
      <c r="N530" s="391"/>
      <c r="O530" s="392"/>
      <c r="P530" s="51">
        <v>0</v>
      </c>
      <c r="Q530" s="390"/>
      <c r="R530" s="397"/>
      <c r="S530" s="53">
        <f t="shared" si="267"/>
        <v>0</v>
      </c>
    </row>
    <row r="531" spans="1:19" ht="15">
      <c r="A531" s="9" t="s">
        <v>16</v>
      </c>
      <c r="B531" s="390"/>
      <c r="C531" s="391"/>
      <c r="D531" s="391"/>
      <c r="E531" s="392"/>
      <c r="F531" s="45">
        <v>0</v>
      </c>
      <c r="G531" s="390"/>
      <c r="H531" s="392"/>
      <c r="I531" s="44">
        <f t="shared" si="266"/>
        <v>0</v>
      </c>
      <c r="J531" s="5"/>
      <c r="K531" s="21" t="s">
        <v>16</v>
      </c>
      <c r="L531" s="390"/>
      <c r="M531" s="391"/>
      <c r="N531" s="391"/>
      <c r="O531" s="392"/>
      <c r="P531" s="45">
        <v>0</v>
      </c>
      <c r="Q531" s="390"/>
      <c r="R531" s="397"/>
      <c r="S531" s="47">
        <f t="shared" si="267"/>
        <v>0</v>
      </c>
    </row>
    <row r="532" spans="1:19" ht="15">
      <c r="A532" s="8" t="s">
        <v>65</v>
      </c>
      <c r="B532" s="390"/>
      <c r="C532" s="391"/>
      <c r="D532" s="391"/>
      <c r="E532" s="392"/>
      <c r="F532" s="48">
        <v>0</v>
      </c>
      <c r="G532" s="390"/>
      <c r="H532" s="392"/>
      <c r="I532" s="50">
        <f t="shared" si="266"/>
        <v>0</v>
      </c>
      <c r="J532" s="5"/>
      <c r="K532" s="20" t="s">
        <v>65</v>
      </c>
      <c r="L532" s="390"/>
      <c r="M532" s="391"/>
      <c r="N532" s="391"/>
      <c r="O532" s="392"/>
      <c r="P532" s="51">
        <v>0</v>
      </c>
      <c r="Q532" s="390"/>
      <c r="R532" s="397"/>
      <c r="S532" s="53">
        <f t="shared" si="267"/>
        <v>0</v>
      </c>
    </row>
    <row r="533" spans="1:19" ht="15">
      <c r="A533" s="9" t="s">
        <v>55</v>
      </c>
      <c r="B533" s="390"/>
      <c r="C533" s="391"/>
      <c r="D533" s="391"/>
      <c r="E533" s="392"/>
      <c r="F533" s="45">
        <v>4.6262545925118808</v>
      </c>
      <c r="G533" s="390"/>
      <c r="H533" s="392"/>
      <c r="I533" s="44">
        <f t="shared" si="266"/>
        <v>4.6262545925118808</v>
      </c>
      <c r="J533" s="5"/>
      <c r="K533" s="21" t="s">
        <v>55</v>
      </c>
      <c r="L533" s="390"/>
      <c r="M533" s="391"/>
      <c r="N533" s="391"/>
      <c r="O533" s="392"/>
      <c r="P533" s="45">
        <v>0</v>
      </c>
      <c r="Q533" s="390"/>
      <c r="R533" s="397"/>
      <c r="S533" s="47">
        <f t="shared" si="267"/>
        <v>0</v>
      </c>
    </row>
    <row r="534" spans="1:19" ht="15">
      <c r="A534" s="8" t="s">
        <v>12</v>
      </c>
      <c r="B534" s="390"/>
      <c r="C534" s="391"/>
      <c r="D534" s="391"/>
      <c r="E534" s="392"/>
      <c r="F534" s="48">
        <v>0.50724809610564425</v>
      </c>
      <c r="G534" s="390"/>
      <c r="H534" s="392"/>
      <c r="I534" s="50">
        <f t="shared" si="266"/>
        <v>0.50724809610564425</v>
      </c>
      <c r="J534" s="5"/>
      <c r="K534" s="20" t="s">
        <v>12</v>
      </c>
      <c r="L534" s="390"/>
      <c r="M534" s="391"/>
      <c r="N534" s="391"/>
      <c r="O534" s="392"/>
      <c r="P534" s="51">
        <v>0</v>
      </c>
      <c r="Q534" s="390"/>
      <c r="R534" s="397"/>
      <c r="S534" s="53">
        <f t="shared" si="267"/>
        <v>0</v>
      </c>
    </row>
    <row r="535" spans="1:19" ht="15">
      <c r="A535" s="9" t="s">
        <v>56</v>
      </c>
      <c r="B535" s="390"/>
      <c r="C535" s="391"/>
      <c r="D535" s="391"/>
      <c r="E535" s="392"/>
      <c r="F535" s="45">
        <v>0</v>
      </c>
      <c r="G535" s="390"/>
      <c r="H535" s="392"/>
      <c r="I535" s="44">
        <f t="shared" si="266"/>
        <v>0</v>
      </c>
      <c r="J535" s="5"/>
      <c r="K535" s="21" t="s">
        <v>56</v>
      </c>
      <c r="L535" s="390"/>
      <c r="M535" s="391"/>
      <c r="N535" s="391"/>
      <c r="O535" s="392"/>
      <c r="P535" s="45">
        <v>0</v>
      </c>
      <c r="Q535" s="390"/>
      <c r="R535" s="397"/>
      <c r="S535" s="47">
        <f t="shared" si="267"/>
        <v>0</v>
      </c>
    </row>
    <row r="536" spans="1:19" ht="15">
      <c r="A536" s="8" t="s">
        <v>17</v>
      </c>
      <c r="B536" s="390"/>
      <c r="C536" s="391"/>
      <c r="D536" s="391"/>
      <c r="E536" s="392"/>
      <c r="F536" s="48">
        <v>0</v>
      </c>
      <c r="G536" s="390"/>
      <c r="H536" s="392"/>
      <c r="I536" s="50">
        <f t="shared" si="266"/>
        <v>0</v>
      </c>
      <c r="J536" s="5"/>
      <c r="K536" s="20" t="s">
        <v>17</v>
      </c>
      <c r="L536" s="390"/>
      <c r="M536" s="391"/>
      <c r="N536" s="391"/>
      <c r="O536" s="392"/>
      <c r="P536" s="51">
        <v>0</v>
      </c>
      <c r="Q536" s="390"/>
      <c r="R536" s="397"/>
      <c r="S536" s="53">
        <f t="shared" si="267"/>
        <v>0</v>
      </c>
    </row>
    <row r="537" spans="1:19" ht="15">
      <c r="A537" s="9" t="s">
        <v>141</v>
      </c>
      <c r="B537" s="390"/>
      <c r="C537" s="391"/>
      <c r="D537" s="391"/>
      <c r="E537" s="392"/>
      <c r="F537" s="45">
        <v>0</v>
      </c>
      <c r="G537" s="390"/>
      <c r="H537" s="392"/>
      <c r="I537" s="44">
        <f t="shared" si="266"/>
        <v>0</v>
      </c>
      <c r="J537" s="5"/>
      <c r="K537" s="21" t="s">
        <v>141</v>
      </c>
      <c r="L537" s="390"/>
      <c r="M537" s="391"/>
      <c r="N537" s="391"/>
      <c r="O537" s="392"/>
      <c r="P537" s="45">
        <v>0</v>
      </c>
      <c r="Q537" s="390"/>
      <c r="R537" s="397"/>
      <c r="S537" s="47">
        <f t="shared" si="267"/>
        <v>0</v>
      </c>
    </row>
    <row r="538" spans="1:19" ht="15">
      <c r="A538" s="8" t="s">
        <v>25</v>
      </c>
      <c r="B538" s="390"/>
      <c r="C538" s="391"/>
      <c r="D538" s="391"/>
      <c r="E538" s="392"/>
      <c r="F538" s="48">
        <v>0</v>
      </c>
      <c r="G538" s="390"/>
      <c r="H538" s="392"/>
      <c r="I538" s="50">
        <f t="shared" si="266"/>
        <v>0</v>
      </c>
      <c r="J538" s="5"/>
      <c r="K538" s="20" t="s">
        <v>25</v>
      </c>
      <c r="L538" s="390"/>
      <c r="M538" s="391"/>
      <c r="N538" s="391"/>
      <c r="O538" s="392"/>
      <c r="P538" s="51">
        <v>0</v>
      </c>
      <c r="Q538" s="390"/>
      <c r="R538" s="397"/>
      <c r="S538" s="53">
        <f t="shared" si="267"/>
        <v>0</v>
      </c>
    </row>
    <row r="539" spans="1:19" ht="15">
      <c r="A539" s="9" t="s">
        <v>24</v>
      </c>
      <c r="B539" s="390"/>
      <c r="C539" s="391"/>
      <c r="D539" s="391"/>
      <c r="E539" s="392"/>
      <c r="F539" s="45">
        <v>0</v>
      </c>
      <c r="G539" s="390"/>
      <c r="H539" s="392"/>
      <c r="I539" s="44">
        <f t="shared" si="266"/>
        <v>0</v>
      </c>
      <c r="J539" s="5"/>
      <c r="K539" s="21" t="s">
        <v>24</v>
      </c>
      <c r="L539" s="390"/>
      <c r="M539" s="391"/>
      <c r="N539" s="391"/>
      <c r="O539" s="392"/>
      <c r="P539" s="45">
        <v>0</v>
      </c>
      <c r="Q539" s="390"/>
      <c r="R539" s="397"/>
      <c r="S539" s="47">
        <f t="shared" si="267"/>
        <v>0</v>
      </c>
    </row>
    <row r="540" spans="1:19" ht="15">
      <c r="A540" s="8" t="s">
        <v>57</v>
      </c>
      <c r="B540" s="390"/>
      <c r="C540" s="391"/>
      <c r="D540" s="391"/>
      <c r="E540" s="392"/>
      <c r="F540" s="48">
        <v>0</v>
      </c>
      <c r="G540" s="390"/>
      <c r="H540" s="392"/>
      <c r="I540" s="50">
        <f t="shared" si="266"/>
        <v>0</v>
      </c>
      <c r="J540" s="5"/>
      <c r="K540" s="20" t="s">
        <v>57</v>
      </c>
      <c r="L540" s="390"/>
      <c r="M540" s="391"/>
      <c r="N540" s="391"/>
      <c r="O540" s="392"/>
      <c r="P540" s="51">
        <v>0</v>
      </c>
      <c r="Q540" s="390"/>
      <c r="R540" s="397"/>
      <c r="S540" s="53">
        <f t="shared" si="267"/>
        <v>0</v>
      </c>
    </row>
    <row r="541" spans="1:19" ht="15">
      <c r="A541" s="9" t="s">
        <v>22</v>
      </c>
      <c r="B541" s="390"/>
      <c r="C541" s="391"/>
      <c r="D541" s="391"/>
      <c r="E541" s="392"/>
      <c r="F541" s="45">
        <v>0</v>
      </c>
      <c r="G541" s="390"/>
      <c r="H541" s="392"/>
      <c r="I541" s="44">
        <f t="shared" si="266"/>
        <v>0</v>
      </c>
      <c r="J541" s="5"/>
      <c r="K541" s="21" t="s">
        <v>22</v>
      </c>
      <c r="L541" s="390"/>
      <c r="M541" s="391"/>
      <c r="N541" s="391"/>
      <c r="O541" s="392"/>
      <c r="P541" s="45">
        <v>0</v>
      </c>
      <c r="Q541" s="390"/>
      <c r="R541" s="397"/>
      <c r="S541" s="47">
        <f t="shared" si="267"/>
        <v>0</v>
      </c>
    </row>
    <row r="542" spans="1:19" ht="15">
      <c r="A542" s="8" t="s">
        <v>21</v>
      </c>
      <c r="B542" s="390"/>
      <c r="C542" s="391"/>
      <c r="D542" s="391"/>
      <c r="E542" s="392"/>
      <c r="F542" s="48">
        <v>0</v>
      </c>
      <c r="G542" s="390"/>
      <c r="H542" s="392"/>
      <c r="I542" s="50">
        <f t="shared" si="266"/>
        <v>0</v>
      </c>
      <c r="J542" s="5"/>
      <c r="K542" s="20" t="s">
        <v>21</v>
      </c>
      <c r="L542" s="390"/>
      <c r="M542" s="391"/>
      <c r="N542" s="391"/>
      <c r="O542" s="392"/>
      <c r="P542" s="51">
        <v>0</v>
      </c>
      <c r="Q542" s="390"/>
      <c r="R542" s="397"/>
      <c r="S542" s="53">
        <f t="shared" si="267"/>
        <v>0</v>
      </c>
    </row>
    <row r="543" spans="1:19" ht="15">
      <c r="A543" s="10" t="s">
        <v>61</v>
      </c>
      <c r="B543" s="390"/>
      <c r="C543" s="391"/>
      <c r="D543" s="391"/>
      <c r="E543" s="392"/>
      <c r="F543" s="45">
        <v>0</v>
      </c>
      <c r="G543" s="390"/>
      <c r="H543" s="392"/>
      <c r="I543" s="44">
        <f t="shared" si="266"/>
        <v>0</v>
      </c>
      <c r="J543" s="5"/>
      <c r="K543" s="22" t="s">
        <v>61</v>
      </c>
      <c r="L543" s="390"/>
      <c r="M543" s="391"/>
      <c r="N543" s="391"/>
      <c r="O543" s="392"/>
      <c r="P543" s="45">
        <v>0</v>
      </c>
      <c r="Q543" s="390"/>
      <c r="R543" s="397"/>
      <c r="S543" s="47">
        <f t="shared" si="267"/>
        <v>0</v>
      </c>
    </row>
    <row r="544" spans="1:19">
      <c r="A544" s="11" t="s">
        <v>23</v>
      </c>
      <c r="B544" s="390"/>
      <c r="C544" s="391"/>
      <c r="D544" s="391"/>
      <c r="E544" s="392"/>
      <c r="F544" s="55">
        <v>0</v>
      </c>
      <c r="G544" s="390"/>
      <c r="H544" s="392"/>
      <c r="I544" s="57">
        <f t="shared" si="266"/>
        <v>0</v>
      </c>
      <c r="J544" s="5"/>
      <c r="K544" s="23" t="s">
        <v>23</v>
      </c>
      <c r="L544" s="390"/>
      <c r="M544" s="391"/>
      <c r="N544" s="391"/>
      <c r="O544" s="392"/>
      <c r="P544" s="58">
        <v>0</v>
      </c>
      <c r="Q544" s="390"/>
      <c r="R544" s="397"/>
      <c r="S544" s="60">
        <f t="shared" si="267"/>
        <v>0</v>
      </c>
    </row>
    <row r="545" spans="1:19">
      <c r="A545" s="12" t="s">
        <v>19</v>
      </c>
      <c r="B545" s="390"/>
      <c r="C545" s="391"/>
      <c r="D545" s="391"/>
      <c r="E545" s="392"/>
      <c r="F545" s="61">
        <v>0</v>
      </c>
      <c r="G545" s="390"/>
      <c r="H545" s="392"/>
      <c r="I545" s="63">
        <f t="shared" si="266"/>
        <v>0</v>
      </c>
      <c r="J545" s="5"/>
      <c r="K545" s="24" t="s">
        <v>19</v>
      </c>
      <c r="L545" s="390"/>
      <c r="M545" s="391"/>
      <c r="N545" s="391"/>
      <c r="O545" s="392"/>
      <c r="P545" s="61">
        <v>0</v>
      </c>
      <c r="Q545" s="390"/>
      <c r="R545" s="397"/>
      <c r="S545" s="65">
        <f t="shared" si="267"/>
        <v>0</v>
      </c>
    </row>
    <row r="546" spans="1:19">
      <c r="A546" s="11" t="s">
        <v>20</v>
      </c>
      <c r="B546" s="390"/>
      <c r="C546" s="391"/>
      <c r="D546" s="391"/>
      <c r="E546" s="392"/>
      <c r="F546" s="55">
        <v>0</v>
      </c>
      <c r="G546" s="390"/>
      <c r="H546" s="392"/>
      <c r="I546" s="57">
        <f t="shared" si="266"/>
        <v>0</v>
      </c>
      <c r="J546" s="5"/>
      <c r="K546" s="23" t="s">
        <v>20</v>
      </c>
      <c r="L546" s="390"/>
      <c r="M546" s="391"/>
      <c r="N546" s="391"/>
      <c r="O546" s="392"/>
      <c r="P546" s="58">
        <v>0</v>
      </c>
      <c r="Q546" s="390"/>
      <c r="R546" s="397"/>
      <c r="S546" s="60">
        <f t="shared" si="267"/>
        <v>0</v>
      </c>
    </row>
    <row r="547" spans="1:19" ht="15" thickBot="1">
      <c r="A547" s="13" t="s">
        <v>11</v>
      </c>
      <c r="B547" s="393"/>
      <c r="C547" s="394"/>
      <c r="D547" s="394"/>
      <c r="E547" s="395"/>
      <c r="F547" s="66">
        <v>0</v>
      </c>
      <c r="G547" s="393"/>
      <c r="H547" s="395"/>
      <c r="I547" s="68">
        <f t="shared" si="266"/>
        <v>0</v>
      </c>
      <c r="J547" s="5"/>
      <c r="K547" s="25" t="s">
        <v>11</v>
      </c>
      <c r="L547" s="393"/>
      <c r="M547" s="394"/>
      <c r="N547" s="394"/>
      <c r="O547" s="395"/>
      <c r="P547" s="66">
        <v>0</v>
      </c>
      <c r="Q547" s="393"/>
      <c r="R547" s="398"/>
      <c r="S547" s="70">
        <f t="shared" si="267"/>
        <v>0</v>
      </c>
    </row>
    <row r="548" spans="1:19" ht="15">
      <c r="A548" s="14" t="s">
        <v>26</v>
      </c>
      <c r="B548" s="71">
        <f>SUM(B527:B543)</f>
        <v>0</v>
      </c>
      <c r="C548" s="71">
        <f t="shared" ref="C548:I548" si="268">SUM(C527:C543)</f>
        <v>0</v>
      </c>
      <c r="D548" s="71">
        <f t="shared" si="268"/>
        <v>0</v>
      </c>
      <c r="E548" s="71">
        <f t="shared" si="268"/>
        <v>0</v>
      </c>
      <c r="F548" s="71">
        <f t="shared" si="268"/>
        <v>5.1335026886175248</v>
      </c>
      <c r="G548" s="71">
        <f t="shared" si="268"/>
        <v>0</v>
      </c>
      <c r="H548" s="72">
        <f t="shared" si="268"/>
        <v>0</v>
      </c>
      <c r="I548" s="44">
        <f t="shared" si="268"/>
        <v>5.1335026886175248</v>
      </c>
      <c r="J548" s="5"/>
      <c r="K548" s="26" t="s">
        <v>26</v>
      </c>
      <c r="L548" s="71">
        <f>SUM(L527:L543)</f>
        <v>0</v>
      </c>
      <c r="M548" s="71">
        <f t="shared" ref="M548:S548" si="269">SUM(M527:M543)</f>
        <v>0</v>
      </c>
      <c r="N548" s="71">
        <f t="shared" si="269"/>
        <v>0</v>
      </c>
      <c r="O548" s="71">
        <f t="shared" si="269"/>
        <v>0</v>
      </c>
      <c r="P548" s="71">
        <f t="shared" si="269"/>
        <v>0</v>
      </c>
      <c r="Q548" s="71">
        <f t="shared" si="269"/>
        <v>0</v>
      </c>
      <c r="R548" s="72">
        <f t="shared" si="269"/>
        <v>0</v>
      </c>
      <c r="S548" s="73">
        <f t="shared" si="269"/>
        <v>0</v>
      </c>
    </row>
    <row r="549" spans="1:19" ht="15" thickBot="1">
      <c r="A549" s="15" t="s">
        <v>100</v>
      </c>
      <c r="B549" s="100">
        <f>IF($I548=0,"-",B548/$I548)</f>
        <v>0</v>
      </c>
      <c r="C549" s="100">
        <f t="shared" ref="C549:H549" si="270">IF($I548=0,"-",C548/$I548)</f>
        <v>0</v>
      </c>
      <c r="D549" s="100">
        <f t="shared" si="270"/>
        <v>0</v>
      </c>
      <c r="E549" s="100">
        <f t="shared" si="270"/>
        <v>0</v>
      </c>
      <c r="F549" s="100">
        <f t="shared" si="270"/>
        <v>1</v>
      </c>
      <c r="G549" s="100">
        <f t="shared" si="270"/>
        <v>0</v>
      </c>
      <c r="H549" s="101">
        <f t="shared" si="270"/>
        <v>0</v>
      </c>
      <c r="I549" s="102">
        <f>SUM(B549:H549)</f>
        <v>1</v>
      </c>
      <c r="J549" s="2"/>
      <c r="K549" s="27" t="s">
        <v>100</v>
      </c>
      <c r="L549" s="76" t="str">
        <f>IF($S548=0,"-",L548/$S548)</f>
        <v>-</v>
      </c>
      <c r="M549" s="76" t="str">
        <f t="shared" ref="M549:R549" si="271">IF($S548=0,"-",M548/$S548)</f>
        <v>-</v>
      </c>
      <c r="N549" s="76" t="str">
        <f t="shared" si="271"/>
        <v>-</v>
      </c>
      <c r="O549" s="76" t="str">
        <f t="shared" si="271"/>
        <v>-</v>
      </c>
      <c r="P549" s="76" t="str">
        <f t="shared" si="271"/>
        <v>-</v>
      </c>
      <c r="Q549" s="76" t="str">
        <f t="shared" si="271"/>
        <v>-</v>
      </c>
      <c r="R549" s="77" t="str">
        <f t="shared" si="271"/>
        <v>-</v>
      </c>
      <c r="S549" s="78">
        <f>SUM(L549:R549)</f>
        <v>0</v>
      </c>
    </row>
    <row r="550" spans="1:19" ht="15" thickBot="1">
      <c r="A550" s="16"/>
      <c r="B550" s="16"/>
      <c r="C550" s="16"/>
      <c r="D550" s="16"/>
      <c r="E550" s="16"/>
      <c r="F550" s="16"/>
      <c r="G550" s="16"/>
      <c r="H550" s="16"/>
      <c r="I550" s="16"/>
      <c r="K550" s="16"/>
      <c r="L550" s="16"/>
      <c r="M550" s="16"/>
      <c r="N550" s="16"/>
      <c r="O550" s="16"/>
      <c r="P550" s="16"/>
      <c r="Q550" s="16"/>
      <c r="R550" s="16"/>
      <c r="S550" s="16"/>
    </row>
    <row r="551" spans="1:19" ht="28.5">
      <c r="A551" s="433" t="s">
        <v>45</v>
      </c>
      <c r="B551" s="37" t="s">
        <v>0</v>
      </c>
      <c r="C551" s="37" t="s">
        <v>1</v>
      </c>
      <c r="D551" s="37" t="s">
        <v>2</v>
      </c>
      <c r="E551" s="37" t="s">
        <v>3</v>
      </c>
      <c r="F551" s="37" t="s">
        <v>27</v>
      </c>
      <c r="G551" s="37" t="s">
        <v>4</v>
      </c>
      <c r="H551" s="37" t="s">
        <v>5</v>
      </c>
      <c r="I551" s="38" t="s">
        <v>6</v>
      </c>
      <c r="K551" s="385" t="s">
        <v>45</v>
      </c>
      <c r="L551" s="39" t="s">
        <v>0</v>
      </c>
      <c r="M551" s="39" t="s">
        <v>1</v>
      </c>
      <c r="N551" s="39" t="s">
        <v>2</v>
      </c>
      <c r="O551" s="39" t="s">
        <v>3</v>
      </c>
      <c r="P551" s="39" t="s">
        <v>27</v>
      </c>
      <c r="Q551" s="39" t="s">
        <v>4</v>
      </c>
      <c r="R551" s="39" t="s">
        <v>5</v>
      </c>
      <c r="S551" s="40" t="s">
        <v>6</v>
      </c>
    </row>
    <row r="552" spans="1:19" ht="15" customHeight="1">
      <c r="A552" s="434" t="s">
        <v>45</v>
      </c>
      <c r="B552" s="372" t="s">
        <v>109</v>
      </c>
      <c r="C552" s="373"/>
      <c r="D552" s="373"/>
      <c r="E552" s="373"/>
      <c r="F552" s="373"/>
      <c r="G552" s="373"/>
      <c r="H552" s="373"/>
      <c r="I552" s="374"/>
      <c r="K552" s="386" t="s">
        <v>45</v>
      </c>
      <c r="L552" s="369" t="s">
        <v>109</v>
      </c>
      <c r="M552" s="370"/>
      <c r="N552" s="370"/>
      <c r="O552" s="370"/>
      <c r="P552" s="370"/>
      <c r="Q552" s="370"/>
      <c r="R552" s="370"/>
      <c r="S552" s="371"/>
    </row>
    <row r="553" spans="1:19" ht="15">
      <c r="A553" s="7" t="s">
        <v>7</v>
      </c>
      <c r="B553" s="387"/>
      <c r="C553" s="388"/>
      <c r="D553" s="388"/>
      <c r="E553" s="389"/>
      <c r="F553" s="42">
        <v>0</v>
      </c>
      <c r="G553" s="387"/>
      <c r="H553" s="389"/>
      <c r="I553" s="44">
        <f>SUM(B553:H553)</f>
        <v>0</v>
      </c>
      <c r="J553" s="5"/>
      <c r="K553" s="28" t="s">
        <v>7</v>
      </c>
      <c r="L553" s="387"/>
      <c r="M553" s="388"/>
      <c r="N553" s="388"/>
      <c r="O553" s="389"/>
      <c r="P553" s="42">
        <v>0</v>
      </c>
      <c r="Q553" s="387"/>
      <c r="R553" s="396"/>
      <c r="S553" s="83">
        <f>SUM(L553:R553)</f>
        <v>0</v>
      </c>
    </row>
    <row r="554" spans="1:19" ht="15">
      <c r="A554" s="8" t="s">
        <v>8</v>
      </c>
      <c r="B554" s="390"/>
      <c r="C554" s="391"/>
      <c r="D554" s="391"/>
      <c r="E554" s="392"/>
      <c r="F554" s="48">
        <v>0</v>
      </c>
      <c r="G554" s="390"/>
      <c r="H554" s="392"/>
      <c r="I554" s="50">
        <f t="shared" ref="I554:I573" si="272">SUM(B554:H554)</f>
        <v>0</v>
      </c>
      <c r="J554" s="5"/>
      <c r="K554" s="20" t="s">
        <v>8</v>
      </c>
      <c r="L554" s="390"/>
      <c r="M554" s="391"/>
      <c r="N554" s="391"/>
      <c r="O554" s="392"/>
      <c r="P554" s="51">
        <v>0</v>
      </c>
      <c r="Q554" s="390"/>
      <c r="R554" s="397"/>
      <c r="S554" s="53">
        <f t="shared" ref="S554:S573" si="273">SUM(L554:R554)</f>
        <v>0</v>
      </c>
    </row>
    <row r="555" spans="1:19" ht="15">
      <c r="A555" s="9" t="s">
        <v>10</v>
      </c>
      <c r="B555" s="390"/>
      <c r="C555" s="391"/>
      <c r="D555" s="391"/>
      <c r="E555" s="392"/>
      <c r="F555" s="45">
        <v>0</v>
      </c>
      <c r="G555" s="390"/>
      <c r="H555" s="392"/>
      <c r="I555" s="44">
        <f t="shared" si="272"/>
        <v>0</v>
      </c>
      <c r="J555" s="5"/>
      <c r="K555" s="21" t="s">
        <v>10</v>
      </c>
      <c r="L555" s="390"/>
      <c r="M555" s="391"/>
      <c r="N555" s="391"/>
      <c r="O555" s="392"/>
      <c r="P555" s="45">
        <v>0</v>
      </c>
      <c r="Q555" s="390"/>
      <c r="R555" s="397"/>
      <c r="S555" s="47">
        <f t="shared" si="273"/>
        <v>0</v>
      </c>
    </row>
    <row r="556" spans="1:19" ht="15">
      <c r="A556" s="8" t="s">
        <v>53</v>
      </c>
      <c r="B556" s="390"/>
      <c r="C556" s="391"/>
      <c r="D556" s="391"/>
      <c r="E556" s="392"/>
      <c r="F556" s="48">
        <v>0</v>
      </c>
      <c r="G556" s="390"/>
      <c r="H556" s="392"/>
      <c r="I556" s="50">
        <f t="shared" si="272"/>
        <v>0</v>
      </c>
      <c r="J556" s="5"/>
      <c r="K556" s="20" t="s">
        <v>53</v>
      </c>
      <c r="L556" s="390"/>
      <c r="M556" s="391"/>
      <c r="N556" s="391"/>
      <c r="O556" s="392"/>
      <c r="P556" s="51">
        <v>0</v>
      </c>
      <c r="Q556" s="390"/>
      <c r="R556" s="397"/>
      <c r="S556" s="53">
        <f t="shared" si="273"/>
        <v>0</v>
      </c>
    </row>
    <row r="557" spans="1:19" ht="15">
      <c r="A557" s="9" t="s">
        <v>16</v>
      </c>
      <c r="B557" s="390"/>
      <c r="C557" s="391"/>
      <c r="D557" s="391"/>
      <c r="E557" s="392"/>
      <c r="F557" s="45">
        <v>0</v>
      </c>
      <c r="G557" s="390"/>
      <c r="H557" s="392"/>
      <c r="I557" s="44">
        <f t="shared" si="272"/>
        <v>0</v>
      </c>
      <c r="J557" s="5"/>
      <c r="K557" s="21" t="s">
        <v>16</v>
      </c>
      <c r="L557" s="390"/>
      <c r="M557" s="391"/>
      <c r="N557" s="391"/>
      <c r="O557" s="392"/>
      <c r="P557" s="45">
        <v>0</v>
      </c>
      <c r="Q557" s="390"/>
      <c r="R557" s="397"/>
      <c r="S557" s="47">
        <f t="shared" si="273"/>
        <v>0</v>
      </c>
    </row>
    <row r="558" spans="1:19" ht="15">
      <c r="A558" s="8" t="s">
        <v>65</v>
      </c>
      <c r="B558" s="390"/>
      <c r="C558" s="391"/>
      <c r="D558" s="391"/>
      <c r="E558" s="392"/>
      <c r="F558" s="48">
        <v>0</v>
      </c>
      <c r="G558" s="390"/>
      <c r="H558" s="392"/>
      <c r="I558" s="50">
        <f t="shared" si="272"/>
        <v>0</v>
      </c>
      <c r="J558" s="5"/>
      <c r="K558" s="20" t="s">
        <v>65</v>
      </c>
      <c r="L558" s="390"/>
      <c r="M558" s="391"/>
      <c r="N558" s="391"/>
      <c r="O558" s="392"/>
      <c r="P558" s="51">
        <v>0</v>
      </c>
      <c r="Q558" s="390"/>
      <c r="R558" s="397"/>
      <c r="S558" s="53">
        <f t="shared" si="273"/>
        <v>0</v>
      </c>
    </row>
    <row r="559" spans="1:19" ht="15">
      <c r="A559" s="9" t="s">
        <v>55</v>
      </c>
      <c r="B559" s="390"/>
      <c r="C559" s="391"/>
      <c r="D559" s="391"/>
      <c r="E559" s="392"/>
      <c r="F559" s="45">
        <v>0</v>
      </c>
      <c r="G559" s="390"/>
      <c r="H559" s="392"/>
      <c r="I559" s="44">
        <f t="shared" si="272"/>
        <v>0</v>
      </c>
      <c r="J559" s="5"/>
      <c r="K559" s="21" t="s">
        <v>55</v>
      </c>
      <c r="L559" s="390"/>
      <c r="M559" s="391"/>
      <c r="N559" s="391"/>
      <c r="O559" s="392"/>
      <c r="P559" s="45">
        <v>0</v>
      </c>
      <c r="Q559" s="390"/>
      <c r="R559" s="397"/>
      <c r="S559" s="47">
        <f t="shared" si="273"/>
        <v>0</v>
      </c>
    </row>
    <row r="560" spans="1:19" ht="15">
      <c r="A560" s="8" t="s">
        <v>12</v>
      </c>
      <c r="B560" s="390"/>
      <c r="C560" s="391"/>
      <c r="D560" s="391"/>
      <c r="E560" s="392"/>
      <c r="F560" s="48">
        <v>3.2795853132570389</v>
      </c>
      <c r="G560" s="390"/>
      <c r="H560" s="392"/>
      <c r="I560" s="50">
        <f t="shared" si="272"/>
        <v>3.2795853132570389</v>
      </c>
      <c r="J560" s="5"/>
      <c r="K560" s="20" t="s">
        <v>12</v>
      </c>
      <c r="L560" s="390"/>
      <c r="M560" s="391"/>
      <c r="N560" s="391"/>
      <c r="O560" s="392"/>
      <c r="P560" s="51">
        <v>0</v>
      </c>
      <c r="Q560" s="390"/>
      <c r="R560" s="397"/>
      <c r="S560" s="53">
        <f t="shared" si="273"/>
        <v>0</v>
      </c>
    </row>
    <row r="561" spans="1:19" ht="15">
      <c r="A561" s="9" t="s">
        <v>56</v>
      </c>
      <c r="B561" s="390"/>
      <c r="C561" s="391"/>
      <c r="D561" s="391"/>
      <c r="E561" s="392"/>
      <c r="F561" s="45">
        <v>36.439270589311548</v>
      </c>
      <c r="G561" s="390"/>
      <c r="H561" s="392"/>
      <c r="I561" s="44">
        <f t="shared" si="272"/>
        <v>36.439270589311548</v>
      </c>
      <c r="J561" s="5"/>
      <c r="K561" s="21" t="s">
        <v>56</v>
      </c>
      <c r="L561" s="390"/>
      <c r="M561" s="391"/>
      <c r="N561" s="391"/>
      <c r="O561" s="392"/>
      <c r="P561" s="45">
        <v>0</v>
      </c>
      <c r="Q561" s="390"/>
      <c r="R561" s="397"/>
      <c r="S561" s="47">
        <f t="shared" si="273"/>
        <v>0</v>
      </c>
    </row>
    <row r="562" spans="1:19" ht="15">
      <c r="A562" s="8" t="s">
        <v>17</v>
      </c>
      <c r="B562" s="390"/>
      <c r="C562" s="391"/>
      <c r="D562" s="391"/>
      <c r="E562" s="392"/>
      <c r="F562" s="48">
        <v>0</v>
      </c>
      <c r="G562" s="390"/>
      <c r="H562" s="392"/>
      <c r="I562" s="50">
        <f t="shared" si="272"/>
        <v>0</v>
      </c>
      <c r="J562" s="5"/>
      <c r="K562" s="20" t="s">
        <v>17</v>
      </c>
      <c r="L562" s="390"/>
      <c r="M562" s="391"/>
      <c r="N562" s="391"/>
      <c r="O562" s="392"/>
      <c r="P562" s="51">
        <v>0</v>
      </c>
      <c r="Q562" s="390"/>
      <c r="R562" s="397"/>
      <c r="S562" s="53">
        <f t="shared" si="273"/>
        <v>0</v>
      </c>
    </row>
    <row r="563" spans="1:19" ht="15">
      <c r="A563" s="9" t="s">
        <v>141</v>
      </c>
      <c r="B563" s="390"/>
      <c r="C563" s="391"/>
      <c r="D563" s="391"/>
      <c r="E563" s="392"/>
      <c r="F563" s="45">
        <v>0</v>
      </c>
      <c r="G563" s="390"/>
      <c r="H563" s="392"/>
      <c r="I563" s="44">
        <f t="shared" si="272"/>
        <v>0</v>
      </c>
      <c r="J563" s="5"/>
      <c r="K563" s="21" t="s">
        <v>141</v>
      </c>
      <c r="L563" s="390"/>
      <c r="M563" s="391"/>
      <c r="N563" s="391"/>
      <c r="O563" s="392"/>
      <c r="P563" s="45">
        <v>0</v>
      </c>
      <c r="Q563" s="390"/>
      <c r="R563" s="397"/>
      <c r="S563" s="47">
        <f t="shared" si="273"/>
        <v>0</v>
      </c>
    </row>
    <row r="564" spans="1:19" ht="15">
      <c r="A564" s="8" t="s">
        <v>25</v>
      </c>
      <c r="B564" s="390"/>
      <c r="C564" s="391"/>
      <c r="D564" s="391"/>
      <c r="E564" s="392"/>
      <c r="F564" s="48">
        <v>0</v>
      </c>
      <c r="G564" s="390"/>
      <c r="H564" s="392"/>
      <c r="I564" s="50">
        <f t="shared" si="272"/>
        <v>0</v>
      </c>
      <c r="J564" s="5"/>
      <c r="K564" s="20" t="s">
        <v>25</v>
      </c>
      <c r="L564" s="390"/>
      <c r="M564" s="391"/>
      <c r="N564" s="391"/>
      <c r="O564" s="392"/>
      <c r="P564" s="51">
        <v>0</v>
      </c>
      <c r="Q564" s="390"/>
      <c r="R564" s="397"/>
      <c r="S564" s="53">
        <f t="shared" si="273"/>
        <v>0</v>
      </c>
    </row>
    <row r="565" spans="1:19" ht="15">
      <c r="A565" s="9" t="s">
        <v>24</v>
      </c>
      <c r="B565" s="390"/>
      <c r="C565" s="391"/>
      <c r="D565" s="391"/>
      <c r="E565" s="392"/>
      <c r="F565" s="45">
        <v>0</v>
      </c>
      <c r="G565" s="390"/>
      <c r="H565" s="392"/>
      <c r="I565" s="44">
        <f t="shared" si="272"/>
        <v>0</v>
      </c>
      <c r="J565" s="5"/>
      <c r="K565" s="21" t="s">
        <v>24</v>
      </c>
      <c r="L565" s="390"/>
      <c r="M565" s="391"/>
      <c r="N565" s="391"/>
      <c r="O565" s="392"/>
      <c r="P565" s="45">
        <v>0</v>
      </c>
      <c r="Q565" s="390"/>
      <c r="R565" s="397"/>
      <c r="S565" s="47">
        <f t="shared" si="273"/>
        <v>0</v>
      </c>
    </row>
    <row r="566" spans="1:19" ht="15">
      <c r="A566" s="8" t="s">
        <v>57</v>
      </c>
      <c r="B566" s="390"/>
      <c r="C566" s="391"/>
      <c r="D566" s="391"/>
      <c r="E566" s="392"/>
      <c r="F566" s="48">
        <v>0</v>
      </c>
      <c r="G566" s="390"/>
      <c r="H566" s="392"/>
      <c r="I566" s="50">
        <f t="shared" si="272"/>
        <v>0</v>
      </c>
      <c r="J566" s="5"/>
      <c r="K566" s="20" t="s">
        <v>57</v>
      </c>
      <c r="L566" s="390"/>
      <c r="M566" s="391"/>
      <c r="N566" s="391"/>
      <c r="O566" s="392"/>
      <c r="P566" s="51">
        <v>0</v>
      </c>
      <c r="Q566" s="390"/>
      <c r="R566" s="397"/>
      <c r="S566" s="53">
        <f t="shared" si="273"/>
        <v>0</v>
      </c>
    </row>
    <row r="567" spans="1:19" ht="15">
      <c r="A567" s="9" t="s">
        <v>22</v>
      </c>
      <c r="B567" s="390"/>
      <c r="C567" s="391"/>
      <c r="D567" s="391"/>
      <c r="E567" s="392"/>
      <c r="F567" s="45">
        <v>0</v>
      </c>
      <c r="G567" s="390"/>
      <c r="H567" s="392"/>
      <c r="I567" s="44">
        <f t="shared" si="272"/>
        <v>0</v>
      </c>
      <c r="J567" s="5"/>
      <c r="K567" s="21" t="s">
        <v>22</v>
      </c>
      <c r="L567" s="390"/>
      <c r="M567" s="391"/>
      <c r="N567" s="391"/>
      <c r="O567" s="392"/>
      <c r="P567" s="45">
        <v>0</v>
      </c>
      <c r="Q567" s="390"/>
      <c r="R567" s="397"/>
      <c r="S567" s="47">
        <f t="shared" si="273"/>
        <v>0</v>
      </c>
    </row>
    <row r="568" spans="1:19" ht="15">
      <c r="A568" s="8" t="s">
        <v>21</v>
      </c>
      <c r="B568" s="390"/>
      <c r="C568" s="391"/>
      <c r="D568" s="391"/>
      <c r="E568" s="392"/>
      <c r="F568" s="48">
        <v>0</v>
      </c>
      <c r="G568" s="390"/>
      <c r="H568" s="392"/>
      <c r="I568" s="50">
        <f t="shared" si="272"/>
        <v>0</v>
      </c>
      <c r="J568" s="5"/>
      <c r="K568" s="20" t="s">
        <v>21</v>
      </c>
      <c r="L568" s="390"/>
      <c r="M568" s="391"/>
      <c r="N568" s="391"/>
      <c r="O568" s="392"/>
      <c r="P568" s="51">
        <v>0</v>
      </c>
      <c r="Q568" s="390"/>
      <c r="R568" s="397"/>
      <c r="S568" s="53">
        <f t="shared" si="273"/>
        <v>0</v>
      </c>
    </row>
    <row r="569" spans="1:19" ht="15">
      <c r="A569" s="10" t="s">
        <v>61</v>
      </c>
      <c r="B569" s="390"/>
      <c r="C569" s="391"/>
      <c r="D569" s="391"/>
      <c r="E569" s="392"/>
      <c r="F569" s="45">
        <v>0</v>
      </c>
      <c r="G569" s="390"/>
      <c r="H569" s="392"/>
      <c r="I569" s="44">
        <f t="shared" si="272"/>
        <v>0</v>
      </c>
      <c r="J569" s="5"/>
      <c r="K569" s="22" t="s">
        <v>61</v>
      </c>
      <c r="L569" s="390"/>
      <c r="M569" s="391"/>
      <c r="N569" s="391"/>
      <c r="O569" s="392"/>
      <c r="P569" s="45">
        <v>0</v>
      </c>
      <c r="Q569" s="390"/>
      <c r="R569" s="397"/>
      <c r="S569" s="47">
        <f t="shared" si="273"/>
        <v>0</v>
      </c>
    </row>
    <row r="570" spans="1:19">
      <c r="A570" s="11" t="s">
        <v>23</v>
      </c>
      <c r="B570" s="390"/>
      <c r="C570" s="391"/>
      <c r="D570" s="391"/>
      <c r="E570" s="392"/>
      <c r="F570" s="55">
        <v>0</v>
      </c>
      <c r="G570" s="390"/>
      <c r="H570" s="392"/>
      <c r="I570" s="57">
        <f t="shared" si="272"/>
        <v>0</v>
      </c>
      <c r="J570" s="5"/>
      <c r="K570" s="23" t="s">
        <v>23</v>
      </c>
      <c r="L570" s="390"/>
      <c r="M570" s="391"/>
      <c r="N570" s="391"/>
      <c r="O570" s="392"/>
      <c r="P570" s="58">
        <v>0</v>
      </c>
      <c r="Q570" s="390"/>
      <c r="R570" s="397"/>
      <c r="S570" s="60">
        <f t="shared" si="273"/>
        <v>0</v>
      </c>
    </row>
    <row r="571" spans="1:19">
      <c r="A571" s="12" t="s">
        <v>19</v>
      </c>
      <c r="B571" s="390"/>
      <c r="C571" s="391"/>
      <c r="D571" s="391"/>
      <c r="E571" s="392"/>
      <c r="F571" s="61">
        <v>0</v>
      </c>
      <c r="G571" s="390"/>
      <c r="H571" s="392"/>
      <c r="I571" s="63">
        <f t="shared" si="272"/>
        <v>0</v>
      </c>
      <c r="J571" s="5"/>
      <c r="K571" s="24" t="s">
        <v>19</v>
      </c>
      <c r="L571" s="390"/>
      <c r="M571" s="391"/>
      <c r="N571" s="391"/>
      <c r="O571" s="392"/>
      <c r="P571" s="61">
        <v>0</v>
      </c>
      <c r="Q571" s="390"/>
      <c r="R571" s="397"/>
      <c r="S571" s="65">
        <f t="shared" si="273"/>
        <v>0</v>
      </c>
    </row>
    <row r="572" spans="1:19">
      <c r="A572" s="11" t="s">
        <v>20</v>
      </c>
      <c r="B572" s="390"/>
      <c r="C572" s="391"/>
      <c r="D572" s="391"/>
      <c r="E572" s="392"/>
      <c r="F572" s="55">
        <v>0</v>
      </c>
      <c r="G572" s="390"/>
      <c r="H572" s="392"/>
      <c r="I572" s="57">
        <f t="shared" si="272"/>
        <v>0</v>
      </c>
      <c r="J572" s="5"/>
      <c r="K572" s="23" t="s">
        <v>20</v>
      </c>
      <c r="L572" s="390"/>
      <c r="M572" s="391"/>
      <c r="N572" s="391"/>
      <c r="O572" s="392"/>
      <c r="P572" s="58">
        <v>0</v>
      </c>
      <c r="Q572" s="390"/>
      <c r="R572" s="397"/>
      <c r="S572" s="60">
        <f t="shared" si="273"/>
        <v>0</v>
      </c>
    </row>
    <row r="573" spans="1:19" ht="15" thickBot="1">
      <c r="A573" s="13" t="s">
        <v>11</v>
      </c>
      <c r="B573" s="393"/>
      <c r="C573" s="394"/>
      <c r="D573" s="394"/>
      <c r="E573" s="395"/>
      <c r="F573" s="66">
        <v>0</v>
      </c>
      <c r="G573" s="393"/>
      <c r="H573" s="395"/>
      <c r="I573" s="68">
        <f t="shared" si="272"/>
        <v>0</v>
      </c>
      <c r="J573" s="5"/>
      <c r="K573" s="25" t="s">
        <v>11</v>
      </c>
      <c r="L573" s="393"/>
      <c r="M573" s="394"/>
      <c r="N573" s="394"/>
      <c r="O573" s="395"/>
      <c r="P573" s="66">
        <v>0</v>
      </c>
      <c r="Q573" s="393"/>
      <c r="R573" s="398"/>
      <c r="S573" s="70">
        <f t="shared" si="273"/>
        <v>0</v>
      </c>
    </row>
    <row r="574" spans="1:19" ht="15">
      <c r="A574" s="14" t="s">
        <v>26</v>
      </c>
      <c r="B574" s="71">
        <f>SUM(B553:B569)</f>
        <v>0</v>
      </c>
      <c r="C574" s="71">
        <f t="shared" ref="C574:I574" si="274">SUM(C553:C569)</f>
        <v>0</v>
      </c>
      <c r="D574" s="71">
        <f t="shared" si="274"/>
        <v>0</v>
      </c>
      <c r="E574" s="71">
        <f t="shared" si="274"/>
        <v>0</v>
      </c>
      <c r="F574" s="71">
        <f t="shared" si="274"/>
        <v>39.718855902568585</v>
      </c>
      <c r="G574" s="71">
        <f t="shared" si="274"/>
        <v>0</v>
      </c>
      <c r="H574" s="72">
        <f t="shared" si="274"/>
        <v>0</v>
      </c>
      <c r="I574" s="44">
        <f t="shared" si="274"/>
        <v>39.718855902568585</v>
      </c>
      <c r="J574" s="5"/>
      <c r="K574" s="26" t="s">
        <v>26</v>
      </c>
      <c r="L574" s="71">
        <f>SUM(L553:L569)</f>
        <v>0</v>
      </c>
      <c r="M574" s="71">
        <f t="shared" ref="M574:S574" si="275">SUM(M553:M569)</f>
        <v>0</v>
      </c>
      <c r="N574" s="71">
        <f t="shared" si="275"/>
        <v>0</v>
      </c>
      <c r="O574" s="71">
        <f t="shared" si="275"/>
        <v>0</v>
      </c>
      <c r="P574" s="71">
        <f t="shared" si="275"/>
        <v>0</v>
      </c>
      <c r="Q574" s="71">
        <f t="shared" si="275"/>
        <v>0</v>
      </c>
      <c r="R574" s="72">
        <f t="shared" si="275"/>
        <v>0</v>
      </c>
      <c r="S574" s="73">
        <f t="shared" si="275"/>
        <v>0</v>
      </c>
    </row>
    <row r="575" spans="1:19" ht="15" thickBot="1">
      <c r="A575" s="15" t="s">
        <v>100</v>
      </c>
      <c r="B575" s="100">
        <f>IF($I574=0,"-",B574/$I574)</f>
        <v>0</v>
      </c>
      <c r="C575" s="100">
        <f t="shared" ref="C575:H575" si="276">IF($I574=0,"-",C574/$I574)</f>
        <v>0</v>
      </c>
      <c r="D575" s="100">
        <f t="shared" si="276"/>
        <v>0</v>
      </c>
      <c r="E575" s="100">
        <f t="shared" si="276"/>
        <v>0</v>
      </c>
      <c r="F575" s="100">
        <f t="shared" si="276"/>
        <v>1</v>
      </c>
      <c r="G575" s="100">
        <f t="shared" si="276"/>
        <v>0</v>
      </c>
      <c r="H575" s="101">
        <f t="shared" si="276"/>
        <v>0</v>
      </c>
      <c r="I575" s="102">
        <f>SUM(B575:H575)</f>
        <v>1</v>
      </c>
      <c r="J575" s="2"/>
      <c r="K575" s="27" t="s">
        <v>100</v>
      </c>
      <c r="L575" s="76" t="str">
        <f>IF($S574=0,"-",L574/$S574)</f>
        <v>-</v>
      </c>
      <c r="M575" s="76" t="str">
        <f t="shared" ref="M575:R575" si="277">IF($S574=0,"-",M574/$S574)</f>
        <v>-</v>
      </c>
      <c r="N575" s="76" t="str">
        <f t="shared" si="277"/>
        <v>-</v>
      </c>
      <c r="O575" s="76" t="str">
        <f t="shared" si="277"/>
        <v>-</v>
      </c>
      <c r="P575" s="76" t="str">
        <f t="shared" si="277"/>
        <v>-</v>
      </c>
      <c r="Q575" s="76" t="str">
        <f t="shared" si="277"/>
        <v>-</v>
      </c>
      <c r="R575" s="77" t="str">
        <f t="shared" si="277"/>
        <v>-</v>
      </c>
      <c r="S575" s="78">
        <f>SUM(L575:R575)</f>
        <v>0</v>
      </c>
    </row>
    <row r="576" spans="1:19" ht="15" thickBot="1">
      <c r="A576" s="16"/>
      <c r="B576" s="16"/>
      <c r="C576" s="16"/>
      <c r="D576" s="16"/>
      <c r="E576" s="16"/>
      <c r="F576" s="16"/>
      <c r="G576" s="16"/>
      <c r="H576" s="16"/>
      <c r="I576" s="16"/>
      <c r="K576" s="16"/>
      <c r="L576" s="16"/>
      <c r="M576" s="16"/>
      <c r="N576" s="16"/>
      <c r="O576" s="16"/>
      <c r="P576" s="16"/>
      <c r="Q576" s="16"/>
      <c r="R576" s="16"/>
      <c r="S576" s="16"/>
    </row>
    <row r="577" spans="1:19" ht="28.5">
      <c r="A577" s="435" t="s">
        <v>46</v>
      </c>
      <c r="B577" s="37" t="s">
        <v>0</v>
      </c>
      <c r="C577" s="37" t="s">
        <v>1</v>
      </c>
      <c r="D577" s="37" t="s">
        <v>2</v>
      </c>
      <c r="E577" s="37" t="s">
        <v>3</v>
      </c>
      <c r="F577" s="37" t="s">
        <v>27</v>
      </c>
      <c r="G577" s="37" t="s">
        <v>4</v>
      </c>
      <c r="H577" s="37" t="s">
        <v>5</v>
      </c>
      <c r="I577" s="38" t="s">
        <v>6</v>
      </c>
      <c r="K577" s="375" t="s">
        <v>46</v>
      </c>
      <c r="L577" s="39" t="s">
        <v>0</v>
      </c>
      <c r="M577" s="39" t="s">
        <v>1</v>
      </c>
      <c r="N577" s="39" t="s">
        <v>2</v>
      </c>
      <c r="O577" s="39" t="s">
        <v>3</v>
      </c>
      <c r="P577" s="39" t="s">
        <v>27</v>
      </c>
      <c r="Q577" s="39" t="s">
        <v>4</v>
      </c>
      <c r="R577" s="39" t="s">
        <v>5</v>
      </c>
      <c r="S577" s="40" t="s">
        <v>6</v>
      </c>
    </row>
    <row r="578" spans="1:19" ht="15" customHeight="1">
      <c r="A578" s="436" t="s">
        <v>46</v>
      </c>
      <c r="B578" s="372" t="s">
        <v>109</v>
      </c>
      <c r="C578" s="373"/>
      <c r="D578" s="373"/>
      <c r="E578" s="373"/>
      <c r="F578" s="373"/>
      <c r="G578" s="373"/>
      <c r="H578" s="373"/>
      <c r="I578" s="374"/>
      <c r="K578" s="376" t="s">
        <v>46</v>
      </c>
      <c r="L578" s="369" t="s">
        <v>109</v>
      </c>
      <c r="M578" s="370"/>
      <c r="N578" s="370"/>
      <c r="O578" s="370"/>
      <c r="P578" s="370"/>
      <c r="Q578" s="370"/>
      <c r="R578" s="370"/>
      <c r="S578" s="371"/>
    </row>
    <row r="579" spans="1:19" ht="15">
      <c r="A579" s="7" t="s">
        <v>7</v>
      </c>
      <c r="B579" s="42">
        <v>0.47083858531385997</v>
      </c>
      <c r="C579" s="42">
        <v>0</v>
      </c>
      <c r="D579" s="42">
        <v>8.9772805554505966E-2</v>
      </c>
      <c r="E579" s="42">
        <v>0</v>
      </c>
      <c r="F579" s="399"/>
      <c r="G579" s="42">
        <v>0</v>
      </c>
      <c r="H579" s="43">
        <v>0</v>
      </c>
      <c r="I579" s="44">
        <f>SUM(B579:H579)</f>
        <v>0.56061139086836598</v>
      </c>
      <c r="J579" s="5"/>
      <c r="K579" s="28" t="s">
        <v>7</v>
      </c>
      <c r="L579" s="42">
        <v>0.47083858531385997</v>
      </c>
      <c r="M579" s="42">
        <v>0</v>
      </c>
      <c r="N579" s="42">
        <v>8.9772805554505966E-2</v>
      </c>
      <c r="O579" s="42">
        <v>0</v>
      </c>
      <c r="P579" s="42">
        <v>6.3568363739832613E-3</v>
      </c>
      <c r="Q579" s="42">
        <v>0</v>
      </c>
      <c r="R579" s="82">
        <v>0</v>
      </c>
      <c r="S579" s="83">
        <f>SUM(L579:R579)</f>
        <v>0.56696822724234919</v>
      </c>
    </row>
    <row r="580" spans="1:19" ht="15">
      <c r="A580" s="8" t="s">
        <v>8</v>
      </c>
      <c r="B580" s="48">
        <v>7.4781426808445701</v>
      </c>
      <c r="C580" s="48">
        <v>0</v>
      </c>
      <c r="D580" s="48">
        <v>1.8201974876856148</v>
      </c>
      <c r="E580" s="48">
        <v>0</v>
      </c>
      <c r="F580" s="400"/>
      <c r="G580" s="48">
        <v>0</v>
      </c>
      <c r="H580" s="49">
        <v>0</v>
      </c>
      <c r="I580" s="50">
        <f t="shared" ref="I580:I599" si="278">SUM(B580:H580)</f>
        <v>9.298340168530185</v>
      </c>
      <c r="J580" s="5"/>
      <c r="K580" s="20" t="s">
        <v>8</v>
      </c>
      <c r="L580" s="51">
        <v>7.4781426808445701</v>
      </c>
      <c r="M580" s="51">
        <v>0</v>
      </c>
      <c r="N580" s="51">
        <v>1.8201974876856148</v>
      </c>
      <c r="O580" s="51">
        <v>0</v>
      </c>
      <c r="P580" s="51">
        <v>0</v>
      </c>
      <c r="Q580" s="51">
        <v>0</v>
      </c>
      <c r="R580" s="52">
        <v>0</v>
      </c>
      <c r="S580" s="53">
        <f t="shared" ref="S580:S599" si="279">SUM(L580:R580)</f>
        <v>9.298340168530185</v>
      </c>
    </row>
    <row r="581" spans="1:19" ht="15">
      <c r="A581" s="9" t="s">
        <v>10</v>
      </c>
      <c r="B581" s="45">
        <v>1.7825751671323273</v>
      </c>
      <c r="C581" s="45">
        <v>0</v>
      </c>
      <c r="D581" s="45">
        <v>0</v>
      </c>
      <c r="E581" s="45">
        <v>0</v>
      </c>
      <c r="F581" s="400"/>
      <c r="G581" s="45">
        <v>0</v>
      </c>
      <c r="H581" s="54">
        <v>0</v>
      </c>
      <c r="I581" s="44">
        <f t="shared" si="278"/>
        <v>1.7825751671323273</v>
      </c>
      <c r="J581" s="5"/>
      <c r="K581" s="21" t="s">
        <v>10</v>
      </c>
      <c r="L581" s="45">
        <v>1.7825751671323273</v>
      </c>
      <c r="M581" s="45">
        <v>0</v>
      </c>
      <c r="N581" s="45">
        <v>0</v>
      </c>
      <c r="O581" s="45">
        <v>0</v>
      </c>
      <c r="P581" s="45">
        <v>0</v>
      </c>
      <c r="Q581" s="45">
        <v>0</v>
      </c>
      <c r="R581" s="46">
        <v>0</v>
      </c>
      <c r="S581" s="47">
        <f t="shared" si="279"/>
        <v>1.7825751671323273</v>
      </c>
    </row>
    <row r="582" spans="1:19" ht="15">
      <c r="A582" s="8" t="s">
        <v>53</v>
      </c>
      <c r="B582" s="48">
        <v>0</v>
      </c>
      <c r="C582" s="48">
        <v>0</v>
      </c>
      <c r="D582" s="48">
        <v>0</v>
      </c>
      <c r="E582" s="48">
        <v>0</v>
      </c>
      <c r="F582" s="400"/>
      <c r="G582" s="48">
        <v>0</v>
      </c>
      <c r="H582" s="49">
        <v>0</v>
      </c>
      <c r="I582" s="50">
        <f t="shared" si="278"/>
        <v>0</v>
      </c>
      <c r="J582" s="5"/>
      <c r="K582" s="20" t="s">
        <v>53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0</v>
      </c>
      <c r="R582" s="52">
        <v>0</v>
      </c>
      <c r="S582" s="53">
        <f t="shared" si="279"/>
        <v>0</v>
      </c>
    </row>
    <row r="583" spans="1:19" ht="15">
      <c r="A583" s="9" t="s">
        <v>16</v>
      </c>
      <c r="B583" s="45">
        <v>62.768601356395045</v>
      </c>
      <c r="C583" s="45">
        <v>7.6028342232976627</v>
      </c>
      <c r="D583" s="45">
        <v>1.6393377149453683</v>
      </c>
      <c r="E583" s="45">
        <v>3.6561885883108061</v>
      </c>
      <c r="F583" s="400"/>
      <c r="G583" s="45">
        <v>0</v>
      </c>
      <c r="H583" s="54">
        <v>0</v>
      </c>
      <c r="I583" s="44">
        <f t="shared" si="278"/>
        <v>75.666961882948883</v>
      </c>
      <c r="J583" s="5"/>
      <c r="K583" s="21" t="s">
        <v>16</v>
      </c>
      <c r="L583" s="45">
        <v>62.768601356395045</v>
      </c>
      <c r="M583" s="45">
        <v>7.6028342232976627</v>
      </c>
      <c r="N583" s="45">
        <v>1.6393377149453683</v>
      </c>
      <c r="O583" s="45">
        <v>3.6561885883108061</v>
      </c>
      <c r="P583" s="45">
        <v>0</v>
      </c>
      <c r="Q583" s="45">
        <v>0</v>
      </c>
      <c r="R583" s="46">
        <v>0</v>
      </c>
      <c r="S583" s="47">
        <f t="shared" si="279"/>
        <v>75.666961882948883</v>
      </c>
    </row>
    <row r="584" spans="1:19" ht="15">
      <c r="A584" s="8" t="s">
        <v>65</v>
      </c>
      <c r="B584" s="48">
        <v>759.66534272396621</v>
      </c>
      <c r="C584" s="48">
        <v>11.528563426577303</v>
      </c>
      <c r="D584" s="48">
        <v>13.631345122303479</v>
      </c>
      <c r="E584" s="48">
        <v>0</v>
      </c>
      <c r="F584" s="400"/>
      <c r="G584" s="48">
        <v>0</v>
      </c>
      <c r="H584" s="49">
        <v>0</v>
      </c>
      <c r="I584" s="50">
        <f t="shared" si="278"/>
        <v>784.82525127284703</v>
      </c>
      <c r="J584" s="5"/>
      <c r="K584" s="20" t="s">
        <v>65</v>
      </c>
      <c r="L584" s="51">
        <v>759.66534272396621</v>
      </c>
      <c r="M584" s="51">
        <v>11.528563426577303</v>
      </c>
      <c r="N584" s="51">
        <v>13.631345122303479</v>
      </c>
      <c r="O584" s="51">
        <v>0</v>
      </c>
      <c r="P584" s="51">
        <v>0</v>
      </c>
      <c r="Q584" s="51">
        <v>0</v>
      </c>
      <c r="R584" s="52">
        <v>0</v>
      </c>
      <c r="S584" s="53">
        <f t="shared" si="279"/>
        <v>784.82525127284703</v>
      </c>
    </row>
    <row r="585" spans="1:19" ht="15">
      <c r="A585" s="9" t="s">
        <v>55</v>
      </c>
      <c r="B585" s="45">
        <v>0</v>
      </c>
      <c r="C585" s="45">
        <v>0</v>
      </c>
      <c r="D585" s="45">
        <v>0.10515474339785913</v>
      </c>
      <c r="E585" s="45">
        <v>49.053074176166355</v>
      </c>
      <c r="F585" s="400"/>
      <c r="G585" s="45">
        <v>0</v>
      </c>
      <c r="H585" s="54">
        <v>0</v>
      </c>
      <c r="I585" s="44">
        <f t="shared" si="278"/>
        <v>49.158228919564216</v>
      </c>
      <c r="J585" s="5"/>
      <c r="K585" s="21" t="s">
        <v>55</v>
      </c>
      <c r="L585" s="45">
        <v>0</v>
      </c>
      <c r="M585" s="45">
        <v>0</v>
      </c>
      <c r="N585" s="45">
        <v>0.10515474339785913</v>
      </c>
      <c r="O585" s="45">
        <v>49.053074176166355</v>
      </c>
      <c r="P585" s="45">
        <v>1667.2354442395249</v>
      </c>
      <c r="Q585" s="45">
        <v>0</v>
      </c>
      <c r="R585" s="46">
        <v>0</v>
      </c>
      <c r="S585" s="47">
        <f t="shared" si="279"/>
        <v>1716.3936731590891</v>
      </c>
    </row>
    <row r="586" spans="1:19" ht="15">
      <c r="A586" s="8" t="s">
        <v>12</v>
      </c>
      <c r="B586" s="48">
        <v>0</v>
      </c>
      <c r="C586" s="48">
        <v>0</v>
      </c>
      <c r="D586" s="48">
        <v>1.8688728691833648E-2</v>
      </c>
      <c r="E586" s="48">
        <v>0.54641187403152247</v>
      </c>
      <c r="F586" s="400"/>
      <c r="G586" s="48">
        <v>0</v>
      </c>
      <c r="H586" s="49">
        <v>0</v>
      </c>
      <c r="I586" s="50">
        <f t="shared" si="278"/>
        <v>0.56510060272335616</v>
      </c>
      <c r="J586" s="5"/>
      <c r="K586" s="20" t="s">
        <v>12</v>
      </c>
      <c r="L586" s="51">
        <v>0</v>
      </c>
      <c r="M586" s="51">
        <v>0</v>
      </c>
      <c r="N586" s="51">
        <v>1.8688728691833648E-2</v>
      </c>
      <c r="O586" s="51">
        <v>0.54641187403152247</v>
      </c>
      <c r="P586" s="51">
        <v>185.68102942549308</v>
      </c>
      <c r="Q586" s="51">
        <v>0</v>
      </c>
      <c r="R586" s="52">
        <v>0</v>
      </c>
      <c r="S586" s="53">
        <f t="shared" si="279"/>
        <v>186.24613002821644</v>
      </c>
    </row>
    <row r="587" spans="1:19" ht="15">
      <c r="A587" s="9" t="s">
        <v>56</v>
      </c>
      <c r="B587" s="45">
        <v>0</v>
      </c>
      <c r="C587" s="45">
        <v>0</v>
      </c>
      <c r="D587" s="45">
        <v>0</v>
      </c>
      <c r="E587" s="45">
        <v>0</v>
      </c>
      <c r="F587" s="400"/>
      <c r="G587" s="45">
        <v>0</v>
      </c>
      <c r="H587" s="54">
        <v>0</v>
      </c>
      <c r="I587" s="44">
        <f t="shared" si="278"/>
        <v>0</v>
      </c>
      <c r="J587" s="5"/>
      <c r="K587" s="21" t="s">
        <v>56</v>
      </c>
      <c r="L587" s="45">
        <v>0</v>
      </c>
      <c r="M587" s="45">
        <v>0</v>
      </c>
      <c r="N587" s="45">
        <v>0</v>
      </c>
      <c r="O587" s="45">
        <v>0</v>
      </c>
      <c r="P587" s="45">
        <v>36.439270589311548</v>
      </c>
      <c r="Q587" s="45">
        <v>0</v>
      </c>
      <c r="R587" s="46">
        <v>0</v>
      </c>
      <c r="S587" s="47">
        <f t="shared" si="279"/>
        <v>36.439270589311548</v>
      </c>
    </row>
    <row r="588" spans="1:19" ht="15">
      <c r="A588" s="8" t="s">
        <v>17</v>
      </c>
      <c r="B588" s="48">
        <v>151.67052529199611</v>
      </c>
      <c r="C588" s="48">
        <v>0.82179560394617823</v>
      </c>
      <c r="D588" s="48">
        <v>19.249478576182202</v>
      </c>
      <c r="E588" s="48">
        <v>2.6240373566532269</v>
      </c>
      <c r="F588" s="400"/>
      <c r="G588" s="48">
        <v>0</v>
      </c>
      <c r="H588" s="49">
        <v>0</v>
      </c>
      <c r="I588" s="50">
        <f t="shared" si="278"/>
        <v>174.36583682877773</v>
      </c>
      <c r="J588" s="5"/>
      <c r="K588" s="20" t="s">
        <v>17</v>
      </c>
      <c r="L588" s="51">
        <v>151.67052529199611</v>
      </c>
      <c r="M588" s="51">
        <v>0.82179560394617823</v>
      </c>
      <c r="N588" s="51">
        <v>19.249478576182202</v>
      </c>
      <c r="O588" s="51">
        <v>2.6240373566532269</v>
      </c>
      <c r="P588" s="51">
        <v>0</v>
      </c>
      <c r="Q588" s="51">
        <v>0</v>
      </c>
      <c r="R588" s="52">
        <v>0</v>
      </c>
      <c r="S588" s="53">
        <f t="shared" si="279"/>
        <v>174.36583682877773</v>
      </c>
    </row>
    <row r="589" spans="1:19" ht="15">
      <c r="A589" s="9" t="s">
        <v>141</v>
      </c>
      <c r="B589" s="45">
        <v>882.84162273143443</v>
      </c>
      <c r="C589" s="45">
        <v>139.12417174556887</v>
      </c>
      <c r="D589" s="45">
        <v>27.133553783452566</v>
      </c>
      <c r="E589" s="45">
        <v>21.365487382592828</v>
      </c>
      <c r="F589" s="400"/>
      <c r="G589" s="45">
        <v>0</v>
      </c>
      <c r="H589" s="54">
        <v>0</v>
      </c>
      <c r="I589" s="44">
        <f t="shared" si="278"/>
        <v>1070.4648356430487</v>
      </c>
      <c r="J589" s="5"/>
      <c r="K589" s="21" t="s">
        <v>141</v>
      </c>
      <c r="L589" s="45">
        <v>882.84162273143443</v>
      </c>
      <c r="M589" s="45">
        <v>139.12417174556887</v>
      </c>
      <c r="N589" s="45">
        <v>27.133553783452566</v>
      </c>
      <c r="O589" s="45">
        <v>21.365487382592828</v>
      </c>
      <c r="P589" s="45">
        <v>0</v>
      </c>
      <c r="Q589" s="45">
        <v>0</v>
      </c>
      <c r="R589" s="46">
        <v>0</v>
      </c>
      <c r="S589" s="47">
        <f t="shared" si="279"/>
        <v>1070.4648356430487</v>
      </c>
    </row>
    <row r="590" spans="1:19" ht="15">
      <c r="A590" s="8" t="s">
        <v>25</v>
      </c>
      <c r="B590" s="48">
        <v>394.7446621147061</v>
      </c>
      <c r="C590" s="48">
        <v>0</v>
      </c>
      <c r="D590" s="48">
        <v>870.62102659846266</v>
      </c>
      <c r="E590" s="48">
        <v>191.85302144067174</v>
      </c>
      <c r="F590" s="400"/>
      <c r="G590" s="48">
        <v>596.47405793052951</v>
      </c>
      <c r="H590" s="49">
        <v>0.15528190956715565</v>
      </c>
      <c r="I590" s="50">
        <f t="shared" si="278"/>
        <v>2053.8480499939374</v>
      </c>
      <c r="J590" s="5"/>
      <c r="K590" s="20" t="s">
        <v>25</v>
      </c>
      <c r="L590" s="51">
        <v>394.7446621147061</v>
      </c>
      <c r="M590" s="51">
        <v>0</v>
      </c>
      <c r="N590" s="51">
        <v>870.62102659846266</v>
      </c>
      <c r="O590" s="51">
        <v>191.85302144067174</v>
      </c>
      <c r="P590" s="51">
        <v>483.95515160366887</v>
      </c>
      <c r="Q590" s="51">
        <v>596.47405793052951</v>
      </c>
      <c r="R590" s="52">
        <v>0.15528190956715565</v>
      </c>
      <c r="S590" s="53">
        <f t="shared" si="279"/>
        <v>2537.8032015976059</v>
      </c>
    </row>
    <row r="591" spans="1:19" ht="15">
      <c r="A591" s="9" t="s">
        <v>24</v>
      </c>
      <c r="B591" s="45">
        <v>306.62799744294551</v>
      </c>
      <c r="C591" s="45">
        <v>1.9439667847339275</v>
      </c>
      <c r="D591" s="45">
        <v>0</v>
      </c>
      <c r="E591" s="45">
        <v>0</v>
      </c>
      <c r="F591" s="400"/>
      <c r="G591" s="45">
        <v>0</v>
      </c>
      <c r="H591" s="54">
        <v>0</v>
      </c>
      <c r="I591" s="44">
        <f t="shared" si="278"/>
        <v>308.57196422767942</v>
      </c>
      <c r="J591" s="5"/>
      <c r="K591" s="21" t="s">
        <v>24</v>
      </c>
      <c r="L591" s="45">
        <v>306.62799744294551</v>
      </c>
      <c r="M591" s="45">
        <v>1.9439667847339275</v>
      </c>
      <c r="N591" s="45">
        <v>0</v>
      </c>
      <c r="O591" s="45">
        <v>0</v>
      </c>
      <c r="P591" s="45">
        <v>0</v>
      </c>
      <c r="Q591" s="45">
        <v>0</v>
      </c>
      <c r="R591" s="46">
        <v>0</v>
      </c>
      <c r="S591" s="47">
        <f t="shared" si="279"/>
        <v>308.57196422767942</v>
      </c>
    </row>
    <row r="592" spans="1:19" ht="15">
      <c r="A592" s="8" t="s">
        <v>57</v>
      </c>
      <c r="B592" s="48">
        <v>23.829037110103936</v>
      </c>
      <c r="C592" s="48">
        <v>0</v>
      </c>
      <c r="D592" s="48">
        <v>4.2361010841996931</v>
      </c>
      <c r="E592" s="48">
        <v>0</v>
      </c>
      <c r="F592" s="400"/>
      <c r="G592" s="48">
        <v>0</v>
      </c>
      <c r="H592" s="49">
        <v>0</v>
      </c>
      <c r="I592" s="50">
        <f t="shared" si="278"/>
        <v>28.065138194303628</v>
      </c>
      <c r="J592" s="5"/>
      <c r="K592" s="20" t="s">
        <v>57</v>
      </c>
      <c r="L592" s="51">
        <v>23.829037110103936</v>
      </c>
      <c r="M592" s="51">
        <v>0</v>
      </c>
      <c r="N592" s="51">
        <v>4.2361010841996931</v>
      </c>
      <c r="O592" s="51">
        <v>0</v>
      </c>
      <c r="P592" s="51">
        <v>0</v>
      </c>
      <c r="Q592" s="51">
        <v>0</v>
      </c>
      <c r="R592" s="52">
        <v>0</v>
      </c>
      <c r="S592" s="53">
        <f t="shared" si="279"/>
        <v>28.065138194303628</v>
      </c>
    </row>
    <row r="593" spans="1:37" ht="15">
      <c r="A593" s="9" t="s">
        <v>22</v>
      </c>
      <c r="B593" s="45">
        <v>94.597098284835312</v>
      </c>
      <c r="C593" s="45">
        <v>0</v>
      </c>
      <c r="D593" s="45">
        <v>5.8346750639339753</v>
      </c>
      <c r="E593" s="45">
        <v>0</v>
      </c>
      <c r="F593" s="400"/>
      <c r="G593" s="45">
        <v>0</v>
      </c>
      <c r="H593" s="54">
        <v>0</v>
      </c>
      <c r="I593" s="44">
        <f t="shared" si="278"/>
        <v>100.43177334876928</v>
      </c>
      <c r="J593" s="5"/>
      <c r="K593" s="21" t="s">
        <v>22</v>
      </c>
      <c r="L593" s="45">
        <v>94.597098284835312</v>
      </c>
      <c r="M593" s="45">
        <v>0</v>
      </c>
      <c r="N593" s="45">
        <v>5.8346750639339753</v>
      </c>
      <c r="O593" s="45">
        <v>0</v>
      </c>
      <c r="P593" s="45">
        <v>83.185629139789924</v>
      </c>
      <c r="Q593" s="45">
        <v>0</v>
      </c>
      <c r="R593" s="46">
        <v>0</v>
      </c>
      <c r="S593" s="47">
        <f t="shared" si="279"/>
        <v>183.61740248855921</v>
      </c>
    </row>
    <row r="594" spans="1:37" ht="15">
      <c r="A594" s="8" t="s">
        <v>21</v>
      </c>
      <c r="B594" s="48">
        <v>1.3259222800090937</v>
      </c>
      <c r="C594" s="48">
        <v>0</v>
      </c>
      <c r="D594" s="48">
        <v>2.4498081526258125E-2</v>
      </c>
      <c r="E594" s="48">
        <v>0</v>
      </c>
      <c r="F594" s="400"/>
      <c r="G594" s="48">
        <v>0</v>
      </c>
      <c r="H594" s="49">
        <v>0</v>
      </c>
      <c r="I594" s="50">
        <f t="shared" si="278"/>
        <v>1.3504203615353518</v>
      </c>
      <c r="J594" s="5"/>
      <c r="K594" s="20" t="s">
        <v>21</v>
      </c>
      <c r="L594" s="51">
        <v>1.3259222800090937</v>
      </c>
      <c r="M594" s="51">
        <v>0</v>
      </c>
      <c r="N594" s="51">
        <v>2.4498081526258125E-2</v>
      </c>
      <c r="O594" s="51">
        <v>0</v>
      </c>
      <c r="P594" s="51">
        <v>0</v>
      </c>
      <c r="Q594" s="51">
        <v>0</v>
      </c>
      <c r="R594" s="52">
        <v>0</v>
      </c>
      <c r="S594" s="53">
        <f t="shared" si="279"/>
        <v>1.3504203615353518</v>
      </c>
    </row>
    <row r="595" spans="1:37" ht="15">
      <c r="A595" s="10" t="s">
        <v>61</v>
      </c>
      <c r="B595" s="45">
        <v>314.72569454228847</v>
      </c>
      <c r="C595" s="45">
        <v>0</v>
      </c>
      <c r="D595" s="45">
        <v>0</v>
      </c>
      <c r="E595" s="45">
        <v>0</v>
      </c>
      <c r="F595" s="400"/>
      <c r="G595" s="45">
        <v>0</v>
      </c>
      <c r="H595" s="54">
        <v>0</v>
      </c>
      <c r="I595" s="44">
        <f t="shared" si="278"/>
        <v>314.72569454228847</v>
      </c>
      <c r="J595" s="5"/>
      <c r="K595" s="22" t="s">
        <v>61</v>
      </c>
      <c r="L595" s="45">
        <v>314.72569454228847</v>
      </c>
      <c r="M595" s="45">
        <v>0</v>
      </c>
      <c r="N595" s="45">
        <v>0</v>
      </c>
      <c r="O595" s="45">
        <v>0</v>
      </c>
      <c r="P595" s="45">
        <v>0</v>
      </c>
      <c r="Q595" s="45">
        <v>0</v>
      </c>
      <c r="R595" s="46">
        <v>0</v>
      </c>
      <c r="S595" s="47">
        <f t="shared" si="279"/>
        <v>314.72569454228847</v>
      </c>
    </row>
    <row r="596" spans="1:37">
      <c r="A596" s="11" t="s">
        <v>23</v>
      </c>
      <c r="B596" s="55">
        <v>314.72569454228847</v>
      </c>
      <c r="C596" s="55">
        <v>0</v>
      </c>
      <c r="D596" s="55">
        <v>0</v>
      </c>
      <c r="E596" s="55">
        <v>0</v>
      </c>
      <c r="F596" s="400"/>
      <c r="G596" s="55">
        <v>0</v>
      </c>
      <c r="H596" s="56">
        <v>0</v>
      </c>
      <c r="I596" s="57">
        <f t="shared" si="278"/>
        <v>314.72569454228847</v>
      </c>
      <c r="J596" s="5"/>
      <c r="K596" s="23" t="s">
        <v>23</v>
      </c>
      <c r="L596" s="58">
        <v>314.72569454228847</v>
      </c>
      <c r="M596" s="58">
        <v>0</v>
      </c>
      <c r="N596" s="58">
        <v>0</v>
      </c>
      <c r="O596" s="58">
        <v>0</v>
      </c>
      <c r="P596" s="58">
        <v>0</v>
      </c>
      <c r="Q596" s="58">
        <v>0</v>
      </c>
      <c r="R596" s="59">
        <v>0</v>
      </c>
      <c r="S596" s="60">
        <f t="shared" si="279"/>
        <v>314.72569454228847</v>
      </c>
    </row>
    <row r="597" spans="1:37">
      <c r="A597" s="12" t="s">
        <v>19</v>
      </c>
      <c r="B597" s="61">
        <v>0</v>
      </c>
      <c r="C597" s="61">
        <v>0</v>
      </c>
      <c r="D597" s="61">
        <v>0</v>
      </c>
      <c r="E597" s="61">
        <v>0</v>
      </c>
      <c r="F597" s="400"/>
      <c r="G597" s="61">
        <v>0</v>
      </c>
      <c r="H597" s="62">
        <v>0</v>
      </c>
      <c r="I597" s="63">
        <f t="shared" si="278"/>
        <v>0</v>
      </c>
      <c r="J597" s="5"/>
      <c r="K597" s="24" t="s">
        <v>19</v>
      </c>
      <c r="L597" s="61">
        <v>0</v>
      </c>
      <c r="M597" s="61">
        <v>0</v>
      </c>
      <c r="N597" s="61">
        <v>0</v>
      </c>
      <c r="O597" s="61">
        <v>0</v>
      </c>
      <c r="P597" s="61">
        <v>0</v>
      </c>
      <c r="Q597" s="61">
        <v>0</v>
      </c>
      <c r="R597" s="64">
        <v>0</v>
      </c>
      <c r="S597" s="65">
        <f t="shared" si="279"/>
        <v>0</v>
      </c>
    </row>
    <row r="598" spans="1:37">
      <c r="A598" s="11" t="s">
        <v>20</v>
      </c>
      <c r="B598" s="55">
        <v>0</v>
      </c>
      <c r="C598" s="55">
        <v>0</v>
      </c>
      <c r="D598" s="55">
        <v>0</v>
      </c>
      <c r="E598" s="55">
        <v>0</v>
      </c>
      <c r="F598" s="400"/>
      <c r="G598" s="55">
        <v>0</v>
      </c>
      <c r="H598" s="56">
        <v>0</v>
      </c>
      <c r="I598" s="57">
        <f t="shared" si="278"/>
        <v>0</v>
      </c>
      <c r="J598" s="5"/>
      <c r="K598" s="23" t="s">
        <v>20</v>
      </c>
      <c r="L598" s="58">
        <v>0</v>
      </c>
      <c r="M598" s="58">
        <v>0</v>
      </c>
      <c r="N598" s="58">
        <v>0</v>
      </c>
      <c r="O598" s="58">
        <v>0</v>
      </c>
      <c r="P598" s="58">
        <v>0</v>
      </c>
      <c r="Q598" s="58">
        <v>0</v>
      </c>
      <c r="R598" s="59">
        <v>0</v>
      </c>
      <c r="S598" s="60">
        <f t="shared" si="279"/>
        <v>0</v>
      </c>
    </row>
    <row r="599" spans="1:37" ht="15" thickBot="1">
      <c r="A599" s="13" t="s">
        <v>11</v>
      </c>
      <c r="B599" s="66">
        <v>0</v>
      </c>
      <c r="C599" s="66">
        <v>0</v>
      </c>
      <c r="D599" s="66">
        <v>0</v>
      </c>
      <c r="E599" s="66">
        <v>0</v>
      </c>
      <c r="F599" s="401"/>
      <c r="G599" s="66">
        <v>0</v>
      </c>
      <c r="H599" s="67">
        <v>0</v>
      </c>
      <c r="I599" s="68">
        <f t="shared" si="278"/>
        <v>0</v>
      </c>
      <c r="J599" s="5"/>
      <c r="K599" s="25" t="s">
        <v>11</v>
      </c>
      <c r="L599" s="66">
        <v>0</v>
      </c>
      <c r="M599" s="66">
        <v>0</v>
      </c>
      <c r="N599" s="66">
        <v>0</v>
      </c>
      <c r="O599" s="66">
        <v>0</v>
      </c>
      <c r="P599" s="66">
        <v>0</v>
      </c>
      <c r="Q599" s="66">
        <v>0</v>
      </c>
      <c r="R599" s="69">
        <v>0</v>
      </c>
      <c r="S599" s="70">
        <f t="shared" si="279"/>
        <v>0</v>
      </c>
    </row>
    <row r="600" spans="1:37" ht="15">
      <c r="A600" s="14" t="s">
        <v>26</v>
      </c>
      <c r="B600" s="71">
        <f>SUM(B579:B595)</f>
        <v>3002.5280603119709</v>
      </c>
      <c r="C600" s="71">
        <f t="shared" ref="C600:I600" si="280">SUM(C579:C595)</f>
        <v>161.02133178412396</v>
      </c>
      <c r="D600" s="71">
        <f t="shared" si="280"/>
        <v>944.40382979033609</v>
      </c>
      <c r="E600" s="71">
        <f t="shared" si="280"/>
        <v>269.09822081842646</v>
      </c>
      <c r="F600" s="71">
        <f t="shared" si="280"/>
        <v>0</v>
      </c>
      <c r="G600" s="71">
        <f t="shared" si="280"/>
        <v>596.47405793052951</v>
      </c>
      <c r="H600" s="72">
        <f t="shared" si="280"/>
        <v>0.15528190956715565</v>
      </c>
      <c r="I600" s="44">
        <f t="shared" si="280"/>
        <v>4973.6807825449541</v>
      </c>
      <c r="J600" s="5"/>
      <c r="K600" s="26" t="s">
        <v>26</v>
      </c>
      <c r="L600" s="71">
        <f>SUM(L579:L595)</f>
        <v>3002.5280603119709</v>
      </c>
      <c r="M600" s="71">
        <f t="shared" ref="M600:S600" si="281">SUM(M579:M595)</f>
        <v>161.02133178412396</v>
      </c>
      <c r="N600" s="71">
        <f t="shared" si="281"/>
        <v>944.40382979033609</v>
      </c>
      <c r="O600" s="71">
        <f t="shared" si="281"/>
        <v>269.09822081842646</v>
      </c>
      <c r="P600" s="71">
        <f t="shared" si="281"/>
        <v>2456.5028818341621</v>
      </c>
      <c r="Q600" s="71">
        <f t="shared" si="281"/>
        <v>596.47405793052951</v>
      </c>
      <c r="R600" s="72">
        <f t="shared" si="281"/>
        <v>0.15528190956715565</v>
      </c>
      <c r="S600" s="73">
        <f t="shared" si="281"/>
        <v>7430.1836643791166</v>
      </c>
    </row>
    <row r="601" spans="1:37" s="2" customFormat="1" ht="15" thickBot="1">
      <c r="A601" s="17" t="s">
        <v>100</v>
      </c>
      <c r="B601" s="100">
        <f>IF($I600=0,"-",B600/$I600)</f>
        <v>0.60368330650597657</v>
      </c>
      <c r="C601" s="100">
        <f t="shared" ref="C601:H601" si="282">IF($I600=0,"-",C600/$I600)</f>
        <v>3.2374681613911674E-2</v>
      </c>
      <c r="D601" s="100">
        <f t="shared" si="282"/>
        <v>0.18988026596011245</v>
      </c>
      <c r="E601" s="100">
        <f t="shared" si="282"/>
        <v>5.4104441475782278E-2</v>
      </c>
      <c r="F601" s="100">
        <f t="shared" si="282"/>
        <v>0</v>
      </c>
      <c r="G601" s="100">
        <f t="shared" si="282"/>
        <v>0.11992608372130452</v>
      </c>
      <c r="H601" s="101">
        <f t="shared" si="282"/>
        <v>3.1220722912518797E-5</v>
      </c>
      <c r="I601" s="102">
        <f>SUM(B601:H601)</f>
        <v>1</v>
      </c>
      <c r="K601" s="27" t="s">
        <v>100</v>
      </c>
      <c r="L601" s="76">
        <f>IF($S600=0,"-",L600/$S600)</f>
        <v>0.40409876739740985</v>
      </c>
      <c r="M601" s="76">
        <f t="shared" ref="M601:R601" si="283">IF($S600=0,"-",M600/$S600)</f>
        <v>2.1671245161283544E-2</v>
      </c>
      <c r="N601" s="76">
        <f t="shared" si="283"/>
        <v>0.12710369924203652</v>
      </c>
      <c r="O601" s="76">
        <f t="shared" si="283"/>
        <v>3.6216900277782425E-2</v>
      </c>
      <c r="P601" s="76">
        <f t="shared" si="283"/>
        <v>0.33061132709421837</v>
      </c>
      <c r="Q601" s="76">
        <f t="shared" si="283"/>
        <v>8.0277162028991683E-2</v>
      </c>
      <c r="R601" s="77">
        <f t="shared" si="283"/>
        <v>2.0898798277570083E-5</v>
      </c>
      <c r="S601" s="78">
        <f>SUM(L601:R601)</f>
        <v>1</v>
      </c>
    </row>
    <row r="602" spans="1:37" ht="15" thickBot="1">
      <c r="A602" s="16"/>
      <c r="B602" s="16"/>
      <c r="C602" s="16"/>
      <c r="D602" s="16"/>
      <c r="E602" s="16"/>
      <c r="F602" s="16"/>
      <c r="G602" s="16"/>
      <c r="H602" s="16"/>
      <c r="I602" s="16"/>
      <c r="K602" s="16"/>
      <c r="L602" s="16"/>
      <c r="M602" s="16"/>
      <c r="N602" s="16"/>
      <c r="O602" s="16"/>
      <c r="P602" s="16"/>
      <c r="Q602" s="16"/>
      <c r="R602" s="16"/>
      <c r="S602" s="16"/>
      <c r="U602" s="6"/>
      <c r="AA602" s="112"/>
      <c r="AC602" s="112"/>
      <c r="AD602" s="112"/>
      <c r="AE602" s="112"/>
      <c r="AF602" s="112"/>
      <c r="AG602" s="112"/>
      <c r="AH602" s="112"/>
      <c r="AI602" s="113"/>
      <c r="AJ602" s="113"/>
      <c r="AK602" s="113"/>
    </row>
    <row r="603" spans="1:37" ht="28.5">
      <c r="A603" s="439" t="s">
        <v>47</v>
      </c>
      <c r="B603" s="37" t="s">
        <v>0</v>
      </c>
      <c r="C603" s="37" t="s">
        <v>110</v>
      </c>
      <c r="D603" s="37" t="s">
        <v>111</v>
      </c>
      <c r="E603" s="37" t="s">
        <v>112</v>
      </c>
      <c r="F603" s="37" t="s">
        <v>27</v>
      </c>
      <c r="G603" s="37" t="s">
        <v>4</v>
      </c>
      <c r="H603" s="37" t="s">
        <v>5</v>
      </c>
      <c r="I603" s="38" t="s">
        <v>6</v>
      </c>
      <c r="K603" s="377" t="s">
        <v>47</v>
      </c>
      <c r="L603" s="39" t="s">
        <v>0</v>
      </c>
      <c r="M603" s="39" t="s">
        <v>110</v>
      </c>
      <c r="N603" s="39" t="s">
        <v>111</v>
      </c>
      <c r="O603" s="39" t="s">
        <v>112</v>
      </c>
      <c r="P603" s="39" t="s">
        <v>27</v>
      </c>
      <c r="Q603" s="39" t="s">
        <v>4</v>
      </c>
      <c r="R603" s="39" t="s">
        <v>5</v>
      </c>
      <c r="S603" s="40" t="s">
        <v>6</v>
      </c>
      <c r="U603" s="444" t="s">
        <v>47</v>
      </c>
      <c r="V603" s="80" t="s">
        <v>74</v>
      </c>
      <c r="W603" s="80" t="s">
        <v>75</v>
      </c>
      <c r="X603" s="80" t="s">
        <v>67</v>
      </c>
      <c r="Y603" s="80" t="s">
        <v>76</v>
      </c>
      <c r="Z603" s="80" t="s">
        <v>77</v>
      </c>
      <c r="AA603" s="80" t="s">
        <v>68</v>
      </c>
      <c r="AB603" s="80" t="s">
        <v>78</v>
      </c>
      <c r="AC603" s="80" t="s">
        <v>71</v>
      </c>
      <c r="AD603" s="80" t="s">
        <v>64</v>
      </c>
      <c r="AE603" s="114" t="s">
        <v>27</v>
      </c>
      <c r="AF603" s="115" t="s">
        <v>60</v>
      </c>
      <c r="AG603" s="116"/>
      <c r="AH603"/>
      <c r="AI603"/>
    </row>
    <row r="604" spans="1:37" ht="15" customHeight="1">
      <c r="A604" s="440" t="s">
        <v>47</v>
      </c>
      <c r="B604" s="372" t="s">
        <v>109</v>
      </c>
      <c r="C604" s="373"/>
      <c r="D604" s="373"/>
      <c r="E604" s="373"/>
      <c r="F604" s="373"/>
      <c r="G604" s="373"/>
      <c r="H604" s="373"/>
      <c r="I604" s="374"/>
      <c r="K604" s="378" t="s">
        <v>47</v>
      </c>
      <c r="L604" s="369" t="s">
        <v>109</v>
      </c>
      <c r="M604" s="370"/>
      <c r="N604" s="370"/>
      <c r="O604" s="370"/>
      <c r="P604" s="370"/>
      <c r="Q604" s="370"/>
      <c r="R604" s="370"/>
      <c r="S604" s="371"/>
      <c r="U604" s="445" t="s">
        <v>47</v>
      </c>
      <c r="V604" s="441" t="s">
        <v>109</v>
      </c>
      <c r="W604" s="442"/>
      <c r="X604" s="442"/>
      <c r="Y604" s="442"/>
      <c r="Z604" s="442"/>
      <c r="AA604" s="442"/>
      <c r="AB604" s="442"/>
      <c r="AC604" s="442"/>
      <c r="AD604" s="442"/>
      <c r="AE604" s="442"/>
      <c r="AF604" s="443"/>
      <c r="AG604" s="117"/>
      <c r="AH604"/>
      <c r="AI604"/>
    </row>
    <row r="605" spans="1:37" ht="15">
      <c r="A605" s="7" t="s">
        <v>7</v>
      </c>
      <c r="B605" s="42">
        <v>15.541462925197015</v>
      </c>
      <c r="C605" s="42">
        <v>0</v>
      </c>
      <c r="D605" s="42">
        <v>1.626065310825126</v>
      </c>
      <c r="E605" s="42">
        <v>0</v>
      </c>
      <c r="F605" s="399"/>
      <c r="G605" s="42">
        <v>0</v>
      </c>
      <c r="H605" s="43">
        <v>0</v>
      </c>
      <c r="I605" s="44">
        <f>SUM(B605:H605)</f>
        <v>17.16752823602214</v>
      </c>
      <c r="J605" s="5"/>
      <c r="K605" s="28" t="s">
        <v>7</v>
      </c>
      <c r="L605" s="42">
        <v>15.541462925197015</v>
      </c>
      <c r="M605" s="42">
        <v>0</v>
      </c>
      <c r="N605" s="42">
        <v>1.626065310825126</v>
      </c>
      <c r="O605" s="42">
        <v>0</v>
      </c>
      <c r="P605" s="42">
        <v>0</v>
      </c>
      <c r="Q605" s="42">
        <v>0</v>
      </c>
      <c r="R605" s="82">
        <v>0</v>
      </c>
      <c r="S605" s="83">
        <f>SUM(L605:R605)</f>
        <v>17.16752823602214</v>
      </c>
      <c r="U605" s="29" t="s">
        <v>7</v>
      </c>
      <c r="V605" s="84">
        <v>15.541462925197015</v>
      </c>
      <c r="W605" s="84">
        <v>1.626065310825126</v>
      </c>
      <c r="X605" s="84">
        <v>0</v>
      </c>
      <c r="Y605" s="84">
        <v>0</v>
      </c>
      <c r="Z605" s="84">
        <v>0</v>
      </c>
      <c r="AA605" s="84">
        <v>0</v>
      </c>
      <c r="AB605" s="84">
        <v>0</v>
      </c>
      <c r="AC605" s="84">
        <v>0</v>
      </c>
      <c r="AD605" s="86">
        <v>0</v>
      </c>
      <c r="AE605" s="86">
        <f t="shared" ref="AE605:AE610" si="284">+P605</f>
        <v>0</v>
      </c>
      <c r="AF605" s="87">
        <f t="shared" ref="AF605:AF625" si="285">SUM(V605:AE605)</f>
        <v>17.16752823602214</v>
      </c>
      <c r="AG605" s="118" t="str">
        <f>+IF(ABS(S605-AF605)&gt;0.01,S605-AF605,"")</f>
        <v/>
      </c>
      <c r="AH605"/>
      <c r="AI605"/>
    </row>
    <row r="606" spans="1:37" ht="15">
      <c r="A606" s="8" t="s">
        <v>8</v>
      </c>
      <c r="B606" s="48">
        <v>42.396880230252407</v>
      </c>
      <c r="C606" s="48">
        <v>0</v>
      </c>
      <c r="D606" s="48">
        <v>1.2285621618097597</v>
      </c>
      <c r="E606" s="48">
        <v>0</v>
      </c>
      <c r="F606" s="400"/>
      <c r="G606" s="48">
        <v>0</v>
      </c>
      <c r="H606" s="49">
        <v>0</v>
      </c>
      <c r="I606" s="50">
        <f t="shared" ref="I606:I625" si="286">SUM(B606:H606)</f>
        <v>43.625442392062169</v>
      </c>
      <c r="J606" s="5"/>
      <c r="K606" s="20" t="s">
        <v>8</v>
      </c>
      <c r="L606" s="51">
        <v>42.396880230252407</v>
      </c>
      <c r="M606" s="51">
        <v>0</v>
      </c>
      <c r="N606" s="51">
        <v>1.2285621618097597</v>
      </c>
      <c r="O606" s="51">
        <v>0</v>
      </c>
      <c r="P606" s="51">
        <v>0</v>
      </c>
      <c r="Q606" s="51">
        <v>0</v>
      </c>
      <c r="R606" s="52">
        <v>0</v>
      </c>
      <c r="S606" s="53">
        <f t="shared" ref="S606:S625" si="287">SUM(L606:R606)</f>
        <v>43.625442392062169</v>
      </c>
      <c r="U606" s="30" t="s">
        <v>8</v>
      </c>
      <c r="V606" s="88">
        <v>42.396880230252407</v>
      </c>
      <c r="W606" s="88">
        <v>0.93018630763599874</v>
      </c>
      <c r="X606" s="88">
        <v>0.298375854173761</v>
      </c>
      <c r="Y606" s="88">
        <v>0</v>
      </c>
      <c r="Z606" s="88">
        <v>0</v>
      </c>
      <c r="AA606" s="88">
        <v>0</v>
      </c>
      <c r="AB606" s="88">
        <v>0</v>
      </c>
      <c r="AC606" s="88">
        <v>0</v>
      </c>
      <c r="AD606" s="88">
        <v>0</v>
      </c>
      <c r="AE606" s="88">
        <f t="shared" si="284"/>
        <v>0</v>
      </c>
      <c r="AF606" s="90">
        <f t="shared" si="285"/>
        <v>43.625442392062169</v>
      </c>
      <c r="AG606" s="118" t="str">
        <f t="shared" ref="AG606:AG626" si="288">+IF(ABS(S606-AF606)&gt;0.01,S606-AF606,"")</f>
        <v/>
      </c>
      <c r="AH606"/>
      <c r="AI606"/>
    </row>
    <row r="607" spans="1:37" ht="15">
      <c r="A607" s="9" t="s">
        <v>10</v>
      </c>
      <c r="B607" s="45">
        <v>21.587235340947849</v>
      </c>
      <c r="C607" s="45">
        <v>0</v>
      </c>
      <c r="D607" s="45">
        <v>0</v>
      </c>
      <c r="E607" s="45">
        <v>0</v>
      </c>
      <c r="F607" s="400"/>
      <c r="G607" s="45">
        <v>0</v>
      </c>
      <c r="H607" s="54">
        <v>0</v>
      </c>
      <c r="I607" s="44">
        <f t="shared" si="286"/>
        <v>21.587235340947849</v>
      </c>
      <c r="J607" s="5"/>
      <c r="K607" s="21" t="s">
        <v>10</v>
      </c>
      <c r="L607" s="45">
        <v>21.587235340947849</v>
      </c>
      <c r="M607" s="45">
        <v>0</v>
      </c>
      <c r="N607" s="45">
        <v>0</v>
      </c>
      <c r="O607" s="45">
        <v>0</v>
      </c>
      <c r="P607" s="45">
        <v>0</v>
      </c>
      <c r="Q607" s="45">
        <v>0</v>
      </c>
      <c r="R607" s="46">
        <v>0</v>
      </c>
      <c r="S607" s="47">
        <f t="shared" si="287"/>
        <v>21.587235340947849</v>
      </c>
      <c r="U607" s="259" t="s">
        <v>10</v>
      </c>
      <c r="V607" s="84">
        <v>21.587235340947849</v>
      </c>
      <c r="W607" s="84">
        <v>0</v>
      </c>
      <c r="X607" s="84">
        <v>0</v>
      </c>
      <c r="Y607" s="84">
        <v>0</v>
      </c>
      <c r="Z607" s="84">
        <v>0</v>
      </c>
      <c r="AA607" s="84">
        <v>0</v>
      </c>
      <c r="AB607" s="84">
        <v>0</v>
      </c>
      <c r="AC607" s="84">
        <v>0</v>
      </c>
      <c r="AD607" s="86">
        <v>0</v>
      </c>
      <c r="AE607" s="86">
        <f t="shared" si="284"/>
        <v>0</v>
      </c>
      <c r="AF607" s="87">
        <f t="shared" si="285"/>
        <v>21.587235340947849</v>
      </c>
      <c r="AG607" s="118" t="str">
        <f t="shared" si="288"/>
        <v/>
      </c>
      <c r="AH607"/>
      <c r="AI607"/>
    </row>
    <row r="608" spans="1:37" ht="15">
      <c r="A608" s="8" t="s">
        <v>53</v>
      </c>
      <c r="B608" s="48">
        <v>0</v>
      </c>
      <c r="C608" s="48">
        <v>0</v>
      </c>
      <c r="D608" s="48">
        <v>0</v>
      </c>
      <c r="E608" s="48">
        <v>0</v>
      </c>
      <c r="F608" s="400"/>
      <c r="G608" s="48">
        <v>0</v>
      </c>
      <c r="H608" s="49">
        <v>0</v>
      </c>
      <c r="I608" s="50">
        <f t="shared" si="286"/>
        <v>0</v>
      </c>
      <c r="J608" s="5"/>
      <c r="K608" s="20" t="s">
        <v>53</v>
      </c>
      <c r="L608" s="51">
        <v>0</v>
      </c>
      <c r="M608" s="51">
        <v>0</v>
      </c>
      <c r="N608" s="51">
        <v>0</v>
      </c>
      <c r="O608" s="51">
        <v>0</v>
      </c>
      <c r="P608" s="51">
        <v>0</v>
      </c>
      <c r="Q608" s="51">
        <v>0</v>
      </c>
      <c r="R608" s="52">
        <v>0</v>
      </c>
      <c r="S608" s="53">
        <f t="shared" si="287"/>
        <v>0</v>
      </c>
      <c r="U608" s="30" t="s">
        <v>53</v>
      </c>
      <c r="V608" s="88">
        <v>0</v>
      </c>
      <c r="W608" s="88">
        <v>0</v>
      </c>
      <c r="X608" s="88">
        <v>0</v>
      </c>
      <c r="Y608" s="88">
        <v>0</v>
      </c>
      <c r="Z608" s="88">
        <v>0</v>
      </c>
      <c r="AA608" s="88">
        <v>0</v>
      </c>
      <c r="AB608" s="88">
        <v>0</v>
      </c>
      <c r="AC608" s="88">
        <v>0</v>
      </c>
      <c r="AD608" s="88">
        <v>0</v>
      </c>
      <c r="AE608" s="88">
        <f t="shared" si="284"/>
        <v>0</v>
      </c>
      <c r="AF608" s="90">
        <f t="shared" si="285"/>
        <v>0</v>
      </c>
      <c r="AG608" s="118" t="str">
        <f t="shared" si="288"/>
        <v/>
      </c>
      <c r="AH608"/>
      <c r="AI608"/>
    </row>
    <row r="609" spans="1:35" ht="15">
      <c r="A609" s="9" t="s">
        <v>16</v>
      </c>
      <c r="B609" s="45">
        <v>174.41616363328222</v>
      </c>
      <c r="C609" s="45">
        <v>0</v>
      </c>
      <c r="D609" s="45">
        <v>19.378047818357039</v>
      </c>
      <c r="E609" s="45">
        <v>0</v>
      </c>
      <c r="F609" s="400"/>
      <c r="G609" s="45">
        <v>0</v>
      </c>
      <c r="H609" s="54">
        <v>0</v>
      </c>
      <c r="I609" s="44">
        <f t="shared" si="286"/>
        <v>193.79421145163926</v>
      </c>
      <c r="J609" s="5"/>
      <c r="K609" s="21" t="s">
        <v>16</v>
      </c>
      <c r="L609" s="45">
        <v>174.41616363328222</v>
      </c>
      <c r="M609" s="45">
        <v>0</v>
      </c>
      <c r="N609" s="45">
        <v>19.378047818357039</v>
      </c>
      <c r="O609" s="45">
        <v>0</v>
      </c>
      <c r="P609" s="45">
        <v>0</v>
      </c>
      <c r="Q609" s="45">
        <v>0</v>
      </c>
      <c r="R609" s="46">
        <v>0</v>
      </c>
      <c r="S609" s="47">
        <f t="shared" si="287"/>
        <v>193.79421145163926</v>
      </c>
      <c r="U609" s="259" t="s">
        <v>16</v>
      </c>
      <c r="V609" s="84">
        <v>174.41616363328222</v>
      </c>
      <c r="W609" s="84">
        <v>19.378047818357039</v>
      </c>
      <c r="X609" s="84">
        <v>0</v>
      </c>
      <c r="Y609" s="84">
        <v>0</v>
      </c>
      <c r="Z609" s="84">
        <v>0</v>
      </c>
      <c r="AA609" s="84">
        <v>0</v>
      </c>
      <c r="AB609" s="84">
        <v>0</v>
      </c>
      <c r="AC609" s="84">
        <v>0</v>
      </c>
      <c r="AD609" s="86">
        <v>0</v>
      </c>
      <c r="AE609" s="86">
        <f t="shared" si="284"/>
        <v>0</v>
      </c>
      <c r="AF609" s="87">
        <f t="shared" si="285"/>
        <v>193.79421145163926</v>
      </c>
      <c r="AG609" s="118" t="str">
        <f t="shared" si="288"/>
        <v/>
      </c>
      <c r="AH609"/>
      <c r="AI609"/>
    </row>
    <row r="610" spans="1:35" ht="15">
      <c r="A610" s="8" t="s">
        <v>65</v>
      </c>
      <c r="B610" s="48">
        <v>2789.8619346672326</v>
      </c>
      <c r="C610" s="48">
        <v>0</v>
      </c>
      <c r="D610" s="48">
        <v>309.960251678644</v>
      </c>
      <c r="E610" s="48">
        <v>0</v>
      </c>
      <c r="F610" s="400"/>
      <c r="G610" s="48">
        <v>0</v>
      </c>
      <c r="H610" s="49">
        <v>0</v>
      </c>
      <c r="I610" s="50">
        <f t="shared" si="286"/>
        <v>3099.8221863458766</v>
      </c>
      <c r="J610" s="5"/>
      <c r="K610" s="20" t="s">
        <v>65</v>
      </c>
      <c r="L610" s="51">
        <v>2789.8619346672326</v>
      </c>
      <c r="M610" s="51">
        <v>0</v>
      </c>
      <c r="N610" s="51">
        <v>309.960251678644</v>
      </c>
      <c r="O610" s="51">
        <v>0</v>
      </c>
      <c r="P610" s="51">
        <v>0</v>
      </c>
      <c r="Q610" s="51">
        <v>0</v>
      </c>
      <c r="R610" s="52">
        <v>0</v>
      </c>
      <c r="S610" s="53">
        <f t="shared" si="287"/>
        <v>3099.8221863458766</v>
      </c>
      <c r="U610" s="30" t="s">
        <v>15</v>
      </c>
      <c r="V610" s="88">
        <v>2789.8619346672326</v>
      </c>
      <c r="W610" s="88">
        <v>309.960251678644</v>
      </c>
      <c r="X610" s="88">
        <v>0</v>
      </c>
      <c r="Y610" s="88">
        <v>0</v>
      </c>
      <c r="Z610" s="88">
        <v>0</v>
      </c>
      <c r="AA610" s="88">
        <v>0</v>
      </c>
      <c r="AB610" s="88">
        <v>0</v>
      </c>
      <c r="AC610" s="88">
        <v>0</v>
      </c>
      <c r="AD610" s="88">
        <v>0</v>
      </c>
      <c r="AE610" s="88">
        <f t="shared" si="284"/>
        <v>0</v>
      </c>
      <c r="AF610" s="90">
        <f t="shared" si="285"/>
        <v>3099.8221863458766</v>
      </c>
      <c r="AG610" s="118" t="str">
        <f t="shared" si="288"/>
        <v/>
      </c>
      <c r="AH610"/>
      <c r="AI610"/>
    </row>
    <row r="611" spans="1:35" ht="15">
      <c r="A611" s="9" t="s">
        <v>55</v>
      </c>
      <c r="B611" s="45">
        <v>0</v>
      </c>
      <c r="C611" s="45">
        <v>0</v>
      </c>
      <c r="D611" s="45">
        <v>0</v>
      </c>
      <c r="E611" s="45">
        <v>0</v>
      </c>
      <c r="F611" s="400"/>
      <c r="G611" s="45">
        <v>0</v>
      </c>
      <c r="H611" s="54">
        <v>0</v>
      </c>
      <c r="I611" s="44">
        <f t="shared" si="286"/>
        <v>0</v>
      </c>
      <c r="J611" s="5"/>
      <c r="K611" s="21" t="s">
        <v>55</v>
      </c>
      <c r="L611" s="45">
        <v>0</v>
      </c>
      <c r="M611" s="45">
        <v>0</v>
      </c>
      <c r="N611" s="45">
        <v>0</v>
      </c>
      <c r="O611" s="45">
        <v>0</v>
      </c>
      <c r="P611" s="45">
        <v>2609.4388387161152</v>
      </c>
      <c r="Q611" s="45">
        <v>0</v>
      </c>
      <c r="R611" s="46">
        <v>0</v>
      </c>
      <c r="S611" s="47">
        <f t="shared" si="287"/>
        <v>2609.4388387161152</v>
      </c>
      <c r="U611" s="260" t="s">
        <v>55</v>
      </c>
      <c r="V611" s="84">
        <v>0</v>
      </c>
      <c r="W611" s="84">
        <v>0</v>
      </c>
      <c r="X611" s="84">
        <v>0</v>
      </c>
      <c r="Y611" s="84">
        <v>0</v>
      </c>
      <c r="Z611" s="84">
        <v>0</v>
      </c>
      <c r="AA611" s="84">
        <v>0</v>
      </c>
      <c r="AB611" s="84">
        <v>0</v>
      </c>
      <c r="AC611" s="84">
        <v>0</v>
      </c>
      <c r="AD611" s="84">
        <v>0</v>
      </c>
      <c r="AE611" s="84">
        <f>+P611</f>
        <v>2609.4388387161152</v>
      </c>
      <c r="AF611" s="119">
        <f t="shared" si="285"/>
        <v>2609.4388387161152</v>
      </c>
      <c r="AG611" s="118" t="str">
        <f t="shared" si="288"/>
        <v/>
      </c>
      <c r="AH611"/>
      <c r="AI611"/>
    </row>
    <row r="612" spans="1:35" ht="15">
      <c r="A612" s="8" t="s">
        <v>12</v>
      </c>
      <c r="B612" s="48">
        <v>0</v>
      </c>
      <c r="C612" s="48">
        <v>0</v>
      </c>
      <c r="D612" s="48">
        <v>0</v>
      </c>
      <c r="E612" s="48">
        <v>0</v>
      </c>
      <c r="F612" s="400"/>
      <c r="G612" s="48">
        <v>0</v>
      </c>
      <c r="H612" s="49">
        <v>0</v>
      </c>
      <c r="I612" s="50">
        <f t="shared" si="286"/>
        <v>0</v>
      </c>
      <c r="J612" s="5"/>
      <c r="K612" s="20" t="s">
        <v>12</v>
      </c>
      <c r="L612" s="51">
        <v>0</v>
      </c>
      <c r="M612" s="51">
        <v>0</v>
      </c>
      <c r="N612" s="51">
        <v>0</v>
      </c>
      <c r="O612" s="51">
        <v>0</v>
      </c>
      <c r="P612" s="51">
        <v>2043.9055195750443</v>
      </c>
      <c r="Q612" s="51">
        <v>0</v>
      </c>
      <c r="R612" s="52">
        <v>0</v>
      </c>
      <c r="S612" s="53">
        <f t="shared" si="287"/>
        <v>2043.9055195750443</v>
      </c>
      <c r="U612" s="30" t="s">
        <v>12</v>
      </c>
      <c r="V612" s="88">
        <v>0</v>
      </c>
      <c r="W612" s="88">
        <v>0</v>
      </c>
      <c r="X612" s="88">
        <v>0</v>
      </c>
      <c r="Y612" s="88">
        <v>0</v>
      </c>
      <c r="Z612" s="88">
        <v>0</v>
      </c>
      <c r="AA612" s="88">
        <v>0</v>
      </c>
      <c r="AB612" s="88">
        <v>0</v>
      </c>
      <c r="AC612" s="88">
        <v>0</v>
      </c>
      <c r="AD612" s="88">
        <v>0</v>
      </c>
      <c r="AE612" s="88">
        <f t="shared" ref="AE612:AE625" si="289">+P612</f>
        <v>2043.9055195750443</v>
      </c>
      <c r="AF612" s="90">
        <f t="shared" si="285"/>
        <v>2043.9055195750443</v>
      </c>
      <c r="AG612" s="118" t="str">
        <f t="shared" si="288"/>
        <v/>
      </c>
      <c r="AH612"/>
      <c r="AI612"/>
    </row>
    <row r="613" spans="1:35" ht="15">
      <c r="A613" s="9" t="s">
        <v>56</v>
      </c>
      <c r="B613" s="45">
        <v>0</v>
      </c>
      <c r="C613" s="45">
        <v>0</v>
      </c>
      <c r="D613" s="45">
        <v>0</v>
      </c>
      <c r="E613" s="45">
        <v>0</v>
      </c>
      <c r="F613" s="400"/>
      <c r="G613" s="45">
        <v>0</v>
      </c>
      <c r="H613" s="54">
        <v>0</v>
      </c>
      <c r="I613" s="44">
        <f t="shared" si="286"/>
        <v>0</v>
      </c>
      <c r="J613" s="5"/>
      <c r="K613" s="21" t="s">
        <v>56</v>
      </c>
      <c r="L613" s="45">
        <v>0</v>
      </c>
      <c r="M613" s="45">
        <v>0</v>
      </c>
      <c r="N613" s="45">
        <v>0</v>
      </c>
      <c r="O613" s="45">
        <v>0</v>
      </c>
      <c r="P613" s="45">
        <v>0</v>
      </c>
      <c r="Q613" s="45">
        <v>0</v>
      </c>
      <c r="R613" s="46">
        <v>0</v>
      </c>
      <c r="S613" s="47">
        <f t="shared" si="287"/>
        <v>0</v>
      </c>
      <c r="U613" s="261" t="s">
        <v>56</v>
      </c>
      <c r="V613" s="84">
        <v>0</v>
      </c>
      <c r="W613" s="84">
        <v>0</v>
      </c>
      <c r="X613" s="84">
        <v>0</v>
      </c>
      <c r="Y613" s="84">
        <v>0</v>
      </c>
      <c r="Z613" s="84">
        <v>0</v>
      </c>
      <c r="AA613" s="84">
        <v>0</v>
      </c>
      <c r="AB613" s="84">
        <v>0</v>
      </c>
      <c r="AC613" s="84">
        <v>0</v>
      </c>
      <c r="AD613" s="84">
        <v>0</v>
      </c>
      <c r="AE613" s="84">
        <f t="shared" si="289"/>
        <v>0</v>
      </c>
      <c r="AF613" s="119">
        <f t="shared" si="285"/>
        <v>0</v>
      </c>
      <c r="AG613" s="118" t="str">
        <f t="shared" si="288"/>
        <v/>
      </c>
      <c r="AH613"/>
      <c r="AI613"/>
    </row>
    <row r="614" spans="1:35" ht="15">
      <c r="A614" s="8" t="s">
        <v>17</v>
      </c>
      <c r="B614" s="48">
        <v>42.837546865497771</v>
      </c>
      <c r="C614" s="48">
        <v>0</v>
      </c>
      <c r="D614" s="48">
        <v>5.0491253379435737</v>
      </c>
      <c r="E614" s="48">
        <v>0</v>
      </c>
      <c r="F614" s="400"/>
      <c r="G614" s="48">
        <v>0</v>
      </c>
      <c r="H614" s="49">
        <v>0</v>
      </c>
      <c r="I614" s="50">
        <f t="shared" si="286"/>
        <v>47.886672203441343</v>
      </c>
      <c r="J614" s="5"/>
      <c r="K614" s="20" t="s">
        <v>17</v>
      </c>
      <c r="L614" s="51">
        <v>42.837546865497771</v>
      </c>
      <c r="M614" s="51">
        <v>0</v>
      </c>
      <c r="N614" s="51">
        <v>5.0491253379435737</v>
      </c>
      <c r="O614" s="51">
        <v>0</v>
      </c>
      <c r="P614" s="51">
        <v>0</v>
      </c>
      <c r="Q614" s="51">
        <v>0</v>
      </c>
      <c r="R614" s="52">
        <v>0</v>
      </c>
      <c r="S614" s="53">
        <f t="shared" si="287"/>
        <v>47.886672203441343</v>
      </c>
      <c r="U614" s="30" t="s">
        <v>17</v>
      </c>
      <c r="V614" s="88">
        <v>42.837546865497771</v>
      </c>
      <c r="W614" s="88">
        <v>4.1807486334849955</v>
      </c>
      <c r="X614" s="88">
        <v>0.86837670445857806</v>
      </c>
      <c r="Y614" s="88">
        <v>0</v>
      </c>
      <c r="Z614" s="88">
        <v>0</v>
      </c>
      <c r="AA614" s="88">
        <v>0</v>
      </c>
      <c r="AB614" s="88">
        <v>0</v>
      </c>
      <c r="AC614" s="88">
        <v>0</v>
      </c>
      <c r="AD614" s="88">
        <v>0</v>
      </c>
      <c r="AE614" s="88">
        <f t="shared" si="289"/>
        <v>0</v>
      </c>
      <c r="AF614" s="90">
        <f t="shared" si="285"/>
        <v>47.886672203441343</v>
      </c>
      <c r="AG614" s="118" t="str">
        <f t="shared" si="288"/>
        <v/>
      </c>
      <c r="AH614"/>
      <c r="AI614"/>
    </row>
    <row r="615" spans="1:35" ht="15">
      <c r="A615" s="9" t="s">
        <v>141</v>
      </c>
      <c r="B615" s="45">
        <v>2670.2493354929397</v>
      </c>
      <c r="C615" s="45">
        <v>0</v>
      </c>
      <c r="D615" s="45">
        <v>225.00850873399355</v>
      </c>
      <c r="E615" s="45">
        <v>0</v>
      </c>
      <c r="F615" s="400"/>
      <c r="G615" s="45">
        <v>0</v>
      </c>
      <c r="H615" s="54">
        <v>0</v>
      </c>
      <c r="I615" s="44">
        <f t="shared" si="286"/>
        <v>2895.2578442269332</v>
      </c>
      <c r="J615" s="5"/>
      <c r="K615" s="21" t="s">
        <v>141</v>
      </c>
      <c r="L615" s="45">
        <v>2670.2493354929397</v>
      </c>
      <c r="M615" s="45">
        <v>0</v>
      </c>
      <c r="N615" s="45">
        <v>225.00850873399355</v>
      </c>
      <c r="O615" s="45">
        <v>0</v>
      </c>
      <c r="P615" s="45">
        <v>0</v>
      </c>
      <c r="Q615" s="45">
        <v>0</v>
      </c>
      <c r="R615" s="46">
        <v>0</v>
      </c>
      <c r="S615" s="47">
        <f t="shared" si="287"/>
        <v>2895.2578442269332</v>
      </c>
      <c r="U615" s="31" t="s">
        <v>141</v>
      </c>
      <c r="V615" s="84">
        <v>2670.2493354929397</v>
      </c>
      <c r="W615" s="84">
        <v>222.79493308578265</v>
      </c>
      <c r="X615" s="84">
        <v>2.2135756482109148</v>
      </c>
      <c r="Y615" s="84">
        <v>0</v>
      </c>
      <c r="Z615" s="84">
        <v>0</v>
      </c>
      <c r="AA615" s="84">
        <v>0</v>
      </c>
      <c r="AB615" s="84">
        <v>0</v>
      </c>
      <c r="AC615" s="84">
        <v>0</v>
      </c>
      <c r="AD615" s="84">
        <v>0</v>
      </c>
      <c r="AE615" s="84">
        <f t="shared" si="289"/>
        <v>0</v>
      </c>
      <c r="AF615" s="119">
        <f t="shared" si="285"/>
        <v>2895.2578442269332</v>
      </c>
      <c r="AG615" s="118" t="str">
        <f t="shared" si="288"/>
        <v/>
      </c>
      <c r="AH615"/>
      <c r="AI615"/>
    </row>
    <row r="616" spans="1:35" ht="15">
      <c r="A616" s="8" t="s">
        <v>25</v>
      </c>
      <c r="B616" s="48">
        <v>357.40401178829688</v>
      </c>
      <c r="C616" s="48">
        <v>0</v>
      </c>
      <c r="D616" s="48">
        <v>994.12768771325182</v>
      </c>
      <c r="E616" s="48">
        <v>1029.3928348212996</v>
      </c>
      <c r="F616" s="400"/>
      <c r="G616" s="48">
        <v>448.51690226349695</v>
      </c>
      <c r="H616" s="49">
        <v>0</v>
      </c>
      <c r="I616" s="50">
        <f t="shared" si="286"/>
        <v>2829.4414365863454</v>
      </c>
      <c r="J616" s="5"/>
      <c r="K616" s="20" t="s">
        <v>25</v>
      </c>
      <c r="L616" s="51">
        <v>357.40401178829688</v>
      </c>
      <c r="M616" s="51">
        <v>0</v>
      </c>
      <c r="N616" s="51">
        <v>994.12768771325182</v>
      </c>
      <c r="O616" s="51">
        <v>1029.3928348212996</v>
      </c>
      <c r="P616" s="51">
        <v>0</v>
      </c>
      <c r="Q616" s="51">
        <v>448.51690226349695</v>
      </c>
      <c r="R616" s="52">
        <v>0</v>
      </c>
      <c r="S616" s="53">
        <f t="shared" si="287"/>
        <v>2829.4414365863454</v>
      </c>
      <c r="U616" s="30" t="s">
        <v>25</v>
      </c>
      <c r="V616" s="88">
        <v>357.40401178829688</v>
      </c>
      <c r="W616" s="88">
        <v>722.36164775677116</v>
      </c>
      <c r="X616" s="88">
        <v>271.7660399564806</v>
      </c>
      <c r="Y616" s="88">
        <v>312.70172399712385</v>
      </c>
      <c r="Z616" s="88">
        <v>309.7882065989329</v>
      </c>
      <c r="AA616" s="88">
        <v>142.34927604343423</v>
      </c>
      <c r="AB616" s="88">
        <v>235.48525710528742</v>
      </c>
      <c r="AC616" s="88">
        <v>213.0316451582095</v>
      </c>
      <c r="AD616" s="88">
        <v>264.55362818180862</v>
      </c>
      <c r="AE616" s="88">
        <f t="shared" si="289"/>
        <v>0</v>
      </c>
      <c r="AF616" s="90">
        <f t="shared" si="285"/>
        <v>2829.4414365863449</v>
      </c>
      <c r="AG616" s="118" t="str">
        <f t="shared" si="288"/>
        <v/>
      </c>
      <c r="AH616"/>
      <c r="AI616"/>
    </row>
    <row r="617" spans="1:35" ht="15">
      <c r="A617" s="9" t="s">
        <v>24</v>
      </c>
      <c r="B617" s="45">
        <v>308.43231095246591</v>
      </c>
      <c r="C617" s="45">
        <v>0</v>
      </c>
      <c r="D617" s="45">
        <v>40.947275052158965</v>
      </c>
      <c r="E617" s="45">
        <v>0</v>
      </c>
      <c r="F617" s="400"/>
      <c r="G617" s="45">
        <v>0</v>
      </c>
      <c r="H617" s="54">
        <v>0</v>
      </c>
      <c r="I617" s="44">
        <f t="shared" si="286"/>
        <v>349.37958600462485</v>
      </c>
      <c r="J617" s="5"/>
      <c r="K617" s="21" t="s">
        <v>24</v>
      </c>
      <c r="L617" s="45">
        <v>308.43231095246591</v>
      </c>
      <c r="M617" s="45">
        <v>0</v>
      </c>
      <c r="N617" s="45">
        <v>40.947275052158965</v>
      </c>
      <c r="O617" s="45">
        <v>0</v>
      </c>
      <c r="P617" s="45">
        <v>0</v>
      </c>
      <c r="Q617" s="45">
        <v>0</v>
      </c>
      <c r="R617" s="46">
        <v>0</v>
      </c>
      <c r="S617" s="47">
        <f t="shared" si="287"/>
        <v>349.37958600462485</v>
      </c>
      <c r="U617" s="261" t="s">
        <v>24</v>
      </c>
      <c r="V617" s="84">
        <v>308.43231095246591</v>
      </c>
      <c r="W617" s="84">
        <v>40.947275052158965</v>
      </c>
      <c r="X617" s="84">
        <v>0</v>
      </c>
      <c r="Y617" s="84">
        <v>0</v>
      </c>
      <c r="Z617" s="84">
        <v>0</v>
      </c>
      <c r="AA617" s="84">
        <v>0</v>
      </c>
      <c r="AB617" s="84">
        <v>0</v>
      </c>
      <c r="AC617" s="84">
        <v>0</v>
      </c>
      <c r="AD617" s="84">
        <v>0</v>
      </c>
      <c r="AE617" s="84">
        <f t="shared" si="289"/>
        <v>0</v>
      </c>
      <c r="AF617" s="119">
        <f t="shared" si="285"/>
        <v>349.37958600462485</v>
      </c>
      <c r="AG617" s="118" t="str">
        <f t="shared" si="288"/>
        <v/>
      </c>
      <c r="AH617"/>
      <c r="AI617"/>
    </row>
    <row r="618" spans="1:35" ht="15">
      <c r="A618" s="8" t="s">
        <v>57</v>
      </c>
      <c r="B618" s="48">
        <v>2311.3749872383642</v>
      </c>
      <c r="C618" s="48">
        <v>0</v>
      </c>
      <c r="D618" s="48">
        <v>165.43074760605018</v>
      </c>
      <c r="E618" s="48">
        <v>0</v>
      </c>
      <c r="F618" s="400"/>
      <c r="G618" s="48">
        <v>0</v>
      </c>
      <c r="H618" s="49">
        <v>0</v>
      </c>
      <c r="I618" s="50">
        <f t="shared" si="286"/>
        <v>2476.8057348444145</v>
      </c>
      <c r="J618" s="5"/>
      <c r="K618" s="20" t="s">
        <v>57</v>
      </c>
      <c r="L618" s="51">
        <v>2311.3749872383642</v>
      </c>
      <c r="M618" s="51">
        <v>0</v>
      </c>
      <c r="N618" s="51">
        <v>165.43074760605018</v>
      </c>
      <c r="O618" s="51">
        <v>0</v>
      </c>
      <c r="P618" s="51">
        <v>0</v>
      </c>
      <c r="Q618" s="51">
        <v>0</v>
      </c>
      <c r="R618" s="52">
        <v>0</v>
      </c>
      <c r="S618" s="53">
        <f t="shared" si="287"/>
        <v>2476.8057348444145</v>
      </c>
      <c r="U618" s="30" t="s">
        <v>57</v>
      </c>
      <c r="V618" s="88">
        <v>2311.3749872383642</v>
      </c>
      <c r="W618" s="88">
        <v>156.65176900780645</v>
      </c>
      <c r="X618" s="88">
        <v>8.7789785982437127</v>
      </c>
      <c r="Y618" s="88">
        <v>0</v>
      </c>
      <c r="Z618" s="88">
        <v>0</v>
      </c>
      <c r="AA618" s="88">
        <v>0</v>
      </c>
      <c r="AB618" s="88">
        <v>0</v>
      </c>
      <c r="AC618" s="88">
        <v>0</v>
      </c>
      <c r="AD618" s="88">
        <v>0</v>
      </c>
      <c r="AE618" s="88">
        <f t="shared" si="289"/>
        <v>0</v>
      </c>
      <c r="AF618" s="90">
        <f t="shared" si="285"/>
        <v>2476.805734844414</v>
      </c>
      <c r="AG618" s="118" t="str">
        <f t="shared" si="288"/>
        <v/>
      </c>
      <c r="AH618"/>
      <c r="AI618"/>
    </row>
    <row r="619" spans="1:35" ht="15">
      <c r="A619" s="9" t="s">
        <v>22</v>
      </c>
      <c r="B619" s="45">
        <v>152.44293729046851</v>
      </c>
      <c r="C619" s="45">
        <v>0</v>
      </c>
      <c r="D619" s="45">
        <v>38.556944281531081</v>
      </c>
      <c r="E619" s="45">
        <v>0</v>
      </c>
      <c r="F619" s="400"/>
      <c r="G619" s="45">
        <v>0</v>
      </c>
      <c r="H619" s="54">
        <v>0</v>
      </c>
      <c r="I619" s="44">
        <f t="shared" si="286"/>
        <v>190.99988157199959</v>
      </c>
      <c r="J619" s="5"/>
      <c r="K619" s="21" t="s">
        <v>22</v>
      </c>
      <c r="L619" s="45">
        <v>152.44293729046851</v>
      </c>
      <c r="M619" s="45">
        <v>0</v>
      </c>
      <c r="N619" s="45">
        <v>38.556944281531081</v>
      </c>
      <c r="O619" s="45">
        <v>0</v>
      </c>
      <c r="P619" s="45">
        <v>182.65474986015866</v>
      </c>
      <c r="Q619" s="45">
        <v>0</v>
      </c>
      <c r="R619" s="46">
        <v>0</v>
      </c>
      <c r="S619" s="47">
        <f t="shared" si="287"/>
        <v>373.65463143215823</v>
      </c>
      <c r="U619" s="261" t="s">
        <v>22</v>
      </c>
      <c r="V619" s="84">
        <v>152.44293729046851</v>
      </c>
      <c r="W619" s="84">
        <v>38.308858591237083</v>
      </c>
      <c r="X619" s="84">
        <v>0.24808569029399916</v>
      </c>
      <c r="Y619" s="84">
        <v>0</v>
      </c>
      <c r="Z619" s="84">
        <v>0</v>
      </c>
      <c r="AA619" s="84">
        <v>0</v>
      </c>
      <c r="AB619" s="84">
        <v>0</v>
      </c>
      <c r="AC619" s="84">
        <v>0</v>
      </c>
      <c r="AD619" s="84">
        <v>0</v>
      </c>
      <c r="AE619" s="84">
        <f t="shared" si="289"/>
        <v>182.65474986015866</v>
      </c>
      <c r="AF619" s="119">
        <f t="shared" si="285"/>
        <v>373.65463143215823</v>
      </c>
      <c r="AG619" s="118" t="str">
        <f t="shared" si="288"/>
        <v/>
      </c>
      <c r="AH619"/>
      <c r="AI619"/>
    </row>
    <row r="620" spans="1:35" ht="15">
      <c r="A620" s="8" t="s">
        <v>21</v>
      </c>
      <c r="B620" s="48">
        <v>0</v>
      </c>
      <c r="C620" s="48">
        <v>0</v>
      </c>
      <c r="D620" s="48">
        <v>0</v>
      </c>
      <c r="E620" s="48">
        <v>0</v>
      </c>
      <c r="F620" s="400"/>
      <c r="G620" s="48">
        <v>0</v>
      </c>
      <c r="H620" s="49">
        <v>0</v>
      </c>
      <c r="I620" s="50">
        <f t="shared" si="286"/>
        <v>0</v>
      </c>
      <c r="J620" s="5"/>
      <c r="K620" s="20" t="s">
        <v>21</v>
      </c>
      <c r="L620" s="51">
        <v>0</v>
      </c>
      <c r="M620" s="51">
        <v>0</v>
      </c>
      <c r="N620" s="51">
        <v>0</v>
      </c>
      <c r="O620" s="51">
        <v>0</v>
      </c>
      <c r="P620" s="51">
        <v>0</v>
      </c>
      <c r="Q620" s="51">
        <v>0</v>
      </c>
      <c r="R620" s="52">
        <v>0</v>
      </c>
      <c r="S620" s="53">
        <f t="shared" si="287"/>
        <v>0</v>
      </c>
      <c r="U620" s="30" t="s">
        <v>21</v>
      </c>
      <c r="V620" s="88">
        <v>0</v>
      </c>
      <c r="W620" s="88">
        <v>0</v>
      </c>
      <c r="X620" s="88">
        <v>0</v>
      </c>
      <c r="Y620" s="88">
        <v>0</v>
      </c>
      <c r="Z620" s="88">
        <v>0</v>
      </c>
      <c r="AA620" s="88">
        <v>0</v>
      </c>
      <c r="AB620" s="88">
        <v>0</v>
      </c>
      <c r="AC620" s="88">
        <v>0</v>
      </c>
      <c r="AD620" s="88">
        <v>0</v>
      </c>
      <c r="AE620" s="88">
        <f t="shared" si="289"/>
        <v>0</v>
      </c>
      <c r="AF620" s="90">
        <f t="shared" si="285"/>
        <v>0</v>
      </c>
      <c r="AG620" s="118" t="str">
        <f t="shared" si="288"/>
        <v/>
      </c>
      <c r="AH620"/>
      <c r="AI620"/>
    </row>
    <row r="621" spans="1:35" ht="15">
      <c r="A621" s="10" t="s">
        <v>61</v>
      </c>
      <c r="B621" s="45">
        <v>182.8558043987297</v>
      </c>
      <c r="C621" s="45">
        <v>0</v>
      </c>
      <c r="D621" s="45">
        <v>235.6639393478456</v>
      </c>
      <c r="E621" s="45">
        <v>0</v>
      </c>
      <c r="F621" s="400"/>
      <c r="G621" s="45">
        <v>0</v>
      </c>
      <c r="H621" s="54">
        <v>0</v>
      </c>
      <c r="I621" s="44">
        <f t="shared" si="286"/>
        <v>418.51974374657527</v>
      </c>
      <c r="J621" s="5"/>
      <c r="K621" s="22" t="s">
        <v>61</v>
      </c>
      <c r="L621" s="45">
        <v>182.8558043987297</v>
      </c>
      <c r="M621" s="45">
        <v>0</v>
      </c>
      <c r="N621" s="45">
        <v>235.6639393478456</v>
      </c>
      <c r="O621" s="45">
        <v>0</v>
      </c>
      <c r="P621" s="45">
        <v>0</v>
      </c>
      <c r="Q621" s="45">
        <v>0</v>
      </c>
      <c r="R621" s="46">
        <v>0</v>
      </c>
      <c r="S621" s="47">
        <f t="shared" si="287"/>
        <v>418.51974374657527</v>
      </c>
      <c r="U621" s="262" t="s">
        <v>61</v>
      </c>
      <c r="V621" s="84">
        <v>182.8558043987297</v>
      </c>
      <c r="W621" s="84">
        <v>235.6639393478456</v>
      </c>
      <c r="X621" s="84">
        <v>0</v>
      </c>
      <c r="Y621" s="84">
        <v>0</v>
      </c>
      <c r="Z621" s="84">
        <v>0</v>
      </c>
      <c r="AA621" s="84">
        <v>0</v>
      </c>
      <c r="AB621" s="84">
        <v>0</v>
      </c>
      <c r="AC621" s="84">
        <v>0</v>
      </c>
      <c r="AD621" s="86">
        <v>0</v>
      </c>
      <c r="AE621" s="86">
        <f t="shared" si="289"/>
        <v>0</v>
      </c>
      <c r="AF621" s="87">
        <f t="shared" si="285"/>
        <v>418.51974374657527</v>
      </c>
      <c r="AG621" s="118" t="str">
        <f t="shared" si="288"/>
        <v/>
      </c>
      <c r="AH621"/>
      <c r="AI621"/>
    </row>
    <row r="622" spans="1:35" ht="15">
      <c r="A622" s="11" t="s">
        <v>23</v>
      </c>
      <c r="B622" s="55">
        <v>182.8558043987297</v>
      </c>
      <c r="C622" s="55">
        <v>0</v>
      </c>
      <c r="D622" s="55">
        <v>235.6639393478456</v>
      </c>
      <c r="E622" s="55">
        <v>0</v>
      </c>
      <c r="F622" s="400"/>
      <c r="G622" s="55">
        <v>0</v>
      </c>
      <c r="H622" s="56">
        <v>0</v>
      </c>
      <c r="I622" s="57">
        <f t="shared" si="286"/>
        <v>418.51974374657527</v>
      </c>
      <c r="J622" s="5"/>
      <c r="K622" s="23" t="s">
        <v>23</v>
      </c>
      <c r="L622" s="58">
        <v>182.8558043987297</v>
      </c>
      <c r="M622" s="58">
        <v>0</v>
      </c>
      <c r="N622" s="58">
        <v>235.6639393478456</v>
      </c>
      <c r="O622" s="58">
        <v>0</v>
      </c>
      <c r="P622" s="58">
        <v>0</v>
      </c>
      <c r="Q622" s="58">
        <v>0</v>
      </c>
      <c r="R622" s="59">
        <v>0</v>
      </c>
      <c r="S622" s="60">
        <f t="shared" si="287"/>
        <v>418.51974374657527</v>
      </c>
      <c r="U622" s="263" t="s">
        <v>136</v>
      </c>
      <c r="V622" s="88">
        <v>182.8558043987297</v>
      </c>
      <c r="W622" s="88">
        <v>235.6639393478456</v>
      </c>
      <c r="X622" s="88">
        <v>0</v>
      </c>
      <c r="Y622" s="88">
        <v>0</v>
      </c>
      <c r="Z622" s="88">
        <v>0</v>
      </c>
      <c r="AA622" s="88">
        <v>0</v>
      </c>
      <c r="AB622" s="88">
        <v>0</v>
      </c>
      <c r="AC622" s="88">
        <v>0</v>
      </c>
      <c r="AD622" s="88">
        <v>0</v>
      </c>
      <c r="AE622" s="88">
        <f t="shared" si="289"/>
        <v>0</v>
      </c>
      <c r="AF622" s="90">
        <f t="shared" si="285"/>
        <v>418.51974374657527</v>
      </c>
      <c r="AG622" s="120" t="str">
        <f t="shared" si="288"/>
        <v/>
      </c>
      <c r="AH622"/>
      <c r="AI622"/>
    </row>
    <row r="623" spans="1:35" ht="15">
      <c r="A623" s="12" t="s">
        <v>19</v>
      </c>
      <c r="B623" s="61">
        <v>0</v>
      </c>
      <c r="C623" s="61">
        <v>0</v>
      </c>
      <c r="D623" s="61">
        <v>0</v>
      </c>
      <c r="E623" s="61">
        <v>0</v>
      </c>
      <c r="F623" s="400"/>
      <c r="G623" s="61">
        <v>0</v>
      </c>
      <c r="H623" s="62">
        <v>0</v>
      </c>
      <c r="I623" s="63">
        <f t="shared" si="286"/>
        <v>0</v>
      </c>
      <c r="J623" s="5"/>
      <c r="K623" s="24" t="s">
        <v>19</v>
      </c>
      <c r="L623" s="61">
        <v>0</v>
      </c>
      <c r="M623" s="61">
        <v>0</v>
      </c>
      <c r="N623" s="61">
        <v>0</v>
      </c>
      <c r="O623" s="61">
        <v>0</v>
      </c>
      <c r="P623" s="61">
        <v>0</v>
      </c>
      <c r="Q623" s="61">
        <v>0</v>
      </c>
      <c r="R623" s="64">
        <v>0</v>
      </c>
      <c r="S623" s="65">
        <f t="shared" si="287"/>
        <v>0</v>
      </c>
      <c r="U623" s="264" t="s">
        <v>19</v>
      </c>
      <c r="V623" s="84">
        <v>0</v>
      </c>
      <c r="W623" s="84">
        <v>0</v>
      </c>
      <c r="X623" s="84">
        <v>0</v>
      </c>
      <c r="Y623" s="84">
        <v>0</v>
      </c>
      <c r="Z623" s="84">
        <v>0</v>
      </c>
      <c r="AA623" s="84">
        <v>0</v>
      </c>
      <c r="AB623" s="84">
        <v>0</v>
      </c>
      <c r="AC623" s="84">
        <v>0</v>
      </c>
      <c r="AD623" s="84">
        <v>0</v>
      </c>
      <c r="AE623" s="84">
        <f t="shared" si="289"/>
        <v>0</v>
      </c>
      <c r="AF623" s="119">
        <f t="shared" si="285"/>
        <v>0</v>
      </c>
      <c r="AG623" s="120" t="str">
        <f t="shared" si="288"/>
        <v/>
      </c>
      <c r="AH623"/>
      <c r="AI623"/>
    </row>
    <row r="624" spans="1:35" ht="15">
      <c r="A624" s="11" t="s">
        <v>20</v>
      </c>
      <c r="B624" s="55">
        <v>0</v>
      </c>
      <c r="C624" s="55">
        <v>0</v>
      </c>
      <c r="D624" s="55">
        <v>0</v>
      </c>
      <c r="E624" s="55">
        <v>0</v>
      </c>
      <c r="F624" s="400"/>
      <c r="G624" s="55">
        <v>0</v>
      </c>
      <c r="H624" s="56">
        <v>0</v>
      </c>
      <c r="I624" s="57">
        <f t="shared" si="286"/>
        <v>0</v>
      </c>
      <c r="J624" s="5"/>
      <c r="K624" s="23" t="s">
        <v>20</v>
      </c>
      <c r="L624" s="58">
        <v>0</v>
      </c>
      <c r="M624" s="58">
        <v>0</v>
      </c>
      <c r="N624" s="58">
        <v>0</v>
      </c>
      <c r="O624" s="58">
        <v>0</v>
      </c>
      <c r="P624" s="58">
        <v>0</v>
      </c>
      <c r="Q624" s="58">
        <v>0</v>
      </c>
      <c r="R624" s="59">
        <v>0</v>
      </c>
      <c r="S624" s="60">
        <f t="shared" si="287"/>
        <v>0</v>
      </c>
      <c r="U624" s="263" t="s">
        <v>137</v>
      </c>
      <c r="V624" s="88">
        <v>0</v>
      </c>
      <c r="W624" s="88">
        <v>0</v>
      </c>
      <c r="X624" s="88">
        <v>0</v>
      </c>
      <c r="Y624" s="88">
        <v>0</v>
      </c>
      <c r="Z624" s="88">
        <v>0</v>
      </c>
      <c r="AA624" s="88">
        <v>0</v>
      </c>
      <c r="AB624" s="88">
        <v>0</v>
      </c>
      <c r="AC624" s="88">
        <v>0</v>
      </c>
      <c r="AD624" s="88">
        <v>0</v>
      </c>
      <c r="AE624" s="88">
        <f t="shared" si="289"/>
        <v>0</v>
      </c>
      <c r="AF624" s="90">
        <f t="shared" si="285"/>
        <v>0</v>
      </c>
      <c r="AG624" s="120" t="str">
        <f t="shared" si="288"/>
        <v/>
      </c>
      <c r="AH624"/>
      <c r="AI624"/>
    </row>
    <row r="625" spans="1:35" ht="15.75" thickBot="1">
      <c r="A625" s="13" t="s">
        <v>11</v>
      </c>
      <c r="B625" s="66">
        <v>0</v>
      </c>
      <c r="C625" s="66">
        <v>0</v>
      </c>
      <c r="D625" s="66">
        <v>0</v>
      </c>
      <c r="E625" s="66">
        <v>0</v>
      </c>
      <c r="F625" s="401"/>
      <c r="G625" s="66">
        <v>0</v>
      </c>
      <c r="H625" s="67">
        <v>0</v>
      </c>
      <c r="I625" s="68">
        <f t="shared" si="286"/>
        <v>0</v>
      </c>
      <c r="J625" s="5"/>
      <c r="K625" s="25" t="s">
        <v>11</v>
      </c>
      <c r="L625" s="66">
        <v>0</v>
      </c>
      <c r="M625" s="66">
        <v>0</v>
      </c>
      <c r="N625" s="66">
        <v>0</v>
      </c>
      <c r="O625" s="66">
        <v>0</v>
      </c>
      <c r="P625" s="66">
        <v>0</v>
      </c>
      <c r="Q625" s="66">
        <v>0</v>
      </c>
      <c r="R625" s="69">
        <v>0</v>
      </c>
      <c r="S625" s="70">
        <f t="shared" si="287"/>
        <v>0</v>
      </c>
      <c r="U625" s="265" t="s">
        <v>11</v>
      </c>
      <c r="V625" s="84">
        <v>0</v>
      </c>
      <c r="W625" s="84">
        <v>0</v>
      </c>
      <c r="X625" s="84">
        <v>0</v>
      </c>
      <c r="Y625" s="84">
        <v>0</v>
      </c>
      <c r="Z625" s="84">
        <v>0</v>
      </c>
      <c r="AA625" s="84">
        <v>0</v>
      </c>
      <c r="AB625" s="84">
        <v>0</v>
      </c>
      <c r="AC625" s="84">
        <v>0</v>
      </c>
      <c r="AD625" s="84">
        <v>0</v>
      </c>
      <c r="AE625" s="121">
        <f t="shared" si="289"/>
        <v>0</v>
      </c>
      <c r="AF625" s="119">
        <f t="shared" si="285"/>
        <v>0</v>
      </c>
      <c r="AG625" s="120" t="str">
        <f t="shared" si="288"/>
        <v/>
      </c>
      <c r="AH625"/>
      <c r="AI625"/>
    </row>
    <row r="626" spans="1:35" ht="15">
      <c r="A626" s="14" t="s">
        <v>26</v>
      </c>
      <c r="B626" s="71">
        <f>SUM(B605:B621)</f>
        <v>9069.4006108236754</v>
      </c>
      <c r="C626" s="71">
        <f t="shared" ref="C626:I626" si="290">SUM(C605:C621)</f>
        <v>0</v>
      </c>
      <c r="D626" s="71">
        <f t="shared" si="290"/>
        <v>2036.9771550424107</v>
      </c>
      <c r="E626" s="71">
        <f t="shared" si="290"/>
        <v>1029.3928348212996</v>
      </c>
      <c r="F626" s="71">
        <f t="shared" si="290"/>
        <v>0</v>
      </c>
      <c r="G626" s="71">
        <f t="shared" si="290"/>
        <v>448.51690226349695</v>
      </c>
      <c r="H626" s="72">
        <f t="shared" si="290"/>
        <v>0</v>
      </c>
      <c r="I626" s="44">
        <f t="shared" si="290"/>
        <v>12584.287502950881</v>
      </c>
      <c r="J626" s="5"/>
      <c r="K626" s="26" t="s">
        <v>26</v>
      </c>
      <c r="L626" s="71">
        <f>SUM(L605:L621)</f>
        <v>9069.4006108236754</v>
      </c>
      <c r="M626" s="71">
        <f t="shared" ref="M626:S626" si="291">SUM(M605:M621)</f>
        <v>0</v>
      </c>
      <c r="N626" s="71">
        <f t="shared" si="291"/>
        <v>2036.9771550424107</v>
      </c>
      <c r="O626" s="71">
        <f t="shared" si="291"/>
        <v>1029.3928348212996</v>
      </c>
      <c r="P626" s="71">
        <f t="shared" si="291"/>
        <v>4835.9991081513181</v>
      </c>
      <c r="Q626" s="71">
        <f t="shared" si="291"/>
        <v>448.51690226349695</v>
      </c>
      <c r="R626" s="72">
        <f t="shared" si="291"/>
        <v>0</v>
      </c>
      <c r="S626" s="73">
        <f t="shared" si="291"/>
        <v>17420.286611102198</v>
      </c>
      <c r="U626" s="35" t="s">
        <v>60</v>
      </c>
      <c r="V626" s="97">
        <f>SUM(V605:V621)</f>
        <v>9069.4006108236754</v>
      </c>
      <c r="W626" s="97">
        <f t="shared" ref="W626:AE626" si="292">SUM(W605:W621)</f>
        <v>1752.8037225905493</v>
      </c>
      <c r="X626" s="97">
        <f t="shared" si="292"/>
        <v>284.17343245186157</v>
      </c>
      <c r="Y626" s="97">
        <f t="shared" si="292"/>
        <v>312.70172399712385</v>
      </c>
      <c r="Z626" s="97">
        <f t="shared" si="292"/>
        <v>309.7882065989329</v>
      </c>
      <c r="AA626" s="97">
        <f t="shared" si="292"/>
        <v>142.34927604343423</v>
      </c>
      <c r="AB626" s="97">
        <f t="shared" si="292"/>
        <v>235.48525710528742</v>
      </c>
      <c r="AC626" s="97">
        <f t="shared" si="292"/>
        <v>213.0316451582095</v>
      </c>
      <c r="AD626" s="97">
        <f t="shared" si="292"/>
        <v>264.55362818180862</v>
      </c>
      <c r="AE626" s="97">
        <f t="shared" si="292"/>
        <v>4835.9991081513181</v>
      </c>
      <c r="AF626" s="99">
        <f>SUM(AF605:AF621)</f>
        <v>17420.286611102198</v>
      </c>
      <c r="AG626" s="122" t="str">
        <f t="shared" si="288"/>
        <v/>
      </c>
      <c r="AH626"/>
      <c r="AI626"/>
    </row>
    <row r="627" spans="1:35" s="2" customFormat="1" ht="15" thickBot="1">
      <c r="A627" s="17" t="s">
        <v>100</v>
      </c>
      <c r="B627" s="100">
        <f>IF($I626=0,"-",B626/$I626)</f>
        <v>0.72069241970965758</v>
      </c>
      <c r="C627" s="100">
        <f t="shared" ref="C627:H627" si="293">IF($I626=0,"-",C626/$I626)</f>
        <v>0</v>
      </c>
      <c r="D627" s="100">
        <f t="shared" si="293"/>
        <v>0.16186670517220472</v>
      </c>
      <c r="E627" s="100">
        <f t="shared" si="293"/>
        <v>8.1799850375312705E-2</v>
      </c>
      <c r="F627" s="100">
        <f t="shared" si="293"/>
        <v>0</v>
      </c>
      <c r="G627" s="100">
        <f t="shared" si="293"/>
        <v>3.5641024742825093E-2</v>
      </c>
      <c r="H627" s="101">
        <f t="shared" si="293"/>
        <v>0</v>
      </c>
      <c r="I627" s="102">
        <f>SUM(B627:H627)</f>
        <v>1</v>
      </c>
      <c r="K627" s="27" t="s">
        <v>100</v>
      </c>
      <c r="L627" s="76">
        <f>IF($S626=0,"-",L626/$S626)</f>
        <v>0.52062292735434201</v>
      </c>
      <c r="M627" s="76">
        <f t="shared" ref="M627:R627" si="294">IF($S626=0,"-",M626/$S626)</f>
        <v>0</v>
      </c>
      <c r="N627" s="76">
        <f t="shared" si="294"/>
        <v>0.11693132268812478</v>
      </c>
      <c r="O627" s="76">
        <f t="shared" si="294"/>
        <v>5.9091613002810919E-2</v>
      </c>
      <c r="P627" s="76">
        <f t="shared" si="294"/>
        <v>0.27760732163093499</v>
      </c>
      <c r="Q627" s="76">
        <f t="shared" si="294"/>
        <v>2.5746815323787538E-2</v>
      </c>
      <c r="R627" s="77">
        <f t="shared" si="294"/>
        <v>0</v>
      </c>
      <c r="S627" s="78">
        <f>SUM(L627:R627)</f>
        <v>1.0000000000000004</v>
      </c>
      <c r="U627" s="36" t="s">
        <v>100</v>
      </c>
      <c r="V627" s="103">
        <f>V626/$AF626</f>
        <v>0.52062292735434201</v>
      </c>
      <c r="W627" s="103">
        <f t="shared" ref="W627:AF627" si="295">W626/$AF626</f>
        <v>0.10061853525839595</v>
      </c>
      <c r="X627" s="103">
        <f t="shared" si="295"/>
        <v>1.6312787429728842E-2</v>
      </c>
      <c r="Y627" s="103">
        <f t="shared" si="295"/>
        <v>1.7950435086288109E-2</v>
      </c>
      <c r="Z627" s="103">
        <f t="shared" si="295"/>
        <v>1.7783186552252271E-2</v>
      </c>
      <c r="AA627" s="103">
        <f t="shared" si="295"/>
        <v>8.171465787061908E-3</v>
      </c>
      <c r="AB627" s="103">
        <f t="shared" si="295"/>
        <v>1.3517875013331257E-2</v>
      </c>
      <c r="AC627" s="103">
        <f t="shared" si="295"/>
        <v>1.2228940310456281E-2</v>
      </c>
      <c r="AD627" s="103">
        <f t="shared" si="295"/>
        <v>1.5186525577208633E-2</v>
      </c>
      <c r="AE627" s="103">
        <f t="shared" si="295"/>
        <v>0.27760732163093499</v>
      </c>
      <c r="AF627" s="104">
        <f t="shared" si="295"/>
        <v>1</v>
      </c>
      <c r="AG627" s="123"/>
    </row>
    <row r="628" spans="1:35" ht="15" thickBot="1">
      <c r="A628" s="16"/>
      <c r="B628" s="16"/>
      <c r="C628" s="16"/>
      <c r="D628" s="16"/>
      <c r="E628" s="16"/>
      <c r="F628" s="16"/>
      <c r="G628" s="16"/>
      <c r="H628" s="16"/>
      <c r="I628" s="16"/>
      <c r="K628" s="16"/>
      <c r="L628" s="16"/>
      <c r="M628" s="16"/>
      <c r="N628" s="16"/>
      <c r="O628" s="16"/>
      <c r="P628" s="16"/>
      <c r="Q628" s="16"/>
      <c r="R628" s="16"/>
      <c r="S628" s="16"/>
      <c r="AG628"/>
      <c r="AH628"/>
      <c r="AI628"/>
    </row>
    <row r="629" spans="1:35" ht="28.5">
      <c r="A629" s="439" t="s">
        <v>48</v>
      </c>
      <c r="B629" s="37" t="s">
        <v>0</v>
      </c>
      <c r="C629" s="37" t="s">
        <v>1</v>
      </c>
      <c r="D629" s="37" t="s">
        <v>2</v>
      </c>
      <c r="E629" s="37" t="s">
        <v>3</v>
      </c>
      <c r="F629" s="37" t="s">
        <v>27</v>
      </c>
      <c r="G629" s="37" t="s">
        <v>4</v>
      </c>
      <c r="H629" s="37" t="s">
        <v>5</v>
      </c>
      <c r="I629" s="38" t="s">
        <v>6</v>
      </c>
      <c r="K629" s="377" t="s">
        <v>48</v>
      </c>
      <c r="L629" s="39" t="s">
        <v>0</v>
      </c>
      <c r="M629" s="39" t="s">
        <v>1</v>
      </c>
      <c r="N629" s="39" t="s">
        <v>2</v>
      </c>
      <c r="O629" s="39" t="s">
        <v>3</v>
      </c>
      <c r="P629" s="39" t="s">
        <v>27</v>
      </c>
      <c r="Q629" s="39" t="s">
        <v>4</v>
      </c>
      <c r="R629" s="39" t="s">
        <v>5</v>
      </c>
      <c r="S629" s="40" t="s">
        <v>6</v>
      </c>
    </row>
    <row r="630" spans="1:35" ht="15" customHeight="1">
      <c r="A630" s="440" t="s">
        <v>48</v>
      </c>
      <c r="B630" s="372" t="s">
        <v>109</v>
      </c>
      <c r="C630" s="373"/>
      <c r="D630" s="373"/>
      <c r="E630" s="373"/>
      <c r="F630" s="373"/>
      <c r="G630" s="373"/>
      <c r="H630" s="373"/>
      <c r="I630" s="374"/>
      <c r="K630" s="378" t="s">
        <v>48</v>
      </c>
      <c r="L630" s="369" t="s">
        <v>109</v>
      </c>
      <c r="M630" s="370"/>
      <c r="N630" s="370"/>
      <c r="O630" s="370"/>
      <c r="P630" s="370"/>
      <c r="Q630" s="370"/>
      <c r="R630" s="370"/>
      <c r="S630" s="371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35" ht="15">
      <c r="A631" s="7" t="s">
        <v>7</v>
      </c>
      <c r="B631" s="42">
        <v>0.12391965530363848</v>
      </c>
      <c r="C631" s="42">
        <v>0</v>
      </c>
      <c r="D631" s="42">
        <v>0</v>
      </c>
      <c r="E631" s="42">
        <v>0</v>
      </c>
      <c r="F631" s="42">
        <v>0</v>
      </c>
      <c r="G631" s="42">
        <v>0</v>
      </c>
      <c r="H631" s="43">
        <v>0</v>
      </c>
      <c r="I631" s="44">
        <f>SUM(B631:H631)</f>
        <v>0.12391965530363848</v>
      </c>
      <c r="J631" s="5"/>
      <c r="K631" s="28" t="s">
        <v>7</v>
      </c>
      <c r="L631" s="42">
        <v>0.12391965530363848</v>
      </c>
      <c r="M631" s="42">
        <v>0</v>
      </c>
      <c r="N631" s="42">
        <v>0</v>
      </c>
      <c r="O631" s="42">
        <v>0</v>
      </c>
      <c r="P631" s="42">
        <v>0</v>
      </c>
      <c r="Q631" s="42">
        <v>0</v>
      </c>
      <c r="R631" s="82">
        <v>0</v>
      </c>
      <c r="S631" s="83">
        <f>SUM(L631:R631)</f>
        <v>0.12391965530363848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35" ht="15">
      <c r="A632" s="8" t="s">
        <v>8</v>
      </c>
      <c r="B632" s="48">
        <v>6.2455526399066681</v>
      </c>
      <c r="C632" s="48">
        <v>0</v>
      </c>
      <c r="D632" s="48">
        <v>0</v>
      </c>
      <c r="E632" s="48">
        <v>0</v>
      </c>
      <c r="F632" s="48">
        <v>0</v>
      </c>
      <c r="G632" s="48">
        <v>0</v>
      </c>
      <c r="H632" s="49">
        <v>0</v>
      </c>
      <c r="I632" s="50">
        <f t="shared" ref="I632:I651" si="296">SUM(B632:H632)</f>
        <v>6.2455526399066681</v>
      </c>
      <c r="J632" s="5"/>
      <c r="K632" s="20" t="s">
        <v>8</v>
      </c>
      <c r="L632" s="51">
        <v>6.2455526399066681</v>
      </c>
      <c r="M632" s="51">
        <v>0</v>
      </c>
      <c r="N632" s="51">
        <v>0</v>
      </c>
      <c r="O632" s="51">
        <v>0</v>
      </c>
      <c r="P632" s="51">
        <v>0</v>
      </c>
      <c r="Q632" s="51">
        <v>0</v>
      </c>
      <c r="R632" s="52">
        <v>0</v>
      </c>
      <c r="S632" s="53">
        <f t="shared" ref="S632:S651" si="297">SUM(L632:R632)</f>
        <v>6.2455526399066681</v>
      </c>
    </row>
    <row r="633" spans="1:35" ht="15">
      <c r="A633" s="9" t="s">
        <v>10</v>
      </c>
      <c r="B633" s="45">
        <v>0.49709335571739238</v>
      </c>
      <c r="C633" s="45">
        <v>0</v>
      </c>
      <c r="D633" s="45">
        <v>1.5924114432520711E-3</v>
      </c>
      <c r="E633" s="45">
        <v>0</v>
      </c>
      <c r="F633" s="45">
        <v>0</v>
      </c>
      <c r="G633" s="45">
        <v>0</v>
      </c>
      <c r="H633" s="54">
        <v>0</v>
      </c>
      <c r="I633" s="44">
        <f t="shared" si="296"/>
        <v>0.49868576716064444</v>
      </c>
      <c r="J633" s="5"/>
      <c r="K633" s="21" t="s">
        <v>10</v>
      </c>
      <c r="L633" s="45">
        <v>0.49709335571739238</v>
      </c>
      <c r="M633" s="45">
        <v>0</v>
      </c>
      <c r="N633" s="45">
        <v>1.5924114432520711E-3</v>
      </c>
      <c r="O633" s="45">
        <v>0</v>
      </c>
      <c r="P633" s="45">
        <v>0</v>
      </c>
      <c r="Q633" s="45">
        <v>0</v>
      </c>
      <c r="R633" s="46">
        <v>0</v>
      </c>
      <c r="S633" s="47">
        <f t="shared" si="297"/>
        <v>0.49868576716064444</v>
      </c>
    </row>
    <row r="634" spans="1:35" ht="15">
      <c r="A634" s="8" t="s">
        <v>53</v>
      </c>
      <c r="B634" s="48">
        <v>0</v>
      </c>
      <c r="C634" s="48">
        <v>0</v>
      </c>
      <c r="D634" s="48">
        <v>0</v>
      </c>
      <c r="E634" s="48">
        <v>0</v>
      </c>
      <c r="F634" s="48">
        <v>0</v>
      </c>
      <c r="G634" s="48">
        <v>0</v>
      </c>
      <c r="H634" s="49">
        <v>0</v>
      </c>
      <c r="I634" s="50">
        <f t="shared" si="296"/>
        <v>0</v>
      </c>
      <c r="J634" s="5"/>
      <c r="K634" s="20" t="s">
        <v>53</v>
      </c>
      <c r="L634" s="51">
        <v>0</v>
      </c>
      <c r="M634" s="51">
        <v>0</v>
      </c>
      <c r="N634" s="51">
        <v>0</v>
      </c>
      <c r="O634" s="51">
        <v>0</v>
      </c>
      <c r="P634" s="51">
        <v>0</v>
      </c>
      <c r="Q634" s="51">
        <v>0</v>
      </c>
      <c r="R634" s="52">
        <v>0</v>
      </c>
      <c r="S634" s="53">
        <f t="shared" si="297"/>
        <v>0</v>
      </c>
    </row>
    <row r="635" spans="1:35" ht="15">
      <c r="A635" s="9" t="s">
        <v>16</v>
      </c>
      <c r="B635" s="45">
        <v>45.20252403717955</v>
      </c>
      <c r="C635" s="45">
        <v>0.19536814208229406</v>
      </c>
      <c r="D635" s="45">
        <v>3.6424071741934272</v>
      </c>
      <c r="E635" s="45">
        <v>0</v>
      </c>
      <c r="F635" s="45">
        <v>0</v>
      </c>
      <c r="G635" s="45">
        <v>0</v>
      </c>
      <c r="H635" s="54">
        <v>0</v>
      </c>
      <c r="I635" s="44">
        <f t="shared" si="296"/>
        <v>49.040299353455275</v>
      </c>
      <c r="J635" s="5"/>
      <c r="K635" s="21" t="s">
        <v>16</v>
      </c>
      <c r="L635" s="45">
        <v>45.20252403717955</v>
      </c>
      <c r="M635" s="45">
        <v>0.19536814208229406</v>
      </c>
      <c r="N635" s="45">
        <v>3.6424071741934272</v>
      </c>
      <c r="O635" s="45">
        <v>0</v>
      </c>
      <c r="P635" s="45">
        <v>0</v>
      </c>
      <c r="Q635" s="45">
        <v>0</v>
      </c>
      <c r="R635" s="46">
        <v>0</v>
      </c>
      <c r="S635" s="47">
        <f t="shared" si="297"/>
        <v>49.040299353455275</v>
      </c>
    </row>
    <row r="636" spans="1:35" ht="15">
      <c r="A636" s="8" t="s">
        <v>65</v>
      </c>
      <c r="B636" s="48">
        <v>3.0604834057508259</v>
      </c>
      <c r="C636" s="48">
        <v>6.9068396934837295E-2</v>
      </c>
      <c r="D636" s="48">
        <v>0</v>
      </c>
      <c r="E636" s="48">
        <v>0</v>
      </c>
      <c r="F636" s="48">
        <v>0</v>
      </c>
      <c r="G636" s="48">
        <v>0</v>
      </c>
      <c r="H636" s="49">
        <v>0</v>
      </c>
      <c r="I636" s="50">
        <f t="shared" si="296"/>
        <v>3.129551802685663</v>
      </c>
      <c r="J636" s="5"/>
      <c r="K636" s="20" t="s">
        <v>65</v>
      </c>
      <c r="L636" s="51">
        <v>3.0604834057508259</v>
      </c>
      <c r="M636" s="51">
        <v>6.9068396934837295E-2</v>
      </c>
      <c r="N636" s="51">
        <v>0</v>
      </c>
      <c r="O636" s="51">
        <v>0</v>
      </c>
      <c r="P636" s="51">
        <v>0</v>
      </c>
      <c r="Q636" s="51">
        <v>0</v>
      </c>
      <c r="R636" s="52">
        <v>0</v>
      </c>
      <c r="S636" s="53">
        <f t="shared" si="297"/>
        <v>3.129551802685663</v>
      </c>
    </row>
    <row r="637" spans="1:35" ht="15">
      <c r="A637" s="9" t="s">
        <v>55</v>
      </c>
      <c r="B637" s="45">
        <v>0</v>
      </c>
      <c r="C637" s="45">
        <v>9.1540517993828216E-2</v>
      </c>
      <c r="D637" s="45">
        <v>0</v>
      </c>
      <c r="E637" s="45">
        <v>4.442979523715973</v>
      </c>
      <c r="F637" s="45">
        <v>175.46561131937383</v>
      </c>
      <c r="G637" s="45">
        <v>0</v>
      </c>
      <c r="H637" s="54">
        <v>0</v>
      </c>
      <c r="I637" s="44">
        <f t="shared" si="296"/>
        <v>180.00013136108365</v>
      </c>
      <c r="J637" s="5"/>
      <c r="K637" s="21" t="s">
        <v>55</v>
      </c>
      <c r="L637" s="45">
        <v>0</v>
      </c>
      <c r="M637" s="45">
        <v>9.1540517993828216E-2</v>
      </c>
      <c r="N637" s="45">
        <v>0</v>
      </c>
      <c r="O637" s="45">
        <v>4.442979523715973</v>
      </c>
      <c r="P637" s="45">
        <v>175.46561131937383</v>
      </c>
      <c r="Q637" s="45">
        <v>0</v>
      </c>
      <c r="R637" s="46">
        <v>0</v>
      </c>
      <c r="S637" s="47">
        <f t="shared" si="297"/>
        <v>180.00013136108365</v>
      </c>
    </row>
    <row r="638" spans="1:35" ht="15">
      <c r="A638" s="8" t="s">
        <v>12</v>
      </c>
      <c r="B638" s="48">
        <v>0</v>
      </c>
      <c r="C638" s="48">
        <v>0</v>
      </c>
      <c r="D638" s="48">
        <v>0</v>
      </c>
      <c r="E638" s="48">
        <v>9.0660509515782159</v>
      </c>
      <c r="F638" s="48">
        <v>0</v>
      </c>
      <c r="G638" s="48">
        <v>0</v>
      </c>
      <c r="H638" s="49">
        <v>0</v>
      </c>
      <c r="I638" s="50">
        <f t="shared" si="296"/>
        <v>9.0660509515782159</v>
      </c>
      <c r="J638" s="5"/>
      <c r="K638" s="20" t="s">
        <v>12</v>
      </c>
      <c r="L638" s="51">
        <v>0</v>
      </c>
      <c r="M638" s="51">
        <v>0</v>
      </c>
      <c r="N638" s="51">
        <v>0</v>
      </c>
      <c r="O638" s="51">
        <v>9.0660509515782159</v>
      </c>
      <c r="P638" s="51">
        <v>0</v>
      </c>
      <c r="Q638" s="51">
        <v>0</v>
      </c>
      <c r="R638" s="52">
        <v>0</v>
      </c>
      <c r="S638" s="53">
        <f t="shared" si="297"/>
        <v>9.0660509515782159</v>
      </c>
    </row>
    <row r="639" spans="1:35" ht="15">
      <c r="A639" s="9" t="s">
        <v>56</v>
      </c>
      <c r="B639" s="45">
        <v>0</v>
      </c>
      <c r="C639" s="45">
        <v>0</v>
      </c>
      <c r="D639" s="45">
        <v>0</v>
      </c>
      <c r="E639" s="45">
        <v>0</v>
      </c>
      <c r="F639" s="45">
        <v>0</v>
      </c>
      <c r="G639" s="45">
        <v>0</v>
      </c>
      <c r="H639" s="54">
        <v>0</v>
      </c>
      <c r="I639" s="44">
        <f t="shared" si="296"/>
        <v>0</v>
      </c>
      <c r="J639" s="5"/>
      <c r="K639" s="21" t="s">
        <v>56</v>
      </c>
      <c r="L639" s="45">
        <v>0</v>
      </c>
      <c r="M639" s="45">
        <v>0</v>
      </c>
      <c r="N639" s="45">
        <v>0</v>
      </c>
      <c r="O639" s="45">
        <v>0</v>
      </c>
      <c r="P639" s="45">
        <v>0</v>
      </c>
      <c r="Q639" s="45">
        <v>0</v>
      </c>
      <c r="R639" s="46">
        <v>0</v>
      </c>
      <c r="S639" s="47">
        <f t="shared" si="297"/>
        <v>0</v>
      </c>
    </row>
    <row r="640" spans="1:35" ht="15">
      <c r="A640" s="8" t="s">
        <v>17</v>
      </c>
      <c r="B640" s="48">
        <v>4.7372106562852094</v>
      </c>
      <c r="C640" s="48">
        <v>0</v>
      </c>
      <c r="D640" s="48">
        <v>2.2933934876737609E-2</v>
      </c>
      <c r="E640" s="48">
        <v>0.13954641696614872</v>
      </c>
      <c r="F640" s="48">
        <v>0</v>
      </c>
      <c r="G640" s="48">
        <v>0</v>
      </c>
      <c r="H640" s="49">
        <v>0</v>
      </c>
      <c r="I640" s="50">
        <f t="shared" si="296"/>
        <v>4.8996910081280962</v>
      </c>
      <c r="J640" s="5"/>
      <c r="K640" s="20" t="s">
        <v>17</v>
      </c>
      <c r="L640" s="51">
        <v>4.7372106562852094</v>
      </c>
      <c r="M640" s="51">
        <v>0</v>
      </c>
      <c r="N640" s="51">
        <v>2.2933934876737609E-2</v>
      </c>
      <c r="O640" s="51">
        <v>0.13954641696614872</v>
      </c>
      <c r="P640" s="51">
        <v>0</v>
      </c>
      <c r="Q640" s="51">
        <v>0</v>
      </c>
      <c r="R640" s="52">
        <v>0</v>
      </c>
      <c r="S640" s="53">
        <f t="shared" si="297"/>
        <v>4.8996910081280962</v>
      </c>
    </row>
    <row r="641" spans="1:37" ht="15">
      <c r="A641" s="9" t="s">
        <v>141</v>
      </c>
      <c r="B641" s="45">
        <v>30.439987535034632</v>
      </c>
      <c r="C641" s="45">
        <v>0</v>
      </c>
      <c r="D641" s="45">
        <v>7.8674076748693391</v>
      </c>
      <c r="E641" s="45">
        <v>0</v>
      </c>
      <c r="F641" s="45">
        <v>0</v>
      </c>
      <c r="G641" s="45">
        <v>0</v>
      </c>
      <c r="H641" s="54">
        <v>0</v>
      </c>
      <c r="I641" s="44">
        <f t="shared" si="296"/>
        <v>38.307395209903973</v>
      </c>
      <c r="J641" s="5"/>
      <c r="K641" s="21" t="s">
        <v>141</v>
      </c>
      <c r="L641" s="45">
        <v>30.439987535034632</v>
      </c>
      <c r="M641" s="45">
        <v>0</v>
      </c>
      <c r="N641" s="45">
        <v>7.8674076748693391</v>
      </c>
      <c r="O641" s="45">
        <v>0</v>
      </c>
      <c r="P641" s="45">
        <v>0</v>
      </c>
      <c r="Q641" s="45">
        <v>0</v>
      </c>
      <c r="R641" s="46">
        <v>0</v>
      </c>
      <c r="S641" s="47">
        <f t="shared" si="297"/>
        <v>38.307395209903973</v>
      </c>
    </row>
    <row r="642" spans="1:37" ht="15">
      <c r="A642" s="8" t="s">
        <v>25</v>
      </c>
      <c r="B642" s="48">
        <v>38.111644176194382</v>
      </c>
      <c r="C642" s="48">
        <v>4.9519353671269216E-2</v>
      </c>
      <c r="D642" s="48">
        <v>0.78831272801672803</v>
      </c>
      <c r="E642" s="48">
        <v>63.329618857978332</v>
      </c>
      <c r="F642" s="48">
        <v>0</v>
      </c>
      <c r="G642" s="48">
        <v>21.35603012121771</v>
      </c>
      <c r="H642" s="49">
        <v>0.29962491416289799</v>
      </c>
      <c r="I642" s="50">
        <f t="shared" si="296"/>
        <v>123.93475015124133</v>
      </c>
      <c r="J642" s="5"/>
      <c r="K642" s="20" t="s">
        <v>25</v>
      </c>
      <c r="L642" s="51">
        <v>38.111644176194382</v>
      </c>
      <c r="M642" s="51">
        <v>4.9519353671269216E-2</v>
      </c>
      <c r="N642" s="51">
        <v>0.78831272801672803</v>
      </c>
      <c r="O642" s="51">
        <v>63.329618857978332</v>
      </c>
      <c r="P642" s="51">
        <v>0</v>
      </c>
      <c r="Q642" s="51">
        <v>21.35603012121771</v>
      </c>
      <c r="R642" s="52">
        <v>0.29962491416289799</v>
      </c>
      <c r="S642" s="53">
        <f t="shared" si="297"/>
        <v>123.93475015124133</v>
      </c>
    </row>
    <row r="643" spans="1:37" ht="15">
      <c r="A643" s="9" t="s">
        <v>24</v>
      </c>
      <c r="B643" s="45">
        <v>4.9388801112610592</v>
      </c>
      <c r="C643" s="45">
        <v>0</v>
      </c>
      <c r="D643" s="45">
        <v>0</v>
      </c>
      <c r="E643" s="45">
        <v>0</v>
      </c>
      <c r="F643" s="45">
        <v>0</v>
      </c>
      <c r="G643" s="45">
        <v>0</v>
      </c>
      <c r="H643" s="54">
        <v>0</v>
      </c>
      <c r="I643" s="44">
        <f t="shared" si="296"/>
        <v>4.9388801112610592</v>
      </c>
      <c r="J643" s="5"/>
      <c r="K643" s="21" t="s">
        <v>24</v>
      </c>
      <c r="L643" s="45">
        <v>4.9388801112610592</v>
      </c>
      <c r="M643" s="45">
        <v>0</v>
      </c>
      <c r="N643" s="45">
        <v>0</v>
      </c>
      <c r="O643" s="45">
        <v>0</v>
      </c>
      <c r="P643" s="45">
        <v>0</v>
      </c>
      <c r="Q643" s="45">
        <v>0</v>
      </c>
      <c r="R643" s="46">
        <v>0</v>
      </c>
      <c r="S643" s="47">
        <f t="shared" si="297"/>
        <v>4.9388801112610592</v>
      </c>
    </row>
    <row r="644" spans="1:37" ht="15">
      <c r="A644" s="8" t="s">
        <v>57</v>
      </c>
      <c r="B644" s="48">
        <v>96.696948285896866</v>
      </c>
      <c r="C644" s="48">
        <v>4.3800435706823988</v>
      </c>
      <c r="D644" s="48">
        <v>55.059976952120465</v>
      </c>
      <c r="E644" s="48">
        <v>0</v>
      </c>
      <c r="F644" s="48">
        <v>0</v>
      </c>
      <c r="G644" s="48">
        <v>0</v>
      </c>
      <c r="H644" s="49">
        <v>0</v>
      </c>
      <c r="I644" s="50">
        <f t="shared" si="296"/>
        <v>156.13696880869975</v>
      </c>
      <c r="J644" s="5"/>
      <c r="K644" s="20" t="s">
        <v>57</v>
      </c>
      <c r="L644" s="51">
        <v>96.696948285896866</v>
      </c>
      <c r="M644" s="51">
        <v>4.3800435706823988</v>
      </c>
      <c r="N644" s="51">
        <v>55.059976952120465</v>
      </c>
      <c r="O644" s="51">
        <v>0</v>
      </c>
      <c r="P644" s="51">
        <v>0</v>
      </c>
      <c r="Q644" s="51">
        <v>0</v>
      </c>
      <c r="R644" s="52">
        <v>0</v>
      </c>
      <c r="S644" s="53">
        <f t="shared" si="297"/>
        <v>156.13696880869975</v>
      </c>
    </row>
    <row r="645" spans="1:37" ht="15">
      <c r="A645" s="9" t="s">
        <v>22</v>
      </c>
      <c r="B645" s="45">
        <v>16.985340893220751</v>
      </c>
      <c r="C645" s="45">
        <v>0</v>
      </c>
      <c r="D645" s="45">
        <v>6.4695011692163913</v>
      </c>
      <c r="E645" s="45">
        <v>0.20658134482283994</v>
      </c>
      <c r="F645" s="45">
        <v>10.489937423782388</v>
      </c>
      <c r="G645" s="45">
        <v>0</v>
      </c>
      <c r="H645" s="54">
        <v>0</v>
      </c>
      <c r="I645" s="44">
        <f t="shared" si="296"/>
        <v>34.151360831042375</v>
      </c>
      <c r="J645" s="5"/>
      <c r="K645" s="21" t="s">
        <v>22</v>
      </c>
      <c r="L645" s="45">
        <v>16.985340893220751</v>
      </c>
      <c r="M645" s="45">
        <v>0</v>
      </c>
      <c r="N645" s="45">
        <v>6.4695011692163913</v>
      </c>
      <c r="O645" s="45">
        <v>0.20658134482283994</v>
      </c>
      <c r="P645" s="45">
        <v>10.489937423782388</v>
      </c>
      <c r="Q645" s="45">
        <v>0</v>
      </c>
      <c r="R645" s="46">
        <v>0</v>
      </c>
      <c r="S645" s="47">
        <f t="shared" si="297"/>
        <v>34.151360831042375</v>
      </c>
    </row>
    <row r="646" spans="1:37" ht="15">
      <c r="A646" s="8" t="s">
        <v>21</v>
      </c>
      <c r="B646" s="48">
        <v>0</v>
      </c>
      <c r="C646" s="48">
        <v>0</v>
      </c>
      <c r="D646" s="48">
        <v>0</v>
      </c>
      <c r="E646" s="48">
        <v>0</v>
      </c>
      <c r="F646" s="48">
        <v>0</v>
      </c>
      <c r="G646" s="48">
        <v>0</v>
      </c>
      <c r="H646" s="49">
        <v>0</v>
      </c>
      <c r="I646" s="50">
        <f t="shared" si="296"/>
        <v>0</v>
      </c>
      <c r="J646" s="5"/>
      <c r="K646" s="20" t="s">
        <v>21</v>
      </c>
      <c r="L646" s="51">
        <v>0</v>
      </c>
      <c r="M646" s="51">
        <v>0</v>
      </c>
      <c r="N646" s="51">
        <v>0</v>
      </c>
      <c r="O646" s="51">
        <v>0</v>
      </c>
      <c r="P646" s="51">
        <v>0</v>
      </c>
      <c r="Q646" s="51">
        <v>0</v>
      </c>
      <c r="R646" s="52">
        <v>0</v>
      </c>
      <c r="S646" s="53">
        <f t="shared" si="297"/>
        <v>0</v>
      </c>
    </row>
    <row r="647" spans="1:37" ht="15">
      <c r="A647" s="10" t="s">
        <v>61</v>
      </c>
      <c r="B647" s="45">
        <v>5.6511833754656919</v>
      </c>
      <c r="C647" s="45">
        <v>0</v>
      </c>
      <c r="D647" s="45">
        <v>0</v>
      </c>
      <c r="E647" s="45">
        <v>0</v>
      </c>
      <c r="F647" s="45">
        <v>0</v>
      </c>
      <c r="G647" s="45">
        <v>0</v>
      </c>
      <c r="H647" s="54">
        <v>0</v>
      </c>
      <c r="I647" s="44">
        <f t="shared" si="296"/>
        <v>5.6511833754656919</v>
      </c>
      <c r="J647" s="5"/>
      <c r="K647" s="22" t="s">
        <v>61</v>
      </c>
      <c r="L647" s="45">
        <v>5.6511833754656919</v>
      </c>
      <c r="M647" s="45">
        <v>0</v>
      </c>
      <c r="N647" s="45">
        <v>0</v>
      </c>
      <c r="O647" s="45">
        <v>0</v>
      </c>
      <c r="P647" s="45">
        <v>0</v>
      </c>
      <c r="Q647" s="45">
        <v>0</v>
      </c>
      <c r="R647" s="46">
        <v>0</v>
      </c>
      <c r="S647" s="47">
        <f t="shared" si="297"/>
        <v>5.6511833754656919</v>
      </c>
    </row>
    <row r="648" spans="1:37">
      <c r="A648" s="11" t="s">
        <v>23</v>
      </c>
      <c r="B648" s="55">
        <v>5.6511833754656919</v>
      </c>
      <c r="C648" s="55">
        <v>0</v>
      </c>
      <c r="D648" s="55">
        <v>0</v>
      </c>
      <c r="E648" s="55">
        <v>0</v>
      </c>
      <c r="F648" s="55">
        <v>0</v>
      </c>
      <c r="G648" s="55">
        <v>0</v>
      </c>
      <c r="H648" s="56">
        <v>0</v>
      </c>
      <c r="I648" s="57">
        <f t="shared" si="296"/>
        <v>5.6511833754656919</v>
      </c>
      <c r="J648" s="5"/>
      <c r="K648" s="23" t="s">
        <v>23</v>
      </c>
      <c r="L648" s="58">
        <v>5.6511833754656919</v>
      </c>
      <c r="M648" s="58">
        <v>0</v>
      </c>
      <c r="N648" s="58">
        <v>0</v>
      </c>
      <c r="O648" s="58">
        <v>0</v>
      </c>
      <c r="P648" s="58">
        <v>0</v>
      </c>
      <c r="Q648" s="58">
        <v>0</v>
      </c>
      <c r="R648" s="59">
        <v>0</v>
      </c>
      <c r="S648" s="60">
        <f t="shared" si="297"/>
        <v>5.6511833754656919</v>
      </c>
    </row>
    <row r="649" spans="1:37">
      <c r="A649" s="12" t="s">
        <v>19</v>
      </c>
      <c r="B649" s="61">
        <v>0</v>
      </c>
      <c r="C649" s="61">
        <v>0</v>
      </c>
      <c r="D649" s="61">
        <v>0</v>
      </c>
      <c r="E649" s="61">
        <v>0</v>
      </c>
      <c r="F649" s="61">
        <v>0</v>
      </c>
      <c r="G649" s="61">
        <v>0</v>
      </c>
      <c r="H649" s="62">
        <v>0</v>
      </c>
      <c r="I649" s="63">
        <f t="shared" si="296"/>
        <v>0</v>
      </c>
      <c r="J649" s="5"/>
      <c r="K649" s="24" t="s">
        <v>19</v>
      </c>
      <c r="L649" s="61">
        <v>0</v>
      </c>
      <c r="M649" s="61">
        <v>0</v>
      </c>
      <c r="N649" s="61">
        <v>0</v>
      </c>
      <c r="O649" s="61">
        <v>0</v>
      </c>
      <c r="P649" s="61">
        <v>0</v>
      </c>
      <c r="Q649" s="61">
        <v>0</v>
      </c>
      <c r="R649" s="64">
        <v>0</v>
      </c>
      <c r="S649" s="65">
        <f t="shared" si="297"/>
        <v>0</v>
      </c>
    </row>
    <row r="650" spans="1:37">
      <c r="A650" s="11" t="s">
        <v>20</v>
      </c>
      <c r="B650" s="55">
        <v>0</v>
      </c>
      <c r="C650" s="55">
        <v>0</v>
      </c>
      <c r="D650" s="55">
        <v>0</v>
      </c>
      <c r="E650" s="55">
        <v>0</v>
      </c>
      <c r="F650" s="55">
        <v>0</v>
      </c>
      <c r="G650" s="55">
        <v>0</v>
      </c>
      <c r="H650" s="56">
        <v>0</v>
      </c>
      <c r="I650" s="57">
        <f t="shared" si="296"/>
        <v>0</v>
      </c>
      <c r="J650" s="5"/>
      <c r="K650" s="23" t="s">
        <v>20</v>
      </c>
      <c r="L650" s="58">
        <v>0</v>
      </c>
      <c r="M650" s="58">
        <v>0</v>
      </c>
      <c r="N650" s="58">
        <v>0</v>
      </c>
      <c r="O650" s="58">
        <v>0</v>
      </c>
      <c r="P650" s="58">
        <v>0</v>
      </c>
      <c r="Q650" s="58">
        <v>0</v>
      </c>
      <c r="R650" s="59">
        <v>0</v>
      </c>
      <c r="S650" s="60">
        <f t="shared" si="297"/>
        <v>0</v>
      </c>
    </row>
    <row r="651" spans="1:37" ht="15" thickBot="1">
      <c r="A651" s="13" t="s">
        <v>11</v>
      </c>
      <c r="B651" s="66">
        <v>0</v>
      </c>
      <c r="C651" s="66">
        <v>0</v>
      </c>
      <c r="D651" s="66">
        <v>0</v>
      </c>
      <c r="E651" s="66">
        <v>0</v>
      </c>
      <c r="F651" s="66">
        <v>0</v>
      </c>
      <c r="G651" s="66">
        <v>0</v>
      </c>
      <c r="H651" s="67">
        <v>0</v>
      </c>
      <c r="I651" s="68">
        <f t="shared" si="296"/>
        <v>0</v>
      </c>
      <c r="J651" s="5"/>
      <c r="K651" s="25" t="s">
        <v>11</v>
      </c>
      <c r="L651" s="66">
        <v>0</v>
      </c>
      <c r="M651" s="66">
        <v>0</v>
      </c>
      <c r="N651" s="66">
        <v>0</v>
      </c>
      <c r="O651" s="66">
        <v>0</v>
      </c>
      <c r="P651" s="66">
        <v>0</v>
      </c>
      <c r="Q651" s="66">
        <v>0</v>
      </c>
      <c r="R651" s="69">
        <v>0</v>
      </c>
      <c r="S651" s="70">
        <f t="shared" si="297"/>
        <v>0</v>
      </c>
    </row>
    <row r="652" spans="1:37" ht="15">
      <c r="A652" s="14" t="s">
        <v>26</v>
      </c>
      <c r="B652" s="71">
        <f>SUM(B631:B647)</f>
        <v>252.69076812721664</v>
      </c>
      <c r="C652" s="71">
        <f t="shared" ref="C652:I652" si="298">SUM(C631:C647)</f>
        <v>4.7855399813646278</v>
      </c>
      <c r="D652" s="71">
        <f t="shared" si="298"/>
        <v>73.852132044736337</v>
      </c>
      <c r="E652" s="71">
        <f t="shared" si="298"/>
        <v>77.184777095061506</v>
      </c>
      <c r="F652" s="71">
        <f t="shared" si="298"/>
        <v>185.95554874315621</v>
      </c>
      <c r="G652" s="71">
        <f t="shared" si="298"/>
        <v>21.35603012121771</v>
      </c>
      <c r="H652" s="72">
        <f t="shared" si="298"/>
        <v>0.29962491416289799</v>
      </c>
      <c r="I652" s="44">
        <f t="shared" si="298"/>
        <v>616.12442102691614</v>
      </c>
      <c r="J652" s="5"/>
      <c r="K652" s="26" t="s">
        <v>26</v>
      </c>
      <c r="L652" s="71">
        <f>SUM(L631:L647)</f>
        <v>252.69076812721664</v>
      </c>
      <c r="M652" s="71">
        <f t="shared" ref="M652:S652" si="299">SUM(M631:M647)</f>
        <v>4.7855399813646278</v>
      </c>
      <c r="N652" s="71">
        <f t="shared" si="299"/>
        <v>73.852132044736337</v>
      </c>
      <c r="O652" s="71">
        <f t="shared" si="299"/>
        <v>77.184777095061506</v>
      </c>
      <c r="P652" s="71">
        <f t="shared" si="299"/>
        <v>185.95554874315621</v>
      </c>
      <c r="Q652" s="71">
        <f t="shared" si="299"/>
        <v>21.35603012121771</v>
      </c>
      <c r="R652" s="72">
        <f t="shared" si="299"/>
        <v>0.29962491416289799</v>
      </c>
      <c r="S652" s="73">
        <f t="shared" si="299"/>
        <v>616.12442102691614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</row>
    <row r="653" spans="1:37" s="2" customFormat="1" ht="15" thickBot="1">
      <c r="A653" s="17" t="s">
        <v>100</v>
      </c>
      <c r="B653" s="100">
        <f>IF($I652=0,"-",B652/$I652)</f>
        <v>0.41012944707831595</v>
      </c>
      <c r="C653" s="100">
        <f t="shared" ref="C653:H653" si="300">IF($I652=0,"-",C652/$I652)</f>
        <v>7.767164907030305E-3</v>
      </c>
      <c r="D653" s="100">
        <f t="shared" si="300"/>
        <v>0.11986561402913458</v>
      </c>
      <c r="E653" s="100">
        <f t="shared" si="300"/>
        <v>0.12527465956699937</v>
      </c>
      <c r="F653" s="100">
        <f t="shared" si="300"/>
        <v>0.30181492957740191</v>
      </c>
      <c r="G653" s="100">
        <f t="shared" si="300"/>
        <v>3.4661878984804509E-2</v>
      </c>
      <c r="H653" s="101">
        <f t="shared" si="300"/>
        <v>4.863058563130847E-4</v>
      </c>
      <c r="I653" s="102">
        <f>SUM(B653:H653)</f>
        <v>0.99999999999999967</v>
      </c>
      <c r="K653" s="27" t="s">
        <v>100</v>
      </c>
      <c r="L653" s="76">
        <f>IF($S652=0,"-",L652/$S652)</f>
        <v>0.41012944707831595</v>
      </c>
      <c r="M653" s="76">
        <f t="shared" ref="M653:R653" si="301">IF($S652=0,"-",M652/$S652)</f>
        <v>7.767164907030305E-3</v>
      </c>
      <c r="N653" s="76">
        <f t="shared" si="301"/>
        <v>0.11986561402913458</v>
      </c>
      <c r="O653" s="76">
        <f t="shared" si="301"/>
        <v>0.12527465956699937</v>
      </c>
      <c r="P653" s="76">
        <f t="shared" si="301"/>
        <v>0.30181492957740191</v>
      </c>
      <c r="Q653" s="76">
        <f t="shared" si="301"/>
        <v>3.4661878984804509E-2</v>
      </c>
      <c r="R653" s="77">
        <f t="shared" si="301"/>
        <v>4.863058563130847E-4</v>
      </c>
      <c r="S653" s="78">
        <f>SUM(L653:R653)</f>
        <v>0.99999999999999967</v>
      </c>
      <c r="U653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41"/>
      <c r="AJ653"/>
      <c r="AK653"/>
    </row>
    <row r="654" spans="1:37">
      <c r="A654" s="16"/>
      <c r="B654" s="16"/>
      <c r="C654" s="16"/>
      <c r="D654" s="16"/>
      <c r="E654" s="16"/>
      <c r="F654" s="16"/>
      <c r="G654" s="16"/>
      <c r="H654" s="16"/>
      <c r="I654" s="16"/>
      <c r="K654" s="16"/>
      <c r="L654" s="16"/>
      <c r="M654" s="16"/>
      <c r="N654" s="16"/>
      <c r="O654" s="16"/>
      <c r="P654" s="16"/>
      <c r="Q654" s="16"/>
      <c r="R654" s="16"/>
      <c r="S654" s="16"/>
    </row>
  </sheetData>
  <mergeCells count="173">
    <mergeCell ref="V604:AF604"/>
    <mergeCell ref="F605:F625"/>
    <mergeCell ref="B553:E573"/>
    <mergeCell ref="G553:H573"/>
    <mergeCell ref="L553:O573"/>
    <mergeCell ref="Q553:R573"/>
    <mergeCell ref="F579:F599"/>
    <mergeCell ref="B501:E521"/>
    <mergeCell ref="G501:H521"/>
    <mergeCell ref="L501:O521"/>
    <mergeCell ref="Q501:R521"/>
    <mergeCell ref="B527:E547"/>
    <mergeCell ref="G527:H547"/>
    <mergeCell ref="L527:O547"/>
    <mergeCell ref="Q527:R547"/>
    <mergeCell ref="U603:U604"/>
    <mergeCell ref="L552:S552"/>
    <mergeCell ref="B552:I552"/>
    <mergeCell ref="K551:K552"/>
    <mergeCell ref="A577:A578"/>
    <mergeCell ref="A603:A604"/>
    <mergeCell ref="A629:A630"/>
    <mergeCell ref="B630:I630"/>
    <mergeCell ref="F33:F53"/>
    <mergeCell ref="B59:E79"/>
    <mergeCell ref="G59:H79"/>
    <mergeCell ref="L59:O79"/>
    <mergeCell ref="Q59:R79"/>
    <mergeCell ref="F111:F131"/>
    <mergeCell ref="F137:F157"/>
    <mergeCell ref="F163:F183"/>
    <mergeCell ref="F189:F209"/>
    <mergeCell ref="B58:I58"/>
    <mergeCell ref="L58:S58"/>
    <mergeCell ref="B84:I84"/>
    <mergeCell ref="L84:S84"/>
    <mergeCell ref="B110:I110"/>
    <mergeCell ref="L110:S110"/>
    <mergeCell ref="B188:I188"/>
    <mergeCell ref="L188:S188"/>
    <mergeCell ref="Q449:R469"/>
    <mergeCell ref="B475:E495"/>
    <mergeCell ref="G475:H495"/>
    <mergeCell ref="F319:F339"/>
    <mergeCell ref="F345:F365"/>
    <mergeCell ref="F371:F391"/>
    <mergeCell ref="F397:F417"/>
    <mergeCell ref="F423:F443"/>
    <mergeCell ref="K5:K6"/>
    <mergeCell ref="K31:K32"/>
    <mergeCell ref="K57:K58"/>
    <mergeCell ref="K83:K84"/>
    <mergeCell ref="K109:K110"/>
    <mergeCell ref="K135:K136"/>
    <mergeCell ref="K161:K162"/>
    <mergeCell ref="K187:K188"/>
    <mergeCell ref="K213:K214"/>
    <mergeCell ref="A447:A448"/>
    <mergeCell ref="A473:A474"/>
    <mergeCell ref="A499:A500"/>
    <mergeCell ref="A525:A526"/>
    <mergeCell ref="A551:A552"/>
    <mergeCell ref="A317:A318"/>
    <mergeCell ref="A343:A344"/>
    <mergeCell ref="A369:A370"/>
    <mergeCell ref="A395:A396"/>
    <mergeCell ref="A421:A422"/>
    <mergeCell ref="A187:A188"/>
    <mergeCell ref="A213:A214"/>
    <mergeCell ref="A239:A240"/>
    <mergeCell ref="A265:A266"/>
    <mergeCell ref="A291:A292"/>
    <mergeCell ref="A57:A58"/>
    <mergeCell ref="A83:A84"/>
    <mergeCell ref="A109:A110"/>
    <mergeCell ref="A135:A136"/>
    <mergeCell ref="A161:A162"/>
    <mergeCell ref="A1:I3"/>
    <mergeCell ref="K1:S3"/>
    <mergeCell ref="U1:AI3"/>
    <mergeCell ref="A5:A6"/>
    <mergeCell ref="A31:A32"/>
    <mergeCell ref="U31:U32"/>
    <mergeCell ref="B6:I6"/>
    <mergeCell ref="L6:S6"/>
    <mergeCell ref="B32:I32"/>
    <mergeCell ref="L32:S32"/>
    <mergeCell ref="V32:AI32"/>
    <mergeCell ref="V110:AI110"/>
    <mergeCell ref="B136:I136"/>
    <mergeCell ref="L136:S136"/>
    <mergeCell ref="V136:AI136"/>
    <mergeCell ref="B162:I162"/>
    <mergeCell ref="L162:S162"/>
    <mergeCell ref="V162:AI162"/>
    <mergeCell ref="U109:U110"/>
    <mergeCell ref="U135:U136"/>
    <mergeCell ref="U161:U162"/>
    <mergeCell ref="V188:AI188"/>
    <mergeCell ref="B214:I214"/>
    <mergeCell ref="L214:S214"/>
    <mergeCell ref="V214:AI214"/>
    <mergeCell ref="U187:U188"/>
    <mergeCell ref="U213:U214"/>
    <mergeCell ref="B240:I240"/>
    <mergeCell ref="L240:S240"/>
    <mergeCell ref="V240:AI240"/>
    <mergeCell ref="K239:K240"/>
    <mergeCell ref="F215:F235"/>
    <mergeCell ref="L266:S266"/>
    <mergeCell ref="V266:AI266"/>
    <mergeCell ref="U239:U240"/>
    <mergeCell ref="U265:U266"/>
    <mergeCell ref="B292:I292"/>
    <mergeCell ref="L292:S292"/>
    <mergeCell ref="V292:AI292"/>
    <mergeCell ref="B318:I318"/>
    <mergeCell ref="L318:S318"/>
    <mergeCell ref="V318:AI318"/>
    <mergeCell ref="U291:U292"/>
    <mergeCell ref="U317:U318"/>
    <mergeCell ref="K265:K266"/>
    <mergeCell ref="K291:K292"/>
    <mergeCell ref="K317:K318"/>
    <mergeCell ref="B266:I266"/>
    <mergeCell ref="F241:F261"/>
    <mergeCell ref="F267:F287"/>
    <mergeCell ref="F293:F313"/>
    <mergeCell ref="K447:K448"/>
    <mergeCell ref="K473:K474"/>
    <mergeCell ref="K499:K500"/>
    <mergeCell ref="K525:K526"/>
    <mergeCell ref="L449:O469"/>
    <mergeCell ref="L344:S344"/>
    <mergeCell ref="V344:AI344"/>
    <mergeCell ref="B370:I370"/>
    <mergeCell ref="L370:S370"/>
    <mergeCell ref="V370:AI370"/>
    <mergeCell ref="K343:K344"/>
    <mergeCell ref="K369:K370"/>
    <mergeCell ref="U343:U344"/>
    <mergeCell ref="U369:U370"/>
    <mergeCell ref="B344:I344"/>
    <mergeCell ref="B396:I396"/>
    <mergeCell ref="L475:O495"/>
    <mergeCell ref="Q475:R495"/>
    <mergeCell ref="L396:S396"/>
    <mergeCell ref="B449:E469"/>
    <mergeCell ref="G449:H469"/>
    <mergeCell ref="L630:S630"/>
    <mergeCell ref="B578:I578"/>
    <mergeCell ref="L578:S578"/>
    <mergeCell ref="B604:I604"/>
    <mergeCell ref="L604:S604"/>
    <mergeCell ref="K577:K578"/>
    <mergeCell ref="K603:K604"/>
    <mergeCell ref="K629:K630"/>
    <mergeCell ref="V396:AI396"/>
    <mergeCell ref="B422:I422"/>
    <mergeCell ref="L422:S422"/>
    <mergeCell ref="V422:AI422"/>
    <mergeCell ref="K395:K396"/>
    <mergeCell ref="K421:K422"/>
    <mergeCell ref="U395:U396"/>
    <mergeCell ref="U421:U422"/>
    <mergeCell ref="B526:I526"/>
    <mergeCell ref="L526:S526"/>
    <mergeCell ref="B448:I448"/>
    <mergeCell ref="L448:S448"/>
    <mergeCell ref="B474:I474"/>
    <mergeCell ref="L474:S474"/>
    <mergeCell ref="B500:I500"/>
    <mergeCell ref="L500:S500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AS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2.625" customWidth="1"/>
    <col min="2" max="9" width="16.625" style="5" customWidth="1"/>
    <col min="10" max="10" width="11.625" customWidth="1"/>
    <col min="11" max="11" width="42.625" customWidth="1"/>
    <col min="12" max="19" width="16.625" style="5" customWidth="1"/>
    <col min="20" max="20" width="11.625" customWidth="1"/>
    <col min="21" max="21" width="41" customWidth="1"/>
    <col min="22" max="23" width="16.625" style="5" customWidth="1"/>
    <col min="24" max="24" width="23.5" style="5" customWidth="1"/>
    <col min="25" max="25" width="20.625" style="5" customWidth="1"/>
    <col min="26" max="26" width="16.625" style="5" customWidth="1"/>
    <col min="27" max="27" width="20.5" style="5" customWidth="1"/>
    <col min="28" max="31" width="16.625" style="5" customWidth="1"/>
    <col min="32" max="32" width="21.5" style="5" customWidth="1"/>
    <col min="33" max="34" width="16.625" style="5" customWidth="1"/>
    <col min="35" max="35" width="16.625" style="41" customWidth="1"/>
    <col min="36" max="37" width="16.625" customWidth="1"/>
    <col min="38" max="44" width="8.625" customWidth="1"/>
    <col min="45" max="45" width="11" style="2" customWidth="1"/>
    <col min="49" max="61" width="8.625" customWidth="1"/>
  </cols>
  <sheetData>
    <row r="1" spans="1:45" ht="15" customHeight="1" thickTop="1">
      <c r="A1" s="402" t="s">
        <v>96</v>
      </c>
      <c r="B1" s="403"/>
      <c r="C1" s="403"/>
      <c r="D1" s="403"/>
      <c r="E1" s="403"/>
      <c r="F1" s="403"/>
      <c r="G1" s="403"/>
      <c r="H1" s="403"/>
      <c r="I1" s="404"/>
      <c r="K1" s="411" t="s">
        <v>120</v>
      </c>
      <c r="L1" s="412"/>
      <c r="M1" s="412"/>
      <c r="N1" s="412"/>
      <c r="O1" s="412"/>
      <c r="P1" s="412"/>
      <c r="Q1" s="412"/>
      <c r="R1" s="412"/>
      <c r="S1" s="413"/>
      <c r="U1" s="420" t="s">
        <v>121</v>
      </c>
      <c r="V1" s="421"/>
      <c r="W1" s="421"/>
      <c r="X1" s="421"/>
      <c r="Y1" s="421"/>
      <c r="Z1" s="421"/>
      <c r="AA1" s="421"/>
      <c r="AB1" s="421"/>
      <c r="AC1" s="421"/>
      <c r="AD1" s="421"/>
      <c r="AE1" s="421"/>
      <c r="AF1" s="421"/>
      <c r="AG1" s="421"/>
      <c r="AH1" s="421"/>
      <c r="AI1" s="422"/>
    </row>
    <row r="2" spans="1:45" ht="14.25" customHeight="1">
      <c r="A2" s="405"/>
      <c r="B2" s="406"/>
      <c r="C2" s="406"/>
      <c r="D2" s="406"/>
      <c r="E2" s="406"/>
      <c r="F2" s="406"/>
      <c r="G2" s="406"/>
      <c r="H2" s="406"/>
      <c r="I2" s="407"/>
      <c r="K2" s="414"/>
      <c r="L2" s="415"/>
      <c r="M2" s="415"/>
      <c r="N2" s="415"/>
      <c r="O2" s="415"/>
      <c r="P2" s="415"/>
      <c r="Q2" s="415"/>
      <c r="R2" s="415"/>
      <c r="S2" s="416"/>
      <c r="U2" s="423"/>
      <c r="V2" s="424"/>
      <c r="W2" s="424"/>
      <c r="X2" s="424"/>
      <c r="Y2" s="424"/>
      <c r="Z2" s="424"/>
      <c r="AA2" s="424"/>
      <c r="AB2" s="424"/>
      <c r="AC2" s="424"/>
      <c r="AD2" s="424"/>
      <c r="AE2" s="424"/>
      <c r="AF2" s="424"/>
      <c r="AG2" s="424"/>
      <c r="AH2" s="424"/>
      <c r="AI2" s="425"/>
    </row>
    <row r="3" spans="1:45" ht="15" customHeight="1" thickBot="1">
      <c r="A3" s="408"/>
      <c r="B3" s="409"/>
      <c r="C3" s="409"/>
      <c r="D3" s="409"/>
      <c r="E3" s="409"/>
      <c r="F3" s="409"/>
      <c r="G3" s="409"/>
      <c r="H3" s="409"/>
      <c r="I3" s="410"/>
      <c r="K3" s="417"/>
      <c r="L3" s="418"/>
      <c r="M3" s="418"/>
      <c r="N3" s="418"/>
      <c r="O3" s="418"/>
      <c r="P3" s="418"/>
      <c r="Q3" s="418"/>
      <c r="R3" s="418"/>
      <c r="S3" s="419"/>
      <c r="U3" s="426"/>
      <c r="V3" s="427"/>
      <c r="W3" s="427"/>
      <c r="X3" s="427"/>
      <c r="Y3" s="427"/>
      <c r="Z3" s="427"/>
      <c r="AA3" s="427"/>
      <c r="AB3" s="427"/>
      <c r="AC3" s="427"/>
      <c r="AD3" s="427"/>
      <c r="AE3" s="427"/>
      <c r="AF3" s="427"/>
      <c r="AG3" s="427"/>
      <c r="AH3" s="427"/>
      <c r="AI3" s="428"/>
    </row>
    <row r="4" spans="1:45" ht="15" customHeight="1" thickTop="1" thickBot="1">
      <c r="A4" s="3"/>
      <c r="B4" s="3"/>
      <c r="C4" s="3"/>
      <c r="D4" s="3"/>
      <c r="E4" s="3"/>
      <c r="F4" s="3"/>
      <c r="G4" s="3"/>
      <c r="H4" s="3"/>
      <c r="I4" s="3"/>
      <c r="K4" s="3"/>
      <c r="L4" s="3"/>
      <c r="M4" s="3"/>
      <c r="N4" s="3"/>
      <c r="O4" s="3"/>
      <c r="P4" s="3"/>
      <c r="Q4" s="3"/>
      <c r="R4" s="3"/>
      <c r="S4" s="3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45" ht="28.5">
      <c r="A5" s="429" t="s">
        <v>126</v>
      </c>
      <c r="B5" s="37" t="s">
        <v>0</v>
      </c>
      <c r="C5" s="37" t="s">
        <v>1</v>
      </c>
      <c r="D5" s="37" t="s">
        <v>2</v>
      </c>
      <c r="E5" s="37" t="s">
        <v>3</v>
      </c>
      <c r="F5" s="37" t="s">
        <v>27</v>
      </c>
      <c r="G5" s="37" t="s">
        <v>4</v>
      </c>
      <c r="H5" s="37" t="s">
        <v>5</v>
      </c>
      <c r="I5" s="38" t="s">
        <v>6</v>
      </c>
      <c r="K5" s="437" t="s">
        <v>126</v>
      </c>
      <c r="L5" s="39" t="s">
        <v>0</v>
      </c>
      <c r="M5" s="39" t="s">
        <v>1</v>
      </c>
      <c r="N5" s="39" t="s">
        <v>2</v>
      </c>
      <c r="O5" s="39" t="s">
        <v>3</v>
      </c>
      <c r="P5" s="39" t="s">
        <v>27</v>
      </c>
      <c r="Q5" s="39" t="s">
        <v>4</v>
      </c>
      <c r="R5" s="39" t="s">
        <v>5</v>
      </c>
      <c r="S5" s="40" t="s">
        <v>6</v>
      </c>
      <c r="U5" s="5"/>
      <c r="X5"/>
      <c r="Y5"/>
      <c r="Z5"/>
      <c r="AA5"/>
      <c r="AB5"/>
      <c r="AC5"/>
      <c r="AD5"/>
      <c r="AE5"/>
      <c r="AF5"/>
      <c r="AG5"/>
      <c r="AH5" s="41"/>
      <c r="AJ5" s="41"/>
      <c r="AS5"/>
    </row>
    <row r="6" spans="1:45" ht="15" customHeight="1">
      <c r="A6" s="430" t="s">
        <v>99</v>
      </c>
      <c r="B6" s="372" t="s">
        <v>109</v>
      </c>
      <c r="C6" s="373"/>
      <c r="D6" s="373"/>
      <c r="E6" s="373"/>
      <c r="F6" s="373"/>
      <c r="G6" s="373"/>
      <c r="H6" s="373"/>
      <c r="I6" s="374"/>
      <c r="K6" s="438" t="s">
        <v>99</v>
      </c>
      <c r="L6" s="369" t="s">
        <v>109</v>
      </c>
      <c r="M6" s="370"/>
      <c r="N6" s="370"/>
      <c r="O6" s="370"/>
      <c r="P6" s="370"/>
      <c r="Q6" s="370"/>
      <c r="R6" s="370"/>
      <c r="S6" s="371"/>
      <c r="U6" s="5"/>
      <c r="X6"/>
      <c r="Y6"/>
      <c r="Z6"/>
      <c r="AA6"/>
      <c r="AB6"/>
      <c r="AC6"/>
      <c r="AD6"/>
      <c r="AE6"/>
      <c r="AF6"/>
      <c r="AG6"/>
      <c r="AH6" s="41"/>
      <c r="AJ6" s="41"/>
      <c r="AS6"/>
    </row>
    <row r="7" spans="1:45" ht="15">
      <c r="A7" s="7" t="s">
        <v>7</v>
      </c>
      <c r="B7" s="42">
        <f>B33+B85</f>
        <v>18.371098096827065</v>
      </c>
      <c r="C7" s="42">
        <f t="shared" ref="C7:E7" si="0">C33+C85</f>
        <v>0</v>
      </c>
      <c r="D7" s="42">
        <f t="shared" si="0"/>
        <v>2.2140395328680338</v>
      </c>
      <c r="E7" s="42">
        <f t="shared" si="0"/>
        <v>0</v>
      </c>
      <c r="F7" s="42">
        <f>F59+F85</f>
        <v>7.8735110072673965E-3</v>
      </c>
      <c r="G7" s="42">
        <f t="shared" ref="G7:H7" si="1">G33+G85</f>
        <v>0</v>
      </c>
      <c r="H7" s="42">
        <f t="shared" si="1"/>
        <v>0</v>
      </c>
      <c r="I7" s="44">
        <f>SUM(B7:H7)</f>
        <v>20.593011140702366</v>
      </c>
      <c r="J7" s="5"/>
      <c r="K7" s="19" t="s">
        <v>7</v>
      </c>
      <c r="L7" s="42">
        <f>L33+L85</f>
        <v>18.371098096827065</v>
      </c>
      <c r="M7" s="42">
        <f t="shared" ref="M7:O7" si="2">M33+M85</f>
        <v>0</v>
      </c>
      <c r="N7" s="42">
        <f t="shared" si="2"/>
        <v>2.2140395328680338</v>
      </c>
      <c r="O7" s="42">
        <f t="shared" si="2"/>
        <v>0</v>
      </c>
      <c r="P7" s="45">
        <f>P59+P85+P33</f>
        <v>7.8735110072673965E-3</v>
      </c>
      <c r="Q7" s="42">
        <f t="shared" ref="Q7:R7" si="3">Q33+Q85</f>
        <v>0</v>
      </c>
      <c r="R7" s="42">
        <f t="shared" si="3"/>
        <v>0</v>
      </c>
      <c r="S7" s="47">
        <f>SUM(L7:R7)</f>
        <v>20.593011140702366</v>
      </c>
      <c r="T7" s="5" t="str">
        <f>IF(ABS(S7-I7)&gt;0.01,S7-I7,"")</f>
        <v/>
      </c>
      <c r="U7" s="5"/>
      <c r="X7"/>
      <c r="Y7"/>
      <c r="Z7"/>
      <c r="AA7"/>
      <c r="AB7"/>
      <c r="AC7"/>
      <c r="AD7"/>
      <c r="AE7"/>
      <c r="AF7"/>
      <c r="AG7"/>
      <c r="AH7" s="41"/>
      <c r="AJ7" s="41"/>
      <c r="AS7"/>
    </row>
    <row r="8" spans="1:45" ht="15">
      <c r="A8" s="8" t="s">
        <v>8</v>
      </c>
      <c r="B8" s="48">
        <f t="shared" ref="B8:E27" si="4">B34+B86</f>
        <v>55.011154096481327</v>
      </c>
      <c r="C8" s="48">
        <f t="shared" si="4"/>
        <v>0</v>
      </c>
      <c r="D8" s="48">
        <f t="shared" si="4"/>
        <v>2.9014260372932372</v>
      </c>
      <c r="E8" s="48">
        <f t="shared" si="4"/>
        <v>0</v>
      </c>
      <c r="F8" s="48">
        <f t="shared" ref="F8:F27" si="5">F60+F86</f>
        <v>0</v>
      </c>
      <c r="G8" s="48">
        <f t="shared" ref="G8:H8" si="6">G34+G86</f>
        <v>0</v>
      </c>
      <c r="H8" s="48">
        <f t="shared" si="6"/>
        <v>0</v>
      </c>
      <c r="I8" s="50">
        <f t="shared" ref="I8:I27" si="7">SUM(B8:H8)</f>
        <v>57.912580133774561</v>
      </c>
      <c r="J8" s="5"/>
      <c r="K8" s="20" t="s">
        <v>8</v>
      </c>
      <c r="L8" s="51">
        <f t="shared" ref="L8:O27" si="8">L34+L86</f>
        <v>55.011154096481327</v>
      </c>
      <c r="M8" s="51">
        <f t="shared" si="8"/>
        <v>0</v>
      </c>
      <c r="N8" s="51">
        <f t="shared" si="8"/>
        <v>2.9014260372932372</v>
      </c>
      <c r="O8" s="51">
        <f t="shared" si="8"/>
        <v>0</v>
      </c>
      <c r="P8" s="51">
        <f t="shared" ref="P8:P27" si="9">P60+P86+P34</f>
        <v>0</v>
      </c>
      <c r="Q8" s="51">
        <f t="shared" ref="Q8:R8" si="10">Q34+Q86</f>
        <v>0</v>
      </c>
      <c r="R8" s="51">
        <f t="shared" si="10"/>
        <v>0</v>
      </c>
      <c r="S8" s="53">
        <f t="shared" ref="S8:S27" si="11">SUM(L8:R8)</f>
        <v>57.912580133774561</v>
      </c>
      <c r="T8" s="5" t="str">
        <f t="shared" ref="T8:T24" si="12">IF(ABS(S8-I8)&gt;0.01,S8-I8,"")</f>
        <v/>
      </c>
      <c r="U8" s="5"/>
      <c r="X8"/>
      <c r="Y8"/>
      <c r="Z8"/>
      <c r="AA8"/>
      <c r="AB8"/>
      <c r="AC8"/>
      <c r="AD8"/>
      <c r="AE8"/>
      <c r="AF8"/>
      <c r="AG8"/>
      <c r="AH8" s="41"/>
      <c r="AJ8" s="41"/>
      <c r="AS8"/>
    </row>
    <row r="9" spans="1:45" ht="15">
      <c r="A9" s="9" t="s">
        <v>10</v>
      </c>
      <c r="B9" s="45">
        <f t="shared" si="4"/>
        <v>23.522917936556119</v>
      </c>
      <c r="C9" s="45">
        <f t="shared" si="4"/>
        <v>0</v>
      </c>
      <c r="D9" s="45">
        <f t="shared" si="4"/>
        <v>0.42978915664681777</v>
      </c>
      <c r="E9" s="45">
        <f t="shared" si="4"/>
        <v>0</v>
      </c>
      <c r="F9" s="45">
        <f t="shared" si="5"/>
        <v>0</v>
      </c>
      <c r="G9" s="45">
        <f t="shared" ref="G9:H9" si="13">G35+G87</f>
        <v>0</v>
      </c>
      <c r="H9" s="45">
        <f t="shared" si="13"/>
        <v>0</v>
      </c>
      <c r="I9" s="44">
        <f t="shared" si="7"/>
        <v>23.952707093202939</v>
      </c>
      <c r="J9" s="5"/>
      <c r="K9" s="19" t="s">
        <v>10</v>
      </c>
      <c r="L9" s="45">
        <f t="shared" si="8"/>
        <v>23.522917936556119</v>
      </c>
      <c r="M9" s="45">
        <f t="shared" si="8"/>
        <v>0</v>
      </c>
      <c r="N9" s="45">
        <f t="shared" si="8"/>
        <v>0.42978915664681777</v>
      </c>
      <c r="O9" s="45">
        <f t="shared" si="8"/>
        <v>0</v>
      </c>
      <c r="P9" s="45">
        <f t="shared" si="9"/>
        <v>0</v>
      </c>
      <c r="Q9" s="45">
        <f t="shared" ref="Q9:R9" si="14">Q35+Q87</f>
        <v>0</v>
      </c>
      <c r="R9" s="45">
        <f t="shared" si="14"/>
        <v>0</v>
      </c>
      <c r="S9" s="47">
        <f t="shared" si="11"/>
        <v>23.952707093202939</v>
      </c>
      <c r="T9" s="5" t="str">
        <f t="shared" si="12"/>
        <v/>
      </c>
      <c r="U9" s="5"/>
      <c r="X9"/>
      <c r="Y9"/>
      <c r="Z9"/>
      <c r="AA9"/>
      <c r="AB9"/>
      <c r="AC9"/>
      <c r="AD9"/>
      <c r="AE9"/>
      <c r="AF9"/>
      <c r="AG9"/>
      <c r="AH9" s="41"/>
      <c r="AJ9" s="41"/>
      <c r="AS9"/>
    </row>
    <row r="10" spans="1:45" ht="15">
      <c r="A10" s="8" t="s">
        <v>53</v>
      </c>
      <c r="B10" s="48">
        <f t="shared" si="4"/>
        <v>0</v>
      </c>
      <c r="C10" s="48">
        <f t="shared" si="4"/>
        <v>0</v>
      </c>
      <c r="D10" s="48">
        <f t="shared" si="4"/>
        <v>0</v>
      </c>
      <c r="E10" s="48">
        <f t="shared" si="4"/>
        <v>0</v>
      </c>
      <c r="F10" s="48">
        <f t="shared" si="5"/>
        <v>0</v>
      </c>
      <c r="G10" s="48">
        <f t="shared" ref="G10:H10" si="15">G36+G88</f>
        <v>0</v>
      </c>
      <c r="H10" s="48">
        <f t="shared" si="15"/>
        <v>0</v>
      </c>
      <c r="I10" s="50">
        <f t="shared" si="7"/>
        <v>0</v>
      </c>
      <c r="J10" s="5"/>
      <c r="K10" s="20" t="s">
        <v>53</v>
      </c>
      <c r="L10" s="51">
        <f t="shared" si="8"/>
        <v>0</v>
      </c>
      <c r="M10" s="51">
        <f t="shared" si="8"/>
        <v>0</v>
      </c>
      <c r="N10" s="51">
        <f t="shared" si="8"/>
        <v>0</v>
      </c>
      <c r="O10" s="51">
        <f t="shared" si="8"/>
        <v>0</v>
      </c>
      <c r="P10" s="51">
        <f t="shared" si="9"/>
        <v>0</v>
      </c>
      <c r="Q10" s="51">
        <f t="shared" ref="Q10:R10" si="16">Q36+Q88</f>
        <v>0</v>
      </c>
      <c r="R10" s="51">
        <f t="shared" si="16"/>
        <v>0</v>
      </c>
      <c r="S10" s="53">
        <f t="shared" si="11"/>
        <v>0</v>
      </c>
      <c r="T10" s="5" t="str">
        <f t="shared" si="12"/>
        <v/>
      </c>
      <c r="U10" s="5"/>
      <c r="X10"/>
      <c r="Y10"/>
      <c r="Z10"/>
      <c r="AA10"/>
      <c r="AB10"/>
      <c r="AC10"/>
      <c r="AD10"/>
      <c r="AE10"/>
      <c r="AF10"/>
      <c r="AG10"/>
      <c r="AH10" s="41"/>
      <c r="AJ10" s="41"/>
      <c r="AS10"/>
    </row>
    <row r="11" spans="1:45" ht="15">
      <c r="A11" s="9" t="s">
        <v>16</v>
      </c>
      <c r="B11" s="45">
        <f t="shared" si="4"/>
        <v>531.6384096660363</v>
      </c>
      <c r="C11" s="45">
        <f t="shared" si="4"/>
        <v>97.268754523976</v>
      </c>
      <c r="D11" s="45">
        <f t="shared" si="4"/>
        <v>57.824289297490111</v>
      </c>
      <c r="E11" s="45">
        <f t="shared" si="4"/>
        <v>4.5570110083273869</v>
      </c>
      <c r="F11" s="45">
        <f t="shared" si="5"/>
        <v>0</v>
      </c>
      <c r="G11" s="45">
        <f t="shared" ref="G11:H11" si="17">G37+G89</f>
        <v>0</v>
      </c>
      <c r="H11" s="45">
        <f t="shared" si="17"/>
        <v>0</v>
      </c>
      <c r="I11" s="44">
        <f t="shared" si="7"/>
        <v>691.28846449582988</v>
      </c>
      <c r="J11" s="5"/>
      <c r="K11" s="19" t="s">
        <v>16</v>
      </c>
      <c r="L11" s="45">
        <f t="shared" si="8"/>
        <v>531.6384096660363</v>
      </c>
      <c r="M11" s="45">
        <f t="shared" si="8"/>
        <v>97.268754523976</v>
      </c>
      <c r="N11" s="45">
        <f t="shared" si="8"/>
        <v>57.824289297490111</v>
      </c>
      <c r="O11" s="45">
        <f t="shared" si="8"/>
        <v>4.5570110083273869</v>
      </c>
      <c r="P11" s="45">
        <f t="shared" si="9"/>
        <v>0</v>
      </c>
      <c r="Q11" s="45">
        <f t="shared" ref="Q11:R11" si="18">Q37+Q89</f>
        <v>0</v>
      </c>
      <c r="R11" s="45">
        <f t="shared" si="18"/>
        <v>0</v>
      </c>
      <c r="S11" s="47">
        <f t="shared" si="11"/>
        <v>691.28846449582988</v>
      </c>
      <c r="T11" s="5" t="str">
        <f t="shared" si="12"/>
        <v/>
      </c>
      <c r="U11" s="5"/>
      <c r="X11"/>
      <c r="Y11"/>
      <c r="Z11"/>
      <c r="AA11"/>
      <c r="AB11"/>
      <c r="AC11"/>
      <c r="AD11"/>
      <c r="AE11"/>
      <c r="AF11"/>
      <c r="AG11"/>
      <c r="AH11" s="41"/>
      <c r="AJ11" s="41"/>
      <c r="AS11"/>
    </row>
    <row r="12" spans="1:45" ht="15">
      <c r="A12" s="8" t="s">
        <v>65</v>
      </c>
      <c r="B12" s="48">
        <f t="shared" si="4"/>
        <v>3427.2473054595321</v>
      </c>
      <c r="C12" s="48">
        <f t="shared" si="4"/>
        <v>56.80463774967965</v>
      </c>
      <c r="D12" s="48">
        <f t="shared" si="4"/>
        <v>379.94732493063185</v>
      </c>
      <c r="E12" s="48">
        <f t="shared" si="4"/>
        <v>0.80675723992873494</v>
      </c>
      <c r="F12" s="48">
        <f t="shared" si="5"/>
        <v>0</v>
      </c>
      <c r="G12" s="48">
        <f t="shared" ref="G12:H12" si="19">G38+G90</f>
        <v>0</v>
      </c>
      <c r="H12" s="48">
        <f t="shared" si="19"/>
        <v>0</v>
      </c>
      <c r="I12" s="50">
        <f t="shared" si="7"/>
        <v>3864.8060253797726</v>
      </c>
      <c r="J12" s="5"/>
      <c r="K12" s="20" t="s">
        <v>65</v>
      </c>
      <c r="L12" s="51">
        <f t="shared" si="8"/>
        <v>3427.2473054595321</v>
      </c>
      <c r="M12" s="51">
        <f t="shared" si="8"/>
        <v>56.80463774967965</v>
      </c>
      <c r="N12" s="51">
        <f t="shared" si="8"/>
        <v>379.94732493063185</v>
      </c>
      <c r="O12" s="51">
        <f t="shared" si="8"/>
        <v>0.80675723992873494</v>
      </c>
      <c r="P12" s="51">
        <f t="shared" si="9"/>
        <v>0</v>
      </c>
      <c r="Q12" s="51">
        <f t="shared" ref="Q12:R12" si="20">Q38+Q90</f>
        <v>0</v>
      </c>
      <c r="R12" s="51">
        <f t="shared" si="20"/>
        <v>0</v>
      </c>
      <c r="S12" s="53">
        <f t="shared" si="11"/>
        <v>3864.8060253797726</v>
      </c>
      <c r="T12" s="5" t="str">
        <f t="shared" si="12"/>
        <v/>
      </c>
      <c r="U12" s="5"/>
      <c r="X12"/>
      <c r="Y12"/>
      <c r="Z12"/>
      <c r="AA12"/>
      <c r="AB12"/>
      <c r="AC12"/>
      <c r="AD12"/>
      <c r="AE12"/>
      <c r="AF12"/>
      <c r="AG12"/>
      <c r="AH12" s="41"/>
      <c r="AJ12" s="41"/>
      <c r="AS12"/>
    </row>
    <row r="13" spans="1:45" ht="15">
      <c r="A13" s="9" t="s">
        <v>55</v>
      </c>
      <c r="B13" s="45">
        <f t="shared" si="4"/>
        <v>0</v>
      </c>
      <c r="C13" s="45">
        <f t="shared" si="4"/>
        <v>9.1937553502588282E-2</v>
      </c>
      <c r="D13" s="45">
        <f t="shared" si="4"/>
        <v>1.9671382744873787</v>
      </c>
      <c r="E13" s="45">
        <f t="shared" si="4"/>
        <v>690.95388686553315</v>
      </c>
      <c r="F13" s="45">
        <f t="shared" si="5"/>
        <v>9135.1734320372216</v>
      </c>
      <c r="G13" s="45">
        <f t="shared" ref="G13:H13" si="21">G39+G91</f>
        <v>0</v>
      </c>
      <c r="H13" s="45">
        <f t="shared" si="21"/>
        <v>0</v>
      </c>
      <c r="I13" s="44">
        <f t="shared" si="7"/>
        <v>9828.1863947307447</v>
      </c>
      <c r="J13" s="5"/>
      <c r="K13" s="21" t="s">
        <v>55</v>
      </c>
      <c r="L13" s="45">
        <f t="shared" si="8"/>
        <v>0</v>
      </c>
      <c r="M13" s="45">
        <f t="shared" si="8"/>
        <v>9.1937553502588282E-2</v>
      </c>
      <c r="N13" s="45">
        <f t="shared" si="8"/>
        <v>1.9671382744873787</v>
      </c>
      <c r="O13" s="45">
        <f t="shared" si="8"/>
        <v>690.95388686553315</v>
      </c>
      <c r="P13" s="45">
        <f t="shared" si="9"/>
        <v>9135.1734320372216</v>
      </c>
      <c r="Q13" s="45">
        <f t="shared" ref="Q13:R13" si="22">Q39+Q91</f>
        <v>0</v>
      </c>
      <c r="R13" s="45">
        <f t="shared" si="22"/>
        <v>0</v>
      </c>
      <c r="S13" s="47">
        <f t="shared" si="11"/>
        <v>9828.1863947307447</v>
      </c>
      <c r="T13" s="5" t="str">
        <f t="shared" si="12"/>
        <v/>
      </c>
      <c r="U13" s="5"/>
      <c r="X13"/>
      <c r="Y13"/>
      <c r="Z13"/>
      <c r="AA13"/>
      <c r="AB13"/>
      <c r="AC13"/>
      <c r="AD13"/>
      <c r="AE13"/>
      <c r="AF13"/>
      <c r="AG13"/>
      <c r="AH13" s="41"/>
      <c r="AJ13" s="41"/>
      <c r="AS13"/>
    </row>
    <row r="14" spans="1:45" ht="15">
      <c r="A14" s="8" t="s">
        <v>12</v>
      </c>
      <c r="B14" s="48">
        <f t="shared" si="4"/>
        <v>0</v>
      </c>
      <c r="C14" s="48">
        <f t="shared" si="4"/>
        <v>0.54899849209787921</v>
      </c>
      <c r="D14" s="48">
        <f t="shared" si="4"/>
        <v>1.9321449114593891E-2</v>
      </c>
      <c r="E14" s="48">
        <f t="shared" si="4"/>
        <v>24.670883203156709</v>
      </c>
      <c r="F14" s="48">
        <f t="shared" si="5"/>
        <v>3782.3932127310413</v>
      </c>
      <c r="G14" s="48">
        <f t="shared" ref="G14:H14" si="23">G40+G92</f>
        <v>0</v>
      </c>
      <c r="H14" s="48">
        <f t="shared" si="23"/>
        <v>0</v>
      </c>
      <c r="I14" s="50">
        <f t="shared" si="7"/>
        <v>3807.6324158754105</v>
      </c>
      <c r="J14" s="5"/>
      <c r="K14" s="20" t="s">
        <v>12</v>
      </c>
      <c r="L14" s="51">
        <f t="shared" si="8"/>
        <v>0</v>
      </c>
      <c r="M14" s="51">
        <f t="shared" si="8"/>
        <v>0.54899849209787921</v>
      </c>
      <c r="N14" s="51">
        <f t="shared" si="8"/>
        <v>1.9321449114593891E-2</v>
      </c>
      <c r="O14" s="51">
        <f t="shared" si="8"/>
        <v>24.670883203156709</v>
      </c>
      <c r="P14" s="51">
        <f t="shared" si="9"/>
        <v>3782.3932127310413</v>
      </c>
      <c r="Q14" s="51">
        <f t="shared" ref="Q14:R14" si="24">Q40+Q92</f>
        <v>0</v>
      </c>
      <c r="R14" s="51">
        <f t="shared" si="24"/>
        <v>0</v>
      </c>
      <c r="S14" s="53">
        <f t="shared" si="11"/>
        <v>3807.6324158754105</v>
      </c>
      <c r="T14" s="5" t="str">
        <f t="shared" si="12"/>
        <v/>
      </c>
      <c r="U14" s="5"/>
      <c r="X14"/>
      <c r="Y14"/>
      <c r="Z14"/>
      <c r="AA14"/>
      <c r="AB14"/>
      <c r="AC14"/>
      <c r="AD14"/>
      <c r="AE14"/>
      <c r="AF14"/>
      <c r="AG14"/>
      <c r="AH14" s="41"/>
      <c r="AJ14" s="41"/>
      <c r="AS14"/>
    </row>
    <row r="15" spans="1:45" ht="15">
      <c r="A15" s="9" t="s">
        <v>56</v>
      </c>
      <c r="B15" s="45">
        <f t="shared" si="4"/>
        <v>0</v>
      </c>
      <c r="C15" s="45">
        <f t="shared" si="4"/>
        <v>0</v>
      </c>
      <c r="D15" s="45">
        <f t="shared" si="4"/>
        <v>7.1092938340462666E-2</v>
      </c>
      <c r="E15" s="45">
        <f t="shared" si="4"/>
        <v>0</v>
      </c>
      <c r="F15" s="45">
        <f t="shared" si="5"/>
        <v>37.583360113877482</v>
      </c>
      <c r="G15" s="45">
        <f t="shared" ref="G15:H15" si="25">G41+G93</f>
        <v>0</v>
      </c>
      <c r="H15" s="45">
        <f t="shared" si="25"/>
        <v>0</v>
      </c>
      <c r="I15" s="44">
        <f t="shared" si="7"/>
        <v>37.654453052217946</v>
      </c>
      <c r="J15" s="5"/>
      <c r="K15" s="21" t="s">
        <v>56</v>
      </c>
      <c r="L15" s="45">
        <f t="shared" si="8"/>
        <v>0</v>
      </c>
      <c r="M15" s="45">
        <f t="shared" si="8"/>
        <v>0</v>
      </c>
      <c r="N15" s="45">
        <f t="shared" si="8"/>
        <v>7.1092938340462666E-2</v>
      </c>
      <c r="O15" s="45">
        <f t="shared" si="8"/>
        <v>0</v>
      </c>
      <c r="P15" s="45">
        <f t="shared" si="9"/>
        <v>37.583360113877482</v>
      </c>
      <c r="Q15" s="45">
        <f t="shared" ref="Q15:R15" si="26">Q41+Q93</f>
        <v>0</v>
      </c>
      <c r="R15" s="45">
        <f t="shared" si="26"/>
        <v>0</v>
      </c>
      <c r="S15" s="47">
        <f t="shared" si="11"/>
        <v>37.654453052217946</v>
      </c>
      <c r="T15" s="5" t="str">
        <f t="shared" si="12"/>
        <v/>
      </c>
      <c r="U15" s="5"/>
      <c r="X15"/>
      <c r="Y15"/>
      <c r="Z15"/>
      <c r="AA15"/>
      <c r="AB15"/>
      <c r="AC15"/>
      <c r="AD15"/>
      <c r="AE15"/>
      <c r="AF15"/>
      <c r="AG15"/>
      <c r="AH15" s="41"/>
      <c r="AJ15" s="41"/>
      <c r="AS15"/>
    </row>
    <row r="16" spans="1:45" ht="15">
      <c r="A16" s="8" t="s">
        <v>17</v>
      </c>
      <c r="B16" s="48">
        <f t="shared" si="4"/>
        <v>260.35877884020761</v>
      </c>
      <c r="C16" s="48">
        <f t="shared" si="4"/>
        <v>1.7939915044169732</v>
      </c>
      <c r="D16" s="48">
        <f t="shared" si="4"/>
        <v>47.754142776075923</v>
      </c>
      <c r="E16" s="48">
        <f t="shared" si="4"/>
        <v>13.450622259913793</v>
      </c>
      <c r="F16" s="48">
        <f t="shared" si="5"/>
        <v>4.3928997678097508</v>
      </c>
      <c r="G16" s="48">
        <f t="shared" ref="G16:H16" si="27">G42+G94</f>
        <v>0</v>
      </c>
      <c r="H16" s="48">
        <f t="shared" si="27"/>
        <v>0</v>
      </c>
      <c r="I16" s="50">
        <f t="shared" si="7"/>
        <v>327.75043514842406</v>
      </c>
      <c r="J16" s="5"/>
      <c r="K16" s="20" t="s">
        <v>17</v>
      </c>
      <c r="L16" s="51">
        <f t="shared" si="8"/>
        <v>260.35877884020761</v>
      </c>
      <c r="M16" s="51">
        <f t="shared" si="8"/>
        <v>1.7939915044169732</v>
      </c>
      <c r="N16" s="51">
        <f t="shared" si="8"/>
        <v>47.754142776075923</v>
      </c>
      <c r="O16" s="51">
        <f t="shared" si="8"/>
        <v>13.450622259913793</v>
      </c>
      <c r="P16" s="51">
        <f t="shared" si="9"/>
        <v>4.3928997678097508</v>
      </c>
      <c r="Q16" s="51">
        <f t="shared" ref="Q16:R16" si="28">Q42+Q94</f>
        <v>0</v>
      </c>
      <c r="R16" s="51">
        <f t="shared" si="28"/>
        <v>0</v>
      </c>
      <c r="S16" s="53">
        <f t="shared" si="11"/>
        <v>327.75043514842406</v>
      </c>
      <c r="T16" s="5" t="str">
        <f t="shared" si="12"/>
        <v/>
      </c>
      <c r="U16" s="5"/>
      <c r="X16"/>
      <c r="Y16"/>
      <c r="Z16"/>
      <c r="AA16"/>
      <c r="AB16"/>
      <c r="AC16"/>
      <c r="AD16"/>
      <c r="AE16"/>
      <c r="AF16"/>
      <c r="AG16"/>
      <c r="AH16" s="41"/>
      <c r="AJ16" s="41"/>
      <c r="AS16"/>
    </row>
    <row r="17" spans="1:45" ht="15">
      <c r="A17" s="9" t="s">
        <v>141</v>
      </c>
      <c r="B17" s="45">
        <f t="shared" si="4"/>
        <v>3835.0179220854543</v>
      </c>
      <c r="C17" s="45">
        <f t="shared" si="4"/>
        <v>1852.2622197882233</v>
      </c>
      <c r="D17" s="45">
        <f t="shared" si="4"/>
        <v>1182.8759360437539</v>
      </c>
      <c r="E17" s="45">
        <f t="shared" si="4"/>
        <v>19.056864502115818</v>
      </c>
      <c r="F17" s="45">
        <f t="shared" si="5"/>
        <v>2.998747460462508</v>
      </c>
      <c r="G17" s="45">
        <f t="shared" ref="G17:H17" si="29">G43+G95</f>
        <v>0</v>
      </c>
      <c r="H17" s="45">
        <f t="shared" si="29"/>
        <v>0</v>
      </c>
      <c r="I17" s="44">
        <f t="shared" si="7"/>
        <v>6892.2116898800105</v>
      </c>
      <c r="J17" s="5"/>
      <c r="K17" s="21" t="s">
        <v>141</v>
      </c>
      <c r="L17" s="45">
        <f t="shared" si="8"/>
        <v>3835.0179220854543</v>
      </c>
      <c r="M17" s="45">
        <f t="shared" si="8"/>
        <v>1852.2622197882233</v>
      </c>
      <c r="N17" s="45">
        <f t="shared" si="8"/>
        <v>1182.8759360437539</v>
      </c>
      <c r="O17" s="45">
        <f t="shared" si="8"/>
        <v>19.056864502115818</v>
      </c>
      <c r="P17" s="45">
        <f t="shared" si="9"/>
        <v>2.998747460462508</v>
      </c>
      <c r="Q17" s="45">
        <f t="shared" ref="Q17:R17" si="30">Q43+Q95</f>
        <v>0</v>
      </c>
      <c r="R17" s="45">
        <f t="shared" si="30"/>
        <v>0</v>
      </c>
      <c r="S17" s="47">
        <f t="shared" si="11"/>
        <v>6892.2116898800105</v>
      </c>
      <c r="T17" s="41" t="str">
        <f>IF(ABS(S17-I17)&gt;0.1,S17-I17,"")</f>
        <v/>
      </c>
      <c r="U17" s="5"/>
      <c r="X17"/>
      <c r="Y17"/>
      <c r="Z17"/>
      <c r="AA17"/>
      <c r="AB17"/>
      <c r="AC17"/>
      <c r="AD17"/>
      <c r="AE17"/>
      <c r="AF17"/>
      <c r="AG17"/>
      <c r="AH17" s="41"/>
      <c r="AJ17" s="41"/>
      <c r="AS17"/>
    </row>
    <row r="18" spans="1:45" ht="15">
      <c r="A18" s="8" t="s">
        <v>25</v>
      </c>
      <c r="B18" s="48">
        <f t="shared" si="4"/>
        <v>1200.3188445289284</v>
      </c>
      <c r="C18" s="48">
        <f t="shared" si="4"/>
        <v>11.402989716168294</v>
      </c>
      <c r="D18" s="48">
        <f t="shared" si="4"/>
        <v>2152.2226828814378</v>
      </c>
      <c r="E18" s="48">
        <f t="shared" si="4"/>
        <v>3532.2876455783903</v>
      </c>
      <c r="F18" s="48">
        <f t="shared" si="5"/>
        <v>523.59134688704125</v>
      </c>
      <c r="G18" s="48">
        <f t="shared" ref="G18:H18" si="31">G44+G96</f>
        <v>1405.4038681843099</v>
      </c>
      <c r="H18" s="48">
        <f t="shared" si="31"/>
        <v>16.372622223725305</v>
      </c>
      <c r="I18" s="50">
        <f t="shared" si="7"/>
        <v>8841.6</v>
      </c>
      <c r="J18" s="5"/>
      <c r="K18" s="20" t="s">
        <v>25</v>
      </c>
      <c r="L18" s="51">
        <f t="shared" si="8"/>
        <v>1200.3188445289284</v>
      </c>
      <c r="M18" s="51">
        <f t="shared" si="8"/>
        <v>11.402989716168294</v>
      </c>
      <c r="N18" s="51">
        <f t="shared" si="8"/>
        <v>2152.2226828814378</v>
      </c>
      <c r="O18" s="51">
        <f t="shared" si="8"/>
        <v>3532.2876455783903</v>
      </c>
      <c r="P18" s="51">
        <f t="shared" si="9"/>
        <v>523.59134688704125</v>
      </c>
      <c r="Q18" s="51">
        <f t="shared" ref="Q18:R18" si="32">Q44+Q96</f>
        <v>1405.4038681843099</v>
      </c>
      <c r="R18" s="51">
        <f t="shared" si="32"/>
        <v>16.372622223725305</v>
      </c>
      <c r="S18" s="53">
        <f t="shared" si="11"/>
        <v>8841.6</v>
      </c>
      <c r="T18" s="5" t="str">
        <f t="shared" si="12"/>
        <v/>
      </c>
      <c r="U18" s="5"/>
      <c r="X18"/>
      <c r="Y18"/>
      <c r="Z18"/>
      <c r="AA18"/>
      <c r="AB18"/>
      <c r="AC18"/>
      <c r="AD18"/>
      <c r="AE18"/>
      <c r="AF18"/>
      <c r="AG18"/>
      <c r="AH18" s="41"/>
      <c r="AJ18" s="41"/>
      <c r="AS18"/>
    </row>
    <row r="19" spans="1:45" ht="15">
      <c r="A19" s="9" t="s">
        <v>24</v>
      </c>
      <c r="B19" s="45">
        <f t="shared" si="4"/>
        <v>699.84512200662243</v>
      </c>
      <c r="C19" s="45">
        <f t="shared" si="4"/>
        <v>2.1640581545710273</v>
      </c>
      <c r="D19" s="45">
        <f t="shared" si="4"/>
        <v>79.544766242164386</v>
      </c>
      <c r="E19" s="45">
        <f t="shared" si="4"/>
        <v>0</v>
      </c>
      <c r="F19" s="45">
        <f t="shared" si="5"/>
        <v>0</v>
      </c>
      <c r="G19" s="45">
        <f t="shared" ref="G19:H19" si="33">G45+G97</f>
        <v>0</v>
      </c>
      <c r="H19" s="45">
        <f t="shared" si="33"/>
        <v>0</v>
      </c>
      <c r="I19" s="44">
        <f t="shared" si="7"/>
        <v>781.55394640335794</v>
      </c>
      <c r="J19" s="5"/>
      <c r="K19" s="21" t="s">
        <v>24</v>
      </c>
      <c r="L19" s="45">
        <f t="shared" si="8"/>
        <v>699.84512200662243</v>
      </c>
      <c r="M19" s="45">
        <f t="shared" si="8"/>
        <v>2.1640581545710273</v>
      </c>
      <c r="N19" s="45">
        <f t="shared" si="8"/>
        <v>79.544766242164386</v>
      </c>
      <c r="O19" s="45">
        <f t="shared" si="8"/>
        <v>0</v>
      </c>
      <c r="P19" s="45">
        <f t="shared" si="9"/>
        <v>0</v>
      </c>
      <c r="Q19" s="45">
        <f t="shared" ref="Q19:R19" si="34">Q45+Q97</f>
        <v>0</v>
      </c>
      <c r="R19" s="45">
        <f t="shared" si="34"/>
        <v>0</v>
      </c>
      <c r="S19" s="47">
        <f t="shared" si="11"/>
        <v>781.55394640335794</v>
      </c>
      <c r="T19" s="5" t="str">
        <f t="shared" si="12"/>
        <v/>
      </c>
      <c r="U19" s="5"/>
      <c r="X19"/>
      <c r="Y19"/>
      <c r="Z19"/>
      <c r="AA19"/>
      <c r="AB19"/>
      <c r="AC19"/>
      <c r="AD19"/>
      <c r="AE19"/>
      <c r="AF19"/>
      <c r="AG19"/>
      <c r="AH19" s="41"/>
      <c r="AJ19" s="41"/>
      <c r="AS19"/>
    </row>
    <row r="20" spans="1:45" ht="15">
      <c r="A20" s="8" t="s">
        <v>57</v>
      </c>
      <c r="B20" s="48">
        <f t="shared" si="4"/>
        <v>2329.3039447538818</v>
      </c>
      <c r="C20" s="48">
        <f t="shared" si="4"/>
        <v>11.908519701695283</v>
      </c>
      <c r="D20" s="48">
        <f t="shared" si="4"/>
        <v>263.49726933088493</v>
      </c>
      <c r="E20" s="48">
        <f t="shared" si="4"/>
        <v>0</v>
      </c>
      <c r="F20" s="48">
        <f t="shared" si="5"/>
        <v>0</v>
      </c>
      <c r="G20" s="48">
        <f t="shared" ref="G20:H20" si="35">G46+G98</f>
        <v>0</v>
      </c>
      <c r="H20" s="48">
        <f t="shared" si="35"/>
        <v>0</v>
      </c>
      <c r="I20" s="50">
        <f t="shared" si="7"/>
        <v>2604.709733786462</v>
      </c>
      <c r="J20" s="5"/>
      <c r="K20" s="20" t="s">
        <v>57</v>
      </c>
      <c r="L20" s="51">
        <f t="shared" si="8"/>
        <v>2329.3039447538818</v>
      </c>
      <c r="M20" s="51">
        <f t="shared" si="8"/>
        <v>11.908519701695283</v>
      </c>
      <c r="N20" s="51">
        <f t="shared" si="8"/>
        <v>263.49726933088493</v>
      </c>
      <c r="O20" s="51">
        <f t="shared" si="8"/>
        <v>0</v>
      </c>
      <c r="P20" s="51">
        <f t="shared" si="9"/>
        <v>0</v>
      </c>
      <c r="Q20" s="51">
        <f t="shared" ref="Q20:R20" si="36">Q46+Q98</f>
        <v>0</v>
      </c>
      <c r="R20" s="51">
        <f t="shared" si="36"/>
        <v>0</v>
      </c>
      <c r="S20" s="53">
        <f t="shared" si="11"/>
        <v>2604.709733786462</v>
      </c>
      <c r="T20" s="5" t="str">
        <f t="shared" si="12"/>
        <v/>
      </c>
      <c r="U20" s="5"/>
      <c r="X20"/>
      <c r="Y20"/>
      <c r="Z20"/>
      <c r="AA20"/>
      <c r="AB20"/>
      <c r="AC20"/>
      <c r="AD20"/>
      <c r="AE20"/>
      <c r="AF20"/>
      <c r="AG20"/>
      <c r="AH20" s="41"/>
      <c r="AJ20" s="41"/>
      <c r="AS20"/>
    </row>
    <row r="21" spans="1:45" ht="15">
      <c r="A21" s="9" t="s">
        <v>22</v>
      </c>
      <c r="B21" s="45">
        <f t="shared" si="4"/>
        <v>348.5360955936481</v>
      </c>
      <c r="C21" s="45">
        <f t="shared" si="4"/>
        <v>133.97199847904119</v>
      </c>
      <c r="D21" s="45">
        <f t="shared" si="4"/>
        <v>211.11821765419168</v>
      </c>
      <c r="E21" s="45">
        <f t="shared" si="4"/>
        <v>0.20374231471454207</v>
      </c>
      <c r="F21" s="45">
        <f t="shared" si="5"/>
        <v>508.35808959876965</v>
      </c>
      <c r="G21" s="45">
        <f t="shared" ref="G21:H21" si="37">G47+G99</f>
        <v>0</v>
      </c>
      <c r="H21" s="45">
        <f t="shared" si="37"/>
        <v>0</v>
      </c>
      <c r="I21" s="44">
        <f t="shared" si="7"/>
        <v>1202.1881436403651</v>
      </c>
      <c r="J21" s="5"/>
      <c r="K21" s="21" t="s">
        <v>22</v>
      </c>
      <c r="L21" s="45">
        <f t="shared" si="8"/>
        <v>348.5360955936481</v>
      </c>
      <c r="M21" s="45">
        <f t="shared" si="8"/>
        <v>133.97199847904119</v>
      </c>
      <c r="N21" s="45">
        <f t="shared" si="8"/>
        <v>211.11821765419168</v>
      </c>
      <c r="O21" s="45">
        <f t="shared" si="8"/>
        <v>0.20374231471454207</v>
      </c>
      <c r="P21" s="45">
        <f t="shared" si="9"/>
        <v>508.35808959876965</v>
      </c>
      <c r="Q21" s="45">
        <f t="shared" ref="Q21:R21" si="38">Q47+Q99</f>
        <v>0</v>
      </c>
      <c r="R21" s="45">
        <f t="shared" si="38"/>
        <v>0</v>
      </c>
      <c r="S21" s="47">
        <f t="shared" si="11"/>
        <v>1202.1881436403651</v>
      </c>
      <c r="T21" s="5" t="str">
        <f t="shared" si="12"/>
        <v/>
      </c>
      <c r="U21" s="5"/>
      <c r="X21"/>
      <c r="Y21"/>
      <c r="Z21"/>
      <c r="AA21"/>
      <c r="AB21"/>
      <c r="AC21"/>
      <c r="AD21"/>
      <c r="AE21"/>
      <c r="AF21"/>
      <c r="AG21"/>
      <c r="AH21" s="41"/>
      <c r="AJ21" s="41"/>
      <c r="AS21"/>
    </row>
    <row r="22" spans="1:45" ht="15">
      <c r="A22" s="8" t="s">
        <v>21</v>
      </c>
      <c r="B22" s="48">
        <f t="shared" si="4"/>
        <v>15.181587900617636</v>
      </c>
      <c r="C22" s="48">
        <f t="shared" si="4"/>
        <v>0</v>
      </c>
      <c r="D22" s="48">
        <f t="shared" si="4"/>
        <v>0.29265234579861599</v>
      </c>
      <c r="E22" s="48">
        <f t="shared" si="4"/>
        <v>0</v>
      </c>
      <c r="F22" s="48">
        <f t="shared" si="5"/>
        <v>0</v>
      </c>
      <c r="G22" s="48">
        <f t="shared" ref="G22:H22" si="39">G48+G100</f>
        <v>0</v>
      </c>
      <c r="H22" s="48">
        <f t="shared" si="39"/>
        <v>0</v>
      </c>
      <c r="I22" s="50">
        <f t="shared" si="7"/>
        <v>15.474240246416253</v>
      </c>
      <c r="J22" s="5"/>
      <c r="K22" s="20" t="s">
        <v>21</v>
      </c>
      <c r="L22" s="51">
        <f t="shared" si="8"/>
        <v>15.181587900617636</v>
      </c>
      <c r="M22" s="51">
        <f t="shared" si="8"/>
        <v>0</v>
      </c>
      <c r="N22" s="51">
        <f t="shared" si="8"/>
        <v>0.29265234579861599</v>
      </c>
      <c r="O22" s="51">
        <f t="shared" si="8"/>
        <v>0</v>
      </c>
      <c r="P22" s="51">
        <f t="shared" si="9"/>
        <v>0</v>
      </c>
      <c r="Q22" s="51">
        <f t="shared" ref="Q22:R22" si="40">Q48+Q100</f>
        <v>0</v>
      </c>
      <c r="R22" s="51">
        <f t="shared" si="40"/>
        <v>0</v>
      </c>
      <c r="S22" s="53">
        <f t="shared" si="11"/>
        <v>15.474240246416253</v>
      </c>
      <c r="T22" s="5" t="str">
        <f t="shared" si="12"/>
        <v/>
      </c>
      <c r="U22" s="5"/>
      <c r="X22"/>
      <c r="Y22"/>
      <c r="Z22"/>
      <c r="AA22"/>
      <c r="AB22"/>
      <c r="AC22"/>
      <c r="AD22"/>
      <c r="AE22"/>
      <c r="AF22"/>
      <c r="AG22"/>
      <c r="AH22" s="41"/>
      <c r="AJ22" s="41"/>
      <c r="AS22"/>
    </row>
    <row r="23" spans="1:45" ht="15">
      <c r="A23" s="10" t="s">
        <v>61</v>
      </c>
      <c r="B23" s="45">
        <f t="shared" si="4"/>
        <v>411.11736206900628</v>
      </c>
      <c r="C23" s="45">
        <f t="shared" si="4"/>
        <v>0</v>
      </c>
      <c r="D23" s="45">
        <f t="shared" si="4"/>
        <v>227.08126804043806</v>
      </c>
      <c r="E23" s="45">
        <f t="shared" si="4"/>
        <v>0</v>
      </c>
      <c r="F23" s="45">
        <f t="shared" si="5"/>
        <v>0</v>
      </c>
      <c r="G23" s="45">
        <f t="shared" ref="G23:H23" si="41">G49+G101</f>
        <v>0</v>
      </c>
      <c r="H23" s="45">
        <f t="shared" si="41"/>
        <v>0</v>
      </c>
      <c r="I23" s="44">
        <f t="shared" si="7"/>
        <v>638.19863010944437</v>
      </c>
      <c r="J23" s="5"/>
      <c r="K23" s="22" t="s">
        <v>61</v>
      </c>
      <c r="L23" s="45">
        <f t="shared" si="8"/>
        <v>411.11736206900628</v>
      </c>
      <c r="M23" s="45">
        <f t="shared" si="8"/>
        <v>0</v>
      </c>
      <c r="N23" s="45">
        <f t="shared" si="8"/>
        <v>227.08126804043806</v>
      </c>
      <c r="O23" s="45">
        <f t="shared" si="8"/>
        <v>0</v>
      </c>
      <c r="P23" s="45">
        <f t="shared" si="9"/>
        <v>0</v>
      </c>
      <c r="Q23" s="45">
        <f t="shared" ref="Q23:R23" si="42">Q49+Q101</f>
        <v>0</v>
      </c>
      <c r="R23" s="45">
        <f t="shared" si="42"/>
        <v>0</v>
      </c>
      <c r="S23" s="47">
        <f t="shared" si="11"/>
        <v>638.19863010944437</v>
      </c>
      <c r="T23" s="5" t="str">
        <f t="shared" si="12"/>
        <v/>
      </c>
      <c r="U23" s="5"/>
      <c r="X23"/>
      <c r="Y23"/>
      <c r="Z23"/>
      <c r="AA23"/>
      <c r="AB23"/>
      <c r="AC23"/>
      <c r="AD23"/>
      <c r="AE23"/>
      <c r="AF23"/>
      <c r="AG23"/>
      <c r="AH23" s="41"/>
      <c r="AJ23" s="41"/>
      <c r="AS23"/>
    </row>
    <row r="24" spans="1:45">
      <c r="A24" s="11" t="s">
        <v>23</v>
      </c>
      <c r="B24" s="55">
        <f t="shared" si="4"/>
        <v>411.11736206900628</v>
      </c>
      <c r="C24" s="55">
        <f t="shared" si="4"/>
        <v>0</v>
      </c>
      <c r="D24" s="55">
        <f t="shared" si="4"/>
        <v>227.08126804043806</v>
      </c>
      <c r="E24" s="55">
        <f t="shared" si="4"/>
        <v>0</v>
      </c>
      <c r="F24" s="55">
        <f t="shared" si="5"/>
        <v>0</v>
      </c>
      <c r="G24" s="55">
        <f t="shared" ref="G24:H24" si="43">G50+G102</f>
        <v>0</v>
      </c>
      <c r="H24" s="55">
        <f t="shared" si="43"/>
        <v>0</v>
      </c>
      <c r="I24" s="57">
        <f t="shared" si="7"/>
        <v>638.19863010944437</v>
      </c>
      <c r="J24" s="5"/>
      <c r="K24" s="23" t="s">
        <v>23</v>
      </c>
      <c r="L24" s="58">
        <f t="shared" si="8"/>
        <v>411.11736206900628</v>
      </c>
      <c r="M24" s="58">
        <f t="shared" si="8"/>
        <v>0</v>
      </c>
      <c r="N24" s="58">
        <f t="shared" si="8"/>
        <v>227.08126804043806</v>
      </c>
      <c r="O24" s="58">
        <f t="shared" si="8"/>
        <v>0</v>
      </c>
      <c r="P24" s="58">
        <f t="shared" si="9"/>
        <v>0</v>
      </c>
      <c r="Q24" s="58">
        <f t="shared" ref="Q24:R24" si="44">Q50+Q102</f>
        <v>0</v>
      </c>
      <c r="R24" s="58">
        <f t="shared" si="44"/>
        <v>0</v>
      </c>
      <c r="S24" s="60">
        <f t="shared" si="11"/>
        <v>638.19863010944437</v>
      </c>
      <c r="T24" s="5" t="str">
        <f t="shared" si="12"/>
        <v/>
      </c>
      <c r="U24" s="5"/>
      <c r="X24"/>
      <c r="Y24"/>
      <c r="Z24"/>
      <c r="AA24"/>
      <c r="AB24"/>
      <c r="AC24"/>
      <c r="AD24"/>
      <c r="AE24"/>
      <c r="AF24"/>
      <c r="AG24"/>
      <c r="AH24" s="41"/>
      <c r="AJ24" s="41"/>
      <c r="AS24"/>
    </row>
    <row r="25" spans="1:45">
      <c r="A25" s="12" t="s">
        <v>19</v>
      </c>
      <c r="B25" s="61">
        <f t="shared" si="4"/>
        <v>0</v>
      </c>
      <c r="C25" s="61">
        <f t="shared" si="4"/>
        <v>0</v>
      </c>
      <c r="D25" s="61">
        <f t="shared" si="4"/>
        <v>0</v>
      </c>
      <c r="E25" s="61">
        <f t="shared" si="4"/>
        <v>0</v>
      </c>
      <c r="F25" s="61">
        <f t="shared" si="5"/>
        <v>0</v>
      </c>
      <c r="G25" s="61">
        <f t="shared" ref="G25:H25" si="45">G51+G103</f>
        <v>0</v>
      </c>
      <c r="H25" s="61">
        <f t="shared" si="45"/>
        <v>0</v>
      </c>
      <c r="I25" s="63">
        <f t="shared" si="7"/>
        <v>0</v>
      </c>
      <c r="J25" s="5"/>
      <c r="K25" s="24" t="s">
        <v>19</v>
      </c>
      <c r="L25" s="61">
        <f t="shared" si="8"/>
        <v>0</v>
      </c>
      <c r="M25" s="61">
        <f t="shared" si="8"/>
        <v>0</v>
      </c>
      <c r="N25" s="61">
        <f t="shared" si="8"/>
        <v>0</v>
      </c>
      <c r="O25" s="61">
        <f t="shared" si="8"/>
        <v>0</v>
      </c>
      <c r="P25" s="61">
        <f t="shared" si="9"/>
        <v>0</v>
      </c>
      <c r="Q25" s="61">
        <f t="shared" ref="Q25:R25" si="46">Q51+Q103</f>
        <v>0</v>
      </c>
      <c r="R25" s="61">
        <f t="shared" si="46"/>
        <v>0</v>
      </c>
      <c r="S25" s="65">
        <f t="shared" si="11"/>
        <v>0</v>
      </c>
      <c r="T25" s="5"/>
      <c r="U25" s="5"/>
      <c r="Z25" s="41"/>
      <c r="AA25"/>
      <c r="AB25"/>
      <c r="AC25"/>
      <c r="AD25"/>
      <c r="AE25"/>
      <c r="AF25"/>
      <c r="AG25"/>
      <c r="AH25"/>
      <c r="AI25"/>
      <c r="AS25"/>
    </row>
    <row r="26" spans="1:45">
      <c r="A26" s="11" t="s">
        <v>20</v>
      </c>
      <c r="B26" s="55">
        <f t="shared" si="4"/>
        <v>0</v>
      </c>
      <c r="C26" s="55">
        <f t="shared" si="4"/>
        <v>0</v>
      </c>
      <c r="D26" s="55">
        <f t="shared" si="4"/>
        <v>0</v>
      </c>
      <c r="E26" s="55">
        <f t="shared" si="4"/>
        <v>0</v>
      </c>
      <c r="F26" s="55">
        <f t="shared" si="5"/>
        <v>0</v>
      </c>
      <c r="G26" s="55">
        <f t="shared" ref="G26:H26" si="47">G52+G104</f>
        <v>0</v>
      </c>
      <c r="H26" s="55">
        <f t="shared" si="47"/>
        <v>0</v>
      </c>
      <c r="I26" s="57">
        <f t="shared" si="7"/>
        <v>0</v>
      </c>
      <c r="J26" s="5"/>
      <c r="K26" s="23" t="s">
        <v>20</v>
      </c>
      <c r="L26" s="58">
        <f t="shared" si="8"/>
        <v>0</v>
      </c>
      <c r="M26" s="58">
        <f t="shared" si="8"/>
        <v>0</v>
      </c>
      <c r="N26" s="58">
        <f t="shared" si="8"/>
        <v>0</v>
      </c>
      <c r="O26" s="58">
        <f t="shared" si="8"/>
        <v>0</v>
      </c>
      <c r="P26" s="58">
        <f t="shared" si="9"/>
        <v>0</v>
      </c>
      <c r="Q26" s="58">
        <f t="shared" ref="Q26:R26" si="48">Q52+Q104</f>
        <v>0</v>
      </c>
      <c r="R26" s="58">
        <f t="shared" si="48"/>
        <v>0</v>
      </c>
      <c r="S26" s="60">
        <f t="shared" si="11"/>
        <v>0</v>
      </c>
      <c r="T26" s="5"/>
      <c r="U26" s="5"/>
      <c r="Z26" s="41"/>
      <c r="AA26"/>
      <c r="AB26"/>
      <c r="AC26"/>
      <c r="AD26"/>
      <c r="AE26"/>
      <c r="AF26"/>
      <c r="AG26"/>
      <c r="AH26"/>
      <c r="AI26"/>
      <c r="AS26"/>
    </row>
    <row r="27" spans="1:45" ht="15" thickBot="1">
      <c r="A27" s="13" t="s">
        <v>11</v>
      </c>
      <c r="B27" s="66">
        <f t="shared" si="4"/>
        <v>0</v>
      </c>
      <c r="C27" s="66">
        <f t="shared" si="4"/>
        <v>0</v>
      </c>
      <c r="D27" s="66">
        <f t="shared" si="4"/>
        <v>0</v>
      </c>
      <c r="E27" s="66">
        <f t="shared" si="4"/>
        <v>0</v>
      </c>
      <c r="F27" s="66">
        <f t="shared" si="5"/>
        <v>0</v>
      </c>
      <c r="G27" s="66">
        <f t="shared" ref="G27:H27" si="49">G53+G105</f>
        <v>0</v>
      </c>
      <c r="H27" s="66">
        <f t="shared" si="49"/>
        <v>0</v>
      </c>
      <c r="I27" s="68">
        <f t="shared" si="7"/>
        <v>0</v>
      </c>
      <c r="J27" s="5"/>
      <c r="K27" s="25" t="s">
        <v>63</v>
      </c>
      <c r="L27" s="66">
        <f t="shared" si="8"/>
        <v>0</v>
      </c>
      <c r="M27" s="66">
        <f t="shared" si="8"/>
        <v>0</v>
      </c>
      <c r="N27" s="66">
        <f t="shared" si="8"/>
        <v>0</v>
      </c>
      <c r="O27" s="66">
        <f t="shared" si="8"/>
        <v>0</v>
      </c>
      <c r="P27" s="66">
        <f t="shared" si="9"/>
        <v>0</v>
      </c>
      <c r="Q27" s="66">
        <f t="shared" ref="Q27:R27" si="50">Q53+Q105</f>
        <v>0</v>
      </c>
      <c r="R27" s="66">
        <f t="shared" si="50"/>
        <v>0</v>
      </c>
      <c r="S27" s="70">
        <f t="shared" si="11"/>
        <v>0</v>
      </c>
      <c r="T27" s="5"/>
      <c r="U27" s="5"/>
      <c r="Z27" s="41"/>
      <c r="AA27"/>
      <c r="AB27"/>
      <c r="AC27"/>
      <c r="AD27"/>
      <c r="AE27"/>
      <c r="AF27"/>
      <c r="AG27"/>
      <c r="AH27"/>
      <c r="AI27"/>
      <c r="AS27"/>
    </row>
    <row r="28" spans="1:45" ht="15">
      <c r="A28" s="14" t="s">
        <v>26</v>
      </c>
      <c r="B28" s="71">
        <f>SUM(B7:B23)</f>
        <v>13155.470543033798</v>
      </c>
      <c r="C28" s="71">
        <f t="shared" ref="C28:I28" si="51">SUM(C7:C23)</f>
        <v>2168.2181056633722</v>
      </c>
      <c r="D28" s="71">
        <f t="shared" si="51"/>
        <v>4609.7613569316181</v>
      </c>
      <c r="E28" s="71">
        <f t="shared" si="51"/>
        <v>4285.9874129720802</v>
      </c>
      <c r="F28" s="71">
        <f t="shared" si="51"/>
        <v>13994.498962107231</v>
      </c>
      <c r="G28" s="71">
        <f t="shared" si="51"/>
        <v>1405.4038681843099</v>
      </c>
      <c r="H28" s="72">
        <f t="shared" si="51"/>
        <v>16.372622223725305</v>
      </c>
      <c r="I28" s="44">
        <f t="shared" si="51"/>
        <v>39635.712871116135</v>
      </c>
      <c r="J28" s="112"/>
      <c r="K28" s="26" t="s">
        <v>26</v>
      </c>
      <c r="L28" s="71">
        <f>SUM(L7:L23)</f>
        <v>13155.470543033798</v>
      </c>
      <c r="M28" s="71">
        <f t="shared" ref="M28:S28" si="52">SUM(M7:M23)</f>
        <v>2168.2181056633722</v>
      </c>
      <c r="N28" s="71">
        <f t="shared" si="52"/>
        <v>4609.7613569316181</v>
      </c>
      <c r="O28" s="71">
        <f t="shared" si="52"/>
        <v>4285.9874129720802</v>
      </c>
      <c r="P28" s="71">
        <f t="shared" si="52"/>
        <v>13994.498962107231</v>
      </c>
      <c r="Q28" s="71">
        <f t="shared" si="52"/>
        <v>1405.4038681843099</v>
      </c>
      <c r="R28" s="72">
        <f t="shared" si="52"/>
        <v>16.372622223725305</v>
      </c>
      <c r="S28" s="73">
        <f t="shared" si="52"/>
        <v>39635.712871116135</v>
      </c>
      <c r="T28" s="5" t="str">
        <f>IF(ABS(S28-S54-S80-S106)&gt;0.01,S28-S54-S80-S106,"")</f>
        <v/>
      </c>
      <c r="U28" s="5"/>
      <c r="Z28" s="41"/>
      <c r="AA28"/>
      <c r="AB28"/>
      <c r="AC28"/>
      <c r="AD28"/>
      <c r="AE28"/>
      <c r="AF28"/>
      <c r="AG28"/>
      <c r="AH28"/>
      <c r="AI28"/>
      <c r="AS28"/>
    </row>
    <row r="29" spans="1:45" s="2" customFormat="1" ht="15" thickBot="1">
      <c r="A29" s="15" t="s">
        <v>100</v>
      </c>
      <c r="B29" s="74">
        <f>IF($I28=0,"-",B28/$I28)</f>
        <v>0.3319095227531691</v>
      </c>
      <c r="C29" s="74">
        <f t="shared" ref="C29:H29" si="53">IF($I28=0,"-",C28/$I28)</f>
        <v>5.4703648518036996E-2</v>
      </c>
      <c r="D29" s="74">
        <f t="shared" si="53"/>
        <v>0.11630322814985636</v>
      </c>
      <c r="E29" s="74">
        <f t="shared" si="53"/>
        <v>0.10813448535437903</v>
      </c>
      <c r="F29" s="74">
        <f t="shared" si="53"/>
        <v>0.35307801849340492</v>
      </c>
      <c r="G29" s="74">
        <f t="shared" si="53"/>
        <v>3.5458019204909381E-2</v>
      </c>
      <c r="H29" s="74">
        <f t="shared" si="53"/>
        <v>4.1307752624418118E-4</v>
      </c>
      <c r="I29" s="75">
        <f>SUM(B29:H29)</f>
        <v>1</v>
      </c>
      <c r="K29" s="27" t="s">
        <v>100</v>
      </c>
      <c r="L29" s="76">
        <f>IF($S28=0,"-",L28/$S28)</f>
        <v>0.3319095227531691</v>
      </c>
      <c r="M29" s="76">
        <f t="shared" ref="M29:R29" si="54">IF($S28=0,"-",M28/$S28)</f>
        <v>5.4703648518036996E-2</v>
      </c>
      <c r="N29" s="76">
        <f t="shared" si="54"/>
        <v>0.11630322814985636</v>
      </c>
      <c r="O29" s="76">
        <f t="shared" si="54"/>
        <v>0.10813448535437903</v>
      </c>
      <c r="P29" s="76">
        <f t="shared" si="54"/>
        <v>0.35307801849340492</v>
      </c>
      <c r="Q29" s="76">
        <f t="shared" si="54"/>
        <v>3.5458019204909381E-2</v>
      </c>
      <c r="R29" s="77">
        <f t="shared" si="54"/>
        <v>4.1307752624418118E-4</v>
      </c>
      <c r="S29" s="78">
        <f>SUM(L29:R29)</f>
        <v>1</v>
      </c>
    </row>
    <row r="30" spans="1:45" ht="15" thickBot="1"/>
    <row r="31" spans="1:45" ht="28.5">
      <c r="A31" s="431" t="s">
        <v>50</v>
      </c>
      <c r="B31" s="37" t="s">
        <v>0</v>
      </c>
      <c r="C31" s="37" t="s">
        <v>1</v>
      </c>
      <c r="D31" s="37" t="s">
        <v>2</v>
      </c>
      <c r="E31" s="37" t="s">
        <v>3</v>
      </c>
      <c r="F31" s="37" t="s">
        <v>27</v>
      </c>
      <c r="G31" s="37" t="s">
        <v>4</v>
      </c>
      <c r="H31" s="37" t="s">
        <v>5</v>
      </c>
      <c r="I31" s="38" t="s">
        <v>6</v>
      </c>
      <c r="K31" s="381" t="s">
        <v>50</v>
      </c>
      <c r="L31" s="39" t="s">
        <v>0</v>
      </c>
      <c r="M31" s="39" t="s">
        <v>1</v>
      </c>
      <c r="N31" s="39" t="s">
        <v>2</v>
      </c>
      <c r="O31" s="39" t="s">
        <v>3</v>
      </c>
      <c r="P31" s="39" t="s">
        <v>27</v>
      </c>
      <c r="Q31" s="39" t="s">
        <v>4</v>
      </c>
      <c r="R31" s="39" t="s">
        <v>5</v>
      </c>
      <c r="S31" s="40" t="s">
        <v>6</v>
      </c>
      <c r="U31" s="383" t="s">
        <v>50</v>
      </c>
      <c r="V31" s="79" t="s">
        <v>69</v>
      </c>
      <c r="W31" s="79" t="s">
        <v>70</v>
      </c>
      <c r="X31" s="79" t="s">
        <v>4</v>
      </c>
      <c r="Y31" s="79" t="s">
        <v>1</v>
      </c>
      <c r="Z31" s="79" t="s">
        <v>2</v>
      </c>
      <c r="AA31" s="79" t="s">
        <v>3</v>
      </c>
      <c r="AB31" s="79" t="s">
        <v>52</v>
      </c>
      <c r="AC31" s="79" t="s">
        <v>64</v>
      </c>
      <c r="AD31" s="80" t="s">
        <v>72</v>
      </c>
      <c r="AE31" s="80" t="s">
        <v>79</v>
      </c>
      <c r="AF31" s="80" t="s">
        <v>73</v>
      </c>
      <c r="AG31" s="80" t="s">
        <v>80</v>
      </c>
      <c r="AH31" s="80" t="s">
        <v>81</v>
      </c>
      <c r="AI31" s="81" t="s">
        <v>60</v>
      </c>
    </row>
    <row r="32" spans="1:45" ht="15" customHeight="1">
      <c r="A32" s="432" t="s">
        <v>50</v>
      </c>
      <c r="B32" s="372" t="s">
        <v>109</v>
      </c>
      <c r="C32" s="373"/>
      <c r="D32" s="373"/>
      <c r="E32" s="373"/>
      <c r="F32" s="373"/>
      <c r="G32" s="373"/>
      <c r="H32" s="373"/>
      <c r="I32" s="374"/>
      <c r="K32" s="382" t="s">
        <v>50</v>
      </c>
      <c r="L32" s="369" t="s">
        <v>109</v>
      </c>
      <c r="M32" s="370"/>
      <c r="N32" s="370"/>
      <c r="O32" s="370"/>
      <c r="P32" s="370"/>
      <c r="Q32" s="370"/>
      <c r="R32" s="370"/>
      <c r="S32" s="371"/>
      <c r="U32" s="384" t="s">
        <v>50</v>
      </c>
      <c r="V32" s="379" t="s">
        <v>109</v>
      </c>
      <c r="W32" s="379"/>
      <c r="X32" s="379"/>
      <c r="Y32" s="379"/>
      <c r="Z32" s="379"/>
      <c r="AA32" s="379"/>
      <c r="AB32" s="379"/>
      <c r="AC32" s="379"/>
      <c r="AD32" s="379"/>
      <c r="AE32" s="379"/>
      <c r="AF32" s="379"/>
      <c r="AG32" s="379"/>
      <c r="AH32" s="379"/>
      <c r="AI32" s="380"/>
    </row>
    <row r="33" spans="1:36" ht="15">
      <c r="A33" s="7" t="s">
        <v>7</v>
      </c>
      <c r="B33" s="42">
        <f>B111+B137+B163+B189+B215+B241+B267+B293+B319+B345+B371+B397+B423</f>
        <v>0</v>
      </c>
      <c r="C33" s="42">
        <f t="shared" ref="C33:E33" si="55">C111+C137+C163+C189+C215+C241+C267+C293+C319+C345+C371+C397+C423</f>
        <v>0</v>
      </c>
      <c r="D33" s="42">
        <f t="shared" si="55"/>
        <v>0</v>
      </c>
      <c r="E33" s="42">
        <f t="shared" si="55"/>
        <v>0</v>
      </c>
      <c r="F33" s="399">
        <v>0</v>
      </c>
      <c r="G33" s="42">
        <f t="shared" ref="G33:H48" si="56">G111+G137+G163+G189+G215+G241+G267+G293+G319+G345+G371+G397+G423</f>
        <v>0</v>
      </c>
      <c r="H33" s="42">
        <f t="shared" si="56"/>
        <v>0</v>
      </c>
      <c r="I33" s="44">
        <f>SUM(B33:H33)</f>
        <v>0</v>
      </c>
      <c r="J33" s="5"/>
      <c r="K33" s="28" t="s">
        <v>7</v>
      </c>
      <c r="L33" s="42">
        <f t="shared" ref="L33:R48" si="57">L111+L137+L163+L189+L215+L241+L267+L293+L319+L345+L371+L397+L423</f>
        <v>0</v>
      </c>
      <c r="M33" s="42">
        <f t="shared" si="57"/>
        <v>0</v>
      </c>
      <c r="N33" s="42">
        <f t="shared" si="57"/>
        <v>0</v>
      </c>
      <c r="O33" s="42">
        <f t="shared" si="57"/>
        <v>0</v>
      </c>
      <c r="P33" s="42">
        <f t="shared" si="57"/>
        <v>0</v>
      </c>
      <c r="Q33" s="42">
        <f t="shared" si="57"/>
        <v>0</v>
      </c>
      <c r="R33" s="42">
        <f t="shared" si="57"/>
        <v>0</v>
      </c>
      <c r="S33" s="83">
        <f>SUM(L33:R33)</f>
        <v>0</v>
      </c>
      <c r="T33" s="5"/>
      <c r="U33" s="29" t="s">
        <v>7</v>
      </c>
      <c r="V33" s="84">
        <f t="shared" ref="V33:AH48" si="58">V111+V137+V163+V189+V215+V241+V267+V293+V319+V345+V371+V397+V423</f>
        <v>0</v>
      </c>
      <c r="W33" s="84">
        <f t="shared" si="58"/>
        <v>0</v>
      </c>
      <c r="X33" s="84">
        <f t="shared" si="58"/>
        <v>0</v>
      </c>
      <c r="Y33" s="84">
        <f t="shared" si="58"/>
        <v>0</v>
      </c>
      <c r="Z33" s="84">
        <f t="shared" si="58"/>
        <v>0</v>
      </c>
      <c r="AA33" s="84">
        <f t="shared" si="58"/>
        <v>0</v>
      </c>
      <c r="AB33" s="84">
        <f t="shared" si="58"/>
        <v>0</v>
      </c>
      <c r="AC33" s="85">
        <f t="shared" si="58"/>
        <v>0</v>
      </c>
      <c r="AD33" s="84">
        <f t="shared" si="58"/>
        <v>0</v>
      </c>
      <c r="AE33" s="84">
        <f t="shared" si="58"/>
        <v>0</v>
      </c>
      <c r="AF33" s="84">
        <f t="shared" si="58"/>
        <v>0</v>
      </c>
      <c r="AG33" s="84">
        <f t="shared" si="58"/>
        <v>0</v>
      </c>
      <c r="AH33" s="84">
        <f t="shared" si="58"/>
        <v>0</v>
      </c>
      <c r="AI33" s="87">
        <f>SUM(V33:AC33)</f>
        <v>0</v>
      </c>
      <c r="AJ33" t="str">
        <f>IF(ABS(S33-AI33)&gt;0.001,S33-AI33,"")</f>
        <v/>
      </c>
    </row>
    <row r="34" spans="1:36" ht="15">
      <c r="A34" s="8" t="s">
        <v>8</v>
      </c>
      <c r="B34" s="48">
        <f t="shared" ref="B34:E49" si="59">B112+B138+B164+B190+B216+B242+B268+B294+B320+B346+B372+B398+B424</f>
        <v>0</v>
      </c>
      <c r="C34" s="48">
        <f t="shared" si="59"/>
        <v>0</v>
      </c>
      <c r="D34" s="48">
        <f t="shared" si="59"/>
        <v>0</v>
      </c>
      <c r="E34" s="48">
        <f t="shared" si="59"/>
        <v>0</v>
      </c>
      <c r="F34" s="400">
        <v>0</v>
      </c>
      <c r="G34" s="48">
        <f t="shared" si="56"/>
        <v>0</v>
      </c>
      <c r="H34" s="48">
        <f t="shared" si="56"/>
        <v>0</v>
      </c>
      <c r="I34" s="50">
        <f t="shared" ref="I34:I53" si="60">SUM(B34:H34)</f>
        <v>0</v>
      </c>
      <c r="J34" s="5"/>
      <c r="K34" s="20" t="s">
        <v>8</v>
      </c>
      <c r="L34" s="51">
        <f t="shared" si="57"/>
        <v>0</v>
      </c>
      <c r="M34" s="51">
        <f t="shared" si="57"/>
        <v>0</v>
      </c>
      <c r="N34" s="51">
        <f t="shared" si="57"/>
        <v>0</v>
      </c>
      <c r="O34" s="51">
        <f t="shared" si="57"/>
        <v>0</v>
      </c>
      <c r="P34" s="51">
        <f t="shared" si="57"/>
        <v>0</v>
      </c>
      <c r="Q34" s="51">
        <f t="shared" si="57"/>
        <v>0</v>
      </c>
      <c r="R34" s="51">
        <f t="shared" si="57"/>
        <v>0</v>
      </c>
      <c r="S34" s="53">
        <f t="shared" ref="S34:S53" si="61">SUM(L34:R34)</f>
        <v>0</v>
      </c>
      <c r="T34" s="5"/>
      <c r="U34" s="30" t="s">
        <v>8</v>
      </c>
      <c r="V34" s="88">
        <f t="shared" si="58"/>
        <v>0</v>
      </c>
      <c r="W34" s="88">
        <f t="shared" si="58"/>
        <v>0</v>
      </c>
      <c r="X34" s="88">
        <f t="shared" si="58"/>
        <v>0</v>
      </c>
      <c r="Y34" s="88">
        <f t="shared" si="58"/>
        <v>0</v>
      </c>
      <c r="Z34" s="88">
        <f t="shared" si="58"/>
        <v>0</v>
      </c>
      <c r="AA34" s="88">
        <f t="shared" si="58"/>
        <v>0</v>
      </c>
      <c r="AB34" s="88">
        <f t="shared" si="58"/>
        <v>0</v>
      </c>
      <c r="AC34" s="89">
        <f t="shared" si="58"/>
        <v>0</v>
      </c>
      <c r="AD34" s="88">
        <f t="shared" si="58"/>
        <v>0</v>
      </c>
      <c r="AE34" s="88">
        <f t="shared" si="58"/>
        <v>0</v>
      </c>
      <c r="AF34" s="88">
        <f t="shared" si="58"/>
        <v>0</v>
      </c>
      <c r="AG34" s="88">
        <f t="shared" si="58"/>
        <v>0</v>
      </c>
      <c r="AH34" s="88">
        <f t="shared" si="58"/>
        <v>0</v>
      </c>
      <c r="AI34" s="90">
        <f t="shared" ref="AI34:AI53" si="62">SUM(V34:AC34)</f>
        <v>0</v>
      </c>
      <c r="AJ34" t="str">
        <f t="shared" ref="AJ34:AJ55" si="63">IF(ABS(S34-AI34)&gt;0.001,S34-AI34,"")</f>
        <v/>
      </c>
    </row>
    <row r="35" spans="1:36" ht="15">
      <c r="A35" s="9" t="s">
        <v>10</v>
      </c>
      <c r="B35" s="45">
        <f t="shared" si="59"/>
        <v>0</v>
      </c>
      <c r="C35" s="45">
        <f t="shared" si="59"/>
        <v>0</v>
      </c>
      <c r="D35" s="45">
        <f t="shared" si="59"/>
        <v>0</v>
      </c>
      <c r="E35" s="45">
        <f t="shared" si="59"/>
        <v>0</v>
      </c>
      <c r="F35" s="400">
        <v>0</v>
      </c>
      <c r="G35" s="45">
        <f t="shared" si="56"/>
        <v>0</v>
      </c>
      <c r="H35" s="45">
        <f t="shared" si="56"/>
        <v>0</v>
      </c>
      <c r="I35" s="44">
        <f t="shared" si="60"/>
        <v>0</v>
      </c>
      <c r="J35" s="5"/>
      <c r="K35" s="21" t="s">
        <v>10</v>
      </c>
      <c r="L35" s="45">
        <f t="shared" si="57"/>
        <v>0</v>
      </c>
      <c r="M35" s="45">
        <f t="shared" si="57"/>
        <v>0</v>
      </c>
      <c r="N35" s="45">
        <f t="shared" si="57"/>
        <v>0</v>
      </c>
      <c r="O35" s="45">
        <f t="shared" si="57"/>
        <v>0</v>
      </c>
      <c r="P35" s="45">
        <f t="shared" si="57"/>
        <v>0</v>
      </c>
      <c r="Q35" s="45">
        <f t="shared" si="57"/>
        <v>0</v>
      </c>
      <c r="R35" s="45">
        <f t="shared" si="57"/>
        <v>0</v>
      </c>
      <c r="S35" s="47">
        <f t="shared" si="61"/>
        <v>0</v>
      </c>
      <c r="T35" s="5"/>
      <c r="U35" s="31" t="s">
        <v>10</v>
      </c>
      <c r="V35" s="84">
        <f t="shared" si="58"/>
        <v>0</v>
      </c>
      <c r="W35" s="84">
        <f t="shared" si="58"/>
        <v>0</v>
      </c>
      <c r="X35" s="84">
        <f t="shared" si="58"/>
        <v>0</v>
      </c>
      <c r="Y35" s="84">
        <f t="shared" si="58"/>
        <v>0</v>
      </c>
      <c r="Z35" s="84">
        <f t="shared" si="58"/>
        <v>0</v>
      </c>
      <c r="AA35" s="84">
        <f t="shared" si="58"/>
        <v>0</v>
      </c>
      <c r="AB35" s="84">
        <f t="shared" si="58"/>
        <v>0</v>
      </c>
      <c r="AC35" s="85">
        <f t="shared" si="58"/>
        <v>0</v>
      </c>
      <c r="AD35" s="84">
        <f t="shared" si="58"/>
        <v>0</v>
      </c>
      <c r="AE35" s="84">
        <f t="shared" si="58"/>
        <v>0</v>
      </c>
      <c r="AF35" s="84">
        <f t="shared" si="58"/>
        <v>0</v>
      </c>
      <c r="AG35" s="84">
        <f t="shared" si="58"/>
        <v>0</v>
      </c>
      <c r="AH35" s="84">
        <f t="shared" si="58"/>
        <v>0</v>
      </c>
      <c r="AI35" s="87">
        <f t="shared" si="62"/>
        <v>0</v>
      </c>
      <c r="AJ35" t="str">
        <f t="shared" si="63"/>
        <v/>
      </c>
    </row>
    <row r="36" spans="1:36" ht="15">
      <c r="A36" s="8" t="s">
        <v>53</v>
      </c>
      <c r="B36" s="48">
        <f t="shared" si="59"/>
        <v>0</v>
      </c>
      <c r="C36" s="48">
        <f t="shared" si="59"/>
        <v>0</v>
      </c>
      <c r="D36" s="48">
        <f t="shared" si="59"/>
        <v>0</v>
      </c>
      <c r="E36" s="48">
        <f t="shared" si="59"/>
        <v>0</v>
      </c>
      <c r="F36" s="400">
        <v>0</v>
      </c>
      <c r="G36" s="48">
        <f t="shared" si="56"/>
        <v>0</v>
      </c>
      <c r="H36" s="48">
        <f t="shared" si="56"/>
        <v>0</v>
      </c>
      <c r="I36" s="50">
        <f t="shared" si="60"/>
        <v>0</v>
      </c>
      <c r="J36" s="5"/>
      <c r="K36" s="20" t="s">
        <v>53</v>
      </c>
      <c r="L36" s="51">
        <f t="shared" si="57"/>
        <v>0</v>
      </c>
      <c r="M36" s="51">
        <f t="shared" si="57"/>
        <v>0</v>
      </c>
      <c r="N36" s="51">
        <f t="shared" si="57"/>
        <v>0</v>
      </c>
      <c r="O36" s="51">
        <f t="shared" si="57"/>
        <v>0</v>
      </c>
      <c r="P36" s="51">
        <f t="shared" si="57"/>
        <v>0</v>
      </c>
      <c r="Q36" s="51">
        <f t="shared" si="57"/>
        <v>0</v>
      </c>
      <c r="R36" s="51">
        <f t="shared" si="57"/>
        <v>0</v>
      </c>
      <c r="S36" s="53">
        <f t="shared" si="61"/>
        <v>0</v>
      </c>
      <c r="T36" s="5"/>
      <c r="U36" s="30" t="s">
        <v>53</v>
      </c>
      <c r="V36" s="88">
        <f t="shared" si="58"/>
        <v>0</v>
      </c>
      <c r="W36" s="88">
        <f t="shared" si="58"/>
        <v>0</v>
      </c>
      <c r="X36" s="88">
        <f t="shared" si="58"/>
        <v>0</v>
      </c>
      <c r="Y36" s="88">
        <f t="shared" si="58"/>
        <v>0</v>
      </c>
      <c r="Z36" s="88">
        <f t="shared" si="58"/>
        <v>0</v>
      </c>
      <c r="AA36" s="88">
        <f t="shared" si="58"/>
        <v>0</v>
      </c>
      <c r="AB36" s="88">
        <f t="shared" si="58"/>
        <v>0</v>
      </c>
      <c r="AC36" s="89">
        <f t="shared" si="58"/>
        <v>0</v>
      </c>
      <c r="AD36" s="88">
        <f t="shared" si="58"/>
        <v>0</v>
      </c>
      <c r="AE36" s="88">
        <f t="shared" si="58"/>
        <v>0</v>
      </c>
      <c r="AF36" s="88">
        <f t="shared" si="58"/>
        <v>0</v>
      </c>
      <c r="AG36" s="88">
        <f t="shared" si="58"/>
        <v>0</v>
      </c>
      <c r="AH36" s="88">
        <f t="shared" si="58"/>
        <v>0</v>
      </c>
      <c r="AI36" s="90">
        <f t="shared" si="62"/>
        <v>0</v>
      </c>
      <c r="AJ36" t="str">
        <f t="shared" si="63"/>
        <v/>
      </c>
    </row>
    <row r="37" spans="1:36" ht="15">
      <c r="A37" s="9" t="s">
        <v>16</v>
      </c>
      <c r="B37" s="45">
        <f t="shared" si="59"/>
        <v>245.06037762652892</v>
      </c>
      <c r="C37" s="45">
        <f t="shared" si="59"/>
        <v>87.605223217668865</v>
      </c>
      <c r="D37" s="45">
        <f t="shared" si="59"/>
        <v>30.737368548915562</v>
      </c>
      <c r="E37" s="45">
        <f t="shared" si="59"/>
        <v>0</v>
      </c>
      <c r="F37" s="400">
        <v>0</v>
      </c>
      <c r="G37" s="45">
        <f t="shared" si="56"/>
        <v>0</v>
      </c>
      <c r="H37" s="45">
        <f t="shared" si="56"/>
        <v>0</v>
      </c>
      <c r="I37" s="44">
        <f t="shared" si="60"/>
        <v>363.40296939311338</v>
      </c>
      <c r="J37" s="5"/>
      <c r="K37" s="21" t="s">
        <v>16</v>
      </c>
      <c r="L37" s="45">
        <f t="shared" si="57"/>
        <v>245.06037762652892</v>
      </c>
      <c r="M37" s="45">
        <f t="shared" si="57"/>
        <v>87.605223217668865</v>
      </c>
      <c r="N37" s="45">
        <f t="shared" si="57"/>
        <v>30.737368548915562</v>
      </c>
      <c r="O37" s="45">
        <f t="shared" si="57"/>
        <v>0</v>
      </c>
      <c r="P37" s="45">
        <f t="shared" si="57"/>
        <v>0</v>
      </c>
      <c r="Q37" s="45">
        <f t="shared" si="57"/>
        <v>0</v>
      </c>
      <c r="R37" s="45">
        <f t="shared" si="57"/>
        <v>0</v>
      </c>
      <c r="S37" s="47">
        <f t="shared" si="61"/>
        <v>363.40296939311338</v>
      </c>
      <c r="T37" s="5"/>
      <c r="U37" s="31" t="s">
        <v>16</v>
      </c>
      <c r="V37" s="84">
        <f t="shared" si="58"/>
        <v>232.56590325510297</v>
      </c>
      <c r="W37" s="84">
        <f t="shared" si="58"/>
        <v>0</v>
      </c>
      <c r="X37" s="84">
        <f t="shared" si="58"/>
        <v>0</v>
      </c>
      <c r="Y37" s="84">
        <f t="shared" si="58"/>
        <v>87.605223217668865</v>
      </c>
      <c r="Z37" s="84">
        <f t="shared" si="58"/>
        <v>28.203110863487634</v>
      </c>
      <c r="AA37" s="84">
        <f t="shared" si="58"/>
        <v>0</v>
      </c>
      <c r="AB37" s="84">
        <f t="shared" si="58"/>
        <v>0</v>
      </c>
      <c r="AC37" s="85">
        <f t="shared" si="58"/>
        <v>15.028732056853858</v>
      </c>
      <c r="AD37" s="84">
        <f t="shared" si="58"/>
        <v>12.494474371425934</v>
      </c>
      <c r="AE37" s="84">
        <f t="shared" si="58"/>
        <v>0</v>
      </c>
      <c r="AF37" s="84">
        <f t="shared" si="58"/>
        <v>0</v>
      </c>
      <c r="AG37" s="84">
        <f t="shared" si="58"/>
        <v>2.5342576854279248</v>
      </c>
      <c r="AH37" s="84">
        <f t="shared" si="58"/>
        <v>0</v>
      </c>
      <c r="AI37" s="87">
        <f t="shared" si="62"/>
        <v>363.40296939311332</v>
      </c>
      <c r="AJ37" t="str">
        <f t="shared" si="63"/>
        <v/>
      </c>
    </row>
    <row r="38" spans="1:36" ht="15">
      <c r="A38" s="8" t="s">
        <v>65</v>
      </c>
      <c r="B38" s="48">
        <f t="shared" si="59"/>
        <v>145.7128769434876</v>
      </c>
      <c r="C38" s="48">
        <f t="shared" si="59"/>
        <v>47.143196205327577</v>
      </c>
      <c r="D38" s="48">
        <f t="shared" si="59"/>
        <v>22.930134219815894</v>
      </c>
      <c r="E38" s="48">
        <f t="shared" si="59"/>
        <v>0.80675723992873494</v>
      </c>
      <c r="F38" s="400">
        <v>0</v>
      </c>
      <c r="G38" s="48">
        <f t="shared" si="56"/>
        <v>0</v>
      </c>
      <c r="H38" s="48">
        <f t="shared" si="56"/>
        <v>0</v>
      </c>
      <c r="I38" s="50">
        <f t="shared" si="60"/>
        <v>216.59296460855981</v>
      </c>
      <c r="J38" s="5"/>
      <c r="K38" s="20" t="s">
        <v>65</v>
      </c>
      <c r="L38" s="51">
        <f t="shared" si="57"/>
        <v>145.7128769434876</v>
      </c>
      <c r="M38" s="51">
        <f t="shared" si="57"/>
        <v>47.143196205327577</v>
      </c>
      <c r="N38" s="51">
        <f t="shared" si="57"/>
        <v>22.930134219815894</v>
      </c>
      <c r="O38" s="51">
        <f t="shared" si="57"/>
        <v>0.80675723992873494</v>
      </c>
      <c r="P38" s="51">
        <f t="shared" si="57"/>
        <v>0</v>
      </c>
      <c r="Q38" s="51">
        <f t="shared" si="57"/>
        <v>0</v>
      </c>
      <c r="R38" s="51">
        <f t="shared" si="57"/>
        <v>0</v>
      </c>
      <c r="S38" s="53">
        <f t="shared" si="61"/>
        <v>216.59296460855981</v>
      </c>
      <c r="T38" s="5"/>
      <c r="U38" s="30" t="s">
        <v>54</v>
      </c>
      <c r="V38" s="88">
        <f t="shared" si="58"/>
        <v>143.98110444585566</v>
      </c>
      <c r="W38" s="88">
        <f t="shared" si="58"/>
        <v>0.72863431219310348</v>
      </c>
      <c r="X38" s="88">
        <f t="shared" si="58"/>
        <v>0</v>
      </c>
      <c r="Y38" s="88">
        <f t="shared" si="58"/>
        <v>47.143196205327577</v>
      </c>
      <c r="Z38" s="88">
        <f t="shared" si="58"/>
        <v>19.715321017264063</v>
      </c>
      <c r="AA38" s="88">
        <f t="shared" si="58"/>
        <v>0.21714514658997663</v>
      </c>
      <c r="AB38" s="88">
        <f t="shared" si="58"/>
        <v>0</v>
      </c>
      <c r="AC38" s="89">
        <f t="shared" si="58"/>
        <v>4.8075634813294341</v>
      </c>
      <c r="AD38" s="88">
        <f t="shared" si="58"/>
        <v>1.0031381854388424</v>
      </c>
      <c r="AE38" s="88">
        <f t="shared" si="58"/>
        <v>0</v>
      </c>
      <c r="AF38" s="88">
        <f t="shared" si="58"/>
        <v>0</v>
      </c>
      <c r="AG38" s="88">
        <f t="shared" si="58"/>
        <v>3.2148132025518317</v>
      </c>
      <c r="AH38" s="88">
        <f t="shared" si="58"/>
        <v>0.5896120933387583</v>
      </c>
      <c r="AI38" s="90">
        <f t="shared" si="62"/>
        <v>216.59296460855981</v>
      </c>
      <c r="AJ38" t="str">
        <f t="shared" si="63"/>
        <v/>
      </c>
    </row>
    <row r="39" spans="1:36" ht="15">
      <c r="A39" s="9" t="s">
        <v>55</v>
      </c>
      <c r="B39" s="45">
        <f t="shared" si="59"/>
        <v>0</v>
      </c>
      <c r="C39" s="45">
        <f t="shared" si="59"/>
        <v>0</v>
      </c>
      <c r="D39" s="45">
        <f t="shared" si="59"/>
        <v>1.858329223832587</v>
      </c>
      <c r="E39" s="45">
        <f t="shared" si="59"/>
        <v>635.73388452556276</v>
      </c>
      <c r="F39" s="400">
        <v>0</v>
      </c>
      <c r="G39" s="45">
        <f t="shared" si="56"/>
        <v>0</v>
      </c>
      <c r="H39" s="45">
        <f t="shared" si="56"/>
        <v>0</v>
      </c>
      <c r="I39" s="44">
        <f t="shared" si="60"/>
        <v>637.59221374939534</v>
      </c>
      <c r="J39" s="5"/>
      <c r="K39" s="21" t="s">
        <v>55</v>
      </c>
      <c r="L39" s="45">
        <f t="shared" si="57"/>
        <v>0</v>
      </c>
      <c r="M39" s="45">
        <f t="shared" si="57"/>
        <v>0</v>
      </c>
      <c r="N39" s="45">
        <f t="shared" si="57"/>
        <v>1.858329223832587</v>
      </c>
      <c r="O39" s="45">
        <f t="shared" si="57"/>
        <v>635.73388452556276</v>
      </c>
      <c r="P39" s="45">
        <f t="shared" si="57"/>
        <v>1456.2906527988375</v>
      </c>
      <c r="Q39" s="45">
        <f t="shared" si="57"/>
        <v>0</v>
      </c>
      <c r="R39" s="45">
        <f t="shared" si="57"/>
        <v>0</v>
      </c>
      <c r="S39" s="47">
        <f t="shared" si="61"/>
        <v>2093.8828665482329</v>
      </c>
      <c r="T39" s="5"/>
      <c r="U39" s="31" t="s">
        <v>55</v>
      </c>
      <c r="V39" s="84">
        <f t="shared" si="58"/>
        <v>0</v>
      </c>
      <c r="W39" s="84">
        <f t="shared" si="58"/>
        <v>0</v>
      </c>
      <c r="X39" s="84">
        <f t="shared" si="58"/>
        <v>0</v>
      </c>
      <c r="Y39" s="84">
        <f t="shared" si="58"/>
        <v>0</v>
      </c>
      <c r="Z39" s="84">
        <f t="shared" si="58"/>
        <v>0</v>
      </c>
      <c r="AA39" s="84">
        <f t="shared" si="58"/>
        <v>634.91223923165035</v>
      </c>
      <c r="AB39" s="84">
        <f t="shared" si="58"/>
        <v>1456.2906527988375</v>
      </c>
      <c r="AC39" s="85">
        <f t="shared" si="58"/>
        <v>2.6799745177450136</v>
      </c>
      <c r="AD39" s="84">
        <f t="shared" si="58"/>
        <v>0</v>
      </c>
      <c r="AE39" s="84">
        <f t="shared" si="58"/>
        <v>0.82164529391242658</v>
      </c>
      <c r="AF39" s="84">
        <f t="shared" si="58"/>
        <v>0</v>
      </c>
      <c r="AG39" s="84">
        <f t="shared" si="58"/>
        <v>1.858329223832587</v>
      </c>
      <c r="AH39" s="84">
        <f t="shared" si="58"/>
        <v>0</v>
      </c>
      <c r="AI39" s="87">
        <f t="shared" si="62"/>
        <v>2093.8828665482329</v>
      </c>
      <c r="AJ39" t="str">
        <f t="shared" si="63"/>
        <v/>
      </c>
    </row>
    <row r="40" spans="1:36" ht="15">
      <c r="A40" s="8" t="s">
        <v>12</v>
      </c>
      <c r="B40" s="48">
        <f t="shared" si="59"/>
        <v>0</v>
      </c>
      <c r="C40" s="48">
        <f t="shared" si="59"/>
        <v>0.54899849209787921</v>
      </c>
      <c r="D40" s="48">
        <f t="shared" si="59"/>
        <v>0</v>
      </c>
      <c r="E40" s="48">
        <f t="shared" si="59"/>
        <v>17.940402951873853</v>
      </c>
      <c r="F40" s="400">
        <v>0</v>
      </c>
      <c r="G40" s="48">
        <f t="shared" si="56"/>
        <v>0</v>
      </c>
      <c r="H40" s="48">
        <f t="shared" si="56"/>
        <v>0</v>
      </c>
      <c r="I40" s="50">
        <f t="shared" si="60"/>
        <v>18.489401443971733</v>
      </c>
      <c r="J40" s="5"/>
      <c r="K40" s="20" t="s">
        <v>12</v>
      </c>
      <c r="L40" s="51">
        <f t="shared" si="57"/>
        <v>0</v>
      </c>
      <c r="M40" s="51">
        <f t="shared" si="57"/>
        <v>0.54899849209787921</v>
      </c>
      <c r="N40" s="51">
        <f t="shared" si="57"/>
        <v>0</v>
      </c>
      <c r="O40" s="51">
        <f t="shared" si="57"/>
        <v>17.940402951873853</v>
      </c>
      <c r="P40" s="51">
        <f t="shared" si="57"/>
        <v>78.971115989856898</v>
      </c>
      <c r="Q40" s="51">
        <f t="shared" si="57"/>
        <v>0</v>
      </c>
      <c r="R40" s="51">
        <f t="shared" si="57"/>
        <v>0</v>
      </c>
      <c r="S40" s="53">
        <f t="shared" si="61"/>
        <v>97.460517433828628</v>
      </c>
      <c r="T40" s="5"/>
      <c r="U40" s="30" t="s">
        <v>12</v>
      </c>
      <c r="V40" s="88">
        <f t="shared" si="58"/>
        <v>0</v>
      </c>
      <c r="W40" s="88">
        <f t="shared" si="58"/>
        <v>0</v>
      </c>
      <c r="X40" s="88">
        <f t="shared" si="58"/>
        <v>0</v>
      </c>
      <c r="Y40" s="88">
        <f t="shared" si="58"/>
        <v>0.54899849209787921</v>
      </c>
      <c r="Z40" s="88">
        <f t="shared" si="58"/>
        <v>0</v>
      </c>
      <c r="AA40" s="88">
        <f t="shared" si="58"/>
        <v>17.940402951873853</v>
      </c>
      <c r="AB40" s="88">
        <f t="shared" si="58"/>
        <v>78.971115989856898</v>
      </c>
      <c r="AC40" s="89">
        <f t="shared" si="58"/>
        <v>0</v>
      </c>
      <c r="AD40" s="88">
        <f t="shared" si="58"/>
        <v>0</v>
      </c>
      <c r="AE40" s="88">
        <f t="shared" si="58"/>
        <v>0</v>
      </c>
      <c r="AF40" s="88">
        <f t="shared" si="58"/>
        <v>0</v>
      </c>
      <c r="AG40" s="88">
        <f t="shared" si="58"/>
        <v>0</v>
      </c>
      <c r="AH40" s="88">
        <f t="shared" si="58"/>
        <v>0</v>
      </c>
      <c r="AI40" s="90">
        <f t="shared" si="62"/>
        <v>97.460517433828628</v>
      </c>
      <c r="AJ40" t="str">
        <f t="shared" si="63"/>
        <v/>
      </c>
    </row>
    <row r="41" spans="1:36" ht="15">
      <c r="A41" s="9" t="s">
        <v>56</v>
      </c>
      <c r="B41" s="45">
        <f t="shared" si="59"/>
        <v>0</v>
      </c>
      <c r="C41" s="45">
        <f t="shared" si="59"/>
        <v>0</v>
      </c>
      <c r="D41" s="45">
        <f t="shared" si="59"/>
        <v>7.1092938340462666E-2</v>
      </c>
      <c r="E41" s="45">
        <f t="shared" si="59"/>
        <v>0</v>
      </c>
      <c r="F41" s="400">
        <v>0</v>
      </c>
      <c r="G41" s="45">
        <f t="shared" si="56"/>
        <v>0</v>
      </c>
      <c r="H41" s="45">
        <f t="shared" si="56"/>
        <v>0</v>
      </c>
      <c r="I41" s="44">
        <f t="shared" si="60"/>
        <v>7.1092938340462666E-2</v>
      </c>
      <c r="J41" s="5"/>
      <c r="K41" s="21" t="s">
        <v>56</v>
      </c>
      <c r="L41" s="45">
        <f t="shared" si="57"/>
        <v>0</v>
      </c>
      <c r="M41" s="45">
        <f t="shared" si="57"/>
        <v>0</v>
      </c>
      <c r="N41" s="45">
        <f t="shared" si="57"/>
        <v>7.1092938340462666E-2</v>
      </c>
      <c r="O41" s="45">
        <f t="shared" si="57"/>
        <v>0</v>
      </c>
      <c r="P41" s="45">
        <f t="shared" si="57"/>
        <v>0</v>
      </c>
      <c r="Q41" s="45">
        <f t="shared" si="57"/>
        <v>0</v>
      </c>
      <c r="R41" s="45">
        <f t="shared" si="57"/>
        <v>0</v>
      </c>
      <c r="S41" s="47">
        <f t="shared" si="61"/>
        <v>7.1092938340462666E-2</v>
      </c>
      <c r="T41" s="5"/>
      <c r="U41" s="31" t="s">
        <v>56</v>
      </c>
      <c r="V41" s="84">
        <f t="shared" si="58"/>
        <v>0</v>
      </c>
      <c r="W41" s="84">
        <f t="shared" si="58"/>
        <v>0</v>
      </c>
      <c r="X41" s="84">
        <f t="shared" si="58"/>
        <v>0</v>
      </c>
      <c r="Y41" s="84">
        <f t="shared" si="58"/>
        <v>0</v>
      </c>
      <c r="Z41" s="84">
        <f t="shared" si="58"/>
        <v>7.1092938340462666E-2</v>
      </c>
      <c r="AA41" s="84">
        <f t="shared" si="58"/>
        <v>0</v>
      </c>
      <c r="AB41" s="84">
        <f t="shared" si="58"/>
        <v>0</v>
      </c>
      <c r="AC41" s="85">
        <f t="shared" si="58"/>
        <v>0</v>
      </c>
      <c r="AD41" s="84">
        <f t="shared" si="58"/>
        <v>0</v>
      </c>
      <c r="AE41" s="84">
        <f t="shared" si="58"/>
        <v>0</v>
      </c>
      <c r="AF41" s="84">
        <f t="shared" si="58"/>
        <v>0</v>
      </c>
      <c r="AG41" s="84">
        <f t="shared" si="58"/>
        <v>0</v>
      </c>
      <c r="AH41" s="84">
        <f t="shared" si="58"/>
        <v>0</v>
      </c>
      <c r="AI41" s="87">
        <f t="shared" si="62"/>
        <v>7.1092938340462666E-2</v>
      </c>
      <c r="AJ41" t="str">
        <f t="shared" si="63"/>
        <v/>
      </c>
    </row>
    <row r="42" spans="1:36" ht="15">
      <c r="A42" s="8" t="s">
        <v>17</v>
      </c>
      <c r="B42" s="48">
        <f t="shared" si="59"/>
        <v>28.175672956652253</v>
      </c>
      <c r="C42" s="48">
        <f t="shared" si="59"/>
        <v>0.78262071195600091</v>
      </c>
      <c r="D42" s="48">
        <f t="shared" si="59"/>
        <v>14.623557009078461</v>
      </c>
      <c r="E42" s="48">
        <f t="shared" si="59"/>
        <v>10.075569730380028</v>
      </c>
      <c r="F42" s="400">
        <v>0</v>
      </c>
      <c r="G42" s="48">
        <f t="shared" si="56"/>
        <v>0</v>
      </c>
      <c r="H42" s="48">
        <f t="shared" si="56"/>
        <v>0</v>
      </c>
      <c r="I42" s="50">
        <f t="shared" si="60"/>
        <v>53.657420408066741</v>
      </c>
      <c r="J42" s="5"/>
      <c r="K42" s="20" t="s">
        <v>17</v>
      </c>
      <c r="L42" s="51">
        <f t="shared" si="57"/>
        <v>28.175672956652253</v>
      </c>
      <c r="M42" s="51">
        <f t="shared" si="57"/>
        <v>0.78262071195600091</v>
      </c>
      <c r="N42" s="51">
        <f t="shared" si="57"/>
        <v>14.623557009078461</v>
      </c>
      <c r="O42" s="51">
        <f t="shared" si="57"/>
        <v>10.075569730380028</v>
      </c>
      <c r="P42" s="51">
        <f t="shared" si="57"/>
        <v>4.2263725440066811</v>
      </c>
      <c r="Q42" s="51">
        <f t="shared" si="57"/>
        <v>0</v>
      </c>
      <c r="R42" s="51">
        <f t="shared" si="57"/>
        <v>0</v>
      </c>
      <c r="S42" s="53">
        <f t="shared" si="61"/>
        <v>57.883792952073421</v>
      </c>
      <c r="T42" s="5"/>
      <c r="U42" s="30" t="s">
        <v>17</v>
      </c>
      <c r="V42" s="88">
        <f t="shared" si="58"/>
        <v>21.40381669811925</v>
      </c>
      <c r="W42" s="88">
        <f t="shared" si="58"/>
        <v>5.6503111947737406</v>
      </c>
      <c r="X42" s="88">
        <f t="shared" si="58"/>
        <v>0</v>
      </c>
      <c r="Y42" s="88">
        <f t="shared" si="58"/>
        <v>0.78262071195600091</v>
      </c>
      <c r="Z42" s="88">
        <f t="shared" si="58"/>
        <v>12.529987709897151</v>
      </c>
      <c r="AA42" s="88">
        <f t="shared" si="58"/>
        <v>3.4729950897816937</v>
      </c>
      <c r="AB42" s="88">
        <f t="shared" si="58"/>
        <v>4.2263725440066811</v>
      </c>
      <c r="AC42" s="89">
        <f t="shared" si="58"/>
        <v>9.8176890035389093</v>
      </c>
      <c r="AD42" s="88">
        <f t="shared" si="58"/>
        <v>1.1215450637592645</v>
      </c>
      <c r="AE42" s="88">
        <f t="shared" si="58"/>
        <v>0</v>
      </c>
      <c r="AF42" s="88">
        <f t="shared" si="58"/>
        <v>0</v>
      </c>
      <c r="AG42" s="88">
        <f t="shared" si="58"/>
        <v>2.09356929918131</v>
      </c>
      <c r="AH42" s="88">
        <f t="shared" si="58"/>
        <v>6.6025746405983341</v>
      </c>
      <c r="AI42" s="90">
        <f t="shared" si="62"/>
        <v>57.883792952073421</v>
      </c>
      <c r="AJ42" t="str">
        <f>IF(ABS(S42-AI42)&gt;0.2,S42-AI42,"")</f>
        <v/>
      </c>
    </row>
    <row r="43" spans="1:36" ht="15">
      <c r="A43" s="9" t="s">
        <v>141</v>
      </c>
      <c r="B43" s="45">
        <f t="shared" si="59"/>
        <v>538.2383432494363</v>
      </c>
      <c r="C43" s="45">
        <f t="shared" si="59"/>
        <v>1735.2260615764408</v>
      </c>
      <c r="D43" s="45">
        <f t="shared" si="59"/>
        <v>892.24846369954059</v>
      </c>
      <c r="E43" s="45">
        <f t="shared" si="59"/>
        <v>1.0834632576938736</v>
      </c>
      <c r="F43" s="400">
        <v>0</v>
      </c>
      <c r="G43" s="45">
        <f t="shared" si="56"/>
        <v>0</v>
      </c>
      <c r="H43" s="45">
        <f t="shared" si="56"/>
        <v>0</v>
      </c>
      <c r="I43" s="44">
        <f t="shared" si="60"/>
        <v>3166.7963317831113</v>
      </c>
      <c r="J43" s="5"/>
      <c r="K43" s="21" t="s">
        <v>141</v>
      </c>
      <c r="L43" s="45">
        <f t="shared" si="57"/>
        <v>538.2383432494363</v>
      </c>
      <c r="M43" s="45">
        <f t="shared" si="57"/>
        <v>1735.2260615764408</v>
      </c>
      <c r="N43" s="45">
        <f t="shared" si="57"/>
        <v>892.24846369954059</v>
      </c>
      <c r="O43" s="45">
        <f t="shared" si="57"/>
        <v>1.0834632576938736</v>
      </c>
      <c r="P43" s="45">
        <f t="shared" si="57"/>
        <v>0.66323945692122377</v>
      </c>
      <c r="Q43" s="45">
        <f t="shared" si="57"/>
        <v>0</v>
      </c>
      <c r="R43" s="45">
        <f t="shared" si="57"/>
        <v>0</v>
      </c>
      <c r="S43" s="47">
        <f t="shared" si="61"/>
        <v>3167.4595712400323</v>
      </c>
      <c r="T43" s="5"/>
      <c r="U43" s="31" t="s">
        <v>141</v>
      </c>
      <c r="V43" s="84">
        <f t="shared" si="58"/>
        <v>518.10031389099936</v>
      </c>
      <c r="W43" s="84">
        <f t="shared" si="58"/>
        <v>0</v>
      </c>
      <c r="X43" s="84">
        <f t="shared" si="58"/>
        <v>0</v>
      </c>
      <c r="Y43" s="84">
        <f t="shared" si="58"/>
        <v>1735.2260615764408</v>
      </c>
      <c r="Z43" s="84">
        <f t="shared" si="58"/>
        <v>676.97499522760677</v>
      </c>
      <c r="AA43" s="84">
        <f t="shared" si="58"/>
        <v>1.0834632576938736</v>
      </c>
      <c r="AB43" s="84">
        <f t="shared" si="58"/>
        <v>0.66323945692122377</v>
      </c>
      <c r="AC43" s="85">
        <f t="shared" si="58"/>
        <v>235.41149783037082</v>
      </c>
      <c r="AD43" s="84">
        <f t="shared" si="58"/>
        <v>20.138029358436853</v>
      </c>
      <c r="AE43" s="84">
        <f t="shared" si="58"/>
        <v>0</v>
      </c>
      <c r="AF43" s="84">
        <f t="shared" si="58"/>
        <v>0</v>
      </c>
      <c r="AG43" s="84">
        <f t="shared" si="58"/>
        <v>215.27346847193397</v>
      </c>
      <c r="AH43" s="84">
        <f t="shared" si="58"/>
        <v>0</v>
      </c>
      <c r="AI43" s="87">
        <f t="shared" si="62"/>
        <v>3167.4595712400328</v>
      </c>
      <c r="AJ43" t="str">
        <f t="shared" si="63"/>
        <v/>
      </c>
    </row>
    <row r="44" spans="1:36" ht="15">
      <c r="A44" s="8" t="s">
        <v>25</v>
      </c>
      <c r="B44" s="48">
        <f t="shared" si="59"/>
        <v>428.81804561686431</v>
      </c>
      <c r="C44" s="48">
        <f t="shared" si="59"/>
        <v>11.355776798331894</v>
      </c>
      <c r="D44" s="48">
        <f t="shared" si="59"/>
        <v>309.29997072128214</v>
      </c>
      <c r="E44" s="48">
        <f t="shared" si="59"/>
        <v>2266.8928225565492</v>
      </c>
      <c r="F44" s="400">
        <v>0</v>
      </c>
      <c r="G44" s="48">
        <f t="shared" si="56"/>
        <v>334.73852987165662</v>
      </c>
      <c r="H44" s="48">
        <f t="shared" si="56"/>
        <v>15.930710568090859</v>
      </c>
      <c r="I44" s="50">
        <f t="shared" si="60"/>
        <v>3367.0358561327753</v>
      </c>
      <c r="J44" s="5"/>
      <c r="K44" s="20" t="s">
        <v>25</v>
      </c>
      <c r="L44" s="51">
        <f t="shared" si="57"/>
        <v>428.81804561686431</v>
      </c>
      <c r="M44" s="51">
        <f t="shared" si="57"/>
        <v>11.355776798331894</v>
      </c>
      <c r="N44" s="51">
        <f t="shared" si="57"/>
        <v>309.29997072128214</v>
      </c>
      <c r="O44" s="51">
        <f t="shared" si="57"/>
        <v>2266.8928225565492</v>
      </c>
      <c r="P44" s="51">
        <f t="shared" si="57"/>
        <v>36.721766826411006</v>
      </c>
      <c r="Q44" s="51">
        <f t="shared" si="57"/>
        <v>334.73852987165662</v>
      </c>
      <c r="R44" s="51">
        <f t="shared" si="57"/>
        <v>15.930710568090859</v>
      </c>
      <c r="S44" s="53">
        <f t="shared" si="61"/>
        <v>3403.7576229591864</v>
      </c>
      <c r="T44" s="5"/>
      <c r="U44" s="30" t="s">
        <v>25</v>
      </c>
      <c r="V44" s="88">
        <f t="shared" si="58"/>
        <v>10.868654671622776</v>
      </c>
      <c r="W44" s="88">
        <f t="shared" si="58"/>
        <v>277.99085464638182</v>
      </c>
      <c r="X44" s="88">
        <f t="shared" si="58"/>
        <v>334.73852987165662</v>
      </c>
      <c r="Y44" s="88">
        <f t="shared" si="58"/>
        <v>11.355776798331894</v>
      </c>
      <c r="Z44" s="88">
        <f t="shared" si="58"/>
        <v>297.95303395482955</v>
      </c>
      <c r="AA44" s="88">
        <f t="shared" si="58"/>
        <v>2142.8593748554267</v>
      </c>
      <c r="AB44" s="88">
        <f t="shared" si="58"/>
        <v>36.721766826411006</v>
      </c>
      <c r="AC44" s="89">
        <f t="shared" si="58"/>
        <v>291.2696313345258</v>
      </c>
      <c r="AD44" s="88">
        <f t="shared" si="58"/>
        <v>139.95853629885971</v>
      </c>
      <c r="AE44" s="88">
        <f t="shared" si="58"/>
        <v>119.31397469443915</v>
      </c>
      <c r="AF44" s="88">
        <f t="shared" si="58"/>
        <v>15.930710568090859</v>
      </c>
      <c r="AG44" s="88">
        <f t="shared" si="58"/>
        <v>11.346936766452579</v>
      </c>
      <c r="AH44" s="88">
        <f t="shared" si="58"/>
        <v>4.7194730066834314</v>
      </c>
      <c r="AI44" s="90">
        <f t="shared" si="62"/>
        <v>3403.7576229591864</v>
      </c>
      <c r="AJ44" t="str">
        <f t="shared" si="63"/>
        <v/>
      </c>
    </row>
    <row r="45" spans="1:36" ht="15">
      <c r="A45" s="9" t="s">
        <v>24</v>
      </c>
      <c r="B45" s="45">
        <f t="shared" si="59"/>
        <v>65.905663025252295</v>
      </c>
      <c r="C45" s="45">
        <f t="shared" si="59"/>
        <v>1.6441519488883762E-2</v>
      </c>
      <c r="D45" s="45">
        <f t="shared" si="59"/>
        <v>34.791669563018772</v>
      </c>
      <c r="E45" s="45">
        <f t="shared" si="59"/>
        <v>0</v>
      </c>
      <c r="F45" s="400">
        <v>0</v>
      </c>
      <c r="G45" s="45">
        <f t="shared" si="56"/>
        <v>0</v>
      </c>
      <c r="H45" s="45">
        <f t="shared" si="56"/>
        <v>0</v>
      </c>
      <c r="I45" s="44">
        <f t="shared" si="60"/>
        <v>100.71377410775995</v>
      </c>
      <c r="J45" s="5"/>
      <c r="K45" s="21" t="s">
        <v>24</v>
      </c>
      <c r="L45" s="45">
        <f t="shared" si="57"/>
        <v>65.905663025252295</v>
      </c>
      <c r="M45" s="45">
        <f t="shared" si="57"/>
        <v>1.6441519488883762E-2</v>
      </c>
      <c r="N45" s="45">
        <f t="shared" si="57"/>
        <v>34.791669563018772</v>
      </c>
      <c r="O45" s="45">
        <f t="shared" si="57"/>
        <v>0</v>
      </c>
      <c r="P45" s="45">
        <f t="shared" si="57"/>
        <v>0</v>
      </c>
      <c r="Q45" s="45">
        <f t="shared" si="57"/>
        <v>0</v>
      </c>
      <c r="R45" s="45">
        <f t="shared" si="57"/>
        <v>0</v>
      </c>
      <c r="S45" s="47">
        <f t="shared" si="61"/>
        <v>100.71377410775995</v>
      </c>
      <c r="T45" s="5"/>
      <c r="U45" s="31" t="s">
        <v>24</v>
      </c>
      <c r="V45" s="84">
        <f t="shared" si="58"/>
        <v>62.807824366114566</v>
      </c>
      <c r="W45" s="84">
        <f t="shared" si="58"/>
        <v>0</v>
      </c>
      <c r="X45" s="84">
        <f t="shared" si="58"/>
        <v>0</v>
      </c>
      <c r="Y45" s="84">
        <f t="shared" si="58"/>
        <v>1.6441519488883762E-2</v>
      </c>
      <c r="Z45" s="84">
        <f t="shared" si="58"/>
        <v>0.57682908753876405</v>
      </c>
      <c r="AA45" s="84">
        <f t="shared" si="58"/>
        <v>0</v>
      </c>
      <c r="AB45" s="84">
        <f t="shared" si="58"/>
        <v>0</v>
      </c>
      <c r="AC45" s="85">
        <f t="shared" si="58"/>
        <v>37.312679134617746</v>
      </c>
      <c r="AD45" s="84">
        <f t="shared" si="58"/>
        <v>3.0978386591377345</v>
      </c>
      <c r="AE45" s="84">
        <f t="shared" si="58"/>
        <v>0</v>
      </c>
      <c r="AF45" s="84">
        <f t="shared" si="58"/>
        <v>0</v>
      </c>
      <c r="AG45" s="84">
        <f t="shared" si="58"/>
        <v>34.21484047548001</v>
      </c>
      <c r="AH45" s="84">
        <f t="shared" si="58"/>
        <v>0</v>
      </c>
      <c r="AI45" s="87">
        <f t="shared" si="62"/>
        <v>100.71377410775996</v>
      </c>
      <c r="AJ45" t="str">
        <f t="shared" si="63"/>
        <v/>
      </c>
    </row>
    <row r="46" spans="1:36" ht="15">
      <c r="A46" s="8" t="s">
        <v>57</v>
      </c>
      <c r="B46" s="48">
        <f t="shared" si="59"/>
        <v>31.165231958523172</v>
      </c>
      <c r="C46" s="48">
        <f t="shared" si="59"/>
        <v>7.715754052786802</v>
      </c>
      <c r="D46" s="48">
        <f t="shared" si="59"/>
        <v>18.098074123572712</v>
      </c>
      <c r="E46" s="48">
        <f t="shared" si="59"/>
        <v>0</v>
      </c>
      <c r="F46" s="400">
        <v>0</v>
      </c>
      <c r="G46" s="48">
        <f t="shared" si="56"/>
        <v>0</v>
      </c>
      <c r="H46" s="48">
        <f t="shared" si="56"/>
        <v>0</v>
      </c>
      <c r="I46" s="50">
        <f t="shared" si="60"/>
        <v>56.979060134882687</v>
      </c>
      <c r="J46" s="5"/>
      <c r="K46" s="20" t="s">
        <v>57</v>
      </c>
      <c r="L46" s="51">
        <f t="shared" si="57"/>
        <v>31.165231958523172</v>
      </c>
      <c r="M46" s="51">
        <f t="shared" si="57"/>
        <v>7.715754052786802</v>
      </c>
      <c r="N46" s="51">
        <f t="shared" si="57"/>
        <v>18.098074123572712</v>
      </c>
      <c r="O46" s="51">
        <f t="shared" si="57"/>
        <v>0</v>
      </c>
      <c r="P46" s="51">
        <f t="shared" si="57"/>
        <v>0</v>
      </c>
      <c r="Q46" s="51">
        <f t="shared" si="57"/>
        <v>0</v>
      </c>
      <c r="R46" s="51">
        <f t="shared" si="57"/>
        <v>0</v>
      </c>
      <c r="S46" s="53">
        <f t="shared" si="61"/>
        <v>56.979060134882687</v>
      </c>
      <c r="T46" s="5"/>
      <c r="U46" s="30" t="s">
        <v>57</v>
      </c>
      <c r="V46" s="88">
        <f t="shared" si="58"/>
        <v>30.564756907230795</v>
      </c>
      <c r="W46" s="88">
        <f t="shared" si="58"/>
        <v>0</v>
      </c>
      <c r="X46" s="88">
        <f t="shared" si="58"/>
        <v>0</v>
      </c>
      <c r="Y46" s="88">
        <f t="shared" si="58"/>
        <v>7.715754052786802</v>
      </c>
      <c r="Z46" s="88">
        <f t="shared" si="58"/>
        <v>18.098074123572712</v>
      </c>
      <c r="AA46" s="88">
        <f t="shared" si="58"/>
        <v>0</v>
      </c>
      <c r="AB46" s="88">
        <f t="shared" si="58"/>
        <v>0</v>
      </c>
      <c r="AC46" s="89">
        <f t="shared" si="58"/>
        <v>0.60047505129237544</v>
      </c>
      <c r="AD46" s="88">
        <f t="shared" si="58"/>
        <v>0.60047505129237544</v>
      </c>
      <c r="AE46" s="88">
        <f t="shared" si="58"/>
        <v>0</v>
      </c>
      <c r="AF46" s="88">
        <f t="shared" si="58"/>
        <v>0</v>
      </c>
      <c r="AG46" s="88">
        <f t="shared" si="58"/>
        <v>0</v>
      </c>
      <c r="AH46" s="88">
        <f t="shared" si="58"/>
        <v>0</v>
      </c>
      <c r="AI46" s="90">
        <f t="shared" si="62"/>
        <v>56.979060134882687</v>
      </c>
      <c r="AJ46" t="str">
        <f t="shared" si="63"/>
        <v/>
      </c>
    </row>
    <row r="47" spans="1:36" ht="15">
      <c r="A47" s="9" t="s">
        <v>22</v>
      </c>
      <c r="B47" s="45">
        <f t="shared" si="59"/>
        <v>104.17082076160548</v>
      </c>
      <c r="C47" s="45">
        <f t="shared" si="59"/>
        <v>133.97199847904119</v>
      </c>
      <c r="D47" s="45">
        <f t="shared" si="59"/>
        <v>164.03364030132886</v>
      </c>
      <c r="E47" s="45">
        <f t="shared" si="59"/>
        <v>0</v>
      </c>
      <c r="F47" s="400">
        <v>0</v>
      </c>
      <c r="G47" s="45">
        <f t="shared" si="56"/>
        <v>0</v>
      </c>
      <c r="H47" s="45">
        <f t="shared" si="56"/>
        <v>0</v>
      </c>
      <c r="I47" s="44">
        <f t="shared" si="60"/>
        <v>402.17645954197553</v>
      </c>
      <c r="J47" s="5"/>
      <c r="K47" s="21" t="s">
        <v>22</v>
      </c>
      <c r="L47" s="45">
        <f t="shared" si="57"/>
        <v>104.17082076160548</v>
      </c>
      <c r="M47" s="45">
        <f t="shared" si="57"/>
        <v>133.97199847904119</v>
      </c>
      <c r="N47" s="45">
        <f t="shared" si="57"/>
        <v>164.03364030132886</v>
      </c>
      <c r="O47" s="45">
        <f t="shared" si="57"/>
        <v>0</v>
      </c>
      <c r="P47" s="45">
        <f t="shared" si="57"/>
        <v>84.731854587538805</v>
      </c>
      <c r="Q47" s="45">
        <f t="shared" si="57"/>
        <v>0</v>
      </c>
      <c r="R47" s="45">
        <f t="shared" si="57"/>
        <v>0</v>
      </c>
      <c r="S47" s="47">
        <f t="shared" si="61"/>
        <v>486.90831412951434</v>
      </c>
      <c r="T47" s="5"/>
      <c r="U47" s="31" t="s">
        <v>22</v>
      </c>
      <c r="V47" s="84">
        <f t="shared" si="58"/>
        <v>98.958633539755482</v>
      </c>
      <c r="W47" s="84">
        <f t="shared" si="58"/>
        <v>0</v>
      </c>
      <c r="X47" s="84">
        <f t="shared" si="58"/>
        <v>0</v>
      </c>
      <c r="Y47" s="84">
        <f t="shared" si="58"/>
        <v>133.97199847904119</v>
      </c>
      <c r="Z47" s="84">
        <f t="shared" si="58"/>
        <v>119.1017643714397</v>
      </c>
      <c r="AA47" s="84">
        <f t="shared" si="58"/>
        <v>0</v>
      </c>
      <c r="AB47" s="84">
        <f t="shared" si="58"/>
        <v>84.731854587538805</v>
      </c>
      <c r="AC47" s="85">
        <f t="shared" si="58"/>
        <v>50.144063151739161</v>
      </c>
      <c r="AD47" s="84">
        <f t="shared" si="58"/>
        <v>5.2121872218500034</v>
      </c>
      <c r="AE47" s="84">
        <f t="shared" si="58"/>
        <v>0</v>
      </c>
      <c r="AF47" s="84">
        <f t="shared" si="58"/>
        <v>0</v>
      </c>
      <c r="AG47" s="84">
        <f t="shared" si="58"/>
        <v>44.931875929889159</v>
      </c>
      <c r="AH47" s="84">
        <f t="shared" si="58"/>
        <v>0</v>
      </c>
      <c r="AI47" s="87">
        <f t="shared" si="62"/>
        <v>486.90831412951434</v>
      </c>
      <c r="AJ47" t="str">
        <f t="shared" si="63"/>
        <v/>
      </c>
    </row>
    <row r="48" spans="1:36" ht="15">
      <c r="A48" s="8" t="s">
        <v>21</v>
      </c>
      <c r="B48" s="48">
        <f t="shared" si="59"/>
        <v>5.2493181561999329E-2</v>
      </c>
      <c r="C48" s="48">
        <f t="shared" si="59"/>
        <v>0</v>
      </c>
      <c r="D48" s="48">
        <f t="shared" si="59"/>
        <v>1.3123295390499832E-2</v>
      </c>
      <c r="E48" s="48">
        <f t="shared" si="59"/>
        <v>0</v>
      </c>
      <c r="F48" s="400">
        <v>0</v>
      </c>
      <c r="G48" s="48">
        <f t="shared" si="56"/>
        <v>0</v>
      </c>
      <c r="H48" s="48">
        <f t="shared" si="56"/>
        <v>0</v>
      </c>
      <c r="I48" s="50">
        <f t="shared" si="60"/>
        <v>6.5616476952499156E-2</v>
      </c>
      <c r="J48" s="5"/>
      <c r="K48" s="20" t="s">
        <v>21</v>
      </c>
      <c r="L48" s="51">
        <f t="shared" si="57"/>
        <v>5.2493181561999329E-2</v>
      </c>
      <c r="M48" s="51">
        <f t="shared" si="57"/>
        <v>0</v>
      </c>
      <c r="N48" s="51">
        <f t="shared" si="57"/>
        <v>1.3123295390499832E-2</v>
      </c>
      <c r="O48" s="51">
        <f t="shared" si="57"/>
        <v>0</v>
      </c>
      <c r="P48" s="51">
        <f t="shared" si="57"/>
        <v>0</v>
      </c>
      <c r="Q48" s="51">
        <f t="shared" si="57"/>
        <v>0</v>
      </c>
      <c r="R48" s="51">
        <f t="shared" si="57"/>
        <v>0</v>
      </c>
      <c r="S48" s="53">
        <f t="shared" si="61"/>
        <v>6.5616476952499156E-2</v>
      </c>
      <c r="T48" s="5"/>
      <c r="U48" s="30" t="s">
        <v>58</v>
      </c>
      <c r="V48" s="88">
        <f t="shared" si="58"/>
        <v>5.2493181561999329E-2</v>
      </c>
      <c r="W48" s="88">
        <f t="shared" si="58"/>
        <v>0</v>
      </c>
      <c r="X48" s="88">
        <f t="shared" si="58"/>
        <v>0</v>
      </c>
      <c r="Y48" s="88">
        <f t="shared" si="58"/>
        <v>0</v>
      </c>
      <c r="Z48" s="88">
        <f t="shared" si="58"/>
        <v>1.3123295390499832E-2</v>
      </c>
      <c r="AA48" s="88">
        <f t="shared" si="58"/>
        <v>0</v>
      </c>
      <c r="AB48" s="88">
        <f t="shared" si="58"/>
        <v>0</v>
      </c>
      <c r="AC48" s="89">
        <f t="shared" si="58"/>
        <v>0</v>
      </c>
      <c r="AD48" s="88">
        <f t="shared" si="58"/>
        <v>0</v>
      </c>
      <c r="AE48" s="88">
        <f t="shared" si="58"/>
        <v>0</v>
      </c>
      <c r="AF48" s="88">
        <f t="shared" si="58"/>
        <v>0</v>
      </c>
      <c r="AG48" s="88">
        <f t="shared" si="58"/>
        <v>0</v>
      </c>
      <c r="AH48" s="88">
        <f t="shared" si="58"/>
        <v>0</v>
      </c>
      <c r="AI48" s="90">
        <f t="shared" si="62"/>
        <v>6.5616476952499156E-2</v>
      </c>
      <c r="AJ48" t="str">
        <f t="shared" si="63"/>
        <v/>
      </c>
    </row>
    <row r="49" spans="1:36" ht="15">
      <c r="A49" s="10" t="s">
        <v>61</v>
      </c>
      <c r="B49" s="45">
        <f t="shared" si="59"/>
        <v>5.7060000000000004</v>
      </c>
      <c r="C49" s="45">
        <f t="shared" si="59"/>
        <v>0</v>
      </c>
      <c r="D49" s="45">
        <f t="shared" si="59"/>
        <v>0</v>
      </c>
      <c r="E49" s="45">
        <f t="shared" si="59"/>
        <v>0</v>
      </c>
      <c r="F49" s="400">
        <v>0</v>
      </c>
      <c r="G49" s="45">
        <f t="shared" ref="G49:H53" si="64">G127+G153+G179+G205+G231+G257+G283+G309+G335+G361+G387+G413+G439</f>
        <v>0</v>
      </c>
      <c r="H49" s="45">
        <f t="shared" si="64"/>
        <v>0</v>
      </c>
      <c r="I49" s="44">
        <f t="shared" si="60"/>
        <v>5.7060000000000004</v>
      </c>
      <c r="J49" s="5"/>
      <c r="K49" s="22" t="s">
        <v>61</v>
      </c>
      <c r="L49" s="45">
        <f t="shared" ref="L49:R53" si="65">L127+L153+L179+L205+L231+L257+L283+L309+L335+L361+L387+L413+L439</f>
        <v>5.7060000000000004</v>
      </c>
      <c r="M49" s="45">
        <f t="shared" si="65"/>
        <v>0</v>
      </c>
      <c r="N49" s="45">
        <f t="shared" si="65"/>
        <v>0</v>
      </c>
      <c r="O49" s="45">
        <f t="shared" si="65"/>
        <v>0</v>
      </c>
      <c r="P49" s="45">
        <f t="shared" si="65"/>
        <v>0</v>
      </c>
      <c r="Q49" s="45">
        <f t="shared" si="65"/>
        <v>0</v>
      </c>
      <c r="R49" s="45">
        <f t="shared" si="65"/>
        <v>0</v>
      </c>
      <c r="S49" s="47">
        <f t="shared" si="61"/>
        <v>5.7060000000000004</v>
      </c>
      <c r="T49" s="5"/>
      <c r="U49" s="32" t="s">
        <v>59</v>
      </c>
      <c r="V49" s="84">
        <f t="shared" ref="V49:AH53" si="66">V127+V153+V179+V205+V231+V257+V283+V309+V335+V361+V387+V413+V439</f>
        <v>5.7060000000000004</v>
      </c>
      <c r="W49" s="84">
        <f t="shared" si="66"/>
        <v>0</v>
      </c>
      <c r="X49" s="84">
        <f t="shared" si="66"/>
        <v>0</v>
      </c>
      <c r="Y49" s="84">
        <f t="shared" si="66"/>
        <v>0</v>
      </c>
      <c r="Z49" s="84">
        <f t="shared" si="66"/>
        <v>0</v>
      </c>
      <c r="AA49" s="84">
        <f t="shared" si="66"/>
        <v>0</v>
      </c>
      <c r="AB49" s="84">
        <f t="shared" si="66"/>
        <v>0</v>
      </c>
      <c r="AC49" s="85">
        <f t="shared" si="66"/>
        <v>0</v>
      </c>
      <c r="AD49" s="84">
        <f t="shared" si="66"/>
        <v>0</v>
      </c>
      <c r="AE49" s="84">
        <f t="shared" si="66"/>
        <v>0</v>
      </c>
      <c r="AF49" s="84">
        <f t="shared" si="66"/>
        <v>0</v>
      </c>
      <c r="AG49" s="84">
        <f t="shared" si="66"/>
        <v>0</v>
      </c>
      <c r="AH49" s="84">
        <f t="shared" si="66"/>
        <v>0</v>
      </c>
      <c r="AI49" s="87">
        <f t="shared" si="62"/>
        <v>5.7060000000000004</v>
      </c>
      <c r="AJ49" t="str">
        <f t="shared" si="63"/>
        <v/>
      </c>
    </row>
    <row r="50" spans="1:36">
      <c r="A50" s="11" t="s">
        <v>23</v>
      </c>
      <c r="B50" s="55">
        <f t="shared" ref="B50:E53" si="67">B128+B154+B180+B206+B232+B258+B284+B310+B336+B362+B388+B414+B440</f>
        <v>5.7060000000000004</v>
      </c>
      <c r="C50" s="55">
        <f t="shared" si="67"/>
        <v>0</v>
      </c>
      <c r="D50" s="55">
        <f t="shared" si="67"/>
        <v>0</v>
      </c>
      <c r="E50" s="55">
        <f t="shared" si="67"/>
        <v>0</v>
      </c>
      <c r="F50" s="400">
        <v>0</v>
      </c>
      <c r="G50" s="55">
        <f t="shared" si="64"/>
        <v>0</v>
      </c>
      <c r="H50" s="55">
        <f t="shared" si="64"/>
        <v>0</v>
      </c>
      <c r="I50" s="57">
        <f t="shared" si="60"/>
        <v>5.7060000000000004</v>
      </c>
      <c r="J50" s="5"/>
      <c r="K50" s="23" t="s">
        <v>23</v>
      </c>
      <c r="L50" s="58">
        <f t="shared" si="65"/>
        <v>5.7060000000000004</v>
      </c>
      <c r="M50" s="58">
        <f t="shared" si="65"/>
        <v>0</v>
      </c>
      <c r="N50" s="58">
        <f t="shared" si="65"/>
        <v>0</v>
      </c>
      <c r="O50" s="58">
        <f t="shared" si="65"/>
        <v>0</v>
      </c>
      <c r="P50" s="58">
        <f t="shared" si="65"/>
        <v>0</v>
      </c>
      <c r="Q50" s="58">
        <f t="shared" si="65"/>
        <v>0</v>
      </c>
      <c r="R50" s="58">
        <f t="shared" si="65"/>
        <v>0</v>
      </c>
      <c r="S50" s="60">
        <f t="shared" si="61"/>
        <v>5.7060000000000004</v>
      </c>
      <c r="T50" s="5"/>
      <c r="U50" s="33" t="s">
        <v>62</v>
      </c>
      <c r="V50" s="91">
        <f t="shared" si="66"/>
        <v>5.7060000000000004</v>
      </c>
      <c r="W50" s="91">
        <f t="shared" si="66"/>
        <v>0</v>
      </c>
      <c r="X50" s="91">
        <f t="shared" si="66"/>
        <v>0</v>
      </c>
      <c r="Y50" s="91">
        <f t="shared" si="66"/>
        <v>0</v>
      </c>
      <c r="Z50" s="91">
        <f t="shared" si="66"/>
        <v>0</v>
      </c>
      <c r="AA50" s="91">
        <f t="shared" si="66"/>
        <v>0</v>
      </c>
      <c r="AB50" s="91">
        <f t="shared" si="66"/>
        <v>0</v>
      </c>
      <c r="AC50" s="268">
        <f t="shared" si="66"/>
        <v>0</v>
      </c>
      <c r="AD50" s="91">
        <f t="shared" si="66"/>
        <v>0</v>
      </c>
      <c r="AE50" s="91">
        <f t="shared" si="66"/>
        <v>0</v>
      </c>
      <c r="AF50" s="91">
        <f t="shared" si="66"/>
        <v>0</v>
      </c>
      <c r="AG50" s="91">
        <f t="shared" si="66"/>
        <v>0</v>
      </c>
      <c r="AH50" s="91">
        <f t="shared" si="66"/>
        <v>0</v>
      </c>
      <c r="AI50" s="93">
        <f t="shared" si="62"/>
        <v>5.7060000000000004</v>
      </c>
      <c r="AJ50" t="str">
        <f t="shared" si="63"/>
        <v/>
      </c>
    </row>
    <row r="51" spans="1:36">
      <c r="A51" s="12" t="s">
        <v>19</v>
      </c>
      <c r="B51" s="61">
        <f t="shared" si="67"/>
        <v>0</v>
      </c>
      <c r="C51" s="61">
        <f t="shared" si="67"/>
        <v>0</v>
      </c>
      <c r="D51" s="61">
        <f t="shared" si="67"/>
        <v>0</v>
      </c>
      <c r="E51" s="61">
        <f t="shared" si="67"/>
        <v>0</v>
      </c>
      <c r="F51" s="400">
        <v>0</v>
      </c>
      <c r="G51" s="61">
        <f t="shared" si="64"/>
        <v>0</v>
      </c>
      <c r="H51" s="61">
        <f t="shared" si="64"/>
        <v>0</v>
      </c>
      <c r="I51" s="63">
        <f t="shared" si="60"/>
        <v>0</v>
      </c>
      <c r="J51" s="5"/>
      <c r="K51" s="24" t="s">
        <v>19</v>
      </c>
      <c r="L51" s="61">
        <f t="shared" si="65"/>
        <v>0</v>
      </c>
      <c r="M51" s="61">
        <f t="shared" si="65"/>
        <v>0</v>
      </c>
      <c r="N51" s="61">
        <f t="shared" si="65"/>
        <v>0</v>
      </c>
      <c r="O51" s="61">
        <f t="shared" si="65"/>
        <v>0</v>
      </c>
      <c r="P51" s="61">
        <f t="shared" si="65"/>
        <v>0</v>
      </c>
      <c r="Q51" s="61">
        <f t="shared" si="65"/>
        <v>0</v>
      </c>
      <c r="R51" s="61">
        <f t="shared" si="65"/>
        <v>0</v>
      </c>
      <c r="S51" s="65">
        <f t="shared" si="61"/>
        <v>0</v>
      </c>
      <c r="T51" s="5"/>
      <c r="U51" s="34" t="s">
        <v>19</v>
      </c>
      <c r="V51" s="94">
        <f t="shared" si="66"/>
        <v>0</v>
      </c>
      <c r="W51" s="94">
        <f t="shared" si="66"/>
        <v>0</v>
      </c>
      <c r="X51" s="94">
        <f t="shared" si="66"/>
        <v>0</v>
      </c>
      <c r="Y51" s="94">
        <f t="shared" si="66"/>
        <v>0</v>
      </c>
      <c r="Z51" s="94">
        <f t="shared" si="66"/>
        <v>0</v>
      </c>
      <c r="AA51" s="94">
        <f t="shared" si="66"/>
        <v>0</v>
      </c>
      <c r="AB51" s="94">
        <f t="shared" si="66"/>
        <v>0</v>
      </c>
      <c r="AC51" s="269">
        <f t="shared" si="66"/>
        <v>0</v>
      </c>
      <c r="AD51" s="94">
        <f t="shared" si="66"/>
        <v>0</v>
      </c>
      <c r="AE51" s="94">
        <f t="shared" si="66"/>
        <v>0</v>
      </c>
      <c r="AF51" s="94">
        <f t="shared" si="66"/>
        <v>0</v>
      </c>
      <c r="AG51" s="94">
        <f t="shared" si="66"/>
        <v>0</v>
      </c>
      <c r="AH51" s="94">
        <f t="shared" si="66"/>
        <v>0</v>
      </c>
      <c r="AI51" s="96">
        <f t="shared" si="62"/>
        <v>0</v>
      </c>
      <c r="AJ51" t="str">
        <f t="shared" si="63"/>
        <v/>
      </c>
    </row>
    <row r="52" spans="1:36">
      <c r="A52" s="11" t="s">
        <v>20</v>
      </c>
      <c r="B52" s="55">
        <f t="shared" si="67"/>
        <v>0</v>
      </c>
      <c r="C52" s="55">
        <f t="shared" si="67"/>
        <v>0</v>
      </c>
      <c r="D52" s="55">
        <f t="shared" si="67"/>
        <v>0</v>
      </c>
      <c r="E52" s="55">
        <f t="shared" si="67"/>
        <v>0</v>
      </c>
      <c r="F52" s="400">
        <v>0</v>
      </c>
      <c r="G52" s="55">
        <f t="shared" si="64"/>
        <v>0</v>
      </c>
      <c r="H52" s="55">
        <f t="shared" si="64"/>
        <v>0</v>
      </c>
      <c r="I52" s="57">
        <f t="shared" si="60"/>
        <v>0</v>
      </c>
      <c r="J52" s="5"/>
      <c r="K52" s="23" t="s">
        <v>20</v>
      </c>
      <c r="L52" s="58">
        <f t="shared" si="65"/>
        <v>0</v>
      </c>
      <c r="M52" s="58">
        <f t="shared" si="65"/>
        <v>0</v>
      </c>
      <c r="N52" s="58">
        <f t="shared" si="65"/>
        <v>0</v>
      </c>
      <c r="O52" s="58">
        <f t="shared" si="65"/>
        <v>0</v>
      </c>
      <c r="P52" s="58">
        <f t="shared" si="65"/>
        <v>0</v>
      </c>
      <c r="Q52" s="58">
        <f t="shared" si="65"/>
        <v>0</v>
      </c>
      <c r="R52" s="58">
        <f t="shared" si="65"/>
        <v>0</v>
      </c>
      <c r="S52" s="60">
        <f t="shared" si="61"/>
        <v>0</v>
      </c>
      <c r="T52" s="5"/>
      <c r="U52" s="33" t="s">
        <v>20</v>
      </c>
      <c r="V52" s="91">
        <f t="shared" si="66"/>
        <v>0</v>
      </c>
      <c r="W52" s="91">
        <f t="shared" si="66"/>
        <v>0</v>
      </c>
      <c r="X52" s="91">
        <f t="shared" si="66"/>
        <v>0</v>
      </c>
      <c r="Y52" s="91">
        <f t="shared" si="66"/>
        <v>0</v>
      </c>
      <c r="Z52" s="91">
        <f t="shared" si="66"/>
        <v>0</v>
      </c>
      <c r="AA52" s="91">
        <f t="shared" si="66"/>
        <v>0</v>
      </c>
      <c r="AB52" s="91">
        <f t="shared" si="66"/>
        <v>0</v>
      </c>
      <c r="AC52" s="268">
        <f t="shared" si="66"/>
        <v>0</v>
      </c>
      <c r="AD52" s="91">
        <f t="shared" si="66"/>
        <v>0</v>
      </c>
      <c r="AE52" s="91">
        <f t="shared" si="66"/>
        <v>0</v>
      </c>
      <c r="AF52" s="91">
        <f t="shared" si="66"/>
        <v>0</v>
      </c>
      <c r="AG52" s="91">
        <f t="shared" si="66"/>
        <v>0</v>
      </c>
      <c r="AH52" s="91">
        <f t="shared" si="66"/>
        <v>0</v>
      </c>
      <c r="AI52" s="93">
        <f t="shared" si="62"/>
        <v>0</v>
      </c>
      <c r="AJ52" t="str">
        <f t="shared" si="63"/>
        <v/>
      </c>
    </row>
    <row r="53" spans="1:36" ht="15" thickBot="1">
      <c r="A53" s="13" t="s">
        <v>11</v>
      </c>
      <c r="B53" s="66">
        <f t="shared" si="67"/>
        <v>0</v>
      </c>
      <c r="C53" s="66">
        <f t="shared" si="67"/>
        <v>0</v>
      </c>
      <c r="D53" s="66">
        <f t="shared" si="67"/>
        <v>0</v>
      </c>
      <c r="E53" s="66">
        <f t="shared" si="67"/>
        <v>0</v>
      </c>
      <c r="F53" s="401">
        <v>0</v>
      </c>
      <c r="G53" s="66">
        <f t="shared" si="64"/>
        <v>0</v>
      </c>
      <c r="H53" s="66">
        <f t="shared" si="64"/>
        <v>0</v>
      </c>
      <c r="I53" s="68">
        <f t="shared" si="60"/>
        <v>0</v>
      </c>
      <c r="J53" s="5"/>
      <c r="K53" s="25" t="s">
        <v>11</v>
      </c>
      <c r="L53" s="66">
        <f t="shared" si="65"/>
        <v>0</v>
      </c>
      <c r="M53" s="66">
        <f t="shared" si="65"/>
        <v>0</v>
      </c>
      <c r="N53" s="66">
        <f t="shared" si="65"/>
        <v>0</v>
      </c>
      <c r="O53" s="66">
        <f t="shared" si="65"/>
        <v>0</v>
      </c>
      <c r="P53" s="66">
        <f t="shared" si="65"/>
        <v>0</v>
      </c>
      <c r="Q53" s="66">
        <f t="shared" si="65"/>
        <v>0</v>
      </c>
      <c r="R53" s="66">
        <f t="shared" si="65"/>
        <v>0</v>
      </c>
      <c r="S53" s="70">
        <f t="shared" si="61"/>
        <v>0</v>
      </c>
      <c r="T53" s="5"/>
      <c r="U53" s="34" t="s">
        <v>11</v>
      </c>
      <c r="V53" s="94">
        <f t="shared" si="66"/>
        <v>0</v>
      </c>
      <c r="W53" s="94">
        <f t="shared" si="66"/>
        <v>0</v>
      </c>
      <c r="X53" s="94">
        <f t="shared" si="66"/>
        <v>0</v>
      </c>
      <c r="Y53" s="94">
        <f t="shared" si="66"/>
        <v>0</v>
      </c>
      <c r="Z53" s="94">
        <f t="shared" si="66"/>
        <v>0</v>
      </c>
      <c r="AA53" s="94">
        <f t="shared" si="66"/>
        <v>0</v>
      </c>
      <c r="AB53" s="94">
        <f t="shared" si="66"/>
        <v>0</v>
      </c>
      <c r="AC53" s="269">
        <f t="shared" si="66"/>
        <v>0</v>
      </c>
      <c r="AD53" s="94">
        <f t="shared" si="66"/>
        <v>0</v>
      </c>
      <c r="AE53" s="94">
        <f t="shared" si="66"/>
        <v>0</v>
      </c>
      <c r="AF53" s="94">
        <f t="shared" si="66"/>
        <v>0</v>
      </c>
      <c r="AG53" s="94">
        <f t="shared" si="66"/>
        <v>0</v>
      </c>
      <c r="AH53" s="94">
        <f t="shared" si="66"/>
        <v>0</v>
      </c>
      <c r="AI53" s="96">
        <f t="shared" si="62"/>
        <v>0</v>
      </c>
      <c r="AJ53" t="str">
        <f t="shared" si="63"/>
        <v/>
      </c>
    </row>
    <row r="54" spans="1:36" ht="15">
      <c r="A54" s="14" t="s">
        <v>26</v>
      </c>
      <c r="B54" s="71">
        <f>SUM(B33:B49)</f>
        <v>1593.0055253199123</v>
      </c>
      <c r="C54" s="71">
        <f t="shared" ref="C54:I54" si="68">SUM(C33:C49)</f>
        <v>2024.3660710531399</v>
      </c>
      <c r="D54" s="71">
        <f t="shared" si="68"/>
        <v>1488.7054236441165</v>
      </c>
      <c r="E54" s="71">
        <f t="shared" si="68"/>
        <v>2932.5329002619883</v>
      </c>
      <c r="F54" s="71">
        <f t="shared" si="68"/>
        <v>0</v>
      </c>
      <c r="G54" s="71">
        <f t="shared" si="68"/>
        <v>334.73852987165662</v>
      </c>
      <c r="H54" s="72">
        <f t="shared" si="68"/>
        <v>15.930710568090859</v>
      </c>
      <c r="I54" s="44">
        <f t="shared" si="68"/>
        <v>8389.2791607189047</v>
      </c>
      <c r="J54" s="5"/>
      <c r="K54" s="26" t="s">
        <v>26</v>
      </c>
      <c r="L54" s="71">
        <f>SUM(L33:L49)</f>
        <v>1593.0055253199123</v>
      </c>
      <c r="M54" s="71">
        <f t="shared" ref="M54:S54" si="69">SUM(M33:M49)</f>
        <v>2024.3660710531399</v>
      </c>
      <c r="N54" s="71">
        <f t="shared" si="69"/>
        <v>1488.7054236441165</v>
      </c>
      <c r="O54" s="71">
        <f t="shared" si="69"/>
        <v>2932.5329002619883</v>
      </c>
      <c r="P54" s="71">
        <f t="shared" si="69"/>
        <v>1661.605002203572</v>
      </c>
      <c r="Q54" s="71">
        <f t="shared" si="69"/>
        <v>334.73852987165662</v>
      </c>
      <c r="R54" s="72">
        <f t="shared" si="69"/>
        <v>15.930710568090859</v>
      </c>
      <c r="S54" s="73">
        <f t="shared" si="69"/>
        <v>10050.884162922477</v>
      </c>
      <c r="T54" s="5"/>
      <c r="U54" s="35" t="s">
        <v>60</v>
      </c>
      <c r="V54" s="97">
        <f>SUM(V33:V49)</f>
        <v>1125.0095009563627</v>
      </c>
      <c r="W54" s="97">
        <f t="shared" ref="W54:AH54" si="70">SUM(W33:W49)</f>
        <v>284.36980015334865</v>
      </c>
      <c r="X54" s="97">
        <f t="shared" si="70"/>
        <v>334.73852987165662</v>
      </c>
      <c r="Y54" s="97">
        <f t="shared" si="70"/>
        <v>2024.3660710531399</v>
      </c>
      <c r="Z54" s="97">
        <f t="shared" si="70"/>
        <v>1173.2373325893673</v>
      </c>
      <c r="AA54" s="97">
        <f t="shared" si="70"/>
        <v>2800.4856205330161</v>
      </c>
      <c r="AB54" s="97">
        <f t="shared" si="70"/>
        <v>1661.605002203572</v>
      </c>
      <c r="AC54" s="97">
        <f t="shared" si="70"/>
        <v>647.07230556201307</v>
      </c>
      <c r="AD54" s="98">
        <f t="shared" si="70"/>
        <v>183.62622421020069</v>
      </c>
      <c r="AE54" s="98">
        <f t="shared" si="70"/>
        <v>120.13561998835158</v>
      </c>
      <c r="AF54" s="98">
        <f t="shared" si="70"/>
        <v>15.930710568090859</v>
      </c>
      <c r="AG54" s="98">
        <f t="shared" si="70"/>
        <v>315.46809105474938</v>
      </c>
      <c r="AH54" s="98">
        <f t="shared" si="70"/>
        <v>11.911659740620523</v>
      </c>
      <c r="AI54" s="99">
        <f>SUM(V54:AC54)</f>
        <v>10050.884162922477</v>
      </c>
      <c r="AJ54" t="str">
        <f t="shared" si="63"/>
        <v/>
      </c>
    </row>
    <row r="55" spans="1:36" ht="15" thickBot="1">
      <c r="A55" s="15" t="s">
        <v>100</v>
      </c>
      <c r="B55" s="100">
        <f>IF($I54=0,"-",B54/$I54)</f>
        <v>0.18988586442311242</v>
      </c>
      <c r="C55" s="100">
        <f t="shared" ref="C55:H55" si="71">IF($I54=0,"-",C54/$I54)</f>
        <v>0.24130393473277451</v>
      </c>
      <c r="D55" s="100">
        <f t="shared" si="71"/>
        <v>0.17745331811279774</v>
      </c>
      <c r="E55" s="100">
        <f t="shared" si="71"/>
        <v>0.34955719604527857</v>
      </c>
      <c r="F55" s="100">
        <f t="shared" si="71"/>
        <v>0</v>
      </c>
      <c r="G55" s="100">
        <f t="shared" si="71"/>
        <v>3.9900749928432684E-2</v>
      </c>
      <c r="H55" s="101">
        <f t="shared" si="71"/>
        <v>1.8989367576040591E-3</v>
      </c>
      <c r="I55" s="102">
        <f>SUM(B55:H55)</f>
        <v>1</v>
      </c>
      <c r="K55" s="27" t="s">
        <v>100</v>
      </c>
      <c r="L55" s="76">
        <f>IF($S54=0,"-",L54/$S54)</f>
        <v>0.15849406873043864</v>
      </c>
      <c r="M55" s="76">
        <f t="shared" ref="M55:R55" si="72">IF($S54=0,"-",M54/$S54)</f>
        <v>0.20141174032439735</v>
      </c>
      <c r="N55" s="76">
        <f t="shared" si="72"/>
        <v>0.14811686211009403</v>
      </c>
      <c r="O55" s="76">
        <f t="shared" si="72"/>
        <v>0.29176864967562227</v>
      </c>
      <c r="P55" s="76">
        <f t="shared" si="72"/>
        <v>0.16531928686763714</v>
      </c>
      <c r="Q55" s="76">
        <f t="shared" si="72"/>
        <v>3.3304386404780263E-2</v>
      </c>
      <c r="R55" s="77">
        <f t="shared" si="72"/>
        <v>1.5850058870302127E-3</v>
      </c>
      <c r="S55" s="78">
        <f>SUM(L55:R55)</f>
        <v>1</v>
      </c>
      <c r="U55" s="36" t="s">
        <v>100</v>
      </c>
      <c r="V55" s="103">
        <f>+V54/$AI54</f>
        <v>0.11193139655379788</v>
      </c>
      <c r="W55" s="103">
        <f t="shared" ref="W55:AH55" si="73">+W54/$AI54</f>
        <v>2.8293013385069496E-2</v>
      </c>
      <c r="X55" s="103">
        <f t="shared" si="73"/>
        <v>3.3304386404780263E-2</v>
      </c>
      <c r="Y55" s="103">
        <f t="shared" si="73"/>
        <v>0.20141174032439735</v>
      </c>
      <c r="Z55" s="103">
        <f t="shared" si="73"/>
        <v>0.11672976362790229</v>
      </c>
      <c r="AA55" s="103">
        <f t="shared" si="73"/>
        <v>0.27863077269002412</v>
      </c>
      <c r="AB55" s="103">
        <f t="shared" si="73"/>
        <v>0.16531928686763714</v>
      </c>
      <c r="AC55" s="103">
        <f t="shared" si="73"/>
        <v>6.4379640146391359E-2</v>
      </c>
      <c r="AD55" s="103">
        <f t="shared" si="73"/>
        <v>1.826965879157123E-2</v>
      </c>
      <c r="AE55" s="103">
        <f t="shared" si="73"/>
        <v>1.1952741474379898E-2</v>
      </c>
      <c r="AF55" s="103">
        <f t="shared" si="73"/>
        <v>1.5850058870302127E-3</v>
      </c>
      <c r="AG55" s="103">
        <f t="shared" si="73"/>
        <v>3.1387098482191768E-2</v>
      </c>
      <c r="AH55" s="103">
        <f t="shared" si="73"/>
        <v>1.185135511218248E-3</v>
      </c>
      <c r="AI55" s="104">
        <f>SUM(V55:AC55)</f>
        <v>1</v>
      </c>
      <c r="AJ55" t="str">
        <f t="shared" si="63"/>
        <v/>
      </c>
    </row>
    <row r="56" spans="1:36" ht="15" thickBot="1"/>
    <row r="57" spans="1:36" ht="28.5">
      <c r="A57" s="433" t="s">
        <v>49</v>
      </c>
      <c r="B57" s="37" t="s">
        <v>0</v>
      </c>
      <c r="C57" s="37" t="s">
        <v>1</v>
      </c>
      <c r="D57" s="37" t="s">
        <v>2</v>
      </c>
      <c r="E57" s="37" t="s">
        <v>3</v>
      </c>
      <c r="F57" s="37" t="s">
        <v>27</v>
      </c>
      <c r="G57" s="37" t="s">
        <v>4</v>
      </c>
      <c r="H57" s="37" t="s">
        <v>5</v>
      </c>
      <c r="I57" s="38" t="s">
        <v>6</v>
      </c>
      <c r="K57" s="385" t="s">
        <v>49</v>
      </c>
      <c r="L57" s="39" t="s">
        <v>0</v>
      </c>
      <c r="M57" s="39" t="s">
        <v>1</v>
      </c>
      <c r="N57" s="39" t="s">
        <v>2</v>
      </c>
      <c r="O57" s="39" t="s">
        <v>3</v>
      </c>
      <c r="P57" s="39" t="s">
        <v>27</v>
      </c>
      <c r="Q57" s="39" t="s">
        <v>4</v>
      </c>
      <c r="R57" s="39" t="s">
        <v>5</v>
      </c>
      <c r="S57" s="40" t="s">
        <v>6</v>
      </c>
    </row>
    <row r="58" spans="1:36" ht="15" customHeight="1">
      <c r="A58" s="434" t="s">
        <v>49</v>
      </c>
      <c r="B58" s="372" t="s">
        <v>109</v>
      </c>
      <c r="C58" s="373"/>
      <c r="D58" s="373"/>
      <c r="E58" s="373"/>
      <c r="F58" s="373"/>
      <c r="G58" s="373"/>
      <c r="H58" s="373"/>
      <c r="I58" s="374"/>
      <c r="K58" s="386" t="s">
        <v>49</v>
      </c>
      <c r="L58" s="369" t="s">
        <v>109</v>
      </c>
      <c r="M58" s="370"/>
      <c r="N58" s="370"/>
      <c r="O58" s="370"/>
      <c r="P58" s="370"/>
      <c r="Q58" s="370"/>
      <c r="R58" s="370"/>
      <c r="S58" s="371"/>
    </row>
    <row r="59" spans="1:36" ht="15">
      <c r="A59" s="7" t="s">
        <v>7</v>
      </c>
      <c r="B59" s="387"/>
      <c r="C59" s="388"/>
      <c r="D59" s="388"/>
      <c r="E59" s="389"/>
      <c r="F59" s="42">
        <f>F449+F475+F501+F527+F553</f>
        <v>7.8735110072673965E-3</v>
      </c>
      <c r="G59" s="387"/>
      <c r="H59" s="389"/>
      <c r="I59" s="44">
        <f>SUM(B59:H59)</f>
        <v>7.8735110072673965E-3</v>
      </c>
      <c r="J59" s="5"/>
      <c r="K59" s="28" t="s">
        <v>7</v>
      </c>
      <c r="L59" s="387"/>
      <c r="M59" s="388"/>
      <c r="N59" s="388"/>
      <c r="O59" s="389"/>
      <c r="P59" s="42">
        <f>P449+P475+P501+P527+P553</f>
        <v>0</v>
      </c>
      <c r="Q59" s="387"/>
      <c r="R59" s="396"/>
      <c r="S59" s="83">
        <f>SUM(L59:R59)</f>
        <v>0</v>
      </c>
      <c r="T59" s="5"/>
    </row>
    <row r="60" spans="1:36" ht="15">
      <c r="A60" s="8" t="s">
        <v>8</v>
      </c>
      <c r="B60" s="390"/>
      <c r="C60" s="391"/>
      <c r="D60" s="391"/>
      <c r="E60" s="392"/>
      <c r="F60" s="48">
        <f t="shared" ref="F60:F79" si="74">F450+F476+F502+F528+F554</f>
        <v>0</v>
      </c>
      <c r="G60" s="390"/>
      <c r="H60" s="392"/>
      <c r="I60" s="50">
        <f t="shared" ref="I60:I79" si="75">SUM(B60:H60)</f>
        <v>0</v>
      </c>
      <c r="J60" s="5"/>
      <c r="K60" s="20" t="s">
        <v>8</v>
      </c>
      <c r="L60" s="390"/>
      <c r="M60" s="391"/>
      <c r="N60" s="391"/>
      <c r="O60" s="392"/>
      <c r="P60" s="51">
        <f t="shared" ref="P60:P79" si="76">P450+P476+P502+P528+P554</f>
        <v>0</v>
      </c>
      <c r="Q60" s="390"/>
      <c r="R60" s="397"/>
      <c r="S60" s="53">
        <f t="shared" ref="S60:S79" si="77">SUM(L60:R60)</f>
        <v>0</v>
      </c>
      <c r="T60" s="5"/>
    </row>
    <row r="61" spans="1:36" ht="15">
      <c r="A61" s="9" t="s">
        <v>10</v>
      </c>
      <c r="B61" s="390"/>
      <c r="C61" s="391"/>
      <c r="D61" s="391"/>
      <c r="E61" s="392"/>
      <c r="F61" s="45">
        <f t="shared" si="74"/>
        <v>0</v>
      </c>
      <c r="G61" s="390"/>
      <c r="H61" s="392"/>
      <c r="I61" s="44">
        <f t="shared" si="75"/>
        <v>0</v>
      </c>
      <c r="J61" s="5"/>
      <c r="K61" s="21" t="s">
        <v>10</v>
      </c>
      <c r="L61" s="390"/>
      <c r="M61" s="391"/>
      <c r="N61" s="391"/>
      <c r="O61" s="392"/>
      <c r="P61" s="45">
        <f t="shared" si="76"/>
        <v>0</v>
      </c>
      <c r="Q61" s="390"/>
      <c r="R61" s="397"/>
      <c r="S61" s="47">
        <f t="shared" si="77"/>
        <v>0</v>
      </c>
      <c r="T61" s="5"/>
    </row>
    <row r="62" spans="1:36" ht="15">
      <c r="A62" s="8" t="s">
        <v>53</v>
      </c>
      <c r="B62" s="390"/>
      <c r="C62" s="391"/>
      <c r="D62" s="391"/>
      <c r="E62" s="392"/>
      <c r="F62" s="48">
        <f t="shared" si="74"/>
        <v>0</v>
      </c>
      <c r="G62" s="390"/>
      <c r="H62" s="392"/>
      <c r="I62" s="50">
        <f t="shared" si="75"/>
        <v>0</v>
      </c>
      <c r="J62" s="5"/>
      <c r="K62" s="20" t="s">
        <v>53</v>
      </c>
      <c r="L62" s="390"/>
      <c r="M62" s="391"/>
      <c r="N62" s="391"/>
      <c r="O62" s="392"/>
      <c r="P62" s="51">
        <f t="shared" si="76"/>
        <v>0</v>
      </c>
      <c r="Q62" s="390"/>
      <c r="R62" s="397"/>
      <c r="S62" s="53">
        <f t="shared" si="77"/>
        <v>0</v>
      </c>
      <c r="T62" s="5"/>
    </row>
    <row r="63" spans="1:36" ht="15">
      <c r="A63" s="9" t="s">
        <v>16</v>
      </c>
      <c r="B63" s="390"/>
      <c r="C63" s="391"/>
      <c r="D63" s="391"/>
      <c r="E63" s="392"/>
      <c r="F63" s="45">
        <f t="shared" si="74"/>
        <v>0</v>
      </c>
      <c r="G63" s="390"/>
      <c r="H63" s="392"/>
      <c r="I63" s="44">
        <f t="shared" si="75"/>
        <v>0</v>
      </c>
      <c r="J63" s="5"/>
      <c r="K63" s="21" t="s">
        <v>16</v>
      </c>
      <c r="L63" s="390"/>
      <c r="M63" s="391"/>
      <c r="N63" s="391"/>
      <c r="O63" s="392"/>
      <c r="P63" s="45">
        <f t="shared" si="76"/>
        <v>0</v>
      </c>
      <c r="Q63" s="390"/>
      <c r="R63" s="397"/>
      <c r="S63" s="47">
        <f t="shared" si="77"/>
        <v>0</v>
      </c>
      <c r="T63" s="5"/>
    </row>
    <row r="64" spans="1:36" ht="15">
      <c r="A64" s="8" t="s">
        <v>65</v>
      </c>
      <c r="B64" s="390"/>
      <c r="C64" s="391"/>
      <c r="D64" s="391"/>
      <c r="E64" s="392"/>
      <c r="F64" s="48">
        <f t="shared" si="74"/>
        <v>0</v>
      </c>
      <c r="G64" s="390"/>
      <c r="H64" s="392"/>
      <c r="I64" s="50">
        <f t="shared" si="75"/>
        <v>0</v>
      </c>
      <c r="J64" s="5"/>
      <c r="K64" s="20" t="s">
        <v>65</v>
      </c>
      <c r="L64" s="390"/>
      <c r="M64" s="391"/>
      <c r="N64" s="391"/>
      <c r="O64" s="392"/>
      <c r="P64" s="51">
        <f t="shared" si="76"/>
        <v>0</v>
      </c>
      <c r="Q64" s="390"/>
      <c r="R64" s="397"/>
      <c r="S64" s="53">
        <f t="shared" si="77"/>
        <v>0</v>
      </c>
      <c r="T64" s="5"/>
    </row>
    <row r="65" spans="1:20" ht="15">
      <c r="A65" s="9" t="s">
        <v>55</v>
      </c>
      <c r="B65" s="390"/>
      <c r="C65" s="391"/>
      <c r="D65" s="391"/>
      <c r="E65" s="392"/>
      <c r="F65" s="45">
        <f t="shared" si="74"/>
        <v>8958.9467798171972</v>
      </c>
      <c r="G65" s="390"/>
      <c r="H65" s="392"/>
      <c r="I65" s="44">
        <f t="shared" si="75"/>
        <v>8958.9467798171972</v>
      </c>
      <c r="J65" s="5"/>
      <c r="K65" s="21" t="s">
        <v>55</v>
      </c>
      <c r="L65" s="390"/>
      <c r="M65" s="391"/>
      <c r="N65" s="391"/>
      <c r="O65" s="392"/>
      <c r="P65" s="45">
        <f t="shared" si="76"/>
        <v>3066.2348074946831</v>
      </c>
      <c r="Q65" s="390"/>
      <c r="R65" s="397"/>
      <c r="S65" s="47">
        <f t="shared" si="77"/>
        <v>3066.2348074946831</v>
      </c>
      <c r="T65" s="5"/>
    </row>
    <row r="66" spans="1:20" ht="15">
      <c r="A66" s="8" t="s">
        <v>12</v>
      </c>
      <c r="B66" s="390"/>
      <c r="C66" s="391"/>
      <c r="D66" s="391"/>
      <c r="E66" s="392"/>
      <c r="F66" s="48">
        <f t="shared" si="74"/>
        <v>3782.3932127310413</v>
      </c>
      <c r="G66" s="390"/>
      <c r="H66" s="392"/>
      <c r="I66" s="50">
        <f t="shared" si="75"/>
        <v>3782.3932127310413</v>
      </c>
      <c r="J66" s="5"/>
      <c r="K66" s="20" t="s">
        <v>12</v>
      </c>
      <c r="L66" s="390"/>
      <c r="M66" s="391"/>
      <c r="N66" s="391"/>
      <c r="O66" s="392"/>
      <c r="P66" s="51">
        <f t="shared" si="76"/>
        <v>1423.3083680611312</v>
      </c>
      <c r="Q66" s="390"/>
      <c r="R66" s="397"/>
      <c r="S66" s="53">
        <f t="shared" si="77"/>
        <v>1423.3083680611312</v>
      </c>
      <c r="T66" s="5"/>
    </row>
    <row r="67" spans="1:20" ht="15">
      <c r="A67" s="9" t="s">
        <v>56</v>
      </c>
      <c r="B67" s="390"/>
      <c r="C67" s="391"/>
      <c r="D67" s="391"/>
      <c r="E67" s="392"/>
      <c r="F67" s="45">
        <f t="shared" si="74"/>
        <v>37.583360113877482</v>
      </c>
      <c r="G67" s="390"/>
      <c r="H67" s="392"/>
      <c r="I67" s="44">
        <f t="shared" si="75"/>
        <v>37.583360113877482</v>
      </c>
      <c r="J67" s="5"/>
      <c r="K67" s="21" t="s">
        <v>56</v>
      </c>
      <c r="L67" s="390"/>
      <c r="M67" s="391"/>
      <c r="N67" s="391"/>
      <c r="O67" s="392"/>
      <c r="P67" s="45">
        <f t="shared" si="76"/>
        <v>0</v>
      </c>
      <c r="Q67" s="390"/>
      <c r="R67" s="397"/>
      <c r="S67" s="47">
        <f t="shared" si="77"/>
        <v>0</v>
      </c>
      <c r="T67" s="5"/>
    </row>
    <row r="68" spans="1:20" ht="15">
      <c r="A68" s="8" t="s">
        <v>17</v>
      </c>
      <c r="B68" s="390"/>
      <c r="C68" s="391"/>
      <c r="D68" s="391"/>
      <c r="E68" s="392"/>
      <c r="F68" s="48">
        <f t="shared" si="74"/>
        <v>4.3928997678097508</v>
      </c>
      <c r="G68" s="390"/>
      <c r="H68" s="392"/>
      <c r="I68" s="50">
        <f t="shared" si="75"/>
        <v>4.3928997678097508</v>
      </c>
      <c r="J68" s="5"/>
      <c r="K68" s="20" t="s">
        <v>17</v>
      </c>
      <c r="L68" s="390"/>
      <c r="M68" s="391"/>
      <c r="N68" s="391"/>
      <c r="O68" s="392"/>
      <c r="P68" s="51">
        <f t="shared" si="76"/>
        <v>0.16652722380306972</v>
      </c>
      <c r="Q68" s="390"/>
      <c r="R68" s="397"/>
      <c r="S68" s="53">
        <f t="shared" si="77"/>
        <v>0.16652722380306972</v>
      </c>
      <c r="T68" s="5"/>
    </row>
    <row r="69" spans="1:20" ht="15">
      <c r="A69" s="9" t="s">
        <v>141</v>
      </c>
      <c r="B69" s="390"/>
      <c r="C69" s="391"/>
      <c r="D69" s="391"/>
      <c r="E69" s="392"/>
      <c r="F69" s="45">
        <f t="shared" si="74"/>
        <v>2.998747460462508</v>
      </c>
      <c r="G69" s="390"/>
      <c r="H69" s="392"/>
      <c r="I69" s="44">
        <f t="shared" si="75"/>
        <v>2.998747460462508</v>
      </c>
      <c r="J69" s="5"/>
      <c r="K69" s="21" t="s">
        <v>141</v>
      </c>
      <c r="L69" s="390"/>
      <c r="M69" s="391"/>
      <c r="N69" s="391"/>
      <c r="O69" s="392"/>
      <c r="P69" s="45">
        <f t="shared" si="76"/>
        <v>2.3355080035412841</v>
      </c>
      <c r="Q69" s="390"/>
      <c r="R69" s="397"/>
      <c r="S69" s="47">
        <f t="shared" si="77"/>
        <v>2.3355080035412841</v>
      </c>
      <c r="T69" s="5"/>
    </row>
    <row r="70" spans="1:20" ht="15">
      <c r="A70" s="8" t="s">
        <v>25</v>
      </c>
      <c r="B70" s="390"/>
      <c r="C70" s="391"/>
      <c r="D70" s="391"/>
      <c r="E70" s="392"/>
      <c r="F70" s="48">
        <f t="shared" si="74"/>
        <v>523.59134688704125</v>
      </c>
      <c r="G70" s="390"/>
      <c r="H70" s="392"/>
      <c r="I70" s="50">
        <f t="shared" si="75"/>
        <v>523.59134688704125</v>
      </c>
      <c r="J70" s="5"/>
      <c r="K70" s="20" t="s">
        <v>25</v>
      </c>
      <c r="L70" s="390"/>
      <c r="M70" s="391"/>
      <c r="N70" s="391"/>
      <c r="O70" s="392"/>
      <c r="P70" s="51">
        <f t="shared" si="76"/>
        <v>0</v>
      </c>
      <c r="Q70" s="390"/>
      <c r="R70" s="397"/>
      <c r="S70" s="53">
        <f t="shared" si="77"/>
        <v>0</v>
      </c>
      <c r="T70" s="5"/>
    </row>
    <row r="71" spans="1:20" ht="15">
      <c r="A71" s="9" t="s">
        <v>24</v>
      </c>
      <c r="B71" s="390"/>
      <c r="C71" s="391"/>
      <c r="D71" s="391"/>
      <c r="E71" s="392"/>
      <c r="F71" s="45">
        <f t="shared" si="74"/>
        <v>0</v>
      </c>
      <c r="G71" s="390"/>
      <c r="H71" s="392"/>
      <c r="I71" s="44">
        <f t="shared" si="75"/>
        <v>0</v>
      </c>
      <c r="J71" s="5"/>
      <c r="K71" s="21" t="s">
        <v>24</v>
      </c>
      <c r="L71" s="390"/>
      <c r="M71" s="391"/>
      <c r="N71" s="391"/>
      <c r="O71" s="392"/>
      <c r="P71" s="45">
        <f t="shared" si="76"/>
        <v>0</v>
      </c>
      <c r="Q71" s="390"/>
      <c r="R71" s="397"/>
      <c r="S71" s="47">
        <f t="shared" si="77"/>
        <v>0</v>
      </c>
      <c r="T71" s="5"/>
    </row>
    <row r="72" spans="1:20" ht="15">
      <c r="A72" s="8" t="s">
        <v>57</v>
      </c>
      <c r="B72" s="390"/>
      <c r="C72" s="391"/>
      <c r="D72" s="391"/>
      <c r="E72" s="392"/>
      <c r="F72" s="48">
        <f t="shared" si="74"/>
        <v>0</v>
      </c>
      <c r="G72" s="390"/>
      <c r="H72" s="392"/>
      <c r="I72" s="50">
        <f t="shared" si="75"/>
        <v>0</v>
      </c>
      <c r="J72" s="5"/>
      <c r="K72" s="20" t="s">
        <v>57</v>
      </c>
      <c r="L72" s="390"/>
      <c r="M72" s="391"/>
      <c r="N72" s="391"/>
      <c r="O72" s="392"/>
      <c r="P72" s="51">
        <f t="shared" si="76"/>
        <v>0</v>
      </c>
      <c r="Q72" s="390"/>
      <c r="R72" s="397"/>
      <c r="S72" s="53">
        <f t="shared" si="77"/>
        <v>0</v>
      </c>
      <c r="T72" s="5"/>
    </row>
    <row r="73" spans="1:20" ht="15">
      <c r="A73" s="9" t="s">
        <v>22</v>
      </c>
      <c r="B73" s="390"/>
      <c r="C73" s="391"/>
      <c r="D73" s="391"/>
      <c r="E73" s="392"/>
      <c r="F73" s="105">
        <f t="shared" si="74"/>
        <v>497.64542737768937</v>
      </c>
      <c r="G73" s="390"/>
      <c r="H73" s="392"/>
      <c r="I73" s="44">
        <f t="shared" si="75"/>
        <v>497.64542737768937</v>
      </c>
      <c r="J73" s="5"/>
      <c r="K73" s="21" t="s">
        <v>22</v>
      </c>
      <c r="L73" s="390"/>
      <c r="M73" s="391"/>
      <c r="N73" s="391"/>
      <c r="O73" s="392"/>
      <c r="P73" s="45">
        <f t="shared" si="76"/>
        <v>196.48815453312821</v>
      </c>
      <c r="Q73" s="390"/>
      <c r="R73" s="397"/>
      <c r="S73" s="47">
        <f t="shared" si="77"/>
        <v>196.48815453312821</v>
      </c>
      <c r="T73" s="5"/>
    </row>
    <row r="74" spans="1:20" ht="15">
      <c r="A74" s="8" t="s">
        <v>21</v>
      </c>
      <c r="B74" s="390"/>
      <c r="C74" s="391"/>
      <c r="D74" s="391"/>
      <c r="E74" s="392"/>
      <c r="F74" s="48">
        <f t="shared" si="74"/>
        <v>0</v>
      </c>
      <c r="G74" s="390"/>
      <c r="H74" s="392"/>
      <c r="I74" s="50">
        <f t="shared" si="75"/>
        <v>0</v>
      </c>
      <c r="J74" s="5"/>
      <c r="K74" s="20" t="s">
        <v>21</v>
      </c>
      <c r="L74" s="390"/>
      <c r="M74" s="391"/>
      <c r="N74" s="391"/>
      <c r="O74" s="392"/>
      <c r="P74" s="51">
        <f t="shared" si="76"/>
        <v>0</v>
      </c>
      <c r="Q74" s="390"/>
      <c r="R74" s="397"/>
      <c r="S74" s="53">
        <f t="shared" si="77"/>
        <v>0</v>
      </c>
      <c r="T74" s="5"/>
    </row>
    <row r="75" spans="1:20" ht="15">
      <c r="A75" s="10" t="s">
        <v>61</v>
      </c>
      <c r="B75" s="390"/>
      <c r="C75" s="391"/>
      <c r="D75" s="391"/>
      <c r="E75" s="392"/>
      <c r="F75" s="45">
        <f t="shared" si="74"/>
        <v>0</v>
      </c>
      <c r="G75" s="390"/>
      <c r="H75" s="392"/>
      <c r="I75" s="44">
        <f t="shared" si="75"/>
        <v>0</v>
      </c>
      <c r="J75" s="5"/>
      <c r="K75" s="22" t="s">
        <v>61</v>
      </c>
      <c r="L75" s="390"/>
      <c r="M75" s="391"/>
      <c r="N75" s="391"/>
      <c r="O75" s="392"/>
      <c r="P75" s="45">
        <f t="shared" si="76"/>
        <v>0</v>
      </c>
      <c r="Q75" s="390"/>
      <c r="R75" s="397"/>
      <c r="S75" s="47">
        <f t="shared" si="77"/>
        <v>0</v>
      </c>
      <c r="T75" s="5"/>
    </row>
    <row r="76" spans="1:20">
      <c r="A76" s="11" t="s">
        <v>23</v>
      </c>
      <c r="B76" s="390"/>
      <c r="C76" s="391"/>
      <c r="D76" s="391"/>
      <c r="E76" s="392"/>
      <c r="F76" s="55">
        <f t="shared" si="74"/>
        <v>0</v>
      </c>
      <c r="G76" s="390"/>
      <c r="H76" s="392"/>
      <c r="I76" s="57">
        <f t="shared" si="75"/>
        <v>0</v>
      </c>
      <c r="J76" s="5"/>
      <c r="K76" s="23" t="s">
        <v>23</v>
      </c>
      <c r="L76" s="390"/>
      <c r="M76" s="391"/>
      <c r="N76" s="391"/>
      <c r="O76" s="392"/>
      <c r="P76" s="58">
        <f t="shared" si="76"/>
        <v>0</v>
      </c>
      <c r="Q76" s="390"/>
      <c r="R76" s="397"/>
      <c r="S76" s="60">
        <f t="shared" si="77"/>
        <v>0</v>
      </c>
      <c r="T76" s="5"/>
    </row>
    <row r="77" spans="1:20">
      <c r="A77" s="12" t="s">
        <v>19</v>
      </c>
      <c r="B77" s="390"/>
      <c r="C77" s="391"/>
      <c r="D77" s="391"/>
      <c r="E77" s="392"/>
      <c r="F77" s="61">
        <f t="shared" si="74"/>
        <v>0</v>
      </c>
      <c r="G77" s="390"/>
      <c r="H77" s="392"/>
      <c r="I77" s="63">
        <f t="shared" si="75"/>
        <v>0</v>
      </c>
      <c r="J77" s="5"/>
      <c r="K77" s="24" t="s">
        <v>19</v>
      </c>
      <c r="L77" s="390"/>
      <c r="M77" s="391"/>
      <c r="N77" s="391"/>
      <c r="O77" s="392"/>
      <c r="P77" s="61">
        <f t="shared" si="76"/>
        <v>0</v>
      </c>
      <c r="Q77" s="390"/>
      <c r="R77" s="397"/>
      <c r="S77" s="65">
        <f t="shared" si="77"/>
        <v>0</v>
      </c>
      <c r="T77" s="5"/>
    </row>
    <row r="78" spans="1:20">
      <c r="A78" s="11" t="s">
        <v>20</v>
      </c>
      <c r="B78" s="390"/>
      <c r="C78" s="391"/>
      <c r="D78" s="391"/>
      <c r="E78" s="392"/>
      <c r="F78" s="55">
        <f t="shared" si="74"/>
        <v>0</v>
      </c>
      <c r="G78" s="390"/>
      <c r="H78" s="392"/>
      <c r="I78" s="57">
        <f t="shared" si="75"/>
        <v>0</v>
      </c>
      <c r="J78" s="5"/>
      <c r="K78" s="23" t="s">
        <v>20</v>
      </c>
      <c r="L78" s="390"/>
      <c r="M78" s="391"/>
      <c r="N78" s="391"/>
      <c r="O78" s="392"/>
      <c r="P78" s="58">
        <f t="shared" si="76"/>
        <v>0</v>
      </c>
      <c r="Q78" s="390"/>
      <c r="R78" s="397"/>
      <c r="S78" s="60">
        <f t="shared" si="77"/>
        <v>0</v>
      </c>
      <c r="T78" s="5"/>
    </row>
    <row r="79" spans="1:20" ht="15" thickBot="1">
      <c r="A79" s="13" t="s">
        <v>11</v>
      </c>
      <c r="B79" s="393"/>
      <c r="C79" s="394"/>
      <c r="D79" s="394"/>
      <c r="E79" s="395"/>
      <c r="F79" s="66">
        <f t="shared" si="74"/>
        <v>0</v>
      </c>
      <c r="G79" s="393"/>
      <c r="H79" s="395"/>
      <c r="I79" s="68">
        <f t="shared" si="75"/>
        <v>0</v>
      </c>
      <c r="J79" s="5"/>
      <c r="K79" s="25" t="s">
        <v>11</v>
      </c>
      <c r="L79" s="393"/>
      <c r="M79" s="394"/>
      <c r="N79" s="394"/>
      <c r="O79" s="395"/>
      <c r="P79" s="66">
        <f t="shared" si="76"/>
        <v>0</v>
      </c>
      <c r="Q79" s="393"/>
      <c r="R79" s="398"/>
      <c r="S79" s="70">
        <f t="shared" si="77"/>
        <v>0</v>
      </c>
      <c r="T79" s="5"/>
    </row>
    <row r="80" spans="1:20" ht="15">
      <c r="A80" s="14" t="s">
        <v>26</v>
      </c>
      <c r="B80" s="71">
        <f>SUM(B59:B75)</f>
        <v>0</v>
      </c>
      <c r="C80" s="71">
        <f t="shared" ref="C80:I80" si="78">SUM(C59:C75)</f>
        <v>0</v>
      </c>
      <c r="D80" s="71">
        <f t="shared" si="78"/>
        <v>0</v>
      </c>
      <c r="E80" s="71">
        <f t="shared" si="78"/>
        <v>0</v>
      </c>
      <c r="F80" s="71">
        <f t="shared" si="78"/>
        <v>13807.559647666129</v>
      </c>
      <c r="G80" s="71">
        <f t="shared" si="78"/>
        <v>0</v>
      </c>
      <c r="H80" s="72">
        <f t="shared" si="78"/>
        <v>0</v>
      </c>
      <c r="I80" s="44">
        <f t="shared" si="78"/>
        <v>13807.559647666129</v>
      </c>
      <c r="J80" s="5"/>
      <c r="K80" s="26" t="s">
        <v>26</v>
      </c>
      <c r="L80" s="71">
        <f>SUM(L59:L75)</f>
        <v>0</v>
      </c>
      <c r="M80" s="71">
        <f t="shared" ref="M80:S80" si="79">SUM(M59:M75)</f>
        <v>0</v>
      </c>
      <c r="N80" s="71">
        <f t="shared" si="79"/>
        <v>0</v>
      </c>
      <c r="O80" s="71">
        <f t="shared" si="79"/>
        <v>0</v>
      </c>
      <c r="P80" s="71">
        <f t="shared" si="79"/>
        <v>4688.5333653162879</v>
      </c>
      <c r="Q80" s="71">
        <f t="shared" si="79"/>
        <v>0</v>
      </c>
      <c r="R80" s="72">
        <f t="shared" si="79"/>
        <v>0</v>
      </c>
      <c r="S80" s="73">
        <f t="shared" si="79"/>
        <v>4688.5333653162879</v>
      </c>
      <c r="T80" s="5"/>
    </row>
    <row r="81" spans="1:45" s="2" customFormat="1" ht="15" thickBot="1">
      <c r="A81" s="15" t="s">
        <v>100</v>
      </c>
      <c r="B81" s="100">
        <f>IF($I80=0,"-",B80/$I80)</f>
        <v>0</v>
      </c>
      <c r="C81" s="100">
        <f t="shared" ref="C81:H81" si="80">IF($I80=0,"-",C80/$I80)</f>
        <v>0</v>
      </c>
      <c r="D81" s="100">
        <f t="shared" si="80"/>
        <v>0</v>
      </c>
      <c r="E81" s="100">
        <f t="shared" si="80"/>
        <v>0</v>
      </c>
      <c r="F81" s="100">
        <f t="shared" si="80"/>
        <v>1</v>
      </c>
      <c r="G81" s="100">
        <f t="shared" si="80"/>
        <v>0</v>
      </c>
      <c r="H81" s="100">
        <f t="shared" si="80"/>
        <v>0</v>
      </c>
      <c r="I81" s="102">
        <f>SUM(B81:H81)</f>
        <v>1</v>
      </c>
      <c r="K81" s="27" t="s">
        <v>100</v>
      </c>
      <c r="L81" s="76">
        <f>IF($S80=0,"-",L80/$S80)</f>
        <v>0</v>
      </c>
      <c r="M81" s="76">
        <f t="shared" ref="M81:R81" si="81">IF($S80=0,"-",M80/$S80)</f>
        <v>0</v>
      </c>
      <c r="N81" s="76">
        <f t="shared" si="81"/>
        <v>0</v>
      </c>
      <c r="O81" s="76">
        <f t="shared" si="81"/>
        <v>0</v>
      </c>
      <c r="P81" s="76">
        <f t="shared" si="81"/>
        <v>1</v>
      </c>
      <c r="Q81" s="76">
        <f t="shared" si="81"/>
        <v>0</v>
      </c>
      <c r="R81" s="77">
        <f t="shared" si="81"/>
        <v>0</v>
      </c>
      <c r="S81" s="78">
        <f>SUM(L81:R81)</f>
        <v>1</v>
      </c>
    </row>
    <row r="82" spans="1:45" ht="15" thickBot="1">
      <c r="A82" s="16"/>
      <c r="B82" s="16"/>
      <c r="C82" s="16"/>
      <c r="D82" s="16"/>
      <c r="E82" s="16"/>
      <c r="F82" s="16"/>
      <c r="G82" s="16"/>
      <c r="H82" s="16"/>
      <c r="I82" s="16"/>
      <c r="K82" s="16"/>
    </row>
    <row r="83" spans="1:45" ht="28.5" customHeight="1">
      <c r="A83" s="435" t="s">
        <v>51</v>
      </c>
      <c r="B83" s="37" t="s">
        <v>0</v>
      </c>
      <c r="C83" s="37" t="s">
        <v>1</v>
      </c>
      <c r="D83" s="37" t="s">
        <v>2</v>
      </c>
      <c r="E83" s="37" t="s">
        <v>3</v>
      </c>
      <c r="F83" s="37" t="s">
        <v>27</v>
      </c>
      <c r="G83" s="37" t="s">
        <v>4</v>
      </c>
      <c r="H83" s="37" t="s">
        <v>5</v>
      </c>
      <c r="I83" s="38" t="s">
        <v>6</v>
      </c>
      <c r="K83" s="375" t="s">
        <v>51</v>
      </c>
      <c r="L83" s="39" t="s">
        <v>0</v>
      </c>
      <c r="M83" s="39" t="s">
        <v>1</v>
      </c>
      <c r="N83" s="39" t="s">
        <v>2</v>
      </c>
      <c r="O83" s="39" t="s">
        <v>3</v>
      </c>
      <c r="P83" s="39" t="s">
        <v>27</v>
      </c>
      <c r="Q83" s="39" t="s">
        <v>4</v>
      </c>
      <c r="R83" s="39" t="s">
        <v>5</v>
      </c>
      <c r="S83" s="40" t="s">
        <v>6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06"/>
      <c r="AS83"/>
    </row>
    <row r="84" spans="1:45" ht="15" customHeight="1">
      <c r="A84" s="436" t="s">
        <v>51</v>
      </c>
      <c r="B84" s="372" t="s">
        <v>109</v>
      </c>
      <c r="C84" s="373"/>
      <c r="D84" s="373"/>
      <c r="E84" s="373"/>
      <c r="F84" s="373"/>
      <c r="G84" s="373"/>
      <c r="H84" s="373"/>
      <c r="I84" s="374"/>
      <c r="K84" s="376" t="s">
        <v>51</v>
      </c>
      <c r="L84" s="369" t="s">
        <v>109</v>
      </c>
      <c r="M84" s="370"/>
      <c r="N84" s="370"/>
      <c r="O84" s="370"/>
      <c r="P84" s="370"/>
      <c r="Q84" s="370"/>
      <c r="R84" s="370"/>
      <c r="S84" s="371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07"/>
      <c r="AS84"/>
    </row>
    <row r="85" spans="1:45" ht="15">
      <c r="A85" s="7" t="s">
        <v>7</v>
      </c>
      <c r="B85" s="42">
        <f t="shared" ref="B85:E105" si="82">B579+B605+B631</f>
        <v>18.371098096827065</v>
      </c>
      <c r="C85" s="42">
        <f t="shared" si="82"/>
        <v>0</v>
      </c>
      <c r="D85" s="42">
        <f t="shared" si="82"/>
        <v>2.2140395328680338</v>
      </c>
      <c r="E85" s="42">
        <f t="shared" si="82"/>
        <v>0</v>
      </c>
      <c r="F85" s="42">
        <f t="shared" ref="F85:H85" si="83">F579+F605+F631</f>
        <v>0</v>
      </c>
      <c r="G85" s="42">
        <f t="shared" si="83"/>
        <v>0</v>
      </c>
      <c r="H85" s="42">
        <f t="shared" si="83"/>
        <v>0</v>
      </c>
      <c r="I85" s="44">
        <f>SUM(B85:H85)</f>
        <v>20.585137629695097</v>
      </c>
      <c r="J85" s="5"/>
      <c r="K85" s="28" t="s">
        <v>7</v>
      </c>
      <c r="L85" s="42">
        <f t="shared" ref="L85:O105" si="84">L579+L605+L631</f>
        <v>18.371098096827065</v>
      </c>
      <c r="M85" s="42">
        <f t="shared" si="84"/>
        <v>0</v>
      </c>
      <c r="N85" s="42">
        <f t="shared" si="84"/>
        <v>2.2140395328680338</v>
      </c>
      <c r="O85" s="42">
        <f t="shared" si="84"/>
        <v>0</v>
      </c>
      <c r="P85" s="42">
        <f t="shared" ref="P85:R85" si="85">P579+P605+P631</f>
        <v>7.8735110072673965E-3</v>
      </c>
      <c r="Q85" s="42">
        <f t="shared" si="85"/>
        <v>0</v>
      </c>
      <c r="R85" s="42">
        <f t="shared" si="85"/>
        <v>0</v>
      </c>
      <c r="S85" s="83">
        <f>SUM(L85:R85)</f>
        <v>20.593011140702366</v>
      </c>
      <c r="T85" s="5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08"/>
      <c r="AS85"/>
    </row>
    <row r="86" spans="1:45" ht="15">
      <c r="A86" s="8" t="s">
        <v>8</v>
      </c>
      <c r="B86" s="48">
        <f t="shared" si="82"/>
        <v>55.011154096481327</v>
      </c>
      <c r="C86" s="48">
        <f t="shared" si="82"/>
        <v>0</v>
      </c>
      <c r="D86" s="48">
        <f t="shared" si="82"/>
        <v>2.9014260372932372</v>
      </c>
      <c r="E86" s="48">
        <f t="shared" si="82"/>
        <v>0</v>
      </c>
      <c r="F86" s="48">
        <f t="shared" ref="F86:H86" si="86">F580+F606+F632</f>
        <v>0</v>
      </c>
      <c r="G86" s="48">
        <f t="shared" si="86"/>
        <v>0</v>
      </c>
      <c r="H86" s="48">
        <f t="shared" si="86"/>
        <v>0</v>
      </c>
      <c r="I86" s="50">
        <f t="shared" ref="I86:I105" si="87">SUM(B86:H86)</f>
        <v>57.912580133774561</v>
      </c>
      <c r="J86" s="5"/>
      <c r="K86" s="20" t="s">
        <v>8</v>
      </c>
      <c r="L86" s="51">
        <f t="shared" si="84"/>
        <v>55.011154096481327</v>
      </c>
      <c r="M86" s="51">
        <f t="shared" si="84"/>
        <v>0</v>
      </c>
      <c r="N86" s="51">
        <f t="shared" si="84"/>
        <v>2.9014260372932372</v>
      </c>
      <c r="O86" s="51">
        <f t="shared" si="84"/>
        <v>0</v>
      </c>
      <c r="P86" s="51">
        <f t="shared" ref="P86:R86" si="88">P580+P606+P632</f>
        <v>0</v>
      </c>
      <c r="Q86" s="51">
        <f t="shared" si="88"/>
        <v>0</v>
      </c>
      <c r="R86" s="51">
        <f t="shared" si="88"/>
        <v>0</v>
      </c>
      <c r="S86" s="53">
        <f t="shared" ref="S86:S105" si="89">SUM(L86:R86)</f>
        <v>57.912580133774561</v>
      </c>
      <c r="T86" s="5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08"/>
      <c r="AS86"/>
    </row>
    <row r="87" spans="1:45" ht="15">
      <c r="A87" s="9" t="s">
        <v>10</v>
      </c>
      <c r="B87" s="45">
        <f t="shared" si="82"/>
        <v>23.522917936556119</v>
      </c>
      <c r="C87" s="45">
        <f t="shared" si="82"/>
        <v>0</v>
      </c>
      <c r="D87" s="45">
        <f t="shared" si="82"/>
        <v>0.42978915664681777</v>
      </c>
      <c r="E87" s="45">
        <f t="shared" si="82"/>
        <v>0</v>
      </c>
      <c r="F87" s="45">
        <f t="shared" ref="F87:H87" si="90">F581+F607+F633</f>
        <v>0</v>
      </c>
      <c r="G87" s="45">
        <f t="shared" si="90"/>
        <v>0</v>
      </c>
      <c r="H87" s="45">
        <f t="shared" si="90"/>
        <v>0</v>
      </c>
      <c r="I87" s="44">
        <f t="shared" si="87"/>
        <v>23.952707093202939</v>
      </c>
      <c r="J87" s="5"/>
      <c r="K87" s="21" t="s">
        <v>10</v>
      </c>
      <c r="L87" s="45">
        <f t="shared" si="84"/>
        <v>23.522917936556119</v>
      </c>
      <c r="M87" s="45">
        <f t="shared" si="84"/>
        <v>0</v>
      </c>
      <c r="N87" s="45">
        <f t="shared" si="84"/>
        <v>0.42978915664681777</v>
      </c>
      <c r="O87" s="45">
        <f t="shared" si="84"/>
        <v>0</v>
      </c>
      <c r="P87" s="45">
        <f t="shared" ref="P87:R87" si="91">P581+P607+P633</f>
        <v>0</v>
      </c>
      <c r="Q87" s="45">
        <f t="shared" si="91"/>
        <v>0</v>
      </c>
      <c r="R87" s="45">
        <f t="shared" si="91"/>
        <v>0</v>
      </c>
      <c r="S87" s="47">
        <f t="shared" si="89"/>
        <v>23.952707093202939</v>
      </c>
      <c r="T87" s="5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08"/>
      <c r="AS87"/>
    </row>
    <row r="88" spans="1:45" ht="15">
      <c r="A88" s="8" t="s">
        <v>53</v>
      </c>
      <c r="B88" s="48">
        <f t="shared" si="82"/>
        <v>0</v>
      </c>
      <c r="C88" s="48">
        <f t="shared" si="82"/>
        <v>0</v>
      </c>
      <c r="D88" s="48">
        <f t="shared" si="82"/>
        <v>0</v>
      </c>
      <c r="E88" s="48">
        <f t="shared" si="82"/>
        <v>0</v>
      </c>
      <c r="F88" s="48">
        <f t="shared" ref="F88:H88" si="92">F582+F608+F634</f>
        <v>0</v>
      </c>
      <c r="G88" s="48">
        <f t="shared" si="92"/>
        <v>0</v>
      </c>
      <c r="H88" s="48">
        <f t="shared" si="92"/>
        <v>0</v>
      </c>
      <c r="I88" s="50">
        <f t="shared" si="87"/>
        <v>0</v>
      </c>
      <c r="J88" s="5"/>
      <c r="K88" s="20" t="s">
        <v>53</v>
      </c>
      <c r="L88" s="51">
        <f t="shared" si="84"/>
        <v>0</v>
      </c>
      <c r="M88" s="51">
        <f t="shared" si="84"/>
        <v>0</v>
      </c>
      <c r="N88" s="51">
        <f t="shared" si="84"/>
        <v>0</v>
      </c>
      <c r="O88" s="51">
        <f t="shared" si="84"/>
        <v>0</v>
      </c>
      <c r="P88" s="51">
        <f t="shared" ref="P88:R88" si="93">P582+P608+P634</f>
        <v>0</v>
      </c>
      <c r="Q88" s="51">
        <f t="shared" si="93"/>
        <v>0</v>
      </c>
      <c r="R88" s="51">
        <f t="shared" si="93"/>
        <v>0</v>
      </c>
      <c r="S88" s="53">
        <f t="shared" si="89"/>
        <v>0</v>
      </c>
      <c r="T88" s="5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08"/>
      <c r="AS88"/>
    </row>
    <row r="89" spans="1:45" ht="15">
      <c r="A89" s="9" t="s">
        <v>16</v>
      </c>
      <c r="B89" s="45">
        <f t="shared" si="82"/>
        <v>286.57803203950743</v>
      </c>
      <c r="C89" s="45">
        <f t="shared" si="82"/>
        <v>9.6635313063071351</v>
      </c>
      <c r="D89" s="45">
        <f t="shared" si="82"/>
        <v>27.086920748574549</v>
      </c>
      <c r="E89" s="45">
        <f t="shared" si="82"/>
        <v>4.5570110083273869</v>
      </c>
      <c r="F89" s="45">
        <f t="shared" ref="F89:H89" si="94">F583+F609+F635</f>
        <v>0</v>
      </c>
      <c r="G89" s="45">
        <f t="shared" si="94"/>
        <v>0</v>
      </c>
      <c r="H89" s="45">
        <f t="shared" si="94"/>
        <v>0</v>
      </c>
      <c r="I89" s="44">
        <f t="shared" si="87"/>
        <v>327.8854951027165</v>
      </c>
      <c r="J89" s="5"/>
      <c r="K89" s="21" t="s">
        <v>16</v>
      </c>
      <c r="L89" s="45">
        <f t="shared" si="84"/>
        <v>286.57803203950743</v>
      </c>
      <c r="M89" s="45">
        <f t="shared" si="84"/>
        <v>9.6635313063071351</v>
      </c>
      <c r="N89" s="45">
        <f t="shared" si="84"/>
        <v>27.086920748574549</v>
      </c>
      <c r="O89" s="45">
        <f t="shared" si="84"/>
        <v>4.5570110083273869</v>
      </c>
      <c r="P89" s="45">
        <f t="shared" ref="P89:R89" si="95">P583+P609+P635</f>
        <v>0</v>
      </c>
      <c r="Q89" s="45">
        <f t="shared" si="95"/>
        <v>0</v>
      </c>
      <c r="R89" s="45">
        <f t="shared" si="95"/>
        <v>0</v>
      </c>
      <c r="S89" s="47">
        <f t="shared" si="89"/>
        <v>327.8854951027165</v>
      </c>
      <c r="T89" s="5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08"/>
      <c r="AS89"/>
    </row>
    <row r="90" spans="1:45" ht="15">
      <c r="A90" s="8" t="s">
        <v>65</v>
      </c>
      <c r="B90" s="48">
        <f t="shared" si="82"/>
        <v>3281.5344285160445</v>
      </c>
      <c r="C90" s="48">
        <f t="shared" si="82"/>
        <v>9.6614415443520745</v>
      </c>
      <c r="D90" s="48">
        <f t="shared" si="82"/>
        <v>357.01719071081595</v>
      </c>
      <c r="E90" s="48">
        <f t="shared" si="82"/>
        <v>0</v>
      </c>
      <c r="F90" s="48">
        <f t="shared" ref="F90:H90" si="96">F584+F610+F636</f>
        <v>0</v>
      </c>
      <c r="G90" s="48">
        <f t="shared" si="96"/>
        <v>0</v>
      </c>
      <c r="H90" s="48">
        <f t="shared" si="96"/>
        <v>0</v>
      </c>
      <c r="I90" s="50">
        <f t="shared" si="87"/>
        <v>3648.2130607712124</v>
      </c>
      <c r="J90" s="5"/>
      <c r="K90" s="20" t="s">
        <v>65</v>
      </c>
      <c r="L90" s="51">
        <f t="shared" si="84"/>
        <v>3281.5344285160445</v>
      </c>
      <c r="M90" s="51">
        <f t="shared" si="84"/>
        <v>9.6614415443520745</v>
      </c>
      <c r="N90" s="51">
        <f t="shared" si="84"/>
        <v>357.01719071081595</v>
      </c>
      <c r="O90" s="51">
        <f t="shared" si="84"/>
        <v>0</v>
      </c>
      <c r="P90" s="51">
        <f t="shared" ref="P90:R90" si="97">P584+P610+P636</f>
        <v>0</v>
      </c>
      <c r="Q90" s="51">
        <f t="shared" si="97"/>
        <v>0</v>
      </c>
      <c r="R90" s="51">
        <f t="shared" si="97"/>
        <v>0</v>
      </c>
      <c r="S90" s="53">
        <f t="shared" si="89"/>
        <v>3648.2130607712124</v>
      </c>
      <c r="T90" s="5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08"/>
      <c r="AS90"/>
    </row>
    <row r="91" spans="1:45" ht="15">
      <c r="A91" s="9" t="s">
        <v>55</v>
      </c>
      <c r="B91" s="45">
        <f t="shared" si="82"/>
        <v>0</v>
      </c>
      <c r="C91" s="45">
        <f t="shared" si="82"/>
        <v>9.1937553502588282E-2</v>
      </c>
      <c r="D91" s="45">
        <f t="shared" si="82"/>
        <v>0.1088090506547917</v>
      </c>
      <c r="E91" s="45">
        <f t="shared" si="82"/>
        <v>55.220002339970407</v>
      </c>
      <c r="F91" s="45">
        <f t="shared" ref="F91:H91" si="98">F585+F611+F637</f>
        <v>176.22665222002487</v>
      </c>
      <c r="G91" s="45">
        <f t="shared" si="98"/>
        <v>0</v>
      </c>
      <c r="H91" s="45">
        <f t="shared" si="98"/>
        <v>0</v>
      </c>
      <c r="I91" s="44">
        <f t="shared" si="87"/>
        <v>231.64740116415265</v>
      </c>
      <c r="J91" s="5"/>
      <c r="K91" s="21" t="s">
        <v>55</v>
      </c>
      <c r="L91" s="45">
        <f t="shared" si="84"/>
        <v>0</v>
      </c>
      <c r="M91" s="45">
        <f t="shared" si="84"/>
        <v>9.1937553502588282E-2</v>
      </c>
      <c r="N91" s="45">
        <f t="shared" si="84"/>
        <v>0.1088090506547917</v>
      </c>
      <c r="O91" s="45">
        <f t="shared" si="84"/>
        <v>55.220002339970407</v>
      </c>
      <c r="P91" s="45">
        <f t="shared" ref="P91:R91" si="99">P585+P611+P637</f>
        <v>4612.6479717437005</v>
      </c>
      <c r="Q91" s="45">
        <f t="shared" si="99"/>
        <v>0</v>
      </c>
      <c r="R91" s="45">
        <f t="shared" si="99"/>
        <v>0</v>
      </c>
      <c r="S91" s="47">
        <f t="shared" si="89"/>
        <v>4668.0687206878283</v>
      </c>
      <c r="T91" s="5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08"/>
      <c r="AS91"/>
    </row>
    <row r="92" spans="1:45" ht="15">
      <c r="A92" s="8" t="s">
        <v>12</v>
      </c>
      <c r="B92" s="48">
        <f t="shared" si="82"/>
        <v>0</v>
      </c>
      <c r="C92" s="48">
        <f t="shared" si="82"/>
        <v>0</v>
      </c>
      <c r="D92" s="48">
        <f t="shared" si="82"/>
        <v>1.9321449114593891E-2</v>
      </c>
      <c r="E92" s="48">
        <f t="shared" si="82"/>
        <v>6.7304802512828568</v>
      </c>
      <c r="F92" s="48">
        <f t="shared" ref="F92:H92" si="100">F586+F612+F638</f>
        <v>0</v>
      </c>
      <c r="G92" s="48">
        <f t="shared" si="100"/>
        <v>0</v>
      </c>
      <c r="H92" s="48">
        <f t="shared" si="100"/>
        <v>0</v>
      </c>
      <c r="I92" s="50">
        <f t="shared" si="87"/>
        <v>6.7498017003974509</v>
      </c>
      <c r="J92" s="5"/>
      <c r="K92" s="20" t="s">
        <v>12</v>
      </c>
      <c r="L92" s="51">
        <f t="shared" si="84"/>
        <v>0</v>
      </c>
      <c r="M92" s="51">
        <f t="shared" si="84"/>
        <v>0</v>
      </c>
      <c r="N92" s="51">
        <f t="shared" si="84"/>
        <v>1.9321449114593891E-2</v>
      </c>
      <c r="O92" s="51">
        <f t="shared" si="84"/>
        <v>6.7304802512828568</v>
      </c>
      <c r="P92" s="51">
        <f t="shared" ref="P92:R92" si="101">P586+P612+P638</f>
        <v>2280.1137286800531</v>
      </c>
      <c r="Q92" s="51">
        <f t="shared" si="101"/>
        <v>0</v>
      </c>
      <c r="R92" s="51">
        <f t="shared" si="101"/>
        <v>0</v>
      </c>
      <c r="S92" s="53">
        <f t="shared" si="89"/>
        <v>2286.8635303804504</v>
      </c>
      <c r="T92" s="5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08"/>
      <c r="AS92"/>
    </row>
    <row r="93" spans="1:45" ht="15">
      <c r="A93" s="9" t="s">
        <v>56</v>
      </c>
      <c r="B93" s="45">
        <f t="shared" si="82"/>
        <v>0</v>
      </c>
      <c r="C93" s="45">
        <f t="shared" si="82"/>
        <v>0</v>
      </c>
      <c r="D93" s="45">
        <f t="shared" si="82"/>
        <v>0</v>
      </c>
      <c r="E93" s="45">
        <f t="shared" si="82"/>
        <v>0</v>
      </c>
      <c r="F93" s="45">
        <f t="shared" ref="F93:H93" si="102">F587+F613+F639</f>
        <v>0</v>
      </c>
      <c r="G93" s="45">
        <f t="shared" si="102"/>
        <v>0</v>
      </c>
      <c r="H93" s="45">
        <f t="shared" si="102"/>
        <v>0</v>
      </c>
      <c r="I93" s="44">
        <f t="shared" si="87"/>
        <v>0</v>
      </c>
      <c r="J93" s="5"/>
      <c r="K93" s="21" t="s">
        <v>56</v>
      </c>
      <c r="L93" s="45">
        <f t="shared" si="84"/>
        <v>0</v>
      </c>
      <c r="M93" s="45">
        <f t="shared" si="84"/>
        <v>0</v>
      </c>
      <c r="N93" s="45">
        <f t="shared" si="84"/>
        <v>0</v>
      </c>
      <c r="O93" s="45">
        <f t="shared" si="84"/>
        <v>0</v>
      </c>
      <c r="P93" s="45">
        <f t="shared" ref="P93:R93" si="103">P587+P613+P639</f>
        <v>37.583360113877482</v>
      </c>
      <c r="Q93" s="45">
        <f t="shared" si="103"/>
        <v>0</v>
      </c>
      <c r="R93" s="45">
        <f t="shared" si="103"/>
        <v>0</v>
      </c>
      <c r="S93" s="47">
        <f t="shared" si="89"/>
        <v>37.583360113877482</v>
      </c>
      <c r="T93" s="5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08"/>
      <c r="AS93"/>
    </row>
    <row r="94" spans="1:45" ht="15">
      <c r="A94" s="8" t="s">
        <v>17</v>
      </c>
      <c r="B94" s="48">
        <f t="shared" si="82"/>
        <v>232.18310588355533</v>
      </c>
      <c r="C94" s="48">
        <f t="shared" si="82"/>
        <v>1.0113707924609723</v>
      </c>
      <c r="D94" s="48">
        <f t="shared" si="82"/>
        <v>33.130585766997463</v>
      </c>
      <c r="E94" s="48">
        <f t="shared" si="82"/>
        <v>3.3750525295337646</v>
      </c>
      <c r="F94" s="48">
        <f t="shared" ref="F94:H94" si="104">F588+F614+F640</f>
        <v>0</v>
      </c>
      <c r="G94" s="48">
        <f t="shared" si="104"/>
        <v>0</v>
      </c>
      <c r="H94" s="48">
        <f t="shared" si="104"/>
        <v>0</v>
      </c>
      <c r="I94" s="50">
        <f t="shared" si="87"/>
        <v>269.70011497254757</v>
      </c>
      <c r="J94" s="5"/>
      <c r="K94" s="20" t="s">
        <v>17</v>
      </c>
      <c r="L94" s="51">
        <f t="shared" si="84"/>
        <v>232.18310588355533</v>
      </c>
      <c r="M94" s="51">
        <f t="shared" si="84"/>
        <v>1.0113707924609723</v>
      </c>
      <c r="N94" s="51">
        <f t="shared" si="84"/>
        <v>33.130585766997463</v>
      </c>
      <c r="O94" s="51">
        <f t="shared" si="84"/>
        <v>3.3750525295337646</v>
      </c>
      <c r="P94" s="51">
        <f t="shared" ref="P94:R94" si="105">P588+P614+P640</f>
        <v>0</v>
      </c>
      <c r="Q94" s="51">
        <f t="shared" si="105"/>
        <v>0</v>
      </c>
      <c r="R94" s="51">
        <f t="shared" si="105"/>
        <v>0</v>
      </c>
      <c r="S94" s="53">
        <f t="shared" si="89"/>
        <v>269.70011497254757</v>
      </c>
      <c r="T94" s="5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08"/>
      <c r="AS94"/>
    </row>
    <row r="95" spans="1:45" ht="15">
      <c r="A95" s="9" t="s">
        <v>141</v>
      </c>
      <c r="B95" s="45">
        <f t="shared" si="82"/>
        <v>3296.7795788360181</v>
      </c>
      <c r="C95" s="45">
        <f t="shared" si="82"/>
        <v>117.03615821178263</v>
      </c>
      <c r="D95" s="45">
        <f t="shared" si="82"/>
        <v>290.62747234421329</v>
      </c>
      <c r="E95" s="45">
        <f t="shared" si="82"/>
        <v>17.973401244421943</v>
      </c>
      <c r="F95" s="45">
        <f t="shared" ref="F95:H95" si="106">F589+F615+F641</f>
        <v>0</v>
      </c>
      <c r="G95" s="45">
        <f t="shared" si="106"/>
        <v>0</v>
      </c>
      <c r="H95" s="45">
        <f t="shared" si="106"/>
        <v>0</v>
      </c>
      <c r="I95" s="44">
        <f t="shared" si="87"/>
        <v>3722.416610636436</v>
      </c>
      <c r="J95" s="5"/>
      <c r="K95" s="21" t="s">
        <v>141</v>
      </c>
      <c r="L95" s="45">
        <f t="shared" si="84"/>
        <v>3296.7795788360181</v>
      </c>
      <c r="M95" s="45">
        <f t="shared" si="84"/>
        <v>117.03615821178263</v>
      </c>
      <c r="N95" s="45">
        <f t="shared" si="84"/>
        <v>290.62747234421329</v>
      </c>
      <c r="O95" s="45">
        <f t="shared" si="84"/>
        <v>17.973401244421943</v>
      </c>
      <c r="P95" s="45">
        <f t="shared" ref="P95:R95" si="107">P589+P615+P641</f>
        <v>0</v>
      </c>
      <c r="Q95" s="45">
        <f t="shared" si="107"/>
        <v>0</v>
      </c>
      <c r="R95" s="45">
        <f t="shared" si="107"/>
        <v>0</v>
      </c>
      <c r="S95" s="47">
        <f t="shared" si="89"/>
        <v>3722.416610636436</v>
      </c>
      <c r="T95" s="5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08"/>
      <c r="AS95"/>
    </row>
    <row r="96" spans="1:45" ht="15">
      <c r="A96" s="8" t="s">
        <v>25</v>
      </c>
      <c r="B96" s="48">
        <f t="shared" si="82"/>
        <v>771.50079891206394</v>
      </c>
      <c r="C96" s="48">
        <f t="shared" si="82"/>
        <v>4.7212917836400289E-2</v>
      </c>
      <c r="D96" s="48">
        <f t="shared" si="82"/>
        <v>1842.9227121601555</v>
      </c>
      <c r="E96" s="48">
        <f t="shared" si="82"/>
        <v>1265.3948230218411</v>
      </c>
      <c r="F96" s="48">
        <f t="shared" ref="F96:H96" si="108">F590+F616+F642</f>
        <v>0</v>
      </c>
      <c r="G96" s="48">
        <f t="shared" si="108"/>
        <v>1070.6653383126531</v>
      </c>
      <c r="H96" s="48">
        <f t="shared" si="108"/>
        <v>0.44191165563444662</v>
      </c>
      <c r="I96" s="50">
        <f t="shared" si="87"/>
        <v>4950.9727969801843</v>
      </c>
      <c r="J96" s="5"/>
      <c r="K96" s="20" t="s">
        <v>25</v>
      </c>
      <c r="L96" s="51">
        <f t="shared" si="84"/>
        <v>771.50079891206394</v>
      </c>
      <c r="M96" s="51">
        <f t="shared" si="84"/>
        <v>4.7212917836400289E-2</v>
      </c>
      <c r="N96" s="51">
        <f t="shared" si="84"/>
        <v>1842.9227121601555</v>
      </c>
      <c r="O96" s="51">
        <f t="shared" si="84"/>
        <v>1265.3948230218411</v>
      </c>
      <c r="P96" s="51">
        <f t="shared" ref="P96:R96" si="109">P590+P616+P642</f>
        <v>486.86958006063026</v>
      </c>
      <c r="Q96" s="51">
        <f t="shared" si="109"/>
        <v>1070.6653383126531</v>
      </c>
      <c r="R96" s="51">
        <f t="shared" si="109"/>
        <v>0.44191165563444662</v>
      </c>
      <c r="S96" s="53">
        <f t="shared" si="89"/>
        <v>5437.8423770408153</v>
      </c>
      <c r="T96" s="5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08"/>
      <c r="AS96"/>
    </row>
    <row r="97" spans="1:45" ht="15">
      <c r="A97" s="9" t="s">
        <v>24</v>
      </c>
      <c r="B97" s="45">
        <f t="shared" si="82"/>
        <v>633.93945898137008</v>
      </c>
      <c r="C97" s="45">
        <f t="shared" si="82"/>
        <v>2.1476166350821435</v>
      </c>
      <c r="D97" s="45">
        <f t="shared" si="82"/>
        <v>44.753096679145614</v>
      </c>
      <c r="E97" s="45">
        <f t="shared" si="82"/>
        <v>0</v>
      </c>
      <c r="F97" s="45">
        <f t="shared" ref="F97:H97" si="110">F591+F617+F643</f>
        <v>0</v>
      </c>
      <c r="G97" s="45">
        <f t="shared" si="110"/>
        <v>0</v>
      </c>
      <c r="H97" s="45">
        <f t="shared" si="110"/>
        <v>0</v>
      </c>
      <c r="I97" s="44">
        <f t="shared" si="87"/>
        <v>680.84017229559788</v>
      </c>
      <c r="J97" s="5"/>
      <c r="K97" s="21" t="s">
        <v>24</v>
      </c>
      <c r="L97" s="45">
        <f t="shared" si="84"/>
        <v>633.93945898137008</v>
      </c>
      <c r="M97" s="45">
        <f t="shared" si="84"/>
        <v>2.1476166350821435</v>
      </c>
      <c r="N97" s="45">
        <f t="shared" si="84"/>
        <v>44.753096679145614</v>
      </c>
      <c r="O97" s="45">
        <f t="shared" si="84"/>
        <v>0</v>
      </c>
      <c r="P97" s="45">
        <f t="shared" ref="P97:R97" si="111">P591+P617+P643</f>
        <v>0</v>
      </c>
      <c r="Q97" s="45">
        <f t="shared" si="111"/>
        <v>0</v>
      </c>
      <c r="R97" s="45">
        <f t="shared" si="111"/>
        <v>0</v>
      </c>
      <c r="S97" s="47">
        <f t="shared" si="89"/>
        <v>680.84017229559788</v>
      </c>
      <c r="T97" s="5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08"/>
      <c r="AS97"/>
    </row>
    <row r="98" spans="1:45" ht="15">
      <c r="A98" s="8" t="s">
        <v>57</v>
      </c>
      <c r="B98" s="48">
        <f t="shared" si="82"/>
        <v>2298.1387127953585</v>
      </c>
      <c r="C98" s="48">
        <f t="shared" si="82"/>
        <v>4.1927656489084804</v>
      </c>
      <c r="D98" s="48">
        <f t="shared" si="82"/>
        <v>245.3991952073122</v>
      </c>
      <c r="E98" s="48">
        <f t="shared" si="82"/>
        <v>0</v>
      </c>
      <c r="F98" s="48">
        <f t="shared" ref="F98:H98" si="112">F592+F618+F644</f>
        <v>0</v>
      </c>
      <c r="G98" s="48">
        <f t="shared" si="112"/>
        <v>0</v>
      </c>
      <c r="H98" s="48">
        <f t="shared" si="112"/>
        <v>0</v>
      </c>
      <c r="I98" s="50">
        <f t="shared" si="87"/>
        <v>2547.7306736515789</v>
      </c>
      <c r="J98" s="5"/>
      <c r="K98" s="20" t="s">
        <v>57</v>
      </c>
      <c r="L98" s="51">
        <f t="shared" si="84"/>
        <v>2298.1387127953585</v>
      </c>
      <c r="M98" s="51">
        <f t="shared" si="84"/>
        <v>4.1927656489084804</v>
      </c>
      <c r="N98" s="51">
        <f t="shared" si="84"/>
        <v>245.3991952073122</v>
      </c>
      <c r="O98" s="51">
        <f t="shared" si="84"/>
        <v>0</v>
      </c>
      <c r="P98" s="51">
        <f t="shared" ref="P98:R98" si="113">P592+P618+P644</f>
        <v>0</v>
      </c>
      <c r="Q98" s="51">
        <f t="shared" si="113"/>
        <v>0</v>
      </c>
      <c r="R98" s="51">
        <f t="shared" si="113"/>
        <v>0</v>
      </c>
      <c r="S98" s="53">
        <f t="shared" si="89"/>
        <v>2547.7306736515789</v>
      </c>
      <c r="T98" s="5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08"/>
      <c r="AS98"/>
    </row>
    <row r="99" spans="1:45" ht="15">
      <c r="A99" s="9" t="s">
        <v>22</v>
      </c>
      <c r="B99" s="45">
        <f t="shared" si="82"/>
        <v>244.36527483204262</v>
      </c>
      <c r="C99" s="45">
        <f t="shared" si="82"/>
        <v>0</v>
      </c>
      <c r="D99" s="45">
        <f t="shared" si="82"/>
        <v>47.084577352862823</v>
      </c>
      <c r="E99" s="45">
        <f t="shared" si="82"/>
        <v>0.20374231471454207</v>
      </c>
      <c r="F99" s="45">
        <f t="shared" ref="F99:H99" si="114">F593+F619+F645</f>
        <v>10.712662221080254</v>
      </c>
      <c r="G99" s="45">
        <f t="shared" si="114"/>
        <v>0</v>
      </c>
      <c r="H99" s="45">
        <f t="shared" si="114"/>
        <v>0</v>
      </c>
      <c r="I99" s="44">
        <f t="shared" si="87"/>
        <v>302.36625672070028</v>
      </c>
      <c r="J99" s="5"/>
      <c r="K99" s="21" t="s">
        <v>22</v>
      </c>
      <c r="L99" s="45">
        <f t="shared" si="84"/>
        <v>244.36527483204262</v>
      </c>
      <c r="M99" s="45">
        <f t="shared" si="84"/>
        <v>0</v>
      </c>
      <c r="N99" s="45">
        <f t="shared" si="84"/>
        <v>47.084577352862823</v>
      </c>
      <c r="O99" s="45">
        <f t="shared" si="84"/>
        <v>0.20374231471454207</v>
      </c>
      <c r="P99" s="45">
        <f t="shared" ref="P99:R99" si="115">P593+P619+P645</f>
        <v>227.13808047810264</v>
      </c>
      <c r="Q99" s="45">
        <f t="shared" si="115"/>
        <v>0</v>
      </c>
      <c r="R99" s="45">
        <f t="shared" si="115"/>
        <v>0</v>
      </c>
      <c r="S99" s="47">
        <f t="shared" si="89"/>
        <v>518.79167497772266</v>
      </c>
      <c r="T99" s="5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08"/>
      <c r="AS99"/>
    </row>
    <row r="100" spans="1:45" ht="15">
      <c r="A100" s="8" t="s">
        <v>21</v>
      </c>
      <c r="B100" s="48">
        <f t="shared" si="82"/>
        <v>15.129094719055637</v>
      </c>
      <c r="C100" s="48">
        <f t="shared" si="82"/>
        <v>0</v>
      </c>
      <c r="D100" s="48">
        <f t="shared" si="82"/>
        <v>0.27952905040811615</v>
      </c>
      <c r="E100" s="48">
        <f t="shared" si="82"/>
        <v>0</v>
      </c>
      <c r="F100" s="48">
        <f t="shared" ref="F100:H100" si="116">F594+F620+F646</f>
        <v>0</v>
      </c>
      <c r="G100" s="48">
        <f t="shared" si="116"/>
        <v>0</v>
      </c>
      <c r="H100" s="48">
        <f t="shared" si="116"/>
        <v>0</v>
      </c>
      <c r="I100" s="50">
        <f t="shared" si="87"/>
        <v>15.408623769463754</v>
      </c>
      <c r="J100" s="5"/>
      <c r="K100" s="20" t="s">
        <v>21</v>
      </c>
      <c r="L100" s="51">
        <f t="shared" si="84"/>
        <v>15.129094719055637</v>
      </c>
      <c r="M100" s="51">
        <f t="shared" si="84"/>
        <v>0</v>
      </c>
      <c r="N100" s="51">
        <f t="shared" si="84"/>
        <v>0.27952905040811615</v>
      </c>
      <c r="O100" s="51">
        <f t="shared" si="84"/>
        <v>0</v>
      </c>
      <c r="P100" s="51">
        <f t="shared" ref="P100:R100" si="117">P594+P620+P646</f>
        <v>0</v>
      </c>
      <c r="Q100" s="51">
        <f t="shared" si="117"/>
        <v>0</v>
      </c>
      <c r="R100" s="51">
        <f t="shared" si="117"/>
        <v>0</v>
      </c>
      <c r="S100" s="53">
        <f t="shared" si="89"/>
        <v>15.408623769463754</v>
      </c>
      <c r="T100" s="5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08"/>
      <c r="AS100"/>
    </row>
    <row r="101" spans="1:45" ht="15">
      <c r="A101" s="10" t="s">
        <v>61</v>
      </c>
      <c r="B101" s="45">
        <f t="shared" si="82"/>
        <v>405.41136206900626</v>
      </c>
      <c r="C101" s="45">
        <f t="shared" si="82"/>
        <v>0</v>
      </c>
      <c r="D101" s="45">
        <f t="shared" si="82"/>
        <v>227.08126804043806</v>
      </c>
      <c r="E101" s="45">
        <f t="shared" si="82"/>
        <v>0</v>
      </c>
      <c r="F101" s="45">
        <f t="shared" ref="F101:H101" si="118">F595+F621+F647</f>
        <v>0</v>
      </c>
      <c r="G101" s="45">
        <f t="shared" si="118"/>
        <v>0</v>
      </c>
      <c r="H101" s="45">
        <f t="shared" si="118"/>
        <v>0</v>
      </c>
      <c r="I101" s="44">
        <f t="shared" si="87"/>
        <v>632.49263010944435</v>
      </c>
      <c r="J101" s="5"/>
      <c r="K101" s="22" t="s">
        <v>61</v>
      </c>
      <c r="L101" s="45">
        <f t="shared" si="84"/>
        <v>405.41136206900626</v>
      </c>
      <c r="M101" s="45">
        <f t="shared" si="84"/>
        <v>0</v>
      </c>
      <c r="N101" s="45">
        <f t="shared" si="84"/>
        <v>227.08126804043806</v>
      </c>
      <c r="O101" s="45">
        <f t="shared" si="84"/>
        <v>0</v>
      </c>
      <c r="P101" s="45">
        <f t="shared" ref="P101:R101" si="119">P595+P621+P647</f>
        <v>0</v>
      </c>
      <c r="Q101" s="45">
        <f t="shared" si="119"/>
        <v>0</v>
      </c>
      <c r="R101" s="45">
        <f t="shared" si="119"/>
        <v>0</v>
      </c>
      <c r="S101" s="47">
        <f t="shared" si="89"/>
        <v>632.49263010944435</v>
      </c>
      <c r="T101" s="5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08"/>
      <c r="AS101"/>
    </row>
    <row r="102" spans="1:45">
      <c r="A102" s="11" t="s">
        <v>23</v>
      </c>
      <c r="B102" s="55">
        <f t="shared" si="82"/>
        <v>405.41136206900626</v>
      </c>
      <c r="C102" s="55">
        <f t="shared" si="82"/>
        <v>0</v>
      </c>
      <c r="D102" s="55">
        <f t="shared" si="82"/>
        <v>227.08126804043806</v>
      </c>
      <c r="E102" s="55">
        <f t="shared" si="82"/>
        <v>0</v>
      </c>
      <c r="F102" s="55">
        <f t="shared" ref="F102:H102" si="120">F596+F622+F648</f>
        <v>0</v>
      </c>
      <c r="G102" s="55">
        <f t="shared" si="120"/>
        <v>0</v>
      </c>
      <c r="H102" s="55">
        <f t="shared" si="120"/>
        <v>0</v>
      </c>
      <c r="I102" s="57">
        <f t="shared" si="87"/>
        <v>632.49263010944435</v>
      </c>
      <c r="J102" s="5"/>
      <c r="K102" s="23" t="s">
        <v>23</v>
      </c>
      <c r="L102" s="58">
        <f t="shared" si="84"/>
        <v>405.41136206900626</v>
      </c>
      <c r="M102" s="58">
        <f t="shared" si="84"/>
        <v>0</v>
      </c>
      <c r="N102" s="58">
        <f t="shared" si="84"/>
        <v>227.08126804043806</v>
      </c>
      <c r="O102" s="58">
        <f t="shared" si="84"/>
        <v>0</v>
      </c>
      <c r="P102" s="58">
        <f t="shared" ref="P102:R102" si="121">P596+P622+P648</f>
        <v>0</v>
      </c>
      <c r="Q102" s="58">
        <f t="shared" si="121"/>
        <v>0</v>
      </c>
      <c r="R102" s="58">
        <f t="shared" si="121"/>
        <v>0</v>
      </c>
      <c r="S102" s="60">
        <f t="shared" si="89"/>
        <v>632.49263010944435</v>
      </c>
      <c r="T102" s="5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09"/>
      <c r="AS102"/>
    </row>
    <row r="103" spans="1:45">
      <c r="A103" s="12" t="s">
        <v>19</v>
      </c>
      <c r="B103" s="61">
        <f t="shared" si="82"/>
        <v>0</v>
      </c>
      <c r="C103" s="61">
        <f t="shared" si="82"/>
        <v>0</v>
      </c>
      <c r="D103" s="61">
        <f t="shared" si="82"/>
        <v>0</v>
      </c>
      <c r="E103" s="61">
        <f t="shared" si="82"/>
        <v>0</v>
      </c>
      <c r="F103" s="61">
        <f t="shared" ref="F103:H103" si="122">F597+F623+F649</f>
        <v>0</v>
      </c>
      <c r="G103" s="61">
        <f t="shared" si="122"/>
        <v>0</v>
      </c>
      <c r="H103" s="61">
        <f t="shared" si="122"/>
        <v>0</v>
      </c>
      <c r="I103" s="63">
        <f t="shared" si="87"/>
        <v>0</v>
      </c>
      <c r="J103" s="5"/>
      <c r="K103" s="24" t="s">
        <v>19</v>
      </c>
      <c r="L103" s="61">
        <f t="shared" si="84"/>
        <v>0</v>
      </c>
      <c r="M103" s="61">
        <f t="shared" si="84"/>
        <v>0</v>
      </c>
      <c r="N103" s="61">
        <f t="shared" si="84"/>
        <v>0</v>
      </c>
      <c r="O103" s="61">
        <f t="shared" si="84"/>
        <v>0</v>
      </c>
      <c r="P103" s="61">
        <f t="shared" ref="P103:R103" si="123">P597+P623+P649</f>
        <v>0</v>
      </c>
      <c r="Q103" s="61">
        <f t="shared" si="123"/>
        <v>0</v>
      </c>
      <c r="R103" s="61">
        <f t="shared" si="123"/>
        <v>0</v>
      </c>
      <c r="S103" s="65">
        <f t="shared" si="89"/>
        <v>0</v>
      </c>
      <c r="T103" s="5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09"/>
      <c r="AS103"/>
    </row>
    <row r="104" spans="1:45">
      <c r="A104" s="11" t="s">
        <v>20</v>
      </c>
      <c r="B104" s="55">
        <f t="shared" si="82"/>
        <v>0</v>
      </c>
      <c r="C104" s="55">
        <f t="shared" si="82"/>
        <v>0</v>
      </c>
      <c r="D104" s="55">
        <f t="shared" si="82"/>
        <v>0</v>
      </c>
      <c r="E104" s="55">
        <f t="shared" si="82"/>
        <v>0</v>
      </c>
      <c r="F104" s="55">
        <f t="shared" ref="F104:H104" si="124">F598+F624+F650</f>
        <v>0</v>
      </c>
      <c r="G104" s="55">
        <f t="shared" si="124"/>
        <v>0</v>
      </c>
      <c r="H104" s="55">
        <f t="shared" si="124"/>
        <v>0</v>
      </c>
      <c r="I104" s="57">
        <f t="shared" si="87"/>
        <v>0</v>
      </c>
      <c r="J104" s="5"/>
      <c r="K104" s="23" t="s">
        <v>20</v>
      </c>
      <c r="L104" s="58">
        <f t="shared" si="84"/>
        <v>0</v>
      </c>
      <c r="M104" s="58">
        <f t="shared" si="84"/>
        <v>0</v>
      </c>
      <c r="N104" s="58">
        <f t="shared" si="84"/>
        <v>0</v>
      </c>
      <c r="O104" s="58">
        <f t="shared" si="84"/>
        <v>0</v>
      </c>
      <c r="P104" s="58">
        <f t="shared" ref="P104:R104" si="125">P598+P624+P650</f>
        <v>0</v>
      </c>
      <c r="Q104" s="58">
        <f t="shared" si="125"/>
        <v>0</v>
      </c>
      <c r="R104" s="58">
        <f t="shared" si="125"/>
        <v>0</v>
      </c>
      <c r="S104" s="60">
        <f t="shared" si="89"/>
        <v>0</v>
      </c>
      <c r="T104" s="5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09"/>
      <c r="AS104"/>
    </row>
    <row r="105" spans="1:45" ht="15" thickBot="1">
      <c r="A105" s="13" t="s">
        <v>11</v>
      </c>
      <c r="B105" s="66">
        <f t="shared" si="82"/>
        <v>0</v>
      </c>
      <c r="C105" s="66">
        <f t="shared" si="82"/>
        <v>0</v>
      </c>
      <c r="D105" s="66">
        <f t="shared" si="82"/>
        <v>0</v>
      </c>
      <c r="E105" s="66">
        <f t="shared" si="82"/>
        <v>0</v>
      </c>
      <c r="F105" s="66">
        <f t="shared" ref="F105:H105" si="126">F599+F625+F651</f>
        <v>0</v>
      </c>
      <c r="G105" s="66">
        <f t="shared" si="126"/>
        <v>0</v>
      </c>
      <c r="H105" s="66">
        <f t="shared" si="126"/>
        <v>0</v>
      </c>
      <c r="I105" s="68">
        <f t="shared" si="87"/>
        <v>0</v>
      </c>
      <c r="J105" s="5"/>
      <c r="K105" s="25" t="s">
        <v>11</v>
      </c>
      <c r="L105" s="66">
        <f t="shared" si="84"/>
        <v>0</v>
      </c>
      <c r="M105" s="66">
        <f t="shared" si="84"/>
        <v>0</v>
      </c>
      <c r="N105" s="66">
        <f t="shared" si="84"/>
        <v>0</v>
      </c>
      <c r="O105" s="66">
        <f t="shared" si="84"/>
        <v>0</v>
      </c>
      <c r="P105" s="66">
        <f t="shared" ref="P105:R105" si="127">P599+P625+P651</f>
        <v>0</v>
      </c>
      <c r="Q105" s="66">
        <f t="shared" si="127"/>
        <v>0</v>
      </c>
      <c r="R105" s="66">
        <f t="shared" si="127"/>
        <v>0</v>
      </c>
      <c r="S105" s="70">
        <f t="shared" si="89"/>
        <v>0</v>
      </c>
      <c r="T105" s="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09"/>
      <c r="AS105"/>
    </row>
    <row r="106" spans="1:45" ht="15">
      <c r="A106" s="14" t="s">
        <v>26</v>
      </c>
      <c r="B106" s="71">
        <f>SUM(B85:B101)</f>
        <v>11562.465017713885</v>
      </c>
      <c r="C106" s="71">
        <f t="shared" ref="C106:I106" si="128">SUM(C85:C101)</f>
        <v>143.85203461023241</v>
      </c>
      <c r="D106" s="71">
        <f t="shared" si="128"/>
        <v>3121.0559332875005</v>
      </c>
      <c r="E106" s="71">
        <f t="shared" si="128"/>
        <v>1353.4545127100921</v>
      </c>
      <c r="F106" s="71">
        <f t="shared" si="128"/>
        <v>186.93931444110513</v>
      </c>
      <c r="G106" s="71">
        <f t="shared" si="128"/>
        <v>1070.6653383126531</v>
      </c>
      <c r="H106" s="72">
        <f t="shared" si="128"/>
        <v>0.44191165563444662</v>
      </c>
      <c r="I106" s="44">
        <f t="shared" si="128"/>
        <v>17438.874062731105</v>
      </c>
      <c r="J106" s="5"/>
      <c r="K106" s="26" t="s">
        <v>26</v>
      </c>
      <c r="L106" s="71">
        <f>SUM(L85:L101)</f>
        <v>11562.465017713885</v>
      </c>
      <c r="M106" s="71">
        <f t="shared" ref="M106:S106" si="129">SUM(M85:M101)</f>
        <v>143.85203461023241</v>
      </c>
      <c r="N106" s="71">
        <f t="shared" si="129"/>
        <v>3121.0559332875005</v>
      </c>
      <c r="O106" s="71">
        <f t="shared" si="129"/>
        <v>1353.4545127100921</v>
      </c>
      <c r="P106" s="71">
        <f t="shared" si="129"/>
        <v>7644.3605945873715</v>
      </c>
      <c r="Q106" s="71">
        <f t="shared" si="129"/>
        <v>1070.6653383126531</v>
      </c>
      <c r="R106" s="72">
        <f t="shared" si="129"/>
        <v>0.44191165563444662</v>
      </c>
      <c r="S106" s="73">
        <f t="shared" si="129"/>
        <v>24896.295342877373</v>
      </c>
      <c r="T106" s="5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08"/>
      <c r="AS106"/>
    </row>
    <row r="107" spans="1:45" s="2" customFormat="1" ht="15" thickBot="1">
      <c r="A107" s="17" t="s">
        <v>100</v>
      </c>
      <c r="B107" s="100">
        <f>IF($I106=0,"-",B106/$I106)</f>
        <v>0.66302818496890303</v>
      </c>
      <c r="C107" s="100">
        <f t="shared" ref="C107:H107" si="130">IF($I106=0,"-",C106/$I106)</f>
        <v>8.2489290359439478E-3</v>
      </c>
      <c r="D107" s="100">
        <f t="shared" si="130"/>
        <v>0.17897118369342196</v>
      </c>
      <c r="E107" s="100">
        <f t="shared" si="130"/>
        <v>7.761134737491919E-2</v>
      </c>
      <c r="F107" s="100">
        <f t="shared" si="130"/>
        <v>1.0719689457510109E-2</v>
      </c>
      <c r="G107" s="100">
        <f t="shared" si="130"/>
        <v>6.1395324862216251E-2</v>
      </c>
      <c r="H107" s="101">
        <f t="shared" si="130"/>
        <v>2.5340607085342915E-5</v>
      </c>
      <c r="I107" s="102">
        <f>SUM(B107:H107)</f>
        <v>0.99999999999999989</v>
      </c>
      <c r="K107" s="27" t="s">
        <v>100</v>
      </c>
      <c r="L107" s="76">
        <f>IF($S106=0,"-",L106/$S106)</f>
        <v>0.46442512263262542</v>
      </c>
      <c r="M107" s="76">
        <f t="shared" ref="M107:R107" si="131">IF($S106=0,"-",M106/$S106)</f>
        <v>5.7780498113904049E-3</v>
      </c>
      <c r="N107" s="76">
        <f t="shared" si="131"/>
        <v>0.12536226335298553</v>
      </c>
      <c r="O107" s="76">
        <f t="shared" si="131"/>
        <v>5.4363691226747293E-2</v>
      </c>
      <c r="P107" s="76">
        <f t="shared" si="131"/>
        <v>0.30704811656945419</v>
      </c>
      <c r="Q107" s="76">
        <f t="shared" si="131"/>
        <v>4.3005006309862953E-2</v>
      </c>
      <c r="R107" s="77">
        <f t="shared" si="131"/>
        <v>1.7750096934035368E-5</v>
      </c>
      <c r="S107" s="78">
        <f>SUM(L107:R107)</f>
        <v>0.99999999999999989</v>
      </c>
      <c r="AI107" s="110"/>
    </row>
    <row r="108" spans="1:45" ht="15" thickBot="1">
      <c r="A108" s="18"/>
      <c r="B108" s="111"/>
      <c r="C108" s="111"/>
      <c r="D108" s="111"/>
      <c r="E108" s="111"/>
      <c r="F108" s="111"/>
      <c r="G108" s="111"/>
      <c r="H108" s="111"/>
      <c r="I108" s="111"/>
      <c r="K108" s="18"/>
      <c r="AI108" s="5"/>
      <c r="AS108"/>
    </row>
    <row r="109" spans="1:45" ht="28.5">
      <c r="A109" s="431" t="s">
        <v>29</v>
      </c>
      <c r="B109" s="37" t="s">
        <v>0</v>
      </c>
      <c r="C109" s="37" t="s">
        <v>1</v>
      </c>
      <c r="D109" s="37" t="s">
        <v>2</v>
      </c>
      <c r="E109" s="37" t="s">
        <v>3</v>
      </c>
      <c r="F109" s="37" t="s">
        <v>27</v>
      </c>
      <c r="G109" s="37" t="s">
        <v>4</v>
      </c>
      <c r="H109" s="37" t="s">
        <v>5</v>
      </c>
      <c r="I109" s="38" t="s">
        <v>6</v>
      </c>
      <c r="K109" s="381" t="s">
        <v>29</v>
      </c>
      <c r="L109" s="39" t="s">
        <v>0</v>
      </c>
      <c r="M109" s="39" t="s">
        <v>1</v>
      </c>
      <c r="N109" s="39" t="s">
        <v>2</v>
      </c>
      <c r="O109" s="39" t="s">
        <v>3</v>
      </c>
      <c r="P109" s="39" t="s">
        <v>27</v>
      </c>
      <c r="Q109" s="39" t="s">
        <v>4</v>
      </c>
      <c r="R109" s="39" t="s">
        <v>5</v>
      </c>
      <c r="S109" s="40" t="s">
        <v>6</v>
      </c>
      <c r="U109" s="383" t="s">
        <v>29</v>
      </c>
      <c r="V109" s="79" t="s">
        <v>69</v>
      </c>
      <c r="W109" s="79" t="s">
        <v>70</v>
      </c>
      <c r="X109" s="79" t="s">
        <v>4</v>
      </c>
      <c r="Y109" s="79" t="s">
        <v>1</v>
      </c>
      <c r="Z109" s="79" t="s">
        <v>2</v>
      </c>
      <c r="AA109" s="79" t="s">
        <v>3</v>
      </c>
      <c r="AB109" s="79" t="s">
        <v>52</v>
      </c>
      <c r="AC109" s="79" t="s">
        <v>64</v>
      </c>
      <c r="AD109" s="80" t="s">
        <v>72</v>
      </c>
      <c r="AE109" s="80" t="s">
        <v>79</v>
      </c>
      <c r="AF109" s="80" t="s">
        <v>73</v>
      </c>
      <c r="AG109" s="80" t="s">
        <v>80</v>
      </c>
      <c r="AH109" s="80" t="s">
        <v>81</v>
      </c>
      <c r="AI109" s="81" t="s">
        <v>60</v>
      </c>
      <c r="AS109"/>
    </row>
    <row r="110" spans="1:45" ht="15" customHeight="1">
      <c r="A110" s="432" t="s">
        <v>29</v>
      </c>
      <c r="B110" s="372" t="s">
        <v>109</v>
      </c>
      <c r="C110" s="373"/>
      <c r="D110" s="373"/>
      <c r="E110" s="373"/>
      <c r="F110" s="373"/>
      <c r="G110" s="373"/>
      <c r="H110" s="373"/>
      <c r="I110" s="374"/>
      <c r="K110" s="382" t="s">
        <v>29</v>
      </c>
      <c r="L110" s="369" t="s">
        <v>109</v>
      </c>
      <c r="M110" s="370"/>
      <c r="N110" s="370"/>
      <c r="O110" s="370"/>
      <c r="P110" s="370"/>
      <c r="Q110" s="370"/>
      <c r="R110" s="370"/>
      <c r="S110" s="371"/>
      <c r="U110" s="384" t="s">
        <v>29</v>
      </c>
      <c r="V110" s="379" t="s">
        <v>109</v>
      </c>
      <c r="W110" s="379"/>
      <c r="X110" s="379"/>
      <c r="Y110" s="379"/>
      <c r="Z110" s="379"/>
      <c r="AA110" s="379"/>
      <c r="AB110" s="379"/>
      <c r="AC110" s="379"/>
      <c r="AD110" s="379"/>
      <c r="AE110" s="379"/>
      <c r="AF110" s="379"/>
      <c r="AG110" s="379"/>
      <c r="AH110" s="379"/>
      <c r="AI110" s="380"/>
      <c r="AS110"/>
    </row>
    <row r="111" spans="1:45" ht="15">
      <c r="A111" s="7" t="s">
        <v>7</v>
      </c>
      <c r="B111" s="42">
        <v>0</v>
      </c>
      <c r="C111" s="42">
        <v>0</v>
      </c>
      <c r="D111" s="42">
        <v>0</v>
      </c>
      <c r="E111" s="42">
        <v>0</v>
      </c>
      <c r="F111" s="399"/>
      <c r="G111" s="42">
        <v>0</v>
      </c>
      <c r="H111" s="43">
        <v>0</v>
      </c>
      <c r="I111" s="44">
        <f>SUM(B111:H111)</f>
        <v>0</v>
      </c>
      <c r="J111" s="5"/>
      <c r="K111" s="28" t="s">
        <v>7</v>
      </c>
      <c r="L111" s="42">
        <v>0</v>
      </c>
      <c r="M111" s="42">
        <v>0</v>
      </c>
      <c r="N111" s="42">
        <v>0</v>
      </c>
      <c r="O111" s="42">
        <v>0</v>
      </c>
      <c r="P111" s="42">
        <v>0</v>
      </c>
      <c r="Q111" s="42">
        <v>0</v>
      </c>
      <c r="R111" s="82">
        <v>0</v>
      </c>
      <c r="S111" s="83">
        <f>SUM(L111:R111)</f>
        <v>0</v>
      </c>
      <c r="U111" s="29" t="s">
        <v>7</v>
      </c>
      <c r="V111" s="84">
        <v>0</v>
      </c>
      <c r="W111" s="84">
        <v>0</v>
      </c>
      <c r="X111" s="84">
        <v>0</v>
      </c>
      <c r="Y111" s="84">
        <v>0</v>
      </c>
      <c r="Z111" s="84">
        <v>0</v>
      </c>
      <c r="AA111" s="84">
        <v>0</v>
      </c>
      <c r="AB111" s="84">
        <v>0</v>
      </c>
      <c r="AC111" s="85">
        <v>0</v>
      </c>
      <c r="AD111" s="86">
        <v>0</v>
      </c>
      <c r="AE111" s="86">
        <v>0</v>
      </c>
      <c r="AF111" s="86">
        <v>0</v>
      </c>
      <c r="AG111" s="86">
        <v>0</v>
      </c>
      <c r="AH111" s="86">
        <v>0</v>
      </c>
      <c r="AI111" s="87">
        <f>SUM(V111:AC111)</f>
        <v>0</v>
      </c>
      <c r="AS111"/>
    </row>
    <row r="112" spans="1:45" ht="15">
      <c r="A112" s="8" t="s">
        <v>8</v>
      </c>
      <c r="B112" s="48">
        <v>0</v>
      </c>
      <c r="C112" s="48">
        <v>0</v>
      </c>
      <c r="D112" s="48">
        <v>0</v>
      </c>
      <c r="E112" s="48">
        <v>0</v>
      </c>
      <c r="F112" s="400"/>
      <c r="G112" s="48">
        <v>0</v>
      </c>
      <c r="H112" s="49">
        <v>0</v>
      </c>
      <c r="I112" s="50">
        <f t="shared" ref="I112:I131" si="132">SUM(B112:H112)</f>
        <v>0</v>
      </c>
      <c r="J112" s="5"/>
      <c r="K112" s="20" t="s">
        <v>8</v>
      </c>
      <c r="L112" s="51">
        <v>0</v>
      </c>
      <c r="M112" s="51">
        <v>0</v>
      </c>
      <c r="N112" s="51">
        <v>0</v>
      </c>
      <c r="O112" s="51">
        <v>0</v>
      </c>
      <c r="P112" s="51">
        <v>0</v>
      </c>
      <c r="Q112" s="51">
        <v>0</v>
      </c>
      <c r="R112" s="52">
        <v>0</v>
      </c>
      <c r="S112" s="53">
        <f t="shared" ref="S112:S131" si="133">SUM(L112:R112)</f>
        <v>0</v>
      </c>
      <c r="U112" s="30" t="s">
        <v>8</v>
      </c>
      <c r="V112" s="88">
        <v>0</v>
      </c>
      <c r="W112" s="88">
        <v>0</v>
      </c>
      <c r="X112" s="88">
        <v>0</v>
      </c>
      <c r="Y112" s="88">
        <v>0</v>
      </c>
      <c r="Z112" s="88">
        <v>0</v>
      </c>
      <c r="AA112" s="88">
        <v>0</v>
      </c>
      <c r="AB112" s="88">
        <v>0</v>
      </c>
      <c r="AC112" s="89">
        <v>0</v>
      </c>
      <c r="AD112" s="88">
        <v>0</v>
      </c>
      <c r="AE112" s="88">
        <v>0</v>
      </c>
      <c r="AF112" s="88">
        <v>0</v>
      </c>
      <c r="AG112" s="88">
        <v>0</v>
      </c>
      <c r="AH112" s="88">
        <v>0</v>
      </c>
      <c r="AI112" s="90">
        <f t="shared" ref="AI112:AI131" si="134">SUM(V112:AC112)</f>
        <v>0</v>
      </c>
      <c r="AS112"/>
    </row>
    <row r="113" spans="1:45" ht="15">
      <c r="A113" s="9" t="s">
        <v>10</v>
      </c>
      <c r="B113" s="45">
        <v>0</v>
      </c>
      <c r="C113" s="45">
        <v>0</v>
      </c>
      <c r="D113" s="45">
        <v>0</v>
      </c>
      <c r="E113" s="45">
        <v>0</v>
      </c>
      <c r="F113" s="400"/>
      <c r="G113" s="45">
        <v>0</v>
      </c>
      <c r="H113" s="54">
        <v>0</v>
      </c>
      <c r="I113" s="44">
        <f t="shared" si="132"/>
        <v>0</v>
      </c>
      <c r="J113" s="5"/>
      <c r="K113" s="21" t="s">
        <v>10</v>
      </c>
      <c r="L113" s="45">
        <v>0</v>
      </c>
      <c r="M113" s="45">
        <v>0</v>
      </c>
      <c r="N113" s="45">
        <v>0</v>
      </c>
      <c r="O113" s="45">
        <v>0</v>
      </c>
      <c r="P113" s="45">
        <v>0</v>
      </c>
      <c r="Q113" s="45">
        <v>0</v>
      </c>
      <c r="R113" s="46">
        <v>0</v>
      </c>
      <c r="S113" s="47">
        <f t="shared" si="133"/>
        <v>0</v>
      </c>
      <c r="U113" s="31" t="s">
        <v>10</v>
      </c>
      <c r="V113" s="84">
        <v>0</v>
      </c>
      <c r="W113" s="84">
        <v>0</v>
      </c>
      <c r="X113" s="84">
        <v>0</v>
      </c>
      <c r="Y113" s="84">
        <v>0</v>
      </c>
      <c r="Z113" s="84">
        <v>0</v>
      </c>
      <c r="AA113" s="84">
        <v>0</v>
      </c>
      <c r="AB113" s="84">
        <v>0</v>
      </c>
      <c r="AC113" s="85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7">
        <f t="shared" si="134"/>
        <v>0</v>
      </c>
      <c r="AS113"/>
    </row>
    <row r="114" spans="1:45" ht="15">
      <c r="A114" s="8" t="s">
        <v>53</v>
      </c>
      <c r="B114" s="48">
        <v>0</v>
      </c>
      <c r="C114" s="48">
        <v>0</v>
      </c>
      <c r="D114" s="48">
        <v>0</v>
      </c>
      <c r="E114" s="48">
        <v>0</v>
      </c>
      <c r="F114" s="400"/>
      <c r="G114" s="48">
        <v>0</v>
      </c>
      <c r="H114" s="49">
        <v>0</v>
      </c>
      <c r="I114" s="50">
        <f t="shared" si="132"/>
        <v>0</v>
      </c>
      <c r="J114" s="5"/>
      <c r="K114" s="20" t="s">
        <v>53</v>
      </c>
      <c r="L114" s="51">
        <v>0</v>
      </c>
      <c r="M114" s="51">
        <v>0</v>
      </c>
      <c r="N114" s="51">
        <v>0</v>
      </c>
      <c r="O114" s="51">
        <v>0</v>
      </c>
      <c r="P114" s="51">
        <v>0</v>
      </c>
      <c r="Q114" s="51">
        <v>0</v>
      </c>
      <c r="R114" s="52">
        <v>0</v>
      </c>
      <c r="S114" s="53">
        <f t="shared" si="133"/>
        <v>0</v>
      </c>
      <c r="U114" s="30" t="s">
        <v>53</v>
      </c>
      <c r="V114" s="88">
        <v>0</v>
      </c>
      <c r="W114" s="88">
        <v>0</v>
      </c>
      <c r="X114" s="88">
        <v>0</v>
      </c>
      <c r="Y114" s="88">
        <v>0</v>
      </c>
      <c r="Z114" s="88">
        <v>0</v>
      </c>
      <c r="AA114" s="88">
        <v>0</v>
      </c>
      <c r="AB114" s="88">
        <v>0</v>
      </c>
      <c r="AC114" s="89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90">
        <f t="shared" si="134"/>
        <v>0</v>
      </c>
      <c r="AS114"/>
    </row>
    <row r="115" spans="1:45" ht="15">
      <c r="A115" s="9" t="s">
        <v>16</v>
      </c>
      <c r="B115" s="45">
        <v>2.7320318497871172E-3</v>
      </c>
      <c r="C115" s="45">
        <v>0</v>
      </c>
      <c r="D115" s="45">
        <v>0.40980477746806759</v>
      </c>
      <c r="E115" s="45">
        <v>0</v>
      </c>
      <c r="F115" s="400"/>
      <c r="G115" s="45">
        <v>0</v>
      </c>
      <c r="H115" s="54">
        <v>0</v>
      </c>
      <c r="I115" s="44">
        <f t="shared" si="132"/>
        <v>0.41253680931785469</v>
      </c>
      <c r="J115" s="5"/>
      <c r="K115" s="21" t="s">
        <v>16</v>
      </c>
      <c r="L115" s="45">
        <v>2.7320318497871172E-3</v>
      </c>
      <c r="M115" s="45">
        <v>0</v>
      </c>
      <c r="N115" s="45">
        <v>0.40980477746806759</v>
      </c>
      <c r="O115" s="45">
        <v>0</v>
      </c>
      <c r="P115" s="45">
        <v>0</v>
      </c>
      <c r="Q115" s="45">
        <v>0</v>
      </c>
      <c r="R115" s="46">
        <v>0</v>
      </c>
      <c r="S115" s="47">
        <f t="shared" si="133"/>
        <v>0.41253680931785469</v>
      </c>
      <c r="U115" s="31" t="s">
        <v>16</v>
      </c>
      <c r="V115" s="84">
        <v>2.7320318497871172E-3</v>
      </c>
      <c r="W115" s="84">
        <v>0</v>
      </c>
      <c r="X115" s="84">
        <v>0</v>
      </c>
      <c r="Y115" s="84">
        <v>0</v>
      </c>
      <c r="Z115" s="84">
        <v>0</v>
      </c>
      <c r="AA115" s="84">
        <v>0</v>
      </c>
      <c r="AB115" s="84">
        <v>0</v>
      </c>
      <c r="AC115" s="85">
        <v>0.40980477746806759</v>
      </c>
      <c r="AD115" s="86">
        <v>0</v>
      </c>
      <c r="AE115" s="86">
        <v>0</v>
      </c>
      <c r="AF115" s="86">
        <v>0</v>
      </c>
      <c r="AG115" s="86">
        <v>0.40980477746806759</v>
      </c>
      <c r="AH115" s="86">
        <v>0</v>
      </c>
      <c r="AI115" s="87">
        <f t="shared" si="134"/>
        <v>0.41253680931785469</v>
      </c>
      <c r="AS115"/>
    </row>
    <row r="116" spans="1:45" ht="15">
      <c r="A116" s="8" t="s">
        <v>65</v>
      </c>
      <c r="B116" s="48">
        <v>0</v>
      </c>
      <c r="C116" s="48">
        <v>0</v>
      </c>
      <c r="D116" s="48">
        <v>5.4572880394991363E-2</v>
      </c>
      <c r="E116" s="48">
        <v>0</v>
      </c>
      <c r="F116" s="400"/>
      <c r="G116" s="48">
        <v>0</v>
      </c>
      <c r="H116" s="49">
        <v>0</v>
      </c>
      <c r="I116" s="50">
        <f t="shared" si="132"/>
        <v>5.4572880394991363E-2</v>
      </c>
      <c r="J116" s="5"/>
      <c r="K116" s="20" t="s">
        <v>65</v>
      </c>
      <c r="L116" s="51">
        <v>0</v>
      </c>
      <c r="M116" s="51">
        <v>0</v>
      </c>
      <c r="N116" s="51">
        <v>5.4572880394991363E-2</v>
      </c>
      <c r="O116" s="51">
        <v>0</v>
      </c>
      <c r="P116" s="51">
        <v>0</v>
      </c>
      <c r="Q116" s="51">
        <v>0</v>
      </c>
      <c r="R116" s="52">
        <v>0</v>
      </c>
      <c r="S116" s="53">
        <f t="shared" si="133"/>
        <v>5.4572880394991363E-2</v>
      </c>
      <c r="U116" s="30" t="s">
        <v>54</v>
      </c>
      <c r="V116" s="88">
        <v>0</v>
      </c>
      <c r="W116" s="88">
        <v>0</v>
      </c>
      <c r="X116" s="88">
        <v>0</v>
      </c>
      <c r="Y116" s="88">
        <v>0</v>
      </c>
      <c r="Z116" s="88">
        <v>5.4572880394991363E-2</v>
      </c>
      <c r="AA116" s="88">
        <v>0</v>
      </c>
      <c r="AB116" s="88">
        <v>0</v>
      </c>
      <c r="AC116" s="89">
        <v>0</v>
      </c>
      <c r="AD116" s="88">
        <v>0</v>
      </c>
      <c r="AE116" s="88">
        <v>0</v>
      </c>
      <c r="AF116" s="88">
        <v>0</v>
      </c>
      <c r="AG116" s="88">
        <v>0</v>
      </c>
      <c r="AH116" s="88">
        <v>0</v>
      </c>
      <c r="AI116" s="90">
        <f t="shared" si="134"/>
        <v>5.4572880394991363E-2</v>
      </c>
      <c r="AS116"/>
    </row>
    <row r="117" spans="1:45" ht="15">
      <c r="A117" s="9" t="s">
        <v>55</v>
      </c>
      <c r="B117" s="45">
        <v>0</v>
      </c>
      <c r="C117" s="45">
        <v>0</v>
      </c>
      <c r="D117" s="45">
        <v>0</v>
      </c>
      <c r="E117" s="45">
        <v>5.2573604903251636E-2</v>
      </c>
      <c r="F117" s="400"/>
      <c r="G117" s="45">
        <v>0</v>
      </c>
      <c r="H117" s="54">
        <v>0</v>
      </c>
      <c r="I117" s="44">
        <f t="shared" si="132"/>
        <v>5.2573604903251636E-2</v>
      </c>
      <c r="J117" s="5"/>
      <c r="K117" s="21" t="s">
        <v>55</v>
      </c>
      <c r="L117" s="45">
        <v>0</v>
      </c>
      <c r="M117" s="45">
        <v>0</v>
      </c>
      <c r="N117" s="45">
        <v>0</v>
      </c>
      <c r="O117" s="45">
        <v>5.2573604903251636E-2</v>
      </c>
      <c r="P117" s="45">
        <v>4.2589558463669466</v>
      </c>
      <c r="Q117" s="45">
        <v>0</v>
      </c>
      <c r="R117" s="46">
        <v>0</v>
      </c>
      <c r="S117" s="47">
        <f t="shared" si="133"/>
        <v>4.3115294512701983</v>
      </c>
      <c r="U117" s="31" t="s">
        <v>55</v>
      </c>
      <c r="V117" s="84">
        <v>0</v>
      </c>
      <c r="W117" s="84">
        <v>0</v>
      </c>
      <c r="X117" s="84">
        <v>0</v>
      </c>
      <c r="Y117" s="84">
        <v>0</v>
      </c>
      <c r="Z117" s="84">
        <v>0</v>
      </c>
      <c r="AA117" s="84">
        <v>5.2573604903251636E-2</v>
      </c>
      <c r="AB117" s="84">
        <v>4.2589558463669466</v>
      </c>
      <c r="AC117" s="85">
        <v>0</v>
      </c>
      <c r="AD117" s="84">
        <v>0</v>
      </c>
      <c r="AE117" s="84">
        <v>0</v>
      </c>
      <c r="AF117" s="84">
        <v>0</v>
      </c>
      <c r="AG117" s="84">
        <v>0</v>
      </c>
      <c r="AH117" s="84">
        <v>0</v>
      </c>
      <c r="AI117" s="87">
        <f t="shared" si="134"/>
        <v>4.3115294512701983</v>
      </c>
      <c r="AS117"/>
    </row>
    <row r="118" spans="1:45" ht="15">
      <c r="A118" s="8" t="s">
        <v>12</v>
      </c>
      <c r="B118" s="48">
        <v>0</v>
      </c>
      <c r="C118" s="48">
        <v>0</v>
      </c>
      <c r="D118" s="48">
        <v>0</v>
      </c>
      <c r="E118" s="48">
        <v>0</v>
      </c>
      <c r="F118" s="400"/>
      <c r="G118" s="48">
        <v>0</v>
      </c>
      <c r="H118" s="49">
        <v>0</v>
      </c>
      <c r="I118" s="50">
        <f t="shared" si="132"/>
        <v>0</v>
      </c>
      <c r="J118" s="5"/>
      <c r="K118" s="20" t="s">
        <v>12</v>
      </c>
      <c r="L118" s="51">
        <v>0</v>
      </c>
      <c r="M118" s="51">
        <v>0</v>
      </c>
      <c r="N118" s="51">
        <v>0</v>
      </c>
      <c r="O118" s="51">
        <v>0</v>
      </c>
      <c r="P118" s="51">
        <v>3.3303985400933447E-2</v>
      </c>
      <c r="Q118" s="51">
        <v>0</v>
      </c>
      <c r="R118" s="52">
        <v>0</v>
      </c>
      <c r="S118" s="53">
        <f t="shared" si="133"/>
        <v>3.3303985400933447E-2</v>
      </c>
      <c r="U118" s="30" t="s">
        <v>12</v>
      </c>
      <c r="V118" s="88">
        <v>0</v>
      </c>
      <c r="W118" s="88">
        <v>0</v>
      </c>
      <c r="X118" s="88">
        <v>0</v>
      </c>
      <c r="Y118" s="88">
        <v>0</v>
      </c>
      <c r="Z118" s="88">
        <v>0</v>
      </c>
      <c r="AA118" s="88">
        <v>0</v>
      </c>
      <c r="AB118" s="88">
        <v>3.3303985400933447E-2</v>
      </c>
      <c r="AC118" s="89">
        <v>0</v>
      </c>
      <c r="AD118" s="88">
        <v>0</v>
      </c>
      <c r="AE118" s="88">
        <v>0</v>
      </c>
      <c r="AF118" s="88">
        <v>0</v>
      </c>
      <c r="AG118" s="88">
        <v>0</v>
      </c>
      <c r="AH118" s="88">
        <v>0</v>
      </c>
      <c r="AI118" s="90">
        <f t="shared" si="134"/>
        <v>3.3303985400933447E-2</v>
      </c>
      <c r="AS118"/>
    </row>
    <row r="119" spans="1:45" ht="15">
      <c r="A119" s="9" t="s">
        <v>56</v>
      </c>
      <c r="B119" s="45">
        <v>0</v>
      </c>
      <c r="C119" s="45">
        <v>0</v>
      </c>
      <c r="D119" s="45">
        <v>0</v>
      </c>
      <c r="E119" s="45">
        <v>0</v>
      </c>
      <c r="F119" s="400"/>
      <c r="G119" s="45">
        <v>0</v>
      </c>
      <c r="H119" s="54">
        <v>0</v>
      </c>
      <c r="I119" s="44">
        <f t="shared" si="132"/>
        <v>0</v>
      </c>
      <c r="J119" s="5"/>
      <c r="K119" s="21" t="s">
        <v>56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6">
        <v>0</v>
      </c>
      <c r="S119" s="47">
        <f t="shared" si="133"/>
        <v>0</v>
      </c>
      <c r="U119" s="31" t="s">
        <v>56</v>
      </c>
      <c r="V119" s="84">
        <v>0</v>
      </c>
      <c r="W119" s="84">
        <v>0</v>
      </c>
      <c r="X119" s="84">
        <v>0</v>
      </c>
      <c r="Y119" s="84">
        <v>0</v>
      </c>
      <c r="Z119" s="84">
        <v>0</v>
      </c>
      <c r="AA119" s="84">
        <v>0</v>
      </c>
      <c r="AB119" s="84">
        <v>0</v>
      </c>
      <c r="AC119" s="85">
        <v>0</v>
      </c>
      <c r="AD119" s="84">
        <v>0</v>
      </c>
      <c r="AE119" s="84">
        <v>0</v>
      </c>
      <c r="AF119" s="84">
        <v>0</v>
      </c>
      <c r="AG119" s="84">
        <v>0</v>
      </c>
      <c r="AH119" s="84">
        <v>0</v>
      </c>
      <c r="AI119" s="87">
        <f t="shared" si="134"/>
        <v>0</v>
      </c>
      <c r="AS119"/>
    </row>
    <row r="120" spans="1:45" ht="15">
      <c r="A120" s="8" t="s">
        <v>17</v>
      </c>
      <c r="B120" s="48">
        <v>7.746238230268202E-4</v>
      </c>
      <c r="C120" s="48">
        <v>0</v>
      </c>
      <c r="D120" s="48">
        <v>2.4790601795810788E-2</v>
      </c>
      <c r="E120" s="48">
        <v>0</v>
      </c>
      <c r="F120" s="400"/>
      <c r="G120" s="48">
        <v>0</v>
      </c>
      <c r="H120" s="49">
        <v>0</v>
      </c>
      <c r="I120" s="50">
        <f t="shared" si="132"/>
        <v>2.5565225618837607E-2</v>
      </c>
      <c r="J120" s="5"/>
      <c r="K120" s="20" t="s">
        <v>17</v>
      </c>
      <c r="L120" s="51">
        <v>7.746238230268202E-4</v>
      </c>
      <c r="M120" s="51">
        <v>0</v>
      </c>
      <c r="N120" s="51">
        <v>2.4790601795810788E-2</v>
      </c>
      <c r="O120" s="51">
        <v>0</v>
      </c>
      <c r="P120" s="51">
        <v>0</v>
      </c>
      <c r="Q120" s="51">
        <v>0</v>
      </c>
      <c r="R120" s="52">
        <v>0</v>
      </c>
      <c r="S120" s="53">
        <f t="shared" si="133"/>
        <v>2.5565225618837607E-2</v>
      </c>
      <c r="U120" s="30" t="s">
        <v>17</v>
      </c>
      <c r="V120" s="88">
        <v>7.746238230268202E-4</v>
      </c>
      <c r="W120" s="88">
        <v>0</v>
      </c>
      <c r="X120" s="88">
        <v>0</v>
      </c>
      <c r="Y120" s="88">
        <v>0</v>
      </c>
      <c r="Z120" s="88">
        <v>2.4790601795810788E-2</v>
      </c>
      <c r="AA120" s="88">
        <v>0</v>
      </c>
      <c r="AB120" s="88">
        <v>0</v>
      </c>
      <c r="AC120" s="89">
        <v>0</v>
      </c>
      <c r="AD120" s="88">
        <v>0</v>
      </c>
      <c r="AE120" s="88">
        <v>0</v>
      </c>
      <c r="AF120" s="88">
        <v>0</v>
      </c>
      <c r="AG120" s="88">
        <v>0</v>
      </c>
      <c r="AH120" s="88">
        <v>0</v>
      </c>
      <c r="AI120" s="90">
        <f t="shared" si="134"/>
        <v>2.5565225618837607E-2</v>
      </c>
      <c r="AS120"/>
    </row>
    <row r="121" spans="1:45" ht="15">
      <c r="A121" s="9" t="s">
        <v>141</v>
      </c>
      <c r="B121" s="45">
        <v>1.2744063146336864</v>
      </c>
      <c r="C121" s="45">
        <v>0.98603719525238276</v>
      </c>
      <c r="D121" s="45">
        <v>25.248186187969463</v>
      </c>
      <c r="E121" s="45">
        <v>0</v>
      </c>
      <c r="F121" s="400"/>
      <c r="G121" s="45">
        <v>0</v>
      </c>
      <c r="H121" s="54">
        <v>0</v>
      </c>
      <c r="I121" s="44">
        <f t="shared" si="132"/>
        <v>27.508629697855532</v>
      </c>
      <c r="J121" s="5"/>
      <c r="K121" s="21" t="s">
        <v>141</v>
      </c>
      <c r="L121" s="45">
        <v>1.2744063146336864</v>
      </c>
      <c r="M121" s="45">
        <v>0.98603719525238276</v>
      </c>
      <c r="N121" s="45">
        <v>25.248186187969463</v>
      </c>
      <c r="O121" s="45">
        <v>0</v>
      </c>
      <c r="P121" s="45">
        <v>0</v>
      </c>
      <c r="Q121" s="45">
        <v>0</v>
      </c>
      <c r="R121" s="46">
        <v>0</v>
      </c>
      <c r="S121" s="47">
        <f t="shared" si="133"/>
        <v>27.508629697855532</v>
      </c>
      <c r="U121" s="31" t="s">
        <v>141</v>
      </c>
      <c r="V121" s="84">
        <v>1.195508045137867</v>
      </c>
      <c r="W121" s="84">
        <v>0</v>
      </c>
      <c r="X121" s="84">
        <v>0</v>
      </c>
      <c r="Y121" s="84">
        <v>0.98603719525238276</v>
      </c>
      <c r="Z121" s="84">
        <v>24.646230295465561</v>
      </c>
      <c r="AA121" s="84">
        <v>0</v>
      </c>
      <c r="AB121" s="84">
        <v>0</v>
      </c>
      <c r="AC121" s="85">
        <v>0.68085416199972193</v>
      </c>
      <c r="AD121" s="84">
        <v>7.8898269495819282E-2</v>
      </c>
      <c r="AE121" s="84">
        <v>0</v>
      </c>
      <c r="AF121" s="84">
        <v>0</v>
      </c>
      <c r="AG121" s="84">
        <v>0.60195589250390269</v>
      </c>
      <c r="AH121" s="84">
        <v>0</v>
      </c>
      <c r="AI121" s="87">
        <f t="shared" si="134"/>
        <v>27.508629697855532</v>
      </c>
      <c r="AS121"/>
    </row>
    <row r="122" spans="1:45" ht="15">
      <c r="A122" s="8" t="s">
        <v>25</v>
      </c>
      <c r="B122" s="48">
        <v>1.0423857594414279</v>
      </c>
      <c r="C122" s="48">
        <v>1.7643168422728027E-2</v>
      </c>
      <c r="D122" s="48">
        <v>12.870582448599411</v>
      </c>
      <c r="E122" s="48">
        <v>18.477754393049185</v>
      </c>
      <c r="F122" s="400"/>
      <c r="G122" s="48">
        <v>1.4914082773300046</v>
      </c>
      <c r="H122" s="49">
        <v>4.4330479723556526E-2</v>
      </c>
      <c r="I122" s="50">
        <f t="shared" si="132"/>
        <v>33.944104526566313</v>
      </c>
      <c r="J122" s="5"/>
      <c r="K122" s="20" t="s">
        <v>25</v>
      </c>
      <c r="L122" s="51">
        <v>1.0423857594414279</v>
      </c>
      <c r="M122" s="51">
        <v>1.7643168422728027E-2</v>
      </c>
      <c r="N122" s="51">
        <v>12.870582448599411</v>
      </c>
      <c r="O122" s="51">
        <v>18.477754393049185</v>
      </c>
      <c r="P122" s="51">
        <v>0.15910304303265912</v>
      </c>
      <c r="Q122" s="51">
        <v>1.4914082773300046</v>
      </c>
      <c r="R122" s="52">
        <v>4.4330479723556526E-2</v>
      </c>
      <c r="S122" s="53">
        <f t="shared" si="133"/>
        <v>34.103207569598972</v>
      </c>
      <c r="U122" s="30" t="s">
        <v>25</v>
      </c>
      <c r="V122" s="88">
        <v>2.1750011978202401E-2</v>
      </c>
      <c r="W122" s="88">
        <v>0.50993854054743615</v>
      </c>
      <c r="X122" s="88">
        <v>1.4914082773300046</v>
      </c>
      <c r="Y122" s="88">
        <v>1.7643168422728027E-2</v>
      </c>
      <c r="Z122" s="88">
        <v>12.870582448599411</v>
      </c>
      <c r="AA122" s="88">
        <v>18.449409269895956</v>
      </c>
      <c r="AB122" s="88">
        <v>0.15910304303265912</v>
      </c>
      <c r="AC122" s="89">
        <v>0.58337280979257433</v>
      </c>
      <c r="AD122" s="88">
        <v>0.51069720691578935</v>
      </c>
      <c r="AE122" s="88">
        <v>2.8345123153228444E-2</v>
      </c>
      <c r="AF122" s="88">
        <v>4.4330479723556526E-2</v>
      </c>
      <c r="AG122" s="88">
        <v>0</v>
      </c>
      <c r="AH122" s="88">
        <v>0</v>
      </c>
      <c r="AI122" s="90">
        <f t="shared" si="134"/>
        <v>34.103207569598965</v>
      </c>
      <c r="AS122"/>
    </row>
    <row r="123" spans="1:45" ht="15">
      <c r="A123" s="9" t="s">
        <v>24</v>
      </c>
      <c r="B123" s="45">
        <v>0</v>
      </c>
      <c r="C123" s="45">
        <v>0</v>
      </c>
      <c r="D123" s="45">
        <v>0</v>
      </c>
      <c r="E123" s="45">
        <v>0</v>
      </c>
      <c r="F123" s="400"/>
      <c r="G123" s="45">
        <v>0</v>
      </c>
      <c r="H123" s="54">
        <v>0</v>
      </c>
      <c r="I123" s="44">
        <f t="shared" si="132"/>
        <v>0</v>
      </c>
      <c r="J123" s="5"/>
      <c r="K123" s="21" t="s">
        <v>24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6">
        <v>0</v>
      </c>
      <c r="S123" s="47">
        <f t="shared" si="133"/>
        <v>0</v>
      </c>
      <c r="U123" s="31" t="s">
        <v>24</v>
      </c>
      <c r="V123" s="84">
        <v>0</v>
      </c>
      <c r="W123" s="84">
        <v>0</v>
      </c>
      <c r="X123" s="84">
        <v>0</v>
      </c>
      <c r="Y123" s="84">
        <v>0</v>
      </c>
      <c r="Z123" s="84">
        <v>0</v>
      </c>
      <c r="AA123" s="84">
        <v>0</v>
      </c>
      <c r="AB123" s="84">
        <v>0</v>
      </c>
      <c r="AC123" s="85">
        <v>0</v>
      </c>
      <c r="AD123" s="84">
        <v>0</v>
      </c>
      <c r="AE123" s="84">
        <v>0</v>
      </c>
      <c r="AF123" s="84">
        <v>0</v>
      </c>
      <c r="AG123" s="84">
        <v>0</v>
      </c>
      <c r="AH123" s="84">
        <v>0</v>
      </c>
      <c r="AI123" s="87">
        <f t="shared" si="134"/>
        <v>0</v>
      </c>
      <c r="AS123"/>
    </row>
    <row r="124" spans="1:45" ht="15">
      <c r="A124" s="8" t="s">
        <v>57</v>
      </c>
      <c r="B124" s="48">
        <v>0</v>
      </c>
      <c r="C124" s="48">
        <v>0</v>
      </c>
      <c r="D124" s="48">
        <v>0</v>
      </c>
      <c r="E124" s="48">
        <v>0</v>
      </c>
      <c r="F124" s="400"/>
      <c r="G124" s="48">
        <v>0</v>
      </c>
      <c r="H124" s="49">
        <v>0</v>
      </c>
      <c r="I124" s="50">
        <f t="shared" si="132"/>
        <v>0</v>
      </c>
      <c r="J124" s="5"/>
      <c r="K124" s="20" t="s">
        <v>57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2">
        <v>0</v>
      </c>
      <c r="S124" s="53">
        <f t="shared" si="133"/>
        <v>0</v>
      </c>
      <c r="U124" s="30" t="s">
        <v>57</v>
      </c>
      <c r="V124" s="88">
        <v>0</v>
      </c>
      <c r="W124" s="88">
        <v>0</v>
      </c>
      <c r="X124" s="88">
        <v>0</v>
      </c>
      <c r="Y124" s="88">
        <v>0</v>
      </c>
      <c r="Z124" s="88">
        <v>0</v>
      </c>
      <c r="AA124" s="88">
        <v>0</v>
      </c>
      <c r="AB124" s="88">
        <v>0</v>
      </c>
      <c r="AC124" s="89">
        <v>0</v>
      </c>
      <c r="AD124" s="88">
        <v>0</v>
      </c>
      <c r="AE124" s="88">
        <v>0</v>
      </c>
      <c r="AF124" s="88">
        <v>0</v>
      </c>
      <c r="AG124" s="88">
        <v>0</v>
      </c>
      <c r="AH124" s="88">
        <v>0</v>
      </c>
      <c r="AI124" s="90">
        <f t="shared" si="134"/>
        <v>0</v>
      </c>
      <c r="AS124"/>
    </row>
    <row r="125" spans="1:45" ht="15">
      <c r="A125" s="9" t="s">
        <v>22</v>
      </c>
      <c r="B125" s="45">
        <v>0</v>
      </c>
      <c r="C125" s="45">
        <v>0.30667694780444921</v>
      </c>
      <c r="D125" s="45">
        <v>0</v>
      </c>
      <c r="E125" s="45">
        <v>0</v>
      </c>
      <c r="F125" s="400"/>
      <c r="G125" s="45">
        <v>0</v>
      </c>
      <c r="H125" s="54">
        <v>0</v>
      </c>
      <c r="I125" s="44">
        <f t="shared" si="132"/>
        <v>0.30667694780444921</v>
      </c>
      <c r="J125" s="5"/>
      <c r="K125" s="21" t="s">
        <v>22</v>
      </c>
      <c r="L125" s="45">
        <v>0</v>
      </c>
      <c r="M125" s="45">
        <v>0.30667694780444921</v>
      </c>
      <c r="N125" s="45">
        <v>0</v>
      </c>
      <c r="O125" s="45">
        <v>0</v>
      </c>
      <c r="P125" s="45">
        <v>0.17492037158848608</v>
      </c>
      <c r="Q125" s="45">
        <v>0</v>
      </c>
      <c r="R125" s="46">
        <v>0</v>
      </c>
      <c r="S125" s="47">
        <f t="shared" si="133"/>
        <v>0.48159731939293526</v>
      </c>
      <c r="U125" s="31" t="s">
        <v>22</v>
      </c>
      <c r="V125" s="84">
        <v>0</v>
      </c>
      <c r="W125" s="84">
        <v>0</v>
      </c>
      <c r="X125" s="84">
        <v>0</v>
      </c>
      <c r="Y125" s="84">
        <v>0.30667694780444921</v>
      </c>
      <c r="Z125" s="84">
        <v>0</v>
      </c>
      <c r="AA125" s="84">
        <v>0</v>
      </c>
      <c r="AB125" s="84">
        <v>0.17492037158848608</v>
      </c>
      <c r="AC125" s="85">
        <v>0</v>
      </c>
      <c r="AD125" s="84">
        <v>0</v>
      </c>
      <c r="AE125" s="84">
        <v>0</v>
      </c>
      <c r="AF125" s="84">
        <v>0</v>
      </c>
      <c r="AG125" s="84">
        <v>0</v>
      </c>
      <c r="AH125" s="84">
        <v>0</v>
      </c>
      <c r="AI125" s="87">
        <f t="shared" si="134"/>
        <v>0.48159731939293526</v>
      </c>
      <c r="AS125"/>
    </row>
    <row r="126" spans="1:45" ht="15">
      <c r="A126" s="8" t="s">
        <v>21</v>
      </c>
      <c r="B126" s="48">
        <v>0</v>
      </c>
      <c r="C126" s="48">
        <v>0</v>
      </c>
      <c r="D126" s="48">
        <v>0</v>
      </c>
      <c r="E126" s="48">
        <v>0</v>
      </c>
      <c r="F126" s="400"/>
      <c r="G126" s="48">
        <v>0</v>
      </c>
      <c r="H126" s="49">
        <v>0</v>
      </c>
      <c r="I126" s="50">
        <f t="shared" si="132"/>
        <v>0</v>
      </c>
      <c r="J126" s="5"/>
      <c r="K126" s="20" t="s">
        <v>21</v>
      </c>
      <c r="L126" s="51">
        <v>0</v>
      </c>
      <c r="M126" s="51">
        <v>0</v>
      </c>
      <c r="N126" s="51">
        <v>0</v>
      </c>
      <c r="O126" s="51">
        <v>0</v>
      </c>
      <c r="P126" s="51">
        <v>0</v>
      </c>
      <c r="Q126" s="51">
        <v>0</v>
      </c>
      <c r="R126" s="52">
        <v>0</v>
      </c>
      <c r="S126" s="53">
        <f t="shared" si="133"/>
        <v>0</v>
      </c>
      <c r="U126" s="30" t="s">
        <v>58</v>
      </c>
      <c r="V126" s="88">
        <v>0</v>
      </c>
      <c r="W126" s="88">
        <v>0</v>
      </c>
      <c r="X126" s="88">
        <v>0</v>
      </c>
      <c r="Y126" s="88">
        <v>0</v>
      </c>
      <c r="Z126" s="88">
        <v>0</v>
      </c>
      <c r="AA126" s="88">
        <v>0</v>
      </c>
      <c r="AB126" s="88">
        <v>0</v>
      </c>
      <c r="AC126" s="89">
        <v>0</v>
      </c>
      <c r="AD126" s="88">
        <v>0</v>
      </c>
      <c r="AE126" s="88">
        <v>0</v>
      </c>
      <c r="AF126" s="88">
        <v>0</v>
      </c>
      <c r="AG126" s="88">
        <v>0</v>
      </c>
      <c r="AH126" s="88">
        <v>0</v>
      </c>
      <c r="AI126" s="90">
        <f t="shared" si="134"/>
        <v>0</v>
      </c>
      <c r="AS126"/>
    </row>
    <row r="127" spans="1:45" ht="15">
      <c r="A127" s="10" t="s">
        <v>61</v>
      </c>
      <c r="B127" s="45">
        <v>0</v>
      </c>
      <c r="C127" s="45">
        <v>0</v>
      </c>
      <c r="D127" s="45">
        <v>0</v>
      </c>
      <c r="E127" s="45">
        <v>0</v>
      </c>
      <c r="F127" s="400"/>
      <c r="G127" s="45">
        <v>0</v>
      </c>
      <c r="H127" s="54">
        <v>0</v>
      </c>
      <c r="I127" s="44">
        <f t="shared" si="132"/>
        <v>0</v>
      </c>
      <c r="J127" s="5"/>
      <c r="K127" s="22" t="s">
        <v>61</v>
      </c>
      <c r="L127" s="45">
        <v>0</v>
      </c>
      <c r="M127" s="45">
        <v>0</v>
      </c>
      <c r="N127" s="45">
        <v>0</v>
      </c>
      <c r="O127" s="45">
        <v>0</v>
      </c>
      <c r="P127" s="45">
        <v>0</v>
      </c>
      <c r="Q127" s="45">
        <v>0</v>
      </c>
      <c r="R127" s="46">
        <v>0</v>
      </c>
      <c r="S127" s="47">
        <f t="shared" si="133"/>
        <v>0</v>
      </c>
      <c r="U127" s="32" t="s">
        <v>59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5">
        <v>0</v>
      </c>
      <c r="AD127" s="86">
        <v>0</v>
      </c>
      <c r="AE127" s="86">
        <v>0</v>
      </c>
      <c r="AF127" s="86">
        <v>0</v>
      </c>
      <c r="AG127" s="86">
        <v>0</v>
      </c>
      <c r="AH127" s="86">
        <v>0</v>
      </c>
      <c r="AI127" s="87">
        <f t="shared" si="134"/>
        <v>0</v>
      </c>
      <c r="AS127"/>
    </row>
    <row r="128" spans="1:45">
      <c r="A128" s="11" t="s">
        <v>23</v>
      </c>
      <c r="B128" s="55">
        <v>0</v>
      </c>
      <c r="C128" s="55">
        <v>0</v>
      </c>
      <c r="D128" s="55">
        <v>0</v>
      </c>
      <c r="E128" s="55">
        <v>0</v>
      </c>
      <c r="F128" s="400"/>
      <c r="G128" s="55">
        <v>0</v>
      </c>
      <c r="H128" s="56">
        <v>0</v>
      </c>
      <c r="I128" s="57">
        <f t="shared" si="132"/>
        <v>0</v>
      </c>
      <c r="J128" s="5"/>
      <c r="K128" s="23" t="s">
        <v>23</v>
      </c>
      <c r="L128" s="58">
        <v>0</v>
      </c>
      <c r="M128" s="58">
        <v>0</v>
      </c>
      <c r="N128" s="58">
        <v>0</v>
      </c>
      <c r="O128" s="58">
        <v>0</v>
      </c>
      <c r="P128" s="58">
        <v>0</v>
      </c>
      <c r="Q128" s="58">
        <v>0</v>
      </c>
      <c r="R128" s="59">
        <v>0</v>
      </c>
      <c r="S128" s="60">
        <f t="shared" si="133"/>
        <v>0</v>
      </c>
      <c r="U128" s="33" t="s">
        <v>62</v>
      </c>
      <c r="V128" s="91">
        <v>0</v>
      </c>
      <c r="W128" s="91">
        <v>0</v>
      </c>
      <c r="X128" s="91">
        <v>0</v>
      </c>
      <c r="Y128" s="91">
        <v>0</v>
      </c>
      <c r="Z128" s="91">
        <v>0</v>
      </c>
      <c r="AA128" s="91">
        <v>0</v>
      </c>
      <c r="AB128" s="91">
        <v>0</v>
      </c>
      <c r="AC128" s="91">
        <v>0</v>
      </c>
      <c r="AD128" s="91">
        <v>0</v>
      </c>
      <c r="AE128" s="91">
        <v>0</v>
      </c>
      <c r="AF128" s="91">
        <v>0</v>
      </c>
      <c r="AG128" s="91">
        <v>0</v>
      </c>
      <c r="AH128" s="92">
        <v>0</v>
      </c>
      <c r="AI128" s="93">
        <f t="shared" si="134"/>
        <v>0</v>
      </c>
      <c r="AS128"/>
    </row>
    <row r="129" spans="1:45">
      <c r="A129" s="12" t="s">
        <v>19</v>
      </c>
      <c r="B129" s="61">
        <v>0</v>
      </c>
      <c r="C129" s="61">
        <v>0</v>
      </c>
      <c r="D129" s="61">
        <v>0</v>
      </c>
      <c r="E129" s="61">
        <v>0</v>
      </c>
      <c r="F129" s="400"/>
      <c r="G129" s="61">
        <v>0</v>
      </c>
      <c r="H129" s="62">
        <v>0</v>
      </c>
      <c r="I129" s="63">
        <f t="shared" si="132"/>
        <v>0</v>
      </c>
      <c r="J129" s="5"/>
      <c r="K129" s="24" t="s">
        <v>19</v>
      </c>
      <c r="L129" s="61">
        <v>0</v>
      </c>
      <c r="M129" s="61">
        <v>0</v>
      </c>
      <c r="N129" s="61">
        <v>0</v>
      </c>
      <c r="O129" s="61">
        <v>0</v>
      </c>
      <c r="P129" s="61">
        <v>0</v>
      </c>
      <c r="Q129" s="61">
        <v>0</v>
      </c>
      <c r="R129" s="64">
        <v>0</v>
      </c>
      <c r="S129" s="65">
        <f t="shared" si="133"/>
        <v>0</v>
      </c>
      <c r="U129" s="34" t="s">
        <v>19</v>
      </c>
      <c r="V129" s="94">
        <v>0</v>
      </c>
      <c r="W129" s="94">
        <v>0</v>
      </c>
      <c r="X129" s="94">
        <v>0</v>
      </c>
      <c r="Y129" s="94">
        <v>0</v>
      </c>
      <c r="Z129" s="94">
        <v>0</v>
      </c>
      <c r="AA129" s="94">
        <v>0</v>
      </c>
      <c r="AB129" s="94">
        <v>0</v>
      </c>
      <c r="AC129" s="94">
        <v>0</v>
      </c>
      <c r="AD129" s="95">
        <v>0</v>
      </c>
      <c r="AE129" s="95">
        <v>0</v>
      </c>
      <c r="AF129" s="95">
        <v>0</v>
      </c>
      <c r="AG129" s="95">
        <v>0</v>
      </c>
      <c r="AH129" s="95">
        <v>0</v>
      </c>
      <c r="AI129" s="96">
        <f t="shared" si="134"/>
        <v>0</v>
      </c>
      <c r="AS129"/>
    </row>
    <row r="130" spans="1:45">
      <c r="A130" s="11" t="s">
        <v>20</v>
      </c>
      <c r="B130" s="55">
        <v>0</v>
      </c>
      <c r="C130" s="55">
        <v>0</v>
      </c>
      <c r="D130" s="55">
        <v>0</v>
      </c>
      <c r="E130" s="55">
        <v>0</v>
      </c>
      <c r="F130" s="400"/>
      <c r="G130" s="55">
        <v>0</v>
      </c>
      <c r="H130" s="56">
        <v>0</v>
      </c>
      <c r="I130" s="57">
        <f t="shared" si="132"/>
        <v>0</v>
      </c>
      <c r="J130" s="5"/>
      <c r="K130" s="23" t="s">
        <v>20</v>
      </c>
      <c r="L130" s="58">
        <v>0</v>
      </c>
      <c r="M130" s="58">
        <v>0</v>
      </c>
      <c r="N130" s="58">
        <v>0</v>
      </c>
      <c r="O130" s="58">
        <v>0</v>
      </c>
      <c r="P130" s="58">
        <v>0</v>
      </c>
      <c r="Q130" s="58">
        <v>0</v>
      </c>
      <c r="R130" s="59">
        <v>0</v>
      </c>
      <c r="S130" s="60">
        <f t="shared" si="133"/>
        <v>0</v>
      </c>
      <c r="U130" s="33" t="s">
        <v>20</v>
      </c>
      <c r="V130" s="91">
        <v>0</v>
      </c>
      <c r="W130" s="91">
        <v>0</v>
      </c>
      <c r="X130" s="91">
        <v>0</v>
      </c>
      <c r="Y130" s="91">
        <v>0</v>
      </c>
      <c r="Z130" s="91">
        <v>0</v>
      </c>
      <c r="AA130" s="91">
        <v>0</v>
      </c>
      <c r="AB130" s="91">
        <v>0</v>
      </c>
      <c r="AC130" s="91">
        <v>0</v>
      </c>
      <c r="AD130" s="91">
        <v>0</v>
      </c>
      <c r="AE130" s="91">
        <v>0</v>
      </c>
      <c r="AF130" s="91">
        <v>0</v>
      </c>
      <c r="AG130" s="91">
        <v>0</v>
      </c>
      <c r="AH130" s="92">
        <v>0</v>
      </c>
      <c r="AI130" s="93">
        <f t="shared" si="134"/>
        <v>0</v>
      </c>
      <c r="AS130"/>
    </row>
    <row r="131" spans="1:45" ht="15" thickBot="1">
      <c r="A131" s="13" t="s">
        <v>11</v>
      </c>
      <c r="B131" s="66">
        <v>0</v>
      </c>
      <c r="C131" s="66">
        <v>0</v>
      </c>
      <c r="D131" s="66">
        <v>0</v>
      </c>
      <c r="E131" s="66">
        <v>0</v>
      </c>
      <c r="F131" s="401"/>
      <c r="G131" s="66">
        <v>0</v>
      </c>
      <c r="H131" s="67">
        <v>0</v>
      </c>
      <c r="I131" s="68">
        <f t="shared" si="132"/>
        <v>0</v>
      </c>
      <c r="J131" s="5"/>
      <c r="K131" s="25" t="s">
        <v>11</v>
      </c>
      <c r="L131" s="66">
        <v>0</v>
      </c>
      <c r="M131" s="66">
        <v>0</v>
      </c>
      <c r="N131" s="66">
        <v>0</v>
      </c>
      <c r="O131" s="66">
        <v>0</v>
      </c>
      <c r="P131" s="66">
        <v>0</v>
      </c>
      <c r="Q131" s="66">
        <v>0</v>
      </c>
      <c r="R131" s="69">
        <v>0</v>
      </c>
      <c r="S131" s="70">
        <f t="shared" si="133"/>
        <v>0</v>
      </c>
      <c r="U131" s="34" t="s">
        <v>11</v>
      </c>
      <c r="V131" s="94">
        <v>0</v>
      </c>
      <c r="W131" s="94">
        <v>0</v>
      </c>
      <c r="X131" s="94">
        <v>0</v>
      </c>
      <c r="Y131" s="94">
        <v>0</v>
      </c>
      <c r="Z131" s="94">
        <v>0</v>
      </c>
      <c r="AA131" s="94">
        <v>0</v>
      </c>
      <c r="AB131" s="94">
        <v>0</v>
      </c>
      <c r="AC131" s="94">
        <v>0</v>
      </c>
      <c r="AD131" s="95">
        <v>0</v>
      </c>
      <c r="AE131" s="95">
        <v>0</v>
      </c>
      <c r="AF131" s="95">
        <v>0</v>
      </c>
      <c r="AG131" s="95">
        <v>0</v>
      </c>
      <c r="AH131" s="95">
        <v>0</v>
      </c>
      <c r="AI131" s="96">
        <f t="shared" si="134"/>
        <v>0</v>
      </c>
      <c r="AS131"/>
    </row>
    <row r="132" spans="1:45" ht="15">
      <c r="A132" s="14" t="s">
        <v>26</v>
      </c>
      <c r="B132" s="71">
        <f>SUM(B111:B127)</f>
        <v>2.3202987297479281</v>
      </c>
      <c r="C132" s="71">
        <f t="shared" ref="C132:I132" si="135">SUM(C111:C127)</f>
        <v>1.3103573114795601</v>
      </c>
      <c r="D132" s="71">
        <f t="shared" si="135"/>
        <v>38.607936896227741</v>
      </c>
      <c r="E132" s="71">
        <f t="shared" si="135"/>
        <v>18.530327997952437</v>
      </c>
      <c r="F132" s="71">
        <f t="shared" si="135"/>
        <v>0</v>
      </c>
      <c r="G132" s="71">
        <f t="shared" si="135"/>
        <v>1.4914082773300046</v>
      </c>
      <c r="H132" s="72">
        <f t="shared" si="135"/>
        <v>4.4330479723556526E-2</v>
      </c>
      <c r="I132" s="44">
        <f t="shared" si="135"/>
        <v>62.304659692461229</v>
      </c>
      <c r="J132" s="5"/>
      <c r="K132" s="26" t="s">
        <v>26</v>
      </c>
      <c r="L132" s="71">
        <f>SUM(L111:L127)</f>
        <v>2.3202987297479281</v>
      </c>
      <c r="M132" s="71">
        <f t="shared" ref="M132:S132" si="136">SUM(M111:M127)</f>
        <v>1.3103573114795601</v>
      </c>
      <c r="N132" s="71">
        <f t="shared" si="136"/>
        <v>38.607936896227741</v>
      </c>
      <c r="O132" s="71">
        <f t="shared" si="136"/>
        <v>18.530327997952437</v>
      </c>
      <c r="P132" s="71">
        <f t="shared" si="136"/>
        <v>4.6262832463890255</v>
      </c>
      <c r="Q132" s="71">
        <f t="shared" si="136"/>
        <v>1.4914082773300046</v>
      </c>
      <c r="R132" s="72">
        <f t="shared" si="136"/>
        <v>4.4330479723556526E-2</v>
      </c>
      <c r="S132" s="73">
        <f t="shared" si="136"/>
        <v>66.930942938850251</v>
      </c>
      <c r="U132" s="35" t="s">
        <v>60</v>
      </c>
      <c r="V132" s="97">
        <f>SUM(V111:V127)</f>
        <v>1.2207647127888832</v>
      </c>
      <c r="W132" s="97">
        <f t="shared" ref="W132:AH132" si="137">SUM(W111:W127)</f>
        <v>0.50993854054743615</v>
      </c>
      <c r="X132" s="97">
        <f t="shared" si="137"/>
        <v>1.4914082773300046</v>
      </c>
      <c r="Y132" s="97">
        <f t="shared" si="137"/>
        <v>1.3103573114795601</v>
      </c>
      <c r="Z132" s="97">
        <f t="shared" si="137"/>
        <v>37.596176226255778</v>
      </c>
      <c r="AA132" s="97">
        <f t="shared" si="137"/>
        <v>18.501982874799207</v>
      </c>
      <c r="AB132" s="97">
        <f t="shared" si="137"/>
        <v>4.6262832463890255</v>
      </c>
      <c r="AC132" s="97">
        <f t="shared" si="137"/>
        <v>1.6740317492603638</v>
      </c>
      <c r="AD132" s="98">
        <f t="shared" si="137"/>
        <v>0.58959547641160859</v>
      </c>
      <c r="AE132" s="98">
        <f t="shared" si="137"/>
        <v>2.8345123153228444E-2</v>
      </c>
      <c r="AF132" s="98">
        <f t="shared" si="137"/>
        <v>4.4330479723556526E-2</v>
      </c>
      <c r="AG132" s="98">
        <f t="shared" si="137"/>
        <v>1.0117606699719703</v>
      </c>
      <c r="AH132" s="98">
        <f t="shared" si="137"/>
        <v>0</v>
      </c>
      <c r="AI132" s="99">
        <f>SUM(V132:AC132)</f>
        <v>66.930942938850251</v>
      </c>
      <c r="AS132"/>
    </row>
    <row r="133" spans="1:45" s="2" customFormat="1" ht="15" thickBot="1">
      <c r="A133" s="15" t="s">
        <v>100</v>
      </c>
      <c r="B133" s="100">
        <f>IF($I132=0,"-",B132/$I132)</f>
        <v>3.7241174916948963E-2</v>
      </c>
      <c r="C133" s="100">
        <f t="shared" ref="C133:H133" si="138">IF($I132=0,"-",C132/$I132)</f>
        <v>2.1031449621064402E-2</v>
      </c>
      <c r="D133" s="100">
        <f t="shared" si="138"/>
        <v>0.61966371515065422</v>
      </c>
      <c r="E133" s="100">
        <f t="shared" si="138"/>
        <v>0.29741480154805466</v>
      </c>
      <c r="F133" s="100">
        <f t="shared" si="138"/>
        <v>0</v>
      </c>
      <c r="G133" s="100">
        <f t="shared" si="138"/>
        <v>2.3937347297805122E-2</v>
      </c>
      <c r="H133" s="101">
        <f t="shared" si="138"/>
        <v>7.1151146547262893E-4</v>
      </c>
      <c r="I133" s="102">
        <f>SUM(B133:H133)</f>
        <v>1</v>
      </c>
      <c r="J133"/>
      <c r="K133" s="27" t="s">
        <v>100</v>
      </c>
      <c r="L133" s="76">
        <f>IF($S132=0,"-",L132/$S132)</f>
        <v>3.4667055742331462E-2</v>
      </c>
      <c r="M133" s="76">
        <f t="shared" ref="M133:R133" si="139">IF($S132=0,"-",M132/$S132)</f>
        <v>1.9577750647809259E-2</v>
      </c>
      <c r="N133" s="76">
        <f t="shared" si="139"/>
        <v>0.57683240667176761</v>
      </c>
      <c r="O133" s="76">
        <f t="shared" si="139"/>
        <v>0.27685741727682217</v>
      </c>
      <c r="P133" s="76">
        <f t="shared" si="139"/>
        <v>6.9120246081333575E-2</v>
      </c>
      <c r="Q133" s="76">
        <f t="shared" si="139"/>
        <v>2.2282791962046491E-2</v>
      </c>
      <c r="R133" s="77">
        <f t="shared" si="139"/>
        <v>6.6233161788947065E-4</v>
      </c>
      <c r="S133" s="78">
        <f>SUM(L133:R133)</f>
        <v>1.0000000000000002</v>
      </c>
      <c r="U133" s="36" t="s">
        <v>100</v>
      </c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4"/>
    </row>
    <row r="134" spans="1:45" ht="15" thickBot="1">
      <c r="A134" s="18"/>
      <c r="B134" s="16"/>
      <c r="C134" s="16"/>
      <c r="D134" s="16"/>
      <c r="E134" s="16"/>
      <c r="F134" s="16"/>
      <c r="G134" s="16"/>
      <c r="H134" s="16"/>
      <c r="I134" s="16"/>
      <c r="K134" s="18"/>
      <c r="L134" s="16"/>
      <c r="M134" s="16"/>
      <c r="N134" s="16"/>
      <c r="O134" s="16"/>
      <c r="P134" s="16"/>
      <c r="Q134" s="16"/>
      <c r="R134" s="16"/>
      <c r="S134" s="16"/>
      <c r="AI134" s="5"/>
      <c r="AS134"/>
    </row>
    <row r="135" spans="1:45" ht="28.5">
      <c r="A135" s="431" t="s">
        <v>30</v>
      </c>
      <c r="B135" s="37" t="s">
        <v>0</v>
      </c>
      <c r="C135" s="37" t="s">
        <v>1</v>
      </c>
      <c r="D135" s="37" t="s">
        <v>2</v>
      </c>
      <c r="E135" s="37" t="s">
        <v>3</v>
      </c>
      <c r="F135" s="37" t="s">
        <v>27</v>
      </c>
      <c r="G135" s="37" t="s">
        <v>4</v>
      </c>
      <c r="H135" s="37" t="s">
        <v>5</v>
      </c>
      <c r="I135" s="38" t="s">
        <v>6</v>
      </c>
      <c r="K135" s="381" t="s">
        <v>30</v>
      </c>
      <c r="L135" s="39" t="s">
        <v>0</v>
      </c>
      <c r="M135" s="39" t="s">
        <v>1</v>
      </c>
      <c r="N135" s="39" t="s">
        <v>2</v>
      </c>
      <c r="O135" s="39" t="s">
        <v>3</v>
      </c>
      <c r="P135" s="39" t="s">
        <v>27</v>
      </c>
      <c r="Q135" s="39" t="s">
        <v>4</v>
      </c>
      <c r="R135" s="39" t="s">
        <v>5</v>
      </c>
      <c r="S135" s="40" t="s">
        <v>6</v>
      </c>
      <c r="U135" s="383" t="s">
        <v>30</v>
      </c>
      <c r="V135" s="79" t="s">
        <v>69</v>
      </c>
      <c r="W135" s="79" t="s">
        <v>70</v>
      </c>
      <c r="X135" s="79" t="s">
        <v>4</v>
      </c>
      <c r="Y135" s="79" t="s">
        <v>1</v>
      </c>
      <c r="Z135" s="79" t="s">
        <v>2</v>
      </c>
      <c r="AA135" s="79" t="s">
        <v>3</v>
      </c>
      <c r="AB135" s="79" t="s">
        <v>52</v>
      </c>
      <c r="AC135" s="79" t="s">
        <v>64</v>
      </c>
      <c r="AD135" s="80" t="s">
        <v>72</v>
      </c>
      <c r="AE135" s="80" t="s">
        <v>79</v>
      </c>
      <c r="AF135" s="80" t="s">
        <v>73</v>
      </c>
      <c r="AG135" s="80" t="s">
        <v>80</v>
      </c>
      <c r="AH135" s="80" t="s">
        <v>81</v>
      </c>
      <c r="AI135" s="81" t="s">
        <v>60</v>
      </c>
      <c r="AS135"/>
    </row>
    <row r="136" spans="1:45" ht="15" customHeight="1">
      <c r="A136" s="432" t="s">
        <v>30</v>
      </c>
      <c r="B136" s="372" t="s">
        <v>109</v>
      </c>
      <c r="C136" s="373"/>
      <c r="D136" s="373"/>
      <c r="E136" s="373"/>
      <c r="F136" s="373"/>
      <c r="G136" s="373"/>
      <c r="H136" s="373"/>
      <c r="I136" s="374"/>
      <c r="K136" s="382" t="s">
        <v>30</v>
      </c>
      <c r="L136" s="369" t="s">
        <v>109</v>
      </c>
      <c r="M136" s="370"/>
      <c r="N136" s="370"/>
      <c r="O136" s="370"/>
      <c r="P136" s="370"/>
      <c r="Q136" s="370"/>
      <c r="R136" s="370"/>
      <c r="S136" s="371"/>
      <c r="U136" s="384" t="s">
        <v>30</v>
      </c>
      <c r="V136" s="379" t="s">
        <v>109</v>
      </c>
      <c r="W136" s="379"/>
      <c r="X136" s="379"/>
      <c r="Y136" s="379"/>
      <c r="Z136" s="379"/>
      <c r="AA136" s="379"/>
      <c r="AB136" s="379"/>
      <c r="AC136" s="379"/>
      <c r="AD136" s="379"/>
      <c r="AE136" s="379"/>
      <c r="AF136" s="379"/>
      <c r="AG136" s="379"/>
      <c r="AH136" s="379"/>
      <c r="AI136" s="380"/>
      <c r="AS136"/>
    </row>
    <row r="137" spans="1:45" ht="15">
      <c r="A137" s="7" t="s">
        <v>7</v>
      </c>
      <c r="B137" s="42">
        <v>0</v>
      </c>
      <c r="C137" s="42">
        <v>0</v>
      </c>
      <c r="D137" s="42">
        <v>0</v>
      </c>
      <c r="E137" s="42">
        <v>0</v>
      </c>
      <c r="F137" s="399"/>
      <c r="G137" s="42">
        <v>0</v>
      </c>
      <c r="H137" s="43">
        <v>0</v>
      </c>
      <c r="I137" s="44">
        <f>SUM(B137:H137)</f>
        <v>0</v>
      </c>
      <c r="J137" s="5"/>
      <c r="K137" s="28" t="s">
        <v>7</v>
      </c>
      <c r="L137" s="42">
        <v>0</v>
      </c>
      <c r="M137" s="42">
        <v>0</v>
      </c>
      <c r="N137" s="42">
        <v>0</v>
      </c>
      <c r="O137" s="42">
        <v>0</v>
      </c>
      <c r="P137" s="42">
        <v>0</v>
      </c>
      <c r="Q137" s="42">
        <v>0</v>
      </c>
      <c r="R137" s="82">
        <v>0</v>
      </c>
      <c r="S137" s="83">
        <f>SUM(L137:R137)</f>
        <v>0</v>
      </c>
      <c r="U137" s="29" t="s">
        <v>7</v>
      </c>
      <c r="V137" s="84">
        <v>0</v>
      </c>
      <c r="W137" s="84">
        <v>0</v>
      </c>
      <c r="X137" s="84">
        <v>0</v>
      </c>
      <c r="Y137" s="84">
        <v>0</v>
      </c>
      <c r="Z137" s="84">
        <v>0</v>
      </c>
      <c r="AA137" s="84">
        <v>0</v>
      </c>
      <c r="AB137" s="84">
        <v>0</v>
      </c>
      <c r="AC137" s="85">
        <v>0</v>
      </c>
      <c r="AD137" s="86">
        <v>0</v>
      </c>
      <c r="AE137" s="86">
        <v>0</v>
      </c>
      <c r="AF137" s="86">
        <v>0</v>
      </c>
      <c r="AG137" s="86">
        <v>0</v>
      </c>
      <c r="AH137" s="86">
        <v>0</v>
      </c>
      <c r="AI137" s="87">
        <f>SUM(V137:AC137)</f>
        <v>0</v>
      </c>
      <c r="AS137"/>
    </row>
    <row r="138" spans="1:45" ht="15">
      <c r="A138" s="8" t="s">
        <v>8</v>
      </c>
      <c r="B138" s="48">
        <v>0</v>
      </c>
      <c r="C138" s="48">
        <v>0</v>
      </c>
      <c r="D138" s="48">
        <v>0</v>
      </c>
      <c r="E138" s="48">
        <v>0</v>
      </c>
      <c r="F138" s="400"/>
      <c r="G138" s="48">
        <v>0</v>
      </c>
      <c r="H138" s="49">
        <v>0</v>
      </c>
      <c r="I138" s="50">
        <f t="shared" ref="I138:I157" si="140">SUM(B138:H138)</f>
        <v>0</v>
      </c>
      <c r="J138" s="5"/>
      <c r="K138" s="20" t="s">
        <v>8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2">
        <v>0</v>
      </c>
      <c r="S138" s="53">
        <f t="shared" ref="S138:S157" si="141">SUM(L138:R138)</f>
        <v>0</v>
      </c>
      <c r="U138" s="30" t="s">
        <v>8</v>
      </c>
      <c r="V138" s="88">
        <v>0</v>
      </c>
      <c r="W138" s="88">
        <v>0</v>
      </c>
      <c r="X138" s="88">
        <v>0</v>
      </c>
      <c r="Y138" s="88">
        <v>0</v>
      </c>
      <c r="Z138" s="88">
        <v>0</v>
      </c>
      <c r="AA138" s="88">
        <v>0</v>
      </c>
      <c r="AB138" s="88">
        <v>0</v>
      </c>
      <c r="AC138" s="89">
        <v>0</v>
      </c>
      <c r="AD138" s="88">
        <v>0</v>
      </c>
      <c r="AE138" s="88">
        <v>0</v>
      </c>
      <c r="AF138" s="88">
        <v>0</v>
      </c>
      <c r="AG138" s="88">
        <v>0</v>
      </c>
      <c r="AH138" s="88">
        <v>0</v>
      </c>
      <c r="AI138" s="90">
        <f t="shared" ref="AI138:AI157" si="142">SUM(V138:AC138)</f>
        <v>0</v>
      </c>
      <c r="AS138"/>
    </row>
    <row r="139" spans="1:45" ht="15">
      <c r="A139" s="9" t="s">
        <v>10</v>
      </c>
      <c r="B139" s="45">
        <v>0</v>
      </c>
      <c r="C139" s="45">
        <v>0</v>
      </c>
      <c r="D139" s="45">
        <v>0</v>
      </c>
      <c r="E139" s="45">
        <v>0</v>
      </c>
      <c r="F139" s="400"/>
      <c r="G139" s="45">
        <v>0</v>
      </c>
      <c r="H139" s="54">
        <v>0</v>
      </c>
      <c r="I139" s="44">
        <f t="shared" si="140"/>
        <v>0</v>
      </c>
      <c r="J139" s="5"/>
      <c r="K139" s="21" t="s">
        <v>10</v>
      </c>
      <c r="L139" s="45">
        <v>0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6">
        <v>0</v>
      </c>
      <c r="S139" s="47">
        <f t="shared" si="141"/>
        <v>0</v>
      </c>
      <c r="U139" s="31" t="s">
        <v>10</v>
      </c>
      <c r="V139" s="84">
        <v>0</v>
      </c>
      <c r="W139" s="84">
        <v>0</v>
      </c>
      <c r="X139" s="84">
        <v>0</v>
      </c>
      <c r="Y139" s="84">
        <v>0</v>
      </c>
      <c r="Z139" s="84">
        <v>0</v>
      </c>
      <c r="AA139" s="84">
        <v>0</v>
      </c>
      <c r="AB139" s="84">
        <v>0</v>
      </c>
      <c r="AC139" s="85">
        <v>0</v>
      </c>
      <c r="AD139" s="86">
        <v>0</v>
      </c>
      <c r="AE139" s="86">
        <v>0</v>
      </c>
      <c r="AF139" s="86">
        <v>0</v>
      </c>
      <c r="AG139" s="86">
        <v>0</v>
      </c>
      <c r="AH139" s="86">
        <v>0</v>
      </c>
      <c r="AI139" s="87">
        <f t="shared" si="142"/>
        <v>0</v>
      </c>
      <c r="AS139"/>
    </row>
    <row r="140" spans="1:45" ht="15">
      <c r="A140" s="8" t="s">
        <v>53</v>
      </c>
      <c r="B140" s="48">
        <v>0</v>
      </c>
      <c r="C140" s="48">
        <v>0</v>
      </c>
      <c r="D140" s="48">
        <v>0</v>
      </c>
      <c r="E140" s="48">
        <v>0</v>
      </c>
      <c r="F140" s="400"/>
      <c r="G140" s="48">
        <v>0</v>
      </c>
      <c r="H140" s="49">
        <v>0</v>
      </c>
      <c r="I140" s="50">
        <f t="shared" si="140"/>
        <v>0</v>
      </c>
      <c r="J140" s="5"/>
      <c r="K140" s="20" t="s">
        <v>53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2">
        <v>0</v>
      </c>
      <c r="S140" s="53">
        <f t="shared" si="141"/>
        <v>0</v>
      </c>
      <c r="U140" s="30" t="s">
        <v>53</v>
      </c>
      <c r="V140" s="88">
        <v>0</v>
      </c>
      <c r="W140" s="88">
        <v>0</v>
      </c>
      <c r="X140" s="88">
        <v>0</v>
      </c>
      <c r="Y140" s="88">
        <v>0</v>
      </c>
      <c r="Z140" s="88">
        <v>0</v>
      </c>
      <c r="AA140" s="88">
        <v>0</v>
      </c>
      <c r="AB140" s="88">
        <v>0</v>
      </c>
      <c r="AC140" s="89">
        <v>0</v>
      </c>
      <c r="AD140" s="88">
        <v>0</v>
      </c>
      <c r="AE140" s="88">
        <v>0</v>
      </c>
      <c r="AF140" s="88">
        <v>0</v>
      </c>
      <c r="AG140" s="88">
        <v>0</v>
      </c>
      <c r="AH140" s="88">
        <v>0</v>
      </c>
      <c r="AI140" s="90">
        <f t="shared" si="142"/>
        <v>0</v>
      </c>
      <c r="AS140"/>
    </row>
    <row r="141" spans="1:45" ht="15">
      <c r="A141" s="9" t="s">
        <v>16</v>
      </c>
      <c r="B141" s="45">
        <v>0.89546446981968286</v>
      </c>
      <c r="C141" s="45">
        <v>11.138459520268794</v>
      </c>
      <c r="D141" s="45">
        <v>1.1357265171216986</v>
      </c>
      <c r="E141" s="45">
        <v>0</v>
      </c>
      <c r="F141" s="400"/>
      <c r="G141" s="45">
        <v>0</v>
      </c>
      <c r="H141" s="54">
        <v>0</v>
      </c>
      <c r="I141" s="44">
        <f t="shared" si="140"/>
        <v>13.169650507210175</v>
      </c>
      <c r="J141" s="5"/>
      <c r="K141" s="21" t="s">
        <v>16</v>
      </c>
      <c r="L141" s="45">
        <v>0.89546446981968286</v>
      </c>
      <c r="M141" s="45">
        <v>11.138459520268794</v>
      </c>
      <c r="N141" s="45">
        <v>1.1357265171216986</v>
      </c>
      <c r="O141" s="45">
        <v>0</v>
      </c>
      <c r="P141" s="45">
        <v>0</v>
      </c>
      <c r="Q141" s="45">
        <v>0</v>
      </c>
      <c r="R141" s="46">
        <v>0</v>
      </c>
      <c r="S141" s="47">
        <f t="shared" si="141"/>
        <v>13.169650507210175</v>
      </c>
      <c r="U141" s="31" t="s">
        <v>16</v>
      </c>
      <c r="V141" s="84">
        <v>0.89546446981968286</v>
      </c>
      <c r="W141" s="84">
        <v>0</v>
      </c>
      <c r="X141" s="84">
        <v>0</v>
      </c>
      <c r="Y141" s="84">
        <v>11.138459520268794</v>
      </c>
      <c r="Z141" s="84">
        <v>6.9565510052780749E-2</v>
      </c>
      <c r="AA141" s="84">
        <v>0</v>
      </c>
      <c r="AB141" s="84">
        <v>0</v>
      </c>
      <c r="AC141" s="85">
        <v>1.0661610070689178</v>
      </c>
      <c r="AD141" s="86">
        <v>0</v>
      </c>
      <c r="AE141" s="86">
        <v>0</v>
      </c>
      <c r="AF141" s="86">
        <v>0</v>
      </c>
      <c r="AG141" s="86">
        <v>1.0661610070689178</v>
      </c>
      <c r="AH141" s="86">
        <v>0</v>
      </c>
      <c r="AI141" s="87">
        <f t="shared" si="142"/>
        <v>13.169650507210175</v>
      </c>
      <c r="AS141"/>
    </row>
    <row r="142" spans="1:45" ht="15">
      <c r="A142" s="8" t="s">
        <v>65</v>
      </c>
      <c r="B142" s="48">
        <v>1.8664489914804829</v>
      </c>
      <c r="C142" s="48">
        <v>0.26984804696103371</v>
      </c>
      <c r="D142" s="48">
        <v>0.97595043650907187</v>
      </c>
      <c r="E142" s="48">
        <v>0</v>
      </c>
      <c r="F142" s="400"/>
      <c r="G142" s="48">
        <v>0</v>
      </c>
      <c r="H142" s="49">
        <v>0</v>
      </c>
      <c r="I142" s="50">
        <f t="shared" si="140"/>
        <v>3.1122474749505882</v>
      </c>
      <c r="J142" s="5"/>
      <c r="K142" s="20" t="s">
        <v>65</v>
      </c>
      <c r="L142" s="51">
        <v>1.8664489914804829</v>
      </c>
      <c r="M142" s="51">
        <v>0.26984804696103371</v>
      </c>
      <c r="N142" s="51">
        <v>0.97595043650907187</v>
      </c>
      <c r="O142" s="51">
        <v>0</v>
      </c>
      <c r="P142" s="51">
        <v>0</v>
      </c>
      <c r="Q142" s="51">
        <v>0</v>
      </c>
      <c r="R142" s="52">
        <v>0</v>
      </c>
      <c r="S142" s="53">
        <f t="shared" si="141"/>
        <v>3.1122474749505882</v>
      </c>
      <c r="U142" s="30" t="s">
        <v>54</v>
      </c>
      <c r="V142" s="88">
        <v>1.8664489914804829</v>
      </c>
      <c r="W142" s="88">
        <v>0</v>
      </c>
      <c r="X142" s="88">
        <v>0</v>
      </c>
      <c r="Y142" s="88">
        <v>0.26984804696103371</v>
      </c>
      <c r="Z142" s="88">
        <v>0.37478895411254676</v>
      </c>
      <c r="AA142" s="88">
        <v>0</v>
      </c>
      <c r="AB142" s="88">
        <v>0</v>
      </c>
      <c r="AC142" s="89">
        <v>0.60116148239652512</v>
      </c>
      <c r="AD142" s="88">
        <v>0</v>
      </c>
      <c r="AE142" s="88">
        <v>0</v>
      </c>
      <c r="AF142" s="88">
        <v>0</v>
      </c>
      <c r="AG142" s="88">
        <v>0.60116148239652512</v>
      </c>
      <c r="AH142" s="88">
        <v>0</v>
      </c>
      <c r="AI142" s="90">
        <f t="shared" si="142"/>
        <v>3.1122474749505886</v>
      </c>
      <c r="AS142"/>
    </row>
    <row r="143" spans="1:45" ht="15">
      <c r="A143" s="9" t="s">
        <v>55</v>
      </c>
      <c r="B143" s="45">
        <v>0</v>
      </c>
      <c r="C143" s="45">
        <v>0</v>
      </c>
      <c r="D143" s="45">
        <v>0</v>
      </c>
      <c r="E143" s="45">
        <v>0</v>
      </c>
      <c r="F143" s="400"/>
      <c r="G143" s="45">
        <v>0</v>
      </c>
      <c r="H143" s="54">
        <v>0</v>
      </c>
      <c r="I143" s="44">
        <f t="shared" si="140"/>
        <v>0</v>
      </c>
      <c r="J143" s="5"/>
      <c r="K143" s="21" t="s">
        <v>55</v>
      </c>
      <c r="L143" s="45">
        <v>0</v>
      </c>
      <c r="M143" s="45">
        <v>0</v>
      </c>
      <c r="N143" s="45">
        <v>0</v>
      </c>
      <c r="O143" s="45">
        <v>0</v>
      </c>
      <c r="P143" s="45">
        <v>6.1766144818228108</v>
      </c>
      <c r="Q143" s="45">
        <v>0</v>
      </c>
      <c r="R143" s="46">
        <v>0</v>
      </c>
      <c r="S143" s="47">
        <f t="shared" si="141"/>
        <v>6.1766144818228108</v>
      </c>
      <c r="U143" s="31" t="s">
        <v>55</v>
      </c>
      <c r="V143" s="84">
        <v>0</v>
      </c>
      <c r="W143" s="84">
        <v>0</v>
      </c>
      <c r="X143" s="84">
        <v>0</v>
      </c>
      <c r="Y143" s="84">
        <v>0</v>
      </c>
      <c r="Z143" s="84">
        <v>0</v>
      </c>
      <c r="AA143" s="84">
        <v>0</v>
      </c>
      <c r="AB143" s="84">
        <v>6.1766144818228108</v>
      </c>
      <c r="AC143" s="85">
        <v>0</v>
      </c>
      <c r="AD143" s="84">
        <v>0</v>
      </c>
      <c r="AE143" s="84">
        <v>0</v>
      </c>
      <c r="AF143" s="84">
        <v>0</v>
      </c>
      <c r="AG143" s="84">
        <v>0</v>
      </c>
      <c r="AH143" s="84">
        <v>0</v>
      </c>
      <c r="AI143" s="87">
        <f t="shared" si="142"/>
        <v>6.1766144818228108</v>
      </c>
      <c r="AS143"/>
    </row>
    <row r="144" spans="1:45" ht="15">
      <c r="A144" s="8" t="s">
        <v>12</v>
      </c>
      <c r="B144" s="48">
        <v>0</v>
      </c>
      <c r="C144" s="48">
        <v>0</v>
      </c>
      <c r="D144" s="48">
        <v>0</v>
      </c>
      <c r="E144" s="48">
        <v>0</v>
      </c>
      <c r="F144" s="400"/>
      <c r="G144" s="48">
        <v>0</v>
      </c>
      <c r="H144" s="49">
        <v>0</v>
      </c>
      <c r="I144" s="50">
        <f t="shared" si="140"/>
        <v>0</v>
      </c>
      <c r="J144" s="5"/>
      <c r="K144" s="20" t="s">
        <v>12</v>
      </c>
      <c r="L144" s="51">
        <v>0</v>
      </c>
      <c r="M144" s="51">
        <v>0</v>
      </c>
      <c r="N144" s="51">
        <v>0</v>
      </c>
      <c r="O144" s="51">
        <v>0</v>
      </c>
      <c r="P144" s="51">
        <v>0.57030161809071866</v>
      </c>
      <c r="Q144" s="51">
        <v>0</v>
      </c>
      <c r="R144" s="52">
        <v>0</v>
      </c>
      <c r="S144" s="53">
        <f t="shared" si="141"/>
        <v>0.57030161809071866</v>
      </c>
      <c r="U144" s="30" t="s">
        <v>12</v>
      </c>
      <c r="V144" s="88">
        <v>0</v>
      </c>
      <c r="W144" s="88">
        <v>0</v>
      </c>
      <c r="X144" s="88">
        <v>0</v>
      </c>
      <c r="Y144" s="88">
        <v>0</v>
      </c>
      <c r="Z144" s="88">
        <v>0</v>
      </c>
      <c r="AA144" s="88">
        <v>0</v>
      </c>
      <c r="AB144" s="88">
        <v>0.57030161809071866</v>
      </c>
      <c r="AC144" s="89">
        <v>0</v>
      </c>
      <c r="AD144" s="88">
        <v>0</v>
      </c>
      <c r="AE144" s="88">
        <v>0</v>
      </c>
      <c r="AF144" s="88">
        <v>0</v>
      </c>
      <c r="AG144" s="88">
        <v>0</v>
      </c>
      <c r="AH144" s="88">
        <v>0</v>
      </c>
      <c r="AI144" s="90">
        <f t="shared" si="142"/>
        <v>0.57030161809071866</v>
      </c>
      <c r="AS144"/>
    </row>
    <row r="145" spans="1:45" ht="15">
      <c r="A145" s="9" t="s">
        <v>56</v>
      </c>
      <c r="B145" s="45">
        <v>0</v>
      </c>
      <c r="C145" s="45">
        <v>0</v>
      </c>
      <c r="D145" s="45">
        <v>0</v>
      </c>
      <c r="E145" s="45">
        <v>0</v>
      </c>
      <c r="F145" s="400"/>
      <c r="G145" s="45">
        <v>0</v>
      </c>
      <c r="H145" s="54">
        <v>0</v>
      </c>
      <c r="I145" s="44">
        <f t="shared" si="140"/>
        <v>0</v>
      </c>
      <c r="J145" s="5"/>
      <c r="K145" s="21" t="s">
        <v>56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6">
        <v>0</v>
      </c>
      <c r="S145" s="47">
        <f t="shared" si="141"/>
        <v>0</v>
      </c>
      <c r="U145" s="31" t="s">
        <v>56</v>
      </c>
      <c r="V145" s="84">
        <v>0</v>
      </c>
      <c r="W145" s="84">
        <v>0</v>
      </c>
      <c r="X145" s="84">
        <v>0</v>
      </c>
      <c r="Y145" s="84">
        <v>0</v>
      </c>
      <c r="Z145" s="84">
        <v>0</v>
      </c>
      <c r="AA145" s="84">
        <v>0</v>
      </c>
      <c r="AB145" s="84">
        <v>0</v>
      </c>
      <c r="AC145" s="85">
        <v>0</v>
      </c>
      <c r="AD145" s="84">
        <v>0</v>
      </c>
      <c r="AE145" s="84">
        <v>0</v>
      </c>
      <c r="AF145" s="84">
        <v>0</v>
      </c>
      <c r="AG145" s="84">
        <v>0</v>
      </c>
      <c r="AH145" s="84">
        <v>0</v>
      </c>
      <c r="AI145" s="87">
        <f t="shared" si="142"/>
        <v>0</v>
      </c>
      <c r="AS145"/>
    </row>
    <row r="146" spans="1:45" ht="15">
      <c r="A146" s="8" t="s">
        <v>17</v>
      </c>
      <c r="B146" s="48">
        <v>0</v>
      </c>
      <c r="C146" s="48">
        <v>0</v>
      </c>
      <c r="D146" s="48">
        <v>2.2496604044156805</v>
      </c>
      <c r="E146" s="48">
        <v>0</v>
      </c>
      <c r="F146" s="400"/>
      <c r="G146" s="48">
        <v>0</v>
      </c>
      <c r="H146" s="49">
        <v>0</v>
      </c>
      <c r="I146" s="50">
        <f t="shared" si="140"/>
        <v>2.2496604044156805</v>
      </c>
      <c r="J146" s="5"/>
      <c r="K146" s="20" t="s">
        <v>17</v>
      </c>
      <c r="L146" s="51">
        <v>0</v>
      </c>
      <c r="M146" s="51">
        <v>0</v>
      </c>
      <c r="N146" s="51">
        <v>2.2496604044156805</v>
      </c>
      <c r="O146" s="51">
        <v>0</v>
      </c>
      <c r="P146" s="51">
        <v>0</v>
      </c>
      <c r="Q146" s="51">
        <v>0</v>
      </c>
      <c r="R146" s="52">
        <v>0</v>
      </c>
      <c r="S146" s="53">
        <f t="shared" si="141"/>
        <v>2.2496604044156805</v>
      </c>
      <c r="U146" s="30" t="s">
        <v>17</v>
      </c>
      <c r="V146" s="88">
        <v>0</v>
      </c>
      <c r="W146" s="88">
        <v>0</v>
      </c>
      <c r="X146" s="88">
        <v>0</v>
      </c>
      <c r="Y146" s="88">
        <v>0</v>
      </c>
      <c r="Z146" s="88">
        <v>2.2496604044156805</v>
      </c>
      <c r="AA146" s="88">
        <v>0</v>
      </c>
      <c r="AB146" s="88">
        <v>0</v>
      </c>
      <c r="AC146" s="89">
        <v>0</v>
      </c>
      <c r="AD146" s="88">
        <v>0</v>
      </c>
      <c r="AE146" s="88">
        <v>0</v>
      </c>
      <c r="AF146" s="88">
        <v>0</v>
      </c>
      <c r="AG146" s="88">
        <v>0</v>
      </c>
      <c r="AH146" s="88">
        <v>0</v>
      </c>
      <c r="AI146" s="90">
        <f t="shared" si="142"/>
        <v>2.2496604044156805</v>
      </c>
      <c r="AS146"/>
    </row>
    <row r="147" spans="1:45" ht="15">
      <c r="A147" s="9" t="s">
        <v>141</v>
      </c>
      <c r="B147" s="45">
        <v>4.5817088777168307</v>
      </c>
      <c r="C147" s="45">
        <v>18.581287057292226</v>
      </c>
      <c r="D147" s="45">
        <v>4.1703061611186572</v>
      </c>
      <c r="E147" s="45">
        <v>0</v>
      </c>
      <c r="F147" s="400"/>
      <c r="G147" s="45">
        <v>0</v>
      </c>
      <c r="H147" s="54">
        <v>0</v>
      </c>
      <c r="I147" s="44">
        <f t="shared" si="140"/>
        <v>27.333302096127714</v>
      </c>
      <c r="J147" s="5"/>
      <c r="K147" s="21" t="s">
        <v>141</v>
      </c>
      <c r="L147" s="45">
        <v>4.5817088777168307</v>
      </c>
      <c r="M147" s="45">
        <v>18.581287057292226</v>
      </c>
      <c r="N147" s="45">
        <v>4.1703061611186572</v>
      </c>
      <c r="O147" s="45">
        <v>0</v>
      </c>
      <c r="P147" s="45">
        <v>4.8328697098045372E-3</v>
      </c>
      <c r="Q147" s="45">
        <v>0</v>
      </c>
      <c r="R147" s="46">
        <v>0</v>
      </c>
      <c r="S147" s="47">
        <f t="shared" si="141"/>
        <v>27.338134965837519</v>
      </c>
      <c r="U147" s="31" t="s">
        <v>141</v>
      </c>
      <c r="V147" s="84">
        <v>4.5012321088801137</v>
      </c>
      <c r="W147" s="84">
        <v>0</v>
      </c>
      <c r="X147" s="84">
        <v>0</v>
      </c>
      <c r="Y147" s="84">
        <v>18.581287057292226</v>
      </c>
      <c r="Z147" s="84">
        <v>4.1703061611186572</v>
      </c>
      <c r="AA147" s="84">
        <v>0</v>
      </c>
      <c r="AB147" s="84">
        <v>4.8328697098045372E-3</v>
      </c>
      <c r="AC147" s="85">
        <v>8.0476768836716672E-2</v>
      </c>
      <c r="AD147" s="84">
        <v>8.0476768836716672E-2</v>
      </c>
      <c r="AE147" s="84">
        <v>0</v>
      </c>
      <c r="AF147" s="84">
        <v>0</v>
      </c>
      <c r="AG147" s="84">
        <v>0</v>
      </c>
      <c r="AH147" s="84">
        <v>0</v>
      </c>
      <c r="AI147" s="87">
        <f t="shared" si="142"/>
        <v>27.338134965837519</v>
      </c>
      <c r="AS147"/>
    </row>
    <row r="148" spans="1:45" ht="15">
      <c r="A148" s="8" t="s">
        <v>25</v>
      </c>
      <c r="B148" s="48">
        <v>9.3963166976430443</v>
      </c>
      <c r="C148" s="48">
        <v>0.39721437631706702</v>
      </c>
      <c r="D148" s="48">
        <v>0.12735723644332769</v>
      </c>
      <c r="E148" s="48">
        <v>18.757556757898744</v>
      </c>
      <c r="F148" s="400"/>
      <c r="G148" s="48">
        <v>3.5254363790104346</v>
      </c>
      <c r="H148" s="49">
        <v>0</v>
      </c>
      <c r="I148" s="50">
        <f t="shared" si="140"/>
        <v>32.203881447312618</v>
      </c>
      <c r="J148" s="5"/>
      <c r="K148" s="20" t="s">
        <v>25</v>
      </c>
      <c r="L148" s="51">
        <v>9.3963166976430443</v>
      </c>
      <c r="M148" s="51">
        <v>0.39721437631706702</v>
      </c>
      <c r="N148" s="51">
        <v>0.12735723644332769</v>
      </c>
      <c r="O148" s="51">
        <v>18.757556757898744</v>
      </c>
      <c r="P148" s="51">
        <v>0.3902172260786359</v>
      </c>
      <c r="Q148" s="51">
        <v>3.5254363790104346</v>
      </c>
      <c r="R148" s="52">
        <v>0</v>
      </c>
      <c r="S148" s="53">
        <f t="shared" si="141"/>
        <v>32.594098673391251</v>
      </c>
      <c r="U148" s="30" t="s">
        <v>25</v>
      </c>
      <c r="V148" s="88">
        <v>0.26279460826269108</v>
      </c>
      <c r="W148" s="88">
        <v>6.5038566159171642</v>
      </c>
      <c r="X148" s="88">
        <v>3.5254363790104346</v>
      </c>
      <c r="Y148" s="88">
        <v>0.39721437631706702</v>
      </c>
      <c r="Z148" s="88">
        <v>0.12598425570316796</v>
      </c>
      <c r="AA148" s="88">
        <v>10.708198444953542</v>
      </c>
      <c r="AB148" s="88">
        <v>0.3902172260786359</v>
      </c>
      <c r="AC148" s="89">
        <v>10.680396767148553</v>
      </c>
      <c r="AD148" s="88">
        <v>2.6296654734631897</v>
      </c>
      <c r="AE148" s="88">
        <v>8.049358312945202</v>
      </c>
      <c r="AF148" s="88">
        <v>0</v>
      </c>
      <c r="AG148" s="88">
        <v>1.372980740159744E-3</v>
      </c>
      <c r="AH148" s="88">
        <v>0</v>
      </c>
      <c r="AI148" s="90">
        <f t="shared" si="142"/>
        <v>32.594098673391258</v>
      </c>
      <c r="AS148"/>
    </row>
    <row r="149" spans="1:45" ht="15">
      <c r="A149" s="9" t="s">
        <v>24</v>
      </c>
      <c r="B149" s="45">
        <v>1.6229855580955208</v>
      </c>
      <c r="C149" s="45">
        <v>0</v>
      </c>
      <c r="D149" s="45">
        <v>0</v>
      </c>
      <c r="E149" s="45">
        <v>0</v>
      </c>
      <c r="F149" s="400"/>
      <c r="G149" s="45">
        <v>0</v>
      </c>
      <c r="H149" s="54">
        <v>0</v>
      </c>
      <c r="I149" s="44">
        <f t="shared" si="140"/>
        <v>1.6229855580955208</v>
      </c>
      <c r="J149" s="5"/>
      <c r="K149" s="21" t="s">
        <v>24</v>
      </c>
      <c r="L149" s="45">
        <v>1.6229855580955208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6">
        <v>0</v>
      </c>
      <c r="S149" s="47">
        <f t="shared" si="141"/>
        <v>1.6229855580955208</v>
      </c>
      <c r="U149" s="31" t="s">
        <v>24</v>
      </c>
      <c r="V149" s="84">
        <v>0.32459711161910415</v>
      </c>
      <c r="W149" s="84">
        <v>0</v>
      </c>
      <c r="X149" s="84">
        <v>0</v>
      </c>
      <c r="Y149" s="84">
        <v>0</v>
      </c>
      <c r="Z149" s="84">
        <v>0</v>
      </c>
      <c r="AA149" s="84">
        <v>0</v>
      </c>
      <c r="AB149" s="84">
        <v>0</v>
      </c>
      <c r="AC149" s="85">
        <v>1.2983884464764166</v>
      </c>
      <c r="AD149" s="84">
        <v>1.2983884464764166</v>
      </c>
      <c r="AE149" s="84">
        <v>0</v>
      </c>
      <c r="AF149" s="84">
        <v>0</v>
      </c>
      <c r="AG149" s="84">
        <v>0</v>
      </c>
      <c r="AH149" s="84">
        <v>0</v>
      </c>
      <c r="AI149" s="87">
        <f t="shared" si="142"/>
        <v>1.6229855580955208</v>
      </c>
      <c r="AS149"/>
    </row>
    <row r="150" spans="1:45" ht="15">
      <c r="A150" s="8" t="s">
        <v>57</v>
      </c>
      <c r="B150" s="48">
        <v>0.12112278307128016</v>
      </c>
      <c r="C150" s="48">
        <v>0</v>
      </c>
      <c r="D150" s="48">
        <v>0</v>
      </c>
      <c r="E150" s="48">
        <v>0</v>
      </c>
      <c r="F150" s="400"/>
      <c r="G150" s="48">
        <v>0</v>
      </c>
      <c r="H150" s="49">
        <v>0</v>
      </c>
      <c r="I150" s="50">
        <f t="shared" si="140"/>
        <v>0.12112278307128016</v>
      </c>
      <c r="J150" s="5"/>
      <c r="K150" s="20" t="s">
        <v>57</v>
      </c>
      <c r="L150" s="51">
        <v>0.12112278307128016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2">
        <v>0</v>
      </c>
      <c r="S150" s="53">
        <f t="shared" si="141"/>
        <v>0.12112278307128016</v>
      </c>
      <c r="U150" s="30" t="s">
        <v>57</v>
      </c>
      <c r="V150" s="88">
        <v>0.12112278307128016</v>
      </c>
      <c r="W150" s="88">
        <v>0</v>
      </c>
      <c r="X150" s="88">
        <v>0</v>
      </c>
      <c r="Y150" s="88">
        <v>0</v>
      </c>
      <c r="Z150" s="88">
        <v>0</v>
      </c>
      <c r="AA150" s="88">
        <v>0</v>
      </c>
      <c r="AB150" s="88">
        <v>0</v>
      </c>
      <c r="AC150" s="89">
        <v>0</v>
      </c>
      <c r="AD150" s="88">
        <v>0</v>
      </c>
      <c r="AE150" s="88">
        <v>0</v>
      </c>
      <c r="AF150" s="88">
        <v>0</v>
      </c>
      <c r="AG150" s="88">
        <v>0</v>
      </c>
      <c r="AH150" s="88">
        <v>0</v>
      </c>
      <c r="AI150" s="90">
        <f t="shared" si="142"/>
        <v>0.12112278307128016</v>
      </c>
      <c r="AS150"/>
    </row>
    <row r="151" spans="1:45" ht="15">
      <c r="A151" s="9" t="s">
        <v>22</v>
      </c>
      <c r="B151" s="45">
        <v>0</v>
      </c>
      <c r="C151" s="45">
        <v>2.5758098285714282E-2</v>
      </c>
      <c r="D151" s="45">
        <v>0</v>
      </c>
      <c r="E151" s="45">
        <v>0</v>
      </c>
      <c r="F151" s="400"/>
      <c r="G151" s="45">
        <v>0</v>
      </c>
      <c r="H151" s="54">
        <v>0</v>
      </c>
      <c r="I151" s="44">
        <f t="shared" si="140"/>
        <v>2.5758098285714282E-2</v>
      </c>
      <c r="J151" s="5"/>
      <c r="K151" s="21" t="s">
        <v>22</v>
      </c>
      <c r="L151" s="45">
        <v>0</v>
      </c>
      <c r="M151" s="45">
        <v>2.5758098285714282E-2</v>
      </c>
      <c r="N151" s="45">
        <v>0</v>
      </c>
      <c r="O151" s="45">
        <v>0</v>
      </c>
      <c r="P151" s="45">
        <v>0.25382522680237846</v>
      </c>
      <c r="Q151" s="45">
        <v>0</v>
      </c>
      <c r="R151" s="46">
        <v>0</v>
      </c>
      <c r="S151" s="47">
        <f t="shared" si="141"/>
        <v>0.27958332508809275</v>
      </c>
      <c r="U151" s="31" t="s">
        <v>22</v>
      </c>
      <c r="V151" s="84">
        <v>0</v>
      </c>
      <c r="W151" s="84">
        <v>0</v>
      </c>
      <c r="X151" s="84">
        <v>0</v>
      </c>
      <c r="Y151" s="84">
        <v>2.5758098285714282E-2</v>
      </c>
      <c r="Z151" s="84">
        <v>0</v>
      </c>
      <c r="AA151" s="84">
        <v>0</v>
      </c>
      <c r="AB151" s="84">
        <v>0.25382522680237846</v>
      </c>
      <c r="AC151" s="85">
        <v>0</v>
      </c>
      <c r="AD151" s="84">
        <v>0</v>
      </c>
      <c r="AE151" s="84">
        <v>0</v>
      </c>
      <c r="AF151" s="84">
        <v>0</v>
      </c>
      <c r="AG151" s="84">
        <v>0</v>
      </c>
      <c r="AH151" s="84">
        <v>0</v>
      </c>
      <c r="AI151" s="87">
        <f t="shared" si="142"/>
        <v>0.27958332508809275</v>
      </c>
      <c r="AS151"/>
    </row>
    <row r="152" spans="1:45" ht="15">
      <c r="A152" s="8" t="s">
        <v>21</v>
      </c>
      <c r="B152" s="48">
        <v>0</v>
      </c>
      <c r="C152" s="48">
        <v>0</v>
      </c>
      <c r="D152" s="48">
        <v>0</v>
      </c>
      <c r="E152" s="48">
        <v>0</v>
      </c>
      <c r="F152" s="400"/>
      <c r="G152" s="48">
        <v>0</v>
      </c>
      <c r="H152" s="49">
        <v>0</v>
      </c>
      <c r="I152" s="50">
        <f t="shared" si="140"/>
        <v>0</v>
      </c>
      <c r="J152" s="5"/>
      <c r="K152" s="20" t="s">
        <v>21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2">
        <v>0</v>
      </c>
      <c r="S152" s="53">
        <f t="shared" si="141"/>
        <v>0</v>
      </c>
      <c r="U152" s="30" t="s">
        <v>58</v>
      </c>
      <c r="V152" s="88">
        <v>0</v>
      </c>
      <c r="W152" s="88">
        <v>0</v>
      </c>
      <c r="X152" s="88">
        <v>0</v>
      </c>
      <c r="Y152" s="88">
        <v>0</v>
      </c>
      <c r="Z152" s="88">
        <v>0</v>
      </c>
      <c r="AA152" s="88">
        <v>0</v>
      </c>
      <c r="AB152" s="88">
        <v>0</v>
      </c>
      <c r="AC152" s="89">
        <v>0</v>
      </c>
      <c r="AD152" s="88">
        <v>0</v>
      </c>
      <c r="AE152" s="88">
        <v>0</v>
      </c>
      <c r="AF152" s="88">
        <v>0</v>
      </c>
      <c r="AG152" s="88">
        <v>0</v>
      </c>
      <c r="AH152" s="88">
        <v>0</v>
      </c>
      <c r="AI152" s="90">
        <f t="shared" si="142"/>
        <v>0</v>
      </c>
      <c r="AS152"/>
    </row>
    <row r="153" spans="1:45" ht="15">
      <c r="A153" s="10" t="s">
        <v>61</v>
      </c>
      <c r="B153" s="45">
        <v>0</v>
      </c>
      <c r="C153" s="45">
        <v>0</v>
      </c>
      <c r="D153" s="45">
        <v>0</v>
      </c>
      <c r="E153" s="45">
        <v>0</v>
      </c>
      <c r="F153" s="400"/>
      <c r="G153" s="45">
        <v>0</v>
      </c>
      <c r="H153" s="54">
        <v>0</v>
      </c>
      <c r="I153" s="44">
        <f t="shared" si="140"/>
        <v>0</v>
      </c>
      <c r="J153" s="5"/>
      <c r="K153" s="22" t="s">
        <v>61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0</v>
      </c>
      <c r="R153" s="46">
        <v>0</v>
      </c>
      <c r="S153" s="47">
        <f t="shared" si="141"/>
        <v>0</v>
      </c>
      <c r="U153" s="32" t="s">
        <v>59</v>
      </c>
      <c r="V153" s="84">
        <v>0</v>
      </c>
      <c r="W153" s="84">
        <v>0</v>
      </c>
      <c r="X153" s="84">
        <v>0</v>
      </c>
      <c r="Y153" s="84">
        <v>0</v>
      </c>
      <c r="Z153" s="84">
        <v>0</v>
      </c>
      <c r="AA153" s="84">
        <v>0</v>
      </c>
      <c r="AB153" s="84">
        <v>0</v>
      </c>
      <c r="AC153" s="85">
        <v>0</v>
      </c>
      <c r="AD153" s="86">
        <v>0</v>
      </c>
      <c r="AE153" s="86">
        <v>0</v>
      </c>
      <c r="AF153" s="86">
        <v>0</v>
      </c>
      <c r="AG153" s="86">
        <v>0</v>
      </c>
      <c r="AH153" s="86">
        <v>0</v>
      </c>
      <c r="AI153" s="87">
        <f t="shared" si="142"/>
        <v>0</v>
      </c>
      <c r="AS153"/>
    </row>
    <row r="154" spans="1:45">
      <c r="A154" s="11" t="s">
        <v>23</v>
      </c>
      <c r="B154" s="55">
        <v>0</v>
      </c>
      <c r="C154" s="55">
        <v>0</v>
      </c>
      <c r="D154" s="55">
        <v>0</v>
      </c>
      <c r="E154" s="55">
        <v>0</v>
      </c>
      <c r="F154" s="400"/>
      <c r="G154" s="55">
        <v>0</v>
      </c>
      <c r="H154" s="56">
        <v>0</v>
      </c>
      <c r="I154" s="57">
        <f t="shared" si="140"/>
        <v>0</v>
      </c>
      <c r="J154" s="5"/>
      <c r="K154" s="23" t="s">
        <v>23</v>
      </c>
      <c r="L154" s="58">
        <v>0</v>
      </c>
      <c r="M154" s="58">
        <v>0</v>
      </c>
      <c r="N154" s="58">
        <v>0</v>
      </c>
      <c r="O154" s="58">
        <v>0</v>
      </c>
      <c r="P154" s="58">
        <v>0</v>
      </c>
      <c r="Q154" s="58">
        <v>0</v>
      </c>
      <c r="R154" s="59">
        <v>0</v>
      </c>
      <c r="S154" s="60">
        <f t="shared" si="141"/>
        <v>0</v>
      </c>
      <c r="U154" s="33" t="s">
        <v>62</v>
      </c>
      <c r="V154" s="91">
        <v>0</v>
      </c>
      <c r="W154" s="91">
        <v>0</v>
      </c>
      <c r="X154" s="91">
        <v>0</v>
      </c>
      <c r="Y154" s="91">
        <v>0</v>
      </c>
      <c r="Z154" s="91">
        <v>0</v>
      </c>
      <c r="AA154" s="91">
        <v>0</v>
      </c>
      <c r="AB154" s="91">
        <v>0</v>
      </c>
      <c r="AC154" s="91">
        <v>0</v>
      </c>
      <c r="AD154" s="91">
        <v>0</v>
      </c>
      <c r="AE154" s="91">
        <v>0</v>
      </c>
      <c r="AF154" s="91">
        <v>0</v>
      </c>
      <c r="AG154" s="91">
        <v>0</v>
      </c>
      <c r="AH154" s="92">
        <v>0</v>
      </c>
      <c r="AI154" s="93">
        <f t="shared" si="142"/>
        <v>0</v>
      </c>
      <c r="AS154"/>
    </row>
    <row r="155" spans="1:45">
      <c r="A155" s="12" t="s">
        <v>19</v>
      </c>
      <c r="B155" s="61">
        <v>0</v>
      </c>
      <c r="C155" s="61">
        <v>0</v>
      </c>
      <c r="D155" s="61">
        <v>0</v>
      </c>
      <c r="E155" s="61">
        <v>0</v>
      </c>
      <c r="F155" s="400"/>
      <c r="G155" s="61">
        <v>0</v>
      </c>
      <c r="H155" s="62">
        <v>0</v>
      </c>
      <c r="I155" s="63">
        <f t="shared" si="140"/>
        <v>0</v>
      </c>
      <c r="J155" s="5"/>
      <c r="K155" s="24" t="s">
        <v>19</v>
      </c>
      <c r="L155" s="61">
        <v>0</v>
      </c>
      <c r="M155" s="61">
        <v>0</v>
      </c>
      <c r="N155" s="61">
        <v>0</v>
      </c>
      <c r="O155" s="61">
        <v>0</v>
      </c>
      <c r="P155" s="61">
        <v>0</v>
      </c>
      <c r="Q155" s="61">
        <v>0</v>
      </c>
      <c r="R155" s="64">
        <v>0</v>
      </c>
      <c r="S155" s="65">
        <f t="shared" si="141"/>
        <v>0</v>
      </c>
      <c r="U155" s="34" t="s">
        <v>19</v>
      </c>
      <c r="V155" s="94">
        <v>0</v>
      </c>
      <c r="W155" s="94">
        <v>0</v>
      </c>
      <c r="X155" s="94">
        <v>0</v>
      </c>
      <c r="Y155" s="94">
        <v>0</v>
      </c>
      <c r="Z155" s="94">
        <v>0</v>
      </c>
      <c r="AA155" s="94">
        <v>0</v>
      </c>
      <c r="AB155" s="94">
        <v>0</v>
      </c>
      <c r="AC155" s="94">
        <v>0</v>
      </c>
      <c r="AD155" s="95">
        <v>0</v>
      </c>
      <c r="AE155" s="95">
        <v>0</v>
      </c>
      <c r="AF155" s="95">
        <v>0</v>
      </c>
      <c r="AG155" s="95">
        <v>0</v>
      </c>
      <c r="AH155" s="95">
        <v>0</v>
      </c>
      <c r="AI155" s="96">
        <f t="shared" si="142"/>
        <v>0</v>
      </c>
      <c r="AS155"/>
    </row>
    <row r="156" spans="1:45">
      <c r="A156" s="11" t="s">
        <v>20</v>
      </c>
      <c r="B156" s="55">
        <v>0</v>
      </c>
      <c r="C156" s="55">
        <v>0</v>
      </c>
      <c r="D156" s="55">
        <v>0</v>
      </c>
      <c r="E156" s="55">
        <v>0</v>
      </c>
      <c r="F156" s="400"/>
      <c r="G156" s="55">
        <v>0</v>
      </c>
      <c r="H156" s="56">
        <v>0</v>
      </c>
      <c r="I156" s="57">
        <f t="shared" si="140"/>
        <v>0</v>
      </c>
      <c r="J156" s="5"/>
      <c r="K156" s="23" t="s">
        <v>20</v>
      </c>
      <c r="L156" s="58">
        <v>0</v>
      </c>
      <c r="M156" s="58">
        <v>0</v>
      </c>
      <c r="N156" s="58">
        <v>0</v>
      </c>
      <c r="O156" s="58">
        <v>0</v>
      </c>
      <c r="P156" s="58">
        <v>0</v>
      </c>
      <c r="Q156" s="58">
        <v>0</v>
      </c>
      <c r="R156" s="59">
        <v>0</v>
      </c>
      <c r="S156" s="60">
        <f t="shared" si="141"/>
        <v>0</v>
      </c>
      <c r="U156" s="33" t="s">
        <v>20</v>
      </c>
      <c r="V156" s="91">
        <v>0</v>
      </c>
      <c r="W156" s="91">
        <v>0</v>
      </c>
      <c r="X156" s="91">
        <v>0</v>
      </c>
      <c r="Y156" s="91">
        <v>0</v>
      </c>
      <c r="Z156" s="91">
        <v>0</v>
      </c>
      <c r="AA156" s="91">
        <v>0</v>
      </c>
      <c r="AB156" s="91">
        <v>0</v>
      </c>
      <c r="AC156" s="91">
        <v>0</v>
      </c>
      <c r="AD156" s="91">
        <v>0</v>
      </c>
      <c r="AE156" s="91">
        <v>0</v>
      </c>
      <c r="AF156" s="91">
        <v>0</v>
      </c>
      <c r="AG156" s="91">
        <v>0</v>
      </c>
      <c r="AH156" s="92">
        <v>0</v>
      </c>
      <c r="AI156" s="93">
        <f t="shared" si="142"/>
        <v>0</v>
      </c>
      <c r="AS156"/>
    </row>
    <row r="157" spans="1:45" ht="15" thickBot="1">
      <c r="A157" s="13" t="s">
        <v>11</v>
      </c>
      <c r="B157" s="66">
        <v>0</v>
      </c>
      <c r="C157" s="66">
        <v>0</v>
      </c>
      <c r="D157" s="66">
        <v>0</v>
      </c>
      <c r="E157" s="66">
        <v>0</v>
      </c>
      <c r="F157" s="401"/>
      <c r="G157" s="66">
        <v>0</v>
      </c>
      <c r="H157" s="67">
        <v>0</v>
      </c>
      <c r="I157" s="68">
        <f t="shared" si="140"/>
        <v>0</v>
      </c>
      <c r="J157" s="5"/>
      <c r="K157" s="25" t="s">
        <v>11</v>
      </c>
      <c r="L157" s="66">
        <v>0</v>
      </c>
      <c r="M157" s="66">
        <v>0</v>
      </c>
      <c r="N157" s="66">
        <v>0</v>
      </c>
      <c r="O157" s="66">
        <v>0</v>
      </c>
      <c r="P157" s="66">
        <v>0</v>
      </c>
      <c r="Q157" s="66">
        <v>0</v>
      </c>
      <c r="R157" s="69">
        <v>0</v>
      </c>
      <c r="S157" s="70">
        <f t="shared" si="141"/>
        <v>0</v>
      </c>
      <c r="U157" s="34" t="s">
        <v>11</v>
      </c>
      <c r="V157" s="94">
        <v>0</v>
      </c>
      <c r="W157" s="94">
        <v>0</v>
      </c>
      <c r="X157" s="94">
        <v>0</v>
      </c>
      <c r="Y157" s="94">
        <v>0</v>
      </c>
      <c r="Z157" s="94">
        <v>0</v>
      </c>
      <c r="AA157" s="94">
        <v>0</v>
      </c>
      <c r="AB157" s="94">
        <v>0</v>
      </c>
      <c r="AC157" s="94">
        <v>0</v>
      </c>
      <c r="AD157" s="95">
        <v>0</v>
      </c>
      <c r="AE157" s="95">
        <v>0</v>
      </c>
      <c r="AF157" s="95">
        <v>0</v>
      </c>
      <c r="AG157" s="95">
        <v>0</v>
      </c>
      <c r="AH157" s="95">
        <v>0</v>
      </c>
      <c r="AI157" s="96">
        <f t="shared" si="142"/>
        <v>0</v>
      </c>
      <c r="AS157"/>
    </row>
    <row r="158" spans="1:45" ht="15">
      <c r="A158" s="14" t="s">
        <v>26</v>
      </c>
      <c r="B158" s="71">
        <f>SUM(B137:B153)</f>
        <v>18.48404737782684</v>
      </c>
      <c r="C158" s="71">
        <f t="shared" ref="C158:I158" si="143">SUM(C137:C153)</f>
        <v>30.412567099124836</v>
      </c>
      <c r="D158" s="71">
        <f t="shared" si="143"/>
        <v>8.6590007556084352</v>
      </c>
      <c r="E158" s="71">
        <f t="shared" si="143"/>
        <v>18.757556757898744</v>
      </c>
      <c r="F158" s="71">
        <f t="shared" si="143"/>
        <v>0</v>
      </c>
      <c r="G158" s="71">
        <f t="shared" si="143"/>
        <v>3.5254363790104346</v>
      </c>
      <c r="H158" s="72">
        <f t="shared" si="143"/>
        <v>0</v>
      </c>
      <c r="I158" s="44">
        <f t="shared" si="143"/>
        <v>79.838608369469313</v>
      </c>
      <c r="J158" s="5"/>
      <c r="K158" s="26" t="s">
        <v>26</v>
      </c>
      <c r="L158" s="71">
        <f>SUM(L137:L153)</f>
        <v>18.48404737782684</v>
      </c>
      <c r="M158" s="71">
        <f t="shared" ref="M158:S158" si="144">SUM(M137:M153)</f>
        <v>30.412567099124836</v>
      </c>
      <c r="N158" s="71">
        <f t="shared" si="144"/>
        <v>8.6590007556084352</v>
      </c>
      <c r="O158" s="71">
        <f t="shared" si="144"/>
        <v>18.757556757898744</v>
      </c>
      <c r="P158" s="71">
        <f t="shared" si="144"/>
        <v>7.395791422504348</v>
      </c>
      <c r="Q158" s="71">
        <f t="shared" si="144"/>
        <v>3.5254363790104346</v>
      </c>
      <c r="R158" s="72">
        <f t="shared" si="144"/>
        <v>0</v>
      </c>
      <c r="S158" s="73">
        <f t="shared" si="144"/>
        <v>87.234399791973658</v>
      </c>
      <c r="U158" s="35" t="s">
        <v>60</v>
      </c>
      <c r="V158" s="97">
        <f>SUM(V137:V153)</f>
        <v>7.9716600731333553</v>
      </c>
      <c r="W158" s="97">
        <f t="shared" ref="W158:AH158" si="145">SUM(W137:W153)</f>
        <v>6.5038566159171642</v>
      </c>
      <c r="X158" s="97">
        <f t="shared" si="145"/>
        <v>3.5254363790104346</v>
      </c>
      <c r="Y158" s="97">
        <f t="shared" si="145"/>
        <v>30.412567099124836</v>
      </c>
      <c r="Z158" s="97">
        <f t="shared" si="145"/>
        <v>6.9903052854028331</v>
      </c>
      <c r="AA158" s="97">
        <f t="shared" si="145"/>
        <v>10.708198444953542</v>
      </c>
      <c r="AB158" s="97">
        <f t="shared" si="145"/>
        <v>7.395791422504348</v>
      </c>
      <c r="AC158" s="97">
        <f t="shared" si="145"/>
        <v>13.726584471927127</v>
      </c>
      <c r="AD158" s="98">
        <f t="shared" si="145"/>
        <v>4.0085306887763226</v>
      </c>
      <c r="AE158" s="98">
        <f t="shared" si="145"/>
        <v>8.049358312945202</v>
      </c>
      <c r="AF158" s="98">
        <f t="shared" si="145"/>
        <v>0</v>
      </c>
      <c r="AG158" s="98">
        <f t="shared" si="145"/>
        <v>1.6686954702056025</v>
      </c>
      <c r="AH158" s="98">
        <f t="shared" si="145"/>
        <v>0</v>
      </c>
      <c r="AI158" s="99">
        <f>SUM(V158:AC158)</f>
        <v>87.23439979197363</v>
      </c>
      <c r="AS158"/>
    </row>
    <row r="159" spans="1:45" s="2" customFormat="1" ht="15" thickBot="1">
      <c r="A159" s="15" t="s">
        <v>100</v>
      </c>
      <c r="B159" s="100">
        <f>IF($I158=0,"-",B158/$I158)</f>
        <v>0.23151765487053796</v>
      </c>
      <c r="C159" s="100">
        <f t="shared" ref="C159:H159" si="146">IF($I158=0,"-",C158/$I158)</f>
        <v>0.38092556621709295</v>
      </c>
      <c r="D159" s="100">
        <f t="shared" si="146"/>
        <v>0.10845630870138864</v>
      </c>
      <c r="E159" s="100">
        <f t="shared" si="146"/>
        <v>0.23494343327096026</v>
      </c>
      <c r="F159" s="100">
        <f t="shared" si="146"/>
        <v>0</v>
      </c>
      <c r="G159" s="100">
        <f t="shared" si="146"/>
        <v>4.415703694001985E-2</v>
      </c>
      <c r="H159" s="101">
        <f t="shared" si="146"/>
        <v>0</v>
      </c>
      <c r="I159" s="102">
        <f>SUM(B159:H159)</f>
        <v>0.99999999999999967</v>
      </c>
      <c r="J159"/>
      <c r="K159" s="27" t="s">
        <v>100</v>
      </c>
      <c r="L159" s="76">
        <f>IF($S158=0,"-",L158/$S158)</f>
        <v>0.21188943148466</v>
      </c>
      <c r="M159" s="76">
        <f t="shared" ref="M159:R159" si="147">IF($S158=0,"-",M158/$S158)</f>
        <v>0.34863043904295954</v>
      </c>
      <c r="N159" s="76">
        <f t="shared" si="147"/>
        <v>9.9261309486365495E-2</v>
      </c>
      <c r="O159" s="76">
        <f t="shared" si="147"/>
        <v>0.2150247700749883</v>
      </c>
      <c r="P159" s="76">
        <f t="shared" si="147"/>
        <v>8.4780676432014909E-2</v>
      </c>
      <c r="Q159" s="76">
        <f t="shared" si="147"/>
        <v>4.04133734790115E-2</v>
      </c>
      <c r="R159" s="77">
        <f t="shared" si="147"/>
        <v>0</v>
      </c>
      <c r="S159" s="78">
        <f>SUM(L159:R159)</f>
        <v>0.99999999999999978</v>
      </c>
      <c r="U159" s="36" t="s">
        <v>100</v>
      </c>
      <c r="V159" s="103">
        <f>+V158/$AI158</f>
        <v>9.1382070515109132E-2</v>
      </c>
      <c r="W159" s="103">
        <f t="shared" ref="W159:AH159" si="148">+W158/$AI158</f>
        <v>7.4556099788922706E-2</v>
      </c>
      <c r="X159" s="103">
        <f t="shared" si="148"/>
        <v>4.0413373479011513E-2</v>
      </c>
      <c r="Y159" s="103">
        <f t="shared" si="148"/>
        <v>0.34863043904295965</v>
      </c>
      <c r="Z159" s="103">
        <f t="shared" si="148"/>
        <v>8.0132439749370593E-2</v>
      </c>
      <c r="AA159" s="103">
        <f t="shared" si="148"/>
        <v>0.12275201606807863</v>
      </c>
      <c r="AB159" s="103">
        <f t="shared" si="148"/>
        <v>8.4780676432014937E-2</v>
      </c>
      <c r="AC159" s="103">
        <f t="shared" si="148"/>
        <v>0.15735288492453295</v>
      </c>
      <c r="AD159" s="103">
        <f t="shared" si="148"/>
        <v>4.5951261180628249E-2</v>
      </c>
      <c r="AE159" s="103">
        <f t="shared" si="148"/>
        <v>9.2272754006909749E-2</v>
      </c>
      <c r="AF159" s="103">
        <f t="shared" si="148"/>
        <v>0</v>
      </c>
      <c r="AG159" s="103">
        <f t="shared" si="148"/>
        <v>1.9128869736994944E-2</v>
      </c>
      <c r="AH159" s="103">
        <f t="shared" si="148"/>
        <v>0</v>
      </c>
      <c r="AI159" s="104">
        <f>SUM(V159:AC159)</f>
        <v>1</v>
      </c>
    </row>
    <row r="160" spans="1:45" ht="15" thickBot="1">
      <c r="A160" s="16"/>
      <c r="B160" s="16"/>
      <c r="C160" s="16"/>
      <c r="D160" s="16"/>
      <c r="E160" s="16"/>
      <c r="F160" s="16"/>
      <c r="G160" s="16"/>
      <c r="H160" s="16"/>
      <c r="I160" s="16"/>
      <c r="K160" s="16"/>
      <c r="AI160" s="5"/>
      <c r="AS160"/>
    </row>
    <row r="161" spans="1:45" ht="28.5">
      <c r="A161" s="431" t="s">
        <v>31</v>
      </c>
      <c r="B161" s="37" t="s">
        <v>0</v>
      </c>
      <c r="C161" s="37" t="s">
        <v>1</v>
      </c>
      <c r="D161" s="37" t="s">
        <v>2</v>
      </c>
      <c r="E161" s="37" t="s">
        <v>3</v>
      </c>
      <c r="F161" s="37" t="s">
        <v>27</v>
      </c>
      <c r="G161" s="37" t="s">
        <v>4</v>
      </c>
      <c r="H161" s="37" t="s">
        <v>5</v>
      </c>
      <c r="I161" s="38" t="s">
        <v>6</v>
      </c>
      <c r="K161" s="381" t="s">
        <v>31</v>
      </c>
      <c r="L161" s="39" t="s">
        <v>0</v>
      </c>
      <c r="M161" s="39" t="s">
        <v>1</v>
      </c>
      <c r="N161" s="39" t="s">
        <v>2</v>
      </c>
      <c r="O161" s="39" t="s">
        <v>3</v>
      </c>
      <c r="P161" s="39" t="s">
        <v>27</v>
      </c>
      <c r="Q161" s="39" t="s">
        <v>4</v>
      </c>
      <c r="R161" s="39" t="s">
        <v>5</v>
      </c>
      <c r="S161" s="40" t="s">
        <v>6</v>
      </c>
      <c r="U161" s="383" t="s">
        <v>31</v>
      </c>
      <c r="V161" s="79" t="s">
        <v>69</v>
      </c>
      <c r="W161" s="79" t="s">
        <v>70</v>
      </c>
      <c r="X161" s="79" t="s">
        <v>4</v>
      </c>
      <c r="Y161" s="79" t="s">
        <v>1</v>
      </c>
      <c r="Z161" s="79" t="s">
        <v>2</v>
      </c>
      <c r="AA161" s="79" t="s">
        <v>3</v>
      </c>
      <c r="AB161" s="79" t="s">
        <v>52</v>
      </c>
      <c r="AC161" s="79" t="s">
        <v>64</v>
      </c>
      <c r="AD161" s="80" t="s">
        <v>72</v>
      </c>
      <c r="AE161" s="80" t="s">
        <v>79</v>
      </c>
      <c r="AF161" s="80" t="s">
        <v>73</v>
      </c>
      <c r="AG161" s="80" t="s">
        <v>80</v>
      </c>
      <c r="AH161" s="80" t="s">
        <v>81</v>
      </c>
      <c r="AI161" s="81" t="s">
        <v>60</v>
      </c>
      <c r="AS161"/>
    </row>
    <row r="162" spans="1:45" ht="15" customHeight="1">
      <c r="A162" s="432" t="s">
        <v>31</v>
      </c>
      <c r="B162" s="372" t="s">
        <v>109</v>
      </c>
      <c r="C162" s="373"/>
      <c r="D162" s="373"/>
      <c r="E162" s="373"/>
      <c r="F162" s="373"/>
      <c r="G162" s="373"/>
      <c r="H162" s="373"/>
      <c r="I162" s="374"/>
      <c r="K162" s="382" t="s">
        <v>31</v>
      </c>
      <c r="L162" s="369" t="s">
        <v>109</v>
      </c>
      <c r="M162" s="370"/>
      <c r="N162" s="370"/>
      <c r="O162" s="370"/>
      <c r="P162" s="370"/>
      <c r="Q162" s="370"/>
      <c r="R162" s="370"/>
      <c r="S162" s="371"/>
      <c r="U162" s="384" t="s">
        <v>31</v>
      </c>
      <c r="V162" s="379" t="s">
        <v>109</v>
      </c>
      <c r="W162" s="379"/>
      <c r="X162" s="379"/>
      <c r="Y162" s="379"/>
      <c r="Z162" s="379"/>
      <c r="AA162" s="379"/>
      <c r="AB162" s="379"/>
      <c r="AC162" s="379"/>
      <c r="AD162" s="379"/>
      <c r="AE162" s="379"/>
      <c r="AF162" s="379"/>
      <c r="AG162" s="379"/>
      <c r="AH162" s="379"/>
      <c r="AI162" s="380"/>
      <c r="AS162"/>
    </row>
    <row r="163" spans="1:45" ht="15">
      <c r="A163" s="7" t="s">
        <v>7</v>
      </c>
      <c r="B163" s="42">
        <v>0</v>
      </c>
      <c r="C163" s="42">
        <v>0</v>
      </c>
      <c r="D163" s="42">
        <v>0</v>
      </c>
      <c r="E163" s="42">
        <v>0</v>
      </c>
      <c r="F163" s="399"/>
      <c r="G163" s="42">
        <v>0</v>
      </c>
      <c r="H163" s="43">
        <v>0</v>
      </c>
      <c r="I163" s="44">
        <f>SUM(B163:H163)</f>
        <v>0</v>
      </c>
      <c r="J163" s="5"/>
      <c r="K163" s="28" t="s">
        <v>7</v>
      </c>
      <c r="L163" s="42">
        <v>0</v>
      </c>
      <c r="M163" s="42">
        <v>0</v>
      </c>
      <c r="N163" s="42">
        <v>0</v>
      </c>
      <c r="O163" s="42">
        <v>0</v>
      </c>
      <c r="P163" s="42">
        <v>0</v>
      </c>
      <c r="Q163" s="42">
        <v>0</v>
      </c>
      <c r="R163" s="82">
        <v>0</v>
      </c>
      <c r="S163" s="83">
        <f>SUM(L163:R163)</f>
        <v>0</v>
      </c>
      <c r="U163" s="29" t="s">
        <v>7</v>
      </c>
      <c r="V163" s="84">
        <v>0</v>
      </c>
      <c r="W163" s="84">
        <v>0</v>
      </c>
      <c r="X163" s="84">
        <v>0</v>
      </c>
      <c r="Y163" s="84">
        <v>0</v>
      </c>
      <c r="Z163" s="84">
        <v>0</v>
      </c>
      <c r="AA163" s="84">
        <v>0</v>
      </c>
      <c r="AB163" s="84">
        <v>0</v>
      </c>
      <c r="AC163" s="85">
        <v>0</v>
      </c>
      <c r="AD163" s="86">
        <v>0</v>
      </c>
      <c r="AE163" s="86">
        <v>0</v>
      </c>
      <c r="AF163" s="86">
        <v>0</v>
      </c>
      <c r="AG163" s="86">
        <v>0</v>
      </c>
      <c r="AH163" s="86">
        <v>0</v>
      </c>
      <c r="AI163" s="87">
        <f>SUM(V163:AC163)</f>
        <v>0</v>
      </c>
      <c r="AS163"/>
    </row>
    <row r="164" spans="1:45" ht="15">
      <c r="A164" s="8" t="s">
        <v>8</v>
      </c>
      <c r="B164" s="48">
        <v>0</v>
      </c>
      <c r="C164" s="48">
        <v>0</v>
      </c>
      <c r="D164" s="48">
        <v>0</v>
      </c>
      <c r="E164" s="48">
        <v>0</v>
      </c>
      <c r="F164" s="400"/>
      <c r="G164" s="48">
        <v>0</v>
      </c>
      <c r="H164" s="49">
        <v>0</v>
      </c>
      <c r="I164" s="50">
        <f t="shared" ref="I164:I183" si="149">SUM(B164:H164)</f>
        <v>0</v>
      </c>
      <c r="J164" s="5"/>
      <c r="K164" s="20" t="s">
        <v>8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0</v>
      </c>
      <c r="R164" s="52">
        <v>0</v>
      </c>
      <c r="S164" s="53">
        <f t="shared" ref="S164:S183" si="150">SUM(L164:R164)</f>
        <v>0</v>
      </c>
      <c r="U164" s="30" t="s">
        <v>8</v>
      </c>
      <c r="V164" s="88">
        <v>0</v>
      </c>
      <c r="W164" s="88">
        <v>0</v>
      </c>
      <c r="X164" s="88">
        <v>0</v>
      </c>
      <c r="Y164" s="88">
        <v>0</v>
      </c>
      <c r="Z164" s="88">
        <v>0</v>
      </c>
      <c r="AA164" s="88">
        <v>0</v>
      </c>
      <c r="AB164" s="88">
        <v>0</v>
      </c>
      <c r="AC164" s="89">
        <v>0</v>
      </c>
      <c r="AD164" s="88">
        <v>0</v>
      </c>
      <c r="AE164" s="88">
        <v>0</v>
      </c>
      <c r="AF164" s="88">
        <v>0</v>
      </c>
      <c r="AG164" s="88">
        <v>0</v>
      </c>
      <c r="AH164" s="88">
        <v>0</v>
      </c>
      <c r="AI164" s="90">
        <f t="shared" ref="AI164:AI183" si="151">SUM(V164:AC164)</f>
        <v>0</v>
      </c>
      <c r="AS164"/>
    </row>
    <row r="165" spans="1:45" ht="15">
      <c r="A165" s="9" t="s">
        <v>10</v>
      </c>
      <c r="B165" s="45">
        <v>0</v>
      </c>
      <c r="C165" s="45">
        <v>0</v>
      </c>
      <c r="D165" s="45">
        <v>0</v>
      </c>
      <c r="E165" s="45">
        <v>0</v>
      </c>
      <c r="F165" s="400"/>
      <c r="G165" s="45">
        <v>0</v>
      </c>
      <c r="H165" s="54">
        <v>0</v>
      </c>
      <c r="I165" s="44">
        <f t="shared" si="149"/>
        <v>0</v>
      </c>
      <c r="J165" s="5"/>
      <c r="K165" s="21" t="s">
        <v>10</v>
      </c>
      <c r="L165" s="45">
        <v>0</v>
      </c>
      <c r="M165" s="45">
        <v>0</v>
      </c>
      <c r="N165" s="45">
        <v>0</v>
      </c>
      <c r="O165" s="45">
        <v>0</v>
      </c>
      <c r="P165" s="45">
        <v>0</v>
      </c>
      <c r="Q165" s="45">
        <v>0</v>
      </c>
      <c r="R165" s="46">
        <v>0</v>
      </c>
      <c r="S165" s="47">
        <f t="shared" si="150"/>
        <v>0</v>
      </c>
      <c r="U165" s="31" t="s">
        <v>10</v>
      </c>
      <c r="V165" s="84">
        <v>0</v>
      </c>
      <c r="W165" s="84">
        <v>0</v>
      </c>
      <c r="X165" s="84">
        <v>0</v>
      </c>
      <c r="Y165" s="84">
        <v>0</v>
      </c>
      <c r="Z165" s="84">
        <v>0</v>
      </c>
      <c r="AA165" s="84">
        <v>0</v>
      </c>
      <c r="AB165" s="84">
        <v>0</v>
      </c>
      <c r="AC165" s="85">
        <v>0</v>
      </c>
      <c r="AD165" s="86">
        <v>0</v>
      </c>
      <c r="AE165" s="86">
        <v>0</v>
      </c>
      <c r="AF165" s="86">
        <v>0</v>
      </c>
      <c r="AG165" s="86">
        <v>0</v>
      </c>
      <c r="AH165" s="86">
        <v>0</v>
      </c>
      <c r="AI165" s="87">
        <f t="shared" si="151"/>
        <v>0</v>
      </c>
      <c r="AS165"/>
    </row>
    <row r="166" spans="1:45" ht="15">
      <c r="A166" s="8" t="s">
        <v>53</v>
      </c>
      <c r="B166" s="48">
        <v>0</v>
      </c>
      <c r="C166" s="48">
        <v>0</v>
      </c>
      <c r="D166" s="48">
        <v>0</v>
      </c>
      <c r="E166" s="48">
        <v>0</v>
      </c>
      <c r="F166" s="400"/>
      <c r="G166" s="48">
        <v>0</v>
      </c>
      <c r="H166" s="49">
        <v>0</v>
      </c>
      <c r="I166" s="50">
        <f t="shared" si="149"/>
        <v>0</v>
      </c>
      <c r="J166" s="5"/>
      <c r="K166" s="20" t="s">
        <v>53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2">
        <v>0</v>
      </c>
      <c r="S166" s="53">
        <f t="shared" si="150"/>
        <v>0</v>
      </c>
      <c r="U166" s="30" t="s">
        <v>53</v>
      </c>
      <c r="V166" s="88">
        <v>0</v>
      </c>
      <c r="W166" s="88">
        <v>0</v>
      </c>
      <c r="X166" s="88">
        <v>0</v>
      </c>
      <c r="Y166" s="88">
        <v>0</v>
      </c>
      <c r="Z166" s="88">
        <v>0</v>
      </c>
      <c r="AA166" s="88">
        <v>0</v>
      </c>
      <c r="AB166" s="88">
        <v>0</v>
      </c>
      <c r="AC166" s="89">
        <v>0</v>
      </c>
      <c r="AD166" s="88">
        <v>0</v>
      </c>
      <c r="AE166" s="88">
        <v>0</v>
      </c>
      <c r="AF166" s="88">
        <v>0</v>
      </c>
      <c r="AG166" s="88">
        <v>0</v>
      </c>
      <c r="AH166" s="88">
        <v>0</v>
      </c>
      <c r="AI166" s="90">
        <f t="shared" si="151"/>
        <v>0</v>
      </c>
      <c r="AS166"/>
    </row>
    <row r="167" spans="1:45" ht="15">
      <c r="A167" s="9" t="s">
        <v>16</v>
      </c>
      <c r="B167" s="45">
        <v>4.249586598248218E-3</v>
      </c>
      <c r="C167" s="45">
        <v>0</v>
      </c>
      <c r="D167" s="45">
        <v>2.6248220767942792E-2</v>
      </c>
      <c r="E167" s="45">
        <v>0</v>
      </c>
      <c r="F167" s="400"/>
      <c r="G167" s="45">
        <v>0</v>
      </c>
      <c r="H167" s="54">
        <v>0</v>
      </c>
      <c r="I167" s="44">
        <f t="shared" si="149"/>
        <v>3.049780736619101E-2</v>
      </c>
      <c r="J167" s="5"/>
      <c r="K167" s="21" t="s">
        <v>16</v>
      </c>
      <c r="L167" s="45">
        <v>4.249586598248218E-3</v>
      </c>
      <c r="M167" s="45">
        <v>0</v>
      </c>
      <c r="N167" s="45">
        <v>2.6248220767942792E-2</v>
      </c>
      <c r="O167" s="45">
        <v>0</v>
      </c>
      <c r="P167" s="45">
        <v>0</v>
      </c>
      <c r="Q167" s="45">
        <v>0</v>
      </c>
      <c r="R167" s="46">
        <v>0</v>
      </c>
      <c r="S167" s="47">
        <f t="shared" si="150"/>
        <v>3.049780736619101E-2</v>
      </c>
      <c r="U167" s="31" t="s">
        <v>16</v>
      </c>
      <c r="V167" s="84">
        <v>4.249586598248218E-3</v>
      </c>
      <c r="W167" s="84">
        <v>0</v>
      </c>
      <c r="X167" s="84">
        <v>0</v>
      </c>
      <c r="Y167" s="84">
        <v>0</v>
      </c>
      <c r="Z167" s="84">
        <v>2.6248220767942792E-2</v>
      </c>
      <c r="AA167" s="84">
        <v>0</v>
      </c>
      <c r="AB167" s="84">
        <v>0</v>
      </c>
      <c r="AC167" s="85">
        <v>0</v>
      </c>
      <c r="AD167" s="86">
        <v>0</v>
      </c>
      <c r="AE167" s="86">
        <v>0</v>
      </c>
      <c r="AF167" s="86">
        <v>0</v>
      </c>
      <c r="AG167" s="86">
        <v>0</v>
      </c>
      <c r="AH167" s="86">
        <v>0</v>
      </c>
      <c r="AI167" s="87">
        <f t="shared" si="151"/>
        <v>3.049780736619101E-2</v>
      </c>
      <c r="AS167"/>
    </row>
    <row r="168" spans="1:45" ht="15">
      <c r="A168" s="8" t="s">
        <v>65</v>
      </c>
      <c r="B168" s="48">
        <v>1.1284957012162953</v>
      </c>
      <c r="C168" s="48">
        <v>0</v>
      </c>
      <c r="D168" s="48">
        <v>4.7866390152669212E-2</v>
      </c>
      <c r="E168" s="48">
        <v>0</v>
      </c>
      <c r="F168" s="400"/>
      <c r="G168" s="48">
        <v>0</v>
      </c>
      <c r="H168" s="49">
        <v>0</v>
      </c>
      <c r="I168" s="50">
        <f t="shared" si="149"/>
        <v>1.1763620913689645</v>
      </c>
      <c r="J168" s="5"/>
      <c r="K168" s="20" t="s">
        <v>65</v>
      </c>
      <c r="L168" s="51">
        <v>1.1284957012162953</v>
      </c>
      <c r="M168" s="51">
        <v>0</v>
      </c>
      <c r="N168" s="51">
        <v>4.7866390152669212E-2</v>
      </c>
      <c r="O168" s="51">
        <v>0</v>
      </c>
      <c r="P168" s="51">
        <v>0</v>
      </c>
      <c r="Q168" s="51">
        <v>0</v>
      </c>
      <c r="R168" s="52">
        <v>0</v>
      </c>
      <c r="S168" s="53">
        <f t="shared" si="150"/>
        <v>1.1763620913689645</v>
      </c>
      <c r="U168" s="30" t="s">
        <v>54</v>
      </c>
      <c r="V168" s="88">
        <v>1.1284957012162953</v>
      </c>
      <c r="W168" s="88">
        <v>0</v>
      </c>
      <c r="X168" s="88">
        <v>0</v>
      </c>
      <c r="Y168" s="88">
        <v>0</v>
      </c>
      <c r="Z168" s="88">
        <v>4.7866390152669212E-2</v>
      </c>
      <c r="AA168" s="88">
        <v>0</v>
      </c>
      <c r="AB168" s="88">
        <v>0</v>
      </c>
      <c r="AC168" s="89">
        <v>0</v>
      </c>
      <c r="AD168" s="88">
        <v>0</v>
      </c>
      <c r="AE168" s="88">
        <v>0</v>
      </c>
      <c r="AF168" s="88">
        <v>0</v>
      </c>
      <c r="AG168" s="88">
        <v>0</v>
      </c>
      <c r="AH168" s="88">
        <v>0</v>
      </c>
      <c r="AI168" s="90">
        <f t="shared" si="151"/>
        <v>1.1763620913689645</v>
      </c>
      <c r="AS168"/>
    </row>
    <row r="169" spans="1:45" ht="15">
      <c r="A169" s="9" t="s">
        <v>55</v>
      </c>
      <c r="B169" s="45">
        <v>0</v>
      </c>
      <c r="C169" s="45">
        <v>0</v>
      </c>
      <c r="D169" s="45">
        <v>0</v>
      </c>
      <c r="E169" s="45">
        <v>0.14100550668567552</v>
      </c>
      <c r="F169" s="400"/>
      <c r="G169" s="45">
        <v>0</v>
      </c>
      <c r="H169" s="54">
        <v>0</v>
      </c>
      <c r="I169" s="44">
        <f t="shared" si="149"/>
        <v>0.14100550668567552</v>
      </c>
      <c r="J169" s="5"/>
      <c r="K169" s="21" t="s">
        <v>55</v>
      </c>
      <c r="L169" s="45">
        <v>0</v>
      </c>
      <c r="M169" s="45">
        <v>0</v>
      </c>
      <c r="N169" s="45">
        <v>0</v>
      </c>
      <c r="O169" s="45">
        <v>0.14100550668567552</v>
      </c>
      <c r="P169" s="45">
        <v>2.0693380304445279</v>
      </c>
      <c r="Q169" s="45">
        <v>0</v>
      </c>
      <c r="R169" s="46">
        <v>0</v>
      </c>
      <c r="S169" s="47">
        <f t="shared" si="150"/>
        <v>2.2103435371302034</v>
      </c>
      <c r="U169" s="31" t="s">
        <v>55</v>
      </c>
      <c r="V169" s="84">
        <v>0</v>
      </c>
      <c r="W169" s="84">
        <v>0</v>
      </c>
      <c r="X169" s="84">
        <v>0</v>
      </c>
      <c r="Y169" s="84">
        <v>0</v>
      </c>
      <c r="Z169" s="84">
        <v>0</v>
      </c>
      <c r="AA169" s="84">
        <v>0.14100550668567552</v>
      </c>
      <c r="AB169" s="84">
        <v>2.0693380304445279</v>
      </c>
      <c r="AC169" s="85">
        <v>0</v>
      </c>
      <c r="AD169" s="84">
        <v>0</v>
      </c>
      <c r="AE169" s="84">
        <v>0</v>
      </c>
      <c r="AF169" s="84">
        <v>0</v>
      </c>
      <c r="AG169" s="84">
        <v>0</v>
      </c>
      <c r="AH169" s="84">
        <v>0</v>
      </c>
      <c r="AI169" s="87">
        <f t="shared" si="151"/>
        <v>2.2103435371302034</v>
      </c>
      <c r="AS169"/>
    </row>
    <row r="170" spans="1:45" ht="15">
      <c r="A170" s="8" t="s">
        <v>12</v>
      </c>
      <c r="B170" s="48">
        <v>0</v>
      </c>
      <c r="C170" s="48">
        <v>0</v>
      </c>
      <c r="D170" s="48">
        <v>0</v>
      </c>
      <c r="E170" s="48">
        <v>0</v>
      </c>
      <c r="F170" s="400"/>
      <c r="G170" s="48">
        <v>0</v>
      </c>
      <c r="H170" s="49">
        <v>0</v>
      </c>
      <c r="I170" s="50">
        <f t="shared" si="149"/>
        <v>0</v>
      </c>
      <c r="J170" s="5"/>
      <c r="K170" s="20" t="s">
        <v>12</v>
      </c>
      <c r="L170" s="51">
        <v>0</v>
      </c>
      <c r="M170" s="51">
        <v>0</v>
      </c>
      <c r="N170" s="51">
        <v>0</v>
      </c>
      <c r="O170" s="51">
        <v>0</v>
      </c>
      <c r="P170" s="51">
        <v>6.1584557774600153E-2</v>
      </c>
      <c r="Q170" s="51">
        <v>0</v>
      </c>
      <c r="R170" s="52">
        <v>0</v>
      </c>
      <c r="S170" s="53">
        <f t="shared" si="150"/>
        <v>6.1584557774600153E-2</v>
      </c>
      <c r="U170" s="30" t="s">
        <v>12</v>
      </c>
      <c r="V170" s="88">
        <v>0</v>
      </c>
      <c r="W170" s="88">
        <v>0</v>
      </c>
      <c r="X170" s="88">
        <v>0</v>
      </c>
      <c r="Y170" s="88">
        <v>0</v>
      </c>
      <c r="Z170" s="88">
        <v>0</v>
      </c>
      <c r="AA170" s="88">
        <v>0</v>
      </c>
      <c r="AB170" s="88">
        <v>6.1584557774600153E-2</v>
      </c>
      <c r="AC170" s="89">
        <v>0</v>
      </c>
      <c r="AD170" s="88">
        <v>0</v>
      </c>
      <c r="AE170" s="88">
        <v>0</v>
      </c>
      <c r="AF170" s="88">
        <v>0</v>
      </c>
      <c r="AG170" s="88">
        <v>0</v>
      </c>
      <c r="AH170" s="88">
        <v>0</v>
      </c>
      <c r="AI170" s="90">
        <f t="shared" si="151"/>
        <v>6.1584557774600153E-2</v>
      </c>
      <c r="AS170"/>
    </row>
    <row r="171" spans="1:45" ht="15">
      <c r="A171" s="9" t="s">
        <v>56</v>
      </c>
      <c r="B171" s="45">
        <v>0</v>
      </c>
      <c r="C171" s="45">
        <v>0</v>
      </c>
      <c r="D171" s="45">
        <v>0</v>
      </c>
      <c r="E171" s="45">
        <v>0</v>
      </c>
      <c r="F171" s="400"/>
      <c r="G171" s="45">
        <v>0</v>
      </c>
      <c r="H171" s="54">
        <v>0</v>
      </c>
      <c r="I171" s="44">
        <f t="shared" si="149"/>
        <v>0</v>
      </c>
      <c r="J171" s="5"/>
      <c r="K171" s="21" t="s">
        <v>56</v>
      </c>
      <c r="L171" s="45">
        <v>0</v>
      </c>
      <c r="M171" s="45">
        <v>0</v>
      </c>
      <c r="N171" s="45">
        <v>0</v>
      </c>
      <c r="O171" s="45">
        <v>0</v>
      </c>
      <c r="P171" s="45">
        <v>0</v>
      </c>
      <c r="Q171" s="45">
        <v>0</v>
      </c>
      <c r="R171" s="46">
        <v>0</v>
      </c>
      <c r="S171" s="47">
        <f t="shared" si="150"/>
        <v>0</v>
      </c>
      <c r="U171" s="31" t="s">
        <v>56</v>
      </c>
      <c r="V171" s="84">
        <v>0</v>
      </c>
      <c r="W171" s="84">
        <v>0</v>
      </c>
      <c r="X171" s="84">
        <v>0</v>
      </c>
      <c r="Y171" s="84">
        <v>0</v>
      </c>
      <c r="Z171" s="84">
        <v>0</v>
      </c>
      <c r="AA171" s="84">
        <v>0</v>
      </c>
      <c r="AB171" s="84">
        <v>0</v>
      </c>
      <c r="AC171" s="85">
        <v>0</v>
      </c>
      <c r="AD171" s="84">
        <v>0</v>
      </c>
      <c r="AE171" s="84">
        <v>0</v>
      </c>
      <c r="AF171" s="84">
        <v>0</v>
      </c>
      <c r="AG171" s="84">
        <v>0</v>
      </c>
      <c r="AH171" s="84">
        <v>0</v>
      </c>
      <c r="AI171" s="87">
        <f t="shared" si="151"/>
        <v>0</v>
      </c>
      <c r="AS171"/>
    </row>
    <row r="172" spans="1:45" ht="15">
      <c r="A172" s="8" t="s">
        <v>17</v>
      </c>
      <c r="B172" s="48">
        <v>2.5509056139485756E-3</v>
      </c>
      <c r="C172" s="48">
        <v>0</v>
      </c>
      <c r="D172" s="48">
        <v>0.14305478683023609</v>
      </c>
      <c r="E172" s="48">
        <v>9.7648666901951463E-4</v>
      </c>
      <c r="F172" s="400"/>
      <c r="G172" s="48">
        <v>0</v>
      </c>
      <c r="H172" s="49">
        <v>0</v>
      </c>
      <c r="I172" s="50">
        <f t="shared" si="149"/>
        <v>0.14658217911320418</v>
      </c>
      <c r="J172" s="5"/>
      <c r="K172" s="20" t="s">
        <v>17</v>
      </c>
      <c r="L172" s="51">
        <v>2.5509056139485756E-3</v>
      </c>
      <c r="M172" s="51">
        <v>0</v>
      </c>
      <c r="N172" s="51">
        <v>0.14305478683023609</v>
      </c>
      <c r="O172" s="51">
        <v>9.7648666901951463E-4</v>
      </c>
      <c r="P172" s="51">
        <v>2.5509056139485752E-3</v>
      </c>
      <c r="Q172" s="51">
        <v>0</v>
      </c>
      <c r="R172" s="52">
        <v>0</v>
      </c>
      <c r="S172" s="53">
        <f t="shared" si="150"/>
        <v>0.14913308472715275</v>
      </c>
      <c r="U172" s="30" t="s">
        <v>17</v>
      </c>
      <c r="V172" s="88">
        <v>2.5509056139485756E-3</v>
      </c>
      <c r="W172" s="88">
        <v>0</v>
      </c>
      <c r="X172" s="88">
        <v>0</v>
      </c>
      <c r="Y172" s="88">
        <v>0</v>
      </c>
      <c r="Z172" s="88">
        <v>0.14305478683023609</v>
      </c>
      <c r="AA172" s="88">
        <v>0</v>
      </c>
      <c r="AB172" s="88">
        <v>2.5509056139485752E-3</v>
      </c>
      <c r="AC172" s="89">
        <v>9.7648666901951463E-4</v>
      </c>
      <c r="AD172" s="88">
        <v>0</v>
      </c>
      <c r="AE172" s="88">
        <v>0</v>
      </c>
      <c r="AF172" s="88">
        <v>0</v>
      </c>
      <c r="AG172" s="88">
        <v>0</v>
      </c>
      <c r="AH172" s="88">
        <v>9.7648666901951463E-4</v>
      </c>
      <c r="AI172" s="90">
        <f t="shared" si="151"/>
        <v>0.14913308472715275</v>
      </c>
      <c r="AS172"/>
    </row>
    <row r="173" spans="1:45" ht="15">
      <c r="A173" s="9" t="s">
        <v>141</v>
      </c>
      <c r="B173" s="45">
        <v>3.2950563742958044E-2</v>
      </c>
      <c r="C173" s="45">
        <v>8.3973548817006624E-2</v>
      </c>
      <c r="D173" s="45">
        <v>1.041314125382437</v>
      </c>
      <c r="E173" s="45">
        <v>0</v>
      </c>
      <c r="F173" s="400"/>
      <c r="G173" s="45">
        <v>0</v>
      </c>
      <c r="H173" s="54">
        <v>0</v>
      </c>
      <c r="I173" s="44">
        <f t="shared" si="149"/>
        <v>1.1582382379424017</v>
      </c>
      <c r="J173" s="5"/>
      <c r="K173" s="21" t="s">
        <v>141</v>
      </c>
      <c r="L173" s="45">
        <v>3.2950563742958044E-2</v>
      </c>
      <c r="M173" s="45">
        <v>8.3973548817006624E-2</v>
      </c>
      <c r="N173" s="45">
        <v>1.041314125382437</v>
      </c>
      <c r="O173" s="45">
        <v>0</v>
      </c>
      <c r="P173" s="45">
        <v>0</v>
      </c>
      <c r="Q173" s="45">
        <v>0</v>
      </c>
      <c r="R173" s="46">
        <v>0</v>
      </c>
      <c r="S173" s="47">
        <f t="shared" si="150"/>
        <v>1.1582382379424017</v>
      </c>
      <c r="U173" s="31" t="s">
        <v>141</v>
      </c>
      <c r="V173" s="84">
        <v>3.2950563742958044E-2</v>
      </c>
      <c r="W173" s="84">
        <v>0</v>
      </c>
      <c r="X173" s="84">
        <v>0</v>
      </c>
      <c r="Y173" s="84">
        <v>8.3973548817006624E-2</v>
      </c>
      <c r="Z173" s="84">
        <v>1.041314125382437</v>
      </c>
      <c r="AA173" s="84">
        <v>0</v>
      </c>
      <c r="AB173" s="84">
        <v>0</v>
      </c>
      <c r="AC173" s="85">
        <v>0</v>
      </c>
      <c r="AD173" s="84">
        <v>0</v>
      </c>
      <c r="AE173" s="84">
        <v>0</v>
      </c>
      <c r="AF173" s="84">
        <v>0</v>
      </c>
      <c r="AG173" s="84">
        <v>0</v>
      </c>
      <c r="AH173" s="84">
        <v>0</v>
      </c>
      <c r="AI173" s="87">
        <f t="shared" si="151"/>
        <v>1.1582382379424017</v>
      </c>
      <c r="AS173"/>
    </row>
    <row r="174" spans="1:45" ht="15">
      <c r="A174" s="8" t="s">
        <v>25</v>
      </c>
      <c r="B174" s="48">
        <v>1.3094312307698601</v>
      </c>
      <c r="C174" s="48">
        <v>0.60447165446966167</v>
      </c>
      <c r="D174" s="48">
        <v>114.21236080969173</v>
      </c>
      <c r="E174" s="48">
        <v>11.249254944131744</v>
      </c>
      <c r="F174" s="400"/>
      <c r="G174" s="48">
        <v>1.871000948980668</v>
      </c>
      <c r="H174" s="49">
        <v>1.2263750678047107</v>
      </c>
      <c r="I174" s="50">
        <f t="shared" si="149"/>
        <v>130.47289465584839</v>
      </c>
      <c r="J174" s="5"/>
      <c r="K174" s="20" t="s">
        <v>25</v>
      </c>
      <c r="L174" s="51">
        <v>1.3094312307698601</v>
      </c>
      <c r="M174" s="51">
        <v>0.60447165446966167</v>
      </c>
      <c r="N174" s="51">
        <v>114.21236080969173</v>
      </c>
      <c r="O174" s="51">
        <v>11.249254944131744</v>
      </c>
      <c r="P174" s="51">
        <v>6.800465524875389E-2</v>
      </c>
      <c r="Q174" s="51">
        <v>1.871000948980668</v>
      </c>
      <c r="R174" s="52">
        <v>1.2263750678047107</v>
      </c>
      <c r="S174" s="53">
        <f t="shared" si="150"/>
        <v>130.54089931109715</v>
      </c>
      <c r="U174" s="30" t="s">
        <v>25</v>
      </c>
      <c r="V174" s="88">
        <v>0.325022717730653</v>
      </c>
      <c r="W174" s="88">
        <v>0.48963440705508127</v>
      </c>
      <c r="X174" s="88">
        <v>1.871000948980668</v>
      </c>
      <c r="Y174" s="88">
        <v>0.60447165446966167</v>
      </c>
      <c r="Z174" s="88">
        <v>113.68539306915072</v>
      </c>
      <c r="AA174" s="88">
        <v>11.246984646108857</v>
      </c>
      <c r="AB174" s="88">
        <v>6.800465524875389E-2</v>
      </c>
      <c r="AC174" s="89">
        <v>2.2503872123527415</v>
      </c>
      <c r="AD174" s="88">
        <v>0.49477410598412591</v>
      </c>
      <c r="AE174" s="88">
        <v>2.2702980228881571E-3</v>
      </c>
      <c r="AF174" s="88">
        <v>1.2263750678047107</v>
      </c>
      <c r="AG174" s="88">
        <v>0.52696774054101658</v>
      </c>
      <c r="AH174" s="88">
        <v>0</v>
      </c>
      <c r="AI174" s="90">
        <f t="shared" si="151"/>
        <v>130.54089931109715</v>
      </c>
      <c r="AS174"/>
    </row>
    <row r="175" spans="1:45" ht="15">
      <c r="A175" s="9" t="s">
        <v>24</v>
      </c>
      <c r="B175" s="45">
        <v>0.72613950372700886</v>
      </c>
      <c r="C175" s="45">
        <v>0</v>
      </c>
      <c r="D175" s="45">
        <v>0</v>
      </c>
      <c r="E175" s="45">
        <v>0</v>
      </c>
      <c r="F175" s="400"/>
      <c r="G175" s="45">
        <v>0</v>
      </c>
      <c r="H175" s="54">
        <v>0</v>
      </c>
      <c r="I175" s="44">
        <f t="shared" si="149"/>
        <v>0.72613950372700886</v>
      </c>
      <c r="J175" s="5"/>
      <c r="K175" s="21" t="s">
        <v>24</v>
      </c>
      <c r="L175" s="45">
        <v>0.72613950372700886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6">
        <v>0</v>
      </c>
      <c r="S175" s="47">
        <f t="shared" si="150"/>
        <v>0.72613950372700886</v>
      </c>
      <c r="U175" s="31" t="s">
        <v>24</v>
      </c>
      <c r="V175" s="84">
        <v>0.72613950372700886</v>
      </c>
      <c r="W175" s="84">
        <v>0</v>
      </c>
      <c r="X175" s="84">
        <v>0</v>
      </c>
      <c r="Y175" s="84">
        <v>0</v>
      </c>
      <c r="Z175" s="84">
        <v>0</v>
      </c>
      <c r="AA175" s="84">
        <v>0</v>
      </c>
      <c r="AB175" s="84">
        <v>0</v>
      </c>
      <c r="AC175" s="85">
        <v>0</v>
      </c>
      <c r="AD175" s="84">
        <v>0</v>
      </c>
      <c r="AE175" s="84">
        <v>0</v>
      </c>
      <c r="AF175" s="84">
        <v>0</v>
      </c>
      <c r="AG175" s="84">
        <v>0</v>
      </c>
      <c r="AH175" s="84">
        <v>0</v>
      </c>
      <c r="AI175" s="87">
        <f t="shared" si="151"/>
        <v>0.72613950372700886</v>
      </c>
      <c r="AS175"/>
    </row>
    <row r="176" spans="1:45" ht="15">
      <c r="A176" s="8" t="s">
        <v>57</v>
      </c>
      <c r="B176" s="48">
        <v>0</v>
      </c>
      <c r="C176" s="48">
        <v>0</v>
      </c>
      <c r="D176" s="48">
        <v>0</v>
      </c>
      <c r="E176" s="48">
        <v>0</v>
      </c>
      <c r="F176" s="400"/>
      <c r="G176" s="48">
        <v>0</v>
      </c>
      <c r="H176" s="49">
        <v>0</v>
      </c>
      <c r="I176" s="50">
        <f t="shared" si="149"/>
        <v>0</v>
      </c>
      <c r="J176" s="5"/>
      <c r="K176" s="20" t="s">
        <v>57</v>
      </c>
      <c r="L176" s="51">
        <v>0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2">
        <v>0</v>
      </c>
      <c r="S176" s="53">
        <f t="shared" si="150"/>
        <v>0</v>
      </c>
      <c r="U176" s="30" t="s">
        <v>57</v>
      </c>
      <c r="V176" s="88">
        <v>0</v>
      </c>
      <c r="W176" s="88">
        <v>0</v>
      </c>
      <c r="X176" s="88">
        <v>0</v>
      </c>
      <c r="Y176" s="88">
        <v>0</v>
      </c>
      <c r="Z176" s="88">
        <v>0</v>
      </c>
      <c r="AA176" s="88">
        <v>0</v>
      </c>
      <c r="AB176" s="88">
        <v>0</v>
      </c>
      <c r="AC176" s="89">
        <v>0</v>
      </c>
      <c r="AD176" s="88">
        <v>0</v>
      </c>
      <c r="AE176" s="88">
        <v>0</v>
      </c>
      <c r="AF176" s="88">
        <v>0</v>
      </c>
      <c r="AG176" s="88">
        <v>0</v>
      </c>
      <c r="AH176" s="88">
        <v>0</v>
      </c>
      <c r="AI176" s="90">
        <f t="shared" si="151"/>
        <v>0</v>
      </c>
      <c r="AS176"/>
    </row>
    <row r="177" spans="1:45" ht="15">
      <c r="A177" s="9" t="s">
        <v>22</v>
      </c>
      <c r="B177" s="45">
        <v>6.4621844540817038E-3</v>
      </c>
      <c r="C177" s="45">
        <v>0</v>
      </c>
      <c r="D177" s="45">
        <v>0</v>
      </c>
      <c r="E177" s="45">
        <v>0</v>
      </c>
      <c r="F177" s="400"/>
      <c r="G177" s="45">
        <v>0</v>
      </c>
      <c r="H177" s="54">
        <v>0</v>
      </c>
      <c r="I177" s="44">
        <f t="shared" si="149"/>
        <v>6.4621844540817038E-3</v>
      </c>
      <c r="J177" s="5"/>
      <c r="K177" s="21" t="s">
        <v>22</v>
      </c>
      <c r="L177" s="45">
        <v>6.4621844540817038E-3</v>
      </c>
      <c r="M177" s="45">
        <v>0</v>
      </c>
      <c r="N177" s="45">
        <v>0</v>
      </c>
      <c r="O177" s="45">
        <v>0</v>
      </c>
      <c r="P177" s="45">
        <v>8.4771592178908103E-2</v>
      </c>
      <c r="Q177" s="45">
        <v>0</v>
      </c>
      <c r="R177" s="46">
        <v>0</v>
      </c>
      <c r="S177" s="47">
        <f t="shared" si="150"/>
        <v>9.1233776632989802E-2</v>
      </c>
      <c r="U177" s="31" t="s">
        <v>22</v>
      </c>
      <c r="V177" s="84">
        <v>6.4621844540817038E-3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8.4771592178908103E-2</v>
      </c>
      <c r="AC177" s="85">
        <v>0</v>
      </c>
      <c r="AD177" s="84">
        <v>0</v>
      </c>
      <c r="AE177" s="84">
        <v>0</v>
      </c>
      <c r="AF177" s="84">
        <v>0</v>
      </c>
      <c r="AG177" s="84">
        <v>0</v>
      </c>
      <c r="AH177" s="84">
        <v>0</v>
      </c>
      <c r="AI177" s="87">
        <f t="shared" si="151"/>
        <v>9.1233776632989802E-2</v>
      </c>
      <c r="AS177"/>
    </row>
    <row r="178" spans="1:45" ht="15">
      <c r="A178" s="8" t="s">
        <v>21</v>
      </c>
      <c r="B178" s="48">
        <v>0</v>
      </c>
      <c r="C178" s="48">
        <v>0</v>
      </c>
      <c r="D178" s="48">
        <v>0</v>
      </c>
      <c r="E178" s="48">
        <v>0</v>
      </c>
      <c r="F178" s="400"/>
      <c r="G178" s="48">
        <v>0</v>
      </c>
      <c r="H178" s="49">
        <v>0</v>
      </c>
      <c r="I178" s="50">
        <f t="shared" si="149"/>
        <v>0</v>
      </c>
      <c r="J178" s="5"/>
      <c r="K178" s="20" t="s">
        <v>21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2">
        <v>0</v>
      </c>
      <c r="S178" s="53">
        <f t="shared" si="150"/>
        <v>0</v>
      </c>
      <c r="U178" s="30" t="s">
        <v>58</v>
      </c>
      <c r="V178" s="88">
        <v>0</v>
      </c>
      <c r="W178" s="88">
        <v>0</v>
      </c>
      <c r="X178" s="88">
        <v>0</v>
      </c>
      <c r="Y178" s="88">
        <v>0</v>
      </c>
      <c r="Z178" s="88">
        <v>0</v>
      </c>
      <c r="AA178" s="88">
        <v>0</v>
      </c>
      <c r="AB178" s="88">
        <v>0</v>
      </c>
      <c r="AC178" s="89">
        <v>0</v>
      </c>
      <c r="AD178" s="88">
        <v>0</v>
      </c>
      <c r="AE178" s="88">
        <v>0</v>
      </c>
      <c r="AF178" s="88">
        <v>0</v>
      </c>
      <c r="AG178" s="88">
        <v>0</v>
      </c>
      <c r="AH178" s="88">
        <v>0</v>
      </c>
      <c r="AI178" s="90">
        <f t="shared" si="151"/>
        <v>0</v>
      </c>
      <c r="AS178"/>
    </row>
    <row r="179" spans="1:45" ht="15">
      <c r="A179" s="10" t="s">
        <v>61</v>
      </c>
      <c r="B179" s="45">
        <v>0</v>
      </c>
      <c r="C179" s="45">
        <v>0</v>
      </c>
      <c r="D179" s="45">
        <v>0</v>
      </c>
      <c r="E179" s="45">
        <v>0</v>
      </c>
      <c r="F179" s="400"/>
      <c r="G179" s="45">
        <v>0</v>
      </c>
      <c r="H179" s="54">
        <v>0</v>
      </c>
      <c r="I179" s="44">
        <f t="shared" si="149"/>
        <v>0</v>
      </c>
      <c r="J179" s="5"/>
      <c r="K179" s="22" t="s">
        <v>61</v>
      </c>
      <c r="L179" s="45">
        <v>0</v>
      </c>
      <c r="M179" s="45">
        <v>0</v>
      </c>
      <c r="N179" s="45">
        <v>0</v>
      </c>
      <c r="O179" s="45">
        <v>0</v>
      </c>
      <c r="P179" s="45">
        <v>0</v>
      </c>
      <c r="Q179" s="45">
        <v>0</v>
      </c>
      <c r="R179" s="46">
        <v>0</v>
      </c>
      <c r="S179" s="47">
        <f t="shared" si="150"/>
        <v>0</v>
      </c>
      <c r="U179" s="32" t="s">
        <v>59</v>
      </c>
      <c r="V179" s="84">
        <v>0</v>
      </c>
      <c r="W179" s="84">
        <v>0</v>
      </c>
      <c r="X179" s="84">
        <v>0</v>
      </c>
      <c r="Y179" s="84">
        <v>0</v>
      </c>
      <c r="Z179" s="84">
        <v>0</v>
      </c>
      <c r="AA179" s="84">
        <v>0</v>
      </c>
      <c r="AB179" s="84">
        <v>0</v>
      </c>
      <c r="AC179" s="85">
        <v>0</v>
      </c>
      <c r="AD179" s="86">
        <v>0</v>
      </c>
      <c r="AE179" s="86">
        <v>0</v>
      </c>
      <c r="AF179" s="86">
        <v>0</v>
      </c>
      <c r="AG179" s="86">
        <v>0</v>
      </c>
      <c r="AH179" s="86">
        <v>0</v>
      </c>
      <c r="AI179" s="87">
        <f t="shared" si="151"/>
        <v>0</v>
      </c>
      <c r="AS179"/>
    </row>
    <row r="180" spans="1:45">
      <c r="A180" s="11" t="s">
        <v>23</v>
      </c>
      <c r="B180" s="55">
        <v>0</v>
      </c>
      <c r="C180" s="55">
        <v>0</v>
      </c>
      <c r="D180" s="55">
        <v>0</v>
      </c>
      <c r="E180" s="55">
        <v>0</v>
      </c>
      <c r="F180" s="400"/>
      <c r="G180" s="55">
        <v>0</v>
      </c>
      <c r="H180" s="56">
        <v>0</v>
      </c>
      <c r="I180" s="57">
        <f t="shared" si="149"/>
        <v>0</v>
      </c>
      <c r="J180" s="5"/>
      <c r="K180" s="23" t="s">
        <v>23</v>
      </c>
      <c r="L180" s="58">
        <v>0</v>
      </c>
      <c r="M180" s="58">
        <v>0</v>
      </c>
      <c r="N180" s="58">
        <v>0</v>
      </c>
      <c r="O180" s="58">
        <v>0</v>
      </c>
      <c r="P180" s="58">
        <v>0</v>
      </c>
      <c r="Q180" s="58">
        <v>0</v>
      </c>
      <c r="R180" s="59">
        <v>0</v>
      </c>
      <c r="S180" s="60">
        <f t="shared" si="150"/>
        <v>0</v>
      </c>
      <c r="U180" s="33" t="s">
        <v>62</v>
      </c>
      <c r="V180" s="91">
        <v>0</v>
      </c>
      <c r="W180" s="91">
        <v>0</v>
      </c>
      <c r="X180" s="91">
        <v>0</v>
      </c>
      <c r="Y180" s="91">
        <v>0</v>
      </c>
      <c r="Z180" s="91">
        <v>0</v>
      </c>
      <c r="AA180" s="91">
        <v>0</v>
      </c>
      <c r="AB180" s="91">
        <v>0</v>
      </c>
      <c r="AC180" s="91">
        <v>0</v>
      </c>
      <c r="AD180" s="91">
        <v>0</v>
      </c>
      <c r="AE180" s="91">
        <v>0</v>
      </c>
      <c r="AF180" s="91">
        <v>0</v>
      </c>
      <c r="AG180" s="91">
        <v>0</v>
      </c>
      <c r="AH180" s="92">
        <v>0</v>
      </c>
      <c r="AI180" s="93">
        <f t="shared" si="151"/>
        <v>0</v>
      </c>
      <c r="AS180"/>
    </row>
    <row r="181" spans="1:45">
      <c r="A181" s="12" t="s">
        <v>19</v>
      </c>
      <c r="B181" s="61">
        <v>0</v>
      </c>
      <c r="C181" s="61">
        <v>0</v>
      </c>
      <c r="D181" s="61">
        <v>0</v>
      </c>
      <c r="E181" s="61">
        <v>0</v>
      </c>
      <c r="F181" s="400"/>
      <c r="G181" s="61">
        <v>0</v>
      </c>
      <c r="H181" s="62">
        <v>0</v>
      </c>
      <c r="I181" s="63">
        <f t="shared" si="149"/>
        <v>0</v>
      </c>
      <c r="J181" s="5"/>
      <c r="K181" s="24" t="s">
        <v>19</v>
      </c>
      <c r="L181" s="61">
        <v>0</v>
      </c>
      <c r="M181" s="61">
        <v>0</v>
      </c>
      <c r="N181" s="61">
        <v>0</v>
      </c>
      <c r="O181" s="61">
        <v>0</v>
      </c>
      <c r="P181" s="61">
        <v>0</v>
      </c>
      <c r="Q181" s="61">
        <v>0</v>
      </c>
      <c r="R181" s="64">
        <v>0</v>
      </c>
      <c r="S181" s="65">
        <f t="shared" si="150"/>
        <v>0</v>
      </c>
      <c r="U181" s="34" t="s">
        <v>19</v>
      </c>
      <c r="V181" s="94">
        <v>0</v>
      </c>
      <c r="W181" s="94">
        <v>0</v>
      </c>
      <c r="X181" s="94">
        <v>0</v>
      </c>
      <c r="Y181" s="94">
        <v>0</v>
      </c>
      <c r="Z181" s="94">
        <v>0</v>
      </c>
      <c r="AA181" s="94">
        <v>0</v>
      </c>
      <c r="AB181" s="94">
        <v>0</v>
      </c>
      <c r="AC181" s="94">
        <v>0</v>
      </c>
      <c r="AD181" s="95">
        <v>0</v>
      </c>
      <c r="AE181" s="95">
        <v>0</v>
      </c>
      <c r="AF181" s="95">
        <v>0</v>
      </c>
      <c r="AG181" s="95">
        <v>0</v>
      </c>
      <c r="AH181" s="95">
        <v>0</v>
      </c>
      <c r="AI181" s="96">
        <f t="shared" si="151"/>
        <v>0</v>
      </c>
      <c r="AS181"/>
    </row>
    <row r="182" spans="1:45">
      <c r="A182" s="11" t="s">
        <v>20</v>
      </c>
      <c r="B182" s="55">
        <v>0</v>
      </c>
      <c r="C182" s="55">
        <v>0</v>
      </c>
      <c r="D182" s="55">
        <v>0</v>
      </c>
      <c r="E182" s="55">
        <v>0</v>
      </c>
      <c r="F182" s="400"/>
      <c r="G182" s="55">
        <v>0</v>
      </c>
      <c r="H182" s="56">
        <v>0</v>
      </c>
      <c r="I182" s="57">
        <f t="shared" si="149"/>
        <v>0</v>
      </c>
      <c r="J182" s="5"/>
      <c r="K182" s="23" t="s">
        <v>20</v>
      </c>
      <c r="L182" s="58">
        <v>0</v>
      </c>
      <c r="M182" s="58">
        <v>0</v>
      </c>
      <c r="N182" s="58">
        <v>0</v>
      </c>
      <c r="O182" s="58">
        <v>0</v>
      </c>
      <c r="P182" s="58">
        <v>0</v>
      </c>
      <c r="Q182" s="58">
        <v>0</v>
      </c>
      <c r="R182" s="59">
        <v>0</v>
      </c>
      <c r="S182" s="60">
        <f t="shared" si="150"/>
        <v>0</v>
      </c>
      <c r="U182" s="33" t="s">
        <v>20</v>
      </c>
      <c r="V182" s="91">
        <v>0</v>
      </c>
      <c r="W182" s="91">
        <v>0</v>
      </c>
      <c r="X182" s="91">
        <v>0</v>
      </c>
      <c r="Y182" s="91">
        <v>0</v>
      </c>
      <c r="Z182" s="91">
        <v>0</v>
      </c>
      <c r="AA182" s="91">
        <v>0</v>
      </c>
      <c r="AB182" s="91">
        <v>0</v>
      </c>
      <c r="AC182" s="91">
        <v>0</v>
      </c>
      <c r="AD182" s="91">
        <v>0</v>
      </c>
      <c r="AE182" s="91">
        <v>0</v>
      </c>
      <c r="AF182" s="91">
        <v>0</v>
      </c>
      <c r="AG182" s="91">
        <v>0</v>
      </c>
      <c r="AH182" s="92">
        <v>0</v>
      </c>
      <c r="AI182" s="93">
        <f t="shared" si="151"/>
        <v>0</v>
      </c>
      <c r="AS182"/>
    </row>
    <row r="183" spans="1:45" ht="15" thickBot="1">
      <c r="A183" s="13" t="s">
        <v>11</v>
      </c>
      <c r="B183" s="66">
        <v>0</v>
      </c>
      <c r="C183" s="66">
        <v>0</v>
      </c>
      <c r="D183" s="66">
        <v>0</v>
      </c>
      <c r="E183" s="66">
        <v>0</v>
      </c>
      <c r="F183" s="401"/>
      <c r="G183" s="66">
        <v>0</v>
      </c>
      <c r="H183" s="67">
        <v>0</v>
      </c>
      <c r="I183" s="68">
        <f t="shared" si="149"/>
        <v>0</v>
      </c>
      <c r="J183" s="5"/>
      <c r="K183" s="25" t="s">
        <v>11</v>
      </c>
      <c r="L183" s="66">
        <v>0</v>
      </c>
      <c r="M183" s="66">
        <v>0</v>
      </c>
      <c r="N183" s="66">
        <v>0</v>
      </c>
      <c r="O183" s="66">
        <v>0</v>
      </c>
      <c r="P183" s="66">
        <v>0</v>
      </c>
      <c r="Q183" s="66">
        <v>0</v>
      </c>
      <c r="R183" s="69">
        <v>0</v>
      </c>
      <c r="S183" s="70">
        <f t="shared" si="150"/>
        <v>0</v>
      </c>
      <c r="U183" s="34" t="s">
        <v>11</v>
      </c>
      <c r="V183" s="94">
        <v>0</v>
      </c>
      <c r="W183" s="94">
        <v>0</v>
      </c>
      <c r="X183" s="94">
        <v>0</v>
      </c>
      <c r="Y183" s="94">
        <v>0</v>
      </c>
      <c r="Z183" s="94">
        <v>0</v>
      </c>
      <c r="AA183" s="94">
        <v>0</v>
      </c>
      <c r="AB183" s="94">
        <v>0</v>
      </c>
      <c r="AC183" s="94">
        <v>0</v>
      </c>
      <c r="AD183" s="95">
        <v>0</v>
      </c>
      <c r="AE183" s="95">
        <v>0</v>
      </c>
      <c r="AF183" s="95">
        <v>0</v>
      </c>
      <c r="AG183" s="95">
        <v>0</v>
      </c>
      <c r="AH183" s="95">
        <v>0</v>
      </c>
      <c r="AI183" s="96">
        <f t="shared" si="151"/>
        <v>0</v>
      </c>
      <c r="AS183"/>
    </row>
    <row r="184" spans="1:45" ht="15">
      <c r="A184" s="14" t="s">
        <v>26</v>
      </c>
      <c r="B184" s="71">
        <f>SUM(B163:B179)</f>
        <v>3.2102796761224006</v>
      </c>
      <c r="C184" s="71">
        <f t="shared" ref="C184:I184" si="152">SUM(C163:C179)</f>
        <v>0.68844520328666825</v>
      </c>
      <c r="D184" s="71">
        <f t="shared" si="152"/>
        <v>115.47084433282501</v>
      </c>
      <c r="E184" s="71">
        <f t="shared" si="152"/>
        <v>11.39123693748644</v>
      </c>
      <c r="F184" s="71">
        <f t="shared" si="152"/>
        <v>0</v>
      </c>
      <c r="G184" s="71">
        <f t="shared" si="152"/>
        <v>1.871000948980668</v>
      </c>
      <c r="H184" s="72">
        <f t="shared" si="152"/>
        <v>1.2263750678047107</v>
      </c>
      <c r="I184" s="44">
        <f t="shared" si="152"/>
        <v>133.85818216650591</v>
      </c>
      <c r="J184" s="5"/>
      <c r="K184" s="26" t="s">
        <v>26</v>
      </c>
      <c r="L184" s="71">
        <f>SUM(L163:L179)</f>
        <v>3.2102796761224006</v>
      </c>
      <c r="M184" s="71">
        <f t="shared" ref="M184:S184" si="153">SUM(M163:M179)</f>
        <v>0.68844520328666825</v>
      </c>
      <c r="N184" s="71">
        <f t="shared" si="153"/>
        <v>115.47084433282501</v>
      </c>
      <c r="O184" s="71">
        <f t="shared" si="153"/>
        <v>11.39123693748644</v>
      </c>
      <c r="P184" s="71">
        <f t="shared" si="153"/>
        <v>2.2862497412607388</v>
      </c>
      <c r="Q184" s="71">
        <f t="shared" si="153"/>
        <v>1.871000948980668</v>
      </c>
      <c r="R184" s="72">
        <f t="shared" si="153"/>
        <v>1.2263750678047107</v>
      </c>
      <c r="S184" s="73">
        <f t="shared" si="153"/>
        <v>136.14443190776666</v>
      </c>
      <c r="U184" s="35" t="s">
        <v>60</v>
      </c>
      <c r="V184" s="97">
        <f>SUM(V163:V179)</f>
        <v>2.2258711630831938</v>
      </c>
      <c r="W184" s="97">
        <f t="shared" ref="W184:AH184" si="154">SUM(W163:W179)</f>
        <v>0.48963440705508127</v>
      </c>
      <c r="X184" s="97">
        <f t="shared" si="154"/>
        <v>1.871000948980668</v>
      </c>
      <c r="Y184" s="97">
        <f t="shared" si="154"/>
        <v>0.68844520328666825</v>
      </c>
      <c r="Z184" s="97">
        <f t="shared" si="154"/>
        <v>114.943876592284</v>
      </c>
      <c r="AA184" s="97">
        <f t="shared" si="154"/>
        <v>11.387990152794533</v>
      </c>
      <c r="AB184" s="97">
        <f t="shared" si="154"/>
        <v>2.2862497412607388</v>
      </c>
      <c r="AC184" s="97">
        <f t="shared" si="154"/>
        <v>2.2513636990217609</v>
      </c>
      <c r="AD184" s="98">
        <f t="shared" si="154"/>
        <v>0.49477410598412591</v>
      </c>
      <c r="AE184" s="98">
        <f t="shared" si="154"/>
        <v>2.2702980228881571E-3</v>
      </c>
      <c r="AF184" s="98">
        <f t="shared" si="154"/>
        <v>1.2263750678047107</v>
      </c>
      <c r="AG184" s="98">
        <f t="shared" si="154"/>
        <v>0.52696774054101658</v>
      </c>
      <c r="AH184" s="98">
        <f t="shared" si="154"/>
        <v>9.7648666901951463E-4</v>
      </c>
      <c r="AI184" s="99">
        <f>SUM(V184:AC184)</f>
        <v>136.14443190776666</v>
      </c>
      <c r="AS184"/>
    </row>
    <row r="185" spans="1:45" s="2" customFormat="1" ht="15" thickBot="1">
      <c r="A185" s="15" t="s">
        <v>100</v>
      </c>
      <c r="B185" s="100">
        <f>IF($I184=0,"-",B184/$I184)</f>
        <v>2.3982692907999755E-2</v>
      </c>
      <c r="C185" s="100">
        <f t="shared" ref="C185:H185" si="155">IF($I184=0,"-",C184/$I184)</f>
        <v>5.1430939233158921E-3</v>
      </c>
      <c r="D185" s="100">
        <f t="shared" si="155"/>
        <v>0.86263568251054734</v>
      </c>
      <c r="E185" s="100">
        <f t="shared" si="155"/>
        <v>8.5099295038363096E-2</v>
      </c>
      <c r="F185" s="100">
        <f t="shared" si="155"/>
        <v>0</v>
      </c>
      <c r="G185" s="100">
        <f t="shared" si="155"/>
        <v>1.3977486610817215E-2</v>
      </c>
      <c r="H185" s="101">
        <f t="shared" si="155"/>
        <v>9.1617490089565493E-3</v>
      </c>
      <c r="I185" s="102">
        <f>SUM(B185:H185)</f>
        <v>0.99999999999999978</v>
      </c>
      <c r="J185"/>
      <c r="K185" s="27" t="s">
        <v>100</v>
      </c>
      <c r="L185" s="76">
        <f>IF($S184=0,"-",L184/$S184)</f>
        <v>2.3579955721562369E-2</v>
      </c>
      <c r="M185" s="76">
        <f t="shared" ref="M185:R185" si="156">IF($S184=0,"-",M184/$S184)</f>
        <v>5.0567268425128617E-3</v>
      </c>
      <c r="N185" s="76">
        <f t="shared" si="156"/>
        <v>0.84814959168548798</v>
      </c>
      <c r="O185" s="76">
        <f t="shared" si="156"/>
        <v>8.3670237393209182E-2</v>
      </c>
      <c r="P185" s="76">
        <f t="shared" si="156"/>
        <v>1.6792825892502142E-2</v>
      </c>
      <c r="Q185" s="76">
        <f t="shared" si="156"/>
        <v>1.374276511174698E-2</v>
      </c>
      <c r="R185" s="77">
        <f t="shared" si="156"/>
        <v>9.0078973529783366E-3</v>
      </c>
      <c r="S185" s="78">
        <f>SUM(L185:R185)</f>
        <v>1</v>
      </c>
      <c r="U185" s="36" t="s">
        <v>100</v>
      </c>
      <c r="V185" s="103">
        <f>+V184/$AI184</f>
        <v>1.6349336744018644E-2</v>
      </c>
      <c r="W185" s="103">
        <f t="shared" ref="W185:AH185" si="157">+W184/$AI184</f>
        <v>3.5964335830259465E-3</v>
      </c>
      <c r="X185" s="103">
        <f t="shared" si="157"/>
        <v>1.374276511174698E-2</v>
      </c>
      <c r="Y185" s="103">
        <f t="shared" si="157"/>
        <v>5.0567268425128617E-3</v>
      </c>
      <c r="Z185" s="103">
        <f t="shared" si="157"/>
        <v>0.84427893951736976</v>
      </c>
      <c r="AA185" s="103">
        <f t="shared" si="157"/>
        <v>8.3646389303012547E-2</v>
      </c>
      <c r="AB185" s="103">
        <f t="shared" si="157"/>
        <v>1.6792825892502142E-2</v>
      </c>
      <c r="AC185" s="103">
        <f t="shared" si="157"/>
        <v>1.6536583005810956E-2</v>
      </c>
      <c r="AD185" s="103">
        <f t="shared" si="157"/>
        <v>3.6341853945177794E-3</v>
      </c>
      <c r="AE185" s="103">
        <f t="shared" si="157"/>
        <v>1.6675658277572519E-5</v>
      </c>
      <c r="AF185" s="103">
        <f t="shared" si="157"/>
        <v>9.0078973529783366E-3</v>
      </c>
      <c r="AG185" s="103">
        <f t="shared" si="157"/>
        <v>3.8706521681181921E-3</v>
      </c>
      <c r="AH185" s="103">
        <f t="shared" si="157"/>
        <v>7.1724319190743843E-6</v>
      </c>
      <c r="AI185" s="104">
        <f>SUM(V185:AC185)</f>
        <v>1</v>
      </c>
    </row>
    <row r="186" spans="1:45" ht="15" thickBot="1">
      <c r="A186" s="16"/>
      <c r="B186" s="16"/>
      <c r="C186" s="16"/>
      <c r="D186" s="16"/>
      <c r="E186" s="16"/>
      <c r="F186" s="16"/>
      <c r="G186" s="16"/>
      <c r="H186" s="16"/>
      <c r="I186" s="16"/>
      <c r="K186" s="16"/>
      <c r="L186" s="16"/>
      <c r="M186" s="16"/>
      <c r="N186" s="16"/>
      <c r="O186" s="16"/>
      <c r="P186" s="16"/>
      <c r="Q186" s="16"/>
      <c r="R186" s="16"/>
      <c r="S186" s="16"/>
      <c r="AI186" s="5"/>
      <c r="AS186"/>
    </row>
    <row r="187" spans="1:45" ht="28.5">
      <c r="A187" s="431" t="s">
        <v>32</v>
      </c>
      <c r="B187" s="37" t="s">
        <v>0</v>
      </c>
      <c r="C187" s="37" t="s">
        <v>1</v>
      </c>
      <c r="D187" s="37" t="s">
        <v>2</v>
      </c>
      <c r="E187" s="37" t="s">
        <v>3</v>
      </c>
      <c r="F187" s="37" t="s">
        <v>27</v>
      </c>
      <c r="G187" s="37" t="s">
        <v>4</v>
      </c>
      <c r="H187" s="37" t="s">
        <v>5</v>
      </c>
      <c r="I187" s="38" t="s">
        <v>6</v>
      </c>
      <c r="K187" s="381" t="s">
        <v>32</v>
      </c>
      <c r="L187" s="39" t="s">
        <v>0</v>
      </c>
      <c r="M187" s="39" t="s">
        <v>1</v>
      </c>
      <c r="N187" s="39" t="s">
        <v>2</v>
      </c>
      <c r="O187" s="39" t="s">
        <v>3</v>
      </c>
      <c r="P187" s="39" t="s">
        <v>27</v>
      </c>
      <c r="Q187" s="39" t="s">
        <v>4</v>
      </c>
      <c r="R187" s="39" t="s">
        <v>5</v>
      </c>
      <c r="S187" s="40" t="s">
        <v>6</v>
      </c>
      <c r="U187" s="383" t="s">
        <v>32</v>
      </c>
      <c r="V187" s="79" t="s">
        <v>69</v>
      </c>
      <c r="W187" s="79" t="s">
        <v>70</v>
      </c>
      <c r="X187" s="79" t="s">
        <v>4</v>
      </c>
      <c r="Y187" s="79" t="s">
        <v>1</v>
      </c>
      <c r="Z187" s="79" t="s">
        <v>2</v>
      </c>
      <c r="AA187" s="79" t="s">
        <v>3</v>
      </c>
      <c r="AB187" s="79" t="s">
        <v>52</v>
      </c>
      <c r="AC187" s="79" t="s">
        <v>64</v>
      </c>
      <c r="AD187" s="80" t="s">
        <v>72</v>
      </c>
      <c r="AE187" s="80" t="s">
        <v>79</v>
      </c>
      <c r="AF187" s="80" t="s">
        <v>73</v>
      </c>
      <c r="AG187" s="80" t="s">
        <v>80</v>
      </c>
      <c r="AH187" s="80" t="s">
        <v>81</v>
      </c>
      <c r="AI187" s="81" t="s">
        <v>60</v>
      </c>
      <c r="AS187"/>
    </row>
    <row r="188" spans="1:45" ht="15" customHeight="1">
      <c r="A188" s="432" t="s">
        <v>32</v>
      </c>
      <c r="B188" s="372" t="s">
        <v>109</v>
      </c>
      <c r="C188" s="373"/>
      <c r="D188" s="373"/>
      <c r="E188" s="373"/>
      <c r="F188" s="373"/>
      <c r="G188" s="373"/>
      <c r="H188" s="373"/>
      <c r="I188" s="374"/>
      <c r="K188" s="382" t="s">
        <v>32</v>
      </c>
      <c r="L188" s="369" t="s">
        <v>109</v>
      </c>
      <c r="M188" s="370"/>
      <c r="N188" s="370"/>
      <c r="O188" s="370"/>
      <c r="P188" s="370"/>
      <c r="Q188" s="370"/>
      <c r="R188" s="370"/>
      <c r="S188" s="371"/>
      <c r="U188" s="384" t="s">
        <v>32</v>
      </c>
      <c r="V188" s="379" t="s">
        <v>109</v>
      </c>
      <c r="W188" s="379"/>
      <c r="X188" s="379"/>
      <c r="Y188" s="379"/>
      <c r="Z188" s="379"/>
      <c r="AA188" s="379"/>
      <c r="AB188" s="379"/>
      <c r="AC188" s="379"/>
      <c r="AD188" s="379"/>
      <c r="AE188" s="379"/>
      <c r="AF188" s="379"/>
      <c r="AG188" s="379"/>
      <c r="AH188" s="379"/>
      <c r="AI188" s="380"/>
      <c r="AS188"/>
    </row>
    <row r="189" spans="1:45" ht="15">
      <c r="A189" s="7" t="s">
        <v>7</v>
      </c>
      <c r="B189" s="42">
        <v>0</v>
      </c>
      <c r="C189" s="42">
        <v>0</v>
      </c>
      <c r="D189" s="42">
        <v>0</v>
      </c>
      <c r="E189" s="42">
        <v>0</v>
      </c>
      <c r="F189" s="399"/>
      <c r="G189" s="42">
        <v>0</v>
      </c>
      <c r="H189" s="43">
        <v>0</v>
      </c>
      <c r="I189" s="44">
        <f>SUM(B189:H189)</f>
        <v>0</v>
      </c>
      <c r="J189" s="5"/>
      <c r="K189" s="28" t="s">
        <v>7</v>
      </c>
      <c r="L189" s="42">
        <v>0</v>
      </c>
      <c r="M189" s="42">
        <v>0</v>
      </c>
      <c r="N189" s="42">
        <v>0</v>
      </c>
      <c r="O189" s="42">
        <v>0</v>
      </c>
      <c r="P189" s="42">
        <v>0</v>
      </c>
      <c r="Q189" s="42">
        <v>0</v>
      </c>
      <c r="R189" s="82">
        <v>0</v>
      </c>
      <c r="S189" s="83">
        <f>SUM(L189:R189)</f>
        <v>0</v>
      </c>
      <c r="U189" s="29" t="s">
        <v>7</v>
      </c>
      <c r="V189" s="84">
        <v>0</v>
      </c>
      <c r="W189" s="84">
        <v>0</v>
      </c>
      <c r="X189" s="84">
        <v>0</v>
      </c>
      <c r="Y189" s="84">
        <v>0</v>
      </c>
      <c r="Z189" s="84">
        <v>0</v>
      </c>
      <c r="AA189" s="84">
        <v>0</v>
      </c>
      <c r="AB189" s="84">
        <v>0</v>
      </c>
      <c r="AC189" s="85">
        <v>0</v>
      </c>
      <c r="AD189" s="86">
        <v>0</v>
      </c>
      <c r="AE189" s="86">
        <v>0</v>
      </c>
      <c r="AF189" s="86">
        <v>0</v>
      </c>
      <c r="AG189" s="86">
        <v>0</v>
      </c>
      <c r="AH189" s="86">
        <v>0</v>
      </c>
      <c r="AI189" s="87">
        <f>SUM(V189:AC189)</f>
        <v>0</v>
      </c>
      <c r="AS189"/>
    </row>
    <row r="190" spans="1:45" ht="15">
      <c r="A190" s="8" t="s">
        <v>8</v>
      </c>
      <c r="B190" s="48">
        <v>0</v>
      </c>
      <c r="C190" s="48">
        <v>0</v>
      </c>
      <c r="D190" s="48">
        <v>0</v>
      </c>
      <c r="E190" s="48">
        <v>0</v>
      </c>
      <c r="F190" s="400"/>
      <c r="G190" s="48">
        <v>0</v>
      </c>
      <c r="H190" s="49">
        <v>0</v>
      </c>
      <c r="I190" s="50">
        <f t="shared" ref="I190:I209" si="158">SUM(B190:H190)</f>
        <v>0</v>
      </c>
      <c r="J190" s="5"/>
      <c r="K190" s="20" t="s">
        <v>8</v>
      </c>
      <c r="L190" s="51">
        <v>0</v>
      </c>
      <c r="M190" s="51">
        <v>0</v>
      </c>
      <c r="N190" s="51">
        <v>0</v>
      </c>
      <c r="O190" s="51">
        <v>0</v>
      </c>
      <c r="P190" s="51">
        <v>0</v>
      </c>
      <c r="Q190" s="51">
        <v>0</v>
      </c>
      <c r="R190" s="52">
        <v>0</v>
      </c>
      <c r="S190" s="53">
        <f t="shared" ref="S190:S209" si="159">SUM(L190:R190)</f>
        <v>0</v>
      </c>
      <c r="U190" s="30" t="s">
        <v>8</v>
      </c>
      <c r="V190" s="88">
        <v>0</v>
      </c>
      <c r="W190" s="88">
        <v>0</v>
      </c>
      <c r="X190" s="88">
        <v>0</v>
      </c>
      <c r="Y190" s="88">
        <v>0</v>
      </c>
      <c r="Z190" s="88">
        <v>0</v>
      </c>
      <c r="AA190" s="88">
        <v>0</v>
      </c>
      <c r="AB190" s="88">
        <v>0</v>
      </c>
      <c r="AC190" s="89">
        <v>0</v>
      </c>
      <c r="AD190" s="88">
        <v>0</v>
      </c>
      <c r="AE190" s="88">
        <v>0</v>
      </c>
      <c r="AF190" s="88">
        <v>0</v>
      </c>
      <c r="AG190" s="88">
        <v>0</v>
      </c>
      <c r="AH190" s="88">
        <v>0</v>
      </c>
      <c r="AI190" s="90">
        <f t="shared" ref="AI190:AI209" si="160">SUM(V190:AC190)</f>
        <v>0</v>
      </c>
      <c r="AS190"/>
    </row>
    <row r="191" spans="1:45" ht="15">
      <c r="A191" s="9" t="s">
        <v>10</v>
      </c>
      <c r="B191" s="45">
        <v>0</v>
      </c>
      <c r="C191" s="45">
        <v>0</v>
      </c>
      <c r="D191" s="45">
        <v>0</v>
      </c>
      <c r="E191" s="45">
        <v>0</v>
      </c>
      <c r="F191" s="400"/>
      <c r="G191" s="45">
        <v>0</v>
      </c>
      <c r="H191" s="54">
        <v>0</v>
      </c>
      <c r="I191" s="44">
        <f t="shared" si="158"/>
        <v>0</v>
      </c>
      <c r="J191" s="5"/>
      <c r="K191" s="21" t="s">
        <v>10</v>
      </c>
      <c r="L191" s="45">
        <v>0</v>
      </c>
      <c r="M191" s="45">
        <v>0</v>
      </c>
      <c r="N191" s="45">
        <v>0</v>
      </c>
      <c r="O191" s="45">
        <v>0</v>
      </c>
      <c r="P191" s="45">
        <v>0</v>
      </c>
      <c r="Q191" s="45">
        <v>0</v>
      </c>
      <c r="R191" s="46">
        <v>0</v>
      </c>
      <c r="S191" s="47">
        <f t="shared" si="159"/>
        <v>0</v>
      </c>
      <c r="U191" s="31" t="s">
        <v>10</v>
      </c>
      <c r="V191" s="84">
        <v>0</v>
      </c>
      <c r="W191" s="84">
        <v>0</v>
      </c>
      <c r="X191" s="84">
        <v>0</v>
      </c>
      <c r="Y191" s="84">
        <v>0</v>
      </c>
      <c r="Z191" s="84">
        <v>0</v>
      </c>
      <c r="AA191" s="84">
        <v>0</v>
      </c>
      <c r="AB191" s="84">
        <v>0</v>
      </c>
      <c r="AC191" s="85">
        <v>0</v>
      </c>
      <c r="AD191" s="86">
        <v>0</v>
      </c>
      <c r="AE191" s="86">
        <v>0</v>
      </c>
      <c r="AF191" s="86">
        <v>0</v>
      </c>
      <c r="AG191" s="86">
        <v>0</v>
      </c>
      <c r="AH191" s="86">
        <v>0</v>
      </c>
      <c r="AI191" s="87">
        <f t="shared" si="160"/>
        <v>0</v>
      </c>
      <c r="AS191"/>
    </row>
    <row r="192" spans="1:45" ht="15">
      <c r="A192" s="8" t="s">
        <v>53</v>
      </c>
      <c r="B192" s="48">
        <v>0</v>
      </c>
      <c r="C192" s="48">
        <v>0</v>
      </c>
      <c r="D192" s="48">
        <v>0</v>
      </c>
      <c r="E192" s="48">
        <v>0</v>
      </c>
      <c r="F192" s="400"/>
      <c r="G192" s="48">
        <v>0</v>
      </c>
      <c r="H192" s="49">
        <v>0</v>
      </c>
      <c r="I192" s="50">
        <f t="shared" si="158"/>
        <v>0</v>
      </c>
      <c r="J192" s="5"/>
      <c r="K192" s="20" t="s">
        <v>53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2">
        <v>0</v>
      </c>
      <c r="S192" s="53">
        <f t="shared" si="159"/>
        <v>0</v>
      </c>
      <c r="U192" s="30" t="s">
        <v>53</v>
      </c>
      <c r="V192" s="88">
        <v>0</v>
      </c>
      <c r="W192" s="88">
        <v>0</v>
      </c>
      <c r="X192" s="88">
        <v>0</v>
      </c>
      <c r="Y192" s="88">
        <v>0</v>
      </c>
      <c r="Z192" s="88">
        <v>0</v>
      </c>
      <c r="AA192" s="88">
        <v>0</v>
      </c>
      <c r="AB192" s="88">
        <v>0</v>
      </c>
      <c r="AC192" s="89">
        <v>0</v>
      </c>
      <c r="AD192" s="88">
        <v>0</v>
      </c>
      <c r="AE192" s="88">
        <v>0</v>
      </c>
      <c r="AF192" s="88">
        <v>0</v>
      </c>
      <c r="AG192" s="88">
        <v>0</v>
      </c>
      <c r="AH192" s="88">
        <v>0</v>
      </c>
      <c r="AI192" s="90">
        <f t="shared" si="160"/>
        <v>0</v>
      </c>
      <c r="AS192"/>
    </row>
    <row r="193" spans="1:45" ht="15">
      <c r="A193" s="9" t="s">
        <v>16</v>
      </c>
      <c r="B193" s="45">
        <v>12.428421389586958</v>
      </c>
      <c r="C193" s="45">
        <v>0</v>
      </c>
      <c r="D193" s="45">
        <v>15.390755058989466</v>
      </c>
      <c r="E193" s="45">
        <v>0</v>
      </c>
      <c r="F193" s="400"/>
      <c r="G193" s="45">
        <v>0</v>
      </c>
      <c r="H193" s="54">
        <v>0</v>
      </c>
      <c r="I193" s="44">
        <f t="shared" si="158"/>
        <v>27.819176448576425</v>
      </c>
      <c r="J193" s="5"/>
      <c r="K193" s="21" t="s">
        <v>16</v>
      </c>
      <c r="L193" s="45">
        <v>12.428421389586958</v>
      </c>
      <c r="M193" s="45">
        <v>0</v>
      </c>
      <c r="N193" s="45">
        <v>15.390755058989466</v>
      </c>
      <c r="O193" s="45">
        <v>0</v>
      </c>
      <c r="P193" s="45">
        <v>0</v>
      </c>
      <c r="Q193" s="45">
        <v>0</v>
      </c>
      <c r="R193" s="46">
        <v>0</v>
      </c>
      <c r="S193" s="47">
        <f t="shared" si="159"/>
        <v>27.819176448576425</v>
      </c>
      <c r="U193" s="31" t="s">
        <v>16</v>
      </c>
      <c r="V193" s="84">
        <v>12.428421389586958</v>
      </c>
      <c r="W193" s="84">
        <v>0</v>
      </c>
      <c r="X193" s="84">
        <v>0</v>
      </c>
      <c r="Y193" s="84">
        <v>0</v>
      </c>
      <c r="Z193" s="84">
        <v>15.390755058989466</v>
      </c>
      <c r="AA193" s="84">
        <v>0</v>
      </c>
      <c r="AB193" s="84">
        <v>0</v>
      </c>
      <c r="AC193" s="85">
        <v>0</v>
      </c>
      <c r="AD193" s="86">
        <v>0</v>
      </c>
      <c r="AE193" s="86">
        <v>0</v>
      </c>
      <c r="AF193" s="86">
        <v>0</v>
      </c>
      <c r="AG193" s="86">
        <v>0</v>
      </c>
      <c r="AH193" s="86">
        <v>0</v>
      </c>
      <c r="AI193" s="87">
        <f t="shared" si="160"/>
        <v>27.819176448576425</v>
      </c>
      <c r="AS193"/>
    </row>
    <row r="194" spans="1:45" ht="15">
      <c r="A194" s="8" t="s">
        <v>65</v>
      </c>
      <c r="B194" s="48">
        <v>2.1506075557128872</v>
      </c>
      <c r="C194" s="48">
        <v>1.3585338718308049</v>
      </c>
      <c r="D194" s="48">
        <v>6.2040612867215748</v>
      </c>
      <c r="E194" s="48">
        <v>0</v>
      </c>
      <c r="F194" s="400"/>
      <c r="G194" s="48">
        <v>0</v>
      </c>
      <c r="H194" s="49">
        <v>0</v>
      </c>
      <c r="I194" s="50">
        <f t="shared" si="158"/>
        <v>9.7132027142652664</v>
      </c>
      <c r="J194" s="5"/>
      <c r="K194" s="20" t="s">
        <v>65</v>
      </c>
      <c r="L194" s="51">
        <v>2.1506075557128872</v>
      </c>
      <c r="M194" s="51">
        <v>1.3585338718308049</v>
      </c>
      <c r="N194" s="51">
        <v>6.2040612867215748</v>
      </c>
      <c r="O194" s="51">
        <v>0</v>
      </c>
      <c r="P194" s="51">
        <v>0</v>
      </c>
      <c r="Q194" s="51">
        <v>0</v>
      </c>
      <c r="R194" s="52">
        <v>0</v>
      </c>
      <c r="S194" s="53">
        <f t="shared" si="159"/>
        <v>9.7132027142652664</v>
      </c>
      <c r="U194" s="30" t="s">
        <v>54</v>
      </c>
      <c r="V194" s="88">
        <v>2.0961226837521476</v>
      </c>
      <c r="W194" s="88">
        <v>0</v>
      </c>
      <c r="X194" s="88">
        <v>0</v>
      </c>
      <c r="Y194" s="88">
        <v>1.3585338718308049</v>
      </c>
      <c r="Z194" s="88">
        <v>4.245585747591031</v>
      </c>
      <c r="AA194" s="88">
        <v>0</v>
      </c>
      <c r="AB194" s="88">
        <v>0</v>
      </c>
      <c r="AC194" s="89">
        <v>2.0129604110912833</v>
      </c>
      <c r="AD194" s="88">
        <v>5.4484871960739693E-2</v>
      </c>
      <c r="AE194" s="88">
        <v>0</v>
      </c>
      <c r="AF194" s="88">
        <v>0</v>
      </c>
      <c r="AG194" s="88">
        <v>1.9584755391305435</v>
      </c>
      <c r="AH194" s="88">
        <v>0</v>
      </c>
      <c r="AI194" s="90">
        <f t="shared" si="160"/>
        <v>9.7132027142652664</v>
      </c>
      <c r="AS194"/>
    </row>
    <row r="195" spans="1:45" ht="15">
      <c r="A195" s="9" t="s">
        <v>55</v>
      </c>
      <c r="B195" s="45">
        <v>0</v>
      </c>
      <c r="C195" s="45">
        <v>0</v>
      </c>
      <c r="D195" s="45">
        <v>6.7239199982436521E-2</v>
      </c>
      <c r="E195" s="45">
        <v>0.94253079128396644</v>
      </c>
      <c r="F195" s="400"/>
      <c r="G195" s="45">
        <v>0</v>
      </c>
      <c r="H195" s="54">
        <v>0</v>
      </c>
      <c r="I195" s="44">
        <f t="shared" si="158"/>
        <v>1.0097699912664029</v>
      </c>
      <c r="J195" s="5"/>
      <c r="K195" s="21" t="s">
        <v>55</v>
      </c>
      <c r="L195" s="45">
        <v>0</v>
      </c>
      <c r="M195" s="45">
        <v>0</v>
      </c>
      <c r="N195" s="45">
        <v>6.7239199982436521E-2</v>
      </c>
      <c r="O195" s="45">
        <v>0.94253079128396644</v>
      </c>
      <c r="P195" s="45">
        <v>153.54013095374236</v>
      </c>
      <c r="Q195" s="45">
        <v>0</v>
      </c>
      <c r="R195" s="46">
        <v>0</v>
      </c>
      <c r="S195" s="47">
        <f t="shared" si="159"/>
        <v>154.54990094500877</v>
      </c>
      <c r="U195" s="31" t="s">
        <v>55</v>
      </c>
      <c r="V195" s="84">
        <v>0</v>
      </c>
      <c r="W195" s="84">
        <v>0</v>
      </c>
      <c r="X195" s="84">
        <v>0</v>
      </c>
      <c r="Y195" s="84">
        <v>0</v>
      </c>
      <c r="Z195" s="84">
        <v>0</v>
      </c>
      <c r="AA195" s="84">
        <v>0.12088549737153988</v>
      </c>
      <c r="AB195" s="84">
        <v>153.54013095374236</v>
      </c>
      <c r="AC195" s="85">
        <v>0.88888449389486313</v>
      </c>
      <c r="AD195" s="84">
        <v>0</v>
      </c>
      <c r="AE195" s="84">
        <v>0.82164529391242658</v>
      </c>
      <c r="AF195" s="84">
        <v>0</v>
      </c>
      <c r="AG195" s="84">
        <v>6.7239199982436521E-2</v>
      </c>
      <c r="AH195" s="84">
        <v>0</v>
      </c>
      <c r="AI195" s="87">
        <f t="shared" si="160"/>
        <v>154.54990094500877</v>
      </c>
      <c r="AS195"/>
    </row>
    <row r="196" spans="1:45" ht="15">
      <c r="A196" s="8" t="s">
        <v>12</v>
      </c>
      <c r="B196" s="48">
        <v>0</v>
      </c>
      <c r="C196" s="48">
        <v>0</v>
      </c>
      <c r="D196" s="48">
        <v>0</v>
      </c>
      <c r="E196" s="48">
        <v>0</v>
      </c>
      <c r="F196" s="400"/>
      <c r="G196" s="48">
        <v>0</v>
      </c>
      <c r="H196" s="49">
        <v>0</v>
      </c>
      <c r="I196" s="50">
        <f t="shared" si="158"/>
        <v>0</v>
      </c>
      <c r="J196" s="5"/>
      <c r="K196" s="20" t="s">
        <v>12</v>
      </c>
      <c r="L196" s="51">
        <v>0</v>
      </c>
      <c r="M196" s="51">
        <v>0</v>
      </c>
      <c r="N196" s="51">
        <v>0</v>
      </c>
      <c r="O196" s="51">
        <v>0</v>
      </c>
      <c r="P196" s="51">
        <v>1.2951085362147257</v>
      </c>
      <c r="Q196" s="51">
        <v>0</v>
      </c>
      <c r="R196" s="52">
        <v>0</v>
      </c>
      <c r="S196" s="53">
        <f t="shared" si="159"/>
        <v>1.2951085362147257</v>
      </c>
      <c r="U196" s="30" t="s">
        <v>12</v>
      </c>
      <c r="V196" s="88">
        <v>0</v>
      </c>
      <c r="W196" s="88">
        <v>0</v>
      </c>
      <c r="X196" s="88">
        <v>0</v>
      </c>
      <c r="Y196" s="88">
        <v>0</v>
      </c>
      <c r="Z196" s="88">
        <v>0</v>
      </c>
      <c r="AA196" s="88">
        <v>0</v>
      </c>
      <c r="AB196" s="88">
        <v>1.2951085362147257</v>
      </c>
      <c r="AC196" s="89">
        <v>0</v>
      </c>
      <c r="AD196" s="88">
        <v>0</v>
      </c>
      <c r="AE196" s="88">
        <v>0</v>
      </c>
      <c r="AF196" s="88">
        <v>0</v>
      </c>
      <c r="AG196" s="88">
        <v>0</v>
      </c>
      <c r="AH196" s="88">
        <v>0</v>
      </c>
      <c r="AI196" s="90">
        <f t="shared" si="160"/>
        <v>1.2951085362147257</v>
      </c>
      <c r="AS196"/>
    </row>
    <row r="197" spans="1:45" ht="15">
      <c r="A197" s="9" t="s">
        <v>56</v>
      </c>
      <c r="B197" s="45">
        <v>0</v>
      </c>
      <c r="C197" s="45">
        <v>0</v>
      </c>
      <c r="D197" s="45">
        <v>0</v>
      </c>
      <c r="E197" s="45">
        <v>0</v>
      </c>
      <c r="F197" s="400"/>
      <c r="G197" s="45">
        <v>0</v>
      </c>
      <c r="H197" s="54">
        <v>0</v>
      </c>
      <c r="I197" s="44">
        <f t="shared" si="158"/>
        <v>0</v>
      </c>
      <c r="J197" s="5"/>
      <c r="K197" s="21" t="s">
        <v>56</v>
      </c>
      <c r="L197" s="45">
        <v>0</v>
      </c>
      <c r="M197" s="45">
        <v>0</v>
      </c>
      <c r="N197" s="45">
        <v>0</v>
      </c>
      <c r="O197" s="45">
        <v>0</v>
      </c>
      <c r="P197" s="45">
        <v>0</v>
      </c>
      <c r="Q197" s="45">
        <v>0</v>
      </c>
      <c r="R197" s="46">
        <v>0</v>
      </c>
      <c r="S197" s="47">
        <f t="shared" si="159"/>
        <v>0</v>
      </c>
      <c r="U197" s="31" t="s">
        <v>56</v>
      </c>
      <c r="V197" s="84">
        <v>0</v>
      </c>
      <c r="W197" s="84">
        <v>0</v>
      </c>
      <c r="X197" s="84">
        <v>0</v>
      </c>
      <c r="Y197" s="84">
        <v>0</v>
      </c>
      <c r="Z197" s="84">
        <v>0</v>
      </c>
      <c r="AA197" s="84">
        <v>0</v>
      </c>
      <c r="AB197" s="84">
        <v>0</v>
      </c>
      <c r="AC197" s="85">
        <v>0</v>
      </c>
      <c r="AD197" s="84">
        <v>0</v>
      </c>
      <c r="AE197" s="84">
        <v>0</v>
      </c>
      <c r="AF197" s="84">
        <v>0</v>
      </c>
      <c r="AG197" s="84">
        <v>0</v>
      </c>
      <c r="AH197" s="84">
        <v>0</v>
      </c>
      <c r="AI197" s="87">
        <f t="shared" si="160"/>
        <v>0</v>
      </c>
      <c r="AS197"/>
    </row>
    <row r="198" spans="1:45" ht="15">
      <c r="A198" s="8" t="s">
        <v>17</v>
      </c>
      <c r="B198" s="48">
        <v>4.8482476887020454</v>
      </c>
      <c r="C198" s="48">
        <v>0</v>
      </c>
      <c r="D198" s="48">
        <v>2.8867727717751466</v>
      </c>
      <c r="E198" s="48">
        <v>0</v>
      </c>
      <c r="F198" s="400"/>
      <c r="G198" s="48">
        <v>0</v>
      </c>
      <c r="H198" s="49">
        <v>0</v>
      </c>
      <c r="I198" s="50">
        <f t="shared" si="158"/>
        <v>7.7350204604771919</v>
      </c>
      <c r="J198" s="5"/>
      <c r="K198" s="20" t="s">
        <v>17</v>
      </c>
      <c r="L198" s="51">
        <v>4.8482476887020454</v>
      </c>
      <c r="M198" s="51">
        <v>0</v>
      </c>
      <c r="N198" s="51">
        <v>2.8867727717751466</v>
      </c>
      <c r="O198" s="51">
        <v>0</v>
      </c>
      <c r="P198" s="51">
        <v>1.4949579919225018</v>
      </c>
      <c r="Q198" s="51">
        <v>0</v>
      </c>
      <c r="R198" s="52">
        <v>0</v>
      </c>
      <c r="S198" s="53">
        <f t="shared" si="159"/>
        <v>9.2299784523996937</v>
      </c>
      <c r="U198" s="30" t="s">
        <v>17</v>
      </c>
      <c r="V198" s="88">
        <v>4.8482476887020454</v>
      </c>
      <c r="W198" s="88">
        <v>0</v>
      </c>
      <c r="X198" s="88">
        <v>0</v>
      </c>
      <c r="Y198" s="88">
        <v>0</v>
      </c>
      <c r="Z198" s="88">
        <v>1.0781372326580021</v>
      </c>
      <c r="AA198" s="88">
        <v>0</v>
      </c>
      <c r="AB198" s="88">
        <v>1.4949579919225018</v>
      </c>
      <c r="AC198" s="89">
        <v>1.8086355391171443</v>
      </c>
      <c r="AD198" s="88">
        <v>0</v>
      </c>
      <c r="AE198" s="88">
        <v>0</v>
      </c>
      <c r="AF198" s="88">
        <v>0</v>
      </c>
      <c r="AG198" s="88">
        <v>1.8086355391171443</v>
      </c>
      <c r="AH198" s="88">
        <v>0</v>
      </c>
      <c r="AI198" s="90">
        <f t="shared" si="160"/>
        <v>9.2299784523996937</v>
      </c>
      <c r="AS198"/>
    </row>
    <row r="199" spans="1:45" ht="15">
      <c r="A199" s="9" t="s">
        <v>141</v>
      </c>
      <c r="B199" s="45">
        <v>14.263367178222413</v>
      </c>
      <c r="C199" s="45">
        <v>20.189637117232142</v>
      </c>
      <c r="D199" s="45">
        <v>157.98037758316715</v>
      </c>
      <c r="E199" s="45">
        <v>0</v>
      </c>
      <c r="F199" s="400"/>
      <c r="G199" s="45">
        <v>0</v>
      </c>
      <c r="H199" s="54">
        <v>0</v>
      </c>
      <c r="I199" s="44">
        <f t="shared" si="158"/>
        <v>192.4333818786217</v>
      </c>
      <c r="J199" s="5"/>
      <c r="K199" s="21" t="s">
        <v>141</v>
      </c>
      <c r="L199" s="45">
        <v>14.263367178222413</v>
      </c>
      <c r="M199" s="45">
        <v>20.189637117232142</v>
      </c>
      <c r="N199" s="45">
        <v>157.98037758316715</v>
      </c>
      <c r="O199" s="45">
        <v>0</v>
      </c>
      <c r="P199" s="45">
        <v>0</v>
      </c>
      <c r="Q199" s="45">
        <v>0</v>
      </c>
      <c r="R199" s="46">
        <v>0</v>
      </c>
      <c r="S199" s="47">
        <f t="shared" si="159"/>
        <v>192.4333818786217</v>
      </c>
      <c r="U199" s="31" t="s">
        <v>141</v>
      </c>
      <c r="V199" s="84">
        <v>10.636433223972004</v>
      </c>
      <c r="W199" s="84">
        <v>0</v>
      </c>
      <c r="X199" s="84">
        <v>0</v>
      </c>
      <c r="Y199" s="84">
        <v>20.189637117232142</v>
      </c>
      <c r="Z199" s="84">
        <v>153.80308390738534</v>
      </c>
      <c r="AA199" s="84">
        <v>0</v>
      </c>
      <c r="AB199" s="84">
        <v>0</v>
      </c>
      <c r="AC199" s="85">
        <v>7.8042276300322087</v>
      </c>
      <c r="AD199" s="84">
        <v>3.6269339542504091</v>
      </c>
      <c r="AE199" s="84">
        <v>0</v>
      </c>
      <c r="AF199" s="84">
        <v>0</v>
      </c>
      <c r="AG199" s="84">
        <v>4.1772936757818</v>
      </c>
      <c r="AH199" s="84">
        <v>0</v>
      </c>
      <c r="AI199" s="87">
        <f t="shared" si="160"/>
        <v>192.4333818786217</v>
      </c>
      <c r="AS199"/>
    </row>
    <row r="200" spans="1:45" ht="15">
      <c r="A200" s="8" t="s">
        <v>25</v>
      </c>
      <c r="B200" s="48">
        <v>5.1226283991642863</v>
      </c>
      <c r="C200" s="48">
        <v>5.0935742462129736E-2</v>
      </c>
      <c r="D200" s="48">
        <v>53.172138872335609</v>
      </c>
      <c r="E200" s="48">
        <v>39.302492932774854</v>
      </c>
      <c r="F200" s="400"/>
      <c r="G200" s="48">
        <v>4.434445896882635</v>
      </c>
      <c r="H200" s="49">
        <v>0</v>
      </c>
      <c r="I200" s="50">
        <f t="shared" si="158"/>
        <v>102.08264184361951</v>
      </c>
      <c r="J200" s="5"/>
      <c r="K200" s="20" t="s">
        <v>25</v>
      </c>
      <c r="L200" s="51">
        <v>5.1226283991642863</v>
      </c>
      <c r="M200" s="51">
        <v>5.0935742462129736E-2</v>
      </c>
      <c r="N200" s="51">
        <v>53.172138872335609</v>
      </c>
      <c r="O200" s="51">
        <v>39.302492932774854</v>
      </c>
      <c r="P200" s="51">
        <v>1.3653147905954213</v>
      </c>
      <c r="Q200" s="51">
        <v>4.434445896882635</v>
      </c>
      <c r="R200" s="52">
        <v>0</v>
      </c>
      <c r="S200" s="53">
        <f t="shared" si="159"/>
        <v>103.44795663421493</v>
      </c>
      <c r="U200" s="30" t="s">
        <v>25</v>
      </c>
      <c r="V200" s="88">
        <v>0.48463600783058808</v>
      </c>
      <c r="W200" s="88">
        <v>0.89819231504067842</v>
      </c>
      <c r="X200" s="88">
        <v>4.434445896882635</v>
      </c>
      <c r="Y200" s="88">
        <v>5.0935742462129736E-2</v>
      </c>
      <c r="Z200" s="88">
        <v>52.324171672999334</v>
      </c>
      <c r="AA200" s="88">
        <v>39.249713189220628</v>
      </c>
      <c r="AB200" s="88">
        <v>1.3653147905954213</v>
      </c>
      <c r="AC200" s="89">
        <v>4.6405470191835221</v>
      </c>
      <c r="AD200" s="88">
        <v>3.7398000762930197</v>
      </c>
      <c r="AE200" s="88">
        <v>4.0943086248089761E-2</v>
      </c>
      <c r="AF200" s="88">
        <v>0</v>
      </c>
      <c r="AG200" s="88">
        <v>0.84796719933627662</v>
      </c>
      <c r="AH200" s="88">
        <v>1.1836657306136296E-2</v>
      </c>
      <c r="AI200" s="90">
        <f t="shared" si="160"/>
        <v>103.44795663421493</v>
      </c>
      <c r="AS200"/>
    </row>
    <row r="201" spans="1:45" ht="15">
      <c r="A201" s="9" t="s">
        <v>24</v>
      </c>
      <c r="B201" s="45">
        <v>0.10031229812212565</v>
      </c>
      <c r="C201" s="45">
        <v>1.6441519488883762E-2</v>
      </c>
      <c r="D201" s="45">
        <v>0</v>
      </c>
      <c r="E201" s="45">
        <v>0</v>
      </c>
      <c r="F201" s="400"/>
      <c r="G201" s="45">
        <v>0</v>
      </c>
      <c r="H201" s="54">
        <v>0</v>
      </c>
      <c r="I201" s="44">
        <f t="shared" si="158"/>
        <v>0.11675381761100942</v>
      </c>
      <c r="J201" s="5"/>
      <c r="K201" s="21" t="s">
        <v>24</v>
      </c>
      <c r="L201" s="45">
        <v>0.10031229812212565</v>
      </c>
      <c r="M201" s="45">
        <v>1.6441519488883762E-2</v>
      </c>
      <c r="N201" s="45">
        <v>0</v>
      </c>
      <c r="O201" s="45">
        <v>0</v>
      </c>
      <c r="P201" s="45">
        <v>0</v>
      </c>
      <c r="Q201" s="45">
        <v>0</v>
      </c>
      <c r="R201" s="46">
        <v>0</v>
      </c>
      <c r="S201" s="47">
        <f t="shared" si="159"/>
        <v>0.11675381761100942</v>
      </c>
      <c r="U201" s="31" t="s">
        <v>24</v>
      </c>
      <c r="V201" s="84">
        <v>0.10030287956799752</v>
      </c>
      <c r="W201" s="84">
        <v>0</v>
      </c>
      <c r="X201" s="84">
        <v>0</v>
      </c>
      <c r="Y201" s="84">
        <v>1.6441519488883762E-2</v>
      </c>
      <c r="Z201" s="84">
        <v>0</v>
      </c>
      <c r="AA201" s="84">
        <v>0</v>
      </c>
      <c r="AB201" s="84">
        <v>0</v>
      </c>
      <c r="AC201" s="85">
        <v>9.4185541281276847E-6</v>
      </c>
      <c r="AD201" s="84">
        <v>9.4185541281276847E-6</v>
      </c>
      <c r="AE201" s="84">
        <v>0</v>
      </c>
      <c r="AF201" s="84">
        <v>0</v>
      </c>
      <c r="AG201" s="84">
        <v>0</v>
      </c>
      <c r="AH201" s="84">
        <v>0</v>
      </c>
      <c r="AI201" s="87">
        <f t="shared" si="160"/>
        <v>0.11675381761100941</v>
      </c>
      <c r="AS201"/>
    </row>
    <row r="202" spans="1:45" ht="15">
      <c r="A202" s="8" t="s">
        <v>57</v>
      </c>
      <c r="B202" s="48">
        <v>0.23572736790732232</v>
      </c>
      <c r="C202" s="48">
        <v>0.3997644538222116</v>
      </c>
      <c r="D202" s="48">
        <v>0.72905371517728546</v>
      </c>
      <c r="E202" s="48">
        <v>0</v>
      </c>
      <c r="F202" s="400"/>
      <c r="G202" s="48">
        <v>0</v>
      </c>
      <c r="H202" s="49">
        <v>0</v>
      </c>
      <c r="I202" s="50">
        <f t="shared" si="158"/>
        <v>1.3645455369068193</v>
      </c>
      <c r="J202" s="5"/>
      <c r="K202" s="20" t="s">
        <v>57</v>
      </c>
      <c r="L202" s="51">
        <v>0.23572736790732232</v>
      </c>
      <c r="M202" s="51">
        <v>0.3997644538222116</v>
      </c>
      <c r="N202" s="51">
        <v>0.72905371517728546</v>
      </c>
      <c r="O202" s="51">
        <v>0</v>
      </c>
      <c r="P202" s="51">
        <v>0</v>
      </c>
      <c r="Q202" s="51">
        <v>0</v>
      </c>
      <c r="R202" s="52">
        <v>0</v>
      </c>
      <c r="S202" s="53">
        <f t="shared" si="159"/>
        <v>1.3645455369068193</v>
      </c>
      <c r="U202" s="30" t="s">
        <v>57</v>
      </c>
      <c r="V202" s="88">
        <v>0.23572736790732232</v>
      </c>
      <c r="W202" s="88">
        <v>0</v>
      </c>
      <c r="X202" s="88">
        <v>0</v>
      </c>
      <c r="Y202" s="88">
        <v>0.3997644538222116</v>
      </c>
      <c r="Z202" s="88">
        <v>0.72905371517728546</v>
      </c>
      <c r="AA202" s="88">
        <v>0</v>
      </c>
      <c r="AB202" s="88">
        <v>0</v>
      </c>
      <c r="AC202" s="89">
        <v>0</v>
      </c>
      <c r="AD202" s="88">
        <v>0</v>
      </c>
      <c r="AE202" s="88">
        <v>0</v>
      </c>
      <c r="AF202" s="88">
        <v>0</v>
      </c>
      <c r="AG202" s="88">
        <v>0</v>
      </c>
      <c r="AH202" s="88">
        <v>0</v>
      </c>
      <c r="AI202" s="90">
        <f t="shared" si="160"/>
        <v>1.3645455369068193</v>
      </c>
      <c r="AS202"/>
    </row>
    <row r="203" spans="1:45" ht="15">
      <c r="A203" s="9" t="s">
        <v>22</v>
      </c>
      <c r="B203" s="45">
        <v>0</v>
      </c>
      <c r="C203" s="45">
        <v>0</v>
      </c>
      <c r="D203" s="45">
        <v>15.663286452071976</v>
      </c>
      <c r="E203" s="45">
        <v>0</v>
      </c>
      <c r="F203" s="400"/>
      <c r="G203" s="45">
        <v>0</v>
      </c>
      <c r="H203" s="54">
        <v>0</v>
      </c>
      <c r="I203" s="44">
        <f t="shared" si="158"/>
        <v>15.663286452071976</v>
      </c>
      <c r="J203" s="5"/>
      <c r="K203" s="21" t="s">
        <v>22</v>
      </c>
      <c r="L203" s="45">
        <v>0</v>
      </c>
      <c r="M203" s="45">
        <v>0</v>
      </c>
      <c r="N203" s="45">
        <v>15.663286452071976</v>
      </c>
      <c r="O203" s="45">
        <v>0</v>
      </c>
      <c r="P203" s="45">
        <v>6.3077518640134942</v>
      </c>
      <c r="Q203" s="45">
        <v>0</v>
      </c>
      <c r="R203" s="46">
        <v>0</v>
      </c>
      <c r="S203" s="47">
        <f t="shared" si="159"/>
        <v>21.971038316085469</v>
      </c>
      <c r="U203" s="31" t="s">
        <v>22</v>
      </c>
      <c r="V203" s="84">
        <v>0</v>
      </c>
      <c r="W203" s="84">
        <v>0</v>
      </c>
      <c r="X203" s="84">
        <v>0</v>
      </c>
      <c r="Y203" s="84">
        <v>0</v>
      </c>
      <c r="Z203" s="84">
        <v>15.663286452071976</v>
      </c>
      <c r="AA203" s="84">
        <v>0</v>
      </c>
      <c r="AB203" s="84">
        <v>6.3077518640134942</v>
      </c>
      <c r="AC203" s="85">
        <v>0</v>
      </c>
      <c r="AD203" s="84">
        <v>0</v>
      </c>
      <c r="AE203" s="84">
        <v>0</v>
      </c>
      <c r="AF203" s="84">
        <v>0</v>
      </c>
      <c r="AG203" s="84">
        <v>0</v>
      </c>
      <c r="AH203" s="84">
        <v>0</v>
      </c>
      <c r="AI203" s="87">
        <f t="shared" si="160"/>
        <v>21.971038316085469</v>
      </c>
      <c r="AS203"/>
    </row>
    <row r="204" spans="1:45" ht="15">
      <c r="A204" s="8" t="s">
        <v>21</v>
      </c>
      <c r="B204" s="48">
        <v>0</v>
      </c>
      <c r="C204" s="48">
        <v>0</v>
      </c>
      <c r="D204" s="48">
        <v>0</v>
      </c>
      <c r="E204" s="48">
        <v>0</v>
      </c>
      <c r="F204" s="400"/>
      <c r="G204" s="48">
        <v>0</v>
      </c>
      <c r="H204" s="49">
        <v>0</v>
      </c>
      <c r="I204" s="50">
        <f t="shared" si="158"/>
        <v>0</v>
      </c>
      <c r="J204" s="5"/>
      <c r="K204" s="20" t="s">
        <v>21</v>
      </c>
      <c r="L204" s="51">
        <v>0</v>
      </c>
      <c r="M204" s="51">
        <v>0</v>
      </c>
      <c r="N204" s="51">
        <v>0</v>
      </c>
      <c r="O204" s="51">
        <v>0</v>
      </c>
      <c r="P204" s="51">
        <v>0</v>
      </c>
      <c r="Q204" s="51">
        <v>0</v>
      </c>
      <c r="R204" s="52">
        <v>0</v>
      </c>
      <c r="S204" s="53">
        <f t="shared" si="159"/>
        <v>0</v>
      </c>
      <c r="U204" s="30" t="s">
        <v>58</v>
      </c>
      <c r="V204" s="88">
        <v>0</v>
      </c>
      <c r="W204" s="88">
        <v>0</v>
      </c>
      <c r="X204" s="88">
        <v>0</v>
      </c>
      <c r="Y204" s="88">
        <v>0</v>
      </c>
      <c r="Z204" s="88">
        <v>0</v>
      </c>
      <c r="AA204" s="88">
        <v>0</v>
      </c>
      <c r="AB204" s="88">
        <v>0</v>
      </c>
      <c r="AC204" s="89">
        <v>0</v>
      </c>
      <c r="AD204" s="88">
        <v>0</v>
      </c>
      <c r="AE204" s="88">
        <v>0</v>
      </c>
      <c r="AF204" s="88">
        <v>0</v>
      </c>
      <c r="AG204" s="88">
        <v>0</v>
      </c>
      <c r="AH204" s="88">
        <v>0</v>
      </c>
      <c r="AI204" s="90">
        <f t="shared" si="160"/>
        <v>0</v>
      </c>
      <c r="AS204"/>
    </row>
    <row r="205" spans="1:45" ht="15">
      <c r="A205" s="10" t="s">
        <v>61</v>
      </c>
      <c r="B205" s="45">
        <v>0</v>
      </c>
      <c r="C205" s="45">
        <v>0</v>
      </c>
      <c r="D205" s="45">
        <v>0</v>
      </c>
      <c r="E205" s="45">
        <v>0</v>
      </c>
      <c r="F205" s="400"/>
      <c r="G205" s="45">
        <v>0</v>
      </c>
      <c r="H205" s="54">
        <v>0</v>
      </c>
      <c r="I205" s="44">
        <f t="shared" si="158"/>
        <v>0</v>
      </c>
      <c r="J205" s="5"/>
      <c r="K205" s="22" t="s">
        <v>61</v>
      </c>
      <c r="L205" s="45">
        <v>0</v>
      </c>
      <c r="M205" s="45">
        <v>0</v>
      </c>
      <c r="N205" s="45">
        <v>0</v>
      </c>
      <c r="O205" s="45">
        <v>0</v>
      </c>
      <c r="P205" s="45">
        <v>0</v>
      </c>
      <c r="Q205" s="45">
        <v>0</v>
      </c>
      <c r="R205" s="46">
        <v>0</v>
      </c>
      <c r="S205" s="47">
        <f t="shared" si="159"/>
        <v>0</v>
      </c>
      <c r="U205" s="32" t="s">
        <v>59</v>
      </c>
      <c r="V205" s="84">
        <v>0</v>
      </c>
      <c r="W205" s="84">
        <v>0</v>
      </c>
      <c r="X205" s="84">
        <v>0</v>
      </c>
      <c r="Y205" s="84">
        <v>0</v>
      </c>
      <c r="Z205" s="84">
        <v>0</v>
      </c>
      <c r="AA205" s="84">
        <v>0</v>
      </c>
      <c r="AB205" s="84">
        <v>0</v>
      </c>
      <c r="AC205" s="85">
        <v>0</v>
      </c>
      <c r="AD205" s="86">
        <v>0</v>
      </c>
      <c r="AE205" s="86">
        <v>0</v>
      </c>
      <c r="AF205" s="86">
        <v>0</v>
      </c>
      <c r="AG205" s="86">
        <v>0</v>
      </c>
      <c r="AH205" s="86">
        <v>0</v>
      </c>
      <c r="AI205" s="87">
        <f t="shared" si="160"/>
        <v>0</v>
      </c>
      <c r="AS205"/>
    </row>
    <row r="206" spans="1:45">
      <c r="A206" s="11" t="s">
        <v>23</v>
      </c>
      <c r="B206" s="55">
        <v>0</v>
      </c>
      <c r="C206" s="55">
        <v>0</v>
      </c>
      <c r="D206" s="55">
        <v>0</v>
      </c>
      <c r="E206" s="55">
        <v>0</v>
      </c>
      <c r="F206" s="400"/>
      <c r="G206" s="55">
        <v>0</v>
      </c>
      <c r="H206" s="56">
        <v>0</v>
      </c>
      <c r="I206" s="57">
        <f t="shared" si="158"/>
        <v>0</v>
      </c>
      <c r="J206" s="5"/>
      <c r="K206" s="23" t="s">
        <v>23</v>
      </c>
      <c r="L206" s="58">
        <v>0</v>
      </c>
      <c r="M206" s="58">
        <v>0</v>
      </c>
      <c r="N206" s="58">
        <v>0</v>
      </c>
      <c r="O206" s="58">
        <v>0</v>
      </c>
      <c r="P206" s="58">
        <v>0</v>
      </c>
      <c r="Q206" s="58">
        <v>0</v>
      </c>
      <c r="R206" s="59">
        <v>0</v>
      </c>
      <c r="S206" s="60">
        <f t="shared" si="159"/>
        <v>0</v>
      </c>
      <c r="U206" s="33" t="s">
        <v>62</v>
      </c>
      <c r="V206" s="91">
        <v>0</v>
      </c>
      <c r="W206" s="91">
        <v>0</v>
      </c>
      <c r="X206" s="91">
        <v>0</v>
      </c>
      <c r="Y206" s="91">
        <v>0</v>
      </c>
      <c r="Z206" s="91">
        <v>0</v>
      </c>
      <c r="AA206" s="91">
        <v>0</v>
      </c>
      <c r="AB206" s="91">
        <v>0</v>
      </c>
      <c r="AC206" s="91">
        <v>0</v>
      </c>
      <c r="AD206" s="91">
        <v>0</v>
      </c>
      <c r="AE206" s="91">
        <v>0</v>
      </c>
      <c r="AF206" s="91">
        <v>0</v>
      </c>
      <c r="AG206" s="91">
        <v>0</v>
      </c>
      <c r="AH206" s="92">
        <v>0</v>
      </c>
      <c r="AI206" s="93">
        <f t="shared" si="160"/>
        <v>0</v>
      </c>
      <c r="AS206"/>
    </row>
    <row r="207" spans="1:45">
      <c r="A207" s="12" t="s">
        <v>19</v>
      </c>
      <c r="B207" s="61">
        <v>0</v>
      </c>
      <c r="C207" s="61">
        <v>0</v>
      </c>
      <c r="D207" s="61">
        <v>0</v>
      </c>
      <c r="E207" s="61">
        <v>0</v>
      </c>
      <c r="F207" s="400"/>
      <c r="G207" s="61">
        <v>0</v>
      </c>
      <c r="H207" s="62">
        <v>0</v>
      </c>
      <c r="I207" s="63">
        <f t="shared" si="158"/>
        <v>0</v>
      </c>
      <c r="J207" s="5"/>
      <c r="K207" s="24" t="s">
        <v>19</v>
      </c>
      <c r="L207" s="61">
        <v>0</v>
      </c>
      <c r="M207" s="61">
        <v>0</v>
      </c>
      <c r="N207" s="61">
        <v>0</v>
      </c>
      <c r="O207" s="61">
        <v>0</v>
      </c>
      <c r="P207" s="61">
        <v>0</v>
      </c>
      <c r="Q207" s="61">
        <v>0</v>
      </c>
      <c r="R207" s="64">
        <v>0</v>
      </c>
      <c r="S207" s="65">
        <f t="shared" si="159"/>
        <v>0</v>
      </c>
      <c r="U207" s="34" t="s">
        <v>19</v>
      </c>
      <c r="V207" s="94">
        <v>0</v>
      </c>
      <c r="W207" s="94">
        <v>0</v>
      </c>
      <c r="X207" s="94">
        <v>0</v>
      </c>
      <c r="Y207" s="94">
        <v>0</v>
      </c>
      <c r="Z207" s="94">
        <v>0</v>
      </c>
      <c r="AA207" s="94">
        <v>0</v>
      </c>
      <c r="AB207" s="94">
        <v>0</v>
      </c>
      <c r="AC207" s="94">
        <v>0</v>
      </c>
      <c r="AD207" s="95">
        <v>0</v>
      </c>
      <c r="AE207" s="95">
        <v>0</v>
      </c>
      <c r="AF207" s="95">
        <v>0</v>
      </c>
      <c r="AG207" s="95">
        <v>0</v>
      </c>
      <c r="AH207" s="95">
        <v>0</v>
      </c>
      <c r="AI207" s="96">
        <f t="shared" si="160"/>
        <v>0</v>
      </c>
      <c r="AS207"/>
    </row>
    <row r="208" spans="1:45">
      <c r="A208" s="11" t="s">
        <v>20</v>
      </c>
      <c r="B208" s="55">
        <v>0</v>
      </c>
      <c r="C208" s="55">
        <v>0</v>
      </c>
      <c r="D208" s="55">
        <v>0</v>
      </c>
      <c r="E208" s="55">
        <v>0</v>
      </c>
      <c r="F208" s="400"/>
      <c r="G208" s="55">
        <v>0</v>
      </c>
      <c r="H208" s="56">
        <v>0</v>
      </c>
      <c r="I208" s="57">
        <f t="shared" si="158"/>
        <v>0</v>
      </c>
      <c r="J208" s="5"/>
      <c r="K208" s="23" t="s">
        <v>20</v>
      </c>
      <c r="L208" s="58">
        <v>0</v>
      </c>
      <c r="M208" s="58">
        <v>0</v>
      </c>
      <c r="N208" s="58">
        <v>0</v>
      </c>
      <c r="O208" s="58">
        <v>0</v>
      </c>
      <c r="P208" s="58">
        <v>0</v>
      </c>
      <c r="Q208" s="58">
        <v>0</v>
      </c>
      <c r="R208" s="59">
        <v>0</v>
      </c>
      <c r="S208" s="60">
        <f t="shared" si="159"/>
        <v>0</v>
      </c>
      <c r="U208" s="33" t="s">
        <v>20</v>
      </c>
      <c r="V208" s="91">
        <v>0</v>
      </c>
      <c r="W208" s="91">
        <v>0</v>
      </c>
      <c r="X208" s="91">
        <v>0</v>
      </c>
      <c r="Y208" s="91">
        <v>0</v>
      </c>
      <c r="Z208" s="91">
        <v>0</v>
      </c>
      <c r="AA208" s="91">
        <v>0</v>
      </c>
      <c r="AB208" s="91">
        <v>0</v>
      </c>
      <c r="AC208" s="91">
        <v>0</v>
      </c>
      <c r="AD208" s="91">
        <v>0</v>
      </c>
      <c r="AE208" s="91">
        <v>0</v>
      </c>
      <c r="AF208" s="91">
        <v>0</v>
      </c>
      <c r="AG208" s="91">
        <v>0</v>
      </c>
      <c r="AH208" s="92">
        <v>0</v>
      </c>
      <c r="AI208" s="93">
        <f t="shared" si="160"/>
        <v>0</v>
      </c>
      <c r="AS208"/>
    </row>
    <row r="209" spans="1:45" ht="15" thickBot="1">
      <c r="A209" s="13" t="s">
        <v>11</v>
      </c>
      <c r="B209" s="66">
        <v>0</v>
      </c>
      <c r="C209" s="66">
        <v>0</v>
      </c>
      <c r="D209" s="66">
        <v>0</v>
      </c>
      <c r="E209" s="66">
        <v>0</v>
      </c>
      <c r="F209" s="401"/>
      <c r="G209" s="66">
        <v>0</v>
      </c>
      <c r="H209" s="67">
        <v>0</v>
      </c>
      <c r="I209" s="68">
        <f t="shared" si="158"/>
        <v>0</v>
      </c>
      <c r="J209" s="5"/>
      <c r="K209" s="25" t="s">
        <v>11</v>
      </c>
      <c r="L209" s="66">
        <v>0</v>
      </c>
      <c r="M209" s="66">
        <v>0</v>
      </c>
      <c r="N209" s="66">
        <v>0</v>
      </c>
      <c r="O209" s="66">
        <v>0</v>
      </c>
      <c r="P209" s="66">
        <v>0</v>
      </c>
      <c r="Q209" s="66">
        <v>0</v>
      </c>
      <c r="R209" s="69">
        <v>0</v>
      </c>
      <c r="S209" s="70">
        <f t="shared" si="159"/>
        <v>0</v>
      </c>
      <c r="U209" s="34" t="s">
        <v>11</v>
      </c>
      <c r="V209" s="94">
        <v>0</v>
      </c>
      <c r="W209" s="94">
        <v>0</v>
      </c>
      <c r="X209" s="94">
        <v>0</v>
      </c>
      <c r="Y209" s="94">
        <v>0</v>
      </c>
      <c r="Z209" s="94">
        <v>0</v>
      </c>
      <c r="AA209" s="94">
        <v>0</v>
      </c>
      <c r="AB209" s="94">
        <v>0</v>
      </c>
      <c r="AC209" s="94">
        <v>0</v>
      </c>
      <c r="AD209" s="95">
        <v>0</v>
      </c>
      <c r="AE209" s="95">
        <v>0</v>
      </c>
      <c r="AF209" s="95">
        <v>0</v>
      </c>
      <c r="AG209" s="95">
        <v>0</v>
      </c>
      <c r="AH209" s="95">
        <v>0</v>
      </c>
      <c r="AI209" s="96">
        <f t="shared" si="160"/>
        <v>0</v>
      </c>
      <c r="AS209"/>
    </row>
    <row r="210" spans="1:45" ht="15">
      <c r="A210" s="14" t="s">
        <v>26</v>
      </c>
      <c r="B210" s="71">
        <f>SUM(B189:B205)</f>
        <v>39.149311877418043</v>
      </c>
      <c r="C210" s="71">
        <f t="shared" ref="C210:I210" si="161">SUM(C189:C205)</f>
        <v>22.01531270483617</v>
      </c>
      <c r="D210" s="71">
        <f t="shared" si="161"/>
        <v>252.09368494022067</v>
      </c>
      <c r="E210" s="71">
        <f t="shared" si="161"/>
        <v>40.245023724058818</v>
      </c>
      <c r="F210" s="71">
        <f t="shared" si="161"/>
        <v>0</v>
      </c>
      <c r="G210" s="71">
        <f t="shared" si="161"/>
        <v>4.434445896882635</v>
      </c>
      <c r="H210" s="72">
        <f t="shared" si="161"/>
        <v>0</v>
      </c>
      <c r="I210" s="44">
        <f t="shared" si="161"/>
        <v>357.93777914341632</v>
      </c>
      <c r="J210" s="5"/>
      <c r="K210" s="26" t="s">
        <v>26</v>
      </c>
      <c r="L210" s="71">
        <f>SUM(L189:L205)</f>
        <v>39.149311877418043</v>
      </c>
      <c r="M210" s="71">
        <f t="shared" ref="M210:S210" si="162">SUM(M189:M205)</f>
        <v>22.01531270483617</v>
      </c>
      <c r="N210" s="71">
        <f t="shared" si="162"/>
        <v>252.09368494022067</v>
      </c>
      <c r="O210" s="71">
        <f t="shared" si="162"/>
        <v>40.245023724058818</v>
      </c>
      <c r="P210" s="71">
        <f t="shared" si="162"/>
        <v>164.00326413648847</v>
      </c>
      <c r="Q210" s="71">
        <f t="shared" si="162"/>
        <v>4.434445896882635</v>
      </c>
      <c r="R210" s="72">
        <f t="shared" si="162"/>
        <v>0</v>
      </c>
      <c r="S210" s="73">
        <f t="shared" si="162"/>
        <v>521.94104327990476</v>
      </c>
      <c r="U210" s="35" t="s">
        <v>60</v>
      </c>
      <c r="V210" s="97">
        <f>SUM(V189:V205)</f>
        <v>30.829891241319068</v>
      </c>
      <c r="W210" s="97">
        <f t="shared" ref="W210:AH210" si="163">SUM(W189:W205)</f>
        <v>0.89819231504067842</v>
      </c>
      <c r="X210" s="97">
        <f t="shared" si="163"/>
        <v>4.434445896882635</v>
      </c>
      <c r="Y210" s="97">
        <f t="shared" si="163"/>
        <v>22.01531270483617</v>
      </c>
      <c r="Z210" s="97">
        <f t="shared" si="163"/>
        <v>243.23407378687247</v>
      </c>
      <c r="AA210" s="97">
        <f t="shared" si="163"/>
        <v>39.370598686592167</v>
      </c>
      <c r="AB210" s="97">
        <f t="shared" si="163"/>
        <v>164.00326413648847</v>
      </c>
      <c r="AC210" s="97">
        <f t="shared" si="163"/>
        <v>17.155264511873149</v>
      </c>
      <c r="AD210" s="98">
        <f t="shared" si="163"/>
        <v>7.4212283210582966</v>
      </c>
      <c r="AE210" s="98">
        <f t="shared" si="163"/>
        <v>0.86258838016051631</v>
      </c>
      <c r="AF210" s="98">
        <f t="shared" si="163"/>
        <v>0</v>
      </c>
      <c r="AG210" s="98">
        <f t="shared" si="163"/>
        <v>8.8596111533481992</v>
      </c>
      <c r="AH210" s="98">
        <f t="shared" si="163"/>
        <v>1.1836657306136296E-2</v>
      </c>
      <c r="AI210" s="99">
        <f>SUM(V210:AC210)</f>
        <v>521.94104327990487</v>
      </c>
      <c r="AS210"/>
    </row>
    <row r="211" spans="1:45" s="2" customFormat="1" ht="15" thickBot="1">
      <c r="A211" s="15" t="s">
        <v>100</v>
      </c>
      <c r="B211" s="100">
        <f>IF($I210=0,"-",B210/$I210)</f>
        <v>0.10937462921937596</v>
      </c>
      <c r="C211" s="100">
        <f t="shared" ref="C211:H211" si="164">IF($I210=0,"-",C210/$I210)</f>
        <v>6.1505976702211168E-2</v>
      </c>
      <c r="D211" s="100">
        <f t="shared" si="164"/>
        <v>0.70429471162141088</v>
      </c>
      <c r="E211" s="100">
        <f t="shared" si="164"/>
        <v>0.11243580887261886</v>
      </c>
      <c r="F211" s="100">
        <f t="shared" si="164"/>
        <v>0</v>
      </c>
      <c r="G211" s="100">
        <f t="shared" si="164"/>
        <v>1.2388873584383136E-2</v>
      </c>
      <c r="H211" s="101">
        <f t="shared" si="164"/>
        <v>0</v>
      </c>
      <c r="I211" s="102">
        <f>SUM(B211:H211)</f>
        <v>1</v>
      </c>
      <c r="J211"/>
      <c r="K211" s="27" t="s">
        <v>100</v>
      </c>
      <c r="L211" s="76">
        <f>IF($S210=0,"-",L210/$S210)</f>
        <v>7.5007153358551237E-2</v>
      </c>
      <c r="M211" s="76">
        <f t="shared" ref="M211:R211" si="165">IF($S210=0,"-",M210/$S210)</f>
        <v>4.2179692492643986E-2</v>
      </c>
      <c r="N211" s="76">
        <f t="shared" si="165"/>
        <v>0.48299264483216492</v>
      </c>
      <c r="O211" s="76">
        <f t="shared" si="165"/>
        <v>7.7106455302225305E-2</v>
      </c>
      <c r="P211" s="76">
        <f t="shared" si="165"/>
        <v>0.31421798735329071</v>
      </c>
      <c r="Q211" s="76">
        <f t="shared" si="165"/>
        <v>8.4960666611239178E-3</v>
      </c>
      <c r="R211" s="77">
        <f t="shared" si="165"/>
        <v>0</v>
      </c>
      <c r="S211" s="78">
        <f>SUM(L211:R211)</f>
        <v>1.0000000000000002</v>
      </c>
      <c r="U211" s="36" t="s">
        <v>100</v>
      </c>
      <c r="V211" s="103">
        <f>+V210/$AI210</f>
        <v>5.9067765676334656E-2</v>
      </c>
      <c r="W211" s="103">
        <f t="shared" ref="W211:AH211" si="166">+W210/$AI210</f>
        <v>1.7208692947318165E-3</v>
      </c>
      <c r="X211" s="103">
        <f t="shared" si="166"/>
        <v>8.4960666611239161E-3</v>
      </c>
      <c r="Y211" s="103">
        <f t="shared" si="166"/>
        <v>4.2179692492643979E-2</v>
      </c>
      <c r="Z211" s="103">
        <f t="shared" si="166"/>
        <v>0.46601829252280452</v>
      </c>
      <c r="AA211" s="103">
        <f t="shared" si="166"/>
        <v>7.5431122333636122E-2</v>
      </c>
      <c r="AB211" s="103">
        <f t="shared" si="166"/>
        <v>0.31421798735329065</v>
      </c>
      <c r="AC211" s="103">
        <f t="shared" si="166"/>
        <v>3.2868203665434255E-2</v>
      </c>
      <c r="AD211" s="103">
        <f t="shared" si="166"/>
        <v>1.4218518387484742E-2</v>
      </c>
      <c r="AE211" s="103">
        <f t="shared" si="166"/>
        <v>1.6526548185211987E-3</v>
      </c>
      <c r="AF211" s="103">
        <f t="shared" si="166"/>
        <v>0</v>
      </c>
      <c r="AG211" s="103">
        <f t="shared" si="166"/>
        <v>1.6974352309360341E-2</v>
      </c>
      <c r="AH211" s="103">
        <f t="shared" si="166"/>
        <v>2.2678150067973427E-5</v>
      </c>
      <c r="AI211" s="104">
        <f>SUM(V211:AC211)</f>
        <v>1</v>
      </c>
    </row>
    <row r="212" spans="1:45" ht="15" thickBot="1">
      <c r="A212" s="16"/>
      <c r="B212" s="16"/>
      <c r="C212" s="16"/>
      <c r="D212" s="16"/>
      <c r="E212" s="16"/>
      <c r="F212" s="16"/>
      <c r="G212" s="16"/>
      <c r="H212" s="16"/>
      <c r="I212" s="16"/>
      <c r="K212" s="16"/>
      <c r="L212" s="16"/>
      <c r="M212" s="16"/>
      <c r="N212" s="16"/>
      <c r="O212" s="16"/>
      <c r="P212" s="16"/>
      <c r="Q212" s="16"/>
      <c r="R212" s="16"/>
      <c r="S212" s="16"/>
      <c r="AI212" s="5"/>
      <c r="AS212"/>
    </row>
    <row r="213" spans="1:45" ht="28.5">
      <c r="A213" s="431" t="s">
        <v>33</v>
      </c>
      <c r="B213" s="37" t="s">
        <v>0</v>
      </c>
      <c r="C213" s="37" t="s">
        <v>1</v>
      </c>
      <c r="D213" s="37" t="s">
        <v>2</v>
      </c>
      <c r="E213" s="37" t="s">
        <v>3</v>
      </c>
      <c r="F213" s="37" t="s">
        <v>27</v>
      </c>
      <c r="G213" s="37" t="s">
        <v>4</v>
      </c>
      <c r="H213" s="37" t="s">
        <v>5</v>
      </c>
      <c r="I213" s="38" t="s">
        <v>6</v>
      </c>
      <c r="K213" s="381" t="s">
        <v>33</v>
      </c>
      <c r="L213" s="39" t="s">
        <v>0</v>
      </c>
      <c r="M213" s="39" t="s">
        <v>1</v>
      </c>
      <c r="N213" s="39" t="s">
        <v>2</v>
      </c>
      <c r="O213" s="39" t="s">
        <v>3</v>
      </c>
      <c r="P213" s="39" t="s">
        <v>27</v>
      </c>
      <c r="Q213" s="39" t="s">
        <v>4</v>
      </c>
      <c r="R213" s="39" t="s">
        <v>5</v>
      </c>
      <c r="S213" s="40" t="s">
        <v>6</v>
      </c>
      <c r="U213" s="383" t="s">
        <v>33</v>
      </c>
      <c r="V213" s="79" t="s">
        <v>69</v>
      </c>
      <c r="W213" s="79" t="s">
        <v>70</v>
      </c>
      <c r="X213" s="79" t="s">
        <v>4</v>
      </c>
      <c r="Y213" s="79" t="s">
        <v>1</v>
      </c>
      <c r="Z213" s="79" t="s">
        <v>2</v>
      </c>
      <c r="AA213" s="79" t="s">
        <v>3</v>
      </c>
      <c r="AB213" s="79" t="s">
        <v>52</v>
      </c>
      <c r="AC213" s="79" t="s">
        <v>64</v>
      </c>
      <c r="AD213" s="80" t="s">
        <v>72</v>
      </c>
      <c r="AE213" s="80" t="s">
        <v>79</v>
      </c>
      <c r="AF213" s="80" t="s">
        <v>73</v>
      </c>
      <c r="AG213" s="80" t="s">
        <v>80</v>
      </c>
      <c r="AH213" s="80" t="s">
        <v>81</v>
      </c>
      <c r="AI213" s="81" t="s">
        <v>60</v>
      </c>
      <c r="AS213"/>
    </row>
    <row r="214" spans="1:45" ht="15" customHeight="1">
      <c r="A214" s="432" t="s">
        <v>33</v>
      </c>
      <c r="B214" s="372" t="s">
        <v>109</v>
      </c>
      <c r="C214" s="373"/>
      <c r="D214" s="373"/>
      <c r="E214" s="373"/>
      <c r="F214" s="373"/>
      <c r="G214" s="373"/>
      <c r="H214" s="373"/>
      <c r="I214" s="374"/>
      <c r="K214" s="382" t="s">
        <v>33</v>
      </c>
      <c r="L214" s="369" t="s">
        <v>109</v>
      </c>
      <c r="M214" s="370"/>
      <c r="N214" s="370"/>
      <c r="O214" s="370"/>
      <c r="P214" s="370"/>
      <c r="Q214" s="370"/>
      <c r="R214" s="370"/>
      <c r="S214" s="371"/>
      <c r="U214" s="384" t="s">
        <v>33</v>
      </c>
      <c r="V214" s="379" t="s">
        <v>109</v>
      </c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80"/>
      <c r="AS214"/>
    </row>
    <row r="215" spans="1:45" ht="15">
      <c r="A215" s="7" t="s">
        <v>7</v>
      </c>
      <c r="B215" s="42">
        <v>0</v>
      </c>
      <c r="C215" s="42">
        <v>0</v>
      </c>
      <c r="D215" s="42">
        <v>0</v>
      </c>
      <c r="E215" s="42">
        <v>0</v>
      </c>
      <c r="F215" s="399"/>
      <c r="G215" s="42">
        <v>0</v>
      </c>
      <c r="H215" s="43">
        <v>0</v>
      </c>
      <c r="I215" s="44">
        <f>SUM(B215:H215)</f>
        <v>0</v>
      </c>
      <c r="J215" s="5"/>
      <c r="K215" s="28" t="s">
        <v>7</v>
      </c>
      <c r="L215" s="42">
        <v>0</v>
      </c>
      <c r="M215" s="42">
        <v>0</v>
      </c>
      <c r="N215" s="42">
        <v>0</v>
      </c>
      <c r="O215" s="42">
        <v>0</v>
      </c>
      <c r="P215" s="42">
        <v>0</v>
      </c>
      <c r="Q215" s="42">
        <v>0</v>
      </c>
      <c r="R215" s="82">
        <v>0</v>
      </c>
      <c r="S215" s="83">
        <f>SUM(L215:R215)</f>
        <v>0</v>
      </c>
      <c r="U215" s="29" t="s">
        <v>7</v>
      </c>
      <c r="V215" s="84">
        <v>0</v>
      </c>
      <c r="W215" s="84">
        <v>0</v>
      </c>
      <c r="X215" s="84">
        <v>0</v>
      </c>
      <c r="Y215" s="84">
        <v>0</v>
      </c>
      <c r="Z215" s="84">
        <v>0</v>
      </c>
      <c r="AA215" s="84">
        <v>0</v>
      </c>
      <c r="AB215" s="84">
        <v>0</v>
      </c>
      <c r="AC215" s="85">
        <v>0</v>
      </c>
      <c r="AD215" s="86">
        <v>0</v>
      </c>
      <c r="AE215" s="86">
        <v>0</v>
      </c>
      <c r="AF215" s="86">
        <v>0</v>
      </c>
      <c r="AG215" s="86">
        <v>0</v>
      </c>
      <c r="AH215" s="86">
        <v>0</v>
      </c>
      <c r="AI215" s="87">
        <f>SUM(V215:AC215)</f>
        <v>0</v>
      </c>
      <c r="AS215"/>
    </row>
    <row r="216" spans="1:45" ht="15">
      <c r="A216" s="8" t="s">
        <v>8</v>
      </c>
      <c r="B216" s="48">
        <v>0</v>
      </c>
      <c r="C216" s="48">
        <v>0</v>
      </c>
      <c r="D216" s="48">
        <v>0</v>
      </c>
      <c r="E216" s="48">
        <v>0</v>
      </c>
      <c r="F216" s="400"/>
      <c r="G216" s="48">
        <v>0</v>
      </c>
      <c r="H216" s="49">
        <v>0</v>
      </c>
      <c r="I216" s="50">
        <f t="shared" ref="I216:I235" si="167">SUM(B216:H216)</f>
        <v>0</v>
      </c>
      <c r="J216" s="5"/>
      <c r="K216" s="20" t="s">
        <v>8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0</v>
      </c>
      <c r="R216" s="52">
        <v>0</v>
      </c>
      <c r="S216" s="53">
        <f t="shared" ref="S216:S235" si="168">SUM(L216:R216)</f>
        <v>0</v>
      </c>
      <c r="U216" s="30" t="s">
        <v>8</v>
      </c>
      <c r="V216" s="88">
        <v>0</v>
      </c>
      <c r="W216" s="88">
        <v>0</v>
      </c>
      <c r="X216" s="88">
        <v>0</v>
      </c>
      <c r="Y216" s="88">
        <v>0</v>
      </c>
      <c r="Z216" s="88">
        <v>0</v>
      </c>
      <c r="AA216" s="88">
        <v>0</v>
      </c>
      <c r="AB216" s="88">
        <v>0</v>
      </c>
      <c r="AC216" s="89">
        <v>0</v>
      </c>
      <c r="AD216" s="88">
        <v>0</v>
      </c>
      <c r="AE216" s="88">
        <v>0</v>
      </c>
      <c r="AF216" s="88">
        <v>0</v>
      </c>
      <c r="AG216" s="88">
        <v>0</v>
      </c>
      <c r="AH216" s="88">
        <v>0</v>
      </c>
      <c r="AI216" s="90">
        <f t="shared" ref="AI216:AI235" si="169">SUM(V216:AC216)</f>
        <v>0</v>
      </c>
      <c r="AS216"/>
    </row>
    <row r="217" spans="1:45" ht="15">
      <c r="A217" s="9" t="s">
        <v>10</v>
      </c>
      <c r="B217" s="45">
        <v>0</v>
      </c>
      <c r="C217" s="45">
        <v>0</v>
      </c>
      <c r="D217" s="45">
        <v>0</v>
      </c>
      <c r="E217" s="45">
        <v>0</v>
      </c>
      <c r="F217" s="400"/>
      <c r="G217" s="45">
        <v>0</v>
      </c>
      <c r="H217" s="54">
        <v>0</v>
      </c>
      <c r="I217" s="44">
        <f t="shared" si="167"/>
        <v>0</v>
      </c>
      <c r="J217" s="5"/>
      <c r="K217" s="21" t="s">
        <v>10</v>
      </c>
      <c r="L217" s="45">
        <v>0</v>
      </c>
      <c r="M217" s="45">
        <v>0</v>
      </c>
      <c r="N217" s="45">
        <v>0</v>
      </c>
      <c r="O217" s="45">
        <v>0</v>
      </c>
      <c r="P217" s="45">
        <v>0</v>
      </c>
      <c r="Q217" s="45">
        <v>0</v>
      </c>
      <c r="R217" s="46">
        <v>0</v>
      </c>
      <c r="S217" s="47">
        <f t="shared" si="168"/>
        <v>0</v>
      </c>
      <c r="U217" s="31" t="s">
        <v>10</v>
      </c>
      <c r="V217" s="84">
        <v>0</v>
      </c>
      <c r="W217" s="84">
        <v>0</v>
      </c>
      <c r="X217" s="84">
        <v>0</v>
      </c>
      <c r="Y217" s="84">
        <v>0</v>
      </c>
      <c r="Z217" s="84">
        <v>0</v>
      </c>
      <c r="AA217" s="84">
        <v>0</v>
      </c>
      <c r="AB217" s="84">
        <v>0</v>
      </c>
      <c r="AC217" s="85">
        <v>0</v>
      </c>
      <c r="AD217" s="86">
        <v>0</v>
      </c>
      <c r="AE217" s="86">
        <v>0</v>
      </c>
      <c r="AF217" s="86">
        <v>0</v>
      </c>
      <c r="AG217" s="86">
        <v>0</v>
      </c>
      <c r="AH217" s="86">
        <v>0</v>
      </c>
      <c r="AI217" s="87">
        <f t="shared" si="169"/>
        <v>0</v>
      </c>
      <c r="AS217"/>
    </row>
    <row r="218" spans="1:45" ht="15">
      <c r="A218" s="8" t="s">
        <v>53</v>
      </c>
      <c r="B218" s="48">
        <v>0</v>
      </c>
      <c r="C218" s="48">
        <v>0</v>
      </c>
      <c r="D218" s="48">
        <v>0</v>
      </c>
      <c r="E218" s="48">
        <v>0</v>
      </c>
      <c r="F218" s="400"/>
      <c r="G218" s="48">
        <v>0</v>
      </c>
      <c r="H218" s="49">
        <v>0</v>
      </c>
      <c r="I218" s="50">
        <f t="shared" si="167"/>
        <v>0</v>
      </c>
      <c r="J218" s="5"/>
      <c r="K218" s="20" t="s">
        <v>53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2">
        <v>0</v>
      </c>
      <c r="S218" s="53">
        <f t="shared" si="168"/>
        <v>0</v>
      </c>
      <c r="U218" s="30" t="s">
        <v>53</v>
      </c>
      <c r="V218" s="88">
        <v>0</v>
      </c>
      <c r="W218" s="88">
        <v>0</v>
      </c>
      <c r="X218" s="88">
        <v>0</v>
      </c>
      <c r="Y218" s="88">
        <v>0</v>
      </c>
      <c r="Z218" s="88">
        <v>0</v>
      </c>
      <c r="AA218" s="88">
        <v>0</v>
      </c>
      <c r="AB218" s="88">
        <v>0</v>
      </c>
      <c r="AC218" s="89">
        <v>0</v>
      </c>
      <c r="AD218" s="88">
        <v>0</v>
      </c>
      <c r="AE218" s="88">
        <v>0</v>
      </c>
      <c r="AF218" s="88">
        <v>0</v>
      </c>
      <c r="AG218" s="88">
        <v>0</v>
      </c>
      <c r="AH218" s="88">
        <v>0</v>
      </c>
      <c r="AI218" s="90">
        <f t="shared" si="169"/>
        <v>0</v>
      </c>
      <c r="AS218"/>
    </row>
    <row r="219" spans="1:45" ht="15">
      <c r="A219" s="9" t="s">
        <v>16</v>
      </c>
      <c r="B219" s="45">
        <v>3.2835195474000334</v>
      </c>
      <c r="C219" s="45">
        <v>1.6825638988314731</v>
      </c>
      <c r="D219" s="45">
        <v>0.44452245879643382</v>
      </c>
      <c r="E219" s="45">
        <v>0</v>
      </c>
      <c r="F219" s="400"/>
      <c r="G219" s="45">
        <v>0</v>
      </c>
      <c r="H219" s="54">
        <v>0</v>
      </c>
      <c r="I219" s="44">
        <f t="shared" si="167"/>
        <v>5.41060590502794</v>
      </c>
      <c r="J219" s="5"/>
      <c r="K219" s="21" t="s">
        <v>16</v>
      </c>
      <c r="L219" s="45">
        <v>3.2835195474000334</v>
      </c>
      <c r="M219" s="45">
        <v>1.6825638988314731</v>
      </c>
      <c r="N219" s="45">
        <v>0.44452245879643382</v>
      </c>
      <c r="O219" s="45">
        <v>0</v>
      </c>
      <c r="P219" s="45">
        <v>0</v>
      </c>
      <c r="Q219" s="45">
        <v>0</v>
      </c>
      <c r="R219" s="46">
        <v>0</v>
      </c>
      <c r="S219" s="47">
        <f t="shared" si="168"/>
        <v>5.41060590502794</v>
      </c>
      <c r="U219" s="31" t="s">
        <v>16</v>
      </c>
      <c r="V219" s="84">
        <v>3.2835195474000334</v>
      </c>
      <c r="W219" s="84">
        <v>0</v>
      </c>
      <c r="X219" s="84">
        <v>0</v>
      </c>
      <c r="Y219" s="84">
        <v>1.6825638988314731</v>
      </c>
      <c r="Z219" s="84">
        <v>0.31378055915042385</v>
      </c>
      <c r="AA219" s="84">
        <v>0</v>
      </c>
      <c r="AB219" s="84">
        <v>0</v>
      </c>
      <c r="AC219" s="85">
        <v>0.13074189964600996</v>
      </c>
      <c r="AD219" s="86">
        <v>0</v>
      </c>
      <c r="AE219" s="86">
        <v>0</v>
      </c>
      <c r="AF219" s="86">
        <v>0</v>
      </c>
      <c r="AG219" s="86">
        <v>0.13074189964600996</v>
      </c>
      <c r="AH219" s="86">
        <v>0</v>
      </c>
      <c r="AI219" s="87">
        <f t="shared" si="169"/>
        <v>5.41060590502794</v>
      </c>
      <c r="AS219"/>
    </row>
    <row r="220" spans="1:45" ht="15">
      <c r="A220" s="8" t="s">
        <v>65</v>
      </c>
      <c r="B220" s="48">
        <v>2.1877926087781043</v>
      </c>
      <c r="C220" s="48">
        <v>0</v>
      </c>
      <c r="D220" s="48">
        <v>2.1538962944782258</v>
      </c>
      <c r="E220" s="48">
        <v>0</v>
      </c>
      <c r="F220" s="400"/>
      <c r="G220" s="48">
        <v>0</v>
      </c>
      <c r="H220" s="49">
        <v>0</v>
      </c>
      <c r="I220" s="50">
        <f t="shared" si="167"/>
        <v>4.3416889032563297</v>
      </c>
      <c r="J220" s="5"/>
      <c r="K220" s="20" t="s">
        <v>65</v>
      </c>
      <c r="L220" s="51">
        <v>2.1877926087781043</v>
      </c>
      <c r="M220" s="51">
        <v>0</v>
      </c>
      <c r="N220" s="51">
        <v>2.1538962944782258</v>
      </c>
      <c r="O220" s="51">
        <v>0</v>
      </c>
      <c r="P220" s="51">
        <v>0</v>
      </c>
      <c r="Q220" s="51">
        <v>0</v>
      </c>
      <c r="R220" s="52">
        <v>0</v>
      </c>
      <c r="S220" s="53">
        <f t="shared" si="168"/>
        <v>4.3416889032563297</v>
      </c>
      <c r="U220" s="30" t="s">
        <v>54</v>
      </c>
      <c r="V220" s="88">
        <v>2.1877926087781043</v>
      </c>
      <c r="W220" s="88">
        <v>0</v>
      </c>
      <c r="X220" s="88">
        <v>0</v>
      </c>
      <c r="Y220" s="88">
        <v>0</v>
      </c>
      <c r="Z220" s="88">
        <v>2.1538962944782258</v>
      </c>
      <c r="AA220" s="88">
        <v>0</v>
      </c>
      <c r="AB220" s="88">
        <v>0</v>
      </c>
      <c r="AC220" s="89">
        <v>0</v>
      </c>
      <c r="AD220" s="88">
        <v>0</v>
      </c>
      <c r="AE220" s="88">
        <v>0</v>
      </c>
      <c r="AF220" s="88">
        <v>0</v>
      </c>
      <c r="AG220" s="88">
        <v>0</v>
      </c>
      <c r="AH220" s="88">
        <v>0</v>
      </c>
      <c r="AI220" s="90">
        <f t="shared" si="169"/>
        <v>4.3416889032563297</v>
      </c>
      <c r="AS220"/>
    </row>
    <row r="221" spans="1:45" ht="15">
      <c r="A221" s="9" t="s">
        <v>55</v>
      </c>
      <c r="B221" s="45">
        <v>0</v>
      </c>
      <c r="C221" s="45">
        <v>0</v>
      </c>
      <c r="D221" s="45">
        <v>0</v>
      </c>
      <c r="E221" s="45">
        <v>4.7599553385558333E-3</v>
      </c>
      <c r="F221" s="400"/>
      <c r="G221" s="45">
        <v>0</v>
      </c>
      <c r="H221" s="54">
        <v>0</v>
      </c>
      <c r="I221" s="44">
        <f t="shared" si="167"/>
        <v>4.7599553385558333E-3</v>
      </c>
      <c r="J221" s="5"/>
      <c r="K221" s="21" t="s">
        <v>55</v>
      </c>
      <c r="L221" s="45">
        <v>0</v>
      </c>
      <c r="M221" s="45">
        <v>0</v>
      </c>
      <c r="N221" s="45">
        <v>0</v>
      </c>
      <c r="O221" s="45">
        <v>4.7599553385558333E-3</v>
      </c>
      <c r="P221" s="45">
        <v>7.1049784765875312</v>
      </c>
      <c r="Q221" s="45">
        <v>0</v>
      </c>
      <c r="R221" s="46">
        <v>0</v>
      </c>
      <c r="S221" s="47">
        <f t="shared" si="168"/>
        <v>7.109738431926087</v>
      </c>
      <c r="U221" s="31" t="s">
        <v>55</v>
      </c>
      <c r="V221" s="84">
        <v>0</v>
      </c>
      <c r="W221" s="84">
        <v>0</v>
      </c>
      <c r="X221" s="84">
        <v>0</v>
      </c>
      <c r="Y221" s="84">
        <v>0</v>
      </c>
      <c r="Z221" s="84">
        <v>0</v>
      </c>
      <c r="AA221" s="84">
        <v>4.7599553385558333E-3</v>
      </c>
      <c r="AB221" s="84">
        <v>7.1049784765875312</v>
      </c>
      <c r="AC221" s="85">
        <v>0</v>
      </c>
      <c r="AD221" s="84">
        <v>0</v>
      </c>
      <c r="AE221" s="84">
        <v>0</v>
      </c>
      <c r="AF221" s="84">
        <v>0</v>
      </c>
      <c r="AG221" s="84">
        <v>0</v>
      </c>
      <c r="AH221" s="84">
        <v>0</v>
      </c>
      <c r="AI221" s="87">
        <f t="shared" si="169"/>
        <v>7.109738431926087</v>
      </c>
      <c r="AS221"/>
    </row>
    <row r="222" spans="1:45" ht="15">
      <c r="A222" s="8" t="s">
        <v>12</v>
      </c>
      <c r="B222" s="48">
        <v>0</v>
      </c>
      <c r="C222" s="48">
        <v>0</v>
      </c>
      <c r="D222" s="48">
        <v>0</v>
      </c>
      <c r="E222" s="48">
        <v>1.1042385200959492E-15</v>
      </c>
      <c r="F222" s="400"/>
      <c r="G222" s="48">
        <v>0</v>
      </c>
      <c r="H222" s="49">
        <v>0</v>
      </c>
      <c r="I222" s="50">
        <f t="shared" si="167"/>
        <v>1.1042385200959492E-15</v>
      </c>
      <c r="J222" s="5"/>
      <c r="K222" s="20" t="s">
        <v>12</v>
      </c>
      <c r="L222" s="51">
        <v>0</v>
      </c>
      <c r="M222" s="51">
        <v>0</v>
      </c>
      <c r="N222" s="51">
        <v>0</v>
      </c>
      <c r="O222" s="51">
        <v>1.1042385200959492E-15</v>
      </c>
      <c r="P222" s="51">
        <v>0.78079470878225932</v>
      </c>
      <c r="Q222" s="51">
        <v>0</v>
      </c>
      <c r="R222" s="52">
        <v>0</v>
      </c>
      <c r="S222" s="53">
        <f t="shared" si="168"/>
        <v>0.78079470878226043</v>
      </c>
      <c r="U222" s="30" t="s">
        <v>12</v>
      </c>
      <c r="V222" s="88">
        <v>0</v>
      </c>
      <c r="W222" s="88">
        <v>0</v>
      </c>
      <c r="X222" s="88">
        <v>0</v>
      </c>
      <c r="Y222" s="88">
        <v>0</v>
      </c>
      <c r="Z222" s="88">
        <v>0</v>
      </c>
      <c r="AA222" s="88">
        <v>1.1042385200959492E-15</v>
      </c>
      <c r="AB222" s="88">
        <v>0.78079470878225932</v>
      </c>
      <c r="AC222" s="89">
        <v>0</v>
      </c>
      <c r="AD222" s="88">
        <v>0</v>
      </c>
      <c r="AE222" s="88">
        <v>0</v>
      </c>
      <c r="AF222" s="88">
        <v>0</v>
      </c>
      <c r="AG222" s="88">
        <v>0</v>
      </c>
      <c r="AH222" s="88">
        <v>0</v>
      </c>
      <c r="AI222" s="90">
        <f t="shared" si="169"/>
        <v>0.78079470878226043</v>
      </c>
      <c r="AS222"/>
    </row>
    <row r="223" spans="1:45" ht="15">
      <c r="A223" s="9" t="s">
        <v>56</v>
      </c>
      <c r="B223" s="45">
        <v>0</v>
      </c>
      <c r="C223" s="45">
        <v>0</v>
      </c>
      <c r="D223" s="45">
        <v>0</v>
      </c>
      <c r="E223" s="45">
        <v>0</v>
      </c>
      <c r="F223" s="400"/>
      <c r="G223" s="45">
        <v>0</v>
      </c>
      <c r="H223" s="54">
        <v>0</v>
      </c>
      <c r="I223" s="44">
        <f t="shared" si="167"/>
        <v>0</v>
      </c>
      <c r="J223" s="5"/>
      <c r="K223" s="21" t="s">
        <v>56</v>
      </c>
      <c r="L223" s="45">
        <v>0</v>
      </c>
      <c r="M223" s="45">
        <v>0</v>
      </c>
      <c r="N223" s="45">
        <v>0</v>
      </c>
      <c r="O223" s="45">
        <v>0</v>
      </c>
      <c r="P223" s="45">
        <v>0</v>
      </c>
      <c r="Q223" s="45">
        <v>0</v>
      </c>
      <c r="R223" s="46">
        <v>0</v>
      </c>
      <c r="S223" s="47">
        <f t="shared" si="168"/>
        <v>0</v>
      </c>
      <c r="U223" s="31" t="s">
        <v>56</v>
      </c>
      <c r="V223" s="84">
        <v>0</v>
      </c>
      <c r="W223" s="84">
        <v>0</v>
      </c>
      <c r="X223" s="84">
        <v>0</v>
      </c>
      <c r="Y223" s="84">
        <v>0</v>
      </c>
      <c r="Z223" s="84">
        <v>0</v>
      </c>
      <c r="AA223" s="84">
        <v>0</v>
      </c>
      <c r="AB223" s="84">
        <v>0</v>
      </c>
      <c r="AC223" s="85">
        <v>0</v>
      </c>
      <c r="AD223" s="84">
        <v>0</v>
      </c>
      <c r="AE223" s="84">
        <v>0</v>
      </c>
      <c r="AF223" s="84">
        <v>0</v>
      </c>
      <c r="AG223" s="84">
        <v>0</v>
      </c>
      <c r="AH223" s="84">
        <v>0</v>
      </c>
      <c r="AI223" s="87">
        <f t="shared" si="169"/>
        <v>0</v>
      </c>
      <c r="AS223"/>
    </row>
    <row r="224" spans="1:45" ht="15">
      <c r="A224" s="8" t="s">
        <v>17</v>
      </c>
      <c r="B224" s="48">
        <v>4.6102775695846004E-2</v>
      </c>
      <c r="C224" s="48">
        <v>0</v>
      </c>
      <c r="D224" s="48">
        <v>0.1826114755307878</v>
      </c>
      <c r="E224" s="48">
        <v>9.6511375415984993E-3</v>
      </c>
      <c r="F224" s="400"/>
      <c r="G224" s="48">
        <v>0</v>
      </c>
      <c r="H224" s="49">
        <v>0</v>
      </c>
      <c r="I224" s="50">
        <f t="shared" si="167"/>
        <v>0.23836538876823229</v>
      </c>
      <c r="J224" s="5"/>
      <c r="K224" s="20" t="s">
        <v>17</v>
      </c>
      <c r="L224" s="51">
        <v>4.6102775695846004E-2</v>
      </c>
      <c r="M224" s="51">
        <v>0</v>
      </c>
      <c r="N224" s="51">
        <v>0.1826114755307878</v>
      </c>
      <c r="O224" s="51">
        <v>9.6511375415984993E-3</v>
      </c>
      <c r="P224" s="51">
        <v>0</v>
      </c>
      <c r="Q224" s="51">
        <v>0</v>
      </c>
      <c r="R224" s="52">
        <v>0</v>
      </c>
      <c r="S224" s="53">
        <f t="shared" si="168"/>
        <v>0.23836538876823229</v>
      </c>
      <c r="U224" s="30" t="s">
        <v>17</v>
      </c>
      <c r="V224" s="88">
        <v>4.6102775695846004E-2</v>
      </c>
      <c r="W224" s="88">
        <v>0</v>
      </c>
      <c r="X224" s="88">
        <v>0</v>
      </c>
      <c r="Y224" s="88">
        <v>0</v>
      </c>
      <c r="Z224" s="88">
        <v>0.1826114755307878</v>
      </c>
      <c r="AA224" s="88">
        <v>9.6511375415984993E-3</v>
      </c>
      <c r="AB224" s="88">
        <v>0</v>
      </c>
      <c r="AC224" s="89">
        <v>0</v>
      </c>
      <c r="AD224" s="88">
        <v>0</v>
      </c>
      <c r="AE224" s="88">
        <v>0</v>
      </c>
      <c r="AF224" s="88">
        <v>0</v>
      </c>
      <c r="AG224" s="88">
        <v>0</v>
      </c>
      <c r="AH224" s="88">
        <v>0</v>
      </c>
      <c r="AI224" s="90">
        <f t="shared" si="169"/>
        <v>0.23836538876823229</v>
      </c>
      <c r="AS224"/>
    </row>
    <row r="225" spans="1:45" ht="15">
      <c r="A225" s="9" t="s">
        <v>141</v>
      </c>
      <c r="B225" s="45">
        <v>3.3105598464030264</v>
      </c>
      <c r="C225" s="45">
        <v>0.13063925967770731</v>
      </c>
      <c r="D225" s="45">
        <v>28.422000739412439</v>
      </c>
      <c r="E225" s="45">
        <v>3.6177025756903562E-2</v>
      </c>
      <c r="F225" s="400"/>
      <c r="G225" s="45">
        <v>0</v>
      </c>
      <c r="H225" s="54">
        <v>0</v>
      </c>
      <c r="I225" s="44">
        <f t="shared" si="167"/>
        <v>31.899376871250077</v>
      </c>
      <c r="J225" s="5"/>
      <c r="K225" s="21" t="s">
        <v>141</v>
      </c>
      <c r="L225" s="45">
        <v>3.3105598464030264</v>
      </c>
      <c r="M225" s="45">
        <v>0.13063925967770731</v>
      </c>
      <c r="N225" s="45">
        <v>28.422000739412439</v>
      </c>
      <c r="O225" s="45">
        <v>3.6177025756903562E-2</v>
      </c>
      <c r="P225" s="45">
        <v>0</v>
      </c>
      <c r="Q225" s="45">
        <v>0</v>
      </c>
      <c r="R225" s="46">
        <v>0</v>
      </c>
      <c r="S225" s="47">
        <f t="shared" si="168"/>
        <v>31.899376871250077</v>
      </c>
      <c r="U225" s="31" t="s">
        <v>141</v>
      </c>
      <c r="V225" s="84">
        <v>3.0411767198821633</v>
      </c>
      <c r="W225" s="84">
        <v>0</v>
      </c>
      <c r="X225" s="84">
        <v>0</v>
      </c>
      <c r="Y225" s="84">
        <v>0.13063925967770731</v>
      </c>
      <c r="Z225" s="84">
        <v>9.5068199102231876</v>
      </c>
      <c r="AA225" s="84">
        <v>3.6177025756903562E-2</v>
      </c>
      <c r="AB225" s="84">
        <v>0</v>
      </c>
      <c r="AC225" s="85">
        <v>19.184563955710118</v>
      </c>
      <c r="AD225" s="84">
        <v>0.26938312652086327</v>
      </c>
      <c r="AE225" s="84">
        <v>0</v>
      </c>
      <c r="AF225" s="84">
        <v>0</v>
      </c>
      <c r="AG225" s="84">
        <v>18.915180829189254</v>
      </c>
      <c r="AH225" s="84">
        <v>0</v>
      </c>
      <c r="AI225" s="87">
        <f t="shared" si="169"/>
        <v>31.899376871250077</v>
      </c>
      <c r="AS225"/>
    </row>
    <row r="226" spans="1:45" ht="15">
      <c r="A226" s="8" t="s">
        <v>25</v>
      </c>
      <c r="B226" s="48">
        <v>6.5026718850568059</v>
      </c>
      <c r="C226" s="48">
        <v>0.2735608573102587</v>
      </c>
      <c r="D226" s="48">
        <v>8.290769521787162</v>
      </c>
      <c r="E226" s="48">
        <v>80.098024531015483</v>
      </c>
      <c r="F226" s="400"/>
      <c r="G226" s="48">
        <v>15.331723697645204</v>
      </c>
      <c r="H226" s="49">
        <v>1.6886472673472757</v>
      </c>
      <c r="I226" s="50">
        <f t="shared" si="167"/>
        <v>112.18539776016219</v>
      </c>
      <c r="J226" s="5"/>
      <c r="K226" s="20" t="s">
        <v>25</v>
      </c>
      <c r="L226" s="51">
        <v>6.5026718850568059</v>
      </c>
      <c r="M226" s="51">
        <v>0.2735608573102587</v>
      </c>
      <c r="N226" s="51">
        <v>8.290769521787162</v>
      </c>
      <c r="O226" s="51">
        <v>80.098024531015483</v>
      </c>
      <c r="P226" s="51">
        <v>2.5353374643998015</v>
      </c>
      <c r="Q226" s="51">
        <v>15.331723697645204</v>
      </c>
      <c r="R226" s="52">
        <v>1.6886472673472757</v>
      </c>
      <c r="S226" s="53">
        <f t="shared" si="168"/>
        <v>114.72073522456199</v>
      </c>
      <c r="U226" s="30" t="s">
        <v>25</v>
      </c>
      <c r="V226" s="88">
        <v>0</v>
      </c>
      <c r="W226" s="88">
        <v>5.8330903534286156</v>
      </c>
      <c r="X226" s="88">
        <v>15.331723697645204</v>
      </c>
      <c r="Y226" s="88">
        <v>0.2735608573102587</v>
      </c>
      <c r="Z226" s="88">
        <v>8.1868695517229089</v>
      </c>
      <c r="AA226" s="88">
        <v>79.313562040721536</v>
      </c>
      <c r="AB226" s="88">
        <v>2.5353374643998015</v>
      </c>
      <c r="AC226" s="89">
        <v>3.246591259333671</v>
      </c>
      <c r="AD226" s="88">
        <v>0.66958153162819056</v>
      </c>
      <c r="AE226" s="88">
        <v>0.43525023540653485</v>
      </c>
      <c r="AF226" s="88">
        <v>1.6886472673472757</v>
      </c>
      <c r="AG226" s="88">
        <v>0.10389997006425378</v>
      </c>
      <c r="AH226" s="88">
        <v>0.34921225488741664</v>
      </c>
      <c r="AI226" s="90">
        <f t="shared" si="169"/>
        <v>114.72073522456199</v>
      </c>
      <c r="AS226"/>
    </row>
    <row r="227" spans="1:45" ht="15">
      <c r="A227" s="9" t="s">
        <v>24</v>
      </c>
      <c r="B227" s="45">
        <v>1.3496455491080317</v>
      </c>
      <c r="C227" s="45">
        <v>0</v>
      </c>
      <c r="D227" s="45">
        <v>0.37157811118546652</v>
      </c>
      <c r="E227" s="45">
        <v>0</v>
      </c>
      <c r="F227" s="400"/>
      <c r="G227" s="45">
        <v>0</v>
      </c>
      <c r="H227" s="54">
        <v>0</v>
      </c>
      <c r="I227" s="44">
        <f t="shared" si="167"/>
        <v>1.7212236602934983</v>
      </c>
      <c r="J227" s="5"/>
      <c r="K227" s="21" t="s">
        <v>24</v>
      </c>
      <c r="L227" s="45">
        <v>1.3496455491080317</v>
      </c>
      <c r="M227" s="45">
        <v>0</v>
      </c>
      <c r="N227" s="45">
        <v>0.37157811118546652</v>
      </c>
      <c r="O227" s="45">
        <v>0</v>
      </c>
      <c r="P227" s="45">
        <v>0</v>
      </c>
      <c r="Q227" s="45">
        <v>0</v>
      </c>
      <c r="R227" s="46">
        <v>0</v>
      </c>
      <c r="S227" s="47">
        <f t="shared" si="168"/>
        <v>1.7212236602934983</v>
      </c>
      <c r="U227" s="31" t="s">
        <v>24</v>
      </c>
      <c r="V227" s="84">
        <v>1.3496455491080317</v>
      </c>
      <c r="W227" s="84">
        <v>0</v>
      </c>
      <c r="X227" s="84">
        <v>0</v>
      </c>
      <c r="Y227" s="84">
        <v>0</v>
      </c>
      <c r="Z227" s="84">
        <v>0</v>
      </c>
      <c r="AA227" s="84">
        <v>0</v>
      </c>
      <c r="AB227" s="84">
        <v>0</v>
      </c>
      <c r="AC227" s="85">
        <v>0.37157811118546652</v>
      </c>
      <c r="AD227" s="84">
        <v>0</v>
      </c>
      <c r="AE227" s="84">
        <v>0</v>
      </c>
      <c r="AF227" s="84">
        <v>0</v>
      </c>
      <c r="AG227" s="84">
        <v>0.37157811118546652</v>
      </c>
      <c r="AH227" s="84">
        <v>0</v>
      </c>
      <c r="AI227" s="87">
        <f t="shared" si="169"/>
        <v>1.7212236602934983</v>
      </c>
      <c r="AS227"/>
    </row>
    <row r="228" spans="1:45" ht="15">
      <c r="A228" s="8" t="s">
        <v>57</v>
      </c>
      <c r="B228" s="48">
        <v>3.5107246850342028E-2</v>
      </c>
      <c r="C228" s="48">
        <v>0</v>
      </c>
      <c r="D228" s="48">
        <v>0</v>
      </c>
      <c r="E228" s="48">
        <v>0</v>
      </c>
      <c r="F228" s="400"/>
      <c r="G228" s="48">
        <v>0</v>
      </c>
      <c r="H228" s="49">
        <v>0</v>
      </c>
      <c r="I228" s="50">
        <f t="shared" si="167"/>
        <v>3.5107246850342028E-2</v>
      </c>
      <c r="J228" s="5"/>
      <c r="K228" s="20" t="s">
        <v>57</v>
      </c>
      <c r="L228" s="51">
        <v>3.5107246850342028E-2</v>
      </c>
      <c r="M228" s="51">
        <v>0</v>
      </c>
      <c r="N228" s="51">
        <v>0</v>
      </c>
      <c r="O228" s="51">
        <v>0</v>
      </c>
      <c r="P228" s="51">
        <v>0</v>
      </c>
      <c r="Q228" s="51">
        <v>0</v>
      </c>
      <c r="R228" s="52">
        <v>0</v>
      </c>
      <c r="S228" s="53">
        <f t="shared" si="168"/>
        <v>3.5107246850342028E-2</v>
      </c>
      <c r="U228" s="30" t="s">
        <v>57</v>
      </c>
      <c r="V228" s="88">
        <v>3.5107246850342028E-2</v>
      </c>
      <c r="W228" s="88">
        <v>0</v>
      </c>
      <c r="X228" s="88">
        <v>0</v>
      </c>
      <c r="Y228" s="88">
        <v>0</v>
      </c>
      <c r="Z228" s="88">
        <v>0</v>
      </c>
      <c r="AA228" s="88">
        <v>0</v>
      </c>
      <c r="AB228" s="88">
        <v>0</v>
      </c>
      <c r="AC228" s="89">
        <v>0</v>
      </c>
      <c r="AD228" s="88">
        <v>0</v>
      </c>
      <c r="AE228" s="88">
        <v>0</v>
      </c>
      <c r="AF228" s="88">
        <v>0</v>
      </c>
      <c r="AG228" s="88">
        <v>0</v>
      </c>
      <c r="AH228" s="88">
        <v>0</v>
      </c>
      <c r="AI228" s="90">
        <f t="shared" si="169"/>
        <v>3.5107246850342028E-2</v>
      </c>
      <c r="AS228"/>
    </row>
    <row r="229" spans="1:45" ht="15">
      <c r="A229" s="9" t="s">
        <v>22</v>
      </c>
      <c r="B229" s="45">
        <v>0.37151264892428099</v>
      </c>
      <c r="C229" s="45">
        <v>0</v>
      </c>
      <c r="D229" s="45">
        <v>0</v>
      </c>
      <c r="E229" s="45">
        <v>0</v>
      </c>
      <c r="F229" s="400"/>
      <c r="G229" s="45">
        <v>0</v>
      </c>
      <c r="H229" s="54">
        <v>0</v>
      </c>
      <c r="I229" s="44">
        <f t="shared" si="167"/>
        <v>0.37151264892428099</v>
      </c>
      <c r="J229" s="5"/>
      <c r="K229" s="21" t="s">
        <v>22</v>
      </c>
      <c r="L229" s="45">
        <v>0.37151264892428099</v>
      </c>
      <c r="M229" s="45">
        <v>0</v>
      </c>
      <c r="N229" s="45">
        <v>0</v>
      </c>
      <c r="O229" s="45">
        <v>0</v>
      </c>
      <c r="P229" s="45">
        <v>0.29196692156937293</v>
      </c>
      <c r="Q229" s="45">
        <v>0</v>
      </c>
      <c r="R229" s="46">
        <v>0</v>
      </c>
      <c r="S229" s="47">
        <f t="shared" si="168"/>
        <v>0.66347957049365391</v>
      </c>
      <c r="U229" s="31" t="s">
        <v>22</v>
      </c>
      <c r="V229" s="84">
        <v>0.37151264892428099</v>
      </c>
      <c r="W229" s="84">
        <v>0</v>
      </c>
      <c r="X229" s="84">
        <v>0</v>
      </c>
      <c r="Y229" s="84">
        <v>0</v>
      </c>
      <c r="Z229" s="84">
        <v>0</v>
      </c>
      <c r="AA229" s="84">
        <v>0</v>
      </c>
      <c r="AB229" s="84">
        <v>0.29196692156937293</v>
      </c>
      <c r="AC229" s="85">
        <v>0</v>
      </c>
      <c r="AD229" s="84">
        <v>0</v>
      </c>
      <c r="AE229" s="84">
        <v>0</v>
      </c>
      <c r="AF229" s="84">
        <v>0</v>
      </c>
      <c r="AG229" s="84">
        <v>0</v>
      </c>
      <c r="AH229" s="84">
        <v>0</v>
      </c>
      <c r="AI229" s="87">
        <f t="shared" si="169"/>
        <v>0.66347957049365391</v>
      </c>
      <c r="AS229"/>
    </row>
    <row r="230" spans="1:45" ht="15">
      <c r="A230" s="8" t="s">
        <v>21</v>
      </c>
      <c r="B230" s="48">
        <v>0</v>
      </c>
      <c r="C230" s="48">
        <v>0</v>
      </c>
      <c r="D230" s="48">
        <v>0</v>
      </c>
      <c r="E230" s="48">
        <v>0</v>
      </c>
      <c r="F230" s="400"/>
      <c r="G230" s="48">
        <v>0</v>
      </c>
      <c r="H230" s="49">
        <v>0</v>
      </c>
      <c r="I230" s="50">
        <f t="shared" si="167"/>
        <v>0</v>
      </c>
      <c r="J230" s="5"/>
      <c r="K230" s="20" t="s">
        <v>21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2">
        <v>0</v>
      </c>
      <c r="S230" s="53">
        <f t="shared" si="168"/>
        <v>0</v>
      </c>
      <c r="U230" s="30" t="s">
        <v>58</v>
      </c>
      <c r="V230" s="88">
        <v>0</v>
      </c>
      <c r="W230" s="88">
        <v>0</v>
      </c>
      <c r="X230" s="88">
        <v>0</v>
      </c>
      <c r="Y230" s="88">
        <v>0</v>
      </c>
      <c r="Z230" s="88">
        <v>0</v>
      </c>
      <c r="AA230" s="88">
        <v>0</v>
      </c>
      <c r="AB230" s="88">
        <v>0</v>
      </c>
      <c r="AC230" s="89">
        <v>0</v>
      </c>
      <c r="AD230" s="88">
        <v>0</v>
      </c>
      <c r="AE230" s="88">
        <v>0</v>
      </c>
      <c r="AF230" s="88">
        <v>0</v>
      </c>
      <c r="AG230" s="88">
        <v>0</v>
      </c>
      <c r="AH230" s="88">
        <v>0</v>
      </c>
      <c r="AI230" s="90">
        <f t="shared" si="169"/>
        <v>0</v>
      </c>
      <c r="AS230"/>
    </row>
    <row r="231" spans="1:45" ht="15">
      <c r="A231" s="10" t="s">
        <v>61</v>
      </c>
      <c r="B231" s="45">
        <v>0</v>
      </c>
      <c r="C231" s="45">
        <v>0</v>
      </c>
      <c r="D231" s="45">
        <v>0</v>
      </c>
      <c r="E231" s="45">
        <v>0</v>
      </c>
      <c r="F231" s="400"/>
      <c r="G231" s="45">
        <v>0</v>
      </c>
      <c r="H231" s="54">
        <v>0</v>
      </c>
      <c r="I231" s="44">
        <f t="shared" si="167"/>
        <v>0</v>
      </c>
      <c r="J231" s="5"/>
      <c r="K231" s="22" t="s">
        <v>61</v>
      </c>
      <c r="L231" s="45">
        <v>0</v>
      </c>
      <c r="M231" s="45">
        <v>0</v>
      </c>
      <c r="N231" s="45">
        <v>0</v>
      </c>
      <c r="O231" s="45">
        <v>0</v>
      </c>
      <c r="P231" s="45">
        <v>0</v>
      </c>
      <c r="Q231" s="45">
        <v>0</v>
      </c>
      <c r="R231" s="46">
        <v>0</v>
      </c>
      <c r="S231" s="47">
        <f t="shared" si="168"/>
        <v>0</v>
      </c>
      <c r="U231" s="32" t="s">
        <v>59</v>
      </c>
      <c r="V231" s="84">
        <v>0</v>
      </c>
      <c r="W231" s="84">
        <v>0</v>
      </c>
      <c r="X231" s="84">
        <v>0</v>
      </c>
      <c r="Y231" s="84">
        <v>0</v>
      </c>
      <c r="Z231" s="84">
        <v>0</v>
      </c>
      <c r="AA231" s="84">
        <v>0</v>
      </c>
      <c r="AB231" s="84">
        <v>0</v>
      </c>
      <c r="AC231" s="85">
        <v>0</v>
      </c>
      <c r="AD231" s="86">
        <v>0</v>
      </c>
      <c r="AE231" s="86">
        <v>0</v>
      </c>
      <c r="AF231" s="86">
        <v>0</v>
      </c>
      <c r="AG231" s="86">
        <v>0</v>
      </c>
      <c r="AH231" s="86">
        <v>0</v>
      </c>
      <c r="AI231" s="87">
        <f t="shared" si="169"/>
        <v>0</v>
      </c>
      <c r="AS231"/>
    </row>
    <row r="232" spans="1:45">
      <c r="A232" s="11" t="s">
        <v>23</v>
      </c>
      <c r="B232" s="55">
        <v>0</v>
      </c>
      <c r="C232" s="55">
        <v>0</v>
      </c>
      <c r="D232" s="55">
        <v>0</v>
      </c>
      <c r="E232" s="55">
        <v>0</v>
      </c>
      <c r="F232" s="400"/>
      <c r="G232" s="55">
        <v>0</v>
      </c>
      <c r="H232" s="56">
        <v>0</v>
      </c>
      <c r="I232" s="57">
        <f t="shared" si="167"/>
        <v>0</v>
      </c>
      <c r="J232" s="5"/>
      <c r="K232" s="23" t="s">
        <v>23</v>
      </c>
      <c r="L232" s="58">
        <v>0</v>
      </c>
      <c r="M232" s="58">
        <v>0</v>
      </c>
      <c r="N232" s="58">
        <v>0</v>
      </c>
      <c r="O232" s="58">
        <v>0</v>
      </c>
      <c r="P232" s="58">
        <v>0</v>
      </c>
      <c r="Q232" s="58">
        <v>0</v>
      </c>
      <c r="R232" s="59">
        <v>0</v>
      </c>
      <c r="S232" s="60">
        <f t="shared" si="168"/>
        <v>0</v>
      </c>
      <c r="U232" s="33" t="s">
        <v>62</v>
      </c>
      <c r="V232" s="91">
        <v>0</v>
      </c>
      <c r="W232" s="91">
        <v>0</v>
      </c>
      <c r="X232" s="91">
        <v>0</v>
      </c>
      <c r="Y232" s="91">
        <v>0</v>
      </c>
      <c r="Z232" s="91">
        <v>0</v>
      </c>
      <c r="AA232" s="91">
        <v>0</v>
      </c>
      <c r="AB232" s="91">
        <v>0</v>
      </c>
      <c r="AC232" s="91">
        <v>0</v>
      </c>
      <c r="AD232" s="91">
        <v>0</v>
      </c>
      <c r="AE232" s="91">
        <v>0</v>
      </c>
      <c r="AF232" s="91">
        <v>0</v>
      </c>
      <c r="AG232" s="91">
        <v>0</v>
      </c>
      <c r="AH232" s="92">
        <v>0</v>
      </c>
      <c r="AI232" s="93">
        <f t="shared" si="169"/>
        <v>0</v>
      </c>
      <c r="AS232"/>
    </row>
    <row r="233" spans="1:45">
      <c r="A233" s="12" t="s">
        <v>19</v>
      </c>
      <c r="B233" s="61">
        <v>0</v>
      </c>
      <c r="C233" s="61">
        <v>0</v>
      </c>
      <c r="D233" s="61">
        <v>0</v>
      </c>
      <c r="E233" s="61">
        <v>0</v>
      </c>
      <c r="F233" s="400"/>
      <c r="G233" s="61">
        <v>0</v>
      </c>
      <c r="H233" s="62">
        <v>0</v>
      </c>
      <c r="I233" s="63">
        <f t="shared" si="167"/>
        <v>0</v>
      </c>
      <c r="J233" s="5"/>
      <c r="K233" s="24" t="s">
        <v>19</v>
      </c>
      <c r="L233" s="61">
        <v>0</v>
      </c>
      <c r="M233" s="61">
        <v>0</v>
      </c>
      <c r="N233" s="61">
        <v>0</v>
      </c>
      <c r="O233" s="61">
        <v>0</v>
      </c>
      <c r="P233" s="61">
        <v>0</v>
      </c>
      <c r="Q233" s="61">
        <v>0</v>
      </c>
      <c r="R233" s="64">
        <v>0</v>
      </c>
      <c r="S233" s="65">
        <f t="shared" si="168"/>
        <v>0</v>
      </c>
      <c r="U233" s="34" t="s">
        <v>19</v>
      </c>
      <c r="V233" s="94">
        <v>0</v>
      </c>
      <c r="W233" s="94">
        <v>0</v>
      </c>
      <c r="X233" s="94">
        <v>0</v>
      </c>
      <c r="Y233" s="94">
        <v>0</v>
      </c>
      <c r="Z233" s="94">
        <v>0</v>
      </c>
      <c r="AA233" s="94">
        <v>0</v>
      </c>
      <c r="AB233" s="94">
        <v>0</v>
      </c>
      <c r="AC233" s="94">
        <v>0</v>
      </c>
      <c r="AD233" s="95">
        <v>0</v>
      </c>
      <c r="AE233" s="95">
        <v>0</v>
      </c>
      <c r="AF233" s="95">
        <v>0</v>
      </c>
      <c r="AG233" s="95">
        <v>0</v>
      </c>
      <c r="AH233" s="95">
        <v>0</v>
      </c>
      <c r="AI233" s="96">
        <f t="shared" si="169"/>
        <v>0</v>
      </c>
      <c r="AS233"/>
    </row>
    <row r="234" spans="1:45">
      <c r="A234" s="11" t="s">
        <v>20</v>
      </c>
      <c r="B234" s="55">
        <v>0</v>
      </c>
      <c r="C234" s="55">
        <v>0</v>
      </c>
      <c r="D234" s="55">
        <v>0</v>
      </c>
      <c r="E234" s="55">
        <v>0</v>
      </c>
      <c r="F234" s="400"/>
      <c r="G234" s="55">
        <v>0</v>
      </c>
      <c r="H234" s="56">
        <v>0</v>
      </c>
      <c r="I234" s="57">
        <f t="shared" si="167"/>
        <v>0</v>
      </c>
      <c r="J234" s="5"/>
      <c r="K234" s="23" t="s">
        <v>20</v>
      </c>
      <c r="L234" s="58">
        <v>0</v>
      </c>
      <c r="M234" s="58">
        <v>0</v>
      </c>
      <c r="N234" s="58">
        <v>0</v>
      </c>
      <c r="O234" s="58">
        <v>0</v>
      </c>
      <c r="P234" s="58">
        <v>0</v>
      </c>
      <c r="Q234" s="58">
        <v>0</v>
      </c>
      <c r="R234" s="59">
        <v>0</v>
      </c>
      <c r="S234" s="60">
        <f t="shared" si="168"/>
        <v>0</v>
      </c>
      <c r="U234" s="33" t="s">
        <v>20</v>
      </c>
      <c r="V234" s="91">
        <v>0</v>
      </c>
      <c r="W234" s="91">
        <v>0</v>
      </c>
      <c r="X234" s="91">
        <v>0</v>
      </c>
      <c r="Y234" s="91">
        <v>0</v>
      </c>
      <c r="Z234" s="91">
        <v>0</v>
      </c>
      <c r="AA234" s="91">
        <v>0</v>
      </c>
      <c r="AB234" s="91">
        <v>0</v>
      </c>
      <c r="AC234" s="91">
        <v>0</v>
      </c>
      <c r="AD234" s="91">
        <v>0</v>
      </c>
      <c r="AE234" s="91">
        <v>0</v>
      </c>
      <c r="AF234" s="91">
        <v>0</v>
      </c>
      <c r="AG234" s="91">
        <v>0</v>
      </c>
      <c r="AH234" s="92">
        <v>0</v>
      </c>
      <c r="AI234" s="93">
        <f t="shared" si="169"/>
        <v>0</v>
      </c>
      <c r="AS234"/>
    </row>
    <row r="235" spans="1:45" ht="15" thickBot="1">
      <c r="A235" s="13" t="s">
        <v>11</v>
      </c>
      <c r="B235" s="66">
        <v>0</v>
      </c>
      <c r="C235" s="66">
        <v>0</v>
      </c>
      <c r="D235" s="66">
        <v>0</v>
      </c>
      <c r="E235" s="66">
        <v>0</v>
      </c>
      <c r="F235" s="401"/>
      <c r="G235" s="66">
        <v>0</v>
      </c>
      <c r="H235" s="67">
        <v>0</v>
      </c>
      <c r="I235" s="68">
        <f t="shared" si="167"/>
        <v>0</v>
      </c>
      <c r="J235" s="5"/>
      <c r="K235" s="25" t="s">
        <v>11</v>
      </c>
      <c r="L235" s="66">
        <v>0</v>
      </c>
      <c r="M235" s="66">
        <v>0</v>
      </c>
      <c r="N235" s="66">
        <v>0</v>
      </c>
      <c r="O235" s="66">
        <v>0</v>
      </c>
      <c r="P235" s="66">
        <v>0</v>
      </c>
      <c r="Q235" s="66">
        <v>0</v>
      </c>
      <c r="R235" s="69">
        <v>0</v>
      </c>
      <c r="S235" s="70">
        <f t="shared" si="168"/>
        <v>0</v>
      </c>
      <c r="U235" s="34" t="s">
        <v>11</v>
      </c>
      <c r="V235" s="94">
        <v>0</v>
      </c>
      <c r="W235" s="94">
        <v>0</v>
      </c>
      <c r="X235" s="94">
        <v>0</v>
      </c>
      <c r="Y235" s="94">
        <v>0</v>
      </c>
      <c r="Z235" s="94">
        <v>0</v>
      </c>
      <c r="AA235" s="94">
        <v>0</v>
      </c>
      <c r="AB235" s="94">
        <v>0</v>
      </c>
      <c r="AC235" s="94">
        <v>0</v>
      </c>
      <c r="AD235" s="95">
        <v>0</v>
      </c>
      <c r="AE235" s="95">
        <v>0</v>
      </c>
      <c r="AF235" s="95">
        <v>0</v>
      </c>
      <c r="AG235" s="95">
        <v>0</v>
      </c>
      <c r="AH235" s="95">
        <v>0</v>
      </c>
      <c r="AI235" s="96">
        <f t="shared" si="169"/>
        <v>0</v>
      </c>
      <c r="AS235"/>
    </row>
    <row r="236" spans="1:45" ht="15">
      <c r="A236" s="14" t="s">
        <v>26</v>
      </c>
      <c r="B236" s="71">
        <f>SUM(B215:B231)</f>
        <v>17.08691210821647</v>
      </c>
      <c r="C236" s="71">
        <f t="shared" ref="C236:I236" si="170">SUM(C215:C231)</f>
        <v>2.0867640158194392</v>
      </c>
      <c r="D236" s="71">
        <f t="shared" si="170"/>
        <v>39.865378601190514</v>
      </c>
      <c r="E236" s="71">
        <f t="shared" si="170"/>
        <v>80.148612649652549</v>
      </c>
      <c r="F236" s="71">
        <f t="shared" si="170"/>
        <v>0</v>
      </c>
      <c r="G236" s="71">
        <f t="shared" si="170"/>
        <v>15.331723697645204</v>
      </c>
      <c r="H236" s="72">
        <f t="shared" si="170"/>
        <v>1.6886472673472757</v>
      </c>
      <c r="I236" s="44">
        <f t="shared" si="170"/>
        <v>156.20803833987148</v>
      </c>
      <c r="J236" s="5"/>
      <c r="K236" s="26" t="s">
        <v>26</v>
      </c>
      <c r="L236" s="71">
        <f>SUM(L215:L231)</f>
        <v>17.08691210821647</v>
      </c>
      <c r="M236" s="71">
        <f t="shared" ref="M236:S236" si="171">SUM(M215:M231)</f>
        <v>2.0867640158194392</v>
      </c>
      <c r="N236" s="71">
        <f t="shared" si="171"/>
        <v>39.865378601190514</v>
      </c>
      <c r="O236" s="71">
        <f t="shared" si="171"/>
        <v>80.148612649652549</v>
      </c>
      <c r="P236" s="71">
        <f t="shared" si="171"/>
        <v>10.713077571338964</v>
      </c>
      <c r="Q236" s="71">
        <f t="shared" si="171"/>
        <v>15.331723697645204</v>
      </c>
      <c r="R236" s="72">
        <f t="shared" si="171"/>
        <v>1.6886472673472757</v>
      </c>
      <c r="S236" s="73">
        <f t="shared" si="171"/>
        <v>166.92111591121042</v>
      </c>
      <c r="U236" s="35" t="s">
        <v>60</v>
      </c>
      <c r="V236" s="97">
        <f>SUM(V215:V231)</f>
        <v>10.314857096638802</v>
      </c>
      <c r="W236" s="97">
        <f t="shared" ref="W236:AH236" si="172">SUM(W215:W231)</f>
        <v>5.8330903534286156</v>
      </c>
      <c r="X236" s="97">
        <f t="shared" si="172"/>
        <v>15.331723697645204</v>
      </c>
      <c r="Y236" s="97">
        <f t="shared" si="172"/>
        <v>2.0867640158194392</v>
      </c>
      <c r="Z236" s="97">
        <f t="shared" si="172"/>
        <v>20.343977791105534</v>
      </c>
      <c r="AA236" s="97">
        <f t="shared" si="172"/>
        <v>79.364150159358601</v>
      </c>
      <c r="AB236" s="97">
        <f t="shared" si="172"/>
        <v>10.713077571338964</v>
      </c>
      <c r="AC236" s="97">
        <f t="shared" si="172"/>
        <v>22.933475225875267</v>
      </c>
      <c r="AD236" s="98">
        <f t="shared" si="172"/>
        <v>0.93896465814905383</v>
      </c>
      <c r="AE236" s="98">
        <f t="shared" si="172"/>
        <v>0.43525023540653485</v>
      </c>
      <c r="AF236" s="98">
        <f t="shared" si="172"/>
        <v>1.6886472673472757</v>
      </c>
      <c r="AG236" s="98">
        <f t="shared" si="172"/>
        <v>19.521400810084987</v>
      </c>
      <c r="AH236" s="98">
        <f t="shared" si="172"/>
        <v>0.34921225488741664</v>
      </c>
      <c r="AI236" s="99">
        <f>SUM(V236:AC236)</f>
        <v>166.92111591121042</v>
      </c>
      <c r="AS236"/>
    </row>
    <row r="237" spans="1:45" s="2" customFormat="1" ht="15" thickBot="1">
      <c r="A237" s="15" t="s">
        <v>100</v>
      </c>
      <c r="B237" s="100">
        <f>IF($I236=0,"-",B236/$I236)</f>
        <v>0.10938561350498123</v>
      </c>
      <c r="C237" s="100">
        <f t="shared" ref="C237:H237" si="173">IF($I236=0,"-",C236/$I236)</f>
        <v>1.3358877289522949E-2</v>
      </c>
      <c r="D237" s="100">
        <f t="shared" si="173"/>
        <v>0.25520696005702953</v>
      </c>
      <c r="E237" s="100">
        <f t="shared" si="173"/>
        <v>0.5130889133584039</v>
      </c>
      <c r="F237" s="100">
        <f t="shared" si="173"/>
        <v>0</v>
      </c>
      <c r="G237" s="100">
        <f t="shared" si="173"/>
        <v>9.8149390137574261E-2</v>
      </c>
      <c r="H237" s="101">
        <f t="shared" si="173"/>
        <v>1.0810245652488008E-2</v>
      </c>
      <c r="I237" s="102">
        <f>SUM(B237:H237)</f>
        <v>0.99999999999999989</v>
      </c>
      <c r="J237"/>
      <c r="K237" s="27" t="s">
        <v>100</v>
      </c>
      <c r="L237" s="76">
        <f>IF($S236=0,"-",L236/$S236)</f>
        <v>0.10236519217440071</v>
      </c>
      <c r="M237" s="76">
        <f t="shared" ref="M237:R237" si="174">IF($S236=0,"-",M236/$S236)</f>
        <v>1.2501498114411373E-2</v>
      </c>
      <c r="N237" s="76">
        <f t="shared" si="174"/>
        <v>0.23882765450954641</v>
      </c>
      <c r="O237" s="76">
        <f t="shared" si="174"/>
        <v>0.48015861990933267</v>
      </c>
      <c r="P237" s="76">
        <f t="shared" si="174"/>
        <v>6.4180481378027218E-2</v>
      </c>
      <c r="Q237" s="76">
        <f t="shared" si="174"/>
        <v>9.1850115031584967E-2</v>
      </c>
      <c r="R237" s="77">
        <f t="shared" si="174"/>
        <v>1.0116438882696603E-2</v>
      </c>
      <c r="S237" s="78">
        <f>SUM(L237:R237)</f>
        <v>1</v>
      </c>
      <c r="U237" s="36" t="s">
        <v>100</v>
      </c>
      <c r="V237" s="103">
        <f>+V236/$AI236</f>
        <v>6.1794800737646254E-2</v>
      </c>
      <c r="W237" s="103">
        <f t="shared" ref="W237:AH237" si="175">+W236/$AI236</f>
        <v>3.4945191455174454E-2</v>
      </c>
      <c r="X237" s="103">
        <f t="shared" si="175"/>
        <v>9.1850115031584967E-2</v>
      </c>
      <c r="Y237" s="103">
        <f t="shared" si="175"/>
        <v>1.2501498114411373E-2</v>
      </c>
      <c r="Z237" s="103">
        <f t="shared" si="175"/>
        <v>0.12187779646720677</v>
      </c>
      <c r="AA237" s="103">
        <f t="shared" si="175"/>
        <v>0.47545901982571459</v>
      </c>
      <c r="AB237" s="103">
        <f t="shared" si="175"/>
        <v>6.4180481378027218E-2</v>
      </c>
      <c r="AC237" s="103">
        <f t="shared" si="175"/>
        <v>0.13739109699023438</v>
      </c>
      <c r="AD237" s="103">
        <f t="shared" si="175"/>
        <v>5.6251999815799996E-3</v>
      </c>
      <c r="AE237" s="103">
        <f t="shared" si="175"/>
        <v>2.607520522676445E-3</v>
      </c>
      <c r="AF237" s="103">
        <f t="shared" si="175"/>
        <v>1.0116438882696603E-2</v>
      </c>
      <c r="AG237" s="103">
        <f t="shared" si="175"/>
        <v>0.11694985804233969</v>
      </c>
      <c r="AH237" s="103">
        <f t="shared" si="175"/>
        <v>2.0920795609416574E-3</v>
      </c>
      <c r="AI237" s="104">
        <f>SUM(V237:AC237)</f>
        <v>1</v>
      </c>
    </row>
    <row r="238" spans="1:45" ht="15" thickBot="1">
      <c r="A238" s="16"/>
      <c r="B238" s="16"/>
      <c r="C238" s="16"/>
      <c r="D238" s="16"/>
      <c r="E238" s="16"/>
      <c r="F238" s="16"/>
      <c r="G238" s="16"/>
      <c r="H238" s="16"/>
      <c r="I238" s="16"/>
      <c r="K238" s="16"/>
      <c r="L238" s="16"/>
      <c r="M238" s="16"/>
      <c r="N238" s="16"/>
      <c r="O238" s="16"/>
      <c r="P238" s="16"/>
      <c r="Q238" s="16"/>
      <c r="R238" s="16"/>
      <c r="S238" s="16"/>
      <c r="AI238" s="5"/>
      <c r="AS238"/>
    </row>
    <row r="239" spans="1:45" ht="28.5">
      <c r="A239" s="431" t="s">
        <v>66</v>
      </c>
      <c r="B239" s="37" t="s">
        <v>0</v>
      </c>
      <c r="C239" s="37" t="s">
        <v>1</v>
      </c>
      <c r="D239" s="37" t="s">
        <v>2</v>
      </c>
      <c r="E239" s="37" t="s">
        <v>3</v>
      </c>
      <c r="F239" s="37" t="s">
        <v>27</v>
      </c>
      <c r="G239" s="37" t="s">
        <v>4</v>
      </c>
      <c r="H239" s="37" t="s">
        <v>5</v>
      </c>
      <c r="I239" s="38" t="s">
        <v>6</v>
      </c>
      <c r="K239" s="381" t="s">
        <v>66</v>
      </c>
      <c r="L239" s="39" t="s">
        <v>0</v>
      </c>
      <c r="M239" s="39" t="s">
        <v>1</v>
      </c>
      <c r="N239" s="39" t="s">
        <v>2</v>
      </c>
      <c r="O239" s="39" t="s">
        <v>3</v>
      </c>
      <c r="P239" s="39" t="s">
        <v>27</v>
      </c>
      <c r="Q239" s="39" t="s">
        <v>4</v>
      </c>
      <c r="R239" s="39" t="s">
        <v>5</v>
      </c>
      <c r="S239" s="40" t="s">
        <v>6</v>
      </c>
      <c r="U239" s="383" t="s">
        <v>66</v>
      </c>
      <c r="V239" s="79" t="s">
        <v>69</v>
      </c>
      <c r="W239" s="79" t="s">
        <v>70</v>
      </c>
      <c r="X239" s="79" t="s">
        <v>4</v>
      </c>
      <c r="Y239" s="79" t="s">
        <v>1</v>
      </c>
      <c r="Z239" s="79" t="s">
        <v>2</v>
      </c>
      <c r="AA239" s="79" t="s">
        <v>3</v>
      </c>
      <c r="AB239" s="79" t="s">
        <v>52</v>
      </c>
      <c r="AC239" s="79" t="s">
        <v>64</v>
      </c>
      <c r="AD239" s="80" t="s">
        <v>72</v>
      </c>
      <c r="AE239" s="80" t="s">
        <v>79</v>
      </c>
      <c r="AF239" s="80" t="s">
        <v>73</v>
      </c>
      <c r="AG239" s="80" t="s">
        <v>80</v>
      </c>
      <c r="AH239" s="80" t="s">
        <v>81</v>
      </c>
      <c r="AI239" s="81" t="s">
        <v>60</v>
      </c>
      <c r="AS239"/>
    </row>
    <row r="240" spans="1:45" ht="15" customHeight="1">
      <c r="A240" s="432" t="s">
        <v>66</v>
      </c>
      <c r="B240" s="372" t="s">
        <v>109</v>
      </c>
      <c r="C240" s="373"/>
      <c r="D240" s="373"/>
      <c r="E240" s="373"/>
      <c r="F240" s="373"/>
      <c r="G240" s="373"/>
      <c r="H240" s="373"/>
      <c r="I240" s="374"/>
      <c r="K240" s="382" t="s">
        <v>66</v>
      </c>
      <c r="L240" s="369" t="s">
        <v>109</v>
      </c>
      <c r="M240" s="370"/>
      <c r="N240" s="370"/>
      <c r="O240" s="370"/>
      <c r="P240" s="370"/>
      <c r="Q240" s="370"/>
      <c r="R240" s="370"/>
      <c r="S240" s="371"/>
      <c r="U240" s="384" t="s">
        <v>66</v>
      </c>
      <c r="V240" s="379" t="s">
        <v>109</v>
      </c>
      <c r="W240" s="379"/>
      <c r="X240" s="379"/>
      <c r="Y240" s="379"/>
      <c r="Z240" s="379"/>
      <c r="AA240" s="379"/>
      <c r="AB240" s="379"/>
      <c r="AC240" s="379"/>
      <c r="AD240" s="379"/>
      <c r="AE240" s="379"/>
      <c r="AF240" s="379"/>
      <c r="AG240" s="379"/>
      <c r="AH240" s="379"/>
      <c r="AI240" s="380"/>
      <c r="AS240"/>
    </row>
    <row r="241" spans="1:45" ht="15">
      <c r="A241" s="7" t="s">
        <v>7</v>
      </c>
      <c r="B241" s="42">
        <v>0</v>
      </c>
      <c r="C241" s="42">
        <v>0</v>
      </c>
      <c r="D241" s="42">
        <v>0</v>
      </c>
      <c r="E241" s="42">
        <v>0</v>
      </c>
      <c r="F241" s="399"/>
      <c r="G241" s="42">
        <v>0</v>
      </c>
      <c r="H241" s="43">
        <v>0</v>
      </c>
      <c r="I241" s="44">
        <f>SUM(B241:H241)</f>
        <v>0</v>
      </c>
      <c r="J241" s="5"/>
      <c r="K241" s="28" t="s">
        <v>7</v>
      </c>
      <c r="L241" s="42">
        <v>0</v>
      </c>
      <c r="M241" s="42">
        <v>0</v>
      </c>
      <c r="N241" s="42">
        <v>0</v>
      </c>
      <c r="O241" s="42">
        <v>0</v>
      </c>
      <c r="P241" s="42">
        <v>0</v>
      </c>
      <c r="Q241" s="42">
        <v>0</v>
      </c>
      <c r="R241" s="82">
        <v>0</v>
      </c>
      <c r="S241" s="83">
        <f>SUM(L241:R241)</f>
        <v>0</v>
      </c>
      <c r="U241" s="29" t="s">
        <v>7</v>
      </c>
      <c r="V241" s="84">
        <v>0</v>
      </c>
      <c r="W241" s="84">
        <v>0</v>
      </c>
      <c r="X241" s="84">
        <v>0</v>
      </c>
      <c r="Y241" s="84">
        <v>0</v>
      </c>
      <c r="Z241" s="84">
        <v>0</v>
      </c>
      <c r="AA241" s="84">
        <v>0</v>
      </c>
      <c r="AB241" s="84">
        <v>0</v>
      </c>
      <c r="AC241" s="85">
        <v>0</v>
      </c>
      <c r="AD241" s="86">
        <v>0</v>
      </c>
      <c r="AE241" s="86">
        <v>0</v>
      </c>
      <c r="AF241" s="86">
        <v>0</v>
      </c>
      <c r="AG241" s="86">
        <v>0</v>
      </c>
      <c r="AH241" s="86">
        <v>0</v>
      </c>
      <c r="AI241" s="87">
        <f>SUM(V241:AC241)</f>
        <v>0</v>
      </c>
      <c r="AS241"/>
    </row>
    <row r="242" spans="1:45" ht="15">
      <c r="A242" s="8" t="s">
        <v>8</v>
      </c>
      <c r="B242" s="48">
        <v>0</v>
      </c>
      <c r="C242" s="48">
        <v>0</v>
      </c>
      <c r="D242" s="48">
        <v>0</v>
      </c>
      <c r="E242" s="48">
        <v>0</v>
      </c>
      <c r="F242" s="400"/>
      <c r="G242" s="48">
        <v>0</v>
      </c>
      <c r="H242" s="49">
        <v>0</v>
      </c>
      <c r="I242" s="50">
        <f t="shared" ref="I242:I261" si="176">SUM(B242:H242)</f>
        <v>0</v>
      </c>
      <c r="J242" s="5"/>
      <c r="K242" s="20" t="s">
        <v>8</v>
      </c>
      <c r="L242" s="51">
        <v>0</v>
      </c>
      <c r="M242" s="51">
        <v>0</v>
      </c>
      <c r="N242" s="51">
        <v>0</v>
      </c>
      <c r="O242" s="51">
        <v>0</v>
      </c>
      <c r="P242" s="51">
        <v>0</v>
      </c>
      <c r="Q242" s="51">
        <v>0</v>
      </c>
      <c r="R242" s="52">
        <v>0</v>
      </c>
      <c r="S242" s="53">
        <f t="shared" ref="S242:S261" si="177">SUM(L242:R242)</f>
        <v>0</v>
      </c>
      <c r="U242" s="30" t="s">
        <v>8</v>
      </c>
      <c r="V242" s="88">
        <v>0</v>
      </c>
      <c r="W242" s="88">
        <v>0</v>
      </c>
      <c r="X242" s="88">
        <v>0</v>
      </c>
      <c r="Y242" s="88">
        <v>0</v>
      </c>
      <c r="Z242" s="88">
        <v>0</v>
      </c>
      <c r="AA242" s="88">
        <v>0</v>
      </c>
      <c r="AB242" s="88">
        <v>0</v>
      </c>
      <c r="AC242" s="89">
        <v>0</v>
      </c>
      <c r="AD242" s="88">
        <v>0</v>
      </c>
      <c r="AE242" s="88">
        <v>0</v>
      </c>
      <c r="AF242" s="88">
        <v>0</v>
      </c>
      <c r="AG242" s="88">
        <v>0</v>
      </c>
      <c r="AH242" s="88">
        <v>0</v>
      </c>
      <c r="AI242" s="90">
        <f t="shared" ref="AI242:AI261" si="178">SUM(V242:AC242)</f>
        <v>0</v>
      </c>
      <c r="AS242"/>
    </row>
    <row r="243" spans="1:45" ht="15">
      <c r="A243" s="9" t="s">
        <v>10</v>
      </c>
      <c r="B243" s="45">
        <v>0</v>
      </c>
      <c r="C243" s="45">
        <v>0</v>
      </c>
      <c r="D243" s="45">
        <v>0</v>
      </c>
      <c r="E243" s="45">
        <v>0</v>
      </c>
      <c r="F243" s="400"/>
      <c r="G243" s="45">
        <v>0</v>
      </c>
      <c r="H243" s="54">
        <v>0</v>
      </c>
      <c r="I243" s="44">
        <f t="shared" si="176"/>
        <v>0</v>
      </c>
      <c r="J243" s="5"/>
      <c r="K243" s="21" t="s">
        <v>10</v>
      </c>
      <c r="L243" s="45">
        <v>0</v>
      </c>
      <c r="M243" s="45">
        <v>0</v>
      </c>
      <c r="N243" s="45">
        <v>0</v>
      </c>
      <c r="O243" s="45">
        <v>0</v>
      </c>
      <c r="P243" s="45">
        <v>0</v>
      </c>
      <c r="Q243" s="45">
        <v>0</v>
      </c>
      <c r="R243" s="46">
        <v>0</v>
      </c>
      <c r="S243" s="47">
        <f t="shared" si="177"/>
        <v>0</v>
      </c>
      <c r="U243" s="31" t="s">
        <v>10</v>
      </c>
      <c r="V243" s="84">
        <v>0</v>
      </c>
      <c r="W243" s="84">
        <v>0</v>
      </c>
      <c r="X243" s="84">
        <v>0</v>
      </c>
      <c r="Y243" s="84">
        <v>0</v>
      </c>
      <c r="Z243" s="84">
        <v>0</v>
      </c>
      <c r="AA243" s="84">
        <v>0</v>
      </c>
      <c r="AB243" s="84">
        <v>0</v>
      </c>
      <c r="AC243" s="85">
        <v>0</v>
      </c>
      <c r="AD243" s="86">
        <v>0</v>
      </c>
      <c r="AE243" s="86">
        <v>0</v>
      </c>
      <c r="AF243" s="86">
        <v>0</v>
      </c>
      <c r="AG243" s="86">
        <v>0</v>
      </c>
      <c r="AH243" s="86">
        <v>0</v>
      </c>
      <c r="AI243" s="87">
        <f t="shared" si="178"/>
        <v>0</v>
      </c>
      <c r="AS243"/>
    </row>
    <row r="244" spans="1:45" ht="15">
      <c r="A244" s="8" t="s">
        <v>53</v>
      </c>
      <c r="B244" s="48">
        <v>0</v>
      </c>
      <c r="C244" s="48">
        <v>0</v>
      </c>
      <c r="D244" s="48">
        <v>0</v>
      </c>
      <c r="E244" s="48">
        <v>0</v>
      </c>
      <c r="F244" s="400"/>
      <c r="G244" s="48">
        <v>0</v>
      </c>
      <c r="H244" s="49">
        <v>0</v>
      </c>
      <c r="I244" s="50">
        <f t="shared" si="176"/>
        <v>0</v>
      </c>
      <c r="J244" s="5"/>
      <c r="K244" s="20" t="s">
        <v>53</v>
      </c>
      <c r="L244" s="51">
        <v>0</v>
      </c>
      <c r="M244" s="51">
        <v>0</v>
      </c>
      <c r="N244" s="51">
        <v>0</v>
      </c>
      <c r="O244" s="51">
        <v>0</v>
      </c>
      <c r="P244" s="51">
        <v>0</v>
      </c>
      <c r="Q244" s="51">
        <v>0</v>
      </c>
      <c r="R244" s="52">
        <v>0</v>
      </c>
      <c r="S244" s="53">
        <f t="shared" si="177"/>
        <v>0</v>
      </c>
      <c r="U244" s="30" t="s">
        <v>53</v>
      </c>
      <c r="V244" s="88">
        <v>0</v>
      </c>
      <c r="W244" s="88">
        <v>0</v>
      </c>
      <c r="X244" s="88">
        <v>0</v>
      </c>
      <c r="Y244" s="88">
        <v>0</v>
      </c>
      <c r="Z244" s="88">
        <v>0</v>
      </c>
      <c r="AA244" s="88">
        <v>0</v>
      </c>
      <c r="AB244" s="88">
        <v>0</v>
      </c>
      <c r="AC244" s="89">
        <v>0</v>
      </c>
      <c r="AD244" s="88">
        <v>0</v>
      </c>
      <c r="AE244" s="88">
        <v>0</v>
      </c>
      <c r="AF244" s="88">
        <v>0</v>
      </c>
      <c r="AG244" s="88">
        <v>0</v>
      </c>
      <c r="AH244" s="88">
        <v>0</v>
      </c>
      <c r="AI244" s="90">
        <f t="shared" si="178"/>
        <v>0</v>
      </c>
      <c r="AS244"/>
    </row>
    <row r="245" spans="1:45" ht="15">
      <c r="A245" s="9" t="s">
        <v>16</v>
      </c>
      <c r="B245" s="45">
        <v>56.7108206627857</v>
      </c>
      <c r="C245" s="45">
        <v>0.33463669658482342</v>
      </c>
      <c r="D245" s="45">
        <v>1.2112228030220558</v>
      </c>
      <c r="E245" s="45">
        <v>0</v>
      </c>
      <c r="F245" s="400"/>
      <c r="G245" s="45">
        <v>0</v>
      </c>
      <c r="H245" s="54">
        <v>0</v>
      </c>
      <c r="I245" s="44">
        <f t="shared" si="176"/>
        <v>58.256680162392577</v>
      </c>
      <c r="J245" s="5"/>
      <c r="K245" s="21" t="s">
        <v>16</v>
      </c>
      <c r="L245" s="45">
        <v>56.7108206627857</v>
      </c>
      <c r="M245" s="45">
        <v>0.33463669658482342</v>
      </c>
      <c r="N245" s="45">
        <v>1.2112228030220558</v>
      </c>
      <c r="O245" s="45">
        <v>0</v>
      </c>
      <c r="P245" s="45">
        <v>0</v>
      </c>
      <c r="Q245" s="45">
        <v>0</v>
      </c>
      <c r="R245" s="46">
        <v>0</v>
      </c>
      <c r="S245" s="47">
        <f t="shared" si="177"/>
        <v>58.256680162392577</v>
      </c>
      <c r="U245" s="31" t="s">
        <v>16</v>
      </c>
      <c r="V245" s="84">
        <v>56.615514375507537</v>
      </c>
      <c r="W245" s="84">
        <v>0</v>
      </c>
      <c r="X245" s="84">
        <v>0</v>
      </c>
      <c r="Y245" s="84">
        <v>0.33463669658482342</v>
      </c>
      <c r="Z245" s="84">
        <v>1.162455631869596</v>
      </c>
      <c r="AA245" s="84">
        <v>0</v>
      </c>
      <c r="AB245" s="84">
        <v>0</v>
      </c>
      <c r="AC245" s="85">
        <v>0.14407345843062541</v>
      </c>
      <c r="AD245" s="86">
        <v>9.5306287278165702E-2</v>
      </c>
      <c r="AE245" s="86">
        <v>0</v>
      </c>
      <c r="AF245" s="86">
        <v>0</v>
      </c>
      <c r="AG245" s="86">
        <v>4.8767171152459717E-2</v>
      </c>
      <c r="AH245" s="86">
        <v>0</v>
      </c>
      <c r="AI245" s="87">
        <f t="shared" si="178"/>
        <v>58.256680162392584</v>
      </c>
      <c r="AS245"/>
    </row>
    <row r="246" spans="1:45" ht="15">
      <c r="A246" s="8" t="s">
        <v>65</v>
      </c>
      <c r="B246" s="48">
        <v>24.122468473146064</v>
      </c>
      <c r="C246" s="48">
        <v>0.11744529916671852</v>
      </c>
      <c r="D246" s="48">
        <v>0.40449166579954465</v>
      </c>
      <c r="E246" s="48">
        <v>0</v>
      </c>
      <c r="F246" s="400"/>
      <c r="G246" s="48">
        <v>0</v>
      </c>
      <c r="H246" s="49">
        <v>0</v>
      </c>
      <c r="I246" s="50">
        <f t="shared" si="176"/>
        <v>24.644405438112326</v>
      </c>
      <c r="J246" s="5"/>
      <c r="K246" s="20" t="s">
        <v>65</v>
      </c>
      <c r="L246" s="51">
        <v>24.122468473146064</v>
      </c>
      <c r="M246" s="51">
        <v>0.11744529916671852</v>
      </c>
      <c r="N246" s="51">
        <v>0.40449166579954465</v>
      </c>
      <c r="O246" s="51">
        <v>0</v>
      </c>
      <c r="P246" s="51">
        <v>0</v>
      </c>
      <c r="Q246" s="51">
        <v>0</v>
      </c>
      <c r="R246" s="52">
        <v>0</v>
      </c>
      <c r="S246" s="53">
        <f t="shared" si="177"/>
        <v>24.644405438112326</v>
      </c>
      <c r="U246" s="30" t="s">
        <v>54</v>
      </c>
      <c r="V246" s="88">
        <v>24.119925875675257</v>
      </c>
      <c r="W246" s="88">
        <v>0</v>
      </c>
      <c r="X246" s="88">
        <v>0</v>
      </c>
      <c r="Y246" s="88">
        <v>0.11744529916671852</v>
      </c>
      <c r="Z246" s="88">
        <v>0.40243659262998621</v>
      </c>
      <c r="AA246" s="88">
        <v>0</v>
      </c>
      <c r="AB246" s="88">
        <v>0</v>
      </c>
      <c r="AC246" s="89">
        <v>4.5976706403649988E-3</v>
      </c>
      <c r="AD246" s="88">
        <v>2.5425974708065727E-3</v>
      </c>
      <c r="AE246" s="88">
        <v>0</v>
      </c>
      <c r="AF246" s="88">
        <v>0</v>
      </c>
      <c r="AG246" s="88">
        <v>2.055073169558426E-3</v>
      </c>
      <c r="AH246" s="88">
        <v>0</v>
      </c>
      <c r="AI246" s="90">
        <f t="shared" si="178"/>
        <v>24.644405438112326</v>
      </c>
      <c r="AS246"/>
    </row>
    <row r="247" spans="1:45" ht="15">
      <c r="A247" s="9" t="s">
        <v>55</v>
      </c>
      <c r="B247" s="45">
        <v>0</v>
      </c>
      <c r="C247" s="45">
        <v>0</v>
      </c>
      <c r="D247" s="45">
        <v>0</v>
      </c>
      <c r="E247" s="45">
        <v>2.0312292063345687</v>
      </c>
      <c r="F247" s="400"/>
      <c r="G247" s="45">
        <v>0</v>
      </c>
      <c r="H247" s="54">
        <v>0</v>
      </c>
      <c r="I247" s="44">
        <f t="shared" si="176"/>
        <v>2.0312292063345687</v>
      </c>
      <c r="J247" s="5"/>
      <c r="K247" s="21" t="s">
        <v>55</v>
      </c>
      <c r="L247" s="45">
        <v>0</v>
      </c>
      <c r="M247" s="45">
        <v>0</v>
      </c>
      <c r="N247" s="45">
        <v>0</v>
      </c>
      <c r="O247" s="45">
        <v>2.0312292063345687</v>
      </c>
      <c r="P247" s="45">
        <v>377.96738632486603</v>
      </c>
      <c r="Q247" s="45">
        <v>0</v>
      </c>
      <c r="R247" s="46">
        <v>0</v>
      </c>
      <c r="S247" s="47">
        <f t="shared" si="177"/>
        <v>379.99861553120058</v>
      </c>
      <c r="U247" s="31" t="s">
        <v>55</v>
      </c>
      <c r="V247" s="84">
        <v>0</v>
      </c>
      <c r="W247" s="84">
        <v>0</v>
      </c>
      <c r="X247" s="84">
        <v>0</v>
      </c>
      <c r="Y247" s="84">
        <v>0</v>
      </c>
      <c r="Z247" s="84">
        <v>0</v>
      </c>
      <c r="AA247" s="84">
        <v>2.0312292063345687</v>
      </c>
      <c r="AB247" s="84">
        <v>377.96738632486603</v>
      </c>
      <c r="AC247" s="85">
        <v>0</v>
      </c>
      <c r="AD247" s="84">
        <v>0</v>
      </c>
      <c r="AE247" s="84">
        <v>0</v>
      </c>
      <c r="AF247" s="84">
        <v>0</v>
      </c>
      <c r="AG247" s="84">
        <v>0</v>
      </c>
      <c r="AH247" s="84">
        <v>0</v>
      </c>
      <c r="AI247" s="87">
        <f t="shared" si="178"/>
        <v>379.99861553120058</v>
      </c>
      <c r="AS247"/>
    </row>
    <row r="248" spans="1:45" ht="15">
      <c r="A248" s="8" t="s">
        <v>12</v>
      </c>
      <c r="B248" s="48">
        <v>0</v>
      </c>
      <c r="C248" s="48">
        <v>0</v>
      </c>
      <c r="D248" s="48">
        <v>0</v>
      </c>
      <c r="E248" s="48">
        <v>0.12216461379500446</v>
      </c>
      <c r="F248" s="400"/>
      <c r="G248" s="48">
        <v>0</v>
      </c>
      <c r="H248" s="49">
        <v>0</v>
      </c>
      <c r="I248" s="50">
        <f t="shared" si="176"/>
        <v>0.12216461379500446</v>
      </c>
      <c r="J248" s="5"/>
      <c r="K248" s="20" t="s">
        <v>12</v>
      </c>
      <c r="L248" s="51">
        <v>0</v>
      </c>
      <c r="M248" s="51">
        <v>0</v>
      </c>
      <c r="N248" s="51">
        <v>0</v>
      </c>
      <c r="O248" s="51">
        <v>0.12216461379500446</v>
      </c>
      <c r="P248" s="51">
        <v>22.39821560361845</v>
      </c>
      <c r="Q248" s="51">
        <v>0</v>
      </c>
      <c r="R248" s="52">
        <v>0</v>
      </c>
      <c r="S248" s="53">
        <f t="shared" si="177"/>
        <v>22.520380217413454</v>
      </c>
      <c r="U248" s="30" t="s">
        <v>12</v>
      </c>
      <c r="V248" s="88">
        <v>0</v>
      </c>
      <c r="W248" s="88">
        <v>0</v>
      </c>
      <c r="X248" s="88">
        <v>0</v>
      </c>
      <c r="Y248" s="88">
        <v>0</v>
      </c>
      <c r="Z248" s="88">
        <v>0</v>
      </c>
      <c r="AA248" s="88">
        <v>0.12216461379500446</v>
      </c>
      <c r="AB248" s="88">
        <v>22.39821560361845</v>
      </c>
      <c r="AC248" s="89">
        <v>0</v>
      </c>
      <c r="AD248" s="88">
        <v>0</v>
      </c>
      <c r="AE248" s="88">
        <v>0</v>
      </c>
      <c r="AF248" s="88">
        <v>0</v>
      </c>
      <c r="AG248" s="88">
        <v>0</v>
      </c>
      <c r="AH248" s="88">
        <v>0</v>
      </c>
      <c r="AI248" s="90">
        <f t="shared" si="178"/>
        <v>22.520380217413454</v>
      </c>
      <c r="AS248"/>
    </row>
    <row r="249" spans="1:45" ht="15">
      <c r="A249" s="9" t="s">
        <v>56</v>
      </c>
      <c r="B249" s="45">
        <v>0</v>
      </c>
      <c r="C249" s="45">
        <v>0</v>
      </c>
      <c r="D249" s="45">
        <v>7.1092938340462666E-2</v>
      </c>
      <c r="E249" s="45">
        <v>0</v>
      </c>
      <c r="F249" s="400"/>
      <c r="G249" s="45">
        <v>0</v>
      </c>
      <c r="H249" s="54">
        <v>0</v>
      </c>
      <c r="I249" s="44">
        <f t="shared" si="176"/>
        <v>7.1092938340462666E-2</v>
      </c>
      <c r="J249" s="5"/>
      <c r="K249" s="21" t="s">
        <v>56</v>
      </c>
      <c r="L249" s="45">
        <v>0</v>
      </c>
      <c r="M249" s="45">
        <v>0</v>
      </c>
      <c r="N249" s="45">
        <v>7.1092938340462666E-2</v>
      </c>
      <c r="O249" s="45">
        <v>0</v>
      </c>
      <c r="P249" s="45">
        <v>0</v>
      </c>
      <c r="Q249" s="45">
        <v>0</v>
      </c>
      <c r="R249" s="46">
        <v>0</v>
      </c>
      <c r="S249" s="47">
        <f t="shared" si="177"/>
        <v>7.1092938340462666E-2</v>
      </c>
      <c r="U249" s="31" t="s">
        <v>56</v>
      </c>
      <c r="V249" s="84">
        <v>0</v>
      </c>
      <c r="W249" s="84">
        <v>0</v>
      </c>
      <c r="X249" s="84">
        <v>0</v>
      </c>
      <c r="Y249" s="84">
        <v>0</v>
      </c>
      <c r="Z249" s="84">
        <v>7.1092938340462666E-2</v>
      </c>
      <c r="AA249" s="84">
        <v>0</v>
      </c>
      <c r="AB249" s="84">
        <v>0</v>
      </c>
      <c r="AC249" s="85">
        <v>0</v>
      </c>
      <c r="AD249" s="84">
        <v>0</v>
      </c>
      <c r="AE249" s="84">
        <v>0</v>
      </c>
      <c r="AF249" s="84">
        <v>0</v>
      </c>
      <c r="AG249" s="84">
        <v>0</v>
      </c>
      <c r="AH249" s="84">
        <v>0</v>
      </c>
      <c r="AI249" s="87">
        <f t="shared" si="178"/>
        <v>7.1092938340462666E-2</v>
      </c>
      <c r="AS249"/>
    </row>
    <row r="250" spans="1:45" ht="15">
      <c r="A250" s="8" t="s">
        <v>17</v>
      </c>
      <c r="B250" s="48">
        <v>4.5451013900090595</v>
      </c>
      <c r="C250" s="48">
        <v>0.21770178942174112</v>
      </c>
      <c r="D250" s="48">
        <v>2.23135182748939</v>
      </c>
      <c r="E250" s="48">
        <v>8.4702834125949516E-3</v>
      </c>
      <c r="F250" s="400"/>
      <c r="G250" s="48">
        <v>0</v>
      </c>
      <c r="H250" s="49">
        <v>0</v>
      </c>
      <c r="I250" s="50">
        <f t="shared" si="176"/>
        <v>7.0026252903327855</v>
      </c>
      <c r="J250" s="5"/>
      <c r="K250" s="20" t="s">
        <v>17</v>
      </c>
      <c r="L250" s="51">
        <v>4.5451013900090595</v>
      </c>
      <c r="M250" s="51">
        <v>0.21770178942174112</v>
      </c>
      <c r="N250" s="51">
        <v>2.23135182748939</v>
      </c>
      <c r="O250" s="51">
        <v>8.4702834125949516E-3</v>
      </c>
      <c r="P250" s="51">
        <v>2.5236294609166953E-3</v>
      </c>
      <c r="Q250" s="51">
        <v>0</v>
      </c>
      <c r="R250" s="52">
        <v>0</v>
      </c>
      <c r="S250" s="53">
        <f t="shared" si="177"/>
        <v>7.0051489197937018</v>
      </c>
      <c r="U250" s="30" t="s">
        <v>17</v>
      </c>
      <c r="V250" s="88">
        <v>4.5411638831428922</v>
      </c>
      <c r="W250" s="88">
        <v>0</v>
      </c>
      <c r="X250" s="88">
        <v>0</v>
      </c>
      <c r="Y250" s="88">
        <v>0.21770178942174112</v>
      </c>
      <c r="Z250" s="88">
        <v>2.23135182748939</v>
      </c>
      <c r="AA250" s="88">
        <v>0</v>
      </c>
      <c r="AB250" s="88">
        <v>2.5236294609166953E-3</v>
      </c>
      <c r="AC250" s="89">
        <v>1.2407790278762239E-2</v>
      </c>
      <c r="AD250" s="88">
        <v>3.9375068661672875E-3</v>
      </c>
      <c r="AE250" s="88">
        <v>0</v>
      </c>
      <c r="AF250" s="88">
        <v>0</v>
      </c>
      <c r="AG250" s="88">
        <v>0</v>
      </c>
      <c r="AH250" s="88">
        <v>8.4702834125949516E-3</v>
      </c>
      <c r="AI250" s="90">
        <f t="shared" si="178"/>
        <v>7.0051489197937018</v>
      </c>
      <c r="AS250"/>
    </row>
    <row r="251" spans="1:45" ht="15">
      <c r="A251" s="9" t="s">
        <v>141</v>
      </c>
      <c r="B251" s="45">
        <v>253.991349221262</v>
      </c>
      <c r="C251" s="45">
        <v>7.4491072620523795</v>
      </c>
      <c r="D251" s="45">
        <v>175.12004312534509</v>
      </c>
      <c r="E251" s="45">
        <v>1.0268652090836263</v>
      </c>
      <c r="F251" s="400"/>
      <c r="G251" s="45">
        <v>0</v>
      </c>
      <c r="H251" s="54">
        <v>0</v>
      </c>
      <c r="I251" s="44">
        <f t="shared" si="176"/>
        <v>437.58736481774309</v>
      </c>
      <c r="J251" s="5"/>
      <c r="K251" s="21" t="s">
        <v>141</v>
      </c>
      <c r="L251" s="45">
        <v>253.991349221262</v>
      </c>
      <c r="M251" s="45">
        <v>7.4491072620523795</v>
      </c>
      <c r="N251" s="45">
        <v>175.12004312534509</v>
      </c>
      <c r="O251" s="45">
        <v>1.0268652090836263</v>
      </c>
      <c r="P251" s="45">
        <v>0.17159216631971924</v>
      </c>
      <c r="Q251" s="45">
        <v>0</v>
      </c>
      <c r="R251" s="46">
        <v>0</v>
      </c>
      <c r="S251" s="47">
        <f t="shared" si="177"/>
        <v>437.75895698406282</v>
      </c>
      <c r="U251" s="31" t="s">
        <v>141</v>
      </c>
      <c r="V251" s="84">
        <v>246.91439760204915</v>
      </c>
      <c r="W251" s="84">
        <v>0</v>
      </c>
      <c r="X251" s="84">
        <v>0</v>
      </c>
      <c r="Y251" s="84">
        <v>7.4491072620523795</v>
      </c>
      <c r="Z251" s="84">
        <v>174.93959084627187</v>
      </c>
      <c r="AA251" s="84">
        <v>1.0268652090836263</v>
      </c>
      <c r="AB251" s="84">
        <v>0.17159216631971924</v>
      </c>
      <c r="AC251" s="85">
        <v>7.2574038982860669</v>
      </c>
      <c r="AD251" s="84">
        <v>7.0769516192128545</v>
      </c>
      <c r="AE251" s="84">
        <v>0</v>
      </c>
      <c r="AF251" s="84">
        <v>0</v>
      </c>
      <c r="AG251" s="84">
        <v>0.18045227907321243</v>
      </c>
      <c r="AH251" s="84">
        <v>0</v>
      </c>
      <c r="AI251" s="87">
        <f t="shared" si="178"/>
        <v>437.75895698406276</v>
      </c>
      <c r="AS251"/>
    </row>
    <row r="252" spans="1:45" ht="15">
      <c r="A252" s="8" t="s">
        <v>25</v>
      </c>
      <c r="B252" s="48">
        <v>115.64604521243298</v>
      </c>
      <c r="C252" s="48">
        <v>5.0859786405641616</v>
      </c>
      <c r="D252" s="48">
        <v>83.072595181222525</v>
      </c>
      <c r="E252" s="48">
        <v>553.42425111287082</v>
      </c>
      <c r="F252" s="400"/>
      <c r="G252" s="48">
        <v>86.515217628004606</v>
      </c>
      <c r="H252" s="49">
        <v>12.971357753215315</v>
      </c>
      <c r="I252" s="50">
        <f t="shared" si="176"/>
        <v>856.7154455283104</v>
      </c>
      <c r="J252" s="5"/>
      <c r="K252" s="20" t="s">
        <v>25</v>
      </c>
      <c r="L252" s="51">
        <v>115.64604521243298</v>
      </c>
      <c r="M252" s="51">
        <v>5.0859786405641616</v>
      </c>
      <c r="N252" s="51">
        <v>83.072595181222525</v>
      </c>
      <c r="O252" s="51">
        <v>553.42425111287082</v>
      </c>
      <c r="P252" s="51">
        <v>15.735733038996868</v>
      </c>
      <c r="Q252" s="51">
        <v>86.515217628004606</v>
      </c>
      <c r="R252" s="52">
        <v>12.971357753215315</v>
      </c>
      <c r="S252" s="53">
        <f t="shared" si="177"/>
        <v>872.45117856730724</v>
      </c>
      <c r="U252" s="30" t="s">
        <v>25</v>
      </c>
      <c r="V252" s="88">
        <v>4.282130656827408</v>
      </c>
      <c r="W252" s="88">
        <v>43.021676304835665</v>
      </c>
      <c r="X252" s="88">
        <v>86.515217628004606</v>
      </c>
      <c r="Y252" s="88">
        <v>5.0859786405641616</v>
      </c>
      <c r="Z252" s="88">
        <v>82.126052304576007</v>
      </c>
      <c r="AA252" s="88">
        <v>513.30123338794135</v>
      </c>
      <c r="AB252" s="88">
        <v>15.735733038996868</v>
      </c>
      <c r="AC252" s="89">
        <v>122.38315660556127</v>
      </c>
      <c r="AD252" s="88">
        <v>68.34223825076991</v>
      </c>
      <c r="AE252" s="88">
        <v>38.307335532457451</v>
      </c>
      <c r="AF252" s="88">
        <v>12.971357753215315</v>
      </c>
      <c r="AG252" s="88">
        <v>0.94654287664652337</v>
      </c>
      <c r="AH252" s="88">
        <v>1.815682192472023</v>
      </c>
      <c r="AI252" s="90">
        <f t="shared" si="178"/>
        <v>872.45117856730724</v>
      </c>
      <c r="AS252"/>
    </row>
    <row r="253" spans="1:45" ht="15">
      <c r="A253" s="9" t="s">
        <v>24</v>
      </c>
      <c r="B253" s="45">
        <v>16.26694288712411</v>
      </c>
      <c r="C253" s="45">
        <v>0</v>
      </c>
      <c r="D253" s="45">
        <v>0.29892052219163923</v>
      </c>
      <c r="E253" s="45">
        <v>0</v>
      </c>
      <c r="F253" s="400"/>
      <c r="G253" s="45">
        <v>0</v>
      </c>
      <c r="H253" s="54">
        <v>0</v>
      </c>
      <c r="I253" s="44">
        <f t="shared" si="176"/>
        <v>16.56586340931575</v>
      </c>
      <c r="J253" s="5"/>
      <c r="K253" s="21" t="s">
        <v>24</v>
      </c>
      <c r="L253" s="45">
        <v>16.26694288712411</v>
      </c>
      <c r="M253" s="45">
        <v>0</v>
      </c>
      <c r="N253" s="45">
        <v>0.29892052219163923</v>
      </c>
      <c r="O253" s="45">
        <v>0</v>
      </c>
      <c r="P253" s="45">
        <v>0</v>
      </c>
      <c r="Q253" s="45">
        <v>0</v>
      </c>
      <c r="R253" s="46">
        <v>0</v>
      </c>
      <c r="S253" s="47">
        <f t="shared" si="177"/>
        <v>16.56586340931575</v>
      </c>
      <c r="U253" s="31" t="s">
        <v>24</v>
      </c>
      <c r="V253" s="84">
        <v>16.136451037075297</v>
      </c>
      <c r="W253" s="84">
        <v>0</v>
      </c>
      <c r="X253" s="84">
        <v>0</v>
      </c>
      <c r="Y253" s="84">
        <v>0</v>
      </c>
      <c r="Z253" s="84">
        <v>0.29892052219163923</v>
      </c>
      <c r="AA253" s="84">
        <v>0</v>
      </c>
      <c r="AB253" s="84">
        <v>0</v>
      </c>
      <c r="AC253" s="85">
        <v>0.13049185004881333</v>
      </c>
      <c r="AD253" s="84">
        <v>0.13049185004881333</v>
      </c>
      <c r="AE253" s="84">
        <v>0</v>
      </c>
      <c r="AF253" s="84">
        <v>0</v>
      </c>
      <c r="AG253" s="84">
        <v>0</v>
      </c>
      <c r="AH253" s="84">
        <v>0</v>
      </c>
      <c r="AI253" s="87">
        <f t="shared" si="178"/>
        <v>16.56586340931575</v>
      </c>
      <c r="AS253"/>
    </row>
    <row r="254" spans="1:45" ht="15">
      <c r="A254" s="8" t="s">
        <v>57</v>
      </c>
      <c r="B254" s="48">
        <v>1.3919121675791035</v>
      </c>
      <c r="C254" s="48">
        <v>2.3605108408944591</v>
      </c>
      <c r="D254" s="48">
        <v>4.3048829925126908</v>
      </c>
      <c r="E254" s="48">
        <v>0</v>
      </c>
      <c r="F254" s="400"/>
      <c r="G254" s="48">
        <v>0</v>
      </c>
      <c r="H254" s="49">
        <v>0</v>
      </c>
      <c r="I254" s="50">
        <f t="shared" si="176"/>
        <v>8.0573060009862534</v>
      </c>
      <c r="J254" s="5"/>
      <c r="K254" s="20" t="s">
        <v>57</v>
      </c>
      <c r="L254" s="51">
        <v>1.3919121675791035</v>
      </c>
      <c r="M254" s="51">
        <v>2.3605108408944591</v>
      </c>
      <c r="N254" s="51">
        <v>4.3048829925126908</v>
      </c>
      <c r="O254" s="51">
        <v>0</v>
      </c>
      <c r="P254" s="51">
        <v>0</v>
      </c>
      <c r="Q254" s="51">
        <v>0</v>
      </c>
      <c r="R254" s="52">
        <v>0</v>
      </c>
      <c r="S254" s="53">
        <f t="shared" si="177"/>
        <v>8.0573060009862534</v>
      </c>
      <c r="U254" s="30" t="s">
        <v>57</v>
      </c>
      <c r="V254" s="88">
        <v>1.3919121675791035</v>
      </c>
      <c r="W254" s="88">
        <v>0</v>
      </c>
      <c r="X254" s="88">
        <v>0</v>
      </c>
      <c r="Y254" s="88">
        <v>2.3605108408944591</v>
      </c>
      <c r="Z254" s="88">
        <v>4.3048829925126908</v>
      </c>
      <c r="AA254" s="88">
        <v>0</v>
      </c>
      <c r="AB254" s="88">
        <v>0</v>
      </c>
      <c r="AC254" s="89">
        <v>0</v>
      </c>
      <c r="AD254" s="88">
        <v>0</v>
      </c>
      <c r="AE254" s="88">
        <v>0</v>
      </c>
      <c r="AF254" s="88">
        <v>0</v>
      </c>
      <c r="AG254" s="88">
        <v>0</v>
      </c>
      <c r="AH254" s="88">
        <v>0</v>
      </c>
      <c r="AI254" s="90">
        <f t="shared" si="178"/>
        <v>8.0573060009862534</v>
      </c>
      <c r="AS254"/>
    </row>
    <row r="255" spans="1:45" ht="15">
      <c r="A255" s="9" t="s">
        <v>22</v>
      </c>
      <c r="B255" s="45">
        <v>0.60014149425689289</v>
      </c>
      <c r="C255" s="45">
        <v>0</v>
      </c>
      <c r="D255" s="45">
        <v>22.588763902251692</v>
      </c>
      <c r="E255" s="45">
        <v>0</v>
      </c>
      <c r="F255" s="400"/>
      <c r="G255" s="45">
        <v>0</v>
      </c>
      <c r="H255" s="54">
        <v>0</v>
      </c>
      <c r="I255" s="44">
        <f t="shared" si="176"/>
        <v>23.188905396508584</v>
      </c>
      <c r="J255" s="5"/>
      <c r="K255" s="21" t="s">
        <v>22</v>
      </c>
      <c r="L255" s="45">
        <v>0.60014149425689289</v>
      </c>
      <c r="M255" s="45">
        <v>0</v>
      </c>
      <c r="N255" s="45">
        <v>22.588763902251692</v>
      </c>
      <c r="O255" s="45">
        <v>0</v>
      </c>
      <c r="P255" s="45">
        <v>15.528556470051663</v>
      </c>
      <c r="Q255" s="45">
        <v>0</v>
      </c>
      <c r="R255" s="46">
        <v>0</v>
      </c>
      <c r="S255" s="47">
        <f t="shared" si="177"/>
        <v>38.717461866560249</v>
      </c>
      <c r="U255" s="31" t="s">
        <v>22</v>
      </c>
      <c r="V255" s="84">
        <v>0.60014149425689289</v>
      </c>
      <c r="W255" s="84">
        <v>0</v>
      </c>
      <c r="X255" s="84">
        <v>0</v>
      </c>
      <c r="Y255" s="84">
        <v>0</v>
      </c>
      <c r="Z255" s="84">
        <v>22.581048991822847</v>
      </c>
      <c r="AA255" s="84">
        <v>0</v>
      </c>
      <c r="AB255" s="84">
        <v>15.528556470051663</v>
      </c>
      <c r="AC255" s="85">
        <v>7.7149104288455114E-3</v>
      </c>
      <c r="AD255" s="84">
        <v>0</v>
      </c>
      <c r="AE255" s="84">
        <v>0</v>
      </c>
      <c r="AF255" s="84">
        <v>0</v>
      </c>
      <c r="AG255" s="84">
        <v>7.7149104288455114E-3</v>
      </c>
      <c r="AH255" s="84">
        <v>0</v>
      </c>
      <c r="AI255" s="87">
        <f t="shared" si="178"/>
        <v>38.717461866560249</v>
      </c>
      <c r="AS255"/>
    </row>
    <row r="256" spans="1:45" ht="15">
      <c r="A256" s="8" t="s">
        <v>21</v>
      </c>
      <c r="B256" s="48">
        <v>5.2493181561999329E-2</v>
      </c>
      <c r="C256" s="48">
        <v>0</v>
      </c>
      <c r="D256" s="48">
        <v>1.3123295390499832E-2</v>
      </c>
      <c r="E256" s="48">
        <v>0</v>
      </c>
      <c r="F256" s="400"/>
      <c r="G256" s="48">
        <v>0</v>
      </c>
      <c r="H256" s="49">
        <v>0</v>
      </c>
      <c r="I256" s="50">
        <f t="shared" si="176"/>
        <v>6.5616476952499156E-2</v>
      </c>
      <c r="J256" s="5"/>
      <c r="K256" s="20" t="s">
        <v>21</v>
      </c>
      <c r="L256" s="51">
        <v>5.2493181561999329E-2</v>
      </c>
      <c r="M256" s="51">
        <v>0</v>
      </c>
      <c r="N256" s="51">
        <v>1.3123295390499832E-2</v>
      </c>
      <c r="O256" s="51">
        <v>0</v>
      </c>
      <c r="P256" s="51">
        <v>0</v>
      </c>
      <c r="Q256" s="51">
        <v>0</v>
      </c>
      <c r="R256" s="52">
        <v>0</v>
      </c>
      <c r="S256" s="53">
        <f t="shared" si="177"/>
        <v>6.5616476952499156E-2</v>
      </c>
      <c r="U256" s="30" t="s">
        <v>58</v>
      </c>
      <c r="V256" s="88">
        <v>5.2493181561999329E-2</v>
      </c>
      <c r="W256" s="88">
        <v>0</v>
      </c>
      <c r="X256" s="88">
        <v>0</v>
      </c>
      <c r="Y256" s="88">
        <v>0</v>
      </c>
      <c r="Z256" s="88">
        <v>1.3123295390499832E-2</v>
      </c>
      <c r="AA256" s="88">
        <v>0</v>
      </c>
      <c r="AB256" s="88">
        <v>0</v>
      </c>
      <c r="AC256" s="89">
        <v>0</v>
      </c>
      <c r="AD256" s="88">
        <v>0</v>
      </c>
      <c r="AE256" s="88">
        <v>0</v>
      </c>
      <c r="AF256" s="88">
        <v>0</v>
      </c>
      <c r="AG256" s="88">
        <v>0</v>
      </c>
      <c r="AH256" s="88">
        <v>0</v>
      </c>
      <c r="AI256" s="90">
        <f t="shared" si="178"/>
        <v>6.5616476952499156E-2</v>
      </c>
      <c r="AS256"/>
    </row>
    <row r="257" spans="1:45" ht="15">
      <c r="A257" s="10" t="s">
        <v>61</v>
      </c>
      <c r="B257" s="45">
        <v>2.8224000000000005</v>
      </c>
      <c r="C257" s="45">
        <v>0</v>
      </c>
      <c r="D257" s="45">
        <v>0</v>
      </c>
      <c r="E257" s="45">
        <v>0</v>
      </c>
      <c r="F257" s="400"/>
      <c r="G257" s="45">
        <v>0</v>
      </c>
      <c r="H257" s="54">
        <v>0</v>
      </c>
      <c r="I257" s="44">
        <f t="shared" si="176"/>
        <v>2.8224000000000005</v>
      </c>
      <c r="J257" s="5"/>
      <c r="K257" s="22" t="s">
        <v>61</v>
      </c>
      <c r="L257" s="45">
        <v>2.8224000000000005</v>
      </c>
      <c r="M257" s="45">
        <v>0</v>
      </c>
      <c r="N257" s="45">
        <v>0</v>
      </c>
      <c r="O257" s="45">
        <v>0</v>
      </c>
      <c r="P257" s="45">
        <v>0</v>
      </c>
      <c r="Q257" s="45">
        <v>0</v>
      </c>
      <c r="R257" s="46">
        <v>0</v>
      </c>
      <c r="S257" s="47">
        <f t="shared" si="177"/>
        <v>2.8224000000000005</v>
      </c>
      <c r="U257" s="32" t="s">
        <v>59</v>
      </c>
      <c r="V257" s="84">
        <v>2.8224000000000005</v>
      </c>
      <c r="W257" s="84">
        <v>0</v>
      </c>
      <c r="X257" s="84">
        <v>0</v>
      </c>
      <c r="Y257" s="84">
        <v>0</v>
      </c>
      <c r="Z257" s="84">
        <v>0</v>
      </c>
      <c r="AA257" s="84">
        <v>0</v>
      </c>
      <c r="AB257" s="84">
        <v>0</v>
      </c>
      <c r="AC257" s="85">
        <v>0</v>
      </c>
      <c r="AD257" s="86">
        <v>0</v>
      </c>
      <c r="AE257" s="86">
        <v>0</v>
      </c>
      <c r="AF257" s="86">
        <v>0</v>
      </c>
      <c r="AG257" s="86">
        <v>0</v>
      </c>
      <c r="AH257" s="86">
        <v>0</v>
      </c>
      <c r="AI257" s="87">
        <f t="shared" si="178"/>
        <v>2.8224000000000005</v>
      </c>
      <c r="AS257"/>
    </row>
    <row r="258" spans="1:45">
      <c r="A258" s="11" t="s">
        <v>23</v>
      </c>
      <c r="B258" s="55">
        <v>2.8224000000000005</v>
      </c>
      <c r="C258" s="55">
        <v>0</v>
      </c>
      <c r="D258" s="55">
        <v>0</v>
      </c>
      <c r="E258" s="55">
        <v>0</v>
      </c>
      <c r="F258" s="400"/>
      <c r="G258" s="55">
        <v>0</v>
      </c>
      <c r="H258" s="56">
        <v>0</v>
      </c>
      <c r="I258" s="57">
        <f t="shared" si="176"/>
        <v>2.8224000000000005</v>
      </c>
      <c r="J258" s="5"/>
      <c r="K258" s="23" t="s">
        <v>23</v>
      </c>
      <c r="L258" s="58">
        <v>2.8224000000000005</v>
      </c>
      <c r="M258" s="58">
        <v>0</v>
      </c>
      <c r="N258" s="58">
        <v>0</v>
      </c>
      <c r="O258" s="58">
        <v>0</v>
      </c>
      <c r="P258" s="58">
        <v>0</v>
      </c>
      <c r="Q258" s="58">
        <v>0</v>
      </c>
      <c r="R258" s="59">
        <v>0</v>
      </c>
      <c r="S258" s="60">
        <f t="shared" si="177"/>
        <v>2.8224000000000005</v>
      </c>
      <c r="U258" s="33" t="s">
        <v>62</v>
      </c>
      <c r="V258" s="91">
        <v>2.8224000000000005</v>
      </c>
      <c r="W258" s="91">
        <v>0</v>
      </c>
      <c r="X258" s="91">
        <v>0</v>
      </c>
      <c r="Y258" s="91">
        <v>0</v>
      </c>
      <c r="Z258" s="91">
        <v>0</v>
      </c>
      <c r="AA258" s="91">
        <v>0</v>
      </c>
      <c r="AB258" s="91">
        <v>0</v>
      </c>
      <c r="AC258" s="91">
        <v>0</v>
      </c>
      <c r="AD258" s="91">
        <v>0</v>
      </c>
      <c r="AE258" s="91">
        <v>0</v>
      </c>
      <c r="AF258" s="91">
        <v>0</v>
      </c>
      <c r="AG258" s="91">
        <v>0</v>
      </c>
      <c r="AH258" s="92">
        <v>0</v>
      </c>
      <c r="AI258" s="93">
        <f t="shared" si="178"/>
        <v>2.8224000000000005</v>
      </c>
      <c r="AS258"/>
    </row>
    <row r="259" spans="1:45">
      <c r="A259" s="12" t="s">
        <v>19</v>
      </c>
      <c r="B259" s="61">
        <v>0</v>
      </c>
      <c r="C259" s="61">
        <v>0</v>
      </c>
      <c r="D259" s="61">
        <v>0</v>
      </c>
      <c r="E259" s="61">
        <v>0</v>
      </c>
      <c r="F259" s="400"/>
      <c r="G259" s="61">
        <v>0</v>
      </c>
      <c r="H259" s="62">
        <v>0</v>
      </c>
      <c r="I259" s="63">
        <f t="shared" si="176"/>
        <v>0</v>
      </c>
      <c r="J259" s="5"/>
      <c r="K259" s="24" t="s">
        <v>19</v>
      </c>
      <c r="L259" s="61">
        <v>0</v>
      </c>
      <c r="M259" s="61">
        <v>0</v>
      </c>
      <c r="N259" s="61">
        <v>0</v>
      </c>
      <c r="O259" s="61">
        <v>0</v>
      </c>
      <c r="P259" s="61">
        <v>0</v>
      </c>
      <c r="Q259" s="61">
        <v>0</v>
      </c>
      <c r="R259" s="64">
        <v>0</v>
      </c>
      <c r="S259" s="65">
        <f t="shared" si="177"/>
        <v>0</v>
      </c>
      <c r="U259" s="34" t="s">
        <v>19</v>
      </c>
      <c r="V259" s="94">
        <v>0</v>
      </c>
      <c r="W259" s="94">
        <v>0</v>
      </c>
      <c r="X259" s="94">
        <v>0</v>
      </c>
      <c r="Y259" s="94">
        <v>0</v>
      </c>
      <c r="Z259" s="94">
        <v>0</v>
      </c>
      <c r="AA259" s="94">
        <v>0</v>
      </c>
      <c r="AB259" s="94">
        <v>0</v>
      </c>
      <c r="AC259" s="94">
        <v>0</v>
      </c>
      <c r="AD259" s="95">
        <v>0</v>
      </c>
      <c r="AE259" s="95">
        <v>0</v>
      </c>
      <c r="AF259" s="95">
        <v>0</v>
      </c>
      <c r="AG259" s="95">
        <v>0</v>
      </c>
      <c r="AH259" s="95">
        <v>0</v>
      </c>
      <c r="AI259" s="96">
        <f t="shared" si="178"/>
        <v>0</v>
      </c>
      <c r="AS259"/>
    </row>
    <row r="260" spans="1:45">
      <c r="A260" s="11" t="s">
        <v>20</v>
      </c>
      <c r="B260" s="55">
        <v>0</v>
      </c>
      <c r="C260" s="55">
        <v>0</v>
      </c>
      <c r="D260" s="55">
        <v>0</v>
      </c>
      <c r="E260" s="55">
        <v>0</v>
      </c>
      <c r="F260" s="400"/>
      <c r="G260" s="55">
        <v>0</v>
      </c>
      <c r="H260" s="56">
        <v>0</v>
      </c>
      <c r="I260" s="57">
        <f t="shared" si="176"/>
        <v>0</v>
      </c>
      <c r="J260" s="5"/>
      <c r="K260" s="23" t="s">
        <v>20</v>
      </c>
      <c r="L260" s="58">
        <v>0</v>
      </c>
      <c r="M260" s="58">
        <v>0</v>
      </c>
      <c r="N260" s="58">
        <v>0</v>
      </c>
      <c r="O260" s="58">
        <v>0</v>
      </c>
      <c r="P260" s="58">
        <v>0</v>
      </c>
      <c r="Q260" s="58">
        <v>0</v>
      </c>
      <c r="R260" s="59">
        <v>0</v>
      </c>
      <c r="S260" s="60">
        <f t="shared" si="177"/>
        <v>0</v>
      </c>
      <c r="U260" s="33" t="s">
        <v>20</v>
      </c>
      <c r="V260" s="91">
        <v>0</v>
      </c>
      <c r="W260" s="91">
        <v>0</v>
      </c>
      <c r="X260" s="91">
        <v>0</v>
      </c>
      <c r="Y260" s="91">
        <v>0</v>
      </c>
      <c r="Z260" s="91">
        <v>0</v>
      </c>
      <c r="AA260" s="91">
        <v>0</v>
      </c>
      <c r="AB260" s="91">
        <v>0</v>
      </c>
      <c r="AC260" s="91">
        <v>0</v>
      </c>
      <c r="AD260" s="91">
        <v>0</v>
      </c>
      <c r="AE260" s="91">
        <v>0</v>
      </c>
      <c r="AF260" s="91">
        <v>0</v>
      </c>
      <c r="AG260" s="91">
        <v>0</v>
      </c>
      <c r="AH260" s="92">
        <v>0</v>
      </c>
      <c r="AI260" s="93">
        <f t="shared" si="178"/>
        <v>0</v>
      </c>
      <c r="AS260"/>
    </row>
    <row r="261" spans="1:45" ht="15" thickBot="1">
      <c r="A261" s="13" t="s">
        <v>11</v>
      </c>
      <c r="B261" s="66">
        <v>0</v>
      </c>
      <c r="C261" s="66">
        <v>0</v>
      </c>
      <c r="D261" s="66">
        <v>0</v>
      </c>
      <c r="E261" s="66">
        <v>0</v>
      </c>
      <c r="F261" s="401"/>
      <c r="G261" s="66">
        <v>0</v>
      </c>
      <c r="H261" s="67">
        <v>0</v>
      </c>
      <c r="I261" s="68">
        <f t="shared" si="176"/>
        <v>0</v>
      </c>
      <c r="J261" s="5"/>
      <c r="K261" s="25" t="s">
        <v>11</v>
      </c>
      <c r="L261" s="66">
        <v>0</v>
      </c>
      <c r="M261" s="66">
        <v>0</v>
      </c>
      <c r="N261" s="66">
        <v>0</v>
      </c>
      <c r="O261" s="66">
        <v>0</v>
      </c>
      <c r="P261" s="66">
        <v>0</v>
      </c>
      <c r="Q261" s="66">
        <v>0</v>
      </c>
      <c r="R261" s="69">
        <v>0</v>
      </c>
      <c r="S261" s="70">
        <f t="shared" si="177"/>
        <v>0</v>
      </c>
      <c r="U261" s="34" t="s">
        <v>11</v>
      </c>
      <c r="V261" s="94">
        <v>0</v>
      </c>
      <c r="W261" s="94">
        <v>0</v>
      </c>
      <c r="X261" s="94">
        <v>0</v>
      </c>
      <c r="Y261" s="94">
        <v>0</v>
      </c>
      <c r="Z261" s="94">
        <v>0</v>
      </c>
      <c r="AA261" s="94">
        <v>0</v>
      </c>
      <c r="AB261" s="94">
        <v>0</v>
      </c>
      <c r="AC261" s="94">
        <v>0</v>
      </c>
      <c r="AD261" s="95">
        <v>0</v>
      </c>
      <c r="AE261" s="95">
        <v>0</v>
      </c>
      <c r="AF261" s="95">
        <v>0</v>
      </c>
      <c r="AG261" s="95">
        <v>0</v>
      </c>
      <c r="AH261" s="95">
        <v>0</v>
      </c>
      <c r="AI261" s="96">
        <f t="shared" si="178"/>
        <v>0</v>
      </c>
      <c r="AS261"/>
    </row>
    <row r="262" spans="1:45" ht="15">
      <c r="A262" s="14" t="s">
        <v>26</v>
      </c>
      <c r="B262" s="71">
        <f>SUM(B241:B257)</f>
        <v>476.14967469015795</v>
      </c>
      <c r="C262" s="71">
        <f t="shared" ref="C262:I262" si="179">SUM(C241:C257)</f>
        <v>15.565380528684283</v>
      </c>
      <c r="D262" s="71">
        <f t="shared" si="179"/>
        <v>289.31648825356558</v>
      </c>
      <c r="E262" s="71">
        <f t="shared" si="179"/>
        <v>556.61298042549663</v>
      </c>
      <c r="F262" s="71">
        <f t="shared" si="179"/>
        <v>0</v>
      </c>
      <c r="G262" s="71">
        <f t="shared" si="179"/>
        <v>86.515217628004606</v>
      </c>
      <c r="H262" s="72">
        <f t="shared" si="179"/>
        <v>12.971357753215315</v>
      </c>
      <c r="I262" s="44">
        <f t="shared" si="179"/>
        <v>1437.1310992791243</v>
      </c>
      <c r="J262" s="5"/>
      <c r="K262" s="26" t="s">
        <v>26</v>
      </c>
      <c r="L262" s="71">
        <f>SUM(L241:L257)</f>
        <v>476.14967469015795</v>
      </c>
      <c r="M262" s="71">
        <f t="shared" ref="M262:S262" si="180">SUM(M241:M257)</f>
        <v>15.565380528684283</v>
      </c>
      <c r="N262" s="71">
        <f t="shared" si="180"/>
        <v>289.31648825356558</v>
      </c>
      <c r="O262" s="71">
        <f t="shared" si="180"/>
        <v>556.61298042549663</v>
      </c>
      <c r="P262" s="71">
        <f t="shared" si="180"/>
        <v>431.80400723331365</v>
      </c>
      <c r="Q262" s="71">
        <f t="shared" si="180"/>
        <v>86.515217628004606</v>
      </c>
      <c r="R262" s="72">
        <f t="shared" si="180"/>
        <v>12.971357753215315</v>
      </c>
      <c r="S262" s="73">
        <f t="shared" si="180"/>
        <v>1868.9351065124381</v>
      </c>
      <c r="U262" s="35" t="s">
        <v>60</v>
      </c>
      <c r="V262" s="97">
        <f>SUM(V241:V257)</f>
        <v>357.47653027367551</v>
      </c>
      <c r="W262" s="97">
        <f t="shared" ref="W262:AH262" si="181">SUM(W241:W257)</f>
        <v>43.021676304835665</v>
      </c>
      <c r="X262" s="97">
        <f t="shared" si="181"/>
        <v>86.515217628004606</v>
      </c>
      <c r="Y262" s="97">
        <f t="shared" si="181"/>
        <v>15.565380528684283</v>
      </c>
      <c r="Z262" s="97">
        <f t="shared" si="181"/>
        <v>288.13095594309505</v>
      </c>
      <c r="AA262" s="97">
        <f t="shared" si="181"/>
        <v>516.48149241715453</v>
      </c>
      <c r="AB262" s="97">
        <f t="shared" si="181"/>
        <v>431.80400723331365</v>
      </c>
      <c r="AC262" s="97">
        <f t="shared" si="181"/>
        <v>129.93984618367477</v>
      </c>
      <c r="AD262" s="98">
        <f t="shared" si="181"/>
        <v>75.651468111646722</v>
      </c>
      <c r="AE262" s="98">
        <f t="shared" si="181"/>
        <v>38.307335532457451</v>
      </c>
      <c r="AF262" s="98">
        <f t="shared" si="181"/>
        <v>12.971357753215315</v>
      </c>
      <c r="AG262" s="98">
        <f t="shared" si="181"/>
        <v>1.1855323104705995</v>
      </c>
      <c r="AH262" s="98">
        <f t="shared" si="181"/>
        <v>1.8241524758846179</v>
      </c>
      <c r="AI262" s="99">
        <f>SUM(V262:AC262)</f>
        <v>1868.9351065124381</v>
      </c>
      <c r="AS262"/>
    </row>
    <row r="263" spans="1:45" s="2" customFormat="1" ht="15" thickBot="1">
      <c r="A263" s="15" t="s">
        <v>100</v>
      </c>
      <c r="B263" s="100">
        <f>IF($I262=0,"-",B262/$I262)</f>
        <v>0.33131958172013548</v>
      </c>
      <c r="C263" s="100">
        <f t="shared" ref="C263:H263" si="182">IF($I262=0,"-",C262/$I262)</f>
        <v>1.0830870291855763E-2</v>
      </c>
      <c r="D263" s="100">
        <f t="shared" si="182"/>
        <v>0.20131530686288043</v>
      </c>
      <c r="E263" s="100">
        <f t="shared" si="182"/>
        <v>0.38730842350061023</v>
      </c>
      <c r="F263" s="100">
        <f t="shared" si="182"/>
        <v>0</v>
      </c>
      <c r="G263" s="100">
        <f t="shared" si="182"/>
        <v>6.0199948126793225E-2</v>
      </c>
      <c r="H263" s="101">
        <f t="shared" si="182"/>
        <v>9.0258694977249088E-3</v>
      </c>
      <c r="I263" s="102">
        <f>SUM(B263:H263)</f>
        <v>1</v>
      </c>
      <c r="J263"/>
      <c r="K263" s="27" t="s">
        <v>100</v>
      </c>
      <c r="L263" s="76">
        <f>IF($S262=0,"-",L262/$S262)</f>
        <v>0.25477057658715935</v>
      </c>
      <c r="M263" s="76">
        <f t="shared" ref="M263:R263" si="183">IF($S262=0,"-",M262/$S262)</f>
        <v>8.3284756514260989E-3</v>
      </c>
      <c r="N263" s="76">
        <f t="shared" si="183"/>
        <v>0.15480285390617446</v>
      </c>
      <c r="O263" s="76">
        <f t="shared" si="183"/>
        <v>0.29782359937803021</v>
      </c>
      <c r="P263" s="76">
        <f t="shared" si="183"/>
        <v>0.23104280385587583</v>
      </c>
      <c r="Q263" s="76">
        <f t="shared" si="183"/>
        <v>4.629118331960063E-2</v>
      </c>
      <c r="R263" s="77">
        <f t="shared" si="183"/>
        <v>6.9405073017333192E-3</v>
      </c>
      <c r="S263" s="78">
        <f>SUM(L263:R263)</f>
        <v>0.99999999999999978</v>
      </c>
      <c r="U263" s="36" t="s">
        <v>100</v>
      </c>
      <c r="V263" s="103">
        <f>+V262/$AI262</f>
        <v>0.19127284250160584</v>
      </c>
      <c r="W263" s="103">
        <f t="shared" ref="W263:AH263" si="184">+W262/$AI262</f>
        <v>2.3019352654312906E-2</v>
      </c>
      <c r="X263" s="103">
        <f t="shared" si="184"/>
        <v>4.629118331960063E-2</v>
      </c>
      <c r="Y263" s="103">
        <f t="shared" si="184"/>
        <v>8.3284756514260989E-3</v>
      </c>
      <c r="Z263" s="103">
        <f t="shared" si="184"/>
        <v>0.15416851817865806</v>
      </c>
      <c r="AA263" s="103">
        <f t="shared" si="184"/>
        <v>0.27635068259857598</v>
      </c>
      <c r="AB263" s="103">
        <f t="shared" si="184"/>
        <v>0.23104280385587583</v>
      </c>
      <c r="AC263" s="103">
        <f t="shared" si="184"/>
        <v>6.9526141239944647E-2</v>
      </c>
      <c r="AD263" s="103">
        <f t="shared" si="184"/>
        <v>4.0478381431240586E-2</v>
      </c>
      <c r="AE263" s="103">
        <f t="shared" si="184"/>
        <v>2.0496878355472481E-2</v>
      </c>
      <c r="AF263" s="103">
        <f t="shared" si="184"/>
        <v>6.9405073017333192E-3</v>
      </c>
      <c r="AG263" s="103">
        <f t="shared" si="184"/>
        <v>6.3433572751644897E-4</v>
      </c>
      <c r="AH263" s="103">
        <f t="shared" si="184"/>
        <v>9.7603842398177876E-4</v>
      </c>
      <c r="AI263" s="104">
        <f>SUM(V263:AC263)</f>
        <v>1</v>
      </c>
    </row>
    <row r="264" spans="1:45" ht="15" thickBot="1">
      <c r="A264" s="16"/>
      <c r="B264" s="16"/>
      <c r="C264" s="16"/>
      <c r="D264" s="16"/>
      <c r="E264" s="16"/>
      <c r="F264" s="16"/>
      <c r="G264" s="16"/>
      <c r="H264" s="16"/>
      <c r="I264" s="16"/>
      <c r="K264" s="16"/>
      <c r="L264" s="16"/>
      <c r="M264" s="16"/>
      <c r="N264" s="16"/>
      <c r="O264" s="16"/>
      <c r="P264" s="16"/>
      <c r="Q264" s="16"/>
      <c r="R264" s="16"/>
      <c r="S264" s="16"/>
      <c r="AI264" s="5"/>
      <c r="AS264"/>
    </row>
    <row r="265" spans="1:45" ht="28.5">
      <c r="A265" s="431" t="s">
        <v>34</v>
      </c>
      <c r="B265" s="37" t="s">
        <v>0</v>
      </c>
      <c r="C265" s="37" t="s">
        <v>1</v>
      </c>
      <c r="D265" s="37" t="s">
        <v>2</v>
      </c>
      <c r="E265" s="37" t="s">
        <v>3</v>
      </c>
      <c r="F265" s="37" t="s">
        <v>27</v>
      </c>
      <c r="G265" s="37" t="s">
        <v>4</v>
      </c>
      <c r="H265" s="37" t="s">
        <v>5</v>
      </c>
      <c r="I265" s="38" t="s">
        <v>6</v>
      </c>
      <c r="K265" s="381" t="s">
        <v>34</v>
      </c>
      <c r="L265" s="39" t="s">
        <v>0</v>
      </c>
      <c r="M265" s="39" t="s">
        <v>1</v>
      </c>
      <c r="N265" s="39" t="s">
        <v>2</v>
      </c>
      <c r="O265" s="39" t="s">
        <v>3</v>
      </c>
      <c r="P265" s="39" t="s">
        <v>27</v>
      </c>
      <c r="Q265" s="39" t="s">
        <v>4</v>
      </c>
      <c r="R265" s="39" t="s">
        <v>5</v>
      </c>
      <c r="S265" s="40" t="s">
        <v>6</v>
      </c>
      <c r="U265" s="383" t="s">
        <v>34</v>
      </c>
      <c r="V265" s="79" t="s">
        <v>69</v>
      </c>
      <c r="W265" s="79" t="s">
        <v>70</v>
      </c>
      <c r="X265" s="79" t="s">
        <v>4</v>
      </c>
      <c r="Y265" s="79" t="s">
        <v>1</v>
      </c>
      <c r="Z265" s="79" t="s">
        <v>2</v>
      </c>
      <c r="AA265" s="79" t="s">
        <v>3</v>
      </c>
      <c r="AB265" s="79" t="s">
        <v>52</v>
      </c>
      <c r="AC265" s="79" t="s">
        <v>64</v>
      </c>
      <c r="AD265" s="80" t="s">
        <v>72</v>
      </c>
      <c r="AE265" s="80" t="s">
        <v>79</v>
      </c>
      <c r="AF265" s="80" t="s">
        <v>73</v>
      </c>
      <c r="AG265" s="80" t="s">
        <v>80</v>
      </c>
      <c r="AH265" s="80" t="s">
        <v>81</v>
      </c>
      <c r="AI265" s="81" t="s">
        <v>60</v>
      </c>
      <c r="AS265"/>
    </row>
    <row r="266" spans="1:45" ht="15" customHeight="1">
      <c r="A266" s="432" t="s">
        <v>34</v>
      </c>
      <c r="B266" s="372" t="s">
        <v>109</v>
      </c>
      <c r="C266" s="373"/>
      <c r="D266" s="373"/>
      <c r="E266" s="373"/>
      <c r="F266" s="373"/>
      <c r="G266" s="373"/>
      <c r="H266" s="373"/>
      <c r="I266" s="374"/>
      <c r="K266" s="382" t="s">
        <v>34</v>
      </c>
      <c r="L266" s="369" t="s">
        <v>109</v>
      </c>
      <c r="M266" s="370"/>
      <c r="N266" s="370"/>
      <c r="O266" s="370"/>
      <c r="P266" s="370"/>
      <c r="Q266" s="370"/>
      <c r="R266" s="370"/>
      <c r="S266" s="371"/>
      <c r="U266" s="384" t="s">
        <v>34</v>
      </c>
      <c r="V266" s="379" t="s">
        <v>109</v>
      </c>
      <c r="W266" s="379"/>
      <c r="X266" s="379"/>
      <c r="Y266" s="379"/>
      <c r="Z266" s="379"/>
      <c r="AA266" s="379"/>
      <c r="AB266" s="379"/>
      <c r="AC266" s="379"/>
      <c r="AD266" s="379"/>
      <c r="AE266" s="379"/>
      <c r="AF266" s="379"/>
      <c r="AG266" s="379"/>
      <c r="AH266" s="379"/>
      <c r="AI266" s="380"/>
      <c r="AS266"/>
    </row>
    <row r="267" spans="1:45" ht="15">
      <c r="A267" s="7" t="s">
        <v>7</v>
      </c>
      <c r="B267" s="42">
        <v>0</v>
      </c>
      <c r="C267" s="42">
        <v>0</v>
      </c>
      <c r="D267" s="42">
        <v>0</v>
      </c>
      <c r="E267" s="42">
        <v>0</v>
      </c>
      <c r="F267" s="399"/>
      <c r="G267" s="42">
        <v>0</v>
      </c>
      <c r="H267" s="43">
        <v>0</v>
      </c>
      <c r="I267" s="44">
        <f>SUM(B267:H267)</f>
        <v>0</v>
      </c>
      <c r="J267" s="5"/>
      <c r="K267" s="28" t="s">
        <v>7</v>
      </c>
      <c r="L267" s="42">
        <v>0</v>
      </c>
      <c r="M267" s="42">
        <v>0</v>
      </c>
      <c r="N267" s="42">
        <v>0</v>
      </c>
      <c r="O267" s="42">
        <v>0</v>
      </c>
      <c r="P267" s="42">
        <v>0</v>
      </c>
      <c r="Q267" s="42">
        <v>0</v>
      </c>
      <c r="R267" s="82">
        <v>0</v>
      </c>
      <c r="S267" s="83">
        <f>SUM(L267:R267)</f>
        <v>0</v>
      </c>
      <c r="U267" s="29" t="s">
        <v>7</v>
      </c>
      <c r="V267" s="84">
        <v>0</v>
      </c>
      <c r="W267" s="84">
        <v>0</v>
      </c>
      <c r="X267" s="84">
        <v>0</v>
      </c>
      <c r="Y267" s="84">
        <v>0</v>
      </c>
      <c r="Z267" s="84">
        <v>0</v>
      </c>
      <c r="AA267" s="84">
        <v>0</v>
      </c>
      <c r="AB267" s="84">
        <v>0</v>
      </c>
      <c r="AC267" s="85">
        <v>0</v>
      </c>
      <c r="AD267" s="86">
        <v>0</v>
      </c>
      <c r="AE267" s="86">
        <v>0</v>
      </c>
      <c r="AF267" s="86">
        <v>0</v>
      </c>
      <c r="AG267" s="86">
        <v>0</v>
      </c>
      <c r="AH267" s="86">
        <v>0</v>
      </c>
      <c r="AI267" s="87">
        <f>SUM(V267:AC267)</f>
        <v>0</v>
      </c>
      <c r="AS267"/>
    </row>
    <row r="268" spans="1:45" ht="15">
      <c r="A268" s="8" t="s">
        <v>8</v>
      </c>
      <c r="B268" s="48">
        <v>0</v>
      </c>
      <c r="C268" s="48">
        <v>0</v>
      </c>
      <c r="D268" s="48">
        <v>0</v>
      </c>
      <c r="E268" s="48">
        <v>0</v>
      </c>
      <c r="F268" s="400"/>
      <c r="G268" s="48">
        <v>0</v>
      </c>
      <c r="H268" s="49">
        <v>0</v>
      </c>
      <c r="I268" s="50">
        <f t="shared" ref="I268:I287" si="185">SUM(B268:H268)</f>
        <v>0</v>
      </c>
      <c r="J268" s="5"/>
      <c r="K268" s="20" t="s">
        <v>8</v>
      </c>
      <c r="L268" s="51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2">
        <v>0</v>
      </c>
      <c r="S268" s="53">
        <f t="shared" ref="S268:S287" si="186">SUM(L268:R268)</f>
        <v>0</v>
      </c>
      <c r="U268" s="30" t="s">
        <v>8</v>
      </c>
      <c r="V268" s="88">
        <v>0</v>
      </c>
      <c r="W268" s="88">
        <v>0</v>
      </c>
      <c r="X268" s="88">
        <v>0</v>
      </c>
      <c r="Y268" s="88">
        <v>0</v>
      </c>
      <c r="Z268" s="88">
        <v>0</v>
      </c>
      <c r="AA268" s="88">
        <v>0</v>
      </c>
      <c r="AB268" s="88">
        <v>0</v>
      </c>
      <c r="AC268" s="89">
        <v>0</v>
      </c>
      <c r="AD268" s="88">
        <v>0</v>
      </c>
      <c r="AE268" s="88">
        <v>0</v>
      </c>
      <c r="AF268" s="88">
        <v>0</v>
      </c>
      <c r="AG268" s="88">
        <v>0</v>
      </c>
      <c r="AH268" s="88">
        <v>0</v>
      </c>
      <c r="AI268" s="90">
        <f t="shared" ref="AI268:AI287" si="187">SUM(V268:AC268)</f>
        <v>0</v>
      </c>
      <c r="AS268"/>
    </row>
    <row r="269" spans="1:45" ht="15">
      <c r="A269" s="9" t="s">
        <v>10</v>
      </c>
      <c r="B269" s="45">
        <v>0</v>
      </c>
      <c r="C269" s="45">
        <v>0</v>
      </c>
      <c r="D269" s="45">
        <v>0</v>
      </c>
      <c r="E269" s="45">
        <v>0</v>
      </c>
      <c r="F269" s="400"/>
      <c r="G269" s="45">
        <v>0</v>
      </c>
      <c r="H269" s="54">
        <v>0</v>
      </c>
      <c r="I269" s="44">
        <f t="shared" si="185"/>
        <v>0</v>
      </c>
      <c r="J269" s="5"/>
      <c r="K269" s="21" t="s">
        <v>10</v>
      </c>
      <c r="L269" s="45">
        <v>0</v>
      </c>
      <c r="M269" s="45">
        <v>0</v>
      </c>
      <c r="N269" s="45">
        <v>0</v>
      </c>
      <c r="O269" s="45">
        <v>0</v>
      </c>
      <c r="P269" s="45">
        <v>0</v>
      </c>
      <c r="Q269" s="45">
        <v>0</v>
      </c>
      <c r="R269" s="46">
        <v>0</v>
      </c>
      <c r="S269" s="47">
        <f t="shared" si="186"/>
        <v>0</v>
      </c>
      <c r="U269" s="31" t="s">
        <v>10</v>
      </c>
      <c r="V269" s="84">
        <v>0</v>
      </c>
      <c r="W269" s="84">
        <v>0</v>
      </c>
      <c r="X269" s="84">
        <v>0</v>
      </c>
      <c r="Y269" s="84">
        <v>0</v>
      </c>
      <c r="Z269" s="84">
        <v>0</v>
      </c>
      <c r="AA269" s="84">
        <v>0</v>
      </c>
      <c r="AB269" s="84">
        <v>0</v>
      </c>
      <c r="AC269" s="85">
        <v>0</v>
      </c>
      <c r="AD269" s="86">
        <v>0</v>
      </c>
      <c r="AE269" s="86">
        <v>0</v>
      </c>
      <c r="AF269" s="86">
        <v>0</v>
      </c>
      <c r="AG269" s="86">
        <v>0</v>
      </c>
      <c r="AH269" s="86">
        <v>0</v>
      </c>
      <c r="AI269" s="87">
        <f t="shared" si="187"/>
        <v>0</v>
      </c>
      <c r="AS269"/>
    </row>
    <row r="270" spans="1:45" ht="15">
      <c r="A270" s="8" t="s">
        <v>53</v>
      </c>
      <c r="B270" s="48">
        <v>0</v>
      </c>
      <c r="C270" s="48">
        <v>0</v>
      </c>
      <c r="D270" s="48">
        <v>0</v>
      </c>
      <c r="E270" s="48">
        <v>0</v>
      </c>
      <c r="F270" s="400"/>
      <c r="G270" s="48">
        <v>0</v>
      </c>
      <c r="H270" s="49">
        <v>0</v>
      </c>
      <c r="I270" s="50">
        <f t="shared" si="185"/>
        <v>0</v>
      </c>
      <c r="J270" s="5"/>
      <c r="K270" s="20" t="s">
        <v>53</v>
      </c>
      <c r="L270" s="51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2">
        <v>0</v>
      </c>
      <c r="S270" s="53">
        <f t="shared" si="186"/>
        <v>0</v>
      </c>
      <c r="U270" s="30" t="s">
        <v>53</v>
      </c>
      <c r="V270" s="88">
        <v>0</v>
      </c>
      <c r="W270" s="88">
        <v>0</v>
      </c>
      <c r="X270" s="88">
        <v>0</v>
      </c>
      <c r="Y270" s="88">
        <v>0</v>
      </c>
      <c r="Z270" s="88">
        <v>0</v>
      </c>
      <c r="AA270" s="88">
        <v>0</v>
      </c>
      <c r="AB270" s="88">
        <v>0</v>
      </c>
      <c r="AC270" s="89">
        <v>0</v>
      </c>
      <c r="AD270" s="88">
        <v>0</v>
      </c>
      <c r="AE270" s="88">
        <v>0</v>
      </c>
      <c r="AF270" s="88">
        <v>0</v>
      </c>
      <c r="AG270" s="88">
        <v>0</v>
      </c>
      <c r="AH270" s="88">
        <v>0</v>
      </c>
      <c r="AI270" s="90">
        <f t="shared" si="187"/>
        <v>0</v>
      </c>
      <c r="AS270"/>
    </row>
    <row r="271" spans="1:45" ht="15">
      <c r="A271" s="9" t="s">
        <v>16</v>
      </c>
      <c r="B271" s="45">
        <v>0.72974333171710581</v>
      </c>
      <c r="C271" s="45">
        <v>3.953568214944351</v>
      </c>
      <c r="D271" s="45">
        <v>1.4200186937551122</v>
      </c>
      <c r="E271" s="45">
        <v>0</v>
      </c>
      <c r="F271" s="400"/>
      <c r="G271" s="45">
        <v>0</v>
      </c>
      <c r="H271" s="54">
        <v>0</v>
      </c>
      <c r="I271" s="44">
        <f t="shared" si="185"/>
        <v>6.1033302404165699</v>
      </c>
      <c r="J271" s="5"/>
      <c r="K271" s="21" t="s">
        <v>16</v>
      </c>
      <c r="L271" s="45">
        <v>0.72974333171710581</v>
      </c>
      <c r="M271" s="45">
        <v>3.953568214944351</v>
      </c>
      <c r="N271" s="45">
        <v>1.4200186937551122</v>
      </c>
      <c r="O271" s="45">
        <v>0</v>
      </c>
      <c r="P271" s="45">
        <v>0</v>
      </c>
      <c r="Q271" s="45">
        <v>0</v>
      </c>
      <c r="R271" s="46">
        <v>0</v>
      </c>
      <c r="S271" s="47">
        <f t="shared" si="186"/>
        <v>6.1033302404165699</v>
      </c>
      <c r="U271" s="31" t="s">
        <v>16</v>
      </c>
      <c r="V271" s="84">
        <v>0.72974333171710581</v>
      </c>
      <c r="W271" s="84">
        <v>0</v>
      </c>
      <c r="X271" s="84">
        <v>0</v>
      </c>
      <c r="Y271" s="84">
        <v>3.953568214944351</v>
      </c>
      <c r="Z271" s="84">
        <v>1.4200186937551122</v>
      </c>
      <c r="AA271" s="84">
        <v>0</v>
      </c>
      <c r="AB271" s="84">
        <v>0</v>
      </c>
      <c r="AC271" s="85">
        <v>0</v>
      </c>
      <c r="AD271" s="86">
        <v>0</v>
      </c>
      <c r="AE271" s="86">
        <v>0</v>
      </c>
      <c r="AF271" s="86">
        <v>0</v>
      </c>
      <c r="AG271" s="86">
        <v>0</v>
      </c>
      <c r="AH271" s="86">
        <v>0</v>
      </c>
      <c r="AI271" s="87">
        <f t="shared" si="187"/>
        <v>6.1033302404165699</v>
      </c>
      <c r="AS271"/>
    </row>
    <row r="272" spans="1:45" ht="15">
      <c r="A272" s="8" t="s">
        <v>65</v>
      </c>
      <c r="B272" s="48">
        <v>0.54359324334774428</v>
      </c>
      <c r="C272" s="48">
        <v>8.5954202301093824E-2</v>
      </c>
      <c r="D272" s="48">
        <v>1.5199218699583661</v>
      </c>
      <c r="E272" s="48">
        <v>7.7778070862697099E-2</v>
      </c>
      <c r="F272" s="400"/>
      <c r="G272" s="48">
        <v>0</v>
      </c>
      <c r="H272" s="49">
        <v>0</v>
      </c>
      <c r="I272" s="50">
        <f t="shared" si="185"/>
        <v>2.2272473864699012</v>
      </c>
      <c r="J272" s="5"/>
      <c r="K272" s="20" t="s">
        <v>65</v>
      </c>
      <c r="L272" s="51">
        <v>0.54359324334774428</v>
      </c>
      <c r="M272" s="51">
        <v>8.5954202301093824E-2</v>
      </c>
      <c r="N272" s="51">
        <v>1.5199218699583661</v>
      </c>
      <c r="O272" s="51">
        <v>7.7778070862697099E-2</v>
      </c>
      <c r="P272" s="51">
        <v>0</v>
      </c>
      <c r="Q272" s="51">
        <v>0</v>
      </c>
      <c r="R272" s="52">
        <v>0</v>
      </c>
      <c r="S272" s="53">
        <f t="shared" si="186"/>
        <v>2.2272473864699012</v>
      </c>
      <c r="U272" s="30" t="s">
        <v>54</v>
      </c>
      <c r="V272" s="88">
        <v>0.54359324334774428</v>
      </c>
      <c r="W272" s="88">
        <v>0</v>
      </c>
      <c r="X272" s="88">
        <v>0</v>
      </c>
      <c r="Y272" s="88">
        <v>8.5954202301093824E-2</v>
      </c>
      <c r="Z272" s="88">
        <v>1.5199218699583661</v>
      </c>
      <c r="AA272" s="88">
        <v>7.7778070862697099E-2</v>
      </c>
      <c r="AB272" s="88">
        <v>0</v>
      </c>
      <c r="AC272" s="89">
        <v>0</v>
      </c>
      <c r="AD272" s="88">
        <v>0</v>
      </c>
      <c r="AE272" s="88">
        <v>0</v>
      </c>
      <c r="AF272" s="88">
        <v>0</v>
      </c>
      <c r="AG272" s="88">
        <v>0</v>
      </c>
      <c r="AH272" s="88">
        <v>0</v>
      </c>
      <c r="AI272" s="90">
        <f t="shared" si="187"/>
        <v>2.2272473864699012</v>
      </c>
      <c r="AS272"/>
    </row>
    <row r="273" spans="1:45" ht="15">
      <c r="A273" s="9" t="s">
        <v>55</v>
      </c>
      <c r="B273" s="45">
        <v>0</v>
      </c>
      <c r="C273" s="45">
        <v>0</v>
      </c>
      <c r="D273" s="45">
        <v>0</v>
      </c>
      <c r="E273" s="45">
        <v>9.073276648977302</v>
      </c>
      <c r="F273" s="400"/>
      <c r="G273" s="45">
        <v>0</v>
      </c>
      <c r="H273" s="54">
        <v>0</v>
      </c>
      <c r="I273" s="44">
        <f t="shared" si="185"/>
        <v>9.073276648977302</v>
      </c>
      <c r="J273" s="5"/>
      <c r="K273" s="21" t="s">
        <v>55</v>
      </c>
      <c r="L273" s="45">
        <v>0</v>
      </c>
      <c r="M273" s="45">
        <v>0</v>
      </c>
      <c r="N273" s="45">
        <v>0</v>
      </c>
      <c r="O273" s="45">
        <v>9.073276648977302</v>
      </c>
      <c r="P273" s="45">
        <v>123.96912311184872</v>
      </c>
      <c r="Q273" s="45">
        <v>0</v>
      </c>
      <c r="R273" s="46">
        <v>0</v>
      </c>
      <c r="S273" s="47">
        <f t="shared" si="186"/>
        <v>133.04239976082602</v>
      </c>
      <c r="U273" s="31" t="s">
        <v>55</v>
      </c>
      <c r="V273" s="84">
        <v>0</v>
      </c>
      <c r="W273" s="84">
        <v>0</v>
      </c>
      <c r="X273" s="84">
        <v>0</v>
      </c>
      <c r="Y273" s="84">
        <v>0</v>
      </c>
      <c r="Z273" s="84">
        <v>0</v>
      </c>
      <c r="AA273" s="84">
        <v>9.073276648977302</v>
      </c>
      <c r="AB273" s="84">
        <v>123.96912311184872</v>
      </c>
      <c r="AC273" s="85">
        <v>0</v>
      </c>
      <c r="AD273" s="84">
        <v>0</v>
      </c>
      <c r="AE273" s="84">
        <v>0</v>
      </c>
      <c r="AF273" s="84">
        <v>0</v>
      </c>
      <c r="AG273" s="84">
        <v>0</v>
      </c>
      <c r="AH273" s="84">
        <v>0</v>
      </c>
      <c r="AI273" s="87">
        <f t="shared" si="187"/>
        <v>133.04239976082602</v>
      </c>
      <c r="AS273"/>
    </row>
    <row r="274" spans="1:45" ht="15">
      <c r="A274" s="8" t="s">
        <v>12</v>
      </c>
      <c r="B274" s="48">
        <v>0</v>
      </c>
      <c r="C274" s="48">
        <v>0</v>
      </c>
      <c r="D274" s="48">
        <v>0</v>
      </c>
      <c r="E274" s="48">
        <v>1.3655873896958434E-2</v>
      </c>
      <c r="F274" s="400"/>
      <c r="G274" s="48">
        <v>0</v>
      </c>
      <c r="H274" s="49">
        <v>0</v>
      </c>
      <c r="I274" s="50">
        <f t="shared" si="185"/>
        <v>1.3655873896958434E-2</v>
      </c>
      <c r="J274" s="5"/>
      <c r="K274" s="20" t="s">
        <v>12</v>
      </c>
      <c r="L274" s="51">
        <v>0</v>
      </c>
      <c r="M274" s="51">
        <v>0</v>
      </c>
      <c r="N274" s="51">
        <v>0</v>
      </c>
      <c r="O274" s="51">
        <v>1.3655873896958434E-2</v>
      </c>
      <c r="P274" s="51">
        <v>0.1513766339209594</v>
      </c>
      <c r="Q274" s="51">
        <v>0</v>
      </c>
      <c r="R274" s="52">
        <v>0</v>
      </c>
      <c r="S274" s="53">
        <f t="shared" si="186"/>
        <v>0.16503250781791784</v>
      </c>
      <c r="U274" s="30" t="s">
        <v>12</v>
      </c>
      <c r="V274" s="88">
        <v>0</v>
      </c>
      <c r="W274" s="88">
        <v>0</v>
      </c>
      <c r="X274" s="88">
        <v>0</v>
      </c>
      <c r="Y274" s="88">
        <v>0</v>
      </c>
      <c r="Z274" s="88">
        <v>0</v>
      </c>
      <c r="AA274" s="88">
        <v>1.3655873896958434E-2</v>
      </c>
      <c r="AB274" s="88">
        <v>0.1513766339209594</v>
      </c>
      <c r="AC274" s="89">
        <v>0</v>
      </c>
      <c r="AD274" s="88">
        <v>0</v>
      </c>
      <c r="AE274" s="88">
        <v>0</v>
      </c>
      <c r="AF274" s="88">
        <v>0</v>
      </c>
      <c r="AG274" s="88">
        <v>0</v>
      </c>
      <c r="AH274" s="88">
        <v>0</v>
      </c>
      <c r="AI274" s="90">
        <f t="shared" si="187"/>
        <v>0.16503250781791784</v>
      </c>
      <c r="AS274"/>
    </row>
    <row r="275" spans="1:45" ht="15">
      <c r="A275" s="9" t="s">
        <v>56</v>
      </c>
      <c r="B275" s="45">
        <v>0</v>
      </c>
      <c r="C275" s="45">
        <v>0</v>
      </c>
      <c r="D275" s="45">
        <v>0</v>
      </c>
      <c r="E275" s="45">
        <v>0</v>
      </c>
      <c r="F275" s="400"/>
      <c r="G275" s="45">
        <v>0</v>
      </c>
      <c r="H275" s="54">
        <v>0</v>
      </c>
      <c r="I275" s="44">
        <f t="shared" si="185"/>
        <v>0</v>
      </c>
      <c r="J275" s="5"/>
      <c r="K275" s="21" t="s">
        <v>56</v>
      </c>
      <c r="L275" s="45">
        <v>0</v>
      </c>
      <c r="M275" s="45">
        <v>0</v>
      </c>
      <c r="N275" s="45">
        <v>0</v>
      </c>
      <c r="O275" s="45">
        <v>0</v>
      </c>
      <c r="P275" s="45">
        <v>0</v>
      </c>
      <c r="Q275" s="45">
        <v>0</v>
      </c>
      <c r="R275" s="46">
        <v>0</v>
      </c>
      <c r="S275" s="47">
        <f t="shared" si="186"/>
        <v>0</v>
      </c>
      <c r="U275" s="31" t="s">
        <v>56</v>
      </c>
      <c r="V275" s="84">
        <v>0</v>
      </c>
      <c r="W275" s="84">
        <v>0</v>
      </c>
      <c r="X275" s="84">
        <v>0</v>
      </c>
      <c r="Y275" s="84">
        <v>0</v>
      </c>
      <c r="Z275" s="84">
        <v>0</v>
      </c>
      <c r="AA275" s="84">
        <v>0</v>
      </c>
      <c r="AB275" s="84">
        <v>0</v>
      </c>
      <c r="AC275" s="85">
        <v>0</v>
      </c>
      <c r="AD275" s="84">
        <v>0</v>
      </c>
      <c r="AE275" s="84">
        <v>0</v>
      </c>
      <c r="AF275" s="84">
        <v>0</v>
      </c>
      <c r="AG275" s="84">
        <v>0</v>
      </c>
      <c r="AH275" s="84">
        <v>0</v>
      </c>
      <c r="AI275" s="87">
        <f t="shared" si="187"/>
        <v>0</v>
      </c>
      <c r="AS275"/>
    </row>
    <row r="276" spans="1:45" ht="15">
      <c r="A276" s="8" t="s">
        <v>17</v>
      </c>
      <c r="B276" s="48">
        <v>3.9577819986846674E-2</v>
      </c>
      <c r="C276" s="48">
        <v>0</v>
      </c>
      <c r="D276" s="48">
        <v>0.53483540522765771</v>
      </c>
      <c r="E276" s="48">
        <v>0</v>
      </c>
      <c r="F276" s="400"/>
      <c r="G276" s="48">
        <v>0</v>
      </c>
      <c r="H276" s="49">
        <v>0</v>
      </c>
      <c r="I276" s="50">
        <f t="shared" si="185"/>
        <v>0.57441322521450444</v>
      </c>
      <c r="J276" s="5"/>
      <c r="K276" s="20" t="s">
        <v>17</v>
      </c>
      <c r="L276" s="51">
        <v>3.9577819986846674E-2</v>
      </c>
      <c r="M276" s="51">
        <v>0</v>
      </c>
      <c r="N276" s="51">
        <v>0.53483540522765771</v>
      </c>
      <c r="O276" s="51">
        <v>0</v>
      </c>
      <c r="P276" s="51">
        <v>0.36825800538958681</v>
      </c>
      <c r="Q276" s="51">
        <v>0</v>
      </c>
      <c r="R276" s="52">
        <v>0</v>
      </c>
      <c r="S276" s="53">
        <f t="shared" si="186"/>
        <v>0.94267123060409119</v>
      </c>
      <c r="U276" s="30" t="s">
        <v>17</v>
      </c>
      <c r="V276" s="88">
        <v>3.9577819986846674E-2</v>
      </c>
      <c r="W276" s="88">
        <v>0</v>
      </c>
      <c r="X276" s="88">
        <v>0</v>
      </c>
      <c r="Y276" s="88">
        <v>0</v>
      </c>
      <c r="Z276" s="88">
        <v>0.53483540522765771</v>
      </c>
      <c r="AA276" s="88">
        <v>0</v>
      </c>
      <c r="AB276" s="88">
        <v>0.36825800538958681</v>
      </c>
      <c r="AC276" s="89">
        <v>0</v>
      </c>
      <c r="AD276" s="88">
        <v>0</v>
      </c>
      <c r="AE276" s="88">
        <v>0</v>
      </c>
      <c r="AF276" s="88">
        <v>0</v>
      </c>
      <c r="AG276" s="88">
        <v>0</v>
      </c>
      <c r="AH276" s="88">
        <v>0</v>
      </c>
      <c r="AI276" s="90">
        <f t="shared" si="187"/>
        <v>0.94267123060409119</v>
      </c>
      <c r="AS276"/>
    </row>
    <row r="277" spans="1:45" ht="15">
      <c r="A277" s="9" t="s">
        <v>141</v>
      </c>
      <c r="B277" s="45">
        <v>5.6027032212735674E-2</v>
      </c>
      <c r="C277" s="45">
        <v>0.65068828812803248</v>
      </c>
      <c r="D277" s="45">
        <v>2.4425419705575808</v>
      </c>
      <c r="E277" s="45">
        <v>0</v>
      </c>
      <c r="F277" s="400"/>
      <c r="G277" s="45">
        <v>0</v>
      </c>
      <c r="H277" s="54">
        <v>0</v>
      </c>
      <c r="I277" s="44">
        <f t="shared" si="185"/>
        <v>3.1492572908983489</v>
      </c>
      <c r="J277" s="5"/>
      <c r="K277" s="21" t="s">
        <v>141</v>
      </c>
      <c r="L277" s="45">
        <v>5.6027032212735674E-2</v>
      </c>
      <c r="M277" s="45">
        <v>0.65068828812803248</v>
      </c>
      <c r="N277" s="45">
        <v>2.4425419705575808</v>
      </c>
      <c r="O277" s="45">
        <v>0</v>
      </c>
      <c r="P277" s="45">
        <v>0</v>
      </c>
      <c r="Q277" s="45">
        <v>0</v>
      </c>
      <c r="R277" s="46">
        <v>0</v>
      </c>
      <c r="S277" s="47">
        <f t="shared" si="186"/>
        <v>3.1492572908983489</v>
      </c>
      <c r="U277" s="31" t="s">
        <v>141</v>
      </c>
      <c r="V277" s="84">
        <v>5.5303241013483134E-2</v>
      </c>
      <c r="W277" s="84">
        <v>0</v>
      </c>
      <c r="X277" s="84">
        <v>0</v>
      </c>
      <c r="Y277" s="84">
        <v>0.65068828812803248</v>
      </c>
      <c r="Z277" s="84">
        <v>1.9345129278022237</v>
      </c>
      <c r="AA277" s="84">
        <v>0</v>
      </c>
      <c r="AB277" s="84">
        <v>0</v>
      </c>
      <c r="AC277" s="85">
        <v>0.50875283395460957</v>
      </c>
      <c r="AD277" s="84">
        <v>7.2379119925253894E-4</v>
      </c>
      <c r="AE277" s="84">
        <v>0</v>
      </c>
      <c r="AF277" s="84">
        <v>0</v>
      </c>
      <c r="AG277" s="84">
        <v>0.5080290427553571</v>
      </c>
      <c r="AH277" s="84">
        <v>0</v>
      </c>
      <c r="AI277" s="87">
        <f t="shared" si="187"/>
        <v>3.1492572908983489</v>
      </c>
      <c r="AS277"/>
    </row>
    <row r="278" spans="1:45" ht="15">
      <c r="A278" s="8" t="s">
        <v>25</v>
      </c>
      <c r="B278" s="48">
        <v>0.32319443774561368</v>
      </c>
      <c r="C278" s="48">
        <v>0</v>
      </c>
      <c r="D278" s="48">
        <v>4.8496545804598529E-2</v>
      </c>
      <c r="E278" s="48">
        <v>28.124085772406819</v>
      </c>
      <c r="F278" s="400"/>
      <c r="G278" s="48">
        <v>0.28084023296487259</v>
      </c>
      <c r="H278" s="49">
        <v>0</v>
      </c>
      <c r="I278" s="50">
        <f t="shared" si="185"/>
        <v>28.776616988921905</v>
      </c>
      <c r="J278" s="5"/>
      <c r="K278" s="20" t="s">
        <v>25</v>
      </c>
      <c r="L278" s="51">
        <v>0.32319443774561368</v>
      </c>
      <c r="M278" s="51">
        <v>0</v>
      </c>
      <c r="N278" s="51">
        <v>4.8496545804598529E-2</v>
      </c>
      <c r="O278" s="51">
        <v>28.124085772406819</v>
      </c>
      <c r="P278" s="51">
        <v>2.826148730914586E-2</v>
      </c>
      <c r="Q278" s="51">
        <v>0.28084023296487259</v>
      </c>
      <c r="R278" s="52">
        <v>0</v>
      </c>
      <c r="S278" s="53">
        <f t="shared" si="186"/>
        <v>28.80487847623105</v>
      </c>
      <c r="U278" s="30" t="s">
        <v>25</v>
      </c>
      <c r="V278" s="88">
        <v>0.16764058987390382</v>
      </c>
      <c r="W278" s="88">
        <v>8.6914167782688109E-2</v>
      </c>
      <c r="X278" s="88">
        <v>0.28084023296487259</v>
      </c>
      <c r="Y278" s="88">
        <v>0</v>
      </c>
      <c r="Z278" s="88">
        <v>0</v>
      </c>
      <c r="AA278" s="88">
        <v>28.075589226602219</v>
      </c>
      <c r="AB278" s="88">
        <v>2.826148730914586E-2</v>
      </c>
      <c r="AC278" s="89">
        <v>0.16563277169821883</v>
      </c>
      <c r="AD278" s="88">
        <v>6.8639680089021785E-2</v>
      </c>
      <c r="AE278" s="88">
        <v>4.8496545804598529E-2</v>
      </c>
      <c r="AF278" s="88">
        <v>0</v>
      </c>
      <c r="AG278" s="88">
        <v>4.8496545804598529E-2</v>
      </c>
      <c r="AH278" s="88">
        <v>0</v>
      </c>
      <c r="AI278" s="90">
        <f t="shared" si="187"/>
        <v>28.80487847623105</v>
      </c>
      <c r="AS278"/>
    </row>
    <row r="279" spans="1:45" ht="15">
      <c r="A279" s="9" t="s">
        <v>24</v>
      </c>
      <c r="B279" s="45">
        <v>0.15536587500000001</v>
      </c>
      <c r="C279" s="45">
        <v>0</v>
      </c>
      <c r="D279" s="45">
        <v>0</v>
      </c>
      <c r="E279" s="45">
        <v>0</v>
      </c>
      <c r="F279" s="400"/>
      <c r="G279" s="45">
        <v>0</v>
      </c>
      <c r="H279" s="54">
        <v>0</v>
      </c>
      <c r="I279" s="44">
        <f t="shared" si="185"/>
        <v>0.15536587500000001</v>
      </c>
      <c r="J279" s="5"/>
      <c r="K279" s="21" t="s">
        <v>24</v>
      </c>
      <c r="L279" s="45">
        <v>0.15536587500000001</v>
      </c>
      <c r="M279" s="45">
        <v>0</v>
      </c>
      <c r="N279" s="45">
        <v>0</v>
      </c>
      <c r="O279" s="45">
        <v>0</v>
      </c>
      <c r="P279" s="45">
        <v>0</v>
      </c>
      <c r="Q279" s="45">
        <v>0</v>
      </c>
      <c r="R279" s="46">
        <v>0</v>
      </c>
      <c r="S279" s="47">
        <f t="shared" si="186"/>
        <v>0.15536587500000001</v>
      </c>
      <c r="U279" s="31" t="s">
        <v>24</v>
      </c>
      <c r="V279" s="84">
        <v>0.15536587500000001</v>
      </c>
      <c r="W279" s="84">
        <v>0</v>
      </c>
      <c r="X279" s="84">
        <v>0</v>
      </c>
      <c r="Y279" s="84">
        <v>0</v>
      </c>
      <c r="Z279" s="84">
        <v>0</v>
      </c>
      <c r="AA279" s="84">
        <v>0</v>
      </c>
      <c r="AB279" s="84">
        <v>0</v>
      </c>
      <c r="AC279" s="85">
        <v>0</v>
      </c>
      <c r="AD279" s="84">
        <v>0</v>
      </c>
      <c r="AE279" s="84">
        <v>0</v>
      </c>
      <c r="AF279" s="84">
        <v>0</v>
      </c>
      <c r="AG279" s="84">
        <v>0</v>
      </c>
      <c r="AH279" s="84">
        <v>0</v>
      </c>
      <c r="AI279" s="87">
        <f t="shared" si="187"/>
        <v>0.15536587500000001</v>
      </c>
      <c r="AS279"/>
    </row>
    <row r="280" spans="1:45" ht="15">
      <c r="A280" s="8" t="s">
        <v>57</v>
      </c>
      <c r="B280" s="48">
        <v>2.1527226672792648E-2</v>
      </c>
      <c r="C280" s="48">
        <v>0</v>
      </c>
      <c r="D280" s="48">
        <v>0</v>
      </c>
      <c r="E280" s="48">
        <v>0</v>
      </c>
      <c r="F280" s="400"/>
      <c r="G280" s="48">
        <v>0</v>
      </c>
      <c r="H280" s="49">
        <v>0</v>
      </c>
      <c r="I280" s="50">
        <f t="shared" si="185"/>
        <v>2.1527226672792648E-2</v>
      </c>
      <c r="J280" s="5"/>
      <c r="K280" s="20" t="s">
        <v>57</v>
      </c>
      <c r="L280" s="51">
        <v>2.1527226672792648E-2</v>
      </c>
      <c r="M280" s="51">
        <v>0</v>
      </c>
      <c r="N280" s="51">
        <v>0</v>
      </c>
      <c r="O280" s="51">
        <v>0</v>
      </c>
      <c r="P280" s="51">
        <v>0</v>
      </c>
      <c r="Q280" s="51">
        <v>0</v>
      </c>
      <c r="R280" s="52">
        <v>0</v>
      </c>
      <c r="S280" s="53">
        <f t="shared" si="186"/>
        <v>2.1527226672792648E-2</v>
      </c>
      <c r="U280" s="30" t="s">
        <v>57</v>
      </c>
      <c r="V280" s="88">
        <v>2.1527226672792648E-2</v>
      </c>
      <c r="W280" s="88">
        <v>0</v>
      </c>
      <c r="X280" s="88">
        <v>0</v>
      </c>
      <c r="Y280" s="88">
        <v>0</v>
      </c>
      <c r="Z280" s="88">
        <v>0</v>
      </c>
      <c r="AA280" s="88">
        <v>0</v>
      </c>
      <c r="AB280" s="88">
        <v>0</v>
      </c>
      <c r="AC280" s="89">
        <v>0</v>
      </c>
      <c r="AD280" s="88">
        <v>0</v>
      </c>
      <c r="AE280" s="88">
        <v>0</v>
      </c>
      <c r="AF280" s="88">
        <v>0</v>
      </c>
      <c r="AG280" s="88">
        <v>0</v>
      </c>
      <c r="AH280" s="88">
        <v>0</v>
      </c>
      <c r="AI280" s="90">
        <f t="shared" si="187"/>
        <v>2.1527226672792648E-2</v>
      </c>
      <c r="AS280"/>
    </row>
    <row r="281" spans="1:45" ht="15">
      <c r="A281" s="9" t="s">
        <v>22</v>
      </c>
      <c r="B281" s="45">
        <v>1.7754811117978659</v>
      </c>
      <c r="C281" s="45">
        <v>0</v>
      </c>
      <c r="D281" s="45">
        <v>0</v>
      </c>
      <c r="E281" s="45">
        <v>0</v>
      </c>
      <c r="F281" s="400"/>
      <c r="G281" s="45">
        <v>0</v>
      </c>
      <c r="H281" s="54">
        <v>0</v>
      </c>
      <c r="I281" s="44">
        <f t="shared" si="185"/>
        <v>1.7754811117978659</v>
      </c>
      <c r="J281" s="5"/>
      <c r="K281" s="21" t="s">
        <v>22</v>
      </c>
      <c r="L281" s="45">
        <v>1.7754811117978659</v>
      </c>
      <c r="M281" s="45">
        <v>0</v>
      </c>
      <c r="N281" s="45">
        <v>0</v>
      </c>
      <c r="O281" s="45">
        <v>0</v>
      </c>
      <c r="P281" s="45">
        <v>5.0772795932643913</v>
      </c>
      <c r="Q281" s="45">
        <v>0</v>
      </c>
      <c r="R281" s="46">
        <v>0</v>
      </c>
      <c r="S281" s="47">
        <f t="shared" si="186"/>
        <v>6.8527607050622574</v>
      </c>
      <c r="U281" s="31" t="s">
        <v>22</v>
      </c>
      <c r="V281" s="84">
        <v>0</v>
      </c>
      <c r="W281" s="84">
        <v>0</v>
      </c>
      <c r="X281" s="84">
        <v>0</v>
      </c>
      <c r="Y281" s="84">
        <v>0</v>
      </c>
      <c r="Z281" s="84">
        <v>0</v>
      </c>
      <c r="AA281" s="84">
        <v>0</v>
      </c>
      <c r="AB281" s="84">
        <v>5.0772795932643913</v>
      </c>
      <c r="AC281" s="85">
        <v>1.7754811117978659</v>
      </c>
      <c r="AD281" s="84">
        <v>1.7754811117978659</v>
      </c>
      <c r="AE281" s="84">
        <v>0</v>
      </c>
      <c r="AF281" s="84">
        <v>0</v>
      </c>
      <c r="AG281" s="84">
        <v>0</v>
      </c>
      <c r="AH281" s="84">
        <v>0</v>
      </c>
      <c r="AI281" s="87">
        <f t="shared" si="187"/>
        <v>6.8527607050622574</v>
      </c>
      <c r="AS281"/>
    </row>
    <row r="282" spans="1:45" ht="15">
      <c r="A282" s="8" t="s">
        <v>21</v>
      </c>
      <c r="B282" s="48">
        <v>0</v>
      </c>
      <c r="C282" s="48">
        <v>0</v>
      </c>
      <c r="D282" s="48">
        <v>0</v>
      </c>
      <c r="E282" s="48">
        <v>0</v>
      </c>
      <c r="F282" s="400"/>
      <c r="G282" s="48">
        <v>0</v>
      </c>
      <c r="H282" s="49">
        <v>0</v>
      </c>
      <c r="I282" s="50">
        <f t="shared" si="185"/>
        <v>0</v>
      </c>
      <c r="J282" s="5"/>
      <c r="K282" s="20" t="s">
        <v>21</v>
      </c>
      <c r="L282" s="51">
        <v>0</v>
      </c>
      <c r="M282" s="51">
        <v>0</v>
      </c>
      <c r="N282" s="51">
        <v>0</v>
      </c>
      <c r="O282" s="51">
        <v>0</v>
      </c>
      <c r="P282" s="51">
        <v>0</v>
      </c>
      <c r="Q282" s="51">
        <v>0</v>
      </c>
      <c r="R282" s="52">
        <v>0</v>
      </c>
      <c r="S282" s="53">
        <f t="shared" si="186"/>
        <v>0</v>
      </c>
      <c r="U282" s="30" t="s">
        <v>58</v>
      </c>
      <c r="V282" s="88">
        <v>0</v>
      </c>
      <c r="W282" s="88">
        <v>0</v>
      </c>
      <c r="X282" s="88">
        <v>0</v>
      </c>
      <c r="Y282" s="88">
        <v>0</v>
      </c>
      <c r="Z282" s="88">
        <v>0</v>
      </c>
      <c r="AA282" s="88">
        <v>0</v>
      </c>
      <c r="AB282" s="88">
        <v>0</v>
      </c>
      <c r="AC282" s="89">
        <v>0</v>
      </c>
      <c r="AD282" s="88">
        <v>0</v>
      </c>
      <c r="AE282" s="88">
        <v>0</v>
      </c>
      <c r="AF282" s="88">
        <v>0</v>
      </c>
      <c r="AG282" s="88">
        <v>0</v>
      </c>
      <c r="AH282" s="88">
        <v>0</v>
      </c>
      <c r="AI282" s="90">
        <f t="shared" si="187"/>
        <v>0</v>
      </c>
      <c r="AS282"/>
    </row>
    <row r="283" spans="1:45" ht="15">
      <c r="A283" s="10" t="s">
        <v>61</v>
      </c>
      <c r="B283" s="45">
        <v>0</v>
      </c>
      <c r="C283" s="45">
        <v>0</v>
      </c>
      <c r="D283" s="45">
        <v>0</v>
      </c>
      <c r="E283" s="45">
        <v>0</v>
      </c>
      <c r="F283" s="400"/>
      <c r="G283" s="45">
        <v>0</v>
      </c>
      <c r="H283" s="54">
        <v>0</v>
      </c>
      <c r="I283" s="44">
        <f t="shared" si="185"/>
        <v>0</v>
      </c>
      <c r="J283" s="5"/>
      <c r="K283" s="22" t="s">
        <v>61</v>
      </c>
      <c r="L283" s="45">
        <v>0</v>
      </c>
      <c r="M283" s="45">
        <v>0</v>
      </c>
      <c r="N283" s="45">
        <v>0</v>
      </c>
      <c r="O283" s="45">
        <v>0</v>
      </c>
      <c r="P283" s="45">
        <v>0</v>
      </c>
      <c r="Q283" s="45">
        <v>0</v>
      </c>
      <c r="R283" s="46">
        <v>0</v>
      </c>
      <c r="S283" s="47">
        <f t="shared" si="186"/>
        <v>0</v>
      </c>
      <c r="U283" s="32" t="s">
        <v>59</v>
      </c>
      <c r="V283" s="84">
        <v>0</v>
      </c>
      <c r="W283" s="84">
        <v>0</v>
      </c>
      <c r="X283" s="84">
        <v>0</v>
      </c>
      <c r="Y283" s="84">
        <v>0</v>
      </c>
      <c r="Z283" s="84">
        <v>0</v>
      </c>
      <c r="AA283" s="84">
        <v>0</v>
      </c>
      <c r="AB283" s="84">
        <v>0</v>
      </c>
      <c r="AC283" s="85">
        <v>0</v>
      </c>
      <c r="AD283" s="86">
        <v>0</v>
      </c>
      <c r="AE283" s="86">
        <v>0</v>
      </c>
      <c r="AF283" s="86">
        <v>0</v>
      </c>
      <c r="AG283" s="86">
        <v>0</v>
      </c>
      <c r="AH283" s="86">
        <v>0</v>
      </c>
      <c r="AI283" s="87">
        <f t="shared" si="187"/>
        <v>0</v>
      </c>
      <c r="AS283"/>
    </row>
    <row r="284" spans="1:45">
      <c r="A284" s="11" t="s">
        <v>23</v>
      </c>
      <c r="B284" s="55">
        <v>0</v>
      </c>
      <c r="C284" s="55">
        <v>0</v>
      </c>
      <c r="D284" s="55">
        <v>0</v>
      </c>
      <c r="E284" s="55">
        <v>0</v>
      </c>
      <c r="F284" s="400"/>
      <c r="G284" s="55">
        <v>0</v>
      </c>
      <c r="H284" s="56">
        <v>0</v>
      </c>
      <c r="I284" s="57">
        <f t="shared" si="185"/>
        <v>0</v>
      </c>
      <c r="J284" s="5"/>
      <c r="K284" s="23" t="s">
        <v>23</v>
      </c>
      <c r="L284" s="58">
        <v>0</v>
      </c>
      <c r="M284" s="58">
        <v>0</v>
      </c>
      <c r="N284" s="58">
        <v>0</v>
      </c>
      <c r="O284" s="58">
        <v>0</v>
      </c>
      <c r="P284" s="58">
        <v>0</v>
      </c>
      <c r="Q284" s="58">
        <v>0</v>
      </c>
      <c r="R284" s="59">
        <v>0</v>
      </c>
      <c r="S284" s="60">
        <f t="shared" si="186"/>
        <v>0</v>
      </c>
      <c r="U284" s="33" t="s">
        <v>62</v>
      </c>
      <c r="V284" s="91">
        <v>0</v>
      </c>
      <c r="W284" s="91">
        <v>0</v>
      </c>
      <c r="X284" s="91">
        <v>0</v>
      </c>
      <c r="Y284" s="91">
        <v>0</v>
      </c>
      <c r="Z284" s="91">
        <v>0</v>
      </c>
      <c r="AA284" s="91">
        <v>0</v>
      </c>
      <c r="AB284" s="91">
        <v>0</v>
      </c>
      <c r="AC284" s="91">
        <v>0</v>
      </c>
      <c r="AD284" s="91">
        <v>0</v>
      </c>
      <c r="AE284" s="91">
        <v>0</v>
      </c>
      <c r="AF284" s="91">
        <v>0</v>
      </c>
      <c r="AG284" s="91">
        <v>0</v>
      </c>
      <c r="AH284" s="92">
        <v>0</v>
      </c>
      <c r="AI284" s="93">
        <f t="shared" si="187"/>
        <v>0</v>
      </c>
      <c r="AS284"/>
    </row>
    <row r="285" spans="1:45">
      <c r="A285" s="12" t="s">
        <v>19</v>
      </c>
      <c r="B285" s="61">
        <v>0</v>
      </c>
      <c r="C285" s="61">
        <v>0</v>
      </c>
      <c r="D285" s="61">
        <v>0</v>
      </c>
      <c r="E285" s="61">
        <v>0</v>
      </c>
      <c r="F285" s="400"/>
      <c r="G285" s="61">
        <v>0</v>
      </c>
      <c r="H285" s="62">
        <v>0</v>
      </c>
      <c r="I285" s="63">
        <f t="shared" si="185"/>
        <v>0</v>
      </c>
      <c r="J285" s="5"/>
      <c r="K285" s="24" t="s">
        <v>19</v>
      </c>
      <c r="L285" s="61">
        <v>0</v>
      </c>
      <c r="M285" s="61">
        <v>0</v>
      </c>
      <c r="N285" s="61">
        <v>0</v>
      </c>
      <c r="O285" s="61">
        <v>0</v>
      </c>
      <c r="P285" s="61">
        <v>0</v>
      </c>
      <c r="Q285" s="61">
        <v>0</v>
      </c>
      <c r="R285" s="64">
        <v>0</v>
      </c>
      <c r="S285" s="65">
        <f t="shared" si="186"/>
        <v>0</v>
      </c>
      <c r="U285" s="34" t="s">
        <v>19</v>
      </c>
      <c r="V285" s="94">
        <v>0</v>
      </c>
      <c r="W285" s="94">
        <v>0</v>
      </c>
      <c r="X285" s="94">
        <v>0</v>
      </c>
      <c r="Y285" s="94">
        <v>0</v>
      </c>
      <c r="Z285" s="94">
        <v>0</v>
      </c>
      <c r="AA285" s="94">
        <v>0</v>
      </c>
      <c r="AB285" s="94">
        <v>0</v>
      </c>
      <c r="AC285" s="94">
        <v>0</v>
      </c>
      <c r="AD285" s="95">
        <v>0</v>
      </c>
      <c r="AE285" s="95">
        <v>0</v>
      </c>
      <c r="AF285" s="95">
        <v>0</v>
      </c>
      <c r="AG285" s="95">
        <v>0</v>
      </c>
      <c r="AH285" s="95">
        <v>0</v>
      </c>
      <c r="AI285" s="96">
        <f t="shared" si="187"/>
        <v>0</v>
      </c>
      <c r="AS285"/>
    </row>
    <row r="286" spans="1:45">
      <c r="A286" s="11" t="s">
        <v>20</v>
      </c>
      <c r="B286" s="55">
        <v>0</v>
      </c>
      <c r="C286" s="55">
        <v>0</v>
      </c>
      <c r="D286" s="55">
        <v>0</v>
      </c>
      <c r="E286" s="55">
        <v>0</v>
      </c>
      <c r="F286" s="400"/>
      <c r="G286" s="55">
        <v>0</v>
      </c>
      <c r="H286" s="56">
        <v>0</v>
      </c>
      <c r="I286" s="57">
        <f t="shared" si="185"/>
        <v>0</v>
      </c>
      <c r="J286" s="5"/>
      <c r="K286" s="23" t="s">
        <v>20</v>
      </c>
      <c r="L286" s="58">
        <v>0</v>
      </c>
      <c r="M286" s="58">
        <v>0</v>
      </c>
      <c r="N286" s="58">
        <v>0</v>
      </c>
      <c r="O286" s="58">
        <v>0</v>
      </c>
      <c r="P286" s="58">
        <v>0</v>
      </c>
      <c r="Q286" s="58">
        <v>0</v>
      </c>
      <c r="R286" s="59">
        <v>0</v>
      </c>
      <c r="S286" s="60">
        <f t="shared" si="186"/>
        <v>0</v>
      </c>
      <c r="U286" s="33" t="s">
        <v>20</v>
      </c>
      <c r="V286" s="91">
        <v>0</v>
      </c>
      <c r="W286" s="91">
        <v>0</v>
      </c>
      <c r="X286" s="91">
        <v>0</v>
      </c>
      <c r="Y286" s="91">
        <v>0</v>
      </c>
      <c r="Z286" s="91">
        <v>0</v>
      </c>
      <c r="AA286" s="91">
        <v>0</v>
      </c>
      <c r="AB286" s="91">
        <v>0</v>
      </c>
      <c r="AC286" s="91">
        <v>0</v>
      </c>
      <c r="AD286" s="91">
        <v>0</v>
      </c>
      <c r="AE286" s="91">
        <v>0</v>
      </c>
      <c r="AF286" s="91">
        <v>0</v>
      </c>
      <c r="AG286" s="91">
        <v>0</v>
      </c>
      <c r="AH286" s="92">
        <v>0</v>
      </c>
      <c r="AI286" s="93">
        <f t="shared" si="187"/>
        <v>0</v>
      </c>
      <c r="AS286"/>
    </row>
    <row r="287" spans="1:45" ht="15" thickBot="1">
      <c r="A287" s="13" t="s">
        <v>11</v>
      </c>
      <c r="B287" s="66">
        <v>0</v>
      </c>
      <c r="C287" s="66">
        <v>0</v>
      </c>
      <c r="D287" s="66">
        <v>0</v>
      </c>
      <c r="E287" s="66">
        <v>0</v>
      </c>
      <c r="F287" s="401"/>
      <c r="G287" s="66">
        <v>0</v>
      </c>
      <c r="H287" s="67">
        <v>0</v>
      </c>
      <c r="I287" s="68">
        <f t="shared" si="185"/>
        <v>0</v>
      </c>
      <c r="J287" s="5"/>
      <c r="K287" s="25" t="s">
        <v>11</v>
      </c>
      <c r="L287" s="66">
        <v>0</v>
      </c>
      <c r="M287" s="66">
        <v>0</v>
      </c>
      <c r="N287" s="66">
        <v>0</v>
      </c>
      <c r="O287" s="66">
        <v>0</v>
      </c>
      <c r="P287" s="66">
        <v>0</v>
      </c>
      <c r="Q287" s="66">
        <v>0</v>
      </c>
      <c r="R287" s="69">
        <v>0</v>
      </c>
      <c r="S287" s="70">
        <f t="shared" si="186"/>
        <v>0</v>
      </c>
      <c r="U287" s="34" t="s">
        <v>11</v>
      </c>
      <c r="V287" s="94">
        <v>0</v>
      </c>
      <c r="W287" s="94">
        <v>0</v>
      </c>
      <c r="X287" s="94">
        <v>0</v>
      </c>
      <c r="Y287" s="94">
        <v>0</v>
      </c>
      <c r="Z287" s="94">
        <v>0</v>
      </c>
      <c r="AA287" s="94">
        <v>0</v>
      </c>
      <c r="AB287" s="94">
        <v>0</v>
      </c>
      <c r="AC287" s="94">
        <v>0</v>
      </c>
      <c r="AD287" s="95">
        <v>0</v>
      </c>
      <c r="AE287" s="95">
        <v>0</v>
      </c>
      <c r="AF287" s="95">
        <v>0</v>
      </c>
      <c r="AG287" s="95">
        <v>0</v>
      </c>
      <c r="AH287" s="95">
        <v>0</v>
      </c>
      <c r="AI287" s="96">
        <f t="shared" si="187"/>
        <v>0</v>
      </c>
      <c r="AS287"/>
    </row>
    <row r="288" spans="1:45" ht="15.75" thickBot="1">
      <c r="A288" s="14" t="s">
        <v>26</v>
      </c>
      <c r="B288" s="71">
        <f>SUM(B267:B283)</f>
        <v>3.6445100784807045</v>
      </c>
      <c r="C288" s="71">
        <f t="shared" ref="C288:I288" si="188">SUM(C267:C283)</f>
        <v>4.6902107053734774</v>
      </c>
      <c r="D288" s="71">
        <f t="shared" si="188"/>
        <v>5.9658144853033166</v>
      </c>
      <c r="E288" s="71">
        <f t="shared" si="188"/>
        <v>37.288796366143778</v>
      </c>
      <c r="F288" s="71">
        <f t="shared" si="188"/>
        <v>0</v>
      </c>
      <c r="G288" s="71">
        <f t="shared" si="188"/>
        <v>0.28084023296487259</v>
      </c>
      <c r="H288" s="72">
        <f t="shared" si="188"/>
        <v>0</v>
      </c>
      <c r="I288" s="44">
        <f t="shared" si="188"/>
        <v>51.870171868266148</v>
      </c>
      <c r="J288" s="5"/>
      <c r="K288" s="26" t="s">
        <v>26</v>
      </c>
      <c r="L288" s="71">
        <f>SUM(L267:L283)</f>
        <v>3.6445100784807045</v>
      </c>
      <c r="M288" s="71">
        <f t="shared" ref="M288:S288" si="189">SUM(M267:M283)</f>
        <v>4.6902107053734774</v>
      </c>
      <c r="N288" s="71">
        <f t="shared" si="189"/>
        <v>5.9658144853033166</v>
      </c>
      <c r="O288" s="71">
        <f t="shared" si="189"/>
        <v>37.288796366143778</v>
      </c>
      <c r="P288" s="71">
        <f t="shared" si="189"/>
        <v>129.5942988317328</v>
      </c>
      <c r="Q288" s="71">
        <f t="shared" si="189"/>
        <v>0.28084023296487259</v>
      </c>
      <c r="R288" s="72">
        <f t="shared" si="189"/>
        <v>0</v>
      </c>
      <c r="S288" s="73">
        <f t="shared" si="189"/>
        <v>181.46447069999897</v>
      </c>
      <c r="U288" s="36" t="s">
        <v>100</v>
      </c>
      <c r="V288" s="97">
        <f>SUM(V267:V283)</f>
        <v>1.712751327611876</v>
      </c>
      <c r="W288" s="97">
        <f t="shared" ref="W288:AH288" si="190">SUM(W267:W283)</f>
        <v>8.6914167782688109E-2</v>
      </c>
      <c r="X288" s="97">
        <f t="shared" si="190"/>
        <v>0.28084023296487259</v>
      </c>
      <c r="Y288" s="97">
        <f t="shared" si="190"/>
        <v>4.6902107053734774</v>
      </c>
      <c r="Z288" s="97">
        <f t="shared" si="190"/>
        <v>5.4092888967433606</v>
      </c>
      <c r="AA288" s="97">
        <f t="shared" si="190"/>
        <v>37.240299820339175</v>
      </c>
      <c r="AB288" s="97">
        <f t="shared" si="190"/>
        <v>129.5942988317328</v>
      </c>
      <c r="AC288" s="97">
        <f t="shared" si="190"/>
        <v>2.4498667174506945</v>
      </c>
      <c r="AD288" s="98">
        <f t="shared" si="190"/>
        <v>1.8448445830861402</v>
      </c>
      <c r="AE288" s="98">
        <f t="shared" si="190"/>
        <v>4.8496545804598529E-2</v>
      </c>
      <c r="AF288" s="98">
        <f t="shared" si="190"/>
        <v>0</v>
      </c>
      <c r="AG288" s="98">
        <f t="shared" si="190"/>
        <v>0.5565255885599556</v>
      </c>
      <c r="AH288" s="98">
        <f t="shared" si="190"/>
        <v>0</v>
      </c>
      <c r="AI288" s="99">
        <f>SUM(V288:AC288)</f>
        <v>181.46447069999894</v>
      </c>
      <c r="AS288"/>
    </row>
    <row r="289" spans="1:45" s="2" customFormat="1" ht="15" thickBot="1">
      <c r="A289" s="15" t="s">
        <v>100</v>
      </c>
      <c r="B289" s="100">
        <f>IF($I288=0,"-",B288/$I288)</f>
        <v>7.0262155439480875E-2</v>
      </c>
      <c r="C289" s="100">
        <f t="shared" ref="C289:H289" si="191">IF($I288=0,"-",C288/$I288)</f>
        <v>9.0422116149627016E-2</v>
      </c>
      <c r="D289" s="100">
        <f t="shared" si="191"/>
        <v>0.11501435739319701</v>
      </c>
      <c r="E289" s="100">
        <f t="shared" si="191"/>
        <v>0.71888707947306485</v>
      </c>
      <c r="F289" s="100">
        <f t="shared" si="191"/>
        <v>0</v>
      </c>
      <c r="G289" s="100">
        <f t="shared" si="191"/>
        <v>5.4142915446302757E-3</v>
      </c>
      <c r="H289" s="101">
        <f t="shared" si="191"/>
        <v>0</v>
      </c>
      <c r="I289" s="102">
        <f>SUM(B289:H289)</f>
        <v>1</v>
      </c>
      <c r="J289"/>
      <c r="K289" s="27" t="s">
        <v>100</v>
      </c>
      <c r="L289" s="76">
        <f>IF($S288=0,"-",L288/$S288)</f>
        <v>2.008387682956345E-2</v>
      </c>
      <c r="M289" s="76">
        <f t="shared" ref="M289:R289" si="192">IF($S288=0,"-",M288/$S288)</f>
        <v>2.5846440833740044E-2</v>
      </c>
      <c r="N289" s="76">
        <f t="shared" si="192"/>
        <v>3.2875936883347986E-2</v>
      </c>
      <c r="O289" s="76">
        <f t="shared" si="192"/>
        <v>0.20548813893046</v>
      </c>
      <c r="P289" s="76">
        <f t="shared" si="192"/>
        <v>0.71415797446091211</v>
      </c>
      <c r="Q289" s="76">
        <f t="shared" si="192"/>
        <v>1.5476320619762741E-3</v>
      </c>
      <c r="R289" s="77">
        <f t="shared" si="192"/>
        <v>0</v>
      </c>
      <c r="S289" s="78">
        <f>SUM(L289:R289)</f>
        <v>0.99999999999999989</v>
      </c>
      <c r="U289" s="36"/>
      <c r="V289" s="103">
        <f>+V288/$AI288</f>
        <v>9.4384940534361361E-3</v>
      </c>
      <c r="W289" s="103">
        <f t="shared" ref="W289:AH289" si="193">+W288/$AI288</f>
        <v>4.789596963384448E-4</v>
      </c>
      <c r="X289" s="103">
        <f t="shared" si="193"/>
        <v>1.5476320619762743E-3</v>
      </c>
      <c r="Y289" s="103">
        <f t="shared" si="193"/>
        <v>2.5846440833740051E-2</v>
      </c>
      <c r="Z289" s="103">
        <f t="shared" si="193"/>
        <v>2.9809079848396969E-2</v>
      </c>
      <c r="AA289" s="103">
        <f t="shared" si="193"/>
        <v>0.20522088801562516</v>
      </c>
      <c r="AB289" s="103">
        <f t="shared" si="193"/>
        <v>0.71415797446091223</v>
      </c>
      <c r="AC289" s="103">
        <f t="shared" si="193"/>
        <v>1.3500531029574754E-2</v>
      </c>
      <c r="AD289" s="103">
        <f t="shared" si="193"/>
        <v>1.0166423079788869E-2</v>
      </c>
      <c r="AE289" s="103">
        <f t="shared" si="193"/>
        <v>2.6725091483486088E-4</v>
      </c>
      <c r="AF289" s="103">
        <f t="shared" si="193"/>
        <v>0</v>
      </c>
      <c r="AG289" s="103">
        <f t="shared" si="193"/>
        <v>3.0668570349510235E-3</v>
      </c>
      <c r="AH289" s="103">
        <f t="shared" si="193"/>
        <v>0</v>
      </c>
      <c r="AI289" s="104">
        <f>SUM(V289:AC289)</f>
        <v>1</v>
      </c>
    </row>
    <row r="290" spans="1:45" ht="15" thickBot="1">
      <c r="A290" s="16"/>
      <c r="B290" s="16"/>
      <c r="C290" s="16"/>
      <c r="D290" s="16"/>
      <c r="E290" s="16"/>
      <c r="F290" s="16"/>
      <c r="G290" s="16"/>
      <c r="H290" s="16"/>
      <c r="I290" s="16"/>
      <c r="K290" s="16"/>
      <c r="L290" s="16"/>
      <c r="M290" s="16"/>
      <c r="N290" s="16"/>
      <c r="O290" s="16"/>
      <c r="P290" s="16"/>
      <c r="Q290" s="16"/>
      <c r="R290" s="16"/>
      <c r="S290" s="16"/>
      <c r="AI290" s="5"/>
      <c r="AS290"/>
    </row>
    <row r="291" spans="1:45" ht="29.25" customHeight="1">
      <c r="A291" s="431" t="s">
        <v>35</v>
      </c>
      <c r="B291" s="37" t="s">
        <v>0</v>
      </c>
      <c r="C291" s="37" t="s">
        <v>1</v>
      </c>
      <c r="D291" s="37" t="s">
        <v>2</v>
      </c>
      <c r="E291" s="37" t="s">
        <v>3</v>
      </c>
      <c r="F291" s="37" t="s">
        <v>27</v>
      </c>
      <c r="G291" s="37" t="s">
        <v>4</v>
      </c>
      <c r="H291" s="37" t="s">
        <v>5</v>
      </c>
      <c r="I291" s="38" t="s">
        <v>6</v>
      </c>
      <c r="K291" s="381" t="s">
        <v>35</v>
      </c>
      <c r="L291" s="39" t="s">
        <v>0</v>
      </c>
      <c r="M291" s="39" t="s">
        <v>1</v>
      </c>
      <c r="N291" s="39" t="s">
        <v>2</v>
      </c>
      <c r="O291" s="39" t="s">
        <v>3</v>
      </c>
      <c r="P291" s="39" t="s">
        <v>27</v>
      </c>
      <c r="Q291" s="39" t="s">
        <v>4</v>
      </c>
      <c r="R291" s="39" t="s">
        <v>5</v>
      </c>
      <c r="S291" s="40" t="s">
        <v>6</v>
      </c>
      <c r="U291" s="383" t="s">
        <v>35</v>
      </c>
      <c r="V291" s="79" t="s">
        <v>69</v>
      </c>
      <c r="W291" s="79" t="s">
        <v>70</v>
      </c>
      <c r="X291" s="79" t="s">
        <v>4</v>
      </c>
      <c r="Y291" s="79" t="s">
        <v>1</v>
      </c>
      <c r="Z291" s="79" t="s">
        <v>2</v>
      </c>
      <c r="AA291" s="79" t="s">
        <v>3</v>
      </c>
      <c r="AB291" s="79" t="s">
        <v>52</v>
      </c>
      <c r="AC291" s="79" t="s">
        <v>64</v>
      </c>
      <c r="AD291" s="80" t="s">
        <v>72</v>
      </c>
      <c r="AE291" s="80" t="s">
        <v>79</v>
      </c>
      <c r="AF291" s="80" t="s">
        <v>73</v>
      </c>
      <c r="AG291" s="80" t="s">
        <v>80</v>
      </c>
      <c r="AH291" s="80" t="s">
        <v>81</v>
      </c>
      <c r="AI291" s="81" t="s">
        <v>60</v>
      </c>
      <c r="AS291"/>
    </row>
    <row r="292" spans="1:45" ht="15" customHeight="1">
      <c r="A292" s="432" t="s">
        <v>35</v>
      </c>
      <c r="B292" s="372" t="s">
        <v>109</v>
      </c>
      <c r="C292" s="373"/>
      <c r="D292" s="373"/>
      <c r="E292" s="373"/>
      <c r="F292" s="373"/>
      <c r="G292" s="373"/>
      <c r="H292" s="373"/>
      <c r="I292" s="374"/>
      <c r="K292" s="382" t="s">
        <v>35</v>
      </c>
      <c r="L292" s="369" t="s">
        <v>109</v>
      </c>
      <c r="M292" s="370"/>
      <c r="N292" s="370"/>
      <c r="O292" s="370"/>
      <c r="P292" s="370"/>
      <c r="Q292" s="370"/>
      <c r="R292" s="370"/>
      <c r="S292" s="371"/>
      <c r="U292" s="384" t="s">
        <v>35</v>
      </c>
      <c r="V292" s="379" t="s">
        <v>109</v>
      </c>
      <c r="W292" s="379"/>
      <c r="X292" s="379"/>
      <c r="Y292" s="379"/>
      <c r="Z292" s="379"/>
      <c r="AA292" s="379"/>
      <c r="AB292" s="379"/>
      <c r="AC292" s="379"/>
      <c r="AD292" s="379"/>
      <c r="AE292" s="379"/>
      <c r="AF292" s="379"/>
      <c r="AG292" s="379"/>
      <c r="AH292" s="379"/>
      <c r="AI292" s="380"/>
      <c r="AS292"/>
    </row>
    <row r="293" spans="1:45" ht="15">
      <c r="A293" s="7" t="s">
        <v>7</v>
      </c>
      <c r="B293" s="42">
        <v>0</v>
      </c>
      <c r="C293" s="42">
        <v>0</v>
      </c>
      <c r="D293" s="42">
        <v>0</v>
      </c>
      <c r="E293" s="42">
        <v>0</v>
      </c>
      <c r="F293" s="399"/>
      <c r="G293" s="42">
        <v>0</v>
      </c>
      <c r="H293" s="43">
        <v>0</v>
      </c>
      <c r="I293" s="44">
        <f>SUM(B293:H293)</f>
        <v>0</v>
      </c>
      <c r="J293" s="5"/>
      <c r="K293" s="28" t="s">
        <v>7</v>
      </c>
      <c r="L293" s="42">
        <v>0</v>
      </c>
      <c r="M293" s="42">
        <v>0</v>
      </c>
      <c r="N293" s="42">
        <v>0</v>
      </c>
      <c r="O293" s="42">
        <v>0</v>
      </c>
      <c r="P293" s="42">
        <v>0</v>
      </c>
      <c r="Q293" s="42">
        <v>0</v>
      </c>
      <c r="R293" s="82">
        <v>0</v>
      </c>
      <c r="S293" s="83">
        <f>SUM(L293:R293)</f>
        <v>0</v>
      </c>
      <c r="U293" s="29" t="s">
        <v>7</v>
      </c>
      <c r="V293" s="84">
        <v>0</v>
      </c>
      <c r="W293" s="84">
        <v>0</v>
      </c>
      <c r="X293" s="84">
        <v>0</v>
      </c>
      <c r="Y293" s="84">
        <v>0</v>
      </c>
      <c r="Z293" s="84">
        <v>0</v>
      </c>
      <c r="AA293" s="84">
        <v>0</v>
      </c>
      <c r="AB293" s="84">
        <v>0</v>
      </c>
      <c r="AC293" s="85">
        <v>0</v>
      </c>
      <c r="AD293" s="86">
        <v>0</v>
      </c>
      <c r="AE293" s="86">
        <v>0</v>
      </c>
      <c r="AF293" s="86">
        <v>0</v>
      </c>
      <c r="AG293" s="86">
        <v>0</v>
      </c>
      <c r="AH293" s="86">
        <v>0</v>
      </c>
      <c r="AI293" s="87">
        <f>SUM(V293:AC293)</f>
        <v>0</v>
      </c>
      <c r="AS293"/>
    </row>
    <row r="294" spans="1:45" ht="15">
      <c r="A294" s="8" t="s">
        <v>8</v>
      </c>
      <c r="B294" s="48">
        <v>0</v>
      </c>
      <c r="C294" s="48">
        <v>0</v>
      </c>
      <c r="D294" s="48">
        <v>0</v>
      </c>
      <c r="E294" s="48">
        <v>0</v>
      </c>
      <c r="F294" s="400"/>
      <c r="G294" s="48">
        <v>0</v>
      </c>
      <c r="H294" s="49">
        <v>0</v>
      </c>
      <c r="I294" s="50">
        <f t="shared" ref="I294:I313" si="194">SUM(B294:H294)</f>
        <v>0</v>
      </c>
      <c r="J294" s="5"/>
      <c r="K294" s="20" t="s">
        <v>8</v>
      </c>
      <c r="L294" s="51">
        <v>0</v>
      </c>
      <c r="M294" s="51">
        <v>0</v>
      </c>
      <c r="N294" s="51">
        <v>0</v>
      </c>
      <c r="O294" s="51">
        <v>0</v>
      </c>
      <c r="P294" s="51">
        <v>0</v>
      </c>
      <c r="Q294" s="51">
        <v>0</v>
      </c>
      <c r="R294" s="52">
        <v>0</v>
      </c>
      <c r="S294" s="53">
        <f t="shared" ref="S294:S313" si="195">SUM(L294:R294)</f>
        <v>0</v>
      </c>
      <c r="U294" s="30" t="s">
        <v>8</v>
      </c>
      <c r="V294" s="88">
        <v>0</v>
      </c>
      <c r="W294" s="88">
        <v>0</v>
      </c>
      <c r="X294" s="88">
        <v>0</v>
      </c>
      <c r="Y294" s="88">
        <v>0</v>
      </c>
      <c r="Z294" s="88">
        <v>0</v>
      </c>
      <c r="AA294" s="88">
        <v>0</v>
      </c>
      <c r="AB294" s="88">
        <v>0</v>
      </c>
      <c r="AC294" s="89">
        <v>0</v>
      </c>
      <c r="AD294" s="88">
        <v>0</v>
      </c>
      <c r="AE294" s="88">
        <v>0</v>
      </c>
      <c r="AF294" s="88">
        <v>0</v>
      </c>
      <c r="AG294" s="88">
        <v>0</v>
      </c>
      <c r="AH294" s="88">
        <v>0</v>
      </c>
      <c r="AI294" s="90">
        <f t="shared" ref="AI294:AI313" si="196">SUM(V294:AC294)</f>
        <v>0</v>
      </c>
      <c r="AS294"/>
    </row>
    <row r="295" spans="1:45" ht="15">
      <c r="A295" s="9" t="s">
        <v>10</v>
      </c>
      <c r="B295" s="45">
        <v>0</v>
      </c>
      <c r="C295" s="45">
        <v>0</v>
      </c>
      <c r="D295" s="45">
        <v>0</v>
      </c>
      <c r="E295" s="45">
        <v>0</v>
      </c>
      <c r="F295" s="400"/>
      <c r="G295" s="45">
        <v>0</v>
      </c>
      <c r="H295" s="54">
        <v>0</v>
      </c>
      <c r="I295" s="44">
        <f t="shared" si="194"/>
        <v>0</v>
      </c>
      <c r="J295" s="5"/>
      <c r="K295" s="21" t="s">
        <v>10</v>
      </c>
      <c r="L295" s="45">
        <v>0</v>
      </c>
      <c r="M295" s="45">
        <v>0</v>
      </c>
      <c r="N295" s="45">
        <v>0</v>
      </c>
      <c r="O295" s="45">
        <v>0</v>
      </c>
      <c r="P295" s="45">
        <v>0</v>
      </c>
      <c r="Q295" s="45">
        <v>0</v>
      </c>
      <c r="R295" s="46">
        <v>0</v>
      </c>
      <c r="S295" s="47">
        <f t="shared" si="195"/>
        <v>0</v>
      </c>
      <c r="U295" s="31" t="s">
        <v>10</v>
      </c>
      <c r="V295" s="84">
        <v>0</v>
      </c>
      <c r="W295" s="84">
        <v>0</v>
      </c>
      <c r="X295" s="84">
        <v>0</v>
      </c>
      <c r="Y295" s="84">
        <v>0</v>
      </c>
      <c r="Z295" s="84">
        <v>0</v>
      </c>
      <c r="AA295" s="84">
        <v>0</v>
      </c>
      <c r="AB295" s="84">
        <v>0</v>
      </c>
      <c r="AC295" s="85">
        <v>0</v>
      </c>
      <c r="AD295" s="86">
        <v>0</v>
      </c>
      <c r="AE295" s="86">
        <v>0</v>
      </c>
      <c r="AF295" s="86">
        <v>0</v>
      </c>
      <c r="AG295" s="86">
        <v>0</v>
      </c>
      <c r="AH295" s="86">
        <v>0</v>
      </c>
      <c r="AI295" s="87">
        <f t="shared" si="196"/>
        <v>0</v>
      </c>
      <c r="AS295"/>
    </row>
    <row r="296" spans="1:45" ht="15">
      <c r="A296" s="8" t="s">
        <v>53</v>
      </c>
      <c r="B296" s="48">
        <v>0</v>
      </c>
      <c r="C296" s="48">
        <v>0</v>
      </c>
      <c r="D296" s="48">
        <v>0</v>
      </c>
      <c r="E296" s="48">
        <v>0</v>
      </c>
      <c r="F296" s="400"/>
      <c r="G296" s="48">
        <v>0</v>
      </c>
      <c r="H296" s="49">
        <v>0</v>
      </c>
      <c r="I296" s="50">
        <f t="shared" si="194"/>
        <v>0</v>
      </c>
      <c r="J296" s="5"/>
      <c r="K296" s="20" t="s">
        <v>53</v>
      </c>
      <c r="L296" s="51">
        <v>0</v>
      </c>
      <c r="M296" s="51">
        <v>0</v>
      </c>
      <c r="N296" s="51">
        <v>0</v>
      </c>
      <c r="O296" s="51">
        <v>0</v>
      </c>
      <c r="P296" s="51">
        <v>0</v>
      </c>
      <c r="Q296" s="51">
        <v>0</v>
      </c>
      <c r="R296" s="52">
        <v>0</v>
      </c>
      <c r="S296" s="53">
        <f t="shared" si="195"/>
        <v>0</v>
      </c>
      <c r="U296" s="30" t="s">
        <v>53</v>
      </c>
      <c r="V296" s="88">
        <v>0</v>
      </c>
      <c r="W296" s="88">
        <v>0</v>
      </c>
      <c r="X296" s="88">
        <v>0</v>
      </c>
      <c r="Y296" s="88">
        <v>0</v>
      </c>
      <c r="Z296" s="88">
        <v>0</v>
      </c>
      <c r="AA296" s="88">
        <v>0</v>
      </c>
      <c r="AB296" s="88">
        <v>0</v>
      </c>
      <c r="AC296" s="89">
        <v>0</v>
      </c>
      <c r="AD296" s="88">
        <v>0</v>
      </c>
      <c r="AE296" s="88">
        <v>0</v>
      </c>
      <c r="AF296" s="88">
        <v>0</v>
      </c>
      <c r="AG296" s="88">
        <v>0</v>
      </c>
      <c r="AH296" s="88">
        <v>0</v>
      </c>
      <c r="AI296" s="90">
        <f t="shared" si="196"/>
        <v>0</v>
      </c>
      <c r="AS296"/>
    </row>
    <row r="297" spans="1:45" ht="15">
      <c r="A297" s="9" t="s">
        <v>16</v>
      </c>
      <c r="B297" s="45">
        <v>17.003739327618728</v>
      </c>
      <c r="C297" s="45">
        <v>41.003592852903282</v>
      </c>
      <c r="D297" s="45">
        <v>5.4092608255229031</v>
      </c>
      <c r="E297" s="45">
        <v>0</v>
      </c>
      <c r="F297" s="400"/>
      <c r="G297" s="45">
        <v>0</v>
      </c>
      <c r="H297" s="54">
        <v>0</v>
      </c>
      <c r="I297" s="44">
        <f t="shared" si="194"/>
        <v>63.41659300604492</v>
      </c>
      <c r="J297" s="5"/>
      <c r="K297" s="21" t="s">
        <v>16</v>
      </c>
      <c r="L297" s="45">
        <v>17.003739327618728</v>
      </c>
      <c r="M297" s="45">
        <v>41.003592852903282</v>
      </c>
      <c r="N297" s="45">
        <v>5.4092608255229031</v>
      </c>
      <c r="O297" s="45">
        <v>0</v>
      </c>
      <c r="P297" s="45">
        <v>0</v>
      </c>
      <c r="Q297" s="45">
        <v>0</v>
      </c>
      <c r="R297" s="46">
        <v>0</v>
      </c>
      <c r="S297" s="47">
        <f t="shared" si="195"/>
        <v>63.41659300604492</v>
      </c>
      <c r="U297" s="31" t="s">
        <v>16</v>
      </c>
      <c r="V297" s="84">
        <v>16.914188337884454</v>
      </c>
      <c r="W297" s="84">
        <v>0</v>
      </c>
      <c r="X297" s="84">
        <v>0</v>
      </c>
      <c r="Y297" s="84">
        <v>41.003592852903282</v>
      </c>
      <c r="Z297" s="84">
        <v>4.6783657066955255</v>
      </c>
      <c r="AA297" s="84">
        <v>0</v>
      </c>
      <c r="AB297" s="84">
        <v>0</v>
      </c>
      <c r="AC297" s="85">
        <v>0.82044610856165057</v>
      </c>
      <c r="AD297" s="86">
        <v>8.9550989734272515E-2</v>
      </c>
      <c r="AE297" s="86">
        <v>0</v>
      </c>
      <c r="AF297" s="86">
        <v>0</v>
      </c>
      <c r="AG297" s="86">
        <v>0.73089511882737801</v>
      </c>
      <c r="AH297" s="86">
        <v>0</v>
      </c>
      <c r="AI297" s="87">
        <f t="shared" si="196"/>
        <v>63.416593006044906</v>
      </c>
      <c r="AS297"/>
    </row>
    <row r="298" spans="1:45" ht="15">
      <c r="A298" s="8" t="s">
        <v>65</v>
      </c>
      <c r="B298" s="48">
        <v>17.790055164906768</v>
      </c>
      <c r="C298" s="48">
        <v>32.133280736761449</v>
      </c>
      <c r="D298" s="48">
        <v>9.2715423032637361</v>
      </c>
      <c r="E298" s="48">
        <v>0.13936707572727955</v>
      </c>
      <c r="F298" s="400"/>
      <c r="G298" s="48">
        <v>0</v>
      </c>
      <c r="H298" s="49">
        <v>0</v>
      </c>
      <c r="I298" s="50">
        <f t="shared" si="194"/>
        <v>59.334245280659232</v>
      </c>
      <c r="J298" s="5"/>
      <c r="K298" s="20" t="s">
        <v>65</v>
      </c>
      <c r="L298" s="51">
        <v>17.790055164906768</v>
      </c>
      <c r="M298" s="51">
        <v>32.133280736761449</v>
      </c>
      <c r="N298" s="51">
        <v>9.2715423032637361</v>
      </c>
      <c r="O298" s="51">
        <v>0.13936707572727955</v>
      </c>
      <c r="P298" s="51">
        <v>0</v>
      </c>
      <c r="Q298" s="51">
        <v>0</v>
      </c>
      <c r="R298" s="52">
        <v>0</v>
      </c>
      <c r="S298" s="53">
        <f t="shared" si="195"/>
        <v>59.334245280659232</v>
      </c>
      <c r="U298" s="30" t="s">
        <v>54</v>
      </c>
      <c r="V298" s="88">
        <v>16.897409044873541</v>
      </c>
      <c r="W298" s="88">
        <v>0</v>
      </c>
      <c r="X298" s="88">
        <v>0</v>
      </c>
      <c r="Y298" s="88">
        <v>32.133280736761449</v>
      </c>
      <c r="Z298" s="88">
        <v>8.6395515757601142</v>
      </c>
      <c r="AA298" s="88">
        <v>0.13936707572727955</v>
      </c>
      <c r="AB298" s="88">
        <v>0</v>
      </c>
      <c r="AC298" s="89">
        <v>1.5246368475368475</v>
      </c>
      <c r="AD298" s="88">
        <v>0.89264612003322552</v>
      </c>
      <c r="AE298" s="88">
        <v>0</v>
      </c>
      <c r="AF298" s="88">
        <v>0</v>
      </c>
      <c r="AG298" s="88">
        <v>0.63199072750362173</v>
      </c>
      <c r="AH298" s="88">
        <v>0</v>
      </c>
      <c r="AI298" s="90">
        <f t="shared" si="196"/>
        <v>59.334245280659232</v>
      </c>
      <c r="AS298"/>
    </row>
    <row r="299" spans="1:45" ht="15">
      <c r="A299" s="9" t="s">
        <v>55</v>
      </c>
      <c r="B299" s="45">
        <v>0</v>
      </c>
      <c r="C299" s="45">
        <v>0</v>
      </c>
      <c r="D299" s="45">
        <v>0</v>
      </c>
      <c r="E299" s="45">
        <v>0.37209759398822984</v>
      </c>
      <c r="F299" s="400"/>
      <c r="G299" s="45">
        <v>0</v>
      </c>
      <c r="H299" s="54">
        <v>0</v>
      </c>
      <c r="I299" s="44">
        <f t="shared" si="194"/>
        <v>0.37209759398822984</v>
      </c>
      <c r="J299" s="5"/>
      <c r="K299" s="21" t="s">
        <v>55</v>
      </c>
      <c r="L299" s="45">
        <v>0</v>
      </c>
      <c r="M299" s="45">
        <v>0</v>
      </c>
      <c r="N299" s="45">
        <v>0</v>
      </c>
      <c r="O299" s="45">
        <v>0.37209759398822984</v>
      </c>
      <c r="P299" s="45">
        <v>138.88302846651604</v>
      </c>
      <c r="Q299" s="45">
        <v>0</v>
      </c>
      <c r="R299" s="46">
        <v>0</v>
      </c>
      <c r="S299" s="47">
        <f t="shared" si="195"/>
        <v>139.25512606050427</v>
      </c>
      <c r="U299" s="31" t="s">
        <v>55</v>
      </c>
      <c r="V299" s="84">
        <v>0</v>
      </c>
      <c r="W299" s="84">
        <v>0</v>
      </c>
      <c r="X299" s="84">
        <v>0</v>
      </c>
      <c r="Y299" s="84">
        <v>0</v>
      </c>
      <c r="Z299" s="84">
        <v>0</v>
      </c>
      <c r="AA299" s="84">
        <v>0.37209759398822984</v>
      </c>
      <c r="AB299" s="84">
        <v>138.88302846651604</v>
      </c>
      <c r="AC299" s="85">
        <v>0</v>
      </c>
      <c r="AD299" s="84">
        <v>0</v>
      </c>
      <c r="AE299" s="84">
        <v>0</v>
      </c>
      <c r="AF299" s="84">
        <v>0</v>
      </c>
      <c r="AG299" s="84">
        <v>0</v>
      </c>
      <c r="AH299" s="84">
        <v>0</v>
      </c>
      <c r="AI299" s="87">
        <f t="shared" si="196"/>
        <v>139.25512606050427</v>
      </c>
      <c r="AS299"/>
    </row>
    <row r="300" spans="1:45" ht="15">
      <c r="A300" s="8" t="s">
        <v>12</v>
      </c>
      <c r="B300" s="48">
        <v>0</v>
      </c>
      <c r="C300" s="48">
        <v>0</v>
      </c>
      <c r="D300" s="48">
        <v>0</v>
      </c>
      <c r="E300" s="48">
        <v>0</v>
      </c>
      <c r="F300" s="400"/>
      <c r="G300" s="48">
        <v>0</v>
      </c>
      <c r="H300" s="49">
        <v>0</v>
      </c>
      <c r="I300" s="50">
        <f t="shared" si="194"/>
        <v>0</v>
      </c>
      <c r="J300" s="5"/>
      <c r="K300" s="20" t="s">
        <v>12</v>
      </c>
      <c r="L300" s="51">
        <v>0</v>
      </c>
      <c r="M300" s="51">
        <v>0</v>
      </c>
      <c r="N300" s="51">
        <v>0</v>
      </c>
      <c r="O300" s="51">
        <v>0</v>
      </c>
      <c r="P300" s="51">
        <v>9.4722412164220575</v>
      </c>
      <c r="Q300" s="51">
        <v>0</v>
      </c>
      <c r="R300" s="52">
        <v>0</v>
      </c>
      <c r="S300" s="53">
        <f t="shared" si="195"/>
        <v>9.4722412164220575</v>
      </c>
      <c r="U300" s="30" t="s">
        <v>12</v>
      </c>
      <c r="V300" s="88">
        <v>0</v>
      </c>
      <c r="W300" s="88">
        <v>0</v>
      </c>
      <c r="X300" s="88">
        <v>0</v>
      </c>
      <c r="Y300" s="88">
        <v>0</v>
      </c>
      <c r="Z300" s="88">
        <v>0</v>
      </c>
      <c r="AA300" s="88">
        <v>0</v>
      </c>
      <c r="AB300" s="88">
        <v>9.4722412164220575</v>
      </c>
      <c r="AC300" s="89">
        <v>0</v>
      </c>
      <c r="AD300" s="88">
        <v>0</v>
      </c>
      <c r="AE300" s="88">
        <v>0</v>
      </c>
      <c r="AF300" s="88">
        <v>0</v>
      </c>
      <c r="AG300" s="88">
        <v>0</v>
      </c>
      <c r="AH300" s="88">
        <v>0</v>
      </c>
      <c r="AI300" s="90">
        <f t="shared" si="196"/>
        <v>9.4722412164220575</v>
      </c>
      <c r="AS300"/>
    </row>
    <row r="301" spans="1:45" ht="15">
      <c r="A301" s="9" t="s">
        <v>56</v>
      </c>
      <c r="B301" s="45">
        <v>0</v>
      </c>
      <c r="C301" s="45">
        <v>0</v>
      </c>
      <c r="D301" s="45">
        <v>0</v>
      </c>
      <c r="E301" s="45">
        <v>0</v>
      </c>
      <c r="F301" s="400"/>
      <c r="G301" s="45">
        <v>0</v>
      </c>
      <c r="H301" s="54">
        <v>0</v>
      </c>
      <c r="I301" s="44">
        <f t="shared" si="194"/>
        <v>0</v>
      </c>
      <c r="J301" s="5"/>
      <c r="K301" s="21" t="s">
        <v>56</v>
      </c>
      <c r="L301" s="45">
        <v>0</v>
      </c>
      <c r="M301" s="45">
        <v>0</v>
      </c>
      <c r="N301" s="45">
        <v>0</v>
      </c>
      <c r="O301" s="45">
        <v>0</v>
      </c>
      <c r="P301" s="45">
        <v>0</v>
      </c>
      <c r="Q301" s="45">
        <v>0</v>
      </c>
      <c r="R301" s="46">
        <v>0</v>
      </c>
      <c r="S301" s="47">
        <f t="shared" si="195"/>
        <v>0</v>
      </c>
      <c r="U301" s="31" t="s">
        <v>56</v>
      </c>
      <c r="V301" s="84">
        <v>0</v>
      </c>
      <c r="W301" s="84">
        <v>0</v>
      </c>
      <c r="X301" s="84">
        <v>0</v>
      </c>
      <c r="Y301" s="84">
        <v>0</v>
      </c>
      <c r="Z301" s="84">
        <v>0</v>
      </c>
      <c r="AA301" s="84">
        <v>0</v>
      </c>
      <c r="AB301" s="84">
        <v>0</v>
      </c>
      <c r="AC301" s="85">
        <v>0</v>
      </c>
      <c r="AD301" s="84">
        <v>0</v>
      </c>
      <c r="AE301" s="84">
        <v>0</v>
      </c>
      <c r="AF301" s="84">
        <v>0</v>
      </c>
      <c r="AG301" s="84">
        <v>0</v>
      </c>
      <c r="AH301" s="84">
        <v>0</v>
      </c>
      <c r="AI301" s="87">
        <f t="shared" si="196"/>
        <v>0</v>
      </c>
      <c r="AS301"/>
    </row>
    <row r="302" spans="1:45" ht="15">
      <c r="A302" s="8" t="s">
        <v>17</v>
      </c>
      <c r="B302" s="48">
        <v>0.4036344257000426</v>
      </c>
      <c r="C302" s="48">
        <v>7.0305882230473932E-2</v>
      </c>
      <c r="D302" s="48">
        <v>1.7577863856909617</v>
      </c>
      <c r="E302" s="48">
        <v>3.4633439522400953</v>
      </c>
      <c r="F302" s="400"/>
      <c r="G302" s="48">
        <v>0</v>
      </c>
      <c r="H302" s="49">
        <v>0</v>
      </c>
      <c r="I302" s="50">
        <f t="shared" si="194"/>
        <v>5.6950706458615734</v>
      </c>
      <c r="J302" s="5"/>
      <c r="K302" s="20" t="s">
        <v>17</v>
      </c>
      <c r="L302" s="51">
        <v>0.4036344257000426</v>
      </c>
      <c r="M302" s="51">
        <v>7.0305882230473932E-2</v>
      </c>
      <c r="N302" s="51">
        <v>1.7577863856909617</v>
      </c>
      <c r="O302" s="51">
        <v>3.4633439522400953</v>
      </c>
      <c r="P302" s="51">
        <v>6.160706267649043E-2</v>
      </c>
      <c r="Q302" s="51">
        <v>0</v>
      </c>
      <c r="R302" s="52">
        <v>0</v>
      </c>
      <c r="S302" s="53">
        <f t="shared" si="195"/>
        <v>5.7566777085380636</v>
      </c>
      <c r="U302" s="30" t="s">
        <v>17</v>
      </c>
      <c r="V302" s="88">
        <v>0.31827732835574729</v>
      </c>
      <c r="W302" s="88">
        <v>0</v>
      </c>
      <c r="X302" s="88">
        <v>0</v>
      </c>
      <c r="Y302" s="88">
        <v>7.0305882230473932E-2</v>
      </c>
      <c r="Z302" s="88">
        <v>1.5448106369037833</v>
      </c>
      <c r="AA302" s="88">
        <v>3.4633439522400953</v>
      </c>
      <c r="AB302" s="88">
        <v>6.160706267649043E-2</v>
      </c>
      <c r="AC302" s="89">
        <v>0.29833284613147359</v>
      </c>
      <c r="AD302" s="88">
        <v>8.5357097344295293E-2</v>
      </c>
      <c r="AE302" s="88">
        <v>0</v>
      </c>
      <c r="AF302" s="88">
        <v>0</v>
      </c>
      <c r="AG302" s="88">
        <v>0.21297574878717829</v>
      </c>
      <c r="AH302" s="88">
        <v>0</v>
      </c>
      <c r="AI302" s="90">
        <f t="shared" si="196"/>
        <v>5.7566777085380636</v>
      </c>
      <c r="AS302"/>
    </row>
    <row r="303" spans="1:45" ht="15">
      <c r="A303" s="9" t="s">
        <v>141</v>
      </c>
      <c r="B303" s="45">
        <v>60.649565943345891</v>
      </c>
      <c r="C303" s="45">
        <v>662.61814988474441</v>
      </c>
      <c r="D303" s="45">
        <v>137.62323842910885</v>
      </c>
      <c r="E303" s="45">
        <v>0</v>
      </c>
      <c r="F303" s="400"/>
      <c r="G303" s="45">
        <v>0</v>
      </c>
      <c r="H303" s="54">
        <v>0</v>
      </c>
      <c r="I303" s="44">
        <f t="shared" si="194"/>
        <v>860.89095425719916</v>
      </c>
      <c r="J303" s="5"/>
      <c r="K303" s="21" t="s">
        <v>141</v>
      </c>
      <c r="L303" s="45">
        <v>60.649565943345891</v>
      </c>
      <c r="M303" s="45">
        <v>662.61814988474441</v>
      </c>
      <c r="N303" s="45">
        <v>137.62323842910885</v>
      </c>
      <c r="O303" s="45">
        <v>0</v>
      </c>
      <c r="P303" s="45">
        <v>0.28559883690878179</v>
      </c>
      <c r="Q303" s="45">
        <v>0</v>
      </c>
      <c r="R303" s="46">
        <v>0</v>
      </c>
      <c r="S303" s="47">
        <f t="shared" si="195"/>
        <v>861.17655309410793</v>
      </c>
      <c r="U303" s="31" t="s">
        <v>141</v>
      </c>
      <c r="V303" s="84">
        <v>54.453193921510206</v>
      </c>
      <c r="W303" s="84">
        <v>0</v>
      </c>
      <c r="X303" s="84">
        <v>0</v>
      </c>
      <c r="Y303" s="84">
        <v>662.61814988474441</v>
      </c>
      <c r="Z303" s="84">
        <v>122.49315154861127</v>
      </c>
      <c r="AA303" s="84">
        <v>0</v>
      </c>
      <c r="AB303" s="84">
        <v>0.28559883690878179</v>
      </c>
      <c r="AC303" s="85">
        <v>21.326458902333279</v>
      </c>
      <c r="AD303" s="84">
        <v>6.1963720218356846</v>
      </c>
      <c r="AE303" s="84">
        <v>0</v>
      </c>
      <c r="AF303" s="84">
        <v>0</v>
      </c>
      <c r="AG303" s="84">
        <v>15.130086880497593</v>
      </c>
      <c r="AH303" s="84">
        <v>0</v>
      </c>
      <c r="AI303" s="87">
        <f t="shared" si="196"/>
        <v>861.17655309410793</v>
      </c>
      <c r="AS303"/>
    </row>
    <row r="304" spans="1:45" ht="15">
      <c r="A304" s="8" t="s">
        <v>25</v>
      </c>
      <c r="B304" s="48">
        <v>68.869615297740779</v>
      </c>
      <c r="C304" s="48">
        <v>2.498684411814009</v>
      </c>
      <c r="D304" s="48">
        <v>8.660398268243032</v>
      </c>
      <c r="E304" s="48">
        <v>427.11970185950838</v>
      </c>
      <c r="F304" s="400"/>
      <c r="G304" s="48">
        <v>28.741555492931131</v>
      </c>
      <c r="H304" s="49">
        <v>0</v>
      </c>
      <c r="I304" s="50">
        <f t="shared" si="194"/>
        <v>535.8899553302374</v>
      </c>
      <c r="J304" s="5"/>
      <c r="K304" s="20" t="s">
        <v>25</v>
      </c>
      <c r="L304" s="51">
        <v>68.869615297740779</v>
      </c>
      <c r="M304" s="51">
        <v>2.498684411814009</v>
      </c>
      <c r="N304" s="51">
        <v>8.660398268243032</v>
      </c>
      <c r="O304" s="51">
        <v>427.11970185950838</v>
      </c>
      <c r="P304" s="51">
        <v>6.6066383552100216</v>
      </c>
      <c r="Q304" s="51">
        <v>28.741555492931131</v>
      </c>
      <c r="R304" s="52">
        <v>0</v>
      </c>
      <c r="S304" s="53">
        <f t="shared" si="195"/>
        <v>542.49659368544746</v>
      </c>
      <c r="U304" s="30" t="s">
        <v>25</v>
      </c>
      <c r="V304" s="88">
        <v>1.3812880613034819</v>
      </c>
      <c r="W304" s="88">
        <v>39.11279448252423</v>
      </c>
      <c r="X304" s="88">
        <v>28.741555492931131</v>
      </c>
      <c r="Y304" s="88">
        <v>2.498684411814009</v>
      </c>
      <c r="Z304" s="88">
        <v>3.7167580894564778</v>
      </c>
      <c r="AA304" s="88">
        <v>377.25051184601813</v>
      </c>
      <c r="AB304" s="88">
        <v>6.6066383552100216</v>
      </c>
      <c r="AC304" s="89">
        <v>83.188362946189883</v>
      </c>
      <c r="AD304" s="88">
        <v>28.375532753913074</v>
      </c>
      <c r="AE304" s="88">
        <v>49.86919001349024</v>
      </c>
      <c r="AF304" s="88">
        <v>0</v>
      </c>
      <c r="AG304" s="88">
        <v>4.9436401787865538</v>
      </c>
      <c r="AH304" s="88">
        <v>0</v>
      </c>
      <c r="AI304" s="90">
        <f t="shared" si="196"/>
        <v>542.49659368544735</v>
      </c>
      <c r="AS304"/>
    </row>
    <row r="305" spans="1:45" ht="15">
      <c r="A305" s="9" t="s">
        <v>24</v>
      </c>
      <c r="B305" s="45">
        <v>1.0244663407098067</v>
      </c>
      <c r="C305" s="45">
        <v>0</v>
      </c>
      <c r="D305" s="45">
        <v>6.5308512856574348</v>
      </c>
      <c r="E305" s="45">
        <v>0</v>
      </c>
      <c r="F305" s="400"/>
      <c r="G305" s="45">
        <v>0</v>
      </c>
      <c r="H305" s="54">
        <v>0</v>
      </c>
      <c r="I305" s="44">
        <f t="shared" si="194"/>
        <v>7.5553176263672412</v>
      </c>
      <c r="J305" s="5"/>
      <c r="K305" s="21" t="s">
        <v>24</v>
      </c>
      <c r="L305" s="45">
        <v>1.0244663407098067</v>
      </c>
      <c r="M305" s="45">
        <v>0</v>
      </c>
      <c r="N305" s="45">
        <v>6.5308512856574348</v>
      </c>
      <c r="O305" s="45">
        <v>0</v>
      </c>
      <c r="P305" s="45">
        <v>0</v>
      </c>
      <c r="Q305" s="45">
        <v>0</v>
      </c>
      <c r="R305" s="46">
        <v>0</v>
      </c>
      <c r="S305" s="47">
        <f t="shared" si="195"/>
        <v>7.5553176263672412</v>
      </c>
      <c r="U305" s="31" t="s">
        <v>24</v>
      </c>
      <c r="V305" s="84">
        <v>0.80787135259239129</v>
      </c>
      <c r="W305" s="84">
        <v>0</v>
      </c>
      <c r="X305" s="84">
        <v>0</v>
      </c>
      <c r="Y305" s="84">
        <v>0</v>
      </c>
      <c r="Z305" s="84">
        <v>0.27790856534712488</v>
      </c>
      <c r="AA305" s="84">
        <v>0</v>
      </c>
      <c r="AB305" s="84">
        <v>0</v>
      </c>
      <c r="AC305" s="85">
        <v>6.4695377084277252</v>
      </c>
      <c r="AD305" s="84">
        <v>0.21659498811741543</v>
      </c>
      <c r="AE305" s="84">
        <v>0</v>
      </c>
      <c r="AF305" s="84">
        <v>0</v>
      </c>
      <c r="AG305" s="84">
        <v>6.2529427203103101</v>
      </c>
      <c r="AH305" s="84">
        <v>0</v>
      </c>
      <c r="AI305" s="87">
        <f t="shared" si="196"/>
        <v>7.5553176263672412</v>
      </c>
      <c r="AS305"/>
    </row>
    <row r="306" spans="1:45" ht="15">
      <c r="A306" s="8" t="s">
        <v>57</v>
      </c>
      <c r="B306" s="48">
        <v>0.92072841198164235</v>
      </c>
      <c r="C306" s="48">
        <v>0</v>
      </c>
      <c r="D306" s="48">
        <v>0.74058589659392982</v>
      </c>
      <c r="E306" s="48">
        <v>0</v>
      </c>
      <c r="F306" s="400"/>
      <c r="G306" s="48">
        <v>0</v>
      </c>
      <c r="H306" s="49">
        <v>0</v>
      </c>
      <c r="I306" s="50">
        <f t="shared" si="194"/>
        <v>1.6613143085755722</v>
      </c>
      <c r="J306" s="5"/>
      <c r="K306" s="20" t="s">
        <v>57</v>
      </c>
      <c r="L306" s="51">
        <v>0.92072841198164235</v>
      </c>
      <c r="M306" s="51">
        <v>0</v>
      </c>
      <c r="N306" s="51">
        <v>0.74058589659392982</v>
      </c>
      <c r="O306" s="51">
        <v>0</v>
      </c>
      <c r="P306" s="51">
        <v>0</v>
      </c>
      <c r="Q306" s="51">
        <v>0</v>
      </c>
      <c r="R306" s="52">
        <v>0</v>
      </c>
      <c r="S306" s="53">
        <f t="shared" si="195"/>
        <v>1.6613143085755722</v>
      </c>
      <c r="U306" s="30" t="s">
        <v>57</v>
      </c>
      <c r="V306" s="88">
        <v>0.32025336068926691</v>
      </c>
      <c r="W306" s="88">
        <v>0</v>
      </c>
      <c r="X306" s="88">
        <v>0</v>
      </c>
      <c r="Y306" s="88">
        <v>0</v>
      </c>
      <c r="Z306" s="88">
        <v>0.74058589659392982</v>
      </c>
      <c r="AA306" s="88">
        <v>0</v>
      </c>
      <c r="AB306" s="88">
        <v>0</v>
      </c>
      <c r="AC306" s="89">
        <v>0.60047505129237544</v>
      </c>
      <c r="AD306" s="88">
        <v>0.60047505129237544</v>
      </c>
      <c r="AE306" s="88">
        <v>0</v>
      </c>
      <c r="AF306" s="88">
        <v>0</v>
      </c>
      <c r="AG306" s="88">
        <v>0</v>
      </c>
      <c r="AH306" s="88">
        <v>0</v>
      </c>
      <c r="AI306" s="90">
        <f t="shared" si="196"/>
        <v>1.6613143085755722</v>
      </c>
      <c r="AS306"/>
    </row>
    <row r="307" spans="1:45" ht="15">
      <c r="A307" s="9" t="s">
        <v>22</v>
      </c>
      <c r="B307" s="45">
        <v>14.087133079958805</v>
      </c>
      <c r="C307" s="45">
        <v>0</v>
      </c>
      <c r="D307" s="45">
        <v>0</v>
      </c>
      <c r="E307" s="45">
        <v>0</v>
      </c>
      <c r="F307" s="400"/>
      <c r="G307" s="45">
        <v>0</v>
      </c>
      <c r="H307" s="54">
        <v>0</v>
      </c>
      <c r="I307" s="44">
        <f t="shared" si="194"/>
        <v>14.087133079958805</v>
      </c>
      <c r="J307" s="5"/>
      <c r="K307" s="21" t="s">
        <v>22</v>
      </c>
      <c r="L307" s="45">
        <v>14.087133079958805</v>
      </c>
      <c r="M307" s="45">
        <v>0</v>
      </c>
      <c r="N307" s="45">
        <v>0</v>
      </c>
      <c r="O307" s="45">
        <v>0</v>
      </c>
      <c r="P307" s="45">
        <v>5.7066319155411751</v>
      </c>
      <c r="Q307" s="45">
        <v>0</v>
      </c>
      <c r="R307" s="46">
        <v>0</v>
      </c>
      <c r="S307" s="47">
        <f t="shared" si="195"/>
        <v>19.793764995499981</v>
      </c>
      <c r="U307" s="31" t="s">
        <v>22</v>
      </c>
      <c r="V307" s="84">
        <v>14.087133079958805</v>
      </c>
      <c r="W307" s="84">
        <v>0</v>
      </c>
      <c r="X307" s="84">
        <v>0</v>
      </c>
      <c r="Y307" s="84">
        <v>0</v>
      </c>
      <c r="Z307" s="84">
        <v>0</v>
      </c>
      <c r="AA307" s="84">
        <v>0</v>
      </c>
      <c r="AB307" s="84">
        <v>5.7066319155411751</v>
      </c>
      <c r="AC307" s="85">
        <v>0</v>
      </c>
      <c r="AD307" s="84">
        <v>0</v>
      </c>
      <c r="AE307" s="84">
        <v>0</v>
      </c>
      <c r="AF307" s="84">
        <v>0</v>
      </c>
      <c r="AG307" s="84">
        <v>0</v>
      </c>
      <c r="AH307" s="84">
        <v>0</v>
      </c>
      <c r="AI307" s="87">
        <f t="shared" si="196"/>
        <v>19.793764995499981</v>
      </c>
      <c r="AS307"/>
    </row>
    <row r="308" spans="1:45" ht="15">
      <c r="A308" s="8" t="s">
        <v>21</v>
      </c>
      <c r="B308" s="48">
        <v>0</v>
      </c>
      <c r="C308" s="48">
        <v>0</v>
      </c>
      <c r="D308" s="48">
        <v>0</v>
      </c>
      <c r="E308" s="48">
        <v>0</v>
      </c>
      <c r="F308" s="400"/>
      <c r="G308" s="48">
        <v>0</v>
      </c>
      <c r="H308" s="49">
        <v>0</v>
      </c>
      <c r="I308" s="50">
        <f t="shared" si="194"/>
        <v>0</v>
      </c>
      <c r="J308" s="5"/>
      <c r="K308" s="20" t="s">
        <v>21</v>
      </c>
      <c r="L308" s="51">
        <v>0</v>
      </c>
      <c r="M308" s="51">
        <v>0</v>
      </c>
      <c r="N308" s="51">
        <v>0</v>
      </c>
      <c r="O308" s="51">
        <v>0</v>
      </c>
      <c r="P308" s="51">
        <v>0</v>
      </c>
      <c r="Q308" s="51">
        <v>0</v>
      </c>
      <c r="R308" s="52">
        <v>0</v>
      </c>
      <c r="S308" s="53">
        <f t="shared" si="195"/>
        <v>0</v>
      </c>
      <c r="U308" s="30" t="s">
        <v>58</v>
      </c>
      <c r="V308" s="88">
        <v>0</v>
      </c>
      <c r="W308" s="88">
        <v>0</v>
      </c>
      <c r="X308" s="88">
        <v>0</v>
      </c>
      <c r="Y308" s="88">
        <v>0</v>
      </c>
      <c r="Z308" s="88">
        <v>0</v>
      </c>
      <c r="AA308" s="88">
        <v>0</v>
      </c>
      <c r="AB308" s="88">
        <v>0</v>
      </c>
      <c r="AC308" s="89">
        <v>0</v>
      </c>
      <c r="AD308" s="88">
        <v>0</v>
      </c>
      <c r="AE308" s="88">
        <v>0</v>
      </c>
      <c r="AF308" s="88">
        <v>0</v>
      </c>
      <c r="AG308" s="88">
        <v>0</v>
      </c>
      <c r="AH308" s="88">
        <v>0</v>
      </c>
      <c r="AI308" s="90">
        <f t="shared" si="196"/>
        <v>0</v>
      </c>
      <c r="AS308"/>
    </row>
    <row r="309" spans="1:45" ht="15">
      <c r="A309" s="10" t="s">
        <v>61</v>
      </c>
      <c r="B309" s="45">
        <v>1.9800000000000004</v>
      </c>
      <c r="C309" s="45">
        <v>0</v>
      </c>
      <c r="D309" s="45">
        <v>0</v>
      </c>
      <c r="E309" s="45">
        <v>0</v>
      </c>
      <c r="F309" s="400"/>
      <c r="G309" s="45">
        <v>0</v>
      </c>
      <c r="H309" s="54">
        <v>0</v>
      </c>
      <c r="I309" s="44">
        <f t="shared" si="194"/>
        <v>1.9800000000000004</v>
      </c>
      <c r="J309" s="5"/>
      <c r="K309" s="22" t="s">
        <v>61</v>
      </c>
      <c r="L309" s="45">
        <v>1.9800000000000004</v>
      </c>
      <c r="M309" s="45">
        <v>0</v>
      </c>
      <c r="N309" s="45">
        <v>0</v>
      </c>
      <c r="O309" s="45">
        <v>0</v>
      </c>
      <c r="P309" s="45">
        <v>0</v>
      </c>
      <c r="Q309" s="45">
        <v>0</v>
      </c>
      <c r="R309" s="46">
        <v>0</v>
      </c>
      <c r="S309" s="47">
        <f t="shared" si="195"/>
        <v>1.9800000000000004</v>
      </c>
      <c r="U309" s="32" t="s">
        <v>59</v>
      </c>
      <c r="V309" s="84">
        <v>1.9800000000000004</v>
      </c>
      <c r="W309" s="84">
        <v>0</v>
      </c>
      <c r="X309" s="84">
        <v>0</v>
      </c>
      <c r="Y309" s="84">
        <v>0</v>
      </c>
      <c r="Z309" s="84">
        <v>0</v>
      </c>
      <c r="AA309" s="84">
        <v>0</v>
      </c>
      <c r="AB309" s="84">
        <v>0</v>
      </c>
      <c r="AC309" s="85">
        <v>0</v>
      </c>
      <c r="AD309" s="86">
        <v>0</v>
      </c>
      <c r="AE309" s="86">
        <v>0</v>
      </c>
      <c r="AF309" s="86">
        <v>0</v>
      </c>
      <c r="AG309" s="86">
        <v>0</v>
      </c>
      <c r="AH309" s="86">
        <v>0</v>
      </c>
      <c r="AI309" s="87">
        <f t="shared" si="196"/>
        <v>1.9800000000000004</v>
      </c>
      <c r="AS309"/>
    </row>
    <row r="310" spans="1:45">
      <c r="A310" s="11" t="s">
        <v>23</v>
      </c>
      <c r="B310" s="55">
        <v>1.9800000000000004</v>
      </c>
      <c r="C310" s="55">
        <v>0</v>
      </c>
      <c r="D310" s="55">
        <v>0</v>
      </c>
      <c r="E310" s="55">
        <v>0</v>
      </c>
      <c r="F310" s="400"/>
      <c r="G310" s="55">
        <v>0</v>
      </c>
      <c r="H310" s="56">
        <v>0</v>
      </c>
      <c r="I310" s="57">
        <f t="shared" si="194"/>
        <v>1.9800000000000004</v>
      </c>
      <c r="J310" s="5"/>
      <c r="K310" s="23" t="s">
        <v>23</v>
      </c>
      <c r="L310" s="58">
        <v>1.9800000000000004</v>
      </c>
      <c r="M310" s="58">
        <v>0</v>
      </c>
      <c r="N310" s="58">
        <v>0</v>
      </c>
      <c r="O310" s="58">
        <v>0</v>
      </c>
      <c r="P310" s="58">
        <v>0</v>
      </c>
      <c r="Q310" s="58">
        <v>0</v>
      </c>
      <c r="R310" s="59">
        <v>0</v>
      </c>
      <c r="S310" s="60">
        <f t="shared" si="195"/>
        <v>1.9800000000000004</v>
      </c>
      <c r="U310" s="33" t="s">
        <v>62</v>
      </c>
      <c r="V310" s="91">
        <v>1.9800000000000004</v>
      </c>
      <c r="W310" s="91">
        <v>0</v>
      </c>
      <c r="X310" s="91">
        <v>0</v>
      </c>
      <c r="Y310" s="91">
        <v>0</v>
      </c>
      <c r="Z310" s="91">
        <v>0</v>
      </c>
      <c r="AA310" s="91">
        <v>0</v>
      </c>
      <c r="AB310" s="91">
        <v>0</v>
      </c>
      <c r="AC310" s="91">
        <v>0</v>
      </c>
      <c r="AD310" s="91">
        <v>0</v>
      </c>
      <c r="AE310" s="91">
        <v>0</v>
      </c>
      <c r="AF310" s="91">
        <v>0</v>
      </c>
      <c r="AG310" s="91">
        <v>0</v>
      </c>
      <c r="AH310" s="92">
        <v>0</v>
      </c>
      <c r="AI310" s="93">
        <f t="shared" si="196"/>
        <v>1.9800000000000004</v>
      </c>
      <c r="AS310"/>
    </row>
    <row r="311" spans="1:45">
      <c r="A311" s="12" t="s">
        <v>19</v>
      </c>
      <c r="B311" s="61">
        <v>0</v>
      </c>
      <c r="C311" s="61">
        <v>0</v>
      </c>
      <c r="D311" s="61">
        <v>0</v>
      </c>
      <c r="E311" s="61">
        <v>0</v>
      </c>
      <c r="F311" s="400"/>
      <c r="G311" s="61">
        <v>0</v>
      </c>
      <c r="H311" s="62">
        <v>0</v>
      </c>
      <c r="I311" s="63">
        <f t="shared" si="194"/>
        <v>0</v>
      </c>
      <c r="J311" s="5"/>
      <c r="K311" s="24" t="s">
        <v>19</v>
      </c>
      <c r="L311" s="61">
        <v>0</v>
      </c>
      <c r="M311" s="61">
        <v>0</v>
      </c>
      <c r="N311" s="61">
        <v>0</v>
      </c>
      <c r="O311" s="61">
        <v>0</v>
      </c>
      <c r="P311" s="61">
        <v>0</v>
      </c>
      <c r="Q311" s="61">
        <v>0</v>
      </c>
      <c r="R311" s="64">
        <v>0</v>
      </c>
      <c r="S311" s="65">
        <f t="shared" si="195"/>
        <v>0</v>
      </c>
      <c r="U311" s="34" t="s">
        <v>19</v>
      </c>
      <c r="V311" s="94">
        <v>0</v>
      </c>
      <c r="W311" s="94">
        <v>0</v>
      </c>
      <c r="X311" s="94">
        <v>0</v>
      </c>
      <c r="Y311" s="94">
        <v>0</v>
      </c>
      <c r="Z311" s="94">
        <v>0</v>
      </c>
      <c r="AA311" s="94">
        <v>0</v>
      </c>
      <c r="AB311" s="94">
        <v>0</v>
      </c>
      <c r="AC311" s="94">
        <v>0</v>
      </c>
      <c r="AD311" s="95">
        <v>0</v>
      </c>
      <c r="AE311" s="95">
        <v>0</v>
      </c>
      <c r="AF311" s="95">
        <v>0</v>
      </c>
      <c r="AG311" s="95">
        <v>0</v>
      </c>
      <c r="AH311" s="95">
        <v>0</v>
      </c>
      <c r="AI311" s="96">
        <f t="shared" si="196"/>
        <v>0</v>
      </c>
      <c r="AS311"/>
    </row>
    <row r="312" spans="1:45">
      <c r="A312" s="11" t="s">
        <v>20</v>
      </c>
      <c r="B312" s="55">
        <v>0</v>
      </c>
      <c r="C312" s="55">
        <v>0</v>
      </c>
      <c r="D312" s="55">
        <v>0</v>
      </c>
      <c r="E312" s="55">
        <v>0</v>
      </c>
      <c r="F312" s="400"/>
      <c r="G312" s="55">
        <v>0</v>
      </c>
      <c r="H312" s="56">
        <v>0</v>
      </c>
      <c r="I312" s="57">
        <f t="shared" si="194"/>
        <v>0</v>
      </c>
      <c r="J312" s="5"/>
      <c r="K312" s="23" t="s">
        <v>20</v>
      </c>
      <c r="L312" s="58">
        <v>0</v>
      </c>
      <c r="M312" s="58">
        <v>0</v>
      </c>
      <c r="N312" s="58">
        <v>0</v>
      </c>
      <c r="O312" s="58">
        <v>0</v>
      </c>
      <c r="P312" s="58">
        <v>0</v>
      </c>
      <c r="Q312" s="58">
        <v>0</v>
      </c>
      <c r="R312" s="59">
        <v>0</v>
      </c>
      <c r="S312" s="60">
        <f t="shared" si="195"/>
        <v>0</v>
      </c>
      <c r="U312" s="33" t="s">
        <v>20</v>
      </c>
      <c r="V312" s="91">
        <v>0</v>
      </c>
      <c r="W312" s="91">
        <v>0</v>
      </c>
      <c r="X312" s="91">
        <v>0</v>
      </c>
      <c r="Y312" s="91">
        <v>0</v>
      </c>
      <c r="Z312" s="91">
        <v>0</v>
      </c>
      <c r="AA312" s="91">
        <v>0</v>
      </c>
      <c r="AB312" s="91">
        <v>0</v>
      </c>
      <c r="AC312" s="91">
        <v>0</v>
      </c>
      <c r="AD312" s="91">
        <v>0</v>
      </c>
      <c r="AE312" s="91">
        <v>0</v>
      </c>
      <c r="AF312" s="91">
        <v>0</v>
      </c>
      <c r="AG312" s="91">
        <v>0</v>
      </c>
      <c r="AH312" s="92">
        <v>0</v>
      </c>
      <c r="AI312" s="93">
        <f t="shared" si="196"/>
        <v>0</v>
      </c>
      <c r="AS312"/>
    </row>
    <row r="313" spans="1:45" ht="15" thickBot="1">
      <c r="A313" s="13" t="s">
        <v>11</v>
      </c>
      <c r="B313" s="66">
        <v>0</v>
      </c>
      <c r="C313" s="66">
        <v>0</v>
      </c>
      <c r="D313" s="66">
        <v>0</v>
      </c>
      <c r="E313" s="66">
        <v>0</v>
      </c>
      <c r="F313" s="401"/>
      <c r="G313" s="66">
        <v>0</v>
      </c>
      <c r="H313" s="67">
        <v>0</v>
      </c>
      <c r="I313" s="68">
        <f t="shared" si="194"/>
        <v>0</v>
      </c>
      <c r="J313" s="5"/>
      <c r="K313" s="25" t="s">
        <v>11</v>
      </c>
      <c r="L313" s="66">
        <v>0</v>
      </c>
      <c r="M313" s="66">
        <v>0</v>
      </c>
      <c r="N313" s="66">
        <v>0</v>
      </c>
      <c r="O313" s="66">
        <v>0</v>
      </c>
      <c r="P313" s="66">
        <v>0</v>
      </c>
      <c r="Q313" s="66">
        <v>0</v>
      </c>
      <c r="R313" s="69">
        <v>0</v>
      </c>
      <c r="S313" s="70">
        <f t="shared" si="195"/>
        <v>0</v>
      </c>
      <c r="U313" s="34" t="s">
        <v>11</v>
      </c>
      <c r="V313" s="94">
        <v>0</v>
      </c>
      <c r="W313" s="94">
        <v>0</v>
      </c>
      <c r="X313" s="94">
        <v>0</v>
      </c>
      <c r="Y313" s="94">
        <v>0</v>
      </c>
      <c r="Z313" s="94">
        <v>0</v>
      </c>
      <c r="AA313" s="94">
        <v>0</v>
      </c>
      <c r="AB313" s="94">
        <v>0</v>
      </c>
      <c r="AC313" s="94">
        <v>0</v>
      </c>
      <c r="AD313" s="95">
        <v>0</v>
      </c>
      <c r="AE313" s="95">
        <v>0</v>
      </c>
      <c r="AF313" s="95">
        <v>0</v>
      </c>
      <c r="AG313" s="95">
        <v>0</v>
      </c>
      <c r="AH313" s="95">
        <v>0</v>
      </c>
      <c r="AI313" s="96">
        <f t="shared" si="196"/>
        <v>0</v>
      </c>
      <c r="AS313"/>
    </row>
    <row r="314" spans="1:45" ht="15">
      <c r="A314" s="14" t="s">
        <v>26</v>
      </c>
      <c r="B314" s="71">
        <f>SUM(B293:B309)</f>
        <v>182.72893799196248</v>
      </c>
      <c r="C314" s="71">
        <f t="shared" ref="C314:I314" si="197">SUM(C293:C309)</f>
        <v>738.3240137684536</v>
      </c>
      <c r="D314" s="71">
        <f t="shared" si="197"/>
        <v>169.99366339408084</v>
      </c>
      <c r="E314" s="71">
        <f t="shared" si="197"/>
        <v>431.094510481464</v>
      </c>
      <c r="F314" s="71">
        <f t="shared" si="197"/>
        <v>0</v>
      </c>
      <c r="G314" s="71">
        <f t="shared" si="197"/>
        <v>28.741555492931131</v>
      </c>
      <c r="H314" s="72">
        <f t="shared" si="197"/>
        <v>0</v>
      </c>
      <c r="I314" s="44">
        <f t="shared" si="197"/>
        <v>1550.8826811288923</v>
      </c>
      <c r="J314" s="5"/>
      <c r="K314" s="26" t="s">
        <v>26</v>
      </c>
      <c r="L314" s="71">
        <f>SUM(L293:L309)</f>
        <v>182.72893799196248</v>
      </c>
      <c r="M314" s="71">
        <f t="shared" ref="M314:S314" si="198">SUM(M293:M309)</f>
        <v>738.3240137684536</v>
      </c>
      <c r="N314" s="71">
        <f t="shared" si="198"/>
        <v>169.99366339408084</v>
      </c>
      <c r="O314" s="71">
        <f t="shared" si="198"/>
        <v>431.094510481464</v>
      </c>
      <c r="P314" s="71">
        <f t="shared" si="198"/>
        <v>161.01574585327455</v>
      </c>
      <c r="Q314" s="71">
        <f t="shared" si="198"/>
        <v>28.741555492931131</v>
      </c>
      <c r="R314" s="72">
        <f t="shared" si="198"/>
        <v>0</v>
      </c>
      <c r="S314" s="73">
        <f t="shared" si="198"/>
        <v>1711.8984269821667</v>
      </c>
      <c r="U314" s="35" t="s">
        <v>60</v>
      </c>
      <c r="V314" s="97">
        <f>SUM(V293:V309)</f>
        <v>107.15961448716789</v>
      </c>
      <c r="W314" s="97">
        <f t="shared" ref="W314:AH314" si="199">SUM(W293:W309)</f>
        <v>39.11279448252423</v>
      </c>
      <c r="X314" s="97">
        <f t="shared" si="199"/>
        <v>28.741555492931131</v>
      </c>
      <c r="Y314" s="97">
        <f t="shared" si="199"/>
        <v>738.3240137684536</v>
      </c>
      <c r="Z314" s="97">
        <f t="shared" si="199"/>
        <v>142.09113201936822</v>
      </c>
      <c r="AA314" s="97">
        <f t="shared" si="199"/>
        <v>381.22532046797375</v>
      </c>
      <c r="AB314" s="97">
        <f t="shared" si="199"/>
        <v>161.01574585327455</v>
      </c>
      <c r="AC314" s="97">
        <f t="shared" si="199"/>
        <v>114.22825041047324</v>
      </c>
      <c r="AD314" s="98">
        <f t="shared" si="199"/>
        <v>36.456529022270345</v>
      </c>
      <c r="AE314" s="98">
        <f t="shared" si="199"/>
        <v>49.86919001349024</v>
      </c>
      <c r="AF314" s="98">
        <f t="shared" si="199"/>
        <v>0</v>
      </c>
      <c r="AG314" s="98">
        <f t="shared" si="199"/>
        <v>27.90253137471263</v>
      </c>
      <c r="AH314" s="98">
        <f t="shared" si="199"/>
        <v>0</v>
      </c>
      <c r="AI314" s="99">
        <f>SUM(V314:AC314)</f>
        <v>1711.8984269821667</v>
      </c>
      <c r="AS314"/>
    </row>
    <row r="315" spans="1:45" s="2" customFormat="1" ht="15" thickBot="1">
      <c r="A315" s="15" t="s">
        <v>100</v>
      </c>
      <c r="B315" s="100">
        <f>IF($I314=0,"-",B314/$I314)</f>
        <v>0.11782254081201908</v>
      </c>
      <c r="C315" s="100">
        <f t="shared" ref="C315:H315" si="200">IF($I314=0,"-",C314/$I314)</f>
        <v>0.47606696673601723</v>
      </c>
      <c r="D315" s="100">
        <f t="shared" si="200"/>
        <v>0.10961091091064472</v>
      </c>
      <c r="E315" s="100">
        <f t="shared" si="200"/>
        <v>0.27796719618254362</v>
      </c>
      <c r="F315" s="100">
        <f t="shared" si="200"/>
        <v>0</v>
      </c>
      <c r="G315" s="100">
        <f t="shared" si="200"/>
        <v>1.8532385358775213E-2</v>
      </c>
      <c r="H315" s="101">
        <f t="shared" si="200"/>
        <v>0</v>
      </c>
      <c r="I315" s="102">
        <f>SUM(B315:H315)</f>
        <v>0.99999999999999978</v>
      </c>
      <c r="J315"/>
      <c r="K315" s="27" t="s">
        <v>100</v>
      </c>
      <c r="L315" s="76">
        <f>IF($S314=0,"-",L314/$S314)</f>
        <v>0.10674052567130843</v>
      </c>
      <c r="M315" s="76">
        <f t="shared" ref="M315:R315" si="201">IF($S314=0,"-",M314/$S314)</f>
        <v>0.43128961516134678</v>
      </c>
      <c r="N315" s="76">
        <f t="shared" si="201"/>
        <v>9.9301255678910502E-2</v>
      </c>
      <c r="O315" s="76">
        <f t="shared" si="201"/>
        <v>0.25182248180543182</v>
      </c>
      <c r="P315" s="76">
        <f t="shared" si="201"/>
        <v>9.4056833814096311E-2</v>
      </c>
      <c r="Q315" s="76">
        <f t="shared" si="201"/>
        <v>1.6789287868906103E-2</v>
      </c>
      <c r="R315" s="77">
        <f t="shared" si="201"/>
        <v>0</v>
      </c>
      <c r="S315" s="78">
        <f>SUM(L315:R315)</f>
        <v>0.99999999999999989</v>
      </c>
      <c r="U315" s="36" t="s">
        <v>100</v>
      </c>
      <c r="V315" s="103">
        <f>+V314/$AI314</f>
        <v>6.2596946640154957E-2</v>
      </c>
      <c r="W315" s="103">
        <f t="shared" ref="W315:AH315" si="202">+W314/$AI314</f>
        <v>2.2847614009129338E-2</v>
      </c>
      <c r="X315" s="103">
        <f t="shared" si="202"/>
        <v>1.6789287868906103E-2</v>
      </c>
      <c r="Y315" s="103">
        <f t="shared" si="202"/>
        <v>0.43128961516134678</v>
      </c>
      <c r="Z315" s="103">
        <f t="shared" si="202"/>
        <v>8.3002081069643047E-2</v>
      </c>
      <c r="AA315" s="103">
        <f t="shared" si="202"/>
        <v>0.2226915536922478</v>
      </c>
      <c r="AB315" s="103">
        <f t="shared" si="202"/>
        <v>9.4056833814096311E-2</v>
      </c>
      <c r="AC315" s="103">
        <f t="shared" si="202"/>
        <v>6.6726067744475578E-2</v>
      </c>
      <c r="AD315" s="103">
        <f t="shared" si="202"/>
        <v>2.1295965022024126E-2</v>
      </c>
      <c r="AE315" s="103">
        <f t="shared" si="202"/>
        <v>2.9130928113183983E-2</v>
      </c>
      <c r="AF315" s="103">
        <f t="shared" si="202"/>
        <v>0</v>
      </c>
      <c r="AG315" s="103">
        <f t="shared" si="202"/>
        <v>1.6299174609267456E-2</v>
      </c>
      <c r="AH315" s="103">
        <f t="shared" si="202"/>
        <v>0</v>
      </c>
      <c r="AI315" s="104">
        <f>SUM(V315:AC315)</f>
        <v>0.99999999999999989</v>
      </c>
    </row>
    <row r="316" spans="1:45" ht="15" thickBot="1">
      <c r="A316" s="16"/>
      <c r="B316" s="16"/>
      <c r="C316" s="16"/>
      <c r="D316" s="16"/>
      <c r="E316" s="16"/>
      <c r="F316" s="16"/>
      <c r="G316" s="16"/>
      <c r="H316" s="16"/>
      <c r="I316" s="16"/>
      <c r="K316" s="16"/>
      <c r="L316" s="16"/>
      <c r="M316" s="16"/>
      <c r="N316" s="16"/>
      <c r="O316" s="16"/>
      <c r="P316" s="16"/>
      <c r="Q316" s="16"/>
      <c r="R316" s="16"/>
      <c r="S316" s="16"/>
      <c r="AI316" s="5"/>
      <c r="AS316"/>
    </row>
    <row r="317" spans="1:45" ht="28.5">
      <c r="A317" s="431" t="s">
        <v>36</v>
      </c>
      <c r="B317" s="37" t="s">
        <v>0</v>
      </c>
      <c r="C317" s="37" t="s">
        <v>1</v>
      </c>
      <c r="D317" s="37" t="s">
        <v>2</v>
      </c>
      <c r="E317" s="37" t="s">
        <v>3</v>
      </c>
      <c r="F317" s="37" t="s">
        <v>27</v>
      </c>
      <c r="G317" s="37" t="s">
        <v>4</v>
      </c>
      <c r="H317" s="37" t="s">
        <v>5</v>
      </c>
      <c r="I317" s="38" t="s">
        <v>6</v>
      </c>
      <c r="K317" s="381" t="s">
        <v>36</v>
      </c>
      <c r="L317" s="39" t="s">
        <v>0</v>
      </c>
      <c r="M317" s="39" t="s">
        <v>1</v>
      </c>
      <c r="N317" s="39" t="s">
        <v>2</v>
      </c>
      <c r="O317" s="39" t="s">
        <v>3</v>
      </c>
      <c r="P317" s="39" t="s">
        <v>27</v>
      </c>
      <c r="Q317" s="39" t="s">
        <v>4</v>
      </c>
      <c r="R317" s="39" t="s">
        <v>5</v>
      </c>
      <c r="S317" s="40" t="s">
        <v>6</v>
      </c>
      <c r="U317" s="383" t="s">
        <v>36</v>
      </c>
      <c r="V317" s="79" t="s">
        <v>69</v>
      </c>
      <c r="W317" s="79" t="s">
        <v>70</v>
      </c>
      <c r="X317" s="79" t="s">
        <v>4</v>
      </c>
      <c r="Y317" s="79" t="s">
        <v>1</v>
      </c>
      <c r="Z317" s="79" t="s">
        <v>2</v>
      </c>
      <c r="AA317" s="79" t="s">
        <v>3</v>
      </c>
      <c r="AB317" s="79" t="s">
        <v>52</v>
      </c>
      <c r="AC317" s="79" t="s">
        <v>64</v>
      </c>
      <c r="AD317" s="80" t="s">
        <v>72</v>
      </c>
      <c r="AE317" s="80" t="s">
        <v>79</v>
      </c>
      <c r="AF317" s="80" t="s">
        <v>73</v>
      </c>
      <c r="AG317" s="80" t="s">
        <v>80</v>
      </c>
      <c r="AH317" s="80" t="s">
        <v>81</v>
      </c>
      <c r="AI317" s="81" t="s">
        <v>60</v>
      </c>
      <c r="AS317"/>
    </row>
    <row r="318" spans="1:45" ht="15" customHeight="1">
      <c r="A318" s="432" t="s">
        <v>36</v>
      </c>
      <c r="B318" s="372" t="s">
        <v>109</v>
      </c>
      <c r="C318" s="373"/>
      <c r="D318" s="373"/>
      <c r="E318" s="373"/>
      <c r="F318" s="373"/>
      <c r="G318" s="373"/>
      <c r="H318" s="373"/>
      <c r="I318" s="374"/>
      <c r="K318" s="382" t="s">
        <v>36</v>
      </c>
      <c r="L318" s="369" t="s">
        <v>109</v>
      </c>
      <c r="M318" s="370"/>
      <c r="N318" s="370"/>
      <c r="O318" s="370"/>
      <c r="P318" s="370"/>
      <c r="Q318" s="370"/>
      <c r="R318" s="370"/>
      <c r="S318" s="371"/>
      <c r="U318" s="384" t="s">
        <v>36</v>
      </c>
      <c r="V318" s="379" t="s">
        <v>109</v>
      </c>
      <c r="W318" s="379"/>
      <c r="X318" s="379"/>
      <c r="Y318" s="379"/>
      <c r="Z318" s="379"/>
      <c r="AA318" s="379"/>
      <c r="AB318" s="379"/>
      <c r="AC318" s="379"/>
      <c r="AD318" s="379"/>
      <c r="AE318" s="379"/>
      <c r="AF318" s="379"/>
      <c r="AG318" s="379"/>
      <c r="AH318" s="379"/>
      <c r="AI318" s="380"/>
      <c r="AS318"/>
    </row>
    <row r="319" spans="1:45" ht="15">
      <c r="A319" s="7" t="s">
        <v>7</v>
      </c>
      <c r="B319" s="42">
        <v>0</v>
      </c>
      <c r="C319" s="42">
        <v>0</v>
      </c>
      <c r="D319" s="42">
        <v>0</v>
      </c>
      <c r="E319" s="42">
        <v>0</v>
      </c>
      <c r="F319" s="399"/>
      <c r="G319" s="42">
        <v>0</v>
      </c>
      <c r="H319" s="43">
        <v>0</v>
      </c>
      <c r="I319" s="44">
        <f>SUM(B319:H319)</f>
        <v>0</v>
      </c>
      <c r="J319" s="5"/>
      <c r="K319" s="28" t="s">
        <v>7</v>
      </c>
      <c r="L319" s="42">
        <v>0</v>
      </c>
      <c r="M319" s="42">
        <v>0</v>
      </c>
      <c r="N319" s="42">
        <v>0</v>
      </c>
      <c r="O319" s="42">
        <v>0</v>
      </c>
      <c r="P319" s="42">
        <v>0</v>
      </c>
      <c r="Q319" s="42">
        <v>0</v>
      </c>
      <c r="R319" s="82">
        <v>0</v>
      </c>
      <c r="S319" s="83">
        <f>SUM(L319:R319)</f>
        <v>0</v>
      </c>
      <c r="U319" s="29" t="s">
        <v>7</v>
      </c>
      <c r="V319" s="84">
        <v>0</v>
      </c>
      <c r="W319" s="84">
        <v>0</v>
      </c>
      <c r="X319" s="84">
        <v>0</v>
      </c>
      <c r="Y319" s="84">
        <v>0</v>
      </c>
      <c r="Z319" s="84">
        <v>0</v>
      </c>
      <c r="AA319" s="84">
        <v>0</v>
      </c>
      <c r="AB319" s="84">
        <v>0</v>
      </c>
      <c r="AC319" s="85">
        <v>0</v>
      </c>
      <c r="AD319" s="86">
        <v>0</v>
      </c>
      <c r="AE319" s="86">
        <v>0</v>
      </c>
      <c r="AF319" s="86">
        <v>0</v>
      </c>
      <c r="AG319" s="86">
        <v>0</v>
      </c>
      <c r="AH319" s="86">
        <v>0</v>
      </c>
      <c r="AI319" s="87">
        <f>SUM(V319:AC319)</f>
        <v>0</v>
      </c>
      <c r="AS319"/>
    </row>
    <row r="320" spans="1:45" ht="15">
      <c r="A320" s="8" t="s">
        <v>8</v>
      </c>
      <c r="B320" s="48">
        <v>0</v>
      </c>
      <c r="C320" s="48">
        <v>0</v>
      </c>
      <c r="D320" s="48">
        <v>0</v>
      </c>
      <c r="E320" s="48">
        <v>0</v>
      </c>
      <c r="F320" s="400"/>
      <c r="G320" s="48">
        <v>0</v>
      </c>
      <c r="H320" s="49">
        <v>0</v>
      </c>
      <c r="I320" s="50">
        <f t="shared" ref="I320:I339" si="203">SUM(B320:H320)</f>
        <v>0</v>
      </c>
      <c r="J320" s="5"/>
      <c r="K320" s="20" t="s">
        <v>8</v>
      </c>
      <c r="L320" s="51">
        <v>0</v>
      </c>
      <c r="M320" s="51">
        <v>0</v>
      </c>
      <c r="N320" s="51">
        <v>0</v>
      </c>
      <c r="O320" s="51">
        <v>0</v>
      </c>
      <c r="P320" s="51">
        <v>0</v>
      </c>
      <c r="Q320" s="51">
        <v>0</v>
      </c>
      <c r="R320" s="52">
        <v>0</v>
      </c>
      <c r="S320" s="53">
        <f t="shared" ref="S320:S339" si="204">SUM(L320:R320)</f>
        <v>0</v>
      </c>
      <c r="U320" s="30" t="s">
        <v>8</v>
      </c>
      <c r="V320" s="88">
        <v>0</v>
      </c>
      <c r="W320" s="88">
        <v>0</v>
      </c>
      <c r="X320" s="88">
        <v>0</v>
      </c>
      <c r="Y320" s="88">
        <v>0</v>
      </c>
      <c r="Z320" s="88">
        <v>0</v>
      </c>
      <c r="AA320" s="88">
        <v>0</v>
      </c>
      <c r="AB320" s="88">
        <v>0</v>
      </c>
      <c r="AC320" s="89">
        <v>0</v>
      </c>
      <c r="AD320" s="88">
        <v>0</v>
      </c>
      <c r="AE320" s="88">
        <v>0</v>
      </c>
      <c r="AF320" s="88">
        <v>0</v>
      </c>
      <c r="AG320" s="88">
        <v>0</v>
      </c>
      <c r="AH320" s="88">
        <v>0</v>
      </c>
      <c r="AI320" s="90">
        <f t="shared" ref="AI320:AI339" si="205">SUM(V320:AC320)</f>
        <v>0</v>
      </c>
      <c r="AS320"/>
    </row>
    <row r="321" spans="1:45" ht="15">
      <c r="A321" s="9" t="s">
        <v>10</v>
      </c>
      <c r="B321" s="45">
        <v>0</v>
      </c>
      <c r="C321" s="45">
        <v>0</v>
      </c>
      <c r="D321" s="45">
        <v>0</v>
      </c>
      <c r="E321" s="45">
        <v>0</v>
      </c>
      <c r="F321" s="400"/>
      <c r="G321" s="45">
        <v>0</v>
      </c>
      <c r="H321" s="54">
        <v>0</v>
      </c>
      <c r="I321" s="44">
        <f t="shared" si="203"/>
        <v>0</v>
      </c>
      <c r="J321" s="5"/>
      <c r="K321" s="21" t="s">
        <v>10</v>
      </c>
      <c r="L321" s="45">
        <v>0</v>
      </c>
      <c r="M321" s="45">
        <v>0</v>
      </c>
      <c r="N321" s="45">
        <v>0</v>
      </c>
      <c r="O321" s="45">
        <v>0</v>
      </c>
      <c r="P321" s="45">
        <v>0</v>
      </c>
      <c r="Q321" s="45">
        <v>0</v>
      </c>
      <c r="R321" s="46">
        <v>0</v>
      </c>
      <c r="S321" s="47">
        <f t="shared" si="204"/>
        <v>0</v>
      </c>
      <c r="U321" s="31" t="s">
        <v>10</v>
      </c>
      <c r="V321" s="84">
        <v>0</v>
      </c>
      <c r="W321" s="84">
        <v>0</v>
      </c>
      <c r="X321" s="84">
        <v>0</v>
      </c>
      <c r="Y321" s="84">
        <v>0</v>
      </c>
      <c r="Z321" s="84">
        <v>0</v>
      </c>
      <c r="AA321" s="84">
        <v>0</v>
      </c>
      <c r="AB321" s="84">
        <v>0</v>
      </c>
      <c r="AC321" s="85">
        <v>0</v>
      </c>
      <c r="AD321" s="86">
        <v>0</v>
      </c>
      <c r="AE321" s="86">
        <v>0</v>
      </c>
      <c r="AF321" s="86">
        <v>0</v>
      </c>
      <c r="AG321" s="86">
        <v>0</v>
      </c>
      <c r="AH321" s="86">
        <v>0</v>
      </c>
      <c r="AI321" s="87">
        <f t="shared" si="205"/>
        <v>0</v>
      </c>
      <c r="AS321"/>
    </row>
    <row r="322" spans="1:45" ht="15">
      <c r="A322" s="8" t="s">
        <v>53</v>
      </c>
      <c r="B322" s="48">
        <v>0</v>
      </c>
      <c r="C322" s="48">
        <v>0</v>
      </c>
      <c r="D322" s="48">
        <v>0</v>
      </c>
      <c r="E322" s="48">
        <v>0</v>
      </c>
      <c r="F322" s="400"/>
      <c r="G322" s="48">
        <v>0</v>
      </c>
      <c r="H322" s="49">
        <v>0</v>
      </c>
      <c r="I322" s="50">
        <f t="shared" si="203"/>
        <v>0</v>
      </c>
      <c r="J322" s="5"/>
      <c r="K322" s="20" t="s">
        <v>53</v>
      </c>
      <c r="L322" s="51">
        <v>0</v>
      </c>
      <c r="M322" s="51">
        <v>0</v>
      </c>
      <c r="N322" s="51">
        <v>0</v>
      </c>
      <c r="O322" s="51">
        <v>0</v>
      </c>
      <c r="P322" s="51">
        <v>0</v>
      </c>
      <c r="Q322" s="51">
        <v>0</v>
      </c>
      <c r="R322" s="52">
        <v>0</v>
      </c>
      <c r="S322" s="53">
        <f t="shared" si="204"/>
        <v>0</v>
      </c>
      <c r="U322" s="30" t="s">
        <v>53</v>
      </c>
      <c r="V322" s="88">
        <v>0</v>
      </c>
      <c r="W322" s="88">
        <v>0</v>
      </c>
      <c r="X322" s="88">
        <v>0</v>
      </c>
      <c r="Y322" s="88">
        <v>0</v>
      </c>
      <c r="Z322" s="88">
        <v>0</v>
      </c>
      <c r="AA322" s="88">
        <v>0</v>
      </c>
      <c r="AB322" s="88">
        <v>0</v>
      </c>
      <c r="AC322" s="89">
        <v>0</v>
      </c>
      <c r="AD322" s="88">
        <v>0</v>
      </c>
      <c r="AE322" s="88">
        <v>0</v>
      </c>
      <c r="AF322" s="88">
        <v>0</v>
      </c>
      <c r="AG322" s="88">
        <v>0</v>
      </c>
      <c r="AH322" s="88">
        <v>0</v>
      </c>
      <c r="AI322" s="90">
        <f t="shared" si="205"/>
        <v>0</v>
      </c>
      <c r="AS322"/>
    </row>
    <row r="323" spans="1:45" ht="15">
      <c r="A323" s="9" t="s">
        <v>16</v>
      </c>
      <c r="B323" s="45">
        <v>1.4638723721816358</v>
      </c>
      <c r="C323" s="45">
        <v>3.9645008379178881</v>
      </c>
      <c r="D323" s="45">
        <v>2.2185143050312797</v>
      </c>
      <c r="E323" s="45">
        <v>0</v>
      </c>
      <c r="F323" s="400"/>
      <c r="G323" s="45">
        <v>0</v>
      </c>
      <c r="H323" s="54">
        <v>0</v>
      </c>
      <c r="I323" s="44">
        <f t="shared" si="203"/>
        <v>7.6468875151308033</v>
      </c>
      <c r="J323" s="5"/>
      <c r="K323" s="21" t="s">
        <v>16</v>
      </c>
      <c r="L323" s="45">
        <v>1.4638723721816358</v>
      </c>
      <c r="M323" s="45">
        <v>3.9645008379178881</v>
      </c>
      <c r="N323" s="45">
        <v>2.2185143050312797</v>
      </c>
      <c r="O323" s="45">
        <v>0</v>
      </c>
      <c r="P323" s="45">
        <v>0</v>
      </c>
      <c r="Q323" s="45">
        <v>0</v>
      </c>
      <c r="R323" s="46">
        <v>0</v>
      </c>
      <c r="S323" s="47">
        <f t="shared" si="204"/>
        <v>7.6468875151308033</v>
      </c>
      <c r="U323" s="31" t="s">
        <v>16</v>
      </c>
      <c r="V323" s="84">
        <v>1.4638723721816358</v>
      </c>
      <c r="W323" s="84">
        <v>0</v>
      </c>
      <c r="X323" s="84">
        <v>0</v>
      </c>
      <c r="Y323" s="84">
        <v>3.9645008379178881</v>
      </c>
      <c r="Z323" s="84">
        <v>2.2185143050312797</v>
      </c>
      <c r="AA323" s="84">
        <v>0</v>
      </c>
      <c r="AB323" s="84">
        <v>0</v>
      </c>
      <c r="AC323" s="85">
        <v>0</v>
      </c>
      <c r="AD323" s="86">
        <v>0</v>
      </c>
      <c r="AE323" s="86">
        <v>0</v>
      </c>
      <c r="AF323" s="86">
        <v>0</v>
      </c>
      <c r="AG323" s="86">
        <v>0</v>
      </c>
      <c r="AH323" s="86">
        <v>0</v>
      </c>
      <c r="AI323" s="87">
        <f t="shared" si="205"/>
        <v>7.6468875151308033</v>
      </c>
      <c r="AS323"/>
    </row>
    <row r="324" spans="1:45" ht="15">
      <c r="A324" s="8" t="s">
        <v>65</v>
      </c>
      <c r="B324" s="48">
        <v>5.9994364027964915</v>
      </c>
      <c r="C324" s="48">
        <v>2.6635064337225824E-4</v>
      </c>
      <c r="D324" s="48">
        <v>0</v>
      </c>
      <c r="E324" s="48">
        <v>0</v>
      </c>
      <c r="F324" s="400"/>
      <c r="G324" s="48">
        <v>0</v>
      </c>
      <c r="H324" s="49">
        <v>0</v>
      </c>
      <c r="I324" s="50">
        <f t="shared" si="203"/>
        <v>5.9997027534398635</v>
      </c>
      <c r="J324" s="5"/>
      <c r="K324" s="20" t="s">
        <v>65</v>
      </c>
      <c r="L324" s="51">
        <v>5.9994364027964915</v>
      </c>
      <c r="M324" s="51">
        <v>2.6635064337225824E-4</v>
      </c>
      <c r="N324" s="51">
        <v>0</v>
      </c>
      <c r="O324" s="51">
        <v>0</v>
      </c>
      <c r="P324" s="51">
        <v>0</v>
      </c>
      <c r="Q324" s="51">
        <v>0</v>
      </c>
      <c r="R324" s="52">
        <v>0</v>
      </c>
      <c r="S324" s="53">
        <f t="shared" si="204"/>
        <v>5.9997027534398635</v>
      </c>
      <c r="U324" s="30" t="s">
        <v>54</v>
      </c>
      <c r="V324" s="88">
        <v>5.9965074832736613</v>
      </c>
      <c r="W324" s="88">
        <v>0</v>
      </c>
      <c r="X324" s="88">
        <v>0</v>
      </c>
      <c r="Y324" s="88">
        <v>2.6635064337225824E-4</v>
      </c>
      <c r="Z324" s="88">
        <v>0</v>
      </c>
      <c r="AA324" s="88">
        <v>0</v>
      </c>
      <c r="AB324" s="88">
        <v>0</v>
      </c>
      <c r="AC324" s="89">
        <v>2.9289195228301701E-3</v>
      </c>
      <c r="AD324" s="88">
        <v>2.9289195228301701E-3</v>
      </c>
      <c r="AE324" s="88">
        <v>0</v>
      </c>
      <c r="AF324" s="88">
        <v>0</v>
      </c>
      <c r="AG324" s="88">
        <v>0</v>
      </c>
      <c r="AH324" s="88">
        <v>0</v>
      </c>
      <c r="AI324" s="90">
        <f t="shared" si="205"/>
        <v>5.9997027534398635</v>
      </c>
      <c r="AS324"/>
    </row>
    <row r="325" spans="1:45" ht="15">
      <c r="A325" s="9" t="s">
        <v>55</v>
      </c>
      <c r="B325" s="45">
        <v>0</v>
      </c>
      <c r="C325" s="45">
        <v>0</v>
      </c>
      <c r="D325" s="45">
        <v>0</v>
      </c>
      <c r="E325" s="45">
        <v>1.6230494591295204</v>
      </c>
      <c r="F325" s="400"/>
      <c r="G325" s="45">
        <v>0</v>
      </c>
      <c r="H325" s="54">
        <v>0</v>
      </c>
      <c r="I325" s="44">
        <f t="shared" si="203"/>
        <v>1.6230494591295204</v>
      </c>
      <c r="J325" s="5"/>
      <c r="K325" s="21" t="s">
        <v>55</v>
      </c>
      <c r="L325" s="45">
        <v>0</v>
      </c>
      <c r="M325" s="45">
        <v>0</v>
      </c>
      <c r="N325" s="45">
        <v>0</v>
      </c>
      <c r="O325" s="45">
        <v>1.6230494591295204</v>
      </c>
      <c r="P325" s="45">
        <v>25.274029860670705</v>
      </c>
      <c r="Q325" s="45">
        <v>0</v>
      </c>
      <c r="R325" s="46">
        <v>0</v>
      </c>
      <c r="S325" s="47">
        <f t="shared" si="204"/>
        <v>26.897079319800227</v>
      </c>
      <c r="U325" s="31" t="s">
        <v>55</v>
      </c>
      <c r="V325" s="84">
        <v>0</v>
      </c>
      <c r="W325" s="84">
        <v>0</v>
      </c>
      <c r="X325" s="84">
        <v>0</v>
      </c>
      <c r="Y325" s="84">
        <v>0</v>
      </c>
      <c r="Z325" s="84">
        <v>0</v>
      </c>
      <c r="AA325" s="84">
        <v>1.6230494591295204</v>
      </c>
      <c r="AB325" s="84">
        <v>25.274029860670705</v>
      </c>
      <c r="AC325" s="85">
        <v>0</v>
      </c>
      <c r="AD325" s="84">
        <v>0</v>
      </c>
      <c r="AE325" s="84">
        <v>0</v>
      </c>
      <c r="AF325" s="84">
        <v>0</v>
      </c>
      <c r="AG325" s="84">
        <v>0</v>
      </c>
      <c r="AH325" s="84">
        <v>0</v>
      </c>
      <c r="AI325" s="87">
        <f t="shared" si="205"/>
        <v>26.897079319800227</v>
      </c>
      <c r="AS325"/>
    </row>
    <row r="326" spans="1:45" ht="15">
      <c r="A326" s="8" t="s">
        <v>12</v>
      </c>
      <c r="B326" s="48">
        <v>0</v>
      </c>
      <c r="C326" s="48">
        <v>0</v>
      </c>
      <c r="D326" s="48">
        <v>0</v>
      </c>
      <c r="E326" s="48">
        <v>0</v>
      </c>
      <c r="F326" s="400"/>
      <c r="G326" s="48">
        <v>0</v>
      </c>
      <c r="H326" s="49">
        <v>0</v>
      </c>
      <c r="I326" s="50">
        <f t="shared" si="203"/>
        <v>0</v>
      </c>
      <c r="J326" s="5"/>
      <c r="K326" s="20" t="s">
        <v>12</v>
      </c>
      <c r="L326" s="51">
        <v>0</v>
      </c>
      <c r="M326" s="51">
        <v>0</v>
      </c>
      <c r="N326" s="51">
        <v>0</v>
      </c>
      <c r="O326" s="51">
        <v>0</v>
      </c>
      <c r="P326" s="51">
        <v>5.5951023041479742</v>
      </c>
      <c r="Q326" s="51">
        <v>0</v>
      </c>
      <c r="R326" s="52">
        <v>0</v>
      </c>
      <c r="S326" s="53">
        <f t="shared" si="204"/>
        <v>5.5951023041479742</v>
      </c>
      <c r="U326" s="30" t="s">
        <v>12</v>
      </c>
      <c r="V326" s="88">
        <v>0</v>
      </c>
      <c r="W326" s="88">
        <v>0</v>
      </c>
      <c r="X326" s="88">
        <v>0</v>
      </c>
      <c r="Y326" s="88">
        <v>0</v>
      </c>
      <c r="Z326" s="88">
        <v>0</v>
      </c>
      <c r="AA326" s="88">
        <v>0</v>
      </c>
      <c r="AB326" s="88">
        <v>5.5951023041479742</v>
      </c>
      <c r="AC326" s="89">
        <v>0</v>
      </c>
      <c r="AD326" s="88">
        <v>0</v>
      </c>
      <c r="AE326" s="88">
        <v>0</v>
      </c>
      <c r="AF326" s="88">
        <v>0</v>
      </c>
      <c r="AG326" s="88">
        <v>0</v>
      </c>
      <c r="AH326" s="88">
        <v>0</v>
      </c>
      <c r="AI326" s="90">
        <f t="shared" si="205"/>
        <v>5.5951023041479742</v>
      </c>
      <c r="AS326"/>
    </row>
    <row r="327" spans="1:45" ht="15">
      <c r="A327" s="9" t="s">
        <v>56</v>
      </c>
      <c r="B327" s="45">
        <v>0</v>
      </c>
      <c r="C327" s="45">
        <v>0</v>
      </c>
      <c r="D327" s="45">
        <v>0</v>
      </c>
      <c r="E327" s="45">
        <v>0</v>
      </c>
      <c r="F327" s="400"/>
      <c r="G327" s="45">
        <v>0</v>
      </c>
      <c r="H327" s="54">
        <v>0</v>
      </c>
      <c r="I327" s="44">
        <f t="shared" si="203"/>
        <v>0</v>
      </c>
      <c r="J327" s="5"/>
      <c r="K327" s="21" t="s">
        <v>56</v>
      </c>
      <c r="L327" s="45">
        <v>0</v>
      </c>
      <c r="M327" s="45">
        <v>0</v>
      </c>
      <c r="N327" s="45">
        <v>0</v>
      </c>
      <c r="O327" s="45">
        <v>0</v>
      </c>
      <c r="P327" s="45">
        <v>0</v>
      </c>
      <c r="Q327" s="45">
        <v>0</v>
      </c>
      <c r="R327" s="46">
        <v>0</v>
      </c>
      <c r="S327" s="47">
        <f t="shared" si="204"/>
        <v>0</v>
      </c>
      <c r="U327" s="31" t="s">
        <v>56</v>
      </c>
      <c r="V327" s="84">
        <v>0</v>
      </c>
      <c r="W327" s="84">
        <v>0</v>
      </c>
      <c r="X327" s="84">
        <v>0</v>
      </c>
      <c r="Y327" s="84">
        <v>0</v>
      </c>
      <c r="Z327" s="84">
        <v>0</v>
      </c>
      <c r="AA327" s="84">
        <v>0</v>
      </c>
      <c r="AB327" s="84">
        <v>0</v>
      </c>
      <c r="AC327" s="85">
        <v>0</v>
      </c>
      <c r="AD327" s="84">
        <v>0</v>
      </c>
      <c r="AE327" s="84">
        <v>0</v>
      </c>
      <c r="AF327" s="84">
        <v>0</v>
      </c>
      <c r="AG327" s="84">
        <v>0</v>
      </c>
      <c r="AH327" s="84">
        <v>0</v>
      </c>
      <c r="AI327" s="87">
        <f t="shared" si="205"/>
        <v>0</v>
      </c>
      <c r="AS327"/>
    </row>
    <row r="328" spans="1:45" ht="15">
      <c r="A328" s="8" t="s">
        <v>17</v>
      </c>
      <c r="B328" s="48">
        <v>5.6503111947737406</v>
      </c>
      <c r="C328" s="48">
        <v>0</v>
      </c>
      <c r="D328" s="48">
        <v>7.1958011276987255E-2</v>
      </c>
      <c r="E328" s="48">
        <v>0</v>
      </c>
      <c r="F328" s="400"/>
      <c r="G328" s="48">
        <v>0</v>
      </c>
      <c r="H328" s="49">
        <v>0</v>
      </c>
      <c r="I328" s="50">
        <f t="shared" si="203"/>
        <v>5.7222692060507274</v>
      </c>
      <c r="J328" s="5"/>
      <c r="K328" s="20" t="s">
        <v>17</v>
      </c>
      <c r="L328" s="51">
        <v>5.6503111947737406</v>
      </c>
      <c r="M328" s="51">
        <v>0</v>
      </c>
      <c r="N328" s="51">
        <v>7.1958011276987255E-2</v>
      </c>
      <c r="O328" s="51">
        <v>0</v>
      </c>
      <c r="P328" s="51">
        <v>1.6792800445036487</v>
      </c>
      <c r="Q328" s="51">
        <v>0</v>
      </c>
      <c r="R328" s="52">
        <v>0</v>
      </c>
      <c r="S328" s="53">
        <f t="shared" si="204"/>
        <v>7.4015492505543765</v>
      </c>
      <c r="U328" s="30" t="s">
        <v>17</v>
      </c>
      <c r="V328" s="88">
        <v>0</v>
      </c>
      <c r="W328" s="88">
        <v>5.6503111947737406</v>
      </c>
      <c r="X328" s="88">
        <v>0</v>
      </c>
      <c r="Y328" s="88">
        <v>0</v>
      </c>
      <c r="Z328" s="88">
        <v>0</v>
      </c>
      <c r="AA328" s="88">
        <v>0</v>
      </c>
      <c r="AB328" s="88">
        <v>1.6792800445036487</v>
      </c>
      <c r="AC328" s="89">
        <v>7.1958011276987255E-2</v>
      </c>
      <c r="AD328" s="88">
        <v>0</v>
      </c>
      <c r="AE328" s="88">
        <v>0</v>
      </c>
      <c r="AF328" s="88">
        <v>0</v>
      </c>
      <c r="AG328" s="88">
        <v>7.1958011276987255E-2</v>
      </c>
      <c r="AH328" s="88">
        <v>0</v>
      </c>
      <c r="AI328" s="90">
        <f t="shared" si="205"/>
        <v>7.4015492505543765</v>
      </c>
      <c r="AS328"/>
    </row>
    <row r="329" spans="1:45" ht="15">
      <c r="A329" s="9" t="s">
        <v>141</v>
      </c>
      <c r="B329" s="45">
        <v>39.35424557260994</v>
      </c>
      <c r="C329" s="45">
        <v>426.07129880006977</v>
      </c>
      <c r="D329" s="45">
        <v>88.046826360432888</v>
      </c>
      <c r="E329" s="45">
        <v>0</v>
      </c>
      <c r="F329" s="400"/>
      <c r="G329" s="45">
        <v>0</v>
      </c>
      <c r="H329" s="54">
        <v>0</v>
      </c>
      <c r="I329" s="44">
        <f t="shared" si="203"/>
        <v>553.4723707331126</v>
      </c>
      <c r="J329" s="5"/>
      <c r="K329" s="21" t="s">
        <v>141</v>
      </c>
      <c r="L329" s="45">
        <v>39.35424557260994</v>
      </c>
      <c r="M329" s="45">
        <v>426.07129880006977</v>
      </c>
      <c r="N329" s="45">
        <v>88.046826360432888</v>
      </c>
      <c r="O329" s="45">
        <v>0</v>
      </c>
      <c r="P329" s="45">
        <v>0.15736204099314549</v>
      </c>
      <c r="Q329" s="45">
        <v>0</v>
      </c>
      <c r="R329" s="46">
        <v>0</v>
      </c>
      <c r="S329" s="47">
        <f t="shared" si="204"/>
        <v>553.62973277410572</v>
      </c>
      <c r="U329" s="31" t="s">
        <v>141</v>
      </c>
      <c r="V329" s="84">
        <v>38.586132368403007</v>
      </c>
      <c r="W329" s="84">
        <v>0</v>
      </c>
      <c r="X329" s="84">
        <v>0</v>
      </c>
      <c r="Y329" s="84">
        <v>426.07129880006977</v>
      </c>
      <c r="Z329" s="84">
        <v>25.350439929664645</v>
      </c>
      <c r="AA329" s="84">
        <v>0</v>
      </c>
      <c r="AB329" s="84">
        <v>0.15736204099314549</v>
      </c>
      <c r="AC329" s="85">
        <v>63.464499634975176</v>
      </c>
      <c r="AD329" s="84">
        <v>0.76811320420693052</v>
      </c>
      <c r="AE329" s="84">
        <v>0</v>
      </c>
      <c r="AF329" s="84">
        <v>0</v>
      </c>
      <c r="AG329" s="84">
        <v>62.696386430768243</v>
      </c>
      <c r="AH329" s="84">
        <v>0</v>
      </c>
      <c r="AI329" s="87">
        <f t="shared" si="205"/>
        <v>553.62973277410572</v>
      </c>
      <c r="AS329"/>
    </row>
    <row r="330" spans="1:45" ht="15">
      <c r="A330" s="8" t="s">
        <v>25</v>
      </c>
      <c r="B330" s="48">
        <v>16.967262064698652</v>
      </c>
      <c r="C330" s="48">
        <v>0.98362619442419474</v>
      </c>
      <c r="D330" s="48">
        <v>2.0593114970532547</v>
      </c>
      <c r="E330" s="48">
        <v>247.41533703429701</v>
      </c>
      <c r="F330" s="400"/>
      <c r="G330" s="48">
        <v>12.084902186757484</v>
      </c>
      <c r="H330" s="49">
        <v>0</v>
      </c>
      <c r="I330" s="50">
        <f t="shared" si="203"/>
        <v>279.51043897723059</v>
      </c>
      <c r="J330" s="5"/>
      <c r="K330" s="20" t="s">
        <v>25</v>
      </c>
      <c r="L330" s="51">
        <v>16.967262064698652</v>
      </c>
      <c r="M330" s="51">
        <v>0.98362619442419474</v>
      </c>
      <c r="N330" s="51">
        <v>2.0593114970532547</v>
      </c>
      <c r="O330" s="51">
        <v>247.41533703429701</v>
      </c>
      <c r="P330" s="51">
        <v>2.0561715033082395</v>
      </c>
      <c r="Q330" s="51">
        <v>12.084902186757484</v>
      </c>
      <c r="R330" s="52">
        <v>0</v>
      </c>
      <c r="S330" s="53">
        <f t="shared" si="204"/>
        <v>281.56661048053883</v>
      </c>
      <c r="U330" s="30" t="s">
        <v>25</v>
      </c>
      <c r="V330" s="88">
        <v>0.49143440842133101</v>
      </c>
      <c r="W330" s="88">
        <v>5.0833009175997121</v>
      </c>
      <c r="X330" s="88">
        <v>12.084902186757484</v>
      </c>
      <c r="Y330" s="88">
        <v>0.98362619442419474</v>
      </c>
      <c r="Z330" s="88">
        <v>1.7025403564696947E-2</v>
      </c>
      <c r="AA330" s="88">
        <v>243.84269245770815</v>
      </c>
      <c r="AB330" s="88">
        <v>2.0561715033082395</v>
      </c>
      <c r="AC330" s="89">
        <v>17.007457408755016</v>
      </c>
      <c r="AD330" s="88">
        <v>11.39252673867761</v>
      </c>
      <c r="AE330" s="88">
        <v>3.5726445765888504</v>
      </c>
      <c r="AF330" s="88">
        <v>0</v>
      </c>
      <c r="AG330" s="88">
        <v>2.0422860934885576</v>
      </c>
      <c r="AH330" s="88">
        <v>0</v>
      </c>
      <c r="AI330" s="90">
        <f t="shared" si="205"/>
        <v>281.56661048053877</v>
      </c>
      <c r="AS330"/>
    </row>
    <row r="331" spans="1:45" ht="15">
      <c r="A331" s="9" t="s">
        <v>24</v>
      </c>
      <c r="B331" s="45">
        <v>5.5754235483561612</v>
      </c>
      <c r="C331" s="45">
        <v>0</v>
      </c>
      <c r="D331" s="45">
        <v>0</v>
      </c>
      <c r="E331" s="45">
        <v>0</v>
      </c>
      <c r="F331" s="400"/>
      <c r="G331" s="45">
        <v>0</v>
      </c>
      <c r="H331" s="54">
        <v>0</v>
      </c>
      <c r="I331" s="44">
        <f t="shared" si="203"/>
        <v>5.5754235483561612</v>
      </c>
      <c r="J331" s="5"/>
      <c r="K331" s="21" t="s">
        <v>24</v>
      </c>
      <c r="L331" s="45">
        <v>5.5754235483561612</v>
      </c>
      <c r="M331" s="45">
        <v>0</v>
      </c>
      <c r="N331" s="45">
        <v>0</v>
      </c>
      <c r="O331" s="45">
        <v>0</v>
      </c>
      <c r="P331" s="45">
        <v>0</v>
      </c>
      <c r="Q331" s="45">
        <v>0</v>
      </c>
      <c r="R331" s="46">
        <v>0</v>
      </c>
      <c r="S331" s="47">
        <f t="shared" si="204"/>
        <v>5.5754235483561612</v>
      </c>
      <c r="U331" s="31" t="s">
        <v>24</v>
      </c>
      <c r="V331" s="84">
        <v>5.1725699371480749</v>
      </c>
      <c r="W331" s="84">
        <v>0</v>
      </c>
      <c r="X331" s="84">
        <v>0</v>
      </c>
      <c r="Y331" s="84">
        <v>0</v>
      </c>
      <c r="Z331" s="84">
        <v>0</v>
      </c>
      <c r="AA331" s="84">
        <v>0</v>
      </c>
      <c r="AB331" s="84">
        <v>0</v>
      </c>
      <c r="AC331" s="85">
        <v>0.40285361120808633</v>
      </c>
      <c r="AD331" s="84">
        <v>0.40285361120808633</v>
      </c>
      <c r="AE331" s="84">
        <v>0</v>
      </c>
      <c r="AF331" s="84">
        <v>0</v>
      </c>
      <c r="AG331" s="84">
        <v>0</v>
      </c>
      <c r="AH331" s="84">
        <v>0</v>
      </c>
      <c r="AI331" s="87">
        <f t="shared" si="205"/>
        <v>5.5754235483561612</v>
      </c>
      <c r="AS331"/>
    </row>
    <row r="332" spans="1:45" ht="15">
      <c r="A332" s="8" t="s">
        <v>57</v>
      </c>
      <c r="B332" s="48">
        <v>0</v>
      </c>
      <c r="C332" s="48">
        <v>2.7607327530518162E-2</v>
      </c>
      <c r="D332" s="48">
        <v>0</v>
      </c>
      <c r="E332" s="48">
        <v>0</v>
      </c>
      <c r="F332" s="400"/>
      <c r="G332" s="48">
        <v>0</v>
      </c>
      <c r="H332" s="49">
        <v>0</v>
      </c>
      <c r="I332" s="50">
        <f t="shared" si="203"/>
        <v>2.7607327530518162E-2</v>
      </c>
      <c r="J332" s="5"/>
      <c r="K332" s="20" t="s">
        <v>57</v>
      </c>
      <c r="L332" s="51">
        <v>0</v>
      </c>
      <c r="M332" s="51">
        <v>2.7607327530518162E-2</v>
      </c>
      <c r="N332" s="51">
        <v>0</v>
      </c>
      <c r="O332" s="51">
        <v>0</v>
      </c>
      <c r="P332" s="51">
        <v>0</v>
      </c>
      <c r="Q332" s="51">
        <v>0</v>
      </c>
      <c r="R332" s="52">
        <v>0</v>
      </c>
      <c r="S332" s="53">
        <f t="shared" si="204"/>
        <v>2.7607327530518162E-2</v>
      </c>
      <c r="U332" s="30" t="s">
        <v>57</v>
      </c>
      <c r="V332" s="88">
        <v>0</v>
      </c>
      <c r="W332" s="88">
        <v>0</v>
      </c>
      <c r="X332" s="88">
        <v>0</v>
      </c>
      <c r="Y332" s="88">
        <v>2.7607327530518162E-2</v>
      </c>
      <c r="Z332" s="88">
        <v>0</v>
      </c>
      <c r="AA332" s="88">
        <v>0</v>
      </c>
      <c r="AB332" s="88">
        <v>0</v>
      </c>
      <c r="AC332" s="89">
        <v>0</v>
      </c>
      <c r="AD332" s="88">
        <v>0</v>
      </c>
      <c r="AE332" s="88">
        <v>0</v>
      </c>
      <c r="AF332" s="88">
        <v>0</v>
      </c>
      <c r="AG332" s="88">
        <v>0</v>
      </c>
      <c r="AH332" s="88">
        <v>0</v>
      </c>
      <c r="AI332" s="90">
        <f t="shared" si="205"/>
        <v>2.7607327530518162E-2</v>
      </c>
      <c r="AS332"/>
    </row>
    <row r="333" spans="1:45" ht="15">
      <c r="A333" s="9" t="s">
        <v>22</v>
      </c>
      <c r="B333" s="45">
        <v>0</v>
      </c>
      <c r="C333" s="45">
        <v>2.9247251431449075</v>
      </c>
      <c r="D333" s="45">
        <v>0</v>
      </c>
      <c r="E333" s="45">
        <v>0</v>
      </c>
      <c r="F333" s="400"/>
      <c r="G333" s="45">
        <v>0</v>
      </c>
      <c r="H333" s="54">
        <v>0</v>
      </c>
      <c r="I333" s="44">
        <f t="shared" si="203"/>
        <v>2.9247251431449075</v>
      </c>
      <c r="J333" s="5"/>
      <c r="K333" s="21" t="s">
        <v>22</v>
      </c>
      <c r="L333" s="45">
        <v>0</v>
      </c>
      <c r="M333" s="45">
        <v>2.9247251431449075</v>
      </c>
      <c r="N333" s="45">
        <v>0</v>
      </c>
      <c r="O333" s="45">
        <v>0</v>
      </c>
      <c r="P333" s="45">
        <v>1.0355524643393341</v>
      </c>
      <c r="Q333" s="45">
        <v>0</v>
      </c>
      <c r="R333" s="46">
        <v>0</v>
      </c>
      <c r="S333" s="47">
        <f t="shared" si="204"/>
        <v>3.9602776074842416</v>
      </c>
      <c r="U333" s="31" t="s">
        <v>22</v>
      </c>
      <c r="V333" s="84">
        <v>0</v>
      </c>
      <c r="W333" s="84">
        <v>0</v>
      </c>
      <c r="X333" s="84">
        <v>0</v>
      </c>
      <c r="Y333" s="84">
        <v>2.9247251431449075</v>
      </c>
      <c r="Z333" s="84">
        <v>0</v>
      </c>
      <c r="AA333" s="84">
        <v>0</v>
      </c>
      <c r="AB333" s="84">
        <v>1.0355524643393341</v>
      </c>
      <c r="AC333" s="85">
        <v>0</v>
      </c>
      <c r="AD333" s="84">
        <v>0</v>
      </c>
      <c r="AE333" s="84">
        <v>0</v>
      </c>
      <c r="AF333" s="84">
        <v>0</v>
      </c>
      <c r="AG333" s="84">
        <v>0</v>
      </c>
      <c r="AH333" s="84">
        <v>0</v>
      </c>
      <c r="AI333" s="87">
        <f t="shared" si="205"/>
        <v>3.9602776074842416</v>
      </c>
      <c r="AS333"/>
    </row>
    <row r="334" spans="1:45" ht="15">
      <c r="A334" s="8" t="s">
        <v>21</v>
      </c>
      <c r="B334" s="48">
        <v>0</v>
      </c>
      <c r="C334" s="48">
        <v>0</v>
      </c>
      <c r="D334" s="48">
        <v>0</v>
      </c>
      <c r="E334" s="48">
        <v>0</v>
      </c>
      <c r="F334" s="400"/>
      <c r="G334" s="48">
        <v>0</v>
      </c>
      <c r="H334" s="49">
        <v>0</v>
      </c>
      <c r="I334" s="50">
        <f t="shared" si="203"/>
        <v>0</v>
      </c>
      <c r="J334" s="5"/>
      <c r="K334" s="20" t="s">
        <v>21</v>
      </c>
      <c r="L334" s="51">
        <v>0</v>
      </c>
      <c r="M334" s="51">
        <v>0</v>
      </c>
      <c r="N334" s="51">
        <v>0</v>
      </c>
      <c r="O334" s="51">
        <v>0</v>
      </c>
      <c r="P334" s="51">
        <v>0</v>
      </c>
      <c r="Q334" s="51">
        <v>0</v>
      </c>
      <c r="R334" s="52">
        <v>0</v>
      </c>
      <c r="S334" s="53">
        <f t="shared" si="204"/>
        <v>0</v>
      </c>
      <c r="U334" s="30" t="s">
        <v>58</v>
      </c>
      <c r="V334" s="88">
        <v>0</v>
      </c>
      <c r="W334" s="88">
        <v>0</v>
      </c>
      <c r="X334" s="88">
        <v>0</v>
      </c>
      <c r="Y334" s="88">
        <v>0</v>
      </c>
      <c r="Z334" s="88">
        <v>0</v>
      </c>
      <c r="AA334" s="88">
        <v>0</v>
      </c>
      <c r="AB334" s="88">
        <v>0</v>
      </c>
      <c r="AC334" s="89">
        <v>0</v>
      </c>
      <c r="AD334" s="88">
        <v>0</v>
      </c>
      <c r="AE334" s="88">
        <v>0</v>
      </c>
      <c r="AF334" s="88">
        <v>0</v>
      </c>
      <c r="AG334" s="88">
        <v>0</v>
      </c>
      <c r="AH334" s="88">
        <v>0</v>
      </c>
      <c r="AI334" s="90">
        <f t="shared" si="205"/>
        <v>0</v>
      </c>
      <c r="AS334"/>
    </row>
    <row r="335" spans="1:45" ht="15">
      <c r="A335" s="10" t="s">
        <v>61</v>
      </c>
      <c r="B335" s="45">
        <v>0</v>
      </c>
      <c r="C335" s="45">
        <v>0</v>
      </c>
      <c r="D335" s="45">
        <v>0</v>
      </c>
      <c r="E335" s="45">
        <v>0</v>
      </c>
      <c r="F335" s="400"/>
      <c r="G335" s="45">
        <v>0</v>
      </c>
      <c r="H335" s="54">
        <v>0</v>
      </c>
      <c r="I335" s="44">
        <f t="shared" si="203"/>
        <v>0</v>
      </c>
      <c r="J335" s="5"/>
      <c r="K335" s="22" t="s">
        <v>61</v>
      </c>
      <c r="L335" s="45">
        <v>0</v>
      </c>
      <c r="M335" s="45">
        <v>0</v>
      </c>
      <c r="N335" s="45">
        <v>0</v>
      </c>
      <c r="O335" s="45">
        <v>0</v>
      </c>
      <c r="P335" s="45">
        <v>0</v>
      </c>
      <c r="Q335" s="45">
        <v>0</v>
      </c>
      <c r="R335" s="46">
        <v>0</v>
      </c>
      <c r="S335" s="47">
        <f t="shared" si="204"/>
        <v>0</v>
      </c>
      <c r="U335" s="32" t="s">
        <v>59</v>
      </c>
      <c r="V335" s="84">
        <v>0</v>
      </c>
      <c r="W335" s="84">
        <v>0</v>
      </c>
      <c r="X335" s="84">
        <v>0</v>
      </c>
      <c r="Y335" s="84">
        <v>0</v>
      </c>
      <c r="Z335" s="84">
        <v>0</v>
      </c>
      <c r="AA335" s="84">
        <v>0</v>
      </c>
      <c r="AB335" s="84">
        <v>0</v>
      </c>
      <c r="AC335" s="85">
        <v>0</v>
      </c>
      <c r="AD335" s="86">
        <v>0</v>
      </c>
      <c r="AE335" s="86">
        <v>0</v>
      </c>
      <c r="AF335" s="86">
        <v>0</v>
      </c>
      <c r="AG335" s="86">
        <v>0</v>
      </c>
      <c r="AH335" s="86">
        <v>0</v>
      </c>
      <c r="AI335" s="87">
        <f t="shared" si="205"/>
        <v>0</v>
      </c>
      <c r="AS335"/>
    </row>
    <row r="336" spans="1:45">
      <c r="A336" s="11" t="s">
        <v>23</v>
      </c>
      <c r="B336" s="55">
        <v>0</v>
      </c>
      <c r="C336" s="55">
        <v>0</v>
      </c>
      <c r="D336" s="55">
        <v>0</v>
      </c>
      <c r="E336" s="55">
        <v>0</v>
      </c>
      <c r="F336" s="400"/>
      <c r="G336" s="55">
        <v>0</v>
      </c>
      <c r="H336" s="56">
        <v>0</v>
      </c>
      <c r="I336" s="57">
        <f t="shared" si="203"/>
        <v>0</v>
      </c>
      <c r="J336" s="5"/>
      <c r="K336" s="23" t="s">
        <v>23</v>
      </c>
      <c r="L336" s="58">
        <v>0</v>
      </c>
      <c r="M336" s="58">
        <v>0</v>
      </c>
      <c r="N336" s="58">
        <v>0</v>
      </c>
      <c r="O336" s="58">
        <v>0</v>
      </c>
      <c r="P336" s="58">
        <v>0</v>
      </c>
      <c r="Q336" s="58">
        <v>0</v>
      </c>
      <c r="R336" s="59">
        <v>0</v>
      </c>
      <c r="S336" s="60">
        <f t="shared" si="204"/>
        <v>0</v>
      </c>
      <c r="U336" s="33" t="s">
        <v>62</v>
      </c>
      <c r="V336" s="91">
        <v>0</v>
      </c>
      <c r="W336" s="91">
        <v>0</v>
      </c>
      <c r="X336" s="91">
        <v>0</v>
      </c>
      <c r="Y336" s="91">
        <v>0</v>
      </c>
      <c r="Z336" s="91">
        <v>0</v>
      </c>
      <c r="AA336" s="91">
        <v>0</v>
      </c>
      <c r="AB336" s="91">
        <v>0</v>
      </c>
      <c r="AC336" s="91">
        <v>0</v>
      </c>
      <c r="AD336" s="91">
        <v>0</v>
      </c>
      <c r="AE336" s="91">
        <v>0</v>
      </c>
      <c r="AF336" s="91">
        <v>0</v>
      </c>
      <c r="AG336" s="91">
        <v>0</v>
      </c>
      <c r="AH336" s="92">
        <v>0</v>
      </c>
      <c r="AI336" s="93">
        <f t="shared" si="205"/>
        <v>0</v>
      </c>
      <c r="AS336"/>
    </row>
    <row r="337" spans="1:45">
      <c r="A337" s="12" t="s">
        <v>19</v>
      </c>
      <c r="B337" s="61">
        <v>0</v>
      </c>
      <c r="C337" s="61">
        <v>0</v>
      </c>
      <c r="D337" s="61">
        <v>0</v>
      </c>
      <c r="E337" s="61">
        <v>0</v>
      </c>
      <c r="F337" s="400"/>
      <c r="G337" s="61">
        <v>0</v>
      </c>
      <c r="H337" s="62">
        <v>0</v>
      </c>
      <c r="I337" s="63">
        <f t="shared" si="203"/>
        <v>0</v>
      </c>
      <c r="J337" s="5"/>
      <c r="K337" s="24" t="s">
        <v>19</v>
      </c>
      <c r="L337" s="61">
        <v>0</v>
      </c>
      <c r="M337" s="61">
        <v>0</v>
      </c>
      <c r="N337" s="61">
        <v>0</v>
      </c>
      <c r="O337" s="61">
        <v>0</v>
      </c>
      <c r="P337" s="61">
        <v>0</v>
      </c>
      <c r="Q337" s="61">
        <v>0</v>
      </c>
      <c r="R337" s="64">
        <v>0</v>
      </c>
      <c r="S337" s="65">
        <f t="shared" si="204"/>
        <v>0</v>
      </c>
      <c r="U337" s="34" t="s">
        <v>19</v>
      </c>
      <c r="V337" s="94">
        <v>0</v>
      </c>
      <c r="W337" s="94">
        <v>0</v>
      </c>
      <c r="X337" s="94">
        <v>0</v>
      </c>
      <c r="Y337" s="94">
        <v>0</v>
      </c>
      <c r="Z337" s="94">
        <v>0</v>
      </c>
      <c r="AA337" s="94">
        <v>0</v>
      </c>
      <c r="AB337" s="94">
        <v>0</v>
      </c>
      <c r="AC337" s="94">
        <v>0</v>
      </c>
      <c r="AD337" s="95">
        <v>0</v>
      </c>
      <c r="AE337" s="95">
        <v>0</v>
      </c>
      <c r="AF337" s="95">
        <v>0</v>
      </c>
      <c r="AG337" s="95">
        <v>0</v>
      </c>
      <c r="AH337" s="95">
        <v>0</v>
      </c>
      <c r="AI337" s="96">
        <f t="shared" si="205"/>
        <v>0</v>
      </c>
      <c r="AS337"/>
    </row>
    <row r="338" spans="1:45">
      <c r="A338" s="11" t="s">
        <v>20</v>
      </c>
      <c r="B338" s="55">
        <v>0</v>
      </c>
      <c r="C338" s="55">
        <v>0</v>
      </c>
      <c r="D338" s="55">
        <v>0</v>
      </c>
      <c r="E338" s="55">
        <v>0</v>
      </c>
      <c r="F338" s="400"/>
      <c r="G338" s="55">
        <v>0</v>
      </c>
      <c r="H338" s="56">
        <v>0</v>
      </c>
      <c r="I338" s="57">
        <f t="shared" si="203"/>
        <v>0</v>
      </c>
      <c r="J338" s="5"/>
      <c r="K338" s="23" t="s">
        <v>20</v>
      </c>
      <c r="L338" s="58">
        <v>0</v>
      </c>
      <c r="M338" s="58">
        <v>0</v>
      </c>
      <c r="N338" s="58">
        <v>0</v>
      </c>
      <c r="O338" s="58">
        <v>0</v>
      </c>
      <c r="P338" s="58">
        <v>0</v>
      </c>
      <c r="Q338" s="58">
        <v>0</v>
      </c>
      <c r="R338" s="59">
        <v>0</v>
      </c>
      <c r="S338" s="60">
        <f t="shared" si="204"/>
        <v>0</v>
      </c>
      <c r="U338" s="33" t="s">
        <v>20</v>
      </c>
      <c r="V338" s="91">
        <v>0</v>
      </c>
      <c r="W338" s="91">
        <v>0</v>
      </c>
      <c r="X338" s="91">
        <v>0</v>
      </c>
      <c r="Y338" s="91">
        <v>0</v>
      </c>
      <c r="Z338" s="91">
        <v>0</v>
      </c>
      <c r="AA338" s="91">
        <v>0</v>
      </c>
      <c r="AB338" s="91">
        <v>0</v>
      </c>
      <c r="AC338" s="91">
        <v>0</v>
      </c>
      <c r="AD338" s="91">
        <v>0</v>
      </c>
      <c r="AE338" s="91">
        <v>0</v>
      </c>
      <c r="AF338" s="91">
        <v>0</v>
      </c>
      <c r="AG338" s="91">
        <v>0</v>
      </c>
      <c r="AH338" s="92">
        <v>0</v>
      </c>
      <c r="AI338" s="93">
        <f t="shared" si="205"/>
        <v>0</v>
      </c>
      <c r="AS338"/>
    </row>
    <row r="339" spans="1:45" ht="15" thickBot="1">
      <c r="A339" s="13" t="s">
        <v>11</v>
      </c>
      <c r="B339" s="66">
        <v>0</v>
      </c>
      <c r="C339" s="66">
        <v>0</v>
      </c>
      <c r="D339" s="66">
        <v>0</v>
      </c>
      <c r="E339" s="66">
        <v>0</v>
      </c>
      <c r="F339" s="401"/>
      <c r="G339" s="66">
        <v>0</v>
      </c>
      <c r="H339" s="67">
        <v>0</v>
      </c>
      <c r="I339" s="68">
        <f t="shared" si="203"/>
        <v>0</v>
      </c>
      <c r="J339" s="5"/>
      <c r="K339" s="25" t="s">
        <v>11</v>
      </c>
      <c r="L339" s="66">
        <v>0</v>
      </c>
      <c r="M339" s="66">
        <v>0</v>
      </c>
      <c r="N339" s="66">
        <v>0</v>
      </c>
      <c r="O339" s="66">
        <v>0</v>
      </c>
      <c r="P339" s="66">
        <v>0</v>
      </c>
      <c r="Q339" s="66">
        <v>0</v>
      </c>
      <c r="R339" s="69">
        <v>0</v>
      </c>
      <c r="S339" s="70">
        <f t="shared" si="204"/>
        <v>0</v>
      </c>
      <c r="U339" s="34" t="s">
        <v>11</v>
      </c>
      <c r="V339" s="94">
        <v>0</v>
      </c>
      <c r="W339" s="94">
        <v>0</v>
      </c>
      <c r="X339" s="94">
        <v>0</v>
      </c>
      <c r="Y339" s="94">
        <v>0</v>
      </c>
      <c r="Z339" s="94">
        <v>0</v>
      </c>
      <c r="AA339" s="94">
        <v>0</v>
      </c>
      <c r="AB339" s="94">
        <v>0</v>
      </c>
      <c r="AC339" s="94">
        <v>0</v>
      </c>
      <c r="AD339" s="95">
        <v>0</v>
      </c>
      <c r="AE339" s="95">
        <v>0</v>
      </c>
      <c r="AF339" s="95">
        <v>0</v>
      </c>
      <c r="AG339" s="95">
        <v>0</v>
      </c>
      <c r="AH339" s="95">
        <v>0</v>
      </c>
      <c r="AI339" s="96">
        <f t="shared" si="205"/>
        <v>0</v>
      </c>
      <c r="AS339"/>
    </row>
    <row r="340" spans="1:45" ht="15">
      <c r="A340" s="14" t="s">
        <v>26</v>
      </c>
      <c r="B340" s="71">
        <f>SUM(B319:B335)</f>
        <v>75.010551155416607</v>
      </c>
      <c r="C340" s="71">
        <f t="shared" ref="C340:I340" si="206">SUM(C319:C335)</f>
        <v>433.97202465373061</v>
      </c>
      <c r="D340" s="71">
        <f t="shared" si="206"/>
        <v>92.396610173794414</v>
      </c>
      <c r="E340" s="71">
        <f t="shared" si="206"/>
        <v>249.03838649342654</v>
      </c>
      <c r="F340" s="71">
        <f t="shared" si="206"/>
        <v>0</v>
      </c>
      <c r="G340" s="71">
        <f t="shared" si="206"/>
        <v>12.084902186757484</v>
      </c>
      <c r="H340" s="72">
        <f t="shared" si="206"/>
        <v>0</v>
      </c>
      <c r="I340" s="44">
        <f t="shared" si="206"/>
        <v>862.50247466312567</v>
      </c>
      <c r="J340" s="5"/>
      <c r="K340" s="26" t="s">
        <v>26</v>
      </c>
      <c r="L340" s="71">
        <f>SUM(L319:L335)</f>
        <v>75.010551155416607</v>
      </c>
      <c r="M340" s="71">
        <f t="shared" ref="M340:S340" si="207">SUM(M319:M335)</f>
        <v>433.97202465373061</v>
      </c>
      <c r="N340" s="71">
        <f t="shared" si="207"/>
        <v>92.396610173794414</v>
      </c>
      <c r="O340" s="71">
        <f t="shared" si="207"/>
        <v>249.03838649342654</v>
      </c>
      <c r="P340" s="71">
        <f t="shared" si="207"/>
        <v>35.797498217963046</v>
      </c>
      <c r="Q340" s="71">
        <f t="shared" si="207"/>
        <v>12.084902186757484</v>
      </c>
      <c r="R340" s="72">
        <f t="shared" si="207"/>
        <v>0</v>
      </c>
      <c r="S340" s="73">
        <f t="shared" si="207"/>
        <v>898.29997288108871</v>
      </c>
      <c r="U340" s="35" t="s">
        <v>60</v>
      </c>
      <c r="V340" s="97">
        <f>SUM(V319:V335)</f>
        <v>51.71051656942771</v>
      </c>
      <c r="W340" s="97">
        <f t="shared" ref="W340:AH340" si="208">SUM(W319:W335)</f>
        <v>10.733612112373454</v>
      </c>
      <c r="X340" s="97">
        <f t="shared" si="208"/>
        <v>12.084902186757484</v>
      </c>
      <c r="Y340" s="97">
        <f t="shared" si="208"/>
        <v>433.97202465373061</v>
      </c>
      <c r="Z340" s="97">
        <f t="shared" si="208"/>
        <v>27.585979638260625</v>
      </c>
      <c r="AA340" s="97">
        <f t="shared" si="208"/>
        <v>245.46574191683769</v>
      </c>
      <c r="AB340" s="97">
        <f t="shared" si="208"/>
        <v>35.797498217963046</v>
      </c>
      <c r="AC340" s="97">
        <f t="shared" si="208"/>
        <v>80.949697585738107</v>
      </c>
      <c r="AD340" s="98">
        <f t="shared" si="208"/>
        <v>12.566422473615457</v>
      </c>
      <c r="AE340" s="98">
        <f t="shared" si="208"/>
        <v>3.5726445765888504</v>
      </c>
      <c r="AF340" s="98">
        <f t="shared" si="208"/>
        <v>0</v>
      </c>
      <c r="AG340" s="98">
        <f t="shared" si="208"/>
        <v>64.810630535533789</v>
      </c>
      <c r="AH340" s="98">
        <f t="shared" si="208"/>
        <v>0</v>
      </c>
      <c r="AI340" s="99">
        <f>SUM(V340:AC340)</f>
        <v>898.29997288108882</v>
      </c>
      <c r="AS340"/>
    </row>
    <row r="341" spans="1:45" s="2" customFormat="1" ht="15" thickBot="1">
      <c r="A341" s="15" t="s">
        <v>100</v>
      </c>
      <c r="B341" s="100">
        <f>IF($I340=0,"-",B340/$I340)</f>
        <v>8.6968505434971727E-2</v>
      </c>
      <c r="C341" s="100">
        <f t="shared" ref="C341:H341" si="209">IF($I340=0,"-",C340/$I340)</f>
        <v>0.503154526974813</v>
      </c>
      <c r="D341" s="100">
        <f t="shared" si="209"/>
        <v>0.10712619718555878</v>
      </c>
      <c r="E341" s="100">
        <f t="shared" si="209"/>
        <v>0.28873932980968597</v>
      </c>
      <c r="F341" s="100">
        <f t="shared" si="209"/>
        <v>0</v>
      </c>
      <c r="G341" s="100">
        <f t="shared" si="209"/>
        <v>1.4011440594970557E-2</v>
      </c>
      <c r="H341" s="101">
        <f t="shared" si="209"/>
        <v>0</v>
      </c>
      <c r="I341" s="102">
        <f>SUM(B341:H341)</f>
        <v>1</v>
      </c>
      <c r="J341"/>
      <c r="K341" s="27" t="s">
        <v>100</v>
      </c>
      <c r="L341" s="76">
        <f>IF($S340=0,"-",L340/$S340)</f>
        <v>8.3502786841724672E-2</v>
      </c>
      <c r="M341" s="76">
        <f t="shared" ref="M341:R341" si="210">IF($S340=0,"-",M340/$S340)</f>
        <v>0.48310368223864691</v>
      </c>
      <c r="N341" s="76">
        <f t="shared" si="210"/>
        <v>0.10285718909403251</v>
      </c>
      <c r="O341" s="76">
        <f t="shared" si="210"/>
        <v>0.27723298899218901</v>
      </c>
      <c r="P341" s="76">
        <f t="shared" si="210"/>
        <v>3.9850271956650377E-2</v>
      </c>
      <c r="Q341" s="76">
        <f t="shared" si="210"/>
        <v>1.3453080876756529E-2</v>
      </c>
      <c r="R341" s="77">
        <f t="shared" si="210"/>
        <v>0</v>
      </c>
      <c r="S341" s="78">
        <f>SUM(L341:R341)</f>
        <v>1</v>
      </c>
      <c r="U341" s="36" t="s">
        <v>100</v>
      </c>
      <c r="V341" s="103">
        <f>+V340/$AI340</f>
        <v>5.7564864889818733E-2</v>
      </c>
      <c r="W341" s="103">
        <f t="shared" ref="W341:AH341" si="211">+W340/$AI340</f>
        <v>1.1948806007360639E-2</v>
      </c>
      <c r="X341" s="103">
        <f t="shared" si="211"/>
        <v>1.3453080876756528E-2</v>
      </c>
      <c r="Y341" s="103">
        <f t="shared" si="211"/>
        <v>0.48310368223864686</v>
      </c>
      <c r="Z341" s="103">
        <f t="shared" si="211"/>
        <v>3.0709095481529398E-2</v>
      </c>
      <c r="AA341" s="103">
        <f t="shared" si="211"/>
        <v>0.27325587145412378</v>
      </c>
      <c r="AB341" s="103">
        <f t="shared" si="211"/>
        <v>3.9850271956650377E-2</v>
      </c>
      <c r="AC341" s="103">
        <f t="shared" si="211"/>
        <v>9.0114327095113592E-2</v>
      </c>
      <c r="AD341" s="103">
        <f t="shared" si="211"/>
        <v>1.3989115944545308E-2</v>
      </c>
      <c r="AE341" s="103">
        <f t="shared" si="211"/>
        <v>3.9771175380651762E-3</v>
      </c>
      <c r="AF341" s="103">
        <f t="shared" si="211"/>
        <v>0</v>
      </c>
      <c r="AG341" s="103">
        <f t="shared" si="211"/>
        <v>7.21480936125031E-2</v>
      </c>
      <c r="AH341" s="103">
        <f t="shared" si="211"/>
        <v>0</v>
      </c>
      <c r="AI341" s="104">
        <f>SUM(V341:AC341)</f>
        <v>0.99999999999999989</v>
      </c>
    </row>
    <row r="342" spans="1:45" ht="15" thickBot="1">
      <c r="A342" s="16"/>
      <c r="B342" s="16"/>
      <c r="C342" s="16"/>
      <c r="D342" s="16"/>
      <c r="E342" s="16"/>
      <c r="F342" s="16"/>
      <c r="G342" s="16"/>
      <c r="H342" s="16"/>
      <c r="I342" s="16"/>
      <c r="K342" s="16"/>
      <c r="L342" s="16"/>
      <c r="M342" s="16"/>
      <c r="N342" s="16"/>
      <c r="O342" s="16"/>
      <c r="P342" s="16"/>
      <c r="Q342" s="16"/>
      <c r="R342" s="16"/>
      <c r="S342" s="16"/>
      <c r="AI342" s="5"/>
      <c r="AS342"/>
    </row>
    <row r="343" spans="1:45" ht="28.5">
      <c r="A343" s="431" t="s">
        <v>37</v>
      </c>
      <c r="B343" s="37" t="s">
        <v>0</v>
      </c>
      <c r="C343" s="37" t="s">
        <v>1</v>
      </c>
      <c r="D343" s="37" t="s">
        <v>2</v>
      </c>
      <c r="E343" s="37" t="s">
        <v>3</v>
      </c>
      <c r="F343" s="37" t="s">
        <v>27</v>
      </c>
      <c r="G343" s="37" t="s">
        <v>4</v>
      </c>
      <c r="H343" s="37" t="s">
        <v>5</v>
      </c>
      <c r="I343" s="38" t="s">
        <v>6</v>
      </c>
      <c r="K343" s="381" t="s">
        <v>37</v>
      </c>
      <c r="L343" s="39" t="s">
        <v>0</v>
      </c>
      <c r="M343" s="39" t="s">
        <v>1</v>
      </c>
      <c r="N343" s="39" t="s">
        <v>2</v>
      </c>
      <c r="O343" s="39" t="s">
        <v>3</v>
      </c>
      <c r="P343" s="39" t="s">
        <v>27</v>
      </c>
      <c r="Q343" s="39" t="s">
        <v>4</v>
      </c>
      <c r="R343" s="39" t="s">
        <v>5</v>
      </c>
      <c r="S343" s="40" t="s">
        <v>6</v>
      </c>
      <c r="U343" s="383" t="s">
        <v>37</v>
      </c>
      <c r="V343" s="79" t="s">
        <v>69</v>
      </c>
      <c r="W343" s="79" t="s">
        <v>70</v>
      </c>
      <c r="X343" s="79" t="s">
        <v>4</v>
      </c>
      <c r="Y343" s="79" t="s">
        <v>1</v>
      </c>
      <c r="Z343" s="79" t="s">
        <v>2</v>
      </c>
      <c r="AA343" s="79" t="s">
        <v>3</v>
      </c>
      <c r="AB343" s="79" t="s">
        <v>52</v>
      </c>
      <c r="AC343" s="79" t="s">
        <v>64</v>
      </c>
      <c r="AD343" s="80" t="s">
        <v>72</v>
      </c>
      <c r="AE343" s="80" t="s">
        <v>79</v>
      </c>
      <c r="AF343" s="80" t="s">
        <v>73</v>
      </c>
      <c r="AG343" s="80" t="s">
        <v>80</v>
      </c>
      <c r="AH343" s="80" t="s">
        <v>81</v>
      </c>
      <c r="AI343" s="81" t="s">
        <v>60</v>
      </c>
      <c r="AS343"/>
    </row>
    <row r="344" spans="1:45" ht="15" customHeight="1">
      <c r="A344" s="432" t="s">
        <v>37</v>
      </c>
      <c r="B344" s="372" t="s">
        <v>109</v>
      </c>
      <c r="C344" s="373"/>
      <c r="D344" s="373"/>
      <c r="E344" s="373"/>
      <c r="F344" s="373"/>
      <c r="G344" s="373"/>
      <c r="H344" s="373"/>
      <c r="I344" s="374"/>
      <c r="K344" s="382" t="s">
        <v>37</v>
      </c>
      <c r="L344" s="369" t="s">
        <v>109</v>
      </c>
      <c r="M344" s="370"/>
      <c r="N344" s="370"/>
      <c r="O344" s="370"/>
      <c r="P344" s="370"/>
      <c r="Q344" s="370"/>
      <c r="R344" s="370"/>
      <c r="S344" s="371"/>
      <c r="U344" s="384" t="s">
        <v>37</v>
      </c>
      <c r="V344" s="379" t="s">
        <v>109</v>
      </c>
      <c r="W344" s="379"/>
      <c r="X344" s="379"/>
      <c r="Y344" s="379"/>
      <c r="Z344" s="379"/>
      <c r="AA344" s="379"/>
      <c r="AB344" s="379"/>
      <c r="AC344" s="379"/>
      <c r="AD344" s="379"/>
      <c r="AE344" s="379"/>
      <c r="AF344" s="379"/>
      <c r="AG344" s="379"/>
      <c r="AH344" s="379"/>
      <c r="AI344" s="380"/>
      <c r="AS344"/>
    </row>
    <row r="345" spans="1:45" ht="15">
      <c r="A345" s="7" t="s">
        <v>7</v>
      </c>
      <c r="B345" s="42">
        <v>0</v>
      </c>
      <c r="C345" s="42">
        <v>0</v>
      </c>
      <c r="D345" s="42">
        <v>0</v>
      </c>
      <c r="E345" s="42">
        <v>0</v>
      </c>
      <c r="F345" s="399"/>
      <c r="G345" s="42">
        <v>0</v>
      </c>
      <c r="H345" s="43">
        <v>0</v>
      </c>
      <c r="I345" s="44">
        <f>SUM(B345:H345)</f>
        <v>0</v>
      </c>
      <c r="J345" s="5"/>
      <c r="K345" s="28" t="s">
        <v>7</v>
      </c>
      <c r="L345" s="42">
        <v>0</v>
      </c>
      <c r="M345" s="42">
        <v>0</v>
      </c>
      <c r="N345" s="42">
        <v>0</v>
      </c>
      <c r="O345" s="42">
        <v>0</v>
      </c>
      <c r="P345" s="42">
        <v>0</v>
      </c>
      <c r="Q345" s="42">
        <v>0</v>
      </c>
      <c r="R345" s="82">
        <v>0</v>
      </c>
      <c r="S345" s="83">
        <f>SUM(L345:R345)</f>
        <v>0</v>
      </c>
      <c r="U345" s="29" t="s">
        <v>7</v>
      </c>
      <c r="V345" s="84">
        <v>0</v>
      </c>
      <c r="W345" s="84">
        <v>0</v>
      </c>
      <c r="X345" s="84">
        <v>0</v>
      </c>
      <c r="Y345" s="84">
        <v>0</v>
      </c>
      <c r="Z345" s="84">
        <v>0</v>
      </c>
      <c r="AA345" s="84">
        <v>0</v>
      </c>
      <c r="AB345" s="84">
        <v>0</v>
      </c>
      <c r="AC345" s="85">
        <v>0</v>
      </c>
      <c r="AD345" s="86">
        <v>0</v>
      </c>
      <c r="AE345" s="86">
        <v>0</v>
      </c>
      <c r="AF345" s="86">
        <v>0</v>
      </c>
      <c r="AG345" s="86">
        <v>0</v>
      </c>
      <c r="AH345" s="86">
        <v>0</v>
      </c>
      <c r="AI345" s="87">
        <f>SUM(V345:AC345)</f>
        <v>0</v>
      </c>
      <c r="AS345"/>
    </row>
    <row r="346" spans="1:45" ht="15">
      <c r="A346" s="8" t="s">
        <v>8</v>
      </c>
      <c r="B346" s="48">
        <v>0</v>
      </c>
      <c r="C346" s="48">
        <v>0</v>
      </c>
      <c r="D346" s="48">
        <v>0</v>
      </c>
      <c r="E346" s="48">
        <v>0</v>
      </c>
      <c r="F346" s="400"/>
      <c r="G346" s="48">
        <v>0</v>
      </c>
      <c r="H346" s="49">
        <v>0</v>
      </c>
      <c r="I346" s="50">
        <f t="shared" ref="I346:I365" si="212">SUM(B346:H346)</f>
        <v>0</v>
      </c>
      <c r="J346" s="5"/>
      <c r="K346" s="20" t="s">
        <v>8</v>
      </c>
      <c r="L346" s="51">
        <v>0</v>
      </c>
      <c r="M346" s="51">
        <v>0</v>
      </c>
      <c r="N346" s="51">
        <v>0</v>
      </c>
      <c r="O346" s="51">
        <v>0</v>
      </c>
      <c r="P346" s="51">
        <v>0</v>
      </c>
      <c r="Q346" s="51">
        <v>0</v>
      </c>
      <c r="R346" s="52">
        <v>0</v>
      </c>
      <c r="S346" s="53">
        <f t="shared" ref="S346:S365" si="213">SUM(L346:R346)</f>
        <v>0</v>
      </c>
      <c r="U346" s="30" t="s">
        <v>8</v>
      </c>
      <c r="V346" s="88">
        <v>0</v>
      </c>
      <c r="W346" s="88">
        <v>0</v>
      </c>
      <c r="X346" s="88">
        <v>0</v>
      </c>
      <c r="Y346" s="88">
        <v>0</v>
      </c>
      <c r="Z346" s="88">
        <v>0</v>
      </c>
      <c r="AA346" s="88">
        <v>0</v>
      </c>
      <c r="AB346" s="88">
        <v>0</v>
      </c>
      <c r="AC346" s="89">
        <v>0</v>
      </c>
      <c r="AD346" s="88">
        <v>0</v>
      </c>
      <c r="AE346" s="88">
        <v>0</v>
      </c>
      <c r="AF346" s="88">
        <v>0</v>
      </c>
      <c r="AG346" s="88">
        <v>0</v>
      </c>
      <c r="AH346" s="88">
        <v>0</v>
      </c>
      <c r="AI346" s="90">
        <f t="shared" ref="AI346:AI365" si="214">SUM(V346:AC346)</f>
        <v>0</v>
      </c>
      <c r="AS346"/>
    </row>
    <row r="347" spans="1:45" ht="15">
      <c r="A347" s="9" t="s">
        <v>10</v>
      </c>
      <c r="B347" s="45">
        <v>0</v>
      </c>
      <c r="C347" s="45">
        <v>0</v>
      </c>
      <c r="D347" s="45">
        <v>0</v>
      </c>
      <c r="E347" s="45">
        <v>0</v>
      </c>
      <c r="F347" s="400"/>
      <c r="G347" s="45">
        <v>0</v>
      </c>
      <c r="H347" s="54">
        <v>0</v>
      </c>
      <c r="I347" s="44">
        <f t="shared" si="212"/>
        <v>0</v>
      </c>
      <c r="J347" s="5"/>
      <c r="K347" s="21" t="s">
        <v>10</v>
      </c>
      <c r="L347" s="45">
        <v>0</v>
      </c>
      <c r="M347" s="45">
        <v>0</v>
      </c>
      <c r="N347" s="45">
        <v>0</v>
      </c>
      <c r="O347" s="45">
        <v>0</v>
      </c>
      <c r="P347" s="45">
        <v>0</v>
      </c>
      <c r="Q347" s="45">
        <v>0</v>
      </c>
      <c r="R347" s="46">
        <v>0</v>
      </c>
      <c r="S347" s="47">
        <f t="shared" si="213"/>
        <v>0</v>
      </c>
      <c r="U347" s="31" t="s">
        <v>10</v>
      </c>
      <c r="V347" s="84">
        <v>0</v>
      </c>
      <c r="W347" s="84">
        <v>0</v>
      </c>
      <c r="X347" s="84">
        <v>0</v>
      </c>
      <c r="Y347" s="84">
        <v>0</v>
      </c>
      <c r="Z347" s="84">
        <v>0</v>
      </c>
      <c r="AA347" s="84">
        <v>0</v>
      </c>
      <c r="AB347" s="84">
        <v>0</v>
      </c>
      <c r="AC347" s="85">
        <v>0</v>
      </c>
      <c r="AD347" s="86">
        <v>0</v>
      </c>
      <c r="AE347" s="86">
        <v>0</v>
      </c>
      <c r="AF347" s="86">
        <v>0</v>
      </c>
      <c r="AG347" s="86">
        <v>0</v>
      </c>
      <c r="AH347" s="86">
        <v>0</v>
      </c>
      <c r="AI347" s="87">
        <f t="shared" si="214"/>
        <v>0</v>
      </c>
      <c r="AS347"/>
    </row>
    <row r="348" spans="1:45" ht="15">
      <c r="A348" s="8" t="s">
        <v>53</v>
      </c>
      <c r="B348" s="48">
        <v>0</v>
      </c>
      <c r="C348" s="48">
        <v>0</v>
      </c>
      <c r="D348" s="48">
        <v>0</v>
      </c>
      <c r="E348" s="48">
        <v>0</v>
      </c>
      <c r="F348" s="400"/>
      <c r="G348" s="48">
        <v>0</v>
      </c>
      <c r="H348" s="49">
        <v>0</v>
      </c>
      <c r="I348" s="50">
        <f t="shared" si="212"/>
        <v>0</v>
      </c>
      <c r="J348" s="5"/>
      <c r="K348" s="20" t="s">
        <v>53</v>
      </c>
      <c r="L348" s="51">
        <v>0</v>
      </c>
      <c r="M348" s="51">
        <v>0</v>
      </c>
      <c r="N348" s="51">
        <v>0</v>
      </c>
      <c r="O348" s="51">
        <v>0</v>
      </c>
      <c r="P348" s="51">
        <v>0</v>
      </c>
      <c r="Q348" s="51">
        <v>0</v>
      </c>
      <c r="R348" s="52">
        <v>0</v>
      </c>
      <c r="S348" s="53">
        <f t="shared" si="213"/>
        <v>0</v>
      </c>
      <c r="U348" s="30" t="s">
        <v>53</v>
      </c>
      <c r="V348" s="88">
        <v>0</v>
      </c>
      <c r="W348" s="88">
        <v>0</v>
      </c>
      <c r="X348" s="88">
        <v>0</v>
      </c>
      <c r="Y348" s="88">
        <v>0</v>
      </c>
      <c r="Z348" s="88">
        <v>0</v>
      </c>
      <c r="AA348" s="88">
        <v>0</v>
      </c>
      <c r="AB348" s="88">
        <v>0</v>
      </c>
      <c r="AC348" s="89">
        <v>0</v>
      </c>
      <c r="AD348" s="88">
        <v>0</v>
      </c>
      <c r="AE348" s="88">
        <v>0</v>
      </c>
      <c r="AF348" s="88">
        <v>0</v>
      </c>
      <c r="AG348" s="88">
        <v>0</v>
      </c>
      <c r="AH348" s="88">
        <v>0</v>
      </c>
      <c r="AI348" s="90">
        <f t="shared" si="214"/>
        <v>0</v>
      </c>
      <c r="AS348"/>
    </row>
    <row r="349" spans="1:45" ht="15">
      <c r="A349" s="9" t="s">
        <v>16</v>
      </c>
      <c r="B349" s="45">
        <v>0.56655323016490644</v>
      </c>
      <c r="C349" s="45">
        <v>0</v>
      </c>
      <c r="D349" s="45">
        <v>0.5171592310483627</v>
      </c>
      <c r="E349" s="45">
        <v>0</v>
      </c>
      <c r="F349" s="400"/>
      <c r="G349" s="45">
        <v>0</v>
      </c>
      <c r="H349" s="54">
        <v>0</v>
      </c>
      <c r="I349" s="44">
        <f t="shared" si="212"/>
        <v>1.0837124612132691</v>
      </c>
      <c r="J349" s="5"/>
      <c r="K349" s="21" t="s">
        <v>16</v>
      </c>
      <c r="L349" s="45">
        <v>0.56655323016490644</v>
      </c>
      <c r="M349" s="45">
        <v>0</v>
      </c>
      <c r="N349" s="45">
        <v>0.5171592310483627</v>
      </c>
      <c r="O349" s="45">
        <v>0</v>
      </c>
      <c r="P349" s="45">
        <v>0</v>
      </c>
      <c r="Q349" s="45">
        <v>0</v>
      </c>
      <c r="R349" s="46">
        <v>0</v>
      </c>
      <c r="S349" s="47">
        <f t="shared" si="213"/>
        <v>1.0837124612132691</v>
      </c>
      <c r="U349" s="31" t="s">
        <v>16</v>
      </c>
      <c r="V349" s="84">
        <v>0.56655323016490644</v>
      </c>
      <c r="W349" s="84">
        <v>0</v>
      </c>
      <c r="X349" s="84">
        <v>0</v>
      </c>
      <c r="Y349" s="84">
        <v>0</v>
      </c>
      <c r="Z349" s="84">
        <v>0.45447326364856117</v>
      </c>
      <c r="AA349" s="84">
        <v>0</v>
      </c>
      <c r="AB349" s="84">
        <v>0</v>
      </c>
      <c r="AC349" s="85">
        <v>6.2685967399801548E-2</v>
      </c>
      <c r="AD349" s="86">
        <v>0</v>
      </c>
      <c r="AE349" s="86">
        <v>0</v>
      </c>
      <c r="AF349" s="86">
        <v>0</v>
      </c>
      <c r="AG349" s="86">
        <v>6.2685967399801548E-2</v>
      </c>
      <c r="AH349" s="86">
        <v>0</v>
      </c>
      <c r="AI349" s="87">
        <f t="shared" si="214"/>
        <v>1.0837124612132691</v>
      </c>
      <c r="AS349"/>
    </row>
    <row r="350" spans="1:45" ht="15">
      <c r="A350" s="8" t="s">
        <v>65</v>
      </c>
      <c r="B350" s="48">
        <v>10.82967249973132</v>
      </c>
      <c r="C350" s="48">
        <v>0</v>
      </c>
      <c r="D350" s="48">
        <v>2.1130380351583048E-2</v>
      </c>
      <c r="E350" s="48">
        <v>0</v>
      </c>
      <c r="F350" s="400"/>
      <c r="G350" s="48">
        <v>0</v>
      </c>
      <c r="H350" s="49">
        <v>0</v>
      </c>
      <c r="I350" s="50">
        <f t="shared" si="212"/>
        <v>10.850802880082902</v>
      </c>
      <c r="J350" s="5"/>
      <c r="K350" s="20" t="s">
        <v>65</v>
      </c>
      <c r="L350" s="51">
        <v>10.82967249973132</v>
      </c>
      <c r="M350" s="51">
        <v>0</v>
      </c>
      <c r="N350" s="51">
        <v>2.1130380351583048E-2</v>
      </c>
      <c r="O350" s="51">
        <v>0</v>
      </c>
      <c r="P350" s="51">
        <v>0</v>
      </c>
      <c r="Q350" s="51">
        <v>0</v>
      </c>
      <c r="R350" s="52">
        <v>0</v>
      </c>
      <c r="S350" s="53">
        <f t="shared" si="213"/>
        <v>10.850802880082902</v>
      </c>
      <c r="U350" s="30" t="s">
        <v>54</v>
      </c>
      <c r="V350" s="88">
        <v>10.82967249973132</v>
      </c>
      <c r="W350" s="88">
        <v>0</v>
      </c>
      <c r="X350" s="88">
        <v>0</v>
      </c>
      <c r="Y350" s="88">
        <v>0</v>
      </c>
      <c r="Z350" s="88">
        <v>0</v>
      </c>
      <c r="AA350" s="88">
        <v>0</v>
      </c>
      <c r="AB350" s="88">
        <v>0</v>
      </c>
      <c r="AC350" s="89">
        <v>2.1130380351583048E-2</v>
      </c>
      <c r="AD350" s="88">
        <v>0</v>
      </c>
      <c r="AE350" s="88">
        <v>0</v>
      </c>
      <c r="AF350" s="88">
        <v>0</v>
      </c>
      <c r="AG350" s="88">
        <v>2.1130380351583048E-2</v>
      </c>
      <c r="AH350" s="88">
        <v>0</v>
      </c>
      <c r="AI350" s="90">
        <f t="shared" si="214"/>
        <v>10.850802880082902</v>
      </c>
      <c r="AS350"/>
    </row>
    <row r="351" spans="1:45" ht="15">
      <c r="A351" s="9" t="s">
        <v>55</v>
      </c>
      <c r="B351" s="45">
        <v>0</v>
      </c>
      <c r="C351" s="45">
        <v>0</v>
      </c>
      <c r="D351" s="45">
        <v>1.7910900238501506</v>
      </c>
      <c r="E351" s="45">
        <v>0</v>
      </c>
      <c r="F351" s="400"/>
      <c r="G351" s="45">
        <v>0</v>
      </c>
      <c r="H351" s="54">
        <v>0</v>
      </c>
      <c r="I351" s="44">
        <f t="shared" si="212"/>
        <v>1.7910900238501506</v>
      </c>
      <c r="J351" s="5"/>
      <c r="K351" s="21" t="s">
        <v>55</v>
      </c>
      <c r="L351" s="45">
        <v>0</v>
      </c>
      <c r="M351" s="45">
        <v>0</v>
      </c>
      <c r="N351" s="45">
        <v>1.7910900238501506</v>
      </c>
      <c r="O351" s="45">
        <v>0</v>
      </c>
      <c r="P351" s="45">
        <v>103.91299139220762</v>
      </c>
      <c r="Q351" s="45">
        <v>0</v>
      </c>
      <c r="R351" s="46">
        <v>0</v>
      </c>
      <c r="S351" s="47">
        <f t="shared" si="213"/>
        <v>105.70408141605776</v>
      </c>
      <c r="U351" s="31" t="s">
        <v>55</v>
      </c>
      <c r="V351" s="84">
        <v>0</v>
      </c>
      <c r="W351" s="84">
        <v>0</v>
      </c>
      <c r="X351" s="84">
        <v>0</v>
      </c>
      <c r="Y351" s="84">
        <v>0</v>
      </c>
      <c r="Z351" s="84">
        <v>0</v>
      </c>
      <c r="AA351" s="84">
        <v>0</v>
      </c>
      <c r="AB351" s="84">
        <v>103.91299139220762</v>
      </c>
      <c r="AC351" s="85">
        <v>1.7910900238501506</v>
      </c>
      <c r="AD351" s="84">
        <v>0</v>
      </c>
      <c r="AE351" s="84">
        <v>0</v>
      </c>
      <c r="AF351" s="84">
        <v>0</v>
      </c>
      <c r="AG351" s="84">
        <v>1.7910900238501506</v>
      </c>
      <c r="AH351" s="84">
        <v>0</v>
      </c>
      <c r="AI351" s="87">
        <f t="shared" si="214"/>
        <v>105.70408141605776</v>
      </c>
      <c r="AS351"/>
    </row>
    <row r="352" spans="1:45" ht="15">
      <c r="A352" s="8" t="s">
        <v>12</v>
      </c>
      <c r="B352" s="48">
        <v>0</v>
      </c>
      <c r="C352" s="48">
        <v>0</v>
      </c>
      <c r="D352" s="48">
        <v>0</v>
      </c>
      <c r="E352" s="48">
        <v>0</v>
      </c>
      <c r="F352" s="400"/>
      <c r="G352" s="48">
        <v>0</v>
      </c>
      <c r="H352" s="49">
        <v>0</v>
      </c>
      <c r="I352" s="50">
        <f t="shared" si="212"/>
        <v>0</v>
      </c>
      <c r="J352" s="5"/>
      <c r="K352" s="20" t="s">
        <v>12</v>
      </c>
      <c r="L352" s="51">
        <v>0</v>
      </c>
      <c r="M352" s="51">
        <v>0</v>
      </c>
      <c r="N352" s="51">
        <v>0</v>
      </c>
      <c r="O352" s="51">
        <v>0</v>
      </c>
      <c r="P352" s="51">
        <v>3.7460678447632723</v>
      </c>
      <c r="Q352" s="51">
        <v>0</v>
      </c>
      <c r="R352" s="52">
        <v>0</v>
      </c>
      <c r="S352" s="53">
        <f t="shared" si="213"/>
        <v>3.7460678447632723</v>
      </c>
      <c r="U352" s="30" t="s">
        <v>12</v>
      </c>
      <c r="V352" s="88">
        <v>0</v>
      </c>
      <c r="W352" s="88">
        <v>0</v>
      </c>
      <c r="X352" s="88">
        <v>0</v>
      </c>
      <c r="Y352" s="88">
        <v>0</v>
      </c>
      <c r="Z352" s="88">
        <v>0</v>
      </c>
      <c r="AA352" s="88">
        <v>0</v>
      </c>
      <c r="AB352" s="88">
        <v>3.7460678447632723</v>
      </c>
      <c r="AC352" s="89">
        <v>0</v>
      </c>
      <c r="AD352" s="88">
        <v>0</v>
      </c>
      <c r="AE352" s="88">
        <v>0</v>
      </c>
      <c r="AF352" s="88">
        <v>0</v>
      </c>
      <c r="AG352" s="88">
        <v>0</v>
      </c>
      <c r="AH352" s="88">
        <v>0</v>
      </c>
      <c r="AI352" s="90">
        <f t="shared" si="214"/>
        <v>3.7460678447632723</v>
      </c>
      <c r="AS352"/>
    </row>
    <row r="353" spans="1:45" ht="15">
      <c r="A353" s="9" t="s">
        <v>56</v>
      </c>
      <c r="B353" s="45">
        <v>0</v>
      </c>
      <c r="C353" s="45">
        <v>0</v>
      </c>
      <c r="D353" s="45">
        <v>0</v>
      </c>
      <c r="E353" s="45">
        <v>0</v>
      </c>
      <c r="F353" s="400"/>
      <c r="G353" s="45">
        <v>0</v>
      </c>
      <c r="H353" s="54">
        <v>0</v>
      </c>
      <c r="I353" s="44">
        <f t="shared" si="212"/>
        <v>0</v>
      </c>
      <c r="J353" s="5"/>
      <c r="K353" s="21" t="s">
        <v>56</v>
      </c>
      <c r="L353" s="45">
        <v>0</v>
      </c>
      <c r="M353" s="45">
        <v>0</v>
      </c>
      <c r="N353" s="45">
        <v>0</v>
      </c>
      <c r="O353" s="45">
        <v>0</v>
      </c>
      <c r="P353" s="45">
        <v>0</v>
      </c>
      <c r="Q353" s="45">
        <v>0</v>
      </c>
      <c r="R353" s="46">
        <v>0</v>
      </c>
      <c r="S353" s="47">
        <f t="shared" si="213"/>
        <v>0</v>
      </c>
      <c r="U353" s="31" t="s">
        <v>56</v>
      </c>
      <c r="V353" s="84">
        <v>0</v>
      </c>
      <c r="W353" s="84">
        <v>0</v>
      </c>
      <c r="X353" s="84">
        <v>0</v>
      </c>
      <c r="Y353" s="84">
        <v>0</v>
      </c>
      <c r="Z353" s="84">
        <v>0</v>
      </c>
      <c r="AA353" s="84">
        <v>0</v>
      </c>
      <c r="AB353" s="84">
        <v>0</v>
      </c>
      <c r="AC353" s="85">
        <v>0</v>
      </c>
      <c r="AD353" s="84">
        <v>0</v>
      </c>
      <c r="AE353" s="84">
        <v>0</v>
      </c>
      <c r="AF353" s="84">
        <v>0</v>
      </c>
      <c r="AG353" s="84">
        <v>0</v>
      </c>
      <c r="AH353" s="84">
        <v>0</v>
      </c>
      <c r="AI353" s="87">
        <f t="shared" si="214"/>
        <v>0</v>
      </c>
      <c r="AS353"/>
    </row>
    <row r="354" spans="1:45" ht="15">
      <c r="A354" s="8" t="s">
        <v>17</v>
      </c>
      <c r="B354" s="48">
        <v>0</v>
      </c>
      <c r="C354" s="48">
        <v>0.49461304030378583</v>
      </c>
      <c r="D354" s="48">
        <v>0</v>
      </c>
      <c r="E354" s="48">
        <v>0</v>
      </c>
      <c r="F354" s="400"/>
      <c r="G354" s="48">
        <v>0</v>
      </c>
      <c r="H354" s="49">
        <v>0</v>
      </c>
      <c r="I354" s="50">
        <f t="shared" si="212"/>
        <v>0.49461304030378583</v>
      </c>
      <c r="J354" s="5"/>
      <c r="K354" s="20" t="s">
        <v>17</v>
      </c>
      <c r="L354" s="51">
        <v>0</v>
      </c>
      <c r="M354" s="51">
        <v>0.49461304030378583</v>
      </c>
      <c r="N354" s="51">
        <v>0</v>
      </c>
      <c r="O354" s="51">
        <v>0</v>
      </c>
      <c r="P354" s="51">
        <v>2.7107357505143513E-3</v>
      </c>
      <c r="Q354" s="51">
        <v>0</v>
      </c>
      <c r="R354" s="52">
        <v>0</v>
      </c>
      <c r="S354" s="53">
        <f t="shared" si="213"/>
        <v>0.49732377605430017</v>
      </c>
      <c r="U354" s="30" t="s">
        <v>17</v>
      </c>
      <c r="V354" s="88">
        <v>0</v>
      </c>
      <c r="W354" s="88">
        <v>0</v>
      </c>
      <c r="X354" s="88">
        <v>0</v>
      </c>
      <c r="Y354" s="88">
        <v>0.49461304030378583</v>
      </c>
      <c r="Z354" s="88">
        <v>0</v>
      </c>
      <c r="AA354" s="88">
        <v>0</v>
      </c>
      <c r="AB354" s="88">
        <v>2.7107357505143513E-3</v>
      </c>
      <c r="AC354" s="89">
        <v>0</v>
      </c>
      <c r="AD354" s="88">
        <v>0</v>
      </c>
      <c r="AE354" s="88">
        <v>0</v>
      </c>
      <c r="AF354" s="88">
        <v>0</v>
      </c>
      <c r="AG354" s="88">
        <v>0</v>
      </c>
      <c r="AH354" s="88">
        <v>0</v>
      </c>
      <c r="AI354" s="90">
        <f t="shared" si="214"/>
        <v>0.49732377605430017</v>
      </c>
      <c r="AS354"/>
    </row>
    <row r="355" spans="1:45" ht="15">
      <c r="A355" s="9" t="s">
        <v>141</v>
      </c>
      <c r="B355" s="45">
        <v>0.14144530452832346</v>
      </c>
      <c r="C355" s="45">
        <v>4.9080157093707175</v>
      </c>
      <c r="D355" s="45">
        <v>0</v>
      </c>
      <c r="E355" s="45">
        <v>0</v>
      </c>
      <c r="F355" s="400"/>
      <c r="G355" s="45">
        <v>0</v>
      </c>
      <c r="H355" s="54">
        <v>0</v>
      </c>
      <c r="I355" s="44">
        <f t="shared" si="212"/>
        <v>5.049461013899041</v>
      </c>
      <c r="J355" s="5"/>
      <c r="K355" s="21" t="s">
        <v>141</v>
      </c>
      <c r="L355" s="45">
        <v>0.14144530452832346</v>
      </c>
      <c r="M355" s="45">
        <v>4.9080157093707175</v>
      </c>
      <c r="N355" s="45">
        <v>0</v>
      </c>
      <c r="O355" s="45">
        <v>0</v>
      </c>
      <c r="P355" s="45">
        <v>0</v>
      </c>
      <c r="Q355" s="45">
        <v>0</v>
      </c>
      <c r="R355" s="46">
        <v>0</v>
      </c>
      <c r="S355" s="47">
        <f t="shared" si="213"/>
        <v>5.049461013899041</v>
      </c>
      <c r="U355" s="31" t="s">
        <v>141</v>
      </c>
      <c r="V355" s="84">
        <v>0.14144530452832346</v>
      </c>
      <c r="W355" s="84">
        <v>0</v>
      </c>
      <c r="X355" s="84">
        <v>0</v>
      </c>
      <c r="Y355" s="84">
        <v>4.9080157093707175</v>
      </c>
      <c r="Z355" s="84">
        <v>0</v>
      </c>
      <c r="AA355" s="84">
        <v>0</v>
      </c>
      <c r="AB355" s="84">
        <v>0</v>
      </c>
      <c r="AC355" s="85">
        <v>0</v>
      </c>
      <c r="AD355" s="84">
        <v>0</v>
      </c>
      <c r="AE355" s="84">
        <v>0</v>
      </c>
      <c r="AF355" s="84">
        <v>0</v>
      </c>
      <c r="AG355" s="84">
        <v>0</v>
      </c>
      <c r="AH355" s="84">
        <v>0</v>
      </c>
      <c r="AI355" s="87">
        <f t="shared" si="214"/>
        <v>5.049461013899041</v>
      </c>
      <c r="AS355"/>
    </row>
    <row r="356" spans="1:45" ht="15">
      <c r="A356" s="8" t="s">
        <v>25</v>
      </c>
      <c r="B356" s="48">
        <v>1.031266460925665</v>
      </c>
      <c r="C356" s="48">
        <v>0</v>
      </c>
      <c r="D356" s="48">
        <v>7.7847106897508764</v>
      </c>
      <c r="E356" s="48">
        <v>118.4739050051203</v>
      </c>
      <c r="F356" s="400"/>
      <c r="G356" s="48">
        <v>3.3756410054762003</v>
      </c>
      <c r="H356" s="49">
        <v>0</v>
      </c>
      <c r="I356" s="50">
        <f t="shared" si="212"/>
        <v>130.66552316127306</v>
      </c>
      <c r="J356" s="5"/>
      <c r="K356" s="20" t="s">
        <v>25</v>
      </c>
      <c r="L356" s="51">
        <v>1.031266460925665</v>
      </c>
      <c r="M356" s="51">
        <v>0</v>
      </c>
      <c r="N356" s="51">
        <v>7.7847106897508764</v>
      </c>
      <c r="O356" s="51">
        <v>118.4739050051203</v>
      </c>
      <c r="P356" s="51">
        <v>0.13655090938876357</v>
      </c>
      <c r="Q356" s="51">
        <v>3.3756410054762003</v>
      </c>
      <c r="R356" s="52">
        <v>0</v>
      </c>
      <c r="S356" s="53">
        <f t="shared" si="213"/>
        <v>130.8020740706618</v>
      </c>
      <c r="U356" s="30" t="s">
        <v>25</v>
      </c>
      <c r="V356" s="88">
        <v>7.2893237618639736E-2</v>
      </c>
      <c r="W356" s="88">
        <v>0.16324213125320763</v>
      </c>
      <c r="X356" s="88">
        <v>3.3756410054762003</v>
      </c>
      <c r="Y356" s="88">
        <v>0</v>
      </c>
      <c r="Z356" s="88">
        <v>7.6451318062089859</v>
      </c>
      <c r="AA356" s="88">
        <v>118.43197664833527</v>
      </c>
      <c r="AB356" s="88">
        <v>0.13655090938876357</v>
      </c>
      <c r="AC356" s="89">
        <v>0.97663833238073716</v>
      </c>
      <c r="AD356" s="88">
        <v>0.7951310920538176</v>
      </c>
      <c r="AE356" s="88">
        <v>4.1928356785029312E-2</v>
      </c>
      <c r="AF356" s="88">
        <v>0</v>
      </c>
      <c r="AG356" s="88">
        <v>0.13957888354189027</v>
      </c>
      <c r="AH356" s="88">
        <v>0</v>
      </c>
      <c r="AI356" s="90">
        <f t="shared" si="214"/>
        <v>130.8020740706618</v>
      </c>
      <c r="AS356"/>
    </row>
    <row r="357" spans="1:45" ht="15">
      <c r="A357" s="9" t="s">
        <v>24</v>
      </c>
      <c r="B357" s="45">
        <v>7.3275943075277663</v>
      </c>
      <c r="C357" s="45">
        <v>0</v>
      </c>
      <c r="D357" s="45">
        <v>27.59031964398423</v>
      </c>
      <c r="E357" s="45">
        <v>0</v>
      </c>
      <c r="F357" s="400"/>
      <c r="G357" s="45">
        <v>0</v>
      </c>
      <c r="H357" s="54">
        <v>0</v>
      </c>
      <c r="I357" s="44">
        <f t="shared" si="212"/>
        <v>34.917913951511999</v>
      </c>
      <c r="J357" s="5"/>
      <c r="K357" s="21" t="s">
        <v>24</v>
      </c>
      <c r="L357" s="45">
        <v>7.3275943075277663</v>
      </c>
      <c r="M357" s="45">
        <v>0</v>
      </c>
      <c r="N357" s="45">
        <v>27.59031964398423</v>
      </c>
      <c r="O357" s="45">
        <v>0</v>
      </c>
      <c r="P357" s="45">
        <v>0</v>
      </c>
      <c r="Q357" s="45">
        <v>0</v>
      </c>
      <c r="R357" s="46">
        <v>0</v>
      </c>
      <c r="S357" s="47">
        <f t="shared" si="213"/>
        <v>34.917913951511999</v>
      </c>
      <c r="U357" s="31" t="s">
        <v>24</v>
      </c>
      <c r="V357" s="84">
        <v>7.3275943075277663</v>
      </c>
      <c r="W357" s="84">
        <v>0</v>
      </c>
      <c r="X357" s="84">
        <v>0</v>
      </c>
      <c r="Y357" s="84">
        <v>0</v>
      </c>
      <c r="Z357" s="84">
        <v>0</v>
      </c>
      <c r="AA357" s="84">
        <v>0</v>
      </c>
      <c r="AB357" s="84">
        <v>0</v>
      </c>
      <c r="AC357" s="85">
        <v>27.59031964398423</v>
      </c>
      <c r="AD357" s="84">
        <v>0</v>
      </c>
      <c r="AE357" s="84">
        <v>0</v>
      </c>
      <c r="AF357" s="84">
        <v>0</v>
      </c>
      <c r="AG357" s="84">
        <v>27.59031964398423</v>
      </c>
      <c r="AH357" s="84">
        <v>0</v>
      </c>
      <c r="AI357" s="87">
        <f t="shared" si="214"/>
        <v>34.917913951511999</v>
      </c>
      <c r="AS357"/>
    </row>
    <row r="358" spans="1:45" ht="15">
      <c r="A358" s="8" t="s">
        <v>57</v>
      </c>
      <c r="B358" s="48">
        <v>2.7012789050189565</v>
      </c>
      <c r="C358" s="48">
        <v>4.5810348440785393</v>
      </c>
      <c r="D358" s="48">
        <v>8.3544708402648133</v>
      </c>
      <c r="E358" s="48">
        <v>0</v>
      </c>
      <c r="F358" s="400"/>
      <c r="G358" s="48">
        <v>0</v>
      </c>
      <c r="H358" s="49">
        <v>0</v>
      </c>
      <c r="I358" s="50">
        <f t="shared" si="212"/>
        <v>15.636784589362309</v>
      </c>
      <c r="J358" s="5"/>
      <c r="K358" s="20" t="s">
        <v>57</v>
      </c>
      <c r="L358" s="51">
        <v>2.7012789050189565</v>
      </c>
      <c r="M358" s="51">
        <v>4.5810348440785393</v>
      </c>
      <c r="N358" s="51">
        <v>8.3544708402648133</v>
      </c>
      <c r="O358" s="51">
        <v>0</v>
      </c>
      <c r="P358" s="51">
        <v>0</v>
      </c>
      <c r="Q358" s="51">
        <v>0</v>
      </c>
      <c r="R358" s="52">
        <v>0</v>
      </c>
      <c r="S358" s="53">
        <f t="shared" si="213"/>
        <v>15.636784589362309</v>
      </c>
      <c r="U358" s="30" t="s">
        <v>57</v>
      </c>
      <c r="V358" s="88">
        <v>2.7012789050189565</v>
      </c>
      <c r="W358" s="88">
        <v>0</v>
      </c>
      <c r="X358" s="88">
        <v>0</v>
      </c>
      <c r="Y358" s="88">
        <v>4.5810348440785393</v>
      </c>
      <c r="Z358" s="88">
        <v>8.3544708402648133</v>
      </c>
      <c r="AA358" s="88">
        <v>0</v>
      </c>
      <c r="AB358" s="88">
        <v>0</v>
      </c>
      <c r="AC358" s="89">
        <v>0</v>
      </c>
      <c r="AD358" s="88">
        <v>0</v>
      </c>
      <c r="AE358" s="88">
        <v>0</v>
      </c>
      <c r="AF358" s="88">
        <v>0</v>
      </c>
      <c r="AG358" s="88">
        <v>0</v>
      </c>
      <c r="AH358" s="88">
        <v>0</v>
      </c>
      <c r="AI358" s="90">
        <f t="shared" si="214"/>
        <v>15.636784589362309</v>
      </c>
      <c r="AS358"/>
    </row>
    <row r="359" spans="1:45" ht="15">
      <c r="A359" s="9" t="s">
        <v>22</v>
      </c>
      <c r="B359" s="45">
        <v>2.7933371516674415</v>
      </c>
      <c r="C359" s="45">
        <v>130.71483828980612</v>
      </c>
      <c r="D359" s="45">
        <v>57.777104207954793</v>
      </c>
      <c r="E359" s="45">
        <v>0</v>
      </c>
      <c r="F359" s="400"/>
      <c r="G359" s="45">
        <v>0</v>
      </c>
      <c r="H359" s="54">
        <v>0</v>
      </c>
      <c r="I359" s="44">
        <f t="shared" si="212"/>
        <v>191.28527964942833</v>
      </c>
      <c r="J359" s="5"/>
      <c r="K359" s="21" t="s">
        <v>22</v>
      </c>
      <c r="L359" s="45">
        <v>2.7933371516674415</v>
      </c>
      <c r="M359" s="45">
        <v>130.71483828980612</v>
      </c>
      <c r="N359" s="45">
        <v>57.777104207954793</v>
      </c>
      <c r="O359" s="45">
        <v>0</v>
      </c>
      <c r="P359" s="45">
        <v>4.2668675218190479</v>
      </c>
      <c r="Q359" s="45">
        <v>0</v>
      </c>
      <c r="R359" s="46">
        <v>0</v>
      </c>
      <c r="S359" s="47">
        <f t="shared" si="213"/>
        <v>195.55214717124738</v>
      </c>
      <c r="U359" s="31" t="s">
        <v>22</v>
      </c>
      <c r="V359" s="84">
        <v>2.7933371516674415</v>
      </c>
      <c r="W359" s="84">
        <v>0</v>
      </c>
      <c r="X359" s="84">
        <v>0</v>
      </c>
      <c r="Y359" s="84">
        <v>130.71483828980612</v>
      </c>
      <c r="Z359" s="84">
        <v>17.622927454697294</v>
      </c>
      <c r="AA359" s="84">
        <v>0</v>
      </c>
      <c r="AB359" s="84">
        <v>4.2668675218190479</v>
      </c>
      <c r="AC359" s="85">
        <v>40.154176753257502</v>
      </c>
      <c r="AD359" s="84">
        <v>0</v>
      </c>
      <c r="AE359" s="84">
        <v>0</v>
      </c>
      <c r="AF359" s="84">
        <v>0</v>
      </c>
      <c r="AG359" s="84">
        <v>40.154176753257502</v>
      </c>
      <c r="AH359" s="84">
        <v>0</v>
      </c>
      <c r="AI359" s="87">
        <f t="shared" si="214"/>
        <v>195.55214717124741</v>
      </c>
      <c r="AS359"/>
    </row>
    <row r="360" spans="1:45" ht="15">
      <c r="A360" s="8" t="s">
        <v>21</v>
      </c>
      <c r="B360" s="48">
        <v>0</v>
      </c>
      <c r="C360" s="48">
        <v>0</v>
      </c>
      <c r="D360" s="48">
        <v>0</v>
      </c>
      <c r="E360" s="48">
        <v>0</v>
      </c>
      <c r="F360" s="400"/>
      <c r="G360" s="48">
        <v>0</v>
      </c>
      <c r="H360" s="49">
        <v>0</v>
      </c>
      <c r="I360" s="50">
        <f t="shared" si="212"/>
        <v>0</v>
      </c>
      <c r="J360" s="5"/>
      <c r="K360" s="20" t="s">
        <v>21</v>
      </c>
      <c r="L360" s="51">
        <v>0</v>
      </c>
      <c r="M360" s="51">
        <v>0</v>
      </c>
      <c r="N360" s="51">
        <v>0</v>
      </c>
      <c r="O360" s="51">
        <v>0</v>
      </c>
      <c r="P360" s="51">
        <v>0</v>
      </c>
      <c r="Q360" s="51">
        <v>0</v>
      </c>
      <c r="R360" s="52">
        <v>0</v>
      </c>
      <c r="S360" s="53">
        <f t="shared" si="213"/>
        <v>0</v>
      </c>
      <c r="U360" s="30" t="s">
        <v>58</v>
      </c>
      <c r="V360" s="88">
        <v>0</v>
      </c>
      <c r="W360" s="88">
        <v>0</v>
      </c>
      <c r="X360" s="88">
        <v>0</v>
      </c>
      <c r="Y360" s="88">
        <v>0</v>
      </c>
      <c r="Z360" s="88">
        <v>0</v>
      </c>
      <c r="AA360" s="88">
        <v>0</v>
      </c>
      <c r="AB360" s="88">
        <v>0</v>
      </c>
      <c r="AC360" s="89">
        <v>0</v>
      </c>
      <c r="AD360" s="88">
        <v>0</v>
      </c>
      <c r="AE360" s="88">
        <v>0</v>
      </c>
      <c r="AF360" s="88">
        <v>0</v>
      </c>
      <c r="AG360" s="88">
        <v>0</v>
      </c>
      <c r="AH360" s="88">
        <v>0</v>
      </c>
      <c r="AI360" s="90">
        <f t="shared" si="214"/>
        <v>0</v>
      </c>
      <c r="AS360"/>
    </row>
    <row r="361" spans="1:45" ht="15">
      <c r="A361" s="10" t="s">
        <v>61</v>
      </c>
      <c r="B361" s="45">
        <v>0</v>
      </c>
      <c r="C361" s="45">
        <v>0</v>
      </c>
      <c r="D361" s="45">
        <v>0</v>
      </c>
      <c r="E361" s="45">
        <v>0</v>
      </c>
      <c r="F361" s="400"/>
      <c r="G361" s="45">
        <v>0</v>
      </c>
      <c r="H361" s="54">
        <v>0</v>
      </c>
      <c r="I361" s="44">
        <f t="shared" si="212"/>
        <v>0</v>
      </c>
      <c r="J361" s="5"/>
      <c r="K361" s="22" t="s">
        <v>61</v>
      </c>
      <c r="L361" s="45">
        <v>0</v>
      </c>
      <c r="M361" s="45">
        <v>0</v>
      </c>
      <c r="N361" s="45">
        <v>0</v>
      </c>
      <c r="O361" s="45">
        <v>0</v>
      </c>
      <c r="P361" s="45">
        <v>0</v>
      </c>
      <c r="Q361" s="45">
        <v>0</v>
      </c>
      <c r="R361" s="46">
        <v>0</v>
      </c>
      <c r="S361" s="47">
        <f t="shared" si="213"/>
        <v>0</v>
      </c>
      <c r="U361" s="32" t="s">
        <v>59</v>
      </c>
      <c r="V361" s="84">
        <v>0</v>
      </c>
      <c r="W361" s="84">
        <v>0</v>
      </c>
      <c r="X361" s="84">
        <v>0</v>
      </c>
      <c r="Y361" s="84">
        <v>0</v>
      </c>
      <c r="Z361" s="84">
        <v>0</v>
      </c>
      <c r="AA361" s="84">
        <v>0</v>
      </c>
      <c r="AB361" s="84">
        <v>0</v>
      </c>
      <c r="AC361" s="85">
        <v>0</v>
      </c>
      <c r="AD361" s="86">
        <v>0</v>
      </c>
      <c r="AE361" s="86">
        <v>0</v>
      </c>
      <c r="AF361" s="86">
        <v>0</v>
      </c>
      <c r="AG361" s="86">
        <v>0</v>
      </c>
      <c r="AH361" s="86">
        <v>0</v>
      </c>
      <c r="AI361" s="87">
        <f t="shared" si="214"/>
        <v>0</v>
      </c>
      <c r="AS361"/>
    </row>
    <row r="362" spans="1:45">
      <c r="A362" s="11" t="s">
        <v>23</v>
      </c>
      <c r="B362" s="55">
        <v>0</v>
      </c>
      <c r="C362" s="55">
        <v>0</v>
      </c>
      <c r="D362" s="55">
        <v>0</v>
      </c>
      <c r="E362" s="55">
        <v>0</v>
      </c>
      <c r="F362" s="400"/>
      <c r="G362" s="55">
        <v>0</v>
      </c>
      <c r="H362" s="56">
        <v>0</v>
      </c>
      <c r="I362" s="57">
        <f t="shared" si="212"/>
        <v>0</v>
      </c>
      <c r="J362" s="5"/>
      <c r="K362" s="23" t="s">
        <v>23</v>
      </c>
      <c r="L362" s="58">
        <v>0</v>
      </c>
      <c r="M362" s="58">
        <v>0</v>
      </c>
      <c r="N362" s="58">
        <v>0</v>
      </c>
      <c r="O362" s="58">
        <v>0</v>
      </c>
      <c r="P362" s="58">
        <v>0</v>
      </c>
      <c r="Q362" s="58">
        <v>0</v>
      </c>
      <c r="R362" s="59">
        <v>0</v>
      </c>
      <c r="S362" s="60">
        <f t="shared" si="213"/>
        <v>0</v>
      </c>
      <c r="U362" s="33" t="s">
        <v>62</v>
      </c>
      <c r="V362" s="91">
        <v>0</v>
      </c>
      <c r="W362" s="91">
        <v>0</v>
      </c>
      <c r="X362" s="91">
        <v>0</v>
      </c>
      <c r="Y362" s="91">
        <v>0</v>
      </c>
      <c r="Z362" s="91">
        <v>0</v>
      </c>
      <c r="AA362" s="91">
        <v>0</v>
      </c>
      <c r="AB362" s="91">
        <v>0</v>
      </c>
      <c r="AC362" s="91">
        <v>0</v>
      </c>
      <c r="AD362" s="91">
        <v>0</v>
      </c>
      <c r="AE362" s="91">
        <v>0</v>
      </c>
      <c r="AF362" s="91">
        <v>0</v>
      </c>
      <c r="AG362" s="91">
        <v>0</v>
      </c>
      <c r="AH362" s="92">
        <v>0</v>
      </c>
      <c r="AI362" s="93">
        <f t="shared" si="214"/>
        <v>0</v>
      </c>
      <c r="AS362"/>
    </row>
    <row r="363" spans="1:45">
      <c r="A363" s="12" t="s">
        <v>19</v>
      </c>
      <c r="B363" s="61">
        <v>0</v>
      </c>
      <c r="C363" s="61">
        <v>0</v>
      </c>
      <c r="D363" s="61">
        <v>0</v>
      </c>
      <c r="E363" s="61">
        <v>0</v>
      </c>
      <c r="F363" s="400"/>
      <c r="G363" s="61">
        <v>0</v>
      </c>
      <c r="H363" s="62">
        <v>0</v>
      </c>
      <c r="I363" s="63">
        <f t="shared" si="212"/>
        <v>0</v>
      </c>
      <c r="J363" s="5"/>
      <c r="K363" s="24" t="s">
        <v>19</v>
      </c>
      <c r="L363" s="61">
        <v>0</v>
      </c>
      <c r="M363" s="61">
        <v>0</v>
      </c>
      <c r="N363" s="61">
        <v>0</v>
      </c>
      <c r="O363" s="61">
        <v>0</v>
      </c>
      <c r="P363" s="61">
        <v>0</v>
      </c>
      <c r="Q363" s="61">
        <v>0</v>
      </c>
      <c r="R363" s="64">
        <v>0</v>
      </c>
      <c r="S363" s="65">
        <f t="shared" si="213"/>
        <v>0</v>
      </c>
      <c r="U363" s="34" t="s">
        <v>19</v>
      </c>
      <c r="V363" s="94">
        <v>0</v>
      </c>
      <c r="W363" s="94">
        <v>0</v>
      </c>
      <c r="X363" s="94">
        <v>0</v>
      </c>
      <c r="Y363" s="94">
        <v>0</v>
      </c>
      <c r="Z363" s="94">
        <v>0</v>
      </c>
      <c r="AA363" s="94">
        <v>0</v>
      </c>
      <c r="AB363" s="94">
        <v>0</v>
      </c>
      <c r="AC363" s="94">
        <v>0</v>
      </c>
      <c r="AD363" s="95">
        <v>0</v>
      </c>
      <c r="AE363" s="95">
        <v>0</v>
      </c>
      <c r="AF363" s="95">
        <v>0</v>
      </c>
      <c r="AG363" s="95">
        <v>0</v>
      </c>
      <c r="AH363" s="95">
        <v>0</v>
      </c>
      <c r="AI363" s="96">
        <f t="shared" si="214"/>
        <v>0</v>
      </c>
      <c r="AS363"/>
    </row>
    <row r="364" spans="1:45">
      <c r="A364" s="11" t="s">
        <v>20</v>
      </c>
      <c r="B364" s="55">
        <v>0</v>
      </c>
      <c r="C364" s="55">
        <v>0</v>
      </c>
      <c r="D364" s="55">
        <v>0</v>
      </c>
      <c r="E364" s="55">
        <v>0</v>
      </c>
      <c r="F364" s="400"/>
      <c r="G364" s="55">
        <v>0</v>
      </c>
      <c r="H364" s="56">
        <v>0</v>
      </c>
      <c r="I364" s="57">
        <f t="shared" si="212"/>
        <v>0</v>
      </c>
      <c r="J364" s="5"/>
      <c r="K364" s="23" t="s">
        <v>20</v>
      </c>
      <c r="L364" s="58">
        <v>0</v>
      </c>
      <c r="M364" s="58">
        <v>0</v>
      </c>
      <c r="N364" s="58">
        <v>0</v>
      </c>
      <c r="O364" s="58">
        <v>0</v>
      </c>
      <c r="P364" s="58">
        <v>0</v>
      </c>
      <c r="Q364" s="58">
        <v>0</v>
      </c>
      <c r="R364" s="59">
        <v>0</v>
      </c>
      <c r="S364" s="60">
        <f t="shared" si="213"/>
        <v>0</v>
      </c>
      <c r="U364" s="33" t="s">
        <v>20</v>
      </c>
      <c r="V364" s="91">
        <v>0</v>
      </c>
      <c r="W364" s="91">
        <v>0</v>
      </c>
      <c r="X364" s="91">
        <v>0</v>
      </c>
      <c r="Y364" s="91">
        <v>0</v>
      </c>
      <c r="Z364" s="91">
        <v>0</v>
      </c>
      <c r="AA364" s="91">
        <v>0</v>
      </c>
      <c r="AB364" s="91">
        <v>0</v>
      </c>
      <c r="AC364" s="91">
        <v>0</v>
      </c>
      <c r="AD364" s="91">
        <v>0</v>
      </c>
      <c r="AE364" s="91">
        <v>0</v>
      </c>
      <c r="AF364" s="91">
        <v>0</v>
      </c>
      <c r="AG364" s="91">
        <v>0</v>
      </c>
      <c r="AH364" s="92">
        <v>0</v>
      </c>
      <c r="AI364" s="93">
        <f t="shared" si="214"/>
        <v>0</v>
      </c>
      <c r="AS364"/>
    </row>
    <row r="365" spans="1:45" ht="15" thickBot="1">
      <c r="A365" s="13" t="s">
        <v>11</v>
      </c>
      <c r="B365" s="66">
        <v>0</v>
      </c>
      <c r="C365" s="66">
        <v>0</v>
      </c>
      <c r="D365" s="66">
        <v>0</v>
      </c>
      <c r="E365" s="66">
        <v>0</v>
      </c>
      <c r="F365" s="401"/>
      <c r="G365" s="66">
        <v>0</v>
      </c>
      <c r="H365" s="67">
        <v>0</v>
      </c>
      <c r="I365" s="68">
        <f t="shared" si="212"/>
        <v>0</v>
      </c>
      <c r="J365" s="5"/>
      <c r="K365" s="25" t="s">
        <v>11</v>
      </c>
      <c r="L365" s="66">
        <v>0</v>
      </c>
      <c r="M365" s="66">
        <v>0</v>
      </c>
      <c r="N365" s="66">
        <v>0</v>
      </c>
      <c r="O365" s="66">
        <v>0</v>
      </c>
      <c r="P365" s="66">
        <v>0</v>
      </c>
      <c r="Q365" s="66">
        <v>0</v>
      </c>
      <c r="R365" s="69">
        <v>0</v>
      </c>
      <c r="S365" s="70">
        <f t="shared" si="213"/>
        <v>0</v>
      </c>
      <c r="U365" s="34" t="s">
        <v>11</v>
      </c>
      <c r="V365" s="94">
        <v>0</v>
      </c>
      <c r="W365" s="94">
        <v>0</v>
      </c>
      <c r="X365" s="94">
        <v>0</v>
      </c>
      <c r="Y365" s="94">
        <v>0</v>
      </c>
      <c r="Z365" s="94">
        <v>0</v>
      </c>
      <c r="AA365" s="94">
        <v>0</v>
      </c>
      <c r="AB365" s="94">
        <v>0</v>
      </c>
      <c r="AC365" s="94">
        <v>0</v>
      </c>
      <c r="AD365" s="95">
        <v>0</v>
      </c>
      <c r="AE365" s="95">
        <v>0</v>
      </c>
      <c r="AF365" s="95">
        <v>0</v>
      </c>
      <c r="AG365" s="95">
        <v>0</v>
      </c>
      <c r="AH365" s="95">
        <v>0</v>
      </c>
      <c r="AI365" s="96">
        <f t="shared" si="214"/>
        <v>0</v>
      </c>
      <c r="AS365"/>
    </row>
    <row r="366" spans="1:45" ht="15">
      <c r="A366" s="14" t="s">
        <v>26</v>
      </c>
      <c r="B366" s="71">
        <f>SUM(B345:B361)</f>
        <v>25.391147859564377</v>
      </c>
      <c r="C366" s="71">
        <f t="shared" ref="C366:I366" si="215">SUM(C345:C361)</f>
        <v>140.69850188355917</v>
      </c>
      <c r="D366" s="71">
        <f t="shared" si="215"/>
        <v>103.83598501720481</v>
      </c>
      <c r="E366" s="71">
        <f t="shared" si="215"/>
        <v>118.4739050051203</v>
      </c>
      <c r="F366" s="71">
        <f t="shared" si="215"/>
        <v>0</v>
      </c>
      <c r="G366" s="71">
        <f t="shared" si="215"/>
        <v>3.3756410054762003</v>
      </c>
      <c r="H366" s="72">
        <f t="shared" si="215"/>
        <v>0</v>
      </c>
      <c r="I366" s="44">
        <f t="shared" si="215"/>
        <v>391.77518077092486</v>
      </c>
      <c r="J366" s="5"/>
      <c r="K366" s="26" t="s">
        <v>26</v>
      </c>
      <c r="L366" s="71">
        <f>SUM(L345:L361)</f>
        <v>25.391147859564377</v>
      </c>
      <c r="M366" s="71">
        <f t="shared" ref="M366:S366" si="216">SUM(M345:M361)</f>
        <v>140.69850188355917</v>
      </c>
      <c r="N366" s="71">
        <f t="shared" si="216"/>
        <v>103.83598501720481</v>
      </c>
      <c r="O366" s="71">
        <f t="shared" si="216"/>
        <v>118.4739050051203</v>
      </c>
      <c r="P366" s="71">
        <f t="shared" si="216"/>
        <v>112.06518840392921</v>
      </c>
      <c r="Q366" s="71">
        <f t="shared" si="216"/>
        <v>3.3756410054762003</v>
      </c>
      <c r="R366" s="72">
        <f t="shared" si="216"/>
        <v>0</v>
      </c>
      <c r="S366" s="73">
        <f t="shared" si="216"/>
        <v>503.84036917485406</v>
      </c>
      <c r="U366" s="35" t="s">
        <v>60</v>
      </c>
      <c r="V366" s="97">
        <f>SUM(V345:V361)</f>
        <v>24.432774636257353</v>
      </c>
      <c r="W366" s="97">
        <f t="shared" ref="W366:AH366" si="217">SUM(W345:W361)</f>
        <v>0.16324213125320763</v>
      </c>
      <c r="X366" s="97">
        <f t="shared" si="217"/>
        <v>3.3756410054762003</v>
      </c>
      <c r="Y366" s="97">
        <f t="shared" si="217"/>
        <v>140.69850188355917</v>
      </c>
      <c r="Z366" s="97">
        <f t="shared" si="217"/>
        <v>34.07700336481966</v>
      </c>
      <c r="AA366" s="97">
        <f t="shared" si="217"/>
        <v>118.43197664833527</v>
      </c>
      <c r="AB366" s="97">
        <f t="shared" si="217"/>
        <v>112.06518840392921</v>
      </c>
      <c r="AC366" s="97">
        <f t="shared" si="217"/>
        <v>70.596041101224003</v>
      </c>
      <c r="AD366" s="98">
        <f t="shared" si="217"/>
        <v>0.7951310920538176</v>
      </c>
      <c r="AE366" s="98">
        <f t="shared" si="217"/>
        <v>4.1928356785029312E-2</v>
      </c>
      <c r="AF366" s="98">
        <f t="shared" si="217"/>
        <v>0</v>
      </c>
      <c r="AG366" s="98">
        <f t="shared" si="217"/>
        <v>69.75898165238516</v>
      </c>
      <c r="AH366" s="98">
        <f t="shared" si="217"/>
        <v>0</v>
      </c>
      <c r="AI366" s="99">
        <f>SUM(V366:AC366)</f>
        <v>503.84036917485406</v>
      </c>
      <c r="AS366"/>
    </row>
    <row r="367" spans="1:45" s="2" customFormat="1" ht="15" thickBot="1">
      <c r="A367" s="15" t="s">
        <v>100</v>
      </c>
      <c r="B367" s="100">
        <f>IF($I366=0,"-",B366/$I366)</f>
        <v>6.4810506397062581E-2</v>
      </c>
      <c r="C367" s="100">
        <f t="shared" ref="C367:H367" si="218">IF($I366=0,"-",C366/$I366)</f>
        <v>0.35913071779252675</v>
      </c>
      <c r="D367" s="100">
        <f t="shared" si="218"/>
        <v>0.26503972204895443</v>
      </c>
      <c r="E367" s="100">
        <f t="shared" si="218"/>
        <v>0.30240278307571827</v>
      </c>
      <c r="F367" s="100">
        <f t="shared" si="218"/>
        <v>0</v>
      </c>
      <c r="G367" s="100">
        <f t="shared" si="218"/>
        <v>8.6162706857379357E-3</v>
      </c>
      <c r="H367" s="101">
        <f t="shared" si="218"/>
        <v>0</v>
      </c>
      <c r="I367" s="102">
        <f>SUM(B367:H367)</f>
        <v>0.99999999999999989</v>
      </c>
      <c r="J367"/>
      <c r="K367" s="27" t="s">
        <v>100</v>
      </c>
      <c r="L367" s="76">
        <f>IF($S366=0,"-",L366/$S366)</f>
        <v>5.0395223195687538E-2</v>
      </c>
      <c r="M367" s="76">
        <f t="shared" ref="M367:R367" si="219">IF($S366=0,"-",M366/$S366)</f>
        <v>0.27925214113744584</v>
      </c>
      <c r="N367" s="76">
        <f t="shared" si="219"/>
        <v>0.20608905393440061</v>
      </c>
      <c r="O367" s="76">
        <f t="shared" si="219"/>
        <v>0.23514174777052216</v>
      </c>
      <c r="P367" s="76">
        <f t="shared" si="219"/>
        <v>0.22242201153404964</v>
      </c>
      <c r="Q367" s="76">
        <f t="shared" si="219"/>
        <v>6.6998224278942385E-3</v>
      </c>
      <c r="R367" s="77">
        <f t="shared" si="219"/>
        <v>0</v>
      </c>
      <c r="S367" s="78">
        <f>SUM(L367:R367)</f>
        <v>1</v>
      </c>
      <c r="U367" s="36" t="s">
        <v>100</v>
      </c>
      <c r="V367" s="103">
        <f>+V366/$AI366</f>
        <v>4.8493086562855663E-2</v>
      </c>
      <c r="W367" s="103">
        <f t="shared" ref="W367:AH367" si="220">+W366/$AI366</f>
        <v>3.2399573603153595E-4</v>
      </c>
      <c r="X367" s="103">
        <f t="shared" si="220"/>
        <v>6.6998224278942385E-3</v>
      </c>
      <c r="Y367" s="103">
        <f t="shared" si="220"/>
        <v>0.27925214113744584</v>
      </c>
      <c r="Z367" s="103">
        <f t="shared" si="220"/>
        <v>6.7634523650075939E-2</v>
      </c>
      <c r="AA367" s="103">
        <f t="shared" si="220"/>
        <v>0.23505853022911374</v>
      </c>
      <c r="AB367" s="103">
        <f t="shared" si="220"/>
        <v>0.22242201153404964</v>
      </c>
      <c r="AC367" s="103">
        <f t="shared" si="220"/>
        <v>0.14011588872253342</v>
      </c>
      <c r="AD367" s="103">
        <f t="shared" si="220"/>
        <v>1.578140896800338E-3</v>
      </c>
      <c r="AE367" s="103">
        <f t="shared" si="220"/>
        <v>8.3217541408394746E-5</v>
      </c>
      <c r="AF367" s="103">
        <f t="shared" si="220"/>
        <v>0</v>
      </c>
      <c r="AG367" s="103">
        <f t="shared" si="220"/>
        <v>0.13845453028432469</v>
      </c>
      <c r="AH367" s="103">
        <f t="shared" si="220"/>
        <v>0</v>
      </c>
      <c r="AI367" s="104">
        <f>SUM(V367:AC367)</f>
        <v>1</v>
      </c>
    </row>
    <row r="368" spans="1:45" ht="15" thickBot="1">
      <c r="A368" s="16"/>
      <c r="B368" s="16"/>
      <c r="C368" s="16"/>
      <c r="D368" s="16"/>
      <c r="E368" s="16"/>
      <c r="F368" s="16"/>
      <c r="G368" s="16"/>
      <c r="H368" s="16"/>
      <c r="I368" s="16"/>
      <c r="K368" s="16"/>
      <c r="L368" s="16"/>
      <c r="M368" s="16"/>
      <c r="N368" s="16"/>
      <c r="O368" s="16"/>
      <c r="P368" s="16"/>
      <c r="Q368" s="16"/>
      <c r="R368" s="16"/>
      <c r="S368" s="16"/>
      <c r="AI368" s="5"/>
      <c r="AS368"/>
    </row>
    <row r="369" spans="1:45" ht="28.5">
      <c r="A369" s="431" t="s">
        <v>38</v>
      </c>
      <c r="B369" s="37" t="s">
        <v>0</v>
      </c>
      <c r="C369" s="37" t="s">
        <v>1</v>
      </c>
      <c r="D369" s="37" t="s">
        <v>2</v>
      </c>
      <c r="E369" s="37" t="s">
        <v>3</v>
      </c>
      <c r="F369" s="37" t="s">
        <v>27</v>
      </c>
      <c r="G369" s="37" t="s">
        <v>4</v>
      </c>
      <c r="H369" s="37" t="s">
        <v>5</v>
      </c>
      <c r="I369" s="38" t="s">
        <v>6</v>
      </c>
      <c r="K369" s="381" t="s">
        <v>38</v>
      </c>
      <c r="L369" s="39" t="s">
        <v>0</v>
      </c>
      <c r="M369" s="39" t="s">
        <v>1</v>
      </c>
      <c r="N369" s="39" t="s">
        <v>2</v>
      </c>
      <c r="O369" s="39" t="s">
        <v>3</v>
      </c>
      <c r="P369" s="39" t="s">
        <v>27</v>
      </c>
      <c r="Q369" s="39" t="s">
        <v>4</v>
      </c>
      <c r="R369" s="39" t="s">
        <v>5</v>
      </c>
      <c r="S369" s="40" t="s">
        <v>6</v>
      </c>
      <c r="U369" s="383" t="s">
        <v>38</v>
      </c>
      <c r="V369" s="79" t="s">
        <v>69</v>
      </c>
      <c r="W369" s="79" t="s">
        <v>70</v>
      </c>
      <c r="X369" s="79" t="s">
        <v>4</v>
      </c>
      <c r="Y369" s="79" t="s">
        <v>1</v>
      </c>
      <c r="Z369" s="79" t="s">
        <v>2</v>
      </c>
      <c r="AA369" s="79" t="s">
        <v>3</v>
      </c>
      <c r="AB369" s="79" t="s">
        <v>52</v>
      </c>
      <c r="AC369" s="79" t="s">
        <v>64</v>
      </c>
      <c r="AD369" s="80" t="s">
        <v>72</v>
      </c>
      <c r="AE369" s="80" t="s">
        <v>79</v>
      </c>
      <c r="AF369" s="80" t="s">
        <v>73</v>
      </c>
      <c r="AG369" s="80" t="s">
        <v>80</v>
      </c>
      <c r="AH369" s="80" t="s">
        <v>81</v>
      </c>
      <c r="AI369" s="81" t="s">
        <v>60</v>
      </c>
      <c r="AS369"/>
    </row>
    <row r="370" spans="1:45" ht="15" customHeight="1">
      <c r="A370" s="432" t="s">
        <v>38</v>
      </c>
      <c r="B370" s="372" t="s">
        <v>109</v>
      </c>
      <c r="C370" s="373"/>
      <c r="D370" s="373"/>
      <c r="E370" s="373"/>
      <c r="F370" s="373"/>
      <c r="G370" s="373"/>
      <c r="H370" s="373"/>
      <c r="I370" s="374"/>
      <c r="K370" s="382" t="s">
        <v>38</v>
      </c>
      <c r="L370" s="369" t="s">
        <v>109</v>
      </c>
      <c r="M370" s="370"/>
      <c r="N370" s="370"/>
      <c r="O370" s="370"/>
      <c r="P370" s="370"/>
      <c r="Q370" s="370"/>
      <c r="R370" s="370"/>
      <c r="S370" s="371"/>
      <c r="U370" s="384" t="s">
        <v>38</v>
      </c>
      <c r="V370" s="379" t="s">
        <v>109</v>
      </c>
      <c r="W370" s="379"/>
      <c r="X370" s="379"/>
      <c r="Y370" s="379"/>
      <c r="Z370" s="379"/>
      <c r="AA370" s="379"/>
      <c r="AB370" s="379"/>
      <c r="AC370" s="379"/>
      <c r="AD370" s="379"/>
      <c r="AE370" s="379"/>
      <c r="AF370" s="379"/>
      <c r="AG370" s="379"/>
      <c r="AH370" s="379"/>
      <c r="AI370" s="380"/>
      <c r="AS370"/>
    </row>
    <row r="371" spans="1:45" ht="15">
      <c r="A371" s="7" t="s">
        <v>7</v>
      </c>
      <c r="B371" s="42">
        <v>0</v>
      </c>
      <c r="C371" s="42">
        <v>0</v>
      </c>
      <c r="D371" s="42">
        <v>0</v>
      </c>
      <c r="E371" s="42">
        <v>0</v>
      </c>
      <c r="F371" s="399"/>
      <c r="G371" s="42">
        <v>0</v>
      </c>
      <c r="H371" s="43">
        <v>0</v>
      </c>
      <c r="I371" s="44">
        <f>SUM(B371:H371)</f>
        <v>0</v>
      </c>
      <c r="J371" s="5"/>
      <c r="K371" s="28" t="s">
        <v>7</v>
      </c>
      <c r="L371" s="42">
        <v>0</v>
      </c>
      <c r="M371" s="42">
        <v>0</v>
      </c>
      <c r="N371" s="42">
        <v>0</v>
      </c>
      <c r="O371" s="42">
        <v>0</v>
      </c>
      <c r="P371" s="42">
        <v>0</v>
      </c>
      <c r="Q371" s="42">
        <v>0</v>
      </c>
      <c r="R371" s="82">
        <v>0</v>
      </c>
      <c r="S371" s="83">
        <f>SUM(L371:R371)</f>
        <v>0</v>
      </c>
      <c r="U371" s="29" t="s">
        <v>7</v>
      </c>
      <c r="V371" s="84">
        <v>0</v>
      </c>
      <c r="W371" s="84">
        <v>0</v>
      </c>
      <c r="X371" s="84">
        <v>0</v>
      </c>
      <c r="Y371" s="84">
        <v>0</v>
      </c>
      <c r="Z371" s="84">
        <v>0</v>
      </c>
      <c r="AA371" s="84">
        <v>0</v>
      </c>
      <c r="AB371" s="84">
        <v>0</v>
      </c>
      <c r="AC371" s="85">
        <v>0</v>
      </c>
      <c r="AD371" s="86">
        <v>0</v>
      </c>
      <c r="AE371" s="86">
        <v>0</v>
      </c>
      <c r="AF371" s="86">
        <v>0</v>
      </c>
      <c r="AG371" s="86">
        <v>0</v>
      </c>
      <c r="AH371" s="86">
        <v>0</v>
      </c>
      <c r="AI371" s="87">
        <f>SUM(V371:AC371)</f>
        <v>0</v>
      </c>
      <c r="AS371"/>
    </row>
    <row r="372" spans="1:45" ht="15">
      <c r="A372" s="8" t="s">
        <v>8</v>
      </c>
      <c r="B372" s="48">
        <v>0</v>
      </c>
      <c r="C372" s="48">
        <v>0</v>
      </c>
      <c r="D372" s="48">
        <v>0</v>
      </c>
      <c r="E372" s="48">
        <v>0</v>
      </c>
      <c r="F372" s="400"/>
      <c r="G372" s="48">
        <v>0</v>
      </c>
      <c r="H372" s="49">
        <v>0</v>
      </c>
      <c r="I372" s="50">
        <f t="shared" ref="I372:I391" si="221">SUM(B372:H372)</f>
        <v>0</v>
      </c>
      <c r="J372" s="5"/>
      <c r="K372" s="20" t="s">
        <v>8</v>
      </c>
      <c r="L372" s="51">
        <v>0</v>
      </c>
      <c r="M372" s="51">
        <v>0</v>
      </c>
      <c r="N372" s="51">
        <v>0</v>
      </c>
      <c r="O372" s="51">
        <v>0</v>
      </c>
      <c r="P372" s="51">
        <v>0</v>
      </c>
      <c r="Q372" s="51">
        <v>0</v>
      </c>
      <c r="R372" s="52">
        <v>0</v>
      </c>
      <c r="S372" s="53">
        <f t="shared" ref="S372:S391" si="222">SUM(L372:R372)</f>
        <v>0</v>
      </c>
      <c r="U372" s="30" t="s">
        <v>8</v>
      </c>
      <c r="V372" s="88">
        <v>0</v>
      </c>
      <c r="W372" s="88">
        <v>0</v>
      </c>
      <c r="X372" s="88">
        <v>0</v>
      </c>
      <c r="Y372" s="88">
        <v>0</v>
      </c>
      <c r="Z372" s="88">
        <v>0</v>
      </c>
      <c r="AA372" s="88">
        <v>0</v>
      </c>
      <c r="AB372" s="88">
        <v>0</v>
      </c>
      <c r="AC372" s="89">
        <v>0</v>
      </c>
      <c r="AD372" s="88">
        <v>0</v>
      </c>
      <c r="AE372" s="88">
        <v>0</v>
      </c>
      <c r="AF372" s="88">
        <v>0</v>
      </c>
      <c r="AG372" s="88">
        <v>0</v>
      </c>
      <c r="AH372" s="88">
        <v>0</v>
      </c>
      <c r="AI372" s="90">
        <f t="shared" ref="AI372:AI391" si="223">SUM(V372:AC372)</f>
        <v>0</v>
      </c>
      <c r="AS372"/>
    </row>
    <row r="373" spans="1:45" ht="15">
      <c r="A373" s="9" t="s">
        <v>10</v>
      </c>
      <c r="B373" s="45">
        <v>0</v>
      </c>
      <c r="C373" s="45">
        <v>0</v>
      </c>
      <c r="D373" s="45">
        <v>0</v>
      </c>
      <c r="E373" s="45">
        <v>0</v>
      </c>
      <c r="F373" s="400"/>
      <c r="G373" s="45">
        <v>0</v>
      </c>
      <c r="H373" s="54">
        <v>0</v>
      </c>
      <c r="I373" s="44">
        <f t="shared" si="221"/>
        <v>0</v>
      </c>
      <c r="J373" s="5"/>
      <c r="K373" s="21" t="s">
        <v>10</v>
      </c>
      <c r="L373" s="45">
        <v>0</v>
      </c>
      <c r="M373" s="45">
        <v>0</v>
      </c>
      <c r="N373" s="45">
        <v>0</v>
      </c>
      <c r="O373" s="45">
        <v>0</v>
      </c>
      <c r="P373" s="45">
        <v>0</v>
      </c>
      <c r="Q373" s="45">
        <v>0</v>
      </c>
      <c r="R373" s="46">
        <v>0</v>
      </c>
      <c r="S373" s="47">
        <f t="shared" si="222"/>
        <v>0</v>
      </c>
      <c r="U373" s="31" t="s">
        <v>10</v>
      </c>
      <c r="V373" s="84">
        <v>0</v>
      </c>
      <c r="W373" s="84">
        <v>0</v>
      </c>
      <c r="X373" s="84">
        <v>0</v>
      </c>
      <c r="Y373" s="84">
        <v>0</v>
      </c>
      <c r="Z373" s="84">
        <v>0</v>
      </c>
      <c r="AA373" s="84">
        <v>0</v>
      </c>
      <c r="AB373" s="84">
        <v>0</v>
      </c>
      <c r="AC373" s="85">
        <v>0</v>
      </c>
      <c r="AD373" s="86">
        <v>0</v>
      </c>
      <c r="AE373" s="86">
        <v>0</v>
      </c>
      <c r="AF373" s="86">
        <v>0</v>
      </c>
      <c r="AG373" s="86">
        <v>0</v>
      </c>
      <c r="AH373" s="86">
        <v>0</v>
      </c>
      <c r="AI373" s="87">
        <f t="shared" si="223"/>
        <v>0</v>
      </c>
      <c r="AS373"/>
    </row>
    <row r="374" spans="1:45" ht="15">
      <c r="A374" s="8" t="s">
        <v>53</v>
      </c>
      <c r="B374" s="48">
        <v>0</v>
      </c>
      <c r="C374" s="48">
        <v>0</v>
      </c>
      <c r="D374" s="48">
        <v>0</v>
      </c>
      <c r="E374" s="48">
        <v>0</v>
      </c>
      <c r="F374" s="400"/>
      <c r="G374" s="48">
        <v>0</v>
      </c>
      <c r="H374" s="49">
        <v>0</v>
      </c>
      <c r="I374" s="50">
        <f t="shared" si="221"/>
        <v>0</v>
      </c>
      <c r="J374" s="5"/>
      <c r="K374" s="20" t="s">
        <v>53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2">
        <v>0</v>
      </c>
      <c r="S374" s="53">
        <f t="shared" si="222"/>
        <v>0</v>
      </c>
      <c r="U374" s="30" t="s">
        <v>53</v>
      </c>
      <c r="V374" s="88">
        <v>0</v>
      </c>
      <c r="W374" s="88">
        <v>0</v>
      </c>
      <c r="X374" s="88">
        <v>0</v>
      </c>
      <c r="Y374" s="88">
        <v>0</v>
      </c>
      <c r="Z374" s="88">
        <v>0</v>
      </c>
      <c r="AA374" s="88">
        <v>0</v>
      </c>
      <c r="AB374" s="88">
        <v>0</v>
      </c>
      <c r="AC374" s="89">
        <v>0</v>
      </c>
      <c r="AD374" s="88">
        <v>0</v>
      </c>
      <c r="AE374" s="88">
        <v>0</v>
      </c>
      <c r="AF374" s="88">
        <v>0</v>
      </c>
      <c r="AG374" s="88">
        <v>0</v>
      </c>
      <c r="AH374" s="88">
        <v>0</v>
      </c>
      <c r="AI374" s="90">
        <f t="shared" si="223"/>
        <v>0</v>
      </c>
      <c r="AS374"/>
    </row>
    <row r="375" spans="1:45" ht="15">
      <c r="A375" s="9" t="s">
        <v>16</v>
      </c>
      <c r="B375" s="45">
        <v>58.253198559020838</v>
      </c>
      <c r="C375" s="45">
        <v>1.1985584308094444</v>
      </c>
      <c r="D375" s="45">
        <v>1.1985584308094444</v>
      </c>
      <c r="E375" s="45">
        <v>0</v>
      </c>
      <c r="F375" s="400"/>
      <c r="G375" s="45">
        <v>0</v>
      </c>
      <c r="H375" s="54">
        <v>0</v>
      </c>
      <c r="I375" s="44">
        <f t="shared" si="221"/>
        <v>60.650315420639721</v>
      </c>
      <c r="J375" s="5"/>
      <c r="K375" s="21" t="s">
        <v>16</v>
      </c>
      <c r="L375" s="45">
        <v>58.253198559020838</v>
      </c>
      <c r="M375" s="45">
        <v>1.1985584308094444</v>
      </c>
      <c r="N375" s="45">
        <v>1.1985584308094444</v>
      </c>
      <c r="O375" s="45">
        <v>0</v>
      </c>
      <c r="P375" s="45">
        <v>0</v>
      </c>
      <c r="Q375" s="45">
        <v>0</v>
      </c>
      <c r="R375" s="46">
        <v>0</v>
      </c>
      <c r="S375" s="47">
        <f t="shared" si="222"/>
        <v>60.650315420639721</v>
      </c>
      <c r="U375" s="31" t="s">
        <v>16</v>
      </c>
      <c r="V375" s="84">
        <v>58.253198559020838</v>
      </c>
      <c r="W375" s="84">
        <v>0</v>
      </c>
      <c r="X375" s="84">
        <v>0</v>
      </c>
      <c r="Y375" s="84">
        <v>1.1985584308094444</v>
      </c>
      <c r="Z375" s="84">
        <v>1.1985584308094444</v>
      </c>
      <c r="AA375" s="84">
        <v>0</v>
      </c>
      <c r="AB375" s="84">
        <v>0</v>
      </c>
      <c r="AC375" s="85">
        <v>0</v>
      </c>
      <c r="AD375" s="86">
        <v>0</v>
      </c>
      <c r="AE375" s="86">
        <v>0</v>
      </c>
      <c r="AF375" s="86">
        <v>0</v>
      </c>
      <c r="AG375" s="86">
        <v>0</v>
      </c>
      <c r="AH375" s="86">
        <v>0</v>
      </c>
      <c r="AI375" s="87">
        <f t="shared" si="223"/>
        <v>60.650315420639721</v>
      </c>
      <c r="AS375"/>
    </row>
    <row r="376" spans="1:45" ht="15">
      <c r="A376" s="8" t="s">
        <v>65</v>
      </c>
      <c r="B376" s="48">
        <v>56.774989161985665</v>
      </c>
      <c r="C376" s="48">
        <v>0.2802439662281167</v>
      </c>
      <c r="D376" s="48">
        <v>0</v>
      </c>
      <c r="E376" s="48">
        <v>0.5896120933387583</v>
      </c>
      <c r="F376" s="400"/>
      <c r="G376" s="48">
        <v>0</v>
      </c>
      <c r="H376" s="49">
        <v>0</v>
      </c>
      <c r="I376" s="50">
        <f t="shared" si="221"/>
        <v>57.644845221552544</v>
      </c>
      <c r="J376" s="5"/>
      <c r="K376" s="20" t="s">
        <v>65</v>
      </c>
      <c r="L376" s="51">
        <v>56.774989161985665</v>
      </c>
      <c r="M376" s="51">
        <v>0.2802439662281167</v>
      </c>
      <c r="N376" s="51">
        <v>0</v>
      </c>
      <c r="O376" s="51">
        <v>0.5896120933387583</v>
      </c>
      <c r="P376" s="51">
        <v>0</v>
      </c>
      <c r="Q376" s="51">
        <v>0</v>
      </c>
      <c r="R376" s="52">
        <v>0</v>
      </c>
      <c r="S376" s="53">
        <f t="shared" si="222"/>
        <v>57.644845221552544</v>
      </c>
      <c r="U376" s="30" t="s">
        <v>54</v>
      </c>
      <c r="V376" s="88">
        <v>56.046354849792564</v>
      </c>
      <c r="W376" s="88">
        <v>0.72863431219310348</v>
      </c>
      <c r="X376" s="88">
        <v>0</v>
      </c>
      <c r="Y376" s="88">
        <v>0.2802439662281167</v>
      </c>
      <c r="Z376" s="88">
        <v>0</v>
      </c>
      <c r="AA376" s="88">
        <v>0</v>
      </c>
      <c r="AB376" s="88">
        <v>0</v>
      </c>
      <c r="AC376" s="89">
        <v>0.5896120933387583</v>
      </c>
      <c r="AD376" s="88">
        <v>0</v>
      </c>
      <c r="AE376" s="88">
        <v>0</v>
      </c>
      <c r="AF376" s="88">
        <v>0</v>
      </c>
      <c r="AG376" s="88">
        <v>0</v>
      </c>
      <c r="AH376" s="88">
        <v>0.5896120933387583</v>
      </c>
      <c r="AI376" s="90">
        <f t="shared" si="223"/>
        <v>57.644845221552544</v>
      </c>
      <c r="AS376"/>
    </row>
    <row r="377" spans="1:45" ht="15">
      <c r="A377" s="9" t="s">
        <v>55</v>
      </c>
      <c r="B377" s="45">
        <v>0</v>
      </c>
      <c r="C377" s="45">
        <v>0</v>
      </c>
      <c r="D377" s="45">
        <v>0</v>
      </c>
      <c r="E377" s="45">
        <v>621.48524700724704</v>
      </c>
      <c r="F377" s="400"/>
      <c r="G377" s="45">
        <v>0</v>
      </c>
      <c r="H377" s="54">
        <v>0</v>
      </c>
      <c r="I377" s="44">
        <f t="shared" si="221"/>
        <v>621.48524700724704</v>
      </c>
      <c r="J377" s="5"/>
      <c r="K377" s="21" t="s">
        <v>55</v>
      </c>
      <c r="L377" s="45">
        <v>0</v>
      </c>
      <c r="M377" s="45">
        <v>0</v>
      </c>
      <c r="N377" s="45">
        <v>0</v>
      </c>
      <c r="O377" s="45">
        <v>621.48524700724704</v>
      </c>
      <c r="P377" s="45">
        <v>390.0344526871686</v>
      </c>
      <c r="Q377" s="45">
        <v>0</v>
      </c>
      <c r="R377" s="46">
        <v>0</v>
      </c>
      <c r="S377" s="47">
        <f t="shared" si="222"/>
        <v>1011.5196996944156</v>
      </c>
      <c r="U377" s="31" t="s">
        <v>55</v>
      </c>
      <c r="V377" s="84">
        <v>0</v>
      </c>
      <c r="W377" s="84">
        <v>0</v>
      </c>
      <c r="X377" s="84">
        <v>0</v>
      </c>
      <c r="Y377" s="84">
        <v>0</v>
      </c>
      <c r="Z377" s="84">
        <v>0</v>
      </c>
      <c r="AA377" s="84">
        <v>621.48524700724704</v>
      </c>
      <c r="AB377" s="84">
        <v>390.0344526871686</v>
      </c>
      <c r="AC377" s="85">
        <v>0</v>
      </c>
      <c r="AD377" s="84">
        <v>0</v>
      </c>
      <c r="AE377" s="84">
        <v>0</v>
      </c>
      <c r="AF377" s="84">
        <v>0</v>
      </c>
      <c r="AG377" s="84">
        <v>0</v>
      </c>
      <c r="AH377" s="84">
        <v>0</v>
      </c>
      <c r="AI377" s="87">
        <f t="shared" si="223"/>
        <v>1011.5196996944156</v>
      </c>
      <c r="AS377"/>
    </row>
    <row r="378" spans="1:45" ht="15">
      <c r="A378" s="8" t="s">
        <v>12</v>
      </c>
      <c r="B378" s="48">
        <v>0</v>
      </c>
      <c r="C378" s="48">
        <v>0</v>
      </c>
      <c r="D378" s="48">
        <v>0</v>
      </c>
      <c r="E378" s="48">
        <v>17.804582464181888</v>
      </c>
      <c r="F378" s="400"/>
      <c r="G378" s="48">
        <v>0</v>
      </c>
      <c r="H378" s="49">
        <v>0</v>
      </c>
      <c r="I378" s="50">
        <f t="shared" si="221"/>
        <v>17.804582464181888</v>
      </c>
      <c r="J378" s="5"/>
      <c r="K378" s="20" t="s">
        <v>12</v>
      </c>
      <c r="L378" s="51">
        <v>0</v>
      </c>
      <c r="M378" s="51">
        <v>0</v>
      </c>
      <c r="N378" s="51">
        <v>0</v>
      </c>
      <c r="O378" s="51">
        <v>17.804582464181888</v>
      </c>
      <c r="P378" s="51">
        <v>20.52512376231476</v>
      </c>
      <c r="Q378" s="51">
        <v>0</v>
      </c>
      <c r="R378" s="52">
        <v>0</v>
      </c>
      <c r="S378" s="53">
        <f t="shared" si="222"/>
        <v>38.329706226496647</v>
      </c>
      <c r="U378" s="30" t="s">
        <v>12</v>
      </c>
      <c r="V378" s="88">
        <v>0</v>
      </c>
      <c r="W378" s="88">
        <v>0</v>
      </c>
      <c r="X378" s="88">
        <v>0</v>
      </c>
      <c r="Y378" s="88">
        <v>0</v>
      </c>
      <c r="Z378" s="88">
        <v>0</v>
      </c>
      <c r="AA378" s="88">
        <v>17.804582464181888</v>
      </c>
      <c r="AB378" s="88">
        <v>20.52512376231476</v>
      </c>
      <c r="AC378" s="89">
        <v>0</v>
      </c>
      <c r="AD378" s="88">
        <v>0</v>
      </c>
      <c r="AE378" s="88">
        <v>0</v>
      </c>
      <c r="AF378" s="88">
        <v>0</v>
      </c>
      <c r="AG378" s="88">
        <v>0</v>
      </c>
      <c r="AH378" s="88">
        <v>0</v>
      </c>
      <c r="AI378" s="90">
        <f t="shared" si="223"/>
        <v>38.329706226496647</v>
      </c>
      <c r="AS378"/>
    </row>
    <row r="379" spans="1:45" ht="15">
      <c r="A379" s="9" t="s">
        <v>56</v>
      </c>
      <c r="B379" s="45">
        <v>0</v>
      </c>
      <c r="C379" s="45">
        <v>0</v>
      </c>
      <c r="D379" s="45">
        <v>0</v>
      </c>
      <c r="E379" s="45">
        <v>0</v>
      </c>
      <c r="F379" s="400"/>
      <c r="G379" s="45">
        <v>0</v>
      </c>
      <c r="H379" s="54">
        <v>0</v>
      </c>
      <c r="I379" s="44">
        <f t="shared" si="221"/>
        <v>0</v>
      </c>
      <c r="J379" s="5"/>
      <c r="K379" s="21" t="s">
        <v>56</v>
      </c>
      <c r="L379" s="45">
        <v>0</v>
      </c>
      <c r="M379" s="45">
        <v>0</v>
      </c>
      <c r="N379" s="45">
        <v>0</v>
      </c>
      <c r="O379" s="45">
        <v>0</v>
      </c>
      <c r="P379" s="45">
        <v>0</v>
      </c>
      <c r="Q379" s="45">
        <v>0</v>
      </c>
      <c r="R379" s="46">
        <v>0</v>
      </c>
      <c r="S379" s="47">
        <f t="shared" si="222"/>
        <v>0</v>
      </c>
      <c r="U379" s="31" t="s">
        <v>56</v>
      </c>
      <c r="V379" s="84">
        <v>0</v>
      </c>
      <c r="W379" s="84">
        <v>0</v>
      </c>
      <c r="X379" s="84">
        <v>0</v>
      </c>
      <c r="Y379" s="84">
        <v>0</v>
      </c>
      <c r="Z379" s="84">
        <v>0</v>
      </c>
      <c r="AA379" s="84">
        <v>0</v>
      </c>
      <c r="AB379" s="84">
        <v>0</v>
      </c>
      <c r="AC379" s="85">
        <v>0</v>
      </c>
      <c r="AD379" s="84">
        <v>0</v>
      </c>
      <c r="AE379" s="84">
        <v>0</v>
      </c>
      <c r="AF379" s="84">
        <v>0</v>
      </c>
      <c r="AG379" s="84">
        <v>0</v>
      </c>
      <c r="AH379" s="84">
        <v>0</v>
      </c>
      <c r="AI379" s="87">
        <f t="shared" si="223"/>
        <v>0</v>
      </c>
      <c r="AS379"/>
    </row>
    <row r="380" spans="1:45" ht="15">
      <c r="A380" s="8" t="s">
        <v>17</v>
      </c>
      <c r="B380" s="48">
        <v>12.639372132347699</v>
      </c>
      <c r="C380" s="48">
        <v>0</v>
      </c>
      <c r="D380" s="48">
        <v>0</v>
      </c>
      <c r="E380" s="48">
        <v>6.59312787051672</v>
      </c>
      <c r="F380" s="400"/>
      <c r="G380" s="48">
        <v>0</v>
      </c>
      <c r="H380" s="49">
        <v>0</v>
      </c>
      <c r="I380" s="50">
        <f t="shared" si="221"/>
        <v>19.23250000286442</v>
      </c>
      <c r="J380" s="5"/>
      <c r="K380" s="20" t="s">
        <v>17</v>
      </c>
      <c r="L380" s="51">
        <v>12.639372132347699</v>
      </c>
      <c r="M380" s="51">
        <v>0</v>
      </c>
      <c r="N380" s="51">
        <v>0</v>
      </c>
      <c r="O380" s="51">
        <v>6.59312787051672</v>
      </c>
      <c r="P380" s="51">
        <v>3.5371019947007018E-2</v>
      </c>
      <c r="Q380" s="51">
        <v>0</v>
      </c>
      <c r="R380" s="52">
        <v>0</v>
      </c>
      <c r="S380" s="53">
        <f t="shared" si="222"/>
        <v>19.267871022811427</v>
      </c>
      <c r="U380" s="30" t="s">
        <v>17</v>
      </c>
      <c r="V380" s="88">
        <v>11.607121672798897</v>
      </c>
      <c r="W380" s="88">
        <v>0</v>
      </c>
      <c r="X380" s="88">
        <v>0</v>
      </c>
      <c r="Y380" s="88">
        <v>0</v>
      </c>
      <c r="Z380" s="88">
        <v>0</v>
      </c>
      <c r="AA380" s="88">
        <v>0</v>
      </c>
      <c r="AB380" s="88">
        <v>3.5371019947007018E-2</v>
      </c>
      <c r="AC380" s="89">
        <v>7.625378330065522</v>
      </c>
      <c r="AD380" s="88">
        <v>1.032250459548802</v>
      </c>
      <c r="AE380" s="88">
        <v>0</v>
      </c>
      <c r="AF380" s="88">
        <v>0</v>
      </c>
      <c r="AG380" s="88">
        <v>0</v>
      </c>
      <c r="AH380" s="88">
        <v>6.59312787051672</v>
      </c>
      <c r="AI380" s="90">
        <f t="shared" si="223"/>
        <v>19.267871022811427</v>
      </c>
      <c r="AS380"/>
    </row>
    <row r="381" spans="1:45" ht="15">
      <c r="A381" s="9" t="s">
        <v>141</v>
      </c>
      <c r="B381" s="45">
        <v>47.659497546377196</v>
      </c>
      <c r="C381" s="45">
        <v>0</v>
      </c>
      <c r="D381" s="45">
        <v>36.31515555061744</v>
      </c>
      <c r="E381" s="45">
        <v>2.0421022853343792E-2</v>
      </c>
      <c r="F381" s="400"/>
      <c r="G381" s="45">
        <v>0</v>
      </c>
      <c r="H381" s="54">
        <v>0</v>
      </c>
      <c r="I381" s="44">
        <f t="shared" si="221"/>
        <v>83.995074119847985</v>
      </c>
      <c r="J381" s="5"/>
      <c r="K381" s="21" t="s">
        <v>141</v>
      </c>
      <c r="L381" s="45">
        <v>47.659497546377196</v>
      </c>
      <c r="M381" s="45">
        <v>0</v>
      </c>
      <c r="N381" s="45">
        <v>36.31515555061744</v>
      </c>
      <c r="O381" s="45">
        <v>2.0421022853343792E-2</v>
      </c>
      <c r="P381" s="45">
        <v>0</v>
      </c>
      <c r="Q381" s="45">
        <v>0</v>
      </c>
      <c r="R381" s="46">
        <v>0</v>
      </c>
      <c r="S381" s="47">
        <f t="shared" si="222"/>
        <v>83.995074119847985</v>
      </c>
      <c r="U381" s="31" t="s">
        <v>141</v>
      </c>
      <c r="V381" s="84">
        <v>47.431878325741998</v>
      </c>
      <c r="W381" s="84">
        <v>0</v>
      </c>
      <c r="X381" s="84">
        <v>0</v>
      </c>
      <c r="Y381" s="84">
        <v>0</v>
      </c>
      <c r="Z381" s="84">
        <v>36.31515555061744</v>
      </c>
      <c r="AA381" s="84">
        <v>2.0421022853343792E-2</v>
      </c>
      <c r="AB381" s="84">
        <v>0</v>
      </c>
      <c r="AC381" s="85">
        <v>0.22761922063519946</v>
      </c>
      <c r="AD381" s="84">
        <v>0.22761922063519946</v>
      </c>
      <c r="AE381" s="84">
        <v>0</v>
      </c>
      <c r="AF381" s="84">
        <v>0</v>
      </c>
      <c r="AG381" s="84">
        <v>0</v>
      </c>
      <c r="AH381" s="84">
        <v>0</v>
      </c>
      <c r="AI381" s="87">
        <f t="shared" si="223"/>
        <v>83.995074119847985</v>
      </c>
      <c r="AS381"/>
    </row>
    <row r="382" spans="1:45" ht="15">
      <c r="A382" s="8" t="s">
        <v>25</v>
      </c>
      <c r="B382" s="48">
        <v>11.903788167972412</v>
      </c>
      <c r="C382" s="48">
        <v>2.0347254124309573E-3</v>
      </c>
      <c r="D382" s="48">
        <v>3.6205730148646866</v>
      </c>
      <c r="E382" s="48">
        <v>42.854740894807293</v>
      </c>
      <c r="F382" s="400"/>
      <c r="G382" s="48">
        <v>46.984043945869495</v>
      </c>
      <c r="H382" s="49">
        <v>0</v>
      </c>
      <c r="I382" s="50">
        <f t="shared" si="221"/>
        <v>105.36518074892632</v>
      </c>
      <c r="J382" s="5"/>
      <c r="K382" s="20" t="s">
        <v>25</v>
      </c>
      <c r="L382" s="51">
        <v>11.903788167972412</v>
      </c>
      <c r="M382" s="51">
        <v>2.0347254124309573E-3</v>
      </c>
      <c r="N382" s="51">
        <v>3.6205730148646866</v>
      </c>
      <c r="O382" s="51">
        <v>42.854740894807293</v>
      </c>
      <c r="P382" s="51">
        <v>1.1368921692710705</v>
      </c>
      <c r="Q382" s="51">
        <v>46.984043945869495</v>
      </c>
      <c r="R382" s="52">
        <v>0</v>
      </c>
      <c r="S382" s="53">
        <f t="shared" si="222"/>
        <v>106.50207291819738</v>
      </c>
      <c r="U382" s="30" t="s">
        <v>25</v>
      </c>
      <c r="V382" s="88">
        <v>3.199578915903512</v>
      </c>
      <c r="W382" s="88">
        <v>5.645239869827531</v>
      </c>
      <c r="X382" s="88">
        <v>46.984043945869495</v>
      </c>
      <c r="Y382" s="88">
        <v>2.0347254124309573E-3</v>
      </c>
      <c r="Z382" s="88">
        <v>3.6205730148646866</v>
      </c>
      <c r="AA382" s="88">
        <v>40.311998992789441</v>
      </c>
      <c r="AB382" s="88">
        <v>1.1368921692710705</v>
      </c>
      <c r="AC382" s="89">
        <v>5.6017112842592223</v>
      </c>
      <c r="AD382" s="88">
        <v>3.0589693822413677</v>
      </c>
      <c r="AE382" s="88">
        <v>0</v>
      </c>
      <c r="AF382" s="88">
        <v>0</v>
      </c>
      <c r="AG382" s="88">
        <v>0</v>
      </c>
      <c r="AH382" s="88">
        <v>2.542741902017855</v>
      </c>
      <c r="AI382" s="90">
        <f t="shared" si="223"/>
        <v>106.50207291819738</v>
      </c>
      <c r="AS382"/>
    </row>
    <row r="383" spans="1:45" ht="15">
      <c r="A383" s="9" t="s">
        <v>24</v>
      </c>
      <c r="B383" s="45">
        <v>18.157515565705978</v>
      </c>
      <c r="C383" s="45">
        <v>0</v>
      </c>
      <c r="D383" s="45">
        <v>0</v>
      </c>
      <c r="E383" s="45">
        <v>0</v>
      </c>
      <c r="F383" s="400"/>
      <c r="G383" s="45">
        <v>0</v>
      </c>
      <c r="H383" s="54">
        <v>0</v>
      </c>
      <c r="I383" s="44">
        <f t="shared" si="221"/>
        <v>18.157515565705978</v>
      </c>
      <c r="J383" s="5"/>
      <c r="K383" s="21" t="s">
        <v>24</v>
      </c>
      <c r="L383" s="45">
        <v>18.157515565705978</v>
      </c>
      <c r="M383" s="45">
        <v>0</v>
      </c>
      <c r="N383" s="45">
        <v>0</v>
      </c>
      <c r="O383" s="45">
        <v>0</v>
      </c>
      <c r="P383" s="45">
        <v>0</v>
      </c>
      <c r="Q383" s="45">
        <v>0</v>
      </c>
      <c r="R383" s="46">
        <v>0</v>
      </c>
      <c r="S383" s="47">
        <f t="shared" si="222"/>
        <v>18.157515565705978</v>
      </c>
      <c r="U383" s="31" t="s">
        <v>24</v>
      </c>
      <c r="V383" s="84">
        <v>18.157515565705978</v>
      </c>
      <c r="W383" s="84">
        <v>0</v>
      </c>
      <c r="X383" s="84">
        <v>0</v>
      </c>
      <c r="Y383" s="84">
        <v>0</v>
      </c>
      <c r="Z383" s="84">
        <v>0</v>
      </c>
      <c r="AA383" s="84">
        <v>0</v>
      </c>
      <c r="AB383" s="84">
        <v>0</v>
      </c>
      <c r="AC383" s="85">
        <v>0</v>
      </c>
      <c r="AD383" s="84">
        <v>0</v>
      </c>
      <c r="AE383" s="84">
        <v>0</v>
      </c>
      <c r="AF383" s="84">
        <v>0</v>
      </c>
      <c r="AG383" s="84">
        <v>0</v>
      </c>
      <c r="AH383" s="84">
        <v>0</v>
      </c>
      <c r="AI383" s="87">
        <f t="shared" si="223"/>
        <v>18.157515565705978</v>
      </c>
      <c r="AS383"/>
    </row>
    <row r="384" spans="1:45" ht="15">
      <c r="A384" s="8" t="s">
        <v>57</v>
      </c>
      <c r="B384" s="48">
        <v>20.100098102804139</v>
      </c>
      <c r="C384" s="48">
        <v>0</v>
      </c>
      <c r="D384" s="48">
        <v>0</v>
      </c>
      <c r="E384" s="48">
        <v>0</v>
      </c>
      <c r="F384" s="400"/>
      <c r="G384" s="48">
        <v>0</v>
      </c>
      <c r="H384" s="49">
        <v>0</v>
      </c>
      <c r="I384" s="50">
        <f t="shared" si="221"/>
        <v>20.100098102804139</v>
      </c>
      <c r="J384" s="5"/>
      <c r="K384" s="20" t="s">
        <v>57</v>
      </c>
      <c r="L384" s="51">
        <v>20.100098102804139</v>
      </c>
      <c r="M384" s="51">
        <v>0</v>
      </c>
      <c r="N384" s="51">
        <v>0</v>
      </c>
      <c r="O384" s="51">
        <v>0</v>
      </c>
      <c r="P384" s="51">
        <v>0</v>
      </c>
      <c r="Q384" s="51">
        <v>0</v>
      </c>
      <c r="R384" s="52">
        <v>0</v>
      </c>
      <c r="S384" s="53">
        <f t="shared" si="222"/>
        <v>20.100098102804139</v>
      </c>
      <c r="U384" s="30" t="s">
        <v>57</v>
      </c>
      <c r="V384" s="88">
        <v>20.100098102804139</v>
      </c>
      <c r="W384" s="88">
        <v>0</v>
      </c>
      <c r="X384" s="88">
        <v>0</v>
      </c>
      <c r="Y384" s="88">
        <v>0</v>
      </c>
      <c r="Z384" s="88">
        <v>0</v>
      </c>
      <c r="AA384" s="88">
        <v>0</v>
      </c>
      <c r="AB384" s="88">
        <v>0</v>
      </c>
      <c r="AC384" s="89">
        <v>0</v>
      </c>
      <c r="AD384" s="88">
        <v>0</v>
      </c>
      <c r="AE384" s="88">
        <v>0</v>
      </c>
      <c r="AF384" s="88">
        <v>0</v>
      </c>
      <c r="AG384" s="88">
        <v>0</v>
      </c>
      <c r="AH384" s="88">
        <v>0</v>
      </c>
      <c r="AI384" s="90">
        <f t="shared" si="223"/>
        <v>20.100098102804139</v>
      </c>
      <c r="AS384"/>
    </row>
    <row r="385" spans="1:45" ht="15">
      <c r="A385" s="9" t="s">
        <v>22</v>
      </c>
      <c r="B385" s="45">
        <v>69.014860945777286</v>
      </c>
      <c r="C385" s="45">
        <v>0</v>
      </c>
      <c r="D385" s="45">
        <v>0</v>
      </c>
      <c r="E385" s="45">
        <v>0</v>
      </c>
      <c r="F385" s="400"/>
      <c r="G385" s="45">
        <v>0</v>
      </c>
      <c r="H385" s="54">
        <v>0</v>
      </c>
      <c r="I385" s="44">
        <f t="shared" si="221"/>
        <v>69.014860945777286</v>
      </c>
      <c r="J385" s="5"/>
      <c r="K385" s="21" t="s">
        <v>22</v>
      </c>
      <c r="L385" s="45">
        <v>69.014860945777286</v>
      </c>
      <c r="M385" s="45">
        <v>0</v>
      </c>
      <c r="N385" s="45">
        <v>0</v>
      </c>
      <c r="O385" s="45">
        <v>0</v>
      </c>
      <c r="P385" s="45">
        <v>40.945021708451819</v>
      </c>
      <c r="Q385" s="45">
        <v>0</v>
      </c>
      <c r="R385" s="46">
        <v>0</v>
      </c>
      <c r="S385" s="47">
        <f t="shared" si="222"/>
        <v>109.95988265422911</v>
      </c>
      <c r="U385" s="31" t="s">
        <v>22</v>
      </c>
      <c r="V385" s="84">
        <v>68.366717874736111</v>
      </c>
      <c r="W385" s="84">
        <v>0</v>
      </c>
      <c r="X385" s="84">
        <v>0</v>
      </c>
      <c r="Y385" s="84">
        <v>0</v>
      </c>
      <c r="Z385" s="84">
        <v>0</v>
      </c>
      <c r="AA385" s="84">
        <v>0</v>
      </c>
      <c r="AB385" s="84">
        <v>40.945021708451819</v>
      </c>
      <c r="AC385" s="85">
        <v>0.64814307104117685</v>
      </c>
      <c r="AD385" s="84">
        <v>0.64814307104117685</v>
      </c>
      <c r="AE385" s="84">
        <v>0</v>
      </c>
      <c r="AF385" s="84">
        <v>0</v>
      </c>
      <c r="AG385" s="84">
        <v>0</v>
      </c>
      <c r="AH385" s="84">
        <v>0</v>
      </c>
      <c r="AI385" s="87">
        <f t="shared" si="223"/>
        <v>109.95988265422911</v>
      </c>
      <c r="AS385"/>
    </row>
    <row r="386" spans="1:45" ht="15">
      <c r="A386" s="8" t="s">
        <v>21</v>
      </c>
      <c r="B386" s="48">
        <v>0</v>
      </c>
      <c r="C386" s="48">
        <v>0</v>
      </c>
      <c r="D386" s="48">
        <v>0</v>
      </c>
      <c r="E386" s="48">
        <v>0</v>
      </c>
      <c r="F386" s="400"/>
      <c r="G386" s="48">
        <v>0</v>
      </c>
      <c r="H386" s="49">
        <v>0</v>
      </c>
      <c r="I386" s="50">
        <f t="shared" si="221"/>
        <v>0</v>
      </c>
      <c r="J386" s="5"/>
      <c r="K386" s="20" t="s">
        <v>21</v>
      </c>
      <c r="L386" s="51">
        <v>0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2">
        <v>0</v>
      </c>
      <c r="S386" s="53">
        <f t="shared" si="222"/>
        <v>0</v>
      </c>
      <c r="U386" s="30" t="s">
        <v>58</v>
      </c>
      <c r="V386" s="88">
        <v>0</v>
      </c>
      <c r="W386" s="88">
        <v>0</v>
      </c>
      <c r="X386" s="88">
        <v>0</v>
      </c>
      <c r="Y386" s="88">
        <v>0</v>
      </c>
      <c r="Z386" s="88">
        <v>0</v>
      </c>
      <c r="AA386" s="88">
        <v>0</v>
      </c>
      <c r="AB386" s="88">
        <v>0</v>
      </c>
      <c r="AC386" s="89">
        <v>0</v>
      </c>
      <c r="AD386" s="88">
        <v>0</v>
      </c>
      <c r="AE386" s="88">
        <v>0</v>
      </c>
      <c r="AF386" s="88">
        <v>0</v>
      </c>
      <c r="AG386" s="88">
        <v>0</v>
      </c>
      <c r="AH386" s="88">
        <v>0</v>
      </c>
      <c r="AI386" s="90">
        <f t="shared" si="223"/>
        <v>0</v>
      </c>
      <c r="AS386"/>
    </row>
    <row r="387" spans="1:45" ht="15">
      <c r="A387" s="10" t="s">
        <v>61</v>
      </c>
      <c r="B387" s="45">
        <v>0</v>
      </c>
      <c r="C387" s="45">
        <v>0</v>
      </c>
      <c r="D387" s="45">
        <v>0</v>
      </c>
      <c r="E387" s="45">
        <v>0</v>
      </c>
      <c r="F387" s="400"/>
      <c r="G387" s="45">
        <v>0</v>
      </c>
      <c r="H387" s="54">
        <v>0</v>
      </c>
      <c r="I387" s="44">
        <f t="shared" si="221"/>
        <v>0</v>
      </c>
      <c r="J387" s="5"/>
      <c r="K387" s="22" t="s">
        <v>61</v>
      </c>
      <c r="L387" s="45">
        <v>0</v>
      </c>
      <c r="M387" s="45">
        <v>0</v>
      </c>
      <c r="N387" s="45">
        <v>0</v>
      </c>
      <c r="O387" s="45">
        <v>0</v>
      </c>
      <c r="P387" s="45">
        <v>0</v>
      </c>
      <c r="Q387" s="45">
        <v>0</v>
      </c>
      <c r="R387" s="46">
        <v>0</v>
      </c>
      <c r="S387" s="47">
        <f t="shared" si="222"/>
        <v>0</v>
      </c>
      <c r="U387" s="32" t="s">
        <v>59</v>
      </c>
      <c r="V387" s="84">
        <v>0</v>
      </c>
      <c r="W387" s="84">
        <v>0</v>
      </c>
      <c r="X387" s="84">
        <v>0</v>
      </c>
      <c r="Y387" s="84">
        <v>0</v>
      </c>
      <c r="Z387" s="84">
        <v>0</v>
      </c>
      <c r="AA387" s="84">
        <v>0</v>
      </c>
      <c r="AB387" s="84">
        <v>0</v>
      </c>
      <c r="AC387" s="85">
        <v>0</v>
      </c>
      <c r="AD387" s="86">
        <v>0</v>
      </c>
      <c r="AE387" s="86">
        <v>0</v>
      </c>
      <c r="AF387" s="86">
        <v>0</v>
      </c>
      <c r="AG387" s="86">
        <v>0</v>
      </c>
      <c r="AH387" s="86">
        <v>0</v>
      </c>
      <c r="AI387" s="87">
        <f t="shared" si="223"/>
        <v>0</v>
      </c>
      <c r="AS387"/>
    </row>
    <row r="388" spans="1:45">
      <c r="A388" s="11" t="s">
        <v>23</v>
      </c>
      <c r="B388" s="55">
        <v>0</v>
      </c>
      <c r="C388" s="55">
        <v>0</v>
      </c>
      <c r="D388" s="55">
        <v>0</v>
      </c>
      <c r="E388" s="55">
        <v>0</v>
      </c>
      <c r="F388" s="400"/>
      <c r="G388" s="55">
        <v>0</v>
      </c>
      <c r="H388" s="56">
        <v>0</v>
      </c>
      <c r="I388" s="57">
        <f t="shared" si="221"/>
        <v>0</v>
      </c>
      <c r="J388" s="5"/>
      <c r="K388" s="23" t="s">
        <v>23</v>
      </c>
      <c r="L388" s="58">
        <v>0</v>
      </c>
      <c r="M388" s="58">
        <v>0</v>
      </c>
      <c r="N388" s="58">
        <v>0</v>
      </c>
      <c r="O388" s="58">
        <v>0</v>
      </c>
      <c r="P388" s="58">
        <v>0</v>
      </c>
      <c r="Q388" s="58">
        <v>0</v>
      </c>
      <c r="R388" s="59">
        <v>0</v>
      </c>
      <c r="S388" s="60">
        <f t="shared" si="222"/>
        <v>0</v>
      </c>
      <c r="U388" s="33" t="s">
        <v>62</v>
      </c>
      <c r="V388" s="91">
        <v>0</v>
      </c>
      <c r="W388" s="91">
        <v>0</v>
      </c>
      <c r="X388" s="91">
        <v>0</v>
      </c>
      <c r="Y388" s="91">
        <v>0</v>
      </c>
      <c r="Z388" s="91">
        <v>0</v>
      </c>
      <c r="AA388" s="91">
        <v>0</v>
      </c>
      <c r="AB388" s="91">
        <v>0</v>
      </c>
      <c r="AC388" s="91">
        <v>0</v>
      </c>
      <c r="AD388" s="91">
        <v>0</v>
      </c>
      <c r="AE388" s="91">
        <v>0</v>
      </c>
      <c r="AF388" s="91">
        <v>0</v>
      </c>
      <c r="AG388" s="91">
        <v>0</v>
      </c>
      <c r="AH388" s="92">
        <v>0</v>
      </c>
      <c r="AI388" s="93">
        <f t="shared" si="223"/>
        <v>0</v>
      </c>
      <c r="AS388"/>
    </row>
    <row r="389" spans="1:45">
      <c r="A389" s="12" t="s">
        <v>19</v>
      </c>
      <c r="B389" s="61">
        <v>0</v>
      </c>
      <c r="C389" s="61">
        <v>0</v>
      </c>
      <c r="D389" s="61">
        <v>0</v>
      </c>
      <c r="E389" s="61">
        <v>0</v>
      </c>
      <c r="F389" s="400"/>
      <c r="G389" s="61">
        <v>0</v>
      </c>
      <c r="H389" s="62">
        <v>0</v>
      </c>
      <c r="I389" s="63">
        <f t="shared" si="221"/>
        <v>0</v>
      </c>
      <c r="J389" s="5"/>
      <c r="K389" s="24" t="s">
        <v>19</v>
      </c>
      <c r="L389" s="61">
        <v>0</v>
      </c>
      <c r="M389" s="61">
        <v>0</v>
      </c>
      <c r="N389" s="61">
        <v>0</v>
      </c>
      <c r="O389" s="61">
        <v>0</v>
      </c>
      <c r="P389" s="61">
        <v>0</v>
      </c>
      <c r="Q389" s="61">
        <v>0</v>
      </c>
      <c r="R389" s="64">
        <v>0</v>
      </c>
      <c r="S389" s="65">
        <f t="shared" si="222"/>
        <v>0</v>
      </c>
      <c r="U389" s="34" t="s">
        <v>19</v>
      </c>
      <c r="V389" s="94">
        <v>0</v>
      </c>
      <c r="W389" s="94">
        <v>0</v>
      </c>
      <c r="X389" s="94">
        <v>0</v>
      </c>
      <c r="Y389" s="94">
        <v>0</v>
      </c>
      <c r="Z389" s="94">
        <v>0</v>
      </c>
      <c r="AA389" s="94">
        <v>0</v>
      </c>
      <c r="AB389" s="94">
        <v>0</v>
      </c>
      <c r="AC389" s="94">
        <v>0</v>
      </c>
      <c r="AD389" s="95">
        <v>0</v>
      </c>
      <c r="AE389" s="95">
        <v>0</v>
      </c>
      <c r="AF389" s="95">
        <v>0</v>
      </c>
      <c r="AG389" s="95">
        <v>0</v>
      </c>
      <c r="AH389" s="95">
        <v>0</v>
      </c>
      <c r="AI389" s="96">
        <f t="shared" si="223"/>
        <v>0</v>
      </c>
      <c r="AS389"/>
    </row>
    <row r="390" spans="1:45">
      <c r="A390" s="11" t="s">
        <v>20</v>
      </c>
      <c r="B390" s="55">
        <v>0</v>
      </c>
      <c r="C390" s="55">
        <v>0</v>
      </c>
      <c r="D390" s="55">
        <v>0</v>
      </c>
      <c r="E390" s="55">
        <v>0</v>
      </c>
      <c r="F390" s="400"/>
      <c r="G390" s="55">
        <v>0</v>
      </c>
      <c r="H390" s="56">
        <v>0</v>
      </c>
      <c r="I390" s="57">
        <f t="shared" si="221"/>
        <v>0</v>
      </c>
      <c r="J390" s="5"/>
      <c r="K390" s="23" t="s">
        <v>20</v>
      </c>
      <c r="L390" s="58">
        <v>0</v>
      </c>
      <c r="M390" s="58">
        <v>0</v>
      </c>
      <c r="N390" s="58">
        <v>0</v>
      </c>
      <c r="O390" s="58">
        <v>0</v>
      </c>
      <c r="P390" s="58">
        <v>0</v>
      </c>
      <c r="Q390" s="58">
        <v>0</v>
      </c>
      <c r="R390" s="59">
        <v>0</v>
      </c>
      <c r="S390" s="60">
        <f t="shared" si="222"/>
        <v>0</v>
      </c>
      <c r="U390" s="33" t="s">
        <v>20</v>
      </c>
      <c r="V390" s="91">
        <v>0</v>
      </c>
      <c r="W390" s="91">
        <v>0</v>
      </c>
      <c r="X390" s="91">
        <v>0</v>
      </c>
      <c r="Y390" s="91">
        <v>0</v>
      </c>
      <c r="Z390" s="91">
        <v>0</v>
      </c>
      <c r="AA390" s="91">
        <v>0</v>
      </c>
      <c r="AB390" s="91">
        <v>0</v>
      </c>
      <c r="AC390" s="91">
        <v>0</v>
      </c>
      <c r="AD390" s="91">
        <v>0</v>
      </c>
      <c r="AE390" s="91">
        <v>0</v>
      </c>
      <c r="AF390" s="91">
        <v>0</v>
      </c>
      <c r="AG390" s="91">
        <v>0</v>
      </c>
      <c r="AH390" s="92">
        <v>0</v>
      </c>
      <c r="AI390" s="93">
        <f t="shared" si="223"/>
        <v>0</v>
      </c>
      <c r="AS390"/>
    </row>
    <row r="391" spans="1:45" ht="15" thickBot="1">
      <c r="A391" s="13" t="s">
        <v>11</v>
      </c>
      <c r="B391" s="66">
        <v>0</v>
      </c>
      <c r="C391" s="66">
        <v>0</v>
      </c>
      <c r="D391" s="66">
        <v>0</v>
      </c>
      <c r="E391" s="66">
        <v>0</v>
      </c>
      <c r="F391" s="401"/>
      <c r="G391" s="66">
        <v>0</v>
      </c>
      <c r="H391" s="67">
        <v>0</v>
      </c>
      <c r="I391" s="68">
        <f t="shared" si="221"/>
        <v>0</v>
      </c>
      <c r="J391" s="5"/>
      <c r="K391" s="25" t="s">
        <v>11</v>
      </c>
      <c r="L391" s="66">
        <v>0</v>
      </c>
      <c r="M391" s="66">
        <v>0</v>
      </c>
      <c r="N391" s="66">
        <v>0</v>
      </c>
      <c r="O391" s="66">
        <v>0</v>
      </c>
      <c r="P391" s="66">
        <v>0</v>
      </c>
      <c r="Q391" s="66">
        <v>0</v>
      </c>
      <c r="R391" s="69">
        <v>0</v>
      </c>
      <c r="S391" s="70">
        <f t="shared" si="222"/>
        <v>0</v>
      </c>
      <c r="U391" s="34" t="s">
        <v>11</v>
      </c>
      <c r="V391" s="94">
        <v>0</v>
      </c>
      <c r="W391" s="94">
        <v>0</v>
      </c>
      <c r="X391" s="94">
        <v>0</v>
      </c>
      <c r="Y391" s="94">
        <v>0</v>
      </c>
      <c r="Z391" s="94">
        <v>0</v>
      </c>
      <c r="AA391" s="94">
        <v>0</v>
      </c>
      <c r="AB391" s="94">
        <v>0</v>
      </c>
      <c r="AC391" s="94">
        <v>0</v>
      </c>
      <c r="AD391" s="95">
        <v>0</v>
      </c>
      <c r="AE391" s="95">
        <v>0</v>
      </c>
      <c r="AF391" s="95">
        <v>0</v>
      </c>
      <c r="AG391" s="95">
        <v>0</v>
      </c>
      <c r="AH391" s="95">
        <v>0</v>
      </c>
      <c r="AI391" s="96">
        <f t="shared" si="223"/>
        <v>0</v>
      </c>
      <c r="AS391"/>
    </row>
    <row r="392" spans="1:45" ht="15">
      <c r="A392" s="14" t="s">
        <v>26</v>
      </c>
      <c r="B392" s="71">
        <f>SUM(B371:B387)</f>
        <v>294.50332018199123</v>
      </c>
      <c r="C392" s="71">
        <f t="shared" ref="C392:I392" si="224">SUM(C371:C387)</f>
        <v>1.4808371224499919</v>
      </c>
      <c r="D392" s="71">
        <f t="shared" si="224"/>
        <v>41.134286996291571</v>
      </c>
      <c r="E392" s="71">
        <f t="shared" si="224"/>
        <v>689.34773135294506</v>
      </c>
      <c r="F392" s="71">
        <f t="shared" si="224"/>
        <v>0</v>
      </c>
      <c r="G392" s="71">
        <f t="shared" si="224"/>
        <v>46.984043945869495</v>
      </c>
      <c r="H392" s="72">
        <f t="shared" si="224"/>
        <v>0</v>
      </c>
      <c r="I392" s="44">
        <f t="shared" si="224"/>
        <v>1073.4502195995474</v>
      </c>
      <c r="J392" s="5"/>
      <c r="K392" s="26" t="s">
        <v>26</v>
      </c>
      <c r="L392" s="71">
        <f>SUM(L371:L387)</f>
        <v>294.50332018199123</v>
      </c>
      <c r="M392" s="71">
        <f t="shared" ref="M392:S392" si="225">SUM(M371:M387)</f>
        <v>1.4808371224499919</v>
      </c>
      <c r="N392" s="71">
        <f t="shared" si="225"/>
        <v>41.134286996291571</v>
      </c>
      <c r="O392" s="71">
        <f t="shared" si="225"/>
        <v>689.34773135294506</v>
      </c>
      <c r="P392" s="71">
        <f t="shared" si="225"/>
        <v>452.67686134715319</v>
      </c>
      <c r="Q392" s="71">
        <f t="shared" si="225"/>
        <v>46.984043945869495</v>
      </c>
      <c r="R392" s="72">
        <f t="shared" si="225"/>
        <v>0</v>
      </c>
      <c r="S392" s="73">
        <f t="shared" si="225"/>
        <v>1526.1270809467007</v>
      </c>
      <c r="U392" s="35" t="s">
        <v>60</v>
      </c>
      <c r="V392" s="97">
        <f>SUM(V371:V387)</f>
        <v>283.16246386650403</v>
      </c>
      <c r="W392" s="97">
        <f t="shared" ref="W392:AH392" si="226">SUM(W371:W387)</f>
        <v>6.3738741820206348</v>
      </c>
      <c r="X392" s="97">
        <f t="shared" si="226"/>
        <v>46.984043945869495</v>
      </c>
      <c r="Y392" s="97">
        <f t="shared" si="226"/>
        <v>1.4808371224499919</v>
      </c>
      <c r="Z392" s="97">
        <f t="shared" si="226"/>
        <v>41.134286996291571</v>
      </c>
      <c r="AA392" s="97">
        <f t="shared" si="226"/>
        <v>679.62224948707171</v>
      </c>
      <c r="AB392" s="97">
        <f t="shared" si="226"/>
        <v>452.67686134715319</v>
      </c>
      <c r="AC392" s="97">
        <f t="shared" si="226"/>
        <v>14.69246399933988</v>
      </c>
      <c r="AD392" s="98">
        <f t="shared" si="226"/>
        <v>4.966982133466546</v>
      </c>
      <c r="AE392" s="98">
        <f t="shared" si="226"/>
        <v>0</v>
      </c>
      <c r="AF392" s="98">
        <f t="shared" si="226"/>
        <v>0</v>
      </c>
      <c r="AG392" s="98">
        <f t="shared" si="226"/>
        <v>0</v>
      </c>
      <c r="AH392" s="98">
        <f t="shared" si="226"/>
        <v>9.7254818658733342</v>
      </c>
      <c r="AI392" s="99">
        <f>SUM(V392:AC392)</f>
        <v>1526.1270809467005</v>
      </c>
      <c r="AS392"/>
    </row>
    <row r="393" spans="1:45" s="2" customFormat="1" ht="15" thickBot="1">
      <c r="A393" s="15" t="s">
        <v>100</v>
      </c>
      <c r="B393" s="100">
        <f>IF($I392=0,"-",B392/$I392)</f>
        <v>0.27435209831328389</v>
      </c>
      <c r="C393" s="100">
        <f t="shared" ref="C393:H393" si="227">IF($I392=0,"-",C392/$I392)</f>
        <v>1.3795116861613024E-3</v>
      </c>
      <c r="D393" s="100">
        <f t="shared" si="227"/>
        <v>3.8319696847830348E-2</v>
      </c>
      <c r="E393" s="100">
        <f t="shared" si="227"/>
        <v>0.64217950564126536</v>
      </c>
      <c r="F393" s="100">
        <f t="shared" si="227"/>
        <v>0</v>
      </c>
      <c r="G393" s="100">
        <f t="shared" si="227"/>
        <v>4.3769187511459057E-2</v>
      </c>
      <c r="H393" s="101">
        <f t="shared" si="227"/>
        <v>0</v>
      </c>
      <c r="I393" s="102">
        <f>SUM(B393:H393)</f>
        <v>1</v>
      </c>
      <c r="J393"/>
      <c r="K393" s="27" t="s">
        <v>100</v>
      </c>
      <c r="L393" s="76">
        <f>IF($S392=0,"-",L392/$S392)</f>
        <v>0.19297430984535199</v>
      </c>
      <c r="M393" s="76">
        <f t="shared" ref="M393:R393" si="228">IF($S392=0,"-",M392/$S392)</f>
        <v>9.7032359948123444E-4</v>
      </c>
      <c r="N393" s="76">
        <f t="shared" si="228"/>
        <v>2.6953382526162098E-2</v>
      </c>
      <c r="O393" s="76">
        <f t="shared" si="228"/>
        <v>0.45169746344146039</v>
      </c>
      <c r="P393" s="76">
        <f t="shared" si="228"/>
        <v>0.29661806477239411</v>
      </c>
      <c r="Q393" s="76">
        <f t="shared" si="228"/>
        <v>3.0786455815150028E-2</v>
      </c>
      <c r="R393" s="77">
        <f t="shared" si="228"/>
        <v>0</v>
      </c>
      <c r="S393" s="78">
        <f>SUM(L393:R393)</f>
        <v>1</v>
      </c>
      <c r="U393" s="36" t="s">
        <v>100</v>
      </c>
      <c r="V393" s="103">
        <f>+V392/$AI392</f>
        <v>0.18554317487823505</v>
      </c>
      <c r="W393" s="103">
        <f t="shared" ref="W393:AH393" si="229">+W392/$AI392</f>
        <v>4.1765029017549029E-3</v>
      </c>
      <c r="X393" s="103">
        <f t="shared" si="229"/>
        <v>3.0786455815150035E-2</v>
      </c>
      <c r="Y393" s="103">
        <f t="shared" si="229"/>
        <v>9.7032359948123455E-4</v>
      </c>
      <c r="Z393" s="103">
        <f t="shared" si="229"/>
        <v>2.6953382526162101E-2</v>
      </c>
      <c r="AA393" s="103">
        <f t="shared" si="229"/>
        <v>0.44532480811852343</v>
      </c>
      <c r="AB393" s="103">
        <f t="shared" si="229"/>
        <v>0.29661806477239411</v>
      </c>
      <c r="AC393" s="103">
        <f t="shared" si="229"/>
        <v>9.6272873882990943E-3</v>
      </c>
      <c r="AD393" s="103">
        <f t="shared" si="229"/>
        <v>3.2546320653620694E-3</v>
      </c>
      <c r="AE393" s="103">
        <f t="shared" si="229"/>
        <v>0</v>
      </c>
      <c r="AF393" s="103">
        <f t="shared" si="229"/>
        <v>0</v>
      </c>
      <c r="AG393" s="103">
        <f t="shared" si="229"/>
        <v>0</v>
      </c>
      <c r="AH393" s="103">
        <f t="shared" si="229"/>
        <v>6.3726553229370249E-3</v>
      </c>
      <c r="AI393" s="104">
        <f>SUM(V393:AC393)</f>
        <v>0.99999999999999989</v>
      </c>
    </row>
    <row r="394" spans="1:45" ht="15" thickBot="1">
      <c r="A394" s="16"/>
      <c r="B394" s="16"/>
      <c r="C394" s="16"/>
      <c r="D394" s="16"/>
      <c r="E394" s="16"/>
      <c r="F394" s="16"/>
      <c r="G394" s="16"/>
      <c r="H394" s="16"/>
      <c r="I394" s="16"/>
      <c r="K394" s="16"/>
      <c r="L394" s="16"/>
      <c r="M394" s="16"/>
      <c r="N394" s="16"/>
      <c r="O394" s="16"/>
      <c r="P394" s="16"/>
      <c r="Q394" s="16"/>
      <c r="R394" s="16"/>
      <c r="S394" s="16"/>
      <c r="AI394" s="5"/>
      <c r="AS394"/>
    </row>
    <row r="395" spans="1:45" ht="28.5">
      <c r="A395" s="431" t="s">
        <v>39</v>
      </c>
      <c r="B395" s="37" t="s">
        <v>0</v>
      </c>
      <c r="C395" s="37" t="s">
        <v>1</v>
      </c>
      <c r="D395" s="37" t="s">
        <v>2</v>
      </c>
      <c r="E395" s="37" t="s">
        <v>3</v>
      </c>
      <c r="F395" s="37" t="s">
        <v>27</v>
      </c>
      <c r="G395" s="37" t="s">
        <v>4</v>
      </c>
      <c r="H395" s="37" t="s">
        <v>5</v>
      </c>
      <c r="I395" s="38" t="s">
        <v>6</v>
      </c>
      <c r="K395" s="381" t="s">
        <v>39</v>
      </c>
      <c r="L395" s="39" t="s">
        <v>0</v>
      </c>
      <c r="M395" s="39" t="s">
        <v>1</v>
      </c>
      <c r="N395" s="39" t="s">
        <v>2</v>
      </c>
      <c r="O395" s="39" t="s">
        <v>3</v>
      </c>
      <c r="P395" s="39" t="s">
        <v>27</v>
      </c>
      <c r="Q395" s="39" t="s">
        <v>4</v>
      </c>
      <c r="R395" s="39" t="s">
        <v>5</v>
      </c>
      <c r="S395" s="40" t="s">
        <v>6</v>
      </c>
      <c r="U395" s="383" t="s">
        <v>39</v>
      </c>
      <c r="V395" s="79" t="s">
        <v>69</v>
      </c>
      <c r="W395" s="79" t="s">
        <v>70</v>
      </c>
      <c r="X395" s="79" t="s">
        <v>4</v>
      </c>
      <c r="Y395" s="79" t="s">
        <v>1</v>
      </c>
      <c r="Z395" s="79" t="s">
        <v>2</v>
      </c>
      <c r="AA395" s="79" t="s">
        <v>3</v>
      </c>
      <c r="AB395" s="79" t="s">
        <v>52</v>
      </c>
      <c r="AC395" s="79" t="s">
        <v>64</v>
      </c>
      <c r="AD395" s="80" t="s">
        <v>72</v>
      </c>
      <c r="AE395" s="80" t="s">
        <v>79</v>
      </c>
      <c r="AF395" s="80" t="s">
        <v>73</v>
      </c>
      <c r="AG395" s="80" t="s">
        <v>80</v>
      </c>
      <c r="AH395" s="80" t="s">
        <v>81</v>
      </c>
      <c r="AI395" s="81" t="s">
        <v>60</v>
      </c>
      <c r="AS395"/>
    </row>
    <row r="396" spans="1:45" ht="15" customHeight="1">
      <c r="A396" s="432" t="s">
        <v>39</v>
      </c>
      <c r="B396" s="372" t="s">
        <v>109</v>
      </c>
      <c r="C396" s="373"/>
      <c r="D396" s="373"/>
      <c r="E396" s="373"/>
      <c r="F396" s="373"/>
      <c r="G396" s="373"/>
      <c r="H396" s="373"/>
      <c r="I396" s="374"/>
      <c r="K396" s="382" t="s">
        <v>39</v>
      </c>
      <c r="L396" s="369" t="s">
        <v>109</v>
      </c>
      <c r="M396" s="370"/>
      <c r="N396" s="370"/>
      <c r="O396" s="370"/>
      <c r="P396" s="370"/>
      <c r="Q396" s="370"/>
      <c r="R396" s="370"/>
      <c r="S396" s="371"/>
      <c r="U396" s="384" t="s">
        <v>39</v>
      </c>
      <c r="V396" s="379" t="s">
        <v>109</v>
      </c>
      <c r="W396" s="379"/>
      <c r="X396" s="379"/>
      <c r="Y396" s="379"/>
      <c r="Z396" s="379"/>
      <c r="AA396" s="379"/>
      <c r="AB396" s="379"/>
      <c r="AC396" s="379"/>
      <c r="AD396" s="379"/>
      <c r="AE396" s="379"/>
      <c r="AF396" s="379"/>
      <c r="AG396" s="379"/>
      <c r="AH396" s="379"/>
      <c r="AI396" s="380"/>
      <c r="AS396"/>
    </row>
    <row r="397" spans="1:45" ht="15">
      <c r="A397" s="7" t="s">
        <v>7</v>
      </c>
      <c r="B397" s="42">
        <v>0</v>
      </c>
      <c r="C397" s="42">
        <v>0</v>
      </c>
      <c r="D397" s="42">
        <v>0</v>
      </c>
      <c r="E397" s="42">
        <v>0</v>
      </c>
      <c r="F397" s="399"/>
      <c r="G397" s="42">
        <v>0</v>
      </c>
      <c r="H397" s="43">
        <v>0</v>
      </c>
      <c r="I397" s="44">
        <f>SUM(B397:H397)</f>
        <v>0</v>
      </c>
      <c r="J397" s="5"/>
      <c r="K397" s="28" t="s">
        <v>7</v>
      </c>
      <c r="L397" s="42">
        <v>0</v>
      </c>
      <c r="M397" s="42">
        <v>0</v>
      </c>
      <c r="N397" s="42">
        <v>0</v>
      </c>
      <c r="O397" s="42">
        <v>0</v>
      </c>
      <c r="P397" s="42">
        <v>0</v>
      </c>
      <c r="Q397" s="42">
        <v>0</v>
      </c>
      <c r="R397" s="82">
        <v>0</v>
      </c>
      <c r="S397" s="83">
        <f>SUM(L397:R397)</f>
        <v>0</v>
      </c>
      <c r="U397" s="29" t="s">
        <v>7</v>
      </c>
      <c r="V397" s="84">
        <v>0</v>
      </c>
      <c r="W397" s="84">
        <v>0</v>
      </c>
      <c r="X397" s="84">
        <v>0</v>
      </c>
      <c r="Y397" s="84">
        <v>0</v>
      </c>
      <c r="Z397" s="84">
        <v>0</v>
      </c>
      <c r="AA397" s="84">
        <v>0</v>
      </c>
      <c r="AB397" s="84">
        <v>0</v>
      </c>
      <c r="AC397" s="85">
        <v>0</v>
      </c>
      <c r="AD397" s="86">
        <v>0</v>
      </c>
      <c r="AE397" s="86">
        <v>0</v>
      </c>
      <c r="AF397" s="86">
        <v>0</v>
      </c>
      <c r="AG397" s="86">
        <v>0</v>
      </c>
      <c r="AH397" s="86">
        <v>0</v>
      </c>
      <c r="AI397" s="87">
        <f>SUM(V397:AC397)</f>
        <v>0</v>
      </c>
      <c r="AS397"/>
    </row>
    <row r="398" spans="1:45" ht="15">
      <c r="A398" s="8" t="s">
        <v>8</v>
      </c>
      <c r="B398" s="48">
        <v>0</v>
      </c>
      <c r="C398" s="48">
        <v>0</v>
      </c>
      <c r="D398" s="48">
        <v>0</v>
      </c>
      <c r="E398" s="48">
        <v>0</v>
      </c>
      <c r="F398" s="400"/>
      <c r="G398" s="48">
        <v>0</v>
      </c>
      <c r="H398" s="49">
        <v>0</v>
      </c>
      <c r="I398" s="50">
        <f t="shared" ref="I398:I417" si="230">SUM(B398:H398)</f>
        <v>0</v>
      </c>
      <c r="J398" s="5"/>
      <c r="K398" s="20" t="s">
        <v>8</v>
      </c>
      <c r="L398" s="51">
        <v>0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2">
        <v>0</v>
      </c>
      <c r="S398" s="53">
        <f t="shared" ref="S398:S417" si="231">SUM(L398:R398)</f>
        <v>0</v>
      </c>
      <c r="U398" s="30" t="s">
        <v>8</v>
      </c>
      <c r="V398" s="88">
        <v>0</v>
      </c>
      <c r="W398" s="88">
        <v>0</v>
      </c>
      <c r="X398" s="88">
        <v>0</v>
      </c>
      <c r="Y398" s="88">
        <v>0</v>
      </c>
      <c r="Z398" s="88">
        <v>0</v>
      </c>
      <c r="AA398" s="88">
        <v>0</v>
      </c>
      <c r="AB398" s="88">
        <v>0</v>
      </c>
      <c r="AC398" s="89">
        <v>0</v>
      </c>
      <c r="AD398" s="88">
        <v>0</v>
      </c>
      <c r="AE398" s="88">
        <v>0</v>
      </c>
      <c r="AF398" s="88">
        <v>0</v>
      </c>
      <c r="AG398" s="88">
        <v>0</v>
      </c>
      <c r="AH398" s="88">
        <v>0</v>
      </c>
      <c r="AI398" s="90">
        <f t="shared" ref="AI398:AI417" si="232">SUM(V398:AC398)</f>
        <v>0</v>
      </c>
      <c r="AS398"/>
    </row>
    <row r="399" spans="1:45" ht="15">
      <c r="A399" s="9" t="s">
        <v>10</v>
      </c>
      <c r="B399" s="45">
        <v>0</v>
      </c>
      <c r="C399" s="45">
        <v>0</v>
      </c>
      <c r="D399" s="45">
        <v>0</v>
      </c>
      <c r="E399" s="45">
        <v>0</v>
      </c>
      <c r="F399" s="400"/>
      <c r="G399" s="45">
        <v>0</v>
      </c>
      <c r="H399" s="54">
        <v>0</v>
      </c>
      <c r="I399" s="44">
        <f t="shared" si="230"/>
        <v>0</v>
      </c>
      <c r="J399" s="5"/>
      <c r="K399" s="21" t="s">
        <v>10</v>
      </c>
      <c r="L399" s="45">
        <v>0</v>
      </c>
      <c r="M399" s="45">
        <v>0</v>
      </c>
      <c r="N399" s="45">
        <v>0</v>
      </c>
      <c r="O399" s="45">
        <v>0</v>
      </c>
      <c r="P399" s="45">
        <v>0</v>
      </c>
      <c r="Q399" s="45">
        <v>0</v>
      </c>
      <c r="R399" s="46">
        <v>0</v>
      </c>
      <c r="S399" s="47">
        <f t="shared" si="231"/>
        <v>0</v>
      </c>
      <c r="U399" s="31" t="s">
        <v>10</v>
      </c>
      <c r="V399" s="84">
        <v>0</v>
      </c>
      <c r="W399" s="84">
        <v>0</v>
      </c>
      <c r="X399" s="84">
        <v>0</v>
      </c>
      <c r="Y399" s="84">
        <v>0</v>
      </c>
      <c r="Z399" s="84">
        <v>0</v>
      </c>
      <c r="AA399" s="84">
        <v>0</v>
      </c>
      <c r="AB399" s="84">
        <v>0</v>
      </c>
      <c r="AC399" s="85">
        <v>0</v>
      </c>
      <c r="AD399" s="86">
        <v>0</v>
      </c>
      <c r="AE399" s="86">
        <v>0</v>
      </c>
      <c r="AF399" s="86">
        <v>0</v>
      </c>
      <c r="AG399" s="86">
        <v>0</v>
      </c>
      <c r="AH399" s="86">
        <v>0</v>
      </c>
      <c r="AI399" s="87">
        <f t="shared" si="232"/>
        <v>0</v>
      </c>
      <c r="AS399"/>
    </row>
    <row r="400" spans="1:45" ht="15">
      <c r="A400" s="8" t="s">
        <v>53</v>
      </c>
      <c r="B400" s="48">
        <v>0</v>
      </c>
      <c r="C400" s="48">
        <v>0</v>
      </c>
      <c r="D400" s="48">
        <v>0</v>
      </c>
      <c r="E400" s="48">
        <v>0</v>
      </c>
      <c r="F400" s="400"/>
      <c r="G400" s="48">
        <v>0</v>
      </c>
      <c r="H400" s="49">
        <v>0</v>
      </c>
      <c r="I400" s="50">
        <f t="shared" si="230"/>
        <v>0</v>
      </c>
      <c r="J400" s="5"/>
      <c r="K400" s="20" t="s">
        <v>53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2">
        <v>0</v>
      </c>
      <c r="S400" s="53">
        <f t="shared" si="231"/>
        <v>0</v>
      </c>
      <c r="U400" s="30" t="s">
        <v>53</v>
      </c>
      <c r="V400" s="88">
        <v>0</v>
      </c>
      <c r="W400" s="88">
        <v>0</v>
      </c>
      <c r="X400" s="88">
        <v>0</v>
      </c>
      <c r="Y400" s="88">
        <v>0</v>
      </c>
      <c r="Z400" s="88">
        <v>0</v>
      </c>
      <c r="AA400" s="88">
        <v>0</v>
      </c>
      <c r="AB400" s="88">
        <v>0</v>
      </c>
      <c r="AC400" s="89">
        <v>0</v>
      </c>
      <c r="AD400" s="88">
        <v>0</v>
      </c>
      <c r="AE400" s="88">
        <v>0</v>
      </c>
      <c r="AF400" s="88">
        <v>0</v>
      </c>
      <c r="AG400" s="88">
        <v>0</v>
      </c>
      <c r="AH400" s="88">
        <v>0</v>
      </c>
      <c r="AI400" s="90">
        <f t="shared" si="232"/>
        <v>0</v>
      </c>
      <c r="AS400"/>
    </row>
    <row r="401" spans="1:45" ht="15">
      <c r="A401" s="9" t="s">
        <v>16</v>
      </c>
      <c r="B401" s="45">
        <v>55.800188531924427</v>
      </c>
      <c r="C401" s="45">
        <v>24.329342765408811</v>
      </c>
      <c r="D401" s="45">
        <v>0</v>
      </c>
      <c r="E401" s="45">
        <v>0</v>
      </c>
      <c r="F401" s="400"/>
      <c r="G401" s="45">
        <v>0</v>
      </c>
      <c r="H401" s="54">
        <v>0</v>
      </c>
      <c r="I401" s="44">
        <f t="shared" si="230"/>
        <v>80.129531297333244</v>
      </c>
      <c r="J401" s="5"/>
      <c r="K401" s="21" t="s">
        <v>16</v>
      </c>
      <c r="L401" s="45">
        <v>55.800188531924427</v>
      </c>
      <c r="M401" s="45">
        <v>24.329342765408811</v>
      </c>
      <c r="N401" s="45">
        <v>0</v>
      </c>
      <c r="O401" s="45">
        <v>0</v>
      </c>
      <c r="P401" s="45">
        <v>0</v>
      </c>
      <c r="Q401" s="45">
        <v>0</v>
      </c>
      <c r="R401" s="46">
        <v>0</v>
      </c>
      <c r="S401" s="47">
        <f t="shared" si="231"/>
        <v>80.129531297333244</v>
      </c>
      <c r="U401" s="31" t="s">
        <v>16</v>
      </c>
      <c r="V401" s="84">
        <v>55.800188531924427</v>
      </c>
      <c r="W401" s="84">
        <v>0</v>
      </c>
      <c r="X401" s="84">
        <v>0</v>
      </c>
      <c r="Y401" s="84">
        <v>24.329342765408811</v>
      </c>
      <c r="Z401" s="84">
        <v>0</v>
      </c>
      <c r="AA401" s="84">
        <v>0</v>
      </c>
      <c r="AB401" s="84">
        <v>0</v>
      </c>
      <c r="AC401" s="85">
        <v>0</v>
      </c>
      <c r="AD401" s="86">
        <v>0</v>
      </c>
      <c r="AE401" s="86">
        <v>0</v>
      </c>
      <c r="AF401" s="86">
        <v>0</v>
      </c>
      <c r="AG401" s="86">
        <v>0</v>
      </c>
      <c r="AH401" s="86">
        <v>0</v>
      </c>
      <c r="AI401" s="87">
        <f t="shared" si="232"/>
        <v>80.129531297333244</v>
      </c>
      <c r="AS401"/>
    </row>
    <row r="402" spans="1:45" ht="15">
      <c r="A402" s="8" t="s">
        <v>65</v>
      </c>
      <c r="B402" s="48">
        <v>14.964501644210387</v>
      </c>
      <c r="C402" s="48">
        <v>9.4466172302832625</v>
      </c>
      <c r="D402" s="48">
        <v>2.2767007121861305</v>
      </c>
      <c r="E402" s="48">
        <v>0</v>
      </c>
      <c r="F402" s="400"/>
      <c r="G402" s="48">
        <v>0</v>
      </c>
      <c r="H402" s="49">
        <v>0</v>
      </c>
      <c r="I402" s="50">
        <f t="shared" si="230"/>
        <v>26.68781958667978</v>
      </c>
      <c r="J402" s="5"/>
      <c r="K402" s="20" t="s">
        <v>65</v>
      </c>
      <c r="L402" s="51">
        <v>14.964501644210387</v>
      </c>
      <c r="M402" s="51">
        <v>9.4466172302832625</v>
      </c>
      <c r="N402" s="51">
        <v>2.2767007121861305</v>
      </c>
      <c r="O402" s="51">
        <v>0</v>
      </c>
      <c r="P402" s="51">
        <v>0</v>
      </c>
      <c r="Q402" s="51">
        <v>0</v>
      </c>
      <c r="R402" s="52">
        <v>0</v>
      </c>
      <c r="S402" s="53">
        <f t="shared" si="231"/>
        <v>26.68781958667978</v>
      </c>
      <c r="U402" s="30" t="s">
        <v>54</v>
      </c>
      <c r="V402" s="88">
        <v>14.964501644210387</v>
      </c>
      <c r="W402" s="88">
        <v>0</v>
      </c>
      <c r="X402" s="88">
        <v>0</v>
      </c>
      <c r="Y402" s="88">
        <v>9.4466172302832625</v>
      </c>
      <c r="Z402" s="88">
        <v>2.2767007121861305</v>
      </c>
      <c r="AA402" s="88">
        <v>0</v>
      </c>
      <c r="AB402" s="88">
        <v>0</v>
      </c>
      <c r="AC402" s="89">
        <v>0</v>
      </c>
      <c r="AD402" s="88">
        <v>0</v>
      </c>
      <c r="AE402" s="88">
        <v>0</v>
      </c>
      <c r="AF402" s="88">
        <v>0</v>
      </c>
      <c r="AG402" s="88">
        <v>0</v>
      </c>
      <c r="AH402" s="88">
        <v>0</v>
      </c>
      <c r="AI402" s="90">
        <f t="shared" si="232"/>
        <v>26.68781958667978</v>
      </c>
      <c r="AS402"/>
    </row>
    <row r="403" spans="1:45" ht="15">
      <c r="A403" s="9" t="s">
        <v>55</v>
      </c>
      <c r="B403" s="45">
        <v>0</v>
      </c>
      <c r="C403" s="45">
        <v>0</v>
      </c>
      <c r="D403" s="45">
        <v>0</v>
      </c>
      <c r="E403" s="45">
        <v>0</v>
      </c>
      <c r="F403" s="400"/>
      <c r="G403" s="45">
        <v>0</v>
      </c>
      <c r="H403" s="54">
        <v>0</v>
      </c>
      <c r="I403" s="44">
        <f t="shared" si="230"/>
        <v>0</v>
      </c>
      <c r="J403" s="5"/>
      <c r="K403" s="21" t="s">
        <v>55</v>
      </c>
      <c r="L403" s="45">
        <v>0</v>
      </c>
      <c r="M403" s="45">
        <v>0</v>
      </c>
      <c r="N403" s="45">
        <v>0</v>
      </c>
      <c r="O403" s="45">
        <v>0</v>
      </c>
      <c r="P403" s="45">
        <v>29.382759839938664</v>
      </c>
      <c r="Q403" s="45">
        <v>0</v>
      </c>
      <c r="R403" s="46">
        <v>0</v>
      </c>
      <c r="S403" s="47">
        <f t="shared" si="231"/>
        <v>29.382759839938664</v>
      </c>
      <c r="U403" s="31" t="s">
        <v>55</v>
      </c>
      <c r="V403" s="84">
        <v>0</v>
      </c>
      <c r="W403" s="84">
        <v>0</v>
      </c>
      <c r="X403" s="84">
        <v>0</v>
      </c>
      <c r="Y403" s="84">
        <v>0</v>
      </c>
      <c r="Z403" s="84">
        <v>0</v>
      </c>
      <c r="AA403" s="84">
        <v>0</v>
      </c>
      <c r="AB403" s="84">
        <v>29.382759839938664</v>
      </c>
      <c r="AC403" s="85">
        <v>0</v>
      </c>
      <c r="AD403" s="84">
        <v>0</v>
      </c>
      <c r="AE403" s="84">
        <v>0</v>
      </c>
      <c r="AF403" s="84">
        <v>0</v>
      </c>
      <c r="AG403" s="84">
        <v>0</v>
      </c>
      <c r="AH403" s="84">
        <v>0</v>
      </c>
      <c r="AI403" s="87">
        <f t="shared" si="232"/>
        <v>29.382759839938664</v>
      </c>
      <c r="AS403"/>
    </row>
    <row r="404" spans="1:45" ht="15">
      <c r="A404" s="8" t="s">
        <v>12</v>
      </c>
      <c r="B404" s="48">
        <v>0</v>
      </c>
      <c r="C404" s="48">
        <v>0.54899849209787921</v>
      </c>
      <c r="D404" s="48">
        <v>0</v>
      </c>
      <c r="E404" s="48">
        <v>0</v>
      </c>
      <c r="F404" s="400"/>
      <c r="G404" s="48">
        <v>0</v>
      </c>
      <c r="H404" s="49">
        <v>0</v>
      </c>
      <c r="I404" s="50">
        <f t="shared" si="230"/>
        <v>0.54899849209787921</v>
      </c>
      <c r="J404" s="5"/>
      <c r="K404" s="20" t="s">
        <v>12</v>
      </c>
      <c r="L404" s="51">
        <v>0</v>
      </c>
      <c r="M404" s="51">
        <v>0.54899849209787921</v>
      </c>
      <c r="N404" s="51">
        <v>0</v>
      </c>
      <c r="O404" s="51">
        <v>0</v>
      </c>
      <c r="P404" s="51">
        <v>5.6945311810315751</v>
      </c>
      <c r="Q404" s="51">
        <v>0</v>
      </c>
      <c r="R404" s="52">
        <v>0</v>
      </c>
      <c r="S404" s="53">
        <f t="shared" si="231"/>
        <v>6.2435296731294541</v>
      </c>
      <c r="U404" s="30" t="s">
        <v>12</v>
      </c>
      <c r="V404" s="88">
        <v>0</v>
      </c>
      <c r="W404" s="88">
        <v>0</v>
      </c>
      <c r="X404" s="88">
        <v>0</v>
      </c>
      <c r="Y404" s="88">
        <v>0.54899849209787921</v>
      </c>
      <c r="Z404" s="88">
        <v>0</v>
      </c>
      <c r="AA404" s="88">
        <v>0</v>
      </c>
      <c r="AB404" s="88">
        <v>5.6945311810315751</v>
      </c>
      <c r="AC404" s="89">
        <v>0</v>
      </c>
      <c r="AD404" s="88">
        <v>0</v>
      </c>
      <c r="AE404" s="88">
        <v>0</v>
      </c>
      <c r="AF404" s="88">
        <v>0</v>
      </c>
      <c r="AG404" s="88">
        <v>0</v>
      </c>
      <c r="AH404" s="88">
        <v>0</v>
      </c>
      <c r="AI404" s="90">
        <f t="shared" si="232"/>
        <v>6.2435296731294541</v>
      </c>
      <c r="AS404"/>
    </row>
    <row r="405" spans="1:45" ht="15">
      <c r="A405" s="9" t="s">
        <v>56</v>
      </c>
      <c r="B405" s="45">
        <v>0</v>
      </c>
      <c r="C405" s="45">
        <v>0</v>
      </c>
      <c r="D405" s="45">
        <v>0</v>
      </c>
      <c r="E405" s="45">
        <v>0</v>
      </c>
      <c r="F405" s="400"/>
      <c r="G405" s="45">
        <v>0</v>
      </c>
      <c r="H405" s="54">
        <v>0</v>
      </c>
      <c r="I405" s="44">
        <f t="shared" si="230"/>
        <v>0</v>
      </c>
      <c r="J405" s="5"/>
      <c r="K405" s="21" t="s">
        <v>56</v>
      </c>
      <c r="L405" s="45">
        <v>0</v>
      </c>
      <c r="M405" s="45">
        <v>0</v>
      </c>
      <c r="N405" s="45">
        <v>0</v>
      </c>
      <c r="O405" s="45">
        <v>0</v>
      </c>
      <c r="P405" s="45">
        <v>0</v>
      </c>
      <c r="Q405" s="45">
        <v>0</v>
      </c>
      <c r="R405" s="46">
        <v>0</v>
      </c>
      <c r="S405" s="47">
        <f t="shared" si="231"/>
        <v>0</v>
      </c>
      <c r="U405" s="31" t="s">
        <v>56</v>
      </c>
      <c r="V405" s="84">
        <v>0</v>
      </c>
      <c r="W405" s="84">
        <v>0</v>
      </c>
      <c r="X405" s="84">
        <v>0</v>
      </c>
      <c r="Y405" s="84">
        <v>0</v>
      </c>
      <c r="Z405" s="84">
        <v>0</v>
      </c>
      <c r="AA405" s="84">
        <v>0</v>
      </c>
      <c r="AB405" s="84">
        <v>0</v>
      </c>
      <c r="AC405" s="85">
        <v>0</v>
      </c>
      <c r="AD405" s="84">
        <v>0</v>
      </c>
      <c r="AE405" s="84">
        <v>0</v>
      </c>
      <c r="AF405" s="84">
        <v>0</v>
      </c>
      <c r="AG405" s="84">
        <v>0</v>
      </c>
      <c r="AH405" s="84">
        <v>0</v>
      </c>
      <c r="AI405" s="87">
        <f t="shared" si="232"/>
        <v>0</v>
      </c>
      <c r="AS405"/>
    </row>
    <row r="406" spans="1:45" ht="15">
      <c r="A406" s="8" t="s">
        <v>17</v>
      </c>
      <c r="B406" s="48">
        <v>0</v>
      </c>
      <c r="C406" s="48">
        <v>0</v>
      </c>
      <c r="D406" s="48">
        <v>4.5407353390458027</v>
      </c>
      <c r="E406" s="48">
        <v>0</v>
      </c>
      <c r="F406" s="400"/>
      <c r="G406" s="48">
        <v>0</v>
      </c>
      <c r="H406" s="49">
        <v>0</v>
      </c>
      <c r="I406" s="50">
        <f t="shared" si="230"/>
        <v>4.5407353390458027</v>
      </c>
      <c r="J406" s="5"/>
      <c r="K406" s="20" t="s">
        <v>17</v>
      </c>
      <c r="L406" s="51">
        <v>0</v>
      </c>
      <c r="M406" s="51">
        <v>0</v>
      </c>
      <c r="N406" s="51">
        <v>4.5407353390458027</v>
      </c>
      <c r="O406" s="51">
        <v>0</v>
      </c>
      <c r="P406" s="51">
        <v>0</v>
      </c>
      <c r="Q406" s="51">
        <v>0</v>
      </c>
      <c r="R406" s="52">
        <v>0</v>
      </c>
      <c r="S406" s="53">
        <f t="shared" si="231"/>
        <v>4.5407353390458027</v>
      </c>
      <c r="U406" s="30" t="s">
        <v>17</v>
      </c>
      <c r="V406" s="88">
        <v>0</v>
      </c>
      <c r="W406" s="88">
        <v>0</v>
      </c>
      <c r="X406" s="88">
        <v>0</v>
      </c>
      <c r="Y406" s="88">
        <v>0</v>
      </c>
      <c r="Z406" s="88">
        <v>4.5407353390458027</v>
      </c>
      <c r="AA406" s="88">
        <v>0</v>
      </c>
      <c r="AB406" s="88">
        <v>0</v>
      </c>
      <c r="AC406" s="89">
        <v>0</v>
      </c>
      <c r="AD406" s="88">
        <v>0</v>
      </c>
      <c r="AE406" s="88">
        <v>0</v>
      </c>
      <c r="AF406" s="88">
        <v>0</v>
      </c>
      <c r="AG406" s="88">
        <v>0</v>
      </c>
      <c r="AH406" s="88">
        <v>0</v>
      </c>
      <c r="AI406" s="90">
        <f t="shared" si="232"/>
        <v>4.5407353390458027</v>
      </c>
      <c r="AS406"/>
    </row>
    <row r="407" spans="1:45" ht="15">
      <c r="A407" s="9" t="s">
        <v>141</v>
      </c>
      <c r="B407" s="45">
        <v>68.38422527835543</v>
      </c>
      <c r="C407" s="45">
        <v>505.10129897413947</v>
      </c>
      <c r="D407" s="45">
        <v>199.58246070595862</v>
      </c>
      <c r="E407" s="45">
        <v>0</v>
      </c>
      <c r="F407" s="400"/>
      <c r="G407" s="45">
        <v>0</v>
      </c>
      <c r="H407" s="54">
        <v>0</v>
      </c>
      <c r="I407" s="44">
        <f t="shared" si="230"/>
        <v>773.06798495845351</v>
      </c>
      <c r="J407" s="5"/>
      <c r="K407" s="21" t="s">
        <v>141</v>
      </c>
      <c r="L407" s="45">
        <v>68.38422527835543</v>
      </c>
      <c r="M407" s="45">
        <v>505.10129897413947</v>
      </c>
      <c r="N407" s="45">
        <v>199.58246070595862</v>
      </c>
      <c r="O407" s="45">
        <v>0</v>
      </c>
      <c r="P407" s="45">
        <v>0</v>
      </c>
      <c r="Q407" s="45">
        <v>0</v>
      </c>
      <c r="R407" s="46">
        <v>0</v>
      </c>
      <c r="S407" s="47">
        <f t="shared" si="231"/>
        <v>773.06798495845351</v>
      </c>
      <c r="U407" s="31" t="s">
        <v>141</v>
      </c>
      <c r="V407" s="84">
        <v>68.38422527835543</v>
      </c>
      <c r="W407" s="84">
        <v>0</v>
      </c>
      <c r="X407" s="84">
        <v>0</v>
      </c>
      <c r="Y407" s="84">
        <v>505.10129897413947</v>
      </c>
      <c r="Z407" s="84">
        <v>86.518377264594022</v>
      </c>
      <c r="AA407" s="84">
        <v>0</v>
      </c>
      <c r="AB407" s="84">
        <v>0</v>
      </c>
      <c r="AC407" s="85">
        <v>113.0640834413646</v>
      </c>
      <c r="AD407" s="84">
        <v>0</v>
      </c>
      <c r="AE407" s="84">
        <v>0</v>
      </c>
      <c r="AF407" s="84">
        <v>0</v>
      </c>
      <c r="AG407" s="84">
        <v>113.0640834413646</v>
      </c>
      <c r="AH407" s="84">
        <v>0</v>
      </c>
      <c r="AI407" s="87">
        <f t="shared" si="232"/>
        <v>773.06798495845351</v>
      </c>
      <c r="AS407"/>
    </row>
    <row r="408" spans="1:45" ht="15">
      <c r="A408" s="8" t="s">
        <v>25</v>
      </c>
      <c r="B408" s="48">
        <v>58.972741609896318</v>
      </c>
      <c r="C408" s="48">
        <v>1.4413615661047692</v>
      </c>
      <c r="D408" s="48">
        <v>11.616687860153911</v>
      </c>
      <c r="E408" s="48">
        <v>431.33954724215965</v>
      </c>
      <c r="F408" s="400"/>
      <c r="G408" s="48">
        <v>60.041975134638754</v>
      </c>
      <c r="H408" s="49">
        <v>0</v>
      </c>
      <c r="I408" s="50">
        <f t="shared" si="230"/>
        <v>563.41231341295338</v>
      </c>
      <c r="J408" s="5"/>
      <c r="K408" s="20" t="s">
        <v>25</v>
      </c>
      <c r="L408" s="51">
        <v>58.972741609896318</v>
      </c>
      <c r="M408" s="51">
        <v>1.4413615661047692</v>
      </c>
      <c r="N408" s="51">
        <v>11.616687860153911</v>
      </c>
      <c r="O408" s="51">
        <v>431.33954724215965</v>
      </c>
      <c r="P408" s="51">
        <v>5.9819412650452595</v>
      </c>
      <c r="Q408" s="51">
        <v>60.041975134638754</v>
      </c>
      <c r="R408" s="52">
        <v>0</v>
      </c>
      <c r="S408" s="53">
        <f t="shared" si="231"/>
        <v>569.39425467799867</v>
      </c>
      <c r="U408" s="30" t="s">
        <v>25</v>
      </c>
      <c r="V408" s="88">
        <v>0</v>
      </c>
      <c r="W408" s="88">
        <v>45.519391110998058</v>
      </c>
      <c r="X408" s="88">
        <v>60.041975134638754</v>
      </c>
      <c r="Y408" s="88">
        <v>1.4413615661047692</v>
      </c>
      <c r="Z408" s="88">
        <v>11.616687860153911</v>
      </c>
      <c r="AA408" s="88">
        <v>413.75412745247166</v>
      </c>
      <c r="AB408" s="88">
        <v>5.9819412650452595</v>
      </c>
      <c r="AC408" s="89">
        <v>31.038770288586246</v>
      </c>
      <c r="AD408" s="88">
        <v>13.453350498898256</v>
      </c>
      <c r="AE408" s="88">
        <v>17.585419789687979</v>
      </c>
      <c r="AF408" s="88">
        <v>0</v>
      </c>
      <c r="AG408" s="88">
        <v>0</v>
      </c>
      <c r="AH408" s="88">
        <v>0</v>
      </c>
      <c r="AI408" s="90">
        <f t="shared" si="232"/>
        <v>569.39425467799867</v>
      </c>
      <c r="AS408"/>
    </row>
    <row r="409" spans="1:45" ht="15">
      <c r="A409" s="9" t="s">
        <v>24</v>
      </c>
      <c r="B409" s="45">
        <v>6.8990281102994429</v>
      </c>
      <c r="C409" s="45">
        <v>0</v>
      </c>
      <c r="D409" s="45">
        <v>0</v>
      </c>
      <c r="E409" s="45">
        <v>0</v>
      </c>
      <c r="F409" s="400"/>
      <c r="G409" s="45">
        <v>0</v>
      </c>
      <c r="H409" s="54">
        <v>0</v>
      </c>
      <c r="I409" s="44">
        <f t="shared" si="230"/>
        <v>6.8990281102994429</v>
      </c>
      <c r="J409" s="5"/>
      <c r="K409" s="21" t="s">
        <v>24</v>
      </c>
      <c r="L409" s="45">
        <v>6.8990281102994429</v>
      </c>
      <c r="M409" s="45">
        <v>0</v>
      </c>
      <c r="N409" s="45">
        <v>0</v>
      </c>
      <c r="O409" s="45">
        <v>0</v>
      </c>
      <c r="P409" s="45">
        <v>0</v>
      </c>
      <c r="Q409" s="45">
        <v>0</v>
      </c>
      <c r="R409" s="46">
        <v>0</v>
      </c>
      <c r="S409" s="47">
        <f t="shared" si="231"/>
        <v>6.8990281102994429</v>
      </c>
      <c r="U409" s="31" t="s">
        <v>24</v>
      </c>
      <c r="V409" s="84">
        <v>6.8990281102994429</v>
      </c>
      <c r="W409" s="84">
        <v>0</v>
      </c>
      <c r="X409" s="84">
        <v>0</v>
      </c>
      <c r="Y409" s="84">
        <v>0</v>
      </c>
      <c r="Z409" s="84">
        <v>0</v>
      </c>
      <c r="AA409" s="84">
        <v>0</v>
      </c>
      <c r="AB409" s="84">
        <v>0</v>
      </c>
      <c r="AC409" s="85">
        <v>0</v>
      </c>
      <c r="AD409" s="84">
        <v>0</v>
      </c>
      <c r="AE409" s="84">
        <v>0</v>
      </c>
      <c r="AF409" s="84">
        <v>0</v>
      </c>
      <c r="AG409" s="84">
        <v>0</v>
      </c>
      <c r="AH409" s="84">
        <v>0</v>
      </c>
      <c r="AI409" s="87">
        <f t="shared" si="232"/>
        <v>6.8990281102994429</v>
      </c>
      <c r="AS409"/>
    </row>
    <row r="410" spans="1:45" ht="15">
      <c r="A410" s="8" t="s">
        <v>57</v>
      </c>
      <c r="B410" s="48">
        <v>0.40613705354633473</v>
      </c>
      <c r="C410" s="48">
        <v>0</v>
      </c>
      <c r="D410" s="48">
        <v>0</v>
      </c>
      <c r="E410" s="48">
        <v>0</v>
      </c>
      <c r="F410" s="400"/>
      <c r="G410" s="48">
        <v>0</v>
      </c>
      <c r="H410" s="49">
        <v>0</v>
      </c>
      <c r="I410" s="50">
        <f t="shared" si="230"/>
        <v>0.40613705354633473</v>
      </c>
      <c r="J410" s="5"/>
      <c r="K410" s="20" t="s">
        <v>57</v>
      </c>
      <c r="L410" s="51">
        <v>0.40613705354633473</v>
      </c>
      <c r="M410" s="51">
        <v>0</v>
      </c>
      <c r="N410" s="51">
        <v>0</v>
      </c>
      <c r="O410" s="51">
        <v>0</v>
      </c>
      <c r="P410" s="51">
        <v>0</v>
      </c>
      <c r="Q410" s="51">
        <v>0</v>
      </c>
      <c r="R410" s="52">
        <v>0</v>
      </c>
      <c r="S410" s="53">
        <f t="shared" si="231"/>
        <v>0.40613705354633473</v>
      </c>
      <c r="U410" s="30" t="s">
        <v>57</v>
      </c>
      <c r="V410" s="88">
        <v>0.40613705354633473</v>
      </c>
      <c r="W410" s="88">
        <v>0</v>
      </c>
      <c r="X410" s="88">
        <v>0</v>
      </c>
      <c r="Y410" s="88">
        <v>0</v>
      </c>
      <c r="Z410" s="88">
        <v>0</v>
      </c>
      <c r="AA410" s="88">
        <v>0</v>
      </c>
      <c r="AB410" s="88">
        <v>0</v>
      </c>
      <c r="AC410" s="89">
        <v>0</v>
      </c>
      <c r="AD410" s="88">
        <v>0</v>
      </c>
      <c r="AE410" s="88">
        <v>0</v>
      </c>
      <c r="AF410" s="88">
        <v>0</v>
      </c>
      <c r="AG410" s="88">
        <v>0</v>
      </c>
      <c r="AH410" s="88">
        <v>0</v>
      </c>
      <c r="AI410" s="90">
        <f t="shared" si="232"/>
        <v>0.40613705354633473</v>
      </c>
      <c r="AS410"/>
    </row>
    <row r="411" spans="1:45" ht="15">
      <c r="A411" s="9" t="s">
        <v>22</v>
      </c>
      <c r="B411" s="45">
        <v>2.7497009916720927</v>
      </c>
      <c r="C411" s="45">
        <v>0</v>
      </c>
      <c r="D411" s="45">
        <v>0</v>
      </c>
      <c r="E411" s="45">
        <v>0</v>
      </c>
      <c r="F411" s="400"/>
      <c r="G411" s="45">
        <v>0</v>
      </c>
      <c r="H411" s="54">
        <v>0</v>
      </c>
      <c r="I411" s="44">
        <f t="shared" si="230"/>
        <v>2.7497009916720927</v>
      </c>
      <c r="J411" s="5"/>
      <c r="K411" s="21" t="s">
        <v>22</v>
      </c>
      <c r="L411" s="45">
        <v>2.7497009916720927</v>
      </c>
      <c r="M411" s="45">
        <v>0</v>
      </c>
      <c r="N411" s="45">
        <v>0</v>
      </c>
      <c r="O411" s="45">
        <v>0</v>
      </c>
      <c r="P411" s="45">
        <v>1.2074714558275712</v>
      </c>
      <c r="Q411" s="45">
        <v>0</v>
      </c>
      <c r="R411" s="46">
        <v>0</v>
      </c>
      <c r="S411" s="47">
        <f t="shared" si="231"/>
        <v>3.9571724474996639</v>
      </c>
      <c r="U411" s="31" t="s">
        <v>22</v>
      </c>
      <c r="V411" s="84">
        <v>0</v>
      </c>
      <c r="W411" s="84">
        <v>0</v>
      </c>
      <c r="X411" s="84">
        <v>0</v>
      </c>
      <c r="Y411" s="84">
        <v>0</v>
      </c>
      <c r="Z411" s="84">
        <v>0</v>
      </c>
      <c r="AA411" s="84">
        <v>0</v>
      </c>
      <c r="AB411" s="84">
        <v>1.2074714558275712</v>
      </c>
      <c r="AC411" s="85">
        <v>2.7497009916720927</v>
      </c>
      <c r="AD411" s="84">
        <v>2.7497009916720927</v>
      </c>
      <c r="AE411" s="84">
        <v>0</v>
      </c>
      <c r="AF411" s="84">
        <v>0</v>
      </c>
      <c r="AG411" s="84">
        <v>0</v>
      </c>
      <c r="AH411" s="84">
        <v>0</v>
      </c>
      <c r="AI411" s="87">
        <f t="shared" si="232"/>
        <v>3.9571724474996639</v>
      </c>
      <c r="AS411"/>
    </row>
    <row r="412" spans="1:45" ht="15">
      <c r="A412" s="8" t="s">
        <v>21</v>
      </c>
      <c r="B412" s="48">
        <v>0</v>
      </c>
      <c r="C412" s="48">
        <v>0</v>
      </c>
      <c r="D412" s="48">
        <v>0</v>
      </c>
      <c r="E412" s="48">
        <v>0</v>
      </c>
      <c r="F412" s="400"/>
      <c r="G412" s="48">
        <v>0</v>
      </c>
      <c r="H412" s="49">
        <v>0</v>
      </c>
      <c r="I412" s="50">
        <f t="shared" si="230"/>
        <v>0</v>
      </c>
      <c r="J412" s="5"/>
      <c r="K412" s="20" t="s">
        <v>21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2">
        <v>0</v>
      </c>
      <c r="S412" s="53">
        <f t="shared" si="231"/>
        <v>0</v>
      </c>
      <c r="U412" s="30" t="s">
        <v>58</v>
      </c>
      <c r="V412" s="88">
        <v>0</v>
      </c>
      <c r="W412" s="88">
        <v>0</v>
      </c>
      <c r="X412" s="88">
        <v>0</v>
      </c>
      <c r="Y412" s="88">
        <v>0</v>
      </c>
      <c r="Z412" s="88">
        <v>0</v>
      </c>
      <c r="AA412" s="88">
        <v>0</v>
      </c>
      <c r="AB412" s="88">
        <v>0</v>
      </c>
      <c r="AC412" s="89">
        <v>0</v>
      </c>
      <c r="AD412" s="88">
        <v>0</v>
      </c>
      <c r="AE412" s="88">
        <v>0</v>
      </c>
      <c r="AF412" s="88">
        <v>0</v>
      </c>
      <c r="AG412" s="88">
        <v>0</v>
      </c>
      <c r="AH412" s="88">
        <v>0</v>
      </c>
      <c r="AI412" s="90">
        <f t="shared" si="232"/>
        <v>0</v>
      </c>
      <c r="AS412"/>
    </row>
    <row r="413" spans="1:45" ht="15">
      <c r="A413" s="10" t="s">
        <v>61</v>
      </c>
      <c r="B413" s="45">
        <v>0</v>
      </c>
      <c r="C413" s="45">
        <v>0</v>
      </c>
      <c r="D413" s="45">
        <v>0</v>
      </c>
      <c r="E413" s="45">
        <v>0</v>
      </c>
      <c r="F413" s="400"/>
      <c r="G413" s="45">
        <v>0</v>
      </c>
      <c r="H413" s="54">
        <v>0</v>
      </c>
      <c r="I413" s="44">
        <f t="shared" si="230"/>
        <v>0</v>
      </c>
      <c r="J413" s="5"/>
      <c r="K413" s="22" t="s">
        <v>61</v>
      </c>
      <c r="L413" s="45">
        <v>0</v>
      </c>
      <c r="M413" s="45">
        <v>0</v>
      </c>
      <c r="N413" s="45">
        <v>0</v>
      </c>
      <c r="O413" s="45">
        <v>0</v>
      </c>
      <c r="P413" s="45">
        <v>0</v>
      </c>
      <c r="Q413" s="45">
        <v>0</v>
      </c>
      <c r="R413" s="46">
        <v>0</v>
      </c>
      <c r="S413" s="47">
        <f t="shared" si="231"/>
        <v>0</v>
      </c>
      <c r="U413" s="32" t="s">
        <v>59</v>
      </c>
      <c r="V413" s="84">
        <v>0</v>
      </c>
      <c r="W413" s="84">
        <v>0</v>
      </c>
      <c r="X413" s="84">
        <v>0</v>
      </c>
      <c r="Y413" s="84">
        <v>0</v>
      </c>
      <c r="Z413" s="84">
        <v>0</v>
      </c>
      <c r="AA413" s="84">
        <v>0</v>
      </c>
      <c r="AB413" s="84">
        <v>0</v>
      </c>
      <c r="AC413" s="85">
        <v>0</v>
      </c>
      <c r="AD413" s="86">
        <v>0</v>
      </c>
      <c r="AE413" s="86">
        <v>0</v>
      </c>
      <c r="AF413" s="86">
        <v>0</v>
      </c>
      <c r="AG413" s="86">
        <v>0</v>
      </c>
      <c r="AH413" s="86">
        <v>0</v>
      </c>
      <c r="AI413" s="87">
        <f t="shared" si="232"/>
        <v>0</v>
      </c>
      <c r="AS413"/>
    </row>
    <row r="414" spans="1:45">
      <c r="A414" s="11" t="s">
        <v>23</v>
      </c>
      <c r="B414" s="55">
        <v>0</v>
      </c>
      <c r="C414" s="55">
        <v>0</v>
      </c>
      <c r="D414" s="55">
        <v>0</v>
      </c>
      <c r="E414" s="55">
        <v>0</v>
      </c>
      <c r="F414" s="400"/>
      <c r="G414" s="55">
        <v>0</v>
      </c>
      <c r="H414" s="56">
        <v>0</v>
      </c>
      <c r="I414" s="57">
        <f t="shared" si="230"/>
        <v>0</v>
      </c>
      <c r="J414" s="5"/>
      <c r="K414" s="23" t="s">
        <v>23</v>
      </c>
      <c r="L414" s="58">
        <v>0</v>
      </c>
      <c r="M414" s="58">
        <v>0</v>
      </c>
      <c r="N414" s="58">
        <v>0</v>
      </c>
      <c r="O414" s="58">
        <v>0</v>
      </c>
      <c r="P414" s="58">
        <v>0</v>
      </c>
      <c r="Q414" s="58">
        <v>0</v>
      </c>
      <c r="R414" s="59">
        <v>0</v>
      </c>
      <c r="S414" s="60">
        <f t="shared" si="231"/>
        <v>0</v>
      </c>
      <c r="U414" s="33" t="s">
        <v>62</v>
      </c>
      <c r="V414" s="91">
        <v>0</v>
      </c>
      <c r="W414" s="91">
        <v>0</v>
      </c>
      <c r="X414" s="91">
        <v>0</v>
      </c>
      <c r="Y414" s="91">
        <v>0</v>
      </c>
      <c r="Z414" s="91">
        <v>0</v>
      </c>
      <c r="AA414" s="91">
        <v>0</v>
      </c>
      <c r="AB414" s="91">
        <v>0</v>
      </c>
      <c r="AC414" s="91">
        <v>0</v>
      </c>
      <c r="AD414" s="91">
        <v>0</v>
      </c>
      <c r="AE414" s="91">
        <v>0</v>
      </c>
      <c r="AF414" s="91">
        <v>0</v>
      </c>
      <c r="AG414" s="91">
        <v>0</v>
      </c>
      <c r="AH414" s="92">
        <v>0</v>
      </c>
      <c r="AI414" s="93">
        <f t="shared" si="232"/>
        <v>0</v>
      </c>
      <c r="AS414"/>
    </row>
    <row r="415" spans="1:45">
      <c r="A415" s="12" t="s">
        <v>19</v>
      </c>
      <c r="B415" s="61">
        <v>0</v>
      </c>
      <c r="C415" s="61">
        <v>0</v>
      </c>
      <c r="D415" s="61">
        <v>0</v>
      </c>
      <c r="E415" s="61">
        <v>0</v>
      </c>
      <c r="F415" s="400"/>
      <c r="G415" s="61">
        <v>0</v>
      </c>
      <c r="H415" s="62">
        <v>0</v>
      </c>
      <c r="I415" s="63">
        <f t="shared" si="230"/>
        <v>0</v>
      </c>
      <c r="J415" s="5"/>
      <c r="K415" s="24" t="s">
        <v>19</v>
      </c>
      <c r="L415" s="61">
        <v>0</v>
      </c>
      <c r="M415" s="61">
        <v>0</v>
      </c>
      <c r="N415" s="61">
        <v>0</v>
      </c>
      <c r="O415" s="61">
        <v>0</v>
      </c>
      <c r="P415" s="61">
        <v>0</v>
      </c>
      <c r="Q415" s="61">
        <v>0</v>
      </c>
      <c r="R415" s="64">
        <v>0</v>
      </c>
      <c r="S415" s="65">
        <f t="shared" si="231"/>
        <v>0</v>
      </c>
      <c r="U415" s="34" t="s">
        <v>19</v>
      </c>
      <c r="V415" s="94">
        <v>0</v>
      </c>
      <c r="W415" s="94">
        <v>0</v>
      </c>
      <c r="X415" s="94">
        <v>0</v>
      </c>
      <c r="Y415" s="94">
        <v>0</v>
      </c>
      <c r="Z415" s="94">
        <v>0</v>
      </c>
      <c r="AA415" s="94">
        <v>0</v>
      </c>
      <c r="AB415" s="94">
        <v>0</v>
      </c>
      <c r="AC415" s="94">
        <v>0</v>
      </c>
      <c r="AD415" s="95">
        <v>0</v>
      </c>
      <c r="AE415" s="95">
        <v>0</v>
      </c>
      <c r="AF415" s="95">
        <v>0</v>
      </c>
      <c r="AG415" s="95">
        <v>0</v>
      </c>
      <c r="AH415" s="95">
        <v>0</v>
      </c>
      <c r="AI415" s="96">
        <f t="shared" si="232"/>
        <v>0</v>
      </c>
      <c r="AS415"/>
    </row>
    <row r="416" spans="1:45">
      <c r="A416" s="11" t="s">
        <v>20</v>
      </c>
      <c r="B416" s="55">
        <v>0</v>
      </c>
      <c r="C416" s="55">
        <v>0</v>
      </c>
      <c r="D416" s="55">
        <v>0</v>
      </c>
      <c r="E416" s="55">
        <v>0</v>
      </c>
      <c r="F416" s="400"/>
      <c r="G416" s="55">
        <v>0</v>
      </c>
      <c r="H416" s="56">
        <v>0</v>
      </c>
      <c r="I416" s="57">
        <f t="shared" si="230"/>
        <v>0</v>
      </c>
      <c r="J416" s="5"/>
      <c r="K416" s="23" t="s">
        <v>20</v>
      </c>
      <c r="L416" s="58">
        <v>0</v>
      </c>
      <c r="M416" s="58">
        <v>0</v>
      </c>
      <c r="N416" s="58">
        <v>0</v>
      </c>
      <c r="O416" s="58">
        <v>0</v>
      </c>
      <c r="P416" s="58">
        <v>0</v>
      </c>
      <c r="Q416" s="58">
        <v>0</v>
      </c>
      <c r="R416" s="59">
        <v>0</v>
      </c>
      <c r="S416" s="60">
        <f t="shared" si="231"/>
        <v>0</v>
      </c>
      <c r="U416" s="33" t="s">
        <v>20</v>
      </c>
      <c r="V416" s="91">
        <v>0</v>
      </c>
      <c r="W416" s="91">
        <v>0</v>
      </c>
      <c r="X416" s="91">
        <v>0</v>
      </c>
      <c r="Y416" s="91">
        <v>0</v>
      </c>
      <c r="Z416" s="91">
        <v>0</v>
      </c>
      <c r="AA416" s="91">
        <v>0</v>
      </c>
      <c r="AB416" s="91">
        <v>0</v>
      </c>
      <c r="AC416" s="91">
        <v>0</v>
      </c>
      <c r="AD416" s="91">
        <v>0</v>
      </c>
      <c r="AE416" s="91">
        <v>0</v>
      </c>
      <c r="AF416" s="91">
        <v>0</v>
      </c>
      <c r="AG416" s="91">
        <v>0</v>
      </c>
      <c r="AH416" s="92">
        <v>0</v>
      </c>
      <c r="AI416" s="93">
        <f t="shared" si="232"/>
        <v>0</v>
      </c>
      <c r="AS416"/>
    </row>
    <row r="417" spans="1:45" ht="15" thickBot="1">
      <c r="A417" s="13" t="s">
        <v>11</v>
      </c>
      <c r="B417" s="66">
        <v>0</v>
      </c>
      <c r="C417" s="66">
        <v>0</v>
      </c>
      <c r="D417" s="66">
        <v>0</v>
      </c>
      <c r="E417" s="66">
        <v>0</v>
      </c>
      <c r="F417" s="401"/>
      <c r="G417" s="66">
        <v>0</v>
      </c>
      <c r="H417" s="67">
        <v>0</v>
      </c>
      <c r="I417" s="68">
        <f t="shared" si="230"/>
        <v>0</v>
      </c>
      <c r="J417" s="5"/>
      <c r="K417" s="25" t="s">
        <v>11</v>
      </c>
      <c r="L417" s="66">
        <v>0</v>
      </c>
      <c r="M417" s="66">
        <v>0</v>
      </c>
      <c r="N417" s="66">
        <v>0</v>
      </c>
      <c r="O417" s="66">
        <v>0</v>
      </c>
      <c r="P417" s="66">
        <v>0</v>
      </c>
      <c r="Q417" s="66">
        <v>0</v>
      </c>
      <c r="R417" s="69">
        <v>0</v>
      </c>
      <c r="S417" s="70">
        <f t="shared" si="231"/>
        <v>0</v>
      </c>
      <c r="U417" s="34" t="s">
        <v>11</v>
      </c>
      <c r="V417" s="94">
        <v>0</v>
      </c>
      <c r="W417" s="94">
        <v>0</v>
      </c>
      <c r="X417" s="94">
        <v>0</v>
      </c>
      <c r="Y417" s="94">
        <v>0</v>
      </c>
      <c r="Z417" s="94">
        <v>0</v>
      </c>
      <c r="AA417" s="94">
        <v>0</v>
      </c>
      <c r="AB417" s="94">
        <v>0</v>
      </c>
      <c r="AC417" s="94">
        <v>0</v>
      </c>
      <c r="AD417" s="95">
        <v>0</v>
      </c>
      <c r="AE417" s="95">
        <v>0</v>
      </c>
      <c r="AF417" s="95">
        <v>0</v>
      </c>
      <c r="AG417" s="95">
        <v>0</v>
      </c>
      <c r="AH417" s="95">
        <v>0</v>
      </c>
      <c r="AI417" s="96">
        <f t="shared" si="232"/>
        <v>0</v>
      </c>
      <c r="AS417"/>
    </row>
    <row r="418" spans="1:45" ht="15">
      <c r="A418" s="14" t="s">
        <v>26</v>
      </c>
      <c r="B418" s="71">
        <f>SUM(B397:B413)</f>
        <v>208.17652321990442</v>
      </c>
      <c r="C418" s="71">
        <f t="shared" ref="C418:I418" si="233">SUM(C397:C413)</f>
        <v>540.86761902803426</v>
      </c>
      <c r="D418" s="71">
        <f t="shared" si="233"/>
        <v>218.01658461734448</v>
      </c>
      <c r="E418" s="71">
        <f t="shared" si="233"/>
        <v>431.33954724215965</v>
      </c>
      <c r="F418" s="71">
        <f t="shared" si="233"/>
        <v>0</v>
      </c>
      <c r="G418" s="71">
        <f t="shared" si="233"/>
        <v>60.041975134638754</v>
      </c>
      <c r="H418" s="72">
        <f t="shared" si="233"/>
        <v>0</v>
      </c>
      <c r="I418" s="44">
        <f t="shared" si="233"/>
        <v>1458.4422492420817</v>
      </c>
      <c r="J418" s="5"/>
      <c r="K418" s="26" t="s">
        <v>26</v>
      </c>
      <c r="L418" s="71">
        <f>SUM(L397:L413)</f>
        <v>208.17652321990442</v>
      </c>
      <c r="M418" s="71">
        <f t="shared" ref="M418:S418" si="234">SUM(M397:M413)</f>
        <v>540.86761902803426</v>
      </c>
      <c r="N418" s="71">
        <f t="shared" si="234"/>
        <v>218.01658461734448</v>
      </c>
      <c r="O418" s="71">
        <f t="shared" si="234"/>
        <v>431.33954724215965</v>
      </c>
      <c r="P418" s="71">
        <f t="shared" si="234"/>
        <v>42.266703741843067</v>
      </c>
      <c r="Q418" s="71">
        <f t="shared" si="234"/>
        <v>60.041975134638754</v>
      </c>
      <c r="R418" s="72">
        <f t="shared" si="234"/>
        <v>0</v>
      </c>
      <c r="S418" s="73">
        <f t="shared" si="234"/>
        <v>1500.7089529839247</v>
      </c>
      <c r="U418" s="35" t="s">
        <v>60</v>
      </c>
      <c r="V418" s="97">
        <f>SUM(V397:V413)</f>
        <v>146.45408061833601</v>
      </c>
      <c r="W418" s="97">
        <f t="shared" ref="W418:AH418" si="235">SUM(W397:W413)</f>
        <v>45.519391110998058</v>
      </c>
      <c r="X418" s="97">
        <f t="shared" si="235"/>
        <v>60.041975134638754</v>
      </c>
      <c r="Y418" s="97">
        <f t="shared" si="235"/>
        <v>540.86761902803426</v>
      </c>
      <c r="Z418" s="97">
        <f t="shared" si="235"/>
        <v>104.95250117597988</v>
      </c>
      <c r="AA418" s="97">
        <f t="shared" si="235"/>
        <v>413.75412745247166</v>
      </c>
      <c r="AB418" s="97">
        <f t="shared" si="235"/>
        <v>42.266703741843067</v>
      </c>
      <c r="AC418" s="97">
        <f t="shared" si="235"/>
        <v>146.85255472162294</v>
      </c>
      <c r="AD418" s="98">
        <f t="shared" si="235"/>
        <v>16.203051490570349</v>
      </c>
      <c r="AE418" s="98">
        <f t="shared" si="235"/>
        <v>17.585419789687979</v>
      </c>
      <c r="AF418" s="98">
        <f t="shared" si="235"/>
        <v>0</v>
      </c>
      <c r="AG418" s="98">
        <f t="shared" si="235"/>
        <v>113.0640834413646</v>
      </c>
      <c r="AH418" s="98">
        <f t="shared" si="235"/>
        <v>0</v>
      </c>
      <c r="AI418" s="99">
        <f>SUM(V418:AC418)</f>
        <v>1500.7089529839245</v>
      </c>
      <c r="AS418"/>
    </row>
    <row r="419" spans="1:45" s="2" customFormat="1" ht="15" thickBot="1">
      <c r="A419" s="15" t="s">
        <v>100</v>
      </c>
      <c r="B419" s="100">
        <f>IF($I418=0,"-",B418/$I418)</f>
        <v>0.1427389554355607</v>
      </c>
      <c r="C419" s="100">
        <f t="shared" ref="C419:H419" si="236">IF($I418=0,"-",C418/$I418)</f>
        <v>0.37085295582263234</v>
      </c>
      <c r="D419" s="100">
        <f t="shared" si="236"/>
        <v>0.14948592220956475</v>
      </c>
      <c r="E419" s="100">
        <f t="shared" si="236"/>
        <v>0.2957536011222362</v>
      </c>
      <c r="F419" s="100">
        <f t="shared" si="236"/>
        <v>0</v>
      </c>
      <c r="G419" s="100">
        <f t="shared" si="236"/>
        <v>4.1168565410005888E-2</v>
      </c>
      <c r="H419" s="101">
        <f t="shared" si="236"/>
        <v>0</v>
      </c>
      <c r="I419" s="102">
        <f>SUM(B419:H419)</f>
        <v>0.99999999999999989</v>
      </c>
      <c r="J419"/>
      <c r="K419" s="27" t="s">
        <v>100</v>
      </c>
      <c r="L419" s="76">
        <f>IF($S418=0,"-",L418/$S418)</f>
        <v>0.13871878541537186</v>
      </c>
      <c r="M419" s="76">
        <f t="shared" ref="M419:R419" si="237">IF($S418=0,"-",M418/$S418)</f>
        <v>0.36040807110039802</v>
      </c>
      <c r="N419" s="76">
        <f t="shared" si="237"/>
        <v>0.14527572730465332</v>
      </c>
      <c r="O419" s="76">
        <f t="shared" si="237"/>
        <v>0.28742385149665994</v>
      </c>
      <c r="P419" s="76">
        <f t="shared" si="237"/>
        <v>2.8164490961290225E-2</v>
      </c>
      <c r="Q419" s="76">
        <f t="shared" si="237"/>
        <v>4.0009073721626494E-2</v>
      </c>
      <c r="R419" s="77">
        <f t="shared" si="237"/>
        <v>0</v>
      </c>
      <c r="S419" s="78">
        <f>SUM(L419:R419)</f>
        <v>1</v>
      </c>
      <c r="U419" s="36" t="s">
        <v>100</v>
      </c>
      <c r="V419" s="103">
        <f>+V418/$AI418</f>
        <v>9.7589929297839551E-2</v>
      </c>
      <c r="W419" s="103">
        <f t="shared" ref="W419:AH419" si="238">+W418/$AI418</f>
        <v>3.0331924801601191E-2</v>
      </c>
      <c r="X419" s="103">
        <f t="shared" si="238"/>
        <v>4.0009073721626501E-2</v>
      </c>
      <c r="Y419" s="103">
        <f t="shared" si="238"/>
        <v>0.36040807110039808</v>
      </c>
      <c r="Z419" s="103">
        <f t="shared" si="238"/>
        <v>6.9935280233584446E-2</v>
      </c>
      <c r="AA419" s="103">
        <f t="shared" si="238"/>
        <v>0.27570577667960627</v>
      </c>
      <c r="AB419" s="103">
        <f t="shared" si="238"/>
        <v>2.8164490961290228E-2</v>
      </c>
      <c r="AC419" s="103">
        <f t="shared" si="238"/>
        <v>9.7855453204053755E-2</v>
      </c>
      <c r="AD419" s="103">
        <f t="shared" si="238"/>
        <v>1.0796931315931128E-2</v>
      </c>
      <c r="AE419" s="103">
        <f t="shared" si="238"/>
        <v>1.1718074817053718E-2</v>
      </c>
      <c r="AF419" s="103">
        <f t="shared" si="238"/>
        <v>0</v>
      </c>
      <c r="AG419" s="103">
        <f t="shared" si="238"/>
        <v>7.5340447071068906E-2</v>
      </c>
      <c r="AH419" s="103">
        <f t="shared" si="238"/>
        <v>0</v>
      </c>
      <c r="AI419" s="104">
        <f>SUM(V419:AC419)</f>
        <v>1</v>
      </c>
    </row>
    <row r="420" spans="1:45" ht="15" thickBot="1">
      <c r="A420" s="16"/>
      <c r="B420" s="16"/>
      <c r="C420" s="16"/>
      <c r="D420" s="16"/>
      <c r="E420" s="16"/>
      <c r="F420" s="16"/>
      <c r="G420" s="16"/>
      <c r="H420" s="16"/>
      <c r="I420" s="16"/>
      <c r="K420" s="16"/>
      <c r="L420" s="16"/>
      <c r="M420" s="16"/>
      <c r="N420" s="16"/>
      <c r="O420" s="16"/>
      <c r="P420" s="16"/>
      <c r="Q420" s="16"/>
      <c r="R420" s="16"/>
      <c r="S420" s="16"/>
      <c r="AI420" s="5"/>
      <c r="AS420"/>
    </row>
    <row r="421" spans="1:45" ht="28.5">
      <c r="A421" s="431" t="s">
        <v>40</v>
      </c>
      <c r="B421" s="37" t="s">
        <v>0</v>
      </c>
      <c r="C421" s="37" t="s">
        <v>1</v>
      </c>
      <c r="D421" s="37" t="s">
        <v>2</v>
      </c>
      <c r="E421" s="37" t="s">
        <v>3</v>
      </c>
      <c r="F421" s="37" t="s">
        <v>27</v>
      </c>
      <c r="G421" s="37" t="s">
        <v>4</v>
      </c>
      <c r="H421" s="37" t="s">
        <v>5</v>
      </c>
      <c r="I421" s="38" t="s">
        <v>6</v>
      </c>
      <c r="K421" s="381" t="s">
        <v>40</v>
      </c>
      <c r="L421" s="39" t="s">
        <v>0</v>
      </c>
      <c r="M421" s="39" t="s">
        <v>1</v>
      </c>
      <c r="N421" s="39" t="s">
        <v>2</v>
      </c>
      <c r="O421" s="39" t="s">
        <v>3</v>
      </c>
      <c r="P421" s="39" t="s">
        <v>27</v>
      </c>
      <c r="Q421" s="39" t="s">
        <v>4</v>
      </c>
      <c r="R421" s="39" t="s">
        <v>5</v>
      </c>
      <c r="S421" s="40" t="s">
        <v>6</v>
      </c>
      <c r="U421" s="383" t="s">
        <v>40</v>
      </c>
      <c r="V421" s="79" t="s">
        <v>69</v>
      </c>
      <c r="W421" s="79" t="s">
        <v>70</v>
      </c>
      <c r="X421" s="79" t="s">
        <v>4</v>
      </c>
      <c r="Y421" s="79" t="s">
        <v>1</v>
      </c>
      <c r="Z421" s="79" t="s">
        <v>2</v>
      </c>
      <c r="AA421" s="79" t="s">
        <v>3</v>
      </c>
      <c r="AB421" s="79" t="s">
        <v>52</v>
      </c>
      <c r="AC421" s="79" t="s">
        <v>64</v>
      </c>
      <c r="AD421" s="80" t="s">
        <v>72</v>
      </c>
      <c r="AE421" s="80" t="s">
        <v>79</v>
      </c>
      <c r="AF421" s="80" t="s">
        <v>73</v>
      </c>
      <c r="AG421" s="80" t="s">
        <v>80</v>
      </c>
      <c r="AH421" s="80" t="s">
        <v>81</v>
      </c>
      <c r="AI421" s="81" t="s">
        <v>60</v>
      </c>
      <c r="AS421"/>
    </row>
    <row r="422" spans="1:45" ht="15" customHeight="1">
      <c r="A422" s="432" t="s">
        <v>40</v>
      </c>
      <c r="B422" s="372" t="s">
        <v>109</v>
      </c>
      <c r="C422" s="373"/>
      <c r="D422" s="373"/>
      <c r="E422" s="373"/>
      <c r="F422" s="373"/>
      <c r="G422" s="373"/>
      <c r="H422" s="373"/>
      <c r="I422" s="374"/>
      <c r="K422" s="382" t="s">
        <v>40</v>
      </c>
      <c r="L422" s="369" t="s">
        <v>109</v>
      </c>
      <c r="M422" s="370"/>
      <c r="N422" s="370"/>
      <c r="O422" s="370"/>
      <c r="P422" s="370"/>
      <c r="Q422" s="370"/>
      <c r="R422" s="370"/>
      <c r="S422" s="371"/>
      <c r="U422" s="384" t="s">
        <v>40</v>
      </c>
      <c r="V422" s="379" t="s">
        <v>109</v>
      </c>
      <c r="W422" s="379"/>
      <c r="X422" s="379"/>
      <c r="Y422" s="379"/>
      <c r="Z422" s="379"/>
      <c r="AA422" s="379"/>
      <c r="AB422" s="379"/>
      <c r="AC422" s="379"/>
      <c r="AD422" s="379"/>
      <c r="AE422" s="379"/>
      <c r="AF422" s="379"/>
      <c r="AG422" s="379"/>
      <c r="AH422" s="379"/>
      <c r="AI422" s="380"/>
      <c r="AS422"/>
    </row>
    <row r="423" spans="1:45" ht="15">
      <c r="A423" s="7" t="s">
        <v>7</v>
      </c>
      <c r="B423" s="42">
        <v>0</v>
      </c>
      <c r="C423" s="42">
        <v>0</v>
      </c>
      <c r="D423" s="42">
        <v>0</v>
      </c>
      <c r="E423" s="42">
        <v>0</v>
      </c>
      <c r="F423" s="399"/>
      <c r="G423" s="42">
        <v>0</v>
      </c>
      <c r="H423" s="43">
        <v>0</v>
      </c>
      <c r="I423" s="44">
        <f>SUM(B423:H423)</f>
        <v>0</v>
      </c>
      <c r="J423" s="5"/>
      <c r="K423" s="28" t="s">
        <v>7</v>
      </c>
      <c r="L423" s="42">
        <v>0</v>
      </c>
      <c r="M423" s="42">
        <v>0</v>
      </c>
      <c r="N423" s="42">
        <v>0</v>
      </c>
      <c r="O423" s="42">
        <v>0</v>
      </c>
      <c r="P423" s="42">
        <v>0</v>
      </c>
      <c r="Q423" s="42">
        <v>0</v>
      </c>
      <c r="R423" s="82">
        <v>0</v>
      </c>
      <c r="S423" s="83">
        <f>SUM(L423:R423)</f>
        <v>0</v>
      </c>
      <c r="U423" s="29" t="s">
        <v>7</v>
      </c>
      <c r="V423" s="84">
        <v>0</v>
      </c>
      <c r="W423" s="84">
        <v>0</v>
      </c>
      <c r="X423" s="84">
        <v>0</v>
      </c>
      <c r="Y423" s="84">
        <v>0</v>
      </c>
      <c r="Z423" s="84">
        <v>0</v>
      </c>
      <c r="AA423" s="84">
        <v>0</v>
      </c>
      <c r="AB423" s="84">
        <v>0</v>
      </c>
      <c r="AC423" s="85">
        <v>0</v>
      </c>
      <c r="AD423" s="86">
        <v>0</v>
      </c>
      <c r="AE423" s="86">
        <v>0</v>
      </c>
      <c r="AF423" s="86">
        <v>0</v>
      </c>
      <c r="AG423" s="86">
        <v>0</v>
      </c>
      <c r="AH423" s="86">
        <v>0</v>
      </c>
      <c r="AI423" s="87">
        <f>SUM(V423:AC423)</f>
        <v>0</v>
      </c>
      <c r="AS423"/>
    </row>
    <row r="424" spans="1:45" ht="15">
      <c r="A424" s="8" t="s">
        <v>8</v>
      </c>
      <c r="B424" s="48">
        <v>0</v>
      </c>
      <c r="C424" s="48">
        <v>0</v>
      </c>
      <c r="D424" s="48">
        <v>0</v>
      </c>
      <c r="E424" s="48">
        <v>0</v>
      </c>
      <c r="F424" s="400"/>
      <c r="G424" s="48">
        <v>0</v>
      </c>
      <c r="H424" s="49">
        <v>0</v>
      </c>
      <c r="I424" s="50">
        <f t="shared" ref="I424:I443" si="239">SUM(B424:H424)</f>
        <v>0</v>
      </c>
      <c r="J424" s="5"/>
      <c r="K424" s="20" t="s">
        <v>8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0</v>
      </c>
      <c r="R424" s="52">
        <v>0</v>
      </c>
      <c r="S424" s="53">
        <f t="shared" ref="S424:S443" si="240">SUM(L424:R424)</f>
        <v>0</v>
      </c>
      <c r="U424" s="30" t="s">
        <v>8</v>
      </c>
      <c r="V424" s="88">
        <v>0</v>
      </c>
      <c r="W424" s="88">
        <v>0</v>
      </c>
      <c r="X424" s="88">
        <v>0</v>
      </c>
      <c r="Y424" s="88">
        <v>0</v>
      </c>
      <c r="Z424" s="88">
        <v>0</v>
      </c>
      <c r="AA424" s="88">
        <v>0</v>
      </c>
      <c r="AB424" s="88">
        <v>0</v>
      </c>
      <c r="AC424" s="89">
        <v>0</v>
      </c>
      <c r="AD424" s="88">
        <v>0</v>
      </c>
      <c r="AE424" s="88">
        <v>0</v>
      </c>
      <c r="AF424" s="88">
        <v>0</v>
      </c>
      <c r="AG424" s="88">
        <v>0</v>
      </c>
      <c r="AH424" s="88">
        <v>0</v>
      </c>
      <c r="AI424" s="90">
        <f t="shared" ref="AI424:AI443" si="241">SUM(V424:AC424)</f>
        <v>0</v>
      </c>
      <c r="AS424"/>
    </row>
    <row r="425" spans="1:45" ht="15">
      <c r="A425" s="9" t="s">
        <v>10</v>
      </c>
      <c r="B425" s="45">
        <v>0</v>
      </c>
      <c r="C425" s="45">
        <v>0</v>
      </c>
      <c r="D425" s="45">
        <v>0</v>
      </c>
      <c r="E425" s="45">
        <v>0</v>
      </c>
      <c r="F425" s="400"/>
      <c r="G425" s="45">
        <v>0</v>
      </c>
      <c r="H425" s="54">
        <v>0</v>
      </c>
      <c r="I425" s="44">
        <f t="shared" si="239"/>
        <v>0</v>
      </c>
      <c r="J425" s="5"/>
      <c r="K425" s="21" t="s">
        <v>10</v>
      </c>
      <c r="L425" s="45">
        <v>0</v>
      </c>
      <c r="M425" s="45">
        <v>0</v>
      </c>
      <c r="N425" s="45">
        <v>0</v>
      </c>
      <c r="O425" s="45">
        <v>0</v>
      </c>
      <c r="P425" s="45">
        <v>0</v>
      </c>
      <c r="Q425" s="45">
        <v>0</v>
      </c>
      <c r="R425" s="46">
        <v>0</v>
      </c>
      <c r="S425" s="47">
        <f t="shared" si="240"/>
        <v>0</v>
      </c>
      <c r="U425" s="31" t="s">
        <v>10</v>
      </c>
      <c r="V425" s="84">
        <v>0</v>
      </c>
      <c r="W425" s="84">
        <v>0</v>
      </c>
      <c r="X425" s="84">
        <v>0</v>
      </c>
      <c r="Y425" s="84">
        <v>0</v>
      </c>
      <c r="Z425" s="84">
        <v>0</v>
      </c>
      <c r="AA425" s="84">
        <v>0</v>
      </c>
      <c r="AB425" s="84">
        <v>0</v>
      </c>
      <c r="AC425" s="85">
        <v>0</v>
      </c>
      <c r="AD425" s="86">
        <v>0</v>
      </c>
      <c r="AE425" s="86">
        <v>0</v>
      </c>
      <c r="AF425" s="86">
        <v>0</v>
      </c>
      <c r="AG425" s="86">
        <v>0</v>
      </c>
      <c r="AH425" s="86">
        <v>0</v>
      </c>
      <c r="AI425" s="87">
        <f t="shared" si="241"/>
        <v>0</v>
      </c>
      <c r="AS425"/>
    </row>
    <row r="426" spans="1:45" ht="15">
      <c r="A426" s="8" t="s">
        <v>53</v>
      </c>
      <c r="B426" s="48">
        <v>0</v>
      </c>
      <c r="C426" s="48">
        <v>0</v>
      </c>
      <c r="D426" s="48">
        <v>0</v>
      </c>
      <c r="E426" s="48">
        <v>0</v>
      </c>
      <c r="F426" s="400"/>
      <c r="G426" s="48">
        <v>0</v>
      </c>
      <c r="H426" s="49">
        <v>0</v>
      </c>
      <c r="I426" s="50">
        <f t="shared" si="239"/>
        <v>0</v>
      </c>
      <c r="J426" s="5"/>
      <c r="K426" s="20" t="s">
        <v>53</v>
      </c>
      <c r="L426" s="51">
        <v>0</v>
      </c>
      <c r="M426" s="51">
        <v>0</v>
      </c>
      <c r="N426" s="51">
        <v>0</v>
      </c>
      <c r="O426" s="51">
        <v>0</v>
      </c>
      <c r="P426" s="51">
        <v>0</v>
      </c>
      <c r="Q426" s="51">
        <v>0</v>
      </c>
      <c r="R426" s="52">
        <v>0</v>
      </c>
      <c r="S426" s="53">
        <f t="shared" si="240"/>
        <v>0</v>
      </c>
      <c r="U426" s="30" t="s">
        <v>53</v>
      </c>
      <c r="V426" s="88">
        <v>0</v>
      </c>
      <c r="W426" s="88">
        <v>0</v>
      </c>
      <c r="X426" s="88">
        <v>0</v>
      </c>
      <c r="Y426" s="88">
        <v>0</v>
      </c>
      <c r="Z426" s="88">
        <v>0</v>
      </c>
      <c r="AA426" s="88">
        <v>0</v>
      </c>
      <c r="AB426" s="88">
        <v>0</v>
      </c>
      <c r="AC426" s="89">
        <v>0</v>
      </c>
      <c r="AD426" s="88">
        <v>0</v>
      </c>
      <c r="AE426" s="88">
        <v>0</v>
      </c>
      <c r="AF426" s="88">
        <v>0</v>
      </c>
      <c r="AG426" s="88">
        <v>0</v>
      </c>
      <c r="AH426" s="88">
        <v>0</v>
      </c>
      <c r="AI426" s="90">
        <f t="shared" si="241"/>
        <v>0</v>
      </c>
      <c r="AS426"/>
    </row>
    <row r="427" spans="1:45" ht="15">
      <c r="A427" s="9" t="s">
        <v>16</v>
      </c>
      <c r="B427" s="45">
        <v>37.917874585860886</v>
      </c>
      <c r="C427" s="45">
        <v>0</v>
      </c>
      <c r="D427" s="45">
        <v>1.3555772265827921</v>
      </c>
      <c r="E427" s="45">
        <v>0</v>
      </c>
      <c r="F427" s="400"/>
      <c r="G427" s="45">
        <v>0</v>
      </c>
      <c r="H427" s="54">
        <v>0</v>
      </c>
      <c r="I427" s="44">
        <f t="shared" si="239"/>
        <v>39.273451812443682</v>
      </c>
      <c r="J427" s="5"/>
      <c r="K427" s="21" t="s">
        <v>16</v>
      </c>
      <c r="L427" s="45">
        <v>37.917874585860886</v>
      </c>
      <c r="M427" s="45">
        <v>0</v>
      </c>
      <c r="N427" s="45">
        <v>1.3555772265827921</v>
      </c>
      <c r="O427" s="45">
        <v>0</v>
      </c>
      <c r="P427" s="45">
        <v>0</v>
      </c>
      <c r="Q427" s="45">
        <v>0</v>
      </c>
      <c r="R427" s="46">
        <v>0</v>
      </c>
      <c r="S427" s="47">
        <f t="shared" si="240"/>
        <v>39.273451812443682</v>
      </c>
      <c r="U427" s="31" t="s">
        <v>16</v>
      </c>
      <c r="V427" s="84">
        <v>25.608257491447389</v>
      </c>
      <c r="W427" s="84">
        <v>0</v>
      </c>
      <c r="X427" s="84">
        <v>0</v>
      </c>
      <c r="Y427" s="84">
        <v>0</v>
      </c>
      <c r="Z427" s="84">
        <v>1.2703754827175024</v>
      </c>
      <c r="AA427" s="84">
        <v>0</v>
      </c>
      <c r="AB427" s="84">
        <v>0</v>
      </c>
      <c r="AC427" s="85">
        <v>12.394818838278786</v>
      </c>
      <c r="AD427" s="86">
        <v>12.309617094413495</v>
      </c>
      <c r="AE427" s="86">
        <v>0</v>
      </c>
      <c r="AF427" s="86">
        <v>0</v>
      </c>
      <c r="AG427" s="86">
        <v>8.5201743865289725E-2</v>
      </c>
      <c r="AH427" s="86">
        <v>0</v>
      </c>
      <c r="AI427" s="87">
        <f t="shared" si="241"/>
        <v>39.273451812443675</v>
      </c>
      <c r="AS427"/>
    </row>
    <row r="428" spans="1:45" ht="15">
      <c r="A428" s="8" t="s">
        <v>65</v>
      </c>
      <c r="B428" s="48">
        <v>7.354815496175398</v>
      </c>
      <c r="C428" s="48">
        <v>3.4510065011517139</v>
      </c>
      <c r="D428" s="48">
        <v>0</v>
      </c>
      <c r="E428" s="48">
        <v>0</v>
      </c>
      <c r="F428" s="400"/>
      <c r="G428" s="48">
        <v>0</v>
      </c>
      <c r="H428" s="49">
        <v>0</v>
      </c>
      <c r="I428" s="50">
        <f t="shared" si="239"/>
        <v>10.805821997327111</v>
      </c>
      <c r="J428" s="5"/>
      <c r="K428" s="20" t="s">
        <v>65</v>
      </c>
      <c r="L428" s="51">
        <v>7.354815496175398</v>
      </c>
      <c r="M428" s="51">
        <v>3.4510065011517139</v>
      </c>
      <c r="N428" s="51">
        <v>0</v>
      </c>
      <c r="O428" s="51">
        <v>0</v>
      </c>
      <c r="P428" s="51">
        <v>0</v>
      </c>
      <c r="Q428" s="51">
        <v>0</v>
      </c>
      <c r="R428" s="52">
        <v>0</v>
      </c>
      <c r="S428" s="53">
        <f t="shared" si="240"/>
        <v>10.805821997327111</v>
      </c>
      <c r="U428" s="30" t="s">
        <v>54</v>
      </c>
      <c r="V428" s="88">
        <v>7.3042798197241572</v>
      </c>
      <c r="W428" s="88">
        <v>0</v>
      </c>
      <c r="X428" s="88">
        <v>0</v>
      </c>
      <c r="Y428" s="88">
        <v>3.4510065011517139</v>
      </c>
      <c r="Z428" s="88">
        <v>0</v>
      </c>
      <c r="AA428" s="88">
        <v>0</v>
      </c>
      <c r="AB428" s="88">
        <v>0</v>
      </c>
      <c r="AC428" s="89">
        <v>5.0535676451240401E-2</v>
      </c>
      <c r="AD428" s="88">
        <v>5.0535676451240401E-2</v>
      </c>
      <c r="AE428" s="88">
        <v>0</v>
      </c>
      <c r="AF428" s="88">
        <v>0</v>
      </c>
      <c r="AG428" s="88">
        <v>0</v>
      </c>
      <c r="AH428" s="88">
        <v>0</v>
      </c>
      <c r="AI428" s="90">
        <f t="shared" si="241"/>
        <v>10.805821997327111</v>
      </c>
      <c r="AS428"/>
    </row>
    <row r="429" spans="1:45" ht="15">
      <c r="A429" s="9" t="s">
        <v>55</v>
      </c>
      <c r="B429" s="45">
        <v>0</v>
      </c>
      <c r="C429" s="45">
        <v>0</v>
      </c>
      <c r="D429" s="45">
        <v>0</v>
      </c>
      <c r="E429" s="45">
        <v>8.1147516746328825E-3</v>
      </c>
      <c r="F429" s="400"/>
      <c r="G429" s="45">
        <v>0</v>
      </c>
      <c r="H429" s="54">
        <v>0</v>
      </c>
      <c r="I429" s="44">
        <f t="shared" si="239"/>
        <v>8.1147516746328825E-3</v>
      </c>
      <c r="J429" s="5"/>
      <c r="K429" s="21" t="s">
        <v>55</v>
      </c>
      <c r="L429" s="45">
        <v>0</v>
      </c>
      <c r="M429" s="45">
        <v>0</v>
      </c>
      <c r="N429" s="45">
        <v>0</v>
      </c>
      <c r="O429" s="45">
        <v>8.1147516746328825E-3</v>
      </c>
      <c r="P429" s="45">
        <v>93.716863326657261</v>
      </c>
      <c r="Q429" s="45">
        <v>0</v>
      </c>
      <c r="R429" s="46">
        <v>0</v>
      </c>
      <c r="S429" s="47">
        <f t="shared" si="240"/>
        <v>93.724978078331901</v>
      </c>
      <c r="U429" s="31" t="s">
        <v>55</v>
      </c>
      <c r="V429" s="84">
        <v>0</v>
      </c>
      <c r="W429" s="84">
        <v>0</v>
      </c>
      <c r="X429" s="84">
        <v>0</v>
      </c>
      <c r="Y429" s="84">
        <v>0</v>
      </c>
      <c r="Z429" s="84">
        <v>0</v>
      </c>
      <c r="AA429" s="84">
        <v>8.1147516746328825E-3</v>
      </c>
      <c r="AB429" s="84">
        <v>93.716863326657261</v>
      </c>
      <c r="AC429" s="85">
        <v>0</v>
      </c>
      <c r="AD429" s="84">
        <v>0</v>
      </c>
      <c r="AE429" s="84">
        <v>0</v>
      </c>
      <c r="AF429" s="84">
        <v>0</v>
      </c>
      <c r="AG429" s="84">
        <v>0</v>
      </c>
      <c r="AH429" s="84">
        <v>0</v>
      </c>
      <c r="AI429" s="87">
        <f t="shared" si="241"/>
        <v>93.724978078331901</v>
      </c>
      <c r="AS429"/>
    </row>
    <row r="430" spans="1:45" ht="15">
      <c r="A430" s="8" t="s">
        <v>12</v>
      </c>
      <c r="B430" s="48">
        <v>0</v>
      </c>
      <c r="C430" s="48">
        <v>0</v>
      </c>
      <c r="D430" s="48">
        <v>0</v>
      </c>
      <c r="E430" s="48">
        <v>0</v>
      </c>
      <c r="F430" s="400"/>
      <c r="G430" s="48">
        <v>0</v>
      </c>
      <c r="H430" s="49">
        <v>0</v>
      </c>
      <c r="I430" s="50">
        <f t="shared" si="239"/>
        <v>0</v>
      </c>
      <c r="J430" s="5"/>
      <c r="K430" s="20" t="s">
        <v>12</v>
      </c>
      <c r="L430" s="51">
        <v>0</v>
      </c>
      <c r="M430" s="51">
        <v>0</v>
      </c>
      <c r="N430" s="51">
        <v>0</v>
      </c>
      <c r="O430" s="51">
        <v>0</v>
      </c>
      <c r="P430" s="51">
        <v>8.6473640373746203</v>
      </c>
      <c r="Q430" s="51">
        <v>0</v>
      </c>
      <c r="R430" s="52">
        <v>0</v>
      </c>
      <c r="S430" s="53">
        <f t="shared" si="240"/>
        <v>8.6473640373746203</v>
      </c>
      <c r="U430" s="30" t="s">
        <v>12</v>
      </c>
      <c r="V430" s="88">
        <v>0</v>
      </c>
      <c r="W430" s="88">
        <v>0</v>
      </c>
      <c r="X430" s="88">
        <v>0</v>
      </c>
      <c r="Y430" s="88">
        <v>0</v>
      </c>
      <c r="Z430" s="88">
        <v>0</v>
      </c>
      <c r="AA430" s="88">
        <v>0</v>
      </c>
      <c r="AB430" s="88">
        <v>8.6473640373746203</v>
      </c>
      <c r="AC430" s="89">
        <v>0</v>
      </c>
      <c r="AD430" s="88">
        <v>0</v>
      </c>
      <c r="AE430" s="88">
        <v>0</v>
      </c>
      <c r="AF430" s="88">
        <v>0</v>
      </c>
      <c r="AG430" s="88">
        <v>0</v>
      </c>
      <c r="AH430" s="88">
        <v>0</v>
      </c>
      <c r="AI430" s="90">
        <f t="shared" si="241"/>
        <v>8.6473640373746203</v>
      </c>
      <c r="AS430"/>
    </row>
    <row r="431" spans="1:45" ht="15">
      <c r="A431" s="9" t="s">
        <v>56</v>
      </c>
      <c r="B431" s="45">
        <v>0</v>
      </c>
      <c r="C431" s="45">
        <v>0</v>
      </c>
      <c r="D431" s="45">
        <v>0</v>
      </c>
      <c r="E431" s="45">
        <v>0</v>
      </c>
      <c r="F431" s="400"/>
      <c r="G431" s="45">
        <v>0</v>
      </c>
      <c r="H431" s="54">
        <v>0</v>
      </c>
      <c r="I431" s="44">
        <f t="shared" si="239"/>
        <v>0</v>
      </c>
      <c r="J431" s="5"/>
      <c r="K431" s="21" t="s">
        <v>56</v>
      </c>
      <c r="L431" s="45">
        <v>0</v>
      </c>
      <c r="M431" s="45">
        <v>0</v>
      </c>
      <c r="N431" s="45">
        <v>0</v>
      </c>
      <c r="O431" s="45">
        <v>0</v>
      </c>
      <c r="P431" s="45">
        <v>0</v>
      </c>
      <c r="Q431" s="45">
        <v>0</v>
      </c>
      <c r="R431" s="46">
        <v>0</v>
      </c>
      <c r="S431" s="47">
        <f t="shared" si="240"/>
        <v>0</v>
      </c>
      <c r="U431" s="31" t="s">
        <v>56</v>
      </c>
      <c r="V431" s="84">
        <v>0</v>
      </c>
      <c r="W431" s="84">
        <v>0</v>
      </c>
      <c r="X431" s="84">
        <v>0</v>
      </c>
      <c r="Y431" s="84">
        <v>0</v>
      </c>
      <c r="Z431" s="84">
        <v>0</v>
      </c>
      <c r="AA431" s="84">
        <v>0</v>
      </c>
      <c r="AB431" s="84">
        <v>0</v>
      </c>
      <c r="AC431" s="85">
        <v>0</v>
      </c>
      <c r="AD431" s="84">
        <v>0</v>
      </c>
      <c r="AE431" s="84">
        <v>0</v>
      </c>
      <c r="AF431" s="84">
        <v>0</v>
      </c>
      <c r="AG431" s="84">
        <v>0</v>
      </c>
      <c r="AH431" s="84">
        <v>0</v>
      </c>
      <c r="AI431" s="87">
        <f t="shared" si="241"/>
        <v>0</v>
      </c>
      <c r="AS431"/>
    </row>
    <row r="432" spans="1:45" ht="15">
      <c r="A432" s="8" t="s">
        <v>17</v>
      </c>
      <c r="B432" s="48">
        <v>0</v>
      </c>
      <c r="C432" s="48">
        <v>0</v>
      </c>
      <c r="D432" s="48">
        <v>0</v>
      </c>
      <c r="E432" s="48">
        <v>0</v>
      </c>
      <c r="F432" s="400"/>
      <c r="G432" s="48">
        <v>0</v>
      </c>
      <c r="H432" s="49">
        <v>0</v>
      </c>
      <c r="I432" s="50">
        <f t="shared" si="239"/>
        <v>0</v>
      </c>
      <c r="J432" s="5"/>
      <c r="K432" s="20" t="s">
        <v>17</v>
      </c>
      <c r="L432" s="51">
        <v>0</v>
      </c>
      <c r="M432" s="51">
        <v>0</v>
      </c>
      <c r="N432" s="51">
        <v>0</v>
      </c>
      <c r="O432" s="51">
        <v>0</v>
      </c>
      <c r="P432" s="51">
        <v>0.57911314874206654</v>
      </c>
      <c r="Q432" s="51">
        <v>0</v>
      </c>
      <c r="R432" s="52">
        <v>0</v>
      </c>
      <c r="S432" s="53">
        <f t="shared" si="240"/>
        <v>0.57911314874206654</v>
      </c>
      <c r="U432" s="30" t="s">
        <v>17</v>
      </c>
      <c r="V432" s="88">
        <v>0</v>
      </c>
      <c r="W432" s="88">
        <v>0</v>
      </c>
      <c r="X432" s="88">
        <v>0</v>
      </c>
      <c r="Y432" s="88">
        <v>0</v>
      </c>
      <c r="Z432" s="88">
        <v>0</v>
      </c>
      <c r="AA432" s="88">
        <v>0</v>
      </c>
      <c r="AB432" s="88">
        <v>0.57911314874206654</v>
      </c>
      <c r="AC432" s="89">
        <v>0</v>
      </c>
      <c r="AD432" s="88">
        <v>0</v>
      </c>
      <c r="AE432" s="88">
        <v>0</v>
      </c>
      <c r="AF432" s="88">
        <v>0</v>
      </c>
      <c r="AG432" s="88">
        <v>0</v>
      </c>
      <c r="AH432" s="88">
        <v>0</v>
      </c>
      <c r="AI432" s="90">
        <f t="shared" si="241"/>
        <v>0.57911314874206654</v>
      </c>
      <c r="AS432"/>
    </row>
    <row r="433" spans="1:45" ht="15">
      <c r="A433" s="9" t="s">
        <v>141</v>
      </c>
      <c r="B433" s="45">
        <v>44.538994570025856</v>
      </c>
      <c r="C433" s="45">
        <v>88.455928479664564</v>
      </c>
      <c r="D433" s="45">
        <v>36.256012760470071</v>
      </c>
      <c r="E433" s="45">
        <v>0</v>
      </c>
      <c r="F433" s="400"/>
      <c r="G433" s="45">
        <v>0</v>
      </c>
      <c r="H433" s="54">
        <v>0</v>
      </c>
      <c r="I433" s="44">
        <f t="shared" si="239"/>
        <v>169.25093581016048</v>
      </c>
      <c r="J433" s="5"/>
      <c r="K433" s="21" t="s">
        <v>141</v>
      </c>
      <c r="L433" s="45">
        <v>44.538994570025856</v>
      </c>
      <c r="M433" s="45">
        <v>88.455928479664564</v>
      </c>
      <c r="N433" s="45">
        <v>36.256012760470071</v>
      </c>
      <c r="O433" s="45">
        <v>0</v>
      </c>
      <c r="P433" s="45">
        <v>4.3853542989772759E-2</v>
      </c>
      <c r="Q433" s="45">
        <v>0</v>
      </c>
      <c r="R433" s="46">
        <v>0</v>
      </c>
      <c r="S433" s="47">
        <f t="shared" si="240"/>
        <v>169.29478935315026</v>
      </c>
      <c r="U433" s="31" t="s">
        <v>141</v>
      </c>
      <c r="V433" s="84">
        <v>42.726437187782736</v>
      </c>
      <c r="W433" s="84">
        <v>0</v>
      </c>
      <c r="X433" s="84">
        <v>0</v>
      </c>
      <c r="Y433" s="84">
        <v>88.455928479664564</v>
      </c>
      <c r="Z433" s="84">
        <v>36.256012760470071</v>
      </c>
      <c r="AA433" s="84">
        <v>0</v>
      </c>
      <c r="AB433" s="84">
        <v>4.3853542989772759E-2</v>
      </c>
      <c r="AC433" s="85">
        <v>1.812557382243124</v>
      </c>
      <c r="AD433" s="84">
        <v>1.812557382243124</v>
      </c>
      <c r="AE433" s="84">
        <v>0</v>
      </c>
      <c r="AF433" s="84">
        <v>0</v>
      </c>
      <c r="AG433" s="84">
        <v>0</v>
      </c>
      <c r="AH433" s="84">
        <v>0</v>
      </c>
      <c r="AI433" s="87">
        <f t="shared" si="241"/>
        <v>169.29478935315026</v>
      </c>
      <c r="AS433"/>
    </row>
    <row r="434" spans="1:45" ht="15">
      <c r="A434" s="8" t="s">
        <v>25</v>
      </c>
      <c r="B434" s="48">
        <v>131.73069839337643</v>
      </c>
      <c r="C434" s="48">
        <v>2.6546103048315505E-4</v>
      </c>
      <c r="D434" s="48">
        <v>3.7639887753319998</v>
      </c>
      <c r="E434" s="48">
        <v>250.25617007650905</v>
      </c>
      <c r="F434" s="400"/>
      <c r="G434" s="48">
        <v>70.060339045165108</v>
      </c>
      <c r="H434" s="49">
        <v>0</v>
      </c>
      <c r="I434" s="50">
        <f t="shared" si="239"/>
        <v>455.81146175141311</v>
      </c>
      <c r="J434" s="5"/>
      <c r="K434" s="20" t="s">
        <v>25</v>
      </c>
      <c r="L434" s="51">
        <v>131.73069839337643</v>
      </c>
      <c r="M434" s="51">
        <v>2.6546103048315505E-4</v>
      </c>
      <c r="N434" s="51">
        <v>3.7639887753319998</v>
      </c>
      <c r="O434" s="51">
        <v>250.25617007650905</v>
      </c>
      <c r="P434" s="51">
        <v>0.52160091852637047</v>
      </c>
      <c r="Q434" s="51">
        <v>70.060339045165108</v>
      </c>
      <c r="R434" s="52">
        <v>0</v>
      </c>
      <c r="S434" s="53">
        <f t="shared" si="240"/>
        <v>456.33306266993947</v>
      </c>
      <c r="U434" s="30" t="s">
        <v>25</v>
      </c>
      <c r="V434" s="88">
        <v>0.17948545587236572</v>
      </c>
      <c r="W434" s="88">
        <v>125.12358342957174</v>
      </c>
      <c r="X434" s="88">
        <v>70.060339045165108</v>
      </c>
      <c r="Y434" s="88">
        <v>2.6546103048315505E-4</v>
      </c>
      <c r="Z434" s="88">
        <v>2.0178044778292525</v>
      </c>
      <c r="AA434" s="88">
        <v>248.92337725266</v>
      </c>
      <c r="AB434" s="88">
        <v>0.52160091852637047</v>
      </c>
      <c r="AC434" s="89">
        <v>9.5066066292841374</v>
      </c>
      <c r="AD434" s="88">
        <v>6.4276295079323376</v>
      </c>
      <c r="AE434" s="88">
        <v>1.3327928238490525</v>
      </c>
      <c r="AF434" s="88">
        <v>0</v>
      </c>
      <c r="AG434" s="88">
        <v>1.7461842975027475</v>
      </c>
      <c r="AH434" s="88">
        <v>0</v>
      </c>
      <c r="AI434" s="90">
        <f t="shared" si="241"/>
        <v>456.33306266993947</v>
      </c>
      <c r="AS434"/>
    </row>
    <row r="435" spans="1:45" ht="15">
      <c r="A435" s="9" t="s">
        <v>24</v>
      </c>
      <c r="B435" s="45">
        <v>6.7002434814763454</v>
      </c>
      <c r="C435" s="45">
        <v>0</v>
      </c>
      <c r="D435" s="45">
        <v>0</v>
      </c>
      <c r="E435" s="45">
        <v>0</v>
      </c>
      <c r="F435" s="400"/>
      <c r="G435" s="45">
        <v>0</v>
      </c>
      <c r="H435" s="54">
        <v>0</v>
      </c>
      <c r="I435" s="44">
        <f t="shared" si="239"/>
        <v>6.7002434814763454</v>
      </c>
      <c r="J435" s="5"/>
      <c r="K435" s="21" t="s">
        <v>24</v>
      </c>
      <c r="L435" s="45">
        <v>6.7002434814763454</v>
      </c>
      <c r="M435" s="45">
        <v>0</v>
      </c>
      <c r="N435" s="45">
        <v>0</v>
      </c>
      <c r="O435" s="45">
        <v>0</v>
      </c>
      <c r="P435" s="45">
        <v>0</v>
      </c>
      <c r="Q435" s="45">
        <v>0</v>
      </c>
      <c r="R435" s="46">
        <v>0</v>
      </c>
      <c r="S435" s="47">
        <f t="shared" si="240"/>
        <v>6.7002434814763454</v>
      </c>
      <c r="U435" s="31" t="s">
        <v>24</v>
      </c>
      <c r="V435" s="84">
        <v>5.6507431367434702</v>
      </c>
      <c r="W435" s="84">
        <v>0</v>
      </c>
      <c r="X435" s="84">
        <v>0</v>
      </c>
      <c r="Y435" s="84">
        <v>0</v>
      </c>
      <c r="Z435" s="84">
        <v>0</v>
      </c>
      <c r="AA435" s="84">
        <v>0</v>
      </c>
      <c r="AB435" s="84">
        <v>0</v>
      </c>
      <c r="AC435" s="85">
        <v>1.0495003447328748</v>
      </c>
      <c r="AD435" s="84">
        <v>1.0495003447328748</v>
      </c>
      <c r="AE435" s="84">
        <v>0</v>
      </c>
      <c r="AF435" s="84">
        <v>0</v>
      </c>
      <c r="AG435" s="84">
        <v>0</v>
      </c>
      <c r="AH435" s="84">
        <v>0</v>
      </c>
      <c r="AI435" s="87">
        <f t="shared" si="241"/>
        <v>6.7002434814763454</v>
      </c>
      <c r="AS435"/>
    </row>
    <row r="436" spans="1:45" ht="15">
      <c r="A436" s="8" t="s">
        <v>57</v>
      </c>
      <c r="B436" s="48">
        <v>5.2315926930912564</v>
      </c>
      <c r="C436" s="48">
        <v>0.34683658646107407</v>
      </c>
      <c r="D436" s="48">
        <v>3.969080679023993</v>
      </c>
      <c r="E436" s="48">
        <v>0</v>
      </c>
      <c r="F436" s="400"/>
      <c r="G436" s="48">
        <v>0</v>
      </c>
      <c r="H436" s="49">
        <v>0</v>
      </c>
      <c r="I436" s="50">
        <f t="shared" si="239"/>
        <v>9.5475099585763239</v>
      </c>
      <c r="J436" s="5"/>
      <c r="K436" s="20" t="s">
        <v>57</v>
      </c>
      <c r="L436" s="51">
        <v>5.2315926930912564</v>
      </c>
      <c r="M436" s="51">
        <v>0.34683658646107407</v>
      </c>
      <c r="N436" s="51">
        <v>3.969080679023993</v>
      </c>
      <c r="O436" s="51">
        <v>0</v>
      </c>
      <c r="P436" s="51">
        <v>0</v>
      </c>
      <c r="Q436" s="51">
        <v>0</v>
      </c>
      <c r="R436" s="52">
        <v>0</v>
      </c>
      <c r="S436" s="53">
        <f t="shared" si="240"/>
        <v>9.5475099585763239</v>
      </c>
      <c r="U436" s="30" t="s">
        <v>57</v>
      </c>
      <c r="V436" s="88">
        <v>5.2315926930912564</v>
      </c>
      <c r="W436" s="88">
        <v>0</v>
      </c>
      <c r="X436" s="88">
        <v>0</v>
      </c>
      <c r="Y436" s="88">
        <v>0.34683658646107407</v>
      </c>
      <c r="Z436" s="88">
        <v>3.969080679023993</v>
      </c>
      <c r="AA436" s="88">
        <v>0</v>
      </c>
      <c r="AB436" s="88">
        <v>0</v>
      </c>
      <c r="AC436" s="89">
        <v>0</v>
      </c>
      <c r="AD436" s="88">
        <v>0</v>
      </c>
      <c r="AE436" s="88">
        <v>0</v>
      </c>
      <c r="AF436" s="88">
        <v>0</v>
      </c>
      <c r="AG436" s="88">
        <v>0</v>
      </c>
      <c r="AH436" s="88">
        <v>0</v>
      </c>
      <c r="AI436" s="90">
        <f t="shared" si="241"/>
        <v>9.5475099585763239</v>
      </c>
      <c r="AS436"/>
    </row>
    <row r="437" spans="1:45" ht="15">
      <c r="A437" s="9" t="s">
        <v>22</v>
      </c>
      <c r="B437" s="45">
        <v>12.772191153096735</v>
      </c>
      <c r="C437" s="45">
        <v>0</v>
      </c>
      <c r="D437" s="45">
        <v>68.004485739050395</v>
      </c>
      <c r="E437" s="45">
        <v>0</v>
      </c>
      <c r="F437" s="400"/>
      <c r="G437" s="45">
        <v>0</v>
      </c>
      <c r="H437" s="54">
        <v>0</v>
      </c>
      <c r="I437" s="44">
        <f t="shared" si="239"/>
        <v>80.776676892147123</v>
      </c>
      <c r="J437" s="5"/>
      <c r="K437" s="21" t="s">
        <v>22</v>
      </c>
      <c r="L437" s="45">
        <v>12.772191153096735</v>
      </c>
      <c r="M437" s="45">
        <v>0</v>
      </c>
      <c r="N437" s="45">
        <v>68.004485739050395</v>
      </c>
      <c r="O437" s="45">
        <v>0</v>
      </c>
      <c r="P437" s="45">
        <v>3.8512374820911699</v>
      </c>
      <c r="Q437" s="45">
        <v>0</v>
      </c>
      <c r="R437" s="46">
        <v>0</v>
      </c>
      <c r="S437" s="47">
        <f t="shared" si="240"/>
        <v>84.627914374238287</v>
      </c>
      <c r="U437" s="31" t="s">
        <v>22</v>
      </c>
      <c r="V437" s="84">
        <v>12.733329105757868</v>
      </c>
      <c r="W437" s="84">
        <v>0</v>
      </c>
      <c r="X437" s="84">
        <v>0</v>
      </c>
      <c r="Y437" s="84">
        <v>0</v>
      </c>
      <c r="Z437" s="84">
        <v>63.234501472847583</v>
      </c>
      <c r="AA437" s="84">
        <v>0</v>
      </c>
      <c r="AB437" s="84">
        <v>3.8512374820911699</v>
      </c>
      <c r="AC437" s="85">
        <v>4.808846313541677</v>
      </c>
      <c r="AD437" s="84">
        <v>3.8862047338867861E-2</v>
      </c>
      <c r="AE437" s="84">
        <v>0</v>
      </c>
      <c r="AF437" s="84">
        <v>0</v>
      </c>
      <c r="AG437" s="84">
        <v>4.7699842662028082</v>
      </c>
      <c r="AH437" s="84">
        <v>0</v>
      </c>
      <c r="AI437" s="87">
        <f t="shared" si="241"/>
        <v>84.627914374238301</v>
      </c>
      <c r="AS437"/>
    </row>
    <row r="438" spans="1:45" ht="15">
      <c r="A438" s="8" t="s">
        <v>21</v>
      </c>
      <c r="B438" s="48">
        <v>0</v>
      </c>
      <c r="C438" s="48">
        <v>0</v>
      </c>
      <c r="D438" s="48">
        <v>0</v>
      </c>
      <c r="E438" s="48">
        <v>0</v>
      </c>
      <c r="F438" s="400"/>
      <c r="G438" s="48">
        <v>0</v>
      </c>
      <c r="H438" s="49">
        <v>0</v>
      </c>
      <c r="I438" s="50">
        <f t="shared" si="239"/>
        <v>0</v>
      </c>
      <c r="J438" s="5"/>
      <c r="K438" s="20" t="s">
        <v>21</v>
      </c>
      <c r="L438" s="51">
        <v>0</v>
      </c>
      <c r="M438" s="51">
        <v>0</v>
      </c>
      <c r="N438" s="51">
        <v>0</v>
      </c>
      <c r="O438" s="51">
        <v>0</v>
      </c>
      <c r="P438" s="51">
        <v>0</v>
      </c>
      <c r="Q438" s="51">
        <v>0</v>
      </c>
      <c r="R438" s="52">
        <v>0</v>
      </c>
      <c r="S438" s="53">
        <f t="shared" si="240"/>
        <v>0</v>
      </c>
      <c r="U438" s="30" t="s">
        <v>58</v>
      </c>
      <c r="V438" s="88">
        <v>0</v>
      </c>
      <c r="W438" s="88">
        <v>0</v>
      </c>
      <c r="X438" s="88">
        <v>0</v>
      </c>
      <c r="Y438" s="88">
        <v>0</v>
      </c>
      <c r="Z438" s="88">
        <v>0</v>
      </c>
      <c r="AA438" s="88">
        <v>0</v>
      </c>
      <c r="AB438" s="88">
        <v>0</v>
      </c>
      <c r="AC438" s="89">
        <v>0</v>
      </c>
      <c r="AD438" s="88">
        <v>0</v>
      </c>
      <c r="AE438" s="88">
        <v>0</v>
      </c>
      <c r="AF438" s="88">
        <v>0</v>
      </c>
      <c r="AG438" s="88">
        <v>0</v>
      </c>
      <c r="AH438" s="88">
        <v>0</v>
      </c>
      <c r="AI438" s="90">
        <f t="shared" si="241"/>
        <v>0</v>
      </c>
      <c r="AS438"/>
    </row>
    <row r="439" spans="1:45" ht="15">
      <c r="A439" s="10" t="s">
        <v>61</v>
      </c>
      <c r="B439" s="45">
        <v>0.90360000000000018</v>
      </c>
      <c r="C439" s="45">
        <v>0</v>
      </c>
      <c r="D439" s="45">
        <v>0</v>
      </c>
      <c r="E439" s="45">
        <v>0</v>
      </c>
      <c r="F439" s="400"/>
      <c r="G439" s="45">
        <v>0</v>
      </c>
      <c r="H439" s="54">
        <v>0</v>
      </c>
      <c r="I439" s="44">
        <f t="shared" si="239"/>
        <v>0.90360000000000018</v>
      </c>
      <c r="J439" s="5"/>
      <c r="K439" s="22" t="s">
        <v>61</v>
      </c>
      <c r="L439" s="45">
        <v>0.90360000000000018</v>
      </c>
      <c r="M439" s="45">
        <v>0</v>
      </c>
      <c r="N439" s="45">
        <v>0</v>
      </c>
      <c r="O439" s="45">
        <v>0</v>
      </c>
      <c r="P439" s="45">
        <v>0</v>
      </c>
      <c r="Q439" s="45">
        <v>0</v>
      </c>
      <c r="R439" s="46">
        <v>0</v>
      </c>
      <c r="S439" s="47">
        <f t="shared" si="240"/>
        <v>0.90360000000000018</v>
      </c>
      <c r="U439" s="32" t="s">
        <v>59</v>
      </c>
      <c r="V439" s="84">
        <v>0.90360000000000018</v>
      </c>
      <c r="W439" s="84">
        <v>0</v>
      </c>
      <c r="X439" s="84">
        <v>0</v>
      </c>
      <c r="Y439" s="84">
        <v>0</v>
      </c>
      <c r="Z439" s="84">
        <v>0</v>
      </c>
      <c r="AA439" s="84">
        <v>0</v>
      </c>
      <c r="AB439" s="84">
        <v>0</v>
      </c>
      <c r="AC439" s="85">
        <v>0</v>
      </c>
      <c r="AD439" s="86">
        <v>0</v>
      </c>
      <c r="AE439" s="86">
        <v>0</v>
      </c>
      <c r="AF439" s="86">
        <v>0</v>
      </c>
      <c r="AG439" s="86">
        <v>0</v>
      </c>
      <c r="AH439" s="86">
        <v>0</v>
      </c>
      <c r="AI439" s="87">
        <f t="shared" si="241"/>
        <v>0.90360000000000018</v>
      </c>
      <c r="AS439"/>
    </row>
    <row r="440" spans="1:45">
      <c r="A440" s="11" t="s">
        <v>23</v>
      </c>
      <c r="B440" s="55">
        <v>0.90360000000000018</v>
      </c>
      <c r="C440" s="55">
        <v>0</v>
      </c>
      <c r="D440" s="55">
        <v>0</v>
      </c>
      <c r="E440" s="55">
        <v>0</v>
      </c>
      <c r="F440" s="400"/>
      <c r="G440" s="55">
        <v>0</v>
      </c>
      <c r="H440" s="56">
        <v>0</v>
      </c>
      <c r="I440" s="57">
        <f t="shared" si="239"/>
        <v>0.90360000000000018</v>
      </c>
      <c r="J440" s="5"/>
      <c r="K440" s="23" t="s">
        <v>23</v>
      </c>
      <c r="L440" s="58">
        <v>0.90360000000000018</v>
      </c>
      <c r="M440" s="58">
        <v>0</v>
      </c>
      <c r="N440" s="58">
        <v>0</v>
      </c>
      <c r="O440" s="58">
        <v>0</v>
      </c>
      <c r="P440" s="58">
        <v>0</v>
      </c>
      <c r="Q440" s="58">
        <v>0</v>
      </c>
      <c r="R440" s="59">
        <v>0</v>
      </c>
      <c r="S440" s="60">
        <f t="shared" si="240"/>
        <v>0.90360000000000018</v>
      </c>
      <c r="U440" s="33" t="s">
        <v>62</v>
      </c>
      <c r="V440" s="91">
        <v>0.90360000000000018</v>
      </c>
      <c r="W440" s="91">
        <v>0</v>
      </c>
      <c r="X440" s="91">
        <v>0</v>
      </c>
      <c r="Y440" s="91">
        <v>0</v>
      </c>
      <c r="Z440" s="91">
        <v>0</v>
      </c>
      <c r="AA440" s="91">
        <v>0</v>
      </c>
      <c r="AB440" s="91">
        <v>0</v>
      </c>
      <c r="AC440" s="91">
        <v>0</v>
      </c>
      <c r="AD440" s="91">
        <v>0</v>
      </c>
      <c r="AE440" s="91">
        <v>0</v>
      </c>
      <c r="AF440" s="91">
        <v>0</v>
      </c>
      <c r="AG440" s="91">
        <v>0</v>
      </c>
      <c r="AH440" s="92">
        <v>0</v>
      </c>
      <c r="AI440" s="93">
        <f t="shared" si="241"/>
        <v>0.90360000000000018</v>
      </c>
      <c r="AS440"/>
    </row>
    <row r="441" spans="1:45">
      <c r="A441" s="12" t="s">
        <v>19</v>
      </c>
      <c r="B441" s="61">
        <v>0</v>
      </c>
      <c r="C441" s="61">
        <v>0</v>
      </c>
      <c r="D441" s="61">
        <v>0</v>
      </c>
      <c r="E441" s="61">
        <v>0</v>
      </c>
      <c r="F441" s="400"/>
      <c r="G441" s="61">
        <v>0</v>
      </c>
      <c r="H441" s="62">
        <v>0</v>
      </c>
      <c r="I441" s="63">
        <f t="shared" si="239"/>
        <v>0</v>
      </c>
      <c r="J441" s="5"/>
      <c r="K441" s="24" t="s">
        <v>19</v>
      </c>
      <c r="L441" s="61">
        <v>0</v>
      </c>
      <c r="M441" s="61">
        <v>0</v>
      </c>
      <c r="N441" s="61">
        <v>0</v>
      </c>
      <c r="O441" s="61">
        <v>0</v>
      </c>
      <c r="P441" s="61">
        <v>0</v>
      </c>
      <c r="Q441" s="61">
        <v>0</v>
      </c>
      <c r="R441" s="64">
        <v>0</v>
      </c>
      <c r="S441" s="65">
        <f t="shared" si="240"/>
        <v>0</v>
      </c>
      <c r="U441" s="34" t="s">
        <v>19</v>
      </c>
      <c r="V441" s="94">
        <v>0</v>
      </c>
      <c r="W441" s="94">
        <v>0</v>
      </c>
      <c r="X441" s="94">
        <v>0</v>
      </c>
      <c r="Y441" s="94">
        <v>0</v>
      </c>
      <c r="Z441" s="94">
        <v>0</v>
      </c>
      <c r="AA441" s="94">
        <v>0</v>
      </c>
      <c r="AB441" s="94">
        <v>0</v>
      </c>
      <c r="AC441" s="94">
        <v>0</v>
      </c>
      <c r="AD441" s="95">
        <v>0</v>
      </c>
      <c r="AE441" s="95">
        <v>0</v>
      </c>
      <c r="AF441" s="95">
        <v>0</v>
      </c>
      <c r="AG441" s="95">
        <v>0</v>
      </c>
      <c r="AH441" s="95">
        <v>0</v>
      </c>
      <c r="AI441" s="96">
        <f t="shared" si="241"/>
        <v>0</v>
      </c>
      <c r="AS441"/>
    </row>
    <row r="442" spans="1:45">
      <c r="A442" s="11" t="s">
        <v>20</v>
      </c>
      <c r="B442" s="55">
        <v>0</v>
      </c>
      <c r="C442" s="55">
        <v>0</v>
      </c>
      <c r="D442" s="55">
        <v>0</v>
      </c>
      <c r="E442" s="55">
        <v>0</v>
      </c>
      <c r="F442" s="400"/>
      <c r="G442" s="55">
        <v>0</v>
      </c>
      <c r="H442" s="56">
        <v>0</v>
      </c>
      <c r="I442" s="57">
        <f t="shared" si="239"/>
        <v>0</v>
      </c>
      <c r="J442" s="5"/>
      <c r="K442" s="23" t="s">
        <v>20</v>
      </c>
      <c r="L442" s="58">
        <v>0</v>
      </c>
      <c r="M442" s="58">
        <v>0</v>
      </c>
      <c r="N442" s="58">
        <v>0</v>
      </c>
      <c r="O442" s="58">
        <v>0</v>
      </c>
      <c r="P442" s="58">
        <v>0</v>
      </c>
      <c r="Q442" s="58">
        <v>0</v>
      </c>
      <c r="R442" s="59">
        <v>0</v>
      </c>
      <c r="S442" s="60">
        <f t="shared" si="240"/>
        <v>0</v>
      </c>
      <c r="U442" s="33" t="s">
        <v>20</v>
      </c>
      <c r="V442" s="91">
        <v>0</v>
      </c>
      <c r="W442" s="91">
        <v>0</v>
      </c>
      <c r="X442" s="91">
        <v>0</v>
      </c>
      <c r="Y442" s="91">
        <v>0</v>
      </c>
      <c r="Z442" s="91">
        <v>0</v>
      </c>
      <c r="AA442" s="91">
        <v>0</v>
      </c>
      <c r="AB442" s="91">
        <v>0</v>
      </c>
      <c r="AC442" s="91">
        <v>0</v>
      </c>
      <c r="AD442" s="91">
        <v>0</v>
      </c>
      <c r="AE442" s="91">
        <v>0</v>
      </c>
      <c r="AF442" s="91">
        <v>0</v>
      </c>
      <c r="AG442" s="91">
        <v>0</v>
      </c>
      <c r="AH442" s="92">
        <v>0</v>
      </c>
      <c r="AI442" s="93">
        <f t="shared" si="241"/>
        <v>0</v>
      </c>
      <c r="AS442"/>
    </row>
    <row r="443" spans="1:45" ht="15" thickBot="1">
      <c r="A443" s="13" t="s">
        <v>11</v>
      </c>
      <c r="B443" s="66">
        <v>0</v>
      </c>
      <c r="C443" s="66">
        <v>0</v>
      </c>
      <c r="D443" s="66">
        <v>0</v>
      </c>
      <c r="E443" s="66">
        <v>0</v>
      </c>
      <c r="F443" s="401"/>
      <c r="G443" s="66">
        <v>0</v>
      </c>
      <c r="H443" s="67">
        <v>0</v>
      </c>
      <c r="I443" s="68">
        <f t="shared" si="239"/>
        <v>0</v>
      </c>
      <c r="J443" s="5"/>
      <c r="K443" s="25" t="s">
        <v>11</v>
      </c>
      <c r="L443" s="66">
        <v>0</v>
      </c>
      <c r="M443" s="66">
        <v>0</v>
      </c>
      <c r="N443" s="66">
        <v>0</v>
      </c>
      <c r="O443" s="66">
        <v>0</v>
      </c>
      <c r="P443" s="66">
        <v>0</v>
      </c>
      <c r="Q443" s="66">
        <v>0</v>
      </c>
      <c r="R443" s="69">
        <v>0</v>
      </c>
      <c r="S443" s="70">
        <f t="shared" si="240"/>
        <v>0</v>
      </c>
      <c r="U443" s="34" t="s">
        <v>11</v>
      </c>
      <c r="V443" s="94">
        <v>0</v>
      </c>
      <c r="W443" s="94">
        <v>0</v>
      </c>
      <c r="X443" s="94">
        <v>0</v>
      </c>
      <c r="Y443" s="94">
        <v>0</v>
      </c>
      <c r="Z443" s="94">
        <v>0</v>
      </c>
      <c r="AA443" s="94">
        <v>0</v>
      </c>
      <c r="AB443" s="94">
        <v>0</v>
      </c>
      <c r="AC443" s="94">
        <v>0</v>
      </c>
      <c r="AD443" s="95">
        <v>0</v>
      </c>
      <c r="AE443" s="95">
        <v>0</v>
      </c>
      <c r="AF443" s="95">
        <v>0</v>
      </c>
      <c r="AG443" s="95">
        <v>0</v>
      </c>
      <c r="AH443" s="95">
        <v>0</v>
      </c>
      <c r="AI443" s="96">
        <f t="shared" si="241"/>
        <v>0</v>
      </c>
      <c r="AJ443" s="41"/>
    </row>
    <row r="444" spans="1:45" ht="15">
      <c r="A444" s="14" t="s">
        <v>26</v>
      </c>
      <c r="B444" s="71">
        <f>SUM(B423:B439)</f>
        <v>247.1500103731029</v>
      </c>
      <c r="C444" s="71">
        <f t="shared" ref="C444:I444" si="242">SUM(C423:C439)</f>
        <v>92.254037028307835</v>
      </c>
      <c r="D444" s="71">
        <f t="shared" si="242"/>
        <v>113.34914518045926</v>
      </c>
      <c r="E444" s="71">
        <f t="shared" si="242"/>
        <v>250.26428482818369</v>
      </c>
      <c r="F444" s="71">
        <f t="shared" si="242"/>
        <v>0</v>
      </c>
      <c r="G444" s="71">
        <f t="shared" si="242"/>
        <v>70.060339045165108</v>
      </c>
      <c r="H444" s="72">
        <f t="shared" si="242"/>
        <v>0</v>
      </c>
      <c r="I444" s="44">
        <f t="shared" si="242"/>
        <v>773.07781645521879</v>
      </c>
      <c r="J444" s="5"/>
      <c r="K444" s="26" t="s">
        <v>26</v>
      </c>
      <c r="L444" s="71">
        <f>SUM(L423:L439)</f>
        <v>247.1500103731029</v>
      </c>
      <c r="M444" s="71">
        <f t="shared" ref="M444:S444" si="243">SUM(M423:M439)</f>
        <v>92.254037028307835</v>
      </c>
      <c r="N444" s="71">
        <f t="shared" si="243"/>
        <v>113.34914518045926</v>
      </c>
      <c r="O444" s="71">
        <f t="shared" si="243"/>
        <v>250.26428482818369</v>
      </c>
      <c r="P444" s="71">
        <f t="shared" si="243"/>
        <v>107.36003245638126</v>
      </c>
      <c r="Q444" s="71">
        <f t="shared" si="243"/>
        <v>70.060339045165108</v>
      </c>
      <c r="R444" s="72">
        <f t="shared" si="243"/>
        <v>0</v>
      </c>
      <c r="S444" s="73">
        <f t="shared" si="243"/>
        <v>880.4378489116001</v>
      </c>
      <c r="U444" s="35" t="s">
        <v>60</v>
      </c>
      <c r="V444" s="97">
        <f>SUM(V423:V439)</f>
        <v>100.33772489041924</v>
      </c>
      <c r="W444" s="97">
        <f t="shared" ref="W444:AH444" si="244">SUM(W423:W439)</f>
        <v>125.12358342957174</v>
      </c>
      <c r="X444" s="97">
        <f t="shared" si="244"/>
        <v>70.060339045165108</v>
      </c>
      <c r="Y444" s="97">
        <f t="shared" si="244"/>
        <v>92.254037028307835</v>
      </c>
      <c r="Z444" s="97">
        <f t="shared" si="244"/>
        <v>106.74777487288841</v>
      </c>
      <c r="AA444" s="97">
        <f t="shared" si="244"/>
        <v>248.93149200433464</v>
      </c>
      <c r="AB444" s="97">
        <f t="shared" si="244"/>
        <v>107.36003245638126</v>
      </c>
      <c r="AC444" s="97">
        <f t="shared" si="244"/>
        <v>29.62286518453184</v>
      </c>
      <c r="AD444" s="98">
        <f t="shared" si="244"/>
        <v>21.688702053111935</v>
      </c>
      <c r="AE444" s="98">
        <f t="shared" si="244"/>
        <v>1.3327928238490525</v>
      </c>
      <c r="AF444" s="98">
        <f t="shared" si="244"/>
        <v>0</v>
      </c>
      <c r="AG444" s="98">
        <f t="shared" si="244"/>
        <v>6.6013703075708454</v>
      </c>
      <c r="AH444" s="98">
        <f t="shared" si="244"/>
        <v>0</v>
      </c>
      <c r="AI444" s="99">
        <f>SUM(V444:AC444)</f>
        <v>880.4378489116001</v>
      </c>
    </row>
    <row r="445" spans="1:45" s="2" customFormat="1" ht="15" thickBot="1">
      <c r="A445" s="15" t="s">
        <v>100</v>
      </c>
      <c r="B445" s="100">
        <f>IF($I444=0,"-",B444/$I444)</f>
        <v>0.31969616138561036</v>
      </c>
      <c r="C445" s="100">
        <f t="shared" ref="C445:H445" si="245">IF($I444=0,"-",C444/$I444)</f>
        <v>0.11933344233225936</v>
      </c>
      <c r="D445" s="100">
        <f t="shared" si="245"/>
        <v>0.14662061537375015</v>
      </c>
      <c r="E445" s="100">
        <f t="shared" si="245"/>
        <v>0.32372457144833938</v>
      </c>
      <c r="F445" s="100">
        <f t="shared" si="245"/>
        <v>0</v>
      </c>
      <c r="G445" s="100">
        <f t="shared" si="245"/>
        <v>9.0625209460040712E-2</v>
      </c>
      <c r="H445" s="101">
        <f t="shared" si="245"/>
        <v>0</v>
      </c>
      <c r="I445" s="102">
        <f>SUM(B445:H445)</f>
        <v>0.99999999999999989</v>
      </c>
      <c r="J445"/>
      <c r="K445" s="27" t="s">
        <v>100</v>
      </c>
      <c r="L445" s="76">
        <f>IF($S444=0,"-",L444/$S444)</f>
        <v>0.28071261438684225</v>
      </c>
      <c r="M445" s="76">
        <f t="shared" ref="M445:R445" si="246">IF($S444=0,"-",M444/$S444)</f>
        <v>0.10478199811872303</v>
      </c>
      <c r="N445" s="76">
        <f t="shared" si="246"/>
        <v>0.12874179059950888</v>
      </c>
      <c r="O445" s="76">
        <f t="shared" si="246"/>
        <v>0.28424980268347294</v>
      </c>
      <c r="P445" s="76">
        <f t="shared" si="246"/>
        <v>0.12193936527047315</v>
      </c>
      <c r="Q445" s="76">
        <f t="shared" si="246"/>
        <v>7.9574428940979658E-2</v>
      </c>
      <c r="R445" s="77">
        <f t="shared" si="246"/>
        <v>0</v>
      </c>
      <c r="S445" s="78">
        <f>SUM(L445:R445)</f>
        <v>0.99999999999999989</v>
      </c>
      <c r="U445" s="36" t="s">
        <v>100</v>
      </c>
      <c r="V445" s="103">
        <f>+V444/$AI444</f>
        <v>0.1139634387758966</v>
      </c>
      <c r="W445" s="103">
        <f t="shared" ref="W445:AH445" si="247">+W444/$AI444</f>
        <v>0.14211518005984169</v>
      </c>
      <c r="X445" s="103">
        <f t="shared" si="247"/>
        <v>7.9574428940979658E-2</v>
      </c>
      <c r="Y445" s="103">
        <f t="shared" si="247"/>
        <v>0.10478199811872303</v>
      </c>
      <c r="Z445" s="103">
        <f t="shared" si="247"/>
        <v>0.12124396401727883</v>
      </c>
      <c r="AA445" s="103">
        <f t="shared" si="247"/>
        <v>0.28273601857537645</v>
      </c>
      <c r="AB445" s="103">
        <f t="shared" si="247"/>
        <v>0.12193936527047315</v>
      </c>
      <c r="AC445" s="103">
        <f t="shared" si="247"/>
        <v>3.3645606241430571E-2</v>
      </c>
      <c r="AD445" s="103">
        <f t="shared" si="247"/>
        <v>2.4633995551104005E-2</v>
      </c>
      <c r="AE445" s="103">
        <f t="shared" si="247"/>
        <v>1.5137841080965055E-3</v>
      </c>
      <c r="AF445" s="103">
        <f t="shared" si="247"/>
        <v>0</v>
      </c>
      <c r="AG445" s="103">
        <f t="shared" si="247"/>
        <v>7.4978265822300567E-3</v>
      </c>
      <c r="AH445" s="103">
        <f t="shared" si="247"/>
        <v>0</v>
      </c>
      <c r="AI445" s="104">
        <f>SUM(V445:AC445)</f>
        <v>0.99999999999999989</v>
      </c>
      <c r="AJ445"/>
    </row>
    <row r="446" spans="1:45" ht="15" thickBot="1">
      <c r="A446" s="16"/>
      <c r="B446" s="16"/>
      <c r="C446" s="16"/>
      <c r="D446" s="16"/>
      <c r="E446" s="16"/>
      <c r="F446" s="16"/>
      <c r="G446" s="16"/>
      <c r="H446" s="16"/>
      <c r="I446" s="16"/>
      <c r="K446" s="16"/>
      <c r="L446" s="16"/>
      <c r="M446" s="16"/>
      <c r="N446" s="16"/>
      <c r="O446" s="16"/>
      <c r="P446" s="16"/>
      <c r="Q446" s="16"/>
      <c r="R446" s="16"/>
      <c r="S446" s="16"/>
    </row>
    <row r="447" spans="1:45" ht="28.5">
      <c r="A447" s="433" t="s">
        <v>41</v>
      </c>
      <c r="B447" s="37" t="s">
        <v>0</v>
      </c>
      <c r="C447" s="37" t="s">
        <v>1</v>
      </c>
      <c r="D447" s="37" t="s">
        <v>2</v>
      </c>
      <c r="E447" s="37" t="s">
        <v>3</v>
      </c>
      <c r="F447" s="37" t="s">
        <v>27</v>
      </c>
      <c r="G447" s="37" t="s">
        <v>4</v>
      </c>
      <c r="H447" s="37" t="s">
        <v>5</v>
      </c>
      <c r="I447" s="38" t="s">
        <v>6</v>
      </c>
      <c r="K447" s="385" t="s">
        <v>41</v>
      </c>
      <c r="L447" s="39" t="s">
        <v>0</v>
      </c>
      <c r="M447" s="39" t="s">
        <v>1</v>
      </c>
      <c r="N447" s="39" t="s">
        <v>2</v>
      </c>
      <c r="O447" s="39" t="s">
        <v>3</v>
      </c>
      <c r="P447" s="39" t="s">
        <v>27</v>
      </c>
      <c r="Q447" s="39" t="s">
        <v>4</v>
      </c>
      <c r="R447" s="39" t="s">
        <v>5</v>
      </c>
      <c r="S447" s="40" t="s">
        <v>6</v>
      </c>
    </row>
    <row r="448" spans="1:45" ht="15" customHeight="1">
      <c r="A448" s="434" t="s">
        <v>41</v>
      </c>
      <c r="B448" s="372" t="s">
        <v>109</v>
      </c>
      <c r="C448" s="373"/>
      <c r="D448" s="373"/>
      <c r="E448" s="373"/>
      <c r="F448" s="373"/>
      <c r="G448" s="373"/>
      <c r="H448" s="373"/>
      <c r="I448" s="374"/>
      <c r="K448" s="386" t="s">
        <v>41</v>
      </c>
      <c r="L448" s="369" t="s">
        <v>109</v>
      </c>
      <c r="M448" s="370"/>
      <c r="N448" s="370"/>
      <c r="O448" s="370"/>
      <c r="P448" s="370"/>
      <c r="Q448" s="370"/>
      <c r="R448" s="370"/>
      <c r="S448" s="371"/>
    </row>
    <row r="449" spans="1:19" ht="15">
      <c r="A449" s="7" t="s">
        <v>7</v>
      </c>
      <c r="B449" s="387"/>
      <c r="C449" s="388"/>
      <c r="D449" s="388"/>
      <c r="E449" s="389"/>
      <c r="F449" s="42">
        <v>7.8735110072673965E-3</v>
      </c>
      <c r="G449" s="387"/>
      <c r="H449" s="389"/>
      <c r="I449" s="44">
        <f>SUM(B449:H449)</f>
        <v>7.8735110072673965E-3</v>
      </c>
      <c r="J449" s="5"/>
      <c r="K449" s="28" t="s">
        <v>7</v>
      </c>
      <c r="L449" s="387"/>
      <c r="M449" s="388"/>
      <c r="N449" s="388"/>
      <c r="O449" s="389"/>
      <c r="P449" s="42">
        <v>0</v>
      </c>
      <c r="Q449" s="387"/>
      <c r="R449" s="396"/>
      <c r="S449" s="83">
        <f>SUM(L449:R449)</f>
        <v>0</v>
      </c>
    </row>
    <row r="450" spans="1:19" ht="15">
      <c r="A450" s="8" t="s">
        <v>8</v>
      </c>
      <c r="B450" s="390"/>
      <c r="C450" s="391"/>
      <c r="D450" s="391"/>
      <c r="E450" s="392"/>
      <c r="F450" s="48">
        <v>0</v>
      </c>
      <c r="G450" s="390"/>
      <c r="H450" s="392"/>
      <c r="I450" s="50">
        <f t="shared" ref="I450:I469" si="248">SUM(B450:H450)</f>
        <v>0</v>
      </c>
      <c r="J450" s="5"/>
      <c r="K450" s="20" t="s">
        <v>8</v>
      </c>
      <c r="L450" s="390"/>
      <c r="M450" s="391"/>
      <c r="N450" s="391"/>
      <c r="O450" s="392"/>
      <c r="P450" s="51">
        <v>0</v>
      </c>
      <c r="Q450" s="390"/>
      <c r="R450" s="397"/>
      <c r="S450" s="53">
        <f t="shared" ref="S450:S469" si="249">SUM(L450:R450)</f>
        <v>0</v>
      </c>
    </row>
    <row r="451" spans="1:19" ht="15">
      <c r="A451" s="9" t="s">
        <v>10</v>
      </c>
      <c r="B451" s="390"/>
      <c r="C451" s="391"/>
      <c r="D451" s="391"/>
      <c r="E451" s="392"/>
      <c r="F451" s="45">
        <v>0</v>
      </c>
      <c r="G451" s="390"/>
      <c r="H451" s="392"/>
      <c r="I451" s="44">
        <f t="shared" si="248"/>
        <v>0</v>
      </c>
      <c r="J451" s="5"/>
      <c r="K451" s="21" t="s">
        <v>10</v>
      </c>
      <c r="L451" s="390"/>
      <c r="M451" s="391"/>
      <c r="N451" s="391"/>
      <c r="O451" s="392"/>
      <c r="P451" s="45">
        <v>0</v>
      </c>
      <c r="Q451" s="390"/>
      <c r="R451" s="397"/>
      <c r="S451" s="47">
        <f t="shared" si="249"/>
        <v>0</v>
      </c>
    </row>
    <row r="452" spans="1:19" ht="15">
      <c r="A452" s="8" t="s">
        <v>53</v>
      </c>
      <c r="B452" s="390"/>
      <c r="C452" s="391"/>
      <c r="D452" s="391"/>
      <c r="E452" s="392"/>
      <c r="F452" s="48">
        <v>0</v>
      </c>
      <c r="G452" s="390"/>
      <c r="H452" s="392"/>
      <c r="I452" s="50">
        <f t="shared" si="248"/>
        <v>0</v>
      </c>
      <c r="J452" s="5"/>
      <c r="K452" s="20" t="s">
        <v>53</v>
      </c>
      <c r="L452" s="390"/>
      <c r="M452" s="391"/>
      <c r="N452" s="391"/>
      <c r="O452" s="392"/>
      <c r="P452" s="51">
        <v>0</v>
      </c>
      <c r="Q452" s="390"/>
      <c r="R452" s="397"/>
      <c r="S452" s="53">
        <f t="shared" si="249"/>
        <v>0</v>
      </c>
    </row>
    <row r="453" spans="1:19" ht="15">
      <c r="A453" s="9" t="s">
        <v>16</v>
      </c>
      <c r="B453" s="390"/>
      <c r="C453" s="391"/>
      <c r="D453" s="391"/>
      <c r="E453" s="392"/>
      <c r="F453" s="45">
        <v>0</v>
      </c>
      <c r="G453" s="390"/>
      <c r="H453" s="392"/>
      <c r="I453" s="44">
        <f t="shared" si="248"/>
        <v>0</v>
      </c>
      <c r="J453" s="5"/>
      <c r="K453" s="21" t="s">
        <v>16</v>
      </c>
      <c r="L453" s="390"/>
      <c r="M453" s="391"/>
      <c r="N453" s="391"/>
      <c r="O453" s="392"/>
      <c r="P453" s="45">
        <v>0</v>
      </c>
      <c r="Q453" s="390"/>
      <c r="R453" s="397"/>
      <c r="S453" s="47">
        <f t="shared" si="249"/>
        <v>0</v>
      </c>
    </row>
    <row r="454" spans="1:19" ht="15">
      <c r="A454" s="8" t="s">
        <v>65</v>
      </c>
      <c r="B454" s="390"/>
      <c r="C454" s="391"/>
      <c r="D454" s="391"/>
      <c r="E454" s="392"/>
      <c r="F454" s="48">
        <v>0</v>
      </c>
      <c r="G454" s="390"/>
      <c r="H454" s="392"/>
      <c r="I454" s="50">
        <f t="shared" si="248"/>
        <v>0</v>
      </c>
      <c r="J454" s="5"/>
      <c r="K454" s="20" t="s">
        <v>65</v>
      </c>
      <c r="L454" s="390"/>
      <c r="M454" s="391"/>
      <c r="N454" s="391"/>
      <c r="O454" s="392"/>
      <c r="P454" s="51">
        <v>0</v>
      </c>
      <c r="Q454" s="390"/>
      <c r="R454" s="397"/>
      <c r="S454" s="53">
        <f t="shared" si="249"/>
        <v>0</v>
      </c>
    </row>
    <row r="455" spans="1:19" ht="15">
      <c r="A455" s="9" t="s">
        <v>55</v>
      </c>
      <c r="B455" s="390"/>
      <c r="C455" s="391"/>
      <c r="D455" s="391"/>
      <c r="E455" s="392"/>
      <c r="F455" s="45">
        <v>114.59250849215573</v>
      </c>
      <c r="G455" s="390"/>
      <c r="H455" s="392"/>
      <c r="I455" s="44">
        <f t="shared" si="248"/>
        <v>114.59250849215573</v>
      </c>
      <c r="J455" s="5"/>
      <c r="K455" s="21" t="s">
        <v>55</v>
      </c>
      <c r="L455" s="390"/>
      <c r="M455" s="391"/>
      <c r="N455" s="391"/>
      <c r="O455" s="392"/>
      <c r="P455" s="45">
        <v>0</v>
      </c>
      <c r="Q455" s="390"/>
      <c r="R455" s="397"/>
      <c r="S455" s="47">
        <f t="shared" si="249"/>
        <v>0</v>
      </c>
    </row>
    <row r="456" spans="1:19" ht="15">
      <c r="A456" s="8" t="s">
        <v>12</v>
      </c>
      <c r="B456" s="390"/>
      <c r="C456" s="391"/>
      <c r="D456" s="391"/>
      <c r="E456" s="392"/>
      <c r="F456" s="48">
        <v>0</v>
      </c>
      <c r="G456" s="390"/>
      <c r="H456" s="392"/>
      <c r="I456" s="50">
        <f t="shared" si="248"/>
        <v>0</v>
      </c>
      <c r="J456" s="5"/>
      <c r="K456" s="20" t="s">
        <v>12</v>
      </c>
      <c r="L456" s="390"/>
      <c r="M456" s="391"/>
      <c r="N456" s="391"/>
      <c r="O456" s="392"/>
      <c r="P456" s="51">
        <v>0</v>
      </c>
      <c r="Q456" s="390"/>
      <c r="R456" s="397"/>
      <c r="S456" s="53">
        <f t="shared" si="249"/>
        <v>0</v>
      </c>
    </row>
    <row r="457" spans="1:19" ht="15">
      <c r="A457" s="9" t="s">
        <v>56</v>
      </c>
      <c r="B457" s="390"/>
      <c r="C457" s="391"/>
      <c r="D457" s="391"/>
      <c r="E457" s="392"/>
      <c r="F457" s="45">
        <v>0</v>
      </c>
      <c r="G457" s="390"/>
      <c r="H457" s="392"/>
      <c r="I457" s="44">
        <f t="shared" si="248"/>
        <v>0</v>
      </c>
      <c r="J457" s="5"/>
      <c r="K457" s="21" t="s">
        <v>56</v>
      </c>
      <c r="L457" s="390"/>
      <c r="M457" s="391"/>
      <c r="N457" s="391"/>
      <c r="O457" s="392"/>
      <c r="P457" s="45">
        <v>0</v>
      </c>
      <c r="Q457" s="390"/>
      <c r="R457" s="397"/>
      <c r="S457" s="47">
        <f t="shared" si="249"/>
        <v>0</v>
      </c>
    </row>
    <row r="458" spans="1:19" ht="15">
      <c r="A458" s="8" t="s">
        <v>17</v>
      </c>
      <c r="B458" s="390"/>
      <c r="C458" s="391"/>
      <c r="D458" s="391"/>
      <c r="E458" s="392"/>
      <c r="F458" s="48">
        <v>0</v>
      </c>
      <c r="G458" s="390"/>
      <c r="H458" s="392"/>
      <c r="I458" s="50">
        <f t="shared" si="248"/>
        <v>0</v>
      </c>
      <c r="J458" s="5"/>
      <c r="K458" s="20" t="s">
        <v>17</v>
      </c>
      <c r="L458" s="390"/>
      <c r="M458" s="391"/>
      <c r="N458" s="391"/>
      <c r="O458" s="392"/>
      <c r="P458" s="51">
        <v>0</v>
      </c>
      <c r="Q458" s="390"/>
      <c r="R458" s="397"/>
      <c r="S458" s="53">
        <f t="shared" si="249"/>
        <v>0</v>
      </c>
    </row>
    <row r="459" spans="1:19" ht="15">
      <c r="A459" s="9" t="s">
        <v>141</v>
      </c>
      <c r="B459" s="390"/>
      <c r="C459" s="391"/>
      <c r="D459" s="391"/>
      <c r="E459" s="392"/>
      <c r="F459" s="45">
        <v>0</v>
      </c>
      <c r="G459" s="390"/>
      <c r="H459" s="392"/>
      <c r="I459" s="44">
        <f t="shared" si="248"/>
        <v>0</v>
      </c>
      <c r="J459" s="5"/>
      <c r="K459" s="21" t="s">
        <v>141</v>
      </c>
      <c r="L459" s="390"/>
      <c r="M459" s="391"/>
      <c r="N459" s="391"/>
      <c r="O459" s="392"/>
      <c r="P459" s="45">
        <v>0</v>
      </c>
      <c r="Q459" s="390"/>
      <c r="R459" s="397"/>
      <c r="S459" s="47">
        <f t="shared" si="249"/>
        <v>0</v>
      </c>
    </row>
    <row r="460" spans="1:19" ht="15">
      <c r="A460" s="8" t="s">
        <v>25</v>
      </c>
      <c r="B460" s="390"/>
      <c r="C460" s="391"/>
      <c r="D460" s="391"/>
      <c r="E460" s="392"/>
      <c r="F460" s="48">
        <v>369.98120808723831</v>
      </c>
      <c r="G460" s="390"/>
      <c r="H460" s="392"/>
      <c r="I460" s="50">
        <f t="shared" si="248"/>
        <v>369.98120808723831</v>
      </c>
      <c r="J460" s="5"/>
      <c r="K460" s="20" t="s">
        <v>25</v>
      </c>
      <c r="L460" s="390"/>
      <c r="M460" s="391"/>
      <c r="N460" s="391"/>
      <c r="O460" s="392"/>
      <c r="P460" s="51">
        <v>0</v>
      </c>
      <c r="Q460" s="390"/>
      <c r="R460" s="397"/>
      <c r="S460" s="53">
        <f t="shared" si="249"/>
        <v>0</v>
      </c>
    </row>
    <row r="461" spans="1:19" ht="15">
      <c r="A461" s="9" t="s">
        <v>24</v>
      </c>
      <c r="B461" s="390"/>
      <c r="C461" s="391"/>
      <c r="D461" s="391"/>
      <c r="E461" s="392"/>
      <c r="F461" s="45">
        <v>0</v>
      </c>
      <c r="G461" s="390"/>
      <c r="H461" s="392"/>
      <c r="I461" s="44">
        <f t="shared" si="248"/>
        <v>0</v>
      </c>
      <c r="J461" s="5"/>
      <c r="K461" s="21" t="s">
        <v>24</v>
      </c>
      <c r="L461" s="390"/>
      <c r="M461" s="391"/>
      <c r="N461" s="391"/>
      <c r="O461" s="392"/>
      <c r="P461" s="45">
        <v>0</v>
      </c>
      <c r="Q461" s="390"/>
      <c r="R461" s="397"/>
      <c r="S461" s="47">
        <f t="shared" si="249"/>
        <v>0</v>
      </c>
    </row>
    <row r="462" spans="1:19" ht="15">
      <c r="A462" s="8" t="s">
        <v>57</v>
      </c>
      <c r="B462" s="390"/>
      <c r="C462" s="391"/>
      <c r="D462" s="391"/>
      <c r="E462" s="392"/>
      <c r="F462" s="48">
        <v>0</v>
      </c>
      <c r="G462" s="390"/>
      <c r="H462" s="392"/>
      <c r="I462" s="50">
        <f t="shared" si="248"/>
        <v>0</v>
      </c>
      <c r="J462" s="5"/>
      <c r="K462" s="20" t="s">
        <v>57</v>
      </c>
      <c r="L462" s="390"/>
      <c r="M462" s="391"/>
      <c r="N462" s="391"/>
      <c r="O462" s="392"/>
      <c r="P462" s="51">
        <v>0</v>
      </c>
      <c r="Q462" s="390"/>
      <c r="R462" s="397"/>
      <c r="S462" s="53">
        <f t="shared" si="249"/>
        <v>0</v>
      </c>
    </row>
    <row r="463" spans="1:19" ht="15">
      <c r="A463" s="9" t="s">
        <v>22</v>
      </c>
      <c r="B463" s="390"/>
      <c r="C463" s="391"/>
      <c r="D463" s="391"/>
      <c r="E463" s="392"/>
      <c r="F463" s="45">
        <v>5.2516950886391314</v>
      </c>
      <c r="G463" s="390"/>
      <c r="H463" s="392"/>
      <c r="I463" s="44">
        <f t="shared" si="248"/>
        <v>5.2516950886391314</v>
      </c>
      <c r="J463" s="5"/>
      <c r="K463" s="21" t="s">
        <v>22</v>
      </c>
      <c r="L463" s="390"/>
      <c r="M463" s="391"/>
      <c r="N463" s="391"/>
      <c r="O463" s="392"/>
      <c r="P463" s="45">
        <v>0</v>
      </c>
      <c r="Q463" s="390"/>
      <c r="R463" s="397"/>
      <c r="S463" s="47">
        <f t="shared" si="249"/>
        <v>0</v>
      </c>
    </row>
    <row r="464" spans="1:19" ht="15">
      <c r="A464" s="8" t="s">
        <v>21</v>
      </c>
      <c r="B464" s="390"/>
      <c r="C464" s="391"/>
      <c r="D464" s="391"/>
      <c r="E464" s="392"/>
      <c r="F464" s="48">
        <v>0</v>
      </c>
      <c r="G464" s="390"/>
      <c r="H464" s="392"/>
      <c r="I464" s="50">
        <f t="shared" si="248"/>
        <v>0</v>
      </c>
      <c r="J464" s="5"/>
      <c r="K464" s="20" t="s">
        <v>21</v>
      </c>
      <c r="L464" s="390"/>
      <c r="M464" s="391"/>
      <c r="N464" s="391"/>
      <c r="O464" s="392"/>
      <c r="P464" s="51">
        <v>0</v>
      </c>
      <c r="Q464" s="390"/>
      <c r="R464" s="397"/>
      <c r="S464" s="53">
        <f t="shared" si="249"/>
        <v>0</v>
      </c>
    </row>
    <row r="465" spans="1:19" ht="15">
      <c r="A465" s="10" t="s">
        <v>61</v>
      </c>
      <c r="B465" s="390"/>
      <c r="C465" s="391"/>
      <c r="D465" s="391"/>
      <c r="E465" s="392"/>
      <c r="F465" s="45">
        <v>0</v>
      </c>
      <c r="G465" s="390"/>
      <c r="H465" s="392"/>
      <c r="I465" s="44">
        <f t="shared" si="248"/>
        <v>0</v>
      </c>
      <c r="J465" s="5"/>
      <c r="K465" s="22" t="s">
        <v>61</v>
      </c>
      <c r="L465" s="390"/>
      <c r="M465" s="391"/>
      <c r="N465" s="391"/>
      <c r="O465" s="392"/>
      <c r="P465" s="45">
        <v>0</v>
      </c>
      <c r="Q465" s="390"/>
      <c r="R465" s="397"/>
      <c r="S465" s="47">
        <f t="shared" si="249"/>
        <v>0</v>
      </c>
    </row>
    <row r="466" spans="1:19">
      <c r="A466" s="11" t="s">
        <v>23</v>
      </c>
      <c r="B466" s="390"/>
      <c r="C466" s="391"/>
      <c r="D466" s="391"/>
      <c r="E466" s="392"/>
      <c r="F466" s="55">
        <v>0</v>
      </c>
      <c r="G466" s="390"/>
      <c r="H466" s="392"/>
      <c r="I466" s="57">
        <f t="shared" si="248"/>
        <v>0</v>
      </c>
      <c r="J466" s="5"/>
      <c r="K466" s="23" t="s">
        <v>23</v>
      </c>
      <c r="L466" s="390"/>
      <c r="M466" s="391"/>
      <c r="N466" s="391"/>
      <c r="O466" s="392"/>
      <c r="P466" s="58">
        <v>0</v>
      </c>
      <c r="Q466" s="390"/>
      <c r="R466" s="397"/>
      <c r="S466" s="60">
        <f t="shared" si="249"/>
        <v>0</v>
      </c>
    </row>
    <row r="467" spans="1:19">
      <c r="A467" s="12" t="s">
        <v>19</v>
      </c>
      <c r="B467" s="390"/>
      <c r="C467" s="391"/>
      <c r="D467" s="391"/>
      <c r="E467" s="392"/>
      <c r="F467" s="61">
        <v>0</v>
      </c>
      <c r="G467" s="390"/>
      <c r="H467" s="392"/>
      <c r="I467" s="63">
        <f t="shared" si="248"/>
        <v>0</v>
      </c>
      <c r="J467" s="5"/>
      <c r="K467" s="24" t="s">
        <v>19</v>
      </c>
      <c r="L467" s="390"/>
      <c r="M467" s="391"/>
      <c r="N467" s="391"/>
      <c r="O467" s="392"/>
      <c r="P467" s="61">
        <v>0</v>
      </c>
      <c r="Q467" s="390"/>
      <c r="R467" s="397"/>
      <c r="S467" s="65">
        <f t="shared" si="249"/>
        <v>0</v>
      </c>
    </row>
    <row r="468" spans="1:19">
      <c r="A468" s="11" t="s">
        <v>20</v>
      </c>
      <c r="B468" s="390"/>
      <c r="C468" s="391"/>
      <c r="D468" s="391"/>
      <c r="E468" s="392"/>
      <c r="F468" s="55">
        <v>0</v>
      </c>
      <c r="G468" s="390"/>
      <c r="H468" s="392"/>
      <c r="I468" s="57">
        <f t="shared" si="248"/>
        <v>0</v>
      </c>
      <c r="J468" s="5"/>
      <c r="K468" s="23" t="s">
        <v>20</v>
      </c>
      <c r="L468" s="390"/>
      <c r="M468" s="391"/>
      <c r="N468" s="391"/>
      <c r="O468" s="392"/>
      <c r="P468" s="58">
        <v>0</v>
      </c>
      <c r="Q468" s="390"/>
      <c r="R468" s="397"/>
      <c r="S468" s="60">
        <f t="shared" si="249"/>
        <v>0</v>
      </c>
    </row>
    <row r="469" spans="1:19" ht="15" thickBot="1">
      <c r="A469" s="13" t="s">
        <v>11</v>
      </c>
      <c r="B469" s="393"/>
      <c r="C469" s="394"/>
      <c r="D469" s="394"/>
      <c r="E469" s="395"/>
      <c r="F469" s="66">
        <v>0</v>
      </c>
      <c r="G469" s="393"/>
      <c r="H469" s="395"/>
      <c r="I469" s="68">
        <f t="shared" si="248"/>
        <v>0</v>
      </c>
      <c r="J469" s="5"/>
      <c r="K469" s="25" t="s">
        <v>11</v>
      </c>
      <c r="L469" s="393"/>
      <c r="M469" s="394"/>
      <c r="N469" s="394"/>
      <c r="O469" s="395"/>
      <c r="P469" s="66">
        <v>0</v>
      </c>
      <c r="Q469" s="393"/>
      <c r="R469" s="398"/>
      <c r="S469" s="70">
        <f t="shared" si="249"/>
        <v>0</v>
      </c>
    </row>
    <row r="470" spans="1:19" ht="15">
      <c r="A470" s="14" t="s">
        <v>26</v>
      </c>
      <c r="B470" s="71">
        <f>SUM(B449:B465)</f>
        <v>0</v>
      </c>
      <c r="C470" s="71">
        <f t="shared" ref="C470:I470" si="250">SUM(C449:C465)</f>
        <v>0</v>
      </c>
      <c r="D470" s="71">
        <f t="shared" si="250"/>
        <v>0</v>
      </c>
      <c r="E470" s="71">
        <f t="shared" si="250"/>
        <v>0</v>
      </c>
      <c r="F470" s="71">
        <f t="shared" si="250"/>
        <v>489.83328517904039</v>
      </c>
      <c r="G470" s="71">
        <f t="shared" si="250"/>
        <v>0</v>
      </c>
      <c r="H470" s="72">
        <f t="shared" si="250"/>
        <v>0</v>
      </c>
      <c r="I470" s="44">
        <f t="shared" si="250"/>
        <v>489.83328517904039</v>
      </c>
      <c r="J470" s="5"/>
      <c r="K470" s="26" t="s">
        <v>26</v>
      </c>
      <c r="L470" s="71">
        <f>SUM(L449:L465)</f>
        <v>0</v>
      </c>
      <c r="M470" s="71">
        <f t="shared" ref="M470:S470" si="251">SUM(M449:M465)</f>
        <v>0</v>
      </c>
      <c r="N470" s="71">
        <f t="shared" si="251"/>
        <v>0</v>
      </c>
      <c r="O470" s="71">
        <f t="shared" si="251"/>
        <v>0</v>
      </c>
      <c r="P470" s="71">
        <f t="shared" si="251"/>
        <v>0</v>
      </c>
      <c r="Q470" s="71">
        <f t="shared" si="251"/>
        <v>0</v>
      </c>
      <c r="R470" s="71">
        <f t="shared" si="251"/>
        <v>0</v>
      </c>
      <c r="S470" s="73">
        <f t="shared" si="251"/>
        <v>0</v>
      </c>
    </row>
    <row r="471" spans="1:19" ht="15" thickBot="1">
      <c r="A471" s="15" t="s">
        <v>100</v>
      </c>
      <c r="B471" s="100">
        <f>IF($I470=0,"-",B470/$I470)</f>
        <v>0</v>
      </c>
      <c r="C471" s="100">
        <f t="shared" ref="C471:H471" si="252">IF($I470=0,"-",C470/$I470)</f>
        <v>0</v>
      </c>
      <c r="D471" s="100">
        <f t="shared" si="252"/>
        <v>0</v>
      </c>
      <c r="E471" s="100">
        <f t="shared" si="252"/>
        <v>0</v>
      </c>
      <c r="F471" s="100">
        <f t="shared" si="252"/>
        <v>1</v>
      </c>
      <c r="G471" s="100">
        <f t="shared" si="252"/>
        <v>0</v>
      </c>
      <c r="H471" s="101">
        <f t="shared" si="252"/>
        <v>0</v>
      </c>
      <c r="I471" s="102">
        <f>SUM(B471:H471)</f>
        <v>1</v>
      </c>
      <c r="J471" s="2"/>
      <c r="K471" s="27" t="s">
        <v>100</v>
      </c>
      <c r="L471" s="76" t="str">
        <f>IF($S470=0,"-",L470/$S470)</f>
        <v>-</v>
      </c>
      <c r="M471" s="76" t="str">
        <f t="shared" ref="M471:R471" si="253">IF($S470=0,"-",M470/$S470)</f>
        <v>-</v>
      </c>
      <c r="N471" s="76" t="str">
        <f t="shared" si="253"/>
        <v>-</v>
      </c>
      <c r="O471" s="76" t="str">
        <f t="shared" si="253"/>
        <v>-</v>
      </c>
      <c r="P471" s="76" t="str">
        <f t="shared" si="253"/>
        <v>-</v>
      </c>
      <c r="Q471" s="76" t="str">
        <f t="shared" si="253"/>
        <v>-</v>
      </c>
      <c r="R471" s="77" t="str">
        <f t="shared" si="253"/>
        <v>-</v>
      </c>
      <c r="S471" s="78">
        <f>SUM(L471:R471)</f>
        <v>0</v>
      </c>
    </row>
    <row r="472" spans="1:19" ht="15" thickBot="1">
      <c r="A472" s="16"/>
      <c r="B472" s="16"/>
      <c r="C472" s="16"/>
      <c r="D472" s="16"/>
      <c r="E472" s="16"/>
      <c r="F472" s="16"/>
      <c r="G472" s="16"/>
      <c r="H472" s="16"/>
      <c r="I472" s="16"/>
      <c r="K472" s="16"/>
      <c r="L472" s="16"/>
      <c r="M472" s="16"/>
      <c r="N472" s="16"/>
      <c r="O472" s="16"/>
      <c r="P472" s="16"/>
      <c r="Q472" s="16"/>
      <c r="R472" s="16"/>
      <c r="S472" s="16"/>
    </row>
    <row r="473" spans="1:19" ht="28.5">
      <c r="A473" s="433" t="s">
        <v>42</v>
      </c>
      <c r="B473" s="37" t="s">
        <v>0</v>
      </c>
      <c r="C473" s="37" t="s">
        <v>1</v>
      </c>
      <c r="D473" s="37" t="s">
        <v>2</v>
      </c>
      <c r="E473" s="37" t="s">
        <v>3</v>
      </c>
      <c r="F473" s="37" t="s">
        <v>27</v>
      </c>
      <c r="G473" s="37" t="s">
        <v>4</v>
      </c>
      <c r="H473" s="37" t="s">
        <v>5</v>
      </c>
      <c r="I473" s="38" t="s">
        <v>6</v>
      </c>
      <c r="K473" s="385" t="s">
        <v>42</v>
      </c>
      <c r="L473" s="39" t="s">
        <v>0</v>
      </c>
      <c r="M473" s="39" t="s">
        <v>1</v>
      </c>
      <c r="N473" s="39" t="s">
        <v>2</v>
      </c>
      <c r="O473" s="39" t="s">
        <v>3</v>
      </c>
      <c r="P473" s="39" t="s">
        <v>27</v>
      </c>
      <c r="Q473" s="39" t="s">
        <v>4</v>
      </c>
      <c r="R473" s="39" t="s">
        <v>5</v>
      </c>
      <c r="S473" s="40" t="s">
        <v>6</v>
      </c>
    </row>
    <row r="474" spans="1:19" ht="15" customHeight="1">
      <c r="A474" s="434" t="s">
        <v>42</v>
      </c>
      <c r="B474" s="372" t="s">
        <v>109</v>
      </c>
      <c r="C474" s="373"/>
      <c r="D474" s="373"/>
      <c r="E474" s="373"/>
      <c r="F474" s="373"/>
      <c r="G474" s="373"/>
      <c r="H474" s="373"/>
      <c r="I474" s="374"/>
      <c r="K474" s="386" t="s">
        <v>42</v>
      </c>
      <c r="L474" s="369" t="s">
        <v>109</v>
      </c>
      <c r="M474" s="370"/>
      <c r="N474" s="370"/>
      <c r="O474" s="370"/>
      <c r="P474" s="370"/>
      <c r="Q474" s="370"/>
      <c r="R474" s="370"/>
      <c r="S474" s="371"/>
    </row>
    <row r="475" spans="1:19" ht="15">
      <c r="A475" s="7" t="s">
        <v>7</v>
      </c>
      <c r="B475" s="387"/>
      <c r="C475" s="388"/>
      <c r="D475" s="388"/>
      <c r="E475" s="389"/>
      <c r="F475" s="42">
        <v>0</v>
      </c>
      <c r="G475" s="387"/>
      <c r="H475" s="389"/>
      <c r="I475" s="44">
        <f>SUM(B475:H475)</f>
        <v>0</v>
      </c>
      <c r="J475" s="5"/>
      <c r="K475" s="28" t="s">
        <v>7</v>
      </c>
      <c r="L475" s="387"/>
      <c r="M475" s="388"/>
      <c r="N475" s="388"/>
      <c r="O475" s="389"/>
      <c r="P475" s="42">
        <v>0</v>
      </c>
      <c r="Q475" s="387"/>
      <c r="R475" s="396"/>
      <c r="S475" s="83">
        <f>SUM(L475:R475)</f>
        <v>0</v>
      </c>
    </row>
    <row r="476" spans="1:19" ht="15">
      <c r="A476" s="8" t="s">
        <v>8</v>
      </c>
      <c r="B476" s="390"/>
      <c r="C476" s="391"/>
      <c r="D476" s="391"/>
      <c r="E476" s="392"/>
      <c r="F476" s="48">
        <v>0</v>
      </c>
      <c r="G476" s="390"/>
      <c r="H476" s="392"/>
      <c r="I476" s="50">
        <f t="shared" ref="I476:I495" si="254">SUM(B476:H476)</f>
        <v>0</v>
      </c>
      <c r="J476" s="5"/>
      <c r="K476" s="20" t="s">
        <v>8</v>
      </c>
      <c r="L476" s="390"/>
      <c r="M476" s="391"/>
      <c r="N476" s="391"/>
      <c r="O476" s="392"/>
      <c r="P476" s="51">
        <v>0</v>
      </c>
      <c r="Q476" s="390"/>
      <c r="R476" s="397"/>
      <c r="S476" s="53">
        <f t="shared" ref="S476:S495" si="255">SUM(L476:R476)</f>
        <v>0</v>
      </c>
    </row>
    <row r="477" spans="1:19" ht="15">
      <c r="A477" s="9" t="s">
        <v>10</v>
      </c>
      <c r="B477" s="390"/>
      <c r="C477" s="391"/>
      <c r="D477" s="391"/>
      <c r="E477" s="392"/>
      <c r="F477" s="45">
        <v>0</v>
      </c>
      <c r="G477" s="390"/>
      <c r="H477" s="392"/>
      <c r="I477" s="44">
        <f t="shared" si="254"/>
        <v>0</v>
      </c>
      <c r="J477" s="5"/>
      <c r="K477" s="21" t="s">
        <v>10</v>
      </c>
      <c r="L477" s="390"/>
      <c r="M477" s="391"/>
      <c r="N477" s="391"/>
      <c r="O477" s="392"/>
      <c r="P477" s="45">
        <v>0</v>
      </c>
      <c r="Q477" s="390"/>
      <c r="R477" s="397"/>
      <c r="S477" s="47">
        <f t="shared" si="255"/>
        <v>0</v>
      </c>
    </row>
    <row r="478" spans="1:19" ht="15">
      <c r="A478" s="8" t="s">
        <v>53</v>
      </c>
      <c r="B478" s="390"/>
      <c r="C478" s="391"/>
      <c r="D478" s="391"/>
      <c r="E478" s="392"/>
      <c r="F478" s="48">
        <v>0</v>
      </c>
      <c r="G478" s="390"/>
      <c r="H478" s="392"/>
      <c r="I478" s="50">
        <f t="shared" si="254"/>
        <v>0</v>
      </c>
      <c r="J478" s="5"/>
      <c r="K478" s="20" t="s">
        <v>53</v>
      </c>
      <c r="L478" s="390"/>
      <c r="M478" s="391"/>
      <c r="N478" s="391"/>
      <c r="O478" s="392"/>
      <c r="P478" s="51">
        <v>0</v>
      </c>
      <c r="Q478" s="390"/>
      <c r="R478" s="397"/>
      <c r="S478" s="53">
        <f t="shared" si="255"/>
        <v>0</v>
      </c>
    </row>
    <row r="479" spans="1:19" ht="15">
      <c r="A479" s="9" t="s">
        <v>16</v>
      </c>
      <c r="B479" s="390"/>
      <c r="C479" s="391"/>
      <c r="D479" s="391"/>
      <c r="E479" s="392"/>
      <c r="F479" s="45">
        <v>0</v>
      </c>
      <c r="G479" s="390"/>
      <c r="H479" s="392"/>
      <c r="I479" s="44">
        <f t="shared" si="254"/>
        <v>0</v>
      </c>
      <c r="J479" s="5"/>
      <c r="K479" s="21" t="s">
        <v>16</v>
      </c>
      <c r="L479" s="390"/>
      <c r="M479" s="391"/>
      <c r="N479" s="391"/>
      <c r="O479" s="392"/>
      <c r="P479" s="45">
        <v>0</v>
      </c>
      <c r="Q479" s="390"/>
      <c r="R479" s="397"/>
      <c r="S479" s="47">
        <f t="shared" si="255"/>
        <v>0</v>
      </c>
    </row>
    <row r="480" spans="1:19" ht="15">
      <c r="A480" s="8" t="s">
        <v>65</v>
      </c>
      <c r="B480" s="390"/>
      <c r="C480" s="391"/>
      <c r="D480" s="391"/>
      <c r="E480" s="392"/>
      <c r="F480" s="48">
        <v>0</v>
      </c>
      <c r="G480" s="390"/>
      <c r="H480" s="392"/>
      <c r="I480" s="50">
        <f t="shared" si="254"/>
        <v>0</v>
      </c>
      <c r="J480" s="5"/>
      <c r="K480" s="20" t="s">
        <v>65</v>
      </c>
      <c r="L480" s="390"/>
      <c r="M480" s="391"/>
      <c r="N480" s="391"/>
      <c r="O480" s="392"/>
      <c r="P480" s="51">
        <v>0</v>
      </c>
      <c r="Q480" s="390"/>
      <c r="R480" s="397"/>
      <c r="S480" s="53">
        <f t="shared" si="255"/>
        <v>0</v>
      </c>
    </row>
    <row r="481" spans="1:19" ht="15">
      <c r="A481" s="9" t="s">
        <v>55</v>
      </c>
      <c r="B481" s="390"/>
      <c r="C481" s="391"/>
      <c r="D481" s="391"/>
      <c r="E481" s="392"/>
      <c r="F481" s="45">
        <v>8839.266788067931</v>
      </c>
      <c r="G481" s="390"/>
      <c r="H481" s="392"/>
      <c r="I481" s="44">
        <f t="shared" si="254"/>
        <v>8839.266788067931</v>
      </c>
      <c r="J481" s="5"/>
      <c r="K481" s="21" t="s">
        <v>55</v>
      </c>
      <c r="L481" s="390"/>
      <c r="M481" s="391"/>
      <c r="N481" s="391"/>
      <c r="O481" s="392"/>
      <c r="P481" s="45">
        <v>3066.2348074946831</v>
      </c>
      <c r="Q481" s="390"/>
      <c r="R481" s="397"/>
      <c r="S481" s="47">
        <f t="shared" si="255"/>
        <v>3066.2348074946831</v>
      </c>
    </row>
    <row r="482" spans="1:19" ht="15">
      <c r="A482" s="8" t="s">
        <v>12</v>
      </c>
      <c r="B482" s="390"/>
      <c r="C482" s="391"/>
      <c r="D482" s="391"/>
      <c r="E482" s="392"/>
      <c r="F482" s="48">
        <v>3778.6695283946547</v>
      </c>
      <c r="G482" s="390"/>
      <c r="H482" s="392"/>
      <c r="I482" s="50">
        <f t="shared" si="254"/>
        <v>3778.6695283946547</v>
      </c>
      <c r="J482" s="5"/>
      <c r="K482" s="20" t="s">
        <v>12</v>
      </c>
      <c r="L482" s="390"/>
      <c r="M482" s="391"/>
      <c r="N482" s="391"/>
      <c r="O482" s="392"/>
      <c r="P482" s="51">
        <v>1423.3083680611312</v>
      </c>
      <c r="Q482" s="390"/>
      <c r="R482" s="397"/>
      <c r="S482" s="53">
        <f t="shared" si="255"/>
        <v>1423.3083680611312</v>
      </c>
    </row>
    <row r="483" spans="1:19" ht="15">
      <c r="A483" s="9" t="s">
        <v>56</v>
      </c>
      <c r="B483" s="390"/>
      <c r="C483" s="391"/>
      <c r="D483" s="391"/>
      <c r="E483" s="392"/>
      <c r="F483" s="45">
        <v>0</v>
      </c>
      <c r="G483" s="390"/>
      <c r="H483" s="392"/>
      <c r="I483" s="44">
        <f t="shared" si="254"/>
        <v>0</v>
      </c>
      <c r="J483" s="5"/>
      <c r="K483" s="21" t="s">
        <v>56</v>
      </c>
      <c r="L483" s="390"/>
      <c r="M483" s="391"/>
      <c r="N483" s="391"/>
      <c r="O483" s="392"/>
      <c r="P483" s="45">
        <v>0</v>
      </c>
      <c r="Q483" s="390"/>
      <c r="R483" s="397"/>
      <c r="S483" s="47">
        <f t="shared" si="255"/>
        <v>0</v>
      </c>
    </row>
    <row r="484" spans="1:19" ht="15">
      <c r="A484" s="8" t="s">
        <v>17</v>
      </c>
      <c r="B484" s="390"/>
      <c r="C484" s="391"/>
      <c r="D484" s="391"/>
      <c r="E484" s="392"/>
      <c r="F484" s="48">
        <v>4.3928997678097508</v>
      </c>
      <c r="G484" s="390"/>
      <c r="H484" s="392"/>
      <c r="I484" s="50">
        <f t="shared" si="254"/>
        <v>4.3928997678097508</v>
      </c>
      <c r="J484" s="5"/>
      <c r="K484" s="20" t="s">
        <v>17</v>
      </c>
      <c r="L484" s="390"/>
      <c r="M484" s="391"/>
      <c r="N484" s="391"/>
      <c r="O484" s="392"/>
      <c r="P484" s="51">
        <v>0.16652722380306972</v>
      </c>
      <c r="Q484" s="390"/>
      <c r="R484" s="397"/>
      <c r="S484" s="53">
        <f t="shared" si="255"/>
        <v>0.16652722380306972</v>
      </c>
    </row>
    <row r="485" spans="1:19" ht="15">
      <c r="A485" s="9" t="s">
        <v>141</v>
      </c>
      <c r="B485" s="390"/>
      <c r="C485" s="391"/>
      <c r="D485" s="391"/>
      <c r="E485" s="392"/>
      <c r="F485" s="45">
        <v>2.998747460462508</v>
      </c>
      <c r="G485" s="390"/>
      <c r="H485" s="392"/>
      <c r="I485" s="44">
        <f t="shared" si="254"/>
        <v>2.998747460462508</v>
      </c>
      <c r="J485" s="5"/>
      <c r="K485" s="21" t="s">
        <v>141</v>
      </c>
      <c r="L485" s="390"/>
      <c r="M485" s="391"/>
      <c r="N485" s="391"/>
      <c r="O485" s="392"/>
      <c r="P485" s="45">
        <v>2.3355080035412841</v>
      </c>
      <c r="Q485" s="390"/>
      <c r="R485" s="397"/>
      <c r="S485" s="47">
        <f t="shared" si="255"/>
        <v>2.3355080035412841</v>
      </c>
    </row>
    <row r="486" spans="1:19" ht="15">
      <c r="A486" s="8" t="s">
        <v>25</v>
      </c>
      <c r="B486" s="390"/>
      <c r="C486" s="391"/>
      <c r="D486" s="391"/>
      <c r="E486" s="392"/>
      <c r="F486" s="48">
        <v>153.61013879980291</v>
      </c>
      <c r="G486" s="390"/>
      <c r="H486" s="392"/>
      <c r="I486" s="50">
        <f t="shared" si="254"/>
        <v>153.61013879980291</v>
      </c>
      <c r="J486" s="5"/>
      <c r="K486" s="20" t="s">
        <v>25</v>
      </c>
      <c r="L486" s="390"/>
      <c r="M486" s="391"/>
      <c r="N486" s="391"/>
      <c r="O486" s="392"/>
      <c r="P486" s="51">
        <v>0</v>
      </c>
      <c r="Q486" s="390"/>
      <c r="R486" s="397"/>
      <c r="S486" s="53">
        <f t="shared" si="255"/>
        <v>0</v>
      </c>
    </row>
    <row r="487" spans="1:19" ht="15">
      <c r="A487" s="9" t="s">
        <v>24</v>
      </c>
      <c r="B487" s="390"/>
      <c r="C487" s="391"/>
      <c r="D487" s="391"/>
      <c r="E487" s="392"/>
      <c r="F487" s="45">
        <v>0</v>
      </c>
      <c r="G487" s="390"/>
      <c r="H487" s="392"/>
      <c r="I487" s="44">
        <f t="shared" si="254"/>
        <v>0</v>
      </c>
      <c r="J487" s="5"/>
      <c r="K487" s="21" t="s">
        <v>24</v>
      </c>
      <c r="L487" s="390"/>
      <c r="M487" s="391"/>
      <c r="N487" s="391"/>
      <c r="O487" s="392"/>
      <c r="P487" s="45">
        <v>0</v>
      </c>
      <c r="Q487" s="390"/>
      <c r="R487" s="397"/>
      <c r="S487" s="47">
        <f t="shared" si="255"/>
        <v>0</v>
      </c>
    </row>
    <row r="488" spans="1:19" ht="15">
      <c r="A488" s="8" t="s">
        <v>57</v>
      </c>
      <c r="B488" s="390"/>
      <c r="C488" s="391"/>
      <c r="D488" s="391"/>
      <c r="E488" s="392"/>
      <c r="F488" s="48">
        <v>0</v>
      </c>
      <c r="G488" s="390"/>
      <c r="H488" s="392"/>
      <c r="I488" s="50">
        <f t="shared" si="254"/>
        <v>0</v>
      </c>
      <c r="J488" s="5"/>
      <c r="K488" s="20" t="s">
        <v>57</v>
      </c>
      <c r="L488" s="390"/>
      <c r="M488" s="391"/>
      <c r="N488" s="391"/>
      <c r="O488" s="392"/>
      <c r="P488" s="51">
        <v>0</v>
      </c>
      <c r="Q488" s="390"/>
      <c r="R488" s="397"/>
      <c r="S488" s="53">
        <f t="shared" si="255"/>
        <v>0</v>
      </c>
    </row>
    <row r="489" spans="1:19" ht="15">
      <c r="A489" s="9" t="s">
        <v>22</v>
      </c>
      <c r="B489" s="390"/>
      <c r="C489" s="391"/>
      <c r="D489" s="391"/>
      <c r="E489" s="392"/>
      <c r="F489" s="45">
        <v>492.39373228905026</v>
      </c>
      <c r="G489" s="390"/>
      <c r="H489" s="392"/>
      <c r="I489" s="44">
        <f t="shared" si="254"/>
        <v>492.39373228905026</v>
      </c>
      <c r="J489" s="5"/>
      <c r="K489" s="21" t="s">
        <v>22</v>
      </c>
      <c r="L489" s="390"/>
      <c r="M489" s="391"/>
      <c r="N489" s="391"/>
      <c r="O489" s="392"/>
      <c r="P489" s="45">
        <v>196.48815453312821</v>
      </c>
      <c r="Q489" s="390"/>
      <c r="R489" s="397"/>
      <c r="S489" s="47">
        <f t="shared" si="255"/>
        <v>196.48815453312821</v>
      </c>
    </row>
    <row r="490" spans="1:19" ht="15">
      <c r="A490" s="8" t="s">
        <v>21</v>
      </c>
      <c r="B490" s="390"/>
      <c r="C490" s="391"/>
      <c r="D490" s="391"/>
      <c r="E490" s="392"/>
      <c r="F490" s="48">
        <v>0</v>
      </c>
      <c r="G490" s="390"/>
      <c r="H490" s="392"/>
      <c r="I490" s="50">
        <f t="shared" si="254"/>
        <v>0</v>
      </c>
      <c r="J490" s="5"/>
      <c r="K490" s="20" t="s">
        <v>21</v>
      </c>
      <c r="L490" s="390"/>
      <c r="M490" s="391"/>
      <c r="N490" s="391"/>
      <c r="O490" s="392"/>
      <c r="P490" s="51">
        <v>0</v>
      </c>
      <c r="Q490" s="390"/>
      <c r="R490" s="397"/>
      <c r="S490" s="53">
        <f t="shared" si="255"/>
        <v>0</v>
      </c>
    </row>
    <row r="491" spans="1:19" ht="15">
      <c r="A491" s="10" t="s">
        <v>61</v>
      </c>
      <c r="B491" s="390"/>
      <c r="C491" s="391"/>
      <c r="D491" s="391"/>
      <c r="E491" s="392"/>
      <c r="F491" s="45">
        <v>0</v>
      </c>
      <c r="G491" s="390"/>
      <c r="H491" s="392"/>
      <c r="I491" s="44">
        <f t="shared" si="254"/>
        <v>0</v>
      </c>
      <c r="J491" s="5"/>
      <c r="K491" s="22" t="s">
        <v>61</v>
      </c>
      <c r="L491" s="390"/>
      <c r="M491" s="391"/>
      <c r="N491" s="391"/>
      <c r="O491" s="392"/>
      <c r="P491" s="45">
        <v>0</v>
      </c>
      <c r="Q491" s="390"/>
      <c r="R491" s="397"/>
      <c r="S491" s="47">
        <f t="shared" si="255"/>
        <v>0</v>
      </c>
    </row>
    <row r="492" spans="1:19">
      <c r="A492" s="11" t="s">
        <v>23</v>
      </c>
      <c r="B492" s="390"/>
      <c r="C492" s="391"/>
      <c r="D492" s="391"/>
      <c r="E492" s="392"/>
      <c r="F492" s="55">
        <v>0</v>
      </c>
      <c r="G492" s="390"/>
      <c r="H492" s="392"/>
      <c r="I492" s="57">
        <f t="shared" si="254"/>
        <v>0</v>
      </c>
      <c r="J492" s="5"/>
      <c r="K492" s="23" t="s">
        <v>23</v>
      </c>
      <c r="L492" s="390"/>
      <c r="M492" s="391"/>
      <c r="N492" s="391"/>
      <c r="O492" s="392"/>
      <c r="P492" s="58">
        <v>0</v>
      </c>
      <c r="Q492" s="390"/>
      <c r="R492" s="397"/>
      <c r="S492" s="60">
        <f t="shared" si="255"/>
        <v>0</v>
      </c>
    </row>
    <row r="493" spans="1:19">
      <c r="A493" s="12" t="s">
        <v>19</v>
      </c>
      <c r="B493" s="390"/>
      <c r="C493" s="391"/>
      <c r="D493" s="391"/>
      <c r="E493" s="392"/>
      <c r="F493" s="61">
        <v>0</v>
      </c>
      <c r="G493" s="390"/>
      <c r="H493" s="392"/>
      <c r="I493" s="63">
        <f t="shared" si="254"/>
        <v>0</v>
      </c>
      <c r="J493" s="5"/>
      <c r="K493" s="24" t="s">
        <v>19</v>
      </c>
      <c r="L493" s="390"/>
      <c r="M493" s="391"/>
      <c r="N493" s="391"/>
      <c r="O493" s="392"/>
      <c r="P493" s="61">
        <v>0</v>
      </c>
      <c r="Q493" s="390"/>
      <c r="R493" s="397"/>
      <c r="S493" s="65">
        <f t="shared" si="255"/>
        <v>0</v>
      </c>
    </row>
    <row r="494" spans="1:19">
      <c r="A494" s="11" t="s">
        <v>20</v>
      </c>
      <c r="B494" s="390"/>
      <c r="C494" s="391"/>
      <c r="D494" s="391"/>
      <c r="E494" s="392"/>
      <c r="F494" s="55">
        <v>0</v>
      </c>
      <c r="G494" s="390"/>
      <c r="H494" s="392"/>
      <c r="I494" s="57">
        <f t="shared" si="254"/>
        <v>0</v>
      </c>
      <c r="J494" s="5"/>
      <c r="K494" s="23" t="s">
        <v>20</v>
      </c>
      <c r="L494" s="390"/>
      <c r="M494" s="391"/>
      <c r="N494" s="391"/>
      <c r="O494" s="392"/>
      <c r="P494" s="58">
        <v>0</v>
      </c>
      <c r="Q494" s="390"/>
      <c r="R494" s="397"/>
      <c r="S494" s="60">
        <f t="shared" si="255"/>
        <v>0</v>
      </c>
    </row>
    <row r="495" spans="1:19" ht="15" thickBot="1">
      <c r="A495" s="13" t="s">
        <v>11</v>
      </c>
      <c r="B495" s="393"/>
      <c r="C495" s="394"/>
      <c r="D495" s="394"/>
      <c r="E495" s="395"/>
      <c r="F495" s="66">
        <v>0</v>
      </c>
      <c r="G495" s="393"/>
      <c r="H495" s="395"/>
      <c r="I495" s="68">
        <f t="shared" si="254"/>
        <v>0</v>
      </c>
      <c r="J495" s="5"/>
      <c r="K495" s="25" t="s">
        <v>11</v>
      </c>
      <c r="L495" s="393"/>
      <c r="M495" s="394"/>
      <c r="N495" s="394"/>
      <c r="O495" s="395"/>
      <c r="P495" s="66">
        <v>0</v>
      </c>
      <c r="Q495" s="393"/>
      <c r="R495" s="398"/>
      <c r="S495" s="70">
        <f t="shared" si="255"/>
        <v>0</v>
      </c>
    </row>
    <row r="496" spans="1:19" ht="15">
      <c r="A496" s="14" t="s">
        <v>26</v>
      </c>
      <c r="B496" s="71">
        <f>SUM(B475:B491)</f>
        <v>0</v>
      </c>
      <c r="C496" s="71">
        <f t="shared" ref="C496:I496" si="256">SUM(C475:C491)</f>
        <v>0</v>
      </c>
      <c r="D496" s="71">
        <f t="shared" si="256"/>
        <v>0</v>
      </c>
      <c r="E496" s="71">
        <f t="shared" si="256"/>
        <v>0</v>
      </c>
      <c r="F496" s="71">
        <f t="shared" si="256"/>
        <v>13271.331834779712</v>
      </c>
      <c r="G496" s="71">
        <f t="shared" si="256"/>
        <v>0</v>
      </c>
      <c r="H496" s="72">
        <f t="shared" si="256"/>
        <v>0</v>
      </c>
      <c r="I496" s="44">
        <f t="shared" si="256"/>
        <v>13271.331834779712</v>
      </c>
      <c r="J496" s="5"/>
      <c r="K496" s="26" t="s">
        <v>26</v>
      </c>
      <c r="L496" s="71">
        <f>SUM(L475:L491)</f>
        <v>0</v>
      </c>
      <c r="M496" s="71">
        <f t="shared" ref="M496:S496" si="257">SUM(M475:M491)</f>
        <v>0</v>
      </c>
      <c r="N496" s="71">
        <f t="shared" si="257"/>
        <v>0</v>
      </c>
      <c r="O496" s="71">
        <f t="shared" si="257"/>
        <v>0</v>
      </c>
      <c r="P496" s="71">
        <f t="shared" si="257"/>
        <v>4688.5333653162879</v>
      </c>
      <c r="Q496" s="71">
        <f t="shared" si="257"/>
        <v>0</v>
      </c>
      <c r="R496" s="71">
        <f t="shared" si="257"/>
        <v>0</v>
      </c>
      <c r="S496" s="73">
        <f t="shared" si="257"/>
        <v>4688.5333653162879</v>
      </c>
    </row>
    <row r="497" spans="1:19" ht="15" thickBot="1">
      <c r="A497" s="15" t="s">
        <v>100</v>
      </c>
      <c r="B497" s="100">
        <f>IF($I496=0,"-",B496/$I496)</f>
        <v>0</v>
      </c>
      <c r="C497" s="100">
        <f t="shared" ref="C497:H497" si="258">IF($I496=0,"-",C496/$I496)</f>
        <v>0</v>
      </c>
      <c r="D497" s="100">
        <f t="shared" si="258"/>
        <v>0</v>
      </c>
      <c r="E497" s="100">
        <f t="shared" si="258"/>
        <v>0</v>
      </c>
      <c r="F497" s="100">
        <f t="shared" si="258"/>
        <v>1</v>
      </c>
      <c r="G497" s="100">
        <f t="shared" si="258"/>
        <v>0</v>
      </c>
      <c r="H497" s="101">
        <f t="shared" si="258"/>
        <v>0</v>
      </c>
      <c r="I497" s="102">
        <f>SUM(B497:H497)</f>
        <v>1</v>
      </c>
      <c r="J497" s="2"/>
      <c r="K497" s="27" t="s">
        <v>100</v>
      </c>
      <c r="L497" s="76">
        <f>IF($S496=0,"-",L496/$S496)</f>
        <v>0</v>
      </c>
      <c r="M497" s="76">
        <f t="shared" ref="M497:R497" si="259">IF($S496=0,"-",M496/$S496)</f>
        <v>0</v>
      </c>
      <c r="N497" s="76">
        <f t="shared" si="259"/>
        <v>0</v>
      </c>
      <c r="O497" s="76">
        <f t="shared" si="259"/>
        <v>0</v>
      </c>
      <c r="P497" s="76">
        <f t="shared" si="259"/>
        <v>1</v>
      </c>
      <c r="Q497" s="76">
        <f t="shared" si="259"/>
        <v>0</v>
      </c>
      <c r="R497" s="77">
        <f t="shared" si="259"/>
        <v>0</v>
      </c>
      <c r="S497" s="78">
        <f>SUM(L497:R497)</f>
        <v>1</v>
      </c>
    </row>
    <row r="498" spans="1:19" ht="15" thickBot="1">
      <c r="A498" s="16"/>
      <c r="B498" s="16"/>
      <c r="C498" s="16"/>
      <c r="D498" s="16"/>
      <c r="E498" s="16"/>
      <c r="F498" s="16"/>
      <c r="G498" s="16"/>
      <c r="H498" s="16"/>
      <c r="I498" s="16"/>
      <c r="K498" s="16"/>
      <c r="L498" s="16"/>
      <c r="M498" s="16"/>
      <c r="N498" s="16"/>
      <c r="O498" s="16"/>
      <c r="P498" s="16"/>
      <c r="Q498" s="16"/>
      <c r="R498" s="16"/>
      <c r="S498" s="16"/>
    </row>
    <row r="499" spans="1:19" ht="28.5">
      <c r="A499" s="433" t="s">
        <v>43</v>
      </c>
      <c r="B499" s="37" t="s">
        <v>0</v>
      </c>
      <c r="C499" s="37" t="s">
        <v>1</v>
      </c>
      <c r="D499" s="37" t="s">
        <v>2</v>
      </c>
      <c r="E499" s="37" t="s">
        <v>3</v>
      </c>
      <c r="F499" s="37" t="s">
        <v>27</v>
      </c>
      <c r="G499" s="37" t="s">
        <v>4</v>
      </c>
      <c r="H499" s="37" t="s">
        <v>5</v>
      </c>
      <c r="I499" s="38" t="s">
        <v>6</v>
      </c>
      <c r="K499" s="385" t="s">
        <v>43</v>
      </c>
      <c r="L499" s="39" t="s">
        <v>0</v>
      </c>
      <c r="M499" s="39" t="s">
        <v>1</v>
      </c>
      <c r="N499" s="39" t="s">
        <v>2</v>
      </c>
      <c r="O499" s="39" t="s">
        <v>3</v>
      </c>
      <c r="P499" s="39" t="s">
        <v>27</v>
      </c>
      <c r="Q499" s="39" t="s">
        <v>4</v>
      </c>
      <c r="R499" s="39" t="s">
        <v>5</v>
      </c>
      <c r="S499" s="40" t="s">
        <v>6</v>
      </c>
    </row>
    <row r="500" spans="1:19" ht="15" customHeight="1">
      <c r="A500" s="434" t="s">
        <v>43</v>
      </c>
      <c r="B500" s="372" t="s">
        <v>109</v>
      </c>
      <c r="C500" s="373"/>
      <c r="D500" s="373"/>
      <c r="E500" s="373"/>
      <c r="F500" s="373"/>
      <c r="G500" s="373"/>
      <c r="H500" s="373"/>
      <c r="I500" s="374"/>
      <c r="K500" s="386" t="s">
        <v>43</v>
      </c>
      <c r="L500" s="369" t="s">
        <v>109</v>
      </c>
      <c r="M500" s="370"/>
      <c r="N500" s="370"/>
      <c r="O500" s="370"/>
      <c r="P500" s="370"/>
      <c r="Q500" s="370"/>
      <c r="R500" s="370"/>
      <c r="S500" s="371"/>
    </row>
    <row r="501" spans="1:19" ht="15">
      <c r="A501" s="7" t="s">
        <v>7</v>
      </c>
      <c r="B501" s="387"/>
      <c r="C501" s="388"/>
      <c r="D501" s="388"/>
      <c r="E501" s="389"/>
      <c r="F501" s="42">
        <v>0</v>
      </c>
      <c r="G501" s="387"/>
      <c r="H501" s="389"/>
      <c r="I501" s="44">
        <f>SUM(B501:H501)</f>
        <v>0</v>
      </c>
      <c r="J501" s="5"/>
      <c r="K501" s="28" t="s">
        <v>7</v>
      </c>
      <c r="L501" s="387"/>
      <c r="M501" s="388"/>
      <c r="N501" s="388"/>
      <c r="O501" s="389"/>
      <c r="P501" s="42">
        <v>0</v>
      </c>
      <c r="Q501" s="387"/>
      <c r="R501" s="396"/>
      <c r="S501" s="83">
        <f>SUM(L501:R501)</f>
        <v>0</v>
      </c>
    </row>
    <row r="502" spans="1:19" ht="15">
      <c r="A502" s="8" t="s">
        <v>8</v>
      </c>
      <c r="B502" s="390"/>
      <c r="C502" s="391"/>
      <c r="D502" s="391"/>
      <c r="E502" s="392"/>
      <c r="F502" s="48">
        <v>0</v>
      </c>
      <c r="G502" s="390"/>
      <c r="H502" s="392"/>
      <c r="I502" s="50">
        <f t="shared" ref="I502:I521" si="260">SUM(B502:H502)</f>
        <v>0</v>
      </c>
      <c r="J502" s="5"/>
      <c r="K502" s="20" t="s">
        <v>8</v>
      </c>
      <c r="L502" s="390"/>
      <c r="M502" s="391"/>
      <c r="N502" s="391"/>
      <c r="O502" s="392"/>
      <c r="P502" s="51">
        <v>0</v>
      </c>
      <c r="Q502" s="390"/>
      <c r="R502" s="397"/>
      <c r="S502" s="53">
        <f t="shared" ref="S502:S521" si="261">SUM(L502:R502)</f>
        <v>0</v>
      </c>
    </row>
    <row r="503" spans="1:19" ht="15">
      <c r="A503" s="9" t="s">
        <v>10</v>
      </c>
      <c r="B503" s="390"/>
      <c r="C503" s="391"/>
      <c r="D503" s="391"/>
      <c r="E503" s="392"/>
      <c r="F503" s="45">
        <v>0</v>
      </c>
      <c r="G503" s="390"/>
      <c r="H503" s="392"/>
      <c r="I503" s="44">
        <f t="shared" si="260"/>
        <v>0</v>
      </c>
      <c r="J503" s="5"/>
      <c r="K503" s="21" t="s">
        <v>10</v>
      </c>
      <c r="L503" s="390"/>
      <c r="M503" s="391"/>
      <c r="N503" s="391"/>
      <c r="O503" s="392"/>
      <c r="P503" s="45">
        <v>0</v>
      </c>
      <c r="Q503" s="390"/>
      <c r="R503" s="397"/>
      <c r="S503" s="47">
        <f t="shared" si="261"/>
        <v>0</v>
      </c>
    </row>
    <row r="504" spans="1:19" ht="15">
      <c r="A504" s="8" t="s">
        <v>53</v>
      </c>
      <c r="B504" s="390"/>
      <c r="C504" s="391"/>
      <c r="D504" s="391"/>
      <c r="E504" s="392"/>
      <c r="F504" s="48">
        <v>0</v>
      </c>
      <c r="G504" s="390"/>
      <c r="H504" s="392"/>
      <c r="I504" s="50">
        <f t="shared" si="260"/>
        <v>0</v>
      </c>
      <c r="J504" s="5"/>
      <c r="K504" s="20" t="s">
        <v>53</v>
      </c>
      <c r="L504" s="390"/>
      <c r="M504" s="391"/>
      <c r="N504" s="391"/>
      <c r="O504" s="392"/>
      <c r="P504" s="51">
        <v>0</v>
      </c>
      <c r="Q504" s="390"/>
      <c r="R504" s="397"/>
      <c r="S504" s="53">
        <f t="shared" si="261"/>
        <v>0</v>
      </c>
    </row>
    <row r="505" spans="1:19" ht="15">
      <c r="A505" s="9" t="s">
        <v>16</v>
      </c>
      <c r="B505" s="390"/>
      <c r="C505" s="391"/>
      <c r="D505" s="391"/>
      <c r="E505" s="392"/>
      <c r="F505" s="45">
        <v>0</v>
      </c>
      <c r="G505" s="390"/>
      <c r="H505" s="392"/>
      <c r="I505" s="44">
        <f t="shared" si="260"/>
        <v>0</v>
      </c>
      <c r="J505" s="5"/>
      <c r="K505" s="21" t="s">
        <v>16</v>
      </c>
      <c r="L505" s="390"/>
      <c r="M505" s="391"/>
      <c r="N505" s="391"/>
      <c r="O505" s="392"/>
      <c r="P505" s="45">
        <v>0</v>
      </c>
      <c r="Q505" s="390"/>
      <c r="R505" s="397"/>
      <c r="S505" s="47">
        <f t="shared" si="261"/>
        <v>0</v>
      </c>
    </row>
    <row r="506" spans="1:19" ht="15">
      <c r="A506" s="8" t="s">
        <v>65</v>
      </c>
      <c r="B506" s="390"/>
      <c r="C506" s="391"/>
      <c r="D506" s="391"/>
      <c r="E506" s="392"/>
      <c r="F506" s="48">
        <v>0</v>
      </c>
      <c r="G506" s="390"/>
      <c r="H506" s="392"/>
      <c r="I506" s="50">
        <f t="shared" si="260"/>
        <v>0</v>
      </c>
      <c r="J506" s="5"/>
      <c r="K506" s="20" t="s">
        <v>65</v>
      </c>
      <c r="L506" s="390"/>
      <c r="M506" s="391"/>
      <c r="N506" s="391"/>
      <c r="O506" s="392"/>
      <c r="P506" s="51">
        <v>0</v>
      </c>
      <c r="Q506" s="390"/>
      <c r="R506" s="397"/>
      <c r="S506" s="53">
        <f t="shared" si="261"/>
        <v>0</v>
      </c>
    </row>
    <row r="507" spans="1:19" ht="15">
      <c r="A507" s="9" t="s">
        <v>55</v>
      </c>
      <c r="B507" s="390"/>
      <c r="C507" s="391"/>
      <c r="D507" s="391"/>
      <c r="E507" s="392"/>
      <c r="F507" s="45">
        <v>0</v>
      </c>
      <c r="G507" s="390"/>
      <c r="H507" s="392"/>
      <c r="I507" s="44">
        <f t="shared" si="260"/>
        <v>0</v>
      </c>
      <c r="J507" s="5"/>
      <c r="K507" s="21" t="s">
        <v>55</v>
      </c>
      <c r="L507" s="390"/>
      <c r="M507" s="391"/>
      <c r="N507" s="391"/>
      <c r="O507" s="392"/>
      <c r="P507" s="45">
        <v>0</v>
      </c>
      <c r="Q507" s="390"/>
      <c r="R507" s="397"/>
      <c r="S507" s="47">
        <f t="shared" si="261"/>
        <v>0</v>
      </c>
    </row>
    <row r="508" spans="1:19" ht="15">
      <c r="A508" s="8" t="s">
        <v>12</v>
      </c>
      <c r="B508" s="390"/>
      <c r="C508" s="391"/>
      <c r="D508" s="391"/>
      <c r="E508" s="392"/>
      <c r="F508" s="48">
        <v>0</v>
      </c>
      <c r="G508" s="390"/>
      <c r="H508" s="392"/>
      <c r="I508" s="50">
        <f t="shared" si="260"/>
        <v>0</v>
      </c>
      <c r="J508" s="5"/>
      <c r="K508" s="20" t="s">
        <v>12</v>
      </c>
      <c r="L508" s="390"/>
      <c r="M508" s="391"/>
      <c r="N508" s="391"/>
      <c r="O508" s="392"/>
      <c r="P508" s="51">
        <v>0</v>
      </c>
      <c r="Q508" s="390"/>
      <c r="R508" s="397"/>
      <c r="S508" s="53">
        <f t="shared" si="261"/>
        <v>0</v>
      </c>
    </row>
    <row r="509" spans="1:19" ht="15">
      <c r="A509" s="9" t="s">
        <v>56</v>
      </c>
      <c r="B509" s="390"/>
      <c r="C509" s="391"/>
      <c r="D509" s="391"/>
      <c r="E509" s="392"/>
      <c r="F509" s="45">
        <v>0</v>
      </c>
      <c r="G509" s="390"/>
      <c r="H509" s="392"/>
      <c r="I509" s="44">
        <f t="shared" si="260"/>
        <v>0</v>
      </c>
      <c r="J509" s="5"/>
      <c r="K509" s="21" t="s">
        <v>56</v>
      </c>
      <c r="L509" s="390"/>
      <c r="M509" s="391"/>
      <c r="N509" s="391"/>
      <c r="O509" s="392"/>
      <c r="P509" s="45">
        <v>0</v>
      </c>
      <c r="Q509" s="390"/>
      <c r="R509" s="397"/>
      <c r="S509" s="47">
        <f t="shared" si="261"/>
        <v>0</v>
      </c>
    </row>
    <row r="510" spans="1:19" ht="15">
      <c r="A510" s="8" t="s">
        <v>17</v>
      </c>
      <c r="B510" s="390"/>
      <c r="C510" s="391"/>
      <c r="D510" s="391"/>
      <c r="E510" s="392"/>
      <c r="F510" s="48">
        <v>0</v>
      </c>
      <c r="G510" s="390"/>
      <c r="H510" s="392"/>
      <c r="I510" s="50">
        <f t="shared" si="260"/>
        <v>0</v>
      </c>
      <c r="J510" s="5"/>
      <c r="K510" s="20" t="s">
        <v>17</v>
      </c>
      <c r="L510" s="390"/>
      <c r="M510" s="391"/>
      <c r="N510" s="391"/>
      <c r="O510" s="392"/>
      <c r="P510" s="51">
        <v>0</v>
      </c>
      <c r="Q510" s="390"/>
      <c r="R510" s="397"/>
      <c r="S510" s="53">
        <f t="shared" si="261"/>
        <v>0</v>
      </c>
    </row>
    <row r="511" spans="1:19" ht="15">
      <c r="A511" s="9" t="s">
        <v>141</v>
      </c>
      <c r="B511" s="390"/>
      <c r="C511" s="391"/>
      <c r="D511" s="391"/>
      <c r="E511" s="392"/>
      <c r="F511" s="45">
        <v>0</v>
      </c>
      <c r="G511" s="390"/>
      <c r="H511" s="392"/>
      <c r="I511" s="44">
        <f t="shared" si="260"/>
        <v>0</v>
      </c>
      <c r="J511" s="5"/>
      <c r="K511" s="21" t="s">
        <v>141</v>
      </c>
      <c r="L511" s="390"/>
      <c r="M511" s="391"/>
      <c r="N511" s="391"/>
      <c r="O511" s="392"/>
      <c r="P511" s="45">
        <v>0</v>
      </c>
      <c r="Q511" s="390"/>
      <c r="R511" s="397"/>
      <c r="S511" s="47">
        <f t="shared" si="261"/>
        <v>0</v>
      </c>
    </row>
    <row r="512" spans="1:19" ht="15">
      <c r="A512" s="8" t="s">
        <v>25</v>
      </c>
      <c r="B512" s="390"/>
      <c r="C512" s="391"/>
      <c r="D512" s="391"/>
      <c r="E512" s="392"/>
      <c r="F512" s="48">
        <v>0</v>
      </c>
      <c r="G512" s="390"/>
      <c r="H512" s="392"/>
      <c r="I512" s="50">
        <f t="shared" si="260"/>
        <v>0</v>
      </c>
      <c r="J512" s="5"/>
      <c r="K512" s="20" t="s">
        <v>25</v>
      </c>
      <c r="L512" s="390"/>
      <c r="M512" s="391"/>
      <c r="N512" s="391"/>
      <c r="O512" s="392"/>
      <c r="P512" s="51">
        <v>0</v>
      </c>
      <c r="Q512" s="390"/>
      <c r="R512" s="397"/>
      <c r="S512" s="53">
        <f t="shared" si="261"/>
        <v>0</v>
      </c>
    </row>
    <row r="513" spans="1:19" ht="15">
      <c r="A513" s="9" t="s">
        <v>24</v>
      </c>
      <c r="B513" s="390"/>
      <c r="C513" s="391"/>
      <c r="D513" s="391"/>
      <c r="E513" s="392"/>
      <c r="F513" s="45">
        <v>0</v>
      </c>
      <c r="G513" s="390"/>
      <c r="H513" s="392"/>
      <c r="I513" s="44">
        <f t="shared" si="260"/>
        <v>0</v>
      </c>
      <c r="J513" s="5"/>
      <c r="K513" s="21" t="s">
        <v>24</v>
      </c>
      <c r="L513" s="390"/>
      <c r="M513" s="391"/>
      <c r="N513" s="391"/>
      <c r="O513" s="392"/>
      <c r="P513" s="45">
        <v>0</v>
      </c>
      <c r="Q513" s="390"/>
      <c r="R513" s="397"/>
      <c r="S513" s="47">
        <f t="shared" si="261"/>
        <v>0</v>
      </c>
    </row>
    <row r="514" spans="1:19" ht="15">
      <c r="A514" s="8" t="s">
        <v>57</v>
      </c>
      <c r="B514" s="390"/>
      <c r="C514" s="391"/>
      <c r="D514" s="391"/>
      <c r="E514" s="392"/>
      <c r="F514" s="48">
        <v>0</v>
      </c>
      <c r="G514" s="390"/>
      <c r="H514" s="392"/>
      <c r="I514" s="50">
        <f t="shared" si="260"/>
        <v>0</v>
      </c>
      <c r="J514" s="5"/>
      <c r="K514" s="20" t="s">
        <v>57</v>
      </c>
      <c r="L514" s="390"/>
      <c r="M514" s="391"/>
      <c r="N514" s="391"/>
      <c r="O514" s="392"/>
      <c r="P514" s="51">
        <v>0</v>
      </c>
      <c r="Q514" s="390"/>
      <c r="R514" s="397"/>
      <c r="S514" s="53">
        <f t="shared" si="261"/>
        <v>0</v>
      </c>
    </row>
    <row r="515" spans="1:19" ht="15">
      <c r="A515" s="9" t="s">
        <v>22</v>
      </c>
      <c r="B515" s="390"/>
      <c r="C515" s="391"/>
      <c r="D515" s="391"/>
      <c r="E515" s="392"/>
      <c r="F515" s="45">
        <v>0</v>
      </c>
      <c r="G515" s="390"/>
      <c r="H515" s="392"/>
      <c r="I515" s="44">
        <f t="shared" si="260"/>
        <v>0</v>
      </c>
      <c r="J515" s="5"/>
      <c r="K515" s="21" t="s">
        <v>22</v>
      </c>
      <c r="L515" s="390"/>
      <c r="M515" s="391"/>
      <c r="N515" s="391"/>
      <c r="O515" s="392"/>
      <c r="P515" s="45">
        <v>0</v>
      </c>
      <c r="Q515" s="390"/>
      <c r="R515" s="397"/>
      <c r="S515" s="47">
        <f t="shared" si="261"/>
        <v>0</v>
      </c>
    </row>
    <row r="516" spans="1:19" ht="15">
      <c r="A516" s="8" t="s">
        <v>21</v>
      </c>
      <c r="B516" s="390"/>
      <c r="C516" s="391"/>
      <c r="D516" s="391"/>
      <c r="E516" s="392"/>
      <c r="F516" s="48">
        <v>0</v>
      </c>
      <c r="G516" s="390"/>
      <c r="H516" s="392"/>
      <c r="I516" s="50">
        <f t="shared" si="260"/>
        <v>0</v>
      </c>
      <c r="J516" s="5"/>
      <c r="K516" s="20" t="s">
        <v>21</v>
      </c>
      <c r="L516" s="390"/>
      <c r="M516" s="391"/>
      <c r="N516" s="391"/>
      <c r="O516" s="392"/>
      <c r="P516" s="51">
        <v>0</v>
      </c>
      <c r="Q516" s="390"/>
      <c r="R516" s="397"/>
      <c r="S516" s="53">
        <f t="shared" si="261"/>
        <v>0</v>
      </c>
    </row>
    <row r="517" spans="1:19" ht="15">
      <c r="A517" s="10" t="s">
        <v>61</v>
      </c>
      <c r="B517" s="390"/>
      <c r="C517" s="391"/>
      <c r="D517" s="391"/>
      <c r="E517" s="392"/>
      <c r="F517" s="45">
        <v>0</v>
      </c>
      <c r="G517" s="390"/>
      <c r="H517" s="392"/>
      <c r="I517" s="44">
        <f t="shared" si="260"/>
        <v>0</v>
      </c>
      <c r="J517" s="5"/>
      <c r="K517" s="22" t="s">
        <v>61</v>
      </c>
      <c r="L517" s="390"/>
      <c r="M517" s="391"/>
      <c r="N517" s="391"/>
      <c r="O517" s="392"/>
      <c r="P517" s="45">
        <v>0</v>
      </c>
      <c r="Q517" s="390"/>
      <c r="R517" s="397"/>
      <c r="S517" s="47">
        <f t="shared" si="261"/>
        <v>0</v>
      </c>
    </row>
    <row r="518" spans="1:19">
      <c r="A518" s="11" t="s">
        <v>23</v>
      </c>
      <c r="B518" s="390"/>
      <c r="C518" s="391"/>
      <c r="D518" s="391"/>
      <c r="E518" s="392"/>
      <c r="F518" s="55">
        <v>0</v>
      </c>
      <c r="G518" s="390"/>
      <c r="H518" s="392"/>
      <c r="I518" s="57">
        <f t="shared" si="260"/>
        <v>0</v>
      </c>
      <c r="J518" s="5"/>
      <c r="K518" s="23" t="s">
        <v>23</v>
      </c>
      <c r="L518" s="390"/>
      <c r="M518" s="391"/>
      <c r="N518" s="391"/>
      <c r="O518" s="392"/>
      <c r="P518" s="58">
        <v>0</v>
      </c>
      <c r="Q518" s="390"/>
      <c r="R518" s="397"/>
      <c r="S518" s="60">
        <f t="shared" si="261"/>
        <v>0</v>
      </c>
    </row>
    <row r="519" spans="1:19">
      <c r="A519" s="12" t="s">
        <v>19</v>
      </c>
      <c r="B519" s="390"/>
      <c r="C519" s="391"/>
      <c r="D519" s="391"/>
      <c r="E519" s="392"/>
      <c r="F519" s="61">
        <v>0</v>
      </c>
      <c r="G519" s="390"/>
      <c r="H519" s="392"/>
      <c r="I519" s="63">
        <f t="shared" si="260"/>
        <v>0</v>
      </c>
      <c r="J519" s="5"/>
      <c r="K519" s="24" t="s">
        <v>19</v>
      </c>
      <c r="L519" s="390"/>
      <c r="M519" s="391"/>
      <c r="N519" s="391"/>
      <c r="O519" s="392"/>
      <c r="P519" s="61">
        <v>0</v>
      </c>
      <c r="Q519" s="390"/>
      <c r="R519" s="397"/>
      <c r="S519" s="65">
        <f t="shared" si="261"/>
        <v>0</v>
      </c>
    </row>
    <row r="520" spans="1:19">
      <c r="A520" s="11" t="s">
        <v>20</v>
      </c>
      <c r="B520" s="390"/>
      <c r="C520" s="391"/>
      <c r="D520" s="391"/>
      <c r="E520" s="392"/>
      <c r="F520" s="55">
        <v>0</v>
      </c>
      <c r="G520" s="390"/>
      <c r="H520" s="392"/>
      <c r="I520" s="57">
        <f t="shared" si="260"/>
        <v>0</v>
      </c>
      <c r="J520" s="5"/>
      <c r="K520" s="23" t="s">
        <v>20</v>
      </c>
      <c r="L520" s="390"/>
      <c r="M520" s="391"/>
      <c r="N520" s="391"/>
      <c r="O520" s="392"/>
      <c r="P520" s="58">
        <v>0</v>
      </c>
      <c r="Q520" s="390"/>
      <c r="R520" s="397"/>
      <c r="S520" s="60">
        <f t="shared" si="261"/>
        <v>0</v>
      </c>
    </row>
    <row r="521" spans="1:19" ht="15" thickBot="1">
      <c r="A521" s="13" t="s">
        <v>11</v>
      </c>
      <c r="B521" s="393"/>
      <c r="C521" s="394"/>
      <c r="D521" s="394"/>
      <c r="E521" s="395"/>
      <c r="F521" s="66">
        <v>0</v>
      </c>
      <c r="G521" s="393"/>
      <c r="H521" s="395"/>
      <c r="I521" s="68">
        <f t="shared" si="260"/>
        <v>0</v>
      </c>
      <c r="J521" s="5"/>
      <c r="K521" s="25" t="s">
        <v>11</v>
      </c>
      <c r="L521" s="393"/>
      <c r="M521" s="394"/>
      <c r="N521" s="394"/>
      <c r="O521" s="395"/>
      <c r="P521" s="66">
        <v>0</v>
      </c>
      <c r="Q521" s="393"/>
      <c r="R521" s="398"/>
      <c r="S521" s="70">
        <f t="shared" si="261"/>
        <v>0</v>
      </c>
    </row>
    <row r="522" spans="1:19" ht="15">
      <c r="A522" s="14" t="s">
        <v>26</v>
      </c>
      <c r="B522" s="71">
        <f>SUM(B501:B517)</f>
        <v>0</v>
      </c>
      <c r="C522" s="71">
        <f t="shared" ref="C522:I522" si="262">SUM(C501:C517)</f>
        <v>0</v>
      </c>
      <c r="D522" s="71">
        <f t="shared" si="262"/>
        <v>0</v>
      </c>
      <c r="E522" s="71">
        <f t="shared" si="262"/>
        <v>0</v>
      </c>
      <c r="F522" s="71">
        <f t="shared" si="262"/>
        <v>0</v>
      </c>
      <c r="G522" s="71">
        <f t="shared" si="262"/>
        <v>0</v>
      </c>
      <c r="H522" s="72">
        <f t="shared" si="262"/>
        <v>0</v>
      </c>
      <c r="I522" s="44">
        <f t="shared" si="262"/>
        <v>0</v>
      </c>
      <c r="J522" s="5"/>
      <c r="K522" s="26" t="s">
        <v>26</v>
      </c>
      <c r="L522" s="71">
        <f>SUM(L501:L517)</f>
        <v>0</v>
      </c>
      <c r="M522" s="71">
        <f t="shared" ref="M522:S522" si="263">SUM(M501:M517)</f>
        <v>0</v>
      </c>
      <c r="N522" s="71">
        <f t="shared" si="263"/>
        <v>0</v>
      </c>
      <c r="O522" s="71">
        <f t="shared" si="263"/>
        <v>0</v>
      </c>
      <c r="P522" s="71">
        <f t="shared" si="263"/>
        <v>0</v>
      </c>
      <c r="Q522" s="71">
        <f t="shared" si="263"/>
        <v>0</v>
      </c>
      <c r="R522" s="72">
        <f t="shared" si="263"/>
        <v>0</v>
      </c>
      <c r="S522" s="73">
        <f t="shared" si="263"/>
        <v>0</v>
      </c>
    </row>
    <row r="523" spans="1:19" ht="15" thickBot="1">
      <c r="A523" s="15" t="s">
        <v>100</v>
      </c>
      <c r="B523" s="100" t="str">
        <f>IF($I522=0,"-",B522/$I522)</f>
        <v>-</v>
      </c>
      <c r="C523" s="100" t="str">
        <f t="shared" ref="C523:H523" si="264">IF($I522=0,"-",C522/$I522)</f>
        <v>-</v>
      </c>
      <c r="D523" s="100" t="str">
        <f t="shared" si="264"/>
        <v>-</v>
      </c>
      <c r="E523" s="100" t="str">
        <f t="shared" si="264"/>
        <v>-</v>
      </c>
      <c r="F523" s="100" t="str">
        <f t="shared" si="264"/>
        <v>-</v>
      </c>
      <c r="G523" s="100" t="str">
        <f t="shared" si="264"/>
        <v>-</v>
      </c>
      <c r="H523" s="101" t="str">
        <f t="shared" si="264"/>
        <v>-</v>
      </c>
      <c r="I523" s="102">
        <f>SUM(B523:H523)</f>
        <v>0</v>
      </c>
      <c r="J523" s="2"/>
      <c r="K523" s="27" t="s">
        <v>100</v>
      </c>
      <c r="L523" s="76" t="str">
        <f>IF($S522=0,"-",L522/$S522)</f>
        <v>-</v>
      </c>
      <c r="M523" s="76" t="str">
        <f t="shared" ref="M523:R523" si="265">IF($S522=0,"-",M522/$S522)</f>
        <v>-</v>
      </c>
      <c r="N523" s="76" t="str">
        <f t="shared" si="265"/>
        <v>-</v>
      </c>
      <c r="O523" s="76" t="str">
        <f t="shared" si="265"/>
        <v>-</v>
      </c>
      <c r="P523" s="76" t="str">
        <f t="shared" si="265"/>
        <v>-</v>
      </c>
      <c r="Q523" s="76" t="str">
        <f t="shared" si="265"/>
        <v>-</v>
      </c>
      <c r="R523" s="77" t="str">
        <f t="shared" si="265"/>
        <v>-</v>
      </c>
      <c r="S523" s="78">
        <f>SUM(L523:R523)</f>
        <v>0</v>
      </c>
    </row>
    <row r="524" spans="1:19" ht="15" thickBot="1">
      <c r="A524" s="16"/>
      <c r="B524" s="16"/>
      <c r="C524" s="16"/>
      <c r="D524" s="16"/>
      <c r="E524" s="16"/>
      <c r="F524" s="16"/>
      <c r="G524" s="16"/>
      <c r="H524" s="16"/>
      <c r="I524" s="16"/>
      <c r="K524" s="16"/>
      <c r="L524" s="16"/>
      <c r="M524" s="16"/>
      <c r="N524" s="16"/>
      <c r="O524" s="16"/>
      <c r="P524" s="16"/>
      <c r="Q524" s="16"/>
      <c r="R524" s="16"/>
      <c r="S524" s="16"/>
    </row>
    <row r="525" spans="1:19" ht="28.5">
      <c r="A525" s="433" t="s">
        <v>44</v>
      </c>
      <c r="B525" s="37" t="s">
        <v>0</v>
      </c>
      <c r="C525" s="37" t="s">
        <v>1</v>
      </c>
      <c r="D525" s="37" t="s">
        <v>2</v>
      </c>
      <c r="E525" s="37" t="s">
        <v>3</v>
      </c>
      <c r="F525" s="37" t="s">
        <v>27</v>
      </c>
      <c r="G525" s="37" t="s">
        <v>4</v>
      </c>
      <c r="H525" s="37" t="s">
        <v>5</v>
      </c>
      <c r="I525" s="38" t="s">
        <v>6</v>
      </c>
      <c r="K525" s="385" t="s">
        <v>44</v>
      </c>
      <c r="L525" s="39" t="s">
        <v>0</v>
      </c>
      <c r="M525" s="39" t="s">
        <v>1</v>
      </c>
      <c r="N525" s="39" t="s">
        <v>2</v>
      </c>
      <c r="O525" s="39" t="s">
        <v>3</v>
      </c>
      <c r="P525" s="39" t="s">
        <v>27</v>
      </c>
      <c r="Q525" s="39" t="s">
        <v>4</v>
      </c>
      <c r="R525" s="39" t="s">
        <v>5</v>
      </c>
      <c r="S525" s="40" t="s">
        <v>6</v>
      </c>
    </row>
    <row r="526" spans="1:19" ht="15" customHeight="1">
      <c r="A526" s="434" t="s">
        <v>44</v>
      </c>
      <c r="B526" s="372" t="s">
        <v>109</v>
      </c>
      <c r="C526" s="373"/>
      <c r="D526" s="373"/>
      <c r="E526" s="373"/>
      <c r="F526" s="373"/>
      <c r="G526" s="373"/>
      <c r="H526" s="373"/>
      <c r="I526" s="374"/>
      <c r="K526" s="386" t="s">
        <v>44</v>
      </c>
      <c r="L526" s="369" t="s">
        <v>109</v>
      </c>
      <c r="M526" s="370"/>
      <c r="N526" s="370"/>
      <c r="O526" s="370"/>
      <c r="P526" s="370"/>
      <c r="Q526" s="370"/>
      <c r="R526" s="370"/>
      <c r="S526" s="371"/>
    </row>
    <row r="527" spans="1:19" ht="15">
      <c r="A527" s="7" t="s">
        <v>7</v>
      </c>
      <c r="B527" s="387"/>
      <c r="C527" s="388"/>
      <c r="D527" s="388"/>
      <c r="E527" s="389"/>
      <c r="F527" s="42">
        <v>0</v>
      </c>
      <c r="G527" s="387"/>
      <c r="H527" s="389"/>
      <c r="I527" s="44">
        <f>SUM(B527:H527)</f>
        <v>0</v>
      </c>
      <c r="J527" s="5"/>
      <c r="K527" s="28" t="s">
        <v>7</v>
      </c>
      <c r="L527" s="387"/>
      <c r="M527" s="388"/>
      <c r="N527" s="388"/>
      <c r="O527" s="389"/>
      <c r="P527" s="42">
        <v>0</v>
      </c>
      <c r="Q527" s="387"/>
      <c r="R527" s="396"/>
      <c r="S527" s="83">
        <f>SUM(L527:R527)</f>
        <v>0</v>
      </c>
    </row>
    <row r="528" spans="1:19" ht="15">
      <c r="A528" s="8" t="s">
        <v>8</v>
      </c>
      <c r="B528" s="390"/>
      <c r="C528" s="391"/>
      <c r="D528" s="391"/>
      <c r="E528" s="392"/>
      <c r="F528" s="48">
        <v>0</v>
      </c>
      <c r="G528" s="390"/>
      <c r="H528" s="392"/>
      <c r="I528" s="50">
        <f t="shared" ref="I528:I547" si="266">SUM(B528:H528)</f>
        <v>0</v>
      </c>
      <c r="J528" s="5"/>
      <c r="K528" s="20" t="s">
        <v>8</v>
      </c>
      <c r="L528" s="390"/>
      <c r="M528" s="391"/>
      <c r="N528" s="391"/>
      <c r="O528" s="392"/>
      <c r="P528" s="51">
        <v>0</v>
      </c>
      <c r="Q528" s="390"/>
      <c r="R528" s="397"/>
      <c r="S528" s="53">
        <f t="shared" ref="S528:S547" si="267">SUM(L528:R528)</f>
        <v>0</v>
      </c>
    </row>
    <row r="529" spans="1:19" ht="15">
      <c r="A529" s="9" t="s">
        <v>10</v>
      </c>
      <c r="B529" s="390"/>
      <c r="C529" s="391"/>
      <c r="D529" s="391"/>
      <c r="E529" s="392"/>
      <c r="F529" s="45">
        <v>0</v>
      </c>
      <c r="G529" s="390"/>
      <c r="H529" s="392"/>
      <c r="I529" s="44">
        <f t="shared" si="266"/>
        <v>0</v>
      </c>
      <c r="J529" s="5"/>
      <c r="K529" s="21" t="s">
        <v>10</v>
      </c>
      <c r="L529" s="390"/>
      <c r="M529" s="391"/>
      <c r="N529" s="391"/>
      <c r="O529" s="392"/>
      <c r="P529" s="45">
        <v>0</v>
      </c>
      <c r="Q529" s="390"/>
      <c r="R529" s="397"/>
      <c r="S529" s="47">
        <f t="shared" si="267"/>
        <v>0</v>
      </c>
    </row>
    <row r="530" spans="1:19" ht="15">
      <c r="A530" s="8" t="s">
        <v>53</v>
      </c>
      <c r="B530" s="390"/>
      <c r="C530" s="391"/>
      <c r="D530" s="391"/>
      <c r="E530" s="392"/>
      <c r="F530" s="48">
        <v>0</v>
      </c>
      <c r="G530" s="390"/>
      <c r="H530" s="392"/>
      <c r="I530" s="50">
        <f t="shared" si="266"/>
        <v>0</v>
      </c>
      <c r="J530" s="5"/>
      <c r="K530" s="20" t="s">
        <v>53</v>
      </c>
      <c r="L530" s="390"/>
      <c r="M530" s="391"/>
      <c r="N530" s="391"/>
      <c r="O530" s="392"/>
      <c r="P530" s="51">
        <v>0</v>
      </c>
      <c r="Q530" s="390"/>
      <c r="R530" s="397"/>
      <c r="S530" s="53">
        <f t="shared" si="267"/>
        <v>0</v>
      </c>
    </row>
    <row r="531" spans="1:19" ht="15">
      <c r="A531" s="9" t="s">
        <v>16</v>
      </c>
      <c r="B531" s="390"/>
      <c r="C531" s="391"/>
      <c r="D531" s="391"/>
      <c r="E531" s="392"/>
      <c r="F531" s="45">
        <v>0</v>
      </c>
      <c r="G531" s="390"/>
      <c r="H531" s="392"/>
      <c r="I531" s="44">
        <f t="shared" si="266"/>
        <v>0</v>
      </c>
      <c r="J531" s="5"/>
      <c r="K531" s="21" t="s">
        <v>16</v>
      </c>
      <c r="L531" s="390"/>
      <c r="M531" s="391"/>
      <c r="N531" s="391"/>
      <c r="O531" s="392"/>
      <c r="P531" s="45">
        <v>0</v>
      </c>
      <c r="Q531" s="390"/>
      <c r="R531" s="397"/>
      <c r="S531" s="47">
        <f t="shared" si="267"/>
        <v>0</v>
      </c>
    </row>
    <row r="532" spans="1:19" ht="15">
      <c r="A532" s="8" t="s">
        <v>65</v>
      </c>
      <c r="B532" s="390"/>
      <c r="C532" s="391"/>
      <c r="D532" s="391"/>
      <c r="E532" s="392"/>
      <c r="F532" s="48">
        <v>0</v>
      </c>
      <c r="G532" s="390"/>
      <c r="H532" s="392"/>
      <c r="I532" s="50">
        <f t="shared" si="266"/>
        <v>0</v>
      </c>
      <c r="J532" s="5"/>
      <c r="K532" s="20" t="s">
        <v>65</v>
      </c>
      <c r="L532" s="390"/>
      <c r="M532" s="391"/>
      <c r="N532" s="391"/>
      <c r="O532" s="392"/>
      <c r="P532" s="51">
        <v>0</v>
      </c>
      <c r="Q532" s="390"/>
      <c r="R532" s="397"/>
      <c r="S532" s="53">
        <f t="shared" si="267"/>
        <v>0</v>
      </c>
    </row>
    <row r="533" spans="1:19" ht="15">
      <c r="A533" s="9" t="s">
        <v>55</v>
      </c>
      <c r="B533" s="390"/>
      <c r="C533" s="391"/>
      <c r="D533" s="391"/>
      <c r="E533" s="392"/>
      <c r="F533" s="45">
        <v>5.0874832571098629</v>
      </c>
      <c r="G533" s="390"/>
      <c r="H533" s="392"/>
      <c r="I533" s="44">
        <f t="shared" si="266"/>
        <v>5.0874832571098629</v>
      </c>
      <c r="J533" s="5"/>
      <c r="K533" s="21" t="s">
        <v>55</v>
      </c>
      <c r="L533" s="390"/>
      <c r="M533" s="391"/>
      <c r="N533" s="391"/>
      <c r="O533" s="392"/>
      <c r="P533" s="45">
        <v>0</v>
      </c>
      <c r="Q533" s="390"/>
      <c r="R533" s="397"/>
      <c r="S533" s="47">
        <f t="shared" si="267"/>
        <v>0</v>
      </c>
    </row>
    <row r="534" spans="1:19" ht="15">
      <c r="A534" s="8" t="s">
        <v>12</v>
      </c>
      <c r="B534" s="390"/>
      <c r="C534" s="391"/>
      <c r="D534" s="391"/>
      <c r="E534" s="392"/>
      <c r="F534" s="48">
        <v>0.51570256702707062</v>
      </c>
      <c r="G534" s="390"/>
      <c r="H534" s="392"/>
      <c r="I534" s="50">
        <f t="shared" si="266"/>
        <v>0.51570256702707062</v>
      </c>
      <c r="J534" s="5"/>
      <c r="K534" s="20" t="s">
        <v>12</v>
      </c>
      <c r="L534" s="390"/>
      <c r="M534" s="391"/>
      <c r="N534" s="391"/>
      <c r="O534" s="392"/>
      <c r="P534" s="51">
        <v>0</v>
      </c>
      <c r="Q534" s="390"/>
      <c r="R534" s="397"/>
      <c r="S534" s="53">
        <f t="shared" si="267"/>
        <v>0</v>
      </c>
    </row>
    <row r="535" spans="1:19" ht="15">
      <c r="A535" s="9" t="s">
        <v>56</v>
      </c>
      <c r="B535" s="390"/>
      <c r="C535" s="391"/>
      <c r="D535" s="391"/>
      <c r="E535" s="392"/>
      <c r="F535" s="45">
        <v>0</v>
      </c>
      <c r="G535" s="390"/>
      <c r="H535" s="392"/>
      <c r="I535" s="44">
        <f t="shared" si="266"/>
        <v>0</v>
      </c>
      <c r="J535" s="5"/>
      <c r="K535" s="21" t="s">
        <v>56</v>
      </c>
      <c r="L535" s="390"/>
      <c r="M535" s="391"/>
      <c r="N535" s="391"/>
      <c r="O535" s="392"/>
      <c r="P535" s="45">
        <v>0</v>
      </c>
      <c r="Q535" s="390"/>
      <c r="R535" s="397"/>
      <c r="S535" s="47">
        <f t="shared" si="267"/>
        <v>0</v>
      </c>
    </row>
    <row r="536" spans="1:19" ht="15">
      <c r="A536" s="8" t="s">
        <v>17</v>
      </c>
      <c r="B536" s="390"/>
      <c r="C536" s="391"/>
      <c r="D536" s="391"/>
      <c r="E536" s="392"/>
      <c r="F536" s="48">
        <v>0</v>
      </c>
      <c r="G536" s="390"/>
      <c r="H536" s="392"/>
      <c r="I536" s="50">
        <f t="shared" si="266"/>
        <v>0</v>
      </c>
      <c r="J536" s="5"/>
      <c r="K536" s="20" t="s">
        <v>17</v>
      </c>
      <c r="L536" s="390"/>
      <c r="M536" s="391"/>
      <c r="N536" s="391"/>
      <c r="O536" s="392"/>
      <c r="P536" s="51">
        <v>0</v>
      </c>
      <c r="Q536" s="390"/>
      <c r="R536" s="397"/>
      <c r="S536" s="53">
        <f t="shared" si="267"/>
        <v>0</v>
      </c>
    </row>
    <row r="537" spans="1:19" ht="15">
      <c r="A537" s="9" t="s">
        <v>141</v>
      </c>
      <c r="B537" s="390"/>
      <c r="C537" s="391"/>
      <c r="D537" s="391"/>
      <c r="E537" s="392"/>
      <c r="F537" s="45">
        <v>0</v>
      </c>
      <c r="G537" s="390"/>
      <c r="H537" s="392"/>
      <c r="I537" s="44">
        <f t="shared" si="266"/>
        <v>0</v>
      </c>
      <c r="J537" s="5"/>
      <c r="K537" s="21" t="s">
        <v>141</v>
      </c>
      <c r="L537" s="390"/>
      <c r="M537" s="391"/>
      <c r="N537" s="391"/>
      <c r="O537" s="392"/>
      <c r="P537" s="45">
        <v>0</v>
      </c>
      <c r="Q537" s="390"/>
      <c r="R537" s="397"/>
      <c r="S537" s="47">
        <f t="shared" si="267"/>
        <v>0</v>
      </c>
    </row>
    <row r="538" spans="1:19" ht="15">
      <c r="A538" s="8" t="s">
        <v>25</v>
      </c>
      <c r="B538" s="390"/>
      <c r="C538" s="391"/>
      <c r="D538" s="391"/>
      <c r="E538" s="392"/>
      <c r="F538" s="48">
        <v>0</v>
      </c>
      <c r="G538" s="390"/>
      <c r="H538" s="392"/>
      <c r="I538" s="50">
        <f t="shared" si="266"/>
        <v>0</v>
      </c>
      <c r="J538" s="5"/>
      <c r="K538" s="20" t="s">
        <v>25</v>
      </c>
      <c r="L538" s="390"/>
      <c r="M538" s="391"/>
      <c r="N538" s="391"/>
      <c r="O538" s="392"/>
      <c r="P538" s="51">
        <v>0</v>
      </c>
      <c r="Q538" s="390"/>
      <c r="R538" s="397"/>
      <c r="S538" s="53">
        <f t="shared" si="267"/>
        <v>0</v>
      </c>
    </row>
    <row r="539" spans="1:19" ht="15">
      <c r="A539" s="9" t="s">
        <v>24</v>
      </c>
      <c r="B539" s="390"/>
      <c r="C539" s="391"/>
      <c r="D539" s="391"/>
      <c r="E539" s="392"/>
      <c r="F539" s="45">
        <v>0</v>
      </c>
      <c r="G539" s="390"/>
      <c r="H539" s="392"/>
      <c r="I539" s="44">
        <f t="shared" si="266"/>
        <v>0</v>
      </c>
      <c r="J539" s="5"/>
      <c r="K539" s="21" t="s">
        <v>24</v>
      </c>
      <c r="L539" s="390"/>
      <c r="M539" s="391"/>
      <c r="N539" s="391"/>
      <c r="O539" s="392"/>
      <c r="P539" s="45">
        <v>0</v>
      </c>
      <c r="Q539" s="390"/>
      <c r="R539" s="397"/>
      <c r="S539" s="47">
        <f t="shared" si="267"/>
        <v>0</v>
      </c>
    </row>
    <row r="540" spans="1:19" ht="15">
      <c r="A540" s="8" t="s">
        <v>57</v>
      </c>
      <c r="B540" s="390"/>
      <c r="C540" s="391"/>
      <c r="D540" s="391"/>
      <c r="E540" s="392"/>
      <c r="F540" s="48">
        <v>0</v>
      </c>
      <c r="G540" s="390"/>
      <c r="H540" s="392"/>
      <c r="I540" s="50">
        <f t="shared" si="266"/>
        <v>0</v>
      </c>
      <c r="J540" s="5"/>
      <c r="K540" s="20" t="s">
        <v>57</v>
      </c>
      <c r="L540" s="390"/>
      <c r="M540" s="391"/>
      <c r="N540" s="391"/>
      <c r="O540" s="392"/>
      <c r="P540" s="51">
        <v>0</v>
      </c>
      <c r="Q540" s="390"/>
      <c r="R540" s="397"/>
      <c r="S540" s="53">
        <f t="shared" si="267"/>
        <v>0</v>
      </c>
    </row>
    <row r="541" spans="1:19" ht="15">
      <c r="A541" s="9" t="s">
        <v>22</v>
      </c>
      <c r="B541" s="390"/>
      <c r="C541" s="391"/>
      <c r="D541" s="391"/>
      <c r="E541" s="392"/>
      <c r="F541" s="45">
        <v>0</v>
      </c>
      <c r="G541" s="390"/>
      <c r="H541" s="392"/>
      <c r="I541" s="44">
        <f t="shared" si="266"/>
        <v>0</v>
      </c>
      <c r="J541" s="5"/>
      <c r="K541" s="21" t="s">
        <v>22</v>
      </c>
      <c r="L541" s="390"/>
      <c r="M541" s="391"/>
      <c r="N541" s="391"/>
      <c r="O541" s="392"/>
      <c r="P541" s="45">
        <v>0</v>
      </c>
      <c r="Q541" s="390"/>
      <c r="R541" s="397"/>
      <c r="S541" s="47">
        <f t="shared" si="267"/>
        <v>0</v>
      </c>
    </row>
    <row r="542" spans="1:19" ht="15">
      <c r="A542" s="8" t="s">
        <v>21</v>
      </c>
      <c r="B542" s="390"/>
      <c r="C542" s="391"/>
      <c r="D542" s="391"/>
      <c r="E542" s="392"/>
      <c r="F542" s="48">
        <v>0</v>
      </c>
      <c r="G542" s="390"/>
      <c r="H542" s="392"/>
      <c r="I542" s="50">
        <f t="shared" si="266"/>
        <v>0</v>
      </c>
      <c r="J542" s="5"/>
      <c r="K542" s="20" t="s">
        <v>21</v>
      </c>
      <c r="L542" s="390"/>
      <c r="M542" s="391"/>
      <c r="N542" s="391"/>
      <c r="O542" s="392"/>
      <c r="P542" s="51">
        <v>0</v>
      </c>
      <c r="Q542" s="390"/>
      <c r="R542" s="397"/>
      <c r="S542" s="53">
        <f t="shared" si="267"/>
        <v>0</v>
      </c>
    </row>
    <row r="543" spans="1:19" ht="15">
      <c r="A543" s="10" t="s">
        <v>61</v>
      </c>
      <c r="B543" s="390"/>
      <c r="C543" s="391"/>
      <c r="D543" s="391"/>
      <c r="E543" s="392"/>
      <c r="F543" s="45">
        <v>0</v>
      </c>
      <c r="G543" s="390"/>
      <c r="H543" s="392"/>
      <c r="I543" s="44">
        <f t="shared" si="266"/>
        <v>0</v>
      </c>
      <c r="J543" s="5"/>
      <c r="K543" s="22" t="s">
        <v>61</v>
      </c>
      <c r="L543" s="390"/>
      <c r="M543" s="391"/>
      <c r="N543" s="391"/>
      <c r="O543" s="392"/>
      <c r="P543" s="45">
        <v>0</v>
      </c>
      <c r="Q543" s="390"/>
      <c r="R543" s="397"/>
      <c r="S543" s="47">
        <f t="shared" si="267"/>
        <v>0</v>
      </c>
    </row>
    <row r="544" spans="1:19">
      <c r="A544" s="11" t="s">
        <v>23</v>
      </c>
      <c r="B544" s="390"/>
      <c r="C544" s="391"/>
      <c r="D544" s="391"/>
      <c r="E544" s="392"/>
      <c r="F544" s="55">
        <v>0</v>
      </c>
      <c r="G544" s="390"/>
      <c r="H544" s="392"/>
      <c r="I544" s="57">
        <f t="shared" si="266"/>
        <v>0</v>
      </c>
      <c r="J544" s="5"/>
      <c r="K544" s="23" t="s">
        <v>23</v>
      </c>
      <c r="L544" s="390"/>
      <c r="M544" s="391"/>
      <c r="N544" s="391"/>
      <c r="O544" s="392"/>
      <c r="P544" s="58">
        <v>0</v>
      </c>
      <c r="Q544" s="390"/>
      <c r="R544" s="397"/>
      <c r="S544" s="60">
        <f t="shared" si="267"/>
        <v>0</v>
      </c>
    </row>
    <row r="545" spans="1:19">
      <c r="A545" s="12" t="s">
        <v>19</v>
      </c>
      <c r="B545" s="390"/>
      <c r="C545" s="391"/>
      <c r="D545" s="391"/>
      <c r="E545" s="392"/>
      <c r="F545" s="61">
        <v>0</v>
      </c>
      <c r="G545" s="390"/>
      <c r="H545" s="392"/>
      <c r="I545" s="63">
        <f t="shared" si="266"/>
        <v>0</v>
      </c>
      <c r="J545" s="5"/>
      <c r="K545" s="24" t="s">
        <v>19</v>
      </c>
      <c r="L545" s="390"/>
      <c r="M545" s="391"/>
      <c r="N545" s="391"/>
      <c r="O545" s="392"/>
      <c r="P545" s="61">
        <v>0</v>
      </c>
      <c r="Q545" s="390"/>
      <c r="R545" s="397"/>
      <c r="S545" s="65">
        <f t="shared" si="267"/>
        <v>0</v>
      </c>
    </row>
    <row r="546" spans="1:19">
      <c r="A546" s="11" t="s">
        <v>20</v>
      </c>
      <c r="B546" s="390"/>
      <c r="C546" s="391"/>
      <c r="D546" s="391"/>
      <c r="E546" s="392"/>
      <c r="F546" s="55">
        <v>0</v>
      </c>
      <c r="G546" s="390"/>
      <c r="H546" s="392"/>
      <c r="I546" s="57">
        <f t="shared" si="266"/>
        <v>0</v>
      </c>
      <c r="J546" s="5"/>
      <c r="K546" s="23" t="s">
        <v>20</v>
      </c>
      <c r="L546" s="390"/>
      <c r="M546" s="391"/>
      <c r="N546" s="391"/>
      <c r="O546" s="392"/>
      <c r="P546" s="58">
        <v>0</v>
      </c>
      <c r="Q546" s="390"/>
      <c r="R546" s="397"/>
      <c r="S546" s="60">
        <f t="shared" si="267"/>
        <v>0</v>
      </c>
    </row>
    <row r="547" spans="1:19" ht="15" thickBot="1">
      <c r="A547" s="13" t="s">
        <v>11</v>
      </c>
      <c r="B547" s="393"/>
      <c r="C547" s="394"/>
      <c r="D547" s="394"/>
      <c r="E547" s="395"/>
      <c r="F547" s="66">
        <v>0</v>
      </c>
      <c r="G547" s="393"/>
      <c r="H547" s="395"/>
      <c r="I547" s="68">
        <f t="shared" si="266"/>
        <v>0</v>
      </c>
      <c r="J547" s="5"/>
      <c r="K547" s="25" t="s">
        <v>11</v>
      </c>
      <c r="L547" s="393"/>
      <c r="M547" s="394"/>
      <c r="N547" s="394"/>
      <c r="O547" s="395"/>
      <c r="P547" s="66">
        <v>0</v>
      </c>
      <c r="Q547" s="393"/>
      <c r="R547" s="398"/>
      <c r="S547" s="70">
        <f t="shared" si="267"/>
        <v>0</v>
      </c>
    </row>
    <row r="548" spans="1:19" ht="15">
      <c r="A548" s="14" t="s">
        <v>26</v>
      </c>
      <c r="B548" s="71">
        <f>SUM(B527:B543)</f>
        <v>0</v>
      </c>
      <c r="C548" s="71">
        <f t="shared" ref="C548:I548" si="268">SUM(C527:C543)</f>
        <v>0</v>
      </c>
      <c r="D548" s="71">
        <f t="shared" si="268"/>
        <v>0</v>
      </c>
      <c r="E548" s="71">
        <f t="shared" si="268"/>
        <v>0</v>
      </c>
      <c r="F548" s="71">
        <f t="shared" si="268"/>
        <v>5.6031858241369337</v>
      </c>
      <c r="G548" s="71">
        <f t="shared" si="268"/>
        <v>0</v>
      </c>
      <c r="H548" s="72">
        <f t="shared" si="268"/>
        <v>0</v>
      </c>
      <c r="I548" s="44">
        <f t="shared" si="268"/>
        <v>5.6031858241369337</v>
      </c>
      <c r="J548" s="5"/>
      <c r="K548" s="26" t="s">
        <v>26</v>
      </c>
      <c r="L548" s="71">
        <f>SUM(L527:L543)</f>
        <v>0</v>
      </c>
      <c r="M548" s="71">
        <f t="shared" ref="M548:S548" si="269">SUM(M527:M543)</f>
        <v>0</v>
      </c>
      <c r="N548" s="71">
        <f t="shared" si="269"/>
        <v>0</v>
      </c>
      <c r="O548" s="71">
        <f t="shared" si="269"/>
        <v>0</v>
      </c>
      <c r="P548" s="71">
        <f t="shared" si="269"/>
        <v>0</v>
      </c>
      <c r="Q548" s="71">
        <f t="shared" si="269"/>
        <v>0</v>
      </c>
      <c r="R548" s="72">
        <f t="shared" si="269"/>
        <v>0</v>
      </c>
      <c r="S548" s="73">
        <f t="shared" si="269"/>
        <v>0</v>
      </c>
    </row>
    <row r="549" spans="1:19" ht="15" thickBot="1">
      <c r="A549" s="15" t="s">
        <v>100</v>
      </c>
      <c r="B549" s="100">
        <f>IF($I548=0,"-",B548/$I548)</f>
        <v>0</v>
      </c>
      <c r="C549" s="100">
        <f t="shared" ref="C549:H549" si="270">IF($I548=0,"-",C548/$I548)</f>
        <v>0</v>
      </c>
      <c r="D549" s="100">
        <f t="shared" si="270"/>
        <v>0</v>
      </c>
      <c r="E549" s="100">
        <f t="shared" si="270"/>
        <v>0</v>
      </c>
      <c r="F549" s="100">
        <f t="shared" si="270"/>
        <v>1</v>
      </c>
      <c r="G549" s="100">
        <f t="shared" si="270"/>
        <v>0</v>
      </c>
      <c r="H549" s="101">
        <f t="shared" si="270"/>
        <v>0</v>
      </c>
      <c r="I549" s="102">
        <f>SUM(B549:H549)</f>
        <v>1</v>
      </c>
      <c r="J549" s="2"/>
      <c r="K549" s="27" t="s">
        <v>100</v>
      </c>
      <c r="L549" s="76" t="str">
        <f>IF($S548=0,"-",L548/$S548)</f>
        <v>-</v>
      </c>
      <c r="M549" s="76" t="str">
        <f t="shared" ref="M549:R549" si="271">IF($S548=0,"-",M548/$S548)</f>
        <v>-</v>
      </c>
      <c r="N549" s="76" t="str">
        <f t="shared" si="271"/>
        <v>-</v>
      </c>
      <c r="O549" s="76" t="str">
        <f t="shared" si="271"/>
        <v>-</v>
      </c>
      <c r="P549" s="76" t="str">
        <f t="shared" si="271"/>
        <v>-</v>
      </c>
      <c r="Q549" s="76" t="str">
        <f t="shared" si="271"/>
        <v>-</v>
      </c>
      <c r="R549" s="77" t="str">
        <f t="shared" si="271"/>
        <v>-</v>
      </c>
      <c r="S549" s="78">
        <f>SUM(L549:R549)</f>
        <v>0</v>
      </c>
    </row>
    <row r="550" spans="1:19" ht="15" thickBot="1">
      <c r="A550" s="16"/>
      <c r="B550" s="16"/>
      <c r="C550" s="16"/>
      <c r="D550" s="16"/>
      <c r="E550" s="16"/>
      <c r="F550" s="16"/>
      <c r="G550" s="16"/>
      <c r="H550" s="16"/>
      <c r="I550" s="16"/>
      <c r="K550" s="16"/>
      <c r="L550" s="16"/>
      <c r="M550" s="16"/>
      <c r="N550" s="16"/>
      <c r="O550" s="16"/>
      <c r="P550" s="16"/>
      <c r="Q550" s="16"/>
      <c r="R550" s="16"/>
      <c r="S550" s="16"/>
    </row>
    <row r="551" spans="1:19" ht="28.5">
      <c r="A551" s="433" t="s">
        <v>45</v>
      </c>
      <c r="B551" s="37" t="s">
        <v>0</v>
      </c>
      <c r="C551" s="37" t="s">
        <v>1</v>
      </c>
      <c r="D551" s="37" t="s">
        <v>2</v>
      </c>
      <c r="E551" s="37" t="s">
        <v>3</v>
      </c>
      <c r="F551" s="37" t="s">
        <v>27</v>
      </c>
      <c r="G551" s="37" t="s">
        <v>4</v>
      </c>
      <c r="H551" s="37" t="s">
        <v>5</v>
      </c>
      <c r="I551" s="38" t="s">
        <v>6</v>
      </c>
      <c r="K551" s="385" t="s">
        <v>45</v>
      </c>
      <c r="L551" s="39" t="s">
        <v>0</v>
      </c>
      <c r="M551" s="39" t="s">
        <v>1</v>
      </c>
      <c r="N551" s="39" t="s">
        <v>2</v>
      </c>
      <c r="O551" s="39" t="s">
        <v>3</v>
      </c>
      <c r="P551" s="39" t="s">
        <v>27</v>
      </c>
      <c r="Q551" s="39" t="s">
        <v>4</v>
      </c>
      <c r="R551" s="39" t="s">
        <v>5</v>
      </c>
      <c r="S551" s="40" t="s">
        <v>6</v>
      </c>
    </row>
    <row r="552" spans="1:19" ht="15" customHeight="1">
      <c r="A552" s="434" t="s">
        <v>45</v>
      </c>
      <c r="B552" s="372" t="s">
        <v>109</v>
      </c>
      <c r="C552" s="373"/>
      <c r="D552" s="373"/>
      <c r="E552" s="373"/>
      <c r="F552" s="373"/>
      <c r="G552" s="373"/>
      <c r="H552" s="373"/>
      <c r="I552" s="374"/>
      <c r="K552" s="386" t="s">
        <v>45</v>
      </c>
      <c r="L552" s="369" t="s">
        <v>109</v>
      </c>
      <c r="M552" s="370"/>
      <c r="N552" s="370"/>
      <c r="O552" s="370"/>
      <c r="P552" s="370"/>
      <c r="Q552" s="370"/>
      <c r="R552" s="370"/>
      <c r="S552" s="371"/>
    </row>
    <row r="553" spans="1:19" ht="15">
      <c r="A553" s="7" t="s">
        <v>7</v>
      </c>
      <c r="B553" s="387"/>
      <c r="C553" s="388"/>
      <c r="D553" s="388"/>
      <c r="E553" s="389"/>
      <c r="F553" s="42">
        <v>0</v>
      </c>
      <c r="G553" s="387"/>
      <c r="H553" s="389"/>
      <c r="I553" s="44">
        <f>SUM(B553:H553)</f>
        <v>0</v>
      </c>
      <c r="J553" s="5"/>
      <c r="K553" s="28" t="s">
        <v>7</v>
      </c>
      <c r="L553" s="387"/>
      <c r="M553" s="388"/>
      <c r="N553" s="388"/>
      <c r="O553" s="389"/>
      <c r="P553" s="42">
        <v>0</v>
      </c>
      <c r="Q553" s="387"/>
      <c r="R553" s="396"/>
      <c r="S553" s="83">
        <f>SUM(L553:R553)</f>
        <v>0</v>
      </c>
    </row>
    <row r="554" spans="1:19" ht="15">
      <c r="A554" s="8" t="s">
        <v>8</v>
      </c>
      <c r="B554" s="390"/>
      <c r="C554" s="391"/>
      <c r="D554" s="391"/>
      <c r="E554" s="392"/>
      <c r="F554" s="48">
        <v>0</v>
      </c>
      <c r="G554" s="390"/>
      <c r="H554" s="392"/>
      <c r="I554" s="50">
        <f t="shared" ref="I554:I573" si="272">SUM(B554:H554)</f>
        <v>0</v>
      </c>
      <c r="J554" s="5"/>
      <c r="K554" s="20" t="s">
        <v>8</v>
      </c>
      <c r="L554" s="390"/>
      <c r="M554" s="391"/>
      <c r="N554" s="391"/>
      <c r="O554" s="392"/>
      <c r="P554" s="51">
        <v>0</v>
      </c>
      <c r="Q554" s="390"/>
      <c r="R554" s="397"/>
      <c r="S554" s="53">
        <f t="shared" ref="S554:S573" si="273">SUM(L554:R554)</f>
        <v>0</v>
      </c>
    </row>
    <row r="555" spans="1:19" ht="15">
      <c r="A555" s="9" t="s">
        <v>10</v>
      </c>
      <c r="B555" s="390"/>
      <c r="C555" s="391"/>
      <c r="D555" s="391"/>
      <c r="E555" s="392"/>
      <c r="F555" s="45">
        <v>0</v>
      </c>
      <c r="G555" s="390"/>
      <c r="H555" s="392"/>
      <c r="I555" s="44">
        <f t="shared" si="272"/>
        <v>0</v>
      </c>
      <c r="J555" s="5"/>
      <c r="K555" s="21" t="s">
        <v>10</v>
      </c>
      <c r="L555" s="390"/>
      <c r="M555" s="391"/>
      <c r="N555" s="391"/>
      <c r="O555" s="392"/>
      <c r="P555" s="45">
        <v>0</v>
      </c>
      <c r="Q555" s="390"/>
      <c r="R555" s="397"/>
      <c r="S555" s="47">
        <f t="shared" si="273"/>
        <v>0</v>
      </c>
    </row>
    <row r="556" spans="1:19" ht="15">
      <c r="A556" s="8" t="s">
        <v>53</v>
      </c>
      <c r="B556" s="390"/>
      <c r="C556" s="391"/>
      <c r="D556" s="391"/>
      <c r="E556" s="392"/>
      <c r="F556" s="48">
        <v>0</v>
      </c>
      <c r="G556" s="390"/>
      <c r="H556" s="392"/>
      <c r="I556" s="50">
        <f t="shared" si="272"/>
        <v>0</v>
      </c>
      <c r="J556" s="5"/>
      <c r="K556" s="20" t="s">
        <v>53</v>
      </c>
      <c r="L556" s="390"/>
      <c r="M556" s="391"/>
      <c r="N556" s="391"/>
      <c r="O556" s="392"/>
      <c r="P556" s="51">
        <v>0</v>
      </c>
      <c r="Q556" s="390"/>
      <c r="R556" s="397"/>
      <c r="S556" s="53">
        <f t="shared" si="273"/>
        <v>0</v>
      </c>
    </row>
    <row r="557" spans="1:19" ht="15">
      <c r="A557" s="9" t="s">
        <v>16</v>
      </c>
      <c r="B557" s="390"/>
      <c r="C557" s="391"/>
      <c r="D557" s="391"/>
      <c r="E557" s="392"/>
      <c r="F557" s="45">
        <v>0</v>
      </c>
      <c r="G557" s="390"/>
      <c r="H557" s="392"/>
      <c r="I557" s="44">
        <f t="shared" si="272"/>
        <v>0</v>
      </c>
      <c r="J557" s="5"/>
      <c r="K557" s="21" t="s">
        <v>16</v>
      </c>
      <c r="L557" s="390"/>
      <c r="M557" s="391"/>
      <c r="N557" s="391"/>
      <c r="O557" s="392"/>
      <c r="P557" s="45">
        <v>0</v>
      </c>
      <c r="Q557" s="390"/>
      <c r="R557" s="397"/>
      <c r="S557" s="47">
        <f t="shared" si="273"/>
        <v>0</v>
      </c>
    </row>
    <row r="558" spans="1:19" ht="15">
      <c r="A558" s="8" t="s">
        <v>65</v>
      </c>
      <c r="B558" s="390"/>
      <c r="C558" s="391"/>
      <c r="D558" s="391"/>
      <c r="E558" s="392"/>
      <c r="F558" s="48">
        <v>0</v>
      </c>
      <c r="G558" s="390"/>
      <c r="H558" s="392"/>
      <c r="I558" s="50">
        <f t="shared" si="272"/>
        <v>0</v>
      </c>
      <c r="J558" s="5"/>
      <c r="K558" s="20" t="s">
        <v>65</v>
      </c>
      <c r="L558" s="390"/>
      <c r="M558" s="391"/>
      <c r="N558" s="391"/>
      <c r="O558" s="392"/>
      <c r="P558" s="51">
        <v>0</v>
      </c>
      <c r="Q558" s="390"/>
      <c r="R558" s="397"/>
      <c r="S558" s="53">
        <f t="shared" si="273"/>
        <v>0</v>
      </c>
    </row>
    <row r="559" spans="1:19" ht="15">
      <c r="A559" s="9" t="s">
        <v>55</v>
      </c>
      <c r="B559" s="390"/>
      <c r="C559" s="391"/>
      <c r="D559" s="391"/>
      <c r="E559" s="392"/>
      <c r="F559" s="45">
        <v>0</v>
      </c>
      <c r="G559" s="390"/>
      <c r="H559" s="392"/>
      <c r="I559" s="44">
        <f t="shared" si="272"/>
        <v>0</v>
      </c>
      <c r="J559" s="5"/>
      <c r="K559" s="21" t="s">
        <v>55</v>
      </c>
      <c r="L559" s="390"/>
      <c r="M559" s="391"/>
      <c r="N559" s="391"/>
      <c r="O559" s="392"/>
      <c r="P559" s="45">
        <v>0</v>
      </c>
      <c r="Q559" s="390"/>
      <c r="R559" s="397"/>
      <c r="S559" s="47">
        <f t="shared" si="273"/>
        <v>0</v>
      </c>
    </row>
    <row r="560" spans="1:19" ht="15">
      <c r="A560" s="8" t="s">
        <v>12</v>
      </c>
      <c r="B560" s="390"/>
      <c r="C560" s="391"/>
      <c r="D560" s="391"/>
      <c r="E560" s="392"/>
      <c r="F560" s="48">
        <v>3.2079817693599755</v>
      </c>
      <c r="G560" s="390"/>
      <c r="H560" s="392"/>
      <c r="I560" s="50">
        <f t="shared" si="272"/>
        <v>3.2079817693599755</v>
      </c>
      <c r="J560" s="5"/>
      <c r="K560" s="20" t="s">
        <v>12</v>
      </c>
      <c r="L560" s="390"/>
      <c r="M560" s="391"/>
      <c r="N560" s="391"/>
      <c r="O560" s="392"/>
      <c r="P560" s="51">
        <v>0</v>
      </c>
      <c r="Q560" s="390"/>
      <c r="R560" s="397"/>
      <c r="S560" s="53">
        <f t="shared" si="273"/>
        <v>0</v>
      </c>
    </row>
    <row r="561" spans="1:19" ht="15">
      <c r="A561" s="9" t="s">
        <v>56</v>
      </c>
      <c r="B561" s="390"/>
      <c r="C561" s="391"/>
      <c r="D561" s="391"/>
      <c r="E561" s="392"/>
      <c r="F561" s="45">
        <v>37.583360113877482</v>
      </c>
      <c r="G561" s="390"/>
      <c r="H561" s="392"/>
      <c r="I561" s="44">
        <f t="shared" si="272"/>
        <v>37.583360113877482</v>
      </c>
      <c r="J561" s="5"/>
      <c r="K561" s="21" t="s">
        <v>56</v>
      </c>
      <c r="L561" s="390"/>
      <c r="M561" s="391"/>
      <c r="N561" s="391"/>
      <c r="O561" s="392"/>
      <c r="P561" s="45">
        <v>0</v>
      </c>
      <c r="Q561" s="390"/>
      <c r="R561" s="397"/>
      <c r="S561" s="47">
        <f t="shared" si="273"/>
        <v>0</v>
      </c>
    </row>
    <row r="562" spans="1:19" ht="15">
      <c r="A562" s="8" t="s">
        <v>17</v>
      </c>
      <c r="B562" s="390"/>
      <c r="C562" s="391"/>
      <c r="D562" s="391"/>
      <c r="E562" s="392"/>
      <c r="F562" s="48">
        <v>0</v>
      </c>
      <c r="G562" s="390"/>
      <c r="H562" s="392"/>
      <c r="I562" s="50">
        <f t="shared" si="272"/>
        <v>0</v>
      </c>
      <c r="J562" s="5"/>
      <c r="K562" s="20" t="s">
        <v>17</v>
      </c>
      <c r="L562" s="390"/>
      <c r="M562" s="391"/>
      <c r="N562" s="391"/>
      <c r="O562" s="392"/>
      <c r="P562" s="51">
        <v>0</v>
      </c>
      <c r="Q562" s="390"/>
      <c r="R562" s="397"/>
      <c r="S562" s="53">
        <f t="shared" si="273"/>
        <v>0</v>
      </c>
    </row>
    <row r="563" spans="1:19" ht="15">
      <c r="A563" s="9" t="s">
        <v>141</v>
      </c>
      <c r="B563" s="390"/>
      <c r="C563" s="391"/>
      <c r="D563" s="391"/>
      <c r="E563" s="392"/>
      <c r="F563" s="45">
        <v>0</v>
      </c>
      <c r="G563" s="390"/>
      <c r="H563" s="392"/>
      <c r="I563" s="44">
        <f t="shared" si="272"/>
        <v>0</v>
      </c>
      <c r="J563" s="5"/>
      <c r="K563" s="21" t="s">
        <v>141</v>
      </c>
      <c r="L563" s="390"/>
      <c r="M563" s="391"/>
      <c r="N563" s="391"/>
      <c r="O563" s="392"/>
      <c r="P563" s="45">
        <v>0</v>
      </c>
      <c r="Q563" s="390"/>
      <c r="R563" s="397"/>
      <c r="S563" s="47">
        <f t="shared" si="273"/>
        <v>0</v>
      </c>
    </row>
    <row r="564" spans="1:19" ht="15">
      <c r="A564" s="8" t="s">
        <v>25</v>
      </c>
      <c r="B564" s="390"/>
      <c r="C564" s="391"/>
      <c r="D564" s="391"/>
      <c r="E564" s="392"/>
      <c r="F564" s="48">
        <v>0</v>
      </c>
      <c r="G564" s="390"/>
      <c r="H564" s="392"/>
      <c r="I564" s="50">
        <f t="shared" si="272"/>
        <v>0</v>
      </c>
      <c r="J564" s="5"/>
      <c r="K564" s="20" t="s">
        <v>25</v>
      </c>
      <c r="L564" s="390"/>
      <c r="M564" s="391"/>
      <c r="N564" s="391"/>
      <c r="O564" s="392"/>
      <c r="P564" s="51">
        <v>0</v>
      </c>
      <c r="Q564" s="390"/>
      <c r="R564" s="397"/>
      <c r="S564" s="53">
        <f t="shared" si="273"/>
        <v>0</v>
      </c>
    </row>
    <row r="565" spans="1:19" ht="15">
      <c r="A565" s="9" t="s">
        <v>24</v>
      </c>
      <c r="B565" s="390"/>
      <c r="C565" s="391"/>
      <c r="D565" s="391"/>
      <c r="E565" s="392"/>
      <c r="F565" s="45">
        <v>0</v>
      </c>
      <c r="G565" s="390"/>
      <c r="H565" s="392"/>
      <c r="I565" s="44">
        <f t="shared" si="272"/>
        <v>0</v>
      </c>
      <c r="J565" s="5"/>
      <c r="K565" s="21" t="s">
        <v>24</v>
      </c>
      <c r="L565" s="390"/>
      <c r="M565" s="391"/>
      <c r="N565" s="391"/>
      <c r="O565" s="392"/>
      <c r="P565" s="45">
        <v>0</v>
      </c>
      <c r="Q565" s="390"/>
      <c r="R565" s="397"/>
      <c r="S565" s="47">
        <f t="shared" si="273"/>
        <v>0</v>
      </c>
    </row>
    <row r="566" spans="1:19" ht="15">
      <c r="A566" s="8" t="s">
        <v>57</v>
      </c>
      <c r="B566" s="390"/>
      <c r="C566" s="391"/>
      <c r="D566" s="391"/>
      <c r="E566" s="392"/>
      <c r="F566" s="48">
        <v>0</v>
      </c>
      <c r="G566" s="390"/>
      <c r="H566" s="392"/>
      <c r="I566" s="50">
        <f t="shared" si="272"/>
        <v>0</v>
      </c>
      <c r="J566" s="5"/>
      <c r="K566" s="20" t="s">
        <v>57</v>
      </c>
      <c r="L566" s="390"/>
      <c r="M566" s="391"/>
      <c r="N566" s="391"/>
      <c r="O566" s="392"/>
      <c r="P566" s="51">
        <v>0</v>
      </c>
      <c r="Q566" s="390"/>
      <c r="R566" s="397"/>
      <c r="S566" s="53">
        <f t="shared" si="273"/>
        <v>0</v>
      </c>
    </row>
    <row r="567" spans="1:19" ht="15">
      <c r="A567" s="9" t="s">
        <v>22</v>
      </c>
      <c r="B567" s="390"/>
      <c r="C567" s="391"/>
      <c r="D567" s="391"/>
      <c r="E567" s="392"/>
      <c r="F567" s="45">
        <v>0</v>
      </c>
      <c r="G567" s="390"/>
      <c r="H567" s="392"/>
      <c r="I567" s="44">
        <f t="shared" si="272"/>
        <v>0</v>
      </c>
      <c r="J567" s="5"/>
      <c r="K567" s="21" t="s">
        <v>22</v>
      </c>
      <c r="L567" s="390"/>
      <c r="M567" s="391"/>
      <c r="N567" s="391"/>
      <c r="O567" s="392"/>
      <c r="P567" s="45">
        <v>0</v>
      </c>
      <c r="Q567" s="390"/>
      <c r="R567" s="397"/>
      <c r="S567" s="47">
        <f t="shared" si="273"/>
        <v>0</v>
      </c>
    </row>
    <row r="568" spans="1:19" ht="15">
      <c r="A568" s="8" t="s">
        <v>21</v>
      </c>
      <c r="B568" s="390"/>
      <c r="C568" s="391"/>
      <c r="D568" s="391"/>
      <c r="E568" s="392"/>
      <c r="F568" s="48">
        <v>0</v>
      </c>
      <c r="G568" s="390"/>
      <c r="H568" s="392"/>
      <c r="I568" s="50">
        <f t="shared" si="272"/>
        <v>0</v>
      </c>
      <c r="J568" s="5"/>
      <c r="K568" s="20" t="s">
        <v>21</v>
      </c>
      <c r="L568" s="390"/>
      <c r="M568" s="391"/>
      <c r="N568" s="391"/>
      <c r="O568" s="392"/>
      <c r="P568" s="51">
        <v>0</v>
      </c>
      <c r="Q568" s="390"/>
      <c r="R568" s="397"/>
      <c r="S568" s="53">
        <f t="shared" si="273"/>
        <v>0</v>
      </c>
    </row>
    <row r="569" spans="1:19" ht="15">
      <c r="A569" s="10" t="s">
        <v>61</v>
      </c>
      <c r="B569" s="390"/>
      <c r="C569" s="391"/>
      <c r="D569" s="391"/>
      <c r="E569" s="392"/>
      <c r="F569" s="45">
        <v>0</v>
      </c>
      <c r="G569" s="390"/>
      <c r="H569" s="392"/>
      <c r="I569" s="44">
        <f t="shared" si="272"/>
        <v>0</v>
      </c>
      <c r="J569" s="5"/>
      <c r="K569" s="22" t="s">
        <v>61</v>
      </c>
      <c r="L569" s="390"/>
      <c r="M569" s="391"/>
      <c r="N569" s="391"/>
      <c r="O569" s="392"/>
      <c r="P569" s="45">
        <v>0</v>
      </c>
      <c r="Q569" s="390"/>
      <c r="R569" s="397"/>
      <c r="S569" s="47">
        <f t="shared" si="273"/>
        <v>0</v>
      </c>
    </row>
    <row r="570" spans="1:19">
      <c r="A570" s="11" t="s">
        <v>23</v>
      </c>
      <c r="B570" s="390"/>
      <c r="C570" s="391"/>
      <c r="D570" s="391"/>
      <c r="E570" s="392"/>
      <c r="F570" s="55">
        <v>0</v>
      </c>
      <c r="G570" s="390"/>
      <c r="H570" s="392"/>
      <c r="I570" s="57">
        <f t="shared" si="272"/>
        <v>0</v>
      </c>
      <c r="J570" s="5"/>
      <c r="K570" s="23" t="s">
        <v>23</v>
      </c>
      <c r="L570" s="390"/>
      <c r="M570" s="391"/>
      <c r="N570" s="391"/>
      <c r="O570" s="392"/>
      <c r="P570" s="58">
        <v>0</v>
      </c>
      <c r="Q570" s="390"/>
      <c r="R570" s="397"/>
      <c r="S570" s="60">
        <f t="shared" si="273"/>
        <v>0</v>
      </c>
    </row>
    <row r="571" spans="1:19">
      <c r="A571" s="12" t="s">
        <v>19</v>
      </c>
      <c r="B571" s="390"/>
      <c r="C571" s="391"/>
      <c r="D571" s="391"/>
      <c r="E571" s="392"/>
      <c r="F571" s="61">
        <v>0</v>
      </c>
      <c r="G571" s="390"/>
      <c r="H571" s="392"/>
      <c r="I571" s="63">
        <f t="shared" si="272"/>
        <v>0</v>
      </c>
      <c r="J571" s="5"/>
      <c r="K571" s="24" t="s">
        <v>19</v>
      </c>
      <c r="L571" s="390"/>
      <c r="M571" s="391"/>
      <c r="N571" s="391"/>
      <c r="O571" s="392"/>
      <c r="P571" s="61">
        <v>0</v>
      </c>
      <c r="Q571" s="390"/>
      <c r="R571" s="397"/>
      <c r="S571" s="65">
        <f t="shared" si="273"/>
        <v>0</v>
      </c>
    </row>
    <row r="572" spans="1:19">
      <c r="A572" s="11" t="s">
        <v>20</v>
      </c>
      <c r="B572" s="390"/>
      <c r="C572" s="391"/>
      <c r="D572" s="391"/>
      <c r="E572" s="392"/>
      <c r="F572" s="55">
        <v>0</v>
      </c>
      <c r="G572" s="390"/>
      <c r="H572" s="392"/>
      <c r="I572" s="57">
        <f t="shared" si="272"/>
        <v>0</v>
      </c>
      <c r="J572" s="5"/>
      <c r="K572" s="23" t="s">
        <v>20</v>
      </c>
      <c r="L572" s="390"/>
      <c r="M572" s="391"/>
      <c r="N572" s="391"/>
      <c r="O572" s="392"/>
      <c r="P572" s="58">
        <v>0</v>
      </c>
      <c r="Q572" s="390"/>
      <c r="R572" s="397"/>
      <c r="S572" s="60">
        <f t="shared" si="273"/>
        <v>0</v>
      </c>
    </row>
    <row r="573" spans="1:19" ht="15" thickBot="1">
      <c r="A573" s="13" t="s">
        <v>11</v>
      </c>
      <c r="B573" s="393"/>
      <c r="C573" s="394"/>
      <c r="D573" s="394"/>
      <c r="E573" s="395"/>
      <c r="F573" s="66">
        <v>0</v>
      </c>
      <c r="G573" s="393"/>
      <c r="H573" s="395"/>
      <c r="I573" s="68">
        <f t="shared" si="272"/>
        <v>0</v>
      </c>
      <c r="J573" s="5"/>
      <c r="K573" s="25" t="s">
        <v>11</v>
      </c>
      <c r="L573" s="393"/>
      <c r="M573" s="394"/>
      <c r="N573" s="394"/>
      <c r="O573" s="395"/>
      <c r="P573" s="66">
        <v>0</v>
      </c>
      <c r="Q573" s="393"/>
      <c r="R573" s="398"/>
      <c r="S573" s="70">
        <f t="shared" si="273"/>
        <v>0</v>
      </c>
    </row>
    <row r="574" spans="1:19" ht="15">
      <c r="A574" s="14" t="s">
        <v>26</v>
      </c>
      <c r="B574" s="71">
        <f>SUM(B553:B569)</f>
        <v>0</v>
      </c>
      <c r="C574" s="71">
        <f t="shared" ref="C574:I574" si="274">SUM(C553:C569)</f>
        <v>0</v>
      </c>
      <c r="D574" s="71">
        <f t="shared" si="274"/>
        <v>0</v>
      </c>
      <c r="E574" s="71">
        <f t="shared" si="274"/>
        <v>0</v>
      </c>
      <c r="F574" s="71">
        <f t="shared" si="274"/>
        <v>40.791341883237457</v>
      </c>
      <c r="G574" s="71">
        <f t="shared" si="274"/>
        <v>0</v>
      </c>
      <c r="H574" s="72">
        <f t="shared" si="274"/>
        <v>0</v>
      </c>
      <c r="I574" s="44">
        <f t="shared" si="274"/>
        <v>40.791341883237457</v>
      </c>
      <c r="J574" s="5"/>
      <c r="K574" s="26" t="s">
        <v>26</v>
      </c>
      <c r="L574" s="71">
        <f>SUM(L553:L569)</f>
        <v>0</v>
      </c>
      <c r="M574" s="71">
        <f t="shared" ref="M574:S574" si="275">SUM(M553:M569)</f>
        <v>0</v>
      </c>
      <c r="N574" s="71">
        <f t="shared" si="275"/>
        <v>0</v>
      </c>
      <c r="O574" s="71">
        <f t="shared" si="275"/>
        <v>0</v>
      </c>
      <c r="P574" s="71">
        <f t="shared" si="275"/>
        <v>0</v>
      </c>
      <c r="Q574" s="71">
        <f t="shared" si="275"/>
        <v>0</v>
      </c>
      <c r="R574" s="72">
        <f t="shared" si="275"/>
        <v>0</v>
      </c>
      <c r="S574" s="73">
        <f t="shared" si="275"/>
        <v>0</v>
      </c>
    </row>
    <row r="575" spans="1:19" ht="15" thickBot="1">
      <c r="A575" s="15" t="s">
        <v>100</v>
      </c>
      <c r="B575" s="100">
        <f>IF($I574=0,"-",B574/$I574)</f>
        <v>0</v>
      </c>
      <c r="C575" s="100">
        <f t="shared" ref="C575:H575" si="276">IF($I574=0,"-",C574/$I574)</f>
        <v>0</v>
      </c>
      <c r="D575" s="100">
        <f t="shared" si="276"/>
        <v>0</v>
      </c>
      <c r="E575" s="100">
        <f t="shared" si="276"/>
        <v>0</v>
      </c>
      <c r="F575" s="100">
        <f t="shared" si="276"/>
        <v>1</v>
      </c>
      <c r="G575" s="100">
        <f t="shared" si="276"/>
        <v>0</v>
      </c>
      <c r="H575" s="101">
        <f t="shared" si="276"/>
        <v>0</v>
      </c>
      <c r="I575" s="102">
        <f>SUM(B575:H575)</f>
        <v>1</v>
      </c>
      <c r="J575" s="2"/>
      <c r="K575" s="27" t="s">
        <v>100</v>
      </c>
      <c r="L575" s="76" t="str">
        <f>IF($S574=0,"-",L574/$S574)</f>
        <v>-</v>
      </c>
      <c r="M575" s="76" t="str">
        <f t="shared" ref="M575:R575" si="277">IF($S574=0,"-",M574/$S574)</f>
        <v>-</v>
      </c>
      <c r="N575" s="76" t="str">
        <f t="shared" si="277"/>
        <v>-</v>
      </c>
      <c r="O575" s="76" t="str">
        <f t="shared" si="277"/>
        <v>-</v>
      </c>
      <c r="P575" s="76" t="str">
        <f t="shared" si="277"/>
        <v>-</v>
      </c>
      <c r="Q575" s="76" t="str">
        <f t="shared" si="277"/>
        <v>-</v>
      </c>
      <c r="R575" s="77" t="str">
        <f t="shared" si="277"/>
        <v>-</v>
      </c>
      <c r="S575" s="78">
        <f>SUM(L575:R575)</f>
        <v>0</v>
      </c>
    </row>
    <row r="576" spans="1:19" ht="15" thickBot="1">
      <c r="A576" s="16"/>
      <c r="B576" s="16"/>
      <c r="C576" s="16"/>
      <c r="D576" s="16"/>
      <c r="E576" s="16"/>
      <c r="F576" s="16"/>
      <c r="G576" s="16"/>
      <c r="H576" s="16"/>
      <c r="I576" s="16"/>
      <c r="K576" s="16"/>
      <c r="L576" s="16"/>
      <c r="M576" s="16"/>
      <c r="N576" s="16"/>
      <c r="O576" s="16"/>
      <c r="P576" s="16"/>
      <c r="Q576" s="16"/>
      <c r="R576" s="16"/>
      <c r="S576" s="16"/>
    </row>
    <row r="577" spans="1:19" ht="28.5">
      <c r="A577" s="435" t="s">
        <v>46</v>
      </c>
      <c r="B577" s="37" t="s">
        <v>0</v>
      </c>
      <c r="C577" s="37" t="s">
        <v>1</v>
      </c>
      <c r="D577" s="37" t="s">
        <v>2</v>
      </c>
      <c r="E577" s="37" t="s">
        <v>3</v>
      </c>
      <c r="F577" s="37" t="s">
        <v>27</v>
      </c>
      <c r="G577" s="37" t="s">
        <v>4</v>
      </c>
      <c r="H577" s="37" t="s">
        <v>5</v>
      </c>
      <c r="I577" s="38" t="s">
        <v>6</v>
      </c>
      <c r="K577" s="375" t="s">
        <v>46</v>
      </c>
      <c r="L577" s="39" t="s">
        <v>0</v>
      </c>
      <c r="M577" s="39" t="s">
        <v>1</v>
      </c>
      <c r="N577" s="39" t="s">
        <v>2</v>
      </c>
      <c r="O577" s="39" t="s">
        <v>3</v>
      </c>
      <c r="P577" s="39" t="s">
        <v>27</v>
      </c>
      <c r="Q577" s="39" t="s">
        <v>4</v>
      </c>
      <c r="R577" s="39" t="s">
        <v>5</v>
      </c>
      <c r="S577" s="40" t="s">
        <v>6</v>
      </c>
    </row>
    <row r="578" spans="1:19" ht="15" customHeight="1">
      <c r="A578" s="436" t="s">
        <v>46</v>
      </c>
      <c r="B578" s="372" t="s">
        <v>109</v>
      </c>
      <c r="C578" s="373"/>
      <c r="D578" s="373"/>
      <c r="E578" s="373"/>
      <c r="F578" s="373"/>
      <c r="G578" s="373"/>
      <c r="H578" s="373"/>
      <c r="I578" s="374"/>
      <c r="K578" s="376" t="s">
        <v>46</v>
      </c>
      <c r="L578" s="369" t="s">
        <v>109</v>
      </c>
      <c r="M578" s="370"/>
      <c r="N578" s="370"/>
      <c r="O578" s="370"/>
      <c r="P578" s="370"/>
      <c r="Q578" s="370"/>
      <c r="R578" s="370"/>
      <c r="S578" s="371"/>
    </row>
    <row r="579" spans="1:19" ht="15">
      <c r="A579" s="7" t="s">
        <v>7</v>
      </c>
      <c r="B579" s="42">
        <v>3.7067700880543932</v>
      </c>
      <c r="C579" s="42">
        <v>0</v>
      </c>
      <c r="D579" s="42">
        <v>0.70675420564426372</v>
      </c>
      <c r="E579" s="42">
        <v>0</v>
      </c>
      <c r="F579" s="399"/>
      <c r="G579" s="42">
        <v>0</v>
      </c>
      <c r="H579" s="43">
        <v>0</v>
      </c>
      <c r="I579" s="44">
        <f>SUM(B579:H579)</f>
        <v>4.4135242936986572</v>
      </c>
      <c r="J579" s="5"/>
      <c r="K579" s="28" t="s">
        <v>7</v>
      </c>
      <c r="L579" s="42">
        <v>3.7067700880543932</v>
      </c>
      <c r="M579" s="42">
        <v>0</v>
      </c>
      <c r="N579" s="42">
        <v>0.70675420564426372</v>
      </c>
      <c r="O579" s="42">
        <v>0</v>
      </c>
      <c r="P579" s="42">
        <v>7.8735110072673965E-3</v>
      </c>
      <c r="Q579" s="42">
        <v>0</v>
      </c>
      <c r="R579" s="82">
        <v>0</v>
      </c>
      <c r="S579" s="83">
        <f>SUM(L579:R579)</f>
        <v>4.4213978047059248</v>
      </c>
    </row>
    <row r="580" spans="1:19" ht="15">
      <c r="A580" s="8" t="s">
        <v>8</v>
      </c>
      <c r="B580" s="48">
        <v>9.4063068132695626</v>
      </c>
      <c r="C580" s="48">
        <v>0</v>
      </c>
      <c r="D580" s="48">
        <v>2.288281519397469</v>
      </c>
      <c r="E580" s="48">
        <v>0</v>
      </c>
      <c r="F580" s="400"/>
      <c r="G580" s="48">
        <v>0</v>
      </c>
      <c r="H580" s="49">
        <v>0</v>
      </c>
      <c r="I580" s="50">
        <f t="shared" ref="I580:I599" si="278">SUM(B580:H580)</f>
        <v>11.694588332667031</v>
      </c>
      <c r="J580" s="5"/>
      <c r="K580" s="20" t="s">
        <v>8</v>
      </c>
      <c r="L580" s="51">
        <v>9.4063068132695626</v>
      </c>
      <c r="M580" s="51">
        <v>0</v>
      </c>
      <c r="N580" s="51">
        <v>2.288281519397469</v>
      </c>
      <c r="O580" s="51">
        <v>0</v>
      </c>
      <c r="P580" s="51">
        <v>0</v>
      </c>
      <c r="Q580" s="51">
        <v>0</v>
      </c>
      <c r="R580" s="52">
        <v>0</v>
      </c>
      <c r="S580" s="53">
        <f t="shared" ref="S580:S599" si="279">SUM(L580:R580)</f>
        <v>11.694588332667031</v>
      </c>
    </row>
    <row r="581" spans="1:19" ht="15">
      <c r="A581" s="9" t="s">
        <v>10</v>
      </c>
      <c r="B581" s="45">
        <v>2.8203027182864475</v>
      </c>
      <c r="C581" s="45">
        <v>0</v>
      </c>
      <c r="D581" s="45">
        <v>0</v>
      </c>
      <c r="E581" s="45">
        <v>0</v>
      </c>
      <c r="F581" s="400"/>
      <c r="G581" s="45">
        <v>0</v>
      </c>
      <c r="H581" s="54">
        <v>0</v>
      </c>
      <c r="I581" s="44">
        <f t="shared" si="278"/>
        <v>2.8203027182864475</v>
      </c>
      <c r="J581" s="5"/>
      <c r="K581" s="21" t="s">
        <v>10</v>
      </c>
      <c r="L581" s="45">
        <v>2.8203027182864475</v>
      </c>
      <c r="M581" s="45">
        <v>0</v>
      </c>
      <c r="N581" s="45">
        <v>0</v>
      </c>
      <c r="O581" s="45">
        <v>0</v>
      </c>
      <c r="P581" s="45">
        <v>0</v>
      </c>
      <c r="Q581" s="45">
        <v>0</v>
      </c>
      <c r="R581" s="46">
        <v>0</v>
      </c>
      <c r="S581" s="47">
        <f t="shared" si="279"/>
        <v>2.8203027182864475</v>
      </c>
    </row>
    <row r="582" spans="1:19" ht="15">
      <c r="A582" s="8" t="s">
        <v>53</v>
      </c>
      <c r="B582" s="48">
        <v>0</v>
      </c>
      <c r="C582" s="48">
        <v>0</v>
      </c>
      <c r="D582" s="48">
        <v>0</v>
      </c>
      <c r="E582" s="48">
        <v>0</v>
      </c>
      <c r="F582" s="400"/>
      <c r="G582" s="48">
        <v>0</v>
      </c>
      <c r="H582" s="49">
        <v>0</v>
      </c>
      <c r="I582" s="50">
        <f t="shared" si="278"/>
        <v>0</v>
      </c>
      <c r="J582" s="5"/>
      <c r="K582" s="20" t="s">
        <v>53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0</v>
      </c>
      <c r="R582" s="52">
        <v>0</v>
      </c>
      <c r="S582" s="53">
        <f t="shared" si="279"/>
        <v>0</v>
      </c>
    </row>
    <row r="583" spans="1:19" ht="15">
      <c r="A583" s="9" t="s">
        <v>16</v>
      </c>
      <c r="B583" s="45">
        <v>78.23371263530953</v>
      </c>
      <c r="C583" s="45">
        <v>9.4760427185903247</v>
      </c>
      <c r="D583" s="45">
        <v>2.0432425278215041</v>
      </c>
      <c r="E583" s="45">
        <v>4.5570110083273869</v>
      </c>
      <c r="F583" s="400"/>
      <c r="G583" s="45">
        <v>0</v>
      </c>
      <c r="H583" s="54">
        <v>0</v>
      </c>
      <c r="I583" s="44">
        <f t="shared" si="278"/>
        <v>94.310008890048749</v>
      </c>
      <c r="J583" s="5"/>
      <c r="K583" s="21" t="s">
        <v>16</v>
      </c>
      <c r="L583" s="45">
        <v>78.23371263530953</v>
      </c>
      <c r="M583" s="45">
        <v>9.4760427185903247</v>
      </c>
      <c r="N583" s="45">
        <v>2.0432425278215041</v>
      </c>
      <c r="O583" s="45">
        <v>4.5570110083273869</v>
      </c>
      <c r="P583" s="45">
        <v>0</v>
      </c>
      <c r="Q583" s="45">
        <v>0</v>
      </c>
      <c r="R583" s="46">
        <v>0</v>
      </c>
      <c r="S583" s="47">
        <f t="shared" si="279"/>
        <v>94.310008890048749</v>
      </c>
    </row>
    <row r="584" spans="1:19" ht="15">
      <c r="A584" s="8" t="s">
        <v>65</v>
      </c>
      <c r="B584" s="48">
        <v>632.24143400384321</v>
      </c>
      <c r="C584" s="48">
        <v>9.5947979496966234</v>
      </c>
      <c r="D584" s="48">
        <v>11.344865564912325</v>
      </c>
      <c r="E584" s="48">
        <v>0</v>
      </c>
      <c r="F584" s="400"/>
      <c r="G584" s="48">
        <v>0</v>
      </c>
      <c r="H584" s="49">
        <v>0</v>
      </c>
      <c r="I584" s="50">
        <f t="shared" si="278"/>
        <v>653.18109751845213</v>
      </c>
      <c r="J584" s="5"/>
      <c r="K584" s="20" t="s">
        <v>65</v>
      </c>
      <c r="L584" s="51">
        <v>632.24143400384321</v>
      </c>
      <c r="M584" s="51">
        <v>9.5947979496966234</v>
      </c>
      <c r="N584" s="51">
        <v>11.344865564912325</v>
      </c>
      <c r="O584" s="51">
        <v>0</v>
      </c>
      <c r="P584" s="51">
        <v>0</v>
      </c>
      <c r="Q584" s="51">
        <v>0</v>
      </c>
      <c r="R584" s="52">
        <v>0</v>
      </c>
      <c r="S584" s="53">
        <f t="shared" si="279"/>
        <v>653.18109751845213</v>
      </c>
    </row>
    <row r="585" spans="1:19" ht="15">
      <c r="A585" s="9" t="s">
        <v>55</v>
      </c>
      <c r="B585" s="45">
        <v>0</v>
      </c>
      <c r="C585" s="45">
        <v>0</v>
      </c>
      <c r="D585" s="45">
        <v>0.1088090506547917</v>
      </c>
      <c r="E585" s="45">
        <v>50.757752435506447</v>
      </c>
      <c r="F585" s="400"/>
      <c r="G585" s="45">
        <v>0</v>
      </c>
      <c r="H585" s="54">
        <v>0</v>
      </c>
      <c r="I585" s="44">
        <f t="shared" si="278"/>
        <v>50.866561486161238</v>
      </c>
      <c r="J585" s="5"/>
      <c r="K585" s="21" t="s">
        <v>55</v>
      </c>
      <c r="L585" s="45">
        <v>0</v>
      </c>
      <c r="M585" s="45">
        <v>0</v>
      </c>
      <c r="N585" s="45">
        <v>0.1088090506547917</v>
      </c>
      <c r="O585" s="45">
        <v>50.757752435506447</v>
      </c>
      <c r="P585" s="45">
        <v>1767.582212435464</v>
      </c>
      <c r="Q585" s="45">
        <v>0</v>
      </c>
      <c r="R585" s="46">
        <v>0</v>
      </c>
      <c r="S585" s="47">
        <f t="shared" si="279"/>
        <v>1818.4487739216254</v>
      </c>
    </row>
    <row r="586" spans="1:19" ht="15">
      <c r="A586" s="8" t="s">
        <v>12</v>
      </c>
      <c r="B586" s="48">
        <v>0</v>
      </c>
      <c r="C586" s="48">
        <v>0</v>
      </c>
      <c r="D586" s="48">
        <v>1.9321449114593891E-2</v>
      </c>
      <c r="E586" s="48">
        <v>0.56491104311034324</v>
      </c>
      <c r="F586" s="400"/>
      <c r="G586" s="48">
        <v>0</v>
      </c>
      <c r="H586" s="49">
        <v>0</v>
      </c>
      <c r="I586" s="50">
        <f t="shared" si="278"/>
        <v>0.58423249222493712</v>
      </c>
      <c r="J586" s="5"/>
      <c r="K586" s="20" t="s">
        <v>12</v>
      </c>
      <c r="L586" s="51">
        <v>0</v>
      </c>
      <c r="M586" s="51">
        <v>0</v>
      </c>
      <c r="N586" s="51">
        <v>1.9321449114593891E-2</v>
      </c>
      <c r="O586" s="51">
        <v>0.56491104311034324</v>
      </c>
      <c r="P586" s="51">
        <v>119.69613245211713</v>
      </c>
      <c r="Q586" s="51">
        <v>0</v>
      </c>
      <c r="R586" s="52">
        <v>0</v>
      </c>
      <c r="S586" s="53">
        <f t="shared" si="279"/>
        <v>120.28036494434207</v>
      </c>
    </row>
    <row r="587" spans="1:19" ht="15">
      <c r="A587" s="9" t="s">
        <v>56</v>
      </c>
      <c r="B587" s="45">
        <v>0</v>
      </c>
      <c r="C587" s="45">
        <v>0</v>
      </c>
      <c r="D587" s="45">
        <v>0</v>
      </c>
      <c r="E587" s="45">
        <v>0</v>
      </c>
      <c r="F587" s="400"/>
      <c r="G587" s="45">
        <v>0</v>
      </c>
      <c r="H587" s="54">
        <v>0</v>
      </c>
      <c r="I587" s="44">
        <f t="shared" si="278"/>
        <v>0</v>
      </c>
      <c r="J587" s="5"/>
      <c r="K587" s="21" t="s">
        <v>56</v>
      </c>
      <c r="L587" s="45">
        <v>0</v>
      </c>
      <c r="M587" s="45">
        <v>0</v>
      </c>
      <c r="N587" s="45">
        <v>0</v>
      </c>
      <c r="O587" s="45">
        <v>0</v>
      </c>
      <c r="P587" s="45">
        <v>37.583360113877482</v>
      </c>
      <c r="Q587" s="45">
        <v>0</v>
      </c>
      <c r="R587" s="46">
        <v>0</v>
      </c>
      <c r="S587" s="47">
        <f t="shared" si="279"/>
        <v>37.583360113877482</v>
      </c>
    </row>
    <row r="588" spans="1:19" ht="15">
      <c r="A588" s="8" t="s">
        <v>17</v>
      </c>
      <c r="B588" s="48">
        <v>186.65850561982845</v>
      </c>
      <c r="C588" s="48">
        <v>1.0113707924609723</v>
      </c>
      <c r="D588" s="48">
        <v>23.690027433304373</v>
      </c>
      <c r="E588" s="48">
        <v>3.2293610821254508</v>
      </c>
      <c r="F588" s="400"/>
      <c r="G588" s="48">
        <v>0</v>
      </c>
      <c r="H588" s="49">
        <v>0</v>
      </c>
      <c r="I588" s="50">
        <f t="shared" si="278"/>
        <v>214.58926492771926</v>
      </c>
      <c r="J588" s="5"/>
      <c r="K588" s="20" t="s">
        <v>17</v>
      </c>
      <c r="L588" s="51">
        <v>186.65850561982845</v>
      </c>
      <c r="M588" s="51">
        <v>1.0113707924609723</v>
      </c>
      <c r="N588" s="51">
        <v>23.690027433304373</v>
      </c>
      <c r="O588" s="51">
        <v>3.2293610821254508</v>
      </c>
      <c r="P588" s="51">
        <v>0</v>
      </c>
      <c r="Q588" s="51">
        <v>0</v>
      </c>
      <c r="R588" s="52">
        <v>0</v>
      </c>
      <c r="S588" s="53">
        <f t="shared" si="279"/>
        <v>214.58926492771926</v>
      </c>
    </row>
    <row r="589" spans="1:19" ht="15">
      <c r="A589" s="9" t="s">
        <v>141</v>
      </c>
      <c r="B589" s="45">
        <v>742.67749836385974</v>
      </c>
      <c r="C589" s="45">
        <v>117.03615821178263</v>
      </c>
      <c r="D589" s="45">
        <v>22.825702058845941</v>
      </c>
      <c r="E589" s="45">
        <v>17.973401244421943</v>
      </c>
      <c r="F589" s="400"/>
      <c r="G589" s="45">
        <v>0</v>
      </c>
      <c r="H589" s="54">
        <v>0</v>
      </c>
      <c r="I589" s="44">
        <f t="shared" si="278"/>
        <v>900.51275987891029</v>
      </c>
      <c r="J589" s="5"/>
      <c r="K589" s="21" t="s">
        <v>141</v>
      </c>
      <c r="L589" s="45">
        <v>742.67749836385974</v>
      </c>
      <c r="M589" s="45">
        <v>117.03615821178263</v>
      </c>
      <c r="N589" s="45">
        <v>22.825702058845941</v>
      </c>
      <c r="O589" s="45">
        <v>17.973401244421943</v>
      </c>
      <c r="P589" s="45">
        <v>0</v>
      </c>
      <c r="Q589" s="45">
        <v>0</v>
      </c>
      <c r="R589" s="46">
        <v>0</v>
      </c>
      <c r="S589" s="47">
        <f t="shared" si="279"/>
        <v>900.51275987891029</v>
      </c>
    </row>
    <row r="590" spans="1:19" ht="15">
      <c r="A590" s="8" t="s">
        <v>25</v>
      </c>
      <c r="B590" s="48">
        <v>397.18585010434725</v>
      </c>
      <c r="C590" s="48">
        <v>0</v>
      </c>
      <c r="D590" s="48">
        <v>876.00513890608806</v>
      </c>
      <c r="E590" s="48">
        <v>193.03948280840328</v>
      </c>
      <c r="F590" s="400"/>
      <c r="G590" s="48">
        <v>600.16278496372604</v>
      </c>
      <c r="H590" s="49">
        <v>0.15624220711902914</v>
      </c>
      <c r="I590" s="50">
        <f t="shared" si="278"/>
        <v>2066.5494989896838</v>
      </c>
      <c r="J590" s="5"/>
      <c r="K590" s="20" t="s">
        <v>25</v>
      </c>
      <c r="L590" s="51">
        <v>397.18585010434725</v>
      </c>
      <c r="M590" s="51">
        <v>0</v>
      </c>
      <c r="N590" s="51">
        <v>876.00513890608806</v>
      </c>
      <c r="O590" s="51">
        <v>193.03948280840328</v>
      </c>
      <c r="P590" s="51">
        <v>486.86958006063026</v>
      </c>
      <c r="Q590" s="51">
        <v>600.16278496372604</v>
      </c>
      <c r="R590" s="52">
        <v>0.15624220711902914</v>
      </c>
      <c r="S590" s="53">
        <f t="shared" si="279"/>
        <v>2553.4190790503144</v>
      </c>
    </row>
    <row r="591" spans="1:19" ht="15">
      <c r="A591" s="9" t="s">
        <v>24</v>
      </c>
      <c r="B591" s="45">
        <v>338.75032910118728</v>
      </c>
      <c r="C591" s="45">
        <v>2.1476166350821435</v>
      </c>
      <c r="D591" s="45">
        <v>0</v>
      </c>
      <c r="E591" s="45">
        <v>0</v>
      </c>
      <c r="F591" s="400"/>
      <c r="G591" s="45">
        <v>0</v>
      </c>
      <c r="H591" s="54">
        <v>0</v>
      </c>
      <c r="I591" s="44">
        <f t="shared" si="278"/>
        <v>340.89794573626943</v>
      </c>
      <c r="J591" s="5"/>
      <c r="K591" s="21" t="s">
        <v>24</v>
      </c>
      <c r="L591" s="45">
        <v>338.75032910118728</v>
      </c>
      <c r="M591" s="45">
        <v>2.1476166350821435</v>
      </c>
      <c r="N591" s="45">
        <v>0</v>
      </c>
      <c r="O591" s="45">
        <v>0</v>
      </c>
      <c r="P591" s="45">
        <v>0</v>
      </c>
      <c r="Q591" s="45">
        <v>0</v>
      </c>
      <c r="R591" s="46">
        <v>0</v>
      </c>
      <c r="S591" s="47">
        <f t="shared" si="279"/>
        <v>340.89794573626943</v>
      </c>
    </row>
    <row r="592" spans="1:19" ht="15">
      <c r="A592" s="8" t="s">
        <v>57</v>
      </c>
      <c r="B592" s="48">
        <v>23.234526342756432</v>
      </c>
      <c r="C592" s="48">
        <v>0</v>
      </c>
      <c r="D592" s="48">
        <v>4.1304145768308613</v>
      </c>
      <c r="E592" s="48">
        <v>0</v>
      </c>
      <c r="F592" s="400"/>
      <c r="G592" s="48">
        <v>0</v>
      </c>
      <c r="H592" s="49">
        <v>0</v>
      </c>
      <c r="I592" s="50">
        <f t="shared" si="278"/>
        <v>27.364940919587294</v>
      </c>
      <c r="J592" s="5"/>
      <c r="K592" s="20" t="s">
        <v>57</v>
      </c>
      <c r="L592" s="51">
        <v>23.234526342756432</v>
      </c>
      <c r="M592" s="51">
        <v>0</v>
      </c>
      <c r="N592" s="51">
        <v>4.1304145768308613</v>
      </c>
      <c r="O592" s="51">
        <v>0</v>
      </c>
      <c r="P592" s="51">
        <v>0</v>
      </c>
      <c r="Q592" s="51">
        <v>0</v>
      </c>
      <c r="R592" s="52">
        <v>0</v>
      </c>
      <c r="S592" s="53">
        <f t="shared" si="279"/>
        <v>27.364940919587294</v>
      </c>
    </row>
    <row r="593" spans="1:45" ht="15">
      <c r="A593" s="9" t="s">
        <v>22</v>
      </c>
      <c r="B593" s="45">
        <v>85.685284131527553</v>
      </c>
      <c r="C593" s="45">
        <v>0</v>
      </c>
      <c r="D593" s="45">
        <v>5.2850013344274727</v>
      </c>
      <c r="E593" s="45">
        <v>0</v>
      </c>
      <c r="F593" s="400"/>
      <c r="G593" s="45">
        <v>0</v>
      </c>
      <c r="H593" s="54">
        <v>0</v>
      </c>
      <c r="I593" s="44">
        <f t="shared" si="278"/>
        <v>90.97028546595503</v>
      </c>
      <c r="J593" s="5"/>
      <c r="K593" s="21" t="s">
        <v>22</v>
      </c>
      <c r="L593" s="45">
        <v>85.685284131527553</v>
      </c>
      <c r="M593" s="45">
        <v>0</v>
      </c>
      <c r="N593" s="45">
        <v>5.2850013344274727</v>
      </c>
      <c r="O593" s="45">
        <v>0</v>
      </c>
      <c r="P593" s="45">
        <v>81.206819124275711</v>
      </c>
      <c r="Q593" s="45">
        <v>0</v>
      </c>
      <c r="R593" s="46">
        <v>0</v>
      </c>
      <c r="S593" s="47">
        <f t="shared" si="279"/>
        <v>172.17710459023073</v>
      </c>
    </row>
    <row r="594" spans="1:45" ht="15">
      <c r="A594" s="8" t="s">
        <v>21</v>
      </c>
      <c r="B594" s="48">
        <v>15.129094719055637</v>
      </c>
      <c r="C594" s="48">
        <v>0</v>
      </c>
      <c r="D594" s="48">
        <v>0.27952905040811615</v>
      </c>
      <c r="E594" s="48">
        <v>0</v>
      </c>
      <c r="F594" s="400"/>
      <c r="G594" s="48">
        <v>0</v>
      </c>
      <c r="H594" s="49">
        <v>0</v>
      </c>
      <c r="I594" s="50">
        <f t="shared" si="278"/>
        <v>15.408623769463754</v>
      </c>
      <c r="J594" s="5"/>
      <c r="K594" s="20" t="s">
        <v>21</v>
      </c>
      <c r="L594" s="51">
        <v>15.129094719055637</v>
      </c>
      <c r="M594" s="51">
        <v>0</v>
      </c>
      <c r="N594" s="51">
        <v>0.27952905040811615</v>
      </c>
      <c r="O594" s="51">
        <v>0</v>
      </c>
      <c r="P594" s="51">
        <v>0</v>
      </c>
      <c r="Q594" s="51">
        <v>0</v>
      </c>
      <c r="R594" s="52">
        <v>0</v>
      </c>
      <c r="S594" s="53">
        <f t="shared" si="279"/>
        <v>15.408623769463754</v>
      </c>
    </row>
    <row r="595" spans="1:45" ht="15">
      <c r="A595" s="10" t="s">
        <v>61</v>
      </c>
      <c r="B595" s="45">
        <v>229.27822511705997</v>
      </c>
      <c r="C595" s="45">
        <v>0</v>
      </c>
      <c r="D595" s="45">
        <v>0</v>
      </c>
      <c r="E595" s="45">
        <v>0</v>
      </c>
      <c r="F595" s="400"/>
      <c r="G595" s="45">
        <v>0</v>
      </c>
      <c r="H595" s="54">
        <v>0</v>
      </c>
      <c r="I595" s="44">
        <f t="shared" si="278"/>
        <v>229.27822511705997</v>
      </c>
      <c r="J595" s="5"/>
      <c r="K595" s="22" t="s">
        <v>61</v>
      </c>
      <c r="L595" s="45">
        <v>229.27822511705997</v>
      </c>
      <c r="M595" s="45">
        <v>0</v>
      </c>
      <c r="N595" s="45">
        <v>0</v>
      </c>
      <c r="O595" s="45">
        <v>0</v>
      </c>
      <c r="P595" s="45">
        <v>0</v>
      </c>
      <c r="Q595" s="45">
        <v>0</v>
      </c>
      <c r="R595" s="46">
        <v>0</v>
      </c>
      <c r="S595" s="47">
        <f t="shared" si="279"/>
        <v>229.27822511705997</v>
      </c>
    </row>
    <row r="596" spans="1:45">
      <c r="A596" s="11" t="s">
        <v>23</v>
      </c>
      <c r="B596" s="55">
        <v>229.27822511705997</v>
      </c>
      <c r="C596" s="55">
        <v>0</v>
      </c>
      <c r="D596" s="55">
        <v>0</v>
      </c>
      <c r="E596" s="55">
        <v>0</v>
      </c>
      <c r="F596" s="400"/>
      <c r="G596" s="55">
        <v>0</v>
      </c>
      <c r="H596" s="56">
        <v>0</v>
      </c>
      <c r="I596" s="57">
        <f t="shared" si="278"/>
        <v>229.27822511705997</v>
      </c>
      <c r="J596" s="5"/>
      <c r="K596" s="23" t="s">
        <v>23</v>
      </c>
      <c r="L596" s="58">
        <v>229.27822511705997</v>
      </c>
      <c r="M596" s="58">
        <v>0</v>
      </c>
      <c r="N596" s="58">
        <v>0</v>
      </c>
      <c r="O596" s="58">
        <v>0</v>
      </c>
      <c r="P596" s="58">
        <v>0</v>
      </c>
      <c r="Q596" s="58">
        <v>0</v>
      </c>
      <c r="R596" s="59">
        <v>0</v>
      </c>
      <c r="S596" s="60">
        <f t="shared" si="279"/>
        <v>229.27822511705997</v>
      </c>
    </row>
    <row r="597" spans="1:45">
      <c r="A597" s="12" t="s">
        <v>19</v>
      </c>
      <c r="B597" s="61">
        <v>0</v>
      </c>
      <c r="C597" s="61">
        <v>0</v>
      </c>
      <c r="D597" s="61">
        <v>0</v>
      </c>
      <c r="E597" s="61">
        <v>0</v>
      </c>
      <c r="F597" s="400"/>
      <c r="G597" s="61">
        <v>0</v>
      </c>
      <c r="H597" s="62">
        <v>0</v>
      </c>
      <c r="I597" s="63">
        <f t="shared" si="278"/>
        <v>0</v>
      </c>
      <c r="J597" s="5"/>
      <c r="K597" s="24" t="s">
        <v>19</v>
      </c>
      <c r="L597" s="61">
        <v>0</v>
      </c>
      <c r="M597" s="61">
        <v>0</v>
      </c>
      <c r="N597" s="61">
        <v>0</v>
      </c>
      <c r="O597" s="61">
        <v>0</v>
      </c>
      <c r="P597" s="61">
        <v>0</v>
      </c>
      <c r="Q597" s="61">
        <v>0</v>
      </c>
      <c r="R597" s="64">
        <v>0</v>
      </c>
      <c r="S597" s="65">
        <f t="shared" si="279"/>
        <v>0</v>
      </c>
    </row>
    <row r="598" spans="1:45">
      <c r="A598" s="11" t="s">
        <v>20</v>
      </c>
      <c r="B598" s="55">
        <v>0</v>
      </c>
      <c r="C598" s="55">
        <v>0</v>
      </c>
      <c r="D598" s="55">
        <v>0</v>
      </c>
      <c r="E598" s="55">
        <v>0</v>
      </c>
      <c r="F598" s="400"/>
      <c r="G598" s="55">
        <v>0</v>
      </c>
      <c r="H598" s="56">
        <v>0</v>
      </c>
      <c r="I598" s="57">
        <f t="shared" si="278"/>
        <v>0</v>
      </c>
      <c r="J598" s="5"/>
      <c r="K598" s="23" t="s">
        <v>20</v>
      </c>
      <c r="L598" s="58">
        <v>0</v>
      </c>
      <c r="M598" s="58">
        <v>0</v>
      </c>
      <c r="N598" s="58">
        <v>0</v>
      </c>
      <c r="O598" s="58">
        <v>0</v>
      </c>
      <c r="P598" s="58">
        <v>0</v>
      </c>
      <c r="Q598" s="58">
        <v>0</v>
      </c>
      <c r="R598" s="59">
        <v>0</v>
      </c>
      <c r="S598" s="60">
        <f t="shared" si="279"/>
        <v>0</v>
      </c>
    </row>
    <row r="599" spans="1:45" ht="15" thickBot="1">
      <c r="A599" s="13" t="s">
        <v>11</v>
      </c>
      <c r="B599" s="66">
        <v>0</v>
      </c>
      <c r="C599" s="66">
        <v>0</v>
      </c>
      <c r="D599" s="66">
        <v>0</v>
      </c>
      <c r="E599" s="66">
        <v>0</v>
      </c>
      <c r="F599" s="401"/>
      <c r="G599" s="66">
        <v>0</v>
      </c>
      <c r="H599" s="67">
        <v>0</v>
      </c>
      <c r="I599" s="68">
        <f t="shared" si="278"/>
        <v>0</v>
      </c>
      <c r="J599" s="5"/>
      <c r="K599" s="25" t="s">
        <v>11</v>
      </c>
      <c r="L599" s="66">
        <v>0</v>
      </c>
      <c r="M599" s="66">
        <v>0</v>
      </c>
      <c r="N599" s="66">
        <v>0</v>
      </c>
      <c r="O599" s="66">
        <v>0</v>
      </c>
      <c r="P599" s="66">
        <v>0</v>
      </c>
      <c r="Q599" s="66">
        <v>0</v>
      </c>
      <c r="R599" s="69">
        <v>0</v>
      </c>
      <c r="S599" s="70">
        <f t="shared" si="279"/>
        <v>0</v>
      </c>
    </row>
    <row r="600" spans="1:45" ht="15">
      <c r="A600" s="14" t="s">
        <v>26</v>
      </c>
      <c r="B600" s="71">
        <f>SUM(B579:B595)</f>
        <v>2745.0078397583852</v>
      </c>
      <c r="C600" s="71">
        <f t="shared" ref="C600:I600" si="280">SUM(C579:C595)</f>
        <v>139.26598630761268</v>
      </c>
      <c r="D600" s="71">
        <f t="shared" si="280"/>
        <v>948.72708767744962</v>
      </c>
      <c r="E600" s="71">
        <f t="shared" si="280"/>
        <v>270.12191962189485</v>
      </c>
      <c r="F600" s="71">
        <f t="shared" si="280"/>
        <v>0</v>
      </c>
      <c r="G600" s="71">
        <f t="shared" si="280"/>
        <v>600.16278496372604</v>
      </c>
      <c r="H600" s="72">
        <f t="shared" si="280"/>
        <v>0.15624220711902914</v>
      </c>
      <c r="I600" s="44">
        <f t="shared" si="280"/>
        <v>4703.441860536188</v>
      </c>
      <c r="J600" s="5"/>
      <c r="K600" s="26" t="s">
        <v>26</v>
      </c>
      <c r="L600" s="71">
        <f>SUM(L579:L595)</f>
        <v>2745.0078397583852</v>
      </c>
      <c r="M600" s="71">
        <f t="shared" ref="M600:S600" si="281">SUM(M579:M595)</f>
        <v>139.26598630761268</v>
      </c>
      <c r="N600" s="71">
        <f t="shared" si="281"/>
        <v>948.72708767744962</v>
      </c>
      <c r="O600" s="71">
        <f t="shared" si="281"/>
        <v>270.12191962189485</v>
      </c>
      <c r="P600" s="71">
        <f t="shared" si="281"/>
        <v>2492.9459776973717</v>
      </c>
      <c r="Q600" s="71">
        <f t="shared" si="281"/>
        <v>600.16278496372604</v>
      </c>
      <c r="R600" s="72">
        <f t="shared" si="281"/>
        <v>0.15624220711902914</v>
      </c>
      <c r="S600" s="73">
        <f t="shared" si="281"/>
        <v>7196.3878382335606</v>
      </c>
    </row>
    <row r="601" spans="1:45" s="2" customFormat="1" ht="15" thickBot="1">
      <c r="A601" s="17" t="s">
        <v>100</v>
      </c>
      <c r="B601" s="100">
        <f>IF($I600=0,"-",B600/$I600)</f>
        <v>0.58361683234359296</v>
      </c>
      <c r="C601" s="100">
        <f t="shared" ref="C601:H601" si="282">IF($I600=0,"-",C600/$I600)</f>
        <v>2.9609377650888297E-2</v>
      </c>
      <c r="D601" s="100">
        <f t="shared" si="282"/>
        <v>0.2017091134128095</v>
      </c>
      <c r="E601" s="100">
        <f t="shared" si="282"/>
        <v>5.7430691742642523E-2</v>
      </c>
      <c r="F601" s="100">
        <f t="shared" si="282"/>
        <v>0</v>
      </c>
      <c r="G601" s="100">
        <f t="shared" si="282"/>
        <v>0.1276007661536839</v>
      </c>
      <c r="H601" s="101">
        <f t="shared" si="282"/>
        <v>3.3218696382741653E-5</v>
      </c>
      <c r="I601" s="102">
        <f>SUM(B601:H601)</f>
        <v>0.99999999999999989</v>
      </c>
      <c r="K601" s="27" t="s">
        <v>100</v>
      </c>
      <c r="L601" s="76">
        <f>IF($S600=0,"-",L600/$S600)</f>
        <v>0.38144245439003188</v>
      </c>
      <c r="M601" s="76">
        <f t="shared" ref="M601:R601" si="283">IF($S600=0,"-",M600/$S600)</f>
        <v>1.9352206890199678E-2</v>
      </c>
      <c r="N601" s="76">
        <f t="shared" si="283"/>
        <v>0.13183379064660389</v>
      </c>
      <c r="O601" s="76">
        <f t="shared" si="283"/>
        <v>3.7535764566046445E-2</v>
      </c>
      <c r="P601" s="76">
        <f t="shared" si="283"/>
        <v>0.34641629019112108</v>
      </c>
      <c r="Q601" s="76">
        <f t="shared" si="283"/>
        <v>8.3397782117179936E-2</v>
      </c>
      <c r="R601" s="77">
        <f t="shared" si="283"/>
        <v>2.1711198816847072E-5</v>
      </c>
      <c r="S601" s="78">
        <f>SUM(L601:R601)</f>
        <v>0.99999999999999978</v>
      </c>
    </row>
    <row r="602" spans="1:45" ht="15" thickBot="1">
      <c r="A602" s="16"/>
      <c r="B602" s="16"/>
      <c r="C602" s="16"/>
      <c r="D602" s="16"/>
      <c r="E602" s="16"/>
      <c r="F602" s="16"/>
      <c r="G602" s="16"/>
      <c r="H602" s="16"/>
      <c r="I602" s="16"/>
      <c r="K602" s="16"/>
      <c r="L602" s="16"/>
      <c r="M602" s="16"/>
      <c r="N602" s="16"/>
      <c r="O602" s="16"/>
      <c r="P602" s="16"/>
      <c r="Q602" s="16"/>
      <c r="R602" s="16"/>
      <c r="S602" s="16"/>
      <c r="U602" s="6"/>
      <c r="AA602" s="112"/>
      <c r="AC602" s="112"/>
      <c r="AD602" s="112"/>
      <c r="AE602" s="112"/>
      <c r="AF602" s="112"/>
      <c r="AG602" s="112"/>
      <c r="AH602" s="112"/>
      <c r="AI602" s="113"/>
      <c r="AJ602" s="113"/>
      <c r="AK602" s="113"/>
    </row>
    <row r="603" spans="1:45" ht="28.5">
      <c r="A603" s="439" t="s">
        <v>47</v>
      </c>
      <c r="B603" s="37" t="s">
        <v>0</v>
      </c>
      <c r="C603" s="37" t="s">
        <v>110</v>
      </c>
      <c r="D603" s="37" t="s">
        <v>111</v>
      </c>
      <c r="E603" s="37" t="s">
        <v>112</v>
      </c>
      <c r="F603" s="37" t="s">
        <v>27</v>
      </c>
      <c r="G603" s="37" t="s">
        <v>4</v>
      </c>
      <c r="H603" s="37" t="s">
        <v>5</v>
      </c>
      <c r="I603" s="38" t="s">
        <v>6</v>
      </c>
      <c r="K603" s="377" t="s">
        <v>47</v>
      </c>
      <c r="L603" s="39" t="s">
        <v>0</v>
      </c>
      <c r="M603" s="39" t="s">
        <v>110</v>
      </c>
      <c r="N603" s="39" t="s">
        <v>111</v>
      </c>
      <c r="O603" s="39" t="s">
        <v>112</v>
      </c>
      <c r="P603" s="39" t="s">
        <v>27</v>
      </c>
      <c r="Q603" s="39" t="s">
        <v>4</v>
      </c>
      <c r="R603" s="39" t="s">
        <v>5</v>
      </c>
      <c r="S603" s="40" t="s">
        <v>6</v>
      </c>
      <c r="U603" s="444" t="s">
        <v>47</v>
      </c>
      <c r="V603" s="80" t="s">
        <v>74</v>
      </c>
      <c r="W603" s="80" t="s">
        <v>75</v>
      </c>
      <c r="X603" s="80" t="s">
        <v>67</v>
      </c>
      <c r="Y603" s="80" t="s">
        <v>76</v>
      </c>
      <c r="Z603" s="80" t="s">
        <v>77</v>
      </c>
      <c r="AA603" s="80" t="s">
        <v>68</v>
      </c>
      <c r="AB603" s="80" t="s">
        <v>78</v>
      </c>
      <c r="AC603" s="80" t="s">
        <v>71</v>
      </c>
      <c r="AD603" s="80" t="s">
        <v>64</v>
      </c>
      <c r="AE603" s="114" t="s">
        <v>27</v>
      </c>
      <c r="AF603" s="115" t="s">
        <v>60</v>
      </c>
      <c r="AG603" s="116"/>
      <c r="AH603"/>
      <c r="AI603"/>
      <c r="AS603"/>
    </row>
    <row r="604" spans="1:45" ht="15" customHeight="1">
      <c r="A604" s="440" t="s">
        <v>47</v>
      </c>
      <c r="B604" s="372" t="s">
        <v>109</v>
      </c>
      <c r="C604" s="373"/>
      <c r="D604" s="373"/>
      <c r="E604" s="373"/>
      <c r="F604" s="373"/>
      <c r="G604" s="373"/>
      <c r="H604" s="373"/>
      <c r="I604" s="374"/>
      <c r="K604" s="378" t="s">
        <v>47</v>
      </c>
      <c r="L604" s="369" t="s">
        <v>109</v>
      </c>
      <c r="M604" s="370"/>
      <c r="N604" s="370"/>
      <c r="O604" s="370"/>
      <c r="P604" s="370"/>
      <c r="Q604" s="370"/>
      <c r="R604" s="370"/>
      <c r="S604" s="371"/>
      <c r="U604" s="445" t="s">
        <v>47</v>
      </c>
      <c r="V604" s="441" t="s">
        <v>109</v>
      </c>
      <c r="W604" s="442"/>
      <c r="X604" s="442"/>
      <c r="Y604" s="442"/>
      <c r="Z604" s="442"/>
      <c r="AA604" s="442"/>
      <c r="AB604" s="442"/>
      <c r="AC604" s="442"/>
      <c r="AD604" s="442"/>
      <c r="AE604" s="442"/>
      <c r="AF604" s="443"/>
      <c r="AG604" s="117"/>
      <c r="AH604"/>
      <c r="AI604"/>
      <c r="AS604"/>
    </row>
    <row r="605" spans="1:45" ht="15">
      <c r="A605" s="7" t="s">
        <v>7</v>
      </c>
      <c r="B605" s="42">
        <v>14.547378809866208</v>
      </c>
      <c r="C605" s="42">
        <v>0</v>
      </c>
      <c r="D605" s="42">
        <v>1.5072853272237701</v>
      </c>
      <c r="E605" s="42">
        <v>0</v>
      </c>
      <c r="F605" s="399"/>
      <c r="G605" s="42">
        <v>0</v>
      </c>
      <c r="H605" s="43">
        <v>0</v>
      </c>
      <c r="I605" s="44">
        <f>SUM(B605:H605)</f>
        <v>16.054664137089979</v>
      </c>
      <c r="J605" s="5"/>
      <c r="K605" s="28" t="s">
        <v>7</v>
      </c>
      <c r="L605" s="42">
        <v>14.547378809866208</v>
      </c>
      <c r="M605" s="42">
        <v>0</v>
      </c>
      <c r="N605" s="42">
        <v>1.5072853272237701</v>
      </c>
      <c r="O605" s="42">
        <v>0</v>
      </c>
      <c r="P605" s="42">
        <v>0</v>
      </c>
      <c r="Q605" s="42">
        <v>0</v>
      </c>
      <c r="R605" s="82">
        <v>0</v>
      </c>
      <c r="S605" s="83">
        <f>SUM(L605:R605)</f>
        <v>16.054664137089979</v>
      </c>
      <c r="U605" s="29" t="s">
        <v>7</v>
      </c>
      <c r="V605" s="84">
        <v>14.547378809866208</v>
      </c>
      <c r="W605" s="84">
        <v>1.5072853272237701</v>
      </c>
      <c r="X605" s="84">
        <v>0</v>
      </c>
      <c r="Y605" s="84">
        <v>0</v>
      </c>
      <c r="Z605" s="84">
        <v>0</v>
      </c>
      <c r="AA605" s="84">
        <v>0</v>
      </c>
      <c r="AB605" s="84">
        <v>0</v>
      </c>
      <c r="AC605" s="84">
        <v>0</v>
      </c>
      <c r="AD605" s="86">
        <v>0</v>
      </c>
      <c r="AE605" s="86">
        <f t="shared" ref="AE605:AE610" si="284">+P605</f>
        <v>0</v>
      </c>
      <c r="AF605" s="87">
        <f t="shared" ref="AF605:AF625" si="285">SUM(V605:AE605)</f>
        <v>16.054664137089979</v>
      </c>
      <c r="AG605" s="118" t="str">
        <f>+IF(ABS(S605-AF605)&gt;0.01,S605-AF605,"")</f>
        <v/>
      </c>
      <c r="AH605"/>
      <c r="AI605"/>
      <c r="AS605"/>
    </row>
    <row r="606" spans="1:45" ht="15">
      <c r="A606" s="8" t="s">
        <v>8</v>
      </c>
      <c r="B606" s="48">
        <v>39.966122555848735</v>
      </c>
      <c r="C606" s="48">
        <v>0</v>
      </c>
      <c r="D606" s="48">
        <v>0.61314451789576807</v>
      </c>
      <c r="E606" s="48">
        <v>0</v>
      </c>
      <c r="F606" s="400"/>
      <c r="G606" s="48">
        <v>0</v>
      </c>
      <c r="H606" s="49">
        <v>0</v>
      </c>
      <c r="I606" s="50">
        <f t="shared" ref="I606:I625" si="286">SUM(B606:H606)</f>
        <v>40.579267073744504</v>
      </c>
      <c r="J606" s="5"/>
      <c r="K606" s="20" t="s">
        <v>8</v>
      </c>
      <c r="L606" s="51">
        <v>39.966122555848735</v>
      </c>
      <c r="M606" s="51">
        <v>0</v>
      </c>
      <c r="N606" s="51">
        <v>0.61314451789576807</v>
      </c>
      <c r="O606" s="51">
        <v>0</v>
      </c>
      <c r="P606" s="51">
        <v>0</v>
      </c>
      <c r="Q606" s="51">
        <v>0</v>
      </c>
      <c r="R606" s="52">
        <v>0</v>
      </c>
      <c r="S606" s="53">
        <f t="shared" ref="S606:S625" si="287">SUM(L606:R606)</f>
        <v>40.579267073744504</v>
      </c>
      <c r="U606" s="30" t="s">
        <v>8</v>
      </c>
      <c r="V606" s="88">
        <v>39.966122555848735</v>
      </c>
      <c r="W606" s="88">
        <v>0.46423262320611397</v>
      </c>
      <c r="X606" s="88">
        <v>0.14891189468965407</v>
      </c>
      <c r="Y606" s="88">
        <v>0</v>
      </c>
      <c r="Z606" s="88">
        <v>0</v>
      </c>
      <c r="AA606" s="88">
        <v>0</v>
      </c>
      <c r="AB606" s="88">
        <v>0</v>
      </c>
      <c r="AC606" s="88">
        <v>0</v>
      </c>
      <c r="AD606" s="88">
        <v>0</v>
      </c>
      <c r="AE606" s="88">
        <f t="shared" si="284"/>
        <v>0</v>
      </c>
      <c r="AF606" s="90">
        <f t="shared" si="285"/>
        <v>40.579267073744504</v>
      </c>
      <c r="AG606" s="118" t="str">
        <f t="shared" ref="AG606:AG626" si="288">+IF(ABS(S606-AF606)&gt;0.01,S606-AF606,"")</f>
        <v/>
      </c>
      <c r="AH606"/>
      <c r="AI606"/>
      <c r="AS606"/>
    </row>
    <row r="607" spans="1:45" ht="15">
      <c r="A607" s="9" t="s">
        <v>10</v>
      </c>
      <c r="B607" s="45">
        <v>20.22698290238462</v>
      </c>
      <c r="C607" s="45">
        <v>0</v>
      </c>
      <c r="D607" s="45">
        <v>0.42826549447373807</v>
      </c>
      <c r="E607" s="45">
        <v>0</v>
      </c>
      <c r="F607" s="400"/>
      <c r="G607" s="45">
        <v>0</v>
      </c>
      <c r="H607" s="54">
        <v>0</v>
      </c>
      <c r="I607" s="44">
        <f t="shared" si="286"/>
        <v>20.655248396858358</v>
      </c>
      <c r="J607" s="5"/>
      <c r="K607" s="21" t="s">
        <v>10</v>
      </c>
      <c r="L607" s="45">
        <v>20.22698290238462</v>
      </c>
      <c r="M607" s="45">
        <v>0</v>
      </c>
      <c r="N607" s="45">
        <v>0.42826549447373807</v>
      </c>
      <c r="O607" s="45">
        <v>0</v>
      </c>
      <c r="P607" s="45">
        <v>0</v>
      </c>
      <c r="Q607" s="45">
        <v>0</v>
      </c>
      <c r="R607" s="46">
        <v>0</v>
      </c>
      <c r="S607" s="47">
        <f t="shared" si="287"/>
        <v>20.655248396858358</v>
      </c>
      <c r="U607" s="259" t="s">
        <v>10</v>
      </c>
      <c r="V607" s="84">
        <v>20.22698290238462</v>
      </c>
      <c r="W607" s="84">
        <v>0.42826549447373807</v>
      </c>
      <c r="X607" s="84">
        <v>0</v>
      </c>
      <c r="Y607" s="84">
        <v>0</v>
      </c>
      <c r="Z607" s="84">
        <v>0</v>
      </c>
      <c r="AA607" s="84">
        <v>0</v>
      </c>
      <c r="AB607" s="84">
        <v>0</v>
      </c>
      <c r="AC607" s="84">
        <v>0</v>
      </c>
      <c r="AD607" s="86">
        <v>0</v>
      </c>
      <c r="AE607" s="86">
        <f t="shared" si="284"/>
        <v>0</v>
      </c>
      <c r="AF607" s="87">
        <f t="shared" si="285"/>
        <v>20.655248396858358</v>
      </c>
      <c r="AG607" s="118" t="str">
        <f t="shared" si="288"/>
        <v/>
      </c>
      <c r="AH607"/>
      <c r="AI607"/>
      <c r="AS607"/>
    </row>
    <row r="608" spans="1:45" ht="15">
      <c r="A608" s="8" t="s">
        <v>53</v>
      </c>
      <c r="B608" s="48">
        <v>0</v>
      </c>
      <c r="C608" s="48">
        <v>0</v>
      </c>
      <c r="D608" s="48">
        <v>0</v>
      </c>
      <c r="E608" s="48">
        <v>0</v>
      </c>
      <c r="F608" s="400"/>
      <c r="G608" s="48">
        <v>0</v>
      </c>
      <c r="H608" s="49">
        <v>0</v>
      </c>
      <c r="I608" s="50">
        <f t="shared" si="286"/>
        <v>0</v>
      </c>
      <c r="J608" s="5"/>
      <c r="K608" s="20" t="s">
        <v>53</v>
      </c>
      <c r="L608" s="51">
        <v>0</v>
      </c>
      <c r="M608" s="51">
        <v>0</v>
      </c>
      <c r="N608" s="51">
        <v>0</v>
      </c>
      <c r="O608" s="51">
        <v>0</v>
      </c>
      <c r="P608" s="51">
        <v>0</v>
      </c>
      <c r="Q608" s="51">
        <v>0</v>
      </c>
      <c r="R608" s="52">
        <v>0</v>
      </c>
      <c r="S608" s="53">
        <f t="shared" si="287"/>
        <v>0</v>
      </c>
      <c r="U608" s="30" t="s">
        <v>53</v>
      </c>
      <c r="V608" s="88">
        <v>0</v>
      </c>
      <c r="W608" s="88">
        <v>0</v>
      </c>
      <c r="X608" s="88">
        <v>0</v>
      </c>
      <c r="Y608" s="88">
        <v>0</v>
      </c>
      <c r="Z608" s="88">
        <v>0</v>
      </c>
      <c r="AA608" s="88">
        <v>0</v>
      </c>
      <c r="AB608" s="88">
        <v>0</v>
      </c>
      <c r="AC608" s="88">
        <v>0</v>
      </c>
      <c r="AD608" s="88">
        <v>0</v>
      </c>
      <c r="AE608" s="88">
        <f t="shared" si="284"/>
        <v>0</v>
      </c>
      <c r="AF608" s="90">
        <f t="shared" si="285"/>
        <v>0</v>
      </c>
      <c r="AG608" s="118" t="str">
        <f t="shared" si="288"/>
        <v/>
      </c>
      <c r="AH608"/>
      <c r="AI608"/>
      <c r="AS608"/>
    </row>
    <row r="609" spans="1:45" ht="15">
      <c r="A609" s="9" t="s">
        <v>16</v>
      </c>
      <c r="B609" s="45">
        <v>164.96489580607548</v>
      </c>
      <c r="C609" s="45">
        <v>0</v>
      </c>
      <c r="D609" s="45">
        <v>21.548175987377412</v>
      </c>
      <c r="E609" s="45">
        <v>0</v>
      </c>
      <c r="F609" s="400"/>
      <c r="G609" s="45">
        <v>0</v>
      </c>
      <c r="H609" s="54">
        <v>0</v>
      </c>
      <c r="I609" s="44">
        <f t="shared" si="286"/>
        <v>186.51307179345289</v>
      </c>
      <c r="J609" s="5"/>
      <c r="K609" s="21" t="s">
        <v>16</v>
      </c>
      <c r="L609" s="45">
        <v>164.96489580607548</v>
      </c>
      <c r="M609" s="45">
        <v>0</v>
      </c>
      <c r="N609" s="45">
        <v>21.548175987377412</v>
      </c>
      <c r="O609" s="45">
        <v>0</v>
      </c>
      <c r="P609" s="45">
        <v>0</v>
      </c>
      <c r="Q609" s="45">
        <v>0</v>
      </c>
      <c r="R609" s="46">
        <v>0</v>
      </c>
      <c r="S609" s="47">
        <f t="shared" si="287"/>
        <v>186.51307179345289</v>
      </c>
      <c r="U609" s="259" t="s">
        <v>16</v>
      </c>
      <c r="V609" s="84">
        <v>164.96489580607548</v>
      </c>
      <c r="W609" s="84">
        <v>21.548175987377412</v>
      </c>
      <c r="X609" s="84">
        <v>0</v>
      </c>
      <c r="Y609" s="84">
        <v>0</v>
      </c>
      <c r="Z609" s="84">
        <v>0</v>
      </c>
      <c r="AA609" s="84">
        <v>0</v>
      </c>
      <c r="AB609" s="84">
        <v>0</v>
      </c>
      <c r="AC609" s="84">
        <v>0</v>
      </c>
      <c r="AD609" s="86">
        <v>0</v>
      </c>
      <c r="AE609" s="86">
        <f t="shared" si="284"/>
        <v>0</v>
      </c>
      <c r="AF609" s="87">
        <f t="shared" si="285"/>
        <v>186.51307179345289</v>
      </c>
      <c r="AG609" s="118" t="str">
        <f t="shared" si="288"/>
        <v/>
      </c>
      <c r="AH609"/>
      <c r="AI609"/>
      <c r="AS609"/>
    </row>
    <row r="610" spans="1:45" ht="15">
      <c r="A610" s="8" t="s">
        <v>65</v>
      </c>
      <c r="B610" s="48">
        <v>2646.3399562979944</v>
      </c>
      <c r="C610" s="48">
        <v>0</v>
      </c>
      <c r="D610" s="48">
        <v>345.67232514590364</v>
      </c>
      <c r="E610" s="48">
        <v>0</v>
      </c>
      <c r="F610" s="400"/>
      <c r="G610" s="48">
        <v>0</v>
      </c>
      <c r="H610" s="49">
        <v>0</v>
      </c>
      <c r="I610" s="50">
        <f t="shared" si="286"/>
        <v>2992.0122814438982</v>
      </c>
      <c r="J610" s="5"/>
      <c r="K610" s="20" t="s">
        <v>65</v>
      </c>
      <c r="L610" s="51">
        <v>2646.3399562979944</v>
      </c>
      <c r="M610" s="51">
        <v>0</v>
      </c>
      <c r="N610" s="51">
        <v>345.67232514590364</v>
      </c>
      <c r="O610" s="51">
        <v>0</v>
      </c>
      <c r="P610" s="51">
        <v>0</v>
      </c>
      <c r="Q610" s="51">
        <v>0</v>
      </c>
      <c r="R610" s="52">
        <v>0</v>
      </c>
      <c r="S610" s="53">
        <f t="shared" si="287"/>
        <v>2992.0122814438982</v>
      </c>
      <c r="U610" s="30" t="s">
        <v>15</v>
      </c>
      <c r="V610" s="88">
        <v>2646.3399562979944</v>
      </c>
      <c r="W610" s="88">
        <v>345.67232514590364</v>
      </c>
      <c r="X610" s="88">
        <v>0</v>
      </c>
      <c r="Y610" s="88">
        <v>0</v>
      </c>
      <c r="Z610" s="88">
        <v>0</v>
      </c>
      <c r="AA610" s="88">
        <v>0</v>
      </c>
      <c r="AB610" s="88">
        <v>0</v>
      </c>
      <c r="AC610" s="88">
        <v>0</v>
      </c>
      <c r="AD610" s="88">
        <v>0</v>
      </c>
      <c r="AE610" s="88">
        <f t="shared" si="284"/>
        <v>0</v>
      </c>
      <c r="AF610" s="90">
        <f t="shared" si="285"/>
        <v>2992.0122814438982</v>
      </c>
      <c r="AG610" s="118" t="str">
        <f t="shared" si="288"/>
        <v/>
      </c>
      <c r="AH610"/>
      <c r="AI610"/>
      <c r="AS610"/>
    </row>
    <row r="611" spans="1:45" ht="15">
      <c r="A611" s="9" t="s">
        <v>55</v>
      </c>
      <c r="B611" s="45">
        <v>0</v>
      </c>
      <c r="C611" s="45">
        <v>0</v>
      </c>
      <c r="D611" s="45">
        <v>0</v>
      </c>
      <c r="E611" s="45">
        <v>0</v>
      </c>
      <c r="F611" s="400"/>
      <c r="G611" s="45">
        <v>0</v>
      </c>
      <c r="H611" s="54">
        <v>0</v>
      </c>
      <c r="I611" s="44">
        <f t="shared" si="286"/>
        <v>0</v>
      </c>
      <c r="J611" s="5"/>
      <c r="K611" s="21" t="s">
        <v>55</v>
      </c>
      <c r="L611" s="45">
        <v>0</v>
      </c>
      <c r="M611" s="45">
        <v>0</v>
      </c>
      <c r="N611" s="45">
        <v>0</v>
      </c>
      <c r="O611" s="45">
        <v>0</v>
      </c>
      <c r="P611" s="45">
        <v>2668.8391070882112</v>
      </c>
      <c r="Q611" s="45">
        <v>0</v>
      </c>
      <c r="R611" s="46">
        <v>0</v>
      </c>
      <c r="S611" s="47">
        <f t="shared" si="287"/>
        <v>2668.8391070882112</v>
      </c>
      <c r="U611" s="260" t="s">
        <v>55</v>
      </c>
      <c r="V611" s="84">
        <v>0</v>
      </c>
      <c r="W611" s="84">
        <v>0</v>
      </c>
      <c r="X611" s="84">
        <v>0</v>
      </c>
      <c r="Y611" s="84">
        <v>0</v>
      </c>
      <c r="Z611" s="84">
        <v>0</v>
      </c>
      <c r="AA611" s="84">
        <v>0</v>
      </c>
      <c r="AB611" s="84">
        <v>0</v>
      </c>
      <c r="AC611" s="84">
        <v>0</v>
      </c>
      <c r="AD611" s="84">
        <v>0</v>
      </c>
      <c r="AE611" s="84">
        <f>+P611</f>
        <v>2668.8391070882112</v>
      </c>
      <c r="AF611" s="119">
        <f t="shared" si="285"/>
        <v>2668.8391070882112</v>
      </c>
      <c r="AG611" s="118" t="str">
        <f t="shared" si="288"/>
        <v/>
      </c>
      <c r="AH611"/>
      <c r="AI611"/>
      <c r="AS611"/>
    </row>
    <row r="612" spans="1:45" ht="15">
      <c r="A612" s="8" t="s">
        <v>12</v>
      </c>
      <c r="B612" s="48">
        <v>0</v>
      </c>
      <c r="C612" s="48">
        <v>0</v>
      </c>
      <c r="D612" s="48">
        <v>0</v>
      </c>
      <c r="E612" s="48">
        <v>0</v>
      </c>
      <c r="F612" s="400"/>
      <c r="G612" s="48">
        <v>0</v>
      </c>
      <c r="H612" s="49">
        <v>0</v>
      </c>
      <c r="I612" s="50">
        <f t="shared" si="286"/>
        <v>0</v>
      </c>
      <c r="J612" s="5"/>
      <c r="K612" s="20" t="s">
        <v>12</v>
      </c>
      <c r="L612" s="51">
        <v>0</v>
      </c>
      <c r="M612" s="51">
        <v>0</v>
      </c>
      <c r="N612" s="51">
        <v>0</v>
      </c>
      <c r="O612" s="51">
        <v>0</v>
      </c>
      <c r="P612" s="51">
        <v>2160.417596227936</v>
      </c>
      <c r="Q612" s="51">
        <v>0</v>
      </c>
      <c r="R612" s="52">
        <v>0</v>
      </c>
      <c r="S612" s="53">
        <f t="shared" si="287"/>
        <v>2160.417596227936</v>
      </c>
      <c r="U612" s="30" t="s">
        <v>12</v>
      </c>
      <c r="V612" s="88">
        <v>0</v>
      </c>
      <c r="W612" s="88">
        <v>0</v>
      </c>
      <c r="X612" s="88">
        <v>0</v>
      </c>
      <c r="Y612" s="88">
        <v>0</v>
      </c>
      <c r="Z612" s="88">
        <v>0</v>
      </c>
      <c r="AA612" s="88">
        <v>0</v>
      </c>
      <c r="AB612" s="88">
        <v>0</v>
      </c>
      <c r="AC612" s="88">
        <v>0</v>
      </c>
      <c r="AD612" s="88">
        <v>0</v>
      </c>
      <c r="AE612" s="88">
        <f t="shared" ref="AE612:AE625" si="289">+P612</f>
        <v>2160.417596227936</v>
      </c>
      <c r="AF612" s="90">
        <f t="shared" si="285"/>
        <v>2160.417596227936</v>
      </c>
      <c r="AG612" s="118" t="str">
        <f t="shared" si="288"/>
        <v/>
      </c>
      <c r="AH612"/>
      <c r="AI612"/>
      <c r="AS612"/>
    </row>
    <row r="613" spans="1:45" ht="15">
      <c r="A613" s="9" t="s">
        <v>56</v>
      </c>
      <c r="B613" s="45">
        <v>0</v>
      </c>
      <c r="C613" s="45">
        <v>0</v>
      </c>
      <c r="D613" s="45">
        <v>0</v>
      </c>
      <c r="E613" s="45">
        <v>0</v>
      </c>
      <c r="F613" s="400"/>
      <c r="G613" s="45">
        <v>0</v>
      </c>
      <c r="H613" s="54">
        <v>0</v>
      </c>
      <c r="I613" s="44">
        <f t="shared" si="286"/>
        <v>0</v>
      </c>
      <c r="J613" s="5"/>
      <c r="K613" s="21" t="s">
        <v>56</v>
      </c>
      <c r="L613" s="45">
        <v>0</v>
      </c>
      <c r="M613" s="45">
        <v>0</v>
      </c>
      <c r="N613" s="45">
        <v>0</v>
      </c>
      <c r="O613" s="45">
        <v>0</v>
      </c>
      <c r="P613" s="45">
        <v>0</v>
      </c>
      <c r="Q613" s="45">
        <v>0</v>
      </c>
      <c r="R613" s="46">
        <v>0</v>
      </c>
      <c r="S613" s="47">
        <f t="shared" si="287"/>
        <v>0</v>
      </c>
      <c r="U613" s="261" t="s">
        <v>56</v>
      </c>
      <c r="V613" s="84">
        <v>0</v>
      </c>
      <c r="W613" s="84">
        <v>0</v>
      </c>
      <c r="X613" s="84">
        <v>0</v>
      </c>
      <c r="Y613" s="84">
        <v>0</v>
      </c>
      <c r="Z613" s="84">
        <v>0</v>
      </c>
      <c r="AA613" s="84">
        <v>0</v>
      </c>
      <c r="AB613" s="84">
        <v>0</v>
      </c>
      <c r="AC613" s="84">
        <v>0</v>
      </c>
      <c r="AD613" s="84">
        <v>0</v>
      </c>
      <c r="AE613" s="84">
        <f t="shared" si="289"/>
        <v>0</v>
      </c>
      <c r="AF613" s="119">
        <f t="shared" si="285"/>
        <v>0</v>
      </c>
      <c r="AG613" s="118" t="str">
        <f t="shared" si="288"/>
        <v/>
      </c>
      <c r="AH613"/>
      <c r="AI613"/>
      <c r="AS613"/>
    </row>
    <row r="614" spans="1:45" ht="15">
      <c r="A614" s="8" t="s">
        <v>17</v>
      </c>
      <c r="B614" s="48">
        <v>40.578783006665375</v>
      </c>
      <c r="C614" s="48">
        <v>0</v>
      </c>
      <c r="D614" s="48">
        <v>9.4166144859068002</v>
      </c>
      <c r="E614" s="48">
        <v>0</v>
      </c>
      <c r="F614" s="400"/>
      <c r="G614" s="48">
        <v>0</v>
      </c>
      <c r="H614" s="49">
        <v>0</v>
      </c>
      <c r="I614" s="50">
        <f t="shared" si="286"/>
        <v>49.995397492572174</v>
      </c>
      <c r="J614" s="5"/>
      <c r="K614" s="20" t="s">
        <v>17</v>
      </c>
      <c r="L614" s="51">
        <v>40.578783006665375</v>
      </c>
      <c r="M614" s="51">
        <v>0</v>
      </c>
      <c r="N614" s="51">
        <v>9.4166144859068002</v>
      </c>
      <c r="O614" s="51">
        <v>0</v>
      </c>
      <c r="P614" s="51">
        <v>0</v>
      </c>
      <c r="Q614" s="51">
        <v>0</v>
      </c>
      <c r="R614" s="52">
        <v>0</v>
      </c>
      <c r="S614" s="53">
        <f t="shared" si="287"/>
        <v>49.995397492572174</v>
      </c>
      <c r="U614" s="30" t="s">
        <v>17</v>
      </c>
      <c r="V614" s="88">
        <v>40.578783006665375</v>
      </c>
      <c r="W614" s="88">
        <v>8.6085362953925415</v>
      </c>
      <c r="X614" s="88">
        <v>0.80807819051425878</v>
      </c>
      <c r="Y614" s="88">
        <v>0</v>
      </c>
      <c r="Z614" s="88">
        <v>0</v>
      </c>
      <c r="AA614" s="88">
        <v>0</v>
      </c>
      <c r="AB614" s="88">
        <v>0</v>
      </c>
      <c r="AC614" s="88">
        <v>0</v>
      </c>
      <c r="AD614" s="88">
        <v>0</v>
      </c>
      <c r="AE614" s="88">
        <f t="shared" si="289"/>
        <v>0</v>
      </c>
      <c r="AF614" s="90">
        <f t="shared" si="285"/>
        <v>49.995397492572174</v>
      </c>
      <c r="AG614" s="118" t="str">
        <f t="shared" si="288"/>
        <v/>
      </c>
      <c r="AH614"/>
      <c r="AI614"/>
      <c r="AS614"/>
    </row>
    <row r="615" spans="1:45" ht="15">
      <c r="A615" s="9" t="s">
        <v>141</v>
      </c>
      <c r="B615" s="45">
        <v>2525.1536092283995</v>
      </c>
      <c r="C615" s="45">
        <v>0</v>
      </c>
      <c r="D615" s="45">
        <v>260.31985444763063</v>
      </c>
      <c r="E615" s="45">
        <v>0</v>
      </c>
      <c r="F615" s="400"/>
      <c r="G615" s="45">
        <v>0</v>
      </c>
      <c r="H615" s="54">
        <v>0</v>
      </c>
      <c r="I615" s="44">
        <f t="shared" si="286"/>
        <v>2785.4734636760304</v>
      </c>
      <c r="J615" s="5"/>
      <c r="K615" s="21" t="s">
        <v>141</v>
      </c>
      <c r="L615" s="45">
        <v>2525.1536092283995</v>
      </c>
      <c r="M615" s="45">
        <v>0</v>
      </c>
      <c r="N615" s="45">
        <v>260.31985444763063</v>
      </c>
      <c r="O615" s="45">
        <v>0</v>
      </c>
      <c r="P615" s="45">
        <v>0</v>
      </c>
      <c r="Q615" s="45">
        <v>0</v>
      </c>
      <c r="R615" s="46">
        <v>0</v>
      </c>
      <c r="S615" s="47">
        <f t="shared" si="287"/>
        <v>2785.4734636760304</v>
      </c>
      <c r="U615" s="31" t="s">
        <v>141</v>
      </c>
      <c r="V615" s="84">
        <v>2525.1536092283995</v>
      </c>
      <c r="W615" s="84">
        <v>257.58671014379269</v>
      </c>
      <c r="X615" s="84">
        <v>2.7331443038379546</v>
      </c>
      <c r="Y615" s="84">
        <v>0</v>
      </c>
      <c r="Z615" s="84">
        <v>0</v>
      </c>
      <c r="AA615" s="84">
        <v>0</v>
      </c>
      <c r="AB615" s="84">
        <v>0</v>
      </c>
      <c r="AC615" s="84">
        <v>0</v>
      </c>
      <c r="AD615" s="84">
        <v>0</v>
      </c>
      <c r="AE615" s="84">
        <f t="shared" si="289"/>
        <v>0</v>
      </c>
      <c r="AF615" s="119">
        <f t="shared" si="285"/>
        <v>2785.47346367603</v>
      </c>
      <c r="AG615" s="118" t="str">
        <f t="shared" si="288"/>
        <v/>
      </c>
      <c r="AH615"/>
      <c r="AI615"/>
      <c r="AS615"/>
    </row>
    <row r="616" spans="1:45" ht="15">
      <c r="A616" s="8" t="s">
        <v>25</v>
      </c>
      <c r="B616" s="48">
        <v>337.9784098244794</v>
      </c>
      <c r="C616" s="48">
        <v>0</v>
      </c>
      <c r="D616" s="48">
        <v>966.16597733655374</v>
      </c>
      <c r="E616" s="48">
        <v>1011.9753903538126</v>
      </c>
      <c r="F616" s="400"/>
      <c r="G616" s="48">
        <v>450.14121135488267</v>
      </c>
      <c r="H616" s="49">
        <v>0</v>
      </c>
      <c r="I616" s="50">
        <f t="shared" si="286"/>
        <v>2766.2609888697284</v>
      </c>
      <c r="J616" s="5"/>
      <c r="K616" s="20" t="s">
        <v>25</v>
      </c>
      <c r="L616" s="51">
        <v>337.9784098244794</v>
      </c>
      <c r="M616" s="51">
        <v>0</v>
      </c>
      <c r="N616" s="51">
        <v>966.16597733655374</v>
      </c>
      <c r="O616" s="51">
        <v>1011.9753903538126</v>
      </c>
      <c r="P616" s="51">
        <v>0</v>
      </c>
      <c r="Q616" s="51">
        <v>450.14121135488267</v>
      </c>
      <c r="R616" s="52">
        <v>0</v>
      </c>
      <c r="S616" s="53">
        <f t="shared" si="287"/>
        <v>2766.2609888697284</v>
      </c>
      <c r="U616" s="30" t="s">
        <v>25</v>
      </c>
      <c r="V616" s="88">
        <v>337.9784098244794</v>
      </c>
      <c r="W616" s="88">
        <v>692.51737270917249</v>
      </c>
      <c r="X616" s="88">
        <v>273.64860462738125</v>
      </c>
      <c r="Y616" s="88">
        <v>313.83417686705411</v>
      </c>
      <c r="Z616" s="88">
        <v>311.31439162276445</v>
      </c>
      <c r="AA616" s="88">
        <v>142.864795574722</v>
      </c>
      <c r="AB616" s="88">
        <v>236.33806965721826</v>
      </c>
      <c r="AC616" s="88">
        <v>213.80314169766444</v>
      </c>
      <c r="AD616" s="88">
        <v>243.96202628927213</v>
      </c>
      <c r="AE616" s="88">
        <f t="shared" si="289"/>
        <v>0</v>
      </c>
      <c r="AF616" s="90">
        <f t="shared" si="285"/>
        <v>2766.2609888697284</v>
      </c>
      <c r="AG616" s="118" t="str">
        <f t="shared" si="288"/>
        <v/>
      </c>
      <c r="AH616"/>
      <c r="AI616"/>
      <c r="AS616"/>
    </row>
    <row r="617" spans="1:45" ht="15">
      <c r="A617" s="9" t="s">
        <v>24</v>
      </c>
      <c r="B617" s="45">
        <v>290.45064159269242</v>
      </c>
      <c r="C617" s="45">
        <v>0</v>
      </c>
      <c r="D617" s="45">
        <v>44.753096679145614</v>
      </c>
      <c r="E617" s="45">
        <v>0</v>
      </c>
      <c r="F617" s="400"/>
      <c r="G617" s="45">
        <v>0</v>
      </c>
      <c r="H617" s="54">
        <v>0</v>
      </c>
      <c r="I617" s="44">
        <f t="shared" si="286"/>
        <v>335.20373827183801</v>
      </c>
      <c r="J617" s="5"/>
      <c r="K617" s="21" t="s">
        <v>24</v>
      </c>
      <c r="L617" s="45">
        <v>290.45064159269242</v>
      </c>
      <c r="M617" s="45">
        <v>0</v>
      </c>
      <c r="N617" s="45">
        <v>44.753096679145614</v>
      </c>
      <c r="O617" s="45">
        <v>0</v>
      </c>
      <c r="P617" s="45">
        <v>0</v>
      </c>
      <c r="Q617" s="45">
        <v>0</v>
      </c>
      <c r="R617" s="46">
        <v>0</v>
      </c>
      <c r="S617" s="47">
        <f t="shared" si="287"/>
        <v>335.20373827183801</v>
      </c>
      <c r="U617" s="261" t="s">
        <v>24</v>
      </c>
      <c r="V617" s="84">
        <v>290.45064159269242</v>
      </c>
      <c r="W617" s="84">
        <v>44.753096679145614</v>
      </c>
      <c r="X617" s="84">
        <v>0</v>
      </c>
      <c r="Y617" s="84">
        <v>0</v>
      </c>
      <c r="Z617" s="84">
        <v>0</v>
      </c>
      <c r="AA617" s="84">
        <v>0</v>
      </c>
      <c r="AB617" s="84">
        <v>0</v>
      </c>
      <c r="AC617" s="84">
        <v>0</v>
      </c>
      <c r="AD617" s="84">
        <v>0</v>
      </c>
      <c r="AE617" s="84">
        <f t="shared" si="289"/>
        <v>0</v>
      </c>
      <c r="AF617" s="119">
        <f t="shared" si="285"/>
        <v>335.20373827183801</v>
      </c>
      <c r="AG617" s="118" t="str">
        <f t="shared" si="288"/>
        <v/>
      </c>
      <c r="AH617"/>
      <c r="AI617"/>
      <c r="AS617"/>
    </row>
    <row r="618" spans="1:45" ht="15">
      <c r="A618" s="8" t="s">
        <v>57</v>
      </c>
      <c r="B618" s="48">
        <v>2182.3417183892484</v>
      </c>
      <c r="C618" s="48">
        <v>0</v>
      </c>
      <c r="D618" s="48">
        <v>188.56300812635601</v>
      </c>
      <c r="E618" s="48">
        <v>0</v>
      </c>
      <c r="F618" s="400"/>
      <c r="G618" s="48">
        <v>0</v>
      </c>
      <c r="H618" s="49">
        <v>0</v>
      </c>
      <c r="I618" s="50">
        <f t="shared" si="286"/>
        <v>2370.9047265156046</v>
      </c>
      <c r="J618" s="5"/>
      <c r="K618" s="20" t="s">
        <v>57</v>
      </c>
      <c r="L618" s="51">
        <v>2182.3417183892484</v>
      </c>
      <c r="M618" s="51">
        <v>0</v>
      </c>
      <c r="N618" s="51">
        <v>188.56300812635601</v>
      </c>
      <c r="O618" s="51">
        <v>0</v>
      </c>
      <c r="P618" s="51">
        <v>0</v>
      </c>
      <c r="Q618" s="51">
        <v>0</v>
      </c>
      <c r="R618" s="52">
        <v>0</v>
      </c>
      <c r="S618" s="53">
        <f t="shared" si="287"/>
        <v>2370.9047265156046</v>
      </c>
      <c r="U618" s="30" t="s">
        <v>57</v>
      </c>
      <c r="V618" s="88">
        <v>2182.3417183892484</v>
      </c>
      <c r="W618" s="88">
        <v>179.3428630326232</v>
      </c>
      <c r="X618" s="88">
        <v>9.220145093732814</v>
      </c>
      <c r="Y618" s="88">
        <v>0</v>
      </c>
      <c r="Z618" s="88">
        <v>0</v>
      </c>
      <c r="AA618" s="88">
        <v>0</v>
      </c>
      <c r="AB618" s="88">
        <v>0</v>
      </c>
      <c r="AC618" s="88">
        <v>0</v>
      </c>
      <c r="AD618" s="88">
        <v>0</v>
      </c>
      <c r="AE618" s="88">
        <f t="shared" si="289"/>
        <v>0</v>
      </c>
      <c r="AF618" s="90">
        <f t="shared" si="285"/>
        <v>2370.9047265156041</v>
      </c>
      <c r="AG618" s="118" t="str">
        <f t="shared" si="288"/>
        <v/>
      </c>
      <c r="AH618"/>
      <c r="AI618"/>
      <c r="AS618"/>
    </row>
    <row r="619" spans="1:45" ht="15">
      <c r="A619" s="9" t="s">
        <v>22</v>
      </c>
      <c r="B619" s="45">
        <v>143.69529400128923</v>
      </c>
      <c r="C619" s="45">
        <v>0</v>
      </c>
      <c r="D619" s="45">
        <v>35.74625421234883</v>
      </c>
      <c r="E619" s="45">
        <v>0</v>
      </c>
      <c r="F619" s="400"/>
      <c r="G619" s="45">
        <v>0</v>
      </c>
      <c r="H619" s="54">
        <v>0</v>
      </c>
      <c r="I619" s="44">
        <f t="shared" si="286"/>
        <v>179.44154821363804</v>
      </c>
      <c r="J619" s="5"/>
      <c r="K619" s="21" t="s">
        <v>22</v>
      </c>
      <c r="L619" s="45">
        <v>143.69529400128923</v>
      </c>
      <c r="M619" s="45">
        <v>0</v>
      </c>
      <c r="N619" s="45">
        <v>35.74625421234883</v>
      </c>
      <c r="O619" s="45">
        <v>0</v>
      </c>
      <c r="P619" s="45">
        <v>135.21859913274668</v>
      </c>
      <c r="Q619" s="45">
        <v>0</v>
      </c>
      <c r="R619" s="46">
        <v>0</v>
      </c>
      <c r="S619" s="47">
        <f t="shared" si="287"/>
        <v>314.66014734638475</v>
      </c>
      <c r="U619" s="261" t="s">
        <v>22</v>
      </c>
      <c r="V619" s="84">
        <v>143.69529400128923</v>
      </c>
      <c r="W619" s="84">
        <v>35.445608844995746</v>
      </c>
      <c r="X619" s="84">
        <v>0.30064536735308606</v>
      </c>
      <c r="Y619" s="84">
        <v>0</v>
      </c>
      <c r="Z619" s="84">
        <v>0</v>
      </c>
      <c r="AA619" s="84">
        <v>0</v>
      </c>
      <c r="AB619" s="84">
        <v>0</v>
      </c>
      <c r="AC619" s="84">
        <v>0</v>
      </c>
      <c r="AD619" s="84">
        <v>0</v>
      </c>
      <c r="AE619" s="84">
        <f t="shared" si="289"/>
        <v>135.21859913274668</v>
      </c>
      <c r="AF619" s="119">
        <f t="shared" si="285"/>
        <v>314.66014734638475</v>
      </c>
      <c r="AG619" s="118" t="str">
        <f t="shared" si="288"/>
        <v/>
      </c>
      <c r="AH619"/>
      <c r="AI619"/>
      <c r="AS619"/>
    </row>
    <row r="620" spans="1:45" ht="15">
      <c r="A620" s="8" t="s">
        <v>21</v>
      </c>
      <c r="B620" s="48">
        <v>0</v>
      </c>
      <c r="C620" s="48">
        <v>0</v>
      </c>
      <c r="D620" s="48">
        <v>0</v>
      </c>
      <c r="E620" s="48">
        <v>0</v>
      </c>
      <c r="F620" s="400"/>
      <c r="G620" s="48">
        <v>0</v>
      </c>
      <c r="H620" s="49">
        <v>0</v>
      </c>
      <c r="I620" s="50">
        <f t="shared" si="286"/>
        <v>0</v>
      </c>
      <c r="J620" s="5"/>
      <c r="K620" s="20" t="s">
        <v>21</v>
      </c>
      <c r="L620" s="51">
        <v>0</v>
      </c>
      <c r="M620" s="51">
        <v>0</v>
      </c>
      <c r="N620" s="51">
        <v>0</v>
      </c>
      <c r="O620" s="51">
        <v>0</v>
      </c>
      <c r="P620" s="51">
        <v>0</v>
      </c>
      <c r="Q620" s="51">
        <v>0</v>
      </c>
      <c r="R620" s="52">
        <v>0</v>
      </c>
      <c r="S620" s="53">
        <f t="shared" si="287"/>
        <v>0</v>
      </c>
      <c r="U620" s="30" t="s">
        <v>21</v>
      </c>
      <c r="V620" s="88">
        <v>0</v>
      </c>
      <c r="W620" s="88">
        <v>0</v>
      </c>
      <c r="X620" s="88">
        <v>0</v>
      </c>
      <c r="Y620" s="88">
        <v>0</v>
      </c>
      <c r="Z620" s="88">
        <v>0</v>
      </c>
      <c r="AA620" s="88">
        <v>0</v>
      </c>
      <c r="AB620" s="88">
        <v>0</v>
      </c>
      <c r="AC620" s="88">
        <v>0</v>
      </c>
      <c r="AD620" s="88">
        <v>0</v>
      </c>
      <c r="AE620" s="88">
        <f t="shared" si="289"/>
        <v>0</v>
      </c>
      <c r="AF620" s="90">
        <f t="shared" si="285"/>
        <v>0</v>
      </c>
      <c r="AG620" s="118" t="str">
        <f t="shared" si="288"/>
        <v/>
      </c>
      <c r="AH620"/>
      <c r="AI620"/>
      <c r="AS620"/>
    </row>
    <row r="621" spans="1:45" ht="15">
      <c r="A621" s="10" t="s">
        <v>61</v>
      </c>
      <c r="B621" s="45">
        <v>170.76115505374881</v>
      </c>
      <c r="C621" s="45">
        <v>0</v>
      </c>
      <c r="D621" s="45">
        <v>227.08126804043806</v>
      </c>
      <c r="E621" s="45">
        <v>0</v>
      </c>
      <c r="F621" s="400"/>
      <c r="G621" s="45">
        <v>0</v>
      </c>
      <c r="H621" s="54">
        <v>0</v>
      </c>
      <c r="I621" s="44">
        <f t="shared" si="286"/>
        <v>397.84242309418687</v>
      </c>
      <c r="J621" s="5"/>
      <c r="K621" s="22" t="s">
        <v>61</v>
      </c>
      <c r="L621" s="45">
        <v>170.76115505374881</v>
      </c>
      <c r="M621" s="45">
        <v>0</v>
      </c>
      <c r="N621" s="45">
        <v>227.08126804043806</v>
      </c>
      <c r="O621" s="45">
        <v>0</v>
      </c>
      <c r="P621" s="45">
        <v>0</v>
      </c>
      <c r="Q621" s="45">
        <v>0</v>
      </c>
      <c r="R621" s="46">
        <v>0</v>
      </c>
      <c r="S621" s="47">
        <f t="shared" si="287"/>
        <v>397.84242309418687</v>
      </c>
      <c r="U621" s="262" t="s">
        <v>61</v>
      </c>
      <c r="V621" s="84">
        <v>170.76115505374881</v>
      </c>
      <c r="W621" s="84">
        <v>227.08126804043806</v>
      </c>
      <c r="X621" s="84">
        <v>0</v>
      </c>
      <c r="Y621" s="84">
        <v>0</v>
      </c>
      <c r="Z621" s="84">
        <v>0</v>
      </c>
      <c r="AA621" s="84">
        <v>0</v>
      </c>
      <c r="AB621" s="84">
        <v>0</v>
      </c>
      <c r="AC621" s="84">
        <v>0</v>
      </c>
      <c r="AD621" s="86">
        <v>0</v>
      </c>
      <c r="AE621" s="86">
        <f t="shared" si="289"/>
        <v>0</v>
      </c>
      <c r="AF621" s="87">
        <f t="shared" si="285"/>
        <v>397.84242309418687</v>
      </c>
      <c r="AG621" s="118" t="str">
        <f t="shared" si="288"/>
        <v/>
      </c>
      <c r="AH621"/>
      <c r="AI621"/>
      <c r="AS621"/>
    </row>
    <row r="622" spans="1:45" ht="15">
      <c r="A622" s="11" t="s">
        <v>23</v>
      </c>
      <c r="B622" s="55">
        <v>170.76115505374881</v>
      </c>
      <c r="C622" s="55">
        <v>0</v>
      </c>
      <c r="D622" s="55">
        <v>227.08126804043806</v>
      </c>
      <c r="E622" s="55">
        <v>0</v>
      </c>
      <c r="F622" s="400"/>
      <c r="G622" s="55">
        <v>0</v>
      </c>
      <c r="H622" s="56">
        <v>0</v>
      </c>
      <c r="I622" s="57">
        <f t="shared" si="286"/>
        <v>397.84242309418687</v>
      </c>
      <c r="J622" s="5"/>
      <c r="K622" s="23" t="s">
        <v>23</v>
      </c>
      <c r="L622" s="58">
        <v>170.76115505374881</v>
      </c>
      <c r="M622" s="58">
        <v>0</v>
      </c>
      <c r="N622" s="58">
        <v>227.08126804043806</v>
      </c>
      <c r="O622" s="58">
        <v>0</v>
      </c>
      <c r="P622" s="58">
        <v>0</v>
      </c>
      <c r="Q622" s="58">
        <v>0</v>
      </c>
      <c r="R622" s="59">
        <v>0</v>
      </c>
      <c r="S622" s="60">
        <f t="shared" si="287"/>
        <v>397.84242309418687</v>
      </c>
      <c r="U622" s="263" t="s">
        <v>136</v>
      </c>
      <c r="V622" s="88">
        <v>170.76115505374881</v>
      </c>
      <c r="W622" s="88">
        <v>227.08126804043806</v>
      </c>
      <c r="X622" s="88">
        <v>0</v>
      </c>
      <c r="Y622" s="88">
        <v>0</v>
      </c>
      <c r="Z622" s="88">
        <v>0</v>
      </c>
      <c r="AA622" s="88">
        <v>0</v>
      </c>
      <c r="AB622" s="88">
        <v>0</v>
      </c>
      <c r="AC622" s="88">
        <v>0</v>
      </c>
      <c r="AD622" s="88">
        <v>0</v>
      </c>
      <c r="AE622" s="88">
        <f t="shared" si="289"/>
        <v>0</v>
      </c>
      <c r="AF622" s="90">
        <f t="shared" si="285"/>
        <v>397.84242309418687</v>
      </c>
      <c r="AG622" s="120" t="str">
        <f t="shared" si="288"/>
        <v/>
      </c>
      <c r="AH622"/>
      <c r="AI622"/>
      <c r="AS622"/>
    </row>
    <row r="623" spans="1:45" ht="15">
      <c r="A623" s="12" t="s">
        <v>19</v>
      </c>
      <c r="B623" s="61">
        <v>0</v>
      </c>
      <c r="C623" s="61">
        <v>0</v>
      </c>
      <c r="D623" s="61">
        <v>0</v>
      </c>
      <c r="E623" s="61">
        <v>0</v>
      </c>
      <c r="F623" s="400"/>
      <c r="G623" s="61">
        <v>0</v>
      </c>
      <c r="H623" s="62">
        <v>0</v>
      </c>
      <c r="I623" s="63">
        <f t="shared" si="286"/>
        <v>0</v>
      </c>
      <c r="J623" s="5"/>
      <c r="K623" s="24" t="s">
        <v>19</v>
      </c>
      <c r="L623" s="61">
        <v>0</v>
      </c>
      <c r="M623" s="61">
        <v>0</v>
      </c>
      <c r="N623" s="61">
        <v>0</v>
      </c>
      <c r="O623" s="61">
        <v>0</v>
      </c>
      <c r="P623" s="61">
        <v>0</v>
      </c>
      <c r="Q623" s="61">
        <v>0</v>
      </c>
      <c r="R623" s="64">
        <v>0</v>
      </c>
      <c r="S623" s="65">
        <f t="shared" si="287"/>
        <v>0</v>
      </c>
      <c r="U623" s="264" t="s">
        <v>19</v>
      </c>
      <c r="V623" s="84">
        <v>0</v>
      </c>
      <c r="W623" s="84">
        <v>0</v>
      </c>
      <c r="X623" s="84">
        <v>0</v>
      </c>
      <c r="Y623" s="84">
        <v>0</v>
      </c>
      <c r="Z623" s="84">
        <v>0</v>
      </c>
      <c r="AA623" s="84">
        <v>0</v>
      </c>
      <c r="AB623" s="84">
        <v>0</v>
      </c>
      <c r="AC623" s="84">
        <v>0</v>
      </c>
      <c r="AD623" s="84">
        <v>0</v>
      </c>
      <c r="AE623" s="84">
        <f t="shared" si="289"/>
        <v>0</v>
      </c>
      <c r="AF623" s="119">
        <f t="shared" si="285"/>
        <v>0</v>
      </c>
      <c r="AG623" s="120" t="str">
        <f t="shared" si="288"/>
        <v/>
      </c>
      <c r="AH623"/>
      <c r="AI623"/>
      <c r="AS623"/>
    </row>
    <row r="624" spans="1:45" ht="15">
      <c r="A624" s="11" t="s">
        <v>20</v>
      </c>
      <c r="B624" s="55">
        <v>0</v>
      </c>
      <c r="C624" s="55">
        <v>0</v>
      </c>
      <c r="D624" s="55">
        <v>0</v>
      </c>
      <c r="E624" s="55">
        <v>0</v>
      </c>
      <c r="F624" s="400"/>
      <c r="G624" s="55">
        <v>0</v>
      </c>
      <c r="H624" s="56">
        <v>0</v>
      </c>
      <c r="I624" s="57">
        <f t="shared" si="286"/>
        <v>0</v>
      </c>
      <c r="J624" s="5"/>
      <c r="K624" s="23" t="s">
        <v>20</v>
      </c>
      <c r="L624" s="58">
        <v>0</v>
      </c>
      <c r="M624" s="58">
        <v>0</v>
      </c>
      <c r="N624" s="58">
        <v>0</v>
      </c>
      <c r="O624" s="58">
        <v>0</v>
      </c>
      <c r="P624" s="58">
        <v>0</v>
      </c>
      <c r="Q624" s="58">
        <v>0</v>
      </c>
      <c r="R624" s="59">
        <v>0</v>
      </c>
      <c r="S624" s="60">
        <f t="shared" si="287"/>
        <v>0</v>
      </c>
      <c r="U624" s="263" t="s">
        <v>137</v>
      </c>
      <c r="V624" s="88">
        <v>0</v>
      </c>
      <c r="W624" s="88">
        <v>0</v>
      </c>
      <c r="X624" s="88">
        <v>0</v>
      </c>
      <c r="Y624" s="88">
        <v>0</v>
      </c>
      <c r="Z624" s="88">
        <v>0</v>
      </c>
      <c r="AA624" s="88">
        <v>0</v>
      </c>
      <c r="AB624" s="88">
        <v>0</v>
      </c>
      <c r="AC624" s="88">
        <v>0</v>
      </c>
      <c r="AD624" s="88">
        <v>0</v>
      </c>
      <c r="AE624" s="88">
        <f t="shared" si="289"/>
        <v>0</v>
      </c>
      <c r="AF624" s="90">
        <f t="shared" si="285"/>
        <v>0</v>
      </c>
      <c r="AG624" s="120" t="str">
        <f t="shared" si="288"/>
        <v/>
      </c>
      <c r="AH624"/>
      <c r="AI624"/>
      <c r="AS624"/>
    </row>
    <row r="625" spans="1:45" ht="15.75" thickBot="1">
      <c r="A625" s="13" t="s">
        <v>11</v>
      </c>
      <c r="B625" s="66">
        <v>0</v>
      </c>
      <c r="C625" s="66">
        <v>0</v>
      </c>
      <c r="D625" s="66">
        <v>0</v>
      </c>
      <c r="E625" s="66">
        <v>0</v>
      </c>
      <c r="F625" s="401"/>
      <c r="G625" s="66">
        <v>0</v>
      </c>
      <c r="H625" s="67">
        <v>0</v>
      </c>
      <c r="I625" s="68">
        <f t="shared" si="286"/>
        <v>0</v>
      </c>
      <c r="J625" s="5"/>
      <c r="K625" s="25" t="s">
        <v>11</v>
      </c>
      <c r="L625" s="66">
        <v>0</v>
      </c>
      <c r="M625" s="66">
        <v>0</v>
      </c>
      <c r="N625" s="66">
        <v>0</v>
      </c>
      <c r="O625" s="66">
        <v>0</v>
      </c>
      <c r="P625" s="66">
        <v>0</v>
      </c>
      <c r="Q625" s="66">
        <v>0</v>
      </c>
      <c r="R625" s="69">
        <v>0</v>
      </c>
      <c r="S625" s="70">
        <f t="shared" si="287"/>
        <v>0</v>
      </c>
      <c r="U625" s="265" t="s">
        <v>11</v>
      </c>
      <c r="V625" s="84">
        <v>0</v>
      </c>
      <c r="W625" s="84">
        <v>0</v>
      </c>
      <c r="X625" s="84">
        <v>0</v>
      </c>
      <c r="Y625" s="84">
        <v>0</v>
      </c>
      <c r="Z625" s="84">
        <v>0</v>
      </c>
      <c r="AA625" s="84">
        <v>0</v>
      </c>
      <c r="AB625" s="84">
        <v>0</v>
      </c>
      <c r="AC625" s="84">
        <v>0</v>
      </c>
      <c r="AD625" s="84">
        <v>0</v>
      </c>
      <c r="AE625" s="121">
        <f t="shared" si="289"/>
        <v>0</v>
      </c>
      <c r="AF625" s="119">
        <f t="shared" si="285"/>
        <v>0</v>
      </c>
      <c r="AG625" s="120" t="str">
        <f t="shared" si="288"/>
        <v/>
      </c>
      <c r="AH625"/>
      <c r="AI625"/>
      <c r="AS625"/>
    </row>
    <row r="626" spans="1:45" ht="15">
      <c r="A626" s="14" t="s">
        <v>26</v>
      </c>
      <c r="B626" s="71">
        <f>SUM(B605:B621)</f>
        <v>8577.004947468693</v>
      </c>
      <c r="C626" s="71">
        <f t="shared" ref="C626:I626" si="290">SUM(C605:C621)</f>
        <v>0</v>
      </c>
      <c r="D626" s="71">
        <f t="shared" si="290"/>
        <v>2101.8152698012536</v>
      </c>
      <c r="E626" s="71">
        <f t="shared" si="290"/>
        <v>1011.9753903538126</v>
      </c>
      <c r="F626" s="71">
        <f t="shared" si="290"/>
        <v>0</v>
      </c>
      <c r="G626" s="71">
        <f t="shared" si="290"/>
        <v>450.14121135488267</v>
      </c>
      <c r="H626" s="72">
        <f t="shared" si="290"/>
        <v>0</v>
      </c>
      <c r="I626" s="44">
        <f t="shared" si="290"/>
        <v>12140.93681897864</v>
      </c>
      <c r="J626" s="5"/>
      <c r="K626" s="26" t="s">
        <v>26</v>
      </c>
      <c r="L626" s="71">
        <f>SUM(L605:L621)</f>
        <v>8577.004947468693</v>
      </c>
      <c r="M626" s="71">
        <f t="shared" ref="M626:S626" si="291">SUM(M605:M621)</f>
        <v>0</v>
      </c>
      <c r="N626" s="71">
        <f t="shared" si="291"/>
        <v>2101.8152698012536</v>
      </c>
      <c r="O626" s="71">
        <f t="shared" si="291"/>
        <v>1011.9753903538126</v>
      </c>
      <c r="P626" s="71">
        <f t="shared" si="291"/>
        <v>4964.4753024488937</v>
      </c>
      <c r="Q626" s="71">
        <f t="shared" si="291"/>
        <v>450.14121135488267</v>
      </c>
      <c r="R626" s="72">
        <f t="shared" si="291"/>
        <v>0</v>
      </c>
      <c r="S626" s="73">
        <f t="shared" si="291"/>
        <v>17105.412121427536</v>
      </c>
      <c r="U626" s="35" t="s">
        <v>60</v>
      </c>
      <c r="V626" s="97">
        <f>SUM(V605:V621)</f>
        <v>8577.004947468693</v>
      </c>
      <c r="W626" s="97">
        <f t="shared" ref="W626:AE626" si="292">SUM(W605:W621)</f>
        <v>1814.9557403237452</v>
      </c>
      <c r="X626" s="97">
        <f t="shared" si="292"/>
        <v>286.859529477509</v>
      </c>
      <c r="Y626" s="97">
        <f t="shared" si="292"/>
        <v>313.83417686705411</v>
      </c>
      <c r="Z626" s="97">
        <f t="shared" si="292"/>
        <v>311.31439162276445</v>
      </c>
      <c r="AA626" s="97">
        <f t="shared" si="292"/>
        <v>142.864795574722</v>
      </c>
      <c r="AB626" s="97">
        <f t="shared" si="292"/>
        <v>236.33806965721826</v>
      </c>
      <c r="AC626" s="97">
        <f t="shared" si="292"/>
        <v>213.80314169766444</v>
      </c>
      <c r="AD626" s="97">
        <f t="shared" si="292"/>
        <v>243.96202628927213</v>
      </c>
      <c r="AE626" s="97">
        <f t="shared" si="292"/>
        <v>4964.4753024488937</v>
      </c>
      <c r="AF626" s="99">
        <f>SUM(AF605:AF621)</f>
        <v>17105.412121427533</v>
      </c>
      <c r="AG626" s="122" t="str">
        <f t="shared" si="288"/>
        <v/>
      </c>
      <c r="AH626"/>
      <c r="AI626"/>
      <c r="AS626"/>
    </row>
    <row r="627" spans="1:45" s="2" customFormat="1" ht="15" thickBot="1">
      <c r="A627" s="17" t="s">
        <v>100</v>
      </c>
      <c r="B627" s="100">
        <f>IF($I626=0,"-",B626/$I626)</f>
        <v>0.70645330548637486</v>
      </c>
      <c r="C627" s="100">
        <f t="shared" ref="C627:H627" si="293">IF($I626=0,"-",C626/$I626)</f>
        <v>0</v>
      </c>
      <c r="D627" s="100">
        <f t="shared" si="293"/>
        <v>0.17311804691345634</v>
      </c>
      <c r="E627" s="100">
        <f t="shared" si="293"/>
        <v>8.3352331491578044E-2</v>
      </c>
      <c r="F627" s="100">
        <f t="shared" si="293"/>
        <v>0</v>
      </c>
      <c r="G627" s="100">
        <f t="shared" si="293"/>
        <v>3.7076316108590947E-2</v>
      </c>
      <c r="H627" s="101">
        <f t="shared" si="293"/>
        <v>0</v>
      </c>
      <c r="I627" s="102">
        <f>SUM(B627:H627)</f>
        <v>1.0000000000000002</v>
      </c>
      <c r="K627" s="27" t="s">
        <v>100</v>
      </c>
      <c r="L627" s="76">
        <f>IF($S626=0,"-",L626/$S626)</f>
        <v>0.50142053793164598</v>
      </c>
      <c r="M627" s="76">
        <f t="shared" ref="M627:R627" si="294">IF($S626=0,"-",M626/$S626)</f>
        <v>0</v>
      </c>
      <c r="N627" s="76">
        <f t="shared" si="294"/>
        <v>0.12287428416696027</v>
      </c>
      <c r="O627" s="76">
        <f t="shared" si="294"/>
        <v>5.9161122992537285E-2</v>
      </c>
      <c r="P627" s="76">
        <f t="shared" si="294"/>
        <v>0.29022833634215778</v>
      </c>
      <c r="Q627" s="76">
        <f t="shared" si="294"/>
        <v>2.6315718566698645E-2</v>
      </c>
      <c r="R627" s="77">
        <f t="shared" si="294"/>
        <v>0</v>
      </c>
      <c r="S627" s="78">
        <f>SUM(L627:R627)</f>
        <v>1</v>
      </c>
      <c r="U627" s="36" t="s">
        <v>100</v>
      </c>
      <c r="V627" s="103">
        <f>V626/$AF626</f>
        <v>0.50142053793164609</v>
      </c>
      <c r="W627" s="103">
        <f t="shared" ref="W627:AF627" si="295">W626/$AF626</f>
        <v>0.10610418079609987</v>
      </c>
      <c r="X627" s="103">
        <f t="shared" si="295"/>
        <v>1.6770103370860445E-2</v>
      </c>
      <c r="Y627" s="103">
        <f t="shared" si="295"/>
        <v>1.8347069023488868E-2</v>
      </c>
      <c r="Z627" s="103">
        <f t="shared" si="295"/>
        <v>1.8199759784377746E-2</v>
      </c>
      <c r="AA627" s="103">
        <f t="shared" si="295"/>
        <v>8.3520230065523386E-3</v>
      </c>
      <c r="AB627" s="103">
        <f t="shared" si="295"/>
        <v>1.3816566825721978E-2</v>
      </c>
      <c r="AC627" s="103">
        <f t="shared" si="295"/>
        <v>1.2499151740976674E-2</v>
      </c>
      <c r="AD627" s="103">
        <f t="shared" si="295"/>
        <v>1.4262271178118348E-2</v>
      </c>
      <c r="AE627" s="103">
        <f t="shared" si="295"/>
        <v>0.29022833634215783</v>
      </c>
      <c r="AF627" s="104">
        <f t="shared" si="295"/>
        <v>1</v>
      </c>
      <c r="AG627" s="123"/>
    </row>
    <row r="628" spans="1:45" ht="15" thickBot="1">
      <c r="A628" s="16"/>
      <c r="B628" s="16"/>
      <c r="C628" s="16"/>
      <c r="D628" s="16"/>
      <c r="E628" s="16"/>
      <c r="F628" s="16"/>
      <c r="G628" s="16"/>
      <c r="H628" s="16"/>
      <c r="I628" s="16"/>
      <c r="K628" s="16"/>
      <c r="L628" s="16"/>
      <c r="M628" s="16"/>
      <c r="N628" s="16"/>
      <c r="O628" s="16"/>
      <c r="P628" s="16"/>
      <c r="Q628" s="16"/>
      <c r="R628" s="16"/>
      <c r="S628" s="16"/>
      <c r="AG628"/>
      <c r="AH628"/>
      <c r="AI628"/>
      <c r="AS628"/>
    </row>
    <row r="629" spans="1:45" ht="28.5">
      <c r="A629" s="439" t="s">
        <v>48</v>
      </c>
      <c r="B629" s="37" t="s">
        <v>0</v>
      </c>
      <c r="C629" s="37" t="s">
        <v>1</v>
      </c>
      <c r="D629" s="37" t="s">
        <v>2</v>
      </c>
      <c r="E629" s="37" t="s">
        <v>3</v>
      </c>
      <c r="F629" s="37" t="s">
        <v>27</v>
      </c>
      <c r="G629" s="37" t="s">
        <v>4</v>
      </c>
      <c r="H629" s="37" t="s">
        <v>5</v>
      </c>
      <c r="I629" s="38" t="s">
        <v>6</v>
      </c>
      <c r="K629" s="377" t="s">
        <v>48</v>
      </c>
      <c r="L629" s="39" t="s">
        <v>0</v>
      </c>
      <c r="M629" s="39" t="s">
        <v>1</v>
      </c>
      <c r="N629" s="39" t="s">
        <v>2</v>
      </c>
      <c r="O629" s="39" t="s">
        <v>3</v>
      </c>
      <c r="P629" s="39" t="s">
        <v>27</v>
      </c>
      <c r="Q629" s="39" t="s">
        <v>4</v>
      </c>
      <c r="R629" s="39" t="s">
        <v>5</v>
      </c>
      <c r="S629" s="40" t="s">
        <v>6</v>
      </c>
    </row>
    <row r="630" spans="1:45" ht="15" customHeight="1">
      <c r="A630" s="440" t="s">
        <v>48</v>
      </c>
      <c r="B630" s="372" t="s">
        <v>109</v>
      </c>
      <c r="C630" s="373"/>
      <c r="D630" s="373"/>
      <c r="E630" s="373"/>
      <c r="F630" s="373"/>
      <c r="G630" s="373"/>
      <c r="H630" s="373"/>
      <c r="I630" s="374"/>
      <c r="K630" s="378" t="s">
        <v>48</v>
      </c>
      <c r="L630" s="369" t="s">
        <v>109</v>
      </c>
      <c r="M630" s="370"/>
      <c r="N630" s="370"/>
      <c r="O630" s="370"/>
      <c r="P630" s="370"/>
      <c r="Q630" s="370"/>
      <c r="R630" s="370"/>
      <c r="S630" s="371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45" ht="15">
      <c r="A631" s="7" t="s">
        <v>7</v>
      </c>
      <c r="B631" s="42">
        <v>0.11694919890646586</v>
      </c>
      <c r="C631" s="42">
        <v>0</v>
      </c>
      <c r="D631" s="42">
        <v>0</v>
      </c>
      <c r="E631" s="42">
        <v>0</v>
      </c>
      <c r="F631" s="42">
        <v>0</v>
      </c>
      <c r="G631" s="42">
        <v>0</v>
      </c>
      <c r="H631" s="43">
        <v>0</v>
      </c>
      <c r="I631" s="44">
        <f>SUM(B631:H631)</f>
        <v>0.11694919890646586</v>
      </c>
      <c r="J631" s="5"/>
      <c r="K631" s="28" t="s">
        <v>7</v>
      </c>
      <c r="L631" s="42">
        <v>0.11694919890646586</v>
      </c>
      <c r="M631" s="42">
        <v>0</v>
      </c>
      <c r="N631" s="42">
        <v>0</v>
      </c>
      <c r="O631" s="42">
        <v>0</v>
      </c>
      <c r="P631" s="42">
        <v>0</v>
      </c>
      <c r="Q631" s="42">
        <v>0</v>
      </c>
      <c r="R631" s="82">
        <v>0</v>
      </c>
      <c r="S631" s="83">
        <f>SUM(L631:R631)</f>
        <v>0.11694919890646586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45" ht="15">
      <c r="A632" s="8" t="s">
        <v>8</v>
      </c>
      <c r="B632" s="48">
        <v>5.638724727363031</v>
      </c>
      <c r="C632" s="48">
        <v>0</v>
      </c>
      <c r="D632" s="48">
        <v>0</v>
      </c>
      <c r="E632" s="48">
        <v>0</v>
      </c>
      <c r="F632" s="48">
        <v>0</v>
      </c>
      <c r="G632" s="48">
        <v>0</v>
      </c>
      <c r="H632" s="49">
        <v>0</v>
      </c>
      <c r="I632" s="50">
        <f t="shared" ref="I632:I651" si="296">SUM(B632:H632)</f>
        <v>5.638724727363031</v>
      </c>
      <c r="J632" s="5"/>
      <c r="K632" s="20" t="s">
        <v>8</v>
      </c>
      <c r="L632" s="51">
        <v>5.638724727363031</v>
      </c>
      <c r="M632" s="51">
        <v>0</v>
      </c>
      <c r="N632" s="51">
        <v>0</v>
      </c>
      <c r="O632" s="51">
        <v>0</v>
      </c>
      <c r="P632" s="51">
        <v>0</v>
      </c>
      <c r="Q632" s="51">
        <v>0</v>
      </c>
      <c r="R632" s="52">
        <v>0</v>
      </c>
      <c r="S632" s="53">
        <f t="shared" ref="S632:S651" si="297">SUM(L632:R632)</f>
        <v>5.638724727363031</v>
      </c>
    </row>
    <row r="633" spans="1:45" ht="15">
      <c r="A633" s="9" t="s">
        <v>10</v>
      </c>
      <c r="B633" s="45">
        <v>0.47563231588504939</v>
      </c>
      <c r="C633" s="45">
        <v>0</v>
      </c>
      <c r="D633" s="45">
        <v>1.523662173079688E-3</v>
      </c>
      <c r="E633" s="45">
        <v>0</v>
      </c>
      <c r="F633" s="45">
        <v>0</v>
      </c>
      <c r="G633" s="45">
        <v>0</v>
      </c>
      <c r="H633" s="54">
        <v>0</v>
      </c>
      <c r="I633" s="44">
        <f t="shared" si="296"/>
        <v>0.47715597805812909</v>
      </c>
      <c r="J633" s="5"/>
      <c r="K633" s="21" t="s">
        <v>10</v>
      </c>
      <c r="L633" s="45">
        <v>0.47563231588504939</v>
      </c>
      <c r="M633" s="45">
        <v>0</v>
      </c>
      <c r="N633" s="45">
        <v>1.523662173079688E-3</v>
      </c>
      <c r="O633" s="45">
        <v>0</v>
      </c>
      <c r="P633" s="45">
        <v>0</v>
      </c>
      <c r="Q633" s="45">
        <v>0</v>
      </c>
      <c r="R633" s="46">
        <v>0</v>
      </c>
      <c r="S633" s="47">
        <f t="shared" si="297"/>
        <v>0.47715597805812909</v>
      </c>
    </row>
    <row r="634" spans="1:45" ht="15">
      <c r="A634" s="8" t="s">
        <v>53</v>
      </c>
      <c r="B634" s="48">
        <v>0</v>
      </c>
      <c r="C634" s="48">
        <v>0</v>
      </c>
      <c r="D634" s="48">
        <v>0</v>
      </c>
      <c r="E634" s="48">
        <v>0</v>
      </c>
      <c r="F634" s="48">
        <v>0</v>
      </c>
      <c r="G634" s="48">
        <v>0</v>
      </c>
      <c r="H634" s="49">
        <v>0</v>
      </c>
      <c r="I634" s="50">
        <f t="shared" si="296"/>
        <v>0</v>
      </c>
      <c r="J634" s="5"/>
      <c r="K634" s="20" t="s">
        <v>53</v>
      </c>
      <c r="L634" s="51">
        <v>0</v>
      </c>
      <c r="M634" s="51">
        <v>0</v>
      </c>
      <c r="N634" s="51">
        <v>0</v>
      </c>
      <c r="O634" s="51">
        <v>0</v>
      </c>
      <c r="P634" s="51">
        <v>0</v>
      </c>
      <c r="Q634" s="51">
        <v>0</v>
      </c>
      <c r="R634" s="52">
        <v>0</v>
      </c>
      <c r="S634" s="53">
        <f t="shared" si="297"/>
        <v>0</v>
      </c>
    </row>
    <row r="635" spans="1:45" ht="15">
      <c r="A635" s="9" t="s">
        <v>16</v>
      </c>
      <c r="B635" s="45">
        <v>43.379423598122415</v>
      </c>
      <c r="C635" s="45">
        <v>0.18748858771681109</v>
      </c>
      <c r="D635" s="45">
        <v>3.4955022333756305</v>
      </c>
      <c r="E635" s="45">
        <v>0</v>
      </c>
      <c r="F635" s="45">
        <v>0</v>
      </c>
      <c r="G635" s="45">
        <v>0</v>
      </c>
      <c r="H635" s="54">
        <v>0</v>
      </c>
      <c r="I635" s="44">
        <f t="shared" si="296"/>
        <v>47.062414419214861</v>
      </c>
      <c r="J635" s="5"/>
      <c r="K635" s="21" t="s">
        <v>16</v>
      </c>
      <c r="L635" s="45">
        <v>43.379423598122415</v>
      </c>
      <c r="M635" s="45">
        <v>0.18748858771681109</v>
      </c>
      <c r="N635" s="45">
        <v>3.4955022333756305</v>
      </c>
      <c r="O635" s="45">
        <v>0</v>
      </c>
      <c r="P635" s="45">
        <v>0</v>
      </c>
      <c r="Q635" s="45">
        <v>0</v>
      </c>
      <c r="R635" s="46">
        <v>0</v>
      </c>
      <c r="S635" s="47">
        <f t="shared" si="297"/>
        <v>47.062414419214861</v>
      </c>
    </row>
    <row r="636" spans="1:45" ht="15">
      <c r="A636" s="8" t="s">
        <v>65</v>
      </c>
      <c r="B636" s="48">
        <v>2.9530382142070044</v>
      </c>
      <c r="C636" s="48">
        <v>6.6643594655451083E-2</v>
      </c>
      <c r="D636" s="48">
        <v>0</v>
      </c>
      <c r="E636" s="48">
        <v>0</v>
      </c>
      <c r="F636" s="48">
        <v>0</v>
      </c>
      <c r="G636" s="48">
        <v>0</v>
      </c>
      <c r="H636" s="49">
        <v>0</v>
      </c>
      <c r="I636" s="50">
        <f t="shared" si="296"/>
        <v>3.0196818088624555</v>
      </c>
      <c r="J636" s="5"/>
      <c r="K636" s="20" t="s">
        <v>65</v>
      </c>
      <c r="L636" s="51">
        <v>2.9530382142070044</v>
      </c>
      <c r="M636" s="51">
        <v>6.6643594655451083E-2</v>
      </c>
      <c r="N636" s="51">
        <v>0</v>
      </c>
      <c r="O636" s="51">
        <v>0</v>
      </c>
      <c r="P636" s="51">
        <v>0</v>
      </c>
      <c r="Q636" s="51">
        <v>0</v>
      </c>
      <c r="R636" s="52">
        <v>0</v>
      </c>
      <c r="S636" s="53">
        <f t="shared" si="297"/>
        <v>3.0196818088624555</v>
      </c>
    </row>
    <row r="637" spans="1:45" ht="15">
      <c r="A637" s="9" t="s">
        <v>55</v>
      </c>
      <c r="B637" s="45">
        <v>0</v>
      </c>
      <c r="C637" s="45">
        <v>9.1937553502588282E-2</v>
      </c>
      <c r="D637" s="45">
        <v>0</v>
      </c>
      <c r="E637" s="45">
        <v>4.4622499044639614</v>
      </c>
      <c r="F637" s="45">
        <v>176.22665222002487</v>
      </c>
      <c r="G637" s="45">
        <v>0</v>
      </c>
      <c r="H637" s="54">
        <v>0</v>
      </c>
      <c r="I637" s="44">
        <f t="shared" si="296"/>
        <v>180.78083967799142</v>
      </c>
      <c r="J637" s="5"/>
      <c r="K637" s="21" t="s">
        <v>55</v>
      </c>
      <c r="L637" s="45">
        <v>0</v>
      </c>
      <c r="M637" s="45">
        <v>9.1937553502588282E-2</v>
      </c>
      <c r="N637" s="45">
        <v>0</v>
      </c>
      <c r="O637" s="45">
        <v>4.4622499044639614</v>
      </c>
      <c r="P637" s="45">
        <v>176.22665222002487</v>
      </c>
      <c r="Q637" s="45">
        <v>0</v>
      </c>
      <c r="R637" s="46">
        <v>0</v>
      </c>
      <c r="S637" s="47">
        <f t="shared" si="297"/>
        <v>180.78083967799142</v>
      </c>
    </row>
    <row r="638" spans="1:45" ht="15">
      <c r="A638" s="8" t="s">
        <v>12</v>
      </c>
      <c r="B638" s="48">
        <v>0</v>
      </c>
      <c r="C638" s="48">
        <v>0</v>
      </c>
      <c r="D638" s="48">
        <v>0</v>
      </c>
      <c r="E638" s="48">
        <v>6.1655692081725135</v>
      </c>
      <c r="F638" s="48">
        <v>0</v>
      </c>
      <c r="G638" s="48">
        <v>0</v>
      </c>
      <c r="H638" s="49">
        <v>0</v>
      </c>
      <c r="I638" s="50">
        <f t="shared" si="296"/>
        <v>6.1655692081725135</v>
      </c>
      <c r="J638" s="5"/>
      <c r="K638" s="20" t="s">
        <v>12</v>
      </c>
      <c r="L638" s="51">
        <v>0</v>
      </c>
      <c r="M638" s="51">
        <v>0</v>
      </c>
      <c r="N638" s="51">
        <v>0</v>
      </c>
      <c r="O638" s="51">
        <v>6.1655692081725135</v>
      </c>
      <c r="P638" s="51">
        <v>0</v>
      </c>
      <c r="Q638" s="51">
        <v>0</v>
      </c>
      <c r="R638" s="52">
        <v>0</v>
      </c>
      <c r="S638" s="53">
        <f t="shared" si="297"/>
        <v>6.1655692081725135</v>
      </c>
    </row>
    <row r="639" spans="1:45" ht="15">
      <c r="A639" s="9" t="s">
        <v>56</v>
      </c>
      <c r="B639" s="45">
        <v>0</v>
      </c>
      <c r="C639" s="45">
        <v>0</v>
      </c>
      <c r="D639" s="45">
        <v>0</v>
      </c>
      <c r="E639" s="45">
        <v>0</v>
      </c>
      <c r="F639" s="45">
        <v>0</v>
      </c>
      <c r="G639" s="45">
        <v>0</v>
      </c>
      <c r="H639" s="54">
        <v>0</v>
      </c>
      <c r="I639" s="44">
        <f t="shared" si="296"/>
        <v>0</v>
      </c>
      <c r="J639" s="5"/>
      <c r="K639" s="21" t="s">
        <v>56</v>
      </c>
      <c r="L639" s="45">
        <v>0</v>
      </c>
      <c r="M639" s="45">
        <v>0</v>
      </c>
      <c r="N639" s="45">
        <v>0</v>
      </c>
      <c r="O639" s="45">
        <v>0</v>
      </c>
      <c r="P639" s="45">
        <v>0</v>
      </c>
      <c r="Q639" s="45">
        <v>0</v>
      </c>
      <c r="R639" s="46">
        <v>0</v>
      </c>
      <c r="S639" s="47">
        <f t="shared" si="297"/>
        <v>0</v>
      </c>
    </row>
    <row r="640" spans="1:45" ht="15">
      <c r="A640" s="8" t="s">
        <v>17</v>
      </c>
      <c r="B640" s="48">
        <v>4.945817257061508</v>
      </c>
      <c r="C640" s="48">
        <v>0</v>
      </c>
      <c r="D640" s="48">
        <v>2.3943847786292039E-2</v>
      </c>
      <c r="E640" s="48">
        <v>0.14569144740831358</v>
      </c>
      <c r="F640" s="48">
        <v>0</v>
      </c>
      <c r="G640" s="48">
        <v>0</v>
      </c>
      <c r="H640" s="49">
        <v>0</v>
      </c>
      <c r="I640" s="50">
        <f t="shared" si="296"/>
        <v>5.1154525522561132</v>
      </c>
      <c r="J640" s="5"/>
      <c r="K640" s="20" t="s">
        <v>17</v>
      </c>
      <c r="L640" s="51">
        <v>4.945817257061508</v>
      </c>
      <c r="M640" s="51">
        <v>0</v>
      </c>
      <c r="N640" s="51">
        <v>2.3943847786292039E-2</v>
      </c>
      <c r="O640" s="51">
        <v>0.14569144740831358</v>
      </c>
      <c r="P640" s="51">
        <v>0</v>
      </c>
      <c r="Q640" s="51">
        <v>0</v>
      </c>
      <c r="R640" s="52">
        <v>0</v>
      </c>
      <c r="S640" s="53">
        <f t="shared" si="297"/>
        <v>5.1154525522561132</v>
      </c>
    </row>
    <row r="641" spans="1:37" ht="15">
      <c r="A641" s="9" t="s">
        <v>141</v>
      </c>
      <c r="B641" s="45">
        <v>28.948471243758952</v>
      </c>
      <c r="C641" s="45">
        <v>0</v>
      </c>
      <c r="D641" s="45">
        <v>7.4819158377367065</v>
      </c>
      <c r="E641" s="45">
        <v>0</v>
      </c>
      <c r="F641" s="45">
        <v>0</v>
      </c>
      <c r="G641" s="45">
        <v>0</v>
      </c>
      <c r="H641" s="54">
        <v>0</v>
      </c>
      <c r="I641" s="44">
        <f t="shared" si="296"/>
        <v>36.43038708149566</v>
      </c>
      <c r="J641" s="5"/>
      <c r="K641" s="21" t="s">
        <v>141</v>
      </c>
      <c r="L641" s="45">
        <v>28.948471243758952</v>
      </c>
      <c r="M641" s="45">
        <v>0</v>
      </c>
      <c r="N641" s="45">
        <v>7.4819158377367065</v>
      </c>
      <c r="O641" s="45">
        <v>0</v>
      </c>
      <c r="P641" s="45">
        <v>0</v>
      </c>
      <c r="Q641" s="45">
        <v>0</v>
      </c>
      <c r="R641" s="46">
        <v>0</v>
      </c>
      <c r="S641" s="47">
        <f t="shared" si="297"/>
        <v>36.43038708149566</v>
      </c>
    </row>
    <row r="642" spans="1:37" ht="15">
      <c r="A642" s="8" t="s">
        <v>25</v>
      </c>
      <c r="B642" s="48">
        <v>36.336538983237297</v>
      </c>
      <c r="C642" s="48">
        <v>4.7212917836400289E-2</v>
      </c>
      <c r="D642" s="48">
        <v>0.75159591751368693</v>
      </c>
      <c r="E642" s="48">
        <v>60.3799498596251</v>
      </c>
      <c r="F642" s="48">
        <v>0</v>
      </c>
      <c r="G642" s="48">
        <v>20.361341994044214</v>
      </c>
      <c r="H642" s="49">
        <v>0.28566944851541748</v>
      </c>
      <c r="I642" s="50">
        <f t="shared" si="296"/>
        <v>118.16230912077211</v>
      </c>
      <c r="J642" s="5"/>
      <c r="K642" s="20" t="s">
        <v>25</v>
      </c>
      <c r="L642" s="51">
        <v>36.336538983237297</v>
      </c>
      <c r="M642" s="51">
        <v>4.7212917836400289E-2</v>
      </c>
      <c r="N642" s="51">
        <v>0.75159591751368693</v>
      </c>
      <c r="O642" s="51">
        <v>60.3799498596251</v>
      </c>
      <c r="P642" s="51">
        <v>0</v>
      </c>
      <c r="Q642" s="51">
        <v>20.361341994044214</v>
      </c>
      <c r="R642" s="52">
        <v>0.28566944851541748</v>
      </c>
      <c r="S642" s="53">
        <f t="shared" si="297"/>
        <v>118.16230912077211</v>
      </c>
    </row>
    <row r="643" spans="1:37" ht="15">
      <c r="A643" s="9" t="s">
        <v>24</v>
      </c>
      <c r="B643" s="45">
        <v>4.7384882874903367</v>
      </c>
      <c r="C643" s="45">
        <v>0</v>
      </c>
      <c r="D643" s="45">
        <v>0</v>
      </c>
      <c r="E643" s="45">
        <v>0</v>
      </c>
      <c r="F643" s="45">
        <v>0</v>
      </c>
      <c r="G643" s="45">
        <v>0</v>
      </c>
      <c r="H643" s="54">
        <v>0</v>
      </c>
      <c r="I643" s="44">
        <f t="shared" si="296"/>
        <v>4.7384882874903367</v>
      </c>
      <c r="J643" s="5"/>
      <c r="K643" s="21" t="s">
        <v>24</v>
      </c>
      <c r="L643" s="45">
        <v>4.7384882874903367</v>
      </c>
      <c r="M643" s="45">
        <v>0</v>
      </c>
      <c r="N643" s="45">
        <v>0</v>
      </c>
      <c r="O643" s="45">
        <v>0</v>
      </c>
      <c r="P643" s="45">
        <v>0</v>
      </c>
      <c r="Q643" s="45">
        <v>0</v>
      </c>
      <c r="R643" s="46">
        <v>0</v>
      </c>
      <c r="S643" s="47">
        <f t="shared" si="297"/>
        <v>4.7384882874903367</v>
      </c>
    </row>
    <row r="644" spans="1:37" ht="15">
      <c r="A644" s="8" t="s">
        <v>57</v>
      </c>
      <c r="B644" s="48">
        <v>92.56246806335389</v>
      </c>
      <c r="C644" s="48">
        <v>4.1927656489084804</v>
      </c>
      <c r="D644" s="48">
        <v>52.705772504125328</v>
      </c>
      <c r="E644" s="48">
        <v>0</v>
      </c>
      <c r="F644" s="48">
        <v>0</v>
      </c>
      <c r="G644" s="48">
        <v>0</v>
      </c>
      <c r="H644" s="49">
        <v>0</v>
      </c>
      <c r="I644" s="50">
        <f t="shared" si="296"/>
        <v>149.46100621638769</v>
      </c>
      <c r="J644" s="5"/>
      <c r="K644" s="20" t="s">
        <v>57</v>
      </c>
      <c r="L644" s="51">
        <v>92.56246806335389</v>
      </c>
      <c r="M644" s="51">
        <v>4.1927656489084804</v>
      </c>
      <c r="N644" s="51">
        <v>52.705772504125328</v>
      </c>
      <c r="O644" s="51">
        <v>0</v>
      </c>
      <c r="P644" s="51">
        <v>0</v>
      </c>
      <c r="Q644" s="51">
        <v>0</v>
      </c>
      <c r="R644" s="52">
        <v>0</v>
      </c>
      <c r="S644" s="53">
        <f t="shared" si="297"/>
        <v>149.46100621638769</v>
      </c>
    </row>
    <row r="645" spans="1:37" ht="15">
      <c r="A645" s="9" t="s">
        <v>22</v>
      </c>
      <c r="B645" s="45">
        <v>14.984696699225847</v>
      </c>
      <c r="C645" s="45">
        <v>0</v>
      </c>
      <c r="D645" s="45">
        <v>6.0533218060865259</v>
      </c>
      <c r="E645" s="45">
        <v>0.20374231471454207</v>
      </c>
      <c r="F645" s="45">
        <v>10.712662221080254</v>
      </c>
      <c r="G645" s="45">
        <v>0</v>
      </c>
      <c r="H645" s="54">
        <v>0</v>
      </c>
      <c r="I645" s="44">
        <f t="shared" si="296"/>
        <v>31.954423041107169</v>
      </c>
      <c r="J645" s="5"/>
      <c r="K645" s="21" t="s">
        <v>22</v>
      </c>
      <c r="L645" s="45">
        <v>14.984696699225847</v>
      </c>
      <c r="M645" s="45">
        <v>0</v>
      </c>
      <c r="N645" s="45">
        <v>6.0533218060865259</v>
      </c>
      <c r="O645" s="45">
        <v>0.20374231471454207</v>
      </c>
      <c r="P645" s="45">
        <v>10.712662221080254</v>
      </c>
      <c r="Q645" s="45">
        <v>0</v>
      </c>
      <c r="R645" s="46">
        <v>0</v>
      </c>
      <c r="S645" s="47">
        <f t="shared" si="297"/>
        <v>31.954423041107169</v>
      </c>
    </row>
    <row r="646" spans="1:37" ht="15">
      <c r="A646" s="8" t="s">
        <v>21</v>
      </c>
      <c r="B646" s="48">
        <v>0</v>
      </c>
      <c r="C646" s="48">
        <v>0</v>
      </c>
      <c r="D646" s="48">
        <v>0</v>
      </c>
      <c r="E646" s="48">
        <v>0</v>
      </c>
      <c r="F646" s="48">
        <v>0</v>
      </c>
      <c r="G646" s="48">
        <v>0</v>
      </c>
      <c r="H646" s="49">
        <v>0</v>
      </c>
      <c r="I646" s="50">
        <f t="shared" si="296"/>
        <v>0</v>
      </c>
      <c r="J646" s="5"/>
      <c r="K646" s="20" t="s">
        <v>21</v>
      </c>
      <c r="L646" s="51">
        <v>0</v>
      </c>
      <c r="M646" s="51">
        <v>0</v>
      </c>
      <c r="N646" s="51">
        <v>0</v>
      </c>
      <c r="O646" s="51">
        <v>0</v>
      </c>
      <c r="P646" s="51">
        <v>0</v>
      </c>
      <c r="Q646" s="51">
        <v>0</v>
      </c>
      <c r="R646" s="52">
        <v>0</v>
      </c>
      <c r="S646" s="53">
        <f t="shared" si="297"/>
        <v>0</v>
      </c>
    </row>
    <row r="647" spans="1:37" ht="15">
      <c r="A647" s="10" t="s">
        <v>61</v>
      </c>
      <c r="B647" s="45">
        <v>5.3719818981974949</v>
      </c>
      <c r="C647" s="45">
        <v>0</v>
      </c>
      <c r="D647" s="45">
        <v>0</v>
      </c>
      <c r="E647" s="45">
        <v>0</v>
      </c>
      <c r="F647" s="45">
        <v>0</v>
      </c>
      <c r="G647" s="45">
        <v>0</v>
      </c>
      <c r="H647" s="54">
        <v>0</v>
      </c>
      <c r="I647" s="44">
        <f t="shared" si="296"/>
        <v>5.3719818981974949</v>
      </c>
      <c r="J647" s="5"/>
      <c r="K647" s="22" t="s">
        <v>61</v>
      </c>
      <c r="L647" s="45">
        <v>5.3719818981974949</v>
      </c>
      <c r="M647" s="45">
        <v>0</v>
      </c>
      <c r="N647" s="45">
        <v>0</v>
      </c>
      <c r="O647" s="45">
        <v>0</v>
      </c>
      <c r="P647" s="45">
        <v>0</v>
      </c>
      <c r="Q647" s="45">
        <v>0</v>
      </c>
      <c r="R647" s="46">
        <v>0</v>
      </c>
      <c r="S647" s="47">
        <f t="shared" si="297"/>
        <v>5.3719818981974949</v>
      </c>
    </row>
    <row r="648" spans="1:37">
      <c r="A648" s="11" t="s">
        <v>23</v>
      </c>
      <c r="B648" s="55">
        <v>5.3719818981974949</v>
      </c>
      <c r="C648" s="55">
        <v>0</v>
      </c>
      <c r="D648" s="55">
        <v>0</v>
      </c>
      <c r="E648" s="55">
        <v>0</v>
      </c>
      <c r="F648" s="55">
        <v>0</v>
      </c>
      <c r="G648" s="55">
        <v>0</v>
      </c>
      <c r="H648" s="56">
        <v>0</v>
      </c>
      <c r="I648" s="57">
        <f t="shared" si="296"/>
        <v>5.3719818981974949</v>
      </c>
      <c r="J648" s="5"/>
      <c r="K648" s="23" t="s">
        <v>23</v>
      </c>
      <c r="L648" s="58">
        <v>5.3719818981974949</v>
      </c>
      <c r="M648" s="58">
        <v>0</v>
      </c>
      <c r="N648" s="58">
        <v>0</v>
      </c>
      <c r="O648" s="58">
        <v>0</v>
      </c>
      <c r="P648" s="58">
        <v>0</v>
      </c>
      <c r="Q648" s="58">
        <v>0</v>
      </c>
      <c r="R648" s="59">
        <v>0</v>
      </c>
      <c r="S648" s="60">
        <f t="shared" si="297"/>
        <v>5.3719818981974949</v>
      </c>
    </row>
    <row r="649" spans="1:37">
      <c r="A649" s="12" t="s">
        <v>19</v>
      </c>
      <c r="B649" s="61">
        <v>0</v>
      </c>
      <c r="C649" s="61">
        <v>0</v>
      </c>
      <c r="D649" s="61">
        <v>0</v>
      </c>
      <c r="E649" s="61">
        <v>0</v>
      </c>
      <c r="F649" s="61">
        <v>0</v>
      </c>
      <c r="G649" s="61">
        <v>0</v>
      </c>
      <c r="H649" s="62">
        <v>0</v>
      </c>
      <c r="I649" s="63">
        <f t="shared" si="296"/>
        <v>0</v>
      </c>
      <c r="J649" s="5"/>
      <c r="K649" s="24" t="s">
        <v>19</v>
      </c>
      <c r="L649" s="61">
        <v>0</v>
      </c>
      <c r="M649" s="61">
        <v>0</v>
      </c>
      <c r="N649" s="61">
        <v>0</v>
      </c>
      <c r="O649" s="61">
        <v>0</v>
      </c>
      <c r="P649" s="61">
        <v>0</v>
      </c>
      <c r="Q649" s="61">
        <v>0</v>
      </c>
      <c r="R649" s="64">
        <v>0</v>
      </c>
      <c r="S649" s="65">
        <f t="shared" si="297"/>
        <v>0</v>
      </c>
    </row>
    <row r="650" spans="1:37">
      <c r="A650" s="11" t="s">
        <v>20</v>
      </c>
      <c r="B650" s="55">
        <v>0</v>
      </c>
      <c r="C650" s="55">
        <v>0</v>
      </c>
      <c r="D650" s="55">
        <v>0</v>
      </c>
      <c r="E650" s="55">
        <v>0</v>
      </c>
      <c r="F650" s="55">
        <v>0</v>
      </c>
      <c r="G650" s="55">
        <v>0</v>
      </c>
      <c r="H650" s="56">
        <v>0</v>
      </c>
      <c r="I650" s="57">
        <f t="shared" si="296"/>
        <v>0</v>
      </c>
      <c r="J650" s="5"/>
      <c r="K650" s="23" t="s">
        <v>20</v>
      </c>
      <c r="L650" s="58">
        <v>0</v>
      </c>
      <c r="M650" s="58">
        <v>0</v>
      </c>
      <c r="N650" s="58">
        <v>0</v>
      </c>
      <c r="O650" s="58">
        <v>0</v>
      </c>
      <c r="P650" s="58">
        <v>0</v>
      </c>
      <c r="Q650" s="58">
        <v>0</v>
      </c>
      <c r="R650" s="59">
        <v>0</v>
      </c>
      <c r="S650" s="60">
        <f t="shared" si="297"/>
        <v>0</v>
      </c>
    </row>
    <row r="651" spans="1:37" ht="15" thickBot="1">
      <c r="A651" s="13" t="s">
        <v>11</v>
      </c>
      <c r="B651" s="66">
        <v>0</v>
      </c>
      <c r="C651" s="66">
        <v>0</v>
      </c>
      <c r="D651" s="66">
        <v>0</v>
      </c>
      <c r="E651" s="66">
        <v>0</v>
      </c>
      <c r="F651" s="66">
        <v>0</v>
      </c>
      <c r="G651" s="66">
        <v>0</v>
      </c>
      <c r="H651" s="67">
        <v>0</v>
      </c>
      <c r="I651" s="68">
        <f t="shared" si="296"/>
        <v>0</v>
      </c>
      <c r="J651" s="5"/>
      <c r="K651" s="25" t="s">
        <v>11</v>
      </c>
      <c r="L651" s="66">
        <v>0</v>
      </c>
      <c r="M651" s="66">
        <v>0</v>
      </c>
      <c r="N651" s="66">
        <v>0</v>
      </c>
      <c r="O651" s="66">
        <v>0</v>
      </c>
      <c r="P651" s="66">
        <v>0</v>
      </c>
      <c r="Q651" s="66">
        <v>0</v>
      </c>
      <c r="R651" s="69">
        <v>0</v>
      </c>
      <c r="S651" s="70">
        <f t="shared" si="297"/>
        <v>0</v>
      </c>
    </row>
    <row r="652" spans="1:37" ht="15">
      <c r="A652" s="14" t="s">
        <v>26</v>
      </c>
      <c r="B652" s="71">
        <f>SUM(B631:B647)</f>
        <v>240.4522304868093</v>
      </c>
      <c r="C652" s="71">
        <f t="shared" ref="C652:I652" si="298">SUM(C631:C647)</f>
        <v>4.586048302619731</v>
      </c>
      <c r="D652" s="71">
        <f t="shared" si="298"/>
        <v>70.513575808797256</v>
      </c>
      <c r="E652" s="71">
        <f t="shared" si="298"/>
        <v>71.35720273438443</v>
      </c>
      <c r="F652" s="71">
        <f t="shared" si="298"/>
        <v>186.93931444110513</v>
      </c>
      <c r="G652" s="71">
        <f t="shared" si="298"/>
        <v>20.361341994044214</v>
      </c>
      <c r="H652" s="72">
        <f t="shared" si="298"/>
        <v>0.28566944851541748</v>
      </c>
      <c r="I652" s="44">
        <f t="shared" si="298"/>
        <v>594.4953832162754</v>
      </c>
      <c r="J652" s="5"/>
      <c r="K652" s="26" t="s">
        <v>26</v>
      </c>
      <c r="L652" s="71">
        <f>SUM(L631:L647)</f>
        <v>240.4522304868093</v>
      </c>
      <c r="M652" s="71">
        <f t="shared" ref="M652:S652" si="299">SUM(M631:M647)</f>
        <v>4.586048302619731</v>
      </c>
      <c r="N652" s="71">
        <f t="shared" si="299"/>
        <v>70.513575808797256</v>
      </c>
      <c r="O652" s="71">
        <f t="shared" si="299"/>
        <v>71.35720273438443</v>
      </c>
      <c r="P652" s="71">
        <f t="shared" si="299"/>
        <v>186.93931444110513</v>
      </c>
      <c r="Q652" s="71">
        <f t="shared" si="299"/>
        <v>20.361341994044214</v>
      </c>
      <c r="R652" s="72">
        <f t="shared" si="299"/>
        <v>0.28566944851541748</v>
      </c>
      <c r="S652" s="73">
        <f t="shared" si="299"/>
        <v>594.4953832162754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</row>
    <row r="653" spans="1:37" s="2" customFormat="1" ht="15" thickBot="1">
      <c r="A653" s="17" t="s">
        <v>100</v>
      </c>
      <c r="B653" s="100">
        <f>IF($I652=0,"-",B652/$I652)</f>
        <v>0.40446442020447715</v>
      </c>
      <c r="C653" s="100">
        <f t="shared" ref="C653:H653" si="300">IF($I652=0,"-",C652/$I652)</f>
        <v>7.7141865724991545E-3</v>
      </c>
      <c r="D653" s="100">
        <f t="shared" si="300"/>
        <v>0.11861080472536598</v>
      </c>
      <c r="E653" s="100">
        <f t="shared" si="300"/>
        <v>0.12002986860610307</v>
      </c>
      <c r="F653" s="100">
        <f t="shared" si="300"/>
        <v>0.31445040570331434</v>
      </c>
      <c r="G653" s="100">
        <f t="shared" si="300"/>
        <v>3.4249789937623162E-2</v>
      </c>
      <c r="H653" s="101">
        <f t="shared" si="300"/>
        <v>4.8052425061725316E-4</v>
      </c>
      <c r="I653" s="102">
        <f>SUM(B653:H653)</f>
        <v>1.0000000000000002</v>
      </c>
      <c r="K653" s="27" t="s">
        <v>100</v>
      </c>
      <c r="L653" s="76">
        <f>IF($S652=0,"-",L652/$S652)</f>
        <v>0.40446442020447715</v>
      </c>
      <c r="M653" s="76">
        <f t="shared" ref="M653:R653" si="301">IF($S652=0,"-",M652/$S652)</f>
        <v>7.7141865724991545E-3</v>
      </c>
      <c r="N653" s="76">
        <f t="shared" si="301"/>
        <v>0.11861080472536598</v>
      </c>
      <c r="O653" s="76">
        <f t="shared" si="301"/>
        <v>0.12002986860610307</v>
      </c>
      <c r="P653" s="76">
        <f t="shared" si="301"/>
        <v>0.31445040570331434</v>
      </c>
      <c r="Q653" s="76">
        <f t="shared" si="301"/>
        <v>3.4249789937623162E-2</v>
      </c>
      <c r="R653" s="77">
        <f t="shared" si="301"/>
        <v>4.8052425061725316E-4</v>
      </c>
      <c r="S653" s="78">
        <f>SUM(L653:R653)</f>
        <v>1.0000000000000002</v>
      </c>
      <c r="U653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41"/>
      <c r="AJ653"/>
      <c r="AK653"/>
    </row>
    <row r="654" spans="1:37">
      <c r="A654" s="16"/>
      <c r="B654" s="16"/>
      <c r="C654" s="16"/>
      <c r="D654" s="16"/>
      <c r="E654" s="16"/>
      <c r="F654" s="16"/>
      <c r="G654" s="16"/>
      <c r="H654" s="16"/>
      <c r="I654" s="16"/>
      <c r="K654" s="16"/>
      <c r="L654" s="16"/>
      <c r="M654" s="16"/>
      <c r="N654" s="16"/>
      <c r="O654" s="16"/>
      <c r="P654" s="16"/>
      <c r="Q654" s="16"/>
      <c r="R654" s="16"/>
      <c r="S654" s="16"/>
    </row>
  </sheetData>
  <mergeCells count="173">
    <mergeCell ref="V604:AF604"/>
    <mergeCell ref="F605:F625"/>
    <mergeCell ref="B553:E573"/>
    <mergeCell ref="G553:H573"/>
    <mergeCell ref="L553:O573"/>
    <mergeCell ref="Q553:R573"/>
    <mergeCell ref="F579:F599"/>
    <mergeCell ref="B475:E495"/>
    <mergeCell ref="G475:H495"/>
    <mergeCell ref="L475:O495"/>
    <mergeCell ref="Q475:R495"/>
    <mergeCell ref="B501:E521"/>
    <mergeCell ref="G501:H521"/>
    <mergeCell ref="L501:O521"/>
    <mergeCell ref="Q501:R521"/>
    <mergeCell ref="Q527:R547"/>
    <mergeCell ref="F397:F417"/>
    <mergeCell ref="F423:F443"/>
    <mergeCell ref="B449:E469"/>
    <mergeCell ref="G449:H469"/>
    <mergeCell ref="L449:O469"/>
    <mergeCell ref="U603:U604"/>
    <mergeCell ref="F33:F53"/>
    <mergeCell ref="B59:E79"/>
    <mergeCell ref="G59:H79"/>
    <mergeCell ref="L59:O79"/>
    <mergeCell ref="Q59:R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B527:E547"/>
    <mergeCell ref="G527:H547"/>
    <mergeCell ref="L527:O547"/>
    <mergeCell ref="A577:A578"/>
    <mergeCell ref="A603:A604"/>
    <mergeCell ref="A629:A630"/>
    <mergeCell ref="K5:K6"/>
    <mergeCell ref="K31:K32"/>
    <mergeCell ref="K57:K58"/>
    <mergeCell ref="K83:K84"/>
    <mergeCell ref="K109:K110"/>
    <mergeCell ref="K135:K136"/>
    <mergeCell ref="K161:K162"/>
    <mergeCell ref="K187:K188"/>
    <mergeCell ref="K213:K214"/>
    <mergeCell ref="K239:K240"/>
    <mergeCell ref="K265:K266"/>
    <mergeCell ref="K291:K292"/>
    <mergeCell ref="K317:K318"/>
    <mergeCell ref="A447:A448"/>
    <mergeCell ref="A473:A474"/>
    <mergeCell ref="A499:A500"/>
    <mergeCell ref="A525:A526"/>
    <mergeCell ref="A551:A552"/>
    <mergeCell ref="A317:A318"/>
    <mergeCell ref="A343:A344"/>
    <mergeCell ref="A369:A370"/>
    <mergeCell ref="A395:A396"/>
    <mergeCell ref="A421:A422"/>
    <mergeCell ref="A187:A188"/>
    <mergeCell ref="A213:A214"/>
    <mergeCell ref="A239:A240"/>
    <mergeCell ref="A265:A266"/>
    <mergeCell ref="A291:A292"/>
    <mergeCell ref="A57:A58"/>
    <mergeCell ref="A83:A84"/>
    <mergeCell ref="A109:A110"/>
    <mergeCell ref="A135:A136"/>
    <mergeCell ref="A161:A162"/>
    <mergeCell ref="A1:I3"/>
    <mergeCell ref="K1:S3"/>
    <mergeCell ref="U1:AI3"/>
    <mergeCell ref="A5:A6"/>
    <mergeCell ref="A31:A32"/>
    <mergeCell ref="U31:U32"/>
    <mergeCell ref="B630:I630"/>
    <mergeCell ref="L630:S630"/>
    <mergeCell ref="L578:S578"/>
    <mergeCell ref="B604:I604"/>
    <mergeCell ref="L604:S604"/>
    <mergeCell ref="B578:I578"/>
    <mergeCell ref="K577:K578"/>
    <mergeCell ref="K603:K604"/>
    <mergeCell ref="K629:K630"/>
    <mergeCell ref="B552:I552"/>
    <mergeCell ref="L552:S552"/>
    <mergeCell ref="B526:I526"/>
    <mergeCell ref="L526:S526"/>
    <mergeCell ref="B500:I500"/>
    <mergeCell ref="L500:S500"/>
    <mergeCell ref="K499:K500"/>
    <mergeCell ref="K525:K526"/>
    <mergeCell ref="K551:K552"/>
    <mergeCell ref="B474:I474"/>
    <mergeCell ref="L474:S474"/>
    <mergeCell ref="V422:AI422"/>
    <mergeCell ref="B448:I448"/>
    <mergeCell ref="L448:S448"/>
    <mergeCell ref="B422:I422"/>
    <mergeCell ref="L422:S422"/>
    <mergeCell ref="K421:K422"/>
    <mergeCell ref="K447:K448"/>
    <mergeCell ref="K473:K474"/>
    <mergeCell ref="U421:U422"/>
    <mergeCell ref="Q449:R469"/>
    <mergeCell ref="B214:I214"/>
    <mergeCell ref="L214:S214"/>
    <mergeCell ref="V370:AI370"/>
    <mergeCell ref="B396:I396"/>
    <mergeCell ref="L396:S396"/>
    <mergeCell ref="V396:AI396"/>
    <mergeCell ref="B370:I370"/>
    <mergeCell ref="L370:S370"/>
    <mergeCell ref="K369:K370"/>
    <mergeCell ref="K395:K396"/>
    <mergeCell ref="U369:U370"/>
    <mergeCell ref="U395:U396"/>
    <mergeCell ref="F371:F391"/>
    <mergeCell ref="L162:S162"/>
    <mergeCell ref="B32:I32"/>
    <mergeCell ref="L110:S110"/>
    <mergeCell ref="V318:AI318"/>
    <mergeCell ref="B344:I344"/>
    <mergeCell ref="L344:S344"/>
    <mergeCell ref="V344:AI344"/>
    <mergeCell ref="B318:I318"/>
    <mergeCell ref="L318:S318"/>
    <mergeCell ref="K343:K344"/>
    <mergeCell ref="U317:U318"/>
    <mergeCell ref="U343:U344"/>
    <mergeCell ref="V266:AI266"/>
    <mergeCell ref="B292:I292"/>
    <mergeCell ref="L292:S292"/>
    <mergeCell ref="V292:AI292"/>
    <mergeCell ref="B266:I266"/>
    <mergeCell ref="L266:S266"/>
    <mergeCell ref="U265:U266"/>
    <mergeCell ref="U291:U292"/>
    <mergeCell ref="V214:AI214"/>
    <mergeCell ref="B240:I240"/>
    <mergeCell ref="L240:S240"/>
    <mergeCell ref="V240:AI240"/>
    <mergeCell ref="L32:S32"/>
    <mergeCell ref="B110:I110"/>
    <mergeCell ref="U213:U214"/>
    <mergeCell ref="U239:U240"/>
    <mergeCell ref="B6:I6"/>
    <mergeCell ref="L6:S6"/>
    <mergeCell ref="V162:AI162"/>
    <mergeCell ref="B188:I188"/>
    <mergeCell ref="L188:S188"/>
    <mergeCell ref="V188:AI188"/>
    <mergeCell ref="V110:AI110"/>
    <mergeCell ref="B136:I136"/>
    <mergeCell ref="L136:S136"/>
    <mergeCell ref="V136:AI136"/>
    <mergeCell ref="U109:U110"/>
    <mergeCell ref="U135:U136"/>
    <mergeCell ref="U161:U162"/>
    <mergeCell ref="U187:U188"/>
    <mergeCell ref="V32:AI32"/>
    <mergeCell ref="B58:I58"/>
    <mergeCell ref="L58:S58"/>
    <mergeCell ref="B84:I84"/>
    <mergeCell ref="L84:S84"/>
    <mergeCell ref="B162:I162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AS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2.625" customWidth="1"/>
    <col min="2" max="9" width="16.625" style="5" customWidth="1"/>
    <col min="10" max="10" width="11.625" customWidth="1"/>
    <col min="11" max="11" width="42.625" customWidth="1"/>
    <col min="12" max="19" width="16.625" style="5" customWidth="1"/>
    <col min="20" max="20" width="11.625" customWidth="1"/>
    <col min="21" max="21" width="41" customWidth="1"/>
    <col min="22" max="23" width="16.625" style="5" customWidth="1"/>
    <col min="24" max="24" width="23.5" style="5" customWidth="1"/>
    <col min="25" max="25" width="20.875" style="5" customWidth="1"/>
    <col min="26" max="26" width="16.625" style="5" customWidth="1"/>
    <col min="27" max="27" width="20.5" style="5" customWidth="1"/>
    <col min="28" max="31" width="16.625" style="5" customWidth="1"/>
    <col min="32" max="32" width="21.5" style="5" customWidth="1"/>
    <col min="33" max="34" width="16.625" style="5" customWidth="1"/>
    <col min="35" max="35" width="16.625" style="41" customWidth="1"/>
    <col min="36" max="37" width="16.625" customWidth="1"/>
    <col min="38" max="44" width="8.625" customWidth="1"/>
    <col min="45" max="45" width="11" style="2" customWidth="1"/>
    <col min="49" max="61" width="8.625" customWidth="1"/>
  </cols>
  <sheetData>
    <row r="1" spans="1:45" ht="15" customHeight="1" thickTop="1">
      <c r="A1" s="402" t="s">
        <v>95</v>
      </c>
      <c r="B1" s="403"/>
      <c r="C1" s="403"/>
      <c r="D1" s="403"/>
      <c r="E1" s="403"/>
      <c r="F1" s="403"/>
      <c r="G1" s="403"/>
      <c r="H1" s="403"/>
      <c r="I1" s="404"/>
      <c r="K1" s="411" t="s">
        <v>122</v>
      </c>
      <c r="L1" s="412"/>
      <c r="M1" s="412"/>
      <c r="N1" s="412"/>
      <c r="O1" s="412"/>
      <c r="P1" s="412"/>
      <c r="Q1" s="412"/>
      <c r="R1" s="412"/>
      <c r="S1" s="413"/>
      <c r="U1" s="420" t="s">
        <v>123</v>
      </c>
      <c r="V1" s="421"/>
      <c r="W1" s="421"/>
      <c r="X1" s="421"/>
      <c r="Y1" s="421"/>
      <c r="Z1" s="421"/>
      <c r="AA1" s="421"/>
      <c r="AB1" s="421"/>
      <c r="AC1" s="421"/>
      <c r="AD1" s="421"/>
      <c r="AE1" s="421"/>
      <c r="AF1" s="421"/>
      <c r="AG1" s="421"/>
      <c r="AH1" s="421"/>
      <c r="AI1" s="422"/>
    </row>
    <row r="2" spans="1:45" ht="14.25" customHeight="1">
      <c r="A2" s="405"/>
      <c r="B2" s="406"/>
      <c r="C2" s="406"/>
      <c r="D2" s="406"/>
      <c r="E2" s="406"/>
      <c r="F2" s="406"/>
      <c r="G2" s="406"/>
      <c r="H2" s="406"/>
      <c r="I2" s="407"/>
      <c r="K2" s="414"/>
      <c r="L2" s="415"/>
      <c r="M2" s="415"/>
      <c r="N2" s="415"/>
      <c r="O2" s="415"/>
      <c r="P2" s="415"/>
      <c r="Q2" s="415"/>
      <c r="R2" s="415"/>
      <c r="S2" s="416"/>
      <c r="U2" s="423"/>
      <c r="V2" s="424"/>
      <c r="W2" s="424"/>
      <c r="X2" s="424"/>
      <c r="Y2" s="424"/>
      <c r="Z2" s="424"/>
      <c r="AA2" s="424"/>
      <c r="AB2" s="424"/>
      <c r="AC2" s="424"/>
      <c r="AD2" s="424"/>
      <c r="AE2" s="424"/>
      <c r="AF2" s="424"/>
      <c r="AG2" s="424"/>
      <c r="AH2" s="424"/>
      <c r="AI2" s="425"/>
    </row>
    <row r="3" spans="1:45" ht="15" customHeight="1" thickBot="1">
      <c r="A3" s="408"/>
      <c r="B3" s="409"/>
      <c r="C3" s="409"/>
      <c r="D3" s="409"/>
      <c r="E3" s="409"/>
      <c r="F3" s="409"/>
      <c r="G3" s="409"/>
      <c r="H3" s="409"/>
      <c r="I3" s="410"/>
      <c r="K3" s="417"/>
      <c r="L3" s="418"/>
      <c r="M3" s="418"/>
      <c r="N3" s="418"/>
      <c r="O3" s="418"/>
      <c r="P3" s="418"/>
      <c r="Q3" s="418"/>
      <c r="R3" s="418"/>
      <c r="S3" s="419"/>
      <c r="U3" s="426"/>
      <c r="V3" s="427"/>
      <c r="W3" s="427"/>
      <c r="X3" s="427"/>
      <c r="Y3" s="427"/>
      <c r="Z3" s="427"/>
      <c r="AA3" s="427"/>
      <c r="AB3" s="427"/>
      <c r="AC3" s="427"/>
      <c r="AD3" s="427"/>
      <c r="AE3" s="427"/>
      <c r="AF3" s="427"/>
      <c r="AG3" s="427"/>
      <c r="AH3" s="427"/>
      <c r="AI3" s="428"/>
    </row>
    <row r="4" spans="1:45" ht="15" customHeight="1" thickTop="1" thickBot="1">
      <c r="A4" s="3"/>
      <c r="B4" s="3"/>
      <c r="C4" s="3"/>
      <c r="D4" s="3"/>
      <c r="E4" s="3"/>
      <c r="F4" s="3"/>
      <c r="G4" s="3"/>
      <c r="H4" s="3"/>
      <c r="I4" s="3"/>
      <c r="K4" s="3"/>
      <c r="L4" s="3"/>
      <c r="M4" s="3"/>
      <c r="N4" s="3"/>
      <c r="O4" s="3"/>
      <c r="P4" s="3"/>
      <c r="Q4" s="3"/>
      <c r="R4" s="3"/>
      <c r="S4" s="3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45" ht="28.5">
      <c r="A5" s="429" t="s">
        <v>126</v>
      </c>
      <c r="B5" s="37" t="s">
        <v>0</v>
      </c>
      <c r="C5" s="37" t="s">
        <v>1</v>
      </c>
      <c r="D5" s="37" t="s">
        <v>2</v>
      </c>
      <c r="E5" s="37" t="s">
        <v>3</v>
      </c>
      <c r="F5" s="37" t="s">
        <v>27</v>
      </c>
      <c r="G5" s="37" t="s">
        <v>4</v>
      </c>
      <c r="H5" s="37" t="s">
        <v>5</v>
      </c>
      <c r="I5" s="38" t="s">
        <v>6</v>
      </c>
      <c r="K5" s="437" t="s">
        <v>126</v>
      </c>
      <c r="L5" s="39" t="s">
        <v>0</v>
      </c>
      <c r="M5" s="39" t="s">
        <v>1</v>
      </c>
      <c r="N5" s="39" t="s">
        <v>2</v>
      </c>
      <c r="O5" s="39" t="s">
        <v>3</v>
      </c>
      <c r="P5" s="39" t="s">
        <v>27</v>
      </c>
      <c r="Q5" s="39" t="s">
        <v>4</v>
      </c>
      <c r="R5" s="39" t="s">
        <v>5</v>
      </c>
      <c r="S5" s="40" t="s">
        <v>6</v>
      </c>
      <c r="U5" s="5"/>
      <c r="X5"/>
      <c r="Y5"/>
      <c r="Z5"/>
      <c r="AA5"/>
      <c r="AB5"/>
      <c r="AC5"/>
      <c r="AD5"/>
      <c r="AE5"/>
      <c r="AF5"/>
      <c r="AG5"/>
      <c r="AH5" s="41"/>
      <c r="AJ5" s="41"/>
      <c r="AS5"/>
    </row>
    <row r="6" spans="1:45" ht="15" customHeight="1">
      <c r="A6" s="430" t="s">
        <v>99</v>
      </c>
      <c r="B6" s="372" t="s">
        <v>109</v>
      </c>
      <c r="C6" s="373"/>
      <c r="D6" s="373"/>
      <c r="E6" s="373"/>
      <c r="F6" s="373"/>
      <c r="G6" s="373"/>
      <c r="H6" s="373"/>
      <c r="I6" s="374"/>
      <c r="K6" s="438" t="s">
        <v>99</v>
      </c>
      <c r="L6" s="369" t="s">
        <v>109</v>
      </c>
      <c r="M6" s="370"/>
      <c r="N6" s="370"/>
      <c r="O6" s="370"/>
      <c r="P6" s="370"/>
      <c r="Q6" s="370"/>
      <c r="R6" s="370"/>
      <c r="S6" s="371"/>
      <c r="U6" s="5"/>
      <c r="X6"/>
      <c r="Y6"/>
      <c r="Z6"/>
      <c r="AA6"/>
      <c r="AB6"/>
      <c r="AC6"/>
      <c r="AD6"/>
      <c r="AE6"/>
      <c r="AF6"/>
      <c r="AG6"/>
      <c r="AH6" s="41"/>
      <c r="AJ6" s="41"/>
      <c r="AS6"/>
    </row>
    <row r="7" spans="1:45" ht="15">
      <c r="A7" s="7" t="s">
        <v>7</v>
      </c>
      <c r="B7" s="42">
        <f>B33+B85</f>
        <v>25.576385274548134</v>
      </c>
      <c r="C7" s="42">
        <f t="shared" ref="C7:E7" si="0">C33+C85</f>
        <v>0</v>
      </c>
      <c r="D7" s="42">
        <f t="shared" si="0"/>
        <v>2.7672563440197502</v>
      </c>
      <c r="E7" s="42">
        <f t="shared" si="0"/>
        <v>0</v>
      </c>
      <c r="F7" s="42">
        <f>F59+F85</f>
        <v>9.4042047876025485E-3</v>
      </c>
      <c r="G7" s="42">
        <f t="shared" ref="G7:H7" si="1">G33+G85</f>
        <v>0</v>
      </c>
      <c r="H7" s="42">
        <f t="shared" si="1"/>
        <v>0</v>
      </c>
      <c r="I7" s="44">
        <f>SUM(B7:H7)</f>
        <v>28.353045823355487</v>
      </c>
      <c r="J7" s="5"/>
      <c r="K7" s="19" t="s">
        <v>7</v>
      </c>
      <c r="L7" s="42">
        <f>L33+L85</f>
        <v>25.576385274548134</v>
      </c>
      <c r="M7" s="42">
        <f t="shared" ref="M7:O7" si="2">M33+M85</f>
        <v>0</v>
      </c>
      <c r="N7" s="42">
        <f t="shared" si="2"/>
        <v>2.7672563440197502</v>
      </c>
      <c r="O7" s="42">
        <f t="shared" si="2"/>
        <v>0</v>
      </c>
      <c r="P7" s="45">
        <f>P59+P85+P33</f>
        <v>9.4042047876025485E-3</v>
      </c>
      <c r="Q7" s="42">
        <f t="shared" ref="Q7:R7" si="3">Q33+Q85</f>
        <v>0</v>
      </c>
      <c r="R7" s="42">
        <f t="shared" si="3"/>
        <v>0</v>
      </c>
      <c r="S7" s="47">
        <f>SUM(L7:R7)</f>
        <v>28.353045823355487</v>
      </c>
      <c r="T7" s="5" t="str">
        <f>IF(ABS(S7-I7)&gt;0.01,S7-I7,"")</f>
        <v/>
      </c>
      <c r="U7" s="5"/>
      <c r="X7"/>
      <c r="Y7"/>
      <c r="Z7"/>
      <c r="AA7"/>
      <c r="AB7"/>
      <c r="AC7"/>
      <c r="AD7"/>
      <c r="AE7"/>
      <c r="AF7"/>
      <c r="AG7"/>
      <c r="AH7" s="41"/>
      <c r="AJ7" s="41"/>
      <c r="AS7"/>
    </row>
    <row r="8" spans="1:45" ht="15">
      <c r="A8" s="8" t="s">
        <v>8</v>
      </c>
      <c r="B8" s="48">
        <f t="shared" ref="B8:E27" si="4">B34+B86</f>
        <v>17.039530797463716</v>
      </c>
      <c r="C8" s="48">
        <f t="shared" si="4"/>
        <v>0</v>
      </c>
      <c r="D8" s="48">
        <f t="shared" si="4"/>
        <v>2.2457636195351522</v>
      </c>
      <c r="E8" s="48">
        <f t="shared" si="4"/>
        <v>0</v>
      </c>
      <c r="F8" s="48">
        <f t="shared" ref="F8:F27" si="5">F60+F86</f>
        <v>0</v>
      </c>
      <c r="G8" s="48">
        <f t="shared" ref="G8:H8" si="6">G34+G86</f>
        <v>0</v>
      </c>
      <c r="H8" s="48">
        <f t="shared" si="6"/>
        <v>0</v>
      </c>
      <c r="I8" s="50">
        <f t="shared" ref="I8:I27" si="7">SUM(B8:H8)</f>
        <v>19.285294416998866</v>
      </c>
      <c r="J8" s="5"/>
      <c r="K8" s="20" t="s">
        <v>8</v>
      </c>
      <c r="L8" s="51">
        <f t="shared" ref="L8:O27" si="8">L34+L86</f>
        <v>17.039530797463716</v>
      </c>
      <c r="M8" s="51">
        <f t="shared" si="8"/>
        <v>0</v>
      </c>
      <c r="N8" s="51">
        <f t="shared" si="8"/>
        <v>2.2457636195351522</v>
      </c>
      <c r="O8" s="51">
        <f t="shared" si="8"/>
        <v>0</v>
      </c>
      <c r="P8" s="51">
        <f t="shared" ref="P8:P27" si="9">P60+P86+P34</f>
        <v>0</v>
      </c>
      <c r="Q8" s="51">
        <f t="shared" ref="Q8:R8" si="10">Q34+Q86</f>
        <v>0</v>
      </c>
      <c r="R8" s="51">
        <f t="shared" si="10"/>
        <v>0</v>
      </c>
      <c r="S8" s="53">
        <f t="shared" ref="S8:S27" si="11">SUM(L8:R8)</f>
        <v>19.285294416998866</v>
      </c>
      <c r="T8" s="5" t="str">
        <f t="shared" ref="T8:T24" si="12">IF(ABS(S8-I8)&gt;0.01,S8-I8,"")</f>
        <v/>
      </c>
      <c r="U8" s="5"/>
      <c r="X8"/>
      <c r="Y8"/>
      <c r="Z8"/>
      <c r="AA8"/>
      <c r="AB8"/>
      <c r="AC8"/>
      <c r="AD8"/>
      <c r="AE8"/>
      <c r="AF8"/>
      <c r="AG8"/>
      <c r="AH8" s="41"/>
      <c r="AJ8" s="41"/>
      <c r="AS8"/>
    </row>
    <row r="9" spans="1:45" ht="15">
      <c r="A9" s="9" t="s">
        <v>10</v>
      </c>
      <c r="B9" s="45">
        <f t="shared" si="4"/>
        <v>29.402256652633817</v>
      </c>
      <c r="C9" s="45">
        <f t="shared" si="4"/>
        <v>0</v>
      </c>
      <c r="D9" s="45">
        <f t="shared" si="4"/>
        <v>0.86207465796051208</v>
      </c>
      <c r="E9" s="45">
        <f t="shared" si="4"/>
        <v>0</v>
      </c>
      <c r="F9" s="45">
        <f t="shared" si="5"/>
        <v>0</v>
      </c>
      <c r="G9" s="45">
        <f t="shared" ref="G9:H9" si="13">G35+G87</f>
        <v>0</v>
      </c>
      <c r="H9" s="45">
        <f t="shared" si="13"/>
        <v>0</v>
      </c>
      <c r="I9" s="44">
        <f t="shared" si="7"/>
        <v>30.264331310594329</v>
      </c>
      <c r="J9" s="5"/>
      <c r="K9" s="19" t="s">
        <v>10</v>
      </c>
      <c r="L9" s="45">
        <f t="shared" si="8"/>
        <v>29.402256652633817</v>
      </c>
      <c r="M9" s="45">
        <f t="shared" si="8"/>
        <v>0</v>
      </c>
      <c r="N9" s="45">
        <f t="shared" si="8"/>
        <v>0.86207465796051208</v>
      </c>
      <c r="O9" s="45">
        <f t="shared" si="8"/>
        <v>0</v>
      </c>
      <c r="P9" s="45">
        <f t="shared" si="9"/>
        <v>0</v>
      </c>
      <c r="Q9" s="45">
        <f t="shared" ref="Q9:R9" si="14">Q35+Q87</f>
        <v>0</v>
      </c>
      <c r="R9" s="45">
        <f t="shared" si="14"/>
        <v>0</v>
      </c>
      <c r="S9" s="47">
        <f t="shared" si="11"/>
        <v>30.264331310594329</v>
      </c>
      <c r="T9" s="5" t="str">
        <f t="shared" si="12"/>
        <v/>
      </c>
      <c r="U9" s="5"/>
      <c r="X9"/>
      <c r="Y9"/>
      <c r="Z9"/>
      <c r="AA9"/>
      <c r="AB9"/>
      <c r="AC9"/>
      <c r="AD9"/>
      <c r="AE9"/>
      <c r="AF9"/>
      <c r="AG9"/>
      <c r="AH9" s="41"/>
      <c r="AJ9" s="41"/>
      <c r="AS9"/>
    </row>
    <row r="10" spans="1:45" ht="15">
      <c r="A10" s="8" t="s">
        <v>53</v>
      </c>
      <c r="B10" s="48">
        <f t="shared" si="4"/>
        <v>0</v>
      </c>
      <c r="C10" s="48">
        <f t="shared" si="4"/>
        <v>0</v>
      </c>
      <c r="D10" s="48">
        <f t="shared" si="4"/>
        <v>0</v>
      </c>
      <c r="E10" s="48">
        <f t="shared" si="4"/>
        <v>0</v>
      </c>
      <c r="F10" s="48">
        <f t="shared" si="5"/>
        <v>0</v>
      </c>
      <c r="G10" s="48">
        <f t="shared" ref="G10:H10" si="15">G36+G88</f>
        <v>0</v>
      </c>
      <c r="H10" s="48">
        <f t="shared" si="15"/>
        <v>0</v>
      </c>
      <c r="I10" s="50">
        <f t="shared" si="7"/>
        <v>0</v>
      </c>
      <c r="J10" s="5"/>
      <c r="K10" s="20" t="s">
        <v>53</v>
      </c>
      <c r="L10" s="51">
        <f t="shared" si="8"/>
        <v>0</v>
      </c>
      <c r="M10" s="51">
        <f t="shared" si="8"/>
        <v>0</v>
      </c>
      <c r="N10" s="51">
        <f t="shared" si="8"/>
        <v>0</v>
      </c>
      <c r="O10" s="51">
        <f t="shared" si="8"/>
        <v>0</v>
      </c>
      <c r="P10" s="51">
        <f t="shared" si="9"/>
        <v>0</v>
      </c>
      <c r="Q10" s="51">
        <f t="shared" ref="Q10:R10" si="16">Q36+Q88</f>
        <v>0</v>
      </c>
      <c r="R10" s="51">
        <f t="shared" si="16"/>
        <v>0</v>
      </c>
      <c r="S10" s="53">
        <f t="shared" si="11"/>
        <v>0</v>
      </c>
      <c r="T10" s="5" t="str">
        <f t="shared" si="12"/>
        <v/>
      </c>
      <c r="U10" s="5"/>
      <c r="X10"/>
      <c r="Y10"/>
      <c r="Z10"/>
      <c r="AA10"/>
      <c r="AB10"/>
      <c r="AC10"/>
      <c r="AD10"/>
      <c r="AE10"/>
      <c r="AF10"/>
      <c r="AG10"/>
      <c r="AH10" s="41"/>
      <c r="AJ10" s="41"/>
      <c r="AS10"/>
    </row>
    <row r="11" spans="1:45" ht="15">
      <c r="A11" s="9" t="s">
        <v>16</v>
      </c>
      <c r="B11" s="45">
        <f t="shared" si="4"/>
        <v>768.2697842864518</v>
      </c>
      <c r="C11" s="45">
        <f t="shared" si="4"/>
        <v>114.49509071522942</v>
      </c>
      <c r="D11" s="45">
        <f t="shared" si="4"/>
        <v>70.98846508061186</v>
      </c>
      <c r="E11" s="45">
        <f t="shared" si="4"/>
        <v>11.565337549164514</v>
      </c>
      <c r="F11" s="45">
        <f t="shared" si="5"/>
        <v>0</v>
      </c>
      <c r="G11" s="45">
        <f t="shared" ref="G11:H11" si="17">G37+G89</f>
        <v>0</v>
      </c>
      <c r="H11" s="45">
        <f t="shared" si="17"/>
        <v>0</v>
      </c>
      <c r="I11" s="44">
        <f t="shared" si="7"/>
        <v>965.3186776314576</v>
      </c>
      <c r="J11" s="5"/>
      <c r="K11" s="19" t="s">
        <v>16</v>
      </c>
      <c r="L11" s="45">
        <f t="shared" si="8"/>
        <v>768.2697842864518</v>
      </c>
      <c r="M11" s="45">
        <f t="shared" si="8"/>
        <v>114.49509071522942</v>
      </c>
      <c r="N11" s="45">
        <f t="shared" si="8"/>
        <v>70.98846508061186</v>
      </c>
      <c r="O11" s="45">
        <f t="shared" si="8"/>
        <v>11.565337549164514</v>
      </c>
      <c r="P11" s="45">
        <f t="shared" si="9"/>
        <v>0</v>
      </c>
      <c r="Q11" s="45">
        <f t="shared" ref="Q11:R11" si="18">Q37+Q89</f>
        <v>0</v>
      </c>
      <c r="R11" s="45">
        <f t="shared" si="18"/>
        <v>0</v>
      </c>
      <c r="S11" s="47">
        <f t="shared" si="11"/>
        <v>965.3186776314576</v>
      </c>
      <c r="T11" s="5" t="str">
        <f t="shared" si="12"/>
        <v/>
      </c>
      <c r="U11" s="5"/>
      <c r="X11"/>
      <c r="Y11"/>
      <c r="Z11"/>
      <c r="AA11"/>
      <c r="AB11"/>
      <c r="AC11"/>
      <c r="AD11"/>
      <c r="AE11"/>
      <c r="AF11"/>
      <c r="AG11"/>
      <c r="AH11" s="41"/>
      <c r="AJ11" s="41"/>
      <c r="AS11"/>
    </row>
    <row r="12" spans="1:45" ht="15">
      <c r="A12" s="8" t="s">
        <v>65</v>
      </c>
      <c r="B12" s="48">
        <f t="shared" si="4"/>
        <v>3975.6932147204234</v>
      </c>
      <c r="C12" s="48">
        <f t="shared" si="4"/>
        <v>68.050078983379208</v>
      </c>
      <c r="D12" s="48">
        <f t="shared" si="4"/>
        <v>413.33861100209896</v>
      </c>
      <c r="E12" s="48">
        <f t="shared" si="4"/>
        <v>0.90818886535694854</v>
      </c>
      <c r="F12" s="48">
        <f t="shared" si="5"/>
        <v>0</v>
      </c>
      <c r="G12" s="48">
        <f t="shared" ref="G12:H12" si="19">G38+G90</f>
        <v>0</v>
      </c>
      <c r="H12" s="48">
        <f t="shared" si="19"/>
        <v>0</v>
      </c>
      <c r="I12" s="50">
        <f t="shared" si="7"/>
        <v>4457.9900935712585</v>
      </c>
      <c r="J12" s="5"/>
      <c r="K12" s="20" t="s">
        <v>65</v>
      </c>
      <c r="L12" s="51">
        <f t="shared" si="8"/>
        <v>3975.6932147204234</v>
      </c>
      <c r="M12" s="51">
        <f t="shared" si="8"/>
        <v>68.050078983379208</v>
      </c>
      <c r="N12" s="51">
        <f t="shared" si="8"/>
        <v>413.33861100209896</v>
      </c>
      <c r="O12" s="51">
        <f t="shared" si="8"/>
        <v>0.90818886535694854</v>
      </c>
      <c r="P12" s="51">
        <f t="shared" si="9"/>
        <v>0</v>
      </c>
      <c r="Q12" s="51">
        <f t="shared" ref="Q12:R12" si="20">Q38+Q90</f>
        <v>0</v>
      </c>
      <c r="R12" s="51">
        <f t="shared" si="20"/>
        <v>0</v>
      </c>
      <c r="S12" s="53">
        <f t="shared" si="11"/>
        <v>4457.9900935712585</v>
      </c>
      <c r="T12" s="5" t="str">
        <f t="shared" si="12"/>
        <v/>
      </c>
      <c r="U12" s="5"/>
      <c r="X12"/>
      <c r="Y12"/>
      <c r="Z12"/>
      <c r="AA12"/>
      <c r="AB12"/>
      <c r="AC12"/>
      <c r="AD12"/>
      <c r="AE12"/>
      <c r="AF12"/>
      <c r="AG12"/>
      <c r="AH12" s="41"/>
      <c r="AJ12" s="41"/>
      <c r="AS12"/>
    </row>
    <row r="13" spans="1:45" ht="15">
      <c r="A13" s="9" t="s">
        <v>55</v>
      </c>
      <c r="B13" s="45">
        <f t="shared" si="4"/>
        <v>0</v>
      </c>
      <c r="C13" s="45">
        <f t="shared" si="4"/>
        <v>9.287791409707033E-2</v>
      </c>
      <c r="D13" s="45">
        <f t="shared" si="4"/>
        <v>1.6868092214587036</v>
      </c>
      <c r="E13" s="45">
        <f t="shared" si="4"/>
        <v>679.33656325313427</v>
      </c>
      <c r="F13" s="45">
        <f t="shared" si="5"/>
        <v>8916.6256348391726</v>
      </c>
      <c r="G13" s="45">
        <f t="shared" ref="G13:H13" si="21">G39+G91</f>
        <v>0</v>
      </c>
      <c r="H13" s="45">
        <f t="shared" si="21"/>
        <v>0</v>
      </c>
      <c r="I13" s="44">
        <f t="shared" si="7"/>
        <v>9597.7418852278624</v>
      </c>
      <c r="J13" s="5"/>
      <c r="K13" s="21" t="s">
        <v>55</v>
      </c>
      <c r="L13" s="45">
        <f t="shared" si="8"/>
        <v>0</v>
      </c>
      <c r="M13" s="45">
        <f t="shared" si="8"/>
        <v>9.287791409707033E-2</v>
      </c>
      <c r="N13" s="45">
        <f t="shared" si="8"/>
        <v>1.6868092214587036</v>
      </c>
      <c r="O13" s="45">
        <f t="shared" si="8"/>
        <v>679.33656325313427</v>
      </c>
      <c r="P13" s="45">
        <f t="shared" si="9"/>
        <v>8916.6256348391726</v>
      </c>
      <c r="Q13" s="45">
        <f t="shared" ref="Q13:R13" si="22">Q39+Q91</f>
        <v>0</v>
      </c>
      <c r="R13" s="45">
        <f t="shared" si="22"/>
        <v>0</v>
      </c>
      <c r="S13" s="47">
        <f t="shared" si="11"/>
        <v>9597.7418852278624</v>
      </c>
      <c r="T13" s="5" t="str">
        <f t="shared" si="12"/>
        <v/>
      </c>
      <c r="U13" s="5"/>
      <c r="X13"/>
      <c r="Y13"/>
      <c r="Z13"/>
      <c r="AA13"/>
      <c r="AB13"/>
      <c r="AC13"/>
      <c r="AD13"/>
      <c r="AE13"/>
      <c r="AF13"/>
      <c r="AG13"/>
      <c r="AH13" s="41"/>
      <c r="AJ13" s="41"/>
      <c r="AS13"/>
    </row>
    <row r="14" spans="1:45" ht="15">
      <c r="A14" s="8" t="s">
        <v>12</v>
      </c>
      <c r="B14" s="48">
        <f t="shared" si="4"/>
        <v>0</v>
      </c>
      <c r="C14" s="48">
        <f t="shared" si="4"/>
        <v>0.47403007517221385</v>
      </c>
      <c r="D14" s="48">
        <f t="shared" si="4"/>
        <v>1.7145855693035634E-2</v>
      </c>
      <c r="E14" s="48">
        <f t="shared" si="4"/>
        <v>19.237616940792655</v>
      </c>
      <c r="F14" s="48">
        <f t="shared" si="5"/>
        <v>3886.106240658652</v>
      </c>
      <c r="G14" s="48">
        <f t="shared" ref="G14:H14" si="23">G40+G92</f>
        <v>0</v>
      </c>
      <c r="H14" s="48">
        <f t="shared" si="23"/>
        <v>0</v>
      </c>
      <c r="I14" s="50">
        <f t="shared" si="7"/>
        <v>3905.8350335303098</v>
      </c>
      <c r="J14" s="5"/>
      <c r="K14" s="20" t="s">
        <v>12</v>
      </c>
      <c r="L14" s="51">
        <f t="shared" si="8"/>
        <v>0</v>
      </c>
      <c r="M14" s="51">
        <f t="shared" si="8"/>
        <v>0.47403007517221385</v>
      </c>
      <c r="N14" s="51">
        <f t="shared" si="8"/>
        <v>1.7145855693035634E-2</v>
      </c>
      <c r="O14" s="51">
        <f t="shared" si="8"/>
        <v>19.237616940792655</v>
      </c>
      <c r="P14" s="51">
        <f t="shared" si="9"/>
        <v>3886.106240658652</v>
      </c>
      <c r="Q14" s="51">
        <f t="shared" ref="Q14:R14" si="24">Q40+Q92</f>
        <v>0</v>
      </c>
      <c r="R14" s="51">
        <f t="shared" si="24"/>
        <v>0</v>
      </c>
      <c r="S14" s="53">
        <f t="shared" si="11"/>
        <v>3905.8350335303098</v>
      </c>
      <c r="T14" s="5" t="str">
        <f t="shared" si="12"/>
        <v/>
      </c>
      <c r="U14" s="5"/>
      <c r="X14"/>
      <c r="Y14"/>
      <c r="Z14"/>
      <c r="AA14"/>
      <c r="AB14"/>
      <c r="AC14"/>
      <c r="AD14"/>
      <c r="AE14"/>
      <c r="AF14"/>
      <c r="AG14"/>
      <c r="AH14" s="41"/>
      <c r="AJ14" s="41"/>
      <c r="AS14"/>
    </row>
    <row r="15" spans="1:45" ht="15">
      <c r="A15" s="9" t="s">
        <v>56</v>
      </c>
      <c r="B15" s="45">
        <f t="shared" si="4"/>
        <v>0</v>
      </c>
      <c r="C15" s="45">
        <f t="shared" si="4"/>
        <v>0</v>
      </c>
      <c r="D15" s="45">
        <f t="shared" si="4"/>
        <v>7.1891735400467921E-2</v>
      </c>
      <c r="E15" s="45">
        <f t="shared" si="4"/>
        <v>0</v>
      </c>
      <c r="F15" s="45">
        <f t="shared" si="5"/>
        <v>39.612351373514514</v>
      </c>
      <c r="G15" s="45">
        <f t="shared" ref="G15:H15" si="25">G41+G93</f>
        <v>0</v>
      </c>
      <c r="H15" s="45">
        <f t="shared" si="25"/>
        <v>0</v>
      </c>
      <c r="I15" s="44">
        <f t="shared" si="7"/>
        <v>39.684243108914984</v>
      </c>
      <c r="J15" s="5"/>
      <c r="K15" s="21" t="s">
        <v>56</v>
      </c>
      <c r="L15" s="45">
        <f t="shared" si="8"/>
        <v>0</v>
      </c>
      <c r="M15" s="45">
        <f t="shared" si="8"/>
        <v>0</v>
      </c>
      <c r="N15" s="45">
        <f t="shared" si="8"/>
        <v>7.1891735400467921E-2</v>
      </c>
      <c r="O15" s="45">
        <f t="shared" si="8"/>
        <v>0</v>
      </c>
      <c r="P15" s="45">
        <f t="shared" si="9"/>
        <v>39.612351373514514</v>
      </c>
      <c r="Q15" s="45">
        <f t="shared" ref="Q15:R15" si="26">Q41+Q93</f>
        <v>0</v>
      </c>
      <c r="R15" s="45">
        <f t="shared" si="26"/>
        <v>0</v>
      </c>
      <c r="S15" s="47">
        <f t="shared" si="11"/>
        <v>39.684243108914984</v>
      </c>
      <c r="T15" s="5" t="str">
        <f t="shared" si="12"/>
        <v/>
      </c>
      <c r="U15" s="5"/>
      <c r="X15"/>
      <c r="Y15"/>
      <c r="Z15"/>
      <c r="AA15"/>
      <c r="AB15"/>
      <c r="AC15"/>
      <c r="AD15"/>
      <c r="AE15"/>
      <c r="AF15"/>
      <c r="AG15"/>
      <c r="AH15" s="41"/>
      <c r="AJ15" s="41"/>
      <c r="AS15"/>
    </row>
    <row r="16" spans="1:45" ht="15">
      <c r="A16" s="8" t="s">
        <v>17</v>
      </c>
      <c r="B16" s="48">
        <f t="shared" si="4"/>
        <v>343.07045993806031</v>
      </c>
      <c r="C16" s="48">
        <f t="shared" si="4"/>
        <v>2.8274353017116853</v>
      </c>
      <c r="D16" s="48">
        <f t="shared" si="4"/>
        <v>64.34202964343767</v>
      </c>
      <c r="E16" s="48">
        <f t="shared" si="4"/>
        <v>12.114486979516245</v>
      </c>
      <c r="F16" s="48">
        <f t="shared" si="5"/>
        <v>4.1162326313251283</v>
      </c>
      <c r="G16" s="48">
        <f t="shared" ref="G16:H16" si="27">G42+G94</f>
        <v>0</v>
      </c>
      <c r="H16" s="48">
        <f t="shared" si="27"/>
        <v>0</v>
      </c>
      <c r="I16" s="50">
        <f t="shared" si="7"/>
        <v>426.47064449405104</v>
      </c>
      <c r="J16" s="5"/>
      <c r="K16" s="20" t="s">
        <v>17</v>
      </c>
      <c r="L16" s="51">
        <f t="shared" si="8"/>
        <v>343.07045993806031</v>
      </c>
      <c r="M16" s="51">
        <f t="shared" si="8"/>
        <v>2.8274353017116853</v>
      </c>
      <c r="N16" s="51">
        <f t="shared" si="8"/>
        <v>64.34202964343767</v>
      </c>
      <c r="O16" s="51">
        <f t="shared" si="8"/>
        <v>12.114486979516245</v>
      </c>
      <c r="P16" s="51">
        <f t="shared" si="9"/>
        <v>4.1162326313251283</v>
      </c>
      <c r="Q16" s="51">
        <f t="shared" ref="Q16:R16" si="28">Q42+Q94</f>
        <v>0</v>
      </c>
      <c r="R16" s="51">
        <f t="shared" si="28"/>
        <v>0</v>
      </c>
      <c r="S16" s="53">
        <f t="shared" si="11"/>
        <v>426.47064449405104</v>
      </c>
      <c r="T16" s="5" t="str">
        <f t="shared" si="12"/>
        <v/>
      </c>
      <c r="U16" s="5"/>
      <c r="X16"/>
      <c r="Y16"/>
      <c r="Z16"/>
      <c r="AA16"/>
      <c r="AB16"/>
      <c r="AC16"/>
      <c r="AD16"/>
      <c r="AE16"/>
      <c r="AF16"/>
      <c r="AG16"/>
      <c r="AH16" s="41"/>
      <c r="AJ16" s="41"/>
      <c r="AS16"/>
    </row>
    <row r="17" spans="1:45" ht="15">
      <c r="A17" s="9" t="s">
        <v>141</v>
      </c>
      <c r="B17" s="45">
        <f t="shared" si="4"/>
        <v>4025.5206365554754</v>
      </c>
      <c r="C17" s="45">
        <f t="shared" si="4"/>
        <v>1993.9704549793189</v>
      </c>
      <c r="D17" s="45">
        <f t="shared" si="4"/>
        <v>1223.9628799290704</v>
      </c>
      <c r="E17" s="45">
        <f t="shared" si="4"/>
        <v>29.557559258068348</v>
      </c>
      <c r="F17" s="45">
        <f t="shared" si="5"/>
        <v>0.69621470874573099</v>
      </c>
      <c r="G17" s="45">
        <f t="shared" ref="G17:H17" si="29">G43+G95</f>
        <v>0</v>
      </c>
      <c r="H17" s="45">
        <f t="shared" si="29"/>
        <v>0</v>
      </c>
      <c r="I17" s="44">
        <f t="shared" si="7"/>
        <v>7273.7077454306791</v>
      </c>
      <c r="J17" s="5"/>
      <c r="K17" s="21" t="s">
        <v>141</v>
      </c>
      <c r="L17" s="45">
        <f t="shared" si="8"/>
        <v>4025.5206365554754</v>
      </c>
      <c r="M17" s="45">
        <f t="shared" si="8"/>
        <v>1993.9704549793189</v>
      </c>
      <c r="N17" s="45">
        <f t="shared" si="8"/>
        <v>1223.9628799290704</v>
      </c>
      <c r="O17" s="45">
        <f t="shared" si="8"/>
        <v>29.557559258068348</v>
      </c>
      <c r="P17" s="45">
        <f t="shared" si="9"/>
        <v>0.69621470874573099</v>
      </c>
      <c r="Q17" s="45">
        <f t="shared" ref="Q17:R17" si="30">Q43+Q95</f>
        <v>0</v>
      </c>
      <c r="R17" s="45">
        <f t="shared" si="30"/>
        <v>0</v>
      </c>
      <c r="S17" s="47">
        <f t="shared" si="11"/>
        <v>7273.7077454306791</v>
      </c>
      <c r="T17" s="5" t="str">
        <f t="shared" si="12"/>
        <v/>
      </c>
      <c r="U17" s="5"/>
      <c r="X17"/>
      <c r="Y17"/>
      <c r="Z17"/>
      <c r="AA17"/>
      <c r="AB17"/>
      <c r="AC17"/>
      <c r="AD17"/>
      <c r="AE17"/>
      <c r="AF17"/>
      <c r="AG17"/>
      <c r="AH17" s="41"/>
      <c r="AJ17" s="41"/>
      <c r="AS17"/>
    </row>
    <row r="18" spans="1:45" ht="15">
      <c r="A18" s="8" t="s">
        <v>25</v>
      </c>
      <c r="B18" s="48">
        <f t="shared" si="4"/>
        <v>1201.077056732548</v>
      </c>
      <c r="C18" s="48">
        <f t="shared" si="4"/>
        <v>11.090477774768328</v>
      </c>
      <c r="D18" s="48">
        <f t="shared" si="4"/>
        <v>2062.3753326579945</v>
      </c>
      <c r="E18" s="48">
        <f t="shared" si="4"/>
        <v>3566.1488749736504</v>
      </c>
      <c r="F18" s="48">
        <f t="shared" si="5"/>
        <v>529.32672161603193</v>
      </c>
      <c r="G18" s="48">
        <f t="shared" ref="G18:H18" si="31">G44+G96</f>
        <v>1394.4963165400331</v>
      </c>
      <c r="H18" s="48">
        <f t="shared" si="31"/>
        <v>15.885219704973904</v>
      </c>
      <c r="I18" s="50">
        <f t="shared" si="7"/>
        <v>8780.4000000000015</v>
      </c>
      <c r="J18" s="5"/>
      <c r="K18" s="20" t="s">
        <v>25</v>
      </c>
      <c r="L18" s="51">
        <f t="shared" si="8"/>
        <v>1201.077056732548</v>
      </c>
      <c r="M18" s="51">
        <f t="shared" si="8"/>
        <v>11.090477774768328</v>
      </c>
      <c r="N18" s="51">
        <f t="shared" si="8"/>
        <v>2062.3753326579945</v>
      </c>
      <c r="O18" s="51">
        <f t="shared" si="8"/>
        <v>3566.1488749736504</v>
      </c>
      <c r="P18" s="51">
        <f t="shared" si="9"/>
        <v>529.32672161603193</v>
      </c>
      <c r="Q18" s="51">
        <f t="shared" ref="Q18:R18" si="32">Q44+Q96</f>
        <v>1394.4963165400331</v>
      </c>
      <c r="R18" s="51">
        <f t="shared" si="32"/>
        <v>15.885219704973904</v>
      </c>
      <c r="S18" s="53">
        <f t="shared" si="11"/>
        <v>8780.4000000000015</v>
      </c>
      <c r="T18" s="5" t="str">
        <f t="shared" si="12"/>
        <v/>
      </c>
      <c r="U18" s="5"/>
      <c r="X18"/>
      <c r="Y18"/>
      <c r="Z18"/>
      <c r="AA18"/>
      <c r="AB18"/>
      <c r="AC18"/>
      <c r="AD18"/>
      <c r="AE18"/>
      <c r="AF18"/>
      <c r="AG18"/>
      <c r="AH18" s="41"/>
      <c r="AJ18" s="41"/>
      <c r="AS18"/>
    </row>
    <row r="19" spans="1:45" ht="15">
      <c r="A19" s="9" t="s">
        <v>24</v>
      </c>
      <c r="B19" s="45">
        <f t="shared" si="4"/>
        <v>609.9849282452027</v>
      </c>
      <c r="C19" s="45">
        <f t="shared" si="4"/>
        <v>1.9252660499160028</v>
      </c>
      <c r="D19" s="45">
        <f t="shared" si="4"/>
        <v>76.075215412025159</v>
      </c>
      <c r="E19" s="45">
        <f t="shared" si="4"/>
        <v>0</v>
      </c>
      <c r="F19" s="45">
        <f t="shared" si="5"/>
        <v>0</v>
      </c>
      <c r="G19" s="45">
        <f t="shared" ref="G19:H19" si="33">G45+G97</f>
        <v>0</v>
      </c>
      <c r="H19" s="45">
        <f t="shared" si="33"/>
        <v>0</v>
      </c>
      <c r="I19" s="44">
        <f t="shared" si="7"/>
        <v>687.98540970714384</v>
      </c>
      <c r="J19" s="5"/>
      <c r="K19" s="21" t="s">
        <v>24</v>
      </c>
      <c r="L19" s="45">
        <f t="shared" si="8"/>
        <v>609.9849282452027</v>
      </c>
      <c r="M19" s="45">
        <f t="shared" si="8"/>
        <v>1.9252660499160028</v>
      </c>
      <c r="N19" s="45">
        <f t="shared" si="8"/>
        <v>76.075215412025159</v>
      </c>
      <c r="O19" s="45">
        <f t="shared" si="8"/>
        <v>0</v>
      </c>
      <c r="P19" s="45">
        <f t="shared" si="9"/>
        <v>0</v>
      </c>
      <c r="Q19" s="45">
        <f t="shared" ref="Q19:R19" si="34">Q45+Q97</f>
        <v>0</v>
      </c>
      <c r="R19" s="45">
        <f t="shared" si="34"/>
        <v>0</v>
      </c>
      <c r="S19" s="47">
        <f t="shared" si="11"/>
        <v>687.98540970714384</v>
      </c>
      <c r="T19" s="5" t="str">
        <f t="shared" si="12"/>
        <v/>
      </c>
      <c r="U19" s="5"/>
      <c r="X19"/>
      <c r="Y19"/>
      <c r="Z19"/>
      <c r="AA19"/>
      <c r="AB19"/>
      <c r="AC19"/>
      <c r="AD19"/>
      <c r="AE19"/>
      <c r="AF19"/>
      <c r="AG19"/>
      <c r="AH19" s="41"/>
      <c r="AJ19" s="41"/>
      <c r="AS19"/>
    </row>
    <row r="20" spans="1:45" ht="15">
      <c r="A20" s="8" t="s">
        <v>57</v>
      </c>
      <c r="B20" s="48">
        <f t="shared" si="4"/>
        <v>2154.9817363513935</v>
      </c>
      <c r="C20" s="48">
        <f t="shared" si="4"/>
        <v>14.701389662618869</v>
      </c>
      <c r="D20" s="48">
        <f t="shared" si="4"/>
        <v>285.63598967745105</v>
      </c>
      <c r="E20" s="48">
        <f t="shared" si="4"/>
        <v>0</v>
      </c>
      <c r="F20" s="48">
        <f t="shared" si="5"/>
        <v>0</v>
      </c>
      <c r="G20" s="48">
        <f t="shared" ref="G20:H20" si="35">G46+G98</f>
        <v>0</v>
      </c>
      <c r="H20" s="48">
        <f t="shared" si="35"/>
        <v>0</v>
      </c>
      <c r="I20" s="50">
        <f t="shared" si="7"/>
        <v>2455.3191156914636</v>
      </c>
      <c r="J20" s="5"/>
      <c r="K20" s="20" t="s">
        <v>57</v>
      </c>
      <c r="L20" s="51">
        <f t="shared" si="8"/>
        <v>2154.9817363513935</v>
      </c>
      <c r="M20" s="51">
        <f t="shared" si="8"/>
        <v>14.701389662618869</v>
      </c>
      <c r="N20" s="51">
        <f t="shared" si="8"/>
        <v>285.63598967745105</v>
      </c>
      <c r="O20" s="51">
        <f t="shared" si="8"/>
        <v>0</v>
      </c>
      <c r="P20" s="51">
        <f t="shared" si="9"/>
        <v>0</v>
      </c>
      <c r="Q20" s="51">
        <f t="shared" ref="Q20:R20" si="36">Q46+Q98</f>
        <v>0</v>
      </c>
      <c r="R20" s="51">
        <f t="shared" si="36"/>
        <v>0</v>
      </c>
      <c r="S20" s="53">
        <f t="shared" si="11"/>
        <v>2455.3191156914636</v>
      </c>
      <c r="T20" s="5" t="str">
        <f t="shared" si="12"/>
        <v/>
      </c>
      <c r="U20" s="5"/>
      <c r="X20"/>
      <c r="Y20"/>
      <c r="Z20"/>
      <c r="AA20"/>
      <c r="AB20"/>
      <c r="AC20"/>
      <c r="AD20"/>
      <c r="AE20"/>
      <c r="AF20"/>
      <c r="AG20"/>
      <c r="AH20" s="41"/>
      <c r="AJ20" s="41"/>
      <c r="AS20"/>
    </row>
    <row r="21" spans="1:45" ht="15">
      <c r="A21" s="9" t="s">
        <v>22</v>
      </c>
      <c r="B21" s="45">
        <f t="shared" si="4"/>
        <v>275.99946662082766</v>
      </c>
      <c r="C21" s="45">
        <f t="shared" si="4"/>
        <v>88.632856159217454</v>
      </c>
      <c r="D21" s="45">
        <f t="shared" si="4"/>
        <v>170.04279070998047</v>
      </c>
      <c r="E21" s="45">
        <f t="shared" si="4"/>
        <v>0.18354619522045398</v>
      </c>
      <c r="F21" s="45">
        <f t="shared" si="5"/>
        <v>406.33388706523652</v>
      </c>
      <c r="G21" s="45">
        <f t="shared" ref="G21:H21" si="37">G47+G99</f>
        <v>0</v>
      </c>
      <c r="H21" s="45">
        <f t="shared" si="37"/>
        <v>0</v>
      </c>
      <c r="I21" s="44">
        <f t="shared" si="7"/>
        <v>941.19254675048251</v>
      </c>
      <c r="J21" s="5"/>
      <c r="K21" s="21" t="s">
        <v>22</v>
      </c>
      <c r="L21" s="45">
        <f t="shared" si="8"/>
        <v>275.99946662082766</v>
      </c>
      <c r="M21" s="45">
        <f t="shared" si="8"/>
        <v>88.632856159217454</v>
      </c>
      <c r="N21" s="45">
        <f t="shared" si="8"/>
        <v>170.04279070998047</v>
      </c>
      <c r="O21" s="45">
        <f t="shared" si="8"/>
        <v>0.18354619522045398</v>
      </c>
      <c r="P21" s="45">
        <f t="shared" si="9"/>
        <v>406.33388706523652</v>
      </c>
      <c r="Q21" s="45">
        <f t="shared" ref="Q21:R21" si="38">Q47+Q99</f>
        <v>0</v>
      </c>
      <c r="R21" s="45">
        <f t="shared" si="38"/>
        <v>0</v>
      </c>
      <c r="S21" s="47">
        <f t="shared" si="11"/>
        <v>941.19254675048251</v>
      </c>
      <c r="T21" s="5" t="str">
        <f t="shared" si="12"/>
        <v/>
      </c>
      <c r="U21" s="5"/>
      <c r="X21"/>
      <c r="Y21"/>
      <c r="Z21"/>
      <c r="AA21"/>
      <c r="AB21"/>
      <c r="AC21"/>
      <c r="AD21"/>
      <c r="AE21"/>
      <c r="AF21"/>
      <c r="AG21"/>
      <c r="AH21" s="41"/>
      <c r="AJ21" s="41"/>
      <c r="AS21"/>
    </row>
    <row r="22" spans="1:45" ht="15">
      <c r="A22" s="8" t="s">
        <v>21</v>
      </c>
      <c r="B22" s="48">
        <f t="shared" si="4"/>
        <v>32.146934540468187</v>
      </c>
      <c r="C22" s="48">
        <f t="shared" si="4"/>
        <v>0</v>
      </c>
      <c r="D22" s="48">
        <f t="shared" si="4"/>
        <v>0.59305773028175446</v>
      </c>
      <c r="E22" s="48">
        <f t="shared" si="4"/>
        <v>0</v>
      </c>
      <c r="F22" s="48">
        <f t="shared" si="5"/>
        <v>0</v>
      </c>
      <c r="G22" s="48">
        <f t="shared" ref="G22:H22" si="39">G48+G100</f>
        <v>0</v>
      </c>
      <c r="H22" s="48">
        <f t="shared" si="39"/>
        <v>0</v>
      </c>
      <c r="I22" s="50">
        <f t="shared" si="7"/>
        <v>32.739992270749944</v>
      </c>
      <c r="J22" s="5"/>
      <c r="K22" s="20" t="s">
        <v>21</v>
      </c>
      <c r="L22" s="51">
        <f t="shared" si="8"/>
        <v>32.146934540468187</v>
      </c>
      <c r="M22" s="51">
        <f t="shared" si="8"/>
        <v>0</v>
      </c>
      <c r="N22" s="51">
        <f t="shared" si="8"/>
        <v>0.59305773028175446</v>
      </c>
      <c r="O22" s="51">
        <f t="shared" si="8"/>
        <v>0</v>
      </c>
      <c r="P22" s="51">
        <f t="shared" si="9"/>
        <v>0</v>
      </c>
      <c r="Q22" s="51">
        <f t="shared" ref="Q22:R22" si="40">Q48+Q100</f>
        <v>0</v>
      </c>
      <c r="R22" s="51">
        <f t="shared" si="40"/>
        <v>0</v>
      </c>
      <c r="S22" s="53">
        <f t="shared" si="11"/>
        <v>32.739992270749944</v>
      </c>
      <c r="T22" s="5" t="str">
        <f t="shared" si="12"/>
        <v/>
      </c>
      <c r="U22" s="5"/>
      <c r="X22"/>
      <c r="Y22"/>
      <c r="Z22"/>
      <c r="AA22"/>
      <c r="AB22"/>
      <c r="AC22"/>
      <c r="AD22"/>
      <c r="AE22"/>
      <c r="AF22"/>
      <c r="AG22"/>
      <c r="AH22" s="41"/>
      <c r="AJ22" s="41"/>
      <c r="AS22"/>
    </row>
    <row r="23" spans="1:45" ht="15">
      <c r="A23" s="10" t="s">
        <v>61</v>
      </c>
      <c r="B23" s="45">
        <f t="shared" si="4"/>
        <v>341.55283969024936</v>
      </c>
      <c r="C23" s="45">
        <f t="shared" si="4"/>
        <v>0</v>
      </c>
      <c r="D23" s="45">
        <f t="shared" si="4"/>
        <v>217.37236834348451</v>
      </c>
      <c r="E23" s="45">
        <f t="shared" si="4"/>
        <v>0</v>
      </c>
      <c r="F23" s="45">
        <f t="shared" si="5"/>
        <v>0</v>
      </c>
      <c r="G23" s="45">
        <f t="shared" ref="G23:H23" si="41">G49+G101</f>
        <v>0</v>
      </c>
      <c r="H23" s="45">
        <f t="shared" si="41"/>
        <v>0</v>
      </c>
      <c r="I23" s="44">
        <f t="shared" si="7"/>
        <v>558.92520803373384</v>
      </c>
      <c r="J23" s="5"/>
      <c r="K23" s="22" t="s">
        <v>61</v>
      </c>
      <c r="L23" s="45">
        <f t="shared" si="8"/>
        <v>341.55283969024936</v>
      </c>
      <c r="M23" s="45">
        <f t="shared" si="8"/>
        <v>0</v>
      </c>
      <c r="N23" s="45">
        <f t="shared" si="8"/>
        <v>217.37236834348451</v>
      </c>
      <c r="O23" s="45">
        <f t="shared" si="8"/>
        <v>0</v>
      </c>
      <c r="P23" s="45">
        <f t="shared" si="9"/>
        <v>0</v>
      </c>
      <c r="Q23" s="45">
        <f t="shared" ref="Q23:R23" si="42">Q49+Q101</f>
        <v>0</v>
      </c>
      <c r="R23" s="45">
        <f t="shared" si="42"/>
        <v>0</v>
      </c>
      <c r="S23" s="47">
        <f t="shared" si="11"/>
        <v>558.92520803373384</v>
      </c>
      <c r="T23" s="5" t="str">
        <f t="shared" si="12"/>
        <v/>
      </c>
      <c r="U23" s="5"/>
      <c r="X23"/>
      <c r="Y23"/>
      <c r="Z23"/>
      <c r="AA23"/>
      <c r="AB23"/>
      <c r="AC23"/>
      <c r="AD23"/>
      <c r="AE23"/>
      <c r="AF23"/>
      <c r="AG23"/>
      <c r="AH23" s="41"/>
      <c r="AJ23" s="41"/>
      <c r="AS23"/>
    </row>
    <row r="24" spans="1:45">
      <c r="A24" s="11" t="s">
        <v>23</v>
      </c>
      <c r="B24" s="55">
        <f t="shared" si="4"/>
        <v>341.55283969024936</v>
      </c>
      <c r="C24" s="55">
        <f t="shared" si="4"/>
        <v>0</v>
      </c>
      <c r="D24" s="55">
        <f t="shared" si="4"/>
        <v>217.37236834348451</v>
      </c>
      <c r="E24" s="55">
        <f t="shared" si="4"/>
        <v>0</v>
      </c>
      <c r="F24" s="55">
        <f t="shared" si="5"/>
        <v>0</v>
      </c>
      <c r="G24" s="55">
        <f t="shared" ref="G24:H24" si="43">G50+G102</f>
        <v>0</v>
      </c>
      <c r="H24" s="55">
        <f t="shared" si="43"/>
        <v>0</v>
      </c>
      <c r="I24" s="57">
        <f t="shared" si="7"/>
        <v>558.92520803373384</v>
      </c>
      <c r="J24" s="5"/>
      <c r="K24" s="23" t="s">
        <v>23</v>
      </c>
      <c r="L24" s="58">
        <f t="shared" si="8"/>
        <v>341.55283969024936</v>
      </c>
      <c r="M24" s="58">
        <f t="shared" si="8"/>
        <v>0</v>
      </c>
      <c r="N24" s="58">
        <f t="shared" si="8"/>
        <v>217.37236834348451</v>
      </c>
      <c r="O24" s="58">
        <f t="shared" si="8"/>
        <v>0</v>
      </c>
      <c r="P24" s="58">
        <f t="shared" si="9"/>
        <v>0</v>
      </c>
      <c r="Q24" s="58">
        <f t="shared" ref="Q24:R24" si="44">Q50+Q102</f>
        <v>0</v>
      </c>
      <c r="R24" s="58">
        <f t="shared" si="44"/>
        <v>0</v>
      </c>
      <c r="S24" s="60">
        <f t="shared" si="11"/>
        <v>558.92520803373384</v>
      </c>
      <c r="T24" s="5" t="str">
        <f t="shared" si="12"/>
        <v/>
      </c>
      <c r="U24" s="5"/>
      <c r="X24"/>
      <c r="Y24"/>
      <c r="Z24"/>
      <c r="AA24"/>
      <c r="AB24"/>
      <c r="AC24"/>
      <c r="AD24"/>
      <c r="AE24"/>
      <c r="AF24"/>
      <c r="AG24"/>
      <c r="AH24" s="41"/>
      <c r="AJ24" s="41"/>
      <c r="AS24"/>
    </row>
    <row r="25" spans="1:45">
      <c r="A25" s="12" t="s">
        <v>19</v>
      </c>
      <c r="B25" s="61">
        <f t="shared" si="4"/>
        <v>0</v>
      </c>
      <c r="C25" s="61">
        <f t="shared" si="4"/>
        <v>0</v>
      </c>
      <c r="D25" s="61">
        <f t="shared" si="4"/>
        <v>0</v>
      </c>
      <c r="E25" s="61">
        <f t="shared" si="4"/>
        <v>0</v>
      </c>
      <c r="F25" s="61">
        <f t="shared" si="5"/>
        <v>0</v>
      </c>
      <c r="G25" s="61">
        <f t="shared" ref="G25:H25" si="45">G51+G103</f>
        <v>0</v>
      </c>
      <c r="H25" s="61">
        <f t="shared" si="45"/>
        <v>0</v>
      </c>
      <c r="I25" s="63">
        <f t="shared" si="7"/>
        <v>0</v>
      </c>
      <c r="J25" s="5"/>
      <c r="K25" s="24" t="s">
        <v>19</v>
      </c>
      <c r="L25" s="61">
        <f t="shared" si="8"/>
        <v>0</v>
      </c>
      <c r="M25" s="61">
        <f t="shared" si="8"/>
        <v>0</v>
      </c>
      <c r="N25" s="61">
        <f t="shared" si="8"/>
        <v>0</v>
      </c>
      <c r="O25" s="61">
        <f t="shared" si="8"/>
        <v>0</v>
      </c>
      <c r="P25" s="61">
        <f t="shared" si="9"/>
        <v>0</v>
      </c>
      <c r="Q25" s="61">
        <f t="shared" ref="Q25:R25" si="46">Q51+Q103</f>
        <v>0</v>
      </c>
      <c r="R25" s="61">
        <f t="shared" si="46"/>
        <v>0</v>
      </c>
      <c r="S25" s="65">
        <f t="shared" si="11"/>
        <v>0</v>
      </c>
      <c r="T25" s="5"/>
      <c r="U25" s="5"/>
      <c r="Z25" s="41"/>
      <c r="AA25"/>
      <c r="AB25"/>
      <c r="AC25"/>
      <c r="AD25"/>
      <c r="AE25"/>
      <c r="AF25"/>
      <c r="AG25"/>
      <c r="AH25"/>
      <c r="AI25"/>
      <c r="AS25"/>
    </row>
    <row r="26" spans="1:45">
      <c r="A26" s="11" t="s">
        <v>20</v>
      </c>
      <c r="B26" s="55">
        <f t="shared" si="4"/>
        <v>0</v>
      </c>
      <c r="C26" s="55">
        <f t="shared" si="4"/>
        <v>0</v>
      </c>
      <c r="D26" s="55">
        <f t="shared" si="4"/>
        <v>0</v>
      </c>
      <c r="E26" s="55">
        <f t="shared" si="4"/>
        <v>0</v>
      </c>
      <c r="F26" s="55">
        <f t="shared" si="5"/>
        <v>0</v>
      </c>
      <c r="G26" s="55">
        <f t="shared" ref="G26:H26" si="47">G52+G104</f>
        <v>0</v>
      </c>
      <c r="H26" s="55">
        <f t="shared" si="47"/>
        <v>0</v>
      </c>
      <c r="I26" s="57">
        <f t="shared" si="7"/>
        <v>0</v>
      </c>
      <c r="J26" s="5"/>
      <c r="K26" s="23" t="s">
        <v>20</v>
      </c>
      <c r="L26" s="58">
        <f t="shared" si="8"/>
        <v>0</v>
      </c>
      <c r="M26" s="58">
        <f t="shared" si="8"/>
        <v>0</v>
      </c>
      <c r="N26" s="58">
        <f t="shared" si="8"/>
        <v>0</v>
      </c>
      <c r="O26" s="58">
        <f t="shared" si="8"/>
        <v>0</v>
      </c>
      <c r="P26" s="58">
        <f t="shared" si="9"/>
        <v>0</v>
      </c>
      <c r="Q26" s="58">
        <f t="shared" ref="Q26:R26" si="48">Q52+Q104</f>
        <v>0</v>
      </c>
      <c r="R26" s="58">
        <f t="shared" si="48"/>
        <v>0</v>
      </c>
      <c r="S26" s="60">
        <f t="shared" si="11"/>
        <v>0</v>
      </c>
      <c r="T26" s="5"/>
      <c r="U26" s="5"/>
      <c r="Z26" s="41"/>
      <c r="AA26"/>
      <c r="AB26"/>
      <c r="AC26"/>
      <c r="AD26"/>
      <c r="AE26"/>
      <c r="AF26"/>
      <c r="AG26"/>
      <c r="AH26"/>
      <c r="AI26"/>
      <c r="AS26"/>
    </row>
    <row r="27" spans="1:45" ht="15" thickBot="1">
      <c r="A27" s="13" t="s">
        <v>11</v>
      </c>
      <c r="B27" s="66">
        <f t="shared" si="4"/>
        <v>0</v>
      </c>
      <c r="C27" s="66">
        <f t="shared" si="4"/>
        <v>0</v>
      </c>
      <c r="D27" s="66">
        <f t="shared" si="4"/>
        <v>0</v>
      </c>
      <c r="E27" s="66">
        <f t="shared" si="4"/>
        <v>0</v>
      </c>
      <c r="F27" s="66">
        <f t="shared" si="5"/>
        <v>0</v>
      </c>
      <c r="G27" s="66">
        <f t="shared" ref="G27:H27" si="49">G53+G105</f>
        <v>0</v>
      </c>
      <c r="H27" s="66">
        <f t="shared" si="49"/>
        <v>0</v>
      </c>
      <c r="I27" s="68">
        <f t="shared" si="7"/>
        <v>0</v>
      </c>
      <c r="J27" s="5"/>
      <c r="K27" s="25" t="s">
        <v>63</v>
      </c>
      <c r="L27" s="66">
        <f t="shared" si="8"/>
        <v>0</v>
      </c>
      <c r="M27" s="66">
        <f t="shared" si="8"/>
        <v>0</v>
      </c>
      <c r="N27" s="66">
        <f t="shared" si="8"/>
        <v>0</v>
      </c>
      <c r="O27" s="66">
        <f t="shared" si="8"/>
        <v>0</v>
      </c>
      <c r="P27" s="66">
        <f t="shared" si="9"/>
        <v>0</v>
      </c>
      <c r="Q27" s="66">
        <f t="shared" ref="Q27:R27" si="50">Q53+Q105</f>
        <v>0</v>
      </c>
      <c r="R27" s="66">
        <f t="shared" si="50"/>
        <v>0</v>
      </c>
      <c r="S27" s="70">
        <f t="shared" si="11"/>
        <v>0</v>
      </c>
      <c r="T27" s="5"/>
      <c r="U27" s="5"/>
      <c r="Z27" s="41"/>
      <c r="AA27"/>
      <c r="AB27"/>
      <c r="AC27"/>
      <c r="AD27"/>
      <c r="AE27"/>
      <c r="AF27"/>
      <c r="AG27"/>
      <c r="AH27"/>
      <c r="AI27"/>
      <c r="AS27"/>
    </row>
    <row r="28" spans="1:45" ht="15">
      <c r="A28" s="14" t="s">
        <v>26</v>
      </c>
      <c r="B28" s="71">
        <f>SUM(B7:B23)</f>
        <v>13800.315230405748</v>
      </c>
      <c r="C28" s="71">
        <f t="shared" ref="C28:I28" si="51">SUM(C7:C23)</f>
        <v>2296.2599576154289</v>
      </c>
      <c r="D28" s="71">
        <f t="shared" si="51"/>
        <v>4592.3776816205027</v>
      </c>
      <c r="E28" s="71">
        <f t="shared" si="51"/>
        <v>4319.0521740149043</v>
      </c>
      <c r="F28" s="71">
        <f t="shared" si="51"/>
        <v>13782.826687097464</v>
      </c>
      <c r="G28" s="71">
        <f t="shared" si="51"/>
        <v>1394.4963165400331</v>
      </c>
      <c r="H28" s="72">
        <f t="shared" si="51"/>
        <v>15.885219704973904</v>
      </c>
      <c r="I28" s="44">
        <f t="shared" si="51"/>
        <v>40201.213266999053</v>
      </c>
      <c r="J28" s="112"/>
      <c r="K28" s="26" t="s">
        <v>26</v>
      </c>
      <c r="L28" s="71">
        <f>SUM(L7:L23)</f>
        <v>13800.315230405748</v>
      </c>
      <c r="M28" s="71">
        <f t="shared" ref="M28:S28" si="52">SUM(M7:M23)</f>
        <v>2296.2599576154289</v>
      </c>
      <c r="N28" s="71">
        <f t="shared" si="52"/>
        <v>4592.3776816205027</v>
      </c>
      <c r="O28" s="71">
        <f t="shared" si="52"/>
        <v>4319.0521740149043</v>
      </c>
      <c r="P28" s="71">
        <f t="shared" si="52"/>
        <v>13782.826687097464</v>
      </c>
      <c r="Q28" s="71">
        <f t="shared" si="52"/>
        <v>1394.4963165400331</v>
      </c>
      <c r="R28" s="72">
        <f t="shared" si="52"/>
        <v>15.885219704973904</v>
      </c>
      <c r="S28" s="73">
        <f t="shared" si="52"/>
        <v>40201.213266999053</v>
      </c>
      <c r="T28" s="5" t="str">
        <f>IF(ABS(S28-S54-S80-S106)&gt;0.01,S28-S54-S80-S106,"")</f>
        <v/>
      </c>
      <c r="U28" s="5"/>
      <c r="Z28" s="41"/>
      <c r="AA28"/>
      <c r="AB28"/>
      <c r="AC28"/>
      <c r="AD28"/>
      <c r="AE28"/>
      <c r="AF28"/>
      <c r="AG28"/>
      <c r="AH28"/>
      <c r="AI28"/>
      <c r="AS28"/>
    </row>
    <row r="29" spans="1:45" s="2" customFormat="1" ht="15" thickBot="1">
      <c r="A29" s="15" t="s">
        <v>100</v>
      </c>
      <c r="B29" s="74">
        <f>IF($I28=0,"-",B28/$I28)</f>
        <v>0.34328106315473689</v>
      </c>
      <c r="C29" s="74">
        <f t="shared" ref="C29:H29" si="53">IF($I28=0,"-",C28/$I28)</f>
        <v>5.7119170567431994E-2</v>
      </c>
      <c r="D29" s="74">
        <f t="shared" si="53"/>
        <v>0.11423480309213352</v>
      </c>
      <c r="E29" s="74">
        <f t="shared" si="53"/>
        <v>0.10743586630904967</v>
      </c>
      <c r="F29" s="74">
        <f t="shared" si="53"/>
        <v>0.34284603789338136</v>
      </c>
      <c r="G29" s="74">
        <f t="shared" si="53"/>
        <v>3.4687916189951588E-2</v>
      </c>
      <c r="H29" s="74">
        <f t="shared" si="53"/>
        <v>3.9514279331499656E-4</v>
      </c>
      <c r="I29" s="75">
        <f>SUM(B29:H29)</f>
        <v>1.0000000000000002</v>
      </c>
      <c r="K29" s="27" t="s">
        <v>100</v>
      </c>
      <c r="L29" s="76">
        <f>IF($S28=0,"-",L28/$S28)</f>
        <v>0.34328106315473689</v>
      </c>
      <c r="M29" s="76">
        <f t="shared" ref="M29:R29" si="54">IF($S28=0,"-",M28/$S28)</f>
        <v>5.7119170567431994E-2</v>
      </c>
      <c r="N29" s="76">
        <f t="shared" si="54"/>
        <v>0.11423480309213352</v>
      </c>
      <c r="O29" s="76">
        <f t="shared" si="54"/>
        <v>0.10743586630904967</v>
      </c>
      <c r="P29" s="76">
        <f t="shared" si="54"/>
        <v>0.34284603789338136</v>
      </c>
      <c r="Q29" s="76">
        <f t="shared" si="54"/>
        <v>3.4687916189951588E-2</v>
      </c>
      <c r="R29" s="77">
        <f t="shared" si="54"/>
        <v>3.9514279331499656E-4</v>
      </c>
      <c r="S29" s="78">
        <f>SUM(L29:R29)</f>
        <v>1.0000000000000002</v>
      </c>
    </row>
    <row r="30" spans="1:45" ht="15" thickBot="1"/>
    <row r="31" spans="1:45" ht="28.5">
      <c r="A31" s="431" t="s">
        <v>50</v>
      </c>
      <c r="B31" s="37" t="s">
        <v>0</v>
      </c>
      <c r="C31" s="37" t="s">
        <v>1</v>
      </c>
      <c r="D31" s="37" t="s">
        <v>2</v>
      </c>
      <c r="E31" s="37" t="s">
        <v>3</v>
      </c>
      <c r="F31" s="37" t="s">
        <v>27</v>
      </c>
      <c r="G31" s="37" t="s">
        <v>4</v>
      </c>
      <c r="H31" s="37" t="s">
        <v>5</v>
      </c>
      <c r="I31" s="38" t="s">
        <v>6</v>
      </c>
      <c r="K31" s="381" t="s">
        <v>50</v>
      </c>
      <c r="L31" s="39" t="s">
        <v>0</v>
      </c>
      <c r="M31" s="39" t="s">
        <v>1</v>
      </c>
      <c r="N31" s="39" t="s">
        <v>2</v>
      </c>
      <c r="O31" s="39" t="s">
        <v>3</v>
      </c>
      <c r="P31" s="39" t="s">
        <v>27</v>
      </c>
      <c r="Q31" s="39" t="s">
        <v>4</v>
      </c>
      <c r="R31" s="39" t="s">
        <v>5</v>
      </c>
      <c r="S31" s="40" t="s">
        <v>6</v>
      </c>
      <c r="U31" s="383" t="s">
        <v>50</v>
      </c>
      <c r="V31" s="79" t="s">
        <v>69</v>
      </c>
      <c r="W31" s="79" t="s">
        <v>70</v>
      </c>
      <c r="X31" s="79" t="s">
        <v>4</v>
      </c>
      <c r="Y31" s="79" t="s">
        <v>1</v>
      </c>
      <c r="Z31" s="79" t="s">
        <v>2</v>
      </c>
      <c r="AA31" s="79" t="s">
        <v>3</v>
      </c>
      <c r="AB31" s="79" t="s">
        <v>52</v>
      </c>
      <c r="AC31" s="79" t="s">
        <v>64</v>
      </c>
      <c r="AD31" s="80" t="s">
        <v>72</v>
      </c>
      <c r="AE31" s="80" t="s">
        <v>79</v>
      </c>
      <c r="AF31" s="80" t="s">
        <v>73</v>
      </c>
      <c r="AG31" s="80" t="s">
        <v>80</v>
      </c>
      <c r="AH31" s="80" t="s">
        <v>81</v>
      </c>
      <c r="AI31" s="81" t="s">
        <v>60</v>
      </c>
    </row>
    <row r="32" spans="1:45" ht="15" customHeight="1">
      <c r="A32" s="432" t="s">
        <v>50</v>
      </c>
      <c r="B32" s="372" t="s">
        <v>109</v>
      </c>
      <c r="C32" s="373"/>
      <c r="D32" s="373"/>
      <c r="E32" s="373"/>
      <c r="F32" s="373"/>
      <c r="G32" s="373"/>
      <c r="H32" s="373"/>
      <c r="I32" s="374"/>
      <c r="K32" s="382" t="s">
        <v>50</v>
      </c>
      <c r="L32" s="369" t="s">
        <v>109</v>
      </c>
      <c r="M32" s="370"/>
      <c r="N32" s="370"/>
      <c r="O32" s="370"/>
      <c r="P32" s="370"/>
      <c r="Q32" s="370"/>
      <c r="R32" s="370"/>
      <c r="S32" s="371"/>
      <c r="U32" s="384" t="s">
        <v>50</v>
      </c>
      <c r="V32" s="379" t="s">
        <v>109</v>
      </c>
      <c r="W32" s="379"/>
      <c r="X32" s="379"/>
      <c r="Y32" s="379"/>
      <c r="Z32" s="379"/>
      <c r="AA32" s="379"/>
      <c r="AB32" s="379"/>
      <c r="AC32" s="379"/>
      <c r="AD32" s="379"/>
      <c r="AE32" s="379"/>
      <c r="AF32" s="379"/>
      <c r="AG32" s="379"/>
      <c r="AH32" s="379"/>
      <c r="AI32" s="380"/>
    </row>
    <row r="33" spans="1:36" ht="15">
      <c r="A33" s="7" t="s">
        <v>7</v>
      </c>
      <c r="B33" s="42">
        <f>B111+B137+B163+B189+B215+B241+B267+B293+B319+B345+B371+B397+B423</f>
        <v>0</v>
      </c>
      <c r="C33" s="42">
        <f t="shared" ref="C33:E33" si="55">C111+C137+C163+C189+C215+C241+C267+C293+C319+C345+C371+C397+C423</f>
        <v>0</v>
      </c>
      <c r="D33" s="42">
        <f t="shared" si="55"/>
        <v>0</v>
      </c>
      <c r="E33" s="42">
        <f t="shared" si="55"/>
        <v>0</v>
      </c>
      <c r="F33" s="399">
        <v>0</v>
      </c>
      <c r="G33" s="42">
        <f t="shared" ref="G33:H48" si="56">G111+G137+G163+G189+G215+G241+G267+G293+G319+G345+G371+G397+G423</f>
        <v>0</v>
      </c>
      <c r="H33" s="42">
        <f t="shared" si="56"/>
        <v>0</v>
      </c>
      <c r="I33" s="44">
        <f>SUM(B33:H33)</f>
        <v>0</v>
      </c>
      <c r="J33" s="5"/>
      <c r="K33" s="28" t="s">
        <v>7</v>
      </c>
      <c r="L33" s="42">
        <f t="shared" ref="L33:R48" si="57">L111+L137+L163+L189+L215+L241+L267+L293+L319+L345+L371+L397+L423</f>
        <v>0</v>
      </c>
      <c r="M33" s="42">
        <f t="shared" si="57"/>
        <v>0</v>
      </c>
      <c r="N33" s="42">
        <f t="shared" si="57"/>
        <v>0</v>
      </c>
      <c r="O33" s="42">
        <f t="shared" si="57"/>
        <v>0</v>
      </c>
      <c r="P33" s="42">
        <f t="shared" si="57"/>
        <v>0</v>
      </c>
      <c r="Q33" s="42">
        <f t="shared" si="57"/>
        <v>0</v>
      </c>
      <c r="R33" s="42">
        <f t="shared" si="57"/>
        <v>0</v>
      </c>
      <c r="S33" s="83">
        <f>SUM(L33:R33)</f>
        <v>0</v>
      </c>
      <c r="T33" s="5"/>
      <c r="U33" s="29" t="s">
        <v>7</v>
      </c>
      <c r="V33" s="84">
        <f t="shared" ref="V33:AH48" si="58">V111+V137+V163+V189+V215+V241+V267+V293+V319+V345+V371+V397+V423</f>
        <v>0</v>
      </c>
      <c r="W33" s="84">
        <f t="shared" si="58"/>
        <v>0</v>
      </c>
      <c r="X33" s="84">
        <f t="shared" si="58"/>
        <v>0</v>
      </c>
      <c r="Y33" s="84">
        <f t="shared" si="58"/>
        <v>0</v>
      </c>
      <c r="Z33" s="84">
        <f t="shared" si="58"/>
        <v>0</v>
      </c>
      <c r="AA33" s="84">
        <f t="shared" si="58"/>
        <v>0</v>
      </c>
      <c r="AB33" s="84">
        <f t="shared" si="58"/>
        <v>0</v>
      </c>
      <c r="AC33" s="85">
        <f t="shared" si="58"/>
        <v>0</v>
      </c>
      <c r="AD33" s="84">
        <f t="shared" si="58"/>
        <v>0</v>
      </c>
      <c r="AE33" s="84">
        <f t="shared" si="58"/>
        <v>0</v>
      </c>
      <c r="AF33" s="84">
        <f t="shared" si="58"/>
        <v>0</v>
      </c>
      <c r="AG33" s="84">
        <f t="shared" si="58"/>
        <v>0</v>
      </c>
      <c r="AH33" s="84">
        <f t="shared" si="58"/>
        <v>0</v>
      </c>
      <c r="AI33" s="87">
        <f>SUM(V33:AC33)</f>
        <v>0</v>
      </c>
      <c r="AJ33" t="str">
        <f>IF(ABS(S33-AI33)&gt;0.001,S33-AI33,"")</f>
        <v/>
      </c>
    </row>
    <row r="34" spans="1:36" ht="15">
      <c r="A34" s="8" t="s">
        <v>8</v>
      </c>
      <c r="B34" s="48">
        <f t="shared" ref="B34:E49" si="59">B112+B138+B164+B190+B216+B242+B268+B294+B320+B346+B372+B398+B424</f>
        <v>0</v>
      </c>
      <c r="C34" s="48">
        <f t="shared" si="59"/>
        <v>0</v>
      </c>
      <c r="D34" s="48">
        <f t="shared" si="59"/>
        <v>0</v>
      </c>
      <c r="E34" s="48">
        <f t="shared" si="59"/>
        <v>0</v>
      </c>
      <c r="F34" s="400">
        <v>0</v>
      </c>
      <c r="G34" s="48">
        <f t="shared" si="56"/>
        <v>0</v>
      </c>
      <c r="H34" s="48">
        <f t="shared" si="56"/>
        <v>0</v>
      </c>
      <c r="I34" s="50">
        <f t="shared" ref="I34:I53" si="60">SUM(B34:H34)</f>
        <v>0</v>
      </c>
      <c r="J34" s="5"/>
      <c r="K34" s="20" t="s">
        <v>8</v>
      </c>
      <c r="L34" s="51">
        <f t="shared" si="57"/>
        <v>0</v>
      </c>
      <c r="M34" s="51">
        <f t="shared" si="57"/>
        <v>0</v>
      </c>
      <c r="N34" s="51">
        <f t="shared" si="57"/>
        <v>0</v>
      </c>
      <c r="O34" s="51">
        <f t="shared" si="57"/>
        <v>0</v>
      </c>
      <c r="P34" s="51">
        <f t="shared" si="57"/>
        <v>0</v>
      </c>
      <c r="Q34" s="51">
        <f t="shared" si="57"/>
        <v>0</v>
      </c>
      <c r="R34" s="51">
        <f t="shared" si="57"/>
        <v>0</v>
      </c>
      <c r="S34" s="53">
        <f t="shared" ref="S34:S53" si="61">SUM(L34:R34)</f>
        <v>0</v>
      </c>
      <c r="T34" s="5"/>
      <c r="U34" s="30" t="s">
        <v>8</v>
      </c>
      <c r="V34" s="88">
        <f t="shared" si="58"/>
        <v>0</v>
      </c>
      <c r="W34" s="88">
        <f t="shared" si="58"/>
        <v>0</v>
      </c>
      <c r="X34" s="88">
        <f t="shared" si="58"/>
        <v>0</v>
      </c>
      <c r="Y34" s="88">
        <f t="shared" si="58"/>
        <v>0</v>
      </c>
      <c r="Z34" s="88">
        <f t="shared" si="58"/>
        <v>0</v>
      </c>
      <c r="AA34" s="88">
        <f t="shared" si="58"/>
        <v>0</v>
      </c>
      <c r="AB34" s="88">
        <f t="shared" si="58"/>
        <v>0</v>
      </c>
      <c r="AC34" s="89">
        <f t="shared" si="58"/>
        <v>0</v>
      </c>
      <c r="AD34" s="88">
        <f t="shared" si="58"/>
        <v>0</v>
      </c>
      <c r="AE34" s="88">
        <f t="shared" si="58"/>
        <v>0</v>
      </c>
      <c r="AF34" s="88">
        <f t="shared" si="58"/>
        <v>0</v>
      </c>
      <c r="AG34" s="88">
        <f t="shared" si="58"/>
        <v>0</v>
      </c>
      <c r="AH34" s="88">
        <f t="shared" si="58"/>
        <v>0</v>
      </c>
      <c r="AI34" s="90">
        <f t="shared" ref="AI34:AI53" si="62">SUM(V34:AC34)</f>
        <v>0</v>
      </c>
      <c r="AJ34" t="str">
        <f t="shared" ref="AJ34:AJ55" si="63">IF(ABS(S34-AI34)&gt;0.001,S34-AI34,"")</f>
        <v/>
      </c>
    </row>
    <row r="35" spans="1:36" ht="15">
      <c r="A35" s="9" t="s">
        <v>10</v>
      </c>
      <c r="B35" s="45">
        <f t="shared" si="59"/>
        <v>0</v>
      </c>
      <c r="C35" s="45">
        <f t="shared" si="59"/>
        <v>0</v>
      </c>
      <c r="D35" s="45">
        <f t="shared" si="59"/>
        <v>0</v>
      </c>
      <c r="E35" s="45">
        <f t="shared" si="59"/>
        <v>0</v>
      </c>
      <c r="F35" s="400">
        <v>0</v>
      </c>
      <c r="G35" s="45">
        <f t="shared" si="56"/>
        <v>0</v>
      </c>
      <c r="H35" s="45">
        <f t="shared" si="56"/>
        <v>0</v>
      </c>
      <c r="I35" s="44">
        <f t="shared" si="60"/>
        <v>0</v>
      </c>
      <c r="J35" s="5"/>
      <c r="K35" s="21" t="s">
        <v>10</v>
      </c>
      <c r="L35" s="45">
        <f t="shared" si="57"/>
        <v>0</v>
      </c>
      <c r="M35" s="45">
        <f t="shared" si="57"/>
        <v>0</v>
      </c>
      <c r="N35" s="45">
        <f t="shared" si="57"/>
        <v>0</v>
      </c>
      <c r="O35" s="45">
        <f t="shared" si="57"/>
        <v>0</v>
      </c>
      <c r="P35" s="45">
        <f t="shared" si="57"/>
        <v>0</v>
      </c>
      <c r="Q35" s="45">
        <f t="shared" si="57"/>
        <v>0</v>
      </c>
      <c r="R35" s="45">
        <f t="shared" si="57"/>
        <v>0</v>
      </c>
      <c r="S35" s="47">
        <f t="shared" si="61"/>
        <v>0</v>
      </c>
      <c r="T35" s="5"/>
      <c r="U35" s="31" t="s">
        <v>10</v>
      </c>
      <c r="V35" s="84">
        <f t="shared" si="58"/>
        <v>0</v>
      </c>
      <c r="W35" s="84">
        <f t="shared" si="58"/>
        <v>0</v>
      </c>
      <c r="X35" s="84">
        <f t="shared" si="58"/>
        <v>0</v>
      </c>
      <c r="Y35" s="84">
        <f t="shared" si="58"/>
        <v>0</v>
      </c>
      <c r="Z35" s="84">
        <f t="shared" si="58"/>
        <v>0</v>
      </c>
      <c r="AA35" s="84">
        <f t="shared" si="58"/>
        <v>0</v>
      </c>
      <c r="AB35" s="84">
        <f t="shared" si="58"/>
        <v>0</v>
      </c>
      <c r="AC35" s="85">
        <f t="shared" si="58"/>
        <v>0</v>
      </c>
      <c r="AD35" s="84">
        <f t="shared" si="58"/>
        <v>0</v>
      </c>
      <c r="AE35" s="84">
        <f t="shared" si="58"/>
        <v>0</v>
      </c>
      <c r="AF35" s="84">
        <f t="shared" si="58"/>
        <v>0</v>
      </c>
      <c r="AG35" s="84">
        <f t="shared" si="58"/>
        <v>0</v>
      </c>
      <c r="AH35" s="84">
        <f t="shared" si="58"/>
        <v>0</v>
      </c>
      <c r="AI35" s="87">
        <f t="shared" si="62"/>
        <v>0</v>
      </c>
      <c r="AJ35" t="str">
        <f t="shared" si="63"/>
        <v/>
      </c>
    </row>
    <row r="36" spans="1:36" ht="15">
      <c r="A36" s="8" t="s">
        <v>53</v>
      </c>
      <c r="B36" s="48">
        <f t="shared" si="59"/>
        <v>0</v>
      </c>
      <c r="C36" s="48">
        <f t="shared" si="59"/>
        <v>0</v>
      </c>
      <c r="D36" s="48">
        <f t="shared" si="59"/>
        <v>0</v>
      </c>
      <c r="E36" s="48">
        <f t="shared" si="59"/>
        <v>0</v>
      </c>
      <c r="F36" s="400">
        <v>0</v>
      </c>
      <c r="G36" s="48">
        <f t="shared" si="56"/>
        <v>0</v>
      </c>
      <c r="H36" s="48">
        <f t="shared" si="56"/>
        <v>0</v>
      </c>
      <c r="I36" s="50">
        <f t="shared" si="60"/>
        <v>0</v>
      </c>
      <c r="J36" s="5"/>
      <c r="K36" s="20" t="s">
        <v>53</v>
      </c>
      <c r="L36" s="51">
        <f t="shared" si="57"/>
        <v>0</v>
      </c>
      <c r="M36" s="51">
        <f t="shared" si="57"/>
        <v>0</v>
      </c>
      <c r="N36" s="51">
        <f t="shared" si="57"/>
        <v>0</v>
      </c>
      <c r="O36" s="51">
        <f t="shared" si="57"/>
        <v>0</v>
      </c>
      <c r="P36" s="51">
        <f t="shared" si="57"/>
        <v>0</v>
      </c>
      <c r="Q36" s="51">
        <f t="shared" si="57"/>
        <v>0</v>
      </c>
      <c r="R36" s="51">
        <f t="shared" si="57"/>
        <v>0</v>
      </c>
      <c r="S36" s="53">
        <f t="shared" si="61"/>
        <v>0</v>
      </c>
      <c r="T36" s="5"/>
      <c r="U36" s="30" t="s">
        <v>53</v>
      </c>
      <c r="V36" s="88">
        <f t="shared" si="58"/>
        <v>0</v>
      </c>
      <c r="W36" s="88">
        <f t="shared" si="58"/>
        <v>0</v>
      </c>
      <c r="X36" s="88">
        <f t="shared" si="58"/>
        <v>0</v>
      </c>
      <c r="Y36" s="88">
        <f t="shared" si="58"/>
        <v>0</v>
      </c>
      <c r="Z36" s="88">
        <f t="shared" si="58"/>
        <v>0</v>
      </c>
      <c r="AA36" s="88">
        <f t="shared" si="58"/>
        <v>0</v>
      </c>
      <c r="AB36" s="88">
        <f t="shared" si="58"/>
        <v>0</v>
      </c>
      <c r="AC36" s="89">
        <f t="shared" si="58"/>
        <v>0</v>
      </c>
      <c r="AD36" s="88">
        <f t="shared" si="58"/>
        <v>0</v>
      </c>
      <c r="AE36" s="88">
        <f t="shared" si="58"/>
        <v>0</v>
      </c>
      <c r="AF36" s="88">
        <f t="shared" si="58"/>
        <v>0</v>
      </c>
      <c r="AG36" s="88">
        <f t="shared" si="58"/>
        <v>0</v>
      </c>
      <c r="AH36" s="88">
        <f t="shared" si="58"/>
        <v>0</v>
      </c>
      <c r="AI36" s="90">
        <f t="shared" si="62"/>
        <v>0</v>
      </c>
      <c r="AJ36" t="str">
        <f t="shared" si="63"/>
        <v/>
      </c>
    </row>
    <row r="37" spans="1:36" ht="15">
      <c r="A37" s="9" t="s">
        <v>16</v>
      </c>
      <c r="B37" s="45">
        <f t="shared" si="59"/>
        <v>276.43296291082765</v>
      </c>
      <c r="C37" s="45">
        <f t="shared" si="59"/>
        <v>90.182421492998643</v>
      </c>
      <c r="D37" s="45">
        <f t="shared" si="59"/>
        <v>31.713544095271235</v>
      </c>
      <c r="E37" s="45">
        <f t="shared" si="59"/>
        <v>0</v>
      </c>
      <c r="F37" s="400">
        <v>0</v>
      </c>
      <c r="G37" s="45">
        <f t="shared" si="56"/>
        <v>0</v>
      </c>
      <c r="H37" s="45">
        <f t="shared" si="56"/>
        <v>0</v>
      </c>
      <c r="I37" s="44">
        <f t="shared" si="60"/>
        <v>398.32892849909751</v>
      </c>
      <c r="J37" s="5"/>
      <c r="K37" s="21" t="s">
        <v>16</v>
      </c>
      <c r="L37" s="45">
        <f t="shared" si="57"/>
        <v>276.43296291082765</v>
      </c>
      <c r="M37" s="45">
        <f t="shared" si="57"/>
        <v>90.182421492998643</v>
      </c>
      <c r="N37" s="45">
        <f t="shared" si="57"/>
        <v>31.713544095271235</v>
      </c>
      <c r="O37" s="45">
        <f t="shared" si="57"/>
        <v>0</v>
      </c>
      <c r="P37" s="45">
        <f t="shared" si="57"/>
        <v>0</v>
      </c>
      <c r="Q37" s="45">
        <f t="shared" si="57"/>
        <v>0</v>
      </c>
      <c r="R37" s="45">
        <f t="shared" si="57"/>
        <v>0</v>
      </c>
      <c r="S37" s="47">
        <f t="shared" si="61"/>
        <v>398.32892849909751</v>
      </c>
      <c r="T37" s="5"/>
      <c r="U37" s="31" t="s">
        <v>16</v>
      </c>
      <c r="V37" s="84">
        <f t="shared" si="58"/>
        <v>261.95506767156007</v>
      </c>
      <c r="W37" s="84">
        <f t="shared" si="58"/>
        <v>0</v>
      </c>
      <c r="X37" s="84">
        <f t="shared" si="58"/>
        <v>0</v>
      </c>
      <c r="Y37" s="84">
        <f t="shared" si="58"/>
        <v>90.182421492998643</v>
      </c>
      <c r="Z37" s="84">
        <f t="shared" si="58"/>
        <v>29.410195583577337</v>
      </c>
      <c r="AA37" s="84">
        <f t="shared" si="58"/>
        <v>0</v>
      </c>
      <c r="AB37" s="84">
        <f t="shared" si="58"/>
        <v>0</v>
      </c>
      <c r="AC37" s="85">
        <f t="shared" si="58"/>
        <v>16.781243750961444</v>
      </c>
      <c r="AD37" s="84">
        <f t="shared" si="58"/>
        <v>14.477895239267545</v>
      </c>
      <c r="AE37" s="84">
        <f t="shared" si="58"/>
        <v>0</v>
      </c>
      <c r="AF37" s="84">
        <f t="shared" si="58"/>
        <v>0</v>
      </c>
      <c r="AG37" s="84">
        <f t="shared" si="58"/>
        <v>2.303348511693899</v>
      </c>
      <c r="AH37" s="84">
        <f t="shared" si="58"/>
        <v>0</v>
      </c>
      <c r="AI37" s="87">
        <f t="shared" si="62"/>
        <v>398.32892849909746</v>
      </c>
      <c r="AJ37" t="str">
        <f t="shared" si="63"/>
        <v/>
      </c>
    </row>
    <row r="38" spans="1:36" ht="15">
      <c r="A38" s="8" t="s">
        <v>65</v>
      </c>
      <c r="B38" s="48">
        <f t="shared" si="59"/>
        <v>191.3117685604129</v>
      </c>
      <c r="C38" s="48">
        <f t="shared" si="59"/>
        <v>55.704099532530165</v>
      </c>
      <c r="D38" s="48">
        <f t="shared" si="59"/>
        <v>25.55786796307191</v>
      </c>
      <c r="E38" s="48">
        <f t="shared" si="59"/>
        <v>0.90818886535694854</v>
      </c>
      <c r="F38" s="400">
        <v>0</v>
      </c>
      <c r="G38" s="48">
        <f t="shared" si="56"/>
        <v>0</v>
      </c>
      <c r="H38" s="48">
        <f t="shared" si="56"/>
        <v>0</v>
      </c>
      <c r="I38" s="50">
        <f t="shared" si="60"/>
        <v>273.48192492137196</v>
      </c>
      <c r="J38" s="5"/>
      <c r="K38" s="20" t="s">
        <v>65</v>
      </c>
      <c r="L38" s="51">
        <f t="shared" si="57"/>
        <v>191.3117685604129</v>
      </c>
      <c r="M38" s="51">
        <f t="shared" si="57"/>
        <v>55.704099532530165</v>
      </c>
      <c r="N38" s="51">
        <f t="shared" si="57"/>
        <v>25.55786796307191</v>
      </c>
      <c r="O38" s="51">
        <f t="shared" si="57"/>
        <v>0.90818886535694854</v>
      </c>
      <c r="P38" s="51">
        <f t="shared" si="57"/>
        <v>0</v>
      </c>
      <c r="Q38" s="51">
        <f t="shared" si="57"/>
        <v>0</v>
      </c>
      <c r="R38" s="51">
        <f t="shared" si="57"/>
        <v>0</v>
      </c>
      <c r="S38" s="53">
        <f t="shared" si="61"/>
        <v>273.48192492137196</v>
      </c>
      <c r="T38" s="5"/>
      <c r="U38" s="30" t="s">
        <v>54</v>
      </c>
      <c r="V38" s="88">
        <f t="shared" si="58"/>
        <v>189.38714411371654</v>
      </c>
      <c r="W38" s="88">
        <f t="shared" si="58"/>
        <v>0.8080290965524729</v>
      </c>
      <c r="X38" s="88">
        <f t="shared" si="58"/>
        <v>0</v>
      </c>
      <c r="Y38" s="88">
        <f t="shared" si="58"/>
        <v>55.704099532530165</v>
      </c>
      <c r="Z38" s="88">
        <f t="shared" si="58"/>
        <v>21.96001709366524</v>
      </c>
      <c r="AA38" s="88">
        <f t="shared" si="58"/>
        <v>0.25433038089586152</v>
      </c>
      <c r="AB38" s="88">
        <f t="shared" si="58"/>
        <v>0</v>
      </c>
      <c r="AC38" s="89">
        <f t="shared" si="58"/>
        <v>5.3683047040116323</v>
      </c>
      <c r="AD38" s="88">
        <f t="shared" si="58"/>
        <v>1.1165953501438755</v>
      </c>
      <c r="AE38" s="88">
        <f t="shared" si="58"/>
        <v>0</v>
      </c>
      <c r="AF38" s="88">
        <f t="shared" si="58"/>
        <v>0</v>
      </c>
      <c r="AG38" s="88">
        <f t="shared" si="58"/>
        <v>3.59785086940667</v>
      </c>
      <c r="AH38" s="88">
        <f t="shared" si="58"/>
        <v>0.65385848446108707</v>
      </c>
      <c r="AI38" s="90">
        <f t="shared" si="62"/>
        <v>273.4819249213719</v>
      </c>
      <c r="AJ38" t="str">
        <f t="shared" si="63"/>
        <v/>
      </c>
    </row>
    <row r="39" spans="1:36" ht="15">
      <c r="A39" s="9" t="s">
        <v>55</v>
      </c>
      <c r="B39" s="45">
        <f t="shared" si="59"/>
        <v>0</v>
      </c>
      <c r="C39" s="45">
        <f t="shared" si="59"/>
        <v>0</v>
      </c>
      <c r="D39" s="45">
        <f t="shared" si="59"/>
        <v>1.5807213379223544</v>
      </c>
      <c r="E39" s="45">
        <f t="shared" si="59"/>
        <v>625.3403025943353</v>
      </c>
      <c r="F39" s="400">
        <v>0</v>
      </c>
      <c r="G39" s="45">
        <f t="shared" si="56"/>
        <v>0</v>
      </c>
      <c r="H39" s="45">
        <f t="shared" si="56"/>
        <v>0</v>
      </c>
      <c r="I39" s="44">
        <f t="shared" si="60"/>
        <v>626.92102393225764</v>
      </c>
      <c r="J39" s="5"/>
      <c r="K39" s="21" t="s">
        <v>55</v>
      </c>
      <c r="L39" s="45">
        <f t="shared" si="57"/>
        <v>0</v>
      </c>
      <c r="M39" s="45">
        <f t="shared" si="57"/>
        <v>0</v>
      </c>
      <c r="N39" s="45">
        <f t="shared" si="57"/>
        <v>1.5807213379223544</v>
      </c>
      <c r="O39" s="45">
        <f t="shared" si="57"/>
        <v>625.3403025943353</v>
      </c>
      <c r="P39" s="45">
        <f t="shared" si="57"/>
        <v>1245.8392659579201</v>
      </c>
      <c r="Q39" s="45">
        <f t="shared" si="57"/>
        <v>0</v>
      </c>
      <c r="R39" s="45">
        <f t="shared" si="57"/>
        <v>0</v>
      </c>
      <c r="S39" s="47">
        <f t="shared" si="61"/>
        <v>1872.7602898901778</v>
      </c>
      <c r="T39" s="5"/>
      <c r="U39" s="31" t="s">
        <v>55</v>
      </c>
      <c r="V39" s="84">
        <f t="shared" si="58"/>
        <v>0</v>
      </c>
      <c r="W39" s="84">
        <f t="shared" si="58"/>
        <v>0</v>
      </c>
      <c r="X39" s="84">
        <f t="shared" si="58"/>
        <v>0</v>
      </c>
      <c r="Y39" s="84">
        <f t="shared" si="58"/>
        <v>0</v>
      </c>
      <c r="Z39" s="84">
        <f t="shared" si="58"/>
        <v>0</v>
      </c>
      <c r="AA39" s="84">
        <f t="shared" si="58"/>
        <v>624.5975902698658</v>
      </c>
      <c r="AB39" s="84">
        <f t="shared" si="58"/>
        <v>1245.8392659579201</v>
      </c>
      <c r="AC39" s="85">
        <f t="shared" si="58"/>
        <v>2.3234336623918082</v>
      </c>
      <c r="AD39" s="84">
        <f t="shared" si="58"/>
        <v>0</v>
      </c>
      <c r="AE39" s="84">
        <f t="shared" si="58"/>
        <v>0.74271232446945379</v>
      </c>
      <c r="AF39" s="84">
        <f t="shared" si="58"/>
        <v>0</v>
      </c>
      <c r="AG39" s="84">
        <f t="shared" si="58"/>
        <v>1.5807213379223544</v>
      </c>
      <c r="AH39" s="84">
        <f t="shared" si="58"/>
        <v>0</v>
      </c>
      <c r="AI39" s="87">
        <f t="shared" si="62"/>
        <v>1872.7602898901778</v>
      </c>
      <c r="AJ39" t="str">
        <f t="shared" si="63"/>
        <v/>
      </c>
    </row>
    <row r="40" spans="1:36" ht="15">
      <c r="A40" s="8" t="s">
        <v>12</v>
      </c>
      <c r="B40" s="48">
        <f t="shared" si="59"/>
        <v>0</v>
      </c>
      <c r="C40" s="48">
        <f t="shared" si="59"/>
        <v>0.47403007517221385</v>
      </c>
      <c r="D40" s="48">
        <f t="shared" si="59"/>
        <v>0</v>
      </c>
      <c r="E40" s="48">
        <f t="shared" si="59"/>
        <v>12.204116335070651</v>
      </c>
      <c r="F40" s="400">
        <v>0</v>
      </c>
      <c r="G40" s="48">
        <f t="shared" si="56"/>
        <v>0</v>
      </c>
      <c r="H40" s="48">
        <f t="shared" si="56"/>
        <v>0</v>
      </c>
      <c r="I40" s="50">
        <f t="shared" si="60"/>
        <v>12.678146410242865</v>
      </c>
      <c r="J40" s="5"/>
      <c r="K40" s="20" t="s">
        <v>12</v>
      </c>
      <c r="L40" s="51">
        <f t="shared" si="57"/>
        <v>0</v>
      </c>
      <c r="M40" s="51">
        <f t="shared" si="57"/>
        <v>0.47403007517221385</v>
      </c>
      <c r="N40" s="51">
        <f t="shared" si="57"/>
        <v>0</v>
      </c>
      <c r="O40" s="51">
        <f t="shared" si="57"/>
        <v>12.204116335070651</v>
      </c>
      <c r="P40" s="51">
        <f t="shared" si="57"/>
        <v>99.583525806472309</v>
      </c>
      <c r="Q40" s="51">
        <f t="shared" si="57"/>
        <v>0</v>
      </c>
      <c r="R40" s="51">
        <f t="shared" si="57"/>
        <v>0</v>
      </c>
      <c r="S40" s="53">
        <f t="shared" si="61"/>
        <v>112.26167221671517</v>
      </c>
      <c r="T40" s="5"/>
      <c r="U40" s="30" t="s">
        <v>12</v>
      </c>
      <c r="V40" s="88">
        <f t="shared" si="58"/>
        <v>0</v>
      </c>
      <c r="W40" s="88">
        <f t="shared" si="58"/>
        <v>0</v>
      </c>
      <c r="X40" s="88">
        <f t="shared" si="58"/>
        <v>0</v>
      </c>
      <c r="Y40" s="88">
        <f t="shared" si="58"/>
        <v>0.47403007517221385</v>
      </c>
      <c r="Z40" s="88">
        <f t="shared" si="58"/>
        <v>0</v>
      </c>
      <c r="AA40" s="88">
        <f t="shared" si="58"/>
        <v>12.204116335070651</v>
      </c>
      <c r="AB40" s="88">
        <f t="shared" si="58"/>
        <v>99.583525806472309</v>
      </c>
      <c r="AC40" s="89">
        <f t="shared" si="58"/>
        <v>0</v>
      </c>
      <c r="AD40" s="88">
        <f t="shared" si="58"/>
        <v>0</v>
      </c>
      <c r="AE40" s="88">
        <f t="shared" si="58"/>
        <v>0</v>
      </c>
      <c r="AF40" s="88">
        <f t="shared" si="58"/>
        <v>0</v>
      </c>
      <c r="AG40" s="88">
        <f t="shared" si="58"/>
        <v>0</v>
      </c>
      <c r="AH40" s="88">
        <f t="shared" si="58"/>
        <v>0</v>
      </c>
      <c r="AI40" s="90">
        <f t="shared" si="62"/>
        <v>112.26167221671517</v>
      </c>
      <c r="AJ40" t="str">
        <f t="shared" si="63"/>
        <v/>
      </c>
    </row>
    <row r="41" spans="1:36" ht="15">
      <c r="A41" s="9" t="s">
        <v>56</v>
      </c>
      <c r="B41" s="45">
        <f t="shared" si="59"/>
        <v>0</v>
      </c>
      <c r="C41" s="45">
        <f t="shared" si="59"/>
        <v>0</v>
      </c>
      <c r="D41" s="45">
        <f t="shared" si="59"/>
        <v>7.1891735400467921E-2</v>
      </c>
      <c r="E41" s="45">
        <f t="shared" si="59"/>
        <v>0</v>
      </c>
      <c r="F41" s="400">
        <v>0</v>
      </c>
      <c r="G41" s="45">
        <f t="shared" si="56"/>
        <v>0</v>
      </c>
      <c r="H41" s="45">
        <f t="shared" si="56"/>
        <v>0</v>
      </c>
      <c r="I41" s="44">
        <f t="shared" si="60"/>
        <v>7.1891735400467921E-2</v>
      </c>
      <c r="J41" s="5"/>
      <c r="K41" s="21" t="s">
        <v>56</v>
      </c>
      <c r="L41" s="45">
        <f t="shared" si="57"/>
        <v>0</v>
      </c>
      <c r="M41" s="45">
        <f t="shared" si="57"/>
        <v>0</v>
      </c>
      <c r="N41" s="45">
        <f t="shared" si="57"/>
        <v>7.1891735400467921E-2</v>
      </c>
      <c r="O41" s="45">
        <f t="shared" si="57"/>
        <v>0</v>
      </c>
      <c r="P41" s="45">
        <f t="shared" si="57"/>
        <v>0</v>
      </c>
      <c r="Q41" s="45">
        <f t="shared" si="57"/>
        <v>0</v>
      </c>
      <c r="R41" s="45">
        <f t="shared" si="57"/>
        <v>0</v>
      </c>
      <c r="S41" s="47">
        <f t="shared" si="61"/>
        <v>7.1891735400467921E-2</v>
      </c>
      <c r="T41" s="5"/>
      <c r="U41" s="31" t="s">
        <v>56</v>
      </c>
      <c r="V41" s="84">
        <f t="shared" si="58"/>
        <v>0</v>
      </c>
      <c r="W41" s="84">
        <f t="shared" si="58"/>
        <v>0</v>
      </c>
      <c r="X41" s="84">
        <f t="shared" si="58"/>
        <v>0</v>
      </c>
      <c r="Y41" s="84">
        <f t="shared" si="58"/>
        <v>0</v>
      </c>
      <c r="Z41" s="84">
        <f t="shared" si="58"/>
        <v>7.1891735400467921E-2</v>
      </c>
      <c r="AA41" s="84">
        <f t="shared" si="58"/>
        <v>0</v>
      </c>
      <c r="AB41" s="84">
        <f t="shared" si="58"/>
        <v>0</v>
      </c>
      <c r="AC41" s="85">
        <f t="shared" si="58"/>
        <v>0</v>
      </c>
      <c r="AD41" s="84">
        <f t="shared" si="58"/>
        <v>0</v>
      </c>
      <c r="AE41" s="84">
        <f t="shared" si="58"/>
        <v>0</v>
      </c>
      <c r="AF41" s="84">
        <f t="shared" si="58"/>
        <v>0</v>
      </c>
      <c r="AG41" s="84">
        <f t="shared" si="58"/>
        <v>0</v>
      </c>
      <c r="AH41" s="84">
        <f t="shared" si="58"/>
        <v>0</v>
      </c>
      <c r="AI41" s="87">
        <f t="shared" si="62"/>
        <v>7.1891735400467921E-2</v>
      </c>
      <c r="AJ41" t="str">
        <f t="shared" si="63"/>
        <v/>
      </c>
    </row>
    <row r="42" spans="1:36" ht="15">
      <c r="A42" s="8" t="s">
        <v>17</v>
      </c>
      <c r="B42" s="48">
        <f t="shared" si="59"/>
        <v>21.35356474230003</v>
      </c>
      <c r="C42" s="48">
        <f t="shared" si="59"/>
        <v>1.4885737629096405</v>
      </c>
      <c r="D42" s="48">
        <f t="shared" si="59"/>
        <v>19.260087077611779</v>
      </c>
      <c r="E42" s="48">
        <f t="shared" si="59"/>
        <v>7.6052814822259531</v>
      </c>
      <c r="F42" s="400">
        <v>0</v>
      </c>
      <c r="G42" s="48">
        <f t="shared" si="56"/>
        <v>0</v>
      </c>
      <c r="H42" s="48">
        <f t="shared" si="56"/>
        <v>0</v>
      </c>
      <c r="I42" s="50">
        <f t="shared" si="60"/>
        <v>49.707507065047402</v>
      </c>
      <c r="J42" s="5"/>
      <c r="K42" s="20" t="s">
        <v>17</v>
      </c>
      <c r="L42" s="51">
        <f t="shared" si="57"/>
        <v>21.35356474230003</v>
      </c>
      <c r="M42" s="51">
        <f t="shared" si="57"/>
        <v>1.4885737629096405</v>
      </c>
      <c r="N42" s="51">
        <f t="shared" si="57"/>
        <v>19.260087077611779</v>
      </c>
      <c r="O42" s="51">
        <f t="shared" si="57"/>
        <v>7.6052814822259531</v>
      </c>
      <c r="P42" s="51">
        <f t="shared" si="57"/>
        <v>3.6801332835213585</v>
      </c>
      <c r="Q42" s="51">
        <f t="shared" si="57"/>
        <v>0</v>
      </c>
      <c r="R42" s="51">
        <f t="shared" si="57"/>
        <v>0</v>
      </c>
      <c r="S42" s="53">
        <f t="shared" si="61"/>
        <v>53.387640348568759</v>
      </c>
      <c r="T42" s="5"/>
      <c r="U42" s="30" t="s">
        <v>17</v>
      </c>
      <c r="V42" s="88">
        <f t="shared" si="58"/>
        <v>15.378325777660171</v>
      </c>
      <c r="W42" s="88">
        <f t="shared" si="58"/>
        <v>5.3799162671175393</v>
      </c>
      <c r="X42" s="88">
        <f t="shared" si="58"/>
        <v>0</v>
      </c>
      <c r="Y42" s="88">
        <f t="shared" si="58"/>
        <v>1.4885737629096405</v>
      </c>
      <c r="Z42" s="88">
        <f t="shared" si="58"/>
        <v>17.770160945405824</v>
      </c>
      <c r="AA42" s="88">
        <f t="shared" si="58"/>
        <v>4.5393027888655242</v>
      </c>
      <c r="AB42" s="88">
        <f t="shared" si="58"/>
        <v>3.6801332835213585</v>
      </c>
      <c r="AC42" s="89">
        <f t="shared" si="58"/>
        <v>5.1512275230887008</v>
      </c>
      <c r="AD42" s="88">
        <f t="shared" si="58"/>
        <v>0.59532269752231892</v>
      </c>
      <c r="AE42" s="88">
        <f t="shared" si="58"/>
        <v>0</v>
      </c>
      <c r="AF42" s="88">
        <f t="shared" si="58"/>
        <v>0</v>
      </c>
      <c r="AG42" s="88">
        <f t="shared" si="58"/>
        <v>1.489926132205954</v>
      </c>
      <c r="AH42" s="88">
        <f t="shared" si="58"/>
        <v>3.0659786933604281</v>
      </c>
      <c r="AI42" s="90">
        <f t="shared" si="62"/>
        <v>53.387640348568759</v>
      </c>
      <c r="AJ42" t="str">
        <f t="shared" si="63"/>
        <v/>
      </c>
    </row>
    <row r="43" spans="1:36" ht="15">
      <c r="A43" s="9" t="s">
        <v>141</v>
      </c>
      <c r="B43" s="45">
        <f t="shared" si="59"/>
        <v>542.40660900738794</v>
      </c>
      <c r="C43" s="45">
        <f t="shared" si="59"/>
        <v>1808.5871646308483</v>
      </c>
      <c r="D43" s="45">
        <f t="shared" si="59"/>
        <v>900.83619890607235</v>
      </c>
      <c r="E43" s="45">
        <f t="shared" si="59"/>
        <v>1.087996412243573</v>
      </c>
      <c r="F43" s="400">
        <v>0</v>
      </c>
      <c r="G43" s="45">
        <f t="shared" si="56"/>
        <v>0</v>
      </c>
      <c r="H43" s="45">
        <f t="shared" si="56"/>
        <v>0</v>
      </c>
      <c r="I43" s="44">
        <f t="shared" si="60"/>
        <v>3252.9179689565522</v>
      </c>
      <c r="J43" s="5"/>
      <c r="K43" s="21" t="s">
        <v>141</v>
      </c>
      <c r="L43" s="45">
        <f t="shared" si="57"/>
        <v>542.40660900738794</v>
      </c>
      <c r="M43" s="45">
        <f t="shared" si="57"/>
        <v>1808.5871646308483</v>
      </c>
      <c r="N43" s="45">
        <f t="shared" si="57"/>
        <v>900.83619890607235</v>
      </c>
      <c r="O43" s="45">
        <f t="shared" si="57"/>
        <v>1.087996412243573</v>
      </c>
      <c r="P43" s="45">
        <f t="shared" si="57"/>
        <v>0.69698689503707867</v>
      </c>
      <c r="Q43" s="45">
        <f t="shared" si="57"/>
        <v>0</v>
      </c>
      <c r="R43" s="45">
        <f t="shared" si="57"/>
        <v>0</v>
      </c>
      <c r="S43" s="47">
        <f t="shared" si="61"/>
        <v>3253.6149558515895</v>
      </c>
      <c r="T43" s="5"/>
      <c r="U43" s="31" t="s">
        <v>141</v>
      </c>
      <c r="V43" s="84">
        <f t="shared" si="58"/>
        <v>521.77814993061747</v>
      </c>
      <c r="W43" s="84">
        <f t="shared" si="58"/>
        <v>0</v>
      </c>
      <c r="X43" s="84">
        <f t="shared" si="58"/>
        <v>0</v>
      </c>
      <c r="Y43" s="84">
        <f t="shared" si="58"/>
        <v>1808.5871646308483</v>
      </c>
      <c r="Z43" s="84">
        <f t="shared" si="58"/>
        <v>678.78072370964389</v>
      </c>
      <c r="AA43" s="84">
        <f t="shared" si="58"/>
        <v>1.087996412243573</v>
      </c>
      <c r="AB43" s="84">
        <f t="shared" si="58"/>
        <v>0.69698689503707867</v>
      </c>
      <c r="AC43" s="85">
        <f t="shared" si="58"/>
        <v>242.68393427319901</v>
      </c>
      <c r="AD43" s="84">
        <f t="shared" si="58"/>
        <v>20.628459076770458</v>
      </c>
      <c r="AE43" s="84">
        <f t="shared" si="58"/>
        <v>0</v>
      </c>
      <c r="AF43" s="84">
        <f t="shared" si="58"/>
        <v>0</v>
      </c>
      <c r="AG43" s="84">
        <f t="shared" si="58"/>
        <v>222.05547519642855</v>
      </c>
      <c r="AH43" s="84">
        <f t="shared" si="58"/>
        <v>0</v>
      </c>
      <c r="AI43" s="87">
        <f t="shared" si="62"/>
        <v>3253.6149558515899</v>
      </c>
      <c r="AJ43" t="str">
        <f t="shared" si="63"/>
        <v/>
      </c>
    </row>
    <row r="44" spans="1:36" ht="15">
      <c r="A44" s="8" t="s">
        <v>25</v>
      </c>
      <c r="B44" s="48">
        <f t="shared" si="59"/>
        <v>431.78091253771299</v>
      </c>
      <c r="C44" s="48">
        <f t="shared" si="59"/>
        <v>11.045571292766796</v>
      </c>
      <c r="D44" s="48">
        <f t="shared" si="59"/>
        <v>296.21252198904409</v>
      </c>
      <c r="E44" s="48">
        <f t="shared" si="59"/>
        <v>2287.6946154804859</v>
      </c>
      <c r="F44" s="400">
        <v>0</v>
      </c>
      <c r="G44" s="48">
        <f t="shared" si="56"/>
        <v>346.31278913105564</v>
      </c>
      <c r="H44" s="48">
        <f t="shared" si="56"/>
        <v>15.465960496350711</v>
      </c>
      <c r="I44" s="50">
        <f t="shared" si="60"/>
        <v>3388.5123709274162</v>
      </c>
      <c r="J44" s="5"/>
      <c r="K44" s="20" t="s">
        <v>25</v>
      </c>
      <c r="L44" s="51">
        <f t="shared" si="57"/>
        <v>431.78091253771299</v>
      </c>
      <c r="M44" s="51">
        <f t="shared" si="57"/>
        <v>11.045571292766796</v>
      </c>
      <c r="N44" s="51">
        <f t="shared" si="57"/>
        <v>296.21252198904409</v>
      </c>
      <c r="O44" s="51">
        <f t="shared" si="57"/>
        <v>2287.6946154804859</v>
      </c>
      <c r="P44" s="51">
        <f t="shared" si="57"/>
        <v>36.28634033513675</v>
      </c>
      <c r="Q44" s="51">
        <f t="shared" si="57"/>
        <v>346.31278913105564</v>
      </c>
      <c r="R44" s="51">
        <f t="shared" si="57"/>
        <v>15.465960496350711</v>
      </c>
      <c r="S44" s="53">
        <f t="shared" si="61"/>
        <v>3424.7987112625528</v>
      </c>
      <c r="T44" s="5"/>
      <c r="U44" s="30" t="s">
        <v>25</v>
      </c>
      <c r="V44" s="88">
        <f t="shared" si="58"/>
        <v>11.276319309689079</v>
      </c>
      <c r="W44" s="88">
        <f t="shared" si="58"/>
        <v>282.30393210053347</v>
      </c>
      <c r="X44" s="88">
        <f t="shared" si="58"/>
        <v>346.31278913105564</v>
      </c>
      <c r="Y44" s="88">
        <f t="shared" si="58"/>
        <v>11.045571292766796</v>
      </c>
      <c r="Z44" s="88">
        <f t="shared" si="58"/>
        <v>284.87025542698285</v>
      </c>
      <c r="AA44" s="88">
        <f t="shared" si="58"/>
        <v>2167.3837993739908</v>
      </c>
      <c r="AB44" s="88">
        <f t="shared" si="58"/>
        <v>36.28634033513675</v>
      </c>
      <c r="AC44" s="89">
        <f t="shared" si="58"/>
        <v>285.31970429239789</v>
      </c>
      <c r="AD44" s="88">
        <f t="shared" si="58"/>
        <v>138.20066112749055</v>
      </c>
      <c r="AE44" s="88">
        <f t="shared" si="58"/>
        <v>115.09946561451724</v>
      </c>
      <c r="AF44" s="88">
        <f t="shared" si="58"/>
        <v>15.465960496350711</v>
      </c>
      <c r="AG44" s="88">
        <f t="shared" si="58"/>
        <v>11.342266562061228</v>
      </c>
      <c r="AH44" s="88">
        <f t="shared" si="58"/>
        <v>5.2113504919780809</v>
      </c>
      <c r="AI44" s="90">
        <f t="shared" si="62"/>
        <v>3424.7987112625533</v>
      </c>
      <c r="AJ44" t="str">
        <f t="shared" si="63"/>
        <v/>
      </c>
    </row>
    <row r="45" spans="1:36" ht="15">
      <c r="A45" s="9" t="s">
        <v>24</v>
      </c>
      <c r="B45" s="45">
        <f t="shared" si="59"/>
        <v>57.847855211266925</v>
      </c>
      <c r="C45" s="45">
        <f t="shared" si="59"/>
        <v>3.2883038977767523E-2</v>
      </c>
      <c r="D45" s="45">
        <f t="shared" si="59"/>
        <v>27.437327540373438</v>
      </c>
      <c r="E45" s="45">
        <f t="shared" si="59"/>
        <v>0</v>
      </c>
      <c r="F45" s="400">
        <v>0</v>
      </c>
      <c r="G45" s="45">
        <f t="shared" si="56"/>
        <v>0</v>
      </c>
      <c r="H45" s="45">
        <f t="shared" si="56"/>
        <v>0</v>
      </c>
      <c r="I45" s="44">
        <f t="shared" si="60"/>
        <v>85.318065790618135</v>
      </c>
      <c r="J45" s="5"/>
      <c r="K45" s="21" t="s">
        <v>24</v>
      </c>
      <c r="L45" s="45">
        <f t="shared" si="57"/>
        <v>57.847855211266925</v>
      </c>
      <c r="M45" s="45">
        <f t="shared" si="57"/>
        <v>3.2883038977767523E-2</v>
      </c>
      <c r="N45" s="45">
        <f t="shared" si="57"/>
        <v>27.437327540373438</v>
      </c>
      <c r="O45" s="45">
        <f t="shared" si="57"/>
        <v>0</v>
      </c>
      <c r="P45" s="45">
        <f t="shared" si="57"/>
        <v>0</v>
      </c>
      <c r="Q45" s="45">
        <f t="shared" si="57"/>
        <v>0</v>
      </c>
      <c r="R45" s="45">
        <f t="shared" si="57"/>
        <v>0</v>
      </c>
      <c r="S45" s="47">
        <f t="shared" si="61"/>
        <v>85.318065790618135</v>
      </c>
      <c r="T45" s="5"/>
      <c r="U45" s="31" t="s">
        <v>24</v>
      </c>
      <c r="V45" s="84">
        <f t="shared" si="58"/>
        <v>55.582088649812341</v>
      </c>
      <c r="W45" s="84">
        <f t="shared" si="58"/>
        <v>0</v>
      </c>
      <c r="X45" s="84">
        <f t="shared" si="58"/>
        <v>0</v>
      </c>
      <c r="Y45" s="84">
        <f t="shared" si="58"/>
        <v>3.2883038977767523E-2</v>
      </c>
      <c r="Z45" s="84">
        <f t="shared" si="58"/>
        <v>0.55067502440861538</v>
      </c>
      <c r="AA45" s="84">
        <f t="shared" si="58"/>
        <v>0</v>
      </c>
      <c r="AB45" s="84">
        <f t="shared" si="58"/>
        <v>0</v>
      </c>
      <c r="AC45" s="85">
        <f t="shared" si="58"/>
        <v>29.152419077419399</v>
      </c>
      <c r="AD45" s="84">
        <f t="shared" si="58"/>
        <v>2.2657665614545794</v>
      </c>
      <c r="AE45" s="84">
        <f t="shared" si="58"/>
        <v>0</v>
      </c>
      <c r="AF45" s="84">
        <f t="shared" si="58"/>
        <v>0</v>
      </c>
      <c r="AG45" s="84">
        <f t="shared" si="58"/>
        <v>26.886652515964823</v>
      </c>
      <c r="AH45" s="84">
        <f t="shared" si="58"/>
        <v>0</v>
      </c>
      <c r="AI45" s="87">
        <f t="shared" si="62"/>
        <v>85.318065790618121</v>
      </c>
      <c r="AJ45" t="str">
        <f t="shared" si="63"/>
        <v/>
      </c>
    </row>
    <row r="46" spans="1:36" ht="15">
      <c r="A46" s="8" t="s">
        <v>57</v>
      </c>
      <c r="B46" s="48">
        <f t="shared" si="59"/>
        <v>31.419537657538221</v>
      </c>
      <c r="C46" s="48">
        <f t="shared" si="59"/>
        <v>10.647704115179753</v>
      </c>
      <c r="D46" s="48">
        <f t="shared" si="59"/>
        <v>26.056230107325497</v>
      </c>
      <c r="E46" s="48">
        <f t="shared" si="59"/>
        <v>0</v>
      </c>
      <c r="F46" s="400">
        <v>0</v>
      </c>
      <c r="G46" s="48">
        <f t="shared" si="56"/>
        <v>0</v>
      </c>
      <c r="H46" s="48">
        <f t="shared" si="56"/>
        <v>0</v>
      </c>
      <c r="I46" s="50">
        <f t="shared" si="60"/>
        <v>68.123471880043468</v>
      </c>
      <c r="J46" s="5"/>
      <c r="K46" s="20" t="s">
        <v>57</v>
      </c>
      <c r="L46" s="51">
        <f t="shared" si="57"/>
        <v>31.419537657538221</v>
      </c>
      <c r="M46" s="51">
        <f t="shared" si="57"/>
        <v>10.647704115179753</v>
      </c>
      <c r="N46" s="51">
        <f t="shared" si="57"/>
        <v>26.056230107325497</v>
      </c>
      <c r="O46" s="51">
        <f t="shared" si="57"/>
        <v>0</v>
      </c>
      <c r="P46" s="51">
        <f t="shared" si="57"/>
        <v>0</v>
      </c>
      <c r="Q46" s="51">
        <f t="shared" si="57"/>
        <v>0</v>
      </c>
      <c r="R46" s="51">
        <f t="shared" si="57"/>
        <v>0</v>
      </c>
      <c r="S46" s="53">
        <f t="shared" si="61"/>
        <v>68.123471880043468</v>
      </c>
      <c r="T46" s="5"/>
      <c r="U46" s="30" t="s">
        <v>57</v>
      </c>
      <c r="V46" s="88">
        <f t="shared" si="58"/>
        <v>30.725840537905896</v>
      </c>
      <c r="W46" s="88">
        <f t="shared" si="58"/>
        <v>0</v>
      </c>
      <c r="X46" s="88">
        <f t="shared" si="58"/>
        <v>0</v>
      </c>
      <c r="Y46" s="88">
        <f t="shared" si="58"/>
        <v>10.647704115179753</v>
      </c>
      <c r="Z46" s="88">
        <f t="shared" si="58"/>
        <v>26.056230107325497</v>
      </c>
      <c r="AA46" s="88">
        <f t="shared" si="58"/>
        <v>0</v>
      </c>
      <c r="AB46" s="88">
        <f t="shared" si="58"/>
        <v>0</v>
      </c>
      <c r="AC46" s="89">
        <f t="shared" si="58"/>
        <v>0.69369711963232217</v>
      </c>
      <c r="AD46" s="88">
        <f t="shared" si="58"/>
        <v>0.69369711963232217</v>
      </c>
      <c r="AE46" s="88">
        <f t="shared" si="58"/>
        <v>0</v>
      </c>
      <c r="AF46" s="88">
        <f t="shared" si="58"/>
        <v>0</v>
      </c>
      <c r="AG46" s="88">
        <f t="shared" si="58"/>
        <v>0</v>
      </c>
      <c r="AH46" s="88">
        <f t="shared" si="58"/>
        <v>0</v>
      </c>
      <c r="AI46" s="90">
        <f t="shared" si="62"/>
        <v>68.123471880043454</v>
      </c>
      <c r="AJ46" t="str">
        <f t="shared" si="63"/>
        <v/>
      </c>
    </row>
    <row r="47" spans="1:36" ht="15">
      <c r="A47" s="9" t="s">
        <v>22</v>
      </c>
      <c r="B47" s="45">
        <f t="shared" si="59"/>
        <v>86.148125440153933</v>
      </c>
      <c r="C47" s="45">
        <f t="shared" si="59"/>
        <v>88.632856159217454</v>
      </c>
      <c r="D47" s="45">
        <f t="shared" si="59"/>
        <v>127.40746533780236</v>
      </c>
      <c r="E47" s="45">
        <f t="shared" si="59"/>
        <v>0</v>
      </c>
      <c r="F47" s="400">
        <v>0</v>
      </c>
      <c r="G47" s="45">
        <f t="shared" si="56"/>
        <v>0</v>
      </c>
      <c r="H47" s="45">
        <f t="shared" si="56"/>
        <v>0</v>
      </c>
      <c r="I47" s="44">
        <f t="shared" si="60"/>
        <v>302.18844693717375</v>
      </c>
      <c r="J47" s="5"/>
      <c r="K47" s="21" t="s">
        <v>22</v>
      </c>
      <c r="L47" s="45">
        <f t="shared" si="57"/>
        <v>86.148125440153933</v>
      </c>
      <c r="M47" s="45">
        <f t="shared" si="57"/>
        <v>88.632856159217454</v>
      </c>
      <c r="N47" s="45">
        <f t="shared" si="57"/>
        <v>127.40746533780236</v>
      </c>
      <c r="O47" s="45">
        <f t="shared" si="57"/>
        <v>0</v>
      </c>
      <c r="P47" s="45">
        <f t="shared" si="57"/>
        <v>59.865159862440237</v>
      </c>
      <c r="Q47" s="45">
        <f t="shared" si="57"/>
        <v>0</v>
      </c>
      <c r="R47" s="45">
        <f t="shared" si="57"/>
        <v>0</v>
      </c>
      <c r="S47" s="47">
        <f t="shared" si="61"/>
        <v>362.05360679961399</v>
      </c>
      <c r="T47" s="5"/>
      <c r="U47" s="31" t="s">
        <v>22</v>
      </c>
      <c r="V47" s="84">
        <f t="shared" si="58"/>
        <v>78.826331023377946</v>
      </c>
      <c r="W47" s="84">
        <f t="shared" si="58"/>
        <v>0</v>
      </c>
      <c r="X47" s="84">
        <f t="shared" si="58"/>
        <v>0</v>
      </c>
      <c r="Y47" s="84">
        <f t="shared" si="58"/>
        <v>88.632856159217454</v>
      </c>
      <c r="Z47" s="84">
        <f t="shared" si="58"/>
        <v>96.727960989786936</v>
      </c>
      <c r="AA47" s="84">
        <f t="shared" si="58"/>
        <v>0</v>
      </c>
      <c r="AB47" s="84">
        <f t="shared" si="58"/>
        <v>59.865159862440237</v>
      </c>
      <c r="AC47" s="85">
        <f t="shared" si="58"/>
        <v>38.001298764791407</v>
      </c>
      <c r="AD47" s="84">
        <f t="shared" si="58"/>
        <v>7.3217944167759823</v>
      </c>
      <c r="AE47" s="84">
        <f t="shared" si="58"/>
        <v>0</v>
      </c>
      <c r="AF47" s="84">
        <f t="shared" si="58"/>
        <v>0</v>
      </c>
      <c r="AG47" s="84">
        <f t="shared" si="58"/>
        <v>30.679504348015428</v>
      </c>
      <c r="AH47" s="84">
        <f t="shared" si="58"/>
        <v>0</v>
      </c>
      <c r="AI47" s="87">
        <f t="shared" si="62"/>
        <v>362.05360679961393</v>
      </c>
      <c r="AJ47" t="str">
        <f t="shared" si="63"/>
        <v/>
      </c>
    </row>
    <row r="48" spans="1:36" ht="15">
      <c r="A48" s="8" t="s">
        <v>21</v>
      </c>
      <c r="B48" s="48">
        <f t="shared" si="59"/>
        <v>4.8565651077445114E-2</v>
      </c>
      <c r="C48" s="48">
        <f t="shared" si="59"/>
        <v>0</v>
      </c>
      <c r="D48" s="48">
        <f t="shared" si="59"/>
        <v>0</v>
      </c>
      <c r="E48" s="48">
        <f t="shared" si="59"/>
        <v>0</v>
      </c>
      <c r="F48" s="400">
        <v>0</v>
      </c>
      <c r="G48" s="48">
        <f t="shared" si="56"/>
        <v>0</v>
      </c>
      <c r="H48" s="48">
        <f t="shared" si="56"/>
        <v>0</v>
      </c>
      <c r="I48" s="50">
        <f t="shared" si="60"/>
        <v>4.8565651077445114E-2</v>
      </c>
      <c r="J48" s="5"/>
      <c r="K48" s="20" t="s">
        <v>21</v>
      </c>
      <c r="L48" s="51">
        <f t="shared" si="57"/>
        <v>4.8565651077445114E-2</v>
      </c>
      <c r="M48" s="51">
        <f t="shared" si="57"/>
        <v>0</v>
      </c>
      <c r="N48" s="51">
        <f t="shared" si="57"/>
        <v>0</v>
      </c>
      <c r="O48" s="51">
        <f t="shared" si="57"/>
        <v>0</v>
      </c>
      <c r="P48" s="51">
        <f t="shared" si="57"/>
        <v>0</v>
      </c>
      <c r="Q48" s="51">
        <f t="shared" si="57"/>
        <v>0</v>
      </c>
      <c r="R48" s="51">
        <f t="shared" si="57"/>
        <v>0</v>
      </c>
      <c r="S48" s="53">
        <f t="shared" si="61"/>
        <v>4.8565651077445114E-2</v>
      </c>
      <c r="T48" s="5"/>
      <c r="U48" s="30" t="s">
        <v>58</v>
      </c>
      <c r="V48" s="88">
        <f t="shared" si="58"/>
        <v>4.8565651077445114E-2</v>
      </c>
      <c r="W48" s="88">
        <f t="shared" si="58"/>
        <v>0</v>
      </c>
      <c r="X48" s="88">
        <f t="shared" si="58"/>
        <v>0</v>
      </c>
      <c r="Y48" s="88">
        <f t="shared" si="58"/>
        <v>0</v>
      </c>
      <c r="Z48" s="88">
        <f t="shared" si="58"/>
        <v>0</v>
      </c>
      <c r="AA48" s="88">
        <f t="shared" si="58"/>
        <v>0</v>
      </c>
      <c r="AB48" s="88">
        <f t="shared" si="58"/>
        <v>0</v>
      </c>
      <c r="AC48" s="89">
        <f t="shared" si="58"/>
        <v>0</v>
      </c>
      <c r="AD48" s="88">
        <f t="shared" si="58"/>
        <v>0</v>
      </c>
      <c r="AE48" s="88">
        <f t="shared" si="58"/>
        <v>0</v>
      </c>
      <c r="AF48" s="88">
        <f t="shared" si="58"/>
        <v>0</v>
      </c>
      <c r="AG48" s="88">
        <f t="shared" si="58"/>
        <v>0</v>
      </c>
      <c r="AH48" s="88">
        <f t="shared" si="58"/>
        <v>0</v>
      </c>
      <c r="AI48" s="90">
        <f t="shared" si="62"/>
        <v>4.8565651077445114E-2</v>
      </c>
      <c r="AJ48" t="str">
        <f t="shared" si="63"/>
        <v/>
      </c>
    </row>
    <row r="49" spans="1:36" ht="15">
      <c r="A49" s="10" t="s">
        <v>61</v>
      </c>
      <c r="B49" s="45">
        <f t="shared" si="59"/>
        <v>4.7447999999999997</v>
      </c>
      <c r="C49" s="45">
        <f t="shared" si="59"/>
        <v>0</v>
      </c>
      <c r="D49" s="45">
        <f t="shared" si="59"/>
        <v>0</v>
      </c>
      <c r="E49" s="45">
        <f t="shared" si="59"/>
        <v>0</v>
      </c>
      <c r="F49" s="400">
        <v>0</v>
      </c>
      <c r="G49" s="45">
        <f t="shared" ref="G49:H53" si="64">G127+G153+G179+G205+G231+G257+G283+G309+G335+G361+G387+G413+G439</f>
        <v>0</v>
      </c>
      <c r="H49" s="45">
        <f t="shared" si="64"/>
        <v>0</v>
      </c>
      <c r="I49" s="44">
        <f t="shared" si="60"/>
        <v>4.7447999999999997</v>
      </c>
      <c r="J49" s="5"/>
      <c r="K49" s="22" t="s">
        <v>61</v>
      </c>
      <c r="L49" s="45">
        <f t="shared" ref="L49:R53" si="65">L127+L153+L179+L205+L231+L257+L283+L309+L335+L361+L387+L413+L439</f>
        <v>4.7447999999999997</v>
      </c>
      <c r="M49" s="45">
        <f t="shared" si="65"/>
        <v>0</v>
      </c>
      <c r="N49" s="45">
        <f t="shared" si="65"/>
        <v>0</v>
      </c>
      <c r="O49" s="45">
        <f t="shared" si="65"/>
        <v>0</v>
      </c>
      <c r="P49" s="45">
        <f t="shared" si="65"/>
        <v>0</v>
      </c>
      <c r="Q49" s="45">
        <f t="shared" si="65"/>
        <v>0</v>
      </c>
      <c r="R49" s="45">
        <f t="shared" si="65"/>
        <v>0</v>
      </c>
      <c r="S49" s="47">
        <f t="shared" si="61"/>
        <v>4.7447999999999997</v>
      </c>
      <c r="T49" s="5"/>
      <c r="U49" s="32" t="s">
        <v>59</v>
      </c>
      <c r="V49" s="84">
        <f t="shared" ref="V49:AH53" si="66">V127+V153+V179+V205+V231+V257+V283+V309+V335+V361+V387+V413+V439</f>
        <v>4.7447999999999997</v>
      </c>
      <c r="W49" s="84">
        <f t="shared" si="66"/>
        <v>0</v>
      </c>
      <c r="X49" s="84">
        <f t="shared" si="66"/>
        <v>0</v>
      </c>
      <c r="Y49" s="84">
        <f t="shared" si="66"/>
        <v>0</v>
      </c>
      <c r="Z49" s="84">
        <f t="shared" si="66"/>
        <v>0</v>
      </c>
      <c r="AA49" s="84">
        <f t="shared" si="66"/>
        <v>0</v>
      </c>
      <c r="AB49" s="84">
        <f t="shared" si="66"/>
        <v>0</v>
      </c>
      <c r="AC49" s="85">
        <f t="shared" si="66"/>
        <v>0</v>
      </c>
      <c r="AD49" s="84">
        <f t="shared" si="66"/>
        <v>0</v>
      </c>
      <c r="AE49" s="84">
        <f t="shared" si="66"/>
        <v>0</v>
      </c>
      <c r="AF49" s="84">
        <f t="shared" si="66"/>
        <v>0</v>
      </c>
      <c r="AG49" s="84">
        <f t="shared" si="66"/>
        <v>0</v>
      </c>
      <c r="AH49" s="84">
        <f t="shared" si="66"/>
        <v>0</v>
      </c>
      <c r="AI49" s="87">
        <f t="shared" si="62"/>
        <v>4.7447999999999997</v>
      </c>
      <c r="AJ49" t="str">
        <f t="shared" si="63"/>
        <v/>
      </c>
    </row>
    <row r="50" spans="1:36">
      <c r="A50" s="11" t="s">
        <v>23</v>
      </c>
      <c r="B50" s="55">
        <f t="shared" ref="B50:E53" si="67">B128+B154+B180+B206+B232+B258+B284+B310+B336+B362+B388+B414+B440</f>
        <v>4.7447999999999997</v>
      </c>
      <c r="C50" s="55">
        <f t="shared" si="67"/>
        <v>0</v>
      </c>
      <c r="D50" s="55">
        <f t="shared" si="67"/>
        <v>0</v>
      </c>
      <c r="E50" s="55">
        <f t="shared" si="67"/>
        <v>0</v>
      </c>
      <c r="F50" s="400">
        <v>0</v>
      </c>
      <c r="G50" s="55">
        <f t="shared" si="64"/>
        <v>0</v>
      </c>
      <c r="H50" s="55">
        <f t="shared" si="64"/>
        <v>0</v>
      </c>
      <c r="I50" s="57">
        <f t="shared" si="60"/>
        <v>4.7447999999999997</v>
      </c>
      <c r="J50" s="5"/>
      <c r="K50" s="23" t="s">
        <v>23</v>
      </c>
      <c r="L50" s="58">
        <f t="shared" si="65"/>
        <v>4.7447999999999997</v>
      </c>
      <c r="M50" s="58">
        <f t="shared" si="65"/>
        <v>0</v>
      </c>
      <c r="N50" s="58">
        <f t="shared" si="65"/>
        <v>0</v>
      </c>
      <c r="O50" s="58">
        <f t="shared" si="65"/>
        <v>0</v>
      </c>
      <c r="P50" s="58">
        <f t="shared" si="65"/>
        <v>0</v>
      </c>
      <c r="Q50" s="58">
        <f t="shared" si="65"/>
        <v>0</v>
      </c>
      <c r="R50" s="58">
        <f t="shared" si="65"/>
        <v>0</v>
      </c>
      <c r="S50" s="60">
        <f t="shared" si="61"/>
        <v>4.7447999999999997</v>
      </c>
      <c r="T50" s="5"/>
      <c r="U50" s="33" t="s">
        <v>62</v>
      </c>
      <c r="V50" s="91">
        <f t="shared" si="66"/>
        <v>4.7447999999999997</v>
      </c>
      <c r="W50" s="91">
        <f t="shared" si="66"/>
        <v>0</v>
      </c>
      <c r="X50" s="91">
        <f t="shared" si="66"/>
        <v>0</v>
      </c>
      <c r="Y50" s="91">
        <f t="shared" si="66"/>
        <v>0</v>
      </c>
      <c r="Z50" s="91">
        <f t="shared" si="66"/>
        <v>0</v>
      </c>
      <c r="AA50" s="91">
        <f t="shared" si="66"/>
        <v>0</v>
      </c>
      <c r="AB50" s="91">
        <f t="shared" si="66"/>
        <v>0</v>
      </c>
      <c r="AC50" s="268">
        <f t="shared" si="66"/>
        <v>0</v>
      </c>
      <c r="AD50" s="91">
        <f t="shared" si="66"/>
        <v>0</v>
      </c>
      <c r="AE50" s="91">
        <f t="shared" si="66"/>
        <v>0</v>
      </c>
      <c r="AF50" s="91">
        <f t="shared" si="66"/>
        <v>0</v>
      </c>
      <c r="AG50" s="91">
        <f t="shared" si="66"/>
        <v>0</v>
      </c>
      <c r="AH50" s="91">
        <f t="shared" si="66"/>
        <v>0</v>
      </c>
      <c r="AI50" s="93">
        <f t="shared" si="62"/>
        <v>4.7447999999999997</v>
      </c>
      <c r="AJ50" t="str">
        <f t="shared" si="63"/>
        <v/>
      </c>
    </row>
    <row r="51" spans="1:36">
      <c r="A51" s="12" t="s">
        <v>19</v>
      </c>
      <c r="B51" s="61">
        <f t="shared" si="67"/>
        <v>0</v>
      </c>
      <c r="C51" s="61">
        <f t="shared" si="67"/>
        <v>0</v>
      </c>
      <c r="D51" s="61">
        <f t="shared" si="67"/>
        <v>0</v>
      </c>
      <c r="E51" s="61">
        <f t="shared" si="67"/>
        <v>0</v>
      </c>
      <c r="F51" s="400">
        <v>0</v>
      </c>
      <c r="G51" s="61">
        <f t="shared" si="64"/>
        <v>0</v>
      </c>
      <c r="H51" s="61">
        <f t="shared" si="64"/>
        <v>0</v>
      </c>
      <c r="I51" s="63">
        <f t="shared" si="60"/>
        <v>0</v>
      </c>
      <c r="J51" s="5"/>
      <c r="K51" s="24" t="s">
        <v>19</v>
      </c>
      <c r="L51" s="61">
        <f t="shared" si="65"/>
        <v>0</v>
      </c>
      <c r="M51" s="61">
        <f t="shared" si="65"/>
        <v>0</v>
      </c>
      <c r="N51" s="61">
        <f t="shared" si="65"/>
        <v>0</v>
      </c>
      <c r="O51" s="61">
        <f t="shared" si="65"/>
        <v>0</v>
      </c>
      <c r="P51" s="61">
        <f t="shared" si="65"/>
        <v>0</v>
      </c>
      <c r="Q51" s="61">
        <f t="shared" si="65"/>
        <v>0</v>
      </c>
      <c r="R51" s="61">
        <f t="shared" si="65"/>
        <v>0</v>
      </c>
      <c r="S51" s="65">
        <f t="shared" si="61"/>
        <v>0</v>
      </c>
      <c r="T51" s="5"/>
      <c r="U51" s="34" t="s">
        <v>19</v>
      </c>
      <c r="V51" s="94">
        <f t="shared" si="66"/>
        <v>0</v>
      </c>
      <c r="W51" s="94">
        <f t="shared" si="66"/>
        <v>0</v>
      </c>
      <c r="X51" s="94">
        <f t="shared" si="66"/>
        <v>0</v>
      </c>
      <c r="Y51" s="94">
        <f t="shared" si="66"/>
        <v>0</v>
      </c>
      <c r="Z51" s="94">
        <f t="shared" si="66"/>
        <v>0</v>
      </c>
      <c r="AA51" s="94">
        <f t="shared" si="66"/>
        <v>0</v>
      </c>
      <c r="AB51" s="94">
        <f t="shared" si="66"/>
        <v>0</v>
      </c>
      <c r="AC51" s="269">
        <f t="shared" si="66"/>
        <v>0</v>
      </c>
      <c r="AD51" s="94">
        <f t="shared" si="66"/>
        <v>0</v>
      </c>
      <c r="AE51" s="94">
        <f t="shared" si="66"/>
        <v>0</v>
      </c>
      <c r="AF51" s="94">
        <f t="shared" si="66"/>
        <v>0</v>
      </c>
      <c r="AG51" s="94">
        <f t="shared" si="66"/>
        <v>0</v>
      </c>
      <c r="AH51" s="94">
        <f t="shared" si="66"/>
        <v>0</v>
      </c>
      <c r="AI51" s="96">
        <f t="shared" si="62"/>
        <v>0</v>
      </c>
      <c r="AJ51" t="str">
        <f t="shared" si="63"/>
        <v/>
      </c>
    </row>
    <row r="52" spans="1:36">
      <c r="A52" s="11" t="s">
        <v>20</v>
      </c>
      <c r="B52" s="55">
        <f t="shared" si="67"/>
        <v>0</v>
      </c>
      <c r="C52" s="55">
        <f t="shared" si="67"/>
        <v>0</v>
      </c>
      <c r="D52" s="55">
        <f t="shared" si="67"/>
        <v>0</v>
      </c>
      <c r="E52" s="55">
        <f t="shared" si="67"/>
        <v>0</v>
      </c>
      <c r="F52" s="400">
        <v>0</v>
      </c>
      <c r="G52" s="55">
        <f t="shared" si="64"/>
        <v>0</v>
      </c>
      <c r="H52" s="55">
        <f t="shared" si="64"/>
        <v>0</v>
      </c>
      <c r="I52" s="57">
        <f t="shared" si="60"/>
        <v>0</v>
      </c>
      <c r="J52" s="5"/>
      <c r="K52" s="23" t="s">
        <v>20</v>
      </c>
      <c r="L52" s="58">
        <f t="shared" si="65"/>
        <v>0</v>
      </c>
      <c r="M52" s="58">
        <f t="shared" si="65"/>
        <v>0</v>
      </c>
      <c r="N52" s="58">
        <f t="shared" si="65"/>
        <v>0</v>
      </c>
      <c r="O52" s="58">
        <f t="shared" si="65"/>
        <v>0</v>
      </c>
      <c r="P52" s="58">
        <f t="shared" si="65"/>
        <v>0</v>
      </c>
      <c r="Q52" s="58">
        <f t="shared" si="65"/>
        <v>0</v>
      </c>
      <c r="R52" s="58">
        <f t="shared" si="65"/>
        <v>0</v>
      </c>
      <c r="S52" s="60">
        <f t="shared" si="61"/>
        <v>0</v>
      </c>
      <c r="T52" s="5"/>
      <c r="U52" s="33" t="s">
        <v>20</v>
      </c>
      <c r="V52" s="91">
        <f t="shared" si="66"/>
        <v>0</v>
      </c>
      <c r="W52" s="91">
        <f t="shared" si="66"/>
        <v>0</v>
      </c>
      <c r="X52" s="91">
        <f t="shared" si="66"/>
        <v>0</v>
      </c>
      <c r="Y52" s="91">
        <f t="shared" si="66"/>
        <v>0</v>
      </c>
      <c r="Z52" s="91">
        <f t="shared" si="66"/>
        <v>0</v>
      </c>
      <c r="AA52" s="91">
        <f t="shared" si="66"/>
        <v>0</v>
      </c>
      <c r="AB52" s="91">
        <f t="shared" si="66"/>
        <v>0</v>
      </c>
      <c r="AC52" s="268">
        <f t="shared" si="66"/>
        <v>0</v>
      </c>
      <c r="AD52" s="91">
        <f t="shared" si="66"/>
        <v>0</v>
      </c>
      <c r="AE52" s="91">
        <f t="shared" si="66"/>
        <v>0</v>
      </c>
      <c r="AF52" s="91">
        <f t="shared" si="66"/>
        <v>0</v>
      </c>
      <c r="AG52" s="91">
        <f t="shared" si="66"/>
        <v>0</v>
      </c>
      <c r="AH52" s="91">
        <f t="shared" si="66"/>
        <v>0</v>
      </c>
      <c r="AI52" s="93">
        <f t="shared" si="62"/>
        <v>0</v>
      </c>
      <c r="AJ52" t="str">
        <f t="shared" si="63"/>
        <v/>
      </c>
    </row>
    <row r="53" spans="1:36" ht="15" thickBot="1">
      <c r="A53" s="13" t="s">
        <v>11</v>
      </c>
      <c r="B53" s="66">
        <f t="shared" si="67"/>
        <v>0</v>
      </c>
      <c r="C53" s="66">
        <f t="shared" si="67"/>
        <v>0</v>
      </c>
      <c r="D53" s="66">
        <f t="shared" si="67"/>
        <v>0</v>
      </c>
      <c r="E53" s="66">
        <f t="shared" si="67"/>
        <v>0</v>
      </c>
      <c r="F53" s="401">
        <v>0</v>
      </c>
      <c r="G53" s="66">
        <f t="shared" si="64"/>
        <v>0</v>
      </c>
      <c r="H53" s="66">
        <f t="shared" si="64"/>
        <v>0</v>
      </c>
      <c r="I53" s="68">
        <f t="shared" si="60"/>
        <v>0</v>
      </c>
      <c r="J53" s="5"/>
      <c r="K53" s="25" t="s">
        <v>11</v>
      </c>
      <c r="L53" s="66">
        <f t="shared" si="65"/>
        <v>0</v>
      </c>
      <c r="M53" s="66">
        <f t="shared" si="65"/>
        <v>0</v>
      </c>
      <c r="N53" s="66">
        <f t="shared" si="65"/>
        <v>0</v>
      </c>
      <c r="O53" s="66">
        <f t="shared" si="65"/>
        <v>0</v>
      </c>
      <c r="P53" s="66">
        <f t="shared" si="65"/>
        <v>0</v>
      </c>
      <c r="Q53" s="66">
        <f t="shared" si="65"/>
        <v>0</v>
      </c>
      <c r="R53" s="66">
        <f t="shared" si="65"/>
        <v>0</v>
      </c>
      <c r="S53" s="70">
        <f t="shared" si="61"/>
        <v>0</v>
      </c>
      <c r="T53" s="5"/>
      <c r="U53" s="34" t="s">
        <v>11</v>
      </c>
      <c r="V53" s="94">
        <f t="shared" si="66"/>
        <v>0</v>
      </c>
      <c r="W53" s="94">
        <f t="shared" si="66"/>
        <v>0</v>
      </c>
      <c r="X53" s="94">
        <f t="shared" si="66"/>
        <v>0</v>
      </c>
      <c r="Y53" s="94">
        <f t="shared" si="66"/>
        <v>0</v>
      </c>
      <c r="Z53" s="94">
        <f t="shared" si="66"/>
        <v>0</v>
      </c>
      <c r="AA53" s="94">
        <f t="shared" si="66"/>
        <v>0</v>
      </c>
      <c r="AB53" s="94">
        <f t="shared" si="66"/>
        <v>0</v>
      </c>
      <c r="AC53" s="269">
        <f t="shared" si="66"/>
        <v>0</v>
      </c>
      <c r="AD53" s="94">
        <f t="shared" si="66"/>
        <v>0</v>
      </c>
      <c r="AE53" s="94">
        <f t="shared" si="66"/>
        <v>0</v>
      </c>
      <c r="AF53" s="94">
        <f t="shared" si="66"/>
        <v>0</v>
      </c>
      <c r="AG53" s="94">
        <f t="shared" si="66"/>
        <v>0</v>
      </c>
      <c r="AH53" s="94">
        <f t="shared" si="66"/>
        <v>0</v>
      </c>
      <c r="AI53" s="96">
        <f t="shared" si="62"/>
        <v>0</v>
      </c>
      <c r="AJ53" t="str">
        <f t="shared" si="63"/>
        <v/>
      </c>
    </row>
    <row r="54" spans="1:36" ht="15">
      <c r="A54" s="14" t="s">
        <v>26</v>
      </c>
      <c r="B54" s="71">
        <f>SUM(B33:B49)</f>
        <v>1643.4947017186782</v>
      </c>
      <c r="C54" s="71">
        <f t="shared" ref="C54:I54" si="68">SUM(C33:C49)</f>
        <v>2066.7953041006008</v>
      </c>
      <c r="D54" s="71">
        <f t="shared" si="68"/>
        <v>1456.1338560898953</v>
      </c>
      <c r="E54" s="71">
        <f t="shared" si="68"/>
        <v>2934.8405011697182</v>
      </c>
      <c r="F54" s="71">
        <f t="shared" si="68"/>
        <v>0</v>
      </c>
      <c r="G54" s="71">
        <f t="shared" si="68"/>
        <v>346.31278913105564</v>
      </c>
      <c r="H54" s="72">
        <f t="shared" si="68"/>
        <v>15.465960496350711</v>
      </c>
      <c r="I54" s="44">
        <f t="shared" si="68"/>
        <v>8463.0431127062984</v>
      </c>
      <c r="J54" s="5"/>
      <c r="K54" s="26" t="s">
        <v>26</v>
      </c>
      <c r="L54" s="71">
        <f>SUM(L33:L49)</f>
        <v>1643.4947017186782</v>
      </c>
      <c r="M54" s="71">
        <f t="shared" ref="M54:S54" si="69">SUM(M33:M49)</f>
        <v>2066.7953041006008</v>
      </c>
      <c r="N54" s="71">
        <f t="shared" si="69"/>
        <v>1456.1338560898953</v>
      </c>
      <c r="O54" s="71">
        <f t="shared" si="69"/>
        <v>2934.8405011697182</v>
      </c>
      <c r="P54" s="71">
        <f t="shared" si="69"/>
        <v>1445.9514121405282</v>
      </c>
      <c r="Q54" s="71">
        <f t="shared" si="69"/>
        <v>346.31278913105564</v>
      </c>
      <c r="R54" s="72">
        <f t="shared" si="69"/>
        <v>15.465960496350711</v>
      </c>
      <c r="S54" s="73">
        <f t="shared" si="69"/>
        <v>9908.9945248468284</v>
      </c>
      <c r="T54" s="5"/>
      <c r="U54" s="35" t="s">
        <v>60</v>
      </c>
      <c r="V54" s="97">
        <f>SUM(V33:V49)</f>
        <v>1169.7026326654168</v>
      </c>
      <c r="W54" s="97">
        <f t="shared" ref="W54:AH54" si="70">SUM(W33:W49)</f>
        <v>288.49187746420347</v>
      </c>
      <c r="X54" s="97">
        <f t="shared" si="70"/>
        <v>346.31278913105564</v>
      </c>
      <c r="Y54" s="97">
        <f t="shared" si="70"/>
        <v>2066.7953041006008</v>
      </c>
      <c r="Z54" s="97">
        <f t="shared" si="70"/>
        <v>1156.1981106161966</v>
      </c>
      <c r="AA54" s="97">
        <f t="shared" si="70"/>
        <v>2810.067135560932</v>
      </c>
      <c r="AB54" s="97">
        <f t="shared" si="70"/>
        <v>1445.9514121405282</v>
      </c>
      <c r="AC54" s="97">
        <f t="shared" si="70"/>
        <v>625.47526316789356</v>
      </c>
      <c r="AD54" s="98">
        <f t="shared" si="70"/>
        <v>185.30019158905762</v>
      </c>
      <c r="AE54" s="98">
        <f t="shared" si="70"/>
        <v>115.84217793898669</v>
      </c>
      <c r="AF54" s="98">
        <f t="shared" si="70"/>
        <v>15.465960496350711</v>
      </c>
      <c r="AG54" s="98">
        <f t="shared" si="70"/>
        <v>299.93574547369894</v>
      </c>
      <c r="AH54" s="98">
        <f t="shared" si="70"/>
        <v>8.9311876697995949</v>
      </c>
      <c r="AI54" s="99">
        <f>SUM(V54:AC54)</f>
        <v>9908.9945248468266</v>
      </c>
      <c r="AJ54" t="str">
        <f t="shared" si="63"/>
        <v/>
      </c>
    </row>
    <row r="55" spans="1:36" ht="15" thickBot="1">
      <c r="A55" s="15" t="s">
        <v>100</v>
      </c>
      <c r="B55" s="100">
        <f>IF($I54=0,"-",B54/$I54)</f>
        <v>0.19419665950314699</v>
      </c>
      <c r="C55" s="100">
        <f t="shared" ref="C55:H55" si="71">IF($I54=0,"-",C54/$I54)</f>
        <v>0.24421420009045472</v>
      </c>
      <c r="D55" s="100">
        <f t="shared" si="71"/>
        <v>0.17205795086919451</v>
      </c>
      <c r="E55" s="100">
        <f t="shared" si="71"/>
        <v>0.34678312069134898</v>
      </c>
      <c r="F55" s="100">
        <f t="shared" si="71"/>
        <v>0</v>
      </c>
      <c r="G55" s="100">
        <f t="shared" si="71"/>
        <v>4.0920598479654006E-2</v>
      </c>
      <c r="H55" s="101">
        <f t="shared" si="71"/>
        <v>1.8274703662008204E-3</v>
      </c>
      <c r="I55" s="102">
        <f>SUM(B55:H55)</f>
        <v>1</v>
      </c>
      <c r="K55" s="27" t="s">
        <v>100</v>
      </c>
      <c r="L55" s="76">
        <f>IF($S54=0,"-",L54/$S54)</f>
        <v>0.16585887676066538</v>
      </c>
      <c r="M55" s="76">
        <f t="shared" ref="M55:R55" si="72">IF($S54=0,"-",M54/$S54)</f>
        <v>0.20857770169497081</v>
      </c>
      <c r="N55" s="76">
        <f t="shared" si="72"/>
        <v>0.14695071759688999</v>
      </c>
      <c r="O55" s="76">
        <f t="shared" si="72"/>
        <v>0.29617944523136008</v>
      </c>
      <c r="P55" s="76">
        <f t="shared" si="72"/>
        <v>0.14592312151498332</v>
      </c>
      <c r="Q55" s="76">
        <f t="shared" si="72"/>
        <v>3.4949337015241604E-2</v>
      </c>
      <c r="R55" s="77">
        <f t="shared" si="72"/>
        <v>1.5608001858886666E-3</v>
      </c>
      <c r="S55" s="78">
        <f>SUM(L55:R55)</f>
        <v>0.99999999999999978</v>
      </c>
      <c r="U55" s="36" t="s">
        <v>100</v>
      </c>
      <c r="V55" s="103">
        <f>+V54/$AI54</f>
        <v>0.11804453314939116</v>
      </c>
      <c r="W55" s="103">
        <f t="shared" ref="W55:AH55" si="73">+W54/$AI54</f>
        <v>2.911414238254037E-2</v>
      </c>
      <c r="X55" s="103">
        <f t="shared" si="73"/>
        <v>3.4949337015241611E-2</v>
      </c>
      <c r="Y55" s="103">
        <f t="shared" si="73"/>
        <v>0.20857770169497084</v>
      </c>
      <c r="Z55" s="103">
        <f t="shared" si="73"/>
        <v>0.1166816782184133</v>
      </c>
      <c r="AA55" s="103">
        <f t="shared" si="73"/>
        <v>0.28358751521304026</v>
      </c>
      <c r="AB55" s="103">
        <f t="shared" si="73"/>
        <v>0.14592312151498335</v>
      </c>
      <c r="AC55" s="103">
        <f t="shared" si="73"/>
        <v>6.3121970811419154E-2</v>
      </c>
      <c r="AD55" s="103">
        <f t="shared" si="73"/>
        <v>1.8700201228733851E-2</v>
      </c>
      <c r="AE55" s="103">
        <f t="shared" si="73"/>
        <v>1.1690608734166939E-2</v>
      </c>
      <c r="AF55" s="103">
        <f t="shared" si="73"/>
        <v>1.5608001858886671E-3</v>
      </c>
      <c r="AG55" s="103">
        <f t="shared" si="73"/>
        <v>3.0269039378476734E-2</v>
      </c>
      <c r="AH55" s="103">
        <f t="shared" si="73"/>
        <v>9.0132128415296034E-4</v>
      </c>
      <c r="AI55" s="104">
        <f>SUM(V55:AC55)</f>
        <v>1</v>
      </c>
      <c r="AJ55" t="str">
        <f t="shared" si="63"/>
        <v/>
      </c>
    </row>
    <row r="56" spans="1:36" ht="15" thickBot="1"/>
    <row r="57" spans="1:36" ht="28.5">
      <c r="A57" s="433" t="s">
        <v>49</v>
      </c>
      <c r="B57" s="37" t="s">
        <v>0</v>
      </c>
      <c r="C57" s="37" t="s">
        <v>1</v>
      </c>
      <c r="D57" s="37" t="s">
        <v>2</v>
      </c>
      <c r="E57" s="37" t="s">
        <v>3</v>
      </c>
      <c r="F57" s="37" t="s">
        <v>27</v>
      </c>
      <c r="G57" s="37" t="s">
        <v>4</v>
      </c>
      <c r="H57" s="37" t="s">
        <v>5</v>
      </c>
      <c r="I57" s="38" t="s">
        <v>6</v>
      </c>
      <c r="K57" s="385" t="s">
        <v>49</v>
      </c>
      <c r="L57" s="39" t="s">
        <v>0</v>
      </c>
      <c r="M57" s="39" t="s">
        <v>1</v>
      </c>
      <c r="N57" s="39" t="s">
        <v>2</v>
      </c>
      <c r="O57" s="39" t="s">
        <v>3</v>
      </c>
      <c r="P57" s="39" t="s">
        <v>27</v>
      </c>
      <c r="Q57" s="39" t="s">
        <v>4</v>
      </c>
      <c r="R57" s="39" t="s">
        <v>5</v>
      </c>
      <c r="S57" s="40" t="s">
        <v>6</v>
      </c>
    </row>
    <row r="58" spans="1:36" ht="15" customHeight="1">
      <c r="A58" s="434" t="s">
        <v>49</v>
      </c>
      <c r="B58" s="372" t="s">
        <v>109</v>
      </c>
      <c r="C58" s="373"/>
      <c r="D58" s="373"/>
      <c r="E58" s="373"/>
      <c r="F58" s="373"/>
      <c r="G58" s="373"/>
      <c r="H58" s="373"/>
      <c r="I58" s="374"/>
      <c r="K58" s="386" t="s">
        <v>49</v>
      </c>
      <c r="L58" s="369" t="s">
        <v>109</v>
      </c>
      <c r="M58" s="370"/>
      <c r="N58" s="370"/>
      <c r="O58" s="370"/>
      <c r="P58" s="370"/>
      <c r="Q58" s="370"/>
      <c r="R58" s="370"/>
      <c r="S58" s="371"/>
    </row>
    <row r="59" spans="1:36" ht="15">
      <c r="A59" s="7" t="s">
        <v>7</v>
      </c>
      <c r="B59" s="387"/>
      <c r="C59" s="388"/>
      <c r="D59" s="388"/>
      <c r="E59" s="389"/>
      <c r="F59" s="42">
        <f>F449+F475+F501+F527+F553</f>
        <v>9.4042047876025485E-3</v>
      </c>
      <c r="G59" s="387"/>
      <c r="H59" s="389"/>
      <c r="I59" s="44">
        <f>SUM(B59:H59)</f>
        <v>9.4042047876025485E-3</v>
      </c>
      <c r="J59" s="5"/>
      <c r="K59" s="28" t="s">
        <v>7</v>
      </c>
      <c r="L59" s="387"/>
      <c r="M59" s="388"/>
      <c r="N59" s="388"/>
      <c r="O59" s="389"/>
      <c r="P59" s="42">
        <f>P449+P475+P501+P527+P553</f>
        <v>0</v>
      </c>
      <c r="Q59" s="387"/>
      <c r="R59" s="396"/>
      <c r="S59" s="83">
        <f>SUM(L59:R59)</f>
        <v>0</v>
      </c>
      <c r="T59" s="5"/>
    </row>
    <row r="60" spans="1:36" ht="15">
      <c r="A60" s="8" t="s">
        <v>8</v>
      </c>
      <c r="B60" s="390"/>
      <c r="C60" s="391"/>
      <c r="D60" s="391"/>
      <c r="E60" s="392"/>
      <c r="F60" s="48">
        <f t="shared" ref="F60:F79" si="74">F450+F476+F502+F528+F554</f>
        <v>0</v>
      </c>
      <c r="G60" s="390"/>
      <c r="H60" s="392"/>
      <c r="I60" s="50">
        <f t="shared" ref="I60:I79" si="75">SUM(B60:H60)</f>
        <v>0</v>
      </c>
      <c r="J60" s="5"/>
      <c r="K60" s="20" t="s">
        <v>8</v>
      </c>
      <c r="L60" s="390"/>
      <c r="M60" s="391"/>
      <c r="N60" s="391"/>
      <c r="O60" s="392"/>
      <c r="P60" s="51">
        <f t="shared" ref="P60:P79" si="76">P450+P476+P502+P528+P554</f>
        <v>0</v>
      </c>
      <c r="Q60" s="390"/>
      <c r="R60" s="397"/>
      <c r="S60" s="53">
        <f t="shared" ref="S60:S79" si="77">SUM(L60:R60)</f>
        <v>0</v>
      </c>
      <c r="T60" s="5"/>
    </row>
    <row r="61" spans="1:36" ht="15">
      <c r="A61" s="9" t="s">
        <v>10</v>
      </c>
      <c r="B61" s="390"/>
      <c r="C61" s="391"/>
      <c r="D61" s="391"/>
      <c r="E61" s="392"/>
      <c r="F61" s="45">
        <f t="shared" si="74"/>
        <v>0</v>
      </c>
      <c r="G61" s="390"/>
      <c r="H61" s="392"/>
      <c r="I61" s="44">
        <f t="shared" si="75"/>
        <v>0</v>
      </c>
      <c r="J61" s="5"/>
      <c r="K61" s="21" t="s">
        <v>10</v>
      </c>
      <c r="L61" s="390"/>
      <c r="M61" s="391"/>
      <c r="N61" s="391"/>
      <c r="O61" s="392"/>
      <c r="P61" s="45">
        <f t="shared" si="76"/>
        <v>0</v>
      </c>
      <c r="Q61" s="390"/>
      <c r="R61" s="397"/>
      <c r="S61" s="47">
        <f t="shared" si="77"/>
        <v>0</v>
      </c>
      <c r="T61" s="5"/>
    </row>
    <row r="62" spans="1:36" ht="15">
      <c r="A62" s="8" t="s">
        <v>53</v>
      </c>
      <c r="B62" s="390"/>
      <c r="C62" s="391"/>
      <c r="D62" s="391"/>
      <c r="E62" s="392"/>
      <c r="F62" s="48">
        <f t="shared" si="74"/>
        <v>0</v>
      </c>
      <c r="G62" s="390"/>
      <c r="H62" s="392"/>
      <c r="I62" s="50">
        <f t="shared" si="75"/>
        <v>0</v>
      </c>
      <c r="J62" s="5"/>
      <c r="K62" s="20" t="s">
        <v>53</v>
      </c>
      <c r="L62" s="390"/>
      <c r="M62" s="391"/>
      <c r="N62" s="391"/>
      <c r="O62" s="392"/>
      <c r="P62" s="51">
        <f t="shared" si="76"/>
        <v>0</v>
      </c>
      <c r="Q62" s="390"/>
      <c r="R62" s="397"/>
      <c r="S62" s="53">
        <f t="shared" si="77"/>
        <v>0</v>
      </c>
      <c r="T62" s="5"/>
    </row>
    <row r="63" spans="1:36" ht="15">
      <c r="A63" s="9" t="s">
        <v>16</v>
      </c>
      <c r="B63" s="390"/>
      <c r="C63" s="391"/>
      <c r="D63" s="391"/>
      <c r="E63" s="392"/>
      <c r="F63" s="45">
        <f t="shared" si="74"/>
        <v>0</v>
      </c>
      <c r="G63" s="390"/>
      <c r="H63" s="392"/>
      <c r="I63" s="44">
        <f t="shared" si="75"/>
        <v>0</v>
      </c>
      <c r="J63" s="5"/>
      <c r="K63" s="21" t="s">
        <v>16</v>
      </c>
      <c r="L63" s="390"/>
      <c r="M63" s="391"/>
      <c r="N63" s="391"/>
      <c r="O63" s="392"/>
      <c r="P63" s="45">
        <f t="shared" si="76"/>
        <v>0</v>
      </c>
      <c r="Q63" s="390"/>
      <c r="R63" s="397"/>
      <c r="S63" s="47">
        <f t="shared" si="77"/>
        <v>0</v>
      </c>
      <c r="T63" s="5"/>
    </row>
    <row r="64" spans="1:36" ht="15">
      <c r="A64" s="8" t="s">
        <v>65</v>
      </c>
      <c r="B64" s="390"/>
      <c r="C64" s="391"/>
      <c r="D64" s="391"/>
      <c r="E64" s="392"/>
      <c r="F64" s="48">
        <f t="shared" si="74"/>
        <v>0</v>
      </c>
      <c r="G64" s="390"/>
      <c r="H64" s="392"/>
      <c r="I64" s="50">
        <f t="shared" si="75"/>
        <v>0</v>
      </c>
      <c r="J64" s="5"/>
      <c r="K64" s="20" t="s">
        <v>65</v>
      </c>
      <c r="L64" s="390"/>
      <c r="M64" s="391"/>
      <c r="N64" s="391"/>
      <c r="O64" s="392"/>
      <c r="P64" s="51">
        <f t="shared" si="76"/>
        <v>0</v>
      </c>
      <c r="Q64" s="390"/>
      <c r="R64" s="397"/>
      <c r="S64" s="53">
        <f t="shared" si="77"/>
        <v>0</v>
      </c>
      <c r="T64" s="5"/>
    </row>
    <row r="65" spans="1:20" ht="15">
      <c r="A65" s="9" t="s">
        <v>55</v>
      </c>
      <c r="B65" s="390"/>
      <c r="C65" s="391"/>
      <c r="D65" s="391"/>
      <c r="E65" s="392"/>
      <c r="F65" s="45">
        <f t="shared" si="74"/>
        <v>8738.5964917638685</v>
      </c>
      <c r="G65" s="390"/>
      <c r="H65" s="392"/>
      <c r="I65" s="44">
        <f t="shared" si="75"/>
        <v>8738.5964917638685</v>
      </c>
      <c r="J65" s="5"/>
      <c r="K65" s="21" t="s">
        <v>55</v>
      </c>
      <c r="L65" s="390"/>
      <c r="M65" s="391"/>
      <c r="N65" s="391"/>
      <c r="O65" s="392"/>
      <c r="P65" s="45">
        <f t="shared" si="76"/>
        <v>3043.0009646718281</v>
      </c>
      <c r="Q65" s="390"/>
      <c r="R65" s="397"/>
      <c r="S65" s="47">
        <f t="shared" si="77"/>
        <v>3043.0009646718281</v>
      </c>
      <c r="T65" s="5"/>
    </row>
    <row r="66" spans="1:20" ht="15">
      <c r="A66" s="8" t="s">
        <v>12</v>
      </c>
      <c r="B66" s="390"/>
      <c r="C66" s="391"/>
      <c r="D66" s="391"/>
      <c r="E66" s="392"/>
      <c r="F66" s="48">
        <f t="shared" si="74"/>
        <v>3886.106240658652</v>
      </c>
      <c r="G66" s="390"/>
      <c r="H66" s="392"/>
      <c r="I66" s="50">
        <f t="shared" si="75"/>
        <v>3886.106240658652</v>
      </c>
      <c r="J66" s="5"/>
      <c r="K66" s="20" t="s">
        <v>12</v>
      </c>
      <c r="L66" s="390"/>
      <c r="M66" s="391"/>
      <c r="N66" s="391"/>
      <c r="O66" s="392"/>
      <c r="P66" s="51">
        <f t="shared" si="76"/>
        <v>1430.4415394168568</v>
      </c>
      <c r="Q66" s="390"/>
      <c r="R66" s="397"/>
      <c r="S66" s="53">
        <f t="shared" si="77"/>
        <v>1430.4415394168568</v>
      </c>
      <c r="T66" s="5"/>
    </row>
    <row r="67" spans="1:20" ht="15">
      <c r="A67" s="9" t="s">
        <v>56</v>
      </c>
      <c r="B67" s="390"/>
      <c r="C67" s="391"/>
      <c r="D67" s="391"/>
      <c r="E67" s="392"/>
      <c r="F67" s="45">
        <f t="shared" si="74"/>
        <v>39.612351373514514</v>
      </c>
      <c r="G67" s="390"/>
      <c r="H67" s="392"/>
      <c r="I67" s="44">
        <f t="shared" si="75"/>
        <v>39.612351373514514</v>
      </c>
      <c r="J67" s="5"/>
      <c r="K67" s="21" t="s">
        <v>56</v>
      </c>
      <c r="L67" s="390"/>
      <c r="M67" s="391"/>
      <c r="N67" s="391"/>
      <c r="O67" s="392"/>
      <c r="P67" s="45">
        <f t="shared" si="76"/>
        <v>0</v>
      </c>
      <c r="Q67" s="390"/>
      <c r="R67" s="397"/>
      <c r="S67" s="47">
        <f t="shared" si="77"/>
        <v>0</v>
      </c>
      <c r="T67" s="5"/>
    </row>
    <row r="68" spans="1:20" ht="15">
      <c r="A68" s="8" t="s">
        <v>17</v>
      </c>
      <c r="B68" s="390"/>
      <c r="C68" s="391"/>
      <c r="D68" s="391"/>
      <c r="E68" s="392"/>
      <c r="F68" s="48">
        <f t="shared" si="74"/>
        <v>4.1162326313251283</v>
      </c>
      <c r="G68" s="390"/>
      <c r="H68" s="392"/>
      <c r="I68" s="50">
        <f t="shared" si="75"/>
        <v>4.1162326313251283</v>
      </c>
      <c r="J68" s="5"/>
      <c r="K68" s="20" t="s">
        <v>17</v>
      </c>
      <c r="L68" s="390"/>
      <c r="M68" s="391"/>
      <c r="N68" s="391"/>
      <c r="O68" s="392"/>
      <c r="P68" s="51">
        <f t="shared" si="76"/>
        <v>0.4360993478037698</v>
      </c>
      <c r="Q68" s="390"/>
      <c r="R68" s="397"/>
      <c r="S68" s="53">
        <f t="shared" si="77"/>
        <v>0.4360993478037698</v>
      </c>
      <c r="T68" s="5"/>
    </row>
    <row r="69" spans="1:20" ht="15">
      <c r="A69" s="9" t="s">
        <v>141</v>
      </c>
      <c r="B69" s="390"/>
      <c r="C69" s="391"/>
      <c r="D69" s="391"/>
      <c r="E69" s="392"/>
      <c r="F69" s="45">
        <f t="shared" si="74"/>
        <v>0.69621470874573099</v>
      </c>
      <c r="G69" s="390"/>
      <c r="H69" s="392"/>
      <c r="I69" s="44">
        <f t="shared" si="75"/>
        <v>0.69621470874573099</v>
      </c>
      <c r="J69" s="5"/>
      <c r="K69" s="21" t="s">
        <v>141</v>
      </c>
      <c r="L69" s="390"/>
      <c r="M69" s="391"/>
      <c r="N69" s="391"/>
      <c r="O69" s="392"/>
      <c r="P69" s="45">
        <f t="shared" si="76"/>
        <v>-7.7218629134767625E-4</v>
      </c>
      <c r="Q69" s="390"/>
      <c r="R69" s="397"/>
      <c r="S69" s="47">
        <f t="shared" si="77"/>
        <v>-7.7218629134767625E-4</v>
      </c>
      <c r="T69" s="5"/>
    </row>
    <row r="70" spans="1:20" ht="15">
      <c r="A70" s="8" t="s">
        <v>25</v>
      </c>
      <c r="B70" s="390"/>
      <c r="C70" s="391"/>
      <c r="D70" s="391"/>
      <c r="E70" s="392"/>
      <c r="F70" s="48">
        <f t="shared" si="74"/>
        <v>529.32672161603193</v>
      </c>
      <c r="G70" s="390"/>
      <c r="H70" s="392"/>
      <c r="I70" s="50">
        <f t="shared" si="75"/>
        <v>529.32672161603193</v>
      </c>
      <c r="J70" s="5"/>
      <c r="K70" s="20" t="s">
        <v>25</v>
      </c>
      <c r="L70" s="390"/>
      <c r="M70" s="391"/>
      <c r="N70" s="391"/>
      <c r="O70" s="392"/>
      <c r="P70" s="51">
        <f t="shared" si="76"/>
        <v>0</v>
      </c>
      <c r="Q70" s="390"/>
      <c r="R70" s="397"/>
      <c r="S70" s="53">
        <f t="shared" si="77"/>
        <v>0</v>
      </c>
      <c r="T70" s="5"/>
    </row>
    <row r="71" spans="1:20" ht="15">
      <c r="A71" s="9" t="s">
        <v>24</v>
      </c>
      <c r="B71" s="390"/>
      <c r="C71" s="391"/>
      <c r="D71" s="391"/>
      <c r="E71" s="392"/>
      <c r="F71" s="45">
        <f t="shared" si="74"/>
        <v>0</v>
      </c>
      <c r="G71" s="390"/>
      <c r="H71" s="392"/>
      <c r="I71" s="44">
        <f t="shared" si="75"/>
        <v>0</v>
      </c>
      <c r="J71" s="5"/>
      <c r="K71" s="21" t="s">
        <v>24</v>
      </c>
      <c r="L71" s="390"/>
      <c r="M71" s="391"/>
      <c r="N71" s="391"/>
      <c r="O71" s="392"/>
      <c r="P71" s="45">
        <f t="shared" si="76"/>
        <v>0</v>
      </c>
      <c r="Q71" s="390"/>
      <c r="R71" s="397"/>
      <c r="S71" s="47">
        <f t="shared" si="77"/>
        <v>0</v>
      </c>
      <c r="T71" s="5"/>
    </row>
    <row r="72" spans="1:20" ht="15">
      <c r="A72" s="8" t="s">
        <v>57</v>
      </c>
      <c r="B72" s="390"/>
      <c r="C72" s="391"/>
      <c r="D72" s="391"/>
      <c r="E72" s="392"/>
      <c r="F72" s="48">
        <f t="shared" si="74"/>
        <v>0</v>
      </c>
      <c r="G72" s="390"/>
      <c r="H72" s="392"/>
      <c r="I72" s="50">
        <f t="shared" si="75"/>
        <v>0</v>
      </c>
      <c r="J72" s="5"/>
      <c r="K72" s="20" t="s">
        <v>57</v>
      </c>
      <c r="L72" s="390"/>
      <c r="M72" s="391"/>
      <c r="N72" s="391"/>
      <c r="O72" s="392"/>
      <c r="P72" s="51">
        <f t="shared" si="76"/>
        <v>0</v>
      </c>
      <c r="Q72" s="390"/>
      <c r="R72" s="397"/>
      <c r="S72" s="53">
        <f t="shared" si="77"/>
        <v>0</v>
      </c>
      <c r="T72" s="5"/>
    </row>
    <row r="73" spans="1:20" ht="15">
      <c r="A73" s="9" t="s">
        <v>22</v>
      </c>
      <c r="B73" s="390"/>
      <c r="C73" s="391"/>
      <c r="D73" s="391"/>
      <c r="E73" s="392"/>
      <c r="F73" s="105">
        <f t="shared" si="74"/>
        <v>396.42286761536252</v>
      </c>
      <c r="G73" s="390"/>
      <c r="H73" s="392"/>
      <c r="I73" s="44">
        <f t="shared" si="75"/>
        <v>396.42286761536252</v>
      </c>
      <c r="J73" s="5"/>
      <c r="K73" s="21" t="s">
        <v>22</v>
      </c>
      <c r="L73" s="390"/>
      <c r="M73" s="391"/>
      <c r="N73" s="391"/>
      <c r="O73" s="392"/>
      <c r="P73" s="45">
        <f t="shared" si="76"/>
        <v>155.61971824959718</v>
      </c>
      <c r="Q73" s="390"/>
      <c r="R73" s="397"/>
      <c r="S73" s="47">
        <f t="shared" si="77"/>
        <v>155.61971824959718</v>
      </c>
      <c r="T73" s="5"/>
    </row>
    <row r="74" spans="1:20" ht="15">
      <c r="A74" s="8" t="s">
        <v>21</v>
      </c>
      <c r="B74" s="390"/>
      <c r="C74" s="391"/>
      <c r="D74" s="391"/>
      <c r="E74" s="392"/>
      <c r="F74" s="48">
        <f t="shared" si="74"/>
        <v>0</v>
      </c>
      <c r="G74" s="390"/>
      <c r="H74" s="392"/>
      <c r="I74" s="50">
        <f t="shared" si="75"/>
        <v>0</v>
      </c>
      <c r="J74" s="5"/>
      <c r="K74" s="20" t="s">
        <v>21</v>
      </c>
      <c r="L74" s="390"/>
      <c r="M74" s="391"/>
      <c r="N74" s="391"/>
      <c r="O74" s="392"/>
      <c r="P74" s="51">
        <f t="shared" si="76"/>
        <v>0</v>
      </c>
      <c r="Q74" s="390"/>
      <c r="R74" s="397"/>
      <c r="S74" s="53">
        <f t="shared" si="77"/>
        <v>0</v>
      </c>
      <c r="T74" s="5"/>
    </row>
    <row r="75" spans="1:20" ht="15">
      <c r="A75" s="10" t="s">
        <v>61</v>
      </c>
      <c r="B75" s="390"/>
      <c r="C75" s="391"/>
      <c r="D75" s="391"/>
      <c r="E75" s="392"/>
      <c r="F75" s="45">
        <f t="shared" si="74"/>
        <v>0</v>
      </c>
      <c r="G75" s="390"/>
      <c r="H75" s="392"/>
      <c r="I75" s="44">
        <f t="shared" si="75"/>
        <v>0</v>
      </c>
      <c r="J75" s="5"/>
      <c r="K75" s="22" t="s">
        <v>61</v>
      </c>
      <c r="L75" s="390"/>
      <c r="M75" s="391"/>
      <c r="N75" s="391"/>
      <c r="O75" s="392"/>
      <c r="P75" s="45">
        <f t="shared" si="76"/>
        <v>0</v>
      </c>
      <c r="Q75" s="390"/>
      <c r="R75" s="397"/>
      <c r="S75" s="47">
        <f t="shared" si="77"/>
        <v>0</v>
      </c>
      <c r="T75" s="5"/>
    </row>
    <row r="76" spans="1:20">
      <c r="A76" s="11" t="s">
        <v>23</v>
      </c>
      <c r="B76" s="390"/>
      <c r="C76" s="391"/>
      <c r="D76" s="391"/>
      <c r="E76" s="392"/>
      <c r="F76" s="55">
        <f t="shared" si="74"/>
        <v>0</v>
      </c>
      <c r="G76" s="390"/>
      <c r="H76" s="392"/>
      <c r="I76" s="57">
        <f t="shared" si="75"/>
        <v>0</v>
      </c>
      <c r="J76" s="5"/>
      <c r="K76" s="23" t="s">
        <v>23</v>
      </c>
      <c r="L76" s="390"/>
      <c r="M76" s="391"/>
      <c r="N76" s="391"/>
      <c r="O76" s="392"/>
      <c r="P76" s="58">
        <f t="shared" si="76"/>
        <v>0</v>
      </c>
      <c r="Q76" s="390"/>
      <c r="R76" s="397"/>
      <c r="S76" s="60">
        <f t="shared" si="77"/>
        <v>0</v>
      </c>
      <c r="T76" s="5"/>
    </row>
    <row r="77" spans="1:20">
      <c r="A77" s="12" t="s">
        <v>19</v>
      </c>
      <c r="B77" s="390"/>
      <c r="C77" s="391"/>
      <c r="D77" s="391"/>
      <c r="E77" s="392"/>
      <c r="F77" s="61">
        <f t="shared" si="74"/>
        <v>0</v>
      </c>
      <c r="G77" s="390"/>
      <c r="H77" s="392"/>
      <c r="I77" s="63">
        <f t="shared" si="75"/>
        <v>0</v>
      </c>
      <c r="J77" s="5"/>
      <c r="K77" s="24" t="s">
        <v>19</v>
      </c>
      <c r="L77" s="390"/>
      <c r="M77" s="391"/>
      <c r="N77" s="391"/>
      <c r="O77" s="392"/>
      <c r="P77" s="61">
        <f t="shared" si="76"/>
        <v>0</v>
      </c>
      <c r="Q77" s="390"/>
      <c r="R77" s="397"/>
      <c r="S77" s="65">
        <f t="shared" si="77"/>
        <v>0</v>
      </c>
      <c r="T77" s="5"/>
    </row>
    <row r="78" spans="1:20">
      <c r="A78" s="11" t="s">
        <v>20</v>
      </c>
      <c r="B78" s="390"/>
      <c r="C78" s="391"/>
      <c r="D78" s="391"/>
      <c r="E78" s="392"/>
      <c r="F78" s="55">
        <f t="shared" si="74"/>
        <v>0</v>
      </c>
      <c r="G78" s="390"/>
      <c r="H78" s="392"/>
      <c r="I78" s="57">
        <f t="shared" si="75"/>
        <v>0</v>
      </c>
      <c r="J78" s="5"/>
      <c r="K78" s="23" t="s">
        <v>20</v>
      </c>
      <c r="L78" s="390"/>
      <c r="M78" s="391"/>
      <c r="N78" s="391"/>
      <c r="O78" s="392"/>
      <c r="P78" s="58">
        <f t="shared" si="76"/>
        <v>0</v>
      </c>
      <c r="Q78" s="390"/>
      <c r="R78" s="397"/>
      <c r="S78" s="60">
        <f t="shared" si="77"/>
        <v>0</v>
      </c>
      <c r="T78" s="5"/>
    </row>
    <row r="79" spans="1:20" ht="15" thickBot="1">
      <c r="A79" s="13" t="s">
        <v>11</v>
      </c>
      <c r="B79" s="393"/>
      <c r="C79" s="394"/>
      <c r="D79" s="394"/>
      <c r="E79" s="395"/>
      <c r="F79" s="66">
        <f t="shared" si="74"/>
        <v>0</v>
      </c>
      <c r="G79" s="393"/>
      <c r="H79" s="395"/>
      <c r="I79" s="68">
        <f t="shared" si="75"/>
        <v>0</v>
      </c>
      <c r="J79" s="5"/>
      <c r="K79" s="25" t="s">
        <v>11</v>
      </c>
      <c r="L79" s="393"/>
      <c r="M79" s="394"/>
      <c r="N79" s="394"/>
      <c r="O79" s="395"/>
      <c r="P79" s="66">
        <f t="shared" si="76"/>
        <v>0</v>
      </c>
      <c r="Q79" s="393"/>
      <c r="R79" s="398"/>
      <c r="S79" s="70">
        <f t="shared" si="77"/>
        <v>0</v>
      </c>
      <c r="T79" s="5"/>
    </row>
    <row r="80" spans="1:20" ht="15">
      <c r="A80" s="14" t="s">
        <v>26</v>
      </c>
      <c r="B80" s="71">
        <f>SUM(B59:B75)</f>
        <v>0</v>
      </c>
      <c r="C80" s="71">
        <f t="shared" ref="C80:I80" si="78">SUM(C59:C75)</f>
        <v>0</v>
      </c>
      <c r="D80" s="71">
        <f t="shared" si="78"/>
        <v>0</v>
      </c>
      <c r="E80" s="71">
        <f t="shared" si="78"/>
        <v>0</v>
      </c>
      <c r="F80" s="71">
        <f t="shared" si="78"/>
        <v>13594.886524572285</v>
      </c>
      <c r="G80" s="71">
        <f t="shared" si="78"/>
        <v>0</v>
      </c>
      <c r="H80" s="72">
        <f t="shared" si="78"/>
        <v>0</v>
      </c>
      <c r="I80" s="44">
        <f t="shared" si="78"/>
        <v>13594.886524572285</v>
      </c>
      <c r="J80" s="5"/>
      <c r="K80" s="26" t="s">
        <v>26</v>
      </c>
      <c r="L80" s="71">
        <f>SUM(L59:L75)</f>
        <v>0</v>
      </c>
      <c r="M80" s="71">
        <f t="shared" ref="M80:S80" si="79">SUM(M59:M75)</f>
        <v>0</v>
      </c>
      <c r="N80" s="71">
        <f t="shared" si="79"/>
        <v>0</v>
      </c>
      <c r="O80" s="71">
        <f t="shared" si="79"/>
        <v>0</v>
      </c>
      <c r="P80" s="71">
        <f t="shared" si="79"/>
        <v>4629.4975494997952</v>
      </c>
      <c r="Q80" s="71">
        <f t="shared" si="79"/>
        <v>0</v>
      </c>
      <c r="R80" s="72">
        <f t="shared" si="79"/>
        <v>0</v>
      </c>
      <c r="S80" s="73">
        <f t="shared" si="79"/>
        <v>4629.4975494997952</v>
      </c>
      <c r="T80" s="5"/>
    </row>
    <row r="81" spans="1:45" s="2" customFormat="1" ht="15" thickBot="1">
      <c r="A81" s="15" t="s">
        <v>100</v>
      </c>
      <c r="B81" s="100">
        <f>IF($I80=0,"-",B80/$I80)</f>
        <v>0</v>
      </c>
      <c r="C81" s="100">
        <f t="shared" ref="C81:H81" si="80">IF($I80=0,"-",C80/$I80)</f>
        <v>0</v>
      </c>
      <c r="D81" s="100">
        <f t="shared" si="80"/>
        <v>0</v>
      </c>
      <c r="E81" s="100">
        <f t="shared" si="80"/>
        <v>0</v>
      </c>
      <c r="F81" s="100">
        <f t="shared" si="80"/>
        <v>1</v>
      </c>
      <c r="G81" s="100">
        <f t="shared" si="80"/>
        <v>0</v>
      </c>
      <c r="H81" s="100">
        <f t="shared" si="80"/>
        <v>0</v>
      </c>
      <c r="I81" s="102">
        <f>SUM(B81:H81)</f>
        <v>1</v>
      </c>
      <c r="K81" s="27" t="s">
        <v>100</v>
      </c>
      <c r="L81" s="76">
        <f>IF($S80=0,"-",L80/$S80)</f>
        <v>0</v>
      </c>
      <c r="M81" s="76">
        <f t="shared" ref="M81:R81" si="81">IF($S80=0,"-",M80/$S80)</f>
        <v>0</v>
      </c>
      <c r="N81" s="76">
        <f t="shared" si="81"/>
        <v>0</v>
      </c>
      <c r="O81" s="76">
        <f t="shared" si="81"/>
        <v>0</v>
      </c>
      <c r="P81" s="76">
        <f t="shared" si="81"/>
        <v>1</v>
      </c>
      <c r="Q81" s="76">
        <f t="shared" si="81"/>
        <v>0</v>
      </c>
      <c r="R81" s="77">
        <f t="shared" si="81"/>
        <v>0</v>
      </c>
      <c r="S81" s="78">
        <f>SUM(L81:R81)</f>
        <v>1</v>
      </c>
    </row>
    <row r="82" spans="1:45" ht="15" thickBot="1">
      <c r="A82" s="16"/>
      <c r="B82" s="16"/>
      <c r="C82" s="16"/>
      <c r="D82" s="16"/>
      <c r="E82" s="16"/>
      <c r="F82" s="16"/>
      <c r="G82" s="16"/>
      <c r="H82" s="16"/>
      <c r="I82" s="16"/>
      <c r="K82" s="16"/>
    </row>
    <row r="83" spans="1:45" ht="28.5" customHeight="1">
      <c r="A83" s="435" t="s">
        <v>51</v>
      </c>
      <c r="B83" s="37" t="s">
        <v>0</v>
      </c>
      <c r="C83" s="37" t="s">
        <v>1</v>
      </c>
      <c r="D83" s="37" t="s">
        <v>2</v>
      </c>
      <c r="E83" s="37" t="s">
        <v>3</v>
      </c>
      <c r="F83" s="37" t="s">
        <v>27</v>
      </c>
      <c r="G83" s="37" t="s">
        <v>4</v>
      </c>
      <c r="H83" s="37" t="s">
        <v>5</v>
      </c>
      <c r="I83" s="38" t="s">
        <v>6</v>
      </c>
      <c r="K83" s="375" t="s">
        <v>51</v>
      </c>
      <c r="L83" s="39" t="s">
        <v>0</v>
      </c>
      <c r="M83" s="39" t="s">
        <v>1</v>
      </c>
      <c r="N83" s="39" t="s">
        <v>2</v>
      </c>
      <c r="O83" s="39" t="s">
        <v>3</v>
      </c>
      <c r="P83" s="39" t="s">
        <v>27</v>
      </c>
      <c r="Q83" s="39" t="s">
        <v>4</v>
      </c>
      <c r="R83" s="39" t="s">
        <v>5</v>
      </c>
      <c r="S83" s="40" t="s">
        <v>6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06"/>
      <c r="AS83"/>
    </row>
    <row r="84" spans="1:45" ht="15" customHeight="1">
      <c r="A84" s="436" t="s">
        <v>51</v>
      </c>
      <c r="B84" s="372" t="s">
        <v>109</v>
      </c>
      <c r="C84" s="373"/>
      <c r="D84" s="373"/>
      <c r="E84" s="373"/>
      <c r="F84" s="373"/>
      <c r="G84" s="373"/>
      <c r="H84" s="373"/>
      <c r="I84" s="374"/>
      <c r="K84" s="376" t="s">
        <v>51</v>
      </c>
      <c r="L84" s="369" t="s">
        <v>109</v>
      </c>
      <c r="M84" s="370"/>
      <c r="N84" s="370"/>
      <c r="O84" s="370"/>
      <c r="P84" s="370"/>
      <c r="Q84" s="370"/>
      <c r="R84" s="370"/>
      <c r="S84" s="371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07"/>
      <c r="AS84"/>
    </row>
    <row r="85" spans="1:45" ht="15">
      <c r="A85" s="7" t="s">
        <v>7</v>
      </c>
      <c r="B85" s="42">
        <f t="shared" ref="B85:E105" si="82">B579+B605+B631</f>
        <v>25.576385274548134</v>
      </c>
      <c r="C85" s="42">
        <f t="shared" si="82"/>
        <v>0</v>
      </c>
      <c r="D85" s="42">
        <f t="shared" si="82"/>
        <v>2.7672563440197502</v>
      </c>
      <c r="E85" s="42">
        <f t="shared" si="82"/>
        <v>0</v>
      </c>
      <c r="F85" s="42">
        <f t="shared" ref="F85:H85" si="83">F579+F605+F631</f>
        <v>0</v>
      </c>
      <c r="G85" s="42">
        <f t="shared" si="83"/>
        <v>0</v>
      </c>
      <c r="H85" s="42">
        <f t="shared" si="83"/>
        <v>0</v>
      </c>
      <c r="I85" s="44">
        <f>SUM(B85:H85)</f>
        <v>28.343641618567883</v>
      </c>
      <c r="J85" s="5"/>
      <c r="K85" s="28" t="s">
        <v>7</v>
      </c>
      <c r="L85" s="42">
        <f t="shared" ref="L85:O105" si="84">L579+L605+L631</f>
        <v>25.576385274548134</v>
      </c>
      <c r="M85" s="42">
        <f t="shared" si="84"/>
        <v>0</v>
      </c>
      <c r="N85" s="42">
        <f t="shared" si="84"/>
        <v>2.7672563440197502</v>
      </c>
      <c r="O85" s="42">
        <f t="shared" si="84"/>
        <v>0</v>
      </c>
      <c r="P85" s="42">
        <f t="shared" ref="P85:R85" si="85">P579+P605+P631</f>
        <v>9.4042047876025485E-3</v>
      </c>
      <c r="Q85" s="42">
        <f t="shared" si="85"/>
        <v>0</v>
      </c>
      <c r="R85" s="42">
        <f t="shared" si="85"/>
        <v>0</v>
      </c>
      <c r="S85" s="83">
        <f>SUM(L85:R85)</f>
        <v>28.353045823355487</v>
      </c>
      <c r="T85" s="5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08"/>
      <c r="AS85"/>
    </row>
    <row r="86" spans="1:45" ht="15">
      <c r="A86" s="8" t="s">
        <v>8</v>
      </c>
      <c r="B86" s="48">
        <f t="shared" si="82"/>
        <v>17.039530797463716</v>
      </c>
      <c r="C86" s="48">
        <f t="shared" si="82"/>
        <v>0</v>
      </c>
      <c r="D86" s="48">
        <f t="shared" si="82"/>
        <v>2.2457636195351522</v>
      </c>
      <c r="E86" s="48">
        <f t="shared" si="82"/>
        <v>0</v>
      </c>
      <c r="F86" s="48">
        <f t="shared" ref="F86:H86" si="86">F580+F606+F632</f>
        <v>0</v>
      </c>
      <c r="G86" s="48">
        <f t="shared" si="86"/>
        <v>0</v>
      </c>
      <c r="H86" s="48">
        <f t="shared" si="86"/>
        <v>0</v>
      </c>
      <c r="I86" s="50">
        <f t="shared" ref="I86:I105" si="87">SUM(B86:H86)</f>
        <v>19.285294416998866</v>
      </c>
      <c r="J86" s="5"/>
      <c r="K86" s="20" t="s">
        <v>8</v>
      </c>
      <c r="L86" s="51">
        <f t="shared" si="84"/>
        <v>17.039530797463716</v>
      </c>
      <c r="M86" s="51">
        <f t="shared" si="84"/>
        <v>0</v>
      </c>
      <c r="N86" s="51">
        <f t="shared" si="84"/>
        <v>2.2457636195351522</v>
      </c>
      <c r="O86" s="51">
        <f t="shared" si="84"/>
        <v>0</v>
      </c>
      <c r="P86" s="51">
        <f t="shared" ref="P86:R86" si="88">P580+P606+P632</f>
        <v>0</v>
      </c>
      <c r="Q86" s="51">
        <f t="shared" si="88"/>
        <v>0</v>
      </c>
      <c r="R86" s="51">
        <f t="shared" si="88"/>
        <v>0</v>
      </c>
      <c r="S86" s="53">
        <f t="shared" ref="S86:S105" si="89">SUM(L86:R86)</f>
        <v>19.285294416998866</v>
      </c>
      <c r="T86" s="5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08"/>
      <c r="AS86"/>
    </row>
    <row r="87" spans="1:45" ht="15">
      <c r="A87" s="9" t="s">
        <v>10</v>
      </c>
      <c r="B87" s="45">
        <f t="shared" si="82"/>
        <v>29.402256652633817</v>
      </c>
      <c r="C87" s="45">
        <f t="shared" si="82"/>
        <v>0</v>
      </c>
      <c r="D87" s="45">
        <f t="shared" si="82"/>
        <v>0.86207465796051208</v>
      </c>
      <c r="E87" s="45">
        <f t="shared" si="82"/>
        <v>0</v>
      </c>
      <c r="F87" s="45">
        <f t="shared" ref="F87:H87" si="90">F581+F607+F633</f>
        <v>0</v>
      </c>
      <c r="G87" s="45">
        <f t="shared" si="90"/>
        <v>0</v>
      </c>
      <c r="H87" s="45">
        <f t="shared" si="90"/>
        <v>0</v>
      </c>
      <c r="I87" s="44">
        <f t="shared" si="87"/>
        <v>30.264331310594329</v>
      </c>
      <c r="J87" s="5"/>
      <c r="K87" s="21" t="s">
        <v>10</v>
      </c>
      <c r="L87" s="45">
        <f t="shared" si="84"/>
        <v>29.402256652633817</v>
      </c>
      <c r="M87" s="45">
        <f t="shared" si="84"/>
        <v>0</v>
      </c>
      <c r="N87" s="45">
        <f t="shared" si="84"/>
        <v>0.86207465796051208</v>
      </c>
      <c r="O87" s="45">
        <f t="shared" si="84"/>
        <v>0</v>
      </c>
      <c r="P87" s="45">
        <f t="shared" ref="P87:R87" si="91">P581+P607+P633</f>
        <v>0</v>
      </c>
      <c r="Q87" s="45">
        <f t="shared" si="91"/>
        <v>0</v>
      </c>
      <c r="R87" s="45">
        <f t="shared" si="91"/>
        <v>0</v>
      </c>
      <c r="S87" s="47">
        <f t="shared" si="89"/>
        <v>30.264331310594329</v>
      </c>
      <c r="T87" s="5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08"/>
      <c r="AS87"/>
    </row>
    <row r="88" spans="1:45" ht="15">
      <c r="A88" s="8" t="s">
        <v>53</v>
      </c>
      <c r="B88" s="48">
        <f t="shared" si="82"/>
        <v>0</v>
      </c>
      <c r="C88" s="48">
        <f t="shared" si="82"/>
        <v>0</v>
      </c>
      <c r="D88" s="48">
        <f t="shared" si="82"/>
        <v>0</v>
      </c>
      <c r="E88" s="48">
        <f t="shared" si="82"/>
        <v>0</v>
      </c>
      <c r="F88" s="48">
        <f t="shared" ref="F88:H88" si="92">F582+F608+F634</f>
        <v>0</v>
      </c>
      <c r="G88" s="48">
        <f t="shared" si="92"/>
        <v>0</v>
      </c>
      <c r="H88" s="48">
        <f t="shared" si="92"/>
        <v>0</v>
      </c>
      <c r="I88" s="50">
        <f t="shared" si="87"/>
        <v>0</v>
      </c>
      <c r="J88" s="5"/>
      <c r="K88" s="20" t="s">
        <v>53</v>
      </c>
      <c r="L88" s="51">
        <f t="shared" si="84"/>
        <v>0</v>
      </c>
      <c r="M88" s="51">
        <f t="shared" si="84"/>
        <v>0</v>
      </c>
      <c r="N88" s="51">
        <f t="shared" si="84"/>
        <v>0</v>
      </c>
      <c r="O88" s="51">
        <f t="shared" si="84"/>
        <v>0</v>
      </c>
      <c r="P88" s="51">
        <f t="shared" ref="P88:R88" si="93">P582+P608+P634</f>
        <v>0</v>
      </c>
      <c r="Q88" s="51">
        <f t="shared" si="93"/>
        <v>0</v>
      </c>
      <c r="R88" s="51">
        <f t="shared" si="93"/>
        <v>0</v>
      </c>
      <c r="S88" s="53">
        <f t="shared" si="89"/>
        <v>0</v>
      </c>
      <c r="T88" s="5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08"/>
      <c r="AS88"/>
    </row>
    <row r="89" spans="1:45" ht="15">
      <c r="A89" s="9" t="s">
        <v>16</v>
      </c>
      <c r="B89" s="45">
        <f t="shared" si="82"/>
        <v>491.83682137562414</v>
      </c>
      <c r="C89" s="45">
        <f t="shared" si="82"/>
        <v>24.312669222230788</v>
      </c>
      <c r="D89" s="45">
        <f t="shared" si="82"/>
        <v>39.274920985340628</v>
      </c>
      <c r="E89" s="45">
        <f t="shared" si="82"/>
        <v>11.565337549164514</v>
      </c>
      <c r="F89" s="45">
        <f t="shared" ref="F89:H89" si="94">F583+F609+F635</f>
        <v>0</v>
      </c>
      <c r="G89" s="45">
        <f t="shared" si="94"/>
        <v>0</v>
      </c>
      <c r="H89" s="45">
        <f t="shared" si="94"/>
        <v>0</v>
      </c>
      <c r="I89" s="44">
        <f t="shared" si="87"/>
        <v>566.98974913235998</v>
      </c>
      <c r="J89" s="5"/>
      <c r="K89" s="21" t="s">
        <v>16</v>
      </c>
      <c r="L89" s="45">
        <f t="shared" si="84"/>
        <v>491.83682137562414</v>
      </c>
      <c r="M89" s="45">
        <f t="shared" si="84"/>
        <v>24.312669222230788</v>
      </c>
      <c r="N89" s="45">
        <f t="shared" si="84"/>
        <v>39.274920985340628</v>
      </c>
      <c r="O89" s="45">
        <f t="shared" si="84"/>
        <v>11.565337549164514</v>
      </c>
      <c r="P89" s="45">
        <f t="shared" ref="P89:R89" si="95">P583+P609+P635</f>
        <v>0</v>
      </c>
      <c r="Q89" s="45">
        <f t="shared" si="95"/>
        <v>0</v>
      </c>
      <c r="R89" s="45">
        <f t="shared" si="95"/>
        <v>0</v>
      </c>
      <c r="S89" s="47">
        <f t="shared" si="89"/>
        <v>566.98974913235998</v>
      </c>
      <c r="T89" s="5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08"/>
      <c r="AS89"/>
    </row>
    <row r="90" spans="1:45" ht="15">
      <c r="A90" s="8" t="s">
        <v>65</v>
      </c>
      <c r="B90" s="48">
        <f t="shared" si="82"/>
        <v>3784.3814461600105</v>
      </c>
      <c r="C90" s="48">
        <f t="shared" si="82"/>
        <v>12.34597945084904</v>
      </c>
      <c r="D90" s="48">
        <f t="shared" si="82"/>
        <v>387.78074303902707</v>
      </c>
      <c r="E90" s="48">
        <f t="shared" si="82"/>
        <v>0</v>
      </c>
      <c r="F90" s="48">
        <f t="shared" ref="F90:H90" si="96">F584+F610+F636</f>
        <v>0</v>
      </c>
      <c r="G90" s="48">
        <f t="shared" si="96"/>
        <v>0</v>
      </c>
      <c r="H90" s="48">
        <f t="shared" si="96"/>
        <v>0</v>
      </c>
      <c r="I90" s="50">
        <f t="shared" si="87"/>
        <v>4184.5081686498861</v>
      </c>
      <c r="J90" s="5"/>
      <c r="K90" s="20" t="s">
        <v>65</v>
      </c>
      <c r="L90" s="51">
        <f t="shared" si="84"/>
        <v>3784.3814461600105</v>
      </c>
      <c r="M90" s="51">
        <f t="shared" si="84"/>
        <v>12.34597945084904</v>
      </c>
      <c r="N90" s="51">
        <f t="shared" si="84"/>
        <v>387.78074303902707</v>
      </c>
      <c r="O90" s="51">
        <f t="shared" si="84"/>
        <v>0</v>
      </c>
      <c r="P90" s="51">
        <f t="shared" ref="P90:R90" si="97">P584+P610+P636</f>
        <v>0</v>
      </c>
      <c r="Q90" s="51">
        <f t="shared" si="97"/>
        <v>0</v>
      </c>
      <c r="R90" s="51">
        <f t="shared" si="97"/>
        <v>0</v>
      </c>
      <c r="S90" s="53">
        <f t="shared" si="89"/>
        <v>4184.5081686498861</v>
      </c>
      <c r="T90" s="5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08"/>
      <c r="AS90"/>
    </row>
    <row r="91" spans="1:45" ht="15">
      <c r="A91" s="9" t="s">
        <v>55</v>
      </c>
      <c r="B91" s="45">
        <f t="shared" si="82"/>
        <v>0</v>
      </c>
      <c r="C91" s="45">
        <f t="shared" si="82"/>
        <v>9.287791409707033E-2</v>
      </c>
      <c r="D91" s="45">
        <f t="shared" si="82"/>
        <v>0.10608788353634914</v>
      </c>
      <c r="E91" s="45">
        <f t="shared" si="82"/>
        <v>53.996260658798988</v>
      </c>
      <c r="F91" s="45">
        <f t="shared" ref="F91:H91" si="98">F585+F611+F637</f>
        <v>178.02914307530455</v>
      </c>
      <c r="G91" s="45">
        <f t="shared" si="98"/>
        <v>0</v>
      </c>
      <c r="H91" s="45">
        <f t="shared" si="98"/>
        <v>0</v>
      </c>
      <c r="I91" s="44">
        <f t="shared" si="87"/>
        <v>232.22436953173695</v>
      </c>
      <c r="J91" s="5"/>
      <c r="K91" s="21" t="s">
        <v>55</v>
      </c>
      <c r="L91" s="45">
        <f t="shared" si="84"/>
        <v>0</v>
      </c>
      <c r="M91" s="45">
        <f t="shared" si="84"/>
        <v>9.287791409707033E-2</v>
      </c>
      <c r="N91" s="45">
        <f t="shared" si="84"/>
        <v>0.10608788353634914</v>
      </c>
      <c r="O91" s="45">
        <f t="shared" si="84"/>
        <v>53.996260658798988</v>
      </c>
      <c r="P91" s="45">
        <f t="shared" ref="P91:R91" si="99">P585+P611+P637</f>
        <v>4627.7854042094241</v>
      </c>
      <c r="Q91" s="45">
        <f t="shared" si="99"/>
        <v>0</v>
      </c>
      <c r="R91" s="45">
        <f t="shared" si="99"/>
        <v>0</v>
      </c>
      <c r="S91" s="47">
        <f t="shared" si="89"/>
        <v>4681.9806306658566</v>
      </c>
      <c r="T91" s="5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08"/>
      <c r="AS91"/>
    </row>
    <row r="92" spans="1:45" ht="15">
      <c r="A92" s="8" t="s">
        <v>12</v>
      </c>
      <c r="B92" s="48">
        <f t="shared" si="82"/>
        <v>0</v>
      </c>
      <c r="C92" s="48">
        <f t="shared" si="82"/>
        <v>0</v>
      </c>
      <c r="D92" s="48">
        <f t="shared" si="82"/>
        <v>1.7145855693035634E-2</v>
      </c>
      <c r="E92" s="48">
        <f t="shared" si="82"/>
        <v>7.033500605722006</v>
      </c>
      <c r="F92" s="48">
        <f t="shared" ref="F92:H92" si="100">F586+F612+F638</f>
        <v>0</v>
      </c>
      <c r="G92" s="48">
        <f t="shared" si="100"/>
        <v>0</v>
      </c>
      <c r="H92" s="48">
        <f t="shared" si="100"/>
        <v>0</v>
      </c>
      <c r="I92" s="50">
        <f t="shared" si="87"/>
        <v>7.0506464614150417</v>
      </c>
      <c r="J92" s="5"/>
      <c r="K92" s="20" t="s">
        <v>12</v>
      </c>
      <c r="L92" s="51">
        <f t="shared" si="84"/>
        <v>0</v>
      </c>
      <c r="M92" s="51">
        <f t="shared" si="84"/>
        <v>0</v>
      </c>
      <c r="N92" s="51">
        <f t="shared" si="84"/>
        <v>1.7145855693035634E-2</v>
      </c>
      <c r="O92" s="51">
        <f t="shared" si="84"/>
        <v>7.033500605722006</v>
      </c>
      <c r="P92" s="51">
        <f t="shared" ref="P92:R92" si="101">P586+P612+P638</f>
        <v>2356.0811754353231</v>
      </c>
      <c r="Q92" s="51">
        <f t="shared" si="101"/>
        <v>0</v>
      </c>
      <c r="R92" s="51">
        <f t="shared" si="101"/>
        <v>0</v>
      </c>
      <c r="S92" s="53">
        <f t="shared" si="89"/>
        <v>2363.1318218967381</v>
      </c>
      <c r="T92" s="5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08"/>
      <c r="AS92"/>
    </row>
    <row r="93" spans="1:45" ht="15">
      <c r="A93" s="9" t="s">
        <v>56</v>
      </c>
      <c r="B93" s="45">
        <f t="shared" si="82"/>
        <v>0</v>
      </c>
      <c r="C93" s="45">
        <f t="shared" si="82"/>
        <v>0</v>
      </c>
      <c r="D93" s="45">
        <f t="shared" si="82"/>
        <v>0</v>
      </c>
      <c r="E93" s="45">
        <f t="shared" si="82"/>
        <v>0</v>
      </c>
      <c r="F93" s="45">
        <f t="shared" ref="F93:H93" si="102">F587+F613+F639</f>
        <v>0</v>
      </c>
      <c r="G93" s="45">
        <f t="shared" si="102"/>
        <v>0</v>
      </c>
      <c r="H93" s="45">
        <f t="shared" si="102"/>
        <v>0</v>
      </c>
      <c r="I93" s="44">
        <f t="shared" si="87"/>
        <v>0</v>
      </c>
      <c r="J93" s="5"/>
      <c r="K93" s="21" t="s">
        <v>56</v>
      </c>
      <c r="L93" s="45">
        <f t="shared" si="84"/>
        <v>0</v>
      </c>
      <c r="M93" s="45">
        <f t="shared" si="84"/>
        <v>0</v>
      </c>
      <c r="N93" s="45">
        <f t="shared" si="84"/>
        <v>0</v>
      </c>
      <c r="O93" s="45">
        <f t="shared" si="84"/>
        <v>0</v>
      </c>
      <c r="P93" s="45">
        <f t="shared" ref="P93:R93" si="103">P587+P613+P639</f>
        <v>39.612351373514514</v>
      </c>
      <c r="Q93" s="45">
        <f t="shared" si="103"/>
        <v>0</v>
      </c>
      <c r="R93" s="45">
        <f t="shared" si="103"/>
        <v>0</v>
      </c>
      <c r="S93" s="47">
        <f t="shared" si="89"/>
        <v>39.612351373514514</v>
      </c>
      <c r="T93" s="5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08"/>
      <c r="AS93"/>
    </row>
    <row r="94" spans="1:45" ht="15">
      <c r="A94" s="8" t="s">
        <v>17</v>
      </c>
      <c r="B94" s="48">
        <f t="shared" si="82"/>
        <v>321.71689519576029</v>
      </c>
      <c r="C94" s="48">
        <f t="shared" si="82"/>
        <v>1.3388615388020448</v>
      </c>
      <c r="D94" s="48">
        <f t="shared" si="82"/>
        <v>45.081942565825891</v>
      </c>
      <c r="E94" s="48">
        <f t="shared" si="82"/>
        <v>4.5092054972902922</v>
      </c>
      <c r="F94" s="48">
        <f t="shared" ref="F94:H94" si="104">F588+F614+F640</f>
        <v>0</v>
      </c>
      <c r="G94" s="48">
        <f t="shared" si="104"/>
        <v>0</v>
      </c>
      <c r="H94" s="48">
        <f t="shared" si="104"/>
        <v>0</v>
      </c>
      <c r="I94" s="50">
        <f t="shared" si="87"/>
        <v>372.64690479767853</v>
      </c>
      <c r="J94" s="5"/>
      <c r="K94" s="20" t="s">
        <v>17</v>
      </c>
      <c r="L94" s="51">
        <f t="shared" si="84"/>
        <v>321.71689519576029</v>
      </c>
      <c r="M94" s="51">
        <f t="shared" si="84"/>
        <v>1.3388615388020448</v>
      </c>
      <c r="N94" s="51">
        <f t="shared" si="84"/>
        <v>45.081942565825891</v>
      </c>
      <c r="O94" s="51">
        <f t="shared" si="84"/>
        <v>4.5092054972902922</v>
      </c>
      <c r="P94" s="51">
        <f t="shared" ref="P94:R94" si="105">P588+P614+P640</f>
        <v>0</v>
      </c>
      <c r="Q94" s="51">
        <f t="shared" si="105"/>
        <v>0</v>
      </c>
      <c r="R94" s="51">
        <f t="shared" si="105"/>
        <v>0</v>
      </c>
      <c r="S94" s="53">
        <f t="shared" si="89"/>
        <v>372.64690479767853</v>
      </c>
      <c r="T94" s="5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08"/>
      <c r="AS94"/>
    </row>
    <row r="95" spans="1:45" ht="15">
      <c r="A95" s="9" t="s">
        <v>141</v>
      </c>
      <c r="B95" s="45">
        <f t="shared" si="82"/>
        <v>3483.1140275480875</v>
      </c>
      <c r="C95" s="45">
        <f t="shared" si="82"/>
        <v>185.38329034847064</v>
      </c>
      <c r="D95" s="45">
        <f t="shared" si="82"/>
        <v>323.1266810229979</v>
      </c>
      <c r="E95" s="45">
        <f t="shared" si="82"/>
        <v>28.469562845824775</v>
      </c>
      <c r="F95" s="45">
        <f t="shared" ref="F95:H95" si="106">F589+F615+F641</f>
        <v>0</v>
      </c>
      <c r="G95" s="45">
        <f t="shared" si="106"/>
        <v>0</v>
      </c>
      <c r="H95" s="45">
        <f t="shared" si="106"/>
        <v>0</v>
      </c>
      <c r="I95" s="44">
        <f t="shared" si="87"/>
        <v>4020.0935617653813</v>
      </c>
      <c r="J95" s="5"/>
      <c r="K95" s="21" t="s">
        <v>141</v>
      </c>
      <c r="L95" s="45">
        <f t="shared" si="84"/>
        <v>3483.1140275480875</v>
      </c>
      <c r="M95" s="45">
        <f t="shared" si="84"/>
        <v>185.38329034847064</v>
      </c>
      <c r="N95" s="45">
        <f t="shared" si="84"/>
        <v>323.1266810229979</v>
      </c>
      <c r="O95" s="45">
        <f t="shared" si="84"/>
        <v>28.469562845824775</v>
      </c>
      <c r="P95" s="45">
        <f t="shared" ref="P95:R95" si="107">P589+P615+P641</f>
        <v>0</v>
      </c>
      <c r="Q95" s="45">
        <f t="shared" si="107"/>
        <v>0</v>
      </c>
      <c r="R95" s="45">
        <f t="shared" si="107"/>
        <v>0</v>
      </c>
      <c r="S95" s="47">
        <f t="shared" si="89"/>
        <v>4020.0935617653813</v>
      </c>
      <c r="T95" s="5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08"/>
      <c r="AS95"/>
    </row>
    <row r="96" spans="1:45" ht="15">
      <c r="A96" s="8" t="s">
        <v>25</v>
      </c>
      <c r="B96" s="48">
        <f t="shared" si="82"/>
        <v>769.29614419483505</v>
      </c>
      <c r="C96" s="48">
        <f t="shared" si="82"/>
        <v>4.4906482001531384E-2</v>
      </c>
      <c r="D96" s="48">
        <f t="shared" si="82"/>
        <v>1766.1628106689502</v>
      </c>
      <c r="E96" s="48">
        <f t="shared" si="82"/>
        <v>1278.4542594931645</v>
      </c>
      <c r="F96" s="48">
        <f t="shared" ref="F96:H96" si="108">F590+F616+F642</f>
        <v>0</v>
      </c>
      <c r="G96" s="48">
        <f t="shared" si="108"/>
        <v>1048.1835274089774</v>
      </c>
      <c r="H96" s="48">
        <f t="shared" si="108"/>
        <v>0.41925920862319355</v>
      </c>
      <c r="I96" s="50">
        <f t="shared" si="87"/>
        <v>4862.5609074565518</v>
      </c>
      <c r="J96" s="5"/>
      <c r="K96" s="20" t="s">
        <v>25</v>
      </c>
      <c r="L96" s="51">
        <f t="shared" si="84"/>
        <v>769.29614419483505</v>
      </c>
      <c r="M96" s="51">
        <f t="shared" si="84"/>
        <v>4.4906482001531384E-2</v>
      </c>
      <c r="N96" s="51">
        <f t="shared" si="84"/>
        <v>1766.1628106689502</v>
      </c>
      <c r="O96" s="51">
        <f t="shared" si="84"/>
        <v>1278.4542594931645</v>
      </c>
      <c r="P96" s="51">
        <f t="shared" ref="P96:R96" si="109">P590+P616+P642</f>
        <v>493.04038128089519</v>
      </c>
      <c r="Q96" s="51">
        <f t="shared" si="109"/>
        <v>1048.1835274089774</v>
      </c>
      <c r="R96" s="51">
        <f t="shared" si="109"/>
        <v>0.41925920862319355</v>
      </c>
      <c r="S96" s="53">
        <f t="shared" si="89"/>
        <v>5355.6012887374463</v>
      </c>
      <c r="T96" s="5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08"/>
      <c r="AS96"/>
    </row>
    <row r="97" spans="1:45" ht="15">
      <c r="A97" s="9" t="s">
        <v>24</v>
      </c>
      <c r="B97" s="45">
        <f t="shared" si="82"/>
        <v>552.13707303393574</v>
      </c>
      <c r="C97" s="45">
        <f t="shared" si="82"/>
        <v>1.8923830109382354</v>
      </c>
      <c r="D97" s="45">
        <f t="shared" si="82"/>
        <v>48.637887871651714</v>
      </c>
      <c r="E97" s="45">
        <f t="shared" si="82"/>
        <v>0</v>
      </c>
      <c r="F97" s="45">
        <f t="shared" ref="F97:H97" si="110">F591+F617+F643</f>
        <v>0</v>
      </c>
      <c r="G97" s="45">
        <f t="shared" si="110"/>
        <v>0</v>
      </c>
      <c r="H97" s="45">
        <f t="shared" si="110"/>
        <v>0</v>
      </c>
      <c r="I97" s="44">
        <f t="shared" si="87"/>
        <v>602.66734391652574</v>
      </c>
      <c r="J97" s="5"/>
      <c r="K97" s="21" t="s">
        <v>24</v>
      </c>
      <c r="L97" s="45">
        <f t="shared" si="84"/>
        <v>552.13707303393574</v>
      </c>
      <c r="M97" s="45">
        <f t="shared" si="84"/>
        <v>1.8923830109382354</v>
      </c>
      <c r="N97" s="45">
        <f t="shared" si="84"/>
        <v>48.637887871651714</v>
      </c>
      <c r="O97" s="45">
        <f t="shared" si="84"/>
        <v>0</v>
      </c>
      <c r="P97" s="45">
        <f t="shared" ref="P97:R97" si="111">P591+P617+P643</f>
        <v>0</v>
      </c>
      <c r="Q97" s="45">
        <f t="shared" si="111"/>
        <v>0</v>
      </c>
      <c r="R97" s="45">
        <f t="shared" si="111"/>
        <v>0</v>
      </c>
      <c r="S97" s="47">
        <f t="shared" si="89"/>
        <v>602.66734391652574</v>
      </c>
      <c r="T97" s="5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08"/>
      <c r="AS97"/>
    </row>
    <row r="98" spans="1:45" ht="15">
      <c r="A98" s="8" t="s">
        <v>57</v>
      </c>
      <c r="B98" s="48">
        <f t="shared" si="82"/>
        <v>2123.5621986938554</v>
      </c>
      <c r="C98" s="48">
        <f t="shared" si="82"/>
        <v>4.0536855474391151</v>
      </c>
      <c r="D98" s="48">
        <f t="shared" si="82"/>
        <v>259.57975957012553</v>
      </c>
      <c r="E98" s="48">
        <f t="shared" si="82"/>
        <v>0</v>
      </c>
      <c r="F98" s="48">
        <f t="shared" ref="F98:H98" si="112">F592+F618+F644</f>
        <v>0</v>
      </c>
      <c r="G98" s="48">
        <f t="shared" si="112"/>
        <v>0</v>
      </c>
      <c r="H98" s="48">
        <f t="shared" si="112"/>
        <v>0</v>
      </c>
      <c r="I98" s="50">
        <f t="shared" si="87"/>
        <v>2387.1956438114203</v>
      </c>
      <c r="J98" s="5"/>
      <c r="K98" s="20" t="s">
        <v>57</v>
      </c>
      <c r="L98" s="51">
        <f t="shared" si="84"/>
        <v>2123.5621986938554</v>
      </c>
      <c r="M98" s="51">
        <f t="shared" si="84"/>
        <v>4.0536855474391151</v>
      </c>
      <c r="N98" s="51">
        <f t="shared" si="84"/>
        <v>259.57975957012553</v>
      </c>
      <c r="O98" s="51">
        <f t="shared" si="84"/>
        <v>0</v>
      </c>
      <c r="P98" s="51">
        <f t="shared" ref="P98:R98" si="113">P592+P618+P644</f>
        <v>0</v>
      </c>
      <c r="Q98" s="51">
        <f t="shared" si="113"/>
        <v>0</v>
      </c>
      <c r="R98" s="51">
        <f t="shared" si="113"/>
        <v>0</v>
      </c>
      <c r="S98" s="53">
        <f t="shared" si="89"/>
        <v>2387.1956438114203</v>
      </c>
      <c r="T98" s="5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08"/>
      <c r="AS98"/>
    </row>
    <row r="99" spans="1:45" ht="15">
      <c r="A99" s="9" t="s">
        <v>22</v>
      </c>
      <c r="B99" s="45">
        <f t="shared" si="82"/>
        <v>189.85134118067376</v>
      </c>
      <c r="C99" s="45">
        <f t="shared" si="82"/>
        <v>0</v>
      </c>
      <c r="D99" s="45">
        <f t="shared" si="82"/>
        <v>42.635325372178102</v>
      </c>
      <c r="E99" s="45">
        <f t="shared" si="82"/>
        <v>0.18354619522045398</v>
      </c>
      <c r="F99" s="45">
        <f t="shared" ref="F99:H99" si="114">F593+F619+F645</f>
        <v>9.9110194498739865</v>
      </c>
      <c r="G99" s="45">
        <f t="shared" si="114"/>
        <v>0</v>
      </c>
      <c r="H99" s="45">
        <f t="shared" si="114"/>
        <v>0</v>
      </c>
      <c r="I99" s="44">
        <f t="shared" si="87"/>
        <v>242.58123219794629</v>
      </c>
      <c r="J99" s="5"/>
      <c r="K99" s="21" t="s">
        <v>22</v>
      </c>
      <c r="L99" s="45">
        <f t="shared" si="84"/>
        <v>189.85134118067376</v>
      </c>
      <c r="M99" s="45">
        <f t="shared" si="84"/>
        <v>0</v>
      </c>
      <c r="N99" s="45">
        <f t="shared" si="84"/>
        <v>42.635325372178102</v>
      </c>
      <c r="O99" s="45">
        <f t="shared" si="84"/>
        <v>0.18354619522045398</v>
      </c>
      <c r="P99" s="45">
        <f t="shared" ref="P99:R99" si="115">P593+P619+P645</f>
        <v>190.8490089531991</v>
      </c>
      <c r="Q99" s="45">
        <f t="shared" si="115"/>
        <v>0</v>
      </c>
      <c r="R99" s="45">
        <f t="shared" si="115"/>
        <v>0</v>
      </c>
      <c r="S99" s="47">
        <f t="shared" si="89"/>
        <v>423.51922170127142</v>
      </c>
      <c r="T99" s="5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08"/>
      <c r="AS99"/>
    </row>
    <row r="100" spans="1:45" ht="15">
      <c r="A100" s="8" t="s">
        <v>21</v>
      </c>
      <c r="B100" s="48">
        <f t="shared" si="82"/>
        <v>32.098368889390741</v>
      </c>
      <c r="C100" s="48">
        <f t="shared" si="82"/>
        <v>0</v>
      </c>
      <c r="D100" s="48">
        <f t="shared" si="82"/>
        <v>0.59305773028175446</v>
      </c>
      <c r="E100" s="48">
        <f t="shared" si="82"/>
        <v>0</v>
      </c>
      <c r="F100" s="48">
        <f t="shared" ref="F100:H100" si="116">F594+F620+F646</f>
        <v>0</v>
      </c>
      <c r="G100" s="48">
        <f t="shared" si="116"/>
        <v>0</v>
      </c>
      <c r="H100" s="48">
        <f t="shared" si="116"/>
        <v>0</v>
      </c>
      <c r="I100" s="50">
        <f t="shared" si="87"/>
        <v>32.691426619672498</v>
      </c>
      <c r="J100" s="5"/>
      <c r="K100" s="20" t="s">
        <v>21</v>
      </c>
      <c r="L100" s="51">
        <f t="shared" si="84"/>
        <v>32.098368889390741</v>
      </c>
      <c r="M100" s="51">
        <f t="shared" si="84"/>
        <v>0</v>
      </c>
      <c r="N100" s="51">
        <f t="shared" si="84"/>
        <v>0.59305773028175446</v>
      </c>
      <c r="O100" s="51">
        <f t="shared" si="84"/>
        <v>0</v>
      </c>
      <c r="P100" s="51">
        <f t="shared" ref="P100:R100" si="117">P594+P620+P646</f>
        <v>0</v>
      </c>
      <c r="Q100" s="51">
        <f t="shared" si="117"/>
        <v>0</v>
      </c>
      <c r="R100" s="51">
        <f t="shared" si="117"/>
        <v>0</v>
      </c>
      <c r="S100" s="53">
        <f t="shared" si="89"/>
        <v>32.691426619672498</v>
      </c>
      <c r="T100" s="5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08"/>
      <c r="AS100"/>
    </row>
    <row r="101" spans="1:45" ht="15">
      <c r="A101" s="10" t="s">
        <v>61</v>
      </c>
      <c r="B101" s="45">
        <f t="shared" si="82"/>
        <v>336.80803969024936</v>
      </c>
      <c r="C101" s="45">
        <f t="shared" si="82"/>
        <v>0</v>
      </c>
      <c r="D101" s="45">
        <f t="shared" si="82"/>
        <v>217.37236834348451</v>
      </c>
      <c r="E101" s="45">
        <f t="shared" si="82"/>
        <v>0</v>
      </c>
      <c r="F101" s="45">
        <f t="shared" ref="F101:H101" si="118">F595+F621+F647</f>
        <v>0</v>
      </c>
      <c r="G101" s="45">
        <f t="shared" si="118"/>
        <v>0</v>
      </c>
      <c r="H101" s="45">
        <f t="shared" si="118"/>
        <v>0</v>
      </c>
      <c r="I101" s="44">
        <f t="shared" si="87"/>
        <v>554.1804080337339</v>
      </c>
      <c r="J101" s="5"/>
      <c r="K101" s="22" t="s">
        <v>61</v>
      </c>
      <c r="L101" s="45">
        <f t="shared" si="84"/>
        <v>336.80803969024936</v>
      </c>
      <c r="M101" s="45">
        <f t="shared" si="84"/>
        <v>0</v>
      </c>
      <c r="N101" s="45">
        <f t="shared" si="84"/>
        <v>217.37236834348451</v>
      </c>
      <c r="O101" s="45">
        <f t="shared" si="84"/>
        <v>0</v>
      </c>
      <c r="P101" s="45">
        <f t="shared" ref="P101:R101" si="119">P595+P621+P647</f>
        <v>0</v>
      </c>
      <c r="Q101" s="45">
        <f t="shared" si="119"/>
        <v>0</v>
      </c>
      <c r="R101" s="45">
        <f t="shared" si="119"/>
        <v>0</v>
      </c>
      <c r="S101" s="47">
        <f t="shared" si="89"/>
        <v>554.1804080337339</v>
      </c>
      <c r="T101" s="5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08"/>
      <c r="AS101"/>
    </row>
    <row r="102" spans="1:45">
      <c r="A102" s="11" t="s">
        <v>23</v>
      </c>
      <c r="B102" s="55">
        <f t="shared" si="82"/>
        <v>336.80803969024936</v>
      </c>
      <c r="C102" s="55">
        <f t="shared" si="82"/>
        <v>0</v>
      </c>
      <c r="D102" s="55">
        <f t="shared" si="82"/>
        <v>217.37236834348451</v>
      </c>
      <c r="E102" s="55">
        <f t="shared" si="82"/>
        <v>0</v>
      </c>
      <c r="F102" s="55">
        <f t="shared" ref="F102:H102" si="120">F596+F622+F648</f>
        <v>0</v>
      </c>
      <c r="G102" s="55">
        <f t="shared" si="120"/>
        <v>0</v>
      </c>
      <c r="H102" s="55">
        <f t="shared" si="120"/>
        <v>0</v>
      </c>
      <c r="I102" s="57">
        <f t="shared" si="87"/>
        <v>554.1804080337339</v>
      </c>
      <c r="J102" s="5"/>
      <c r="K102" s="23" t="s">
        <v>23</v>
      </c>
      <c r="L102" s="58">
        <f t="shared" si="84"/>
        <v>336.80803969024936</v>
      </c>
      <c r="M102" s="58">
        <f t="shared" si="84"/>
        <v>0</v>
      </c>
      <c r="N102" s="58">
        <f t="shared" si="84"/>
        <v>217.37236834348451</v>
      </c>
      <c r="O102" s="58">
        <f t="shared" si="84"/>
        <v>0</v>
      </c>
      <c r="P102" s="58">
        <f t="shared" ref="P102:R102" si="121">P596+P622+P648</f>
        <v>0</v>
      </c>
      <c r="Q102" s="58">
        <f t="shared" si="121"/>
        <v>0</v>
      </c>
      <c r="R102" s="58">
        <f t="shared" si="121"/>
        <v>0</v>
      </c>
      <c r="S102" s="60">
        <f t="shared" si="89"/>
        <v>554.1804080337339</v>
      </c>
      <c r="T102" s="5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09"/>
      <c r="AS102"/>
    </row>
    <row r="103" spans="1:45">
      <c r="A103" s="12" t="s">
        <v>19</v>
      </c>
      <c r="B103" s="61">
        <f t="shared" si="82"/>
        <v>0</v>
      </c>
      <c r="C103" s="61">
        <f t="shared" si="82"/>
        <v>0</v>
      </c>
      <c r="D103" s="61">
        <f t="shared" si="82"/>
        <v>0</v>
      </c>
      <c r="E103" s="61">
        <f t="shared" si="82"/>
        <v>0</v>
      </c>
      <c r="F103" s="61">
        <f t="shared" ref="F103:H103" si="122">F597+F623+F649</f>
        <v>0</v>
      </c>
      <c r="G103" s="61">
        <f t="shared" si="122"/>
        <v>0</v>
      </c>
      <c r="H103" s="61">
        <f t="shared" si="122"/>
        <v>0</v>
      </c>
      <c r="I103" s="63">
        <f t="shared" si="87"/>
        <v>0</v>
      </c>
      <c r="J103" s="5"/>
      <c r="K103" s="24" t="s">
        <v>19</v>
      </c>
      <c r="L103" s="61">
        <f t="shared" si="84"/>
        <v>0</v>
      </c>
      <c r="M103" s="61">
        <f t="shared" si="84"/>
        <v>0</v>
      </c>
      <c r="N103" s="61">
        <f t="shared" si="84"/>
        <v>0</v>
      </c>
      <c r="O103" s="61">
        <f t="shared" si="84"/>
        <v>0</v>
      </c>
      <c r="P103" s="61">
        <f t="shared" ref="P103:R103" si="123">P597+P623+P649</f>
        <v>0</v>
      </c>
      <c r="Q103" s="61">
        <f t="shared" si="123"/>
        <v>0</v>
      </c>
      <c r="R103" s="61">
        <f t="shared" si="123"/>
        <v>0</v>
      </c>
      <c r="S103" s="65">
        <f t="shared" si="89"/>
        <v>0</v>
      </c>
      <c r="T103" s="5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09"/>
      <c r="AS103"/>
    </row>
    <row r="104" spans="1:45">
      <c r="A104" s="11" t="s">
        <v>20</v>
      </c>
      <c r="B104" s="55">
        <f t="shared" si="82"/>
        <v>0</v>
      </c>
      <c r="C104" s="55">
        <f t="shared" si="82"/>
        <v>0</v>
      </c>
      <c r="D104" s="55">
        <f t="shared" si="82"/>
        <v>0</v>
      </c>
      <c r="E104" s="55">
        <f t="shared" si="82"/>
        <v>0</v>
      </c>
      <c r="F104" s="55">
        <f t="shared" ref="F104:H104" si="124">F598+F624+F650</f>
        <v>0</v>
      </c>
      <c r="G104" s="55">
        <f t="shared" si="124"/>
        <v>0</v>
      </c>
      <c r="H104" s="55">
        <f t="shared" si="124"/>
        <v>0</v>
      </c>
      <c r="I104" s="57">
        <f t="shared" si="87"/>
        <v>0</v>
      </c>
      <c r="J104" s="5"/>
      <c r="K104" s="23" t="s">
        <v>20</v>
      </c>
      <c r="L104" s="58">
        <f t="shared" si="84"/>
        <v>0</v>
      </c>
      <c r="M104" s="58">
        <f t="shared" si="84"/>
        <v>0</v>
      </c>
      <c r="N104" s="58">
        <f t="shared" si="84"/>
        <v>0</v>
      </c>
      <c r="O104" s="58">
        <f t="shared" si="84"/>
        <v>0</v>
      </c>
      <c r="P104" s="58">
        <f t="shared" ref="P104:R104" si="125">P598+P624+P650</f>
        <v>0</v>
      </c>
      <c r="Q104" s="58">
        <f t="shared" si="125"/>
        <v>0</v>
      </c>
      <c r="R104" s="58">
        <f t="shared" si="125"/>
        <v>0</v>
      </c>
      <c r="S104" s="60">
        <f t="shared" si="89"/>
        <v>0</v>
      </c>
      <c r="T104" s="5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09"/>
      <c r="AS104"/>
    </row>
    <row r="105" spans="1:45" ht="15" thickBot="1">
      <c r="A105" s="13" t="s">
        <v>11</v>
      </c>
      <c r="B105" s="66">
        <f t="shared" si="82"/>
        <v>0</v>
      </c>
      <c r="C105" s="66">
        <f t="shared" si="82"/>
        <v>0</v>
      </c>
      <c r="D105" s="66">
        <f t="shared" si="82"/>
        <v>0</v>
      </c>
      <c r="E105" s="66">
        <f t="shared" si="82"/>
        <v>0</v>
      </c>
      <c r="F105" s="66">
        <f t="shared" ref="F105:H105" si="126">F599+F625+F651</f>
        <v>0</v>
      </c>
      <c r="G105" s="66">
        <f t="shared" si="126"/>
        <v>0</v>
      </c>
      <c r="H105" s="66">
        <f t="shared" si="126"/>
        <v>0</v>
      </c>
      <c r="I105" s="68">
        <f t="shared" si="87"/>
        <v>0</v>
      </c>
      <c r="J105" s="5"/>
      <c r="K105" s="25" t="s">
        <v>11</v>
      </c>
      <c r="L105" s="66">
        <f t="shared" si="84"/>
        <v>0</v>
      </c>
      <c r="M105" s="66">
        <f t="shared" si="84"/>
        <v>0</v>
      </c>
      <c r="N105" s="66">
        <f t="shared" si="84"/>
        <v>0</v>
      </c>
      <c r="O105" s="66">
        <f t="shared" si="84"/>
        <v>0</v>
      </c>
      <c r="P105" s="66">
        <f t="shared" ref="P105:R105" si="127">P599+P625+P651</f>
        <v>0</v>
      </c>
      <c r="Q105" s="66">
        <f t="shared" si="127"/>
        <v>0</v>
      </c>
      <c r="R105" s="66">
        <f t="shared" si="127"/>
        <v>0</v>
      </c>
      <c r="S105" s="70">
        <f t="shared" si="89"/>
        <v>0</v>
      </c>
      <c r="T105" s="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09"/>
      <c r="AS105"/>
    </row>
    <row r="106" spans="1:45" ht="15">
      <c r="A106" s="14" t="s">
        <v>26</v>
      </c>
      <c r="B106" s="71">
        <f>SUM(B85:B101)</f>
        <v>12156.820528687067</v>
      </c>
      <c r="C106" s="71">
        <f t="shared" ref="C106:I106" si="128">SUM(C85:C101)</f>
        <v>229.46465351482843</v>
      </c>
      <c r="D106" s="71">
        <f t="shared" si="128"/>
        <v>3136.2438255306083</v>
      </c>
      <c r="E106" s="71">
        <f t="shared" si="128"/>
        <v>1384.2116728451856</v>
      </c>
      <c r="F106" s="71">
        <f t="shared" si="128"/>
        <v>187.94016252517852</v>
      </c>
      <c r="G106" s="71">
        <f t="shared" si="128"/>
        <v>1048.1835274089774</v>
      </c>
      <c r="H106" s="72">
        <f t="shared" si="128"/>
        <v>0.41925920862319355</v>
      </c>
      <c r="I106" s="44">
        <f t="shared" si="128"/>
        <v>18143.28362972047</v>
      </c>
      <c r="J106" s="5"/>
      <c r="K106" s="26" t="s">
        <v>26</v>
      </c>
      <c r="L106" s="71">
        <f>SUM(L85:L101)</f>
        <v>12156.820528687067</v>
      </c>
      <c r="M106" s="71">
        <f t="shared" ref="M106:S106" si="129">SUM(M85:M101)</f>
        <v>229.46465351482843</v>
      </c>
      <c r="N106" s="71">
        <f t="shared" si="129"/>
        <v>3136.2438255306083</v>
      </c>
      <c r="O106" s="71">
        <f t="shared" si="129"/>
        <v>1384.2116728451856</v>
      </c>
      <c r="P106" s="71">
        <f t="shared" si="129"/>
        <v>7707.3777254571442</v>
      </c>
      <c r="Q106" s="71">
        <f t="shared" si="129"/>
        <v>1048.1835274089774</v>
      </c>
      <c r="R106" s="72">
        <f t="shared" si="129"/>
        <v>0.41925920862319355</v>
      </c>
      <c r="S106" s="73">
        <f t="shared" si="129"/>
        <v>25662.721192652432</v>
      </c>
      <c r="T106" s="5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08"/>
      <c r="AS106"/>
    </row>
    <row r="107" spans="1:45" s="2" customFormat="1" ht="15" thickBot="1">
      <c r="A107" s="17" t="s">
        <v>100</v>
      </c>
      <c r="B107" s="100">
        <f>IF($I106=0,"-",B106/$I106)</f>
        <v>0.67004522316858939</v>
      </c>
      <c r="C107" s="100">
        <f t="shared" ref="C107:H107" si="130">IF($I106=0,"-",C106/$I106)</f>
        <v>1.2647360764340525E-2</v>
      </c>
      <c r="D107" s="100">
        <f t="shared" si="130"/>
        <v>0.17285976946274129</v>
      </c>
      <c r="E107" s="100">
        <f t="shared" si="130"/>
        <v>7.6293338135204572E-2</v>
      </c>
      <c r="F107" s="100">
        <f t="shared" si="130"/>
        <v>1.0358663093229397E-2</v>
      </c>
      <c r="G107" s="100">
        <f t="shared" si="130"/>
        <v>5.7772537143824972E-2</v>
      </c>
      <c r="H107" s="101">
        <f t="shared" si="130"/>
        <v>2.3108232069767462E-5</v>
      </c>
      <c r="I107" s="102">
        <f>SUM(B107:H107)</f>
        <v>0.99999999999999989</v>
      </c>
      <c r="K107" s="27" t="s">
        <v>100</v>
      </c>
      <c r="L107" s="76">
        <f>IF($S106=0,"-",L106/$S106)</f>
        <v>0.47371517764716708</v>
      </c>
      <c r="M107" s="76">
        <f t="shared" ref="M107:R107" si="131">IF($S106=0,"-",M106/$S106)</f>
        <v>8.941555799644783E-3</v>
      </c>
      <c r="N107" s="76">
        <f t="shared" si="131"/>
        <v>0.1222101039864999</v>
      </c>
      <c r="O107" s="76">
        <f t="shared" si="131"/>
        <v>5.3938616347572028E-2</v>
      </c>
      <c r="P107" s="76">
        <f t="shared" si="131"/>
        <v>0.30033361106163076</v>
      </c>
      <c r="Q107" s="76">
        <f t="shared" si="131"/>
        <v>4.0844597871759827E-2</v>
      </c>
      <c r="R107" s="77">
        <f t="shared" si="131"/>
        <v>1.6337285725694315E-5</v>
      </c>
      <c r="S107" s="78">
        <f>SUM(L107:R107)</f>
        <v>1</v>
      </c>
      <c r="AI107" s="110"/>
    </row>
    <row r="108" spans="1:45" ht="15" thickBot="1">
      <c r="A108" s="18"/>
      <c r="B108" s="111"/>
      <c r="C108" s="111"/>
      <c r="D108" s="111"/>
      <c r="E108" s="111"/>
      <c r="F108" s="111"/>
      <c r="G108" s="111"/>
      <c r="H108" s="111"/>
      <c r="I108" s="111"/>
      <c r="K108" s="18"/>
      <c r="AI108" s="5"/>
      <c r="AS108"/>
    </row>
    <row r="109" spans="1:45" ht="28.5">
      <c r="A109" s="431" t="s">
        <v>29</v>
      </c>
      <c r="B109" s="37" t="s">
        <v>0</v>
      </c>
      <c r="C109" s="37" t="s">
        <v>1</v>
      </c>
      <c r="D109" s="37" t="s">
        <v>2</v>
      </c>
      <c r="E109" s="37" t="s">
        <v>3</v>
      </c>
      <c r="F109" s="37" t="s">
        <v>27</v>
      </c>
      <c r="G109" s="37" t="s">
        <v>4</v>
      </c>
      <c r="H109" s="37" t="s">
        <v>5</v>
      </c>
      <c r="I109" s="38" t="s">
        <v>6</v>
      </c>
      <c r="K109" s="381" t="s">
        <v>29</v>
      </c>
      <c r="L109" s="39" t="s">
        <v>0</v>
      </c>
      <c r="M109" s="39" t="s">
        <v>1</v>
      </c>
      <c r="N109" s="39" t="s">
        <v>2</v>
      </c>
      <c r="O109" s="39" t="s">
        <v>3</v>
      </c>
      <c r="P109" s="39" t="s">
        <v>27</v>
      </c>
      <c r="Q109" s="39" t="s">
        <v>4</v>
      </c>
      <c r="R109" s="39" t="s">
        <v>5</v>
      </c>
      <c r="S109" s="40" t="s">
        <v>6</v>
      </c>
      <c r="U109" s="383" t="s">
        <v>29</v>
      </c>
      <c r="V109" s="79" t="s">
        <v>69</v>
      </c>
      <c r="W109" s="79" t="s">
        <v>70</v>
      </c>
      <c r="X109" s="79" t="s">
        <v>4</v>
      </c>
      <c r="Y109" s="79" t="s">
        <v>1</v>
      </c>
      <c r="Z109" s="79" t="s">
        <v>2</v>
      </c>
      <c r="AA109" s="79" t="s">
        <v>3</v>
      </c>
      <c r="AB109" s="79" t="s">
        <v>52</v>
      </c>
      <c r="AC109" s="79" t="s">
        <v>64</v>
      </c>
      <c r="AD109" s="80" t="s">
        <v>72</v>
      </c>
      <c r="AE109" s="80" t="s">
        <v>79</v>
      </c>
      <c r="AF109" s="80" t="s">
        <v>73</v>
      </c>
      <c r="AG109" s="80" t="s">
        <v>80</v>
      </c>
      <c r="AH109" s="80" t="s">
        <v>81</v>
      </c>
      <c r="AI109" s="81" t="s">
        <v>60</v>
      </c>
      <c r="AS109"/>
    </row>
    <row r="110" spans="1:45" ht="15" customHeight="1">
      <c r="A110" s="432" t="s">
        <v>29</v>
      </c>
      <c r="B110" s="372" t="s">
        <v>109</v>
      </c>
      <c r="C110" s="373"/>
      <c r="D110" s="373"/>
      <c r="E110" s="373"/>
      <c r="F110" s="373"/>
      <c r="G110" s="373"/>
      <c r="H110" s="373"/>
      <c r="I110" s="374"/>
      <c r="K110" s="382" t="s">
        <v>29</v>
      </c>
      <c r="L110" s="369" t="s">
        <v>109</v>
      </c>
      <c r="M110" s="370"/>
      <c r="N110" s="370"/>
      <c r="O110" s="370"/>
      <c r="P110" s="370"/>
      <c r="Q110" s="370"/>
      <c r="R110" s="370"/>
      <c r="S110" s="371"/>
      <c r="U110" s="384" t="s">
        <v>29</v>
      </c>
      <c r="V110" s="379" t="s">
        <v>109</v>
      </c>
      <c r="W110" s="379"/>
      <c r="X110" s="379"/>
      <c r="Y110" s="379"/>
      <c r="Z110" s="379"/>
      <c r="AA110" s="379"/>
      <c r="AB110" s="379"/>
      <c r="AC110" s="379"/>
      <c r="AD110" s="379"/>
      <c r="AE110" s="379"/>
      <c r="AF110" s="379"/>
      <c r="AG110" s="379"/>
      <c r="AH110" s="379"/>
      <c r="AI110" s="380"/>
      <c r="AS110"/>
    </row>
    <row r="111" spans="1:45" ht="15">
      <c r="A111" s="7" t="s">
        <v>7</v>
      </c>
      <c r="B111" s="42">
        <v>0</v>
      </c>
      <c r="C111" s="42">
        <v>0</v>
      </c>
      <c r="D111" s="42">
        <v>0</v>
      </c>
      <c r="E111" s="42">
        <v>0</v>
      </c>
      <c r="F111" s="399"/>
      <c r="G111" s="42">
        <v>0</v>
      </c>
      <c r="H111" s="43">
        <v>0</v>
      </c>
      <c r="I111" s="44">
        <f>SUM(B111:H111)</f>
        <v>0</v>
      </c>
      <c r="J111" s="5"/>
      <c r="K111" s="28" t="s">
        <v>7</v>
      </c>
      <c r="L111" s="42">
        <v>0</v>
      </c>
      <c r="M111" s="42">
        <v>0</v>
      </c>
      <c r="N111" s="42">
        <v>0</v>
      </c>
      <c r="O111" s="42">
        <v>0</v>
      </c>
      <c r="P111" s="42">
        <v>0</v>
      </c>
      <c r="Q111" s="42">
        <v>0</v>
      </c>
      <c r="R111" s="82">
        <v>0</v>
      </c>
      <c r="S111" s="83">
        <f>SUM(L111:R111)</f>
        <v>0</v>
      </c>
      <c r="U111" s="29" t="s">
        <v>7</v>
      </c>
      <c r="V111" s="84">
        <v>0</v>
      </c>
      <c r="W111" s="84">
        <v>0</v>
      </c>
      <c r="X111" s="84">
        <v>0</v>
      </c>
      <c r="Y111" s="84">
        <v>0</v>
      </c>
      <c r="Z111" s="84">
        <v>0</v>
      </c>
      <c r="AA111" s="84">
        <v>0</v>
      </c>
      <c r="AB111" s="84">
        <v>0</v>
      </c>
      <c r="AC111" s="85">
        <v>0</v>
      </c>
      <c r="AD111" s="86">
        <v>0</v>
      </c>
      <c r="AE111" s="86">
        <v>0</v>
      </c>
      <c r="AF111" s="86">
        <v>0</v>
      </c>
      <c r="AG111" s="86">
        <v>0</v>
      </c>
      <c r="AH111" s="86">
        <v>0</v>
      </c>
      <c r="AI111" s="87">
        <f>SUM(V111:AC111)</f>
        <v>0</v>
      </c>
      <c r="AS111"/>
    </row>
    <row r="112" spans="1:45" ht="15">
      <c r="A112" s="8" t="s">
        <v>8</v>
      </c>
      <c r="B112" s="48">
        <v>0</v>
      </c>
      <c r="C112" s="48">
        <v>0</v>
      </c>
      <c r="D112" s="48">
        <v>0</v>
      </c>
      <c r="E112" s="48">
        <v>0</v>
      </c>
      <c r="F112" s="400"/>
      <c r="G112" s="48">
        <v>0</v>
      </c>
      <c r="H112" s="49">
        <v>0</v>
      </c>
      <c r="I112" s="50">
        <f t="shared" ref="I112:I131" si="132">SUM(B112:H112)</f>
        <v>0</v>
      </c>
      <c r="J112" s="5"/>
      <c r="K112" s="20" t="s">
        <v>8</v>
      </c>
      <c r="L112" s="51">
        <v>0</v>
      </c>
      <c r="M112" s="51">
        <v>0</v>
      </c>
      <c r="N112" s="51">
        <v>0</v>
      </c>
      <c r="O112" s="51">
        <v>0</v>
      </c>
      <c r="P112" s="51">
        <v>0</v>
      </c>
      <c r="Q112" s="51">
        <v>0</v>
      </c>
      <c r="R112" s="52">
        <v>0</v>
      </c>
      <c r="S112" s="53">
        <f t="shared" ref="S112:S131" si="133">SUM(L112:R112)</f>
        <v>0</v>
      </c>
      <c r="U112" s="30" t="s">
        <v>8</v>
      </c>
      <c r="V112" s="88">
        <v>0</v>
      </c>
      <c r="W112" s="88">
        <v>0</v>
      </c>
      <c r="X112" s="88">
        <v>0</v>
      </c>
      <c r="Y112" s="88">
        <v>0</v>
      </c>
      <c r="Z112" s="88">
        <v>0</v>
      </c>
      <c r="AA112" s="88">
        <v>0</v>
      </c>
      <c r="AB112" s="88">
        <v>0</v>
      </c>
      <c r="AC112" s="89">
        <v>0</v>
      </c>
      <c r="AD112" s="88">
        <v>0</v>
      </c>
      <c r="AE112" s="88">
        <v>0</v>
      </c>
      <c r="AF112" s="88">
        <v>0</v>
      </c>
      <c r="AG112" s="88">
        <v>0</v>
      </c>
      <c r="AH112" s="88">
        <v>0</v>
      </c>
      <c r="AI112" s="90">
        <f t="shared" ref="AI112:AI131" si="134">SUM(V112:AC112)</f>
        <v>0</v>
      </c>
      <c r="AS112"/>
    </row>
    <row r="113" spans="1:45" ht="15">
      <c r="A113" s="9" t="s">
        <v>10</v>
      </c>
      <c r="B113" s="45">
        <v>0</v>
      </c>
      <c r="C113" s="45">
        <v>0</v>
      </c>
      <c r="D113" s="45">
        <v>0</v>
      </c>
      <c r="E113" s="45">
        <v>0</v>
      </c>
      <c r="F113" s="400"/>
      <c r="G113" s="45">
        <v>0</v>
      </c>
      <c r="H113" s="54">
        <v>0</v>
      </c>
      <c r="I113" s="44">
        <f t="shared" si="132"/>
        <v>0</v>
      </c>
      <c r="J113" s="5"/>
      <c r="K113" s="21" t="s">
        <v>10</v>
      </c>
      <c r="L113" s="45">
        <v>0</v>
      </c>
      <c r="M113" s="45">
        <v>0</v>
      </c>
      <c r="N113" s="45">
        <v>0</v>
      </c>
      <c r="O113" s="45">
        <v>0</v>
      </c>
      <c r="P113" s="45">
        <v>0</v>
      </c>
      <c r="Q113" s="45">
        <v>0</v>
      </c>
      <c r="R113" s="46">
        <v>0</v>
      </c>
      <c r="S113" s="47">
        <f t="shared" si="133"/>
        <v>0</v>
      </c>
      <c r="U113" s="31" t="s">
        <v>10</v>
      </c>
      <c r="V113" s="84">
        <v>0</v>
      </c>
      <c r="W113" s="84">
        <v>0</v>
      </c>
      <c r="X113" s="84">
        <v>0</v>
      </c>
      <c r="Y113" s="84">
        <v>0</v>
      </c>
      <c r="Z113" s="84">
        <v>0</v>
      </c>
      <c r="AA113" s="84">
        <v>0</v>
      </c>
      <c r="AB113" s="84">
        <v>0</v>
      </c>
      <c r="AC113" s="85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7">
        <f t="shared" si="134"/>
        <v>0</v>
      </c>
      <c r="AS113"/>
    </row>
    <row r="114" spans="1:45" ht="15">
      <c r="A114" s="8" t="s">
        <v>53</v>
      </c>
      <c r="B114" s="48">
        <v>0</v>
      </c>
      <c r="C114" s="48">
        <v>0</v>
      </c>
      <c r="D114" s="48">
        <v>0</v>
      </c>
      <c r="E114" s="48">
        <v>0</v>
      </c>
      <c r="F114" s="400"/>
      <c r="G114" s="48">
        <v>0</v>
      </c>
      <c r="H114" s="49">
        <v>0</v>
      </c>
      <c r="I114" s="50">
        <f t="shared" si="132"/>
        <v>0</v>
      </c>
      <c r="J114" s="5"/>
      <c r="K114" s="20" t="s">
        <v>53</v>
      </c>
      <c r="L114" s="51">
        <v>0</v>
      </c>
      <c r="M114" s="51">
        <v>0</v>
      </c>
      <c r="N114" s="51">
        <v>0</v>
      </c>
      <c r="O114" s="51">
        <v>0</v>
      </c>
      <c r="P114" s="51">
        <v>0</v>
      </c>
      <c r="Q114" s="51">
        <v>0</v>
      </c>
      <c r="R114" s="52">
        <v>0</v>
      </c>
      <c r="S114" s="53">
        <f t="shared" si="133"/>
        <v>0</v>
      </c>
      <c r="U114" s="30" t="s">
        <v>53</v>
      </c>
      <c r="V114" s="88">
        <v>0</v>
      </c>
      <c r="W114" s="88">
        <v>0</v>
      </c>
      <c r="X114" s="88">
        <v>0</v>
      </c>
      <c r="Y114" s="88">
        <v>0</v>
      </c>
      <c r="Z114" s="88">
        <v>0</v>
      </c>
      <c r="AA114" s="88">
        <v>0</v>
      </c>
      <c r="AB114" s="88">
        <v>0</v>
      </c>
      <c r="AC114" s="89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90">
        <f t="shared" si="134"/>
        <v>0</v>
      </c>
      <c r="AS114"/>
    </row>
    <row r="115" spans="1:45" ht="15">
      <c r="A115" s="9" t="s">
        <v>16</v>
      </c>
      <c r="B115" s="45">
        <v>4.6497951199825317E-4</v>
      </c>
      <c r="C115" s="45">
        <v>0</v>
      </c>
      <c r="D115" s="45">
        <v>6.9746926799737971E-2</v>
      </c>
      <c r="E115" s="45">
        <v>0</v>
      </c>
      <c r="F115" s="400"/>
      <c r="G115" s="45">
        <v>0</v>
      </c>
      <c r="H115" s="54">
        <v>0</v>
      </c>
      <c r="I115" s="44">
        <f t="shared" si="132"/>
        <v>7.0211906311736225E-2</v>
      </c>
      <c r="J115" s="5"/>
      <c r="K115" s="21" t="s">
        <v>16</v>
      </c>
      <c r="L115" s="45">
        <v>4.6497951199825317E-4</v>
      </c>
      <c r="M115" s="45">
        <v>0</v>
      </c>
      <c r="N115" s="45">
        <v>6.9746926799737971E-2</v>
      </c>
      <c r="O115" s="45">
        <v>0</v>
      </c>
      <c r="P115" s="45">
        <v>0</v>
      </c>
      <c r="Q115" s="45">
        <v>0</v>
      </c>
      <c r="R115" s="46">
        <v>0</v>
      </c>
      <c r="S115" s="47">
        <f t="shared" si="133"/>
        <v>7.0211906311736225E-2</v>
      </c>
      <c r="U115" s="31" t="s">
        <v>16</v>
      </c>
      <c r="V115" s="84">
        <v>4.6497951199825317E-4</v>
      </c>
      <c r="W115" s="84">
        <v>0</v>
      </c>
      <c r="X115" s="84">
        <v>0</v>
      </c>
      <c r="Y115" s="84">
        <v>0</v>
      </c>
      <c r="Z115" s="84">
        <v>0</v>
      </c>
      <c r="AA115" s="84">
        <v>0</v>
      </c>
      <c r="AB115" s="84">
        <v>0</v>
      </c>
      <c r="AC115" s="85">
        <v>6.9746926799737971E-2</v>
      </c>
      <c r="AD115" s="86">
        <v>0</v>
      </c>
      <c r="AE115" s="86">
        <v>0</v>
      </c>
      <c r="AF115" s="86">
        <v>0</v>
      </c>
      <c r="AG115" s="86">
        <v>6.9746926799737971E-2</v>
      </c>
      <c r="AH115" s="86">
        <v>0</v>
      </c>
      <c r="AI115" s="87">
        <f t="shared" si="134"/>
        <v>7.0211906311736225E-2</v>
      </c>
      <c r="AS115"/>
    </row>
    <row r="116" spans="1:45" ht="15">
      <c r="A116" s="8" t="s">
        <v>65</v>
      </c>
      <c r="B116" s="48">
        <v>0</v>
      </c>
      <c r="C116" s="48">
        <v>0</v>
      </c>
      <c r="D116" s="48">
        <v>9.3150924050587596E-3</v>
      </c>
      <c r="E116" s="48">
        <v>0</v>
      </c>
      <c r="F116" s="400"/>
      <c r="G116" s="48">
        <v>0</v>
      </c>
      <c r="H116" s="49">
        <v>0</v>
      </c>
      <c r="I116" s="50">
        <f t="shared" si="132"/>
        <v>9.3150924050587596E-3</v>
      </c>
      <c r="J116" s="5"/>
      <c r="K116" s="20" t="s">
        <v>65</v>
      </c>
      <c r="L116" s="51">
        <v>0</v>
      </c>
      <c r="M116" s="51">
        <v>0</v>
      </c>
      <c r="N116" s="51">
        <v>9.3150924050587596E-3</v>
      </c>
      <c r="O116" s="51">
        <v>0</v>
      </c>
      <c r="P116" s="51">
        <v>0</v>
      </c>
      <c r="Q116" s="51">
        <v>0</v>
      </c>
      <c r="R116" s="52">
        <v>0</v>
      </c>
      <c r="S116" s="53">
        <f t="shared" si="133"/>
        <v>9.3150924050587596E-3</v>
      </c>
      <c r="U116" s="30" t="s">
        <v>54</v>
      </c>
      <c r="V116" s="88">
        <v>0</v>
      </c>
      <c r="W116" s="88">
        <v>0</v>
      </c>
      <c r="X116" s="88">
        <v>0</v>
      </c>
      <c r="Y116" s="88">
        <v>0</v>
      </c>
      <c r="Z116" s="88">
        <v>9.3150924050587596E-3</v>
      </c>
      <c r="AA116" s="88">
        <v>0</v>
      </c>
      <c r="AB116" s="88">
        <v>0</v>
      </c>
      <c r="AC116" s="89">
        <v>0</v>
      </c>
      <c r="AD116" s="88">
        <v>0</v>
      </c>
      <c r="AE116" s="88">
        <v>0</v>
      </c>
      <c r="AF116" s="88">
        <v>0</v>
      </c>
      <c r="AG116" s="88">
        <v>0</v>
      </c>
      <c r="AH116" s="88">
        <v>0</v>
      </c>
      <c r="AI116" s="90">
        <f t="shared" si="134"/>
        <v>9.3150924050587596E-3</v>
      </c>
      <c r="AS116"/>
    </row>
    <row r="117" spans="1:45" ht="15">
      <c r="A117" s="9" t="s">
        <v>55</v>
      </c>
      <c r="B117" s="45">
        <v>0</v>
      </c>
      <c r="C117" s="45">
        <v>0</v>
      </c>
      <c r="D117" s="45">
        <v>0</v>
      </c>
      <c r="E117" s="45">
        <v>1.717962532121229E-2</v>
      </c>
      <c r="F117" s="400"/>
      <c r="G117" s="45">
        <v>0</v>
      </c>
      <c r="H117" s="54">
        <v>0</v>
      </c>
      <c r="I117" s="44">
        <f t="shared" si="132"/>
        <v>1.717962532121229E-2</v>
      </c>
      <c r="J117" s="5"/>
      <c r="K117" s="21" t="s">
        <v>55</v>
      </c>
      <c r="L117" s="45">
        <v>0</v>
      </c>
      <c r="M117" s="45">
        <v>0</v>
      </c>
      <c r="N117" s="45">
        <v>0</v>
      </c>
      <c r="O117" s="45">
        <v>1.717962532121229E-2</v>
      </c>
      <c r="P117" s="45">
        <v>1.3921267951662428</v>
      </c>
      <c r="Q117" s="45">
        <v>0</v>
      </c>
      <c r="R117" s="46">
        <v>0</v>
      </c>
      <c r="S117" s="47">
        <f t="shared" si="133"/>
        <v>1.409306420487455</v>
      </c>
      <c r="U117" s="31" t="s">
        <v>55</v>
      </c>
      <c r="V117" s="84">
        <v>0</v>
      </c>
      <c r="W117" s="84">
        <v>0</v>
      </c>
      <c r="X117" s="84">
        <v>0</v>
      </c>
      <c r="Y117" s="84">
        <v>0</v>
      </c>
      <c r="Z117" s="84">
        <v>0</v>
      </c>
      <c r="AA117" s="84">
        <v>1.717962532121229E-2</v>
      </c>
      <c r="AB117" s="84">
        <v>1.3921267951662428</v>
      </c>
      <c r="AC117" s="85">
        <v>0</v>
      </c>
      <c r="AD117" s="84">
        <v>0</v>
      </c>
      <c r="AE117" s="84">
        <v>0</v>
      </c>
      <c r="AF117" s="84">
        <v>0</v>
      </c>
      <c r="AG117" s="84">
        <v>0</v>
      </c>
      <c r="AH117" s="84">
        <v>0</v>
      </c>
      <c r="AI117" s="87">
        <f t="shared" si="134"/>
        <v>1.409306420487455</v>
      </c>
      <c r="AS117"/>
    </row>
    <row r="118" spans="1:45" ht="15">
      <c r="A118" s="8" t="s">
        <v>12</v>
      </c>
      <c r="B118" s="48">
        <v>0</v>
      </c>
      <c r="C118" s="48">
        <v>0</v>
      </c>
      <c r="D118" s="48">
        <v>0</v>
      </c>
      <c r="E118" s="48">
        <v>0</v>
      </c>
      <c r="F118" s="400"/>
      <c r="G118" s="48">
        <v>0</v>
      </c>
      <c r="H118" s="49">
        <v>0</v>
      </c>
      <c r="I118" s="50">
        <f t="shared" si="132"/>
        <v>0</v>
      </c>
      <c r="J118" s="5"/>
      <c r="K118" s="20" t="s">
        <v>12</v>
      </c>
      <c r="L118" s="51">
        <v>0</v>
      </c>
      <c r="M118" s="51">
        <v>0</v>
      </c>
      <c r="N118" s="51">
        <v>0</v>
      </c>
      <c r="O118" s="51">
        <v>0</v>
      </c>
      <c r="P118" s="51">
        <v>2.1999774634251974E-2</v>
      </c>
      <c r="Q118" s="51">
        <v>0</v>
      </c>
      <c r="R118" s="52">
        <v>0</v>
      </c>
      <c r="S118" s="53">
        <f t="shared" si="133"/>
        <v>2.1999774634251974E-2</v>
      </c>
      <c r="U118" s="30" t="s">
        <v>12</v>
      </c>
      <c r="V118" s="88">
        <v>0</v>
      </c>
      <c r="W118" s="88">
        <v>0</v>
      </c>
      <c r="X118" s="88">
        <v>0</v>
      </c>
      <c r="Y118" s="88">
        <v>0</v>
      </c>
      <c r="Z118" s="88">
        <v>0</v>
      </c>
      <c r="AA118" s="88">
        <v>0</v>
      </c>
      <c r="AB118" s="88">
        <v>2.1999774634251974E-2</v>
      </c>
      <c r="AC118" s="89">
        <v>0</v>
      </c>
      <c r="AD118" s="88">
        <v>0</v>
      </c>
      <c r="AE118" s="88">
        <v>0</v>
      </c>
      <c r="AF118" s="88">
        <v>0</v>
      </c>
      <c r="AG118" s="88">
        <v>0</v>
      </c>
      <c r="AH118" s="88">
        <v>0</v>
      </c>
      <c r="AI118" s="90">
        <f t="shared" si="134"/>
        <v>2.1999774634251974E-2</v>
      </c>
      <c r="AS118"/>
    </row>
    <row r="119" spans="1:45" ht="15">
      <c r="A119" s="9" t="s">
        <v>56</v>
      </c>
      <c r="B119" s="45">
        <v>0</v>
      </c>
      <c r="C119" s="45">
        <v>0</v>
      </c>
      <c r="D119" s="45">
        <v>0</v>
      </c>
      <c r="E119" s="45">
        <v>0</v>
      </c>
      <c r="F119" s="400"/>
      <c r="G119" s="45">
        <v>0</v>
      </c>
      <c r="H119" s="54">
        <v>0</v>
      </c>
      <c r="I119" s="44">
        <f t="shared" si="132"/>
        <v>0</v>
      </c>
      <c r="J119" s="5"/>
      <c r="K119" s="21" t="s">
        <v>56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6">
        <v>0</v>
      </c>
      <c r="S119" s="47">
        <f t="shared" si="133"/>
        <v>0</v>
      </c>
      <c r="U119" s="31" t="s">
        <v>56</v>
      </c>
      <c r="V119" s="84">
        <v>0</v>
      </c>
      <c r="W119" s="84">
        <v>0</v>
      </c>
      <c r="X119" s="84">
        <v>0</v>
      </c>
      <c r="Y119" s="84">
        <v>0</v>
      </c>
      <c r="Z119" s="84">
        <v>0</v>
      </c>
      <c r="AA119" s="84">
        <v>0</v>
      </c>
      <c r="AB119" s="84">
        <v>0</v>
      </c>
      <c r="AC119" s="85">
        <v>0</v>
      </c>
      <c r="AD119" s="84">
        <v>0</v>
      </c>
      <c r="AE119" s="84">
        <v>0</v>
      </c>
      <c r="AF119" s="84">
        <v>0</v>
      </c>
      <c r="AG119" s="84">
        <v>0</v>
      </c>
      <c r="AH119" s="84">
        <v>0</v>
      </c>
      <c r="AI119" s="87">
        <f t="shared" si="134"/>
        <v>0</v>
      </c>
      <c r="AS119"/>
    </row>
    <row r="120" spans="1:45" ht="15">
      <c r="A120" s="8" t="s">
        <v>17</v>
      </c>
      <c r="B120" s="48">
        <v>1.5492476460536404E-3</v>
      </c>
      <c r="C120" s="48">
        <v>0</v>
      </c>
      <c r="D120" s="48">
        <v>4.9581203591621575E-2</v>
      </c>
      <c r="E120" s="48">
        <v>0</v>
      </c>
      <c r="F120" s="400"/>
      <c r="G120" s="48">
        <v>0</v>
      </c>
      <c r="H120" s="49">
        <v>0</v>
      </c>
      <c r="I120" s="50">
        <f t="shared" si="132"/>
        <v>5.1130451237675213E-2</v>
      </c>
      <c r="J120" s="5"/>
      <c r="K120" s="20" t="s">
        <v>17</v>
      </c>
      <c r="L120" s="51">
        <v>1.5492476460536404E-3</v>
      </c>
      <c r="M120" s="51">
        <v>0</v>
      </c>
      <c r="N120" s="51">
        <v>4.9581203591621575E-2</v>
      </c>
      <c r="O120" s="51">
        <v>0</v>
      </c>
      <c r="P120" s="51">
        <v>0</v>
      </c>
      <c r="Q120" s="51">
        <v>0</v>
      </c>
      <c r="R120" s="52">
        <v>0</v>
      </c>
      <c r="S120" s="53">
        <f t="shared" si="133"/>
        <v>5.1130451237675213E-2</v>
      </c>
      <c r="U120" s="30" t="s">
        <v>17</v>
      </c>
      <c r="V120" s="88">
        <v>1.5492476460536404E-3</v>
      </c>
      <c r="W120" s="88">
        <v>0</v>
      </c>
      <c r="X120" s="88">
        <v>0</v>
      </c>
      <c r="Y120" s="88">
        <v>0</v>
      </c>
      <c r="Z120" s="88">
        <v>4.9581203591621575E-2</v>
      </c>
      <c r="AA120" s="88">
        <v>0</v>
      </c>
      <c r="AB120" s="88">
        <v>0</v>
      </c>
      <c r="AC120" s="89">
        <v>0</v>
      </c>
      <c r="AD120" s="88">
        <v>0</v>
      </c>
      <c r="AE120" s="88">
        <v>0</v>
      </c>
      <c r="AF120" s="88">
        <v>0</v>
      </c>
      <c r="AG120" s="88">
        <v>0</v>
      </c>
      <c r="AH120" s="88">
        <v>0</v>
      </c>
      <c r="AI120" s="90">
        <f t="shared" si="134"/>
        <v>5.1130451237675213E-2</v>
      </c>
      <c r="AS120"/>
    </row>
    <row r="121" spans="1:45" ht="15">
      <c r="A121" s="9" t="s">
        <v>141</v>
      </c>
      <c r="B121" s="45">
        <v>1.307129573992915</v>
      </c>
      <c r="C121" s="45">
        <v>1.0113559264196592</v>
      </c>
      <c r="D121" s="45">
        <v>25.896490371252249</v>
      </c>
      <c r="E121" s="45">
        <v>0</v>
      </c>
      <c r="F121" s="400"/>
      <c r="G121" s="45">
        <v>0</v>
      </c>
      <c r="H121" s="54">
        <v>0</v>
      </c>
      <c r="I121" s="44">
        <f t="shared" si="132"/>
        <v>28.214975871664823</v>
      </c>
      <c r="J121" s="5"/>
      <c r="K121" s="21" t="s">
        <v>141</v>
      </c>
      <c r="L121" s="45">
        <v>1.307129573992915</v>
      </c>
      <c r="M121" s="45">
        <v>1.0113559264196592</v>
      </c>
      <c r="N121" s="45">
        <v>25.896490371252249</v>
      </c>
      <c r="O121" s="45">
        <v>0</v>
      </c>
      <c r="P121" s="45">
        <v>0</v>
      </c>
      <c r="Q121" s="45">
        <v>0</v>
      </c>
      <c r="R121" s="46">
        <v>0</v>
      </c>
      <c r="S121" s="47">
        <f t="shared" si="133"/>
        <v>28.214975871664823</v>
      </c>
      <c r="U121" s="31" t="s">
        <v>141</v>
      </c>
      <c r="V121" s="84">
        <v>1.2262054132989277</v>
      </c>
      <c r="W121" s="84">
        <v>0</v>
      </c>
      <c r="X121" s="84">
        <v>0</v>
      </c>
      <c r="Y121" s="84">
        <v>1.0113559264196592</v>
      </c>
      <c r="Z121" s="84">
        <v>25.279077902170659</v>
      </c>
      <c r="AA121" s="84">
        <v>0</v>
      </c>
      <c r="AB121" s="84">
        <v>0</v>
      </c>
      <c r="AC121" s="85">
        <v>0.69833662977557498</v>
      </c>
      <c r="AD121" s="84">
        <v>8.0924160693987196E-2</v>
      </c>
      <c r="AE121" s="84">
        <v>0</v>
      </c>
      <c r="AF121" s="84">
        <v>0</v>
      </c>
      <c r="AG121" s="84">
        <v>0.61741246908158776</v>
      </c>
      <c r="AH121" s="84">
        <v>0</v>
      </c>
      <c r="AI121" s="87">
        <f t="shared" si="134"/>
        <v>28.214975871664819</v>
      </c>
      <c r="AS121"/>
    </row>
    <row r="122" spans="1:45" ht="15">
      <c r="A122" s="8" t="s">
        <v>25</v>
      </c>
      <c r="B122" s="48">
        <v>0.92586840536301196</v>
      </c>
      <c r="C122" s="48">
        <v>1.5671023961278636E-2</v>
      </c>
      <c r="D122" s="48">
        <v>11.431915238523072</v>
      </c>
      <c r="E122" s="48">
        <v>16.412320333068731</v>
      </c>
      <c r="F122" s="400"/>
      <c r="G122" s="48">
        <v>1.3246994128322205</v>
      </c>
      <c r="H122" s="49">
        <v>3.9375241074494839E-2</v>
      </c>
      <c r="I122" s="50">
        <f t="shared" si="132"/>
        <v>30.149849654822809</v>
      </c>
      <c r="J122" s="5"/>
      <c r="K122" s="20" t="s">
        <v>25</v>
      </c>
      <c r="L122" s="51">
        <v>0.92586840536301196</v>
      </c>
      <c r="M122" s="51">
        <v>1.5671023961278636E-2</v>
      </c>
      <c r="N122" s="51">
        <v>11.431915238523072</v>
      </c>
      <c r="O122" s="51">
        <v>16.412320333068731</v>
      </c>
      <c r="P122" s="51">
        <v>0.14131858517718759</v>
      </c>
      <c r="Q122" s="51">
        <v>1.3246994128322205</v>
      </c>
      <c r="R122" s="52">
        <v>3.9375241074494839E-2</v>
      </c>
      <c r="S122" s="53">
        <f t="shared" si="133"/>
        <v>30.291168239999998</v>
      </c>
      <c r="U122" s="30" t="s">
        <v>25</v>
      </c>
      <c r="V122" s="88">
        <v>1.9318806616924249E-2</v>
      </c>
      <c r="W122" s="88">
        <v>0.45293786786073786</v>
      </c>
      <c r="X122" s="88">
        <v>1.3246994128322205</v>
      </c>
      <c r="Y122" s="88">
        <v>1.5671023961278636E-2</v>
      </c>
      <c r="Z122" s="88">
        <v>11.431915238523072</v>
      </c>
      <c r="AA122" s="88">
        <v>16.387143613475246</v>
      </c>
      <c r="AB122" s="88">
        <v>0.14131858517718759</v>
      </c>
      <c r="AC122" s="89">
        <v>0.51816369155332875</v>
      </c>
      <c r="AD122" s="88">
        <v>0.45361173088534984</v>
      </c>
      <c r="AE122" s="88">
        <v>2.5176719593484102E-2</v>
      </c>
      <c r="AF122" s="88">
        <v>3.9375241074494839E-2</v>
      </c>
      <c r="AG122" s="88">
        <v>0</v>
      </c>
      <c r="AH122" s="88">
        <v>0</v>
      </c>
      <c r="AI122" s="90">
        <f t="shared" si="134"/>
        <v>30.291168239999998</v>
      </c>
      <c r="AS122"/>
    </row>
    <row r="123" spans="1:45" ht="15">
      <c r="A123" s="9" t="s">
        <v>24</v>
      </c>
      <c r="B123" s="45">
        <v>0</v>
      </c>
      <c r="C123" s="45">
        <v>0</v>
      </c>
      <c r="D123" s="45">
        <v>0</v>
      </c>
      <c r="E123" s="45">
        <v>0</v>
      </c>
      <c r="F123" s="400"/>
      <c r="G123" s="45">
        <v>0</v>
      </c>
      <c r="H123" s="54">
        <v>0</v>
      </c>
      <c r="I123" s="44">
        <f t="shared" si="132"/>
        <v>0</v>
      </c>
      <c r="J123" s="5"/>
      <c r="K123" s="21" t="s">
        <v>24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6">
        <v>0</v>
      </c>
      <c r="S123" s="47">
        <f t="shared" si="133"/>
        <v>0</v>
      </c>
      <c r="U123" s="31" t="s">
        <v>24</v>
      </c>
      <c r="V123" s="84">
        <v>0</v>
      </c>
      <c r="W123" s="84">
        <v>0</v>
      </c>
      <c r="X123" s="84">
        <v>0</v>
      </c>
      <c r="Y123" s="84">
        <v>0</v>
      </c>
      <c r="Z123" s="84">
        <v>0</v>
      </c>
      <c r="AA123" s="84">
        <v>0</v>
      </c>
      <c r="AB123" s="84">
        <v>0</v>
      </c>
      <c r="AC123" s="85">
        <v>0</v>
      </c>
      <c r="AD123" s="84">
        <v>0</v>
      </c>
      <c r="AE123" s="84">
        <v>0</v>
      </c>
      <c r="AF123" s="84">
        <v>0</v>
      </c>
      <c r="AG123" s="84">
        <v>0</v>
      </c>
      <c r="AH123" s="84">
        <v>0</v>
      </c>
      <c r="AI123" s="87">
        <f t="shared" si="134"/>
        <v>0</v>
      </c>
      <c r="AS123"/>
    </row>
    <row r="124" spans="1:45" ht="15">
      <c r="A124" s="8" t="s">
        <v>57</v>
      </c>
      <c r="B124" s="48">
        <v>0</v>
      </c>
      <c r="C124" s="48">
        <v>0</v>
      </c>
      <c r="D124" s="48">
        <v>0</v>
      </c>
      <c r="E124" s="48">
        <v>0</v>
      </c>
      <c r="F124" s="400"/>
      <c r="G124" s="48">
        <v>0</v>
      </c>
      <c r="H124" s="49">
        <v>0</v>
      </c>
      <c r="I124" s="50">
        <f t="shared" si="132"/>
        <v>0</v>
      </c>
      <c r="J124" s="5"/>
      <c r="K124" s="20" t="s">
        <v>57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2">
        <v>0</v>
      </c>
      <c r="S124" s="53">
        <f t="shared" si="133"/>
        <v>0</v>
      </c>
      <c r="U124" s="30" t="s">
        <v>57</v>
      </c>
      <c r="V124" s="88">
        <v>0</v>
      </c>
      <c r="W124" s="88">
        <v>0</v>
      </c>
      <c r="X124" s="88">
        <v>0</v>
      </c>
      <c r="Y124" s="88">
        <v>0</v>
      </c>
      <c r="Z124" s="88">
        <v>0</v>
      </c>
      <c r="AA124" s="88">
        <v>0</v>
      </c>
      <c r="AB124" s="88">
        <v>0</v>
      </c>
      <c r="AC124" s="89">
        <v>0</v>
      </c>
      <c r="AD124" s="88">
        <v>0</v>
      </c>
      <c r="AE124" s="88">
        <v>0</v>
      </c>
      <c r="AF124" s="88">
        <v>0</v>
      </c>
      <c r="AG124" s="88">
        <v>0</v>
      </c>
      <c r="AH124" s="88">
        <v>0</v>
      </c>
      <c r="AI124" s="90">
        <f t="shared" si="134"/>
        <v>0</v>
      </c>
      <c r="AS124"/>
    </row>
    <row r="125" spans="1:45" ht="15">
      <c r="A125" s="9" t="s">
        <v>22</v>
      </c>
      <c r="B125" s="45">
        <v>0</v>
      </c>
      <c r="C125" s="45">
        <v>7.0407996737867123E-4</v>
      </c>
      <c r="D125" s="45">
        <v>0</v>
      </c>
      <c r="E125" s="45">
        <v>0</v>
      </c>
      <c r="F125" s="400"/>
      <c r="G125" s="45">
        <v>0</v>
      </c>
      <c r="H125" s="54">
        <v>0</v>
      </c>
      <c r="I125" s="44">
        <f t="shared" si="132"/>
        <v>7.0407996737867123E-4</v>
      </c>
      <c r="J125" s="5"/>
      <c r="K125" s="21" t="s">
        <v>22</v>
      </c>
      <c r="L125" s="45">
        <v>0</v>
      </c>
      <c r="M125" s="45">
        <v>7.0407996737867123E-4</v>
      </c>
      <c r="N125" s="45">
        <v>0</v>
      </c>
      <c r="O125" s="45">
        <v>0</v>
      </c>
      <c r="P125" s="45">
        <v>5.078020645924175E-2</v>
      </c>
      <c r="Q125" s="45">
        <v>0</v>
      </c>
      <c r="R125" s="46">
        <v>0</v>
      </c>
      <c r="S125" s="47">
        <f t="shared" si="133"/>
        <v>5.1484286426620424E-2</v>
      </c>
      <c r="U125" s="31" t="s">
        <v>22</v>
      </c>
      <c r="V125" s="84">
        <v>0</v>
      </c>
      <c r="W125" s="84">
        <v>0</v>
      </c>
      <c r="X125" s="84">
        <v>0</v>
      </c>
      <c r="Y125" s="84">
        <v>7.0407996737867123E-4</v>
      </c>
      <c r="Z125" s="84">
        <v>0</v>
      </c>
      <c r="AA125" s="84">
        <v>0</v>
      </c>
      <c r="AB125" s="84">
        <v>5.078020645924175E-2</v>
      </c>
      <c r="AC125" s="85">
        <v>0</v>
      </c>
      <c r="AD125" s="84">
        <v>0</v>
      </c>
      <c r="AE125" s="84">
        <v>0</v>
      </c>
      <c r="AF125" s="84">
        <v>0</v>
      </c>
      <c r="AG125" s="84">
        <v>0</v>
      </c>
      <c r="AH125" s="84">
        <v>0</v>
      </c>
      <c r="AI125" s="87">
        <f t="shared" si="134"/>
        <v>5.1484286426620424E-2</v>
      </c>
      <c r="AS125"/>
    </row>
    <row r="126" spans="1:45" ht="15">
      <c r="A126" s="8" t="s">
        <v>21</v>
      </c>
      <c r="B126" s="48">
        <v>0</v>
      </c>
      <c r="C126" s="48">
        <v>0</v>
      </c>
      <c r="D126" s="48">
        <v>0</v>
      </c>
      <c r="E126" s="48">
        <v>0</v>
      </c>
      <c r="F126" s="400"/>
      <c r="G126" s="48">
        <v>0</v>
      </c>
      <c r="H126" s="49">
        <v>0</v>
      </c>
      <c r="I126" s="50">
        <f t="shared" si="132"/>
        <v>0</v>
      </c>
      <c r="J126" s="5"/>
      <c r="K126" s="20" t="s">
        <v>21</v>
      </c>
      <c r="L126" s="51">
        <v>0</v>
      </c>
      <c r="M126" s="51">
        <v>0</v>
      </c>
      <c r="N126" s="51">
        <v>0</v>
      </c>
      <c r="O126" s="51">
        <v>0</v>
      </c>
      <c r="P126" s="51">
        <v>0</v>
      </c>
      <c r="Q126" s="51">
        <v>0</v>
      </c>
      <c r="R126" s="52">
        <v>0</v>
      </c>
      <c r="S126" s="53">
        <f t="shared" si="133"/>
        <v>0</v>
      </c>
      <c r="U126" s="30" t="s">
        <v>58</v>
      </c>
      <c r="V126" s="88">
        <v>0</v>
      </c>
      <c r="W126" s="88">
        <v>0</v>
      </c>
      <c r="X126" s="88">
        <v>0</v>
      </c>
      <c r="Y126" s="88">
        <v>0</v>
      </c>
      <c r="Z126" s="88">
        <v>0</v>
      </c>
      <c r="AA126" s="88">
        <v>0</v>
      </c>
      <c r="AB126" s="88">
        <v>0</v>
      </c>
      <c r="AC126" s="89">
        <v>0</v>
      </c>
      <c r="AD126" s="88">
        <v>0</v>
      </c>
      <c r="AE126" s="88">
        <v>0</v>
      </c>
      <c r="AF126" s="88">
        <v>0</v>
      </c>
      <c r="AG126" s="88">
        <v>0</v>
      </c>
      <c r="AH126" s="88">
        <v>0</v>
      </c>
      <c r="AI126" s="90">
        <f t="shared" si="134"/>
        <v>0</v>
      </c>
      <c r="AS126"/>
    </row>
    <row r="127" spans="1:45" ht="15">
      <c r="A127" s="10" t="s">
        <v>61</v>
      </c>
      <c r="B127" s="45">
        <v>0</v>
      </c>
      <c r="C127" s="45">
        <v>0</v>
      </c>
      <c r="D127" s="45">
        <v>0</v>
      </c>
      <c r="E127" s="45">
        <v>0</v>
      </c>
      <c r="F127" s="400"/>
      <c r="G127" s="45">
        <v>0</v>
      </c>
      <c r="H127" s="54">
        <v>0</v>
      </c>
      <c r="I127" s="44">
        <f t="shared" si="132"/>
        <v>0</v>
      </c>
      <c r="J127" s="5"/>
      <c r="K127" s="22" t="s">
        <v>61</v>
      </c>
      <c r="L127" s="45">
        <v>0</v>
      </c>
      <c r="M127" s="45">
        <v>0</v>
      </c>
      <c r="N127" s="45">
        <v>0</v>
      </c>
      <c r="O127" s="45">
        <v>0</v>
      </c>
      <c r="P127" s="45">
        <v>0</v>
      </c>
      <c r="Q127" s="45">
        <v>0</v>
      </c>
      <c r="R127" s="46">
        <v>0</v>
      </c>
      <c r="S127" s="47">
        <f t="shared" si="133"/>
        <v>0</v>
      </c>
      <c r="U127" s="32" t="s">
        <v>59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5">
        <v>0</v>
      </c>
      <c r="AD127" s="86">
        <v>0</v>
      </c>
      <c r="AE127" s="86">
        <v>0</v>
      </c>
      <c r="AF127" s="86">
        <v>0</v>
      </c>
      <c r="AG127" s="86">
        <v>0</v>
      </c>
      <c r="AH127" s="86">
        <v>0</v>
      </c>
      <c r="AI127" s="87">
        <f t="shared" si="134"/>
        <v>0</v>
      </c>
      <c r="AS127"/>
    </row>
    <row r="128" spans="1:45">
      <c r="A128" s="11" t="s">
        <v>23</v>
      </c>
      <c r="B128" s="55">
        <v>0</v>
      </c>
      <c r="C128" s="55">
        <v>0</v>
      </c>
      <c r="D128" s="55">
        <v>0</v>
      </c>
      <c r="E128" s="55">
        <v>0</v>
      </c>
      <c r="F128" s="400"/>
      <c r="G128" s="55">
        <v>0</v>
      </c>
      <c r="H128" s="56">
        <v>0</v>
      </c>
      <c r="I128" s="57">
        <f t="shared" si="132"/>
        <v>0</v>
      </c>
      <c r="J128" s="5"/>
      <c r="K128" s="23" t="s">
        <v>23</v>
      </c>
      <c r="L128" s="58">
        <v>0</v>
      </c>
      <c r="M128" s="58">
        <v>0</v>
      </c>
      <c r="N128" s="58">
        <v>0</v>
      </c>
      <c r="O128" s="58">
        <v>0</v>
      </c>
      <c r="P128" s="58">
        <v>0</v>
      </c>
      <c r="Q128" s="58">
        <v>0</v>
      </c>
      <c r="R128" s="59">
        <v>0</v>
      </c>
      <c r="S128" s="60">
        <f t="shared" si="133"/>
        <v>0</v>
      </c>
      <c r="U128" s="33" t="s">
        <v>62</v>
      </c>
      <c r="V128" s="91">
        <v>0</v>
      </c>
      <c r="W128" s="91">
        <v>0</v>
      </c>
      <c r="X128" s="91">
        <v>0</v>
      </c>
      <c r="Y128" s="91">
        <v>0</v>
      </c>
      <c r="Z128" s="91">
        <v>0</v>
      </c>
      <c r="AA128" s="91">
        <v>0</v>
      </c>
      <c r="AB128" s="91">
        <v>0</v>
      </c>
      <c r="AC128" s="91">
        <v>0</v>
      </c>
      <c r="AD128" s="91">
        <v>0</v>
      </c>
      <c r="AE128" s="91">
        <v>0</v>
      </c>
      <c r="AF128" s="91">
        <v>0</v>
      </c>
      <c r="AG128" s="91">
        <v>0</v>
      </c>
      <c r="AH128" s="92">
        <v>0</v>
      </c>
      <c r="AI128" s="93">
        <f t="shared" si="134"/>
        <v>0</v>
      </c>
      <c r="AS128"/>
    </row>
    <row r="129" spans="1:45">
      <c r="A129" s="12" t="s">
        <v>19</v>
      </c>
      <c r="B129" s="61">
        <v>0</v>
      </c>
      <c r="C129" s="61">
        <v>0</v>
      </c>
      <c r="D129" s="61">
        <v>0</v>
      </c>
      <c r="E129" s="61">
        <v>0</v>
      </c>
      <c r="F129" s="400"/>
      <c r="G129" s="61">
        <v>0</v>
      </c>
      <c r="H129" s="62">
        <v>0</v>
      </c>
      <c r="I129" s="63">
        <f t="shared" si="132"/>
        <v>0</v>
      </c>
      <c r="J129" s="5"/>
      <c r="K129" s="24" t="s">
        <v>19</v>
      </c>
      <c r="L129" s="61">
        <v>0</v>
      </c>
      <c r="M129" s="61">
        <v>0</v>
      </c>
      <c r="N129" s="61">
        <v>0</v>
      </c>
      <c r="O129" s="61">
        <v>0</v>
      </c>
      <c r="P129" s="61">
        <v>0</v>
      </c>
      <c r="Q129" s="61">
        <v>0</v>
      </c>
      <c r="R129" s="64">
        <v>0</v>
      </c>
      <c r="S129" s="65">
        <f t="shared" si="133"/>
        <v>0</v>
      </c>
      <c r="U129" s="34" t="s">
        <v>19</v>
      </c>
      <c r="V129" s="94">
        <v>0</v>
      </c>
      <c r="W129" s="94">
        <v>0</v>
      </c>
      <c r="X129" s="94">
        <v>0</v>
      </c>
      <c r="Y129" s="94">
        <v>0</v>
      </c>
      <c r="Z129" s="94">
        <v>0</v>
      </c>
      <c r="AA129" s="94">
        <v>0</v>
      </c>
      <c r="AB129" s="94">
        <v>0</v>
      </c>
      <c r="AC129" s="94">
        <v>0</v>
      </c>
      <c r="AD129" s="95">
        <v>0</v>
      </c>
      <c r="AE129" s="95">
        <v>0</v>
      </c>
      <c r="AF129" s="95">
        <v>0</v>
      </c>
      <c r="AG129" s="95">
        <v>0</v>
      </c>
      <c r="AH129" s="95">
        <v>0</v>
      </c>
      <c r="AI129" s="96">
        <f t="shared" si="134"/>
        <v>0</v>
      </c>
      <c r="AS129"/>
    </row>
    <row r="130" spans="1:45">
      <c r="A130" s="11" t="s">
        <v>20</v>
      </c>
      <c r="B130" s="55">
        <v>0</v>
      </c>
      <c r="C130" s="55">
        <v>0</v>
      </c>
      <c r="D130" s="55">
        <v>0</v>
      </c>
      <c r="E130" s="55">
        <v>0</v>
      </c>
      <c r="F130" s="400"/>
      <c r="G130" s="55">
        <v>0</v>
      </c>
      <c r="H130" s="56">
        <v>0</v>
      </c>
      <c r="I130" s="57">
        <f t="shared" si="132"/>
        <v>0</v>
      </c>
      <c r="J130" s="5"/>
      <c r="K130" s="23" t="s">
        <v>20</v>
      </c>
      <c r="L130" s="58">
        <v>0</v>
      </c>
      <c r="M130" s="58">
        <v>0</v>
      </c>
      <c r="N130" s="58">
        <v>0</v>
      </c>
      <c r="O130" s="58">
        <v>0</v>
      </c>
      <c r="P130" s="58">
        <v>0</v>
      </c>
      <c r="Q130" s="58">
        <v>0</v>
      </c>
      <c r="R130" s="59">
        <v>0</v>
      </c>
      <c r="S130" s="60">
        <f t="shared" si="133"/>
        <v>0</v>
      </c>
      <c r="U130" s="33" t="s">
        <v>20</v>
      </c>
      <c r="V130" s="91">
        <v>0</v>
      </c>
      <c r="W130" s="91">
        <v>0</v>
      </c>
      <c r="X130" s="91">
        <v>0</v>
      </c>
      <c r="Y130" s="91">
        <v>0</v>
      </c>
      <c r="Z130" s="91">
        <v>0</v>
      </c>
      <c r="AA130" s="91">
        <v>0</v>
      </c>
      <c r="AB130" s="91">
        <v>0</v>
      </c>
      <c r="AC130" s="91">
        <v>0</v>
      </c>
      <c r="AD130" s="91">
        <v>0</v>
      </c>
      <c r="AE130" s="91">
        <v>0</v>
      </c>
      <c r="AF130" s="91">
        <v>0</v>
      </c>
      <c r="AG130" s="91">
        <v>0</v>
      </c>
      <c r="AH130" s="92">
        <v>0</v>
      </c>
      <c r="AI130" s="93">
        <f t="shared" si="134"/>
        <v>0</v>
      </c>
      <c r="AS130"/>
    </row>
    <row r="131" spans="1:45" ht="15" thickBot="1">
      <c r="A131" s="13" t="s">
        <v>11</v>
      </c>
      <c r="B131" s="66">
        <v>0</v>
      </c>
      <c r="C131" s="66">
        <v>0</v>
      </c>
      <c r="D131" s="66">
        <v>0</v>
      </c>
      <c r="E131" s="66">
        <v>0</v>
      </c>
      <c r="F131" s="401"/>
      <c r="G131" s="66">
        <v>0</v>
      </c>
      <c r="H131" s="67">
        <v>0</v>
      </c>
      <c r="I131" s="68">
        <f t="shared" si="132"/>
        <v>0</v>
      </c>
      <c r="J131" s="5"/>
      <c r="K131" s="25" t="s">
        <v>11</v>
      </c>
      <c r="L131" s="66">
        <v>0</v>
      </c>
      <c r="M131" s="66">
        <v>0</v>
      </c>
      <c r="N131" s="66">
        <v>0</v>
      </c>
      <c r="O131" s="66">
        <v>0</v>
      </c>
      <c r="P131" s="66">
        <v>0</v>
      </c>
      <c r="Q131" s="66">
        <v>0</v>
      </c>
      <c r="R131" s="69">
        <v>0</v>
      </c>
      <c r="S131" s="70">
        <f t="shared" si="133"/>
        <v>0</v>
      </c>
      <c r="U131" s="34" t="s">
        <v>11</v>
      </c>
      <c r="V131" s="94">
        <v>0</v>
      </c>
      <c r="W131" s="94">
        <v>0</v>
      </c>
      <c r="X131" s="94">
        <v>0</v>
      </c>
      <c r="Y131" s="94">
        <v>0</v>
      </c>
      <c r="Z131" s="94">
        <v>0</v>
      </c>
      <c r="AA131" s="94">
        <v>0</v>
      </c>
      <c r="AB131" s="94">
        <v>0</v>
      </c>
      <c r="AC131" s="94">
        <v>0</v>
      </c>
      <c r="AD131" s="95">
        <v>0</v>
      </c>
      <c r="AE131" s="95">
        <v>0</v>
      </c>
      <c r="AF131" s="95">
        <v>0</v>
      </c>
      <c r="AG131" s="95">
        <v>0</v>
      </c>
      <c r="AH131" s="95">
        <v>0</v>
      </c>
      <c r="AI131" s="96">
        <f t="shared" si="134"/>
        <v>0</v>
      </c>
      <c r="AS131"/>
    </row>
    <row r="132" spans="1:45" ht="15">
      <c r="A132" s="14" t="s">
        <v>26</v>
      </c>
      <c r="B132" s="71">
        <f>SUM(B111:B127)</f>
        <v>2.2350122065139786</v>
      </c>
      <c r="C132" s="71">
        <f t="shared" ref="C132:I132" si="135">SUM(C111:C127)</f>
        <v>1.0277310303483167</v>
      </c>
      <c r="D132" s="71">
        <f t="shared" si="135"/>
        <v>37.457048832571743</v>
      </c>
      <c r="E132" s="71">
        <f t="shared" si="135"/>
        <v>16.429499958389943</v>
      </c>
      <c r="F132" s="71">
        <f t="shared" si="135"/>
        <v>0</v>
      </c>
      <c r="G132" s="71">
        <f t="shared" si="135"/>
        <v>1.3246994128322205</v>
      </c>
      <c r="H132" s="72">
        <f t="shared" si="135"/>
        <v>3.9375241074494839E-2</v>
      </c>
      <c r="I132" s="44">
        <f t="shared" si="135"/>
        <v>58.513366681730687</v>
      </c>
      <c r="J132" s="5"/>
      <c r="K132" s="26" t="s">
        <v>26</v>
      </c>
      <c r="L132" s="71">
        <f>SUM(L111:L127)</f>
        <v>2.2350122065139786</v>
      </c>
      <c r="M132" s="71">
        <f t="shared" ref="M132:S132" si="136">SUM(M111:M127)</f>
        <v>1.0277310303483167</v>
      </c>
      <c r="N132" s="71">
        <f t="shared" si="136"/>
        <v>37.457048832571743</v>
      </c>
      <c r="O132" s="71">
        <f t="shared" si="136"/>
        <v>16.429499958389943</v>
      </c>
      <c r="P132" s="71">
        <f t="shared" si="136"/>
        <v>1.6062253614369242</v>
      </c>
      <c r="Q132" s="71">
        <f t="shared" si="136"/>
        <v>1.3246994128322205</v>
      </c>
      <c r="R132" s="72">
        <f t="shared" si="136"/>
        <v>3.9375241074494839E-2</v>
      </c>
      <c r="S132" s="73">
        <f t="shared" si="136"/>
        <v>60.119592043167621</v>
      </c>
      <c r="U132" s="35" t="s">
        <v>60</v>
      </c>
      <c r="V132" s="97">
        <f>SUM(V111:V127)</f>
        <v>1.2475384470739039</v>
      </c>
      <c r="W132" s="97">
        <f t="shared" ref="W132:AH132" si="137">SUM(W111:W127)</f>
        <v>0.45293786786073786</v>
      </c>
      <c r="X132" s="97">
        <f t="shared" si="137"/>
        <v>1.3246994128322205</v>
      </c>
      <c r="Y132" s="97">
        <f t="shared" si="137"/>
        <v>1.0277310303483167</v>
      </c>
      <c r="Z132" s="97">
        <f t="shared" si="137"/>
        <v>36.769889436690406</v>
      </c>
      <c r="AA132" s="97">
        <f t="shared" si="137"/>
        <v>16.404323238796458</v>
      </c>
      <c r="AB132" s="97">
        <f t="shared" si="137"/>
        <v>1.6062253614369242</v>
      </c>
      <c r="AC132" s="97">
        <f t="shared" si="137"/>
        <v>1.2862472481286416</v>
      </c>
      <c r="AD132" s="98">
        <f t="shared" si="137"/>
        <v>0.53453589157933701</v>
      </c>
      <c r="AE132" s="98">
        <f t="shared" si="137"/>
        <v>2.5176719593484102E-2</v>
      </c>
      <c r="AF132" s="98">
        <f t="shared" si="137"/>
        <v>3.9375241074494839E-2</v>
      </c>
      <c r="AG132" s="98">
        <f t="shared" si="137"/>
        <v>0.68715939588132569</v>
      </c>
      <c r="AH132" s="98">
        <f t="shared" si="137"/>
        <v>0</v>
      </c>
      <c r="AI132" s="99">
        <f>SUM(V132:AC132)</f>
        <v>60.119592043167607</v>
      </c>
      <c r="AS132"/>
    </row>
    <row r="133" spans="1:45" s="2" customFormat="1" ht="15" thickBot="1">
      <c r="A133" s="15" t="s">
        <v>100</v>
      </c>
      <c r="B133" s="100">
        <f>IF($I132=0,"-",B132/$I132)</f>
        <v>3.8196609309301702E-2</v>
      </c>
      <c r="C133" s="100">
        <f t="shared" ref="C133:H133" si="138">IF($I132=0,"-",C132/$I132)</f>
        <v>1.756403858862559E-2</v>
      </c>
      <c r="D133" s="100">
        <f t="shared" si="138"/>
        <v>0.64014516608333794</v>
      </c>
      <c r="E133" s="100">
        <f t="shared" si="138"/>
        <v>0.28078199717603392</v>
      </c>
      <c r="F133" s="100">
        <f t="shared" si="138"/>
        <v>0</v>
      </c>
      <c r="G133" s="100">
        <f t="shared" si="138"/>
        <v>2.2639261556040735E-2</v>
      </c>
      <c r="H133" s="101">
        <f t="shared" si="138"/>
        <v>6.7292728666027617E-4</v>
      </c>
      <c r="I133" s="102">
        <f>SUM(B133:H133)</f>
        <v>1.0000000000000002</v>
      </c>
      <c r="J133"/>
      <c r="K133" s="27" t="s">
        <v>100</v>
      </c>
      <c r="L133" s="76">
        <f>IF($S132=0,"-",L132/$S132)</f>
        <v>3.7176104004650837E-2</v>
      </c>
      <c r="M133" s="76">
        <f t="shared" ref="M133:R133" si="139">IF($S132=0,"-",M132/$S132)</f>
        <v>1.7094777183623865E-2</v>
      </c>
      <c r="N133" s="76">
        <f t="shared" si="139"/>
        <v>0.62304229885120466</v>
      </c>
      <c r="O133" s="76">
        <f t="shared" si="139"/>
        <v>0.27328029682225857</v>
      </c>
      <c r="P133" s="76">
        <f t="shared" si="139"/>
        <v>2.6717170008133246E-2</v>
      </c>
      <c r="Q133" s="76">
        <f t="shared" si="139"/>
        <v>2.2034404556189397E-2</v>
      </c>
      <c r="R133" s="77">
        <f t="shared" si="139"/>
        <v>6.5494857393946164E-4</v>
      </c>
      <c r="S133" s="78">
        <f>SUM(L133:R133)</f>
        <v>1</v>
      </c>
      <c r="U133" s="36" t="s">
        <v>100</v>
      </c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4"/>
    </row>
    <row r="134" spans="1:45" ht="15" thickBot="1">
      <c r="A134" s="18"/>
      <c r="B134" s="16"/>
      <c r="C134" s="16"/>
      <c r="D134" s="16"/>
      <c r="E134" s="16"/>
      <c r="F134" s="16"/>
      <c r="G134" s="16"/>
      <c r="H134" s="16"/>
      <c r="I134" s="16"/>
      <c r="K134" s="18"/>
      <c r="L134" s="16"/>
      <c r="M134" s="16"/>
      <c r="N134" s="16"/>
      <c r="O134" s="16"/>
      <c r="P134" s="16"/>
      <c r="Q134" s="16"/>
      <c r="R134" s="16"/>
      <c r="S134" s="16"/>
      <c r="AI134" s="5"/>
      <c r="AS134"/>
    </row>
    <row r="135" spans="1:45" ht="28.5">
      <c r="A135" s="431" t="s">
        <v>30</v>
      </c>
      <c r="B135" s="37" t="s">
        <v>0</v>
      </c>
      <c r="C135" s="37" t="s">
        <v>1</v>
      </c>
      <c r="D135" s="37" t="s">
        <v>2</v>
      </c>
      <c r="E135" s="37" t="s">
        <v>3</v>
      </c>
      <c r="F135" s="37" t="s">
        <v>27</v>
      </c>
      <c r="G135" s="37" t="s">
        <v>4</v>
      </c>
      <c r="H135" s="37" t="s">
        <v>5</v>
      </c>
      <c r="I135" s="38" t="s">
        <v>6</v>
      </c>
      <c r="K135" s="381" t="s">
        <v>30</v>
      </c>
      <c r="L135" s="39" t="s">
        <v>0</v>
      </c>
      <c r="M135" s="39" t="s">
        <v>1</v>
      </c>
      <c r="N135" s="39" t="s">
        <v>2</v>
      </c>
      <c r="O135" s="39" t="s">
        <v>3</v>
      </c>
      <c r="P135" s="39" t="s">
        <v>27</v>
      </c>
      <c r="Q135" s="39" t="s">
        <v>4</v>
      </c>
      <c r="R135" s="39" t="s">
        <v>5</v>
      </c>
      <c r="S135" s="40" t="s">
        <v>6</v>
      </c>
      <c r="U135" s="383" t="s">
        <v>30</v>
      </c>
      <c r="V135" s="79" t="s">
        <v>69</v>
      </c>
      <c r="W135" s="79" t="s">
        <v>70</v>
      </c>
      <c r="X135" s="79" t="s">
        <v>4</v>
      </c>
      <c r="Y135" s="79" t="s">
        <v>1</v>
      </c>
      <c r="Z135" s="79" t="s">
        <v>2</v>
      </c>
      <c r="AA135" s="79" t="s">
        <v>3</v>
      </c>
      <c r="AB135" s="79" t="s">
        <v>52</v>
      </c>
      <c r="AC135" s="79" t="s">
        <v>64</v>
      </c>
      <c r="AD135" s="80" t="s">
        <v>72</v>
      </c>
      <c r="AE135" s="80" t="s">
        <v>79</v>
      </c>
      <c r="AF135" s="80" t="s">
        <v>73</v>
      </c>
      <c r="AG135" s="80" t="s">
        <v>80</v>
      </c>
      <c r="AH135" s="80" t="s">
        <v>81</v>
      </c>
      <c r="AI135" s="81" t="s">
        <v>60</v>
      </c>
      <c r="AS135"/>
    </row>
    <row r="136" spans="1:45" ht="15" customHeight="1">
      <c r="A136" s="432" t="s">
        <v>30</v>
      </c>
      <c r="B136" s="372" t="s">
        <v>109</v>
      </c>
      <c r="C136" s="373"/>
      <c r="D136" s="373"/>
      <c r="E136" s="373"/>
      <c r="F136" s="373"/>
      <c r="G136" s="373"/>
      <c r="H136" s="373"/>
      <c r="I136" s="374"/>
      <c r="K136" s="382" t="s">
        <v>30</v>
      </c>
      <c r="L136" s="369" t="s">
        <v>109</v>
      </c>
      <c r="M136" s="370"/>
      <c r="N136" s="370"/>
      <c r="O136" s="370"/>
      <c r="P136" s="370"/>
      <c r="Q136" s="370"/>
      <c r="R136" s="370"/>
      <c r="S136" s="371"/>
      <c r="U136" s="384" t="s">
        <v>30</v>
      </c>
      <c r="V136" s="379" t="s">
        <v>109</v>
      </c>
      <c r="W136" s="379"/>
      <c r="X136" s="379"/>
      <c r="Y136" s="379"/>
      <c r="Z136" s="379"/>
      <c r="AA136" s="379"/>
      <c r="AB136" s="379"/>
      <c r="AC136" s="379"/>
      <c r="AD136" s="379"/>
      <c r="AE136" s="379"/>
      <c r="AF136" s="379"/>
      <c r="AG136" s="379"/>
      <c r="AH136" s="379"/>
      <c r="AI136" s="380"/>
      <c r="AS136"/>
    </row>
    <row r="137" spans="1:45" ht="15">
      <c r="A137" s="7" t="s">
        <v>7</v>
      </c>
      <c r="B137" s="42">
        <v>0</v>
      </c>
      <c r="C137" s="42">
        <v>0</v>
      </c>
      <c r="D137" s="42">
        <v>0</v>
      </c>
      <c r="E137" s="42">
        <v>0</v>
      </c>
      <c r="F137" s="399"/>
      <c r="G137" s="42">
        <v>0</v>
      </c>
      <c r="H137" s="43">
        <v>0</v>
      </c>
      <c r="I137" s="44">
        <f>SUM(B137:H137)</f>
        <v>0</v>
      </c>
      <c r="J137" s="5"/>
      <c r="K137" s="28" t="s">
        <v>7</v>
      </c>
      <c r="L137" s="42">
        <v>0</v>
      </c>
      <c r="M137" s="42">
        <v>0</v>
      </c>
      <c r="N137" s="42">
        <v>0</v>
      </c>
      <c r="O137" s="42">
        <v>0</v>
      </c>
      <c r="P137" s="42">
        <v>0</v>
      </c>
      <c r="Q137" s="42">
        <v>0</v>
      </c>
      <c r="R137" s="82">
        <v>0</v>
      </c>
      <c r="S137" s="83">
        <f>SUM(L137:R137)</f>
        <v>0</v>
      </c>
      <c r="U137" s="29" t="s">
        <v>7</v>
      </c>
      <c r="V137" s="84">
        <v>0</v>
      </c>
      <c r="W137" s="84">
        <v>0</v>
      </c>
      <c r="X137" s="84">
        <v>0</v>
      </c>
      <c r="Y137" s="84">
        <v>0</v>
      </c>
      <c r="Z137" s="84">
        <v>0</v>
      </c>
      <c r="AA137" s="84">
        <v>0</v>
      </c>
      <c r="AB137" s="84">
        <v>0</v>
      </c>
      <c r="AC137" s="85">
        <v>0</v>
      </c>
      <c r="AD137" s="86">
        <v>0</v>
      </c>
      <c r="AE137" s="86">
        <v>0</v>
      </c>
      <c r="AF137" s="86">
        <v>0</v>
      </c>
      <c r="AG137" s="86">
        <v>0</v>
      </c>
      <c r="AH137" s="86">
        <v>0</v>
      </c>
      <c r="AI137" s="87">
        <f>SUM(V137:AC137)</f>
        <v>0</v>
      </c>
      <c r="AS137"/>
    </row>
    <row r="138" spans="1:45" ht="15">
      <c r="A138" s="8" t="s">
        <v>8</v>
      </c>
      <c r="B138" s="48">
        <v>0</v>
      </c>
      <c r="C138" s="48">
        <v>0</v>
      </c>
      <c r="D138" s="48">
        <v>0</v>
      </c>
      <c r="E138" s="48">
        <v>0</v>
      </c>
      <c r="F138" s="400"/>
      <c r="G138" s="48">
        <v>0</v>
      </c>
      <c r="H138" s="49">
        <v>0</v>
      </c>
      <c r="I138" s="50">
        <f t="shared" ref="I138:I157" si="140">SUM(B138:H138)</f>
        <v>0</v>
      </c>
      <c r="J138" s="5"/>
      <c r="K138" s="20" t="s">
        <v>8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2">
        <v>0</v>
      </c>
      <c r="S138" s="53">
        <f t="shared" ref="S138:S157" si="141">SUM(L138:R138)</f>
        <v>0</v>
      </c>
      <c r="U138" s="30" t="s">
        <v>8</v>
      </c>
      <c r="V138" s="88">
        <v>0</v>
      </c>
      <c r="W138" s="88">
        <v>0</v>
      </c>
      <c r="X138" s="88">
        <v>0</v>
      </c>
      <c r="Y138" s="88">
        <v>0</v>
      </c>
      <c r="Z138" s="88">
        <v>0</v>
      </c>
      <c r="AA138" s="88">
        <v>0</v>
      </c>
      <c r="AB138" s="88">
        <v>0</v>
      </c>
      <c r="AC138" s="89">
        <v>0</v>
      </c>
      <c r="AD138" s="88">
        <v>0</v>
      </c>
      <c r="AE138" s="88">
        <v>0</v>
      </c>
      <c r="AF138" s="88">
        <v>0</v>
      </c>
      <c r="AG138" s="88">
        <v>0</v>
      </c>
      <c r="AH138" s="88">
        <v>0</v>
      </c>
      <c r="AI138" s="90">
        <f t="shared" ref="AI138:AI157" si="142">SUM(V138:AC138)</f>
        <v>0</v>
      </c>
      <c r="AS138"/>
    </row>
    <row r="139" spans="1:45" ht="15">
      <c r="A139" s="9" t="s">
        <v>10</v>
      </c>
      <c r="B139" s="45">
        <v>0</v>
      </c>
      <c r="C139" s="45">
        <v>0</v>
      </c>
      <c r="D139" s="45">
        <v>0</v>
      </c>
      <c r="E139" s="45">
        <v>0</v>
      </c>
      <c r="F139" s="400"/>
      <c r="G139" s="45">
        <v>0</v>
      </c>
      <c r="H139" s="54">
        <v>0</v>
      </c>
      <c r="I139" s="44">
        <f t="shared" si="140"/>
        <v>0</v>
      </c>
      <c r="J139" s="5"/>
      <c r="K139" s="21" t="s">
        <v>10</v>
      </c>
      <c r="L139" s="45">
        <v>0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6">
        <v>0</v>
      </c>
      <c r="S139" s="47">
        <f t="shared" si="141"/>
        <v>0</v>
      </c>
      <c r="U139" s="31" t="s">
        <v>10</v>
      </c>
      <c r="V139" s="84">
        <v>0</v>
      </c>
      <c r="W139" s="84">
        <v>0</v>
      </c>
      <c r="X139" s="84">
        <v>0</v>
      </c>
      <c r="Y139" s="84">
        <v>0</v>
      </c>
      <c r="Z139" s="84">
        <v>0</v>
      </c>
      <c r="AA139" s="84">
        <v>0</v>
      </c>
      <c r="AB139" s="84">
        <v>0</v>
      </c>
      <c r="AC139" s="85">
        <v>0</v>
      </c>
      <c r="AD139" s="86">
        <v>0</v>
      </c>
      <c r="AE139" s="86">
        <v>0</v>
      </c>
      <c r="AF139" s="86">
        <v>0</v>
      </c>
      <c r="AG139" s="86">
        <v>0</v>
      </c>
      <c r="AH139" s="86">
        <v>0</v>
      </c>
      <c r="AI139" s="87">
        <f t="shared" si="142"/>
        <v>0</v>
      </c>
      <c r="AS139"/>
    </row>
    <row r="140" spans="1:45" ht="15">
      <c r="A140" s="8" t="s">
        <v>53</v>
      </c>
      <c r="B140" s="48">
        <v>0</v>
      </c>
      <c r="C140" s="48">
        <v>0</v>
      </c>
      <c r="D140" s="48">
        <v>0</v>
      </c>
      <c r="E140" s="48">
        <v>0</v>
      </c>
      <c r="F140" s="400"/>
      <c r="G140" s="48">
        <v>0</v>
      </c>
      <c r="H140" s="49">
        <v>0</v>
      </c>
      <c r="I140" s="50">
        <f t="shared" si="140"/>
        <v>0</v>
      </c>
      <c r="J140" s="5"/>
      <c r="K140" s="20" t="s">
        <v>53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2">
        <v>0</v>
      </c>
      <c r="S140" s="53">
        <f t="shared" si="141"/>
        <v>0</v>
      </c>
      <c r="U140" s="30" t="s">
        <v>53</v>
      </c>
      <c r="V140" s="88">
        <v>0</v>
      </c>
      <c r="W140" s="88">
        <v>0</v>
      </c>
      <c r="X140" s="88">
        <v>0</v>
      </c>
      <c r="Y140" s="88">
        <v>0</v>
      </c>
      <c r="Z140" s="88">
        <v>0</v>
      </c>
      <c r="AA140" s="88">
        <v>0</v>
      </c>
      <c r="AB140" s="88">
        <v>0</v>
      </c>
      <c r="AC140" s="89">
        <v>0</v>
      </c>
      <c r="AD140" s="88">
        <v>0</v>
      </c>
      <c r="AE140" s="88">
        <v>0</v>
      </c>
      <c r="AF140" s="88">
        <v>0</v>
      </c>
      <c r="AG140" s="88">
        <v>0</v>
      </c>
      <c r="AH140" s="88">
        <v>0</v>
      </c>
      <c r="AI140" s="90">
        <f t="shared" si="142"/>
        <v>0</v>
      </c>
      <c r="AS140"/>
    </row>
    <row r="141" spans="1:45" ht="15">
      <c r="A141" s="9" t="s">
        <v>16</v>
      </c>
      <c r="B141" s="45">
        <v>0.80600411822468276</v>
      </c>
      <c r="C141" s="45">
        <v>10.025684487317932</v>
      </c>
      <c r="D141" s="45">
        <v>1.0222630610474093</v>
      </c>
      <c r="E141" s="45">
        <v>0</v>
      </c>
      <c r="F141" s="400"/>
      <c r="G141" s="45">
        <v>0</v>
      </c>
      <c r="H141" s="54">
        <v>0</v>
      </c>
      <c r="I141" s="44">
        <f t="shared" si="140"/>
        <v>11.853951666590024</v>
      </c>
      <c r="J141" s="5"/>
      <c r="K141" s="21" t="s">
        <v>16</v>
      </c>
      <c r="L141" s="45">
        <v>0.80600411822468276</v>
      </c>
      <c r="M141" s="45">
        <v>10.025684487317932</v>
      </c>
      <c r="N141" s="45">
        <v>1.0222630610474093</v>
      </c>
      <c r="O141" s="45">
        <v>0</v>
      </c>
      <c r="P141" s="45">
        <v>0</v>
      </c>
      <c r="Q141" s="45">
        <v>0</v>
      </c>
      <c r="R141" s="46">
        <v>0</v>
      </c>
      <c r="S141" s="47">
        <f t="shared" si="141"/>
        <v>11.853951666590024</v>
      </c>
      <c r="U141" s="31" t="s">
        <v>16</v>
      </c>
      <c r="V141" s="84">
        <v>0.80600411822468276</v>
      </c>
      <c r="W141" s="84">
        <v>0</v>
      </c>
      <c r="X141" s="84">
        <v>0</v>
      </c>
      <c r="Y141" s="84">
        <v>10.025684487317932</v>
      </c>
      <c r="Z141" s="84">
        <v>6.2615647497697505E-2</v>
      </c>
      <c r="AA141" s="84">
        <v>0</v>
      </c>
      <c r="AB141" s="84">
        <v>0</v>
      </c>
      <c r="AC141" s="85">
        <v>0.95964741354971184</v>
      </c>
      <c r="AD141" s="86">
        <v>0</v>
      </c>
      <c r="AE141" s="86">
        <v>0</v>
      </c>
      <c r="AF141" s="86">
        <v>0</v>
      </c>
      <c r="AG141" s="86">
        <v>0.95964741354971184</v>
      </c>
      <c r="AH141" s="86">
        <v>0</v>
      </c>
      <c r="AI141" s="87">
        <f t="shared" si="142"/>
        <v>11.853951666590024</v>
      </c>
      <c r="AS141"/>
    </row>
    <row r="142" spans="1:45" ht="15">
      <c r="A142" s="8" t="s">
        <v>65</v>
      </c>
      <c r="B142" s="48">
        <v>3.8937897714684597</v>
      </c>
      <c r="C142" s="48">
        <v>0.56295755732074115</v>
      </c>
      <c r="D142" s="48">
        <v>2.0360298323100139</v>
      </c>
      <c r="E142" s="48">
        <v>0</v>
      </c>
      <c r="F142" s="400"/>
      <c r="G142" s="48">
        <v>0</v>
      </c>
      <c r="H142" s="49">
        <v>0</v>
      </c>
      <c r="I142" s="50">
        <f t="shared" si="140"/>
        <v>6.4927771610992151</v>
      </c>
      <c r="J142" s="5"/>
      <c r="K142" s="20" t="s">
        <v>65</v>
      </c>
      <c r="L142" s="51">
        <v>3.8937897714684597</v>
      </c>
      <c r="M142" s="51">
        <v>0.56295755732074115</v>
      </c>
      <c r="N142" s="51">
        <v>2.0360298323100139</v>
      </c>
      <c r="O142" s="51">
        <v>0</v>
      </c>
      <c r="P142" s="51">
        <v>0</v>
      </c>
      <c r="Q142" s="51">
        <v>0</v>
      </c>
      <c r="R142" s="52">
        <v>0</v>
      </c>
      <c r="S142" s="53">
        <f t="shared" si="141"/>
        <v>6.4927771610992151</v>
      </c>
      <c r="U142" s="30" t="s">
        <v>54</v>
      </c>
      <c r="V142" s="88">
        <v>3.8937897714684597</v>
      </c>
      <c r="W142" s="88">
        <v>0</v>
      </c>
      <c r="X142" s="88">
        <v>0</v>
      </c>
      <c r="Y142" s="88">
        <v>0.56295755732074115</v>
      </c>
      <c r="Z142" s="88">
        <v>0.7818854962788071</v>
      </c>
      <c r="AA142" s="88">
        <v>0</v>
      </c>
      <c r="AB142" s="88">
        <v>0</v>
      </c>
      <c r="AC142" s="89">
        <v>1.2541443360312068</v>
      </c>
      <c r="AD142" s="88">
        <v>0</v>
      </c>
      <c r="AE142" s="88">
        <v>0</v>
      </c>
      <c r="AF142" s="88">
        <v>0</v>
      </c>
      <c r="AG142" s="88">
        <v>1.2541443360312068</v>
      </c>
      <c r="AH142" s="88">
        <v>0</v>
      </c>
      <c r="AI142" s="90">
        <f t="shared" si="142"/>
        <v>6.4927771610992151</v>
      </c>
      <c r="AS142"/>
    </row>
    <row r="143" spans="1:45" ht="15">
      <c r="A143" s="9" t="s">
        <v>55</v>
      </c>
      <c r="B143" s="45">
        <v>0</v>
      </c>
      <c r="C143" s="45">
        <v>0</v>
      </c>
      <c r="D143" s="45">
        <v>0</v>
      </c>
      <c r="E143" s="45">
        <v>0</v>
      </c>
      <c r="F143" s="400"/>
      <c r="G143" s="45">
        <v>0</v>
      </c>
      <c r="H143" s="54">
        <v>0</v>
      </c>
      <c r="I143" s="44">
        <f t="shared" si="140"/>
        <v>0</v>
      </c>
      <c r="J143" s="5"/>
      <c r="K143" s="21" t="s">
        <v>55</v>
      </c>
      <c r="L143" s="45">
        <v>0</v>
      </c>
      <c r="M143" s="45">
        <v>0</v>
      </c>
      <c r="N143" s="45">
        <v>0</v>
      </c>
      <c r="O143" s="45">
        <v>0</v>
      </c>
      <c r="P143" s="45">
        <v>6.5845589778076503</v>
      </c>
      <c r="Q143" s="45">
        <v>0</v>
      </c>
      <c r="R143" s="46">
        <v>0</v>
      </c>
      <c r="S143" s="47">
        <f t="shared" si="141"/>
        <v>6.5845589778076503</v>
      </c>
      <c r="U143" s="31" t="s">
        <v>55</v>
      </c>
      <c r="V143" s="84">
        <v>0</v>
      </c>
      <c r="W143" s="84">
        <v>0</v>
      </c>
      <c r="X143" s="84">
        <v>0</v>
      </c>
      <c r="Y143" s="84">
        <v>0</v>
      </c>
      <c r="Z143" s="84">
        <v>0</v>
      </c>
      <c r="AA143" s="84">
        <v>0</v>
      </c>
      <c r="AB143" s="84">
        <v>6.5845589778076503</v>
      </c>
      <c r="AC143" s="85">
        <v>0</v>
      </c>
      <c r="AD143" s="84">
        <v>0</v>
      </c>
      <c r="AE143" s="84">
        <v>0</v>
      </c>
      <c r="AF143" s="84">
        <v>0</v>
      </c>
      <c r="AG143" s="84">
        <v>0</v>
      </c>
      <c r="AH143" s="84">
        <v>0</v>
      </c>
      <c r="AI143" s="87">
        <f t="shared" si="142"/>
        <v>6.5845589778076503</v>
      </c>
      <c r="AS143"/>
    </row>
    <row r="144" spans="1:45" ht="15">
      <c r="A144" s="8" t="s">
        <v>12</v>
      </c>
      <c r="B144" s="48">
        <v>0</v>
      </c>
      <c r="C144" s="48">
        <v>0</v>
      </c>
      <c r="D144" s="48">
        <v>0</v>
      </c>
      <c r="E144" s="48">
        <v>0</v>
      </c>
      <c r="F144" s="400"/>
      <c r="G144" s="48">
        <v>0</v>
      </c>
      <c r="H144" s="49">
        <v>0</v>
      </c>
      <c r="I144" s="50">
        <f t="shared" si="140"/>
        <v>0</v>
      </c>
      <c r="J144" s="5"/>
      <c r="K144" s="20" t="s">
        <v>12</v>
      </c>
      <c r="L144" s="51">
        <v>0</v>
      </c>
      <c r="M144" s="51">
        <v>0</v>
      </c>
      <c r="N144" s="51">
        <v>0</v>
      </c>
      <c r="O144" s="51">
        <v>0</v>
      </c>
      <c r="P144" s="51">
        <v>0.65005794184619092</v>
      </c>
      <c r="Q144" s="51">
        <v>0</v>
      </c>
      <c r="R144" s="52">
        <v>0</v>
      </c>
      <c r="S144" s="53">
        <f t="shared" si="141"/>
        <v>0.65005794184619092</v>
      </c>
      <c r="U144" s="30" t="s">
        <v>12</v>
      </c>
      <c r="V144" s="88">
        <v>0</v>
      </c>
      <c r="W144" s="88">
        <v>0</v>
      </c>
      <c r="X144" s="88">
        <v>0</v>
      </c>
      <c r="Y144" s="88">
        <v>0</v>
      </c>
      <c r="Z144" s="88">
        <v>0</v>
      </c>
      <c r="AA144" s="88">
        <v>0</v>
      </c>
      <c r="AB144" s="88">
        <v>0.65005794184619092</v>
      </c>
      <c r="AC144" s="89">
        <v>0</v>
      </c>
      <c r="AD144" s="88">
        <v>0</v>
      </c>
      <c r="AE144" s="88">
        <v>0</v>
      </c>
      <c r="AF144" s="88">
        <v>0</v>
      </c>
      <c r="AG144" s="88">
        <v>0</v>
      </c>
      <c r="AH144" s="88">
        <v>0</v>
      </c>
      <c r="AI144" s="90">
        <f t="shared" si="142"/>
        <v>0.65005794184619092</v>
      </c>
      <c r="AS144"/>
    </row>
    <row r="145" spans="1:45" ht="15">
      <c r="A145" s="9" t="s">
        <v>56</v>
      </c>
      <c r="B145" s="45">
        <v>0</v>
      </c>
      <c r="C145" s="45">
        <v>0</v>
      </c>
      <c r="D145" s="45">
        <v>0</v>
      </c>
      <c r="E145" s="45">
        <v>0</v>
      </c>
      <c r="F145" s="400"/>
      <c r="G145" s="45">
        <v>0</v>
      </c>
      <c r="H145" s="54">
        <v>0</v>
      </c>
      <c r="I145" s="44">
        <f t="shared" si="140"/>
        <v>0</v>
      </c>
      <c r="J145" s="5"/>
      <c r="K145" s="21" t="s">
        <v>56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6">
        <v>0</v>
      </c>
      <c r="S145" s="47">
        <f t="shared" si="141"/>
        <v>0</v>
      </c>
      <c r="U145" s="31" t="s">
        <v>56</v>
      </c>
      <c r="V145" s="84">
        <v>0</v>
      </c>
      <c r="W145" s="84">
        <v>0</v>
      </c>
      <c r="X145" s="84">
        <v>0</v>
      </c>
      <c r="Y145" s="84">
        <v>0</v>
      </c>
      <c r="Z145" s="84">
        <v>0</v>
      </c>
      <c r="AA145" s="84">
        <v>0</v>
      </c>
      <c r="AB145" s="84">
        <v>0</v>
      </c>
      <c r="AC145" s="85">
        <v>0</v>
      </c>
      <c r="AD145" s="84">
        <v>0</v>
      </c>
      <c r="AE145" s="84">
        <v>0</v>
      </c>
      <c r="AF145" s="84">
        <v>0</v>
      </c>
      <c r="AG145" s="84">
        <v>0</v>
      </c>
      <c r="AH145" s="84">
        <v>0</v>
      </c>
      <c r="AI145" s="87">
        <f t="shared" si="142"/>
        <v>0</v>
      </c>
      <c r="AS145"/>
    </row>
    <row r="146" spans="1:45" ht="15">
      <c r="A146" s="8" t="s">
        <v>17</v>
      </c>
      <c r="B146" s="48">
        <v>0</v>
      </c>
      <c r="C146" s="48">
        <v>0</v>
      </c>
      <c r="D146" s="48">
        <v>2.0726283872574256</v>
      </c>
      <c r="E146" s="48">
        <v>0</v>
      </c>
      <c r="F146" s="400"/>
      <c r="G146" s="48">
        <v>0</v>
      </c>
      <c r="H146" s="49">
        <v>0</v>
      </c>
      <c r="I146" s="50">
        <f t="shared" si="140"/>
        <v>2.0726283872574256</v>
      </c>
      <c r="J146" s="5"/>
      <c r="K146" s="20" t="s">
        <v>17</v>
      </c>
      <c r="L146" s="51">
        <v>0</v>
      </c>
      <c r="M146" s="51">
        <v>0</v>
      </c>
      <c r="N146" s="51">
        <v>2.0726283872574256</v>
      </c>
      <c r="O146" s="51">
        <v>0</v>
      </c>
      <c r="P146" s="51">
        <v>0</v>
      </c>
      <c r="Q146" s="51">
        <v>0</v>
      </c>
      <c r="R146" s="52">
        <v>0</v>
      </c>
      <c r="S146" s="53">
        <f t="shared" si="141"/>
        <v>2.0726283872574256</v>
      </c>
      <c r="U146" s="30" t="s">
        <v>17</v>
      </c>
      <c r="V146" s="88">
        <v>0</v>
      </c>
      <c r="W146" s="88">
        <v>0</v>
      </c>
      <c r="X146" s="88">
        <v>0</v>
      </c>
      <c r="Y146" s="88">
        <v>0</v>
      </c>
      <c r="Z146" s="88">
        <v>2.0726283872574256</v>
      </c>
      <c r="AA146" s="88">
        <v>0</v>
      </c>
      <c r="AB146" s="88">
        <v>0</v>
      </c>
      <c r="AC146" s="89">
        <v>0</v>
      </c>
      <c r="AD146" s="88">
        <v>0</v>
      </c>
      <c r="AE146" s="88">
        <v>0</v>
      </c>
      <c r="AF146" s="88">
        <v>0</v>
      </c>
      <c r="AG146" s="88">
        <v>0</v>
      </c>
      <c r="AH146" s="88">
        <v>0</v>
      </c>
      <c r="AI146" s="90">
        <f t="shared" si="142"/>
        <v>2.0726283872574256</v>
      </c>
      <c r="AS146"/>
    </row>
    <row r="147" spans="1:45" ht="15">
      <c r="A147" s="9" t="s">
        <v>141</v>
      </c>
      <c r="B147" s="45">
        <v>2.292971837275037</v>
      </c>
      <c r="C147" s="45">
        <v>9.2992307149654483</v>
      </c>
      <c r="D147" s="45">
        <v>2.0870803526532251</v>
      </c>
      <c r="E147" s="45">
        <v>0</v>
      </c>
      <c r="F147" s="400"/>
      <c r="G147" s="45">
        <v>0</v>
      </c>
      <c r="H147" s="54">
        <v>0</v>
      </c>
      <c r="I147" s="44">
        <f t="shared" si="140"/>
        <v>13.679282904893711</v>
      </c>
      <c r="J147" s="5"/>
      <c r="K147" s="21" t="s">
        <v>141</v>
      </c>
      <c r="L147" s="45">
        <v>2.292971837275037</v>
      </c>
      <c r="M147" s="45">
        <v>9.2992307149654483</v>
      </c>
      <c r="N147" s="45">
        <v>2.0870803526532251</v>
      </c>
      <c r="O147" s="45">
        <v>0</v>
      </c>
      <c r="P147" s="45">
        <v>2.419214794033139E-3</v>
      </c>
      <c r="Q147" s="45">
        <v>0</v>
      </c>
      <c r="R147" s="46">
        <v>0</v>
      </c>
      <c r="S147" s="47">
        <f t="shared" si="141"/>
        <v>13.681702119687744</v>
      </c>
      <c r="U147" s="31" t="s">
        <v>141</v>
      </c>
      <c r="V147" s="84">
        <v>2.2526962611914163</v>
      </c>
      <c r="W147" s="84">
        <v>0</v>
      </c>
      <c r="X147" s="84">
        <v>0</v>
      </c>
      <c r="Y147" s="84">
        <v>9.2992307149654483</v>
      </c>
      <c r="Z147" s="84">
        <v>2.0870803526532251</v>
      </c>
      <c r="AA147" s="84">
        <v>0</v>
      </c>
      <c r="AB147" s="84">
        <v>2.419214794033139E-3</v>
      </c>
      <c r="AC147" s="85">
        <v>4.0275576083620715E-2</v>
      </c>
      <c r="AD147" s="84">
        <v>4.0275576083620715E-2</v>
      </c>
      <c r="AE147" s="84">
        <v>0</v>
      </c>
      <c r="AF147" s="84">
        <v>0</v>
      </c>
      <c r="AG147" s="84">
        <v>0</v>
      </c>
      <c r="AH147" s="84">
        <v>0</v>
      </c>
      <c r="AI147" s="87">
        <f t="shared" si="142"/>
        <v>13.681702119687742</v>
      </c>
      <c r="AS147"/>
    </row>
    <row r="148" spans="1:45" ht="15">
      <c r="A148" s="8" t="s">
        <v>25</v>
      </c>
      <c r="B148" s="48">
        <v>4.9007667898159291</v>
      </c>
      <c r="C148" s="48">
        <v>0.20717213845936294</v>
      </c>
      <c r="D148" s="48">
        <v>6.6424763541734974E-2</v>
      </c>
      <c r="E148" s="48">
        <v>9.7832389195924154</v>
      </c>
      <c r="F148" s="400"/>
      <c r="G148" s="48">
        <v>1.8387355473232485</v>
      </c>
      <c r="H148" s="49">
        <v>0</v>
      </c>
      <c r="I148" s="50">
        <f t="shared" si="140"/>
        <v>16.796338158732691</v>
      </c>
      <c r="J148" s="5"/>
      <c r="K148" s="20" t="s">
        <v>25</v>
      </c>
      <c r="L148" s="51">
        <v>4.9007667898159291</v>
      </c>
      <c r="M148" s="51">
        <v>0.20717213845936294</v>
      </c>
      <c r="N148" s="51">
        <v>6.6424763541734974E-2</v>
      </c>
      <c r="O148" s="51">
        <v>9.7832389195924154</v>
      </c>
      <c r="P148" s="51">
        <v>0.20352268701841092</v>
      </c>
      <c r="Q148" s="51">
        <v>1.8387355473232485</v>
      </c>
      <c r="R148" s="52">
        <v>0</v>
      </c>
      <c r="S148" s="53">
        <f t="shared" si="141"/>
        <v>16.999860845751101</v>
      </c>
      <c r="U148" s="30" t="s">
        <v>25</v>
      </c>
      <c r="V148" s="88">
        <v>0.13706382300199998</v>
      </c>
      <c r="W148" s="88">
        <v>3.3921679669446054</v>
      </c>
      <c r="X148" s="88">
        <v>1.8387355473232485</v>
      </c>
      <c r="Y148" s="88">
        <v>0.20717213845936294</v>
      </c>
      <c r="Z148" s="88">
        <v>6.5708668221520883E-2</v>
      </c>
      <c r="AA148" s="88">
        <v>5.584995164216898</v>
      </c>
      <c r="AB148" s="88">
        <v>0.20352268701841092</v>
      </c>
      <c r="AC148" s="89">
        <v>5.5704948505650567</v>
      </c>
      <c r="AD148" s="88">
        <v>1.3715349998693243</v>
      </c>
      <c r="AE148" s="88">
        <v>4.1982437553755174</v>
      </c>
      <c r="AF148" s="88">
        <v>0</v>
      </c>
      <c r="AG148" s="88">
        <v>7.1609532021409746E-4</v>
      </c>
      <c r="AH148" s="88">
        <v>0</v>
      </c>
      <c r="AI148" s="90">
        <f t="shared" si="142"/>
        <v>16.999860845751105</v>
      </c>
      <c r="AS148"/>
    </row>
    <row r="149" spans="1:45" ht="15">
      <c r="A149" s="9" t="s">
        <v>24</v>
      </c>
      <c r="B149" s="45">
        <v>1.1632250388376582</v>
      </c>
      <c r="C149" s="45">
        <v>0</v>
      </c>
      <c r="D149" s="45">
        <v>0</v>
      </c>
      <c r="E149" s="45">
        <v>0</v>
      </c>
      <c r="F149" s="400"/>
      <c r="G149" s="45">
        <v>0</v>
      </c>
      <c r="H149" s="54">
        <v>0</v>
      </c>
      <c r="I149" s="44">
        <f t="shared" si="140"/>
        <v>1.1632250388376582</v>
      </c>
      <c r="J149" s="5"/>
      <c r="K149" s="21" t="s">
        <v>24</v>
      </c>
      <c r="L149" s="45">
        <v>1.1632250388376582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6">
        <v>0</v>
      </c>
      <c r="S149" s="47">
        <f t="shared" si="141"/>
        <v>1.1632250388376582</v>
      </c>
      <c r="U149" s="31" t="s">
        <v>24</v>
      </c>
      <c r="V149" s="84">
        <v>0.23264500776753164</v>
      </c>
      <c r="W149" s="84">
        <v>0</v>
      </c>
      <c r="X149" s="84">
        <v>0</v>
      </c>
      <c r="Y149" s="84">
        <v>0</v>
      </c>
      <c r="Z149" s="84">
        <v>0</v>
      </c>
      <c r="AA149" s="84">
        <v>0</v>
      </c>
      <c r="AB149" s="84">
        <v>0</v>
      </c>
      <c r="AC149" s="85">
        <v>0.93058003107012655</v>
      </c>
      <c r="AD149" s="84">
        <v>0.93058003107012655</v>
      </c>
      <c r="AE149" s="84">
        <v>0</v>
      </c>
      <c r="AF149" s="84">
        <v>0</v>
      </c>
      <c r="AG149" s="84">
        <v>0</v>
      </c>
      <c r="AH149" s="84">
        <v>0</v>
      </c>
      <c r="AI149" s="87">
        <f t="shared" si="142"/>
        <v>1.1632250388376582</v>
      </c>
      <c r="AS149"/>
    </row>
    <row r="150" spans="1:45" ht="15">
      <c r="A150" s="8" t="s">
        <v>57</v>
      </c>
      <c r="B150" s="48">
        <v>6.8425369311316949E-3</v>
      </c>
      <c r="C150" s="48">
        <v>0</v>
      </c>
      <c r="D150" s="48">
        <v>0</v>
      </c>
      <c r="E150" s="48">
        <v>0</v>
      </c>
      <c r="F150" s="400"/>
      <c r="G150" s="48">
        <v>0</v>
      </c>
      <c r="H150" s="49">
        <v>0</v>
      </c>
      <c r="I150" s="50">
        <f t="shared" si="140"/>
        <v>6.8425369311316949E-3</v>
      </c>
      <c r="J150" s="5"/>
      <c r="K150" s="20" t="s">
        <v>57</v>
      </c>
      <c r="L150" s="51">
        <v>6.8425369311316949E-3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2">
        <v>0</v>
      </c>
      <c r="S150" s="53">
        <f t="shared" si="141"/>
        <v>6.8425369311316949E-3</v>
      </c>
      <c r="U150" s="30" t="s">
        <v>57</v>
      </c>
      <c r="V150" s="88">
        <v>6.8425369311316949E-3</v>
      </c>
      <c r="W150" s="88">
        <v>0</v>
      </c>
      <c r="X150" s="88">
        <v>0</v>
      </c>
      <c r="Y150" s="88">
        <v>0</v>
      </c>
      <c r="Z150" s="88">
        <v>0</v>
      </c>
      <c r="AA150" s="88">
        <v>0</v>
      </c>
      <c r="AB150" s="88">
        <v>0</v>
      </c>
      <c r="AC150" s="89">
        <v>0</v>
      </c>
      <c r="AD150" s="88">
        <v>0</v>
      </c>
      <c r="AE150" s="88">
        <v>0</v>
      </c>
      <c r="AF150" s="88">
        <v>0</v>
      </c>
      <c r="AG150" s="88">
        <v>0</v>
      </c>
      <c r="AH150" s="88">
        <v>0</v>
      </c>
      <c r="AI150" s="90">
        <f t="shared" si="142"/>
        <v>6.8425369311316949E-3</v>
      </c>
      <c r="AS150"/>
    </row>
    <row r="151" spans="1:45" ht="15">
      <c r="A151" s="9" t="s">
        <v>22</v>
      </c>
      <c r="B151" s="45">
        <v>0</v>
      </c>
      <c r="C151" s="45">
        <v>0</v>
      </c>
      <c r="D151" s="45">
        <v>0</v>
      </c>
      <c r="E151" s="45">
        <v>0</v>
      </c>
      <c r="F151" s="400"/>
      <c r="G151" s="45">
        <v>0</v>
      </c>
      <c r="H151" s="54">
        <v>0</v>
      </c>
      <c r="I151" s="44">
        <f t="shared" si="140"/>
        <v>0</v>
      </c>
      <c r="J151" s="5"/>
      <c r="K151" s="21" t="s">
        <v>22</v>
      </c>
      <c r="L151" s="45">
        <v>0</v>
      </c>
      <c r="M151" s="45">
        <v>0</v>
      </c>
      <c r="N151" s="45">
        <v>0</v>
      </c>
      <c r="O151" s="45">
        <v>0</v>
      </c>
      <c r="P151" s="45">
        <v>0.24030688748604265</v>
      </c>
      <c r="Q151" s="45">
        <v>0</v>
      </c>
      <c r="R151" s="46">
        <v>0</v>
      </c>
      <c r="S151" s="47">
        <f t="shared" si="141"/>
        <v>0.24030688748604265</v>
      </c>
      <c r="U151" s="31" t="s">
        <v>22</v>
      </c>
      <c r="V151" s="84">
        <v>0</v>
      </c>
      <c r="W151" s="84">
        <v>0</v>
      </c>
      <c r="X151" s="84">
        <v>0</v>
      </c>
      <c r="Y151" s="84">
        <v>0</v>
      </c>
      <c r="Z151" s="84">
        <v>0</v>
      </c>
      <c r="AA151" s="84">
        <v>0</v>
      </c>
      <c r="AB151" s="84">
        <v>0.24030688748604265</v>
      </c>
      <c r="AC151" s="85">
        <v>0</v>
      </c>
      <c r="AD151" s="84">
        <v>0</v>
      </c>
      <c r="AE151" s="84">
        <v>0</v>
      </c>
      <c r="AF151" s="84">
        <v>0</v>
      </c>
      <c r="AG151" s="84">
        <v>0</v>
      </c>
      <c r="AH151" s="84">
        <v>0</v>
      </c>
      <c r="AI151" s="87">
        <f t="shared" si="142"/>
        <v>0.24030688748604265</v>
      </c>
      <c r="AS151"/>
    </row>
    <row r="152" spans="1:45" ht="15">
      <c r="A152" s="8" t="s">
        <v>21</v>
      </c>
      <c r="B152" s="48">
        <v>0</v>
      </c>
      <c r="C152" s="48">
        <v>0</v>
      </c>
      <c r="D152" s="48">
        <v>0</v>
      </c>
      <c r="E152" s="48">
        <v>0</v>
      </c>
      <c r="F152" s="400"/>
      <c r="G152" s="48">
        <v>0</v>
      </c>
      <c r="H152" s="49">
        <v>0</v>
      </c>
      <c r="I152" s="50">
        <f t="shared" si="140"/>
        <v>0</v>
      </c>
      <c r="J152" s="5"/>
      <c r="K152" s="20" t="s">
        <v>21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2">
        <v>0</v>
      </c>
      <c r="S152" s="53">
        <f t="shared" si="141"/>
        <v>0</v>
      </c>
      <c r="U152" s="30" t="s">
        <v>58</v>
      </c>
      <c r="V152" s="88">
        <v>0</v>
      </c>
      <c r="W152" s="88">
        <v>0</v>
      </c>
      <c r="X152" s="88">
        <v>0</v>
      </c>
      <c r="Y152" s="88">
        <v>0</v>
      </c>
      <c r="Z152" s="88">
        <v>0</v>
      </c>
      <c r="AA152" s="88">
        <v>0</v>
      </c>
      <c r="AB152" s="88">
        <v>0</v>
      </c>
      <c r="AC152" s="89">
        <v>0</v>
      </c>
      <c r="AD152" s="88">
        <v>0</v>
      </c>
      <c r="AE152" s="88">
        <v>0</v>
      </c>
      <c r="AF152" s="88">
        <v>0</v>
      </c>
      <c r="AG152" s="88">
        <v>0</v>
      </c>
      <c r="AH152" s="88">
        <v>0</v>
      </c>
      <c r="AI152" s="90">
        <f t="shared" si="142"/>
        <v>0</v>
      </c>
      <c r="AS152"/>
    </row>
    <row r="153" spans="1:45" ht="15">
      <c r="A153" s="10" t="s">
        <v>61</v>
      </c>
      <c r="B153" s="45">
        <v>0</v>
      </c>
      <c r="C153" s="45">
        <v>0</v>
      </c>
      <c r="D153" s="45">
        <v>0</v>
      </c>
      <c r="E153" s="45">
        <v>0</v>
      </c>
      <c r="F153" s="400"/>
      <c r="G153" s="45">
        <v>0</v>
      </c>
      <c r="H153" s="54">
        <v>0</v>
      </c>
      <c r="I153" s="44">
        <f t="shared" si="140"/>
        <v>0</v>
      </c>
      <c r="J153" s="5"/>
      <c r="K153" s="22" t="s">
        <v>61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0</v>
      </c>
      <c r="R153" s="46">
        <v>0</v>
      </c>
      <c r="S153" s="47">
        <f t="shared" si="141"/>
        <v>0</v>
      </c>
      <c r="U153" s="32" t="s">
        <v>59</v>
      </c>
      <c r="V153" s="84">
        <v>0</v>
      </c>
      <c r="W153" s="84">
        <v>0</v>
      </c>
      <c r="X153" s="84">
        <v>0</v>
      </c>
      <c r="Y153" s="84">
        <v>0</v>
      </c>
      <c r="Z153" s="84">
        <v>0</v>
      </c>
      <c r="AA153" s="84">
        <v>0</v>
      </c>
      <c r="AB153" s="84">
        <v>0</v>
      </c>
      <c r="AC153" s="85">
        <v>0</v>
      </c>
      <c r="AD153" s="86">
        <v>0</v>
      </c>
      <c r="AE153" s="86">
        <v>0</v>
      </c>
      <c r="AF153" s="86">
        <v>0</v>
      </c>
      <c r="AG153" s="86">
        <v>0</v>
      </c>
      <c r="AH153" s="86">
        <v>0</v>
      </c>
      <c r="AI153" s="87">
        <f t="shared" si="142"/>
        <v>0</v>
      </c>
      <c r="AS153"/>
    </row>
    <row r="154" spans="1:45">
      <c r="A154" s="11" t="s">
        <v>23</v>
      </c>
      <c r="B154" s="55">
        <v>0</v>
      </c>
      <c r="C154" s="55">
        <v>0</v>
      </c>
      <c r="D154" s="55">
        <v>0</v>
      </c>
      <c r="E154" s="55">
        <v>0</v>
      </c>
      <c r="F154" s="400"/>
      <c r="G154" s="55">
        <v>0</v>
      </c>
      <c r="H154" s="56">
        <v>0</v>
      </c>
      <c r="I154" s="57">
        <f t="shared" si="140"/>
        <v>0</v>
      </c>
      <c r="J154" s="5"/>
      <c r="K154" s="23" t="s">
        <v>23</v>
      </c>
      <c r="L154" s="58">
        <v>0</v>
      </c>
      <c r="M154" s="58">
        <v>0</v>
      </c>
      <c r="N154" s="58">
        <v>0</v>
      </c>
      <c r="O154" s="58">
        <v>0</v>
      </c>
      <c r="P154" s="58">
        <v>0</v>
      </c>
      <c r="Q154" s="58">
        <v>0</v>
      </c>
      <c r="R154" s="59">
        <v>0</v>
      </c>
      <c r="S154" s="60">
        <f t="shared" si="141"/>
        <v>0</v>
      </c>
      <c r="U154" s="33" t="s">
        <v>62</v>
      </c>
      <c r="V154" s="91">
        <v>0</v>
      </c>
      <c r="W154" s="91">
        <v>0</v>
      </c>
      <c r="X154" s="91">
        <v>0</v>
      </c>
      <c r="Y154" s="91">
        <v>0</v>
      </c>
      <c r="Z154" s="91">
        <v>0</v>
      </c>
      <c r="AA154" s="91">
        <v>0</v>
      </c>
      <c r="AB154" s="91">
        <v>0</v>
      </c>
      <c r="AC154" s="91">
        <v>0</v>
      </c>
      <c r="AD154" s="91">
        <v>0</v>
      </c>
      <c r="AE154" s="91">
        <v>0</v>
      </c>
      <c r="AF154" s="91">
        <v>0</v>
      </c>
      <c r="AG154" s="91">
        <v>0</v>
      </c>
      <c r="AH154" s="92">
        <v>0</v>
      </c>
      <c r="AI154" s="93">
        <f t="shared" si="142"/>
        <v>0</v>
      </c>
      <c r="AS154"/>
    </row>
    <row r="155" spans="1:45">
      <c r="A155" s="12" t="s">
        <v>19</v>
      </c>
      <c r="B155" s="61">
        <v>0</v>
      </c>
      <c r="C155" s="61">
        <v>0</v>
      </c>
      <c r="D155" s="61">
        <v>0</v>
      </c>
      <c r="E155" s="61">
        <v>0</v>
      </c>
      <c r="F155" s="400"/>
      <c r="G155" s="61">
        <v>0</v>
      </c>
      <c r="H155" s="62">
        <v>0</v>
      </c>
      <c r="I155" s="63">
        <f t="shared" si="140"/>
        <v>0</v>
      </c>
      <c r="J155" s="5"/>
      <c r="K155" s="24" t="s">
        <v>19</v>
      </c>
      <c r="L155" s="61">
        <v>0</v>
      </c>
      <c r="M155" s="61">
        <v>0</v>
      </c>
      <c r="N155" s="61">
        <v>0</v>
      </c>
      <c r="O155" s="61">
        <v>0</v>
      </c>
      <c r="P155" s="61">
        <v>0</v>
      </c>
      <c r="Q155" s="61">
        <v>0</v>
      </c>
      <c r="R155" s="64">
        <v>0</v>
      </c>
      <c r="S155" s="65">
        <f t="shared" si="141"/>
        <v>0</v>
      </c>
      <c r="U155" s="34" t="s">
        <v>19</v>
      </c>
      <c r="V155" s="94">
        <v>0</v>
      </c>
      <c r="W155" s="94">
        <v>0</v>
      </c>
      <c r="X155" s="94">
        <v>0</v>
      </c>
      <c r="Y155" s="94">
        <v>0</v>
      </c>
      <c r="Z155" s="94">
        <v>0</v>
      </c>
      <c r="AA155" s="94">
        <v>0</v>
      </c>
      <c r="AB155" s="94">
        <v>0</v>
      </c>
      <c r="AC155" s="94">
        <v>0</v>
      </c>
      <c r="AD155" s="95">
        <v>0</v>
      </c>
      <c r="AE155" s="95">
        <v>0</v>
      </c>
      <c r="AF155" s="95">
        <v>0</v>
      </c>
      <c r="AG155" s="95">
        <v>0</v>
      </c>
      <c r="AH155" s="95">
        <v>0</v>
      </c>
      <c r="AI155" s="96">
        <f t="shared" si="142"/>
        <v>0</v>
      </c>
      <c r="AS155"/>
    </row>
    <row r="156" spans="1:45">
      <c r="A156" s="11" t="s">
        <v>20</v>
      </c>
      <c r="B156" s="55">
        <v>0</v>
      </c>
      <c r="C156" s="55">
        <v>0</v>
      </c>
      <c r="D156" s="55">
        <v>0</v>
      </c>
      <c r="E156" s="55">
        <v>0</v>
      </c>
      <c r="F156" s="400"/>
      <c r="G156" s="55">
        <v>0</v>
      </c>
      <c r="H156" s="56">
        <v>0</v>
      </c>
      <c r="I156" s="57">
        <f t="shared" si="140"/>
        <v>0</v>
      </c>
      <c r="J156" s="5"/>
      <c r="K156" s="23" t="s">
        <v>20</v>
      </c>
      <c r="L156" s="58">
        <v>0</v>
      </c>
      <c r="M156" s="58">
        <v>0</v>
      </c>
      <c r="N156" s="58">
        <v>0</v>
      </c>
      <c r="O156" s="58">
        <v>0</v>
      </c>
      <c r="P156" s="58">
        <v>0</v>
      </c>
      <c r="Q156" s="58">
        <v>0</v>
      </c>
      <c r="R156" s="59">
        <v>0</v>
      </c>
      <c r="S156" s="60">
        <f t="shared" si="141"/>
        <v>0</v>
      </c>
      <c r="U156" s="33" t="s">
        <v>20</v>
      </c>
      <c r="V156" s="91">
        <v>0</v>
      </c>
      <c r="W156" s="91">
        <v>0</v>
      </c>
      <c r="X156" s="91">
        <v>0</v>
      </c>
      <c r="Y156" s="91">
        <v>0</v>
      </c>
      <c r="Z156" s="91">
        <v>0</v>
      </c>
      <c r="AA156" s="91">
        <v>0</v>
      </c>
      <c r="AB156" s="91">
        <v>0</v>
      </c>
      <c r="AC156" s="91">
        <v>0</v>
      </c>
      <c r="AD156" s="91">
        <v>0</v>
      </c>
      <c r="AE156" s="91">
        <v>0</v>
      </c>
      <c r="AF156" s="91">
        <v>0</v>
      </c>
      <c r="AG156" s="91">
        <v>0</v>
      </c>
      <c r="AH156" s="92">
        <v>0</v>
      </c>
      <c r="AI156" s="93">
        <f t="shared" si="142"/>
        <v>0</v>
      </c>
      <c r="AS156"/>
    </row>
    <row r="157" spans="1:45" ht="15" thickBot="1">
      <c r="A157" s="13" t="s">
        <v>11</v>
      </c>
      <c r="B157" s="66">
        <v>0</v>
      </c>
      <c r="C157" s="66">
        <v>0</v>
      </c>
      <c r="D157" s="66">
        <v>0</v>
      </c>
      <c r="E157" s="66">
        <v>0</v>
      </c>
      <c r="F157" s="401"/>
      <c r="G157" s="66">
        <v>0</v>
      </c>
      <c r="H157" s="67">
        <v>0</v>
      </c>
      <c r="I157" s="68">
        <f t="shared" si="140"/>
        <v>0</v>
      </c>
      <c r="J157" s="5"/>
      <c r="K157" s="25" t="s">
        <v>11</v>
      </c>
      <c r="L157" s="66">
        <v>0</v>
      </c>
      <c r="M157" s="66">
        <v>0</v>
      </c>
      <c r="N157" s="66">
        <v>0</v>
      </c>
      <c r="O157" s="66">
        <v>0</v>
      </c>
      <c r="P157" s="66">
        <v>0</v>
      </c>
      <c r="Q157" s="66">
        <v>0</v>
      </c>
      <c r="R157" s="69">
        <v>0</v>
      </c>
      <c r="S157" s="70">
        <f t="shared" si="141"/>
        <v>0</v>
      </c>
      <c r="U157" s="34" t="s">
        <v>11</v>
      </c>
      <c r="V157" s="94">
        <v>0</v>
      </c>
      <c r="W157" s="94">
        <v>0</v>
      </c>
      <c r="X157" s="94">
        <v>0</v>
      </c>
      <c r="Y157" s="94">
        <v>0</v>
      </c>
      <c r="Z157" s="94">
        <v>0</v>
      </c>
      <c r="AA157" s="94">
        <v>0</v>
      </c>
      <c r="AB157" s="94">
        <v>0</v>
      </c>
      <c r="AC157" s="94">
        <v>0</v>
      </c>
      <c r="AD157" s="95">
        <v>0</v>
      </c>
      <c r="AE157" s="95">
        <v>0</v>
      </c>
      <c r="AF157" s="95">
        <v>0</v>
      </c>
      <c r="AG157" s="95">
        <v>0</v>
      </c>
      <c r="AH157" s="95">
        <v>0</v>
      </c>
      <c r="AI157" s="96">
        <f t="shared" si="142"/>
        <v>0</v>
      </c>
      <c r="AS157"/>
    </row>
    <row r="158" spans="1:45" ht="15">
      <c r="A158" s="14" t="s">
        <v>26</v>
      </c>
      <c r="B158" s="71">
        <f>SUM(B137:B153)</f>
        <v>13.0636000925529</v>
      </c>
      <c r="C158" s="71">
        <f t="shared" ref="C158:I158" si="143">SUM(C137:C153)</f>
        <v>20.095044898063485</v>
      </c>
      <c r="D158" s="71">
        <f t="shared" si="143"/>
        <v>7.2844263968098097</v>
      </c>
      <c r="E158" s="71">
        <f t="shared" si="143"/>
        <v>9.7832389195924154</v>
      </c>
      <c r="F158" s="71">
        <f t="shared" si="143"/>
        <v>0</v>
      </c>
      <c r="G158" s="71">
        <f t="shared" si="143"/>
        <v>1.8387355473232485</v>
      </c>
      <c r="H158" s="72">
        <f t="shared" si="143"/>
        <v>0</v>
      </c>
      <c r="I158" s="44">
        <f t="shared" si="143"/>
        <v>52.065045854341854</v>
      </c>
      <c r="J158" s="5"/>
      <c r="K158" s="26" t="s">
        <v>26</v>
      </c>
      <c r="L158" s="71">
        <f>SUM(L137:L153)</f>
        <v>13.0636000925529</v>
      </c>
      <c r="M158" s="71">
        <f t="shared" ref="M158:S158" si="144">SUM(M137:M153)</f>
        <v>20.095044898063485</v>
      </c>
      <c r="N158" s="71">
        <f t="shared" si="144"/>
        <v>7.2844263968098097</v>
      </c>
      <c r="O158" s="71">
        <f t="shared" si="144"/>
        <v>9.7832389195924154</v>
      </c>
      <c r="P158" s="71">
        <f t="shared" si="144"/>
        <v>7.6808657089523269</v>
      </c>
      <c r="Q158" s="71">
        <f t="shared" si="144"/>
        <v>1.8387355473232485</v>
      </c>
      <c r="R158" s="72">
        <f t="shared" si="144"/>
        <v>0</v>
      </c>
      <c r="S158" s="73">
        <f t="shared" si="144"/>
        <v>59.745911563294186</v>
      </c>
      <c r="U158" s="35" t="s">
        <v>60</v>
      </c>
      <c r="V158" s="97">
        <f>SUM(V137:V153)</f>
        <v>7.329041518585222</v>
      </c>
      <c r="W158" s="97">
        <f t="shared" ref="W158:AH158" si="145">SUM(W137:W153)</f>
        <v>3.3921679669446054</v>
      </c>
      <c r="X158" s="97">
        <f t="shared" si="145"/>
        <v>1.8387355473232485</v>
      </c>
      <c r="Y158" s="97">
        <f t="shared" si="145"/>
        <v>20.095044898063485</v>
      </c>
      <c r="Z158" s="97">
        <f t="shared" si="145"/>
        <v>5.0699185519086756</v>
      </c>
      <c r="AA158" s="97">
        <f t="shared" si="145"/>
        <v>5.584995164216898</v>
      </c>
      <c r="AB158" s="97">
        <f t="shared" si="145"/>
        <v>7.6808657089523269</v>
      </c>
      <c r="AC158" s="97">
        <f t="shared" si="145"/>
        <v>8.7551422072997234</v>
      </c>
      <c r="AD158" s="98">
        <f t="shared" si="145"/>
        <v>2.3423906070230713</v>
      </c>
      <c r="AE158" s="98">
        <f t="shared" si="145"/>
        <v>4.1982437553755174</v>
      </c>
      <c r="AF158" s="98">
        <f t="shared" si="145"/>
        <v>0</v>
      </c>
      <c r="AG158" s="98">
        <f t="shared" si="145"/>
        <v>2.2145078449011328</v>
      </c>
      <c r="AH158" s="98">
        <f t="shared" si="145"/>
        <v>0</v>
      </c>
      <c r="AI158" s="99">
        <f>SUM(V158:AC158)</f>
        <v>59.745911563294186</v>
      </c>
      <c r="AS158"/>
    </row>
    <row r="159" spans="1:45" s="2" customFormat="1" ht="15" thickBot="1">
      <c r="A159" s="15" t="s">
        <v>100</v>
      </c>
      <c r="B159" s="100">
        <f>IF($I158=0,"-",B158/$I158)</f>
        <v>0.25090922092145795</v>
      </c>
      <c r="C159" s="100">
        <f t="shared" ref="C159:H159" si="146">IF($I158=0,"-",C158/$I158)</f>
        <v>0.38596038029586605</v>
      </c>
      <c r="D159" s="100">
        <f t="shared" si="146"/>
        <v>0.13991011200083944</v>
      </c>
      <c r="E159" s="100">
        <f t="shared" si="146"/>
        <v>0.18790416409047614</v>
      </c>
      <c r="F159" s="100">
        <f t="shared" si="146"/>
        <v>0</v>
      </c>
      <c r="G159" s="100">
        <f t="shared" si="146"/>
        <v>3.5316122691360523E-2</v>
      </c>
      <c r="H159" s="101">
        <f t="shared" si="146"/>
        <v>0</v>
      </c>
      <c r="I159" s="102">
        <f>SUM(B159:H159)</f>
        <v>1.0000000000000002</v>
      </c>
      <c r="J159"/>
      <c r="K159" s="27" t="s">
        <v>100</v>
      </c>
      <c r="L159" s="76">
        <f>IF($S158=0,"-",L158/$S158)</f>
        <v>0.21865261991548091</v>
      </c>
      <c r="M159" s="76">
        <f t="shared" ref="M159:R159" si="147">IF($S158=0,"-",M158/$S158)</f>
        <v>0.33634175749038503</v>
      </c>
      <c r="N159" s="76">
        <f t="shared" si="147"/>
        <v>0.1219234288373484</v>
      </c>
      <c r="O159" s="76">
        <f t="shared" si="147"/>
        <v>0.16374742076247603</v>
      </c>
      <c r="P159" s="76">
        <f t="shared" si="147"/>
        <v>0.1285588504380806</v>
      </c>
      <c r="Q159" s="76">
        <f t="shared" si="147"/>
        <v>3.0775922556228998E-2</v>
      </c>
      <c r="R159" s="77">
        <f t="shared" si="147"/>
        <v>0</v>
      </c>
      <c r="S159" s="78">
        <f>SUM(L159:R159)</f>
        <v>0.99999999999999989</v>
      </c>
      <c r="U159" s="36" t="s">
        <v>100</v>
      </c>
      <c r="V159" s="103">
        <f>+V158/$AI158</f>
        <v>0.12267017653284799</v>
      </c>
      <c r="W159" s="103">
        <f t="shared" ref="W159:AH159" si="148">+W158/$AI158</f>
        <v>5.6776570616902861E-2</v>
      </c>
      <c r="X159" s="103">
        <f t="shared" si="148"/>
        <v>3.0775922556228998E-2</v>
      </c>
      <c r="Y159" s="103">
        <f t="shared" si="148"/>
        <v>0.33634175749038503</v>
      </c>
      <c r="Z159" s="103">
        <f t="shared" si="148"/>
        <v>8.4857999807027087E-2</v>
      </c>
      <c r="AA159" s="103">
        <f t="shared" si="148"/>
        <v>9.3479118789579652E-2</v>
      </c>
      <c r="AB159" s="103">
        <f t="shared" si="148"/>
        <v>0.1285588504380806</v>
      </c>
      <c r="AC159" s="103">
        <f t="shared" si="148"/>
        <v>0.14653960376894776</v>
      </c>
      <c r="AD159" s="103">
        <f t="shared" si="148"/>
        <v>3.9205872765730045E-2</v>
      </c>
      <c r="AE159" s="103">
        <f t="shared" si="148"/>
        <v>7.026830197289638E-2</v>
      </c>
      <c r="AF159" s="103">
        <f t="shared" si="148"/>
        <v>0</v>
      </c>
      <c r="AG159" s="103">
        <f t="shared" si="148"/>
        <v>3.7065429030321291E-2</v>
      </c>
      <c r="AH159" s="103">
        <f t="shared" si="148"/>
        <v>0</v>
      </c>
      <c r="AI159" s="104">
        <f>SUM(V159:AC159)</f>
        <v>1</v>
      </c>
    </row>
    <row r="160" spans="1:45" ht="15" thickBot="1">
      <c r="A160" s="16"/>
      <c r="B160" s="16"/>
      <c r="C160" s="16"/>
      <c r="D160" s="16"/>
      <c r="E160" s="16"/>
      <c r="F160" s="16"/>
      <c r="G160" s="16"/>
      <c r="H160" s="16"/>
      <c r="I160" s="16"/>
      <c r="K160" s="16"/>
      <c r="AI160" s="5"/>
      <c r="AS160"/>
    </row>
    <row r="161" spans="1:45" ht="28.5">
      <c r="A161" s="431" t="s">
        <v>31</v>
      </c>
      <c r="B161" s="37" t="s">
        <v>0</v>
      </c>
      <c r="C161" s="37" t="s">
        <v>1</v>
      </c>
      <c r="D161" s="37" t="s">
        <v>2</v>
      </c>
      <c r="E161" s="37" t="s">
        <v>3</v>
      </c>
      <c r="F161" s="37" t="s">
        <v>27</v>
      </c>
      <c r="G161" s="37" t="s">
        <v>4</v>
      </c>
      <c r="H161" s="37" t="s">
        <v>5</v>
      </c>
      <c r="I161" s="38" t="s">
        <v>6</v>
      </c>
      <c r="K161" s="381" t="s">
        <v>31</v>
      </c>
      <c r="L161" s="39" t="s">
        <v>0</v>
      </c>
      <c r="M161" s="39" t="s">
        <v>1</v>
      </c>
      <c r="N161" s="39" t="s">
        <v>2</v>
      </c>
      <c r="O161" s="39" t="s">
        <v>3</v>
      </c>
      <c r="P161" s="39" t="s">
        <v>27</v>
      </c>
      <c r="Q161" s="39" t="s">
        <v>4</v>
      </c>
      <c r="R161" s="39" t="s">
        <v>5</v>
      </c>
      <c r="S161" s="40" t="s">
        <v>6</v>
      </c>
      <c r="U161" s="383" t="s">
        <v>31</v>
      </c>
      <c r="V161" s="79" t="s">
        <v>69</v>
      </c>
      <c r="W161" s="79" t="s">
        <v>70</v>
      </c>
      <c r="X161" s="79" t="s">
        <v>4</v>
      </c>
      <c r="Y161" s="79" t="s">
        <v>1</v>
      </c>
      <c r="Z161" s="79" t="s">
        <v>2</v>
      </c>
      <c r="AA161" s="79" t="s">
        <v>3</v>
      </c>
      <c r="AB161" s="79" t="s">
        <v>52</v>
      </c>
      <c r="AC161" s="79" t="s">
        <v>64</v>
      </c>
      <c r="AD161" s="80" t="s">
        <v>72</v>
      </c>
      <c r="AE161" s="80" t="s">
        <v>79</v>
      </c>
      <c r="AF161" s="80" t="s">
        <v>73</v>
      </c>
      <c r="AG161" s="80" t="s">
        <v>80</v>
      </c>
      <c r="AH161" s="80" t="s">
        <v>81</v>
      </c>
      <c r="AI161" s="81" t="s">
        <v>60</v>
      </c>
      <c r="AS161"/>
    </row>
    <row r="162" spans="1:45" ht="15" customHeight="1">
      <c r="A162" s="432" t="s">
        <v>31</v>
      </c>
      <c r="B162" s="372" t="s">
        <v>109</v>
      </c>
      <c r="C162" s="373"/>
      <c r="D162" s="373"/>
      <c r="E162" s="373"/>
      <c r="F162" s="373"/>
      <c r="G162" s="373"/>
      <c r="H162" s="373"/>
      <c r="I162" s="374"/>
      <c r="K162" s="382" t="s">
        <v>31</v>
      </c>
      <c r="L162" s="369" t="s">
        <v>109</v>
      </c>
      <c r="M162" s="370"/>
      <c r="N162" s="370"/>
      <c r="O162" s="370"/>
      <c r="P162" s="370"/>
      <c r="Q162" s="370"/>
      <c r="R162" s="370"/>
      <c r="S162" s="371"/>
      <c r="U162" s="384" t="s">
        <v>31</v>
      </c>
      <c r="V162" s="379" t="s">
        <v>109</v>
      </c>
      <c r="W162" s="379"/>
      <c r="X162" s="379"/>
      <c r="Y162" s="379"/>
      <c r="Z162" s="379"/>
      <c r="AA162" s="379"/>
      <c r="AB162" s="379"/>
      <c r="AC162" s="379"/>
      <c r="AD162" s="379"/>
      <c r="AE162" s="379"/>
      <c r="AF162" s="379"/>
      <c r="AG162" s="379"/>
      <c r="AH162" s="379"/>
      <c r="AI162" s="380"/>
      <c r="AS162"/>
    </row>
    <row r="163" spans="1:45" ht="15">
      <c r="A163" s="7" t="s">
        <v>7</v>
      </c>
      <c r="B163" s="42">
        <v>0</v>
      </c>
      <c r="C163" s="42">
        <v>0</v>
      </c>
      <c r="D163" s="42">
        <v>0</v>
      </c>
      <c r="E163" s="42">
        <v>0</v>
      </c>
      <c r="F163" s="399"/>
      <c r="G163" s="42">
        <v>0</v>
      </c>
      <c r="H163" s="43">
        <v>0</v>
      </c>
      <c r="I163" s="44">
        <f>SUM(B163:H163)</f>
        <v>0</v>
      </c>
      <c r="J163" s="5"/>
      <c r="K163" s="28" t="s">
        <v>7</v>
      </c>
      <c r="L163" s="42">
        <v>0</v>
      </c>
      <c r="M163" s="42">
        <v>0</v>
      </c>
      <c r="N163" s="42">
        <v>0</v>
      </c>
      <c r="O163" s="42">
        <v>0</v>
      </c>
      <c r="P163" s="42">
        <v>0</v>
      </c>
      <c r="Q163" s="42">
        <v>0</v>
      </c>
      <c r="R163" s="82">
        <v>0</v>
      </c>
      <c r="S163" s="83">
        <f>SUM(L163:R163)</f>
        <v>0</v>
      </c>
      <c r="U163" s="29" t="s">
        <v>7</v>
      </c>
      <c r="V163" s="84">
        <v>0</v>
      </c>
      <c r="W163" s="84">
        <v>0</v>
      </c>
      <c r="X163" s="84">
        <v>0</v>
      </c>
      <c r="Y163" s="84">
        <v>0</v>
      </c>
      <c r="Z163" s="84">
        <v>0</v>
      </c>
      <c r="AA163" s="84">
        <v>0</v>
      </c>
      <c r="AB163" s="84">
        <v>0</v>
      </c>
      <c r="AC163" s="85">
        <v>0</v>
      </c>
      <c r="AD163" s="86">
        <v>0</v>
      </c>
      <c r="AE163" s="86">
        <v>0</v>
      </c>
      <c r="AF163" s="86">
        <v>0</v>
      </c>
      <c r="AG163" s="86">
        <v>0</v>
      </c>
      <c r="AH163" s="86">
        <v>0</v>
      </c>
      <c r="AI163" s="87">
        <f>SUM(V163:AC163)</f>
        <v>0</v>
      </c>
      <c r="AS163"/>
    </row>
    <row r="164" spans="1:45" ht="15">
      <c r="A164" s="8" t="s">
        <v>8</v>
      </c>
      <c r="B164" s="48">
        <v>0</v>
      </c>
      <c r="C164" s="48">
        <v>0</v>
      </c>
      <c r="D164" s="48">
        <v>0</v>
      </c>
      <c r="E164" s="48">
        <v>0</v>
      </c>
      <c r="F164" s="400"/>
      <c r="G164" s="48">
        <v>0</v>
      </c>
      <c r="H164" s="49">
        <v>0</v>
      </c>
      <c r="I164" s="50">
        <f t="shared" ref="I164:I183" si="149">SUM(B164:H164)</f>
        <v>0</v>
      </c>
      <c r="J164" s="5"/>
      <c r="K164" s="20" t="s">
        <v>8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0</v>
      </c>
      <c r="R164" s="52">
        <v>0</v>
      </c>
      <c r="S164" s="53">
        <f t="shared" ref="S164:S183" si="150">SUM(L164:R164)</f>
        <v>0</v>
      </c>
      <c r="U164" s="30" t="s">
        <v>8</v>
      </c>
      <c r="V164" s="88">
        <v>0</v>
      </c>
      <c r="W164" s="88">
        <v>0</v>
      </c>
      <c r="X164" s="88">
        <v>0</v>
      </c>
      <c r="Y164" s="88">
        <v>0</v>
      </c>
      <c r="Z164" s="88">
        <v>0</v>
      </c>
      <c r="AA164" s="88">
        <v>0</v>
      </c>
      <c r="AB164" s="88">
        <v>0</v>
      </c>
      <c r="AC164" s="89">
        <v>0</v>
      </c>
      <c r="AD164" s="88">
        <v>0</v>
      </c>
      <c r="AE164" s="88">
        <v>0</v>
      </c>
      <c r="AF164" s="88">
        <v>0</v>
      </c>
      <c r="AG164" s="88">
        <v>0</v>
      </c>
      <c r="AH164" s="88">
        <v>0</v>
      </c>
      <c r="AI164" s="90">
        <f t="shared" ref="AI164:AI183" si="151">SUM(V164:AC164)</f>
        <v>0</v>
      </c>
      <c r="AS164"/>
    </row>
    <row r="165" spans="1:45" ht="15">
      <c r="A165" s="9" t="s">
        <v>10</v>
      </c>
      <c r="B165" s="45">
        <v>0</v>
      </c>
      <c r="C165" s="45">
        <v>0</v>
      </c>
      <c r="D165" s="45">
        <v>0</v>
      </c>
      <c r="E165" s="45">
        <v>0</v>
      </c>
      <c r="F165" s="400"/>
      <c r="G165" s="45">
        <v>0</v>
      </c>
      <c r="H165" s="54">
        <v>0</v>
      </c>
      <c r="I165" s="44">
        <f t="shared" si="149"/>
        <v>0</v>
      </c>
      <c r="J165" s="5"/>
      <c r="K165" s="21" t="s">
        <v>10</v>
      </c>
      <c r="L165" s="45">
        <v>0</v>
      </c>
      <c r="M165" s="45">
        <v>0</v>
      </c>
      <c r="N165" s="45">
        <v>0</v>
      </c>
      <c r="O165" s="45">
        <v>0</v>
      </c>
      <c r="P165" s="45">
        <v>0</v>
      </c>
      <c r="Q165" s="45">
        <v>0</v>
      </c>
      <c r="R165" s="46">
        <v>0</v>
      </c>
      <c r="S165" s="47">
        <f t="shared" si="150"/>
        <v>0</v>
      </c>
      <c r="U165" s="31" t="s">
        <v>10</v>
      </c>
      <c r="V165" s="84">
        <v>0</v>
      </c>
      <c r="W165" s="84">
        <v>0</v>
      </c>
      <c r="X165" s="84">
        <v>0</v>
      </c>
      <c r="Y165" s="84">
        <v>0</v>
      </c>
      <c r="Z165" s="84">
        <v>0</v>
      </c>
      <c r="AA165" s="84">
        <v>0</v>
      </c>
      <c r="AB165" s="84">
        <v>0</v>
      </c>
      <c r="AC165" s="85">
        <v>0</v>
      </c>
      <c r="AD165" s="86">
        <v>0</v>
      </c>
      <c r="AE165" s="86">
        <v>0</v>
      </c>
      <c r="AF165" s="86">
        <v>0</v>
      </c>
      <c r="AG165" s="86">
        <v>0</v>
      </c>
      <c r="AH165" s="86">
        <v>0</v>
      </c>
      <c r="AI165" s="87">
        <f t="shared" si="151"/>
        <v>0</v>
      </c>
      <c r="AS165"/>
    </row>
    <row r="166" spans="1:45" ht="15">
      <c r="A166" s="8" t="s">
        <v>53</v>
      </c>
      <c r="B166" s="48">
        <v>0</v>
      </c>
      <c r="C166" s="48">
        <v>0</v>
      </c>
      <c r="D166" s="48">
        <v>0</v>
      </c>
      <c r="E166" s="48">
        <v>0</v>
      </c>
      <c r="F166" s="400"/>
      <c r="G166" s="48">
        <v>0</v>
      </c>
      <c r="H166" s="49">
        <v>0</v>
      </c>
      <c r="I166" s="50">
        <f t="shared" si="149"/>
        <v>0</v>
      </c>
      <c r="J166" s="5"/>
      <c r="K166" s="20" t="s">
        <v>53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2">
        <v>0</v>
      </c>
      <c r="S166" s="53">
        <f t="shared" si="150"/>
        <v>0</v>
      </c>
      <c r="U166" s="30" t="s">
        <v>53</v>
      </c>
      <c r="V166" s="88">
        <v>0</v>
      </c>
      <c r="W166" s="88">
        <v>0</v>
      </c>
      <c r="X166" s="88">
        <v>0</v>
      </c>
      <c r="Y166" s="88">
        <v>0</v>
      </c>
      <c r="Z166" s="88">
        <v>0</v>
      </c>
      <c r="AA166" s="88">
        <v>0</v>
      </c>
      <c r="AB166" s="88">
        <v>0</v>
      </c>
      <c r="AC166" s="89">
        <v>0</v>
      </c>
      <c r="AD166" s="88">
        <v>0</v>
      </c>
      <c r="AE166" s="88">
        <v>0</v>
      </c>
      <c r="AF166" s="88">
        <v>0</v>
      </c>
      <c r="AG166" s="88">
        <v>0</v>
      </c>
      <c r="AH166" s="88">
        <v>0</v>
      </c>
      <c r="AI166" s="90">
        <f t="shared" si="151"/>
        <v>0</v>
      </c>
      <c r="AS166"/>
    </row>
    <row r="167" spans="1:45" ht="15">
      <c r="A167" s="9" t="s">
        <v>16</v>
      </c>
      <c r="B167" s="45">
        <v>4.0913528276346322E-3</v>
      </c>
      <c r="C167" s="45">
        <v>0</v>
      </c>
      <c r="D167" s="45">
        <v>2.5270865712813069E-2</v>
      </c>
      <c r="E167" s="45">
        <v>0</v>
      </c>
      <c r="F167" s="400"/>
      <c r="G167" s="45">
        <v>0</v>
      </c>
      <c r="H167" s="54">
        <v>0</v>
      </c>
      <c r="I167" s="44">
        <f t="shared" si="149"/>
        <v>2.9362218540447703E-2</v>
      </c>
      <c r="J167" s="5"/>
      <c r="K167" s="21" t="s">
        <v>16</v>
      </c>
      <c r="L167" s="45">
        <v>4.0913528276346322E-3</v>
      </c>
      <c r="M167" s="45">
        <v>0</v>
      </c>
      <c r="N167" s="45">
        <v>2.5270865712813069E-2</v>
      </c>
      <c r="O167" s="45">
        <v>0</v>
      </c>
      <c r="P167" s="45">
        <v>0</v>
      </c>
      <c r="Q167" s="45">
        <v>0</v>
      </c>
      <c r="R167" s="46">
        <v>0</v>
      </c>
      <c r="S167" s="47">
        <f t="shared" si="150"/>
        <v>2.9362218540447703E-2</v>
      </c>
      <c r="U167" s="31" t="s">
        <v>16</v>
      </c>
      <c r="V167" s="84">
        <v>4.0913528276346322E-3</v>
      </c>
      <c r="W167" s="84">
        <v>0</v>
      </c>
      <c r="X167" s="84">
        <v>0</v>
      </c>
      <c r="Y167" s="84">
        <v>0</v>
      </c>
      <c r="Z167" s="84">
        <v>2.5270865712813069E-2</v>
      </c>
      <c r="AA167" s="84">
        <v>0</v>
      </c>
      <c r="AB167" s="84">
        <v>0</v>
      </c>
      <c r="AC167" s="85">
        <v>0</v>
      </c>
      <c r="AD167" s="86">
        <v>0</v>
      </c>
      <c r="AE167" s="86">
        <v>0</v>
      </c>
      <c r="AF167" s="86">
        <v>0</v>
      </c>
      <c r="AG167" s="86">
        <v>0</v>
      </c>
      <c r="AH167" s="86">
        <v>0</v>
      </c>
      <c r="AI167" s="87">
        <f t="shared" si="151"/>
        <v>2.9362218540447703E-2</v>
      </c>
      <c r="AS167"/>
    </row>
    <row r="168" spans="1:45" ht="15">
      <c r="A168" s="8" t="s">
        <v>65</v>
      </c>
      <c r="B168" s="48">
        <v>1.0896383757756873</v>
      </c>
      <c r="C168" s="48">
        <v>0</v>
      </c>
      <c r="D168" s="48">
        <v>4.6218213825701633E-2</v>
      </c>
      <c r="E168" s="48">
        <v>0</v>
      </c>
      <c r="F168" s="400"/>
      <c r="G168" s="48">
        <v>0</v>
      </c>
      <c r="H168" s="49">
        <v>0</v>
      </c>
      <c r="I168" s="50">
        <f t="shared" si="149"/>
        <v>1.135856589601389</v>
      </c>
      <c r="J168" s="5"/>
      <c r="K168" s="20" t="s">
        <v>65</v>
      </c>
      <c r="L168" s="51">
        <v>1.0896383757756873</v>
      </c>
      <c r="M168" s="51">
        <v>0</v>
      </c>
      <c r="N168" s="51">
        <v>4.6218213825701633E-2</v>
      </c>
      <c r="O168" s="51">
        <v>0</v>
      </c>
      <c r="P168" s="51">
        <v>0</v>
      </c>
      <c r="Q168" s="51">
        <v>0</v>
      </c>
      <c r="R168" s="52">
        <v>0</v>
      </c>
      <c r="S168" s="53">
        <f t="shared" si="150"/>
        <v>1.135856589601389</v>
      </c>
      <c r="U168" s="30" t="s">
        <v>54</v>
      </c>
      <c r="V168" s="88">
        <v>1.0896383757756873</v>
      </c>
      <c r="W168" s="88">
        <v>0</v>
      </c>
      <c r="X168" s="88">
        <v>0</v>
      </c>
      <c r="Y168" s="88">
        <v>0</v>
      </c>
      <c r="Z168" s="88">
        <v>4.6218213825701633E-2</v>
      </c>
      <c r="AA168" s="88">
        <v>0</v>
      </c>
      <c r="AB168" s="88">
        <v>0</v>
      </c>
      <c r="AC168" s="89">
        <v>0</v>
      </c>
      <c r="AD168" s="88">
        <v>0</v>
      </c>
      <c r="AE168" s="88">
        <v>0</v>
      </c>
      <c r="AF168" s="88">
        <v>0</v>
      </c>
      <c r="AG168" s="88">
        <v>0</v>
      </c>
      <c r="AH168" s="88">
        <v>0</v>
      </c>
      <c r="AI168" s="90">
        <f t="shared" si="151"/>
        <v>1.135856589601389</v>
      </c>
      <c r="AS168"/>
    </row>
    <row r="169" spans="1:45" ht="15">
      <c r="A169" s="9" t="s">
        <v>55</v>
      </c>
      <c r="B169" s="45">
        <v>0</v>
      </c>
      <c r="C169" s="45">
        <v>0</v>
      </c>
      <c r="D169" s="45">
        <v>0</v>
      </c>
      <c r="E169" s="45">
        <v>0.12349471038605025</v>
      </c>
      <c r="F169" s="400"/>
      <c r="G169" s="45">
        <v>0</v>
      </c>
      <c r="H169" s="54">
        <v>0</v>
      </c>
      <c r="I169" s="44">
        <f t="shared" si="149"/>
        <v>0.12349471038605025</v>
      </c>
      <c r="J169" s="5"/>
      <c r="K169" s="21" t="s">
        <v>55</v>
      </c>
      <c r="L169" s="45">
        <v>0</v>
      </c>
      <c r="M169" s="45">
        <v>0</v>
      </c>
      <c r="N169" s="45">
        <v>0</v>
      </c>
      <c r="O169" s="45">
        <v>0.12349471038605025</v>
      </c>
      <c r="P169" s="45">
        <v>1.8124609973083456</v>
      </c>
      <c r="Q169" s="45">
        <v>0</v>
      </c>
      <c r="R169" s="46">
        <v>0</v>
      </c>
      <c r="S169" s="47">
        <f t="shared" si="150"/>
        <v>1.9359557076943958</v>
      </c>
      <c r="U169" s="31" t="s">
        <v>55</v>
      </c>
      <c r="V169" s="84">
        <v>0</v>
      </c>
      <c r="W169" s="84">
        <v>0</v>
      </c>
      <c r="X169" s="84">
        <v>0</v>
      </c>
      <c r="Y169" s="84">
        <v>0</v>
      </c>
      <c r="Z169" s="84">
        <v>0</v>
      </c>
      <c r="AA169" s="84">
        <v>0.12349471038605025</v>
      </c>
      <c r="AB169" s="84">
        <v>1.8124609973083456</v>
      </c>
      <c r="AC169" s="85">
        <v>0</v>
      </c>
      <c r="AD169" s="84">
        <v>0</v>
      </c>
      <c r="AE169" s="84">
        <v>0</v>
      </c>
      <c r="AF169" s="84">
        <v>0</v>
      </c>
      <c r="AG169" s="84">
        <v>0</v>
      </c>
      <c r="AH169" s="84">
        <v>0</v>
      </c>
      <c r="AI169" s="87">
        <f t="shared" si="151"/>
        <v>1.9359557076943958</v>
      </c>
      <c r="AS169"/>
    </row>
    <row r="170" spans="1:45" ht="15">
      <c r="A170" s="8" t="s">
        <v>12</v>
      </c>
      <c r="B170" s="48">
        <v>0</v>
      </c>
      <c r="C170" s="48">
        <v>0</v>
      </c>
      <c r="D170" s="48">
        <v>0</v>
      </c>
      <c r="E170" s="48">
        <v>0</v>
      </c>
      <c r="F170" s="400"/>
      <c r="G170" s="48">
        <v>0</v>
      </c>
      <c r="H170" s="49">
        <v>0</v>
      </c>
      <c r="I170" s="50">
        <f t="shared" si="149"/>
        <v>0</v>
      </c>
      <c r="J170" s="5"/>
      <c r="K170" s="20" t="s">
        <v>12</v>
      </c>
      <c r="L170" s="51">
        <v>0</v>
      </c>
      <c r="M170" s="51">
        <v>0</v>
      </c>
      <c r="N170" s="51">
        <v>0</v>
      </c>
      <c r="O170" s="51">
        <v>0</v>
      </c>
      <c r="P170" s="51">
        <v>7.4342949029327018E-2</v>
      </c>
      <c r="Q170" s="51">
        <v>0</v>
      </c>
      <c r="R170" s="52">
        <v>0</v>
      </c>
      <c r="S170" s="53">
        <f t="shared" si="150"/>
        <v>7.4342949029327018E-2</v>
      </c>
      <c r="U170" s="30" t="s">
        <v>12</v>
      </c>
      <c r="V170" s="88">
        <v>0</v>
      </c>
      <c r="W170" s="88">
        <v>0</v>
      </c>
      <c r="X170" s="88">
        <v>0</v>
      </c>
      <c r="Y170" s="88">
        <v>0</v>
      </c>
      <c r="Z170" s="88">
        <v>0</v>
      </c>
      <c r="AA170" s="88">
        <v>0</v>
      </c>
      <c r="AB170" s="88">
        <v>7.4342949029327018E-2</v>
      </c>
      <c r="AC170" s="89">
        <v>0</v>
      </c>
      <c r="AD170" s="88">
        <v>0</v>
      </c>
      <c r="AE170" s="88">
        <v>0</v>
      </c>
      <c r="AF170" s="88">
        <v>0</v>
      </c>
      <c r="AG170" s="88">
        <v>0</v>
      </c>
      <c r="AH170" s="88">
        <v>0</v>
      </c>
      <c r="AI170" s="90">
        <f t="shared" si="151"/>
        <v>7.4342949029327018E-2</v>
      </c>
      <c r="AS170"/>
    </row>
    <row r="171" spans="1:45" ht="15">
      <c r="A171" s="9" t="s">
        <v>56</v>
      </c>
      <c r="B171" s="45">
        <v>0</v>
      </c>
      <c r="C171" s="45">
        <v>0</v>
      </c>
      <c r="D171" s="45">
        <v>0</v>
      </c>
      <c r="E171" s="45">
        <v>0</v>
      </c>
      <c r="F171" s="400"/>
      <c r="G171" s="45">
        <v>0</v>
      </c>
      <c r="H171" s="54">
        <v>0</v>
      </c>
      <c r="I171" s="44">
        <f t="shared" si="149"/>
        <v>0</v>
      </c>
      <c r="J171" s="5"/>
      <c r="K171" s="21" t="s">
        <v>56</v>
      </c>
      <c r="L171" s="45">
        <v>0</v>
      </c>
      <c r="M171" s="45">
        <v>0</v>
      </c>
      <c r="N171" s="45">
        <v>0</v>
      </c>
      <c r="O171" s="45">
        <v>0</v>
      </c>
      <c r="P171" s="45">
        <v>0</v>
      </c>
      <c r="Q171" s="45">
        <v>0</v>
      </c>
      <c r="R171" s="46">
        <v>0</v>
      </c>
      <c r="S171" s="47">
        <f t="shared" si="150"/>
        <v>0</v>
      </c>
      <c r="U171" s="31" t="s">
        <v>56</v>
      </c>
      <c r="V171" s="84">
        <v>0</v>
      </c>
      <c r="W171" s="84">
        <v>0</v>
      </c>
      <c r="X171" s="84">
        <v>0</v>
      </c>
      <c r="Y171" s="84">
        <v>0</v>
      </c>
      <c r="Z171" s="84">
        <v>0</v>
      </c>
      <c r="AA171" s="84">
        <v>0</v>
      </c>
      <c r="AB171" s="84">
        <v>0</v>
      </c>
      <c r="AC171" s="85">
        <v>0</v>
      </c>
      <c r="AD171" s="84">
        <v>0</v>
      </c>
      <c r="AE171" s="84">
        <v>0</v>
      </c>
      <c r="AF171" s="84">
        <v>0</v>
      </c>
      <c r="AG171" s="84">
        <v>0</v>
      </c>
      <c r="AH171" s="84">
        <v>0</v>
      </c>
      <c r="AI171" s="87">
        <f t="shared" si="151"/>
        <v>0</v>
      </c>
      <c r="AS171"/>
    </row>
    <row r="172" spans="1:45" ht="15">
      <c r="A172" s="8" t="s">
        <v>17</v>
      </c>
      <c r="B172" s="48">
        <v>3.7193124086484976E-3</v>
      </c>
      <c r="C172" s="48">
        <v>0</v>
      </c>
      <c r="D172" s="48">
        <v>0.20857903987700774</v>
      </c>
      <c r="E172" s="48">
        <v>1.423752790030645E-3</v>
      </c>
      <c r="F172" s="400"/>
      <c r="G172" s="48">
        <v>0</v>
      </c>
      <c r="H172" s="49">
        <v>0</v>
      </c>
      <c r="I172" s="50">
        <f t="shared" si="149"/>
        <v>0.2137221050756869</v>
      </c>
      <c r="J172" s="5"/>
      <c r="K172" s="20" t="s">
        <v>17</v>
      </c>
      <c r="L172" s="51">
        <v>3.7193124086484976E-3</v>
      </c>
      <c r="M172" s="51">
        <v>0</v>
      </c>
      <c r="N172" s="51">
        <v>0.20857903987700774</v>
      </c>
      <c r="O172" s="51">
        <v>1.423752790030645E-3</v>
      </c>
      <c r="P172" s="51">
        <v>3.7193124086484972E-3</v>
      </c>
      <c r="Q172" s="51">
        <v>0</v>
      </c>
      <c r="R172" s="52">
        <v>0</v>
      </c>
      <c r="S172" s="53">
        <f t="shared" si="150"/>
        <v>0.2174414174843354</v>
      </c>
      <c r="U172" s="30" t="s">
        <v>17</v>
      </c>
      <c r="V172" s="88">
        <v>3.7193124086484976E-3</v>
      </c>
      <c r="W172" s="88">
        <v>0</v>
      </c>
      <c r="X172" s="88">
        <v>0</v>
      </c>
      <c r="Y172" s="88">
        <v>0</v>
      </c>
      <c r="Z172" s="88">
        <v>0.20857903987700774</v>
      </c>
      <c r="AA172" s="88">
        <v>0</v>
      </c>
      <c r="AB172" s="88">
        <v>3.7193124086484972E-3</v>
      </c>
      <c r="AC172" s="89">
        <v>1.423752790030645E-3</v>
      </c>
      <c r="AD172" s="88">
        <v>0</v>
      </c>
      <c r="AE172" s="88">
        <v>0</v>
      </c>
      <c r="AF172" s="88">
        <v>0</v>
      </c>
      <c r="AG172" s="88">
        <v>0</v>
      </c>
      <c r="AH172" s="88">
        <v>1.423752790030645E-3</v>
      </c>
      <c r="AI172" s="90">
        <f t="shared" si="151"/>
        <v>0.2174414174843354</v>
      </c>
      <c r="AS172"/>
    </row>
    <row r="173" spans="1:45" ht="15">
      <c r="A173" s="9" t="s">
        <v>141</v>
      </c>
      <c r="B173" s="45">
        <v>1.4996969646923781E-2</v>
      </c>
      <c r="C173" s="45">
        <v>3.8219338903488706E-2</v>
      </c>
      <c r="D173" s="45">
        <v>0.47393897273186558</v>
      </c>
      <c r="E173" s="45">
        <v>0</v>
      </c>
      <c r="F173" s="400"/>
      <c r="G173" s="45">
        <v>0</v>
      </c>
      <c r="H173" s="54">
        <v>0</v>
      </c>
      <c r="I173" s="44">
        <f t="shared" si="149"/>
        <v>0.52715528128227807</v>
      </c>
      <c r="J173" s="5"/>
      <c r="K173" s="21" t="s">
        <v>141</v>
      </c>
      <c r="L173" s="45">
        <v>1.4996969646923781E-2</v>
      </c>
      <c r="M173" s="45">
        <v>3.8219338903488706E-2</v>
      </c>
      <c r="N173" s="45">
        <v>0.47393897273186558</v>
      </c>
      <c r="O173" s="45">
        <v>0</v>
      </c>
      <c r="P173" s="45">
        <v>0</v>
      </c>
      <c r="Q173" s="45">
        <v>0</v>
      </c>
      <c r="R173" s="46">
        <v>0</v>
      </c>
      <c r="S173" s="47">
        <f t="shared" si="150"/>
        <v>0.52715528128227807</v>
      </c>
      <c r="U173" s="31" t="s">
        <v>141</v>
      </c>
      <c r="V173" s="84">
        <v>1.4996969646923781E-2</v>
      </c>
      <c r="W173" s="84">
        <v>0</v>
      </c>
      <c r="X173" s="84">
        <v>0</v>
      </c>
      <c r="Y173" s="84">
        <v>3.8219338903488706E-2</v>
      </c>
      <c r="Z173" s="84">
        <v>0.47393897273186558</v>
      </c>
      <c r="AA173" s="84">
        <v>0</v>
      </c>
      <c r="AB173" s="84">
        <v>0</v>
      </c>
      <c r="AC173" s="85">
        <v>0</v>
      </c>
      <c r="AD173" s="84">
        <v>0</v>
      </c>
      <c r="AE173" s="84">
        <v>0</v>
      </c>
      <c r="AF173" s="84">
        <v>0</v>
      </c>
      <c r="AG173" s="84">
        <v>0</v>
      </c>
      <c r="AH173" s="84">
        <v>0</v>
      </c>
      <c r="AI173" s="87">
        <f t="shared" si="151"/>
        <v>0.52715528128227807</v>
      </c>
      <c r="AS173"/>
    </row>
    <row r="174" spans="1:45" ht="15">
      <c r="A174" s="8" t="s">
        <v>25</v>
      </c>
      <c r="B174" s="48">
        <v>1.2085171373186483</v>
      </c>
      <c r="C174" s="48">
        <v>0.55788676509605462</v>
      </c>
      <c r="D174" s="48">
        <v>105.41034312354226</v>
      </c>
      <c r="E174" s="48">
        <v>10.382307266382229</v>
      </c>
      <c r="F174" s="400"/>
      <c r="G174" s="48">
        <v>1.726808294814528</v>
      </c>
      <c r="H174" s="49">
        <v>1.1318618736097632</v>
      </c>
      <c r="I174" s="50">
        <f t="shared" si="149"/>
        <v>120.41772446076349</v>
      </c>
      <c r="J174" s="5"/>
      <c r="K174" s="20" t="s">
        <v>25</v>
      </c>
      <c r="L174" s="51">
        <v>1.2085171373186483</v>
      </c>
      <c r="M174" s="51">
        <v>0.55788676509605462</v>
      </c>
      <c r="N174" s="51">
        <v>105.41034312354226</v>
      </c>
      <c r="O174" s="51">
        <v>10.382307266382229</v>
      </c>
      <c r="P174" s="51">
        <v>6.2763732339915501E-2</v>
      </c>
      <c r="Q174" s="51">
        <v>1.726808294814528</v>
      </c>
      <c r="R174" s="52">
        <v>1.1318618736097632</v>
      </c>
      <c r="S174" s="53">
        <f t="shared" si="150"/>
        <v>120.48048819310341</v>
      </c>
      <c r="U174" s="30" t="s">
        <v>25</v>
      </c>
      <c r="V174" s="88">
        <v>0.29997415302553743</v>
      </c>
      <c r="W174" s="88">
        <v>0.45189969357842563</v>
      </c>
      <c r="X174" s="88">
        <v>1.726808294814528</v>
      </c>
      <c r="Y174" s="88">
        <v>0.55788676509605462</v>
      </c>
      <c r="Z174" s="88">
        <v>104.92398726895991</v>
      </c>
      <c r="AA174" s="88">
        <v>10.380211933688914</v>
      </c>
      <c r="AB174" s="88">
        <v>6.2763732339915501E-2</v>
      </c>
      <c r="AC174" s="89">
        <v>2.0769563516001233</v>
      </c>
      <c r="AD174" s="88">
        <v>0.45664329071468523</v>
      </c>
      <c r="AE174" s="88">
        <v>2.0953326933159135E-3</v>
      </c>
      <c r="AF174" s="88">
        <v>1.1318618736097632</v>
      </c>
      <c r="AG174" s="88">
        <v>0.48635585458235903</v>
      </c>
      <c r="AH174" s="88">
        <v>0</v>
      </c>
      <c r="AI174" s="90">
        <f t="shared" si="151"/>
        <v>120.4804881931034</v>
      </c>
      <c r="AS174"/>
    </row>
    <row r="175" spans="1:45" ht="15">
      <c r="A175" s="9" t="s">
        <v>24</v>
      </c>
      <c r="B175" s="45">
        <v>1.4522790074540177</v>
      </c>
      <c r="C175" s="45">
        <v>0</v>
      </c>
      <c r="D175" s="45">
        <v>0</v>
      </c>
      <c r="E175" s="45">
        <v>0</v>
      </c>
      <c r="F175" s="400"/>
      <c r="G175" s="45">
        <v>0</v>
      </c>
      <c r="H175" s="54">
        <v>0</v>
      </c>
      <c r="I175" s="44">
        <f t="shared" si="149"/>
        <v>1.4522790074540177</v>
      </c>
      <c r="J175" s="5"/>
      <c r="K175" s="21" t="s">
        <v>24</v>
      </c>
      <c r="L175" s="45">
        <v>1.4522790074540177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6">
        <v>0</v>
      </c>
      <c r="S175" s="47">
        <f t="shared" si="150"/>
        <v>1.4522790074540177</v>
      </c>
      <c r="U175" s="31" t="s">
        <v>24</v>
      </c>
      <c r="V175" s="84">
        <v>1.4522790074540177</v>
      </c>
      <c r="W175" s="84">
        <v>0</v>
      </c>
      <c r="X175" s="84">
        <v>0</v>
      </c>
      <c r="Y175" s="84">
        <v>0</v>
      </c>
      <c r="Z175" s="84">
        <v>0</v>
      </c>
      <c r="AA175" s="84">
        <v>0</v>
      </c>
      <c r="AB175" s="84">
        <v>0</v>
      </c>
      <c r="AC175" s="85">
        <v>0</v>
      </c>
      <c r="AD175" s="84">
        <v>0</v>
      </c>
      <c r="AE175" s="84">
        <v>0</v>
      </c>
      <c r="AF175" s="84">
        <v>0</v>
      </c>
      <c r="AG175" s="84">
        <v>0</v>
      </c>
      <c r="AH175" s="84">
        <v>0</v>
      </c>
      <c r="AI175" s="87">
        <f t="shared" si="151"/>
        <v>1.4522790074540177</v>
      </c>
      <c r="AS175"/>
    </row>
    <row r="176" spans="1:45" ht="15">
      <c r="A176" s="8" t="s">
        <v>57</v>
      </c>
      <c r="B176" s="48">
        <v>0</v>
      </c>
      <c r="C176" s="48">
        <v>0</v>
      </c>
      <c r="D176" s="48">
        <v>0</v>
      </c>
      <c r="E176" s="48">
        <v>0</v>
      </c>
      <c r="F176" s="400"/>
      <c r="G176" s="48">
        <v>0</v>
      </c>
      <c r="H176" s="49">
        <v>0</v>
      </c>
      <c r="I176" s="50">
        <f t="shared" si="149"/>
        <v>0</v>
      </c>
      <c r="J176" s="5"/>
      <c r="K176" s="20" t="s">
        <v>57</v>
      </c>
      <c r="L176" s="51">
        <v>0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2">
        <v>0</v>
      </c>
      <c r="S176" s="53">
        <f t="shared" si="150"/>
        <v>0</v>
      </c>
      <c r="U176" s="30" t="s">
        <v>57</v>
      </c>
      <c r="V176" s="88">
        <v>0</v>
      </c>
      <c r="W176" s="88">
        <v>0</v>
      </c>
      <c r="X176" s="88">
        <v>0</v>
      </c>
      <c r="Y176" s="88">
        <v>0</v>
      </c>
      <c r="Z176" s="88">
        <v>0</v>
      </c>
      <c r="AA176" s="88">
        <v>0</v>
      </c>
      <c r="AB176" s="88">
        <v>0</v>
      </c>
      <c r="AC176" s="89">
        <v>0</v>
      </c>
      <c r="AD176" s="88">
        <v>0</v>
      </c>
      <c r="AE176" s="88">
        <v>0</v>
      </c>
      <c r="AF176" s="88">
        <v>0</v>
      </c>
      <c r="AG176" s="88">
        <v>0</v>
      </c>
      <c r="AH176" s="88">
        <v>0</v>
      </c>
      <c r="AI176" s="90">
        <f t="shared" si="151"/>
        <v>0</v>
      </c>
      <c r="AS176"/>
    </row>
    <row r="177" spans="1:45" ht="15">
      <c r="A177" s="9" t="s">
        <v>22</v>
      </c>
      <c r="B177" s="45">
        <v>5.0612367868517073E-3</v>
      </c>
      <c r="C177" s="45">
        <v>0</v>
      </c>
      <c r="D177" s="45">
        <v>0</v>
      </c>
      <c r="E177" s="45">
        <v>0</v>
      </c>
      <c r="F177" s="400"/>
      <c r="G177" s="45">
        <v>0</v>
      </c>
      <c r="H177" s="54">
        <v>0</v>
      </c>
      <c r="I177" s="44">
        <f t="shared" si="149"/>
        <v>5.0612367868517073E-3</v>
      </c>
      <c r="J177" s="5"/>
      <c r="K177" s="21" t="s">
        <v>22</v>
      </c>
      <c r="L177" s="45">
        <v>5.0612367868517073E-3</v>
      </c>
      <c r="M177" s="45">
        <v>0</v>
      </c>
      <c r="N177" s="45">
        <v>0</v>
      </c>
      <c r="O177" s="45">
        <v>0</v>
      </c>
      <c r="P177" s="45">
        <v>6.595849883027044E-2</v>
      </c>
      <c r="Q177" s="45">
        <v>0</v>
      </c>
      <c r="R177" s="46">
        <v>0</v>
      </c>
      <c r="S177" s="47">
        <f t="shared" si="150"/>
        <v>7.1019735617122146E-2</v>
      </c>
      <c r="U177" s="31" t="s">
        <v>22</v>
      </c>
      <c r="V177" s="84">
        <v>5.0612367868517073E-3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6.595849883027044E-2</v>
      </c>
      <c r="AC177" s="85">
        <v>0</v>
      </c>
      <c r="AD177" s="84">
        <v>0</v>
      </c>
      <c r="AE177" s="84">
        <v>0</v>
      </c>
      <c r="AF177" s="84">
        <v>0</v>
      </c>
      <c r="AG177" s="84">
        <v>0</v>
      </c>
      <c r="AH177" s="84">
        <v>0</v>
      </c>
      <c r="AI177" s="87">
        <f t="shared" si="151"/>
        <v>7.1019735617122146E-2</v>
      </c>
      <c r="AS177"/>
    </row>
    <row r="178" spans="1:45" ht="15">
      <c r="A178" s="8" t="s">
        <v>21</v>
      </c>
      <c r="B178" s="48">
        <v>0</v>
      </c>
      <c r="C178" s="48">
        <v>0</v>
      </c>
      <c r="D178" s="48">
        <v>0</v>
      </c>
      <c r="E178" s="48">
        <v>0</v>
      </c>
      <c r="F178" s="400"/>
      <c r="G178" s="48">
        <v>0</v>
      </c>
      <c r="H178" s="49">
        <v>0</v>
      </c>
      <c r="I178" s="50">
        <f t="shared" si="149"/>
        <v>0</v>
      </c>
      <c r="J178" s="5"/>
      <c r="K178" s="20" t="s">
        <v>21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2">
        <v>0</v>
      </c>
      <c r="S178" s="53">
        <f t="shared" si="150"/>
        <v>0</v>
      </c>
      <c r="U178" s="30" t="s">
        <v>58</v>
      </c>
      <c r="V178" s="88">
        <v>0</v>
      </c>
      <c r="W178" s="88">
        <v>0</v>
      </c>
      <c r="X178" s="88">
        <v>0</v>
      </c>
      <c r="Y178" s="88">
        <v>0</v>
      </c>
      <c r="Z178" s="88">
        <v>0</v>
      </c>
      <c r="AA178" s="88">
        <v>0</v>
      </c>
      <c r="AB178" s="88">
        <v>0</v>
      </c>
      <c r="AC178" s="89">
        <v>0</v>
      </c>
      <c r="AD178" s="88">
        <v>0</v>
      </c>
      <c r="AE178" s="88">
        <v>0</v>
      </c>
      <c r="AF178" s="88">
        <v>0</v>
      </c>
      <c r="AG178" s="88">
        <v>0</v>
      </c>
      <c r="AH178" s="88">
        <v>0</v>
      </c>
      <c r="AI178" s="90">
        <f t="shared" si="151"/>
        <v>0</v>
      </c>
      <c r="AS178"/>
    </row>
    <row r="179" spans="1:45" ht="15">
      <c r="A179" s="10" t="s">
        <v>61</v>
      </c>
      <c r="B179" s="45">
        <v>0</v>
      </c>
      <c r="C179" s="45">
        <v>0</v>
      </c>
      <c r="D179" s="45">
        <v>0</v>
      </c>
      <c r="E179" s="45">
        <v>0</v>
      </c>
      <c r="F179" s="400"/>
      <c r="G179" s="45">
        <v>0</v>
      </c>
      <c r="H179" s="54">
        <v>0</v>
      </c>
      <c r="I179" s="44">
        <f t="shared" si="149"/>
        <v>0</v>
      </c>
      <c r="J179" s="5"/>
      <c r="K179" s="22" t="s">
        <v>61</v>
      </c>
      <c r="L179" s="45">
        <v>0</v>
      </c>
      <c r="M179" s="45">
        <v>0</v>
      </c>
      <c r="N179" s="45">
        <v>0</v>
      </c>
      <c r="O179" s="45">
        <v>0</v>
      </c>
      <c r="P179" s="45">
        <v>0</v>
      </c>
      <c r="Q179" s="45">
        <v>0</v>
      </c>
      <c r="R179" s="46">
        <v>0</v>
      </c>
      <c r="S179" s="47">
        <f t="shared" si="150"/>
        <v>0</v>
      </c>
      <c r="U179" s="32" t="s">
        <v>59</v>
      </c>
      <c r="V179" s="84">
        <v>0</v>
      </c>
      <c r="W179" s="84">
        <v>0</v>
      </c>
      <c r="X179" s="84">
        <v>0</v>
      </c>
      <c r="Y179" s="84">
        <v>0</v>
      </c>
      <c r="Z179" s="84">
        <v>0</v>
      </c>
      <c r="AA179" s="84">
        <v>0</v>
      </c>
      <c r="AB179" s="84">
        <v>0</v>
      </c>
      <c r="AC179" s="85">
        <v>0</v>
      </c>
      <c r="AD179" s="86">
        <v>0</v>
      </c>
      <c r="AE179" s="86">
        <v>0</v>
      </c>
      <c r="AF179" s="86">
        <v>0</v>
      </c>
      <c r="AG179" s="86">
        <v>0</v>
      </c>
      <c r="AH179" s="86">
        <v>0</v>
      </c>
      <c r="AI179" s="87">
        <f t="shared" si="151"/>
        <v>0</v>
      </c>
      <c r="AS179"/>
    </row>
    <row r="180" spans="1:45">
      <c r="A180" s="11" t="s">
        <v>23</v>
      </c>
      <c r="B180" s="55">
        <v>0</v>
      </c>
      <c r="C180" s="55">
        <v>0</v>
      </c>
      <c r="D180" s="55">
        <v>0</v>
      </c>
      <c r="E180" s="55">
        <v>0</v>
      </c>
      <c r="F180" s="400"/>
      <c r="G180" s="55">
        <v>0</v>
      </c>
      <c r="H180" s="56">
        <v>0</v>
      </c>
      <c r="I180" s="57">
        <f t="shared" si="149"/>
        <v>0</v>
      </c>
      <c r="J180" s="5"/>
      <c r="K180" s="23" t="s">
        <v>23</v>
      </c>
      <c r="L180" s="58">
        <v>0</v>
      </c>
      <c r="M180" s="58">
        <v>0</v>
      </c>
      <c r="N180" s="58">
        <v>0</v>
      </c>
      <c r="O180" s="58">
        <v>0</v>
      </c>
      <c r="P180" s="58">
        <v>0</v>
      </c>
      <c r="Q180" s="58">
        <v>0</v>
      </c>
      <c r="R180" s="59">
        <v>0</v>
      </c>
      <c r="S180" s="60">
        <f t="shared" si="150"/>
        <v>0</v>
      </c>
      <c r="U180" s="33" t="s">
        <v>62</v>
      </c>
      <c r="V180" s="91">
        <v>0</v>
      </c>
      <c r="W180" s="91">
        <v>0</v>
      </c>
      <c r="X180" s="91">
        <v>0</v>
      </c>
      <c r="Y180" s="91">
        <v>0</v>
      </c>
      <c r="Z180" s="91">
        <v>0</v>
      </c>
      <c r="AA180" s="91">
        <v>0</v>
      </c>
      <c r="AB180" s="91">
        <v>0</v>
      </c>
      <c r="AC180" s="91">
        <v>0</v>
      </c>
      <c r="AD180" s="91">
        <v>0</v>
      </c>
      <c r="AE180" s="91">
        <v>0</v>
      </c>
      <c r="AF180" s="91">
        <v>0</v>
      </c>
      <c r="AG180" s="91">
        <v>0</v>
      </c>
      <c r="AH180" s="92">
        <v>0</v>
      </c>
      <c r="AI180" s="93">
        <f t="shared" si="151"/>
        <v>0</v>
      </c>
      <c r="AS180"/>
    </row>
    <row r="181" spans="1:45">
      <c r="A181" s="12" t="s">
        <v>19</v>
      </c>
      <c r="B181" s="61">
        <v>0</v>
      </c>
      <c r="C181" s="61">
        <v>0</v>
      </c>
      <c r="D181" s="61">
        <v>0</v>
      </c>
      <c r="E181" s="61">
        <v>0</v>
      </c>
      <c r="F181" s="400"/>
      <c r="G181" s="61">
        <v>0</v>
      </c>
      <c r="H181" s="62">
        <v>0</v>
      </c>
      <c r="I181" s="63">
        <f t="shared" si="149"/>
        <v>0</v>
      </c>
      <c r="J181" s="5"/>
      <c r="K181" s="24" t="s">
        <v>19</v>
      </c>
      <c r="L181" s="61">
        <v>0</v>
      </c>
      <c r="M181" s="61">
        <v>0</v>
      </c>
      <c r="N181" s="61">
        <v>0</v>
      </c>
      <c r="O181" s="61">
        <v>0</v>
      </c>
      <c r="P181" s="61">
        <v>0</v>
      </c>
      <c r="Q181" s="61">
        <v>0</v>
      </c>
      <c r="R181" s="64">
        <v>0</v>
      </c>
      <c r="S181" s="65">
        <f t="shared" si="150"/>
        <v>0</v>
      </c>
      <c r="U181" s="34" t="s">
        <v>19</v>
      </c>
      <c r="V181" s="94">
        <v>0</v>
      </c>
      <c r="W181" s="94">
        <v>0</v>
      </c>
      <c r="X181" s="94">
        <v>0</v>
      </c>
      <c r="Y181" s="94">
        <v>0</v>
      </c>
      <c r="Z181" s="94">
        <v>0</v>
      </c>
      <c r="AA181" s="94">
        <v>0</v>
      </c>
      <c r="AB181" s="94">
        <v>0</v>
      </c>
      <c r="AC181" s="94">
        <v>0</v>
      </c>
      <c r="AD181" s="95">
        <v>0</v>
      </c>
      <c r="AE181" s="95">
        <v>0</v>
      </c>
      <c r="AF181" s="95">
        <v>0</v>
      </c>
      <c r="AG181" s="95">
        <v>0</v>
      </c>
      <c r="AH181" s="95">
        <v>0</v>
      </c>
      <c r="AI181" s="96">
        <f t="shared" si="151"/>
        <v>0</v>
      </c>
      <c r="AS181"/>
    </row>
    <row r="182" spans="1:45">
      <c r="A182" s="11" t="s">
        <v>20</v>
      </c>
      <c r="B182" s="55">
        <v>0</v>
      </c>
      <c r="C182" s="55">
        <v>0</v>
      </c>
      <c r="D182" s="55">
        <v>0</v>
      </c>
      <c r="E182" s="55">
        <v>0</v>
      </c>
      <c r="F182" s="400"/>
      <c r="G182" s="55">
        <v>0</v>
      </c>
      <c r="H182" s="56">
        <v>0</v>
      </c>
      <c r="I182" s="57">
        <f t="shared" si="149"/>
        <v>0</v>
      </c>
      <c r="J182" s="5"/>
      <c r="K182" s="23" t="s">
        <v>20</v>
      </c>
      <c r="L182" s="58">
        <v>0</v>
      </c>
      <c r="M182" s="58">
        <v>0</v>
      </c>
      <c r="N182" s="58">
        <v>0</v>
      </c>
      <c r="O182" s="58">
        <v>0</v>
      </c>
      <c r="P182" s="58">
        <v>0</v>
      </c>
      <c r="Q182" s="58">
        <v>0</v>
      </c>
      <c r="R182" s="59">
        <v>0</v>
      </c>
      <c r="S182" s="60">
        <f t="shared" si="150"/>
        <v>0</v>
      </c>
      <c r="U182" s="33" t="s">
        <v>20</v>
      </c>
      <c r="V182" s="91">
        <v>0</v>
      </c>
      <c r="W182" s="91">
        <v>0</v>
      </c>
      <c r="X182" s="91">
        <v>0</v>
      </c>
      <c r="Y182" s="91">
        <v>0</v>
      </c>
      <c r="Z182" s="91">
        <v>0</v>
      </c>
      <c r="AA182" s="91">
        <v>0</v>
      </c>
      <c r="AB182" s="91">
        <v>0</v>
      </c>
      <c r="AC182" s="91">
        <v>0</v>
      </c>
      <c r="AD182" s="91">
        <v>0</v>
      </c>
      <c r="AE182" s="91">
        <v>0</v>
      </c>
      <c r="AF182" s="91">
        <v>0</v>
      </c>
      <c r="AG182" s="91">
        <v>0</v>
      </c>
      <c r="AH182" s="92">
        <v>0</v>
      </c>
      <c r="AI182" s="93">
        <f t="shared" si="151"/>
        <v>0</v>
      </c>
      <c r="AS182"/>
    </row>
    <row r="183" spans="1:45" ht="15" thickBot="1">
      <c r="A183" s="13" t="s">
        <v>11</v>
      </c>
      <c r="B183" s="66">
        <v>0</v>
      </c>
      <c r="C183" s="66">
        <v>0</v>
      </c>
      <c r="D183" s="66">
        <v>0</v>
      </c>
      <c r="E183" s="66">
        <v>0</v>
      </c>
      <c r="F183" s="401"/>
      <c r="G183" s="66">
        <v>0</v>
      </c>
      <c r="H183" s="67">
        <v>0</v>
      </c>
      <c r="I183" s="68">
        <f t="shared" si="149"/>
        <v>0</v>
      </c>
      <c r="J183" s="5"/>
      <c r="K183" s="25" t="s">
        <v>11</v>
      </c>
      <c r="L183" s="66">
        <v>0</v>
      </c>
      <c r="M183" s="66">
        <v>0</v>
      </c>
      <c r="N183" s="66">
        <v>0</v>
      </c>
      <c r="O183" s="66">
        <v>0</v>
      </c>
      <c r="P183" s="66">
        <v>0</v>
      </c>
      <c r="Q183" s="66">
        <v>0</v>
      </c>
      <c r="R183" s="69">
        <v>0</v>
      </c>
      <c r="S183" s="70">
        <f t="shared" si="150"/>
        <v>0</v>
      </c>
      <c r="U183" s="34" t="s">
        <v>11</v>
      </c>
      <c r="V183" s="94">
        <v>0</v>
      </c>
      <c r="W183" s="94">
        <v>0</v>
      </c>
      <c r="X183" s="94">
        <v>0</v>
      </c>
      <c r="Y183" s="94">
        <v>0</v>
      </c>
      <c r="Z183" s="94">
        <v>0</v>
      </c>
      <c r="AA183" s="94">
        <v>0</v>
      </c>
      <c r="AB183" s="94">
        <v>0</v>
      </c>
      <c r="AC183" s="94">
        <v>0</v>
      </c>
      <c r="AD183" s="95">
        <v>0</v>
      </c>
      <c r="AE183" s="95">
        <v>0</v>
      </c>
      <c r="AF183" s="95">
        <v>0</v>
      </c>
      <c r="AG183" s="95">
        <v>0</v>
      </c>
      <c r="AH183" s="95">
        <v>0</v>
      </c>
      <c r="AI183" s="96">
        <f t="shared" si="151"/>
        <v>0</v>
      </c>
      <c r="AS183"/>
    </row>
    <row r="184" spans="1:45" ht="15">
      <c r="A184" s="14" t="s">
        <v>26</v>
      </c>
      <c r="B184" s="71">
        <f>SUM(B163:B179)</f>
        <v>3.7783033922184126</v>
      </c>
      <c r="C184" s="71">
        <f t="shared" ref="C184:I184" si="152">SUM(C163:C179)</f>
        <v>0.59610610399954334</v>
      </c>
      <c r="D184" s="71">
        <f t="shared" si="152"/>
        <v>106.16435021568965</v>
      </c>
      <c r="E184" s="71">
        <f t="shared" si="152"/>
        <v>10.507225729558311</v>
      </c>
      <c r="F184" s="71">
        <f t="shared" si="152"/>
        <v>0</v>
      </c>
      <c r="G184" s="71">
        <f t="shared" si="152"/>
        <v>1.726808294814528</v>
      </c>
      <c r="H184" s="72">
        <f t="shared" si="152"/>
        <v>1.1318618736097632</v>
      </c>
      <c r="I184" s="44">
        <f t="shared" si="152"/>
        <v>123.90465560989023</v>
      </c>
      <c r="J184" s="5"/>
      <c r="K184" s="26" t="s">
        <v>26</v>
      </c>
      <c r="L184" s="71">
        <f>SUM(L163:L179)</f>
        <v>3.7783033922184126</v>
      </c>
      <c r="M184" s="71">
        <f t="shared" ref="M184:S184" si="153">SUM(M163:M179)</f>
        <v>0.59610610399954334</v>
      </c>
      <c r="N184" s="71">
        <f t="shared" si="153"/>
        <v>106.16435021568965</v>
      </c>
      <c r="O184" s="71">
        <f t="shared" si="153"/>
        <v>10.507225729558311</v>
      </c>
      <c r="P184" s="71">
        <f t="shared" si="153"/>
        <v>2.0192454899165071</v>
      </c>
      <c r="Q184" s="71">
        <f t="shared" si="153"/>
        <v>1.726808294814528</v>
      </c>
      <c r="R184" s="72">
        <f t="shared" si="153"/>
        <v>1.1318618736097632</v>
      </c>
      <c r="S184" s="73">
        <f t="shared" si="153"/>
        <v>125.92390109980674</v>
      </c>
      <c r="U184" s="35" t="s">
        <v>60</v>
      </c>
      <c r="V184" s="97">
        <f>SUM(V163:V179)</f>
        <v>2.8697604079253014</v>
      </c>
      <c r="W184" s="97">
        <f t="shared" ref="W184:AH184" si="154">SUM(W163:W179)</f>
        <v>0.45189969357842563</v>
      </c>
      <c r="X184" s="97">
        <f t="shared" si="154"/>
        <v>1.726808294814528</v>
      </c>
      <c r="Y184" s="97">
        <f t="shared" si="154"/>
        <v>0.59610610399954334</v>
      </c>
      <c r="Z184" s="97">
        <f t="shared" si="154"/>
        <v>105.6779943611073</v>
      </c>
      <c r="AA184" s="97">
        <f t="shared" si="154"/>
        <v>10.503706644074963</v>
      </c>
      <c r="AB184" s="97">
        <f t="shared" si="154"/>
        <v>2.0192454899165071</v>
      </c>
      <c r="AC184" s="97">
        <f t="shared" si="154"/>
        <v>2.078380104390154</v>
      </c>
      <c r="AD184" s="98">
        <f t="shared" si="154"/>
        <v>0.45664329071468523</v>
      </c>
      <c r="AE184" s="98">
        <f t="shared" si="154"/>
        <v>2.0953326933159135E-3</v>
      </c>
      <c r="AF184" s="98">
        <f t="shared" si="154"/>
        <v>1.1318618736097632</v>
      </c>
      <c r="AG184" s="98">
        <f t="shared" si="154"/>
        <v>0.48635585458235903</v>
      </c>
      <c r="AH184" s="98">
        <f t="shared" si="154"/>
        <v>1.423752790030645E-3</v>
      </c>
      <c r="AI184" s="99">
        <f>SUM(V184:AC184)</f>
        <v>125.92390109980671</v>
      </c>
      <c r="AS184"/>
    </row>
    <row r="185" spans="1:45" s="2" customFormat="1" ht="15" thickBot="1">
      <c r="A185" s="15" t="s">
        <v>100</v>
      </c>
      <c r="B185" s="100">
        <f>IF($I184=0,"-",B184/$I184)</f>
        <v>3.0493635397480769E-2</v>
      </c>
      <c r="C185" s="100">
        <f t="shared" ref="C185:H185" si="155">IF($I184=0,"-",C184/$I184)</f>
        <v>4.8110065038747532E-3</v>
      </c>
      <c r="D185" s="100">
        <f t="shared" si="155"/>
        <v>0.85682293125404951</v>
      </c>
      <c r="E185" s="100">
        <f t="shared" si="155"/>
        <v>8.480089531615316E-2</v>
      </c>
      <c r="F185" s="100">
        <f t="shared" si="155"/>
        <v>0</v>
      </c>
      <c r="G185" s="100">
        <f t="shared" si="155"/>
        <v>1.3936589277575878E-2</v>
      </c>
      <c r="H185" s="101">
        <f t="shared" si="155"/>
        <v>9.1349422508658056E-3</v>
      </c>
      <c r="I185" s="102">
        <f>SUM(B185:H185)</f>
        <v>0.99999999999999989</v>
      </c>
      <c r="J185"/>
      <c r="K185" s="27" t="s">
        <v>100</v>
      </c>
      <c r="L185" s="76">
        <f>IF($S184=0,"-",L184/$S184)</f>
        <v>3.0004656456948119E-2</v>
      </c>
      <c r="M185" s="76">
        <f t="shared" ref="M185:R185" si="156">IF($S184=0,"-",M184/$S184)</f>
        <v>4.7338598851624858E-3</v>
      </c>
      <c r="N185" s="76">
        <f t="shared" si="156"/>
        <v>0.84308339630888851</v>
      </c>
      <c r="O185" s="76">
        <f t="shared" si="156"/>
        <v>8.344107542562812E-2</v>
      </c>
      <c r="P185" s="76">
        <f t="shared" si="156"/>
        <v>1.6035442614790514E-2</v>
      </c>
      <c r="Q185" s="76">
        <f t="shared" si="156"/>
        <v>1.3713109899969404E-2</v>
      </c>
      <c r="R185" s="77">
        <f t="shared" si="156"/>
        <v>8.9884594086126219E-3</v>
      </c>
      <c r="S185" s="78">
        <f>SUM(L185:R185)</f>
        <v>0.99999999999999978</v>
      </c>
      <c r="U185" s="36" t="s">
        <v>100</v>
      </c>
      <c r="V185" s="103">
        <f>+V184/$AI184</f>
        <v>2.2789640273697859E-2</v>
      </c>
      <c r="W185" s="103">
        <f t="shared" ref="W185:AH185" si="157">+W184/$AI184</f>
        <v>3.5886729177827168E-3</v>
      </c>
      <c r="X185" s="103">
        <f t="shared" si="157"/>
        <v>1.3713109899969407E-2</v>
      </c>
      <c r="Y185" s="103">
        <f t="shared" si="157"/>
        <v>4.7338598851624867E-3</v>
      </c>
      <c r="Z185" s="103">
        <f t="shared" si="157"/>
        <v>0.8392210965362914</v>
      </c>
      <c r="AA185" s="103">
        <f t="shared" si="157"/>
        <v>8.3413129297429986E-2</v>
      </c>
      <c r="AB185" s="103">
        <f t="shared" si="157"/>
        <v>1.6035442614790518E-2</v>
      </c>
      <c r="AC185" s="103">
        <f t="shared" si="157"/>
        <v>1.6505048574875704E-2</v>
      </c>
      <c r="AD185" s="103">
        <f t="shared" si="157"/>
        <v>3.6263432654675448E-3</v>
      </c>
      <c r="AE185" s="103">
        <f t="shared" si="157"/>
        <v>1.6639674239882087E-5</v>
      </c>
      <c r="AF185" s="103">
        <f t="shared" si="157"/>
        <v>8.9884594086126236E-3</v>
      </c>
      <c r="AG185" s="103">
        <f t="shared" si="157"/>
        <v>3.8622997725973845E-3</v>
      </c>
      <c r="AH185" s="103">
        <f t="shared" si="157"/>
        <v>1.1306453958269487E-5</v>
      </c>
      <c r="AI185" s="104">
        <f>SUM(V185:AC185)</f>
        <v>1</v>
      </c>
    </row>
    <row r="186" spans="1:45" ht="15" thickBot="1">
      <c r="A186" s="16"/>
      <c r="B186" s="16"/>
      <c r="C186" s="16"/>
      <c r="D186" s="16"/>
      <c r="E186" s="16"/>
      <c r="F186" s="16"/>
      <c r="G186" s="16"/>
      <c r="H186" s="16"/>
      <c r="I186" s="16"/>
      <c r="K186" s="16"/>
      <c r="L186" s="16"/>
      <c r="M186" s="16"/>
      <c r="N186" s="16"/>
      <c r="O186" s="16"/>
      <c r="P186" s="16"/>
      <c r="Q186" s="16"/>
      <c r="R186" s="16"/>
      <c r="S186" s="16"/>
      <c r="AI186" s="5"/>
      <c r="AS186"/>
    </row>
    <row r="187" spans="1:45" ht="28.5">
      <c r="A187" s="431" t="s">
        <v>32</v>
      </c>
      <c r="B187" s="37" t="s">
        <v>0</v>
      </c>
      <c r="C187" s="37" t="s">
        <v>1</v>
      </c>
      <c r="D187" s="37" t="s">
        <v>2</v>
      </c>
      <c r="E187" s="37" t="s">
        <v>3</v>
      </c>
      <c r="F187" s="37" t="s">
        <v>27</v>
      </c>
      <c r="G187" s="37" t="s">
        <v>4</v>
      </c>
      <c r="H187" s="37" t="s">
        <v>5</v>
      </c>
      <c r="I187" s="38" t="s">
        <v>6</v>
      </c>
      <c r="K187" s="381" t="s">
        <v>32</v>
      </c>
      <c r="L187" s="39" t="s">
        <v>0</v>
      </c>
      <c r="M187" s="39" t="s">
        <v>1</v>
      </c>
      <c r="N187" s="39" t="s">
        <v>2</v>
      </c>
      <c r="O187" s="39" t="s">
        <v>3</v>
      </c>
      <c r="P187" s="39" t="s">
        <v>27</v>
      </c>
      <c r="Q187" s="39" t="s">
        <v>4</v>
      </c>
      <c r="R187" s="39" t="s">
        <v>5</v>
      </c>
      <c r="S187" s="40" t="s">
        <v>6</v>
      </c>
      <c r="U187" s="383" t="s">
        <v>32</v>
      </c>
      <c r="V187" s="79" t="s">
        <v>69</v>
      </c>
      <c r="W187" s="79" t="s">
        <v>70</v>
      </c>
      <c r="X187" s="79" t="s">
        <v>4</v>
      </c>
      <c r="Y187" s="79" t="s">
        <v>1</v>
      </c>
      <c r="Z187" s="79" t="s">
        <v>2</v>
      </c>
      <c r="AA187" s="79" t="s">
        <v>3</v>
      </c>
      <c r="AB187" s="79" t="s">
        <v>52</v>
      </c>
      <c r="AC187" s="79" t="s">
        <v>64</v>
      </c>
      <c r="AD187" s="80" t="s">
        <v>72</v>
      </c>
      <c r="AE187" s="80" t="s">
        <v>79</v>
      </c>
      <c r="AF187" s="80" t="s">
        <v>73</v>
      </c>
      <c r="AG187" s="80" t="s">
        <v>80</v>
      </c>
      <c r="AH187" s="80" t="s">
        <v>81</v>
      </c>
      <c r="AI187" s="81" t="s">
        <v>60</v>
      </c>
      <c r="AS187"/>
    </row>
    <row r="188" spans="1:45" ht="15" customHeight="1">
      <c r="A188" s="432" t="s">
        <v>32</v>
      </c>
      <c r="B188" s="372" t="s">
        <v>109</v>
      </c>
      <c r="C188" s="373"/>
      <c r="D188" s="373"/>
      <c r="E188" s="373"/>
      <c r="F188" s="373"/>
      <c r="G188" s="373"/>
      <c r="H188" s="373"/>
      <c r="I188" s="374"/>
      <c r="K188" s="382" t="s">
        <v>32</v>
      </c>
      <c r="L188" s="369" t="s">
        <v>109</v>
      </c>
      <c r="M188" s="370"/>
      <c r="N188" s="370"/>
      <c r="O188" s="370"/>
      <c r="P188" s="370"/>
      <c r="Q188" s="370"/>
      <c r="R188" s="370"/>
      <c r="S188" s="371"/>
      <c r="U188" s="384" t="s">
        <v>32</v>
      </c>
      <c r="V188" s="379" t="s">
        <v>109</v>
      </c>
      <c r="W188" s="379"/>
      <c r="X188" s="379"/>
      <c r="Y188" s="379"/>
      <c r="Z188" s="379"/>
      <c r="AA188" s="379"/>
      <c r="AB188" s="379"/>
      <c r="AC188" s="379"/>
      <c r="AD188" s="379"/>
      <c r="AE188" s="379"/>
      <c r="AF188" s="379"/>
      <c r="AG188" s="379"/>
      <c r="AH188" s="379"/>
      <c r="AI188" s="380"/>
      <c r="AS188"/>
    </row>
    <row r="189" spans="1:45" ht="15">
      <c r="A189" s="7" t="s">
        <v>7</v>
      </c>
      <c r="B189" s="42">
        <v>0</v>
      </c>
      <c r="C189" s="42">
        <v>0</v>
      </c>
      <c r="D189" s="42">
        <v>0</v>
      </c>
      <c r="E189" s="42">
        <v>0</v>
      </c>
      <c r="F189" s="399"/>
      <c r="G189" s="42">
        <v>0</v>
      </c>
      <c r="H189" s="43">
        <v>0</v>
      </c>
      <c r="I189" s="44">
        <f>SUM(B189:H189)</f>
        <v>0</v>
      </c>
      <c r="J189" s="5"/>
      <c r="K189" s="28" t="s">
        <v>7</v>
      </c>
      <c r="L189" s="42">
        <v>0</v>
      </c>
      <c r="M189" s="42">
        <v>0</v>
      </c>
      <c r="N189" s="42">
        <v>0</v>
      </c>
      <c r="O189" s="42">
        <v>0</v>
      </c>
      <c r="P189" s="42">
        <v>0</v>
      </c>
      <c r="Q189" s="42">
        <v>0</v>
      </c>
      <c r="R189" s="82">
        <v>0</v>
      </c>
      <c r="S189" s="83">
        <f>SUM(L189:R189)</f>
        <v>0</v>
      </c>
      <c r="U189" s="29" t="s">
        <v>7</v>
      </c>
      <c r="V189" s="84">
        <v>0</v>
      </c>
      <c r="W189" s="84">
        <v>0</v>
      </c>
      <c r="X189" s="84">
        <v>0</v>
      </c>
      <c r="Y189" s="84">
        <v>0</v>
      </c>
      <c r="Z189" s="84">
        <v>0</v>
      </c>
      <c r="AA189" s="84">
        <v>0</v>
      </c>
      <c r="AB189" s="84">
        <v>0</v>
      </c>
      <c r="AC189" s="85">
        <v>0</v>
      </c>
      <c r="AD189" s="86">
        <v>0</v>
      </c>
      <c r="AE189" s="86">
        <v>0</v>
      </c>
      <c r="AF189" s="86">
        <v>0</v>
      </c>
      <c r="AG189" s="86">
        <v>0</v>
      </c>
      <c r="AH189" s="86">
        <v>0</v>
      </c>
      <c r="AI189" s="87">
        <f>SUM(V189:AC189)</f>
        <v>0</v>
      </c>
      <c r="AS189"/>
    </row>
    <row r="190" spans="1:45" ht="15">
      <c r="A190" s="8" t="s">
        <v>8</v>
      </c>
      <c r="B190" s="48">
        <v>0</v>
      </c>
      <c r="C190" s="48">
        <v>0</v>
      </c>
      <c r="D190" s="48">
        <v>0</v>
      </c>
      <c r="E190" s="48">
        <v>0</v>
      </c>
      <c r="F190" s="400"/>
      <c r="G190" s="48">
        <v>0</v>
      </c>
      <c r="H190" s="49">
        <v>0</v>
      </c>
      <c r="I190" s="50">
        <f t="shared" ref="I190:I209" si="158">SUM(B190:H190)</f>
        <v>0</v>
      </c>
      <c r="J190" s="5"/>
      <c r="K190" s="20" t="s">
        <v>8</v>
      </c>
      <c r="L190" s="51">
        <v>0</v>
      </c>
      <c r="M190" s="51">
        <v>0</v>
      </c>
      <c r="N190" s="51">
        <v>0</v>
      </c>
      <c r="O190" s="51">
        <v>0</v>
      </c>
      <c r="P190" s="51">
        <v>0</v>
      </c>
      <c r="Q190" s="51">
        <v>0</v>
      </c>
      <c r="R190" s="52">
        <v>0</v>
      </c>
      <c r="S190" s="53">
        <f t="shared" ref="S190:S209" si="159">SUM(L190:R190)</f>
        <v>0</v>
      </c>
      <c r="U190" s="30" t="s">
        <v>8</v>
      </c>
      <c r="V190" s="88">
        <v>0</v>
      </c>
      <c r="W190" s="88">
        <v>0</v>
      </c>
      <c r="X190" s="88">
        <v>0</v>
      </c>
      <c r="Y190" s="88">
        <v>0</v>
      </c>
      <c r="Z190" s="88">
        <v>0</v>
      </c>
      <c r="AA190" s="88">
        <v>0</v>
      </c>
      <c r="AB190" s="88">
        <v>0</v>
      </c>
      <c r="AC190" s="89">
        <v>0</v>
      </c>
      <c r="AD190" s="88">
        <v>0</v>
      </c>
      <c r="AE190" s="88">
        <v>0</v>
      </c>
      <c r="AF190" s="88">
        <v>0</v>
      </c>
      <c r="AG190" s="88">
        <v>0</v>
      </c>
      <c r="AH190" s="88">
        <v>0</v>
      </c>
      <c r="AI190" s="90">
        <f t="shared" ref="AI190:AI209" si="160">SUM(V190:AC190)</f>
        <v>0</v>
      </c>
      <c r="AS190"/>
    </row>
    <row r="191" spans="1:45" ht="15">
      <c r="A191" s="9" t="s">
        <v>10</v>
      </c>
      <c r="B191" s="45">
        <v>0</v>
      </c>
      <c r="C191" s="45">
        <v>0</v>
      </c>
      <c r="D191" s="45">
        <v>0</v>
      </c>
      <c r="E191" s="45">
        <v>0</v>
      </c>
      <c r="F191" s="400"/>
      <c r="G191" s="45">
        <v>0</v>
      </c>
      <c r="H191" s="54">
        <v>0</v>
      </c>
      <c r="I191" s="44">
        <f t="shared" si="158"/>
        <v>0</v>
      </c>
      <c r="J191" s="5"/>
      <c r="K191" s="21" t="s">
        <v>10</v>
      </c>
      <c r="L191" s="45">
        <v>0</v>
      </c>
      <c r="M191" s="45">
        <v>0</v>
      </c>
      <c r="N191" s="45">
        <v>0</v>
      </c>
      <c r="O191" s="45">
        <v>0</v>
      </c>
      <c r="P191" s="45">
        <v>0</v>
      </c>
      <c r="Q191" s="45">
        <v>0</v>
      </c>
      <c r="R191" s="46">
        <v>0</v>
      </c>
      <c r="S191" s="47">
        <f t="shared" si="159"/>
        <v>0</v>
      </c>
      <c r="U191" s="31" t="s">
        <v>10</v>
      </c>
      <c r="V191" s="84">
        <v>0</v>
      </c>
      <c r="W191" s="84">
        <v>0</v>
      </c>
      <c r="X191" s="84">
        <v>0</v>
      </c>
      <c r="Y191" s="84">
        <v>0</v>
      </c>
      <c r="Z191" s="84">
        <v>0</v>
      </c>
      <c r="AA191" s="84">
        <v>0</v>
      </c>
      <c r="AB191" s="84">
        <v>0</v>
      </c>
      <c r="AC191" s="85">
        <v>0</v>
      </c>
      <c r="AD191" s="86">
        <v>0</v>
      </c>
      <c r="AE191" s="86">
        <v>0</v>
      </c>
      <c r="AF191" s="86">
        <v>0</v>
      </c>
      <c r="AG191" s="86">
        <v>0</v>
      </c>
      <c r="AH191" s="86">
        <v>0</v>
      </c>
      <c r="AI191" s="87">
        <f t="shared" si="160"/>
        <v>0</v>
      </c>
      <c r="AS191"/>
    </row>
    <row r="192" spans="1:45" ht="15">
      <c r="A192" s="8" t="s">
        <v>53</v>
      </c>
      <c r="B192" s="48">
        <v>0</v>
      </c>
      <c r="C192" s="48">
        <v>0</v>
      </c>
      <c r="D192" s="48">
        <v>0</v>
      </c>
      <c r="E192" s="48">
        <v>0</v>
      </c>
      <c r="F192" s="400"/>
      <c r="G192" s="48">
        <v>0</v>
      </c>
      <c r="H192" s="49">
        <v>0</v>
      </c>
      <c r="I192" s="50">
        <f t="shared" si="158"/>
        <v>0</v>
      </c>
      <c r="J192" s="5"/>
      <c r="K192" s="20" t="s">
        <v>53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2">
        <v>0</v>
      </c>
      <c r="S192" s="53">
        <f t="shared" si="159"/>
        <v>0</v>
      </c>
      <c r="U192" s="30" t="s">
        <v>53</v>
      </c>
      <c r="V192" s="88">
        <v>0</v>
      </c>
      <c r="W192" s="88">
        <v>0</v>
      </c>
      <c r="X192" s="88">
        <v>0</v>
      </c>
      <c r="Y192" s="88">
        <v>0</v>
      </c>
      <c r="Z192" s="88">
        <v>0</v>
      </c>
      <c r="AA192" s="88">
        <v>0</v>
      </c>
      <c r="AB192" s="88">
        <v>0</v>
      </c>
      <c r="AC192" s="89">
        <v>0</v>
      </c>
      <c r="AD192" s="88">
        <v>0</v>
      </c>
      <c r="AE192" s="88">
        <v>0</v>
      </c>
      <c r="AF192" s="88">
        <v>0</v>
      </c>
      <c r="AG192" s="88">
        <v>0</v>
      </c>
      <c r="AH192" s="88">
        <v>0</v>
      </c>
      <c r="AI192" s="90">
        <f t="shared" si="160"/>
        <v>0</v>
      </c>
      <c r="AS192"/>
    </row>
    <row r="193" spans="1:45" ht="15">
      <c r="A193" s="9" t="s">
        <v>16</v>
      </c>
      <c r="B193" s="45">
        <v>10.710821046713168</v>
      </c>
      <c r="C193" s="45">
        <v>0</v>
      </c>
      <c r="D193" s="45">
        <v>13.26376198901235</v>
      </c>
      <c r="E193" s="45">
        <v>0</v>
      </c>
      <c r="F193" s="400"/>
      <c r="G193" s="45">
        <v>0</v>
      </c>
      <c r="H193" s="54">
        <v>0</v>
      </c>
      <c r="I193" s="44">
        <f t="shared" si="158"/>
        <v>23.974583035725516</v>
      </c>
      <c r="J193" s="5"/>
      <c r="K193" s="21" t="s">
        <v>16</v>
      </c>
      <c r="L193" s="45">
        <v>10.710821046713168</v>
      </c>
      <c r="M193" s="45">
        <v>0</v>
      </c>
      <c r="N193" s="45">
        <v>13.26376198901235</v>
      </c>
      <c r="O193" s="45">
        <v>0</v>
      </c>
      <c r="P193" s="45">
        <v>0</v>
      </c>
      <c r="Q193" s="45">
        <v>0</v>
      </c>
      <c r="R193" s="46">
        <v>0</v>
      </c>
      <c r="S193" s="47">
        <f t="shared" si="159"/>
        <v>23.974583035725516</v>
      </c>
      <c r="U193" s="31" t="s">
        <v>16</v>
      </c>
      <c r="V193" s="84">
        <v>10.710821046713168</v>
      </c>
      <c r="W193" s="84">
        <v>0</v>
      </c>
      <c r="X193" s="84">
        <v>0</v>
      </c>
      <c r="Y193" s="84">
        <v>0</v>
      </c>
      <c r="Z193" s="84">
        <v>13.26376198901235</v>
      </c>
      <c r="AA193" s="84">
        <v>0</v>
      </c>
      <c r="AB193" s="84">
        <v>0</v>
      </c>
      <c r="AC193" s="85">
        <v>0</v>
      </c>
      <c r="AD193" s="86">
        <v>0</v>
      </c>
      <c r="AE193" s="86">
        <v>0</v>
      </c>
      <c r="AF193" s="86">
        <v>0</v>
      </c>
      <c r="AG193" s="86">
        <v>0</v>
      </c>
      <c r="AH193" s="86">
        <v>0</v>
      </c>
      <c r="AI193" s="87">
        <f t="shared" si="160"/>
        <v>23.974583035725516</v>
      </c>
      <c r="AS193"/>
    </row>
    <row r="194" spans="1:45" ht="15">
      <c r="A194" s="8" t="s">
        <v>65</v>
      </c>
      <c r="B194" s="48">
        <v>1.7596229196573003</v>
      </c>
      <c r="C194" s="48">
        <v>1.111549771902409</v>
      </c>
      <c r="D194" s="48">
        <v>5.0761508793523795</v>
      </c>
      <c r="E194" s="48">
        <v>0</v>
      </c>
      <c r="F194" s="400"/>
      <c r="G194" s="48">
        <v>0</v>
      </c>
      <c r="H194" s="49">
        <v>0</v>
      </c>
      <c r="I194" s="50">
        <f t="shared" si="158"/>
        <v>7.9473235709120891</v>
      </c>
      <c r="J194" s="5"/>
      <c r="K194" s="20" t="s">
        <v>65</v>
      </c>
      <c r="L194" s="51">
        <v>1.7596229196573003</v>
      </c>
      <c r="M194" s="51">
        <v>1.111549771902409</v>
      </c>
      <c r="N194" s="51">
        <v>5.0761508793523795</v>
      </c>
      <c r="O194" s="51">
        <v>0</v>
      </c>
      <c r="P194" s="51">
        <v>0</v>
      </c>
      <c r="Q194" s="51">
        <v>0</v>
      </c>
      <c r="R194" s="52">
        <v>0</v>
      </c>
      <c r="S194" s="53">
        <f t="shared" si="159"/>
        <v>7.9473235709120891</v>
      </c>
      <c r="U194" s="30" t="s">
        <v>54</v>
      </c>
      <c r="V194" s="88">
        <v>1.7150435033793123</v>
      </c>
      <c r="W194" s="88">
        <v>0</v>
      </c>
      <c r="X194" s="88">
        <v>0</v>
      </c>
      <c r="Y194" s="88">
        <v>1.111549771902409</v>
      </c>
      <c r="Z194" s="88">
        <v>3.4737300020110711</v>
      </c>
      <c r="AA194" s="88">
        <v>0</v>
      </c>
      <c r="AB194" s="88">
        <v>0</v>
      </c>
      <c r="AC194" s="89">
        <v>1.6470002936192967</v>
      </c>
      <c r="AD194" s="88">
        <v>4.4579416277987942E-2</v>
      </c>
      <c r="AE194" s="88">
        <v>0</v>
      </c>
      <c r="AF194" s="88">
        <v>0</v>
      </c>
      <c r="AG194" s="88">
        <v>1.6024208773413087</v>
      </c>
      <c r="AH194" s="88">
        <v>0</v>
      </c>
      <c r="AI194" s="90">
        <f t="shared" si="160"/>
        <v>7.9473235709120882</v>
      </c>
      <c r="AS194"/>
    </row>
    <row r="195" spans="1:45" ht="15">
      <c r="A195" s="9" t="s">
        <v>55</v>
      </c>
      <c r="B195" s="45">
        <v>0</v>
      </c>
      <c r="C195" s="45">
        <v>0</v>
      </c>
      <c r="D195" s="45">
        <v>6.0779734131532155E-2</v>
      </c>
      <c r="E195" s="45">
        <v>0.85198471903273565</v>
      </c>
      <c r="F195" s="400"/>
      <c r="G195" s="45">
        <v>0</v>
      </c>
      <c r="H195" s="54">
        <v>0</v>
      </c>
      <c r="I195" s="44">
        <f t="shared" si="158"/>
        <v>0.9127644531642678</v>
      </c>
      <c r="J195" s="5"/>
      <c r="K195" s="21" t="s">
        <v>55</v>
      </c>
      <c r="L195" s="45">
        <v>0</v>
      </c>
      <c r="M195" s="45">
        <v>0</v>
      </c>
      <c r="N195" s="45">
        <v>6.0779734131532155E-2</v>
      </c>
      <c r="O195" s="45">
        <v>0.85198471903273565</v>
      </c>
      <c r="P195" s="45">
        <v>138.8349213892179</v>
      </c>
      <c r="Q195" s="45">
        <v>0</v>
      </c>
      <c r="R195" s="46">
        <v>0</v>
      </c>
      <c r="S195" s="47">
        <f t="shared" si="159"/>
        <v>139.74768584238217</v>
      </c>
      <c r="U195" s="31" t="s">
        <v>55</v>
      </c>
      <c r="V195" s="84">
        <v>0</v>
      </c>
      <c r="W195" s="84">
        <v>0</v>
      </c>
      <c r="X195" s="84">
        <v>0</v>
      </c>
      <c r="Y195" s="84">
        <v>0</v>
      </c>
      <c r="Z195" s="84">
        <v>0</v>
      </c>
      <c r="AA195" s="84">
        <v>0.10927239456328192</v>
      </c>
      <c r="AB195" s="84">
        <v>138.8349213892179</v>
      </c>
      <c r="AC195" s="85">
        <v>0.80349205860098583</v>
      </c>
      <c r="AD195" s="84">
        <v>0</v>
      </c>
      <c r="AE195" s="84">
        <v>0.74271232446945379</v>
      </c>
      <c r="AF195" s="84">
        <v>0</v>
      </c>
      <c r="AG195" s="84">
        <v>6.0779734131532155E-2</v>
      </c>
      <c r="AH195" s="84">
        <v>0</v>
      </c>
      <c r="AI195" s="87">
        <f t="shared" si="160"/>
        <v>139.74768584238217</v>
      </c>
      <c r="AS195"/>
    </row>
    <row r="196" spans="1:45" ht="15">
      <c r="A196" s="8" t="s">
        <v>12</v>
      </c>
      <c r="B196" s="48">
        <v>0</v>
      </c>
      <c r="C196" s="48">
        <v>0</v>
      </c>
      <c r="D196" s="48">
        <v>0</v>
      </c>
      <c r="E196" s="48">
        <v>0</v>
      </c>
      <c r="F196" s="400"/>
      <c r="G196" s="48">
        <v>0</v>
      </c>
      <c r="H196" s="49">
        <v>0</v>
      </c>
      <c r="I196" s="50">
        <f t="shared" si="158"/>
        <v>0</v>
      </c>
      <c r="J196" s="5"/>
      <c r="K196" s="20" t="s">
        <v>12</v>
      </c>
      <c r="L196" s="51">
        <v>0</v>
      </c>
      <c r="M196" s="51">
        <v>0</v>
      </c>
      <c r="N196" s="51">
        <v>0</v>
      </c>
      <c r="O196" s="51">
        <v>0</v>
      </c>
      <c r="P196" s="51">
        <v>1.4863750049622575</v>
      </c>
      <c r="Q196" s="51">
        <v>0</v>
      </c>
      <c r="R196" s="52">
        <v>0</v>
      </c>
      <c r="S196" s="53">
        <f t="shared" si="159"/>
        <v>1.4863750049622575</v>
      </c>
      <c r="U196" s="30" t="s">
        <v>12</v>
      </c>
      <c r="V196" s="88">
        <v>0</v>
      </c>
      <c r="W196" s="88">
        <v>0</v>
      </c>
      <c r="X196" s="88">
        <v>0</v>
      </c>
      <c r="Y196" s="88">
        <v>0</v>
      </c>
      <c r="Z196" s="88">
        <v>0</v>
      </c>
      <c r="AA196" s="88">
        <v>0</v>
      </c>
      <c r="AB196" s="88">
        <v>1.4863750049622575</v>
      </c>
      <c r="AC196" s="89">
        <v>0</v>
      </c>
      <c r="AD196" s="88">
        <v>0</v>
      </c>
      <c r="AE196" s="88">
        <v>0</v>
      </c>
      <c r="AF196" s="88">
        <v>0</v>
      </c>
      <c r="AG196" s="88">
        <v>0</v>
      </c>
      <c r="AH196" s="88">
        <v>0</v>
      </c>
      <c r="AI196" s="90">
        <f t="shared" si="160"/>
        <v>1.4863750049622575</v>
      </c>
      <c r="AS196"/>
    </row>
    <row r="197" spans="1:45" ht="15">
      <c r="A197" s="9" t="s">
        <v>56</v>
      </c>
      <c r="B197" s="45">
        <v>0</v>
      </c>
      <c r="C197" s="45">
        <v>0</v>
      </c>
      <c r="D197" s="45">
        <v>0</v>
      </c>
      <c r="E197" s="45">
        <v>0</v>
      </c>
      <c r="F197" s="400"/>
      <c r="G197" s="45">
        <v>0</v>
      </c>
      <c r="H197" s="54">
        <v>0</v>
      </c>
      <c r="I197" s="44">
        <f t="shared" si="158"/>
        <v>0</v>
      </c>
      <c r="J197" s="5"/>
      <c r="K197" s="21" t="s">
        <v>56</v>
      </c>
      <c r="L197" s="45">
        <v>0</v>
      </c>
      <c r="M197" s="45">
        <v>0</v>
      </c>
      <c r="N197" s="45">
        <v>0</v>
      </c>
      <c r="O197" s="45">
        <v>0</v>
      </c>
      <c r="P197" s="45">
        <v>0</v>
      </c>
      <c r="Q197" s="45">
        <v>0</v>
      </c>
      <c r="R197" s="46">
        <v>0</v>
      </c>
      <c r="S197" s="47">
        <f t="shared" si="159"/>
        <v>0</v>
      </c>
      <c r="U197" s="31" t="s">
        <v>56</v>
      </c>
      <c r="V197" s="84">
        <v>0</v>
      </c>
      <c r="W197" s="84">
        <v>0</v>
      </c>
      <c r="X197" s="84">
        <v>0</v>
      </c>
      <c r="Y197" s="84">
        <v>0</v>
      </c>
      <c r="Z197" s="84">
        <v>0</v>
      </c>
      <c r="AA197" s="84">
        <v>0</v>
      </c>
      <c r="AB197" s="84">
        <v>0</v>
      </c>
      <c r="AC197" s="85">
        <v>0</v>
      </c>
      <c r="AD197" s="84">
        <v>0</v>
      </c>
      <c r="AE197" s="84">
        <v>0</v>
      </c>
      <c r="AF197" s="84">
        <v>0</v>
      </c>
      <c r="AG197" s="84">
        <v>0</v>
      </c>
      <c r="AH197" s="84">
        <v>0</v>
      </c>
      <c r="AI197" s="87">
        <f t="shared" si="160"/>
        <v>0</v>
      </c>
      <c r="AS197"/>
    </row>
    <row r="198" spans="1:45" ht="15">
      <c r="A198" s="8" t="s">
        <v>17</v>
      </c>
      <c r="B198" s="48">
        <v>3.0624394005753537</v>
      </c>
      <c r="C198" s="48">
        <v>0</v>
      </c>
      <c r="D198" s="48">
        <v>1.8234560699928051</v>
      </c>
      <c r="E198" s="48">
        <v>0</v>
      </c>
      <c r="F198" s="400"/>
      <c r="G198" s="48">
        <v>0</v>
      </c>
      <c r="H198" s="49">
        <v>0</v>
      </c>
      <c r="I198" s="50">
        <f t="shared" si="158"/>
        <v>4.8858954705681583</v>
      </c>
      <c r="J198" s="5"/>
      <c r="K198" s="20" t="s">
        <v>17</v>
      </c>
      <c r="L198" s="51">
        <v>3.0624394005753537</v>
      </c>
      <c r="M198" s="51">
        <v>0</v>
      </c>
      <c r="N198" s="51">
        <v>1.8234560699928051</v>
      </c>
      <c r="O198" s="51">
        <v>0</v>
      </c>
      <c r="P198" s="51">
        <v>0.94070447954893155</v>
      </c>
      <c r="Q198" s="51">
        <v>0</v>
      </c>
      <c r="R198" s="52">
        <v>0</v>
      </c>
      <c r="S198" s="53">
        <f t="shared" si="159"/>
        <v>5.8265999501170898</v>
      </c>
      <c r="U198" s="30" t="s">
        <v>17</v>
      </c>
      <c r="V198" s="88">
        <v>3.0624394005753537</v>
      </c>
      <c r="W198" s="88">
        <v>0</v>
      </c>
      <c r="X198" s="88">
        <v>0</v>
      </c>
      <c r="Y198" s="88">
        <v>0</v>
      </c>
      <c r="Z198" s="88">
        <v>0.68101511154498573</v>
      </c>
      <c r="AA198" s="88">
        <v>0</v>
      </c>
      <c r="AB198" s="88">
        <v>0.94070447954893155</v>
      </c>
      <c r="AC198" s="89">
        <v>1.1424409584478192</v>
      </c>
      <c r="AD198" s="88">
        <v>0</v>
      </c>
      <c r="AE198" s="88">
        <v>0</v>
      </c>
      <c r="AF198" s="88">
        <v>0</v>
      </c>
      <c r="AG198" s="88">
        <v>1.1424409584478192</v>
      </c>
      <c r="AH198" s="88">
        <v>0</v>
      </c>
      <c r="AI198" s="90">
        <f t="shared" si="160"/>
        <v>5.8265999501170906</v>
      </c>
      <c r="AS198"/>
    </row>
    <row r="199" spans="1:45" ht="15">
      <c r="A199" s="9" t="s">
        <v>141</v>
      </c>
      <c r="B199" s="45">
        <v>13.135331849444762</v>
      </c>
      <c r="C199" s="45">
        <v>18.592915693821606</v>
      </c>
      <c r="D199" s="45">
        <v>145.48631184534221</v>
      </c>
      <c r="E199" s="45">
        <v>0</v>
      </c>
      <c r="F199" s="400"/>
      <c r="G199" s="45">
        <v>0</v>
      </c>
      <c r="H199" s="54">
        <v>0</v>
      </c>
      <c r="I199" s="44">
        <f t="shared" si="158"/>
        <v>177.21455938860859</v>
      </c>
      <c r="J199" s="5"/>
      <c r="K199" s="21" t="s">
        <v>141</v>
      </c>
      <c r="L199" s="45">
        <v>13.135331849444762</v>
      </c>
      <c r="M199" s="45">
        <v>18.592915693821606</v>
      </c>
      <c r="N199" s="45">
        <v>145.48631184534221</v>
      </c>
      <c r="O199" s="45">
        <v>0</v>
      </c>
      <c r="P199" s="45">
        <v>0</v>
      </c>
      <c r="Q199" s="45">
        <v>0</v>
      </c>
      <c r="R199" s="46">
        <v>0</v>
      </c>
      <c r="S199" s="47">
        <f t="shared" si="159"/>
        <v>177.21455938860859</v>
      </c>
      <c r="U199" s="31" t="s">
        <v>141</v>
      </c>
      <c r="V199" s="84">
        <v>9.795238273375487</v>
      </c>
      <c r="W199" s="84">
        <v>0</v>
      </c>
      <c r="X199" s="84">
        <v>0</v>
      </c>
      <c r="Y199" s="84">
        <v>18.592915693821606</v>
      </c>
      <c r="Z199" s="84">
        <v>141.63938439978381</v>
      </c>
      <c r="AA199" s="84">
        <v>0</v>
      </c>
      <c r="AB199" s="84">
        <v>0</v>
      </c>
      <c r="AC199" s="85">
        <v>7.1870210216276886</v>
      </c>
      <c r="AD199" s="84">
        <v>3.3400935760692758</v>
      </c>
      <c r="AE199" s="84">
        <v>0</v>
      </c>
      <c r="AF199" s="84">
        <v>0</v>
      </c>
      <c r="AG199" s="84">
        <v>3.8469274455584137</v>
      </c>
      <c r="AH199" s="84">
        <v>0</v>
      </c>
      <c r="AI199" s="87">
        <f t="shared" si="160"/>
        <v>177.21455938860859</v>
      </c>
      <c r="AS199"/>
    </row>
    <row r="200" spans="1:45" ht="15">
      <c r="A200" s="8" t="s">
        <v>25</v>
      </c>
      <c r="B200" s="48">
        <v>4.8958425102424261</v>
      </c>
      <c r="C200" s="48">
        <v>4.868074625079933E-2</v>
      </c>
      <c r="D200" s="48">
        <v>50.818134279301589</v>
      </c>
      <c r="E200" s="48">
        <v>37.562516869303494</v>
      </c>
      <c r="F200" s="400"/>
      <c r="G200" s="48">
        <v>4.2381268051514276</v>
      </c>
      <c r="H200" s="49">
        <v>0</v>
      </c>
      <c r="I200" s="50">
        <f t="shared" si="158"/>
        <v>97.563301210249733</v>
      </c>
      <c r="J200" s="5"/>
      <c r="K200" s="20" t="s">
        <v>25</v>
      </c>
      <c r="L200" s="51">
        <v>4.8958425102424261</v>
      </c>
      <c r="M200" s="51">
        <v>4.868074625079933E-2</v>
      </c>
      <c r="N200" s="51">
        <v>50.818134279301589</v>
      </c>
      <c r="O200" s="51">
        <v>37.562516869303494</v>
      </c>
      <c r="P200" s="51">
        <v>1.3048704045661985</v>
      </c>
      <c r="Q200" s="51">
        <v>4.2381268051514276</v>
      </c>
      <c r="R200" s="52">
        <v>0</v>
      </c>
      <c r="S200" s="53">
        <f t="shared" si="159"/>
        <v>98.868171614815935</v>
      </c>
      <c r="U200" s="30" t="s">
        <v>25</v>
      </c>
      <c r="V200" s="88">
        <v>0.46318049724595695</v>
      </c>
      <c r="W200" s="88">
        <v>0.85842809114684393</v>
      </c>
      <c r="X200" s="88">
        <v>4.2381268051514276</v>
      </c>
      <c r="Y200" s="88">
        <v>4.868074625079933E-2</v>
      </c>
      <c r="Z200" s="88">
        <v>50.007707768083435</v>
      </c>
      <c r="AA200" s="88">
        <v>37.512073758455429</v>
      </c>
      <c r="AB200" s="88">
        <v>1.3048704045661985</v>
      </c>
      <c r="AC200" s="89">
        <v>4.4351035439158419</v>
      </c>
      <c r="AD200" s="88">
        <v>3.5742339218496251</v>
      </c>
      <c r="AE200" s="88">
        <v>3.91304788351663E-2</v>
      </c>
      <c r="AF200" s="88">
        <v>0</v>
      </c>
      <c r="AG200" s="88">
        <v>0.81042651121815523</v>
      </c>
      <c r="AH200" s="88">
        <v>1.1312632012895526E-2</v>
      </c>
      <c r="AI200" s="90">
        <f t="shared" si="160"/>
        <v>98.868171614815935</v>
      </c>
      <c r="AS200"/>
    </row>
    <row r="201" spans="1:45" ht="15">
      <c r="A201" s="9" t="s">
        <v>24</v>
      </c>
      <c r="B201" s="45">
        <v>0.2006245962442513</v>
      </c>
      <c r="C201" s="45">
        <v>3.2883038977767523E-2</v>
      </c>
      <c r="D201" s="45">
        <v>0</v>
      </c>
      <c r="E201" s="45">
        <v>0</v>
      </c>
      <c r="F201" s="400"/>
      <c r="G201" s="45">
        <v>0</v>
      </c>
      <c r="H201" s="54">
        <v>0</v>
      </c>
      <c r="I201" s="44">
        <f t="shared" si="158"/>
        <v>0.23350763522201884</v>
      </c>
      <c r="J201" s="5"/>
      <c r="K201" s="21" t="s">
        <v>24</v>
      </c>
      <c r="L201" s="45">
        <v>0.2006245962442513</v>
      </c>
      <c r="M201" s="45">
        <v>3.2883038977767523E-2</v>
      </c>
      <c r="N201" s="45">
        <v>0</v>
      </c>
      <c r="O201" s="45">
        <v>0</v>
      </c>
      <c r="P201" s="45">
        <v>0</v>
      </c>
      <c r="Q201" s="45">
        <v>0</v>
      </c>
      <c r="R201" s="46">
        <v>0</v>
      </c>
      <c r="S201" s="47">
        <f t="shared" si="159"/>
        <v>0.23350763522201884</v>
      </c>
      <c r="U201" s="31" t="s">
        <v>24</v>
      </c>
      <c r="V201" s="84">
        <v>0.20060575913599504</v>
      </c>
      <c r="W201" s="84">
        <v>0</v>
      </c>
      <c r="X201" s="84">
        <v>0</v>
      </c>
      <c r="Y201" s="84">
        <v>3.2883038977767523E-2</v>
      </c>
      <c r="Z201" s="84">
        <v>0</v>
      </c>
      <c r="AA201" s="84">
        <v>0</v>
      </c>
      <c r="AB201" s="84">
        <v>0</v>
      </c>
      <c r="AC201" s="85">
        <v>1.8837108256255369E-5</v>
      </c>
      <c r="AD201" s="84">
        <v>1.8837108256255369E-5</v>
      </c>
      <c r="AE201" s="84">
        <v>0</v>
      </c>
      <c r="AF201" s="84">
        <v>0</v>
      </c>
      <c r="AG201" s="84">
        <v>0</v>
      </c>
      <c r="AH201" s="84">
        <v>0</v>
      </c>
      <c r="AI201" s="87">
        <f t="shared" si="160"/>
        <v>0.23350763522201881</v>
      </c>
      <c r="AS201"/>
    </row>
    <row r="202" spans="1:45" ht="15">
      <c r="A202" s="8" t="s">
        <v>57</v>
      </c>
      <c r="B202" s="48">
        <v>0.45644895024201382</v>
      </c>
      <c r="C202" s="48">
        <v>0.77408095169908531</v>
      </c>
      <c r="D202" s="48">
        <v>1.4116977842536509</v>
      </c>
      <c r="E202" s="48">
        <v>0</v>
      </c>
      <c r="F202" s="400"/>
      <c r="G202" s="48">
        <v>0</v>
      </c>
      <c r="H202" s="49">
        <v>0</v>
      </c>
      <c r="I202" s="50">
        <f t="shared" si="158"/>
        <v>2.64222768619475</v>
      </c>
      <c r="J202" s="5"/>
      <c r="K202" s="20" t="s">
        <v>57</v>
      </c>
      <c r="L202" s="51">
        <v>0.45644895024201382</v>
      </c>
      <c r="M202" s="51">
        <v>0.77408095169908531</v>
      </c>
      <c r="N202" s="51">
        <v>1.4116977842536509</v>
      </c>
      <c r="O202" s="51">
        <v>0</v>
      </c>
      <c r="P202" s="51">
        <v>0</v>
      </c>
      <c r="Q202" s="51">
        <v>0</v>
      </c>
      <c r="R202" s="52">
        <v>0</v>
      </c>
      <c r="S202" s="53">
        <f t="shared" si="159"/>
        <v>2.64222768619475</v>
      </c>
      <c r="U202" s="30" t="s">
        <v>57</v>
      </c>
      <c r="V202" s="88">
        <v>0.45644895024201382</v>
      </c>
      <c r="W202" s="88">
        <v>0</v>
      </c>
      <c r="X202" s="88">
        <v>0</v>
      </c>
      <c r="Y202" s="88">
        <v>0.77408095169908531</v>
      </c>
      <c r="Z202" s="88">
        <v>1.4116977842536509</v>
      </c>
      <c r="AA202" s="88">
        <v>0</v>
      </c>
      <c r="AB202" s="88">
        <v>0</v>
      </c>
      <c r="AC202" s="89">
        <v>0</v>
      </c>
      <c r="AD202" s="88">
        <v>0</v>
      </c>
      <c r="AE202" s="88">
        <v>0</v>
      </c>
      <c r="AF202" s="88">
        <v>0</v>
      </c>
      <c r="AG202" s="88">
        <v>0</v>
      </c>
      <c r="AH202" s="88">
        <v>0</v>
      </c>
      <c r="AI202" s="90">
        <f t="shared" si="160"/>
        <v>2.64222768619475</v>
      </c>
      <c r="AS202"/>
    </row>
    <row r="203" spans="1:45" ht="15">
      <c r="A203" s="9" t="s">
        <v>22</v>
      </c>
      <c r="B203" s="45">
        <v>0</v>
      </c>
      <c r="C203" s="45">
        <v>0</v>
      </c>
      <c r="D203" s="45">
        <v>1.8754580485938035</v>
      </c>
      <c r="E203" s="45">
        <v>0</v>
      </c>
      <c r="F203" s="400"/>
      <c r="G203" s="45">
        <v>0</v>
      </c>
      <c r="H203" s="54">
        <v>0</v>
      </c>
      <c r="I203" s="44">
        <f t="shared" si="158"/>
        <v>1.8754580485938035</v>
      </c>
      <c r="J203" s="5"/>
      <c r="K203" s="21" t="s">
        <v>22</v>
      </c>
      <c r="L203" s="45">
        <v>0</v>
      </c>
      <c r="M203" s="45">
        <v>0</v>
      </c>
      <c r="N203" s="45">
        <v>1.8754580485938035</v>
      </c>
      <c r="O203" s="45">
        <v>0</v>
      </c>
      <c r="P203" s="45">
        <v>5.0654612718309693</v>
      </c>
      <c r="Q203" s="45">
        <v>0</v>
      </c>
      <c r="R203" s="46">
        <v>0</v>
      </c>
      <c r="S203" s="47">
        <f t="shared" si="159"/>
        <v>6.940919320424773</v>
      </c>
      <c r="U203" s="31" t="s">
        <v>22</v>
      </c>
      <c r="V203" s="84">
        <v>0</v>
      </c>
      <c r="W203" s="84">
        <v>0</v>
      </c>
      <c r="X203" s="84">
        <v>0</v>
      </c>
      <c r="Y203" s="84">
        <v>0</v>
      </c>
      <c r="Z203" s="84">
        <v>1.8754580485938035</v>
      </c>
      <c r="AA203" s="84">
        <v>0</v>
      </c>
      <c r="AB203" s="84">
        <v>5.0654612718309693</v>
      </c>
      <c r="AC203" s="85">
        <v>0</v>
      </c>
      <c r="AD203" s="84">
        <v>0</v>
      </c>
      <c r="AE203" s="84">
        <v>0</v>
      </c>
      <c r="AF203" s="84">
        <v>0</v>
      </c>
      <c r="AG203" s="84">
        <v>0</v>
      </c>
      <c r="AH203" s="84">
        <v>0</v>
      </c>
      <c r="AI203" s="87">
        <f t="shared" si="160"/>
        <v>6.940919320424773</v>
      </c>
      <c r="AS203"/>
    </row>
    <row r="204" spans="1:45" ht="15">
      <c r="A204" s="8" t="s">
        <v>21</v>
      </c>
      <c r="B204" s="48">
        <v>0</v>
      </c>
      <c r="C204" s="48">
        <v>0</v>
      </c>
      <c r="D204" s="48">
        <v>0</v>
      </c>
      <c r="E204" s="48">
        <v>0</v>
      </c>
      <c r="F204" s="400"/>
      <c r="G204" s="48">
        <v>0</v>
      </c>
      <c r="H204" s="49">
        <v>0</v>
      </c>
      <c r="I204" s="50">
        <f t="shared" si="158"/>
        <v>0</v>
      </c>
      <c r="J204" s="5"/>
      <c r="K204" s="20" t="s">
        <v>21</v>
      </c>
      <c r="L204" s="51">
        <v>0</v>
      </c>
      <c r="M204" s="51">
        <v>0</v>
      </c>
      <c r="N204" s="51">
        <v>0</v>
      </c>
      <c r="O204" s="51">
        <v>0</v>
      </c>
      <c r="P204" s="51">
        <v>0</v>
      </c>
      <c r="Q204" s="51">
        <v>0</v>
      </c>
      <c r="R204" s="52">
        <v>0</v>
      </c>
      <c r="S204" s="53">
        <f t="shared" si="159"/>
        <v>0</v>
      </c>
      <c r="U204" s="30" t="s">
        <v>58</v>
      </c>
      <c r="V204" s="88">
        <v>0</v>
      </c>
      <c r="W204" s="88">
        <v>0</v>
      </c>
      <c r="X204" s="88">
        <v>0</v>
      </c>
      <c r="Y204" s="88">
        <v>0</v>
      </c>
      <c r="Z204" s="88">
        <v>0</v>
      </c>
      <c r="AA204" s="88">
        <v>0</v>
      </c>
      <c r="AB204" s="88">
        <v>0</v>
      </c>
      <c r="AC204" s="89">
        <v>0</v>
      </c>
      <c r="AD204" s="88">
        <v>0</v>
      </c>
      <c r="AE204" s="88">
        <v>0</v>
      </c>
      <c r="AF204" s="88">
        <v>0</v>
      </c>
      <c r="AG204" s="88">
        <v>0</v>
      </c>
      <c r="AH204" s="88">
        <v>0</v>
      </c>
      <c r="AI204" s="90">
        <f t="shared" si="160"/>
        <v>0</v>
      </c>
      <c r="AS204"/>
    </row>
    <row r="205" spans="1:45" ht="15">
      <c r="A205" s="10" t="s">
        <v>61</v>
      </c>
      <c r="B205" s="45">
        <v>0</v>
      </c>
      <c r="C205" s="45">
        <v>0</v>
      </c>
      <c r="D205" s="45">
        <v>0</v>
      </c>
      <c r="E205" s="45">
        <v>0</v>
      </c>
      <c r="F205" s="400"/>
      <c r="G205" s="45">
        <v>0</v>
      </c>
      <c r="H205" s="54">
        <v>0</v>
      </c>
      <c r="I205" s="44">
        <f t="shared" si="158"/>
        <v>0</v>
      </c>
      <c r="J205" s="5"/>
      <c r="K205" s="22" t="s">
        <v>61</v>
      </c>
      <c r="L205" s="45">
        <v>0</v>
      </c>
      <c r="M205" s="45">
        <v>0</v>
      </c>
      <c r="N205" s="45">
        <v>0</v>
      </c>
      <c r="O205" s="45">
        <v>0</v>
      </c>
      <c r="P205" s="45">
        <v>0</v>
      </c>
      <c r="Q205" s="45">
        <v>0</v>
      </c>
      <c r="R205" s="46">
        <v>0</v>
      </c>
      <c r="S205" s="47">
        <f t="shared" si="159"/>
        <v>0</v>
      </c>
      <c r="U205" s="32" t="s">
        <v>59</v>
      </c>
      <c r="V205" s="84">
        <v>0</v>
      </c>
      <c r="W205" s="84">
        <v>0</v>
      </c>
      <c r="X205" s="84">
        <v>0</v>
      </c>
      <c r="Y205" s="84">
        <v>0</v>
      </c>
      <c r="Z205" s="84">
        <v>0</v>
      </c>
      <c r="AA205" s="84">
        <v>0</v>
      </c>
      <c r="AB205" s="84">
        <v>0</v>
      </c>
      <c r="AC205" s="85">
        <v>0</v>
      </c>
      <c r="AD205" s="86">
        <v>0</v>
      </c>
      <c r="AE205" s="86">
        <v>0</v>
      </c>
      <c r="AF205" s="86">
        <v>0</v>
      </c>
      <c r="AG205" s="86">
        <v>0</v>
      </c>
      <c r="AH205" s="86">
        <v>0</v>
      </c>
      <c r="AI205" s="87">
        <f t="shared" si="160"/>
        <v>0</v>
      </c>
      <c r="AS205"/>
    </row>
    <row r="206" spans="1:45">
      <c r="A206" s="11" t="s">
        <v>23</v>
      </c>
      <c r="B206" s="55">
        <v>0</v>
      </c>
      <c r="C206" s="55">
        <v>0</v>
      </c>
      <c r="D206" s="55">
        <v>0</v>
      </c>
      <c r="E206" s="55">
        <v>0</v>
      </c>
      <c r="F206" s="400"/>
      <c r="G206" s="55">
        <v>0</v>
      </c>
      <c r="H206" s="56">
        <v>0</v>
      </c>
      <c r="I206" s="57">
        <f t="shared" si="158"/>
        <v>0</v>
      </c>
      <c r="J206" s="5"/>
      <c r="K206" s="23" t="s">
        <v>23</v>
      </c>
      <c r="L206" s="58">
        <v>0</v>
      </c>
      <c r="M206" s="58">
        <v>0</v>
      </c>
      <c r="N206" s="58">
        <v>0</v>
      </c>
      <c r="O206" s="58">
        <v>0</v>
      </c>
      <c r="P206" s="58">
        <v>0</v>
      </c>
      <c r="Q206" s="58">
        <v>0</v>
      </c>
      <c r="R206" s="59">
        <v>0</v>
      </c>
      <c r="S206" s="60">
        <f t="shared" si="159"/>
        <v>0</v>
      </c>
      <c r="U206" s="33" t="s">
        <v>62</v>
      </c>
      <c r="V206" s="91">
        <v>0</v>
      </c>
      <c r="W206" s="91">
        <v>0</v>
      </c>
      <c r="X206" s="91">
        <v>0</v>
      </c>
      <c r="Y206" s="91">
        <v>0</v>
      </c>
      <c r="Z206" s="91">
        <v>0</v>
      </c>
      <c r="AA206" s="91">
        <v>0</v>
      </c>
      <c r="AB206" s="91">
        <v>0</v>
      </c>
      <c r="AC206" s="91">
        <v>0</v>
      </c>
      <c r="AD206" s="91">
        <v>0</v>
      </c>
      <c r="AE206" s="91">
        <v>0</v>
      </c>
      <c r="AF206" s="91">
        <v>0</v>
      </c>
      <c r="AG206" s="91">
        <v>0</v>
      </c>
      <c r="AH206" s="92">
        <v>0</v>
      </c>
      <c r="AI206" s="93">
        <f t="shared" si="160"/>
        <v>0</v>
      </c>
      <c r="AS206"/>
    </row>
    <row r="207" spans="1:45">
      <c r="A207" s="12" t="s">
        <v>19</v>
      </c>
      <c r="B207" s="61">
        <v>0</v>
      </c>
      <c r="C207" s="61">
        <v>0</v>
      </c>
      <c r="D207" s="61">
        <v>0</v>
      </c>
      <c r="E207" s="61">
        <v>0</v>
      </c>
      <c r="F207" s="400"/>
      <c r="G207" s="61">
        <v>0</v>
      </c>
      <c r="H207" s="62">
        <v>0</v>
      </c>
      <c r="I207" s="63">
        <f t="shared" si="158"/>
        <v>0</v>
      </c>
      <c r="J207" s="5"/>
      <c r="K207" s="24" t="s">
        <v>19</v>
      </c>
      <c r="L207" s="61">
        <v>0</v>
      </c>
      <c r="M207" s="61">
        <v>0</v>
      </c>
      <c r="N207" s="61">
        <v>0</v>
      </c>
      <c r="O207" s="61">
        <v>0</v>
      </c>
      <c r="P207" s="61">
        <v>0</v>
      </c>
      <c r="Q207" s="61">
        <v>0</v>
      </c>
      <c r="R207" s="64">
        <v>0</v>
      </c>
      <c r="S207" s="65">
        <f t="shared" si="159"/>
        <v>0</v>
      </c>
      <c r="U207" s="34" t="s">
        <v>19</v>
      </c>
      <c r="V207" s="94">
        <v>0</v>
      </c>
      <c r="W207" s="94">
        <v>0</v>
      </c>
      <c r="X207" s="94">
        <v>0</v>
      </c>
      <c r="Y207" s="94">
        <v>0</v>
      </c>
      <c r="Z207" s="94">
        <v>0</v>
      </c>
      <c r="AA207" s="94">
        <v>0</v>
      </c>
      <c r="AB207" s="94">
        <v>0</v>
      </c>
      <c r="AC207" s="94">
        <v>0</v>
      </c>
      <c r="AD207" s="95">
        <v>0</v>
      </c>
      <c r="AE207" s="95">
        <v>0</v>
      </c>
      <c r="AF207" s="95">
        <v>0</v>
      </c>
      <c r="AG207" s="95">
        <v>0</v>
      </c>
      <c r="AH207" s="95">
        <v>0</v>
      </c>
      <c r="AI207" s="96">
        <f t="shared" si="160"/>
        <v>0</v>
      </c>
      <c r="AS207"/>
    </row>
    <row r="208" spans="1:45">
      <c r="A208" s="11" t="s">
        <v>20</v>
      </c>
      <c r="B208" s="55">
        <v>0</v>
      </c>
      <c r="C208" s="55">
        <v>0</v>
      </c>
      <c r="D208" s="55">
        <v>0</v>
      </c>
      <c r="E208" s="55">
        <v>0</v>
      </c>
      <c r="F208" s="400"/>
      <c r="G208" s="55">
        <v>0</v>
      </c>
      <c r="H208" s="56">
        <v>0</v>
      </c>
      <c r="I208" s="57">
        <f t="shared" si="158"/>
        <v>0</v>
      </c>
      <c r="J208" s="5"/>
      <c r="K208" s="23" t="s">
        <v>20</v>
      </c>
      <c r="L208" s="58">
        <v>0</v>
      </c>
      <c r="M208" s="58">
        <v>0</v>
      </c>
      <c r="N208" s="58">
        <v>0</v>
      </c>
      <c r="O208" s="58">
        <v>0</v>
      </c>
      <c r="P208" s="58">
        <v>0</v>
      </c>
      <c r="Q208" s="58">
        <v>0</v>
      </c>
      <c r="R208" s="59">
        <v>0</v>
      </c>
      <c r="S208" s="60">
        <f t="shared" si="159"/>
        <v>0</v>
      </c>
      <c r="U208" s="33" t="s">
        <v>20</v>
      </c>
      <c r="V208" s="91">
        <v>0</v>
      </c>
      <c r="W208" s="91">
        <v>0</v>
      </c>
      <c r="X208" s="91">
        <v>0</v>
      </c>
      <c r="Y208" s="91">
        <v>0</v>
      </c>
      <c r="Z208" s="91">
        <v>0</v>
      </c>
      <c r="AA208" s="91">
        <v>0</v>
      </c>
      <c r="AB208" s="91">
        <v>0</v>
      </c>
      <c r="AC208" s="91">
        <v>0</v>
      </c>
      <c r="AD208" s="91">
        <v>0</v>
      </c>
      <c r="AE208" s="91">
        <v>0</v>
      </c>
      <c r="AF208" s="91">
        <v>0</v>
      </c>
      <c r="AG208" s="91">
        <v>0</v>
      </c>
      <c r="AH208" s="92">
        <v>0</v>
      </c>
      <c r="AI208" s="93">
        <f t="shared" si="160"/>
        <v>0</v>
      </c>
      <c r="AS208"/>
    </row>
    <row r="209" spans="1:45" ht="15" thickBot="1">
      <c r="A209" s="13" t="s">
        <v>11</v>
      </c>
      <c r="B209" s="66">
        <v>0</v>
      </c>
      <c r="C209" s="66">
        <v>0</v>
      </c>
      <c r="D209" s="66">
        <v>0</v>
      </c>
      <c r="E209" s="66">
        <v>0</v>
      </c>
      <c r="F209" s="401"/>
      <c r="G209" s="66">
        <v>0</v>
      </c>
      <c r="H209" s="67">
        <v>0</v>
      </c>
      <c r="I209" s="68">
        <f t="shared" si="158"/>
        <v>0</v>
      </c>
      <c r="J209" s="5"/>
      <c r="K209" s="25" t="s">
        <v>11</v>
      </c>
      <c r="L209" s="66">
        <v>0</v>
      </c>
      <c r="M209" s="66">
        <v>0</v>
      </c>
      <c r="N209" s="66">
        <v>0</v>
      </c>
      <c r="O209" s="66">
        <v>0</v>
      </c>
      <c r="P209" s="66">
        <v>0</v>
      </c>
      <c r="Q209" s="66">
        <v>0</v>
      </c>
      <c r="R209" s="69">
        <v>0</v>
      </c>
      <c r="S209" s="70">
        <f t="shared" si="159"/>
        <v>0</v>
      </c>
      <c r="U209" s="34" t="s">
        <v>11</v>
      </c>
      <c r="V209" s="94">
        <v>0</v>
      </c>
      <c r="W209" s="94">
        <v>0</v>
      </c>
      <c r="X209" s="94">
        <v>0</v>
      </c>
      <c r="Y209" s="94">
        <v>0</v>
      </c>
      <c r="Z209" s="94">
        <v>0</v>
      </c>
      <c r="AA209" s="94">
        <v>0</v>
      </c>
      <c r="AB209" s="94">
        <v>0</v>
      </c>
      <c r="AC209" s="94">
        <v>0</v>
      </c>
      <c r="AD209" s="95">
        <v>0</v>
      </c>
      <c r="AE209" s="95">
        <v>0</v>
      </c>
      <c r="AF209" s="95">
        <v>0</v>
      </c>
      <c r="AG209" s="95">
        <v>0</v>
      </c>
      <c r="AH209" s="95">
        <v>0</v>
      </c>
      <c r="AI209" s="96">
        <f t="shared" si="160"/>
        <v>0</v>
      </c>
      <c r="AS209"/>
    </row>
    <row r="210" spans="1:45" ht="15">
      <c r="A210" s="14" t="s">
        <v>26</v>
      </c>
      <c r="B210" s="71">
        <f>SUM(B189:B205)</f>
        <v>34.221131273119276</v>
      </c>
      <c r="C210" s="71">
        <f t="shared" ref="C210:I210" si="161">SUM(C189:C205)</f>
        <v>20.560110202651668</v>
      </c>
      <c r="D210" s="71">
        <f t="shared" si="161"/>
        <v>219.81575062998033</v>
      </c>
      <c r="E210" s="71">
        <f t="shared" si="161"/>
        <v>38.414501588336229</v>
      </c>
      <c r="F210" s="71">
        <f t="shared" si="161"/>
        <v>0</v>
      </c>
      <c r="G210" s="71">
        <f t="shared" si="161"/>
        <v>4.2381268051514276</v>
      </c>
      <c r="H210" s="72">
        <f t="shared" si="161"/>
        <v>0</v>
      </c>
      <c r="I210" s="44">
        <f t="shared" si="161"/>
        <v>317.24962049923897</v>
      </c>
      <c r="J210" s="5"/>
      <c r="K210" s="26" t="s">
        <v>26</v>
      </c>
      <c r="L210" s="71">
        <f>SUM(L189:L205)</f>
        <v>34.221131273119276</v>
      </c>
      <c r="M210" s="71">
        <f t="shared" ref="M210:S210" si="162">SUM(M189:M205)</f>
        <v>20.560110202651668</v>
      </c>
      <c r="N210" s="71">
        <f t="shared" si="162"/>
        <v>219.81575062998033</v>
      </c>
      <c r="O210" s="71">
        <f t="shared" si="162"/>
        <v>38.414501588336229</v>
      </c>
      <c r="P210" s="71">
        <f t="shared" si="162"/>
        <v>147.63233255012628</v>
      </c>
      <c r="Q210" s="71">
        <f t="shared" si="162"/>
        <v>4.2381268051514276</v>
      </c>
      <c r="R210" s="72">
        <f t="shared" si="162"/>
        <v>0</v>
      </c>
      <c r="S210" s="73">
        <f t="shared" si="162"/>
        <v>464.88195304936522</v>
      </c>
      <c r="U210" s="35" t="s">
        <v>60</v>
      </c>
      <c r="V210" s="97">
        <f>SUM(V189:V205)</f>
        <v>26.40377743066729</v>
      </c>
      <c r="W210" s="97">
        <f t="shared" ref="W210:AH210" si="163">SUM(W189:W205)</f>
        <v>0.85842809114684393</v>
      </c>
      <c r="X210" s="97">
        <f t="shared" si="163"/>
        <v>4.2381268051514276</v>
      </c>
      <c r="Y210" s="97">
        <f t="shared" si="163"/>
        <v>20.560110202651668</v>
      </c>
      <c r="Z210" s="97">
        <f t="shared" si="163"/>
        <v>212.3527551032831</v>
      </c>
      <c r="AA210" s="97">
        <f t="shared" si="163"/>
        <v>37.621346153018713</v>
      </c>
      <c r="AB210" s="97">
        <f t="shared" si="163"/>
        <v>147.63233255012628</v>
      </c>
      <c r="AC210" s="97">
        <f t="shared" si="163"/>
        <v>15.215076713319888</v>
      </c>
      <c r="AD210" s="98">
        <f t="shared" si="163"/>
        <v>6.958925751305145</v>
      </c>
      <c r="AE210" s="98">
        <f t="shared" si="163"/>
        <v>0.78184280330462008</v>
      </c>
      <c r="AF210" s="98">
        <f t="shared" si="163"/>
        <v>0</v>
      </c>
      <c r="AG210" s="98">
        <f t="shared" si="163"/>
        <v>7.4629955266972292</v>
      </c>
      <c r="AH210" s="98">
        <f t="shared" si="163"/>
        <v>1.1312632012895526E-2</v>
      </c>
      <c r="AI210" s="99">
        <f>SUM(V210:AC210)</f>
        <v>464.88195304936522</v>
      </c>
      <c r="AS210"/>
    </row>
    <row r="211" spans="1:45" s="2" customFormat="1" ht="15" thickBot="1">
      <c r="A211" s="15" t="s">
        <v>100</v>
      </c>
      <c r="B211" s="100">
        <f>IF($I210=0,"-",B210/$I210)</f>
        <v>0.10786815511163508</v>
      </c>
      <c r="C211" s="100">
        <f t="shared" ref="C211:H211" si="164">IF($I210=0,"-",C210/$I210)</f>
        <v>6.4807359486505636E-2</v>
      </c>
      <c r="D211" s="100">
        <f t="shared" si="164"/>
        <v>0.6928794754240144</v>
      </c>
      <c r="E211" s="100">
        <f t="shared" si="164"/>
        <v>0.12108604425715422</v>
      </c>
      <c r="F211" s="100">
        <f t="shared" si="164"/>
        <v>0</v>
      </c>
      <c r="G211" s="100">
        <f t="shared" si="164"/>
        <v>1.3358965720690575E-2</v>
      </c>
      <c r="H211" s="101">
        <f t="shared" si="164"/>
        <v>0</v>
      </c>
      <c r="I211" s="102">
        <f>SUM(B211:H211)</f>
        <v>0.99999999999999989</v>
      </c>
      <c r="J211"/>
      <c r="K211" s="27" t="s">
        <v>100</v>
      </c>
      <c r="L211" s="76">
        <f>IF($S210=0,"-",L210/$S210)</f>
        <v>7.3612518293402929E-2</v>
      </c>
      <c r="M211" s="76">
        <f t="shared" ref="M211:R211" si="165">IF($S210=0,"-",M210/$S210)</f>
        <v>4.4226518297363147E-2</v>
      </c>
      <c r="N211" s="76">
        <f t="shared" si="165"/>
        <v>0.47284208214173967</v>
      </c>
      <c r="O211" s="76">
        <f t="shared" si="165"/>
        <v>8.2632808902041943E-2</v>
      </c>
      <c r="P211" s="76">
        <f t="shared" si="165"/>
        <v>0.31756950680004004</v>
      </c>
      <c r="Q211" s="76">
        <f t="shared" si="165"/>
        <v>9.1165655654122293E-3</v>
      </c>
      <c r="R211" s="77">
        <f t="shared" si="165"/>
        <v>0</v>
      </c>
      <c r="S211" s="78">
        <f>SUM(L211:R211)</f>
        <v>0.99999999999999989</v>
      </c>
      <c r="U211" s="36" t="s">
        <v>100</v>
      </c>
      <c r="V211" s="103">
        <f>+V210/$AI210</f>
        <v>5.6796735725001365E-2</v>
      </c>
      <c r="W211" s="103">
        <f t="shared" ref="W211:AH211" si="166">+W210/$AI210</f>
        <v>1.8465506899462034E-3</v>
      </c>
      <c r="X211" s="103">
        <f t="shared" si="166"/>
        <v>9.1165655654122293E-3</v>
      </c>
      <c r="Y211" s="103">
        <f t="shared" si="166"/>
        <v>4.4226518297363147E-2</v>
      </c>
      <c r="Z211" s="103">
        <f t="shared" si="166"/>
        <v>0.45678855397669876</v>
      </c>
      <c r="AA211" s="103">
        <f t="shared" si="166"/>
        <v>8.0926665159281305E-2</v>
      </c>
      <c r="AB211" s="103">
        <f t="shared" si="166"/>
        <v>0.31756950680004004</v>
      </c>
      <c r="AC211" s="103">
        <f t="shared" si="166"/>
        <v>3.2728903786256938E-2</v>
      </c>
      <c r="AD211" s="103">
        <f t="shared" si="166"/>
        <v>1.4969231878455358E-2</v>
      </c>
      <c r="AE211" s="103">
        <f t="shared" si="166"/>
        <v>1.6818093242298808E-3</v>
      </c>
      <c r="AF211" s="103">
        <f t="shared" si="166"/>
        <v>0</v>
      </c>
      <c r="AG211" s="103">
        <f t="shared" si="166"/>
        <v>1.6053528165040951E-2</v>
      </c>
      <c r="AH211" s="103">
        <f t="shared" si="166"/>
        <v>2.4334418530749572E-5</v>
      </c>
      <c r="AI211" s="104">
        <f>SUM(V211:AC211)</f>
        <v>1</v>
      </c>
    </row>
    <row r="212" spans="1:45" ht="15" thickBot="1">
      <c r="A212" s="16"/>
      <c r="B212" s="16"/>
      <c r="C212" s="16"/>
      <c r="D212" s="16"/>
      <c r="E212" s="16"/>
      <c r="F212" s="16"/>
      <c r="G212" s="16"/>
      <c r="H212" s="16"/>
      <c r="I212" s="16"/>
      <c r="K212" s="16"/>
      <c r="L212" s="16"/>
      <c r="M212" s="16"/>
      <c r="N212" s="16"/>
      <c r="O212" s="16"/>
      <c r="P212" s="16"/>
      <c r="Q212" s="16"/>
      <c r="R212" s="16"/>
      <c r="S212" s="16"/>
      <c r="AI212" s="5"/>
      <c r="AS212"/>
    </row>
    <row r="213" spans="1:45" ht="28.5">
      <c r="A213" s="431" t="s">
        <v>33</v>
      </c>
      <c r="B213" s="37" t="s">
        <v>0</v>
      </c>
      <c r="C213" s="37" t="s">
        <v>1</v>
      </c>
      <c r="D213" s="37" t="s">
        <v>2</v>
      </c>
      <c r="E213" s="37" t="s">
        <v>3</v>
      </c>
      <c r="F213" s="37" t="s">
        <v>27</v>
      </c>
      <c r="G213" s="37" t="s">
        <v>4</v>
      </c>
      <c r="H213" s="37" t="s">
        <v>5</v>
      </c>
      <c r="I213" s="38" t="s">
        <v>6</v>
      </c>
      <c r="K213" s="381" t="s">
        <v>33</v>
      </c>
      <c r="L213" s="39" t="s">
        <v>0</v>
      </c>
      <c r="M213" s="39" t="s">
        <v>1</v>
      </c>
      <c r="N213" s="39" t="s">
        <v>2</v>
      </c>
      <c r="O213" s="39" t="s">
        <v>3</v>
      </c>
      <c r="P213" s="39" t="s">
        <v>27</v>
      </c>
      <c r="Q213" s="39" t="s">
        <v>4</v>
      </c>
      <c r="R213" s="39" t="s">
        <v>5</v>
      </c>
      <c r="S213" s="40" t="s">
        <v>6</v>
      </c>
      <c r="U213" s="383" t="s">
        <v>33</v>
      </c>
      <c r="V213" s="79" t="s">
        <v>69</v>
      </c>
      <c r="W213" s="79" t="s">
        <v>70</v>
      </c>
      <c r="X213" s="79" t="s">
        <v>4</v>
      </c>
      <c r="Y213" s="79" t="s">
        <v>1</v>
      </c>
      <c r="Z213" s="79" t="s">
        <v>2</v>
      </c>
      <c r="AA213" s="79" t="s">
        <v>3</v>
      </c>
      <c r="AB213" s="79" t="s">
        <v>52</v>
      </c>
      <c r="AC213" s="79" t="s">
        <v>64</v>
      </c>
      <c r="AD213" s="80" t="s">
        <v>72</v>
      </c>
      <c r="AE213" s="80" t="s">
        <v>79</v>
      </c>
      <c r="AF213" s="80" t="s">
        <v>73</v>
      </c>
      <c r="AG213" s="80" t="s">
        <v>80</v>
      </c>
      <c r="AH213" s="80" t="s">
        <v>81</v>
      </c>
      <c r="AI213" s="81" t="s">
        <v>60</v>
      </c>
      <c r="AS213"/>
    </row>
    <row r="214" spans="1:45" ht="15" customHeight="1">
      <c r="A214" s="432" t="s">
        <v>33</v>
      </c>
      <c r="B214" s="372" t="s">
        <v>109</v>
      </c>
      <c r="C214" s="373"/>
      <c r="D214" s="373"/>
      <c r="E214" s="373"/>
      <c r="F214" s="373"/>
      <c r="G214" s="373"/>
      <c r="H214" s="373"/>
      <c r="I214" s="374"/>
      <c r="K214" s="382" t="s">
        <v>33</v>
      </c>
      <c r="L214" s="369" t="s">
        <v>109</v>
      </c>
      <c r="M214" s="370"/>
      <c r="N214" s="370"/>
      <c r="O214" s="370"/>
      <c r="P214" s="370"/>
      <c r="Q214" s="370"/>
      <c r="R214" s="370"/>
      <c r="S214" s="371"/>
      <c r="U214" s="384" t="s">
        <v>33</v>
      </c>
      <c r="V214" s="379" t="s">
        <v>109</v>
      </c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80"/>
      <c r="AS214"/>
    </row>
    <row r="215" spans="1:45" ht="15">
      <c r="A215" s="7" t="s">
        <v>7</v>
      </c>
      <c r="B215" s="42">
        <v>0</v>
      </c>
      <c r="C215" s="42">
        <v>0</v>
      </c>
      <c r="D215" s="42">
        <v>0</v>
      </c>
      <c r="E215" s="42">
        <v>0</v>
      </c>
      <c r="F215" s="399"/>
      <c r="G215" s="42">
        <v>0</v>
      </c>
      <c r="H215" s="43">
        <v>0</v>
      </c>
      <c r="I215" s="44">
        <f>SUM(B215:H215)</f>
        <v>0</v>
      </c>
      <c r="J215" s="5"/>
      <c r="K215" s="28" t="s">
        <v>7</v>
      </c>
      <c r="L215" s="42">
        <v>0</v>
      </c>
      <c r="M215" s="42">
        <v>0</v>
      </c>
      <c r="N215" s="42">
        <v>0</v>
      </c>
      <c r="O215" s="42">
        <v>0</v>
      </c>
      <c r="P215" s="42">
        <v>0</v>
      </c>
      <c r="Q215" s="42">
        <v>0</v>
      </c>
      <c r="R215" s="82">
        <v>0</v>
      </c>
      <c r="S215" s="83">
        <f>SUM(L215:R215)</f>
        <v>0</v>
      </c>
      <c r="U215" s="29" t="s">
        <v>7</v>
      </c>
      <c r="V215" s="84">
        <v>0</v>
      </c>
      <c r="W215" s="84">
        <v>0</v>
      </c>
      <c r="X215" s="84">
        <v>0</v>
      </c>
      <c r="Y215" s="84">
        <v>0</v>
      </c>
      <c r="Z215" s="84">
        <v>0</v>
      </c>
      <c r="AA215" s="84">
        <v>0</v>
      </c>
      <c r="AB215" s="84">
        <v>0</v>
      </c>
      <c r="AC215" s="85">
        <v>0</v>
      </c>
      <c r="AD215" s="86">
        <v>0</v>
      </c>
      <c r="AE215" s="86">
        <v>0</v>
      </c>
      <c r="AF215" s="86">
        <v>0</v>
      </c>
      <c r="AG215" s="86">
        <v>0</v>
      </c>
      <c r="AH215" s="86">
        <v>0</v>
      </c>
      <c r="AI215" s="87">
        <f>SUM(V215:AC215)</f>
        <v>0</v>
      </c>
      <c r="AS215"/>
    </row>
    <row r="216" spans="1:45" ht="15">
      <c r="A216" s="8" t="s">
        <v>8</v>
      </c>
      <c r="B216" s="48">
        <v>0</v>
      </c>
      <c r="C216" s="48">
        <v>0</v>
      </c>
      <c r="D216" s="48">
        <v>0</v>
      </c>
      <c r="E216" s="48">
        <v>0</v>
      </c>
      <c r="F216" s="400"/>
      <c r="G216" s="48">
        <v>0</v>
      </c>
      <c r="H216" s="49">
        <v>0</v>
      </c>
      <c r="I216" s="50">
        <f t="shared" ref="I216:I235" si="167">SUM(B216:H216)</f>
        <v>0</v>
      </c>
      <c r="J216" s="5"/>
      <c r="K216" s="20" t="s">
        <v>8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0</v>
      </c>
      <c r="R216" s="52">
        <v>0</v>
      </c>
      <c r="S216" s="53">
        <f t="shared" ref="S216:S235" si="168">SUM(L216:R216)</f>
        <v>0</v>
      </c>
      <c r="U216" s="30" t="s">
        <v>8</v>
      </c>
      <c r="V216" s="88">
        <v>0</v>
      </c>
      <c r="W216" s="88">
        <v>0</v>
      </c>
      <c r="X216" s="88">
        <v>0</v>
      </c>
      <c r="Y216" s="88">
        <v>0</v>
      </c>
      <c r="Z216" s="88">
        <v>0</v>
      </c>
      <c r="AA216" s="88">
        <v>0</v>
      </c>
      <c r="AB216" s="88">
        <v>0</v>
      </c>
      <c r="AC216" s="89">
        <v>0</v>
      </c>
      <c r="AD216" s="88">
        <v>0</v>
      </c>
      <c r="AE216" s="88">
        <v>0</v>
      </c>
      <c r="AF216" s="88">
        <v>0</v>
      </c>
      <c r="AG216" s="88">
        <v>0</v>
      </c>
      <c r="AH216" s="88">
        <v>0</v>
      </c>
      <c r="AI216" s="90">
        <f t="shared" ref="AI216:AI235" si="169">SUM(V216:AC216)</f>
        <v>0</v>
      </c>
      <c r="AS216"/>
    </row>
    <row r="217" spans="1:45" ht="15">
      <c r="A217" s="9" t="s">
        <v>10</v>
      </c>
      <c r="B217" s="45">
        <v>0</v>
      </c>
      <c r="C217" s="45">
        <v>0</v>
      </c>
      <c r="D217" s="45">
        <v>0</v>
      </c>
      <c r="E217" s="45">
        <v>0</v>
      </c>
      <c r="F217" s="400"/>
      <c r="G217" s="45">
        <v>0</v>
      </c>
      <c r="H217" s="54">
        <v>0</v>
      </c>
      <c r="I217" s="44">
        <f t="shared" si="167"/>
        <v>0</v>
      </c>
      <c r="J217" s="5"/>
      <c r="K217" s="21" t="s">
        <v>10</v>
      </c>
      <c r="L217" s="45">
        <v>0</v>
      </c>
      <c r="M217" s="45">
        <v>0</v>
      </c>
      <c r="N217" s="45">
        <v>0</v>
      </c>
      <c r="O217" s="45">
        <v>0</v>
      </c>
      <c r="P217" s="45">
        <v>0</v>
      </c>
      <c r="Q217" s="45">
        <v>0</v>
      </c>
      <c r="R217" s="46">
        <v>0</v>
      </c>
      <c r="S217" s="47">
        <f t="shared" si="168"/>
        <v>0</v>
      </c>
      <c r="U217" s="31" t="s">
        <v>10</v>
      </c>
      <c r="V217" s="84">
        <v>0</v>
      </c>
      <c r="W217" s="84">
        <v>0</v>
      </c>
      <c r="X217" s="84">
        <v>0</v>
      </c>
      <c r="Y217" s="84">
        <v>0</v>
      </c>
      <c r="Z217" s="84">
        <v>0</v>
      </c>
      <c r="AA217" s="84">
        <v>0</v>
      </c>
      <c r="AB217" s="84">
        <v>0</v>
      </c>
      <c r="AC217" s="85">
        <v>0</v>
      </c>
      <c r="AD217" s="86">
        <v>0</v>
      </c>
      <c r="AE217" s="86">
        <v>0</v>
      </c>
      <c r="AF217" s="86">
        <v>0</v>
      </c>
      <c r="AG217" s="86">
        <v>0</v>
      </c>
      <c r="AH217" s="86">
        <v>0</v>
      </c>
      <c r="AI217" s="87">
        <f t="shared" si="169"/>
        <v>0</v>
      </c>
      <c r="AS217"/>
    </row>
    <row r="218" spans="1:45" ht="15">
      <c r="A218" s="8" t="s">
        <v>53</v>
      </c>
      <c r="B218" s="48">
        <v>0</v>
      </c>
      <c r="C218" s="48">
        <v>0</v>
      </c>
      <c r="D218" s="48">
        <v>0</v>
      </c>
      <c r="E218" s="48">
        <v>0</v>
      </c>
      <c r="F218" s="400"/>
      <c r="G218" s="48">
        <v>0</v>
      </c>
      <c r="H218" s="49">
        <v>0</v>
      </c>
      <c r="I218" s="50">
        <f t="shared" si="167"/>
        <v>0</v>
      </c>
      <c r="J218" s="5"/>
      <c r="K218" s="20" t="s">
        <v>53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2">
        <v>0</v>
      </c>
      <c r="S218" s="53">
        <f t="shared" si="168"/>
        <v>0</v>
      </c>
      <c r="U218" s="30" t="s">
        <v>53</v>
      </c>
      <c r="V218" s="88">
        <v>0</v>
      </c>
      <c r="W218" s="88">
        <v>0</v>
      </c>
      <c r="X218" s="88">
        <v>0</v>
      </c>
      <c r="Y218" s="88">
        <v>0</v>
      </c>
      <c r="Z218" s="88">
        <v>0</v>
      </c>
      <c r="AA218" s="88">
        <v>0</v>
      </c>
      <c r="AB218" s="88">
        <v>0</v>
      </c>
      <c r="AC218" s="89">
        <v>0</v>
      </c>
      <c r="AD218" s="88">
        <v>0</v>
      </c>
      <c r="AE218" s="88">
        <v>0</v>
      </c>
      <c r="AF218" s="88">
        <v>0</v>
      </c>
      <c r="AG218" s="88">
        <v>0</v>
      </c>
      <c r="AH218" s="88">
        <v>0</v>
      </c>
      <c r="AI218" s="90">
        <f t="shared" si="169"/>
        <v>0</v>
      </c>
      <c r="AS218"/>
    </row>
    <row r="219" spans="1:45" ht="15">
      <c r="A219" s="9" t="s">
        <v>16</v>
      </c>
      <c r="B219" s="45">
        <v>3.5761937001747968</v>
      </c>
      <c r="C219" s="45">
        <v>1.8325380215589691</v>
      </c>
      <c r="D219" s="45">
        <v>0.48414464838279314</v>
      </c>
      <c r="E219" s="45">
        <v>0</v>
      </c>
      <c r="F219" s="400"/>
      <c r="G219" s="45">
        <v>0</v>
      </c>
      <c r="H219" s="54">
        <v>0</v>
      </c>
      <c r="I219" s="44">
        <f t="shared" si="167"/>
        <v>5.892876370116559</v>
      </c>
      <c r="J219" s="5"/>
      <c r="K219" s="21" t="s">
        <v>16</v>
      </c>
      <c r="L219" s="45">
        <v>3.5761937001747968</v>
      </c>
      <c r="M219" s="45">
        <v>1.8325380215589691</v>
      </c>
      <c r="N219" s="45">
        <v>0.48414464838279314</v>
      </c>
      <c r="O219" s="45">
        <v>0</v>
      </c>
      <c r="P219" s="45">
        <v>0</v>
      </c>
      <c r="Q219" s="45">
        <v>0</v>
      </c>
      <c r="R219" s="46">
        <v>0</v>
      </c>
      <c r="S219" s="47">
        <f t="shared" si="168"/>
        <v>5.892876370116559</v>
      </c>
      <c r="U219" s="31" t="s">
        <v>16</v>
      </c>
      <c r="V219" s="84">
        <v>3.5761937001747968</v>
      </c>
      <c r="W219" s="84">
        <v>0</v>
      </c>
      <c r="X219" s="84">
        <v>0</v>
      </c>
      <c r="Y219" s="84">
        <v>1.8325380215589691</v>
      </c>
      <c r="Z219" s="84">
        <v>0.34174916356432455</v>
      </c>
      <c r="AA219" s="84">
        <v>0</v>
      </c>
      <c r="AB219" s="84">
        <v>0</v>
      </c>
      <c r="AC219" s="85">
        <v>0.14239548481846859</v>
      </c>
      <c r="AD219" s="86">
        <v>0</v>
      </c>
      <c r="AE219" s="86">
        <v>0</v>
      </c>
      <c r="AF219" s="86">
        <v>0</v>
      </c>
      <c r="AG219" s="86">
        <v>0.14239548481846859</v>
      </c>
      <c r="AH219" s="86">
        <v>0</v>
      </c>
      <c r="AI219" s="87">
        <f t="shared" si="169"/>
        <v>5.892876370116559</v>
      </c>
      <c r="AS219"/>
    </row>
    <row r="220" spans="1:45" ht="15">
      <c r="A220" s="8" t="s">
        <v>65</v>
      </c>
      <c r="B220" s="48">
        <v>2.3563863811344743</v>
      </c>
      <c r="C220" s="48">
        <v>0</v>
      </c>
      <c r="D220" s="48">
        <v>2.3198779785251897</v>
      </c>
      <c r="E220" s="48">
        <v>0</v>
      </c>
      <c r="F220" s="400"/>
      <c r="G220" s="48">
        <v>0</v>
      </c>
      <c r="H220" s="49">
        <v>0</v>
      </c>
      <c r="I220" s="50">
        <f t="shared" si="167"/>
        <v>4.6762643596596636</v>
      </c>
      <c r="J220" s="5"/>
      <c r="K220" s="20" t="s">
        <v>65</v>
      </c>
      <c r="L220" s="51">
        <v>2.3563863811344743</v>
      </c>
      <c r="M220" s="51">
        <v>0</v>
      </c>
      <c r="N220" s="51">
        <v>2.3198779785251897</v>
      </c>
      <c r="O220" s="51">
        <v>0</v>
      </c>
      <c r="P220" s="51">
        <v>0</v>
      </c>
      <c r="Q220" s="51">
        <v>0</v>
      </c>
      <c r="R220" s="52">
        <v>0</v>
      </c>
      <c r="S220" s="53">
        <f t="shared" si="168"/>
        <v>4.6762643596596636</v>
      </c>
      <c r="U220" s="30" t="s">
        <v>54</v>
      </c>
      <c r="V220" s="88">
        <v>2.3563863811344743</v>
      </c>
      <c r="W220" s="88">
        <v>0</v>
      </c>
      <c r="X220" s="88">
        <v>0</v>
      </c>
      <c r="Y220" s="88">
        <v>0</v>
      </c>
      <c r="Z220" s="88">
        <v>2.3198779785251897</v>
      </c>
      <c r="AA220" s="88">
        <v>0</v>
      </c>
      <c r="AB220" s="88">
        <v>0</v>
      </c>
      <c r="AC220" s="89">
        <v>0</v>
      </c>
      <c r="AD220" s="88">
        <v>0</v>
      </c>
      <c r="AE220" s="88">
        <v>0</v>
      </c>
      <c r="AF220" s="88">
        <v>0</v>
      </c>
      <c r="AG220" s="88">
        <v>0</v>
      </c>
      <c r="AH220" s="88">
        <v>0</v>
      </c>
      <c r="AI220" s="90">
        <f t="shared" si="169"/>
        <v>4.6762643596596636</v>
      </c>
      <c r="AS220"/>
    </row>
    <row r="221" spans="1:45" ht="15">
      <c r="A221" s="9" t="s">
        <v>55</v>
      </c>
      <c r="B221" s="45">
        <v>0</v>
      </c>
      <c r="C221" s="45">
        <v>0</v>
      </c>
      <c r="D221" s="45">
        <v>0</v>
      </c>
      <c r="E221" s="45">
        <v>5.0533240179453376E-3</v>
      </c>
      <c r="F221" s="400"/>
      <c r="G221" s="45">
        <v>0</v>
      </c>
      <c r="H221" s="54">
        <v>0</v>
      </c>
      <c r="I221" s="44">
        <f t="shared" si="167"/>
        <v>5.0533240179453376E-3</v>
      </c>
      <c r="J221" s="5"/>
      <c r="K221" s="21" t="s">
        <v>55</v>
      </c>
      <c r="L221" s="45">
        <v>0</v>
      </c>
      <c r="M221" s="45">
        <v>0</v>
      </c>
      <c r="N221" s="45">
        <v>0</v>
      </c>
      <c r="O221" s="45">
        <v>5.0533240179453376E-3</v>
      </c>
      <c r="P221" s="45">
        <v>7.5455113773509028</v>
      </c>
      <c r="Q221" s="45">
        <v>0</v>
      </c>
      <c r="R221" s="46">
        <v>0</v>
      </c>
      <c r="S221" s="47">
        <f t="shared" si="168"/>
        <v>7.5505647013688479</v>
      </c>
      <c r="U221" s="31" t="s">
        <v>55</v>
      </c>
      <c r="V221" s="84">
        <v>0</v>
      </c>
      <c r="W221" s="84">
        <v>0</v>
      </c>
      <c r="X221" s="84">
        <v>0</v>
      </c>
      <c r="Y221" s="84">
        <v>0</v>
      </c>
      <c r="Z221" s="84">
        <v>0</v>
      </c>
      <c r="AA221" s="84">
        <v>5.0533240179453376E-3</v>
      </c>
      <c r="AB221" s="84">
        <v>7.5455113773509028</v>
      </c>
      <c r="AC221" s="85">
        <v>0</v>
      </c>
      <c r="AD221" s="84">
        <v>0</v>
      </c>
      <c r="AE221" s="84">
        <v>0</v>
      </c>
      <c r="AF221" s="84">
        <v>0</v>
      </c>
      <c r="AG221" s="84">
        <v>0</v>
      </c>
      <c r="AH221" s="84">
        <v>0</v>
      </c>
      <c r="AI221" s="87">
        <f t="shared" si="169"/>
        <v>7.5505647013688479</v>
      </c>
      <c r="AS221"/>
    </row>
    <row r="222" spans="1:45" ht="15">
      <c r="A222" s="8" t="s">
        <v>12</v>
      </c>
      <c r="B222" s="48">
        <v>0</v>
      </c>
      <c r="C222" s="48">
        <v>0</v>
      </c>
      <c r="D222" s="48">
        <v>0</v>
      </c>
      <c r="E222" s="48">
        <v>1.0730551504538082E-15</v>
      </c>
      <c r="F222" s="400"/>
      <c r="G222" s="48">
        <v>0</v>
      </c>
      <c r="H222" s="49">
        <v>0</v>
      </c>
      <c r="I222" s="50">
        <f t="shared" si="167"/>
        <v>1.0730551504538082E-15</v>
      </c>
      <c r="J222" s="5"/>
      <c r="K222" s="20" t="s">
        <v>12</v>
      </c>
      <c r="L222" s="51">
        <v>0</v>
      </c>
      <c r="M222" s="51">
        <v>0</v>
      </c>
      <c r="N222" s="51">
        <v>0</v>
      </c>
      <c r="O222" s="51">
        <v>1.0730551504538082E-15</v>
      </c>
      <c r="P222" s="51">
        <v>1.1588605068636313</v>
      </c>
      <c r="Q222" s="51">
        <v>0</v>
      </c>
      <c r="R222" s="52">
        <v>0</v>
      </c>
      <c r="S222" s="53">
        <f t="shared" si="168"/>
        <v>1.1588605068636324</v>
      </c>
      <c r="U222" s="30" t="s">
        <v>12</v>
      </c>
      <c r="V222" s="88">
        <v>0</v>
      </c>
      <c r="W222" s="88">
        <v>0</v>
      </c>
      <c r="X222" s="88">
        <v>0</v>
      </c>
      <c r="Y222" s="88">
        <v>0</v>
      </c>
      <c r="Z222" s="88">
        <v>0</v>
      </c>
      <c r="AA222" s="88">
        <v>1.0730551504538082E-15</v>
      </c>
      <c r="AB222" s="88">
        <v>1.1588605068636313</v>
      </c>
      <c r="AC222" s="89">
        <v>0</v>
      </c>
      <c r="AD222" s="88">
        <v>0</v>
      </c>
      <c r="AE222" s="88">
        <v>0</v>
      </c>
      <c r="AF222" s="88">
        <v>0</v>
      </c>
      <c r="AG222" s="88">
        <v>0</v>
      </c>
      <c r="AH222" s="88">
        <v>0</v>
      </c>
      <c r="AI222" s="90">
        <f t="shared" si="169"/>
        <v>1.1588605068636324</v>
      </c>
      <c r="AS222"/>
    </row>
    <row r="223" spans="1:45" ht="15">
      <c r="A223" s="9" t="s">
        <v>56</v>
      </c>
      <c r="B223" s="45">
        <v>0</v>
      </c>
      <c r="C223" s="45">
        <v>0</v>
      </c>
      <c r="D223" s="45">
        <v>0</v>
      </c>
      <c r="E223" s="45">
        <v>0</v>
      </c>
      <c r="F223" s="400"/>
      <c r="G223" s="45">
        <v>0</v>
      </c>
      <c r="H223" s="54">
        <v>0</v>
      </c>
      <c r="I223" s="44">
        <f t="shared" si="167"/>
        <v>0</v>
      </c>
      <c r="J223" s="5"/>
      <c r="K223" s="21" t="s">
        <v>56</v>
      </c>
      <c r="L223" s="45">
        <v>0</v>
      </c>
      <c r="M223" s="45">
        <v>0</v>
      </c>
      <c r="N223" s="45">
        <v>0</v>
      </c>
      <c r="O223" s="45">
        <v>0</v>
      </c>
      <c r="P223" s="45">
        <v>0</v>
      </c>
      <c r="Q223" s="45">
        <v>0</v>
      </c>
      <c r="R223" s="46">
        <v>0</v>
      </c>
      <c r="S223" s="47">
        <f t="shared" si="168"/>
        <v>0</v>
      </c>
      <c r="U223" s="31" t="s">
        <v>56</v>
      </c>
      <c r="V223" s="84">
        <v>0</v>
      </c>
      <c r="W223" s="84">
        <v>0</v>
      </c>
      <c r="X223" s="84">
        <v>0</v>
      </c>
      <c r="Y223" s="84">
        <v>0</v>
      </c>
      <c r="Z223" s="84">
        <v>0</v>
      </c>
      <c r="AA223" s="84">
        <v>0</v>
      </c>
      <c r="AB223" s="84">
        <v>0</v>
      </c>
      <c r="AC223" s="85">
        <v>0</v>
      </c>
      <c r="AD223" s="84">
        <v>0</v>
      </c>
      <c r="AE223" s="84">
        <v>0</v>
      </c>
      <c r="AF223" s="84">
        <v>0</v>
      </c>
      <c r="AG223" s="84">
        <v>0</v>
      </c>
      <c r="AH223" s="84">
        <v>0</v>
      </c>
      <c r="AI223" s="87">
        <f t="shared" si="169"/>
        <v>0</v>
      </c>
      <c r="AS223"/>
    </row>
    <row r="224" spans="1:45" ht="15">
      <c r="A224" s="8" t="s">
        <v>17</v>
      </c>
      <c r="B224" s="48">
        <v>1.3231346950874306E-2</v>
      </c>
      <c r="C224" s="48">
        <v>0</v>
      </c>
      <c r="D224" s="48">
        <v>5.2408900624537749E-2</v>
      </c>
      <c r="E224" s="48">
        <v>2.7698451417753527E-3</v>
      </c>
      <c r="F224" s="400"/>
      <c r="G224" s="48">
        <v>0</v>
      </c>
      <c r="H224" s="49">
        <v>0</v>
      </c>
      <c r="I224" s="50">
        <f t="shared" si="167"/>
        <v>6.8410092717187398E-2</v>
      </c>
      <c r="J224" s="5"/>
      <c r="K224" s="20" t="s">
        <v>17</v>
      </c>
      <c r="L224" s="51">
        <v>1.3231346950874306E-2</v>
      </c>
      <c r="M224" s="51">
        <v>0</v>
      </c>
      <c r="N224" s="51">
        <v>5.2408900624537749E-2</v>
      </c>
      <c r="O224" s="51">
        <v>2.7698451417753527E-3</v>
      </c>
      <c r="P224" s="51">
        <v>0</v>
      </c>
      <c r="Q224" s="51">
        <v>0</v>
      </c>
      <c r="R224" s="52">
        <v>0</v>
      </c>
      <c r="S224" s="53">
        <f t="shared" si="168"/>
        <v>6.8410092717187398E-2</v>
      </c>
      <c r="U224" s="30" t="s">
        <v>17</v>
      </c>
      <c r="V224" s="88">
        <v>1.3231346950874306E-2</v>
      </c>
      <c r="W224" s="88">
        <v>0</v>
      </c>
      <c r="X224" s="88">
        <v>0</v>
      </c>
      <c r="Y224" s="88">
        <v>0</v>
      </c>
      <c r="Z224" s="88">
        <v>5.2408900624537749E-2</v>
      </c>
      <c r="AA224" s="88">
        <v>2.7698451417753527E-3</v>
      </c>
      <c r="AB224" s="88">
        <v>0</v>
      </c>
      <c r="AC224" s="89">
        <v>0</v>
      </c>
      <c r="AD224" s="88">
        <v>0</v>
      </c>
      <c r="AE224" s="88">
        <v>0</v>
      </c>
      <c r="AF224" s="88">
        <v>0</v>
      </c>
      <c r="AG224" s="88">
        <v>0</v>
      </c>
      <c r="AH224" s="88">
        <v>0</v>
      </c>
      <c r="AI224" s="90">
        <f t="shared" si="169"/>
        <v>6.8410092717187398E-2</v>
      </c>
      <c r="AS224"/>
    </row>
    <row r="225" spans="1:45" ht="15">
      <c r="A225" s="9" t="s">
        <v>141</v>
      </c>
      <c r="B225" s="45">
        <v>3.802965593612075</v>
      </c>
      <c r="C225" s="45">
        <v>0.15007026991796357</v>
      </c>
      <c r="D225" s="45">
        <v>32.649429682125096</v>
      </c>
      <c r="E225" s="45">
        <v>4.1557920900359147E-2</v>
      </c>
      <c r="F225" s="400"/>
      <c r="G225" s="45">
        <v>0</v>
      </c>
      <c r="H225" s="54">
        <v>0</v>
      </c>
      <c r="I225" s="44">
        <f t="shared" si="167"/>
        <v>36.644023466555495</v>
      </c>
      <c r="J225" s="5"/>
      <c r="K225" s="21" t="s">
        <v>141</v>
      </c>
      <c r="L225" s="45">
        <v>3.802965593612075</v>
      </c>
      <c r="M225" s="45">
        <v>0.15007026991796357</v>
      </c>
      <c r="N225" s="45">
        <v>32.649429682125096</v>
      </c>
      <c r="O225" s="45">
        <v>4.1557920900359147E-2</v>
      </c>
      <c r="P225" s="45">
        <v>0</v>
      </c>
      <c r="Q225" s="45">
        <v>0</v>
      </c>
      <c r="R225" s="46">
        <v>0</v>
      </c>
      <c r="S225" s="47">
        <f t="shared" si="168"/>
        <v>36.644023466555495</v>
      </c>
      <c r="U225" s="31" t="s">
        <v>141</v>
      </c>
      <c r="V225" s="84">
        <v>3.4935149842924527</v>
      </c>
      <c r="W225" s="84">
        <v>0</v>
      </c>
      <c r="X225" s="84">
        <v>0</v>
      </c>
      <c r="Y225" s="84">
        <v>0.15007026991796357</v>
      </c>
      <c r="Z225" s="84">
        <v>10.920844419268544</v>
      </c>
      <c r="AA225" s="84">
        <v>4.1557920900359147E-2</v>
      </c>
      <c r="AB225" s="84">
        <v>0</v>
      </c>
      <c r="AC225" s="85">
        <v>22.038035872176174</v>
      </c>
      <c r="AD225" s="84">
        <v>0.30945060931962221</v>
      </c>
      <c r="AE225" s="84">
        <v>0</v>
      </c>
      <c r="AF225" s="84">
        <v>0</v>
      </c>
      <c r="AG225" s="84">
        <v>21.728585262856551</v>
      </c>
      <c r="AH225" s="84">
        <v>0</v>
      </c>
      <c r="AI225" s="87">
        <f t="shared" si="169"/>
        <v>36.644023466555495</v>
      </c>
      <c r="AS225"/>
    </row>
    <row r="226" spans="1:45" ht="15">
      <c r="A226" s="8" t="s">
        <v>25</v>
      </c>
      <c r="B226" s="48">
        <v>6.5030636533124362</v>
      </c>
      <c r="C226" s="48">
        <v>0.27357733860622008</v>
      </c>
      <c r="D226" s="48">
        <v>8.2912690180512829</v>
      </c>
      <c r="E226" s="48">
        <v>80.102850218656599</v>
      </c>
      <c r="F226" s="400"/>
      <c r="G226" s="48">
        <v>15.332647392205686</v>
      </c>
      <c r="H226" s="49">
        <v>1.6887490037420987</v>
      </c>
      <c r="I226" s="50">
        <f t="shared" si="167"/>
        <v>112.19215662457432</v>
      </c>
      <c r="J226" s="5"/>
      <c r="K226" s="20" t="s">
        <v>25</v>
      </c>
      <c r="L226" s="51">
        <v>6.5030636533124362</v>
      </c>
      <c r="M226" s="51">
        <v>0.27357733860622008</v>
      </c>
      <c r="N226" s="51">
        <v>8.2912690180512829</v>
      </c>
      <c r="O226" s="51">
        <v>80.102850218656599</v>
      </c>
      <c r="P226" s="51">
        <v>2.5327123033405092</v>
      </c>
      <c r="Q226" s="51">
        <v>15.332647392205686</v>
      </c>
      <c r="R226" s="52">
        <v>1.6887490037420987</v>
      </c>
      <c r="S226" s="53">
        <f t="shared" si="168"/>
        <v>114.72486892791483</v>
      </c>
      <c r="U226" s="30" t="s">
        <v>25</v>
      </c>
      <c r="V226" s="88">
        <v>0</v>
      </c>
      <c r="W226" s="88">
        <v>5.8334417812221577</v>
      </c>
      <c r="X226" s="88">
        <v>15.332647392205686</v>
      </c>
      <c r="Y226" s="88">
        <v>0.27357733860622008</v>
      </c>
      <c r="Z226" s="88">
        <v>8.187362788297051</v>
      </c>
      <c r="AA226" s="88">
        <v>79.318340466635945</v>
      </c>
      <c r="AB226" s="88">
        <v>2.5327123033405092</v>
      </c>
      <c r="AC226" s="89">
        <v>3.2467868576072569</v>
      </c>
      <c r="AD226" s="88">
        <v>0.66962187209027824</v>
      </c>
      <c r="AE226" s="88">
        <v>0.43527645804678211</v>
      </c>
      <c r="AF226" s="88">
        <v>1.6887490037420987</v>
      </c>
      <c r="AG226" s="88">
        <v>0.10390622975423223</v>
      </c>
      <c r="AH226" s="88">
        <v>0.3492332939738661</v>
      </c>
      <c r="AI226" s="90">
        <f t="shared" si="169"/>
        <v>114.72486892791483</v>
      </c>
      <c r="AS226"/>
    </row>
    <row r="227" spans="1:45" ht="15">
      <c r="A227" s="9" t="s">
        <v>24</v>
      </c>
      <c r="B227" s="45">
        <v>1.3168795912867761</v>
      </c>
      <c r="C227" s="45">
        <v>0</v>
      </c>
      <c r="D227" s="45">
        <v>0.36255714065994499</v>
      </c>
      <c r="E227" s="45">
        <v>0</v>
      </c>
      <c r="F227" s="400"/>
      <c r="G227" s="45">
        <v>0</v>
      </c>
      <c r="H227" s="54">
        <v>0</v>
      </c>
      <c r="I227" s="44">
        <f t="shared" si="167"/>
        <v>1.6794367319467212</v>
      </c>
      <c r="J227" s="5"/>
      <c r="K227" s="21" t="s">
        <v>24</v>
      </c>
      <c r="L227" s="45">
        <v>1.3168795912867761</v>
      </c>
      <c r="M227" s="45">
        <v>0</v>
      </c>
      <c r="N227" s="45">
        <v>0.36255714065994499</v>
      </c>
      <c r="O227" s="45">
        <v>0</v>
      </c>
      <c r="P227" s="45">
        <v>0</v>
      </c>
      <c r="Q227" s="45">
        <v>0</v>
      </c>
      <c r="R227" s="46">
        <v>0</v>
      </c>
      <c r="S227" s="47">
        <f t="shared" si="168"/>
        <v>1.6794367319467212</v>
      </c>
      <c r="U227" s="31" t="s">
        <v>24</v>
      </c>
      <c r="V227" s="84">
        <v>1.3168795912867761</v>
      </c>
      <c r="W227" s="84">
        <v>0</v>
      </c>
      <c r="X227" s="84">
        <v>0</v>
      </c>
      <c r="Y227" s="84">
        <v>0</v>
      </c>
      <c r="Z227" s="84">
        <v>0</v>
      </c>
      <c r="AA227" s="84">
        <v>0</v>
      </c>
      <c r="AB227" s="84">
        <v>0</v>
      </c>
      <c r="AC227" s="85">
        <v>0.36255714065994499</v>
      </c>
      <c r="AD227" s="84">
        <v>0</v>
      </c>
      <c r="AE227" s="84">
        <v>0</v>
      </c>
      <c r="AF227" s="84">
        <v>0</v>
      </c>
      <c r="AG227" s="84">
        <v>0.36255714065994499</v>
      </c>
      <c r="AH227" s="84">
        <v>0</v>
      </c>
      <c r="AI227" s="87">
        <f t="shared" si="169"/>
        <v>1.6794367319467212</v>
      </c>
      <c r="AS227"/>
    </row>
    <row r="228" spans="1:45" ht="15">
      <c r="A228" s="8" t="s">
        <v>57</v>
      </c>
      <c r="B228" s="48">
        <v>7.0214493700684055E-2</v>
      </c>
      <c r="C228" s="48">
        <v>0</v>
      </c>
      <c r="D228" s="48">
        <v>0</v>
      </c>
      <c r="E228" s="48">
        <v>0</v>
      </c>
      <c r="F228" s="400"/>
      <c r="G228" s="48">
        <v>0</v>
      </c>
      <c r="H228" s="49">
        <v>0</v>
      </c>
      <c r="I228" s="50">
        <f t="shared" si="167"/>
        <v>7.0214493700684055E-2</v>
      </c>
      <c r="J228" s="5"/>
      <c r="K228" s="20" t="s">
        <v>57</v>
      </c>
      <c r="L228" s="51">
        <v>7.0214493700684055E-2</v>
      </c>
      <c r="M228" s="51">
        <v>0</v>
      </c>
      <c r="N228" s="51">
        <v>0</v>
      </c>
      <c r="O228" s="51">
        <v>0</v>
      </c>
      <c r="P228" s="51">
        <v>0</v>
      </c>
      <c r="Q228" s="51">
        <v>0</v>
      </c>
      <c r="R228" s="52">
        <v>0</v>
      </c>
      <c r="S228" s="53">
        <f t="shared" si="168"/>
        <v>7.0214493700684055E-2</v>
      </c>
      <c r="U228" s="30" t="s">
        <v>57</v>
      </c>
      <c r="V228" s="88">
        <v>7.0214493700684055E-2</v>
      </c>
      <c r="W228" s="88">
        <v>0</v>
      </c>
      <c r="X228" s="88">
        <v>0</v>
      </c>
      <c r="Y228" s="88">
        <v>0</v>
      </c>
      <c r="Z228" s="88">
        <v>0</v>
      </c>
      <c r="AA228" s="88">
        <v>0</v>
      </c>
      <c r="AB228" s="88">
        <v>0</v>
      </c>
      <c r="AC228" s="89">
        <v>0</v>
      </c>
      <c r="AD228" s="88">
        <v>0</v>
      </c>
      <c r="AE228" s="88">
        <v>0</v>
      </c>
      <c r="AF228" s="88">
        <v>0</v>
      </c>
      <c r="AG228" s="88">
        <v>0</v>
      </c>
      <c r="AH228" s="88">
        <v>0</v>
      </c>
      <c r="AI228" s="90">
        <f t="shared" si="169"/>
        <v>7.0214493700684055E-2</v>
      </c>
      <c r="AS228"/>
    </row>
    <row r="229" spans="1:45" ht="15">
      <c r="A229" s="9" t="s">
        <v>22</v>
      </c>
      <c r="B229" s="45">
        <v>0.22906269147031039</v>
      </c>
      <c r="C229" s="45">
        <v>0</v>
      </c>
      <c r="D229" s="45">
        <v>0</v>
      </c>
      <c r="E229" s="45">
        <v>0</v>
      </c>
      <c r="F229" s="400"/>
      <c r="G229" s="45">
        <v>0</v>
      </c>
      <c r="H229" s="54">
        <v>0</v>
      </c>
      <c r="I229" s="44">
        <f t="shared" si="167"/>
        <v>0.22906269147031039</v>
      </c>
      <c r="J229" s="5"/>
      <c r="K229" s="21" t="s">
        <v>22</v>
      </c>
      <c r="L229" s="45">
        <v>0.22906269147031039</v>
      </c>
      <c r="M229" s="45">
        <v>0</v>
      </c>
      <c r="N229" s="45">
        <v>0</v>
      </c>
      <c r="O229" s="45">
        <v>0</v>
      </c>
      <c r="P229" s="45">
        <v>0.27536964145688414</v>
      </c>
      <c r="Q229" s="45">
        <v>0</v>
      </c>
      <c r="R229" s="46">
        <v>0</v>
      </c>
      <c r="S229" s="47">
        <f t="shared" si="168"/>
        <v>0.50443233292719447</v>
      </c>
      <c r="U229" s="31" t="s">
        <v>22</v>
      </c>
      <c r="V229" s="84">
        <v>0.22906269147031039</v>
      </c>
      <c r="W229" s="84">
        <v>0</v>
      </c>
      <c r="X229" s="84">
        <v>0</v>
      </c>
      <c r="Y229" s="84">
        <v>0</v>
      </c>
      <c r="Z229" s="84">
        <v>0</v>
      </c>
      <c r="AA229" s="84">
        <v>0</v>
      </c>
      <c r="AB229" s="84">
        <v>0.27536964145688414</v>
      </c>
      <c r="AC229" s="85">
        <v>0</v>
      </c>
      <c r="AD229" s="84">
        <v>0</v>
      </c>
      <c r="AE229" s="84">
        <v>0</v>
      </c>
      <c r="AF229" s="84">
        <v>0</v>
      </c>
      <c r="AG229" s="84">
        <v>0</v>
      </c>
      <c r="AH229" s="84">
        <v>0</v>
      </c>
      <c r="AI229" s="87">
        <f t="shared" si="169"/>
        <v>0.50443233292719447</v>
      </c>
      <c r="AS229"/>
    </row>
    <row r="230" spans="1:45" ht="15">
      <c r="A230" s="8" t="s">
        <v>21</v>
      </c>
      <c r="B230" s="48">
        <v>0</v>
      </c>
      <c r="C230" s="48">
        <v>0</v>
      </c>
      <c r="D230" s="48">
        <v>0</v>
      </c>
      <c r="E230" s="48">
        <v>0</v>
      </c>
      <c r="F230" s="400"/>
      <c r="G230" s="48">
        <v>0</v>
      </c>
      <c r="H230" s="49">
        <v>0</v>
      </c>
      <c r="I230" s="50">
        <f t="shared" si="167"/>
        <v>0</v>
      </c>
      <c r="J230" s="5"/>
      <c r="K230" s="20" t="s">
        <v>21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2">
        <v>0</v>
      </c>
      <c r="S230" s="53">
        <f t="shared" si="168"/>
        <v>0</v>
      </c>
      <c r="U230" s="30" t="s">
        <v>58</v>
      </c>
      <c r="V230" s="88">
        <v>0</v>
      </c>
      <c r="W230" s="88">
        <v>0</v>
      </c>
      <c r="X230" s="88">
        <v>0</v>
      </c>
      <c r="Y230" s="88">
        <v>0</v>
      </c>
      <c r="Z230" s="88">
        <v>0</v>
      </c>
      <c r="AA230" s="88">
        <v>0</v>
      </c>
      <c r="AB230" s="88">
        <v>0</v>
      </c>
      <c r="AC230" s="89">
        <v>0</v>
      </c>
      <c r="AD230" s="88">
        <v>0</v>
      </c>
      <c r="AE230" s="88">
        <v>0</v>
      </c>
      <c r="AF230" s="88">
        <v>0</v>
      </c>
      <c r="AG230" s="88">
        <v>0</v>
      </c>
      <c r="AH230" s="88">
        <v>0</v>
      </c>
      <c r="AI230" s="90">
        <f t="shared" si="169"/>
        <v>0</v>
      </c>
      <c r="AS230"/>
    </row>
    <row r="231" spans="1:45" ht="15">
      <c r="A231" s="10" t="s">
        <v>61</v>
      </c>
      <c r="B231" s="45">
        <v>0</v>
      </c>
      <c r="C231" s="45">
        <v>0</v>
      </c>
      <c r="D231" s="45">
        <v>0</v>
      </c>
      <c r="E231" s="45">
        <v>0</v>
      </c>
      <c r="F231" s="400"/>
      <c r="G231" s="45">
        <v>0</v>
      </c>
      <c r="H231" s="54">
        <v>0</v>
      </c>
      <c r="I231" s="44">
        <f t="shared" si="167"/>
        <v>0</v>
      </c>
      <c r="J231" s="5"/>
      <c r="K231" s="22" t="s">
        <v>61</v>
      </c>
      <c r="L231" s="45">
        <v>0</v>
      </c>
      <c r="M231" s="45">
        <v>0</v>
      </c>
      <c r="N231" s="45">
        <v>0</v>
      </c>
      <c r="O231" s="45">
        <v>0</v>
      </c>
      <c r="P231" s="45">
        <v>0</v>
      </c>
      <c r="Q231" s="45">
        <v>0</v>
      </c>
      <c r="R231" s="46">
        <v>0</v>
      </c>
      <c r="S231" s="47">
        <f t="shared" si="168"/>
        <v>0</v>
      </c>
      <c r="U231" s="32" t="s">
        <v>59</v>
      </c>
      <c r="V231" s="84">
        <v>0</v>
      </c>
      <c r="W231" s="84">
        <v>0</v>
      </c>
      <c r="X231" s="84">
        <v>0</v>
      </c>
      <c r="Y231" s="84">
        <v>0</v>
      </c>
      <c r="Z231" s="84">
        <v>0</v>
      </c>
      <c r="AA231" s="84">
        <v>0</v>
      </c>
      <c r="AB231" s="84">
        <v>0</v>
      </c>
      <c r="AC231" s="85">
        <v>0</v>
      </c>
      <c r="AD231" s="86">
        <v>0</v>
      </c>
      <c r="AE231" s="86">
        <v>0</v>
      </c>
      <c r="AF231" s="86">
        <v>0</v>
      </c>
      <c r="AG231" s="86">
        <v>0</v>
      </c>
      <c r="AH231" s="86">
        <v>0</v>
      </c>
      <c r="AI231" s="87">
        <f t="shared" si="169"/>
        <v>0</v>
      </c>
      <c r="AS231"/>
    </row>
    <row r="232" spans="1:45">
      <c r="A232" s="11" t="s">
        <v>23</v>
      </c>
      <c r="B232" s="55">
        <v>0</v>
      </c>
      <c r="C232" s="55">
        <v>0</v>
      </c>
      <c r="D232" s="55">
        <v>0</v>
      </c>
      <c r="E232" s="55">
        <v>0</v>
      </c>
      <c r="F232" s="400"/>
      <c r="G232" s="55">
        <v>0</v>
      </c>
      <c r="H232" s="56">
        <v>0</v>
      </c>
      <c r="I232" s="57">
        <f t="shared" si="167"/>
        <v>0</v>
      </c>
      <c r="J232" s="5"/>
      <c r="K232" s="23" t="s">
        <v>23</v>
      </c>
      <c r="L232" s="58">
        <v>0</v>
      </c>
      <c r="M232" s="58">
        <v>0</v>
      </c>
      <c r="N232" s="58">
        <v>0</v>
      </c>
      <c r="O232" s="58">
        <v>0</v>
      </c>
      <c r="P232" s="58">
        <v>0</v>
      </c>
      <c r="Q232" s="58">
        <v>0</v>
      </c>
      <c r="R232" s="59">
        <v>0</v>
      </c>
      <c r="S232" s="60">
        <f t="shared" si="168"/>
        <v>0</v>
      </c>
      <c r="U232" s="33" t="s">
        <v>62</v>
      </c>
      <c r="V232" s="91">
        <v>0</v>
      </c>
      <c r="W232" s="91">
        <v>0</v>
      </c>
      <c r="X232" s="91">
        <v>0</v>
      </c>
      <c r="Y232" s="91">
        <v>0</v>
      </c>
      <c r="Z232" s="91">
        <v>0</v>
      </c>
      <c r="AA232" s="91">
        <v>0</v>
      </c>
      <c r="AB232" s="91">
        <v>0</v>
      </c>
      <c r="AC232" s="91">
        <v>0</v>
      </c>
      <c r="AD232" s="91">
        <v>0</v>
      </c>
      <c r="AE232" s="91">
        <v>0</v>
      </c>
      <c r="AF232" s="91">
        <v>0</v>
      </c>
      <c r="AG232" s="91">
        <v>0</v>
      </c>
      <c r="AH232" s="92">
        <v>0</v>
      </c>
      <c r="AI232" s="93">
        <f t="shared" si="169"/>
        <v>0</v>
      </c>
      <c r="AS232"/>
    </row>
    <row r="233" spans="1:45">
      <c r="A233" s="12" t="s">
        <v>19</v>
      </c>
      <c r="B233" s="61">
        <v>0</v>
      </c>
      <c r="C233" s="61">
        <v>0</v>
      </c>
      <c r="D233" s="61">
        <v>0</v>
      </c>
      <c r="E233" s="61">
        <v>0</v>
      </c>
      <c r="F233" s="400"/>
      <c r="G233" s="61">
        <v>0</v>
      </c>
      <c r="H233" s="62">
        <v>0</v>
      </c>
      <c r="I233" s="63">
        <f t="shared" si="167"/>
        <v>0</v>
      </c>
      <c r="J233" s="5"/>
      <c r="K233" s="24" t="s">
        <v>19</v>
      </c>
      <c r="L233" s="61">
        <v>0</v>
      </c>
      <c r="M233" s="61">
        <v>0</v>
      </c>
      <c r="N233" s="61">
        <v>0</v>
      </c>
      <c r="O233" s="61">
        <v>0</v>
      </c>
      <c r="P233" s="61">
        <v>0</v>
      </c>
      <c r="Q233" s="61">
        <v>0</v>
      </c>
      <c r="R233" s="64">
        <v>0</v>
      </c>
      <c r="S233" s="65">
        <f t="shared" si="168"/>
        <v>0</v>
      </c>
      <c r="U233" s="34" t="s">
        <v>19</v>
      </c>
      <c r="V233" s="94">
        <v>0</v>
      </c>
      <c r="W233" s="94">
        <v>0</v>
      </c>
      <c r="X233" s="94">
        <v>0</v>
      </c>
      <c r="Y233" s="94">
        <v>0</v>
      </c>
      <c r="Z233" s="94">
        <v>0</v>
      </c>
      <c r="AA233" s="94">
        <v>0</v>
      </c>
      <c r="AB233" s="94">
        <v>0</v>
      </c>
      <c r="AC233" s="94">
        <v>0</v>
      </c>
      <c r="AD233" s="95">
        <v>0</v>
      </c>
      <c r="AE233" s="95">
        <v>0</v>
      </c>
      <c r="AF233" s="95">
        <v>0</v>
      </c>
      <c r="AG233" s="95">
        <v>0</v>
      </c>
      <c r="AH233" s="95">
        <v>0</v>
      </c>
      <c r="AI233" s="96">
        <f t="shared" si="169"/>
        <v>0</v>
      </c>
      <c r="AS233"/>
    </row>
    <row r="234" spans="1:45">
      <c r="A234" s="11" t="s">
        <v>20</v>
      </c>
      <c r="B234" s="55">
        <v>0</v>
      </c>
      <c r="C234" s="55">
        <v>0</v>
      </c>
      <c r="D234" s="55">
        <v>0</v>
      </c>
      <c r="E234" s="55">
        <v>0</v>
      </c>
      <c r="F234" s="400"/>
      <c r="G234" s="55">
        <v>0</v>
      </c>
      <c r="H234" s="56">
        <v>0</v>
      </c>
      <c r="I234" s="57">
        <f t="shared" si="167"/>
        <v>0</v>
      </c>
      <c r="J234" s="5"/>
      <c r="K234" s="23" t="s">
        <v>20</v>
      </c>
      <c r="L234" s="58">
        <v>0</v>
      </c>
      <c r="M234" s="58">
        <v>0</v>
      </c>
      <c r="N234" s="58">
        <v>0</v>
      </c>
      <c r="O234" s="58">
        <v>0</v>
      </c>
      <c r="P234" s="58">
        <v>0</v>
      </c>
      <c r="Q234" s="58">
        <v>0</v>
      </c>
      <c r="R234" s="59">
        <v>0</v>
      </c>
      <c r="S234" s="60">
        <f t="shared" si="168"/>
        <v>0</v>
      </c>
      <c r="U234" s="33" t="s">
        <v>20</v>
      </c>
      <c r="V234" s="91">
        <v>0</v>
      </c>
      <c r="W234" s="91">
        <v>0</v>
      </c>
      <c r="X234" s="91">
        <v>0</v>
      </c>
      <c r="Y234" s="91">
        <v>0</v>
      </c>
      <c r="Z234" s="91">
        <v>0</v>
      </c>
      <c r="AA234" s="91">
        <v>0</v>
      </c>
      <c r="AB234" s="91">
        <v>0</v>
      </c>
      <c r="AC234" s="91">
        <v>0</v>
      </c>
      <c r="AD234" s="91">
        <v>0</v>
      </c>
      <c r="AE234" s="91">
        <v>0</v>
      </c>
      <c r="AF234" s="91">
        <v>0</v>
      </c>
      <c r="AG234" s="91">
        <v>0</v>
      </c>
      <c r="AH234" s="92">
        <v>0</v>
      </c>
      <c r="AI234" s="93">
        <f t="shared" si="169"/>
        <v>0</v>
      </c>
      <c r="AS234"/>
    </row>
    <row r="235" spans="1:45" ht="15" thickBot="1">
      <c r="A235" s="13" t="s">
        <v>11</v>
      </c>
      <c r="B235" s="66">
        <v>0</v>
      </c>
      <c r="C235" s="66">
        <v>0</v>
      </c>
      <c r="D235" s="66">
        <v>0</v>
      </c>
      <c r="E235" s="66">
        <v>0</v>
      </c>
      <c r="F235" s="401"/>
      <c r="G235" s="66">
        <v>0</v>
      </c>
      <c r="H235" s="67">
        <v>0</v>
      </c>
      <c r="I235" s="68">
        <f t="shared" si="167"/>
        <v>0</v>
      </c>
      <c r="J235" s="5"/>
      <c r="K235" s="25" t="s">
        <v>11</v>
      </c>
      <c r="L235" s="66">
        <v>0</v>
      </c>
      <c r="M235" s="66">
        <v>0</v>
      </c>
      <c r="N235" s="66">
        <v>0</v>
      </c>
      <c r="O235" s="66">
        <v>0</v>
      </c>
      <c r="P235" s="66">
        <v>0</v>
      </c>
      <c r="Q235" s="66">
        <v>0</v>
      </c>
      <c r="R235" s="69">
        <v>0</v>
      </c>
      <c r="S235" s="70">
        <f t="shared" si="168"/>
        <v>0</v>
      </c>
      <c r="U235" s="34" t="s">
        <v>11</v>
      </c>
      <c r="V235" s="94">
        <v>0</v>
      </c>
      <c r="W235" s="94">
        <v>0</v>
      </c>
      <c r="X235" s="94">
        <v>0</v>
      </c>
      <c r="Y235" s="94">
        <v>0</v>
      </c>
      <c r="Z235" s="94">
        <v>0</v>
      </c>
      <c r="AA235" s="94">
        <v>0</v>
      </c>
      <c r="AB235" s="94">
        <v>0</v>
      </c>
      <c r="AC235" s="94">
        <v>0</v>
      </c>
      <c r="AD235" s="95">
        <v>0</v>
      </c>
      <c r="AE235" s="95">
        <v>0</v>
      </c>
      <c r="AF235" s="95">
        <v>0</v>
      </c>
      <c r="AG235" s="95">
        <v>0</v>
      </c>
      <c r="AH235" s="95">
        <v>0</v>
      </c>
      <c r="AI235" s="96">
        <f t="shared" si="169"/>
        <v>0</v>
      </c>
      <c r="AS235"/>
    </row>
    <row r="236" spans="1:45" ht="15">
      <c r="A236" s="14" t="s">
        <v>26</v>
      </c>
      <c r="B236" s="71">
        <f>SUM(B215:B231)</f>
        <v>17.867997451642427</v>
      </c>
      <c r="C236" s="71">
        <f t="shared" ref="C236:I236" si="170">SUM(C215:C231)</f>
        <v>2.2561856300831526</v>
      </c>
      <c r="D236" s="71">
        <f t="shared" si="170"/>
        <v>44.159687368368843</v>
      </c>
      <c r="E236" s="71">
        <f t="shared" si="170"/>
        <v>80.152231308716679</v>
      </c>
      <c r="F236" s="71">
        <f t="shared" si="170"/>
        <v>0</v>
      </c>
      <c r="G236" s="71">
        <f t="shared" si="170"/>
        <v>15.332647392205686</v>
      </c>
      <c r="H236" s="72">
        <f t="shared" si="170"/>
        <v>1.6887490037420987</v>
      </c>
      <c r="I236" s="44">
        <f t="shared" si="170"/>
        <v>161.45749815475889</v>
      </c>
      <c r="J236" s="5"/>
      <c r="K236" s="26" t="s">
        <v>26</v>
      </c>
      <c r="L236" s="71">
        <f>SUM(L215:L231)</f>
        <v>17.867997451642427</v>
      </c>
      <c r="M236" s="71">
        <f t="shared" ref="M236:S236" si="171">SUM(M215:M231)</f>
        <v>2.2561856300831526</v>
      </c>
      <c r="N236" s="71">
        <f t="shared" si="171"/>
        <v>44.159687368368843</v>
      </c>
      <c r="O236" s="71">
        <f t="shared" si="171"/>
        <v>80.152231308716679</v>
      </c>
      <c r="P236" s="71">
        <f t="shared" si="171"/>
        <v>11.512453829011928</v>
      </c>
      <c r="Q236" s="71">
        <f t="shared" si="171"/>
        <v>15.332647392205686</v>
      </c>
      <c r="R236" s="72">
        <f t="shared" si="171"/>
        <v>1.6887490037420987</v>
      </c>
      <c r="S236" s="73">
        <f t="shared" si="171"/>
        <v>172.96995198377081</v>
      </c>
      <c r="U236" s="35" t="s">
        <v>60</v>
      </c>
      <c r="V236" s="97">
        <f>SUM(V215:V231)</f>
        <v>11.055483189010369</v>
      </c>
      <c r="W236" s="97">
        <f t="shared" ref="W236:AH236" si="172">SUM(W215:W231)</f>
        <v>5.8334417812221577</v>
      </c>
      <c r="X236" s="97">
        <f t="shared" si="172"/>
        <v>15.332647392205686</v>
      </c>
      <c r="Y236" s="97">
        <f t="shared" si="172"/>
        <v>2.2561856300831526</v>
      </c>
      <c r="Z236" s="97">
        <f t="shared" si="172"/>
        <v>21.822243250279648</v>
      </c>
      <c r="AA236" s="97">
        <f t="shared" si="172"/>
        <v>79.367721556696026</v>
      </c>
      <c r="AB236" s="97">
        <f t="shared" si="172"/>
        <v>11.512453829011928</v>
      </c>
      <c r="AC236" s="97">
        <f t="shared" si="172"/>
        <v>25.789775355261845</v>
      </c>
      <c r="AD236" s="98">
        <f t="shared" si="172"/>
        <v>0.97907248140990044</v>
      </c>
      <c r="AE236" s="98">
        <f t="shared" si="172"/>
        <v>0.43527645804678211</v>
      </c>
      <c r="AF236" s="98">
        <f t="shared" si="172"/>
        <v>1.6887490037420987</v>
      </c>
      <c r="AG236" s="98">
        <f t="shared" si="172"/>
        <v>22.337444118089198</v>
      </c>
      <c r="AH236" s="98">
        <f t="shared" si="172"/>
        <v>0.3492332939738661</v>
      </c>
      <c r="AI236" s="99">
        <f>SUM(V236:AC236)</f>
        <v>172.96995198377078</v>
      </c>
      <c r="AS236"/>
    </row>
    <row r="237" spans="1:45" s="2" customFormat="1" ht="15" thickBot="1">
      <c r="A237" s="15" t="s">
        <v>100</v>
      </c>
      <c r="B237" s="100">
        <f>IF($I236=0,"-",B236/$I236)</f>
        <v>0.11066687924592851</v>
      </c>
      <c r="C237" s="100">
        <f t="shared" ref="C237:H237" si="173">IF($I236=0,"-",C236/$I236)</f>
        <v>1.3973867153079335E-2</v>
      </c>
      <c r="D237" s="100">
        <f t="shared" si="173"/>
        <v>0.27350657524769317</v>
      </c>
      <c r="E237" s="100">
        <f t="shared" si="173"/>
        <v>0.49642929083349124</v>
      </c>
      <c r="F237" s="100">
        <f t="shared" si="173"/>
        <v>0</v>
      </c>
      <c r="G237" s="100">
        <f t="shared" si="173"/>
        <v>9.496398474791902E-2</v>
      </c>
      <c r="H237" s="101">
        <f t="shared" si="173"/>
        <v>1.0459402771888693E-2</v>
      </c>
      <c r="I237" s="102">
        <f>SUM(B237:H237)</f>
        <v>1</v>
      </c>
      <c r="J237"/>
      <c r="K237" s="27" t="s">
        <v>100</v>
      </c>
      <c r="L237" s="76">
        <f>IF($S236=0,"-",L236/$S236)</f>
        <v>0.10330116443183682</v>
      </c>
      <c r="M237" s="76">
        <f t="shared" ref="M237:R237" si="174">IF($S236=0,"-",M236/$S236)</f>
        <v>1.3043800985126267E-2</v>
      </c>
      <c r="N237" s="76">
        <f t="shared" si="174"/>
        <v>0.25530265148314429</v>
      </c>
      <c r="O237" s="76">
        <f t="shared" si="174"/>
        <v>0.46338818037156587</v>
      </c>
      <c r="P237" s="76">
        <f t="shared" si="174"/>
        <v>6.6557536132588524E-2</v>
      </c>
      <c r="Q237" s="76">
        <f t="shared" si="174"/>
        <v>8.8643415901764819E-2</v>
      </c>
      <c r="R237" s="77">
        <f t="shared" si="174"/>
        <v>9.7632506939734146E-3</v>
      </c>
      <c r="S237" s="78">
        <f>SUM(L237:R237)</f>
        <v>1</v>
      </c>
      <c r="U237" s="36" t="s">
        <v>100</v>
      </c>
      <c r="V237" s="103">
        <f>+V236/$AI236</f>
        <v>6.391562847891448E-2</v>
      </c>
      <c r="W237" s="103">
        <f t="shared" ref="W237:AH237" si="175">+W236/$AI236</f>
        <v>3.372517431102421E-2</v>
      </c>
      <c r="X237" s="103">
        <f t="shared" si="175"/>
        <v>8.8643415901764833E-2</v>
      </c>
      <c r="Y237" s="103">
        <f t="shared" si="175"/>
        <v>1.3043800985126268E-2</v>
      </c>
      <c r="Z237" s="103">
        <f t="shared" si="175"/>
        <v>0.12616204722267113</v>
      </c>
      <c r="AA237" s="103">
        <f t="shared" si="175"/>
        <v>0.45885265415430565</v>
      </c>
      <c r="AB237" s="103">
        <f t="shared" si="175"/>
        <v>6.6557536132588538E-2</v>
      </c>
      <c r="AC237" s="103">
        <f t="shared" si="175"/>
        <v>0.14909974281360508</v>
      </c>
      <c r="AD237" s="103">
        <f t="shared" si="175"/>
        <v>5.6603616418981467E-3</v>
      </c>
      <c r="AE237" s="103">
        <f t="shared" si="175"/>
        <v>2.5164859737466004E-3</v>
      </c>
      <c r="AF237" s="103">
        <f t="shared" si="175"/>
        <v>9.7632506939734163E-3</v>
      </c>
      <c r="AG237" s="103">
        <f t="shared" si="175"/>
        <v>0.12914060426047322</v>
      </c>
      <c r="AH237" s="103">
        <f t="shared" si="175"/>
        <v>2.0190402435137033E-3</v>
      </c>
      <c r="AI237" s="104">
        <f>SUM(V237:AC237)</f>
        <v>1.0000000000000002</v>
      </c>
    </row>
    <row r="238" spans="1:45" ht="15" thickBot="1">
      <c r="A238" s="16"/>
      <c r="B238" s="16"/>
      <c r="C238" s="16"/>
      <c r="D238" s="16"/>
      <c r="E238" s="16"/>
      <c r="F238" s="16"/>
      <c r="G238" s="16"/>
      <c r="H238" s="16"/>
      <c r="I238" s="16"/>
      <c r="K238" s="16"/>
      <c r="L238" s="16"/>
      <c r="M238" s="16"/>
      <c r="N238" s="16"/>
      <c r="O238" s="16"/>
      <c r="P238" s="16"/>
      <c r="Q238" s="16"/>
      <c r="R238" s="16"/>
      <c r="S238" s="16"/>
      <c r="AI238" s="5"/>
      <c r="AS238"/>
    </row>
    <row r="239" spans="1:45" ht="28.5">
      <c r="A239" s="431" t="s">
        <v>66</v>
      </c>
      <c r="B239" s="37" t="s">
        <v>0</v>
      </c>
      <c r="C239" s="37" t="s">
        <v>1</v>
      </c>
      <c r="D239" s="37" t="s">
        <v>2</v>
      </c>
      <c r="E239" s="37" t="s">
        <v>3</v>
      </c>
      <c r="F239" s="37" t="s">
        <v>27</v>
      </c>
      <c r="G239" s="37" t="s">
        <v>4</v>
      </c>
      <c r="H239" s="37" t="s">
        <v>5</v>
      </c>
      <c r="I239" s="38" t="s">
        <v>6</v>
      </c>
      <c r="K239" s="381" t="s">
        <v>66</v>
      </c>
      <c r="L239" s="39" t="s">
        <v>0</v>
      </c>
      <c r="M239" s="39" t="s">
        <v>1</v>
      </c>
      <c r="N239" s="39" t="s">
        <v>2</v>
      </c>
      <c r="O239" s="39" t="s">
        <v>3</v>
      </c>
      <c r="P239" s="39" t="s">
        <v>27</v>
      </c>
      <c r="Q239" s="39" t="s">
        <v>4</v>
      </c>
      <c r="R239" s="39" t="s">
        <v>5</v>
      </c>
      <c r="S239" s="40" t="s">
        <v>6</v>
      </c>
      <c r="U239" s="383" t="s">
        <v>66</v>
      </c>
      <c r="V239" s="79" t="s">
        <v>69</v>
      </c>
      <c r="W239" s="79" t="s">
        <v>70</v>
      </c>
      <c r="X239" s="79" t="s">
        <v>4</v>
      </c>
      <c r="Y239" s="79" t="s">
        <v>1</v>
      </c>
      <c r="Z239" s="79" t="s">
        <v>2</v>
      </c>
      <c r="AA239" s="79" t="s">
        <v>3</v>
      </c>
      <c r="AB239" s="79" t="s">
        <v>52</v>
      </c>
      <c r="AC239" s="79" t="s">
        <v>64</v>
      </c>
      <c r="AD239" s="80" t="s">
        <v>72</v>
      </c>
      <c r="AE239" s="80" t="s">
        <v>79</v>
      </c>
      <c r="AF239" s="80" t="s">
        <v>73</v>
      </c>
      <c r="AG239" s="80" t="s">
        <v>80</v>
      </c>
      <c r="AH239" s="80" t="s">
        <v>81</v>
      </c>
      <c r="AI239" s="81" t="s">
        <v>60</v>
      </c>
      <c r="AS239"/>
    </row>
    <row r="240" spans="1:45" ht="15" customHeight="1">
      <c r="A240" s="432" t="s">
        <v>66</v>
      </c>
      <c r="B240" s="372" t="s">
        <v>109</v>
      </c>
      <c r="C240" s="373"/>
      <c r="D240" s="373"/>
      <c r="E240" s="373"/>
      <c r="F240" s="373"/>
      <c r="G240" s="373"/>
      <c r="H240" s="373"/>
      <c r="I240" s="374"/>
      <c r="K240" s="382" t="s">
        <v>66</v>
      </c>
      <c r="L240" s="369" t="s">
        <v>109</v>
      </c>
      <c r="M240" s="370"/>
      <c r="N240" s="370"/>
      <c r="O240" s="370"/>
      <c r="P240" s="370"/>
      <c r="Q240" s="370"/>
      <c r="R240" s="370"/>
      <c r="S240" s="371"/>
      <c r="U240" s="384" t="s">
        <v>66</v>
      </c>
      <c r="V240" s="379" t="s">
        <v>109</v>
      </c>
      <c r="W240" s="379"/>
      <c r="X240" s="379"/>
      <c r="Y240" s="379"/>
      <c r="Z240" s="379"/>
      <c r="AA240" s="379"/>
      <c r="AB240" s="379"/>
      <c r="AC240" s="379"/>
      <c r="AD240" s="379"/>
      <c r="AE240" s="379"/>
      <c r="AF240" s="379"/>
      <c r="AG240" s="379"/>
      <c r="AH240" s="379"/>
      <c r="AI240" s="380"/>
      <c r="AS240"/>
    </row>
    <row r="241" spans="1:45" ht="15">
      <c r="A241" s="7" t="s">
        <v>7</v>
      </c>
      <c r="B241" s="42">
        <v>0</v>
      </c>
      <c r="C241" s="42">
        <v>0</v>
      </c>
      <c r="D241" s="42">
        <v>0</v>
      </c>
      <c r="E241" s="42">
        <v>0</v>
      </c>
      <c r="F241" s="399"/>
      <c r="G241" s="42">
        <v>0</v>
      </c>
      <c r="H241" s="43">
        <v>0</v>
      </c>
      <c r="I241" s="44">
        <f>SUM(B241:H241)</f>
        <v>0</v>
      </c>
      <c r="J241" s="5"/>
      <c r="K241" s="28" t="s">
        <v>7</v>
      </c>
      <c r="L241" s="42">
        <v>0</v>
      </c>
      <c r="M241" s="42">
        <v>0</v>
      </c>
      <c r="N241" s="42">
        <v>0</v>
      </c>
      <c r="O241" s="42">
        <v>0</v>
      </c>
      <c r="P241" s="42">
        <v>0</v>
      </c>
      <c r="Q241" s="42">
        <v>0</v>
      </c>
      <c r="R241" s="82">
        <v>0</v>
      </c>
      <c r="S241" s="83">
        <f>SUM(L241:R241)</f>
        <v>0</v>
      </c>
      <c r="U241" s="29" t="s">
        <v>7</v>
      </c>
      <c r="V241" s="84">
        <v>0</v>
      </c>
      <c r="W241" s="84">
        <v>0</v>
      </c>
      <c r="X241" s="84">
        <v>0</v>
      </c>
      <c r="Y241" s="84">
        <v>0</v>
      </c>
      <c r="Z241" s="84">
        <v>0</v>
      </c>
      <c r="AA241" s="84">
        <v>0</v>
      </c>
      <c r="AB241" s="84">
        <v>0</v>
      </c>
      <c r="AC241" s="85">
        <v>0</v>
      </c>
      <c r="AD241" s="86">
        <v>0</v>
      </c>
      <c r="AE241" s="86">
        <v>0</v>
      </c>
      <c r="AF241" s="86">
        <v>0</v>
      </c>
      <c r="AG241" s="86">
        <v>0</v>
      </c>
      <c r="AH241" s="86">
        <v>0</v>
      </c>
      <c r="AI241" s="87">
        <f>SUM(V241:AC241)</f>
        <v>0</v>
      </c>
      <c r="AS241"/>
    </row>
    <row r="242" spans="1:45" ht="15">
      <c r="A242" s="8" t="s">
        <v>8</v>
      </c>
      <c r="B242" s="48">
        <v>0</v>
      </c>
      <c r="C242" s="48">
        <v>0</v>
      </c>
      <c r="D242" s="48">
        <v>0</v>
      </c>
      <c r="E242" s="48">
        <v>0</v>
      </c>
      <c r="F242" s="400"/>
      <c r="G242" s="48">
        <v>0</v>
      </c>
      <c r="H242" s="49">
        <v>0</v>
      </c>
      <c r="I242" s="50">
        <f t="shared" ref="I242:I261" si="176">SUM(B242:H242)</f>
        <v>0</v>
      </c>
      <c r="J242" s="5"/>
      <c r="K242" s="20" t="s">
        <v>8</v>
      </c>
      <c r="L242" s="51">
        <v>0</v>
      </c>
      <c r="M242" s="51">
        <v>0</v>
      </c>
      <c r="N242" s="51">
        <v>0</v>
      </c>
      <c r="O242" s="51">
        <v>0</v>
      </c>
      <c r="P242" s="51">
        <v>0</v>
      </c>
      <c r="Q242" s="51">
        <v>0</v>
      </c>
      <c r="R242" s="52">
        <v>0</v>
      </c>
      <c r="S242" s="53">
        <f t="shared" ref="S242:S261" si="177">SUM(L242:R242)</f>
        <v>0</v>
      </c>
      <c r="U242" s="30" t="s">
        <v>8</v>
      </c>
      <c r="V242" s="88">
        <v>0</v>
      </c>
      <c r="W242" s="88">
        <v>0</v>
      </c>
      <c r="X242" s="88">
        <v>0</v>
      </c>
      <c r="Y242" s="88">
        <v>0</v>
      </c>
      <c r="Z242" s="88">
        <v>0</v>
      </c>
      <c r="AA242" s="88">
        <v>0</v>
      </c>
      <c r="AB242" s="88">
        <v>0</v>
      </c>
      <c r="AC242" s="89">
        <v>0</v>
      </c>
      <c r="AD242" s="88">
        <v>0</v>
      </c>
      <c r="AE242" s="88">
        <v>0</v>
      </c>
      <c r="AF242" s="88">
        <v>0</v>
      </c>
      <c r="AG242" s="88">
        <v>0</v>
      </c>
      <c r="AH242" s="88">
        <v>0</v>
      </c>
      <c r="AI242" s="90">
        <f t="shared" ref="AI242:AI261" si="178">SUM(V242:AC242)</f>
        <v>0</v>
      </c>
      <c r="AS242"/>
    </row>
    <row r="243" spans="1:45" ht="15">
      <c r="A243" s="9" t="s">
        <v>10</v>
      </c>
      <c r="B243" s="45">
        <v>0</v>
      </c>
      <c r="C243" s="45">
        <v>0</v>
      </c>
      <c r="D243" s="45">
        <v>0</v>
      </c>
      <c r="E243" s="45">
        <v>0</v>
      </c>
      <c r="F243" s="400"/>
      <c r="G243" s="45">
        <v>0</v>
      </c>
      <c r="H243" s="54">
        <v>0</v>
      </c>
      <c r="I243" s="44">
        <f t="shared" si="176"/>
        <v>0</v>
      </c>
      <c r="J243" s="5"/>
      <c r="K243" s="21" t="s">
        <v>10</v>
      </c>
      <c r="L243" s="45">
        <v>0</v>
      </c>
      <c r="M243" s="45">
        <v>0</v>
      </c>
      <c r="N243" s="45">
        <v>0</v>
      </c>
      <c r="O243" s="45">
        <v>0</v>
      </c>
      <c r="P243" s="45">
        <v>0</v>
      </c>
      <c r="Q243" s="45">
        <v>0</v>
      </c>
      <c r="R243" s="46">
        <v>0</v>
      </c>
      <c r="S243" s="47">
        <f t="shared" si="177"/>
        <v>0</v>
      </c>
      <c r="U243" s="31" t="s">
        <v>10</v>
      </c>
      <c r="V243" s="84">
        <v>0</v>
      </c>
      <c r="W243" s="84">
        <v>0</v>
      </c>
      <c r="X243" s="84">
        <v>0</v>
      </c>
      <c r="Y243" s="84">
        <v>0</v>
      </c>
      <c r="Z243" s="84">
        <v>0</v>
      </c>
      <c r="AA243" s="84">
        <v>0</v>
      </c>
      <c r="AB243" s="84">
        <v>0</v>
      </c>
      <c r="AC243" s="85">
        <v>0</v>
      </c>
      <c r="AD243" s="86">
        <v>0</v>
      </c>
      <c r="AE243" s="86">
        <v>0</v>
      </c>
      <c r="AF243" s="86">
        <v>0</v>
      </c>
      <c r="AG243" s="86">
        <v>0</v>
      </c>
      <c r="AH243" s="86">
        <v>0</v>
      </c>
      <c r="AI243" s="87">
        <f t="shared" si="178"/>
        <v>0</v>
      </c>
      <c r="AS243"/>
    </row>
    <row r="244" spans="1:45" ht="15">
      <c r="A244" s="8" t="s">
        <v>53</v>
      </c>
      <c r="B244" s="48">
        <v>0</v>
      </c>
      <c r="C244" s="48">
        <v>0</v>
      </c>
      <c r="D244" s="48">
        <v>0</v>
      </c>
      <c r="E244" s="48">
        <v>0</v>
      </c>
      <c r="F244" s="400"/>
      <c r="G244" s="48">
        <v>0</v>
      </c>
      <c r="H244" s="49">
        <v>0</v>
      </c>
      <c r="I244" s="50">
        <f t="shared" si="176"/>
        <v>0</v>
      </c>
      <c r="J244" s="5"/>
      <c r="K244" s="20" t="s">
        <v>53</v>
      </c>
      <c r="L244" s="51">
        <v>0</v>
      </c>
      <c r="M244" s="51">
        <v>0</v>
      </c>
      <c r="N244" s="51">
        <v>0</v>
      </c>
      <c r="O244" s="51">
        <v>0</v>
      </c>
      <c r="P244" s="51">
        <v>0</v>
      </c>
      <c r="Q244" s="51">
        <v>0</v>
      </c>
      <c r="R244" s="52">
        <v>0</v>
      </c>
      <c r="S244" s="53">
        <f t="shared" si="177"/>
        <v>0</v>
      </c>
      <c r="U244" s="30" t="s">
        <v>53</v>
      </c>
      <c r="V244" s="88">
        <v>0</v>
      </c>
      <c r="W244" s="88">
        <v>0</v>
      </c>
      <c r="X244" s="88">
        <v>0</v>
      </c>
      <c r="Y244" s="88">
        <v>0</v>
      </c>
      <c r="Z244" s="88">
        <v>0</v>
      </c>
      <c r="AA244" s="88">
        <v>0</v>
      </c>
      <c r="AB244" s="88">
        <v>0</v>
      </c>
      <c r="AC244" s="89">
        <v>0</v>
      </c>
      <c r="AD244" s="88">
        <v>0</v>
      </c>
      <c r="AE244" s="88">
        <v>0</v>
      </c>
      <c r="AF244" s="88">
        <v>0</v>
      </c>
      <c r="AG244" s="88">
        <v>0</v>
      </c>
      <c r="AH244" s="88">
        <v>0</v>
      </c>
      <c r="AI244" s="90">
        <f t="shared" si="178"/>
        <v>0</v>
      </c>
      <c r="AS244"/>
    </row>
    <row r="245" spans="1:45" ht="15">
      <c r="A245" s="9" t="s">
        <v>16</v>
      </c>
      <c r="B245" s="45">
        <v>89.269366454678618</v>
      </c>
      <c r="C245" s="45">
        <v>0.52675672027819176</v>
      </c>
      <c r="D245" s="45">
        <v>1.906604259955488</v>
      </c>
      <c r="E245" s="45">
        <v>0</v>
      </c>
      <c r="F245" s="400"/>
      <c r="G245" s="45">
        <v>0</v>
      </c>
      <c r="H245" s="54">
        <v>0</v>
      </c>
      <c r="I245" s="44">
        <f t="shared" si="176"/>
        <v>91.702727434912291</v>
      </c>
      <c r="J245" s="5"/>
      <c r="K245" s="21" t="s">
        <v>16</v>
      </c>
      <c r="L245" s="45">
        <v>89.269366454678618</v>
      </c>
      <c r="M245" s="45">
        <v>0.52675672027819176</v>
      </c>
      <c r="N245" s="45">
        <v>1.906604259955488</v>
      </c>
      <c r="O245" s="45">
        <v>0</v>
      </c>
      <c r="P245" s="45">
        <v>0</v>
      </c>
      <c r="Q245" s="45">
        <v>0</v>
      </c>
      <c r="R245" s="46">
        <v>0</v>
      </c>
      <c r="S245" s="47">
        <f t="shared" si="177"/>
        <v>91.702727434912291</v>
      </c>
      <c r="U245" s="31" t="s">
        <v>16</v>
      </c>
      <c r="V245" s="84">
        <v>89.119343376454111</v>
      </c>
      <c r="W245" s="84">
        <v>0</v>
      </c>
      <c r="X245" s="84">
        <v>0</v>
      </c>
      <c r="Y245" s="84">
        <v>0.52675672027819176</v>
      </c>
      <c r="Z245" s="84">
        <v>1.8298391131688938</v>
      </c>
      <c r="AA245" s="84">
        <v>0</v>
      </c>
      <c r="AB245" s="84">
        <v>0</v>
      </c>
      <c r="AC245" s="85">
        <v>0.22678822501110749</v>
      </c>
      <c r="AD245" s="86">
        <v>0.15002307822451341</v>
      </c>
      <c r="AE245" s="86">
        <v>0</v>
      </c>
      <c r="AF245" s="86">
        <v>0</v>
      </c>
      <c r="AG245" s="86">
        <v>7.6765146786594116E-2</v>
      </c>
      <c r="AH245" s="86">
        <v>0</v>
      </c>
      <c r="AI245" s="87">
        <f t="shared" si="178"/>
        <v>91.702727434912291</v>
      </c>
      <c r="AS245"/>
    </row>
    <row r="246" spans="1:45" ht="15">
      <c r="A246" s="8" t="s">
        <v>65</v>
      </c>
      <c r="B246" s="48">
        <v>42.160283094350007</v>
      </c>
      <c r="C246" s="48">
        <v>0.20526618436590294</v>
      </c>
      <c r="D246" s="48">
        <v>0.70695431350230675</v>
      </c>
      <c r="E246" s="48">
        <v>0</v>
      </c>
      <c r="F246" s="400"/>
      <c r="G246" s="48">
        <v>0</v>
      </c>
      <c r="H246" s="49">
        <v>0</v>
      </c>
      <c r="I246" s="50">
        <f t="shared" si="176"/>
        <v>43.072503592218219</v>
      </c>
      <c r="J246" s="5"/>
      <c r="K246" s="20" t="s">
        <v>65</v>
      </c>
      <c r="L246" s="51">
        <v>42.160283094350007</v>
      </c>
      <c r="M246" s="51">
        <v>0.20526618436590294</v>
      </c>
      <c r="N246" s="51">
        <v>0.70695431350230675</v>
      </c>
      <c r="O246" s="51">
        <v>0</v>
      </c>
      <c r="P246" s="51">
        <v>0</v>
      </c>
      <c r="Q246" s="51">
        <v>0</v>
      </c>
      <c r="R246" s="52">
        <v>0</v>
      </c>
      <c r="S246" s="53">
        <f t="shared" si="177"/>
        <v>43.072503592218219</v>
      </c>
      <c r="U246" s="30" t="s">
        <v>54</v>
      </c>
      <c r="V246" s="88">
        <v>42.155839244447847</v>
      </c>
      <c r="W246" s="88">
        <v>0</v>
      </c>
      <c r="X246" s="88">
        <v>0</v>
      </c>
      <c r="Y246" s="88">
        <v>0.20526618436590294</v>
      </c>
      <c r="Z246" s="88">
        <v>0.70336253902430756</v>
      </c>
      <c r="AA246" s="88">
        <v>0</v>
      </c>
      <c r="AB246" s="88">
        <v>0</v>
      </c>
      <c r="AC246" s="89">
        <v>8.0356243801565311E-3</v>
      </c>
      <c r="AD246" s="88">
        <v>4.4438499021573303E-3</v>
      </c>
      <c r="AE246" s="88">
        <v>0</v>
      </c>
      <c r="AF246" s="88">
        <v>0</v>
      </c>
      <c r="AG246" s="88">
        <v>3.5917744779992013E-3</v>
      </c>
      <c r="AH246" s="88">
        <v>0</v>
      </c>
      <c r="AI246" s="90">
        <f t="shared" si="178"/>
        <v>43.072503592218212</v>
      </c>
      <c r="AS246"/>
    </row>
    <row r="247" spans="1:45" ht="15">
      <c r="A247" s="9" t="s">
        <v>55</v>
      </c>
      <c r="B247" s="45">
        <v>0</v>
      </c>
      <c r="C247" s="45">
        <v>0</v>
      </c>
      <c r="D247" s="45">
        <v>0</v>
      </c>
      <c r="E247" s="45">
        <v>0.72305833145937004</v>
      </c>
      <c r="F247" s="400"/>
      <c r="G247" s="45">
        <v>0</v>
      </c>
      <c r="H247" s="54">
        <v>0</v>
      </c>
      <c r="I247" s="44">
        <f t="shared" si="176"/>
        <v>0.72305833145937004</v>
      </c>
      <c r="J247" s="5"/>
      <c r="K247" s="21" t="s">
        <v>55</v>
      </c>
      <c r="L247" s="45">
        <v>0</v>
      </c>
      <c r="M247" s="45">
        <v>0</v>
      </c>
      <c r="N247" s="45">
        <v>0</v>
      </c>
      <c r="O247" s="45">
        <v>0.72305833145937004</v>
      </c>
      <c r="P247" s="45">
        <v>134.58961194950945</v>
      </c>
      <c r="Q247" s="45">
        <v>0</v>
      </c>
      <c r="R247" s="46">
        <v>0</v>
      </c>
      <c r="S247" s="47">
        <f t="shared" si="177"/>
        <v>135.3126702809688</v>
      </c>
      <c r="U247" s="31" t="s">
        <v>55</v>
      </c>
      <c r="V247" s="84">
        <v>0</v>
      </c>
      <c r="W247" s="84">
        <v>0</v>
      </c>
      <c r="X247" s="84">
        <v>0</v>
      </c>
      <c r="Y247" s="84">
        <v>0</v>
      </c>
      <c r="Z247" s="84">
        <v>0</v>
      </c>
      <c r="AA247" s="84">
        <v>0.72305833145937004</v>
      </c>
      <c r="AB247" s="84">
        <v>134.58961194950945</v>
      </c>
      <c r="AC247" s="85">
        <v>0</v>
      </c>
      <c r="AD247" s="84">
        <v>0</v>
      </c>
      <c r="AE247" s="84">
        <v>0</v>
      </c>
      <c r="AF247" s="84">
        <v>0</v>
      </c>
      <c r="AG247" s="84">
        <v>0</v>
      </c>
      <c r="AH247" s="84">
        <v>0</v>
      </c>
      <c r="AI247" s="87">
        <f t="shared" si="178"/>
        <v>135.3126702809688</v>
      </c>
      <c r="AS247"/>
    </row>
    <row r="248" spans="1:45" ht="15">
      <c r="A248" s="8" t="s">
        <v>12</v>
      </c>
      <c r="B248" s="48">
        <v>0</v>
      </c>
      <c r="C248" s="48">
        <v>0</v>
      </c>
      <c r="D248" s="48">
        <v>0</v>
      </c>
      <c r="E248" s="48">
        <v>0.1007695756270439</v>
      </c>
      <c r="F248" s="400"/>
      <c r="G248" s="48">
        <v>0</v>
      </c>
      <c r="H248" s="49">
        <v>0</v>
      </c>
      <c r="I248" s="50">
        <f t="shared" si="176"/>
        <v>0.1007695756270439</v>
      </c>
      <c r="J248" s="5"/>
      <c r="K248" s="20" t="s">
        <v>12</v>
      </c>
      <c r="L248" s="51">
        <v>0</v>
      </c>
      <c r="M248" s="51">
        <v>0</v>
      </c>
      <c r="N248" s="51">
        <v>0</v>
      </c>
      <c r="O248" s="51">
        <v>0.1007695756270439</v>
      </c>
      <c r="P248" s="51">
        <v>29.808998421771914</v>
      </c>
      <c r="Q248" s="51">
        <v>0</v>
      </c>
      <c r="R248" s="52">
        <v>0</v>
      </c>
      <c r="S248" s="53">
        <f t="shared" si="177"/>
        <v>29.909767997398959</v>
      </c>
      <c r="U248" s="30" t="s">
        <v>12</v>
      </c>
      <c r="V248" s="88">
        <v>0</v>
      </c>
      <c r="W248" s="88">
        <v>0</v>
      </c>
      <c r="X248" s="88">
        <v>0</v>
      </c>
      <c r="Y248" s="88">
        <v>0</v>
      </c>
      <c r="Z248" s="88">
        <v>0</v>
      </c>
      <c r="AA248" s="88">
        <v>0.1007695756270439</v>
      </c>
      <c r="AB248" s="88">
        <v>29.808998421771914</v>
      </c>
      <c r="AC248" s="89">
        <v>0</v>
      </c>
      <c r="AD248" s="88">
        <v>0</v>
      </c>
      <c r="AE248" s="88">
        <v>0</v>
      </c>
      <c r="AF248" s="88">
        <v>0</v>
      </c>
      <c r="AG248" s="88">
        <v>0</v>
      </c>
      <c r="AH248" s="88">
        <v>0</v>
      </c>
      <c r="AI248" s="90">
        <f t="shared" si="178"/>
        <v>29.909767997398959</v>
      </c>
      <c r="AS248"/>
    </row>
    <row r="249" spans="1:45" ht="15">
      <c r="A249" s="9" t="s">
        <v>56</v>
      </c>
      <c r="B249" s="45">
        <v>0</v>
      </c>
      <c r="C249" s="45">
        <v>0</v>
      </c>
      <c r="D249" s="45">
        <v>7.1891735400467921E-2</v>
      </c>
      <c r="E249" s="45">
        <v>0</v>
      </c>
      <c r="F249" s="400"/>
      <c r="G249" s="45">
        <v>0</v>
      </c>
      <c r="H249" s="54">
        <v>0</v>
      </c>
      <c r="I249" s="44">
        <f t="shared" si="176"/>
        <v>7.1891735400467921E-2</v>
      </c>
      <c r="J249" s="5"/>
      <c r="K249" s="21" t="s">
        <v>56</v>
      </c>
      <c r="L249" s="45">
        <v>0</v>
      </c>
      <c r="M249" s="45">
        <v>0</v>
      </c>
      <c r="N249" s="45">
        <v>7.1891735400467921E-2</v>
      </c>
      <c r="O249" s="45">
        <v>0</v>
      </c>
      <c r="P249" s="45">
        <v>0</v>
      </c>
      <c r="Q249" s="45">
        <v>0</v>
      </c>
      <c r="R249" s="46">
        <v>0</v>
      </c>
      <c r="S249" s="47">
        <f t="shared" si="177"/>
        <v>7.1891735400467921E-2</v>
      </c>
      <c r="U249" s="31" t="s">
        <v>56</v>
      </c>
      <c r="V249" s="84">
        <v>0</v>
      </c>
      <c r="W249" s="84">
        <v>0</v>
      </c>
      <c r="X249" s="84">
        <v>0</v>
      </c>
      <c r="Y249" s="84">
        <v>0</v>
      </c>
      <c r="Z249" s="84">
        <v>7.1891735400467921E-2</v>
      </c>
      <c r="AA249" s="84">
        <v>0</v>
      </c>
      <c r="AB249" s="84">
        <v>0</v>
      </c>
      <c r="AC249" s="85">
        <v>0</v>
      </c>
      <c r="AD249" s="84">
        <v>0</v>
      </c>
      <c r="AE249" s="84">
        <v>0</v>
      </c>
      <c r="AF249" s="84">
        <v>0</v>
      </c>
      <c r="AG249" s="84">
        <v>0</v>
      </c>
      <c r="AH249" s="84">
        <v>0</v>
      </c>
      <c r="AI249" s="87">
        <f t="shared" si="178"/>
        <v>7.1891735400467921E-2</v>
      </c>
      <c r="AS249"/>
    </row>
    <row r="250" spans="1:45" ht="15">
      <c r="A250" s="8" t="s">
        <v>17</v>
      </c>
      <c r="B250" s="48">
        <v>6.4661709834572632</v>
      </c>
      <c r="C250" s="48">
        <v>0.3097174018823769</v>
      </c>
      <c r="D250" s="48">
        <v>3.1744731751226061</v>
      </c>
      <c r="E250" s="48">
        <v>1.2050402427672063E-2</v>
      </c>
      <c r="F250" s="400"/>
      <c r="G250" s="48">
        <v>0</v>
      </c>
      <c r="H250" s="49">
        <v>0</v>
      </c>
      <c r="I250" s="50">
        <f t="shared" si="176"/>
        <v>9.9624119628899184</v>
      </c>
      <c r="J250" s="5"/>
      <c r="K250" s="20" t="s">
        <v>17</v>
      </c>
      <c r="L250" s="51">
        <v>6.4661709834572632</v>
      </c>
      <c r="M250" s="51">
        <v>0.3097174018823769</v>
      </c>
      <c r="N250" s="51">
        <v>3.1744731751226061</v>
      </c>
      <c r="O250" s="51">
        <v>1.2050402427672063E-2</v>
      </c>
      <c r="P250" s="51">
        <v>3.5625058307965632E-3</v>
      </c>
      <c r="Q250" s="51">
        <v>0</v>
      </c>
      <c r="R250" s="52">
        <v>0</v>
      </c>
      <c r="S250" s="53">
        <f t="shared" si="177"/>
        <v>9.9659744687207148</v>
      </c>
      <c r="U250" s="30" t="s">
        <v>17</v>
      </c>
      <c r="V250" s="88">
        <v>6.4605692178506384</v>
      </c>
      <c r="W250" s="88">
        <v>0</v>
      </c>
      <c r="X250" s="88">
        <v>0</v>
      </c>
      <c r="Y250" s="88">
        <v>0.3097174018823769</v>
      </c>
      <c r="Z250" s="88">
        <v>3.1744731751226061</v>
      </c>
      <c r="AA250" s="88">
        <v>0</v>
      </c>
      <c r="AB250" s="88">
        <v>3.5625058307965632E-3</v>
      </c>
      <c r="AC250" s="89">
        <v>1.7652168034296718E-2</v>
      </c>
      <c r="AD250" s="88">
        <v>5.6017656066246532E-3</v>
      </c>
      <c r="AE250" s="88">
        <v>0</v>
      </c>
      <c r="AF250" s="88">
        <v>0</v>
      </c>
      <c r="AG250" s="88">
        <v>0</v>
      </c>
      <c r="AH250" s="88">
        <v>1.2050402427672063E-2</v>
      </c>
      <c r="AI250" s="90">
        <f t="shared" si="178"/>
        <v>9.9659744687207148</v>
      </c>
      <c r="AS250"/>
    </row>
    <row r="251" spans="1:45" ht="15">
      <c r="A251" s="9" t="s">
        <v>141</v>
      </c>
      <c r="B251" s="45">
        <v>254.25677028663009</v>
      </c>
      <c r="C251" s="45">
        <v>7.4568915822333492</v>
      </c>
      <c r="D251" s="45">
        <v>175.30304364310342</v>
      </c>
      <c r="E251" s="45">
        <v>1.0279382836533706</v>
      </c>
      <c r="F251" s="400"/>
      <c r="G251" s="45">
        <v>0</v>
      </c>
      <c r="H251" s="54">
        <v>0</v>
      </c>
      <c r="I251" s="44">
        <f t="shared" si="176"/>
        <v>438.04464379562023</v>
      </c>
      <c r="J251" s="5"/>
      <c r="K251" s="21" t="s">
        <v>141</v>
      </c>
      <c r="L251" s="45">
        <v>254.25677028663009</v>
      </c>
      <c r="M251" s="45">
        <v>7.4568915822333492</v>
      </c>
      <c r="N251" s="45">
        <v>175.30304364310342</v>
      </c>
      <c r="O251" s="45">
        <v>1.0279382836533706</v>
      </c>
      <c r="P251" s="45">
        <v>0.17181028989193503</v>
      </c>
      <c r="Q251" s="45">
        <v>0</v>
      </c>
      <c r="R251" s="46">
        <v>0</v>
      </c>
      <c r="S251" s="47">
        <f t="shared" si="177"/>
        <v>438.21645408551217</v>
      </c>
      <c r="U251" s="31" t="s">
        <v>141</v>
      </c>
      <c r="V251" s="84">
        <v>247.1724232500375</v>
      </c>
      <c r="W251" s="84">
        <v>0</v>
      </c>
      <c r="X251" s="84">
        <v>0</v>
      </c>
      <c r="Y251" s="84">
        <v>7.4568915822333492</v>
      </c>
      <c r="Z251" s="84">
        <v>175.12240279132368</v>
      </c>
      <c r="AA251" s="84">
        <v>1.0279382836533706</v>
      </c>
      <c r="AB251" s="84">
        <v>0.17181028989193503</v>
      </c>
      <c r="AC251" s="85">
        <v>7.2649878883723256</v>
      </c>
      <c r="AD251" s="84">
        <v>7.0843470365925763</v>
      </c>
      <c r="AE251" s="84">
        <v>0</v>
      </c>
      <c r="AF251" s="84">
        <v>0</v>
      </c>
      <c r="AG251" s="84">
        <v>0.18064085177974973</v>
      </c>
      <c r="AH251" s="84">
        <v>0</v>
      </c>
      <c r="AI251" s="87">
        <f t="shared" si="178"/>
        <v>438.21645408551217</v>
      </c>
      <c r="AS251"/>
    </row>
    <row r="252" spans="1:45" ht="15">
      <c r="A252" s="8" t="s">
        <v>25</v>
      </c>
      <c r="B252" s="48">
        <v>112.38847240142209</v>
      </c>
      <c r="C252" s="48">
        <v>4.9427143749643312</v>
      </c>
      <c r="D252" s="48">
        <v>80.732566804935502</v>
      </c>
      <c r="E252" s="48">
        <v>537.83513355967023</v>
      </c>
      <c r="F252" s="400"/>
      <c r="G252" s="48">
        <v>84.078215825081045</v>
      </c>
      <c r="H252" s="49">
        <v>12.605974377924355</v>
      </c>
      <c r="I252" s="50">
        <f t="shared" si="176"/>
        <v>832.58307734399762</v>
      </c>
      <c r="J252" s="5"/>
      <c r="K252" s="20" t="s">
        <v>25</v>
      </c>
      <c r="L252" s="51">
        <v>112.38847240142209</v>
      </c>
      <c r="M252" s="51">
        <v>4.9427143749643312</v>
      </c>
      <c r="N252" s="51">
        <v>80.732566804935502</v>
      </c>
      <c r="O252" s="51">
        <v>537.83513355967023</v>
      </c>
      <c r="P252" s="51">
        <v>15.292481425722928</v>
      </c>
      <c r="Q252" s="51">
        <v>84.078215825081045</v>
      </c>
      <c r="R252" s="52">
        <v>12.605974377924355</v>
      </c>
      <c r="S252" s="53">
        <f t="shared" si="177"/>
        <v>847.87555876972056</v>
      </c>
      <c r="U252" s="30" t="s">
        <v>25</v>
      </c>
      <c r="V252" s="88">
        <v>4.161509563600629</v>
      </c>
      <c r="W252" s="88">
        <v>41.809821262518341</v>
      </c>
      <c r="X252" s="88">
        <v>84.078215825081045</v>
      </c>
      <c r="Y252" s="88">
        <v>4.9427143749643312</v>
      </c>
      <c r="Z252" s="88">
        <v>79.812686598281331</v>
      </c>
      <c r="AA252" s="88">
        <v>498.84232008337165</v>
      </c>
      <c r="AB252" s="88">
        <v>15.292481425722928</v>
      </c>
      <c r="AC252" s="89">
        <v>118.93580963618038</v>
      </c>
      <c r="AD252" s="88">
        <v>66.41714157530312</v>
      </c>
      <c r="AE252" s="88">
        <v>37.228276283491539</v>
      </c>
      <c r="AF252" s="88">
        <v>12.605974377924355</v>
      </c>
      <c r="AG252" s="88">
        <v>0.91988020665417103</v>
      </c>
      <c r="AH252" s="88">
        <v>1.764537192807152</v>
      </c>
      <c r="AI252" s="90">
        <f t="shared" si="178"/>
        <v>847.87555876972056</v>
      </c>
      <c r="AS252"/>
    </row>
    <row r="253" spans="1:45" ht="15">
      <c r="A253" s="9" t="s">
        <v>24</v>
      </c>
      <c r="B253" s="45">
        <v>13.342854826480941</v>
      </c>
      <c r="C253" s="45">
        <v>0</v>
      </c>
      <c r="D253" s="45">
        <v>0.24518762744387118</v>
      </c>
      <c r="E253" s="45">
        <v>0</v>
      </c>
      <c r="F253" s="400"/>
      <c r="G253" s="45">
        <v>0</v>
      </c>
      <c r="H253" s="54">
        <v>0</v>
      </c>
      <c r="I253" s="44">
        <f t="shared" si="176"/>
        <v>13.588042453924812</v>
      </c>
      <c r="J253" s="5"/>
      <c r="K253" s="21" t="s">
        <v>24</v>
      </c>
      <c r="L253" s="45">
        <v>13.342854826480941</v>
      </c>
      <c r="M253" s="45">
        <v>0</v>
      </c>
      <c r="N253" s="45">
        <v>0.24518762744387118</v>
      </c>
      <c r="O253" s="45">
        <v>0</v>
      </c>
      <c r="P253" s="45">
        <v>0</v>
      </c>
      <c r="Q253" s="45">
        <v>0</v>
      </c>
      <c r="R253" s="46">
        <v>0</v>
      </c>
      <c r="S253" s="47">
        <f t="shared" si="177"/>
        <v>13.588042453924812</v>
      </c>
      <c r="U253" s="31" t="s">
        <v>24</v>
      </c>
      <c r="V253" s="84">
        <v>13.235819729393436</v>
      </c>
      <c r="W253" s="84">
        <v>0</v>
      </c>
      <c r="X253" s="84">
        <v>0</v>
      </c>
      <c r="Y253" s="84">
        <v>0</v>
      </c>
      <c r="Z253" s="84">
        <v>0.24518762744387118</v>
      </c>
      <c r="AA253" s="84">
        <v>0</v>
      </c>
      <c r="AB253" s="84">
        <v>0</v>
      </c>
      <c r="AC253" s="85">
        <v>0.1070350970875055</v>
      </c>
      <c r="AD253" s="84">
        <v>0.1070350970875055</v>
      </c>
      <c r="AE253" s="84">
        <v>0</v>
      </c>
      <c r="AF253" s="84">
        <v>0</v>
      </c>
      <c r="AG253" s="84">
        <v>0</v>
      </c>
      <c r="AH253" s="84">
        <v>0</v>
      </c>
      <c r="AI253" s="87">
        <f t="shared" si="178"/>
        <v>13.588042453924812</v>
      </c>
      <c r="AS253"/>
    </row>
    <row r="254" spans="1:45" ht="15">
      <c r="A254" s="8" t="s">
        <v>57</v>
      </c>
      <c r="B254" s="48">
        <v>0.46857509512049378</v>
      </c>
      <c r="C254" s="48">
        <v>0.79464539327135286</v>
      </c>
      <c r="D254" s="48">
        <v>1.4492013251149292</v>
      </c>
      <c r="E254" s="48">
        <v>0</v>
      </c>
      <c r="F254" s="400"/>
      <c r="G254" s="48">
        <v>0</v>
      </c>
      <c r="H254" s="49">
        <v>0</v>
      </c>
      <c r="I254" s="50">
        <f t="shared" si="176"/>
        <v>2.7124218135067757</v>
      </c>
      <c r="J254" s="5"/>
      <c r="K254" s="20" t="s">
        <v>57</v>
      </c>
      <c r="L254" s="51">
        <v>0.46857509512049378</v>
      </c>
      <c r="M254" s="51">
        <v>0.79464539327135286</v>
      </c>
      <c r="N254" s="51">
        <v>1.4492013251149292</v>
      </c>
      <c r="O254" s="51">
        <v>0</v>
      </c>
      <c r="P254" s="51">
        <v>0</v>
      </c>
      <c r="Q254" s="51">
        <v>0</v>
      </c>
      <c r="R254" s="52">
        <v>0</v>
      </c>
      <c r="S254" s="53">
        <f t="shared" si="177"/>
        <v>2.7124218135067757</v>
      </c>
      <c r="U254" s="30" t="s">
        <v>57</v>
      </c>
      <c r="V254" s="88">
        <v>0.46857509512049378</v>
      </c>
      <c r="W254" s="88">
        <v>0</v>
      </c>
      <c r="X254" s="88">
        <v>0</v>
      </c>
      <c r="Y254" s="88">
        <v>0.79464539327135286</v>
      </c>
      <c r="Z254" s="88">
        <v>1.4492013251149292</v>
      </c>
      <c r="AA254" s="88">
        <v>0</v>
      </c>
      <c r="AB254" s="88">
        <v>0</v>
      </c>
      <c r="AC254" s="89">
        <v>0</v>
      </c>
      <c r="AD254" s="88">
        <v>0</v>
      </c>
      <c r="AE254" s="88">
        <v>0</v>
      </c>
      <c r="AF254" s="88">
        <v>0</v>
      </c>
      <c r="AG254" s="88">
        <v>0</v>
      </c>
      <c r="AH254" s="88">
        <v>0</v>
      </c>
      <c r="AI254" s="90">
        <f t="shared" si="178"/>
        <v>2.7124218135067757</v>
      </c>
      <c r="AS254"/>
    </row>
    <row r="255" spans="1:45" ht="15">
      <c r="A255" s="9" t="s">
        <v>22</v>
      </c>
      <c r="B255" s="45">
        <v>0.83050330271004746</v>
      </c>
      <c r="C255" s="45">
        <v>0</v>
      </c>
      <c r="D255" s="45">
        <v>31.259366673498537</v>
      </c>
      <c r="E255" s="45">
        <v>0</v>
      </c>
      <c r="F255" s="400"/>
      <c r="G255" s="45">
        <v>0</v>
      </c>
      <c r="H255" s="54">
        <v>0</v>
      </c>
      <c r="I255" s="44">
        <f t="shared" si="176"/>
        <v>32.089869976208583</v>
      </c>
      <c r="J255" s="5"/>
      <c r="K255" s="21" t="s">
        <v>22</v>
      </c>
      <c r="L255" s="45">
        <v>0.83050330271004746</v>
      </c>
      <c r="M255" s="45">
        <v>0</v>
      </c>
      <c r="N255" s="45">
        <v>31.259366673498537</v>
      </c>
      <c r="O255" s="45">
        <v>0</v>
      </c>
      <c r="P255" s="45">
        <v>4.9108156148087305</v>
      </c>
      <c r="Q255" s="45">
        <v>0</v>
      </c>
      <c r="R255" s="46">
        <v>0</v>
      </c>
      <c r="S255" s="47">
        <f t="shared" si="177"/>
        <v>37.000685591017316</v>
      </c>
      <c r="U255" s="31" t="s">
        <v>22</v>
      </c>
      <c r="V255" s="84">
        <v>0.83050330271004746</v>
      </c>
      <c r="W255" s="84">
        <v>0</v>
      </c>
      <c r="X255" s="84">
        <v>0</v>
      </c>
      <c r="Y255" s="84">
        <v>0</v>
      </c>
      <c r="Z255" s="84">
        <v>31.248690426892388</v>
      </c>
      <c r="AA255" s="84">
        <v>0</v>
      </c>
      <c r="AB255" s="84">
        <v>4.9108156148087305</v>
      </c>
      <c r="AC255" s="85">
        <v>1.0676246606147407E-2</v>
      </c>
      <c r="AD255" s="84">
        <v>0</v>
      </c>
      <c r="AE255" s="84">
        <v>0</v>
      </c>
      <c r="AF255" s="84">
        <v>0</v>
      </c>
      <c r="AG255" s="84">
        <v>1.0676246606147407E-2</v>
      </c>
      <c r="AH255" s="84">
        <v>0</v>
      </c>
      <c r="AI255" s="87">
        <f t="shared" si="178"/>
        <v>37.000685591017316</v>
      </c>
      <c r="AS255"/>
    </row>
    <row r="256" spans="1:45" ht="15">
      <c r="A256" s="8" t="s">
        <v>21</v>
      </c>
      <c r="B256" s="48">
        <v>0</v>
      </c>
      <c r="C256" s="48">
        <v>0</v>
      </c>
      <c r="D256" s="48">
        <v>0</v>
      </c>
      <c r="E256" s="48">
        <v>0</v>
      </c>
      <c r="F256" s="400"/>
      <c r="G256" s="48">
        <v>0</v>
      </c>
      <c r="H256" s="49">
        <v>0</v>
      </c>
      <c r="I256" s="50">
        <f t="shared" si="176"/>
        <v>0</v>
      </c>
      <c r="J256" s="5"/>
      <c r="K256" s="20" t="s">
        <v>21</v>
      </c>
      <c r="L256" s="51">
        <v>0</v>
      </c>
      <c r="M256" s="51">
        <v>0</v>
      </c>
      <c r="N256" s="51">
        <v>0</v>
      </c>
      <c r="O256" s="51">
        <v>0</v>
      </c>
      <c r="P256" s="51">
        <v>0</v>
      </c>
      <c r="Q256" s="51">
        <v>0</v>
      </c>
      <c r="R256" s="52">
        <v>0</v>
      </c>
      <c r="S256" s="53">
        <f t="shared" si="177"/>
        <v>0</v>
      </c>
      <c r="U256" s="30" t="s">
        <v>58</v>
      </c>
      <c r="V256" s="88">
        <v>0</v>
      </c>
      <c r="W256" s="88">
        <v>0</v>
      </c>
      <c r="X256" s="88">
        <v>0</v>
      </c>
      <c r="Y256" s="88">
        <v>0</v>
      </c>
      <c r="Z256" s="88">
        <v>0</v>
      </c>
      <c r="AA256" s="88">
        <v>0</v>
      </c>
      <c r="AB256" s="88">
        <v>0</v>
      </c>
      <c r="AC256" s="89">
        <v>0</v>
      </c>
      <c r="AD256" s="88">
        <v>0</v>
      </c>
      <c r="AE256" s="88">
        <v>0</v>
      </c>
      <c r="AF256" s="88">
        <v>0</v>
      </c>
      <c r="AG256" s="88">
        <v>0</v>
      </c>
      <c r="AH256" s="88">
        <v>0</v>
      </c>
      <c r="AI256" s="90">
        <f t="shared" si="178"/>
        <v>0</v>
      </c>
      <c r="AS256"/>
    </row>
    <row r="257" spans="1:45" ht="15">
      <c r="A257" s="10" t="s">
        <v>61</v>
      </c>
      <c r="B257" s="45">
        <v>4.2084000000000001</v>
      </c>
      <c r="C257" s="45">
        <v>0</v>
      </c>
      <c r="D257" s="45">
        <v>0</v>
      </c>
      <c r="E257" s="45">
        <v>0</v>
      </c>
      <c r="F257" s="400"/>
      <c r="G257" s="45">
        <v>0</v>
      </c>
      <c r="H257" s="54">
        <v>0</v>
      </c>
      <c r="I257" s="44">
        <f t="shared" si="176"/>
        <v>4.2084000000000001</v>
      </c>
      <c r="J257" s="5"/>
      <c r="K257" s="22" t="s">
        <v>61</v>
      </c>
      <c r="L257" s="45">
        <v>4.2084000000000001</v>
      </c>
      <c r="M257" s="45">
        <v>0</v>
      </c>
      <c r="N257" s="45">
        <v>0</v>
      </c>
      <c r="O257" s="45">
        <v>0</v>
      </c>
      <c r="P257" s="45">
        <v>0</v>
      </c>
      <c r="Q257" s="45">
        <v>0</v>
      </c>
      <c r="R257" s="46">
        <v>0</v>
      </c>
      <c r="S257" s="47">
        <f t="shared" si="177"/>
        <v>4.2084000000000001</v>
      </c>
      <c r="U257" s="32" t="s">
        <v>59</v>
      </c>
      <c r="V257" s="84">
        <v>4.2084000000000001</v>
      </c>
      <c r="W257" s="84">
        <v>0</v>
      </c>
      <c r="X257" s="84">
        <v>0</v>
      </c>
      <c r="Y257" s="84">
        <v>0</v>
      </c>
      <c r="Z257" s="84">
        <v>0</v>
      </c>
      <c r="AA257" s="84">
        <v>0</v>
      </c>
      <c r="AB257" s="84">
        <v>0</v>
      </c>
      <c r="AC257" s="85">
        <v>0</v>
      </c>
      <c r="AD257" s="86">
        <v>0</v>
      </c>
      <c r="AE257" s="86">
        <v>0</v>
      </c>
      <c r="AF257" s="86">
        <v>0</v>
      </c>
      <c r="AG257" s="86">
        <v>0</v>
      </c>
      <c r="AH257" s="86">
        <v>0</v>
      </c>
      <c r="AI257" s="87">
        <f t="shared" si="178"/>
        <v>4.2084000000000001</v>
      </c>
      <c r="AS257"/>
    </row>
    <row r="258" spans="1:45">
      <c r="A258" s="11" t="s">
        <v>23</v>
      </c>
      <c r="B258" s="55">
        <v>4.2084000000000001</v>
      </c>
      <c r="C258" s="55">
        <v>0</v>
      </c>
      <c r="D258" s="55">
        <v>0</v>
      </c>
      <c r="E258" s="55">
        <v>0</v>
      </c>
      <c r="F258" s="400"/>
      <c r="G258" s="55">
        <v>0</v>
      </c>
      <c r="H258" s="56">
        <v>0</v>
      </c>
      <c r="I258" s="57">
        <f t="shared" si="176"/>
        <v>4.2084000000000001</v>
      </c>
      <c r="J258" s="5"/>
      <c r="K258" s="23" t="s">
        <v>23</v>
      </c>
      <c r="L258" s="58">
        <v>4.2084000000000001</v>
      </c>
      <c r="M258" s="58">
        <v>0</v>
      </c>
      <c r="N258" s="58">
        <v>0</v>
      </c>
      <c r="O258" s="58">
        <v>0</v>
      </c>
      <c r="P258" s="58">
        <v>0</v>
      </c>
      <c r="Q258" s="58">
        <v>0</v>
      </c>
      <c r="R258" s="59">
        <v>0</v>
      </c>
      <c r="S258" s="60">
        <f t="shared" si="177"/>
        <v>4.2084000000000001</v>
      </c>
      <c r="U258" s="33" t="s">
        <v>62</v>
      </c>
      <c r="V258" s="91">
        <v>4.2084000000000001</v>
      </c>
      <c r="W258" s="91">
        <v>0</v>
      </c>
      <c r="X258" s="91">
        <v>0</v>
      </c>
      <c r="Y258" s="91">
        <v>0</v>
      </c>
      <c r="Z258" s="91">
        <v>0</v>
      </c>
      <c r="AA258" s="91">
        <v>0</v>
      </c>
      <c r="AB258" s="91">
        <v>0</v>
      </c>
      <c r="AC258" s="91">
        <v>0</v>
      </c>
      <c r="AD258" s="91">
        <v>0</v>
      </c>
      <c r="AE258" s="91">
        <v>0</v>
      </c>
      <c r="AF258" s="91">
        <v>0</v>
      </c>
      <c r="AG258" s="91">
        <v>0</v>
      </c>
      <c r="AH258" s="92">
        <v>0</v>
      </c>
      <c r="AI258" s="93">
        <f t="shared" si="178"/>
        <v>4.2084000000000001</v>
      </c>
      <c r="AS258"/>
    </row>
    <row r="259" spans="1:45">
      <c r="A259" s="12" t="s">
        <v>19</v>
      </c>
      <c r="B259" s="61">
        <v>0</v>
      </c>
      <c r="C259" s="61">
        <v>0</v>
      </c>
      <c r="D259" s="61">
        <v>0</v>
      </c>
      <c r="E259" s="61">
        <v>0</v>
      </c>
      <c r="F259" s="400"/>
      <c r="G259" s="61">
        <v>0</v>
      </c>
      <c r="H259" s="62">
        <v>0</v>
      </c>
      <c r="I259" s="63">
        <f t="shared" si="176"/>
        <v>0</v>
      </c>
      <c r="J259" s="5"/>
      <c r="K259" s="24" t="s">
        <v>19</v>
      </c>
      <c r="L259" s="61">
        <v>0</v>
      </c>
      <c r="M259" s="61">
        <v>0</v>
      </c>
      <c r="N259" s="61">
        <v>0</v>
      </c>
      <c r="O259" s="61">
        <v>0</v>
      </c>
      <c r="P259" s="61">
        <v>0</v>
      </c>
      <c r="Q259" s="61">
        <v>0</v>
      </c>
      <c r="R259" s="64">
        <v>0</v>
      </c>
      <c r="S259" s="65">
        <f t="shared" si="177"/>
        <v>0</v>
      </c>
      <c r="U259" s="34" t="s">
        <v>19</v>
      </c>
      <c r="V259" s="94">
        <v>0</v>
      </c>
      <c r="W259" s="94">
        <v>0</v>
      </c>
      <c r="X259" s="94">
        <v>0</v>
      </c>
      <c r="Y259" s="94">
        <v>0</v>
      </c>
      <c r="Z259" s="94">
        <v>0</v>
      </c>
      <c r="AA259" s="94">
        <v>0</v>
      </c>
      <c r="AB259" s="94">
        <v>0</v>
      </c>
      <c r="AC259" s="94">
        <v>0</v>
      </c>
      <c r="AD259" s="95">
        <v>0</v>
      </c>
      <c r="AE259" s="95">
        <v>0</v>
      </c>
      <c r="AF259" s="95">
        <v>0</v>
      </c>
      <c r="AG259" s="95">
        <v>0</v>
      </c>
      <c r="AH259" s="95">
        <v>0</v>
      </c>
      <c r="AI259" s="96">
        <f t="shared" si="178"/>
        <v>0</v>
      </c>
      <c r="AS259"/>
    </row>
    <row r="260" spans="1:45">
      <c r="A260" s="11" t="s">
        <v>20</v>
      </c>
      <c r="B260" s="55">
        <v>0</v>
      </c>
      <c r="C260" s="55">
        <v>0</v>
      </c>
      <c r="D260" s="55">
        <v>0</v>
      </c>
      <c r="E260" s="55">
        <v>0</v>
      </c>
      <c r="F260" s="400"/>
      <c r="G260" s="55">
        <v>0</v>
      </c>
      <c r="H260" s="56">
        <v>0</v>
      </c>
      <c r="I260" s="57">
        <f t="shared" si="176"/>
        <v>0</v>
      </c>
      <c r="J260" s="5"/>
      <c r="K260" s="23" t="s">
        <v>20</v>
      </c>
      <c r="L260" s="58">
        <v>0</v>
      </c>
      <c r="M260" s="58">
        <v>0</v>
      </c>
      <c r="N260" s="58">
        <v>0</v>
      </c>
      <c r="O260" s="58">
        <v>0</v>
      </c>
      <c r="P260" s="58">
        <v>0</v>
      </c>
      <c r="Q260" s="58">
        <v>0</v>
      </c>
      <c r="R260" s="59">
        <v>0</v>
      </c>
      <c r="S260" s="60">
        <f t="shared" si="177"/>
        <v>0</v>
      </c>
      <c r="U260" s="33" t="s">
        <v>20</v>
      </c>
      <c r="V260" s="91">
        <v>0</v>
      </c>
      <c r="W260" s="91">
        <v>0</v>
      </c>
      <c r="X260" s="91">
        <v>0</v>
      </c>
      <c r="Y260" s="91">
        <v>0</v>
      </c>
      <c r="Z260" s="91">
        <v>0</v>
      </c>
      <c r="AA260" s="91">
        <v>0</v>
      </c>
      <c r="AB260" s="91">
        <v>0</v>
      </c>
      <c r="AC260" s="91">
        <v>0</v>
      </c>
      <c r="AD260" s="91">
        <v>0</v>
      </c>
      <c r="AE260" s="91">
        <v>0</v>
      </c>
      <c r="AF260" s="91">
        <v>0</v>
      </c>
      <c r="AG260" s="91">
        <v>0</v>
      </c>
      <c r="AH260" s="92">
        <v>0</v>
      </c>
      <c r="AI260" s="93">
        <f t="shared" si="178"/>
        <v>0</v>
      </c>
      <c r="AS260"/>
    </row>
    <row r="261" spans="1:45" ht="15" thickBot="1">
      <c r="A261" s="13" t="s">
        <v>11</v>
      </c>
      <c r="B261" s="66">
        <v>0</v>
      </c>
      <c r="C261" s="66">
        <v>0</v>
      </c>
      <c r="D261" s="66">
        <v>0</v>
      </c>
      <c r="E261" s="66">
        <v>0</v>
      </c>
      <c r="F261" s="401"/>
      <c r="G261" s="66">
        <v>0</v>
      </c>
      <c r="H261" s="67">
        <v>0</v>
      </c>
      <c r="I261" s="68">
        <f t="shared" si="176"/>
        <v>0</v>
      </c>
      <c r="J261" s="5"/>
      <c r="K261" s="25" t="s">
        <v>11</v>
      </c>
      <c r="L261" s="66">
        <v>0</v>
      </c>
      <c r="M261" s="66">
        <v>0</v>
      </c>
      <c r="N261" s="66">
        <v>0</v>
      </c>
      <c r="O261" s="66">
        <v>0</v>
      </c>
      <c r="P261" s="66">
        <v>0</v>
      </c>
      <c r="Q261" s="66">
        <v>0</v>
      </c>
      <c r="R261" s="69">
        <v>0</v>
      </c>
      <c r="S261" s="70">
        <f t="shared" si="177"/>
        <v>0</v>
      </c>
      <c r="U261" s="34" t="s">
        <v>11</v>
      </c>
      <c r="V261" s="94">
        <v>0</v>
      </c>
      <c r="W261" s="94">
        <v>0</v>
      </c>
      <c r="X261" s="94">
        <v>0</v>
      </c>
      <c r="Y261" s="94">
        <v>0</v>
      </c>
      <c r="Z261" s="94">
        <v>0</v>
      </c>
      <c r="AA261" s="94">
        <v>0</v>
      </c>
      <c r="AB261" s="94">
        <v>0</v>
      </c>
      <c r="AC261" s="94">
        <v>0</v>
      </c>
      <c r="AD261" s="95">
        <v>0</v>
      </c>
      <c r="AE261" s="95">
        <v>0</v>
      </c>
      <c r="AF261" s="95">
        <v>0</v>
      </c>
      <c r="AG261" s="95">
        <v>0</v>
      </c>
      <c r="AH261" s="95">
        <v>0</v>
      </c>
      <c r="AI261" s="96">
        <f t="shared" si="178"/>
        <v>0</v>
      </c>
      <c r="AS261"/>
    </row>
    <row r="262" spans="1:45" ht="15">
      <c r="A262" s="14" t="s">
        <v>26</v>
      </c>
      <c r="B262" s="71">
        <f>SUM(B241:B257)</f>
        <v>523.39139644484953</v>
      </c>
      <c r="C262" s="71">
        <f t="shared" ref="C262:I262" si="179">SUM(C241:C257)</f>
        <v>14.235991656995505</v>
      </c>
      <c r="D262" s="71">
        <f t="shared" si="179"/>
        <v>294.8492895580772</v>
      </c>
      <c r="E262" s="71">
        <f t="shared" si="179"/>
        <v>539.69895015283771</v>
      </c>
      <c r="F262" s="71">
        <f t="shared" si="179"/>
        <v>0</v>
      </c>
      <c r="G262" s="71">
        <f t="shared" si="179"/>
        <v>84.078215825081045</v>
      </c>
      <c r="H262" s="72">
        <f t="shared" si="179"/>
        <v>12.605974377924355</v>
      </c>
      <c r="I262" s="44">
        <f t="shared" si="179"/>
        <v>1468.8598180157653</v>
      </c>
      <c r="J262" s="5"/>
      <c r="K262" s="26" t="s">
        <v>26</v>
      </c>
      <c r="L262" s="71">
        <f>SUM(L241:L257)</f>
        <v>523.39139644484953</v>
      </c>
      <c r="M262" s="71">
        <f t="shared" ref="M262:S262" si="180">SUM(M241:M257)</f>
        <v>14.235991656995505</v>
      </c>
      <c r="N262" s="71">
        <f t="shared" si="180"/>
        <v>294.8492895580772</v>
      </c>
      <c r="O262" s="71">
        <f t="shared" si="180"/>
        <v>539.69895015283771</v>
      </c>
      <c r="P262" s="71">
        <f t="shared" si="180"/>
        <v>184.77728020753577</v>
      </c>
      <c r="Q262" s="71">
        <f t="shared" si="180"/>
        <v>84.078215825081045</v>
      </c>
      <c r="R262" s="72">
        <f t="shared" si="180"/>
        <v>12.605974377924355</v>
      </c>
      <c r="S262" s="73">
        <f t="shared" si="180"/>
        <v>1653.6370982233011</v>
      </c>
      <c r="U262" s="35" t="s">
        <v>60</v>
      </c>
      <c r="V262" s="97">
        <f>SUM(V241:V257)</f>
        <v>407.81298277961469</v>
      </c>
      <c r="W262" s="97">
        <f t="shared" ref="W262:AH262" si="181">SUM(W241:W257)</f>
        <v>41.809821262518341</v>
      </c>
      <c r="X262" s="97">
        <f t="shared" si="181"/>
        <v>84.078215825081045</v>
      </c>
      <c r="Y262" s="97">
        <f t="shared" si="181"/>
        <v>14.235991656995505</v>
      </c>
      <c r="Z262" s="97">
        <f t="shared" si="181"/>
        <v>293.65773533177247</v>
      </c>
      <c r="AA262" s="97">
        <f t="shared" si="181"/>
        <v>500.69408627411144</v>
      </c>
      <c r="AB262" s="97">
        <f t="shared" si="181"/>
        <v>184.77728020753577</v>
      </c>
      <c r="AC262" s="97">
        <f t="shared" si="181"/>
        <v>126.57098488567192</v>
      </c>
      <c r="AD262" s="98">
        <f t="shared" si="181"/>
        <v>73.768592402716493</v>
      </c>
      <c r="AE262" s="98">
        <f t="shared" si="181"/>
        <v>37.228276283491539</v>
      </c>
      <c r="AF262" s="98">
        <f t="shared" si="181"/>
        <v>12.605974377924355</v>
      </c>
      <c r="AG262" s="98">
        <f t="shared" si="181"/>
        <v>1.1915542263046615</v>
      </c>
      <c r="AH262" s="98">
        <f t="shared" si="181"/>
        <v>1.776587595234824</v>
      </c>
      <c r="AI262" s="99">
        <f>SUM(V262:AC262)</f>
        <v>1653.6370982233011</v>
      </c>
      <c r="AS262"/>
    </row>
    <row r="263" spans="1:45" s="2" customFormat="1" ht="15" thickBot="1">
      <c r="A263" s="15" t="s">
        <v>100</v>
      </c>
      <c r="B263" s="100">
        <f>IF($I262=0,"-",B262/$I262)</f>
        <v>0.35632494675487947</v>
      </c>
      <c r="C263" s="100">
        <f t="shared" ref="C263:H263" si="182">IF($I262=0,"-",C262/$I262)</f>
        <v>9.6918654063438414E-3</v>
      </c>
      <c r="D263" s="100">
        <f t="shared" si="182"/>
        <v>0.20073344368312795</v>
      </c>
      <c r="E263" s="100">
        <f t="shared" si="182"/>
        <v>0.36742713193822635</v>
      </c>
      <c r="F263" s="100">
        <f t="shared" si="182"/>
        <v>0</v>
      </c>
      <c r="G263" s="100">
        <f t="shared" si="182"/>
        <v>5.7240462836446543E-2</v>
      </c>
      <c r="H263" s="101">
        <f t="shared" si="182"/>
        <v>8.582149380975887E-3</v>
      </c>
      <c r="I263" s="102">
        <f>SUM(B263:H263)</f>
        <v>1</v>
      </c>
      <c r="J263"/>
      <c r="K263" s="27" t="s">
        <v>100</v>
      </c>
      <c r="L263" s="76">
        <f>IF($S262=0,"-",L262/$S262)</f>
        <v>0.31650922503322593</v>
      </c>
      <c r="M263" s="76">
        <f t="shared" ref="M263:R263" si="183">IF($S262=0,"-",M262/$S262)</f>
        <v>8.6088971227670959E-3</v>
      </c>
      <c r="N263" s="76">
        <f t="shared" si="183"/>
        <v>0.17830350436312106</v>
      </c>
      <c r="O263" s="76">
        <f t="shared" si="183"/>
        <v>0.32637085291125872</v>
      </c>
      <c r="P263" s="76">
        <f t="shared" si="183"/>
        <v>0.11173992190067819</v>
      </c>
      <c r="Q263" s="76">
        <f t="shared" si="183"/>
        <v>5.0844417989543332E-2</v>
      </c>
      <c r="R263" s="77">
        <f t="shared" si="183"/>
        <v>7.6231806794056882E-3</v>
      </c>
      <c r="S263" s="78">
        <f>SUM(L263:R263)</f>
        <v>1</v>
      </c>
      <c r="U263" s="36" t="s">
        <v>100</v>
      </c>
      <c r="V263" s="103">
        <f>+V262/$AI262</f>
        <v>0.24661576788388254</v>
      </c>
      <c r="W263" s="103">
        <f t="shared" ref="W263:AH263" si="184">+W262/$AI262</f>
        <v>2.5283553028315343E-2</v>
      </c>
      <c r="X263" s="103">
        <f t="shared" si="184"/>
        <v>5.0844417989543332E-2</v>
      </c>
      <c r="Y263" s="103">
        <f t="shared" si="184"/>
        <v>8.6088971227670959E-3</v>
      </c>
      <c r="Z263" s="103">
        <f t="shared" si="184"/>
        <v>0.17758293863102362</v>
      </c>
      <c r="AA263" s="103">
        <f t="shared" si="184"/>
        <v>0.30278353504046723</v>
      </c>
      <c r="AB263" s="103">
        <f t="shared" si="184"/>
        <v>0.11173992190067819</v>
      </c>
      <c r="AC263" s="103">
        <f t="shared" si="184"/>
        <v>7.6540968403322696E-2</v>
      </c>
      <c r="AD263" s="103">
        <f t="shared" si="184"/>
        <v>4.4609904121028041E-2</v>
      </c>
      <c r="AE263" s="103">
        <f t="shared" si="184"/>
        <v>2.2512966311345035E-2</v>
      </c>
      <c r="AF263" s="103">
        <f t="shared" si="184"/>
        <v>7.6231806794056882E-3</v>
      </c>
      <c r="AG263" s="103">
        <f t="shared" si="184"/>
        <v>7.2056573209738082E-4</v>
      </c>
      <c r="AH263" s="103">
        <f t="shared" si="184"/>
        <v>1.0743515594465213E-3</v>
      </c>
      <c r="AI263" s="104">
        <f>SUM(V263:AC263)</f>
        <v>0.99999999999999989</v>
      </c>
    </row>
    <row r="264" spans="1:45" ht="15" thickBot="1">
      <c r="A264" s="16"/>
      <c r="B264" s="16"/>
      <c r="C264" s="16"/>
      <c r="D264" s="16"/>
      <c r="E264" s="16"/>
      <c r="F264" s="16"/>
      <c r="G264" s="16"/>
      <c r="H264" s="16"/>
      <c r="I264" s="16"/>
      <c r="K264" s="16"/>
      <c r="L264" s="16"/>
      <c r="M264" s="16"/>
      <c r="N264" s="16"/>
      <c r="O264" s="16"/>
      <c r="P264" s="16"/>
      <c r="Q264" s="16"/>
      <c r="R264" s="16"/>
      <c r="S264" s="16"/>
      <c r="AI264" s="5"/>
      <c r="AS264"/>
    </row>
    <row r="265" spans="1:45" ht="28.5">
      <c r="A265" s="431" t="s">
        <v>34</v>
      </c>
      <c r="B265" s="37" t="s">
        <v>0</v>
      </c>
      <c r="C265" s="37" t="s">
        <v>1</v>
      </c>
      <c r="D265" s="37" t="s">
        <v>2</v>
      </c>
      <c r="E265" s="37" t="s">
        <v>3</v>
      </c>
      <c r="F265" s="37" t="s">
        <v>27</v>
      </c>
      <c r="G265" s="37" t="s">
        <v>4</v>
      </c>
      <c r="H265" s="37" t="s">
        <v>5</v>
      </c>
      <c r="I265" s="38" t="s">
        <v>6</v>
      </c>
      <c r="K265" s="381" t="s">
        <v>34</v>
      </c>
      <c r="L265" s="39" t="s">
        <v>0</v>
      </c>
      <c r="M265" s="39" t="s">
        <v>1</v>
      </c>
      <c r="N265" s="39" t="s">
        <v>2</v>
      </c>
      <c r="O265" s="39" t="s">
        <v>3</v>
      </c>
      <c r="P265" s="39" t="s">
        <v>27</v>
      </c>
      <c r="Q265" s="39" t="s">
        <v>4</v>
      </c>
      <c r="R265" s="39" t="s">
        <v>5</v>
      </c>
      <c r="S265" s="40" t="s">
        <v>6</v>
      </c>
      <c r="U265" s="383" t="s">
        <v>34</v>
      </c>
      <c r="V265" s="79" t="s">
        <v>69</v>
      </c>
      <c r="W265" s="79" t="s">
        <v>70</v>
      </c>
      <c r="X265" s="79" t="s">
        <v>4</v>
      </c>
      <c r="Y265" s="79" t="s">
        <v>1</v>
      </c>
      <c r="Z265" s="79" t="s">
        <v>2</v>
      </c>
      <c r="AA265" s="79" t="s">
        <v>3</v>
      </c>
      <c r="AB265" s="79" t="s">
        <v>52</v>
      </c>
      <c r="AC265" s="79" t="s">
        <v>64</v>
      </c>
      <c r="AD265" s="80" t="s">
        <v>72</v>
      </c>
      <c r="AE265" s="80" t="s">
        <v>79</v>
      </c>
      <c r="AF265" s="80" t="s">
        <v>73</v>
      </c>
      <c r="AG265" s="80" t="s">
        <v>80</v>
      </c>
      <c r="AH265" s="80" t="s">
        <v>81</v>
      </c>
      <c r="AI265" s="81" t="s">
        <v>60</v>
      </c>
      <c r="AS265"/>
    </row>
    <row r="266" spans="1:45" ht="15" customHeight="1">
      <c r="A266" s="432" t="s">
        <v>34</v>
      </c>
      <c r="B266" s="372" t="s">
        <v>109</v>
      </c>
      <c r="C266" s="373"/>
      <c r="D266" s="373"/>
      <c r="E266" s="373"/>
      <c r="F266" s="373"/>
      <c r="G266" s="373"/>
      <c r="H266" s="373"/>
      <c r="I266" s="374"/>
      <c r="K266" s="382" t="s">
        <v>34</v>
      </c>
      <c r="L266" s="369" t="s">
        <v>109</v>
      </c>
      <c r="M266" s="370"/>
      <c r="N266" s="370"/>
      <c r="O266" s="370"/>
      <c r="P266" s="370"/>
      <c r="Q266" s="370"/>
      <c r="R266" s="370"/>
      <c r="S266" s="371"/>
      <c r="U266" s="384" t="s">
        <v>34</v>
      </c>
      <c r="V266" s="379" t="s">
        <v>109</v>
      </c>
      <c r="W266" s="379"/>
      <c r="X266" s="379"/>
      <c r="Y266" s="379"/>
      <c r="Z266" s="379"/>
      <c r="AA266" s="379"/>
      <c r="AB266" s="379"/>
      <c r="AC266" s="379"/>
      <c r="AD266" s="379"/>
      <c r="AE266" s="379"/>
      <c r="AF266" s="379"/>
      <c r="AG266" s="379"/>
      <c r="AH266" s="379"/>
      <c r="AI266" s="380"/>
      <c r="AS266"/>
    </row>
    <row r="267" spans="1:45" ht="15">
      <c r="A267" s="7" t="s">
        <v>7</v>
      </c>
      <c r="B267" s="42">
        <v>0</v>
      </c>
      <c r="C267" s="42">
        <v>0</v>
      </c>
      <c r="D267" s="42">
        <v>0</v>
      </c>
      <c r="E267" s="42">
        <v>0</v>
      </c>
      <c r="F267" s="399"/>
      <c r="G267" s="42">
        <v>0</v>
      </c>
      <c r="H267" s="43">
        <v>0</v>
      </c>
      <c r="I267" s="44">
        <f>SUM(B267:H267)</f>
        <v>0</v>
      </c>
      <c r="J267" s="5"/>
      <c r="K267" s="28" t="s">
        <v>7</v>
      </c>
      <c r="L267" s="42">
        <v>0</v>
      </c>
      <c r="M267" s="42">
        <v>0</v>
      </c>
      <c r="N267" s="42">
        <v>0</v>
      </c>
      <c r="O267" s="42">
        <v>0</v>
      </c>
      <c r="P267" s="42">
        <v>0</v>
      </c>
      <c r="Q267" s="42">
        <v>0</v>
      </c>
      <c r="R267" s="82">
        <v>0</v>
      </c>
      <c r="S267" s="83">
        <f>SUM(L267:R267)</f>
        <v>0</v>
      </c>
      <c r="U267" s="29" t="s">
        <v>7</v>
      </c>
      <c r="V267" s="84">
        <v>0</v>
      </c>
      <c r="W267" s="84">
        <v>0</v>
      </c>
      <c r="X267" s="84">
        <v>0</v>
      </c>
      <c r="Y267" s="84">
        <v>0</v>
      </c>
      <c r="Z267" s="84">
        <v>0</v>
      </c>
      <c r="AA267" s="84">
        <v>0</v>
      </c>
      <c r="AB267" s="84">
        <v>0</v>
      </c>
      <c r="AC267" s="85">
        <v>0</v>
      </c>
      <c r="AD267" s="86">
        <v>0</v>
      </c>
      <c r="AE267" s="86">
        <v>0</v>
      </c>
      <c r="AF267" s="86">
        <v>0</v>
      </c>
      <c r="AG267" s="86">
        <v>0</v>
      </c>
      <c r="AH267" s="86">
        <v>0</v>
      </c>
      <c r="AI267" s="87">
        <f>SUM(V267:AC267)</f>
        <v>0</v>
      </c>
      <c r="AS267"/>
    </row>
    <row r="268" spans="1:45" ht="15">
      <c r="A268" s="8" t="s">
        <v>8</v>
      </c>
      <c r="B268" s="48">
        <v>0</v>
      </c>
      <c r="C268" s="48">
        <v>0</v>
      </c>
      <c r="D268" s="48">
        <v>0</v>
      </c>
      <c r="E268" s="48">
        <v>0</v>
      </c>
      <c r="F268" s="400"/>
      <c r="G268" s="48">
        <v>0</v>
      </c>
      <c r="H268" s="49">
        <v>0</v>
      </c>
      <c r="I268" s="50">
        <f t="shared" ref="I268:I287" si="185">SUM(B268:H268)</f>
        <v>0</v>
      </c>
      <c r="J268" s="5"/>
      <c r="K268" s="20" t="s">
        <v>8</v>
      </c>
      <c r="L268" s="51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2">
        <v>0</v>
      </c>
      <c r="S268" s="53">
        <f t="shared" ref="S268:S287" si="186">SUM(L268:R268)</f>
        <v>0</v>
      </c>
      <c r="U268" s="30" t="s">
        <v>8</v>
      </c>
      <c r="V268" s="88">
        <v>0</v>
      </c>
      <c r="W268" s="88">
        <v>0</v>
      </c>
      <c r="X268" s="88">
        <v>0</v>
      </c>
      <c r="Y268" s="88">
        <v>0</v>
      </c>
      <c r="Z268" s="88">
        <v>0</v>
      </c>
      <c r="AA268" s="88">
        <v>0</v>
      </c>
      <c r="AB268" s="88">
        <v>0</v>
      </c>
      <c r="AC268" s="89">
        <v>0</v>
      </c>
      <c r="AD268" s="88">
        <v>0</v>
      </c>
      <c r="AE268" s="88">
        <v>0</v>
      </c>
      <c r="AF268" s="88">
        <v>0</v>
      </c>
      <c r="AG268" s="88">
        <v>0</v>
      </c>
      <c r="AH268" s="88">
        <v>0</v>
      </c>
      <c r="AI268" s="90">
        <f t="shared" ref="AI268:AI287" si="187">SUM(V268:AC268)</f>
        <v>0</v>
      </c>
      <c r="AS268"/>
    </row>
    <row r="269" spans="1:45" ht="15">
      <c r="A269" s="9" t="s">
        <v>10</v>
      </c>
      <c r="B269" s="45">
        <v>0</v>
      </c>
      <c r="C269" s="45">
        <v>0</v>
      </c>
      <c r="D269" s="45">
        <v>0</v>
      </c>
      <c r="E269" s="45">
        <v>0</v>
      </c>
      <c r="F269" s="400"/>
      <c r="G269" s="45">
        <v>0</v>
      </c>
      <c r="H269" s="54">
        <v>0</v>
      </c>
      <c r="I269" s="44">
        <f t="shared" si="185"/>
        <v>0</v>
      </c>
      <c r="J269" s="5"/>
      <c r="K269" s="21" t="s">
        <v>10</v>
      </c>
      <c r="L269" s="45">
        <v>0</v>
      </c>
      <c r="M269" s="45">
        <v>0</v>
      </c>
      <c r="N269" s="45">
        <v>0</v>
      </c>
      <c r="O269" s="45">
        <v>0</v>
      </c>
      <c r="P269" s="45">
        <v>0</v>
      </c>
      <c r="Q269" s="45">
        <v>0</v>
      </c>
      <c r="R269" s="46">
        <v>0</v>
      </c>
      <c r="S269" s="47">
        <f t="shared" si="186"/>
        <v>0</v>
      </c>
      <c r="U269" s="31" t="s">
        <v>10</v>
      </c>
      <c r="V269" s="84">
        <v>0</v>
      </c>
      <c r="W269" s="84">
        <v>0</v>
      </c>
      <c r="X269" s="84">
        <v>0</v>
      </c>
      <c r="Y269" s="84">
        <v>0</v>
      </c>
      <c r="Z269" s="84">
        <v>0</v>
      </c>
      <c r="AA269" s="84">
        <v>0</v>
      </c>
      <c r="AB269" s="84">
        <v>0</v>
      </c>
      <c r="AC269" s="85">
        <v>0</v>
      </c>
      <c r="AD269" s="86">
        <v>0</v>
      </c>
      <c r="AE269" s="86">
        <v>0</v>
      </c>
      <c r="AF269" s="86">
        <v>0</v>
      </c>
      <c r="AG269" s="86">
        <v>0</v>
      </c>
      <c r="AH269" s="86">
        <v>0</v>
      </c>
      <c r="AI269" s="87">
        <f t="shared" si="187"/>
        <v>0</v>
      </c>
      <c r="AS269"/>
    </row>
    <row r="270" spans="1:45" ht="15">
      <c r="A270" s="8" t="s">
        <v>53</v>
      </c>
      <c r="B270" s="48">
        <v>0</v>
      </c>
      <c r="C270" s="48">
        <v>0</v>
      </c>
      <c r="D270" s="48">
        <v>0</v>
      </c>
      <c r="E270" s="48">
        <v>0</v>
      </c>
      <c r="F270" s="400"/>
      <c r="G270" s="48">
        <v>0</v>
      </c>
      <c r="H270" s="49">
        <v>0</v>
      </c>
      <c r="I270" s="50">
        <f t="shared" si="185"/>
        <v>0</v>
      </c>
      <c r="J270" s="5"/>
      <c r="K270" s="20" t="s">
        <v>53</v>
      </c>
      <c r="L270" s="51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2">
        <v>0</v>
      </c>
      <c r="S270" s="53">
        <f t="shared" si="186"/>
        <v>0</v>
      </c>
      <c r="U270" s="30" t="s">
        <v>53</v>
      </c>
      <c r="V270" s="88">
        <v>0</v>
      </c>
      <c r="W270" s="88">
        <v>0</v>
      </c>
      <c r="X270" s="88">
        <v>0</v>
      </c>
      <c r="Y270" s="88">
        <v>0</v>
      </c>
      <c r="Z270" s="88">
        <v>0</v>
      </c>
      <c r="AA270" s="88">
        <v>0</v>
      </c>
      <c r="AB270" s="88">
        <v>0</v>
      </c>
      <c r="AC270" s="89">
        <v>0</v>
      </c>
      <c r="AD270" s="88">
        <v>0</v>
      </c>
      <c r="AE270" s="88">
        <v>0</v>
      </c>
      <c r="AF270" s="88">
        <v>0</v>
      </c>
      <c r="AG270" s="88">
        <v>0</v>
      </c>
      <c r="AH270" s="88">
        <v>0</v>
      </c>
      <c r="AI270" s="90">
        <f t="shared" si="187"/>
        <v>0</v>
      </c>
      <c r="AS270"/>
    </row>
    <row r="271" spans="1:45" ht="15">
      <c r="A271" s="9" t="s">
        <v>16</v>
      </c>
      <c r="B271" s="45">
        <v>0.95630154851287363</v>
      </c>
      <c r="C271" s="45">
        <v>5.1810043912374342</v>
      </c>
      <c r="D271" s="45">
        <v>1.8608817877923065</v>
      </c>
      <c r="E271" s="45">
        <v>0</v>
      </c>
      <c r="F271" s="400"/>
      <c r="G271" s="45">
        <v>0</v>
      </c>
      <c r="H271" s="54">
        <v>0</v>
      </c>
      <c r="I271" s="44">
        <f t="shared" si="185"/>
        <v>7.9981877275426143</v>
      </c>
      <c r="J271" s="5"/>
      <c r="K271" s="21" t="s">
        <v>16</v>
      </c>
      <c r="L271" s="45">
        <v>0.95630154851287363</v>
      </c>
      <c r="M271" s="45">
        <v>5.1810043912374342</v>
      </c>
      <c r="N271" s="45">
        <v>1.8608817877923065</v>
      </c>
      <c r="O271" s="45">
        <v>0</v>
      </c>
      <c r="P271" s="45">
        <v>0</v>
      </c>
      <c r="Q271" s="45">
        <v>0</v>
      </c>
      <c r="R271" s="46">
        <v>0</v>
      </c>
      <c r="S271" s="47">
        <f t="shared" si="186"/>
        <v>7.9981877275426143</v>
      </c>
      <c r="U271" s="31" t="s">
        <v>16</v>
      </c>
      <c r="V271" s="84">
        <v>0.95630154851287363</v>
      </c>
      <c r="W271" s="84">
        <v>0</v>
      </c>
      <c r="X271" s="84">
        <v>0</v>
      </c>
      <c r="Y271" s="84">
        <v>5.1810043912374342</v>
      </c>
      <c r="Z271" s="84">
        <v>1.8608817877923065</v>
      </c>
      <c r="AA271" s="84">
        <v>0</v>
      </c>
      <c r="AB271" s="84">
        <v>0</v>
      </c>
      <c r="AC271" s="85">
        <v>0</v>
      </c>
      <c r="AD271" s="86">
        <v>0</v>
      </c>
      <c r="AE271" s="86">
        <v>0</v>
      </c>
      <c r="AF271" s="86">
        <v>0</v>
      </c>
      <c r="AG271" s="86">
        <v>0</v>
      </c>
      <c r="AH271" s="86">
        <v>0</v>
      </c>
      <c r="AI271" s="87">
        <f t="shared" si="187"/>
        <v>7.9981877275426143</v>
      </c>
      <c r="AS271"/>
    </row>
    <row r="272" spans="1:45" ht="15">
      <c r="A272" s="8" t="s">
        <v>65</v>
      </c>
      <c r="B272" s="48">
        <v>0.6951949438741627</v>
      </c>
      <c r="C272" s="48">
        <v>0.10992580863671861</v>
      </c>
      <c r="D272" s="48">
        <v>1.9438100307712429</v>
      </c>
      <c r="E272" s="48">
        <v>9.9469451229811226E-2</v>
      </c>
      <c r="F272" s="400"/>
      <c r="G272" s="48">
        <v>0</v>
      </c>
      <c r="H272" s="49">
        <v>0</v>
      </c>
      <c r="I272" s="50">
        <f t="shared" si="185"/>
        <v>2.8484002345119355</v>
      </c>
      <c r="J272" s="5"/>
      <c r="K272" s="20" t="s">
        <v>65</v>
      </c>
      <c r="L272" s="51">
        <v>0.6951949438741627</v>
      </c>
      <c r="M272" s="51">
        <v>0.10992580863671861</v>
      </c>
      <c r="N272" s="51">
        <v>1.9438100307712429</v>
      </c>
      <c r="O272" s="51">
        <v>9.9469451229811226E-2</v>
      </c>
      <c r="P272" s="51">
        <v>0</v>
      </c>
      <c r="Q272" s="51">
        <v>0</v>
      </c>
      <c r="R272" s="52">
        <v>0</v>
      </c>
      <c r="S272" s="53">
        <f t="shared" si="186"/>
        <v>2.8484002345119355</v>
      </c>
      <c r="U272" s="30" t="s">
        <v>54</v>
      </c>
      <c r="V272" s="88">
        <v>0.6951949438741627</v>
      </c>
      <c r="W272" s="88">
        <v>0</v>
      </c>
      <c r="X272" s="88">
        <v>0</v>
      </c>
      <c r="Y272" s="88">
        <v>0.10992580863671861</v>
      </c>
      <c r="Z272" s="88">
        <v>1.9438100307712429</v>
      </c>
      <c r="AA272" s="88">
        <v>9.9469451229811226E-2</v>
      </c>
      <c r="AB272" s="88">
        <v>0</v>
      </c>
      <c r="AC272" s="89">
        <v>0</v>
      </c>
      <c r="AD272" s="88">
        <v>0</v>
      </c>
      <c r="AE272" s="88">
        <v>0</v>
      </c>
      <c r="AF272" s="88">
        <v>0</v>
      </c>
      <c r="AG272" s="88">
        <v>0</v>
      </c>
      <c r="AH272" s="88">
        <v>0</v>
      </c>
      <c r="AI272" s="90">
        <f t="shared" si="187"/>
        <v>2.8484002345119355</v>
      </c>
      <c r="AS272"/>
    </row>
    <row r="273" spans="1:45" ht="15">
      <c r="A273" s="9" t="s">
        <v>55</v>
      </c>
      <c r="B273" s="45">
        <v>0</v>
      </c>
      <c r="C273" s="45">
        <v>0</v>
      </c>
      <c r="D273" s="45">
        <v>0</v>
      </c>
      <c r="E273" s="45">
        <v>8.6012592795448306</v>
      </c>
      <c r="F273" s="400"/>
      <c r="G273" s="45">
        <v>0</v>
      </c>
      <c r="H273" s="54">
        <v>0</v>
      </c>
      <c r="I273" s="44">
        <f t="shared" si="185"/>
        <v>8.6012592795448306</v>
      </c>
      <c r="J273" s="5"/>
      <c r="K273" s="21" t="s">
        <v>55</v>
      </c>
      <c r="L273" s="45">
        <v>0</v>
      </c>
      <c r="M273" s="45">
        <v>0</v>
      </c>
      <c r="N273" s="45">
        <v>0</v>
      </c>
      <c r="O273" s="45">
        <v>8.6012592795448306</v>
      </c>
      <c r="P273" s="45">
        <v>117.52408545927472</v>
      </c>
      <c r="Q273" s="45">
        <v>0</v>
      </c>
      <c r="R273" s="46">
        <v>0</v>
      </c>
      <c r="S273" s="47">
        <f t="shared" si="186"/>
        <v>126.12534473881955</v>
      </c>
      <c r="U273" s="31" t="s">
        <v>55</v>
      </c>
      <c r="V273" s="84">
        <v>0</v>
      </c>
      <c r="W273" s="84">
        <v>0</v>
      </c>
      <c r="X273" s="84">
        <v>0</v>
      </c>
      <c r="Y273" s="84">
        <v>0</v>
      </c>
      <c r="Z273" s="84">
        <v>0</v>
      </c>
      <c r="AA273" s="84">
        <v>8.6012592795448306</v>
      </c>
      <c r="AB273" s="84">
        <v>117.52408545927472</v>
      </c>
      <c r="AC273" s="85">
        <v>0</v>
      </c>
      <c r="AD273" s="84">
        <v>0</v>
      </c>
      <c r="AE273" s="84">
        <v>0</v>
      </c>
      <c r="AF273" s="84">
        <v>0</v>
      </c>
      <c r="AG273" s="84">
        <v>0</v>
      </c>
      <c r="AH273" s="84">
        <v>0</v>
      </c>
      <c r="AI273" s="87">
        <f t="shared" si="187"/>
        <v>126.12534473881955</v>
      </c>
      <c r="AS273"/>
    </row>
    <row r="274" spans="1:45" ht="15">
      <c r="A274" s="8" t="s">
        <v>12</v>
      </c>
      <c r="B274" s="48">
        <v>0</v>
      </c>
      <c r="C274" s="48">
        <v>0</v>
      </c>
      <c r="D274" s="48">
        <v>0</v>
      </c>
      <c r="E274" s="48">
        <v>1.236307417912947E-2</v>
      </c>
      <c r="F274" s="400"/>
      <c r="G274" s="48">
        <v>0</v>
      </c>
      <c r="H274" s="49">
        <v>0</v>
      </c>
      <c r="I274" s="50">
        <f t="shared" si="185"/>
        <v>1.236307417912947E-2</v>
      </c>
      <c r="J274" s="5"/>
      <c r="K274" s="20" t="s">
        <v>12</v>
      </c>
      <c r="L274" s="51">
        <v>0</v>
      </c>
      <c r="M274" s="51">
        <v>0</v>
      </c>
      <c r="N274" s="51">
        <v>0</v>
      </c>
      <c r="O274" s="51">
        <v>1.236307417912947E-2</v>
      </c>
      <c r="P274" s="51">
        <v>0.16110570079938089</v>
      </c>
      <c r="Q274" s="51">
        <v>0</v>
      </c>
      <c r="R274" s="52">
        <v>0</v>
      </c>
      <c r="S274" s="53">
        <f t="shared" si="186"/>
        <v>0.17346877497851035</v>
      </c>
      <c r="U274" s="30" t="s">
        <v>12</v>
      </c>
      <c r="V274" s="88">
        <v>0</v>
      </c>
      <c r="W274" s="88">
        <v>0</v>
      </c>
      <c r="X274" s="88">
        <v>0</v>
      </c>
      <c r="Y274" s="88">
        <v>0</v>
      </c>
      <c r="Z274" s="88">
        <v>0</v>
      </c>
      <c r="AA274" s="88">
        <v>1.236307417912947E-2</v>
      </c>
      <c r="AB274" s="88">
        <v>0.16110570079938089</v>
      </c>
      <c r="AC274" s="89">
        <v>0</v>
      </c>
      <c r="AD274" s="88">
        <v>0</v>
      </c>
      <c r="AE274" s="88">
        <v>0</v>
      </c>
      <c r="AF274" s="88">
        <v>0</v>
      </c>
      <c r="AG274" s="88">
        <v>0</v>
      </c>
      <c r="AH274" s="88">
        <v>0</v>
      </c>
      <c r="AI274" s="90">
        <f t="shared" si="187"/>
        <v>0.17346877497851035</v>
      </c>
      <c r="AS274"/>
    </row>
    <row r="275" spans="1:45" ht="15">
      <c r="A275" s="9" t="s">
        <v>56</v>
      </c>
      <c r="B275" s="45">
        <v>0</v>
      </c>
      <c r="C275" s="45">
        <v>0</v>
      </c>
      <c r="D275" s="45">
        <v>0</v>
      </c>
      <c r="E275" s="45">
        <v>0</v>
      </c>
      <c r="F275" s="400"/>
      <c r="G275" s="45">
        <v>0</v>
      </c>
      <c r="H275" s="54">
        <v>0</v>
      </c>
      <c r="I275" s="44">
        <f t="shared" si="185"/>
        <v>0</v>
      </c>
      <c r="J275" s="5"/>
      <c r="K275" s="21" t="s">
        <v>56</v>
      </c>
      <c r="L275" s="45">
        <v>0</v>
      </c>
      <c r="M275" s="45">
        <v>0</v>
      </c>
      <c r="N275" s="45">
        <v>0</v>
      </c>
      <c r="O275" s="45">
        <v>0</v>
      </c>
      <c r="P275" s="45">
        <v>0</v>
      </c>
      <c r="Q275" s="45">
        <v>0</v>
      </c>
      <c r="R275" s="46">
        <v>0</v>
      </c>
      <c r="S275" s="47">
        <f t="shared" si="186"/>
        <v>0</v>
      </c>
      <c r="U275" s="31" t="s">
        <v>56</v>
      </c>
      <c r="V275" s="84">
        <v>0</v>
      </c>
      <c r="W275" s="84">
        <v>0</v>
      </c>
      <c r="X275" s="84">
        <v>0</v>
      </c>
      <c r="Y275" s="84">
        <v>0</v>
      </c>
      <c r="Z275" s="84">
        <v>0</v>
      </c>
      <c r="AA275" s="84">
        <v>0</v>
      </c>
      <c r="AB275" s="84">
        <v>0</v>
      </c>
      <c r="AC275" s="85">
        <v>0</v>
      </c>
      <c r="AD275" s="84">
        <v>0</v>
      </c>
      <c r="AE275" s="84">
        <v>0</v>
      </c>
      <c r="AF275" s="84">
        <v>0</v>
      </c>
      <c r="AG275" s="84">
        <v>0</v>
      </c>
      <c r="AH275" s="84">
        <v>0</v>
      </c>
      <c r="AI275" s="87">
        <f t="shared" si="187"/>
        <v>0</v>
      </c>
      <c r="AS275"/>
    </row>
    <row r="276" spans="1:45" ht="15">
      <c r="A276" s="8" t="s">
        <v>17</v>
      </c>
      <c r="B276" s="48">
        <v>4.6017862050376585E-2</v>
      </c>
      <c r="C276" s="48">
        <v>0</v>
      </c>
      <c r="D276" s="48">
        <v>0.62186300068076461</v>
      </c>
      <c r="E276" s="48">
        <v>0</v>
      </c>
      <c r="F276" s="400"/>
      <c r="G276" s="48">
        <v>0</v>
      </c>
      <c r="H276" s="49">
        <v>0</v>
      </c>
      <c r="I276" s="50">
        <f t="shared" si="185"/>
        <v>0.66788086273114122</v>
      </c>
      <c r="J276" s="5"/>
      <c r="K276" s="20" t="s">
        <v>17</v>
      </c>
      <c r="L276" s="51">
        <v>4.6017862050376585E-2</v>
      </c>
      <c r="M276" s="51">
        <v>0</v>
      </c>
      <c r="N276" s="51">
        <v>0.62186300068076461</v>
      </c>
      <c r="O276" s="51">
        <v>0</v>
      </c>
      <c r="P276" s="51">
        <v>0.23755166626005203</v>
      </c>
      <c r="Q276" s="51">
        <v>0</v>
      </c>
      <c r="R276" s="52">
        <v>0</v>
      </c>
      <c r="S276" s="53">
        <f t="shared" si="186"/>
        <v>0.90543252899119331</v>
      </c>
      <c r="U276" s="30" t="s">
        <v>17</v>
      </c>
      <c r="V276" s="88">
        <v>4.6017862050376585E-2</v>
      </c>
      <c r="W276" s="88">
        <v>0</v>
      </c>
      <c r="X276" s="88">
        <v>0</v>
      </c>
      <c r="Y276" s="88">
        <v>0</v>
      </c>
      <c r="Z276" s="88">
        <v>0.62186300068076461</v>
      </c>
      <c r="AA276" s="88">
        <v>0</v>
      </c>
      <c r="AB276" s="88">
        <v>0.23755166626005203</v>
      </c>
      <c r="AC276" s="89">
        <v>0</v>
      </c>
      <c r="AD276" s="88">
        <v>0</v>
      </c>
      <c r="AE276" s="88">
        <v>0</v>
      </c>
      <c r="AF276" s="88">
        <v>0</v>
      </c>
      <c r="AG276" s="88">
        <v>0</v>
      </c>
      <c r="AH276" s="88">
        <v>0</v>
      </c>
      <c r="AI276" s="90">
        <f t="shared" si="187"/>
        <v>0.90543252899119331</v>
      </c>
      <c r="AS276"/>
    </row>
    <row r="277" spans="1:45" ht="15">
      <c r="A277" s="9" t="s">
        <v>141</v>
      </c>
      <c r="B277" s="45">
        <v>9.1108388864247922E-2</v>
      </c>
      <c r="C277" s="45">
        <v>1.0581171131656826</v>
      </c>
      <c r="D277" s="45">
        <v>3.9719409521074209</v>
      </c>
      <c r="E277" s="45">
        <v>0</v>
      </c>
      <c r="F277" s="400"/>
      <c r="G277" s="45">
        <v>0</v>
      </c>
      <c r="H277" s="54">
        <v>0</v>
      </c>
      <c r="I277" s="44">
        <f t="shared" si="185"/>
        <v>5.1211664541373514</v>
      </c>
      <c r="J277" s="5"/>
      <c r="K277" s="21" t="s">
        <v>141</v>
      </c>
      <c r="L277" s="45">
        <v>9.1108388864247922E-2</v>
      </c>
      <c r="M277" s="45">
        <v>1.0581171131656826</v>
      </c>
      <c r="N277" s="45">
        <v>3.9719409521074209</v>
      </c>
      <c r="O277" s="45">
        <v>0</v>
      </c>
      <c r="P277" s="45">
        <v>0</v>
      </c>
      <c r="Q277" s="45">
        <v>0</v>
      </c>
      <c r="R277" s="46">
        <v>0</v>
      </c>
      <c r="S277" s="47">
        <f t="shared" si="186"/>
        <v>5.1211664541373514</v>
      </c>
      <c r="U277" s="31" t="s">
        <v>141</v>
      </c>
      <c r="V277" s="84">
        <v>8.9931395412450724E-2</v>
      </c>
      <c r="W277" s="84">
        <v>0</v>
      </c>
      <c r="X277" s="84">
        <v>0</v>
      </c>
      <c r="Y277" s="84">
        <v>1.0581171131656826</v>
      </c>
      <c r="Z277" s="84">
        <v>3.1458092482909663</v>
      </c>
      <c r="AA277" s="84">
        <v>0</v>
      </c>
      <c r="AB277" s="84">
        <v>0</v>
      </c>
      <c r="AC277" s="85">
        <v>0.82730869726825162</v>
      </c>
      <c r="AD277" s="84">
        <v>1.1769934517971998E-3</v>
      </c>
      <c r="AE277" s="84">
        <v>0</v>
      </c>
      <c r="AF277" s="84">
        <v>0</v>
      </c>
      <c r="AG277" s="84">
        <v>0.82613170381645451</v>
      </c>
      <c r="AH277" s="84">
        <v>0</v>
      </c>
      <c r="AI277" s="87">
        <f t="shared" si="187"/>
        <v>5.1211664541373514</v>
      </c>
      <c r="AS277"/>
    </row>
    <row r="278" spans="1:45" ht="15">
      <c r="A278" s="8" t="s">
        <v>25</v>
      </c>
      <c r="B278" s="48">
        <v>0.33165174221148958</v>
      </c>
      <c r="C278" s="48">
        <v>0</v>
      </c>
      <c r="D278" s="48">
        <v>4.9765596275496843E-2</v>
      </c>
      <c r="E278" s="48">
        <v>28.860032708439384</v>
      </c>
      <c r="F278" s="400"/>
      <c r="G278" s="48">
        <v>0.2881892188354801</v>
      </c>
      <c r="H278" s="49">
        <v>0</v>
      </c>
      <c r="I278" s="50">
        <f t="shared" si="185"/>
        <v>29.529639265761851</v>
      </c>
      <c r="J278" s="5"/>
      <c r="K278" s="20" t="s">
        <v>25</v>
      </c>
      <c r="L278" s="51">
        <v>0.33165174221148958</v>
      </c>
      <c r="M278" s="51">
        <v>0</v>
      </c>
      <c r="N278" s="51">
        <v>4.9765596275496843E-2</v>
      </c>
      <c r="O278" s="51">
        <v>28.860032708439384</v>
      </c>
      <c r="P278" s="51">
        <v>2.9001029748363404E-2</v>
      </c>
      <c r="Q278" s="51">
        <v>0.2881892188354801</v>
      </c>
      <c r="R278" s="52">
        <v>0</v>
      </c>
      <c r="S278" s="53">
        <f t="shared" si="186"/>
        <v>29.558640295510216</v>
      </c>
      <c r="U278" s="30" t="s">
        <v>25</v>
      </c>
      <c r="V278" s="88">
        <v>0.17202738414948654</v>
      </c>
      <c r="W278" s="88">
        <v>8.9188524929623231E-2</v>
      </c>
      <c r="X278" s="88">
        <v>0.2881892188354801</v>
      </c>
      <c r="Y278" s="88">
        <v>0</v>
      </c>
      <c r="Z278" s="88">
        <v>0</v>
      </c>
      <c r="AA278" s="88">
        <v>28.810267112163888</v>
      </c>
      <c r="AB278" s="88">
        <v>2.9001029748363404E-2</v>
      </c>
      <c r="AC278" s="89">
        <v>0.16996702568337349</v>
      </c>
      <c r="AD278" s="88">
        <v>7.0435833132379833E-2</v>
      </c>
      <c r="AE278" s="88">
        <v>4.9765596275496843E-2</v>
      </c>
      <c r="AF278" s="88">
        <v>0</v>
      </c>
      <c r="AG278" s="88">
        <v>4.9765596275496843E-2</v>
      </c>
      <c r="AH278" s="88">
        <v>0</v>
      </c>
      <c r="AI278" s="90">
        <f t="shared" si="187"/>
        <v>29.558640295510216</v>
      </c>
      <c r="AS278"/>
    </row>
    <row r="279" spans="1:45" ht="15">
      <c r="A279" s="9" t="s">
        <v>24</v>
      </c>
      <c r="B279" s="45">
        <v>0</v>
      </c>
      <c r="C279" s="45">
        <v>0</v>
      </c>
      <c r="D279" s="45">
        <v>0</v>
      </c>
      <c r="E279" s="45">
        <v>0</v>
      </c>
      <c r="F279" s="400"/>
      <c r="G279" s="45">
        <v>0</v>
      </c>
      <c r="H279" s="54">
        <v>0</v>
      </c>
      <c r="I279" s="44">
        <f t="shared" si="185"/>
        <v>0</v>
      </c>
      <c r="J279" s="5"/>
      <c r="K279" s="21" t="s">
        <v>24</v>
      </c>
      <c r="L279" s="45">
        <v>0</v>
      </c>
      <c r="M279" s="45">
        <v>0</v>
      </c>
      <c r="N279" s="45">
        <v>0</v>
      </c>
      <c r="O279" s="45">
        <v>0</v>
      </c>
      <c r="P279" s="45">
        <v>0</v>
      </c>
      <c r="Q279" s="45">
        <v>0</v>
      </c>
      <c r="R279" s="46">
        <v>0</v>
      </c>
      <c r="S279" s="47">
        <f t="shared" si="186"/>
        <v>0</v>
      </c>
      <c r="U279" s="31" t="s">
        <v>24</v>
      </c>
      <c r="V279" s="84">
        <v>0</v>
      </c>
      <c r="W279" s="84">
        <v>0</v>
      </c>
      <c r="X279" s="84">
        <v>0</v>
      </c>
      <c r="Y279" s="84">
        <v>0</v>
      </c>
      <c r="Z279" s="84">
        <v>0</v>
      </c>
      <c r="AA279" s="84">
        <v>0</v>
      </c>
      <c r="AB279" s="84">
        <v>0</v>
      </c>
      <c r="AC279" s="85">
        <v>0</v>
      </c>
      <c r="AD279" s="84">
        <v>0</v>
      </c>
      <c r="AE279" s="84">
        <v>0</v>
      </c>
      <c r="AF279" s="84">
        <v>0</v>
      </c>
      <c r="AG279" s="84">
        <v>0</v>
      </c>
      <c r="AH279" s="84">
        <v>0</v>
      </c>
      <c r="AI279" s="87">
        <f t="shared" si="187"/>
        <v>0</v>
      </c>
      <c r="AS279"/>
    </row>
    <row r="280" spans="1:45" ht="15">
      <c r="A280" s="8" t="s">
        <v>57</v>
      </c>
      <c r="B280" s="48">
        <v>4.3054453345585296E-2</v>
      </c>
      <c r="C280" s="48">
        <v>0</v>
      </c>
      <c r="D280" s="48">
        <v>0</v>
      </c>
      <c r="E280" s="48">
        <v>0</v>
      </c>
      <c r="F280" s="400"/>
      <c r="G280" s="48">
        <v>0</v>
      </c>
      <c r="H280" s="49">
        <v>0</v>
      </c>
      <c r="I280" s="50">
        <f t="shared" si="185"/>
        <v>4.3054453345585296E-2</v>
      </c>
      <c r="J280" s="5"/>
      <c r="K280" s="20" t="s">
        <v>57</v>
      </c>
      <c r="L280" s="51">
        <v>4.3054453345585296E-2</v>
      </c>
      <c r="M280" s="51">
        <v>0</v>
      </c>
      <c r="N280" s="51">
        <v>0</v>
      </c>
      <c r="O280" s="51">
        <v>0</v>
      </c>
      <c r="P280" s="51">
        <v>0</v>
      </c>
      <c r="Q280" s="51">
        <v>0</v>
      </c>
      <c r="R280" s="52">
        <v>0</v>
      </c>
      <c r="S280" s="53">
        <f t="shared" si="186"/>
        <v>4.3054453345585296E-2</v>
      </c>
      <c r="U280" s="30" t="s">
        <v>57</v>
      </c>
      <c r="V280" s="88">
        <v>4.3054453345585296E-2</v>
      </c>
      <c r="W280" s="88">
        <v>0</v>
      </c>
      <c r="X280" s="88">
        <v>0</v>
      </c>
      <c r="Y280" s="88">
        <v>0</v>
      </c>
      <c r="Z280" s="88">
        <v>0</v>
      </c>
      <c r="AA280" s="88">
        <v>0</v>
      </c>
      <c r="AB280" s="88">
        <v>0</v>
      </c>
      <c r="AC280" s="89">
        <v>0</v>
      </c>
      <c r="AD280" s="88">
        <v>0</v>
      </c>
      <c r="AE280" s="88">
        <v>0</v>
      </c>
      <c r="AF280" s="88">
        <v>0</v>
      </c>
      <c r="AG280" s="88">
        <v>0</v>
      </c>
      <c r="AH280" s="88">
        <v>0</v>
      </c>
      <c r="AI280" s="90">
        <f t="shared" si="187"/>
        <v>4.3054453345585296E-2</v>
      </c>
      <c r="AS280"/>
    </row>
    <row r="281" spans="1:45" ht="15">
      <c r="A281" s="9" t="s">
        <v>22</v>
      </c>
      <c r="B281" s="45">
        <v>2.9054831677081978</v>
      </c>
      <c r="C281" s="45">
        <v>0</v>
      </c>
      <c r="D281" s="45">
        <v>0</v>
      </c>
      <c r="E281" s="45">
        <v>0</v>
      </c>
      <c r="F281" s="400"/>
      <c r="G281" s="45">
        <v>0</v>
      </c>
      <c r="H281" s="54">
        <v>0</v>
      </c>
      <c r="I281" s="44">
        <f t="shared" si="185"/>
        <v>2.9054831677081978</v>
      </c>
      <c r="J281" s="5"/>
      <c r="K281" s="21" t="s">
        <v>22</v>
      </c>
      <c r="L281" s="45">
        <v>2.9054831677081978</v>
      </c>
      <c r="M281" s="45">
        <v>0</v>
      </c>
      <c r="N281" s="45">
        <v>0</v>
      </c>
      <c r="O281" s="45">
        <v>0</v>
      </c>
      <c r="P281" s="45">
        <v>4.2759941879933878</v>
      </c>
      <c r="Q281" s="45">
        <v>0</v>
      </c>
      <c r="R281" s="46">
        <v>0</v>
      </c>
      <c r="S281" s="47">
        <f t="shared" si="186"/>
        <v>7.1814773557015856</v>
      </c>
      <c r="U281" s="31" t="s">
        <v>22</v>
      </c>
      <c r="V281" s="84">
        <v>0</v>
      </c>
      <c r="W281" s="84">
        <v>0</v>
      </c>
      <c r="X281" s="84">
        <v>0</v>
      </c>
      <c r="Y281" s="84">
        <v>0</v>
      </c>
      <c r="Z281" s="84">
        <v>0</v>
      </c>
      <c r="AA281" s="84">
        <v>0</v>
      </c>
      <c r="AB281" s="84">
        <v>4.2759941879933878</v>
      </c>
      <c r="AC281" s="85">
        <v>2.9054831677081978</v>
      </c>
      <c r="AD281" s="84">
        <v>2.9054831677081978</v>
      </c>
      <c r="AE281" s="84">
        <v>0</v>
      </c>
      <c r="AF281" s="84">
        <v>0</v>
      </c>
      <c r="AG281" s="84">
        <v>0</v>
      </c>
      <c r="AH281" s="84">
        <v>0</v>
      </c>
      <c r="AI281" s="87">
        <f t="shared" si="187"/>
        <v>7.1814773557015856</v>
      </c>
      <c r="AS281"/>
    </row>
    <row r="282" spans="1:45" ht="15">
      <c r="A282" s="8" t="s">
        <v>21</v>
      </c>
      <c r="B282" s="48">
        <v>0</v>
      </c>
      <c r="C282" s="48">
        <v>0</v>
      </c>
      <c r="D282" s="48">
        <v>0</v>
      </c>
      <c r="E282" s="48">
        <v>0</v>
      </c>
      <c r="F282" s="400"/>
      <c r="G282" s="48">
        <v>0</v>
      </c>
      <c r="H282" s="49">
        <v>0</v>
      </c>
      <c r="I282" s="50">
        <f t="shared" si="185"/>
        <v>0</v>
      </c>
      <c r="J282" s="5"/>
      <c r="K282" s="20" t="s">
        <v>21</v>
      </c>
      <c r="L282" s="51">
        <v>0</v>
      </c>
      <c r="M282" s="51">
        <v>0</v>
      </c>
      <c r="N282" s="51">
        <v>0</v>
      </c>
      <c r="O282" s="51">
        <v>0</v>
      </c>
      <c r="P282" s="51">
        <v>0</v>
      </c>
      <c r="Q282" s="51">
        <v>0</v>
      </c>
      <c r="R282" s="52">
        <v>0</v>
      </c>
      <c r="S282" s="53">
        <f t="shared" si="186"/>
        <v>0</v>
      </c>
      <c r="U282" s="30" t="s">
        <v>58</v>
      </c>
      <c r="V282" s="88">
        <v>0</v>
      </c>
      <c r="W282" s="88">
        <v>0</v>
      </c>
      <c r="X282" s="88">
        <v>0</v>
      </c>
      <c r="Y282" s="88">
        <v>0</v>
      </c>
      <c r="Z282" s="88">
        <v>0</v>
      </c>
      <c r="AA282" s="88">
        <v>0</v>
      </c>
      <c r="AB282" s="88">
        <v>0</v>
      </c>
      <c r="AC282" s="89">
        <v>0</v>
      </c>
      <c r="AD282" s="88">
        <v>0</v>
      </c>
      <c r="AE282" s="88">
        <v>0</v>
      </c>
      <c r="AF282" s="88">
        <v>0</v>
      </c>
      <c r="AG282" s="88">
        <v>0</v>
      </c>
      <c r="AH282" s="88">
        <v>0</v>
      </c>
      <c r="AI282" s="90">
        <f t="shared" si="187"/>
        <v>0</v>
      </c>
      <c r="AS282"/>
    </row>
    <row r="283" spans="1:45" ht="15">
      <c r="A283" s="10" t="s">
        <v>61</v>
      </c>
      <c r="B283" s="45">
        <v>0</v>
      </c>
      <c r="C283" s="45">
        <v>0</v>
      </c>
      <c r="D283" s="45">
        <v>0</v>
      </c>
      <c r="E283" s="45">
        <v>0</v>
      </c>
      <c r="F283" s="400"/>
      <c r="G283" s="45">
        <v>0</v>
      </c>
      <c r="H283" s="54">
        <v>0</v>
      </c>
      <c r="I283" s="44">
        <f t="shared" si="185"/>
        <v>0</v>
      </c>
      <c r="J283" s="5"/>
      <c r="K283" s="22" t="s">
        <v>61</v>
      </c>
      <c r="L283" s="45">
        <v>0</v>
      </c>
      <c r="M283" s="45">
        <v>0</v>
      </c>
      <c r="N283" s="45">
        <v>0</v>
      </c>
      <c r="O283" s="45">
        <v>0</v>
      </c>
      <c r="P283" s="45">
        <v>0</v>
      </c>
      <c r="Q283" s="45">
        <v>0</v>
      </c>
      <c r="R283" s="46">
        <v>0</v>
      </c>
      <c r="S283" s="47">
        <f t="shared" si="186"/>
        <v>0</v>
      </c>
      <c r="U283" s="32" t="s">
        <v>59</v>
      </c>
      <c r="V283" s="84">
        <v>0</v>
      </c>
      <c r="W283" s="84">
        <v>0</v>
      </c>
      <c r="X283" s="84">
        <v>0</v>
      </c>
      <c r="Y283" s="84">
        <v>0</v>
      </c>
      <c r="Z283" s="84">
        <v>0</v>
      </c>
      <c r="AA283" s="84">
        <v>0</v>
      </c>
      <c r="AB283" s="84">
        <v>0</v>
      </c>
      <c r="AC283" s="85">
        <v>0</v>
      </c>
      <c r="AD283" s="86">
        <v>0</v>
      </c>
      <c r="AE283" s="86">
        <v>0</v>
      </c>
      <c r="AF283" s="86">
        <v>0</v>
      </c>
      <c r="AG283" s="86">
        <v>0</v>
      </c>
      <c r="AH283" s="86">
        <v>0</v>
      </c>
      <c r="AI283" s="87">
        <f t="shared" si="187"/>
        <v>0</v>
      </c>
      <c r="AS283"/>
    </row>
    <row r="284" spans="1:45">
      <c r="A284" s="11" t="s">
        <v>23</v>
      </c>
      <c r="B284" s="55">
        <v>0</v>
      </c>
      <c r="C284" s="55">
        <v>0</v>
      </c>
      <c r="D284" s="55">
        <v>0</v>
      </c>
      <c r="E284" s="55">
        <v>0</v>
      </c>
      <c r="F284" s="400"/>
      <c r="G284" s="55">
        <v>0</v>
      </c>
      <c r="H284" s="56">
        <v>0</v>
      </c>
      <c r="I284" s="57">
        <f t="shared" si="185"/>
        <v>0</v>
      </c>
      <c r="J284" s="5"/>
      <c r="K284" s="23" t="s">
        <v>23</v>
      </c>
      <c r="L284" s="58">
        <v>0</v>
      </c>
      <c r="M284" s="58">
        <v>0</v>
      </c>
      <c r="N284" s="58">
        <v>0</v>
      </c>
      <c r="O284" s="58">
        <v>0</v>
      </c>
      <c r="P284" s="58">
        <v>0</v>
      </c>
      <c r="Q284" s="58">
        <v>0</v>
      </c>
      <c r="R284" s="59">
        <v>0</v>
      </c>
      <c r="S284" s="60">
        <f t="shared" si="186"/>
        <v>0</v>
      </c>
      <c r="U284" s="33" t="s">
        <v>62</v>
      </c>
      <c r="V284" s="91">
        <v>0</v>
      </c>
      <c r="W284" s="91">
        <v>0</v>
      </c>
      <c r="X284" s="91">
        <v>0</v>
      </c>
      <c r="Y284" s="91">
        <v>0</v>
      </c>
      <c r="Z284" s="91">
        <v>0</v>
      </c>
      <c r="AA284" s="91">
        <v>0</v>
      </c>
      <c r="AB284" s="91">
        <v>0</v>
      </c>
      <c r="AC284" s="91">
        <v>0</v>
      </c>
      <c r="AD284" s="91">
        <v>0</v>
      </c>
      <c r="AE284" s="91">
        <v>0</v>
      </c>
      <c r="AF284" s="91">
        <v>0</v>
      </c>
      <c r="AG284" s="91">
        <v>0</v>
      </c>
      <c r="AH284" s="92">
        <v>0</v>
      </c>
      <c r="AI284" s="93">
        <f t="shared" si="187"/>
        <v>0</v>
      </c>
      <c r="AS284"/>
    </row>
    <row r="285" spans="1:45">
      <c r="A285" s="12" t="s">
        <v>19</v>
      </c>
      <c r="B285" s="61">
        <v>0</v>
      </c>
      <c r="C285" s="61">
        <v>0</v>
      </c>
      <c r="D285" s="61">
        <v>0</v>
      </c>
      <c r="E285" s="61">
        <v>0</v>
      </c>
      <c r="F285" s="400"/>
      <c r="G285" s="61">
        <v>0</v>
      </c>
      <c r="H285" s="62">
        <v>0</v>
      </c>
      <c r="I285" s="63">
        <f t="shared" si="185"/>
        <v>0</v>
      </c>
      <c r="J285" s="5"/>
      <c r="K285" s="24" t="s">
        <v>19</v>
      </c>
      <c r="L285" s="61">
        <v>0</v>
      </c>
      <c r="M285" s="61">
        <v>0</v>
      </c>
      <c r="N285" s="61">
        <v>0</v>
      </c>
      <c r="O285" s="61">
        <v>0</v>
      </c>
      <c r="P285" s="61">
        <v>0</v>
      </c>
      <c r="Q285" s="61">
        <v>0</v>
      </c>
      <c r="R285" s="64">
        <v>0</v>
      </c>
      <c r="S285" s="65">
        <f t="shared" si="186"/>
        <v>0</v>
      </c>
      <c r="U285" s="34" t="s">
        <v>19</v>
      </c>
      <c r="V285" s="94">
        <v>0</v>
      </c>
      <c r="W285" s="94">
        <v>0</v>
      </c>
      <c r="X285" s="94">
        <v>0</v>
      </c>
      <c r="Y285" s="94">
        <v>0</v>
      </c>
      <c r="Z285" s="94">
        <v>0</v>
      </c>
      <c r="AA285" s="94">
        <v>0</v>
      </c>
      <c r="AB285" s="94">
        <v>0</v>
      </c>
      <c r="AC285" s="94">
        <v>0</v>
      </c>
      <c r="AD285" s="95">
        <v>0</v>
      </c>
      <c r="AE285" s="95">
        <v>0</v>
      </c>
      <c r="AF285" s="95">
        <v>0</v>
      </c>
      <c r="AG285" s="95">
        <v>0</v>
      </c>
      <c r="AH285" s="95">
        <v>0</v>
      </c>
      <c r="AI285" s="96">
        <f t="shared" si="187"/>
        <v>0</v>
      </c>
      <c r="AS285"/>
    </row>
    <row r="286" spans="1:45">
      <c r="A286" s="11" t="s">
        <v>20</v>
      </c>
      <c r="B286" s="55">
        <v>0</v>
      </c>
      <c r="C286" s="55">
        <v>0</v>
      </c>
      <c r="D286" s="55">
        <v>0</v>
      </c>
      <c r="E286" s="55">
        <v>0</v>
      </c>
      <c r="F286" s="400"/>
      <c r="G286" s="55">
        <v>0</v>
      </c>
      <c r="H286" s="56">
        <v>0</v>
      </c>
      <c r="I286" s="57">
        <f t="shared" si="185"/>
        <v>0</v>
      </c>
      <c r="J286" s="5"/>
      <c r="K286" s="23" t="s">
        <v>20</v>
      </c>
      <c r="L286" s="58">
        <v>0</v>
      </c>
      <c r="M286" s="58">
        <v>0</v>
      </c>
      <c r="N286" s="58">
        <v>0</v>
      </c>
      <c r="O286" s="58">
        <v>0</v>
      </c>
      <c r="P286" s="58">
        <v>0</v>
      </c>
      <c r="Q286" s="58">
        <v>0</v>
      </c>
      <c r="R286" s="59">
        <v>0</v>
      </c>
      <c r="S286" s="60">
        <f t="shared" si="186"/>
        <v>0</v>
      </c>
      <c r="U286" s="33" t="s">
        <v>20</v>
      </c>
      <c r="V286" s="91">
        <v>0</v>
      </c>
      <c r="W286" s="91">
        <v>0</v>
      </c>
      <c r="X286" s="91">
        <v>0</v>
      </c>
      <c r="Y286" s="91">
        <v>0</v>
      </c>
      <c r="Z286" s="91">
        <v>0</v>
      </c>
      <c r="AA286" s="91">
        <v>0</v>
      </c>
      <c r="AB286" s="91">
        <v>0</v>
      </c>
      <c r="AC286" s="91">
        <v>0</v>
      </c>
      <c r="AD286" s="91">
        <v>0</v>
      </c>
      <c r="AE286" s="91">
        <v>0</v>
      </c>
      <c r="AF286" s="91">
        <v>0</v>
      </c>
      <c r="AG286" s="91">
        <v>0</v>
      </c>
      <c r="AH286" s="92">
        <v>0</v>
      </c>
      <c r="AI286" s="93">
        <f t="shared" si="187"/>
        <v>0</v>
      </c>
      <c r="AS286"/>
    </row>
    <row r="287" spans="1:45" ht="15" thickBot="1">
      <c r="A287" s="13" t="s">
        <v>11</v>
      </c>
      <c r="B287" s="66">
        <v>0</v>
      </c>
      <c r="C287" s="66">
        <v>0</v>
      </c>
      <c r="D287" s="66">
        <v>0</v>
      </c>
      <c r="E287" s="66">
        <v>0</v>
      </c>
      <c r="F287" s="401"/>
      <c r="G287" s="66">
        <v>0</v>
      </c>
      <c r="H287" s="67">
        <v>0</v>
      </c>
      <c r="I287" s="68">
        <f t="shared" si="185"/>
        <v>0</v>
      </c>
      <c r="J287" s="5"/>
      <c r="K287" s="25" t="s">
        <v>11</v>
      </c>
      <c r="L287" s="66">
        <v>0</v>
      </c>
      <c r="M287" s="66">
        <v>0</v>
      </c>
      <c r="N287" s="66">
        <v>0</v>
      </c>
      <c r="O287" s="66">
        <v>0</v>
      </c>
      <c r="P287" s="66">
        <v>0</v>
      </c>
      <c r="Q287" s="66">
        <v>0</v>
      </c>
      <c r="R287" s="69">
        <v>0</v>
      </c>
      <c r="S287" s="70">
        <f t="shared" si="186"/>
        <v>0</v>
      </c>
      <c r="U287" s="34" t="s">
        <v>11</v>
      </c>
      <c r="V287" s="94">
        <v>0</v>
      </c>
      <c r="W287" s="94">
        <v>0</v>
      </c>
      <c r="X287" s="94">
        <v>0</v>
      </c>
      <c r="Y287" s="94">
        <v>0</v>
      </c>
      <c r="Z287" s="94">
        <v>0</v>
      </c>
      <c r="AA287" s="94">
        <v>0</v>
      </c>
      <c r="AB287" s="94">
        <v>0</v>
      </c>
      <c r="AC287" s="94">
        <v>0</v>
      </c>
      <c r="AD287" s="95">
        <v>0</v>
      </c>
      <c r="AE287" s="95">
        <v>0</v>
      </c>
      <c r="AF287" s="95">
        <v>0</v>
      </c>
      <c r="AG287" s="95">
        <v>0</v>
      </c>
      <c r="AH287" s="95">
        <v>0</v>
      </c>
      <c r="AI287" s="96">
        <f t="shared" si="187"/>
        <v>0</v>
      </c>
      <c r="AS287"/>
    </row>
    <row r="288" spans="1:45" ht="15.75" thickBot="1">
      <c r="A288" s="14" t="s">
        <v>26</v>
      </c>
      <c r="B288" s="71">
        <f>SUM(B267:B283)</f>
        <v>5.0688121065669334</v>
      </c>
      <c r="C288" s="71">
        <f t="shared" ref="C288:I288" si="188">SUM(C267:C283)</f>
        <v>6.3490473130398355</v>
      </c>
      <c r="D288" s="71">
        <f t="shared" si="188"/>
        <v>8.4482613676272322</v>
      </c>
      <c r="E288" s="71">
        <f t="shared" si="188"/>
        <v>37.573124513393154</v>
      </c>
      <c r="F288" s="71">
        <f t="shared" si="188"/>
        <v>0</v>
      </c>
      <c r="G288" s="71">
        <f t="shared" si="188"/>
        <v>0.2881892188354801</v>
      </c>
      <c r="H288" s="72">
        <f t="shared" si="188"/>
        <v>0</v>
      </c>
      <c r="I288" s="44">
        <f t="shared" si="188"/>
        <v>57.727434519462641</v>
      </c>
      <c r="J288" s="5"/>
      <c r="K288" s="26" t="s">
        <v>26</v>
      </c>
      <c r="L288" s="71">
        <f>SUM(L267:L283)</f>
        <v>5.0688121065669334</v>
      </c>
      <c r="M288" s="71">
        <f t="shared" ref="M288:S288" si="189">SUM(M267:M283)</f>
        <v>6.3490473130398355</v>
      </c>
      <c r="N288" s="71">
        <f t="shared" si="189"/>
        <v>8.4482613676272322</v>
      </c>
      <c r="O288" s="71">
        <f t="shared" si="189"/>
        <v>37.573124513393154</v>
      </c>
      <c r="P288" s="71">
        <f t="shared" si="189"/>
        <v>122.22773804407589</v>
      </c>
      <c r="Q288" s="71">
        <f t="shared" si="189"/>
        <v>0.2881892188354801</v>
      </c>
      <c r="R288" s="72">
        <f t="shared" si="189"/>
        <v>0</v>
      </c>
      <c r="S288" s="73">
        <f t="shared" si="189"/>
        <v>179.95517256353855</v>
      </c>
      <c r="U288" s="36" t="s">
        <v>100</v>
      </c>
      <c r="V288" s="97">
        <f>SUM(V267:V283)</f>
        <v>2.0025275873449355</v>
      </c>
      <c r="W288" s="97">
        <f t="shared" ref="W288:AH288" si="190">SUM(W267:W283)</f>
        <v>8.9188524929623231E-2</v>
      </c>
      <c r="X288" s="97">
        <f t="shared" si="190"/>
        <v>0.2881892188354801</v>
      </c>
      <c r="Y288" s="97">
        <f t="shared" si="190"/>
        <v>6.3490473130398355</v>
      </c>
      <c r="Z288" s="97">
        <f t="shared" si="190"/>
        <v>7.5723640675352808</v>
      </c>
      <c r="AA288" s="97">
        <f t="shared" si="190"/>
        <v>37.523358917117662</v>
      </c>
      <c r="AB288" s="97">
        <f t="shared" si="190"/>
        <v>122.22773804407589</v>
      </c>
      <c r="AC288" s="97">
        <f t="shared" si="190"/>
        <v>3.9027588906598227</v>
      </c>
      <c r="AD288" s="98">
        <f t="shared" si="190"/>
        <v>2.9770959942923749</v>
      </c>
      <c r="AE288" s="98">
        <f t="shared" si="190"/>
        <v>4.9765596275496843E-2</v>
      </c>
      <c r="AF288" s="98">
        <f t="shared" si="190"/>
        <v>0</v>
      </c>
      <c r="AG288" s="98">
        <f t="shared" si="190"/>
        <v>0.87589730009195133</v>
      </c>
      <c r="AH288" s="98">
        <f t="shared" si="190"/>
        <v>0</v>
      </c>
      <c r="AI288" s="99">
        <f>SUM(V288:AC288)</f>
        <v>179.95517256353853</v>
      </c>
      <c r="AS288"/>
    </row>
    <row r="289" spans="1:45" s="2" customFormat="1" ht="15" thickBot="1">
      <c r="A289" s="15" t="s">
        <v>100</v>
      </c>
      <c r="B289" s="100">
        <f>IF($I288=0,"-",B288/$I288)</f>
        <v>8.7805947878352331E-2</v>
      </c>
      <c r="C289" s="100">
        <f t="shared" ref="C289:H289" si="191">IF($I288=0,"-",C288/$I288)</f>
        <v>0.10998318851150872</v>
      </c>
      <c r="D289" s="100">
        <f t="shared" si="191"/>
        <v>0.14634742454697039</v>
      </c>
      <c r="E289" s="100">
        <f t="shared" si="191"/>
        <v>0.65087119887036515</v>
      </c>
      <c r="F289" s="100">
        <f t="shared" si="191"/>
        <v>0</v>
      </c>
      <c r="G289" s="100">
        <f t="shared" si="191"/>
        <v>4.9922401928032666E-3</v>
      </c>
      <c r="H289" s="101">
        <f t="shared" si="191"/>
        <v>0</v>
      </c>
      <c r="I289" s="102">
        <f>SUM(B289:H289)</f>
        <v>0.99999999999999989</v>
      </c>
      <c r="J289"/>
      <c r="K289" s="27" t="s">
        <v>100</v>
      </c>
      <c r="L289" s="76">
        <f>IF($S288=0,"-",L288/$S288)</f>
        <v>2.8167082025815277E-2</v>
      </c>
      <c r="M289" s="76">
        <f t="shared" ref="M289:R289" si="192">IF($S288=0,"-",M288/$S288)</f>
        <v>3.5281271566662609E-2</v>
      </c>
      <c r="N289" s="76">
        <f t="shared" si="192"/>
        <v>4.6946476988008336E-2</v>
      </c>
      <c r="O289" s="76">
        <f t="shared" si="192"/>
        <v>0.20879157835892068</v>
      </c>
      <c r="P289" s="76">
        <f t="shared" si="192"/>
        <v>0.67921214101761784</v>
      </c>
      <c r="Q289" s="76">
        <f t="shared" si="192"/>
        <v>1.6014500429751542E-3</v>
      </c>
      <c r="R289" s="77">
        <f t="shared" si="192"/>
        <v>0</v>
      </c>
      <c r="S289" s="78">
        <f>SUM(L289:R289)</f>
        <v>0.99999999999999989</v>
      </c>
      <c r="U289" s="36"/>
      <c r="V289" s="103">
        <f>+V288/$AI288</f>
        <v>1.1127924575982297E-2</v>
      </c>
      <c r="W289" s="103">
        <f t="shared" ref="W289:AH289" si="193">+W288/$AI288</f>
        <v>4.9561523383348462E-4</v>
      </c>
      <c r="X289" s="103">
        <f t="shared" si="193"/>
        <v>1.6014500429751544E-3</v>
      </c>
      <c r="Y289" s="103">
        <f t="shared" si="193"/>
        <v>3.5281271566662609E-2</v>
      </c>
      <c r="Z289" s="103">
        <f t="shared" si="193"/>
        <v>4.2079168715540155E-2</v>
      </c>
      <c r="AA289" s="103">
        <f t="shared" si="193"/>
        <v>0.20851503395307475</v>
      </c>
      <c r="AB289" s="103">
        <f t="shared" si="193"/>
        <v>0.67921214101761784</v>
      </c>
      <c r="AC289" s="103">
        <f t="shared" si="193"/>
        <v>2.1687394894313681E-2</v>
      </c>
      <c r="AD289" s="103">
        <f t="shared" si="193"/>
        <v>1.6543542215999501E-2</v>
      </c>
      <c r="AE289" s="103">
        <f t="shared" si="193"/>
        <v>2.7654440584599265E-4</v>
      </c>
      <c r="AF289" s="103">
        <f t="shared" si="193"/>
        <v>0</v>
      </c>
      <c r="AG289" s="103">
        <f t="shared" si="193"/>
        <v>4.8673082724681876E-3</v>
      </c>
      <c r="AH289" s="103">
        <f t="shared" si="193"/>
        <v>0</v>
      </c>
      <c r="AI289" s="104">
        <f>SUM(V289:AC289)</f>
        <v>1</v>
      </c>
    </row>
    <row r="290" spans="1:45" ht="15" thickBot="1">
      <c r="A290" s="16"/>
      <c r="B290" s="16"/>
      <c r="C290" s="16"/>
      <c r="D290" s="16"/>
      <c r="E290" s="16"/>
      <c r="F290" s="16"/>
      <c r="G290" s="16"/>
      <c r="H290" s="16"/>
      <c r="I290" s="16"/>
      <c r="K290" s="16"/>
      <c r="L290" s="16"/>
      <c r="M290" s="16"/>
      <c r="N290" s="16"/>
      <c r="O290" s="16"/>
      <c r="P290" s="16"/>
      <c r="Q290" s="16"/>
      <c r="R290" s="16"/>
      <c r="S290" s="16"/>
      <c r="AI290" s="5"/>
      <c r="AS290"/>
    </row>
    <row r="291" spans="1:45" ht="29.25" customHeight="1">
      <c r="A291" s="431" t="s">
        <v>35</v>
      </c>
      <c r="B291" s="37" t="s">
        <v>0</v>
      </c>
      <c r="C291" s="37" t="s">
        <v>1</v>
      </c>
      <c r="D291" s="37" t="s">
        <v>2</v>
      </c>
      <c r="E291" s="37" t="s">
        <v>3</v>
      </c>
      <c r="F291" s="37" t="s">
        <v>27</v>
      </c>
      <c r="G291" s="37" t="s">
        <v>4</v>
      </c>
      <c r="H291" s="37" t="s">
        <v>5</v>
      </c>
      <c r="I291" s="38" t="s">
        <v>6</v>
      </c>
      <c r="K291" s="381" t="s">
        <v>35</v>
      </c>
      <c r="L291" s="39" t="s">
        <v>0</v>
      </c>
      <c r="M291" s="39" t="s">
        <v>1</v>
      </c>
      <c r="N291" s="39" t="s">
        <v>2</v>
      </c>
      <c r="O291" s="39" t="s">
        <v>3</v>
      </c>
      <c r="P291" s="39" t="s">
        <v>27</v>
      </c>
      <c r="Q291" s="39" t="s">
        <v>4</v>
      </c>
      <c r="R291" s="39" t="s">
        <v>5</v>
      </c>
      <c r="S291" s="40" t="s">
        <v>6</v>
      </c>
      <c r="U291" s="383" t="s">
        <v>35</v>
      </c>
      <c r="V291" s="79" t="s">
        <v>69</v>
      </c>
      <c r="W291" s="79" t="s">
        <v>70</v>
      </c>
      <c r="X291" s="79" t="s">
        <v>4</v>
      </c>
      <c r="Y291" s="79" t="s">
        <v>1</v>
      </c>
      <c r="Z291" s="79" t="s">
        <v>2</v>
      </c>
      <c r="AA291" s="79" t="s">
        <v>3</v>
      </c>
      <c r="AB291" s="79" t="s">
        <v>52</v>
      </c>
      <c r="AC291" s="79" t="s">
        <v>64</v>
      </c>
      <c r="AD291" s="80" t="s">
        <v>72</v>
      </c>
      <c r="AE291" s="80" t="s">
        <v>79</v>
      </c>
      <c r="AF291" s="80" t="s">
        <v>73</v>
      </c>
      <c r="AG291" s="80" t="s">
        <v>80</v>
      </c>
      <c r="AH291" s="80" t="s">
        <v>81</v>
      </c>
      <c r="AI291" s="81" t="s">
        <v>60</v>
      </c>
      <c r="AS291"/>
    </row>
    <row r="292" spans="1:45" ht="15" customHeight="1">
      <c r="A292" s="432" t="s">
        <v>35</v>
      </c>
      <c r="B292" s="372" t="s">
        <v>109</v>
      </c>
      <c r="C292" s="373"/>
      <c r="D292" s="373"/>
      <c r="E292" s="373"/>
      <c r="F292" s="373"/>
      <c r="G292" s="373"/>
      <c r="H292" s="373"/>
      <c r="I292" s="374"/>
      <c r="K292" s="382" t="s">
        <v>35</v>
      </c>
      <c r="L292" s="369" t="s">
        <v>109</v>
      </c>
      <c r="M292" s="370"/>
      <c r="N292" s="370"/>
      <c r="O292" s="370"/>
      <c r="P292" s="370"/>
      <c r="Q292" s="370"/>
      <c r="R292" s="370"/>
      <c r="S292" s="371"/>
      <c r="U292" s="384" t="s">
        <v>35</v>
      </c>
      <c r="V292" s="379" t="s">
        <v>109</v>
      </c>
      <c r="W292" s="379"/>
      <c r="X292" s="379"/>
      <c r="Y292" s="379"/>
      <c r="Z292" s="379"/>
      <c r="AA292" s="379"/>
      <c r="AB292" s="379"/>
      <c r="AC292" s="379"/>
      <c r="AD292" s="379"/>
      <c r="AE292" s="379"/>
      <c r="AF292" s="379"/>
      <c r="AG292" s="379"/>
      <c r="AH292" s="379"/>
      <c r="AI292" s="380"/>
      <c r="AS292"/>
    </row>
    <row r="293" spans="1:45" ht="15">
      <c r="A293" s="7" t="s">
        <v>7</v>
      </c>
      <c r="B293" s="42">
        <v>0</v>
      </c>
      <c r="C293" s="42">
        <v>0</v>
      </c>
      <c r="D293" s="42">
        <v>0</v>
      </c>
      <c r="E293" s="42">
        <v>0</v>
      </c>
      <c r="F293" s="399"/>
      <c r="G293" s="42">
        <v>0</v>
      </c>
      <c r="H293" s="43">
        <v>0</v>
      </c>
      <c r="I293" s="44">
        <f>SUM(B293:H293)</f>
        <v>0</v>
      </c>
      <c r="J293" s="5"/>
      <c r="K293" s="28" t="s">
        <v>7</v>
      </c>
      <c r="L293" s="42">
        <v>0</v>
      </c>
      <c r="M293" s="42">
        <v>0</v>
      </c>
      <c r="N293" s="42">
        <v>0</v>
      </c>
      <c r="O293" s="42">
        <v>0</v>
      </c>
      <c r="P293" s="42">
        <v>0</v>
      </c>
      <c r="Q293" s="42">
        <v>0</v>
      </c>
      <c r="R293" s="82">
        <v>0</v>
      </c>
      <c r="S293" s="83">
        <f>SUM(L293:R293)</f>
        <v>0</v>
      </c>
      <c r="U293" s="29" t="s">
        <v>7</v>
      </c>
      <c r="V293" s="84">
        <v>0</v>
      </c>
      <c r="W293" s="84">
        <v>0</v>
      </c>
      <c r="X293" s="84">
        <v>0</v>
      </c>
      <c r="Y293" s="84">
        <v>0</v>
      </c>
      <c r="Z293" s="84">
        <v>0</v>
      </c>
      <c r="AA293" s="84">
        <v>0</v>
      </c>
      <c r="AB293" s="84">
        <v>0</v>
      </c>
      <c r="AC293" s="85">
        <v>0</v>
      </c>
      <c r="AD293" s="86">
        <v>0</v>
      </c>
      <c r="AE293" s="86">
        <v>0</v>
      </c>
      <c r="AF293" s="86">
        <v>0</v>
      </c>
      <c r="AG293" s="86">
        <v>0</v>
      </c>
      <c r="AH293" s="86">
        <v>0</v>
      </c>
      <c r="AI293" s="87">
        <f>SUM(V293:AC293)</f>
        <v>0</v>
      </c>
      <c r="AS293"/>
    </row>
    <row r="294" spans="1:45" ht="15">
      <c r="A294" s="8" t="s">
        <v>8</v>
      </c>
      <c r="B294" s="48">
        <v>0</v>
      </c>
      <c r="C294" s="48">
        <v>0</v>
      </c>
      <c r="D294" s="48">
        <v>0</v>
      </c>
      <c r="E294" s="48">
        <v>0</v>
      </c>
      <c r="F294" s="400"/>
      <c r="G294" s="48">
        <v>0</v>
      </c>
      <c r="H294" s="49">
        <v>0</v>
      </c>
      <c r="I294" s="50">
        <f t="shared" ref="I294:I313" si="194">SUM(B294:H294)</f>
        <v>0</v>
      </c>
      <c r="J294" s="5"/>
      <c r="K294" s="20" t="s">
        <v>8</v>
      </c>
      <c r="L294" s="51">
        <v>0</v>
      </c>
      <c r="M294" s="51">
        <v>0</v>
      </c>
      <c r="N294" s="51">
        <v>0</v>
      </c>
      <c r="O294" s="51">
        <v>0</v>
      </c>
      <c r="P294" s="51">
        <v>0</v>
      </c>
      <c r="Q294" s="51">
        <v>0</v>
      </c>
      <c r="R294" s="52">
        <v>0</v>
      </c>
      <c r="S294" s="53">
        <f t="shared" ref="S294:S313" si="195">SUM(L294:R294)</f>
        <v>0</v>
      </c>
      <c r="U294" s="30" t="s">
        <v>8</v>
      </c>
      <c r="V294" s="88">
        <v>0</v>
      </c>
      <c r="W294" s="88">
        <v>0</v>
      </c>
      <c r="X294" s="88">
        <v>0</v>
      </c>
      <c r="Y294" s="88">
        <v>0</v>
      </c>
      <c r="Z294" s="88">
        <v>0</v>
      </c>
      <c r="AA294" s="88">
        <v>0</v>
      </c>
      <c r="AB294" s="88">
        <v>0</v>
      </c>
      <c r="AC294" s="89">
        <v>0</v>
      </c>
      <c r="AD294" s="88">
        <v>0</v>
      </c>
      <c r="AE294" s="88">
        <v>0</v>
      </c>
      <c r="AF294" s="88">
        <v>0</v>
      </c>
      <c r="AG294" s="88">
        <v>0</v>
      </c>
      <c r="AH294" s="88">
        <v>0</v>
      </c>
      <c r="AI294" s="90">
        <f t="shared" ref="AI294:AI313" si="196">SUM(V294:AC294)</f>
        <v>0</v>
      </c>
      <c r="AS294"/>
    </row>
    <row r="295" spans="1:45" ht="15">
      <c r="A295" s="9" t="s">
        <v>10</v>
      </c>
      <c r="B295" s="45">
        <v>0</v>
      </c>
      <c r="C295" s="45">
        <v>0</v>
      </c>
      <c r="D295" s="45">
        <v>0</v>
      </c>
      <c r="E295" s="45">
        <v>0</v>
      </c>
      <c r="F295" s="400"/>
      <c r="G295" s="45">
        <v>0</v>
      </c>
      <c r="H295" s="54">
        <v>0</v>
      </c>
      <c r="I295" s="44">
        <f t="shared" si="194"/>
        <v>0</v>
      </c>
      <c r="J295" s="5"/>
      <c r="K295" s="21" t="s">
        <v>10</v>
      </c>
      <c r="L295" s="45">
        <v>0</v>
      </c>
      <c r="M295" s="45">
        <v>0</v>
      </c>
      <c r="N295" s="45">
        <v>0</v>
      </c>
      <c r="O295" s="45">
        <v>0</v>
      </c>
      <c r="P295" s="45">
        <v>0</v>
      </c>
      <c r="Q295" s="45">
        <v>0</v>
      </c>
      <c r="R295" s="46">
        <v>0</v>
      </c>
      <c r="S295" s="47">
        <f t="shared" si="195"/>
        <v>0</v>
      </c>
      <c r="U295" s="31" t="s">
        <v>10</v>
      </c>
      <c r="V295" s="84">
        <v>0</v>
      </c>
      <c r="W295" s="84">
        <v>0</v>
      </c>
      <c r="X295" s="84">
        <v>0</v>
      </c>
      <c r="Y295" s="84">
        <v>0</v>
      </c>
      <c r="Z295" s="84">
        <v>0</v>
      </c>
      <c r="AA295" s="84">
        <v>0</v>
      </c>
      <c r="AB295" s="84">
        <v>0</v>
      </c>
      <c r="AC295" s="85">
        <v>0</v>
      </c>
      <c r="AD295" s="86">
        <v>0</v>
      </c>
      <c r="AE295" s="86">
        <v>0</v>
      </c>
      <c r="AF295" s="86">
        <v>0</v>
      </c>
      <c r="AG295" s="86">
        <v>0</v>
      </c>
      <c r="AH295" s="86">
        <v>0</v>
      </c>
      <c r="AI295" s="87">
        <f t="shared" si="196"/>
        <v>0</v>
      </c>
      <c r="AS295"/>
    </row>
    <row r="296" spans="1:45" ht="15">
      <c r="A296" s="8" t="s">
        <v>53</v>
      </c>
      <c r="B296" s="48">
        <v>0</v>
      </c>
      <c r="C296" s="48">
        <v>0</v>
      </c>
      <c r="D296" s="48">
        <v>0</v>
      </c>
      <c r="E296" s="48">
        <v>0</v>
      </c>
      <c r="F296" s="400"/>
      <c r="G296" s="48">
        <v>0</v>
      </c>
      <c r="H296" s="49">
        <v>0</v>
      </c>
      <c r="I296" s="50">
        <f t="shared" si="194"/>
        <v>0</v>
      </c>
      <c r="J296" s="5"/>
      <c r="K296" s="20" t="s">
        <v>53</v>
      </c>
      <c r="L296" s="51">
        <v>0</v>
      </c>
      <c r="M296" s="51">
        <v>0</v>
      </c>
      <c r="N296" s="51">
        <v>0</v>
      </c>
      <c r="O296" s="51">
        <v>0</v>
      </c>
      <c r="P296" s="51">
        <v>0</v>
      </c>
      <c r="Q296" s="51">
        <v>0</v>
      </c>
      <c r="R296" s="52">
        <v>0</v>
      </c>
      <c r="S296" s="53">
        <f t="shared" si="195"/>
        <v>0</v>
      </c>
      <c r="U296" s="30" t="s">
        <v>53</v>
      </c>
      <c r="V296" s="88">
        <v>0</v>
      </c>
      <c r="W296" s="88">
        <v>0</v>
      </c>
      <c r="X296" s="88">
        <v>0</v>
      </c>
      <c r="Y296" s="88">
        <v>0</v>
      </c>
      <c r="Z296" s="88">
        <v>0</v>
      </c>
      <c r="AA296" s="88">
        <v>0</v>
      </c>
      <c r="AB296" s="88">
        <v>0</v>
      </c>
      <c r="AC296" s="89">
        <v>0</v>
      </c>
      <c r="AD296" s="88">
        <v>0</v>
      </c>
      <c r="AE296" s="88">
        <v>0</v>
      </c>
      <c r="AF296" s="88">
        <v>0</v>
      </c>
      <c r="AG296" s="88">
        <v>0</v>
      </c>
      <c r="AH296" s="88">
        <v>0</v>
      </c>
      <c r="AI296" s="90">
        <f t="shared" si="196"/>
        <v>0</v>
      </c>
      <c r="AS296"/>
    </row>
    <row r="297" spans="1:45" ht="15">
      <c r="A297" s="9" t="s">
        <v>16</v>
      </c>
      <c r="B297" s="45">
        <v>19.809612674544795</v>
      </c>
      <c r="C297" s="45">
        <v>47.769803866694552</v>
      </c>
      <c r="D297" s="45">
        <v>6.3018704147709155</v>
      </c>
      <c r="E297" s="45">
        <v>0</v>
      </c>
      <c r="F297" s="400"/>
      <c r="G297" s="45">
        <v>0</v>
      </c>
      <c r="H297" s="54">
        <v>0</v>
      </c>
      <c r="I297" s="44">
        <f t="shared" si="194"/>
        <v>73.881286956010257</v>
      </c>
      <c r="J297" s="5"/>
      <c r="K297" s="21" t="s">
        <v>16</v>
      </c>
      <c r="L297" s="45">
        <v>19.809612674544795</v>
      </c>
      <c r="M297" s="45">
        <v>47.769803866694552</v>
      </c>
      <c r="N297" s="45">
        <v>6.3018704147709155</v>
      </c>
      <c r="O297" s="45">
        <v>0</v>
      </c>
      <c r="P297" s="45">
        <v>0</v>
      </c>
      <c r="Q297" s="45">
        <v>0</v>
      </c>
      <c r="R297" s="46">
        <v>0</v>
      </c>
      <c r="S297" s="47">
        <f t="shared" si="195"/>
        <v>73.881286956010257</v>
      </c>
      <c r="U297" s="31" t="s">
        <v>16</v>
      </c>
      <c r="V297" s="84">
        <v>19.705284421383642</v>
      </c>
      <c r="W297" s="84">
        <v>0</v>
      </c>
      <c r="X297" s="84">
        <v>0</v>
      </c>
      <c r="Y297" s="84">
        <v>47.769803866694552</v>
      </c>
      <c r="Z297" s="84">
        <v>5.4503665819540776</v>
      </c>
      <c r="AA297" s="84">
        <v>0</v>
      </c>
      <c r="AB297" s="84">
        <v>0</v>
      </c>
      <c r="AC297" s="85">
        <v>0.95583208597799219</v>
      </c>
      <c r="AD297" s="86">
        <v>0.10432825316115393</v>
      </c>
      <c r="AE297" s="86">
        <v>0</v>
      </c>
      <c r="AF297" s="86">
        <v>0</v>
      </c>
      <c r="AG297" s="86">
        <v>0.85150383281683817</v>
      </c>
      <c r="AH297" s="86">
        <v>0</v>
      </c>
      <c r="AI297" s="87">
        <f t="shared" si="196"/>
        <v>73.881286956010257</v>
      </c>
      <c r="AS297"/>
    </row>
    <row r="298" spans="1:45" ht="15">
      <c r="A298" s="8" t="s">
        <v>65</v>
      </c>
      <c r="B298" s="48">
        <v>19.767828716151527</v>
      </c>
      <c r="C298" s="48">
        <v>35.705633501650837</v>
      </c>
      <c r="D298" s="48">
        <v>10.302287344617747</v>
      </c>
      <c r="E298" s="48">
        <v>0.15486092966605028</v>
      </c>
      <c r="F298" s="400"/>
      <c r="G298" s="48">
        <v>0</v>
      </c>
      <c r="H298" s="49">
        <v>0</v>
      </c>
      <c r="I298" s="50">
        <f t="shared" si="194"/>
        <v>65.930610492086174</v>
      </c>
      <c r="J298" s="5"/>
      <c r="K298" s="20" t="s">
        <v>65</v>
      </c>
      <c r="L298" s="51">
        <v>19.767828716151527</v>
      </c>
      <c r="M298" s="51">
        <v>35.705633501650837</v>
      </c>
      <c r="N298" s="51">
        <v>10.302287344617747</v>
      </c>
      <c r="O298" s="51">
        <v>0.15486092966605028</v>
      </c>
      <c r="P298" s="51">
        <v>0</v>
      </c>
      <c r="Q298" s="51">
        <v>0</v>
      </c>
      <c r="R298" s="52">
        <v>0</v>
      </c>
      <c r="S298" s="53">
        <f t="shared" si="195"/>
        <v>65.930610492086174</v>
      </c>
      <c r="U298" s="30" t="s">
        <v>54</v>
      </c>
      <c r="V298" s="88">
        <v>18.775944461640474</v>
      </c>
      <c r="W298" s="88">
        <v>0</v>
      </c>
      <c r="X298" s="88">
        <v>0</v>
      </c>
      <c r="Y298" s="88">
        <v>35.705633501650837</v>
      </c>
      <c r="Z298" s="88">
        <v>9.6000363209035626</v>
      </c>
      <c r="AA298" s="88">
        <v>0.15486092966605028</v>
      </c>
      <c r="AB298" s="88">
        <v>0</v>
      </c>
      <c r="AC298" s="89">
        <v>1.6941352782252366</v>
      </c>
      <c r="AD298" s="88">
        <v>0.991884254511052</v>
      </c>
      <c r="AE298" s="88">
        <v>0</v>
      </c>
      <c r="AF298" s="88">
        <v>0</v>
      </c>
      <c r="AG298" s="88">
        <v>0.70225102371418435</v>
      </c>
      <c r="AH298" s="88">
        <v>0</v>
      </c>
      <c r="AI298" s="90">
        <f t="shared" si="196"/>
        <v>65.93061049208616</v>
      </c>
      <c r="AS298"/>
    </row>
    <row r="299" spans="1:45" ht="15">
      <c r="A299" s="9" t="s">
        <v>55</v>
      </c>
      <c r="B299" s="45">
        <v>0</v>
      </c>
      <c r="C299" s="45">
        <v>0</v>
      </c>
      <c r="D299" s="45">
        <v>0</v>
      </c>
      <c r="E299" s="45">
        <v>0.4133362254255003</v>
      </c>
      <c r="F299" s="400"/>
      <c r="G299" s="45">
        <v>0</v>
      </c>
      <c r="H299" s="54">
        <v>0</v>
      </c>
      <c r="I299" s="44">
        <f t="shared" si="194"/>
        <v>0.4133362254255003</v>
      </c>
      <c r="J299" s="5"/>
      <c r="K299" s="21" t="s">
        <v>55</v>
      </c>
      <c r="L299" s="45">
        <v>0</v>
      </c>
      <c r="M299" s="45">
        <v>0</v>
      </c>
      <c r="N299" s="45">
        <v>0</v>
      </c>
      <c r="O299" s="45">
        <v>0.4133362254255003</v>
      </c>
      <c r="P299" s="45">
        <v>154.32761923414336</v>
      </c>
      <c r="Q299" s="45">
        <v>0</v>
      </c>
      <c r="R299" s="46">
        <v>0</v>
      </c>
      <c r="S299" s="47">
        <f t="shared" si="195"/>
        <v>154.74095545956885</v>
      </c>
      <c r="U299" s="31" t="s">
        <v>55</v>
      </c>
      <c r="V299" s="84">
        <v>0</v>
      </c>
      <c r="W299" s="84">
        <v>0</v>
      </c>
      <c r="X299" s="84">
        <v>0</v>
      </c>
      <c r="Y299" s="84">
        <v>0</v>
      </c>
      <c r="Z299" s="84">
        <v>0</v>
      </c>
      <c r="AA299" s="84">
        <v>0.4133362254255003</v>
      </c>
      <c r="AB299" s="84">
        <v>154.32761923414336</v>
      </c>
      <c r="AC299" s="85">
        <v>0</v>
      </c>
      <c r="AD299" s="84">
        <v>0</v>
      </c>
      <c r="AE299" s="84">
        <v>0</v>
      </c>
      <c r="AF299" s="84">
        <v>0</v>
      </c>
      <c r="AG299" s="84">
        <v>0</v>
      </c>
      <c r="AH299" s="84">
        <v>0</v>
      </c>
      <c r="AI299" s="87">
        <f t="shared" si="196"/>
        <v>154.74095545956885</v>
      </c>
      <c r="AS299"/>
    </row>
    <row r="300" spans="1:45" ht="15">
      <c r="A300" s="8" t="s">
        <v>12</v>
      </c>
      <c r="B300" s="48">
        <v>0</v>
      </c>
      <c r="C300" s="48">
        <v>0</v>
      </c>
      <c r="D300" s="48">
        <v>0</v>
      </c>
      <c r="E300" s="48">
        <v>0</v>
      </c>
      <c r="F300" s="400"/>
      <c r="G300" s="48">
        <v>0</v>
      </c>
      <c r="H300" s="49">
        <v>0</v>
      </c>
      <c r="I300" s="50">
        <f t="shared" si="194"/>
        <v>0</v>
      </c>
      <c r="J300" s="5"/>
      <c r="K300" s="20" t="s">
        <v>12</v>
      </c>
      <c r="L300" s="51">
        <v>0</v>
      </c>
      <c r="M300" s="51">
        <v>0</v>
      </c>
      <c r="N300" s="51">
        <v>0</v>
      </c>
      <c r="O300" s="51">
        <v>0</v>
      </c>
      <c r="P300" s="51">
        <v>11.433156417321483</v>
      </c>
      <c r="Q300" s="51">
        <v>0</v>
      </c>
      <c r="R300" s="52">
        <v>0</v>
      </c>
      <c r="S300" s="53">
        <f t="shared" si="195"/>
        <v>11.433156417321483</v>
      </c>
      <c r="U300" s="30" t="s">
        <v>12</v>
      </c>
      <c r="V300" s="88">
        <v>0</v>
      </c>
      <c r="W300" s="88">
        <v>0</v>
      </c>
      <c r="X300" s="88">
        <v>0</v>
      </c>
      <c r="Y300" s="88">
        <v>0</v>
      </c>
      <c r="Z300" s="88">
        <v>0</v>
      </c>
      <c r="AA300" s="88">
        <v>0</v>
      </c>
      <c r="AB300" s="88">
        <v>11.433156417321483</v>
      </c>
      <c r="AC300" s="89">
        <v>0</v>
      </c>
      <c r="AD300" s="88">
        <v>0</v>
      </c>
      <c r="AE300" s="88">
        <v>0</v>
      </c>
      <c r="AF300" s="88">
        <v>0</v>
      </c>
      <c r="AG300" s="88">
        <v>0</v>
      </c>
      <c r="AH300" s="88">
        <v>0</v>
      </c>
      <c r="AI300" s="90">
        <f t="shared" si="196"/>
        <v>11.433156417321483</v>
      </c>
      <c r="AS300"/>
    </row>
    <row r="301" spans="1:45" ht="15">
      <c r="A301" s="9" t="s">
        <v>56</v>
      </c>
      <c r="B301" s="45">
        <v>0</v>
      </c>
      <c r="C301" s="45">
        <v>0</v>
      </c>
      <c r="D301" s="45">
        <v>0</v>
      </c>
      <c r="E301" s="45">
        <v>0</v>
      </c>
      <c r="F301" s="400"/>
      <c r="G301" s="45">
        <v>0</v>
      </c>
      <c r="H301" s="54">
        <v>0</v>
      </c>
      <c r="I301" s="44">
        <f t="shared" si="194"/>
        <v>0</v>
      </c>
      <c r="J301" s="5"/>
      <c r="K301" s="21" t="s">
        <v>56</v>
      </c>
      <c r="L301" s="45">
        <v>0</v>
      </c>
      <c r="M301" s="45">
        <v>0</v>
      </c>
      <c r="N301" s="45">
        <v>0</v>
      </c>
      <c r="O301" s="45">
        <v>0</v>
      </c>
      <c r="P301" s="45">
        <v>0</v>
      </c>
      <c r="Q301" s="45">
        <v>0</v>
      </c>
      <c r="R301" s="46">
        <v>0</v>
      </c>
      <c r="S301" s="47">
        <f t="shared" si="195"/>
        <v>0</v>
      </c>
      <c r="U301" s="31" t="s">
        <v>56</v>
      </c>
      <c r="V301" s="84">
        <v>0</v>
      </c>
      <c r="W301" s="84">
        <v>0</v>
      </c>
      <c r="X301" s="84">
        <v>0</v>
      </c>
      <c r="Y301" s="84">
        <v>0</v>
      </c>
      <c r="Z301" s="84">
        <v>0</v>
      </c>
      <c r="AA301" s="84">
        <v>0</v>
      </c>
      <c r="AB301" s="84">
        <v>0</v>
      </c>
      <c r="AC301" s="85">
        <v>0</v>
      </c>
      <c r="AD301" s="84">
        <v>0</v>
      </c>
      <c r="AE301" s="84">
        <v>0</v>
      </c>
      <c r="AF301" s="84">
        <v>0</v>
      </c>
      <c r="AG301" s="84">
        <v>0</v>
      </c>
      <c r="AH301" s="84">
        <v>0</v>
      </c>
      <c r="AI301" s="87">
        <f t="shared" si="196"/>
        <v>0</v>
      </c>
      <c r="AS301"/>
    </row>
    <row r="302" spans="1:45" ht="15">
      <c r="A302" s="8" t="s">
        <v>17</v>
      </c>
      <c r="B302" s="48">
        <v>0.52870892832486382</v>
      </c>
      <c r="C302" s="48">
        <v>9.2091618757592114E-2</v>
      </c>
      <c r="D302" s="48">
        <v>2.3024729731386886</v>
      </c>
      <c r="E302" s="48">
        <v>4.5365329437237492</v>
      </c>
      <c r="F302" s="400"/>
      <c r="G302" s="48">
        <v>0</v>
      </c>
      <c r="H302" s="49">
        <v>0</v>
      </c>
      <c r="I302" s="50">
        <f t="shared" si="194"/>
        <v>7.4598064639448936</v>
      </c>
      <c r="J302" s="5"/>
      <c r="K302" s="20" t="s">
        <v>17</v>
      </c>
      <c r="L302" s="51">
        <v>0.52870892832486382</v>
      </c>
      <c r="M302" s="51">
        <v>9.2091618757592114E-2</v>
      </c>
      <c r="N302" s="51">
        <v>2.3024729731386886</v>
      </c>
      <c r="O302" s="51">
        <v>4.5365329437237492</v>
      </c>
      <c r="P302" s="51">
        <v>7.7277492213776958E-2</v>
      </c>
      <c r="Q302" s="51">
        <v>0</v>
      </c>
      <c r="R302" s="52">
        <v>0</v>
      </c>
      <c r="S302" s="53">
        <f t="shared" si="195"/>
        <v>7.5370839561586704</v>
      </c>
      <c r="U302" s="30" t="s">
        <v>17</v>
      </c>
      <c r="V302" s="88">
        <v>0.41690216312253014</v>
      </c>
      <c r="W302" s="88">
        <v>0</v>
      </c>
      <c r="X302" s="88">
        <v>0</v>
      </c>
      <c r="Y302" s="88">
        <v>9.2091618757592114E-2</v>
      </c>
      <c r="Z302" s="88">
        <v>2.0235022691280902</v>
      </c>
      <c r="AA302" s="88">
        <v>4.5365329437237492</v>
      </c>
      <c r="AB302" s="88">
        <v>7.7277492213776958E-2</v>
      </c>
      <c r="AC302" s="89">
        <v>0.39077746921293205</v>
      </c>
      <c r="AD302" s="88">
        <v>0.11180676520233365</v>
      </c>
      <c r="AE302" s="88">
        <v>0</v>
      </c>
      <c r="AF302" s="88">
        <v>0</v>
      </c>
      <c r="AG302" s="88">
        <v>0.27897070401059842</v>
      </c>
      <c r="AH302" s="88">
        <v>0</v>
      </c>
      <c r="AI302" s="90">
        <f t="shared" si="196"/>
        <v>7.5370839561586713</v>
      </c>
      <c r="AS302"/>
    </row>
    <row r="303" spans="1:45" ht="15">
      <c r="A303" s="9" t="s">
        <v>141</v>
      </c>
      <c r="B303" s="45">
        <v>66.657355219698587</v>
      </c>
      <c r="C303" s="45">
        <v>728.25539152490478</v>
      </c>
      <c r="D303" s="45">
        <v>151.25584079239161</v>
      </c>
      <c r="E303" s="45">
        <v>0</v>
      </c>
      <c r="F303" s="400"/>
      <c r="G303" s="45">
        <v>0</v>
      </c>
      <c r="H303" s="54">
        <v>0</v>
      </c>
      <c r="I303" s="44">
        <f t="shared" si="194"/>
        <v>946.16858753699501</v>
      </c>
      <c r="J303" s="5"/>
      <c r="K303" s="21" t="s">
        <v>141</v>
      </c>
      <c r="L303" s="45">
        <v>66.657355219698587</v>
      </c>
      <c r="M303" s="45">
        <v>728.25539152490478</v>
      </c>
      <c r="N303" s="45">
        <v>151.25584079239161</v>
      </c>
      <c r="O303" s="45">
        <v>0</v>
      </c>
      <c r="P303" s="45">
        <v>0.31391503548986227</v>
      </c>
      <c r="Q303" s="45">
        <v>0</v>
      </c>
      <c r="R303" s="46">
        <v>0</v>
      </c>
      <c r="S303" s="47">
        <f t="shared" si="195"/>
        <v>946.48250257248492</v>
      </c>
      <c r="U303" s="31" t="s">
        <v>141</v>
      </c>
      <c r="V303" s="84">
        <v>59.847186597573128</v>
      </c>
      <c r="W303" s="84">
        <v>0</v>
      </c>
      <c r="X303" s="84">
        <v>0</v>
      </c>
      <c r="Y303" s="84">
        <v>728.25539152490478</v>
      </c>
      <c r="Z303" s="84">
        <v>134.62700660353161</v>
      </c>
      <c r="AA303" s="84">
        <v>0</v>
      </c>
      <c r="AB303" s="84">
        <v>0.31391503548986227</v>
      </c>
      <c r="AC303" s="85">
        <v>23.439002810985464</v>
      </c>
      <c r="AD303" s="84">
        <v>6.8101686221254614</v>
      </c>
      <c r="AE303" s="84">
        <v>0</v>
      </c>
      <c r="AF303" s="84">
        <v>0</v>
      </c>
      <c r="AG303" s="84">
        <v>16.628834188860001</v>
      </c>
      <c r="AH303" s="84">
        <v>0</v>
      </c>
      <c r="AI303" s="87">
        <f t="shared" si="196"/>
        <v>946.48250257248492</v>
      </c>
      <c r="AS303"/>
    </row>
    <row r="304" spans="1:45" ht="15">
      <c r="A304" s="8" t="s">
        <v>25</v>
      </c>
      <c r="B304" s="48">
        <v>68.563447541574661</v>
      </c>
      <c r="C304" s="48">
        <v>2.487576224314703</v>
      </c>
      <c r="D304" s="48">
        <v>8.6218974766554819</v>
      </c>
      <c r="E304" s="48">
        <v>425.2208923458017</v>
      </c>
      <c r="F304" s="400"/>
      <c r="G304" s="48">
        <v>28.613781618836562</v>
      </c>
      <c r="H304" s="49">
        <v>0</v>
      </c>
      <c r="I304" s="50">
        <f t="shared" si="194"/>
        <v>533.50759520718316</v>
      </c>
      <c r="J304" s="5"/>
      <c r="K304" s="20" t="s">
        <v>25</v>
      </c>
      <c r="L304" s="51">
        <v>68.563447541574661</v>
      </c>
      <c r="M304" s="51">
        <v>2.487576224314703</v>
      </c>
      <c r="N304" s="51">
        <v>8.6218974766554819</v>
      </c>
      <c r="O304" s="51">
        <v>425.2208923458017</v>
      </c>
      <c r="P304" s="51">
        <v>6.5772677883457966</v>
      </c>
      <c r="Q304" s="51">
        <v>28.613781618836562</v>
      </c>
      <c r="R304" s="52">
        <v>0</v>
      </c>
      <c r="S304" s="53">
        <f t="shared" si="195"/>
        <v>540.08486299552897</v>
      </c>
      <c r="U304" s="30" t="s">
        <v>25</v>
      </c>
      <c r="V304" s="88">
        <v>1.3751473871539313</v>
      </c>
      <c r="W304" s="88">
        <v>38.938914078628699</v>
      </c>
      <c r="X304" s="88">
        <v>28.613781618836562</v>
      </c>
      <c r="Y304" s="88">
        <v>2.487576224314703</v>
      </c>
      <c r="Z304" s="88">
        <v>3.7002348160282534</v>
      </c>
      <c r="AA304" s="88">
        <v>375.57340152348951</v>
      </c>
      <c r="AB304" s="88">
        <v>6.5772677883457966</v>
      </c>
      <c r="AC304" s="89">
        <v>82.818539558731473</v>
      </c>
      <c r="AD304" s="88">
        <v>28.249386075792035</v>
      </c>
      <c r="AE304" s="88">
        <v>49.647490822312193</v>
      </c>
      <c r="AF304" s="88">
        <v>0</v>
      </c>
      <c r="AG304" s="88">
        <v>4.9216626606272289</v>
      </c>
      <c r="AH304" s="88">
        <v>0</v>
      </c>
      <c r="AI304" s="90">
        <f t="shared" si="196"/>
        <v>540.08486299552897</v>
      </c>
      <c r="AS304"/>
    </row>
    <row r="305" spans="1:45" ht="15">
      <c r="A305" s="9" t="s">
        <v>24</v>
      </c>
      <c r="B305" s="45">
        <v>1.1261313781765863</v>
      </c>
      <c r="C305" s="45">
        <v>0</v>
      </c>
      <c r="D305" s="45">
        <v>7.1789538286714887</v>
      </c>
      <c r="E305" s="45">
        <v>0</v>
      </c>
      <c r="F305" s="400"/>
      <c r="G305" s="45">
        <v>0</v>
      </c>
      <c r="H305" s="54">
        <v>0</v>
      </c>
      <c r="I305" s="44">
        <f t="shared" si="194"/>
        <v>8.3050852068480747</v>
      </c>
      <c r="J305" s="5"/>
      <c r="K305" s="21" t="s">
        <v>24</v>
      </c>
      <c r="L305" s="45">
        <v>1.1261313781765863</v>
      </c>
      <c r="M305" s="45">
        <v>0</v>
      </c>
      <c r="N305" s="45">
        <v>7.1789538286714887</v>
      </c>
      <c r="O305" s="45">
        <v>0</v>
      </c>
      <c r="P305" s="45">
        <v>0</v>
      </c>
      <c r="Q305" s="45">
        <v>0</v>
      </c>
      <c r="R305" s="46">
        <v>0</v>
      </c>
      <c r="S305" s="47">
        <f t="shared" si="195"/>
        <v>8.3050852068480747</v>
      </c>
      <c r="U305" s="31" t="s">
        <v>24</v>
      </c>
      <c r="V305" s="84">
        <v>0.88804213816718869</v>
      </c>
      <c r="W305" s="84">
        <v>0</v>
      </c>
      <c r="X305" s="84">
        <v>0</v>
      </c>
      <c r="Y305" s="84">
        <v>0</v>
      </c>
      <c r="Z305" s="84">
        <v>0.3054873969647442</v>
      </c>
      <c r="AA305" s="84">
        <v>0</v>
      </c>
      <c r="AB305" s="84">
        <v>0</v>
      </c>
      <c r="AC305" s="85">
        <v>7.1115556717161414</v>
      </c>
      <c r="AD305" s="84">
        <v>0.23808924000939749</v>
      </c>
      <c r="AE305" s="84">
        <v>0</v>
      </c>
      <c r="AF305" s="84">
        <v>0</v>
      </c>
      <c r="AG305" s="84">
        <v>6.8734664317067447</v>
      </c>
      <c r="AH305" s="84">
        <v>0</v>
      </c>
      <c r="AI305" s="87">
        <f t="shared" si="196"/>
        <v>8.3050852068480747</v>
      </c>
      <c r="AS305"/>
    </row>
    <row r="306" spans="1:45" ht="15">
      <c r="A306" s="8" t="s">
        <v>57</v>
      </c>
      <c r="B306" s="48">
        <v>1.0636689167695605</v>
      </c>
      <c r="C306" s="48">
        <v>0</v>
      </c>
      <c r="D306" s="48">
        <v>0.85555978087986406</v>
      </c>
      <c r="E306" s="48">
        <v>0</v>
      </c>
      <c r="F306" s="400"/>
      <c r="G306" s="48">
        <v>0</v>
      </c>
      <c r="H306" s="49">
        <v>0</v>
      </c>
      <c r="I306" s="50">
        <f t="shared" si="194"/>
        <v>1.9192286976494246</v>
      </c>
      <c r="J306" s="5"/>
      <c r="K306" s="20" t="s">
        <v>57</v>
      </c>
      <c r="L306" s="51">
        <v>1.0636689167695605</v>
      </c>
      <c r="M306" s="51">
        <v>0</v>
      </c>
      <c r="N306" s="51">
        <v>0.85555978087986406</v>
      </c>
      <c r="O306" s="51">
        <v>0</v>
      </c>
      <c r="P306" s="51">
        <v>0</v>
      </c>
      <c r="Q306" s="51">
        <v>0</v>
      </c>
      <c r="R306" s="52">
        <v>0</v>
      </c>
      <c r="S306" s="53">
        <f t="shared" si="195"/>
        <v>1.9192286976494246</v>
      </c>
      <c r="U306" s="30" t="s">
        <v>57</v>
      </c>
      <c r="V306" s="88">
        <v>0.36997179713723843</v>
      </c>
      <c r="W306" s="88">
        <v>0</v>
      </c>
      <c r="X306" s="88">
        <v>0</v>
      </c>
      <c r="Y306" s="88">
        <v>0</v>
      </c>
      <c r="Z306" s="88">
        <v>0.85555978087986406</v>
      </c>
      <c r="AA306" s="88">
        <v>0</v>
      </c>
      <c r="AB306" s="88">
        <v>0</v>
      </c>
      <c r="AC306" s="89">
        <v>0.69369711963232217</v>
      </c>
      <c r="AD306" s="88">
        <v>0.69369711963232217</v>
      </c>
      <c r="AE306" s="88">
        <v>0</v>
      </c>
      <c r="AF306" s="88">
        <v>0</v>
      </c>
      <c r="AG306" s="88">
        <v>0</v>
      </c>
      <c r="AH306" s="88">
        <v>0</v>
      </c>
      <c r="AI306" s="90">
        <f t="shared" si="196"/>
        <v>1.9192286976494248</v>
      </c>
      <c r="AS306"/>
    </row>
    <row r="307" spans="1:45" ht="15">
      <c r="A307" s="9" t="s">
        <v>22</v>
      </c>
      <c r="B307" s="45">
        <v>14.021962131970295</v>
      </c>
      <c r="C307" s="45">
        <v>0</v>
      </c>
      <c r="D307" s="45">
        <v>0</v>
      </c>
      <c r="E307" s="45">
        <v>0</v>
      </c>
      <c r="F307" s="400"/>
      <c r="G307" s="45">
        <v>0</v>
      </c>
      <c r="H307" s="54">
        <v>0</v>
      </c>
      <c r="I307" s="44">
        <f t="shared" si="194"/>
        <v>14.021962131970295</v>
      </c>
      <c r="J307" s="5"/>
      <c r="K307" s="21" t="s">
        <v>22</v>
      </c>
      <c r="L307" s="45">
        <v>14.021962131970295</v>
      </c>
      <c r="M307" s="45">
        <v>0</v>
      </c>
      <c r="N307" s="45">
        <v>0</v>
      </c>
      <c r="O307" s="45">
        <v>0</v>
      </c>
      <c r="P307" s="45">
        <v>5.6316364150404068</v>
      </c>
      <c r="Q307" s="45">
        <v>0</v>
      </c>
      <c r="R307" s="46">
        <v>0</v>
      </c>
      <c r="S307" s="47">
        <f t="shared" si="195"/>
        <v>19.653598547010702</v>
      </c>
      <c r="U307" s="31" t="s">
        <v>22</v>
      </c>
      <c r="V307" s="84">
        <v>14.021962131970295</v>
      </c>
      <c r="W307" s="84">
        <v>0</v>
      </c>
      <c r="X307" s="84">
        <v>0</v>
      </c>
      <c r="Y307" s="84">
        <v>0</v>
      </c>
      <c r="Z307" s="84">
        <v>0</v>
      </c>
      <c r="AA307" s="84">
        <v>0</v>
      </c>
      <c r="AB307" s="84">
        <v>5.6316364150404068</v>
      </c>
      <c r="AC307" s="85">
        <v>0</v>
      </c>
      <c r="AD307" s="84">
        <v>0</v>
      </c>
      <c r="AE307" s="84">
        <v>0</v>
      </c>
      <c r="AF307" s="84">
        <v>0</v>
      </c>
      <c r="AG307" s="84">
        <v>0</v>
      </c>
      <c r="AH307" s="84">
        <v>0</v>
      </c>
      <c r="AI307" s="87">
        <f t="shared" si="196"/>
        <v>19.653598547010702</v>
      </c>
      <c r="AS307"/>
    </row>
    <row r="308" spans="1:45" ht="15">
      <c r="A308" s="8" t="s">
        <v>21</v>
      </c>
      <c r="B308" s="48">
        <v>0</v>
      </c>
      <c r="C308" s="48">
        <v>0</v>
      </c>
      <c r="D308" s="48">
        <v>0</v>
      </c>
      <c r="E308" s="48">
        <v>0</v>
      </c>
      <c r="F308" s="400"/>
      <c r="G308" s="48">
        <v>0</v>
      </c>
      <c r="H308" s="49">
        <v>0</v>
      </c>
      <c r="I308" s="50">
        <f t="shared" si="194"/>
        <v>0</v>
      </c>
      <c r="J308" s="5"/>
      <c r="K308" s="20" t="s">
        <v>21</v>
      </c>
      <c r="L308" s="51">
        <v>0</v>
      </c>
      <c r="M308" s="51">
        <v>0</v>
      </c>
      <c r="N308" s="51">
        <v>0</v>
      </c>
      <c r="O308" s="51">
        <v>0</v>
      </c>
      <c r="P308" s="51">
        <v>0</v>
      </c>
      <c r="Q308" s="51">
        <v>0</v>
      </c>
      <c r="R308" s="52">
        <v>0</v>
      </c>
      <c r="S308" s="53">
        <f t="shared" si="195"/>
        <v>0</v>
      </c>
      <c r="U308" s="30" t="s">
        <v>58</v>
      </c>
      <c r="V308" s="88">
        <v>0</v>
      </c>
      <c r="W308" s="88">
        <v>0</v>
      </c>
      <c r="X308" s="88">
        <v>0</v>
      </c>
      <c r="Y308" s="88">
        <v>0</v>
      </c>
      <c r="Z308" s="88">
        <v>0</v>
      </c>
      <c r="AA308" s="88">
        <v>0</v>
      </c>
      <c r="AB308" s="88">
        <v>0</v>
      </c>
      <c r="AC308" s="89">
        <v>0</v>
      </c>
      <c r="AD308" s="88">
        <v>0</v>
      </c>
      <c r="AE308" s="88">
        <v>0</v>
      </c>
      <c r="AF308" s="88">
        <v>0</v>
      </c>
      <c r="AG308" s="88">
        <v>0</v>
      </c>
      <c r="AH308" s="88">
        <v>0</v>
      </c>
      <c r="AI308" s="90">
        <f t="shared" si="196"/>
        <v>0</v>
      </c>
      <c r="AS308"/>
    </row>
    <row r="309" spans="1:45" ht="15">
      <c r="A309" s="10" t="s">
        <v>61</v>
      </c>
      <c r="B309" s="45">
        <v>0</v>
      </c>
      <c r="C309" s="45">
        <v>0</v>
      </c>
      <c r="D309" s="45">
        <v>0</v>
      </c>
      <c r="E309" s="45">
        <v>0</v>
      </c>
      <c r="F309" s="400"/>
      <c r="G309" s="45">
        <v>0</v>
      </c>
      <c r="H309" s="54">
        <v>0</v>
      </c>
      <c r="I309" s="44">
        <f t="shared" si="194"/>
        <v>0</v>
      </c>
      <c r="J309" s="5"/>
      <c r="K309" s="22" t="s">
        <v>61</v>
      </c>
      <c r="L309" s="45">
        <v>0</v>
      </c>
      <c r="M309" s="45">
        <v>0</v>
      </c>
      <c r="N309" s="45">
        <v>0</v>
      </c>
      <c r="O309" s="45">
        <v>0</v>
      </c>
      <c r="P309" s="45">
        <v>0</v>
      </c>
      <c r="Q309" s="45">
        <v>0</v>
      </c>
      <c r="R309" s="46">
        <v>0</v>
      </c>
      <c r="S309" s="47">
        <f t="shared" si="195"/>
        <v>0</v>
      </c>
      <c r="U309" s="32" t="s">
        <v>59</v>
      </c>
      <c r="V309" s="84">
        <v>0</v>
      </c>
      <c r="W309" s="84">
        <v>0</v>
      </c>
      <c r="X309" s="84">
        <v>0</v>
      </c>
      <c r="Y309" s="84">
        <v>0</v>
      </c>
      <c r="Z309" s="84">
        <v>0</v>
      </c>
      <c r="AA309" s="84">
        <v>0</v>
      </c>
      <c r="AB309" s="84">
        <v>0</v>
      </c>
      <c r="AC309" s="85">
        <v>0</v>
      </c>
      <c r="AD309" s="86">
        <v>0</v>
      </c>
      <c r="AE309" s="86">
        <v>0</v>
      </c>
      <c r="AF309" s="86">
        <v>0</v>
      </c>
      <c r="AG309" s="86">
        <v>0</v>
      </c>
      <c r="AH309" s="86">
        <v>0</v>
      </c>
      <c r="AI309" s="87">
        <f t="shared" si="196"/>
        <v>0</v>
      </c>
      <c r="AS309"/>
    </row>
    <row r="310" spans="1:45">
      <c r="A310" s="11" t="s">
        <v>23</v>
      </c>
      <c r="B310" s="55">
        <v>0</v>
      </c>
      <c r="C310" s="55">
        <v>0</v>
      </c>
      <c r="D310" s="55">
        <v>0</v>
      </c>
      <c r="E310" s="55">
        <v>0</v>
      </c>
      <c r="F310" s="400"/>
      <c r="G310" s="55">
        <v>0</v>
      </c>
      <c r="H310" s="56">
        <v>0</v>
      </c>
      <c r="I310" s="57">
        <f t="shared" si="194"/>
        <v>0</v>
      </c>
      <c r="J310" s="5"/>
      <c r="K310" s="23" t="s">
        <v>23</v>
      </c>
      <c r="L310" s="58">
        <v>0</v>
      </c>
      <c r="M310" s="58">
        <v>0</v>
      </c>
      <c r="N310" s="58">
        <v>0</v>
      </c>
      <c r="O310" s="58">
        <v>0</v>
      </c>
      <c r="P310" s="58">
        <v>0</v>
      </c>
      <c r="Q310" s="58">
        <v>0</v>
      </c>
      <c r="R310" s="59">
        <v>0</v>
      </c>
      <c r="S310" s="60">
        <f t="shared" si="195"/>
        <v>0</v>
      </c>
      <c r="U310" s="33" t="s">
        <v>62</v>
      </c>
      <c r="V310" s="91">
        <v>0</v>
      </c>
      <c r="W310" s="91">
        <v>0</v>
      </c>
      <c r="X310" s="91">
        <v>0</v>
      </c>
      <c r="Y310" s="91">
        <v>0</v>
      </c>
      <c r="Z310" s="91">
        <v>0</v>
      </c>
      <c r="AA310" s="91">
        <v>0</v>
      </c>
      <c r="AB310" s="91">
        <v>0</v>
      </c>
      <c r="AC310" s="91">
        <v>0</v>
      </c>
      <c r="AD310" s="91">
        <v>0</v>
      </c>
      <c r="AE310" s="91">
        <v>0</v>
      </c>
      <c r="AF310" s="91">
        <v>0</v>
      </c>
      <c r="AG310" s="91">
        <v>0</v>
      </c>
      <c r="AH310" s="92">
        <v>0</v>
      </c>
      <c r="AI310" s="93">
        <f t="shared" si="196"/>
        <v>0</v>
      </c>
      <c r="AS310"/>
    </row>
    <row r="311" spans="1:45">
      <c r="A311" s="12" t="s">
        <v>19</v>
      </c>
      <c r="B311" s="61">
        <v>0</v>
      </c>
      <c r="C311" s="61">
        <v>0</v>
      </c>
      <c r="D311" s="61">
        <v>0</v>
      </c>
      <c r="E311" s="61">
        <v>0</v>
      </c>
      <c r="F311" s="400"/>
      <c r="G311" s="61">
        <v>0</v>
      </c>
      <c r="H311" s="62">
        <v>0</v>
      </c>
      <c r="I311" s="63">
        <f t="shared" si="194"/>
        <v>0</v>
      </c>
      <c r="J311" s="5"/>
      <c r="K311" s="24" t="s">
        <v>19</v>
      </c>
      <c r="L311" s="61">
        <v>0</v>
      </c>
      <c r="M311" s="61">
        <v>0</v>
      </c>
      <c r="N311" s="61">
        <v>0</v>
      </c>
      <c r="O311" s="61">
        <v>0</v>
      </c>
      <c r="P311" s="61">
        <v>0</v>
      </c>
      <c r="Q311" s="61">
        <v>0</v>
      </c>
      <c r="R311" s="64">
        <v>0</v>
      </c>
      <c r="S311" s="65">
        <f t="shared" si="195"/>
        <v>0</v>
      </c>
      <c r="U311" s="34" t="s">
        <v>19</v>
      </c>
      <c r="V311" s="94">
        <v>0</v>
      </c>
      <c r="W311" s="94">
        <v>0</v>
      </c>
      <c r="X311" s="94">
        <v>0</v>
      </c>
      <c r="Y311" s="94">
        <v>0</v>
      </c>
      <c r="Z311" s="94">
        <v>0</v>
      </c>
      <c r="AA311" s="94">
        <v>0</v>
      </c>
      <c r="AB311" s="94">
        <v>0</v>
      </c>
      <c r="AC311" s="94">
        <v>0</v>
      </c>
      <c r="AD311" s="95">
        <v>0</v>
      </c>
      <c r="AE311" s="95">
        <v>0</v>
      </c>
      <c r="AF311" s="95">
        <v>0</v>
      </c>
      <c r="AG311" s="95">
        <v>0</v>
      </c>
      <c r="AH311" s="95">
        <v>0</v>
      </c>
      <c r="AI311" s="96">
        <f t="shared" si="196"/>
        <v>0</v>
      </c>
      <c r="AS311"/>
    </row>
    <row r="312" spans="1:45">
      <c r="A312" s="11" t="s">
        <v>20</v>
      </c>
      <c r="B312" s="55">
        <v>0</v>
      </c>
      <c r="C312" s="55">
        <v>0</v>
      </c>
      <c r="D312" s="55">
        <v>0</v>
      </c>
      <c r="E312" s="55">
        <v>0</v>
      </c>
      <c r="F312" s="400"/>
      <c r="G312" s="55">
        <v>0</v>
      </c>
      <c r="H312" s="56">
        <v>0</v>
      </c>
      <c r="I312" s="57">
        <f t="shared" si="194"/>
        <v>0</v>
      </c>
      <c r="J312" s="5"/>
      <c r="K312" s="23" t="s">
        <v>20</v>
      </c>
      <c r="L312" s="58">
        <v>0</v>
      </c>
      <c r="M312" s="58">
        <v>0</v>
      </c>
      <c r="N312" s="58">
        <v>0</v>
      </c>
      <c r="O312" s="58">
        <v>0</v>
      </c>
      <c r="P312" s="58">
        <v>0</v>
      </c>
      <c r="Q312" s="58">
        <v>0</v>
      </c>
      <c r="R312" s="59">
        <v>0</v>
      </c>
      <c r="S312" s="60">
        <f t="shared" si="195"/>
        <v>0</v>
      </c>
      <c r="U312" s="33" t="s">
        <v>20</v>
      </c>
      <c r="V312" s="91">
        <v>0</v>
      </c>
      <c r="W312" s="91">
        <v>0</v>
      </c>
      <c r="X312" s="91">
        <v>0</v>
      </c>
      <c r="Y312" s="91">
        <v>0</v>
      </c>
      <c r="Z312" s="91">
        <v>0</v>
      </c>
      <c r="AA312" s="91">
        <v>0</v>
      </c>
      <c r="AB312" s="91">
        <v>0</v>
      </c>
      <c r="AC312" s="91">
        <v>0</v>
      </c>
      <c r="AD312" s="91">
        <v>0</v>
      </c>
      <c r="AE312" s="91">
        <v>0</v>
      </c>
      <c r="AF312" s="91">
        <v>0</v>
      </c>
      <c r="AG312" s="91">
        <v>0</v>
      </c>
      <c r="AH312" s="92">
        <v>0</v>
      </c>
      <c r="AI312" s="93">
        <f t="shared" si="196"/>
        <v>0</v>
      </c>
      <c r="AS312"/>
    </row>
    <row r="313" spans="1:45" ht="15" thickBot="1">
      <c r="A313" s="13" t="s">
        <v>11</v>
      </c>
      <c r="B313" s="66">
        <v>0</v>
      </c>
      <c r="C313" s="66">
        <v>0</v>
      </c>
      <c r="D313" s="66">
        <v>0</v>
      </c>
      <c r="E313" s="66">
        <v>0</v>
      </c>
      <c r="F313" s="401"/>
      <c r="G313" s="66">
        <v>0</v>
      </c>
      <c r="H313" s="67">
        <v>0</v>
      </c>
      <c r="I313" s="68">
        <f t="shared" si="194"/>
        <v>0</v>
      </c>
      <c r="J313" s="5"/>
      <c r="K313" s="25" t="s">
        <v>11</v>
      </c>
      <c r="L313" s="66">
        <v>0</v>
      </c>
      <c r="M313" s="66">
        <v>0</v>
      </c>
      <c r="N313" s="66">
        <v>0</v>
      </c>
      <c r="O313" s="66">
        <v>0</v>
      </c>
      <c r="P313" s="66">
        <v>0</v>
      </c>
      <c r="Q313" s="66">
        <v>0</v>
      </c>
      <c r="R313" s="69">
        <v>0</v>
      </c>
      <c r="S313" s="70">
        <f t="shared" si="195"/>
        <v>0</v>
      </c>
      <c r="U313" s="34" t="s">
        <v>11</v>
      </c>
      <c r="V313" s="94">
        <v>0</v>
      </c>
      <c r="W313" s="94">
        <v>0</v>
      </c>
      <c r="X313" s="94">
        <v>0</v>
      </c>
      <c r="Y313" s="94">
        <v>0</v>
      </c>
      <c r="Z313" s="94">
        <v>0</v>
      </c>
      <c r="AA313" s="94">
        <v>0</v>
      </c>
      <c r="AB313" s="94">
        <v>0</v>
      </c>
      <c r="AC313" s="94">
        <v>0</v>
      </c>
      <c r="AD313" s="95">
        <v>0</v>
      </c>
      <c r="AE313" s="95">
        <v>0</v>
      </c>
      <c r="AF313" s="95">
        <v>0</v>
      </c>
      <c r="AG313" s="95">
        <v>0</v>
      </c>
      <c r="AH313" s="95">
        <v>0</v>
      </c>
      <c r="AI313" s="96">
        <f t="shared" si="196"/>
        <v>0</v>
      </c>
      <c r="AS313"/>
    </row>
    <row r="314" spans="1:45" ht="15">
      <c r="A314" s="14" t="s">
        <v>26</v>
      </c>
      <c r="B314" s="71">
        <f>SUM(B293:B309)</f>
        <v>191.53871550721087</v>
      </c>
      <c r="C314" s="71">
        <f t="shared" ref="C314:I314" si="197">SUM(C293:C309)</f>
        <v>814.31049673632242</v>
      </c>
      <c r="D314" s="71">
        <f t="shared" si="197"/>
        <v>186.81888261112582</v>
      </c>
      <c r="E314" s="71">
        <f t="shared" si="197"/>
        <v>430.32562244461701</v>
      </c>
      <c r="F314" s="71">
        <f t="shared" si="197"/>
        <v>0</v>
      </c>
      <c r="G314" s="71">
        <f t="shared" si="197"/>
        <v>28.613781618836562</v>
      </c>
      <c r="H314" s="72">
        <f t="shared" si="197"/>
        <v>0</v>
      </c>
      <c r="I314" s="44">
        <f t="shared" si="197"/>
        <v>1651.6074989181129</v>
      </c>
      <c r="J314" s="5"/>
      <c r="K314" s="26" t="s">
        <v>26</v>
      </c>
      <c r="L314" s="71">
        <f>SUM(L293:L309)</f>
        <v>191.53871550721087</v>
      </c>
      <c r="M314" s="71">
        <f t="shared" ref="M314:S314" si="198">SUM(M293:M309)</f>
        <v>814.31049673632242</v>
      </c>
      <c r="N314" s="71">
        <f t="shared" si="198"/>
        <v>186.81888261112582</v>
      </c>
      <c r="O314" s="71">
        <f t="shared" si="198"/>
        <v>430.32562244461701</v>
      </c>
      <c r="P314" s="71">
        <f t="shared" si="198"/>
        <v>178.36087238255467</v>
      </c>
      <c r="Q314" s="71">
        <f t="shared" si="198"/>
        <v>28.613781618836562</v>
      </c>
      <c r="R314" s="72">
        <f t="shared" si="198"/>
        <v>0</v>
      </c>
      <c r="S314" s="73">
        <f t="shared" si="198"/>
        <v>1829.9683713006677</v>
      </c>
      <c r="U314" s="35" t="s">
        <v>60</v>
      </c>
      <c r="V314" s="97">
        <f>SUM(V293:V309)</f>
        <v>115.40044109814843</v>
      </c>
      <c r="W314" s="97">
        <f t="shared" ref="W314:AH314" si="199">SUM(W293:W309)</f>
        <v>38.938914078628699</v>
      </c>
      <c r="X314" s="97">
        <f t="shared" si="199"/>
        <v>28.613781618836562</v>
      </c>
      <c r="Y314" s="97">
        <f t="shared" si="199"/>
        <v>814.31049673632242</v>
      </c>
      <c r="Z314" s="97">
        <f t="shared" si="199"/>
        <v>156.56219376939021</v>
      </c>
      <c r="AA314" s="97">
        <f t="shared" si="199"/>
        <v>380.67813162230482</v>
      </c>
      <c r="AB314" s="97">
        <f t="shared" si="199"/>
        <v>178.36087238255467</v>
      </c>
      <c r="AC314" s="97">
        <f t="shared" si="199"/>
        <v>117.10353999448157</v>
      </c>
      <c r="AD314" s="98">
        <f t="shared" si="199"/>
        <v>37.199360330433755</v>
      </c>
      <c r="AE314" s="98">
        <f t="shared" si="199"/>
        <v>49.647490822312193</v>
      </c>
      <c r="AF314" s="98">
        <f t="shared" si="199"/>
        <v>0</v>
      </c>
      <c r="AG314" s="98">
        <f t="shared" si="199"/>
        <v>30.256688841735595</v>
      </c>
      <c r="AH314" s="98">
        <f t="shared" si="199"/>
        <v>0</v>
      </c>
      <c r="AI314" s="99">
        <f>SUM(V314:AC314)</f>
        <v>1829.9683713006671</v>
      </c>
      <c r="AS314"/>
    </row>
    <row r="315" spans="1:45" s="2" customFormat="1" ht="15" thickBot="1">
      <c r="A315" s="15" t="s">
        <v>100</v>
      </c>
      <c r="B315" s="100">
        <f>IF($I314=0,"-",B314/$I314)</f>
        <v>0.11597108612831952</v>
      </c>
      <c r="C315" s="100">
        <f t="shared" ref="C315:H315" si="200">IF($I314=0,"-",C314/$I314)</f>
        <v>0.49304117187027624</v>
      </c>
      <c r="D315" s="100">
        <f t="shared" si="200"/>
        <v>0.11311336545365755</v>
      </c>
      <c r="E315" s="100">
        <f t="shared" si="200"/>
        <v>0.26054956926903167</v>
      </c>
      <c r="F315" s="100">
        <f t="shared" si="200"/>
        <v>0</v>
      </c>
      <c r="G315" s="100">
        <f t="shared" si="200"/>
        <v>1.7324807278714858E-2</v>
      </c>
      <c r="H315" s="101">
        <f t="shared" si="200"/>
        <v>0</v>
      </c>
      <c r="I315" s="102">
        <f>SUM(B315:H315)</f>
        <v>0.99999999999999978</v>
      </c>
      <c r="J315"/>
      <c r="K315" s="27" t="s">
        <v>100</v>
      </c>
      <c r="L315" s="76">
        <f>IF($S314=0,"-",L314/$S314)</f>
        <v>0.10466777377746309</v>
      </c>
      <c r="M315" s="76">
        <f t="shared" ref="M315:R315" si="201">IF($S314=0,"-",M314/$S314)</f>
        <v>0.44498610440875724</v>
      </c>
      <c r="N315" s="76">
        <f t="shared" si="201"/>
        <v>0.10208858554114926</v>
      </c>
      <c r="O315" s="76">
        <f t="shared" si="201"/>
        <v>0.23515467764000691</v>
      </c>
      <c r="P315" s="76">
        <f t="shared" si="201"/>
        <v>9.7466642145177057E-2</v>
      </c>
      <c r="Q315" s="76">
        <f t="shared" si="201"/>
        <v>1.5636216487446196E-2</v>
      </c>
      <c r="R315" s="77">
        <f t="shared" si="201"/>
        <v>0</v>
      </c>
      <c r="S315" s="78">
        <f>SUM(L315:R315)</f>
        <v>0.99999999999999978</v>
      </c>
      <c r="U315" s="36" t="s">
        <v>100</v>
      </c>
      <c r="V315" s="103">
        <f>+V314/$AI314</f>
        <v>6.3061440245618286E-2</v>
      </c>
      <c r="W315" s="103">
        <f t="shared" ref="W315:AH315" si="202">+W314/$AI314</f>
        <v>2.1278462890018422E-2</v>
      </c>
      <c r="X315" s="103">
        <f t="shared" si="202"/>
        <v>1.5636216487446203E-2</v>
      </c>
      <c r="Y315" s="103">
        <f t="shared" si="202"/>
        <v>0.44498610440875741</v>
      </c>
      <c r="Z315" s="103">
        <f t="shared" si="202"/>
        <v>8.5554590027210234E-2</v>
      </c>
      <c r="AA315" s="103">
        <f t="shared" si="202"/>
        <v>0.20802443233034365</v>
      </c>
      <c r="AB315" s="103">
        <f t="shared" si="202"/>
        <v>9.7466642145177085E-2</v>
      </c>
      <c r="AC315" s="103">
        <f t="shared" si="202"/>
        <v>6.3992111465428839E-2</v>
      </c>
      <c r="AD315" s="103">
        <f t="shared" si="202"/>
        <v>2.032787064182643E-2</v>
      </c>
      <c r="AE315" s="103">
        <f t="shared" si="202"/>
        <v>2.7130245309663344E-2</v>
      </c>
      <c r="AF315" s="103">
        <f t="shared" si="202"/>
        <v>0</v>
      </c>
      <c r="AG315" s="103">
        <f t="shared" si="202"/>
        <v>1.6533995513939061E-2</v>
      </c>
      <c r="AH315" s="103">
        <f t="shared" si="202"/>
        <v>0</v>
      </c>
      <c r="AI315" s="104">
        <f>SUM(V315:AC315)</f>
        <v>1.0000000000000002</v>
      </c>
    </row>
    <row r="316" spans="1:45" ht="15" thickBot="1">
      <c r="A316" s="16"/>
      <c r="B316" s="16"/>
      <c r="C316" s="16"/>
      <c r="D316" s="16"/>
      <c r="E316" s="16"/>
      <c r="F316" s="16"/>
      <c r="G316" s="16"/>
      <c r="H316" s="16"/>
      <c r="I316" s="16"/>
      <c r="K316" s="16"/>
      <c r="L316" s="16"/>
      <c r="M316" s="16"/>
      <c r="N316" s="16"/>
      <c r="O316" s="16"/>
      <c r="P316" s="16"/>
      <c r="Q316" s="16"/>
      <c r="R316" s="16"/>
      <c r="S316" s="16"/>
      <c r="AI316" s="5"/>
      <c r="AS316"/>
    </row>
    <row r="317" spans="1:45" ht="28.5">
      <c r="A317" s="431" t="s">
        <v>36</v>
      </c>
      <c r="B317" s="37" t="s">
        <v>0</v>
      </c>
      <c r="C317" s="37" t="s">
        <v>1</v>
      </c>
      <c r="D317" s="37" t="s">
        <v>2</v>
      </c>
      <c r="E317" s="37" t="s">
        <v>3</v>
      </c>
      <c r="F317" s="37" t="s">
        <v>27</v>
      </c>
      <c r="G317" s="37" t="s">
        <v>4</v>
      </c>
      <c r="H317" s="37" t="s">
        <v>5</v>
      </c>
      <c r="I317" s="38" t="s">
        <v>6</v>
      </c>
      <c r="K317" s="381" t="s">
        <v>36</v>
      </c>
      <c r="L317" s="39" t="s">
        <v>0</v>
      </c>
      <c r="M317" s="39" t="s">
        <v>1</v>
      </c>
      <c r="N317" s="39" t="s">
        <v>2</v>
      </c>
      <c r="O317" s="39" t="s">
        <v>3</v>
      </c>
      <c r="P317" s="39" t="s">
        <v>27</v>
      </c>
      <c r="Q317" s="39" t="s">
        <v>4</v>
      </c>
      <c r="R317" s="39" t="s">
        <v>5</v>
      </c>
      <c r="S317" s="40" t="s">
        <v>6</v>
      </c>
      <c r="U317" s="383" t="s">
        <v>36</v>
      </c>
      <c r="V317" s="79" t="s">
        <v>69</v>
      </c>
      <c r="W317" s="79" t="s">
        <v>70</v>
      </c>
      <c r="X317" s="79" t="s">
        <v>4</v>
      </c>
      <c r="Y317" s="79" t="s">
        <v>1</v>
      </c>
      <c r="Z317" s="79" t="s">
        <v>2</v>
      </c>
      <c r="AA317" s="79" t="s">
        <v>3</v>
      </c>
      <c r="AB317" s="79" t="s">
        <v>52</v>
      </c>
      <c r="AC317" s="79" t="s">
        <v>64</v>
      </c>
      <c r="AD317" s="80" t="s">
        <v>72</v>
      </c>
      <c r="AE317" s="80" t="s">
        <v>79</v>
      </c>
      <c r="AF317" s="80" t="s">
        <v>73</v>
      </c>
      <c r="AG317" s="80" t="s">
        <v>80</v>
      </c>
      <c r="AH317" s="80" t="s">
        <v>81</v>
      </c>
      <c r="AI317" s="81" t="s">
        <v>60</v>
      </c>
      <c r="AS317"/>
    </row>
    <row r="318" spans="1:45" ht="15" customHeight="1">
      <c r="A318" s="432" t="s">
        <v>36</v>
      </c>
      <c r="B318" s="372" t="s">
        <v>109</v>
      </c>
      <c r="C318" s="373"/>
      <c r="D318" s="373"/>
      <c r="E318" s="373"/>
      <c r="F318" s="373"/>
      <c r="G318" s="373"/>
      <c r="H318" s="373"/>
      <c r="I318" s="374"/>
      <c r="K318" s="382" t="s">
        <v>36</v>
      </c>
      <c r="L318" s="369" t="s">
        <v>109</v>
      </c>
      <c r="M318" s="370"/>
      <c r="N318" s="370"/>
      <c r="O318" s="370"/>
      <c r="P318" s="370"/>
      <c r="Q318" s="370"/>
      <c r="R318" s="370"/>
      <c r="S318" s="371"/>
      <c r="U318" s="384" t="s">
        <v>36</v>
      </c>
      <c r="V318" s="379" t="s">
        <v>109</v>
      </c>
      <c r="W318" s="379"/>
      <c r="X318" s="379"/>
      <c r="Y318" s="379"/>
      <c r="Z318" s="379"/>
      <c r="AA318" s="379"/>
      <c r="AB318" s="379"/>
      <c r="AC318" s="379"/>
      <c r="AD318" s="379"/>
      <c r="AE318" s="379"/>
      <c r="AF318" s="379"/>
      <c r="AG318" s="379"/>
      <c r="AH318" s="379"/>
      <c r="AI318" s="380"/>
      <c r="AS318"/>
    </row>
    <row r="319" spans="1:45" ht="15">
      <c r="A319" s="7" t="s">
        <v>7</v>
      </c>
      <c r="B319" s="42">
        <v>0</v>
      </c>
      <c r="C319" s="42">
        <v>0</v>
      </c>
      <c r="D319" s="42">
        <v>0</v>
      </c>
      <c r="E319" s="42">
        <v>0</v>
      </c>
      <c r="F319" s="399"/>
      <c r="G319" s="42">
        <v>0</v>
      </c>
      <c r="H319" s="43">
        <v>0</v>
      </c>
      <c r="I319" s="44">
        <f>SUM(B319:H319)</f>
        <v>0</v>
      </c>
      <c r="J319" s="5"/>
      <c r="K319" s="28" t="s">
        <v>7</v>
      </c>
      <c r="L319" s="42">
        <v>0</v>
      </c>
      <c r="M319" s="42">
        <v>0</v>
      </c>
      <c r="N319" s="42">
        <v>0</v>
      </c>
      <c r="O319" s="42">
        <v>0</v>
      </c>
      <c r="P319" s="42">
        <v>0</v>
      </c>
      <c r="Q319" s="42">
        <v>0</v>
      </c>
      <c r="R319" s="82">
        <v>0</v>
      </c>
      <c r="S319" s="83">
        <f>SUM(L319:R319)</f>
        <v>0</v>
      </c>
      <c r="U319" s="29" t="s">
        <v>7</v>
      </c>
      <c r="V319" s="84">
        <v>0</v>
      </c>
      <c r="W319" s="84">
        <v>0</v>
      </c>
      <c r="X319" s="84">
        <v>0</v>
      </c>
      <c r="Y319" s="84">
        <v>0</v>
      </c>
      <c r="Z319" s="84">
        <v>0</v>
      </c>
      <c r="AA319" s="84">
        <v>0</v>
      </c>
      <c r="AB319" s="84">
        <v>0</v>
      </c>
      <c r="AC319" s="85">
        <v>0</v>
      </c>
      <c r="AD319" s="86">
        <v>0</v>
      </c>
      <c r="AE319" s="86">
        <v>0</v>
      </c>
      <c r="AF319" s="86">
        <v>0</v>
      </c>
      <c r="AG319" s="86">
        <v>0</v>
      </c>
      <c r="AH319" s="86">
        <v>0</v>
      </c>
      <c r="AI319" s="87">
        <f>SUM(V319:AC319)</f>
        <v>0</v>
      </c>
      <c r="AS319"/>
    </row>
    <row r="320" spans="1:45" ht="15">
      <c r="A320" s="8" t="s">
        <v>8</v>
      </c>
      <c r="B320" s="48">
        <v>0</v>
      </c>
      <c r="C320" s="48">
        <v>0</v>
      </c>
      <c r="D320" s="48">
        <v>0</v>
      </c>
      <c r="E320" s="48">
        <v>0</v>
      </c>
      <c r="F320" s="400"/>
      <c r="G320" s="48">
        <v>0</v>
      </c>
      <c r="H320" s="49">
        <v>0</v>
      </c>
      <c r="I320" s="50">
        <f t="shared" ref="I320:I339" si="203">SUM(B320:H320)</f>
        <v>0</v>
      </c>
      <c r="J320" s="5"/>
      <c r="K320" s="20" t="s">
        <v>8</v>
      </c>
      <c r="L320" s="51">
        <v>0</v>
      </c>
      <c r="M320" s="51">
        <v>0</v>
      </c>
      <c r="N320" s="51">
        <v>0</v>
      </c>
      <c r="O320" s="51">
        <v>0</v>
      </c>
      <c r="P320" s="51">
        <v>0</v>
      </c>
      <c r="Q320" s="51">
        <v>0</v>
      </c>
      <c r="R320" s="52">
        <v>0</v>
      </c>
      <c r="S320" s="53">
        <f t="shared" ref="S320:S339" si="204">SUM(L320:R320)</f>
        <v>0</v>
      </c>
      <c r="U320" s="30" t="s">
        <v>8</v>
      </c>
      <c r="V320" s="88">
        <v>0</v>
      </c>
      <c r="W320" s="88">
        <v>0</v>
      </c>
      <c r="X320" s="88">
        <v>0</v>
      </c>
      <c r="Y320" s="88">
        <v>0</v>
      </c>
      <c r="Z320" s="88">
        <v>0</v>
      </c>
      <c r="AA320" s="88">
        <v>0</v>
      </c>
      <c r="AB320" s="88">
        <v>0</v>
      </c>
      <c r="AC320" s="89">
        <v>0</v>
      </c>
      <c r="AD320" s="88">
        <v>0</v>
      </c>
      <c r="AE320" s="88">
        <v>0</v>
      </c>
      <c r="AF320" s="88">
        <v>0</v>
      </c>
      <c r="AG320" s="88">
        <v>0</v>
      </c>
      <c r="AH320" s="88">
        <v>0</v>
      </c>
      <c r="AI320" s="90">
        <f t="shared" ref="AI320:AI339" si="205">SUM(V320:AC320)</f>
        <v>0</v>
      </c>
      <c r="AS320"/>
    </row>
    <row r="321" spans="1:45" ht="15">
      <c r="A321" s="9" t="s">
        <v>10</v>
      </c>
      <c r="B321" s="45">
        <v>0</v>
      </c>
      <c r="C321" s="45">
        <v>0</v>
      </c>
      <c r="D321" s="45">
        <v>0</v>
      </c>
      <c r="E321" s="45">
        <v>0</v>
      </c>
      <c r="F321" s="400"/>
      <c r="G321" s="45">
        <v>0</v>
      </c>
      <c r="H321" s="54">
        <v>0</v>
      </c>
      <c r="I321" s="44">
        <f t="shared" si="203"/>
        <v>0</v>
      </c>
      <c r="J321" s="5"/>
      <c r="K321" s="21" t="s">
        <v>10</v>
      </c>
      <c r="L321" s="45">
        <v>0</v>
      </c>
      <c r="M321" s="45">
        <v>0</v>
      </c>
      <c r="N321" s="45">
        <v>0</v>
      </c>
      <c r="O321" s="45">
        <v>0</v>
      </c>
      <c r="P321" s="45">
        <v>0</v>
      </c>
      <c r="Q321" s="45">
        <v>0</v>
      </c>
      <c r="R321" s="46">
        <v>0</v>
      </c>
      <c r="S321" s="47">
        <f t="shared" si="204"/>
        <v>0</v>
      </c>
      <c r="U321" s="31" t="s">
        <v>10</v>
      </c>
      <c r="V321" s="84">
        <v>0</v>
      </c>
      <c r="W321" s="84">
        <v>0</v>
      </c>
      <c r="X321" s="84">
        <v>0</v>
      </c>
      <c r="Y321" s="84">
        <v>0</v>
      </c>
      <c r="Z321" s="84">
        <v>0</v>
      </c>
      <c r="AA321" s="84">
        <v>0</v>
      </c>
      <c r="AB321" s="84">
        <v>0</v>
      </c>
      <c r="AC321" s="85">
        <v>0</v>
      </c>
      <c r="AD321" s="86">
        <v>0</v>
      </c>
      <c r="AE321" s="86">
        <v>0</v>
      </c>
      <c r="AF321" s="86">
        <v>0</v>
      </c>
      <c r="AG321" s="86">
        <v>0</v>
      </c>
      <c r="AH321" s="86">
        <v>0</v>
      </c>
      <c r="AI321" s="87">
        <f t="shared" si="205"/>
        <v>0</v>
      </c>
      <c r="AS321"/>
    </row>
    <row r="322" spans="1:45" ht="15">
      <c r="A322" s="8" t="s">
        <v>53</v>
      </c>
      <c r="B322" s="48">
        <v>0</v>
      </c>
      <c r="C322" s="48">
        <v>0</v>
      </c>
      <c r="D322" s="48">
        <v>0</v>
      </c>
      <c r="E322" s="48">
        <v>0</v>
      </c>
      <c r="F322" s="400"/>
      <c r="G322" s="48">
        <v>0</v>
      </c>
      <c r="H322" s="49">
        <v>0</v>
      </c>
      <c r="I322" s="50">
        <f t="shared" si="203"/>
        <v>0</v>
      </c>
      <c r="J322" s="5"/>
      <c r="K322" s="20" t="s">
        <v>53</v>
      </c>
      <c r="L322" s="51">
        <v>0</v>
      </c>
      <c r="M322" s="51">
        <v>0</v>
      </c>
      <c r="N322" s="51">
        <v>0</v>
      </c>
      <c r="O322" s="51">
        <v>0</v>
      </c>
      <c r="P322" s="51">
        <v>0</v>
      </c>
      <c r="Q322" s="51">
        <v>0</v>
      </c>
      <c r="R322" s="52">
        <v>0</v>
      </c>
      <c r="S322" s="53">
        <f t="shared" si="204"/>
        <v>0</v>
      </c>
      <c r="U322" s="30" t="s">
        <v>53</v>
      </c>
      <c r="V322" s="88">
        <v>0</v>
      </c>
      <c r="W322" s="88">
        <v>0</v>
      </c>
      <c r="X322" s="88">
        <v>0</v>
      </c>
      <c r="Y322" s="88">
        <v>0</v>
      </c>
      <c r="Z322" s="88">
        <v>0</v>
      </c>
      <c r="AA322" s="88">
        <v>0</v>
      </c>
      <c r="AB322" s="88">
        <v>0</v>
      </c>
      <c r="AC322" s="89">
        <v>0</v>
      </c>
      <c r="AD322" s="88">
        <v>0</v>
      </c>
      <c r="AE322" s="88">
        <v>0</v>
      </c>
      <c r="AF322" s="88">
        <v>0</v>
      </c>
      <c r="AG322" s="88">
        <v>0</v>
      </c>
      <c r="AH322" s="88">
        <v>0</v>
      </c>
      <c r="AI322" s="90">
        <f t="shared" si="205"/>
        <v>0</v>
      </c>
      <c r="AS322"/>
    </row>
    <row r="323" spans="1:45" ht="15">
      <c r="A323" s="9" t="s">
        <v>16</v>
      </c>
      <c r="B323" s="45">
        <v>2.0132620709751694</v>
      </c>
      <c r="C323" s="45">
        <v>5.4523736624896255</v>
      </c>
      <c r="D323" s="45">
        <v>3.0511202951244165</v>
      </c>
      <c r="E323" s="45">
        <v>0</v>
      </c>
      <c r="F323" s="400"/>
      <c r="G323" s="45">
        <v>0</v>
      </c>
      <c r="H323" s="54">
        <v>0</v>
      </c>
      <c r="I323" s="44">
        <f t="shared" si="203"/>
        <v>10.516756028589212</v>
      </c>
      <c r="J323" s="5"/>
      <c r="K323" s="21" t="s">
        <v>16</v>
      </c>
      <c r="L323" s="45">
        <v>2.0132620709751694</v>
      </c>
      <c r="M323" s="45">
        <v>5.4523736624896255</v>
      </c>
      <c r="N323" s="45">
        <v>3.0511202951244165</v>
      </c>
      <c r="O323" s="45">
        <v>0</v>
      </c>
      <c r="P323" s="45">
        <v>0</v>
      </c>
      <c r="Q323" s="45">
        <v>0</v>
      </c>
      <c r="R323" s="46">
        <v>0</v>
      </c>
      <c r="S323" s="47">
        <f t="shared" si="204"/>
        <v>10.516756028589212</v>
      </c>
      <c r="U323" s="31" t="s">
        <v>16</v>
      </c>
      <c r="V323" s="84">
        <v>2.0132620709751694</v>
      </c>
      <c r="W323" s="84">
        <v>0</v>
      </c>
      <c r="X323" s="84">
        <v>0</v>
      </c>
      <c r="Y323" s="84">
        <v>5.4523736624896255</v>
      </c>
      <c r="Z323" s="84">
        <v>3.0511202951244165</v>
      </c>
      <c r="AA323" s="84">
        <v>0</v>
      </c>
      <c r="AB323" s="84">
        <v>0</v>
      </c>
      <c r="AC323" s="85">
        <v>0</v>
      </c>
      <c r="AD323" s="86">
        <v>0</v>
      </c>
      <c r="AE323" s="86">
        <v>0</v>
      </c>
      <c r="AF323" s="86">
        <v>0</v>
      </c>
      <c r="AG323" s="86">
        <v>0</v>
      </c>
      <c r="AH323" s="86">
        <v>0</v>
      </c>
      <c r="AI323" s="87">
        <f t="shared" si="205"/>
        <v>10.516756028589212</v>
      </c>
      <c r="AS323"/>
    </row>
    <row r="324" spans="1:45" ht="15">
      <c r="A324" s="8" t="s">
        <v>65</v>
      </c>
      <c r="B324" s="48">
        <v>7.7409684181826108</v>
      </c>
      <c r="C324" s="48">
        <v>3.4366760143439591E-4</v>
      </c>
      <c r="D324" s="48">
        <v>0</v>
      </c>
      <c r="E324" s="48">
        <v>0</v>
      </c>
      <c r="F324" s="400"/>
      <c r="G324" s="48">
        <v>0</v>
      </c>
      <c r="H324" s="49">
        <v>0</v>
      </c>
      <c r="I324" s="50">
        <f t="shared" si="203"/>
        <v>7.7413120857840454</v>
      </c>
      <c r="J324" s="5"/>
      <c r="K324" s="20" t="s">
        <v>65</v>
      </c>
      <c r="L324" s="51">
        <v>7.7409684181826108</v>
      </c>
      <c r="M324" s="51">
        <v>3.4366760143439591E-4</v>
      </c>
      <c r="N324" s="51">
        <v>0</v>
      </c>
      <c r="O324" s="51">
        <v>0</v>
      </c>
      <c r="P324" s="51">
        <v>0</v>
      </c>
      <c r="Q324" s="51">
        <v>0</v>
      </c>
      <c r="R324" s="52">
        <v>0</v>
      </c>
      <c r="S324" s="53">
        <f t="shared" si="204"/>
        <v>7.7413120857840454</v>
      </c>
      <c r="U324" s="30" t="s">
        <v>54</v>
      </c>
      <c r="V324" s="88">
        <v>7.7371892842767895</v>
      </c>
      <c r="W324" s="88">
        <v>0</v>
      </c>
      <c r="X324" s="88">
        <v>0</v>
      </c>
      <c r="Y324" s="88">
        <v>3.4366760143439591E-4</v>
      </c>
      <c r="Z324" s="88">
        <v>0</v>
      </c>
      <c r="AA324" s="88">
        <v>0</v>
      </c>
      <c r="AB324" s="88">
        <v>0</v>
      </c>
      <c r="AC324" s="89">
        <v>3.779133905821306E-3</v>
      </c>
      <c r="AD324" s="88">
        <v>3.779133905821306E-3</v>
      </c>
      <c r="AE324" s="88">
        <v>0</v>
      </c>
      <c r="AF324" s="88">
        <v>0</v>
      </c>
      <c r="AG324" s="88">
        <v>0</v>
      </c>
      <c r="AH324" s="88">
        <v>0</v>
      </c>
      <c r="AI324" s="90">
        <f t="shared" si="205"/>
        <v>7.7413120857840454</v>
      </c>
      <c r="AS324"/>
    </row>
    <row r="325" spans="1:45" ht="15">
      <c r="A325" s="9" t="s">
        <v>55</v>
      </c>
      <c r="B325" s="45">
        <v>0</v>
      </c>
      <c r="C325" s="45">
        <v>0</v>
      </c>
      <c r="D325" s="45">
        <v>0</v>
      </c>
      <c r="E325" s="45">
        <v>1.0612663607716344</v>
      </c>
      <c r="F325" s="400"/>
      <c r="G325" s="45">
        <v>0</v>
      </c>
      <c r="H325" s="54">
        <v>0</v>
      </c>
      <c r="I325" s="44">
        <f t="shared" si="203"/>
        <v>1.0612663607716344</v>
      </c>
      <c r="J325" s="5"/>
      <c r="K325" s="21" t="s">
        <v>55</v>
      </c>
      <c r="L325" s="45">
        <v>0</v>
      </c>
      <c r="M325" s="45">
        <v>0</v>
      </c>
      <c r="N325" s="45">
        <v>0</v>
      </c>
      <c r="O325" s="45">
        <v>1.0612663607716344</v>
      </c>
      <c r="P325" s="45">
        <v>16.527206471286533</v>
      </c>
      <c r="Q325" s="45">
        <v>0</v>
      </c>
      <c r="R325" s="46">
        <v>0</v>
      </c>
      <c r="S325" s="47">
        <f t="shared" si="204"/>
        <v>17.588472832058166</v>
      </c>
      <c r="U325" s="31" t="s">
        <v>55</v>
      </c>
      <c r="V325" s="84">
        <v>0</v>
      </c>
      <c r="W325" s="84">
        <v>0</v>
      </c>
      <c r="X325" s="84">
        <v>0</v>
      </c>
      <c r="Y325" s="84">
        <v>0</v>
      </c>
      <c r="Z325" s="84">
        <v>0</v>
      </c>
      <c r="AA325" s="84">
        <v>1.0612663607716344</v>
      </c>
      <c r="AB325" s="84">
        <v>16.527206471286533</v>
      </c>
      <c r="AC325" s="85">
        <v>0</v>
      </c>
      <c r="AD325" s="84">
        <v>0</v>
      </c>
      <c r="AE325" s="84">
        <v>0</v>
      </c>
      <c r="AF325" s="84">
        <v>0</v>
      </c>
      <c r="AG325" s="84">
        <v>0</v>
      </c>
      <c r="AH325" s="84">
        <v>0</v>
      </c>
      <c r="AI325" s="87">
        <f t="shared" si="205"/>
        <v>17.588472832058166</v>
      </c>
      <c r="AS325"/>
    </row>
    <row r="326" spans="1:45" ht="15">
      <c r="A326" s="8" t="s">
        <v>12</v>
      </c>
      <c r="B326" s="48">
        <v>0</v>
      </c>
      <c r="C326" s="48">
        <v>0</v>
      </c>
      <c r="D326" s="48">
        <v>0</v>
      </c>
      <c r="E326" s="48">
        <v>0</v>
      </c>
      <c r="F326" s="400"/>
      <c r="G326" s="48">
        <v>0</v>
      </c>
      <c r="H326" s="49">
        <v>0</v>
      </c>
      <c r="I326" s="50">
        <f t="shared" si="203"/>
        <v>0</v>
      </c>
      <c r="J326" s="5"/>
      <c r="K326" s="20" t="s">
        <v>12</v>
      </c>
      <c r="L326" s="51">
        <v>0</v>
      </c>
      <c r="M326" s="51">
        <v>0</v>
      </c>
      <c r="N326" s="51">
        <v>0</v>
      </c>
      <c r="O326" s="51">
        <v>0</v>
      </c>
      <c r="P326" s="51">
        <v>4.99462817474478</v>
      </c>
      <c r="Q326" s="51">
        <v>0</v>
      </c>
      <c r="R326" s="52">
        <v>0</v>
      </c>
      <c r="S326" s="53">
        <f t="shared" si="204"/>
        <v>4.99462817474478</v>
      </c>
      <c r="U326" s="30" t="s">
        <v>12</v>
      </c>
      <c r="V326" s="88">
        <v>0</v>
      </c>
      <c r="W326" s="88">
        <v>0</v>
      </c>
      <c r="X326" s="88">
        <v>0</v>
      </c>
      <c r="Y326" s="88">
        <v>0</v>
      </c>
      <c r="Z326" s="88">
        <v>0</v>
      </c>
      <c r="AA326" s="88">
        <v>0</v>
      </c>
      <c r="AB326" s="88">
        <v>4.99462817474478</v>
      </c>
      <c r="AC326" s="89">
        <v>0</v>
      </c>
      <c r="AD326" s="88">
        <v>0</v>
      </c>
      <c r="AE326" s="88">
        <v>0</v>
      </c>
      <c r="AF326" s="88">
        <v>0</v>
      </c>
      <c r="AG326" s="88">
        <v>0</v>
      </c>
      <c r="AH326" s="88">
        <v>0</v>
      </c>
      <c r="AI326" s="90">
        <f t="shared" si="205"/>
        <v>4.99462817474478</v>
      </c>
      <c r="AS326"/>
    </row>
    <row r="327" spans="1:45" ht="15">
      <c r="A327" s="9" t="s">
        <v>56</v>
      </c>
      <c r="B327" s="45">
        <v>0</v>
      </c>
      <c r="C327" s="45">
        <v>0</v>
      </c>
      <c r="D327" s="45">
        <v>0</v>
      </c>
      <c r="E327" s="45">
        <v>0</v>
      </c>
      <c r="F327" s="400"/>
      <c r="G327" s="45">
        <v>0</v>
      </c>
      <c r="H327" s="54">
        <v>0</v>
      </c>
      <c r="I327" s="44">
        <f t="shared" si="203"/>
        <v>0</v>
      </c>
      <c r="J327" s="5"/>
      <c r="K327" s="21" t="s">
        <v>56</v>
      </c>
      <c r="L327" s="45">
        <v>0</v>
      </c>
      <c r="M327" s="45">
        <v>0</v>
      </c>
      <c r="N327" s="45">
        <v>0</v>
      </c>
      <c r="O327" s="45">
        <v>0</v>
      </c>
      <c r="P327" s="45">
        <v>0</v>
      </c>
      <c r="Q327" s="45">
        <v>0</v>
      </c>
      <c r="R327" s="46">
        <v>0</v>
      </c>
      <c r="S327" s="47">
        <f t="shared" si="204"/>
        <v>0</v>
      </c>
      <c r="U327" s="31" t="s">
        <v>56</v>
      </c>
      <c r="V327" s="84">
        <v>0</v>
      </c>
      <c r="W327" s="84">
        <v>0</v>
      </c>
      <c r="X327" s="84">
        <v>0</v>
      </c>
      <c r="Y327" s="84">
        <v>0</v>
      </c>
      <c r="Z327" s="84">
        <v>0</v>
      </c>
      <c r="AA327" s="84">
        <v>0</v>
      </c>
      <c r="AB327" s="84">
        <v>0</v>
      </c>
      <c r="AC327" s="85">
        <v>0</v>
      </c>
      <c r="AD327" s="84">
        <v>0</v>
      </c>
      <c r="AE327" s="84">
        <v>0</v>
      </c>
      <c r="AF327" s="84">
        <v>0</v>
      </c>
      <c r="AG327" s="84">
        <v>0</v>
      </c>
      <c r="AH327" s="84">
        <v>0</v>
      </c>
      <c r="AI327" s="87">
        <f t="shared" si="205"/>
        <v>0</v>
      </c>
      <c r="AS327"/>
    </row>
    <row r="328" spans="1:45" ht="15">
      <c r="A328" s="8" t="s">
        <v>17</v>
      </c>
      <c r="B328" s="48">
        <v>5.3799162671175393</v>
      </c>
      <c r="C328" s="48">
        <v>0</v>
      </c>
      <c r="D328" s="48">
        <v>6.8514469747536291E-2</v>
      </c>
      <c r="E328" s="48">
        <v>0</v>
      </c>
      <c r="F328" s="400"/>
      <c r="G328" s="48">
        <v>0</v>
      </c>
      <c r="H328" s="49">
        <v>0</v>
      </c>
      <c r="I328" s="50">
        <f t="shared" si="203"/>
        <v>5.4484307368650757</v>
      </c>
      <c r="J328" s="5"/>
      <c r="K328" s="20" t="s">
        <v>17</v>
      </c>
      <c r="L328" s="51">
        <v>5.3799162671175393</v>
      </c>
      <c r="M328" s="51">
        <v>0</v>
      </c>
      <c r="N328" s="51">
        <v>6.8514469747536291E-2</v>
      </c>
      <c r="O328" s="51">
        <v>0</v>
      </c>
      <c r="P328" s="51">
        <v>1.5984119713713019</v>
      </c>
      <c r="Q328" s="51">
        <v>0</v>
      </c>
      <c r="R328" s="52">
        <v>0</v>
      </c>
      <c r="S328" s="53">
        <f t="shared" si="204"/>
        <v>7.0468427082363778</v>
      </c>
      <c r="U328" s="30" t="s">
        <v>17</v>
      </c>
      <c r="V328" s="88">
        <v>0</v>
      </c>
      <c r="W328" s="88">
        <v>5.3799162671175393</v>
      </c>
      <c r="X328" s="88">
        <v>0</v>
      </c>
      <c r="Y328" s="88">
        <v>0</v>
      </c>
      <c r="Z328" s="88">
        <v>0</v>
      </c>
      <c r="AA328" s="88">
        <v>0</v>
      </c>
      <c r="AB328" s="88">
        <v>1.5984119713713019</v>
      </c>
      <c r="AC328" s="89">
        <v>6.8514469747536291E-2</v>
      </c>
      <c r="AD328" s="88">
        <v>0</v>
      </c>
      <c r="AE328" s="88">
        <v>0</v>
      </c>
      <c r="AF328" s="88">
        <v>0</v>
      </c>
      <c r="AG328" s="88">
        <v>6.8514469747536291E-2</v>
      </c>
      <c r="AH328" s="88">
        <v>0</v>
      </c>
      <c r="AI328" s="90">
        <f t="shared" si="205"/>
        <v>7.0468427082363778</v>
      </c>
      <c r="AS328"/>
    </row>
    <row r="329" spans="1:45" ht="15">
      <c r="A329" s="9" t="s">
        <v>141</v>
      </c>
      <c r="B329" s="45">
        <v>40.317314285635952</v>
      </c>
      <c r="C329" s="45">
        <v>436.49802484759681</v>
      </c>
      <c r="D329" s="45">
        <v>90.201489536290694</v>
      </c>
      <c r="E329" s="45">
        <v>0</v>
      </c>
      <c r="F329" s="400"/>
      <c r="G329" s="45">
        <v>0</v>
      </c>
      <c r="H329" s="54">
        <v>0</v>
      </c>
      <c r="I329" s="44">
        <f t="shared" si="203"/>
        <v>567.01682866952342</v>
      </c>
      <c r="J329" s="5"/>
      <c r="K329" s="21" t="s">
        <v>141</v>
      </c>
      <c r="L329" s="45">
        <v>40.317314285635952</v>
      </c>
      <c r="M329" s="45">
        <v>436.49802484759681</v>
      </c>
      <c r="N329" s="45">
        <v>90.201489536290694</v>
      </c>
      <c r="O329" s="45">
        <v>0</v>
      </c>
      <c r="P329" s="45">
        <v>0.16119537767137959</v>
      </c>
      <c r="Q329" s="45">
        <v>0</v>
      </c>
      <c r="R329" s="46">
        <v>0</v>
      </c>
      <c r="S329" s="47">
        <f t="shared" si="204"/>
        <v>567.17802404719475</v>
      </c>
      <c r="U329" s="31" t="s">
        <v>141</v>
      </c>
      <c r="V329" s="84">
        <v>39.530403978746186</v>
      </c>
      <c r="W329" s="84">
        <v>0</v>
      </c>
      <c r="X329" s="84">
        <v>0</v>
      </c>
      <c r="Y329" s="84">
        <v>436.49802484759681</v>
      </c>
      <c r="Z329" s="84">
        <v>25.970810494580199</v>
      </c>
      <c r="AA329" s="84">
        <v>0</v>
      </c>
      <c r="AB329" s="84">
        <v>0.16119537767137959</v>
      </c>
      <c r="AC329" s="85">
        <v>65.017589348600254</v>
      </c>
      <c r="AD329" s="84">
        <v>0.7869103068897656</v>
      </c>
      <c r="AE329" s="84">
        <v>0</v>
      </c>
      <c r="AF329" s="84">
        <v>0</v>
      </c>
      <c r="AG329" s="84">
        <v>64.230679041710488</v>
      </c>
      <c r="AH329" s="84">
        <v>0</v>
      </c>
      <c r="AI329" s="87">
        <f t="shared" si="205"/>
        <v>567.17802404719475</v>
      </c>
      <c r="AS329"/>
    </row>
    <row r="330" spans="1:45" ht="15">
      <c r="A330" s="8" t="s">
        <v>25</v>
      </c>
      <c r="B330" s="48">
        <v>17.272411521482745</v>
      </c>
      <c r="C330" s="48">
        <v>1.0013163201358517</v>
      </c>
      <c r="D330" s="48">
        <v>2.0963473949063589</v>
      </c>
      <c r="E330" s="48">
        <v>251.86500342173071</v>
      </c>
      <c r="F330" s="400"/>
      <c r="G330" s="48">
        <v>12.302244343878424</v>
      </c>
      <c r="H330" s="49">
        <v>0</v>
      </c>
      <c r="I330" s="50">
        <f t="shared" si="203"/>
        <v>284.53732300213409</v>
      </c>
      <c r="J330" s="5"/>
      <c r="K330" s="20" t="s">
        <v>25</v>
      </c>
      <c r="L330" s="51">
        <v>17.272411521482745</v>
      </c>
      <c r="M330" s="51">
        <v>1.0013163201358517</v>
      </c>
      <c r="N330" s="51">
        <v>2.0963473949063589</v>
      </c>
      <c r="O330" s="51">
        <v>251.86500342173071</v>
      </c>
      <c r="P330" s="51">
        <v>2.0931509296232762</v>
      </c>
      <c r="Q330" s="51">
        <v>12.302244343878424</v>
      </c>
      <c r="R330" s="52">
        <v>0</v>
      </c>
      <c r="S330" s="53">
        <f t="shared" si="204"/>
        <v>286.63047393175736</v>
      </c>
      <c r="U330" s="30" t="s">
        <v>25</v>
      </c>
      <c r="V330" s="88">
        <v>0.5002726607099417</v>
      </c>
      <c r="W330" s="88">
        <v>5.174722061904597</v>
      </c>
      <c r="X330" s="88">
        <v>12.302244343878424</v>
      </c>
      <c r="Y330" s="88">
        <v>1.0013163201358517</v>
      </c>
      <c r="Z330" s="88">
        <v>1.7331598673223401E-2</v>
      </c>
      <c r="AA330" s="88">
        <v>248.22810625402423</v>
      </c>
      <c r="AB330" s="88">
        <v>2.0931509296232762</v>
      </c>
      <c r="AC330" s="89">
        <v>17.313329762807818</v>
      </c>
      <c r="AD330" s="88">
        <v>11.597416798868204</v>
      </c>
      <c r="AE330" s="88">
        <v>3.6368971677064783</v>
      </c>
      <c r="AF330" s="88">
        <v>0</v>
      </c>
      <c r="AG330" s="88">
        <v>2.0790157962331355</v>
      </c>
      <c r="AH330" s="88">
        <v>0</v>
      </c>
      <c r="AI330" s="90">
        <f t="shared" si="205"/>
        <v>286.63047393175736</v>
      </c>
      <c r="AS330"/>
    </row>
    <row r="331" spans="1:45" ht="15">
      <c r="A331" s="9" t="s">
        <v>24</v>
      </c>
      <c r="B331" s="45">
        <v>2.3060750692669107</v>
      </c>
      <c r="C331" s="45">
        <v>0</v>
      </c>
      <c r="D331" s="45">
        <v>0</v>
      </c>
      <c r="E331" s="45">
        <v>0</v>
      </c>
      <c r="F331" s="400"/>
      <c r="G331" s="45">
        <v>0</v>
      </c>
      <c r="H331" s="54">
        <v>0</v>
      </c>
      <c r="I331" s="44">
        <f t="shared" si="203"/>
        <v>2.3060750692669107</v>
      </c>
      <c r="J331" s="5"/>
      <c r="K331" s="21" t="s">
        <v>24</v>
      </c>
      <c r="L331" s="45">
        <v>2.3060750692669107</v>
      </c>
      <c r="M331" s="45">
        <v>0</v>
      </c>
      <c r="N331" s="45">
        <v>0</v>
      </c>
      <c r="O331" s="45">
        <v>0</v>
      </c>
      <c r="P331" s="45">
        <v>0</v>
      </c>
      <c r="Q331" s="45">
        <v>0</v>
      </c>
      <c r="R331" s="46">
        <v>0</v>
      </c>
      <c r="S331" s="47">
        <f t="shared" si="204"/>
        <v>2.3060750692669107</v>
      </c>
      <c r="U331" s="31" t="s">
        <v>24</v>
      </c>
      <c r="V331" s="84">
        <v>2.1394490432235584</v>
      </c>
      <c r="W331" s="84">
        <v>0</v>
      </c>
      <c r="X331" s="84">
        <v>0</v>
      </c>
      <c r="Y331" s="84">
        <v>0</v>
      </c>
      <c r="Z331" s="84">
        <v>0</v>
      </c>
      <c r="AA331" s="84">
        <v>0</v>
      </c>
      <c r="AB331" s="84">
        <v>0</v>
      </c>
      <c r="AC331" s="85">
        <v>0.16662602604335219</v>
      </c>
      <c r="AD331" s="84">
        <v>0.16662602604335219</v>
      </c>
      <c r="AE331" s="84">
        <v>0</v>
      </c>
      <c r="AF331" s="84">
        <v>0</v>
      </c>
      <c r="AG331" s="84">
        <v>0</v>
      </c>
      <c r="AH331" s="84">
        <v>0</v>
      </c>
      <c r="AI331" s="87">
        <f t="shared" si="205"/>
        <v>2.3060750692669107</v>
      </c>
      <c r="AS331"/>
    </row>
    <row r="332" spans="1:45" ht="15">
      <c r="A332" s="8" t="s">
        <v>57</v>
      </c>
      <c r="B332" s="48">
        <v>0</v>
      </c>
      <c r="C332" s="48">
        <v>5.5214655061036323E-2</v>
      </c>
      <c r="D332" s="48">
        <v>0</v>
      </c>
      <c r="E332" s="48">
        <v>0</v>
      </c>
      <c r="F332" s="400"/>
      <c r="G332" s="48">
        <v>0</v>
      </c>
      <c r="H332" s="49">
        <v>0</v>
      </c>
      <c r="I332" s="50">
        <f t="shared" si="203"/>
        <v>5.5214655061036323E-2</v>
      </c>
      <c r="J332" s="5"/>
      <c r="K332" s="20" t="s">
        <v>57</v>
      </c>
      <c r="L332" s="51">
        <v>0</v>
      </c>
      <c r="M332" s="51">
        <v>5.5214655061036323E-2</v>
      </c>
      <c r="N332" s="51">
        <v>0</v>
      </c>
      <c r="O332" s="51">
        <v>0</v>
      </c>
      <c r="P332" s="51">
        <v>0</v>
      </c>
      <c r="Q332" s="51">
        <v>0</v>
      </c>
      <c r="R332" s="52">
        <v>0</v>
      </c>
      <c r="S332" s="53">
        <f t="shared" si="204"/>
        <v>5.5214655061036323E-2</v>
      </c>
      <c r="U332" s="30" t="s">
        <v>57</v>
      </c>
      <c r="V332" s="88">
        <v>0</v>
      </c>
      <c r="W332" s="88">
        <v>0</v>
      </c>
      <c r="X332" s="88">
        <v>0</v>
      </c>
      <c r="Y332" s="88">
        <v>5.5214655061036323E-2</v>
      </c>
      <c r="Z332" s="88">
        <v>0</v>
      </c>
      <c r="AA332" s="88">
        <v>0</v>
      </c>
      <c r="AB332" s="88">
        <v>0</v>
      </c>
      <c r="AC332" s="89">
        <v>0</v>
      </c>
      <c r="AD332" s="88">
        <v>0</v>
      </c>
      <c r="AE332" s="88">
        <v>0</v>
      </c>
      <c r="AF332" s="88">
        <v>0</v>
      </c>
      <c r="AG332" s="88">
        <v>0</v>
      </c>
      <c r="AH332" s="88">
        <v>0</v>
      </c>
      <c r="AI332" s="90">
        <f t="shared" si="205"/>
        <v>5.5214655061036323E-2</v>
      </c>
      <c r="AS332"/>
    </row>
    <row r="333" spans="1:45" ht="15">
      <c r="A333" s="9" t="s">
        <v>22</v>
      </c>
      <c r="B333" s="45">
        <v>0</v>
      </c>
      <c r="C333" s="45">
        <v>1.5300994703247586</v>
      </c>
      <c r="D333" s="45">
        <v>0</v>
      </c>
      <c r="E333" s="45">
        <v>0</v>
      </c>
      <c r="F333" s="400"/>
      <c r="G333" s="45">
        <v>0</v>
      </c>
      <c r="H333" s="54">
        <v>0</v>
      </c>
      <c r="I333" s="44">
        <f t="shared" si="203"/>
        <v>1.5300994703247586</v>
      </c>
      <c r="J333" s="5"/>
      <c r="K333" s="21" t="s">
        <v>22</v>
      </c>
      <c r="L333" s="45">
        <v>0</v>
      </c>
      <c r="M333" s="45">
        <v>1.5300994703247586</v>
      </c>
      <c r="N333" s="45">
        <v>0</v>
      </c>
      <c r="O333" s="45">
        <v>0</v>
      </c>
      <c r="P333" s="45">
        <v>0.60155160648221329</v>
      </c>
      <c r="Q333" s="45">
        <v>0</v>
      </c>
      <c r="R333" s="46">
        <v>0</v>
      </c>
      <c r="S333" s="47">
        <f t="shared" si="204"/>
        <v>2.1316510768069721</v>
      </c>
      <c r="U333" s="31" t="s">
        <v>22</v>
      </c>
      <c r="V333" s="84">
        <v>0</v>
      </c>
      <c r="W333" s="84">
        <v>0</v>
      </c>
      <c r="X333" s="84">
        <v>0</v>
      </c>
      <c r="Y333" s="84">
        <v>1.5300994703247586</v>
      </c>
      <c r="Z333" s="84">
        <v>0</v>
      </c>
      <c r="AA333" s="84">
        <v>0</v>
      </c>
      <c r="AB333" s="84">
        <v>0.60155160648221329</v>
      </c>
      <c r="AC333" s="85">
        <v>0</v>
      </c>
      <c r="AD333" s="84">
        <v>0</v>
      </c>
      <c r="AE333" s="84">
        <v>0</v>
      </c>
      <c r="AF333" s="84">
        <v>0</v>
      </c>
      <c r="AG333" s="84">
        <v>0</v>
      </c>
      <c r="AH333" s="84">
        <v>0</v>
      </c>
      <c r="AI333" s="87">
        <f t="shared" si="205"/>
        <v>2.1316510768069721</v>
      </c>
      <c r="AS333"/>
    </row>
    <row r="334" spans="1:45" ht="15">
      <c r="A334" s="8" t="s">
        <v>21</v>
      </c>
      <c r="B334" s="48">
        <v>0</v>
      </c>
      <c r="C334" s="48">
        <v>0</v>
      </c>
      <c r="D334" s="48">
        <v>0</v>
      </c>
      <c r="E334" s="48">
        <v>0</v>
      </c>
      <c r="F334" s="400"/>
      <c r="G334" s="48">
        <v>0</v>
      </c>
      <c r="H334" s="49">
        <v>0</v>
      </c>
      <c r="I334" s="50">
        <f t="shared" si="203"/>
        <v>0</v>
      </c>
      <c r="J334" s="5"/>
      <c r="K334" s="20" t="s">
        <v>21</v>
      </c>
      <c r="L334" s="51">
        <v>0</v>
      </c>
      <c r="M334" s="51">
        <v>0</v>
      </c>
      <c r="N334" s="51">
        <v>0</v>
      </c>
      <c r="O334" s="51">
        <v>0</v>
      </c>
      <c r="P334" s="51">
        <v>0</v>
      </c>
      <c r="Q334" s="51">
        <v>0</v>
      </c>
      <c r="R334" s="52">
        <v>0</v>
      </c>
      <c r="S334" s="53">
        <f t="shared" si="204"/>
        <v>0</v>
      </c>
      <c r="U334" s="30" t="s">
        <v>58</v>
      </c>
      <c r="V334" s="88">
        <v>0</v>
      </c>
      <c r="W334" s="88">
        <v>0</v>
      </c>
      <c r="X334" s="88">
        <v>0</v>
      </c>
      <c r="Y334" s="88">
        <v>0</v>
      </c>
      <c r="Z334" s="88">
        <v>0</v>
      </c>
      <c r="AA334" s="88">
        <v>0</v>
      </c>
      <c r="AB334" s="88">
        <v>0</v>
      </c>
      <c r="AC334" s="89">
        <v>0</v>
      </c>
      <c r="AD334" s="88">
        <v>0</v>
      </c>
      <c r="AE334" s="88">
        <v>0</v>
      </c>
      <c r="AF334" s="88">
        <v>0</v>
      </c>
      <c r="AG334" s="88">
        <v>0</v>
      </c>
      <c r="AH334" s="88">
        <v>0</v>
      </c>
      <c r="AI334" s="90">
        <f t="shared" si="205"/>
        <v>0</v>
      </c>
      <c r="AS334"/>
    </row>
    <row r="335" spans="1:45" ht="15">
      <c r="A335" s="10" t="s">
        <v>61</v>
      </c>
      <c r="B335" s="45">
        <v>0</v>
      </c>
      <c r="C335" s="45">
        <v>0</v>
      </c>
      <c r="D335" s="45">
        <v>0</v>
      </c>
      <c r="E335" s="45">
        <v>0</v>
      </c>
      <c r="F335" s="400"/>
      <c r="G335" s="45">
        <v>0</v>
      </c>
      <c r="H335" s="54">
        <v>0</v>
      </c>
      <c r="I335" s="44">
        <f t="shared" si="203"/>
        <v>0</v>
      </c>
      <c r="J335" s="5"/>
      <c r="K335" s="22" t="s">
        <v>61</v>
      </c>
      <c r="L335" s="45">
        <v>0</v>
      </c>
      <c r="M335" s="45">
        <v>0</v>
      </c>
      <c r="N335" s="45">
        <v>0</v>
      </c>
      <c r="O335" s="45">
        <v>0</v>
      </c>
      <c r="P335" s="45">
        <v>0</v>
      </c>
      <c r="Q335" s="45">
        <v>0</v>
      </c>
      <c r="R335" s="46">
        <v>0</v>
      </c>
      <c r="S335" s="47">
        <f t="shared" si="204"/>
        <v>0</v>
      </c>
      <c r="U335" s="32" t="s">
        <v>59</v>
      </c>
      <c r="V335" s="84">
        <v>0</v>
      </c>
      <c r="W335" s="84">
        <v>0</v>
      </c>
      <c r="X335" s="84">
        <v>0</v>
      </c>
      <c r="Y335" s="84">
        <v>0</v>
      </c>
      <c r="Z335" s="84">
        <v>0</v>
      </c>
      <c r="AA335" s="84">
        <v>0</v>
      </c>
      <c r="AB335" s="84">
        <v>0</v>
      </c>
      <c r="AC335" s="85">
        <v>0</v>
      </c>
      <c r="AD335" s="86">
        <v>0</v>
      </c>
      <c r="AE335" s="86">
        <v>0</v>
      </c>
      <c r="AF335" s="86">
        <v>0</v>
      </c>
      <c r="AG335" s="86">
        <v>0</v>
      </c>
      <c r="AH335" s="86">
        <v>0</v>
      </c>
      <c r="AI335" s="87">
        <f t="shared" si="205"/>
        <v>0</v>
      </c>
      <c r="AS335"/>
    </row>
    <row r="336" spans="1:45">
      <c r="A336" s="11" t="s">
        <v>23</v>
      </c>
      <c r="B336" s="55">
        <v>0</v>
      </c>
      <c r="C336" s="55">
        <v>0</v>
      </c>
      <c r="D336" s="55">
        <v>0</v>
      </c>
      <c r="E336" s="55">
        <v>0</v>
      </c>
      <c r="F336" s="400"/>
      <c r="G336" s="55">
        <v>0</v>
      </c>
      <c r="H336" s="56">
        <v>0</v>
      </c>
      <c r="I336" s="57">
        <f t="shared" si="203"/>
        <v>0</v>
      </c>
      <c r="J336" s="5"/>
      <c r="K336" s="23" t="s">
        <v>23</v>
      </c>
      <c r="L336" s="58">
        <v>0</v>
      </c>
      <c r="M336" s="58">
        <v>0</v>
      </c>
      <c r="N336" s="58">
        <v>0</v>
      </c>
      <c r="O336" s="58">
        <v>0</v>
      </c>
      <c r="P336" s="58">
        <v>0</v>
      </c>
      <c r="Q336" s="58">
        <v>0</v>
      </c>
      <c r="R336" s="59">
        <v>0</v>
      </c>
      <c r="S336" s="60">
        <f t="shared" si="204"/>
        <v>0</v>
      </c>
      <c r="U336" s="33" t="s">
        <v>62</v>
      </c>
      <c r="V336" s="91">
        <v>0</v>
      </c>
      <c r="W336" s="91">
        <v>0</v>
      </c>
      <c r="X336" s="91">
        <v>0</v>
      </c>
      <c r="Y336" s="91">
        <v>0</v>
      </c>
      <c r="Z336" s="91">
        <v>0</v>
      </c>
      <c r="AA336" s="91">
        <v>0</v>
      </c>
      <c r="AB336" s="91">
        <v>0</v>
      </c>
      <c r="AC336" s="91">
        <v>0</v>
      </c>
      <c r="AD336" s="91">
        <v>0</v>
      </c>
      <c r="AE336" s="91">
        <v>0</v>
      </c>
      <c r="AF336" s="91">
        <v>0</v>
      </c>
      <c r="AG336" s="91">
        <v>0</v>
      </c>
      <c r="AH336" s="92">
        <v>0</v>
      </c>
      <c r="AI336" s="93">
        <f t="shared" si="205"/>
        <v>0</v>
      </c>
      <c r="AS336"/>
    </row>
    <row r="337" spans="1:45">
      <c r="A337" s="12" t="s">
        <v>19</v>
      </c>
      <c r="B337" s="61">
        <v>0</v>
      </c>
      <c r="C337" s="61">
        <v>0</v>
      </c>
      <c r="D337" s="61">
        <v>0</v>
      </c>
      <c r="E337" s="61">
        <v>0</v>
      </c>
      <c r="F337" s="400"/>
      <c r="G337" s="61">
        <v>0</v>
      </c>
      <c r="H337" s="62">
        <v>0</v>
      </c>
      <c r="I337" s="63">
        <f t="shared" si="203"/>
        <v>0</v>
      </c>
      <c r="J337" s="5"/>
      <c r="K337" s="24" t="s">
        <v>19</v>
      </c>
      <c r="L337" s="61">
        <v>0</v>
      </c>
      <c r="M337" s="61">
        <v>0</v>
      </c>
      <c r="N337" s="61">
        <v>0</v>
      </c>
      <c r="O337" s="61">
        <v>0</v>
      </c>
      <c r="P337" s="61">
        <v>0</v>
      </c>
      <c r="Q337" s="61">
        <v>0</v>
      </c>
      <c r="R337" s="64">
        <v>0</v>
      </c>
      <c r="S337" s="65">
        <f t="shared" si="204"/>
        <v>0</v>
      </c>
      <c r="U337" s="34" t="s">
        <v>19</v>
      </c>
      <c r="V337" s="94">
        <v>0</v>
      </c>
      <c r="W337" s="94">
        <v>0</v>
      </c>
      <c r="X337" s="94">
        <v>0</v>
      </c>
      <c r="Y337" s="94">
        <v>0</v>
      </c>
      <c r="Z337" s="94">
        <v>0</v>
      </c>
      <c r="AA337" s="94">
        <v>0</v>
      </c>
      <c r="AB337" s="94">
        <v>0</v>
      </c>
      <c r="AC337" s="94">
        <v>0</v>
      </c>
      <c r="AD337" s="95">
        <v>0</v>
      </c>
      <c r="AE337" s="95">
        <v>0</v>
      </c>
      <c r="AF337" s="95">
        <v>0</v>
      </c>
      <c r="AG337" s="95">
        <v>0</v>
      </c>
      <c r="AH337" s="95">
        <v>0</v>
      </c>
      <c r="AI337" s="96">
        <f t="shared" si="205"/>
        <v>0</v>
      </c>
      <c r="AS337"/>
    </row>
    <row r="338" spans="1:45">
      <c r="A338" s="11" t="s">
        <v>20</v>
      </c>
      <c r="B338" s="55">
        <v>0</v>
      </c>
      <c r="C338" s="55">
        <v>0</v>
      </c>
      <c r="D338" s="55">
        <v>0</v>
      </c>
      <c r="E338" s="55">
        <v>0</v>
      </c>
      <c r="F338" s="400"/>
      <c r="G338" s="55">
        <v>0</v>
      </c>
      <c r="H338" s="56">
        <v>0</v>
      </c>
      <c r="I338" s="57">
        <f t="shared" si="203"/>
        <v>0</v>
      </c>
      <c r="J338" s="5"/>
      <c r="K338" s="23" t="s">
        <v>20</v>
      </c>
      <c r="L338" s="58">
        <v>0</v>
      </c>
      <c r="M338" s="58">
        <v>0</v>
      </c>
      <c r="N338" s="58">
        <v>0</v>
      </c>
      <c r="O338" s="58">
        <v>0</v>
      </c>
      <c r="P338" s="58">
        <v>0</v>
      </c>
      <c r="Q338" s="58">
        <v>0</v>
      </c>
      <c r="R338" s="59">
        <v>0</v>
      </c>
      <c r="S338" s="60">
        <f t="shared" si="204"/>
        <v>0</v>
      </c>
      <c r="U338" s="33" t="s">
        <v>20</v>
      </c>
      <c r="V338" s="91">
        <v>0</v>
      </c>
      <c r="W338" s="91">
        <v>0</v>
      </c>
      <c r="X338" s="91">
        <v>0</v>
      </c>
      <c r="Y338" s="91">
        <v>0</v>
      </c>
      <c r="Z338" s="91">
        <v>0</v>
      </c>
      <c r="AA338" s="91">
        <v>0</v>
      </c>
      <c r="AB338" s="91">
        <v>0</v>
      </c>
      <c r="AC338" s="91">
        <v>0</v>
      </c>
      <c r="AD338" s="91">
        <v>0</v>
      </c>
      <c r="AE338" s="91">
        <v>0</v>
      </c>
      <c r="AF338" s="91">
        <v>0</v>
      </c>
      <c r="AG338" s="91">
        <v>0</v>
      </c>
      <c r="AH338" s="92">
        <v>0</v>
      </c>
      <c r="AI338" s="93">
        <f t="shared" si="205"/>
        <v>0</v>
      </c>
      <c r="AS338"/>
    </row>
    <row r="339" spans="1:45" ht="15" thickBot="1">
      <c r="A339" s="13" t="s">
        <v>11</v>
      </c>
      <c r="B339" s="66">
        <v>0</v>
      </c>
      <c r="C339" s="66">
        <v>0</v>
      </c>
      <c r="D339" s="66">
        <v>0</v>
      </c>
      <c r="E339" s="66">
        <v>0</v>
      </c>
      <c r="F339" s="401"/>
      <c r="G339" s="66">
        <v>0</v>
      </c>
      <c r="H339" s="67">
        <v>0</v>
      </c>
      <c r="I339" s="68">
        <f t="shared" si="203"/>
        <v>0</v>
      </c>
      <c r="J339" s="5"/>
      <c r="K339" s="25" t="s">
        <v>11</v>
      </c>
      <c r="L339" s="66">
        <v>0</v>
      </c>
      <c r="M339" s="66">
        <v>0</v>
      </c>
      <c r="N339" s="66">
        <v>0</v>
      </c>
      <c r="O339" s="66">
        <v>0</v>
      </c>
      <c r="P339" s="66">
        <v>0</v>
      </c>
      <c r="Q339" s="66">
        <v>0</v>
      </c>
      <c r="R339" s="69">
        <v>0</v>
      </c>
      <c r="S339" s="70">
        <f t="shared" si="204"/>
        <v>0</v>
      </c>
      <c r="U339" s="34" t="s">
        <v>11</v>
      </c>
      <c r="V339" s="94">
        <v>0</v>
      </c>
      <c r="W339" s="94">
        <v>0</v>
      </c>
      <c r="X339" s="94">
        <v>0</v>
      </c>
      <c r="Y339" s="94">
        <v>0</v>
      </c>
      <c r="Z339" s="94">
        <v>0</v>
      </c>
      <c r="AA339" s="94">
        <v>0</v>
      </c>
      <c r="AB339" s="94">
        <v>0</v>
      </c>
      <c r="AC339" s="94">
        <v>0</v>
      </c>
      <c r="AD339" s="95">
        <v>0</v>
      </c>
      <c r="AE339" s="95">
        <v>0</v>
      </c>
      <c r="AF339" s="95">
        <v>0</v>
      </c>
      <c r="AG339" s="95">
        <v>0</v>
      </c>
      <c r="AH339" s="95">
        <v>0</v>
      </c>
      <c r="AI339" s="96">
        <f t="shared" si="205"/>
        <v>0</v>
      </c>
      <c r="AS339"/>
    </row>
    <row r="340" spans="1:45" ht="15">
      <c r="A340" s="14" t="s">
        <v>26</v>
      </c>
      <c r="B340" s="71">
        <f>SUM(B319:B335)</f>
        <v>75.029947632660935</v>
      </c>
      <c r="C340" s="71">
        <f t="shared" ref="C340:I340" si="206">SUM(C319:C335)</f>
        <v>444.53737262320954</v>
      </c>
      <c r="D340" s="71">
        <f t="shared" si="206"/>
        <v>95.417471696069001</v>
      </c>
      <c r="E340" s="71">
        <f t="shared" si="206"/>
        <v>252.92626978250235</v>
      </c>
      <c r="F340" s="71">
        <f t="shared" si="206"/>
        <v>0</v>
      </c>
      <c r="G340" s="71">
        <f t="shared" si="206"/>
        <v>12.302244343878424</v>
      </c>
      <c r="H340" s="72">
        <f t="shared" si="206"/>
        <v>0</v>
      </c>
      <c r="I340" s="44">
        <f t="shared" si="206"/>
        <v>880.21330607832022</v>
      </c>
      <c r="J340" s="5"/>
      <c r="K340" s="26" t="s">
        <v>26</v>
      </c>
      <c r="L340" s="71">
        <f>SUM(L319:L335)</f>
        <v>75.029947632660935</v>
      </c>
      <c r="M340" s="71">
        <f t="shared" ref="M340:S340" si="207">SUM(M319:M335)</f>
        <v>444.53737262320954</v>
      </c>
      <c r="N340" s="71">
        <f t="shared" si="207"/>
        <v>95.417471696069001</v>
      </c>
      <c r="O340" s="71">
        <f t="shared" si="207"/>
        <v>252.92626978250235</v>
      </c>
      <c r="P340" s="71">
        <f t="shared" si="207"/>
        <v>25.976144531179486</v>
      </c>
      <c r="Q340" s="71">
        <f t="shared" si="207"/>
        <v>12.302244343878424</v>
      </c>
      <c r="R340" s="72">
        <f t="shared" si="207"/>
        <v>0</v>
      </c>
      <c r="S340" s="73">
        <f t="shared" si="207"/>
        <v>906.18945060949966</v>
      </c>
      <c r="U340" s="35" t="s">
        <v>60</v>
      </c>
      <c r="V340" s="97">
        <f>SUM(V319:V335)</f>
        <v>51.920577037931643</v>
      </c>
      <c r="W340" s="97">
        <f t="shared" ref="W340:AH340" si="208">SUM(W319:W335)</f>
        <v>10.554638329022136</v>
      </c>
      <c r="X340" s="97">
        <f t="shared" si="208"/>
        <v>12.302244343878424</v>
      </c>
      <c r="Y340" s="97">
        <f t="shared" si="208"/>
        <v>444.53737262320954</v>
      </c>
      <c r="Z340" s="97">
        <f t="shared" si="208"/>
        <v>29.039262388377839</v>
      </c>
      <c r="AA340" s="97">
        <f t="shared" si="208"/>
        <v>249.28937261479587</v>
      </c>
      <c r="AB340" s="97">
        <f t="shared" si="208"/>
        <v>25.976144531179486</v>
      </c>
      <c r="AC340" s="97">
        <f t="shared" si="208"/>
        <v>82.569838741104789</v>
      </c>
      <c r="AD340" s="98">
        <f t="shared" si="208"/>
        <v>12.554732265707143</v>
      </c>
      <c r="AE340" s="98">
        <f t="shared" si="208"/>
        <v>3.6368971677064783</v>
      </c>
      <c r="AF340" s="98">
        <f t="shared" si="208"/>
        <v>0</v>
      </c>
      <c r="AG340" s="98">
        <f t="shared" si="208"/>
        <v>66.378209307691165</v>
      </c>
      <c r="AH340" s="98">
        <f t="shared" si="208"/>
        <v>0</v>
      </c>
      <c r="AI340" s="99">
        <f>SUM(V340:AC340)</f>
        <v>906.18945060949977</v>
      </c>
      <c r="AS340"/>
    </row>
    <row r="341" spans="1:45" s="2" customFormat="1" ht="15" thickBot="1">
      <c r="A341" s="15" t="s">
        <v>100</v>
      </c>
      <c r="B341" s="100">
        <f>IF($I340=0,"-",B340/$I340)</f>
        <v>8.5240642369913078E-2</v>
      </c>
      <c r="C341" s="100">
        <f t="shared" ref="C341:H341" si="209">IF($I340=0,"-",C340/$I340)</f>
        <v>0.50503368848602159</v>
      </c>
      <c r="D341" s="100">
        <f t="shared" si="209"/>
        <v>0.10840266903165729</v>
      </c>
      <c r="E341" s="100">
        <f t="shared" si="209"/>
        <v>0.287346564788237</v>
      </c>
      <c r="F341" s="100">
        <f t="shared" si="209"/>
        <v>0</v>
      </c>
      <c r="G341" s="100">
        <f t="shared" si="209"/>
        <v>1.3976435324171055E-2</v>
      </c>
      <c r="H341" s="101">
        <f t="shared" si="209"/>
        <v>0</v>
      </c>
      <c r="I341" s="102">
        <f>SUM(B341:H341)</f>
        <v>0.99999999999999989</v>
      </c>
      <c r="J341"/>
      <c r="K341" s="27" t="s">
        <v>100</v>
      </c>
      <c r="L341" s="76">
        <f>IF($S340=0,"-",L340/$S340)</f>
        <v>8.2797198292471924E-2</v>
      </c>
      <c r="M341" s="76">
        <f t="shared" ref="M341:R341" si="210">IF($S340=0,"-",M340/$S340)</f>
        <v>0.4905567730061472</v>
      </c>
      <c r="N341" s="76">
        <f t="shared" si="210"/>
        <v>0.1052952797363637</v>
      </c>
      <c r="O341" s="76">
        <f t="shared" si="210"/>
        <v>0.27910970450206091</v>
      </c>
      <c r="P341" s="76">
        <f t="shared" si="210"/>
        <v>2.8665247111084802E-2</v>
      </c>
      <c r="Q341" s="76">
        <f t="shared" si="210"/>
        <v>1.3575797351871598E-2</v>
      </c>
      <c r="R341" s="77">
        <f t="shared" si="210"/>
        <v>0</v>
      </c>
      <c r="S341" s="78">
        <f>SUM(L341:R341)</f>
        <v>1</v>
      </c>
      <c r="U341" s="36" t="s">
        <v>100</v>
      </c>
      <c r="V341" s="103">
        <f>+V340/$AI340</f>
        <v>5.7295499305371575E-2</v>
      </c>
      <c r="W341" s="103">
        <f t="shared" ref="W341:AH341" si="211">+W340/$AI340</f>
        <v>1.164727565733978E-2</v>
      </c>
      <c r="X341" s="103">
        <f t="shared" si="211"/>
        <v>1.3575797351871597E-2</v>
      </c>
      <c r="Y341" s="103">
        <f t="shared" si="211"/>
        <v>0.49055677300614708</v>
      </c>
      <c r="Z341" s="103">
        <f t="shared" si="211"/>
        <v>3.2045465072282772E-2</v>
      </c>
      <c r="AA341" s="103">
        <f t="shared" si="211"/>
        <v>0.27509630844535293</v>
      </c>
      <c r="AB341" s="103">
        <f t="shared" si="211"/>
        <v>2.8665247111084799E-2</v>
      </c>
      <c r="AC341" s="103">
        <f t="shared" si="211"/>
        <v>9.1117634050549373E-2</v>
      </c>
      <c r="AD341" s="103">
        <f t="shared" si="211"/>
        <v>1.3854423329760543E-2</v>
      </c>
      <c r="AE341" s="103">
        <f t="shared" si="211"/>
        <v>4.0133960567079151E-3</v>
      </c>
      <c r="AF341" s="103">
        <f t="shared" si="211"/>
        <v>0</v>
      </c>
      <c r="AG341" s="103">
        <f t="shared" si="211"/>
        <v>7.3249814664080912E-2</v>
      </c>
      <c r="AH341" s="103">
        <f t="shared" si="211"/>
        <v>0</v>
      </c>
      <c r="AI341" s="104">
        <f>SUM(V341:AC341)</f>
        <v>0.99999999999999989</v>
      </c>
    </row>
    <row r="342" spans="1:45" ht="15" thickBot="1">
      <c r="A342" s="16"/>
      <c r="B342" s="16"/>
      <c r="C342" s="16"/>
      <c r="D342" s="16"/>
      <c r="E342" s="16"/>
      <c r="F342" s="16"/>
      <c r="G342" s="16"/>
      <c r="H342" s="16"/>
      <c r="I342" s="16"/>
      <c r="K342" s="16"/>
      <c r="L342" s="16"/>
      <c r="M342" s="16"/>
      <c r="N342" s="16"/>
      <c r="O342" s="16"/>
      <c r="P342" s="16"/>
      <c r="Q342" s="16"/>
      <c r="R342" s="16"/>
      <c r="S342" s="16"/>
      <c r="AI342" s="5"/>
      <c r="AS342"/>
    </row>
    <row r="343" spans="1:45" ht="28.5">
      <c r="A343" s="431" t="s">
        <v>37</v>
      </c>
      <c r="B343" s="37" t="s">
        <v>0</v>
      </c>
      <c r="C343" s="37" t="s">
        <v>1</v>
      </c>
      <c r="D343" s="37" t="s">
        <v>2</v>
      </c>
      <c r="E343" s="37" t="s">
        <v>3</v>
      </c>
      <c r="F343" s="37" t="s">
        <v>27</v>
      </c>
      <c r="G343" s="37" t="s">
        <v>4</v>
      </c>
      <c r="H343" s="37" t="s">
        <v>5</v>
      </c>
      <c r="I343" s="38" t="s">
        <v>6</v>
      </c>
      <c r="K343" s="381" t="s">
        <v>37</v>
      </c>
      <c r="L343" s="39" t="s">
        <v>0</v>
      </c>
      <c r="M343" s="39" t="s">
        <v>1</v>
      </c>
      <c r="N343" s="39" t="s">
        <v>2</v>
      </c>
      <c r="O343" s="39" t="s">
        <v>3</v>
      </c>
      <c r="P343" s="39" t="s">
        <v>27</v>
      </c>
      <c r="Q343" s="39" t="s">
        <v>4</v>
      </c>
      <c r="R343" s="39" t="s">
        <v>5</v>
      </c>
      <c r="S343" s="40" t="s">
        <v>6</v>
      </c>
      <c r="U343" s="383" t="s">
        <v>37</v>
      </c>
      <c r="V343" s="79" t="s">
        <v>69</v>
      </c>
      <c r="W343" s="79" t="s">
        <v>70</v>
      </c>
      <c r="X343" s="79" t="s">
        <v>4</v>
      </c>
      <c r="Y343" s="79" t="s">
        <v>1</v>
      </c>
      <c r="Z343" s="79" t="s">
        <v>2</v>
      </c>
      <c r="AA343" s="79" t="s">
        <v>3</v>
      </c>
      <c r="AB343" s="79" t="s">
        <v>52</v>
      </c>
      <c r="AC343" s="79" t="s">
        <v>64</v>
      </c>
      <c r="AD343" s="80" t="s">
        <v>72</v>
      </c>
      <c r="AE343" s="80" t="s">
        <v>79</v>
      </c>
      <c r="AF343" s="80" t="s">
        <v>73</v>
      </c>
      <c r="AG343" s="80" t="s">
        <v>80</v>
      </c>
      <c r="AH343" s="80" t="s">
        <v>81</v>
      </c>
      <c r="AI343" s="81" t="s">
        <v>60</v>
      </c>
      <c r="AS343"/>
    </row>
    <row r="344" spans="1:45" ht="15" customHeight="1">
      <c r="A344" s="432" t="s">
        <v>37</v>
      </c>
      <c r="B344" s="372" t="s">
        <v>109</v>
      </c>
      <c r="C344" s="373"/>
      <c r="D344" s="373"/>
      <c r="E344" s="373"/>
      <c r="F344" s="373"/>
      <c r="G344" s="373"/>
      <c r="H344" s="373"/>
      <c r="I344" s="374"/>
      <c r="K344" s="382" t="s">
        <v>37</v>
      </c>
      <c r="L344" s="369" t="s">
        <v>109</v>
      </c>
      <c r="M344" s="370"/>
      <c r="N344" s="370"/>
      <c r="O344" s="370"/>
      <c r="P344" s="370"/>
      <c r="Q344" s="370"/>
      <c r="R344" s="370"/>
      <c r="S344" s="371"/>
      <c r="U344" s="384" t="s">
        <v>37</v>
      </c>
      <c r="V344" s="379" t="s">
        <v>109</v>
      </c>
      <c r="W344" s="379"/>
      <c r="X344" s="379"/>
      <c r="Y344" s="379"/>
      <c r="Z344" s="379"/>
      <c r="AA344" s="379"/>
      <c r="AB344" s="379"/>
      <c r="AC344" s="379"/>
      <c r="AD344" s="379"/>
      <c r="AE344" s="379"/>
      <c r="AF344" s="379"/>
      <c r="AG344" s="379"/>
      <c r="AH344" s="379"/>
      <c r="AI344" s="380"/>
      <c r="AS344"/>
    </row>
    <row r="345" spans="1:45" ht="15">
      <c r="A345" s="7" t="s">
        <v>7</v>
      </c>
      <c r="B345" s="42">
        <v>0</v>
      </c>
      <c r="C345" s="42">
        <v>0</v>
      </c>
      <c r="D345" s="42">
        <v>0</v>
      </c>
      <c r="E345" s="42">
        <v>0</v>
      </c>
      <c r="F345" s="399"/>
      <c r="G345" s="42">
        <v>0</v>
      </c>
      <c r="H345" s="43">
        <v>0</v>
      </c>
      <c r="I345" s="44">
        <f>SUM(B345:H345)</f>
        <v>0</v>
      </c>
      <c r="J345" s="5"/>
      <c r="K345" s="28" t="s">
        <v>7</v>
      </c>
      <c r="L345" s="42">
        <v>0</v>
      </c>
      <c r="M345" s="42">
        <v>0</v>
      </c>
      <c r="N345" s="42">
        <v>0</v>
      </c>
      <c r="O345" s="42">
        <v>0</v>
      </c>
      <c r="P345" s="42">
        <v>0</v>
      </c>
      <c r="Q345" s="42">
        <v>0</v>
      </c>
      <c r="R345" s="82">
        <v>0</v>
      </c>
      <c r="S345" s="83">
        <f>SUM(L345:R345)</f>
        <v>0</v>
      </c>
      <c r="U345" s="29" t="s">
        <v>7</v>
      </c>
      <c r="V345" s="84">
        <v>0</v>
      </c>
      <c r="W345" s="84">
        <v>0</v>
      </c>
      <c r="X345" s="84">
        <v>0</v>
      </c>
      <c r="Y345" s="84">
        <v>0</v>
      </c>
      <c r="Z345" s="84">
        <v>0</v>
      </c>
      <c r="AA345" s="84">
        <v>0</v>
      </c>
      <c r="AB345" s="84">
        <v>0</v>
      </c>
      <c r="AC345" s="85">
        <v>0</v>
      </c>
      <c r="AD345" s="86">
        <v>0</v>
      </c>
      <c r="AE345" s="86">
        <v>0</v>
      </c>
      <c r="AF345" s="86">
        <v>0</v>
      </c>
      <c r="AG345" s="86">
        <v>0</v>
      </c>
      <c r="AH345" s="86">
        <v>0</v>
      </c>
      <c r="AI345" s="87">
        <f>SUM(V345:AC345)</f>
        <v>0</v>
      </c>
      <c r="AS345"/>
    </row>
    <row r="346" spans="1:45" ht="15">
      <c r="A346" s="8" t="s">
        <v>8</v>
      </c>
      <c r="B346" s="48">
        <v>0</v>
      </c>
      <c r="C346" s="48">
        <v>0</v>
      </c>
      <c r="D346" s="48">
        <v>0</v>
      </c>
      <c r="E346" s="48">
        <v>0</v>
      </c>
      <c r="F346" s="400"/>
      <c r="G346" s="48">
        <v>0</v>
      </c>
      <c r="H346" s="49">
        <v>0</v>
      </c>
      <c r="I346" s="50">
        <f t="shared" ref="I346:I365" si="212">SUM(B346:H346)</f>
        <v>0</v>
      </c>
      <c r="J346" s="5"/>
      <c r="K346" s="20" t="s">
        <v>8</v>
      </c>
      <c r="L346" s="51">
        <v>0</v>
      </c>
      <c r="M346" s="51">
        <v>0</v>
      </c>
      <c r="N346" s="51">
        <v>0</v>
      </c>
      <c r="O346" s="51">
        <v>0</v>
      </c>
      <c r="P346" s="51">
        <v>0</v>
      </c>
      <c r="Q346" s="51">
        <v>0</v>
      </c>
      <c r="R346" s="52">
        <v>0</v>
      </c>
      <c r="S346" s="53">
        <f t="shared" ref="S346:S365" si="213">SUM(L346:R346)</f>
        <v>0</v>
      </c>
      <c r="U346" s="30" t="s">
        <v>8</v>
      </c>
      <c r="V346" s="88">
        <v>0</v>
      </c>
      <c r="W346" s="88">
        <v>0</v>
      </c>
      <c r="X346" s="88">
        <v>0</v>
      </c>
      <c r="Y346" s="88">
        <v>0</v>
      </c>
      <c r="Z346" s="88">
        <v>0</v>
      </c>
      <c r="AA346" s="88">
        <v>0</v>
      </c>
      <c r="AB346" s="88">
        <v>0</v>
      </c>
      <c r="AC346" s="89">
        <v>0</v>
      </c>
      <c r="AD346" s="88">
        <v>0</v>
      </c>
      <c r="AE346" s="88">
        <v>0</v>
      </c>
      <c r="AF346" s="88">
        <v>0</v>
      </c>
      <c r="AG346" s="88">
        <v>0</v>
      </c>
      <c r="AH346" s="88">
        <v>0</v>
      </c>
      <c r="AI346" s="90">
        <f t="shared" ref="AI346:AI365" si="214">SUM(V346:AC346)</f>
        <v>0</v>
      </c>
      <c r="AS346"/>
    </row>
    <row r="347" spans="1:45" ht="15">
      <c r="A347" s="9" t="s">
        <v>10</v>
      </c>
      <c r="B347" s="45">
        <v>0</v>
      </c>
      <c r="C347" s="45">
        <v>0</v>
      </c>
      <c r="D347" s="45">
        <v>0</v>
      </c>
      <c r="E347" s="45">
        <v>0</v>
      </c>
      <c r="F347" s="400"/>
      <c r="G347" s="45">
        <v>0</v>
      </c>
      <c r="H347" s="54">
        <v>0</v>
      </c>
      <c r="I347" s="44">
        <f t="shared" si="212"/>
        <v>0</v>
      </c>
      <c r="J347" s="5"/>
      <c r="K347" s="21" t="s">
        <v>10</v>
      </c>
      <c r="L347" s="45">
        <v>0</v>
      </c>
      <c r="M347" s="45">
        <v>0</v>
      </c>
      <c r="N347" s="45">
        <v>0</v>
      </c>
      <c r="O347" s="45">
        <v>0</v>
      </c>
      <c r="P347" s="45">
        <v>0</v>
      </c>
      <c r="Q347" s="45">
        <v>0</v>
      </c>
      <c r="R347" s="46">
        <v>0</v>
      </c>
      <c r="S347" s="47">
        <f t="shared" si="213"/>
        <v>0</v>
      </c>
      <c r="U347" s="31" t="s">
        <v>10</v>
      </c>
      <c r="V347" s="84">
        <v>0</v>
      </c>
      <c r="W347" s="84">
        <v>0</v>
      </c>
      <c r="X347" s="84">
        <v>0</v>
      </c>
      <c r="Y347" s="84">
        <v>0</v>
      </c>
      <c r="Z347" s="84">
        <v>0</v>
      </c>
      <c r="AA347" s="84">
        <v>0</v>
      </c>
      <c r="AB347" s="84">
        <v>0</v>
      </c>
      <c r="AC347" s="85">
        <v>0</v>
      </c>
      <c r="AD347" s="86">
        <v>0</v>
      </c>
      <c r="AE347" s="86">
        <v>0</v>
      </c>
      <c r="AF347" s="86">
        <v>0</v>
      </c>
      <c r="AG347" s="86">
        <v>0</v>
      </c>
      <c r="AH347" s="86">
        <v>0</v>
      </c>
      <c r="AI347" s="87">
        <f t="shared" si="214"/>
        <v>0</v>
      </c>
      <c r="AS347"/>
    </row>
    <row r="348" spans="1:45" ht="15">
      <c r="A348" s="8" t="s">
        <v>53</v>
      </c>
      <c r="B348" s="48">
        <v>0</v>
      </c>
      <c r="C348" s="48">
        <v>0</v>
      </c>
      <c r="D348" s="48">
        <v>0</v>
      </c>
      <c r="E348" s="48">
        <v>0</v>
      </c>
      <c r="F348" s="400"/>
      <c r="G348" s="48">
        <v>0</v>
      </c>
      <c r="H348" s="49">
        <v>0</v>
      </c>
      <c r="I348" s="50">
        <f t="shared" si="212"/>
        <v>0</v>
      </c>
      <c r="J348" s="5"/>
      <c r="K348" s="20" t="s">
        <v>53</v>
      </c>
      <c r="L348" s="51">
        <v>0</v>
      </c>
      <c r="M348" s="51">
        <v>0</v>
      </c>
      <c r="N348" s="51">
        <v>0</v>
      </c>
      <c r="O348" s="51">
        <v>0</v>
      </c>
      <c r="P348" s="51">
        <v>0</v>
      </c>
      <c r="Q348" s="51">
        <v>0</v>
      </c>
      <c r="R348" s="52">
        <v>0</v>
      </c>
      <c r="S348" s="53">
        <f t="shared" si="213"/>
        <v>0</v>
      </c>
      <c r="U348" s="30" t="s">
        <v>53</v>
      </c>
      <c r="V348" s="88">
        <v>0</v>
      </c>
      <c r="W348" s="88">
        <v>0</v>
      </c>
      <c r="X348" s="88">
        <v>0</v>
      </c>
      <c r="Y348" s="88">
        <v>0</v>
      </c>
      <c r="Z348" s="88">
        <v>0</v>
      </c>
      <c r="AA348" s="88">
        <v>0</v>
      </c>
      <c r="AB348" s="88">
        <v>0</v>
      </c>
      <c r="AC348" s="89">
        <v>0</v>
      </c>
      <c r="AD348" s="88">
        <v>0</v>
      </c>
      <c r="AE348" s="88">
        <v>0</v>
      </c>
      <c r="AF348" s="88">
        <v>0</v>
      </c>
      <c r="AG348" s="88">
        <v>0</v>
      </c>
      <c r="AH348" s="88">
        <v>0</v>
      </c>
      <c r="AI348" s="90">
        <f t="shared" si="214"/>
        <v>0</v>
      </c>
      <c r="AS348"/>
    </row>
    <row r="349" spans="1:45" ht="15">
      <c r="A349" s="9" t="s">
        <v>16</v>
      </c>
      <c r="B349" s="45">
        <v>0.94754513681144681</v>
      </c>
      <c r="C349" s="45">
        <v>0</v>
      </c>
      <c r="D349" s="45">
        <v>0.86493499330043555</v>
      </c>
      <c r="E349" s="45">
        <v>0</v>
      </c>
      <c r="F349" s="400"/>
      <c r="G349" s="45">
        <v>0</v>
      </c>
      <c r="H349" s="54">
        <v>0</v>
      </c>
      <c r="I349" s="44">
        <f t="shared" si="212"/>
        <v>1.8124801301118825</v>
      </c>
      <c r="J349" s="5"/>
      <c r="K349" s="21" t="s">
        <v>16</v>
      </c>
      <c r="L349" s="45">
        <v>0.94754513681144681</v>
      </c>
      <c r="M349" s="45">
        <v>0</v>
      </c>
      <c r="N349" s="45">
        <v>0.86493499330043555</v>
      </c>
      <c r="O349" s="45">
        <v>0</v>
      </c>
      <c r="P349" s="45">
        <v>0</v>
      </c>
      <c r="Q349" s="45">
        <v>0</v>
      </c>
      <c r="R349" s="46">
        <v>0</v>
      </c>
      <c r="S349" s="47">
        <f t="shared" si="213"/>
        <v>1.8124801301118825</v>
      </c>
      <c r="U349" s="31" t="s">
        <v>16</v>
      </c>
      <c r="V349" s="84">
        <v>0.94754513681144681</v>
      </c>
      <c r="W349" s="84">
        <v>0</v>
      </c>
      <c r="X349" s="84">
        <v>0</v>
      </c>
      <c r="Y349" s="84">
        <v>0</v>
      </c>
      <c r="Z349" s="84">
        <v>0.76009438805189788</v>
      </c>
      <c r="AA349" s="84">
        <v>0</v>
      </c>
      <c r="AB349" s="84">
        <v>0</v>
      </c>
      <c r="AC349" s="85">
        <v>0.10484060524853764</v>
      </c>
      <c r="AD349" s="86">
        <v>0</v>
      </c>
      <c r="AE349" s="86">
        <v>0</v>
      </c>
      <c r="AF349" s="86">
        <v>0</v>
      </c>
      <c r="AG349" s="86">
        <v>0.10484060524853764</v>
      </c>
      <c r="AH349" s="86">
        <v>0</v>
      </c>
      <c r="AI349" s="87">
        <f t="shared" si="214"/>
        <v>1.8124801301118822</v>
      </c>
      <c r="AS349"/>
    </row>
    <row r="350" spans="1:45" ht="15">
      <c r="A350" s="8" t="s">
        <v>65</v>
      </c>
      <c r="B350" s="48">
        <v>18.165056023438851</v>
      </c>
      <c r="C350" s="48">
        <v>0</v>
      </c>
      <c r="D350" s="48">
        <v>3.5442857841970786E-2</v>
      </c>
      <c r="E350" s="48">
        <v>0</v>
      </c>
      <c r="F350" s="400"/>
      <c r="G350" s="48">
        <v>0</v>
      </c>
      <c r="H350" s="49">
        <v>0</v>
      </c>
      <c r="I350" s="50">
        <f t="shared" si="212"/>
        <v>18.200498881280822</v>
      </c>
      <c r="J350" s="5"/>
      <c r="K350" s="20" t="s">
        <v>65</v>
      </c>
      <c r="L350" s="51">
        <v>18.165056023438851</v>
      </c>
      <c r="M350" s="51">
        <v>0</v>
      </c>
      <c r="N350" s="51">
        <v>3.5442857841970786E-2</v>
      </c>
      <c r="O350" s="51">
        <v>0</v>
      </c>
      <c r="P350" s="51">
        <v>0</v>
      </c>
      <c r="Q350" s="51">
        <v>0</v>
      </c>
      <c r="R350" s="52">
        <v>0</v>
      </c>
      <c r="S350" s="53">
        <f t="shared" si="213"/>
        <v>18.200498881280822</v>
      </c>
      <c r="U350" s="30" t="s">
        <v>54</v>
      </c>
      <c r="V350" s="88">
        <v>18.165056023438851</v>
      </c>
      <c r="W350" s="88">
        <v>0</v>
      </c>
      <c r="X350" s="88">
        <v>0</v>
      </c>
      <c r="Y350" s="88">
        <v>0</v>
      </c>
      <c r="Z350" s="88">
        <v>0</v>
      </c>
      <c r="AA350" s="88">
        <v>0</v>
      </c>
      <c r="AB350" s="88">
        <v>0</v>
      </c>
      <c r="AC350" s="89">
        <v>3.5442857841970786E-2</v>
      </c>
      <c r="AD350" s="88">
        <v>0</v>
      </c>
      <c r="AE350" s="88">
        <v>0</v>
      </c>
      <c r="AF350" s="88">
        <v>0</v>
      </c>
      <c r="AG350" s="88">
        <v>3.5442857841970786E-2</v>
      </c>
      <c r="AH350" s="88">
        <v>0</v>
      </c>
      <c r="AI350" s="90">
        <f t="shared" si="214"/>
        <v>18.200498881280822</v>
      </c>
      <c r="AS350"/>
    </row>
    <row r="351" spans="1:45" ht="15">
      <c r="A351" s="9" t="s">
        <v>55</v>
      </c>
      <c r="B351" s="45">
        <v>0</v>
      </c>
      <c r="C351" s="45">
        <v>0</v>
      </c>
      <c r="D351" s="45">
        <v>1.5199416037908222</v>
      </c>
      <c r="E351" s="45">
        <v>0</v>
      </c>
      <c r="F351" s="400"/>
      <c r="G351" s="45">
        <v>0</v>
      </c>
      <c r="H351" s="54">
        <v>0</v>
      </c>
      <c r="I351" s="44">
        <f t="shared" si="212"/>
        <v>1.5199416037908222</v>
      </c>
      <c r="J351" s="5"/>
      <c r="K351" s="21" t="s">
        <v>55</v>
      </c>
      <c r="L351" s="45">
        <v>0</v>
      </c>
      <c r="M351" s="45">
        <v>0</v>
      </c>
      <c r="N351" s="45">
        <v>1.5199416037908222</v>
      </c>
      <c r="O351" s="45">
        <v>0</v>
      </c>
      <c r="P351" s="45">
        <v>88.206354508520761</v>
      </c>
      <c r="Q351" s="45">
        <v>0</v>
      </c>
      <c r="R351" s="46">
        <v>0</v>
      </c>
      <c r="S351" s="47">
        <f t="shared" si="213"/>
        <v>89.726296112311587</v>
      </c>
      <c r="U351" s="31" t="s">
        <v>55</v>
      </c>
      <c r="V351" s="84">
        <v>0</v>
      </c>
      <c r="W351" s="84">
        <v>0</v>
      </c>
      <c r="X351" s="84">
        <v>0</v>
      </c>
      <c r="Y351" s="84">
        <v>0</v>
      </c>
      <c r="Z351" s="84">
        <v>0</v>
      </c>
      <c r="AA351" s="84">
        <v>0</v>
      </c>
      <c r="AB351" s="84">
        <v>88.206354508520761</v>
      </c>
      <c r="AC351" s="85">
        <v>1.5199416037908222</v>
      </c>
      <c r="AD351" s="84">
        <v>0</v>
      </c>
      <c r="AE351" s="84">
        <v>0</v>
      </c>
      <c r="AF351" s="84">
        <v>0</v>
      </c>
      <c r="AG351" s="84">
        <v>1.5199416037908222</v>
      </c>
      <c r="AH351" s="84">
        <v>0</v>
      </c>
      <c r="AI351" s="87">
        <f t="shared" si="214"/>
        <v>89.726296112311587</v>
      </c>
      <c r="AS351"/>
    </row>
    <row r="352" spans="1:45" ht="15">
      <c r="A352" s="8" t="s">
        <v>12</v>
      </c>
      <c r="B352" s="48">
        <v>0</v>
      </c>
      <c r="C352" s="48">
        <v>0</v>
      </c>
      <c r="D352" s="48">
        <v>0</v>
      </c>
      <c r="E352" s="48">
        <v>0</v>
      </c>
      <c r="F352" s="400"/>
      <c r="G352" s="48">
        <v>0</v>
      </c>
      <c r="H352" s="49">
        <v>0</v>
      </c>
      <c r="I352" s="50">
        <f t="shared" si="212"/>
        <v>0</v>
      </c>
      <c r="J352" s="5"/>
      <c r="K352" s="20" t="s">
        <v>12</v>
      </c>
      <c r="L352" s="51">
        <v>0</v>
      </c>
      <c r="M352" s="51">
        <v>0</v>
      </c>
      <c r="N352" s="51">
        <v>0</v>
      </c>
      <c r="O352" s="51">
        <v>0</v>
      </c>
      <c r="P352" s="51">
        <v>5.9188589136662646</v>
      </c>
      <c r="Q352" s="51">
        <v>0</v>
      </c>
      <c r="R352" s="52">
        <v>0</v>
      </c>
      <c r="S352" s="53">
        <f t="shared" si="213"/>
        <v>5.9188589136662646</v>
      </c>
      <c r="U352" s="30" t="s">
        <v>12</v>
      </c>
      <c r="V352" s="88">
        <v>0</v>
      </c>
      <c r="W352" s="88">
        <v>0</v>
      </c>
      <c r="X352" s="88">
        <v>0</v>
      </c>
      <c r="Y352" s="88">
        <v>0</v>
      </c>
      <c r="Z352" s="88">
        <v>0</v>
      </c>
      <c r="AA352" s="88">
        <v>0</v>
      </c>
      <c r="AB352" s="88">
        <v>5.9188589136662646</v>
      </c>
      <c r="AC352" s="89">
        <v>0</v>
      </c>
      <c r="AD352" s="88">
        <v>0</v>
      </c>
      <c r="AE352" s="88">
        <v>0</v>
      </c>
      <c r="AF352" s="88">
        <v>0</v>
      </c>
      <c r="AG352" s="88">
        <v>0</v>
      </c>
      <c r="AH352" s="88">
        <v>0</v>
      </c>
      <c r="AI352" s="90">
        <f t="shared" si="214"/>
        <v>5.9188589136662646</v>
      </c>
      <c r="AS352"/>
    </row>
    <row r="353" spans="1:45" ht="15">
      <c r="A353" s="9" t="s">
        <v>56</v>
      </c>
      <c r="B353" s="45">
        <v>0</v>
      </c>
      <c r="C353" s="45">
        <v>0</v>
      </c>
      <c r="D353" s="45">
        <v>0</v>
      </c>
      <c r="E353" s="45">
        <v>0</v>
      </c>
      <c r="F353" s="400"/>
      <c r="G353" s="45">
        <v>0</v>
      </c>
      <c r="H353" s="54">
        <v>0</v>
      </c>
      <c r="I353" s="44">
        <f t="shared" si="212"/>
        <v>0</v>
      </c>
      <c r="J353" s="5"/>
      <c r="K353" s="21" t="s">
        <v>56</v>
      </c>
      <c r="L353" s="45">
        <v>0</v>
      </c>
      <c r="M353" s="45">
        <v>0</v>
      </c>
      <c r="N353" s="45">
        <v>0</v>
      </c>
      <c r="O353" s="45">
        <v>0</v>
      </c>
      <c r="P353" s="45">
        <v>0</v>
      </c>
      <c r="Q353" s="45">
        <v>0</v>
      </c>
      <c r="R353" s="46">
        <v>0</v>
      </c>
      <c r="S353" s="47">
        <f t="shared" si="213"/>
        <v>0</v>
      </c>
      <c r="U353" s="31" t="s">
        <v>56</v>
      </c>
      <c r="V353" s="84">
        <v>0</v>
      </c>
      <c r="W353" s="84">
        <v>0</v>
      </c>
      <c r="X353" s="84">
        <v>0</v>
      </c>
      <c r="Y353" s="84">
        <v>0</v>
      </c>
      <c r="Z353" s="84">
        <v>0</v>
      </c>
      <c r="AA353" s="84">
        <v>0</v>
      </c>
      <c r="AB353" s="84">
        <v>0</v>
      </c>
      <c r="AC353" s="85">
        <v>0</v>
      </c>
      <c r="AD353" s="84">
        <v>0</v>
      </c>
      <c r="AE353" s="84">
        <v>0</v>
      </c>
      <c r="AF353" s="84">
        <v>0</v>
      </c>
      <c r="AG353" s="84">
        <v>0</v>
      </c>
      <c r="AH353" s="84">
        <v>0</v>
      </c>
      <c r="AI353" s="87">
        <f t="shared" si="214"/>
        <v>0</v>
      </c>
      <c r="AS353"/>
    </row>
    <row r="354" spans="1:45" ht="15">
      <c r="A354" s="8" t="s">
        <v>17</v>
      </c>
      <c r="B354" s="48">
        <v>0</v>
      </c>
      <c r="C354" s="48">
        <v>1.0867647422696713</v>
      </c>
      <c r="D354" s="48">
        <v>0</v>
      </c>
      <c r="E354" s="48">
        <v>0</v>
      </c>
      <c r="F354" s="400"/>
      <c r="G354" s="48">
        <v>0</v>
      </c>
      <c r="H354" s="49">
        <v>0</v>
      </c>
      <c r="I354" s="50">
        <f t="shared" si="212"/>
        <v>1.0867647422696713</v>
      </c>
      <c r="J354" s="5"/>
      <c r="K354" s="20" t="s">
        <v>17</v>
      </c>
      <c r="L354" s="51">
        <v>0</v>
      </c>
      <c r="M354" s="51">
        <v>1.0867647422696713</v>
      </c>
      <c r="N354" s="51">
        <v>0</v>
      </c>
      <c r="O354" s="51">
        <v>0</v>
      </c>
      <c r="P354" s="51">
        <v>1.7286310382203158E-3</v>
      </c>
      <c r="Q354" s="51">
        <v>0</v>
      </c>
      <c r="R354" s="52">
        <v>0</v>
      </c>
      <c r="S354" s="53">
        <f t="shared" si="213"/>
        <v>1.0884933733078916</v>
      </c>
      <c r="U354" s="30" t="s">
        <v>17</v>
      </c>
      <c r="V354" s="88">
        <v>0</v>
      </c>
      <c r="W354" s="88">
        <v>0</v>
      </c>
      <c r="X354" s="88">
        <v>0</v>
      </c>
      <c r="Y354" s="88">
        <v>1.0867647422696713</v>
      </c>
      <c r="Z354" s="88">
        <v>0</v>
      </c>
      <c r="AA354" s="88">
        <v>0</v>
      </c>
      <c r="AB354" s="88">
        <v>1.7286310382203158E-3</v>
      </c>
      <c r="AC354" s="89">
        <v>0</v>
      </c>
      <c r="AD354" s="88">
        <v>0</v>
      </c>
      <c r="AE354" s="88">
        <v>0</v>
      </c>
      <c r="AF354" s="88">
        <v>0</v>
      </c>
      <c r="AG354" s="88">
        <v>0</v>
      </c>
      <c r="AH354" s="88">
        <v>0</v>
      </c>
      <c r="AI354" s="90">
        <f t="shared" si="214"/>
        <v>1.0884933733078916</v>
      </c>
      <c r="AS354"/>
    </row>
    <row r="355" spans="1:45" ht="15">
      <c r="A355" s="9" t="s">
        <v>141</v>
      </c>
      <c r="B355" s="45">
        <v>2.5227498988271663E-2</v>
      </c>
      <c r="C355" s="45">
        <v>0.87536989478344762</v>
      </c>
      <c r="D355" s="45">
        <v>0</v>
      </c>
      <c r="E355" s="45">
        <v>0</v>
      </c>
      <c r="F355" s="400"/>
      <c r="G355" s="45">
        <v>0</v>
      </c>
      <c r="H355" s="54">
        <v>0</v>
      </c>
      <c r="I355" s="44">
        <f t="shared" si="212"/>
        <v>0.90059739377171932</v>
      </c>
      <c r="J355" s="5"/>
      <c r="K355" s="21" t="s">
        <v>141</v>
      </c>
      <c r="L355" s="45">
        <v>2.5227498988271663E-2</v>
      </c>
      <c r="M355" s="45">
        <v>0.87536989478344762</v>
      </c>
      <c r="N355" s="45">
        <v>0</v>
      </c>
      <c r="O355" s="45">
        <v>0</v>
      </c>
      <c r="P355" s="45">
        <v>0</v>
      </c>
      <c r="Q355" s="45">
        <v>0</v>
      </c>
      <c r="R355" s="46">
        <v>0</v>
      </c>
      <c r="S355" s="47">
        <f t="shared" si="213"/>
        <v>0.90059739377171932</v>
      </c>
      <c r="U355" s="31" t="s">
        <v>141</v>
      </c>
      <c r="V355" s="84">
        <v>2.5227498988271663E-2</v>
      </c>
      <c r="W355" s="84">
        <v>0</v>
      </c>
      <c r="X355" s="84">
        <v>0</v>
      </c>
      <c r="Y355" s="84">
        <v>0.87536989478344762</v>
      </c>
      <c r="Z355" s="84">
        <v>0</v>
      </c>
      <c r="AA355" s="84">
        <v>0</v>
      </c>
      <c r="AB355" s="84">
        <v>0</v>
      </c>
      <c r="AC355" s="85">
        <v>0</v>
      </c>
      <c r="AD355" s="84">
        <v>0</v>
      </c>
      <c r="AE355" s="84">
        <v>0</v>
      </c>
      <c r="AF355" s="84">
        <v>0</v>
      </c>
      <c r="AG355" s="84">
        <v>0</v>
      </c>
      <c r="AH355" s="84">
        <v>0</v>
      </c>
      <c r="AI355" s="87">
        <f t="shared" si="214"/>
        <v>0.90059739377171932</v>
      </c>
      <c r="AS355"/>
    </row>
    <row r="356" spans="1:45" ht="15">
      <c r="A356" s="8" t="s">
        <v>25</v>
      </c>
      <c r="B356" s="48">
        <v>1.0880838496509397</v>
      </c>
      <c r="C356" s="48">
        <v>0</v>
      </c>
      <c r="D356" s="48">
        <v>8.2136075366204651</v>
      </c>
      <c r="E356" s="48">
        <v>125.00119758131358</v>
      </c>
      <c r="F356" s="400"/>
      <c r="G356" s="48">
        <v>3.5616211710998971</v>
      </c>
      <c r="H356" s="49">
        <v>0</v>
      </c>
      <c r="I356" s="50">
        <f t="shared" si="212"/>
        <v>137.86451013868486</v>
      </c>
      <c r="J356" s="5"/>
      <c r="K356" s="20" t="s">
        <v>25</v>
      </c>
      <c r="L356" s="51">
        <v>1.0880838496509397</v>
      </c>
      <c r="M356" s="51">
        <v>0</v>
      </c>
      <c r="N356" s="51">
        <v>8.2136075366204651</v>
      </c>
      <c r="O356" s="51">
        <v>125.00119758131358</v>
      </c>
      <c r="P356" s="51">
        <v>0.14407415036817756</v>
      </c>
      <c r="Q356" s="51">
        <v>3.5616211710998971</v>
      </c>
      <c r="R356" s="52">
        <v>0</v>
      </c>
      <c r="S356" s="53">
        <f t="shared" si="213"/>
        <v>138.00858428905303</v>
      </c>
      <c r="U356" s="30" t="s">
        <v>25</v>
      </c>
      <c r="V356" s="88">
        <v>7.6909273797596406E-2</v>
      </c>
      <c r="W356" s="88">
        <v>0.17223591896878077</v>
      </c>
      <c r="X356" s="88">
        <v>3.5616211710998971</v>
      </c>
      <c r="Y356" s="88">
        <v>0</v>
      </c>
      <c r="Z356" s="88">
        <v>8.0663385865588886</v>
      </c>
      <c r="AA356" s="88">
        <v>124.95695919134475</v>
      </c>
      <c r="AB356" s="88">
        <v>0.14407415036817756</v>
      </c>
      <c r="AC356" s="89">
        <v>1.0304459969149571</v>
      </c>
      <c r="AD356" s="88">
        <v>0.83893865688456259</v>
      </c>
      <c r="AE356" s="88">
        <v>4.4238389968818403E-2</v>
      </c>
      <c r="AF356" s="88">
        <v>0</v>
      </c>
      <c r="AG356" s="88">
        <v>0.1472689500615762</v>
      </c>
      <c r="AH356" s="88">
        <v>0</v>
      </c>
      <c r="AI356" s="90">
        <f t="shared" si="214"/>
        <v>138.00858428905303</v>
      </c>
      <c r="AS356"/>
    </row>
    <row r="357" spans="1:45" ht="15">
      <c r="A357" s="9" t="s">
        <v>24</v>
      </c>
      <c r="B357" s="45">
        <v>5.2189260089940959</v>
      </c>
      <c r="C357" s="45">
        <v>0</v>
      </c>
      <c r="D357" s="45">
        <v>19.650628943598132</v>
      </c>
      <c r="E357" s="45">
        <v>0</v>
      </c>
      <c r="F357" s="400"/>
      <c r="G357" s="45">
        <v>0</v>
      </c>
      <c r="H357" s="54">
        <v>0</v>
      </c>
      <c r="I357" s="44">
        <f t="shared" si="212"/>
        <v>24.869554952592228</v>
      </c>
      <c r="J357" s="5"/>
      <c r="K357" s="21" t="s">
        <v>24</v>
      </c>
      <c r="L357" s="45">
        <v>5.2189260089940959</v>
      </c>
      <c r="M357" s="45">
        <v>0</v>
      </c>
      <c r="N357" s="45">
        <v>19.650628943598132</v>
      </c>
      <c r="O357" s="45">
        <v>0</v>
      </c>
      <c r="P357" s="45">
        <v>0</v>
      </c>
      <c r="Q357" s="45">
        <v>0</v>
      </c>
      <c r="R357" s="46">
        <v>0</v>
      </c>
      <c r="S357" s="47">
        <f t="shared" si="213"/>
        <v>24.869554952592228</v>
      </c>
      <c r="U357" s="31" t="s">
        <v>24</v>
      </c>
      <c r="V357" s="84">
        <v>5.2189260089940959</v>
      </c>
      <c r="W357" s="84">
        <v>0</v>
      </c>
      <c r="X357" s="84">
        <v>0</v>
      </c>
      <c r="Y357" s="84">
        <v>0</v>
      </c>
      <c r="Z357" s="84">
        <v>0</v>
      </c>
      <c r="AA357" s="84">
        <v>0</v>
      </c>
      <c r="AB357" s="84">
        <v>0</v>
      </c>
      <c r="AC357" s="85">
        <v>19.650628943598132</v>
      </c>
      <c r="AD357" s="84">
        <v>0</v>
      </c>
      <c r="AE357" s="84">
        <v>0</v>
      </c>
      <c r="AF357" s="84">
        <v>0</v>
      </c>
      <c r="AG357" s="84">
        <v>19.650628943598132</v>
      </c>
      <c r="AH357" s="84">
        <v>0</v>
      </c>
      <c r="AI357" s="87">
        <f t="shared" si="214"/>
        <v>24.869554952592228</v>
      </c>
      <c r="AS357"/>
    </row>
    <row r="358" spans="1:45" ht="15">
      <c r="A358" s="8" t="s">
        <v>57</v>
      </c>
      <c r="B358" s="48">
        <v>4.9603945168449757</v>
      </c>
      <c r="C358" s="48">
        <v>8.4122154435154499</v>
      </c>
      <c r="D358" s="48">
        <v>15.341426340757657</v>
      </c>
      <c r="E358" s="48">
        <v>0</v>
      </c>
      <c r="F358" s="400"/>
      <c r="G358" s="48">
        <v>0</v>
      </c>
      <c r="H358" s="49">
        <v>0</v>
      </c>
      <c r="I358" s="50">
        <f t="shared" si="212"/>
        <v>28.714036301118082</v>
      </c>
      <c r="J358" s="5"/>
      <c r="K358" s="20" t="s">
        <v>57</v>
      </c>
      <c r="L358" s="51">
        <v>4.9603945168449757</v>
      </c>
      <c r="M358" s="51">
        <v>8.4122154435154499</v>
      </c>
      <c r="N358" s="51">
        <v>15.341426340757657</v>
      </c>
      <c r="O358" s="51">
        <v>0</v>
      </c>
      <c r="P358" s="51">
        <v>0</v>
      </c>
      <c r="Q358" s="51">
        <v>0</v>
      </c>
      <c r="R358" s="52">
        <v>0</v>
      </c>
      <c r="S358" s="53">
        <f t="shared" si="213"/>
        <v>28.714036301118082</v>
      </c>
      <c r="U358" s="30" t="s">
        <v>57</v>
      </c>
      <c r="V358" s="88">
        <v>4.9603945168449757</v>
      </c>
      <c r="W358" s="88">
        <v>0</v>
      </c>
      <c r="X358" s="88">
        <v>0</v>
      </c>
      <c r="Y358" s="88">
        <v>8.4122154435154499</v>
      </c>
      <c r="Z358" s="88">
        <v>15.341426340757657</v>
      </c>
      <c r="AA358" s="88">
        <v>0</v>
      </c>
      <c r="AB358" s="88">
        <v>0</v>
      </c>
      <c r="AC358" s="89">
        <v>0</v>
      </c>
      <c r="AD358" s="88">
        <v>0</v>
      </c>
      <c r="AE358" s="88">
        <v>0</v>
      </c>
      <c r="AF358" s="88">
        <v>0</v>
      </c>
      <c r="AG358" s="88">
        <v>0</v>
      </c>
      <c r="AH358" s="88">
        <v>0</v>
      </c>
      <c r="AI358" s="90">
        <f t="shared" si="214"/>
        <v>28.714036301118082</v>
      </c>
      <c r="AS358"/>
    </row>
    <row r="359" spans="1:45" ht="15">
      <c r="A359" s="9" t="s">
        <v>22</v>
      </c>
      <c r="B359" s="45">
        <v>1.8613449147951662</v>
      </c>
      <c r="C359" s="45">
        <v>87.10205260892532</v>
      </c>
      <c r="D359" s="45">
        <v>38.499870681514679</v>
      </c>
      <c r="E359" s="45">
        <v>0</v>
      </c>
      <c r="F359" s="400"/>
      <c r="G359" s="45">
        <v>0</v>
      </c>
      <c r="H359" s="54">
        <v>0</v>
      </c>
      <c r="I359" s="44">
        <f t="shared" si="212"/>
        <v>127.46326820523517</v>
      </c>
      <c r="J359" s="5"/>
      <c r="K359" s="21" t="s">
        <v>22</v>
      </c>
      <c r="L359" s="45">
        <v>1.8613449147951662</v>
      </c>
      <c r="M359" s="45">
        <v>87.10205260892532</v>
      </c>
      <c r="N359" s="45">
        <v>38.499870681514679</v>
      </c>
      <c r="O359" s="45">
        <v>0</v>
      </c>
      <c r="P359" s="45">
        <v>3.2168201979111668</v>
      </c>
      <c r="Q359" s="45">
        <v>0</v>
      </c>
      <c r="R359" s="46">
        <v>0</v>
      </c>
      <c r="S359" s="47">
        <f t="shared" si="213"/>
        <v>130.68008840314633</v>
      </c>
      <c r="U359" s="31" t="s">
        <v>22</v>
      </c>
      <c r="V359" s="84">
        <v>1.8613449147951662</v>
      </c>
      <c r="W359" s="84">
        <v>0</v>
      </c>
      <c r="X359" s="84">
        <v>0</v>
      </c>
      <c r="Y359" s="84">
        <v>87.10205260892532</v>
      </c>
      <c r="Z359" s="84">
        <v>11.743067385196968</v>
      </c>
      <c r="AA359" s="84">
        <v>0</v>
      </c>
      <c r="AB359" s="84">
        <v>3.2168201979111668</v>
      </c>
      <c r="AC359" s="85">
        <v>26.756803296317713</v>
      </c>
      <c r="AD359" s="84">
        <v>0</v>
      </c>
      <c r="AE359" s="84">
        <v>0</v>
      </c>
      <c r="AF359" s="84">
        <v>0</v>
      </c>
      <c r="AG359" s="84">
        <v>26.756803296317713</v>
      </c>
      <c r="AH359" s="84">
        <v>0</v>
      </c>
      <c r="AI359" s="87">
        <f t="shared" si="214"/>
        <v>130.68008840314633</v>
      </c>
      <c r="AS359"/>
    </row>
    <row r="360" spans="1:45" ht="15">
      <c r="A360" s="8" t="s">
        <v>21</v>
      </c>
      <c r="B360" s="48">
        <v>0</v>
      </c>
      <c r="C360" s="48">
        <v>0</v>
      </c>
      <c r="D360" s="48">
        <v>0</v>
      </c>
      <c r="E360" s="48">
        <v>0</v>
      </c>
      <c r="F360" s="400"/>
      <c r="G360" s="48">
        <v>0</v>
      </c>
      <c r="H360" s="49">
        <v>0</v>
      </c>
      <c r="I360" s="50">
        <f t="shared" si="212"/>
        <v>0</v>
      </c>
      <c r="J360" s="5"/>
      <c r="K360" s="20" t="s">
        <v>21</v>
      </c>
      <c r="L360" s="51">
        <v>0</v>
      </c>
      <c r="M360" s="51">
        <v>0</v>
      </c>
      <c r="N360" s="51">
        <v>0</v>
      </c>
      <c r="O360" s="51">
        <v>0</v>
      </c>
      <c r="P360" s="51">
        <v>0</v>
      </c>
      <c r="Q360" s="51">
        <v>0</v>
      </c>
      <c r="R360" s="52">
        <v>0</v>
      </c>
      <c r="S360" s="53">
        <f t="shared" si="213"/>
        <v>0</v>
      </c>
      <c r="U360" s="30" t="s">
        <v>58</v>
      </c>
      <c r="V360" s="88">
        <v>0</v>
      </c>
      <c r="W360" s="88">
        <v>0</v>
      </c>
      <c r="X360" s="88">
        <v>0</v>
      </c>
      <c r="Y360" s="88">
        <v>0</v>
      </c>
      <c r="Z360" s="88">
        <v>0</v>
      </c>
      <c r="AA360" s="88">
        <v>0</v>
      </c>
      <c r="AB360" s="88">
        <v>0</v>
      </c>
      <c r="AC360" s="89">
        <v>0</v>
      </c>
      <c r="AD360" s="88">
        <v>0</v>
      </c>
      <c r="AE360" s="88">
        <v>0</v>
      </c>
      <c r="AF360" s="88">
        <v>0</v>
      </c>
      <c r="AG360" s="88">
        <v>0</v>
      </c>
      <c r="AH360" s="88">
        <v>0</v>
      </c>
      <c r="AI360" s="90">
        <f t="shared" si="214"/>
        <v>0</v>
      </c>
      <c r="AS360"/>
    </row>
    <row r="361" spans="1:45" ht="15">
      <c r="A361" s="10" t="s">
        <v>61</v>
      </c>
      <c r="B361" s="45">
        <v>0</v>
      </c>
      <c r="C361" s="45">
        <v>0</v>
      </c>
      <c r="D361" s="45">
        <v>0</v>
      </c>
      <c r="E361" s="45">
        <v>0</v>
      </c>
      <c r="F361" s="400"/>
      <c r="G361" s="45">
        <v>0</v>
      </c>
      <c r="H361" s="54">
        <v>0</v>
      </c>
      <c r="I361" s="44">
        <f t="shared" si="212"/>
        <v>0</v>
      </c>
      <c r="J361" s="5"/>
      <c r="K361" s="22" t="s">
        <v>61</v>
      </c>
      <c r="L361" s="45">
        <v>0</v>
      </c>
      <c r="M361" s="45">
        <v>0</v>
      </c>
      <c r="N361" s="45">
        <v>0</v>
      </c>
      <c r="O361" s="45">
        <v>0</v>
      </c>
      <c r="P361" s="45">
        <v>0</v>
      </c>
      <c r="Q361" s="45">
        <v>0</v>
      </c>
      <c r="R361" s="46">
        <v>0</v>
      </c>
      <c r="S361" s="47">
        <f t="shared" si="213"/>
        <v>0</v>
      </c>
      <c r="U361" s="32" t="s">
        <v>59</v>
      </c>
      <c r="V361" s="84">
        <v>0</v>
      </c>
      <c r="W361" s="84">
        <v>0</v>
      </c>
      <c r="X361" s="84">
        <v>0</v>
      </c>
      <c r="Y361" s="84">
        <v>0</v>
      </c>
      <c r="Z361" s="84">
        <v>0</v>
      </c>
      <c r="AA361" s="84">
        <v>0</v>
      </c>
      <c r="AB361" s="84">
        <v>0</v>
      </c>
      <c r="AC361" s="85">
        <v>0</v>
      </c>
      <c r="AD361" s="86">
        <v>0</v>
      </c>
      <c r="AE361" s="86">
        <v>0</v>
      </c>
      <c r="AF361" s="86">
        <v>0</v>
      </c>
      <c r="AG361" s="86">
        <v>0</v>
      </c>
      <c r="AH361" s="86">
        <v>0</v>
      </c>
      <c r="AI361" s="87">
        <f t="shared" si="214"/>
        <v>0</v>
      </c>
      <c r="AS361"/>
    </row>
    <row r="362" spans="1:45">
      <c r="A362" s="11" t="s">
        <v>23</v>
      </c>
      <c r="B362" s="55">
        <v>0</v>
      </c>
      <c r="C362" s="55">
        <v>0</v>
      </c>
      <c r="D362" s="55">
        <v>0</v>
      </c>
      <c r="E362" s="55">
        <v>0</v>
      </c>
      <c r="F362" s="400"/>
      <c r="G362" s="55">
        <v>0</v>
      </c>
      <c r="H362" s="56">
        <v>0</v>
      </c>
      <c r="I362" s="57">
        <f t="shared" si="212"/>
        <v>0</v>
      </c>
      <c r="J362" s="5"/>
      <c r="K362" s="23" t="s">
        <v>23</v>
      </c>
      <c r="L362" s="58">
        <v>0</v>
      </c>
      <c r="M362" s="58">
        <v>0</v>
      </c>
      <c r="N362" s="58">
        <v>0</v>
      </c>
      <c r="O362" s="58">
        <v>0</v>
      </c>
      <c r="P362" s="58">
        <v>0</v>
      </c>
      <c r="Q362" s="58">
        <v>0</v>
      </c>
      <c r="R362" s="59">
        <v>0</v>
      </c>
      <c r="S362" s="60">
        <f t="shared" si="213"/>
        <v>0</v>
      </c>
      <c r="U362" s="33" t="s">
        <v>62</v>
      </c>
      <c r="V362" s="91">
        <v>0</v>
      </c>
      <c r="W362" s="91">
        <v>0</v>
      </c>
      <c r="X362" s="91">
        <v>0</v>
      </c>
      <c r="Y362" s="91">
        <v>0</v>
      </c>
      <c r="Z362" s="91">
        <v>0</v>
      </c>
      <c r="AA362" s="91">
        <v>0</v>
      </c>
      <c r="AB362" s="91">
        <v>0</v>
      </c>
      <c r="AC362" s="91">
        <v>0</v>
      </c>
      <c r="AD362" s="91">
        <v>0</v>
      </c>
      <c r="AE362" s="91">
        <v>0</v>
      </c>
      <c r="AF362" s="91">
        <v>0</v>
      </c>
      <c r="AG362" s="91">
        <v>0</v>
      </c>
      <c r="AH362" s="92">
        <v>0</v>
      </c>
      <c r="AI362" s="93">
        <f t="shared" si="214"/>
        <v>0</v>
      </c>
      <c r="AS362"/>
    </row>
    <row r="363" spans="1:45">
      <c r="A363" s="12" t="s">
        <v>19</v>
      </c>
      <c r="B363" s="61">
        <v>0</v>
      </c>
      <c r="C363" s="61">
        <v>0</v>
      </c>
      <c r="D363" s="61">
        <v>0</v>
      </c>
      <c r="E363" s="61">
        <v>0</v>
      </c>
      <c r="F363" s="400"/>
      <c r="G363" s="61">
        <v>0</v>
      </c>
      <c r="H363" s="62">
        <v>0</v>
      </c>
      <c r="I363" s="63">
        <f t="shared" si="212"/>
        <v>0</v>
      </c>
      <c r="J363" s="5"/>
      <c r="K363" s="24" t="s">
        <v>19</v>
      </c>
      <c r="L363" s="61">
        <v>0</v>
      </c>
      <c r="M363" s="61">
        <v>0</v>
      </c>
      <c r="N363" s="61">
        <v>0</v>
      </c>
      <c r="O363" s="61">
        <v>0</v>
      </c>
      <c r="P363" s="61">
        <v>0</v>
      </c>
      <c r="Q363" s="61">
        <v>0</v>
      </c>
      <c r="R363" s="64">
        <v>0</v>
      </c>
      <c r="S363" s="65">
        <f t="shared" si="213"/>
        <v>0</v>
      </c>
      <c r="U363" s="34" t="s">
        <v>19</v>
      </c>
      <c r="V363" s="94">
        <v>0</v>
      </c>
      <c r="W363" s="94">
        <v>0</v>
      </c>
      <c r="X363" s="94">
        <v>0</v>
      </c>
      <c r="Y363" s="94">
        <v>0</v>
      </c>
      <c r="Z363" s="94">
        <v>0</v>
      </c>
      <c r="AA363" s="94">
        <v>0</v>
      </c>
      <c r="AB363" s="94">
        <v>0</v>
      </c>
      <c r="AC363" s="94">
        <v>0</v>
      </c>
      <c r="AD363" s="95">
        <v>0</v>
      </c>
      <c r="AE363" s="95">
        <v>0</v>
      </c>
      <c r="AF363" s="95">
        <v>0</v>
      </c>
      <c r="AG363" s="95">
        <v>0</v>
      </c>
      <c r="AH363" s="95">
        <v>0</v>
      </c>
      <c r="AI363" s="96">
        <f t="shared" si="214"/>
        <v>0</v>
      </c>
      <c r="AS363"/>
    </row>
    <row r="364" spans="1:45">
      <c r="A364" s="11" t="s">
        <v>20</v>
      </c>
      <c r="B364" s="55">
        <v>0</v>
      </c>
      <c r="C364" s="55">
        <v>0</v>
      </c>
      <c r="D364" s="55">
        <v>0</v>
      </c>
      <c r="E364" s="55">
        <v>0</v>
      </c>
      <c r="F364" s="400"/>
      <c r="G364" s="55">
        <v>0</v>
      </c>
      <c r="H364" s="56">
        <v>0</v>
      </c>
      <c r="I364" s="57">
        <f t="shared" si="212"/>
        <v>0</v>
      </c>
      <c r="J364" s="5"/>
      <c r="K364" s="23" t="s">
        <v>20</v>
      </c>
      <c r="L364" s="58">
        <v>0</v>
      </c>
      <c r="M364" s="58">
        <v>0</v>
      </c>
      <c r="N364" s="58">
        <v>0</v>
      </c>
      <c r="O364" s="58">
        <v>0</v>
      </c>
      <c r="P364" s="58">
        <v>0</v>
      </c>
      <c r="Q364" s="58">
        <v>0</v>
      </c>
      <c r="R364" s="59">
        <v>0</v>
      </c>
      <c r="S364" s="60">
        <f t="shared" si="213"/>
        <v>0</v>
      </c>
      <c r="U364" s="33" t="s">
        <v>20</v>
      </c>
      <c r="V364" s="91">
        <v>0</v>
      </c>
      <c r="W364" s="91">
        <v>0</v>
      </c>
      <c r="X364" s="91">
        <v>0</v>
      </c>
      <c r="Y364" s="91">
        <v>0</v>
      </c>
      <c r="Z364" s="91">
        <v>0</v>
      </c>
      <c r="AA364" s="91">
        <v>0</v>
      </c>
      <c r="AB364" s="91">
        <v>0</v>
      </c>
      <c r="AC364" s="91">
        <v>0</v>
      </c>
      <c r="AD364" s="91">
        <v>0</v>
      </c>
      <c r="AE364" s="91">
        <v>0</v>
      </c>
      <c r="AF364" s="91">
        <v>0</v>
      </c>
      <c r="AG364" s="91">
        <v>0</v>
      </c>
      <c r="AH364" s="92">
        <v>0</v>
      </c>
      <c r="AI364" s="93">
        <f t="shared" si="214"/>
        <v>0</v>
      </c>
      <c r="AS364"/>
    </row>
    <row r="365" spans="1:45" ht="15" thickBot="1">
      <c r="A365" s="13" t="s">
        <v>11</v>
      </c>
      <c r="B365" s="66">
        <v>0</v>
      </c>
      <c r="C365" s="66">
        <v>0</v>
      </c>
      <c r="D365" s="66">
        <v>0</v>
      </c>
      <c r="E365" s="66">
        <v>0</v>
      </c>
      <c r="F365" s="401"/>
      <c r="G365" s="66">
        <v>0</v>
      </c>
      <c r="H365" s="67">
        <v>0</v>
      </c>
      <c r="I365" s="68">
        <f t="shared" si="212"/>
        <v>0</v>
      </c>
      <c r="J365" s="5"/>
      <c r="K365" s="25" t="s">
        <v>11</v>
      </c>
      <c r="L365" s="66">
        <v>0</v>
      </c>
      <c r="M365" s="66">
        <v>0</v>
      </c>
      <c r="N365" s="66">
        <v>0</v>
      </c>
      <c r="O365" s="66">
        <v>0</v>
      </c>
      <c r="P365" s="66">
        <v>0</v>
      </c>
      <c r="Q365" s="66">
        <v>0</v>
      </c>
      <c r="R365" s="69">
        <v>0</v>
      </c>
      <c r="S365" s="70">
        <f t="shared" si="213"/>
        <v>0</v>
      </c>
      <c r="U365" s="34" t="s">
        <v>11</v>
      </c>
      <c r="V365" s="94">
        <v>0</v>
      </c>
      <c r="W365" s="94">
        <v>0</v>
      </c>
      <c r="X365" s="94">
        <v>0</v>
      </c>
      <c r="Y365" s="94">
        <v>0</v>
      </c>
      <c r="Z365" s="94">
        <v>0</v>
      </c>
      <c r="AA365" s="94">
        <v>0</v>
      </c>
      <c r="AB365" s="94">
        <v>0</v>
      </c>
      <c r="AC365" s="94">
        <v>0</v>
      </c>
      <c r="AD365" s="95">
        <v>0</v>
      </c>
      <c r="AE365" s="95">
        <v>0</v>
      </c>
      <c r="AF365" s="95">
        <v>0</v>
      </c>
      <c r="AG365" s="95">
        <v>0</v>
      </c>
      <c r="AH365" s="95">
        <v>0</v>
      </c>
      <c r="AI365" s="96">
        <f t="shared" si="214"/>
        <v>0</v>
      </c>
      <c r="AS365"/>
    </row>
    <row r="366" spans="1:45" ht="15">
      <c r="A366" s="14" t="s">
        <v>26</v>
      </c>
      <c r="B366" s="71">
        <f>SUM(B345:B361)</f>
        <v>32.266577949523743</v>
      </c>
      <c r="C366" s="71">
        <f t="shared" ref="C366:I366" si="215">SUM(C345:C361)</f>
        <v>97.476402689493881</v>
      </c>
      <c r="D366" s="71">
        <f t="shared" si="215"/>
        <v>84.125852957424158</v>
      </c>
      <c r="E366" s="71">
        <f t="shared" si="215"/>
        <v>125.00119758131358</v>
      </c>
      <c r="F366" s="71">
        <f t="shared" si="215"/>
        <v>0</v>
      </c>
      <c r="G366" s="71">
        <f t="shared" si="215"/>
        <v>3.5616211710998971</v>
      </c>
      <c r="H366" s="72">
        <f t="shared" si="215"/>
        <v>0</v>
      </c>
      <c r="I366" s="44">
        <f t="shared" si="215"/>
        <v>342.43165234885527</v>
      </c>
      <c r="J366" s="5"/>
      <c r="K366" s="26" t="s">
        <v>26</v>
      </c>
      <c r="L366" s="71">
        <f>SUM(L345:L361)</f>
        <v>32.266577949523743</v>
      </c>
      <c r="M366" s="71">
        <f t="shared" ref="M366:S366" si="216">SUM(M345:M361)</f>
        <v>97.476402689493881</v>
      </c>
      <c r="N366" s="71">
        <f t="shared" si="216"/>
        <v>84.125852957424158</v>
      </c>
      <c r="O366" s="71">
        <f t="shared" si="216"/>
        <v>125.00119758131358</v>
      </c>
      <c r="P366" s="71">
        <f t="shared" si="216"/>
        <v>97.487836401504595</v>
      </c>
      <c r="Q366" s="71">
        <f t="shared" si="216"/>
        <v>3.5616211710998971</v>
      </c>
      <c r="R366" s="72">
        <f t="shared" si="216"/>
        <v>0</v>
      </c>
      <c r="S366" s="73">
        <f t="shared" si="216"/>
        <v>439.91948875035985</v>
      </c>
      <c r="U366" s="35" t="s">
        <v>60</v>
      </c>
      <c r="V366" s="97">
        <f>SUM(V345:V361)</f>
        <v>31.255403373670401</v>
      </c>
      <c r="W366" s="97">
        <f t="shared" ref="W366:AH366" si="217">SUM(W345:W361)</f>
        <v>0.17223591896878077</v>
      </c>
      <c r="X366" s="97">
        <f t="shared" si="217"/>
        <v>3.5616211710998971</v>
      </c>
      <c r="Y366" s="97">
        <f t="shared" si="217"/>
        <v>97.476402689493881</v>
      </c>
      <c r="Z366" s="97">
        <f t="shared" si="217"/>
        <v>35.910926700565412</v>
      </c>
      <c r="AA366" s="97">
        <f t="shared" si="217"/>
        <v>124.95695919134475</v>
      </c>
      <c r="AB366" s="97">
        <f t="shared" si="217"/>
        <v>97.487836401504595</v>
      </c>
      <c r="AC366" s="97">
        <f t="shared" si="217"/>
        <v>49.098103303712136</v>
      </c>
      <c r="AD366" s="98">
        <f t="shared" si="217"/>
        <v>0.83893865688456259</v>
      </c>
      <c r="AE366" s="98">
        <f t="shared" si="217"/>
        <v>4.4238389968818403E-2</v>
      </c>
      <c r="AF366" s="98">
        <f t="shared" si="217"/>
        <v>0</v>
      </c>
      <c r="AG366" s="98">
        <f t="shared" si="217"/>
        <v>48.214926256858753</v>
      </c>
      <c r="AH366" s="98">
        <f t="shared" si="217"/>
        <v>0</v>
      </c>
      <c r="AI366" s="99">
        <f>SUM(V366:AC366)</f>
        <v>439.91948875035985</v>
      </c>
      <c r="AS366"/>
    </row>
    <row r="367" spans="1:45" s="2" customFormat="1" ht="15" thickBot="1">
      <c r="A367" s="15" t="s">
        <v>100</v>
      </c>
      <c r="B367" s="100">
        <f>IF($I366=0,"-",B366/$I366)</f>
        <v>9.4227790358152652E-2</v>
      </c>
      <c r="C367" s="100">
        <f t="shared" ref="C367:H367" si="218">IF($I366=0,"-",C366/$I366)</f>
        <v>0.28465944085738004</v>
      </c>
      <c r="D367" s="100">
        <f t="shared" si="218"/>
        <v>0.24567195345516776</v>
      </c>
      <c r="E367" s="100">
        <f t="shared" si="218"/>
        <v>0.36503984583168003</v>
      </c>
      <c r="F367" s="100">
        <f t="shared" si="218"/>
        <v>0</v>
      </c>
      <c r="G367" s="100">
        <f t="shared" si="218"/>
        <v>1.0400969497619525E-2</v>
      </c>
      <c r="H367" s="101">
        <f t="shared" si="218"/>
        <v>0</v>
      </c>
      <c r="I367" s="102">
        <f>SUM(B367:H367)</f>
        <v>1</v>
      </c>
      <c r="J367"/>
      <c r="K367" s="27" t="s">
        <v>100</v>
      </c>
      <c r="L367" s="76">
        <f>IF($S366=0,"-",L366/$S366)</f>
        <v>7.3346552663944353E-2</v>
      </c>
      <c r="M367" s="76">
        <f t="shared" ref="M367:R367" si="219">IF($S366=0,"-",M366/$S366)</f>
        <v>0.22157782317484143</v>
      </c>
      <c r="N367" s="76">
        <f t="shared" si="219"/>
        <v>0.19123011166518897</v>
      </c>
      <c r="O367" s="76">
        <f t="shared" si="219"/>
        <v>0.28414562386493347</v>
      </c>
      <c r="P367" s="76">
        <f t="shared" si="219"/>
        <v>0.22160381363969489</v>
      </c>
      <c r="Q367" s="76">
        <f t="shared" si="219"/>
        <v>8.0960749913968968E-3</v>
      </c>
      <c r="R367" s="77">
        <f t="shared" si="219"/>
        <v>0</v>
      </c>
      <c r="S367" s="78">
        <f>SUM(L367:R367)</f>
        <v>0.99999999999999989</v>
      </c>
      <c r="U367" s="36" t="s">
        <v>100</v>
      </c>
      <c r="V367" s="103">
        <f>+V366/$AI366</f>
        <v>7.1048008039959407E-2</v>
      </c>
      <c r="W367" s="103">
        <f t="shared" ref="W367:AH367" si="220">+W366/$AI366</f>
        <v>3.9151691019198993E-4</v>
      </c>
      <c r="X367" s="103">
        <f t="shared" si="220"/>
        <v>8.0960749913968968E-3</v>
      </c>
      <c r="Y367" s="103">
        <f t="shared" si="220"/>
        <v>0.22157782317484143</v>
      </c>
      <c r="Z367" s="103">
        <f t="shared" si="220"/>
        <v>8.1630679292191366E-2</v>
      </c>
      <c r="AA367" s="103">
        <f t="shared" si="220"/>
        <v>0.28404506366903376</v>
      </c>
      <c r="AB367" s="103">
        <f t="shared" si="220"/>
        <v>0.22160381363969489</v>
      </c>
      <c r="AC367" s="103">
        <f t="shared" si="220"/>
        <v>0.11160702028269025</v>
      </c>
      <c r="AD367" s="103">
        <f t="shared" si="220"/>
        <v>1.9070277137929511E-3</v>
      </c>
      <c r="AE367" s="103">
        <f t="shared" si="220"/>
        <v>1.0056019589966896E-4</v>
      </c>
      <c r="AF367" s="103">
        <f t="shared" si="220"/>
        <v>0</v>
      </c>
      <c r="AG367" s="103">
        <f t="shared" si="220"/>
        <v>0.10959943237299763</v>
      </c>
      <c r="AH367" s="103">
        <f t="shared" si="220"/>
        <v>0</v>
      </c>
      <c r="AI367" s="104">
        <f>SUM(V367:AC367)</f>
        <v>1</v>
      </c>
    </row>
    <row r="368" spans="1:45" ht="15" thickBot="1">
      <c r="A368" s="16"/>
      <c r="B368" s="16"/>
      <c r="C368" s="16"/>
      <c r="D368" s="16"/>
      <c r="E368" s="16"/>
      <c r="F368" s="16"/>
      <c r="G368" s="16"/>
      <c r="H368" s="16"/>
      <c r="I368" s="16"/>
      <c r="K368" s="16"/>
      <c r="L368" s="16"/>
      <c r="M368" s="16"/>
      <c r="N368" s="16"/>
      <c r="O368" s="16"/>
      <c r="P368" s="16"/>
      <c r="Q368" s="16"/>
      <c r="R368" s="16"/>
      <c r="S368" s="16"/>
      <c r="AI368" s="5"/>
      <c r="AS368"/>
    </row>
    <row r="369" spans="1:45" ht="28.5">
      <c r="A369" s="431" t="s">
        <v>38</v>
      </c>
      <c r="B369" s="37" t="s">
        <v>0</v>
      </c>
      <c r="C369" s="37" t="s">
        <v>1</v>
      </c>
      <c r="D369" s="37" t="s">
        <v>2</v>
      </c>
      <c r="E369" s="37" t="s">
        <v>3</v>
      </c>
      <c r="F369" s="37" t="s">
        <v>27</v>
      </c>
      <c r="G369" s="37" t="s">
        <v>4</v>
      </c>
      <c r="H369" s="37" t="s">
        <v>5</v>
      </c>
      <c r="I369" s="38" t="s">
        <v>6</v>
      </c>
      <c r="K369" s="381" t="s">
        <v>38</v>
      </c>
      <c r="L369" s="39" t="s">
        <v>0</v>
      </c>
      <c r="M369" s="39" t="s">
        <v>1</v>
      </c>
      <c r="N369" s="39" t="s">
        <v>2</v>
      </c>
      <c r="O369" s="39" t="s">
        <v>3</v>
      </c>
      <c r="P369" s="39" t="s">
        <v>27</v>
      </c>
      <c r="Q369" s="39" t="s">
        <v>4</v>
      </c>
      <c r="R369" s="39" t="s">
        <v>5</v>
      </c>
      <c r="S369" s="40" t="s">
        <v>6</v>
      </c>
      <c r="U369" s="383" t="s">
        <v>38</v>
      </c>
      <c r="V369" s="79" t="s">
        <v>69</v>
      </c>
      <c r="W369" s="79" t="s">
        <v>70</v>
      </c>
      <c r="X369" s="79" t="s">
        <v>4</v>
      </c>
      <c r="Y369" s="79" t="s">
        <v>1</v>
      </c>
      <c r="Z369" s="79" t="s">
        <v>2</v>
      </c>
      <c r="AA369" s="79" t="s">
        <v>3</v>
      </c>
      <c r="AB369" s="79" t="s">
        <v>52</v>
      </c>
      <c r="AC369" s="79" t="s">
        <v>64</v>
      </c>
      <c r="AD369" s="80" t="s">
        <v>72</v>
      </c>
      <c r="AE369" s="80" t="s">
        <v>79</v>
      </c>
      <c r="AF369" s="80" t="s">
        <v>73</v>
      </c>
      <c r="AG369" s="80" t="s">
        <v>80</v>
      </c>
      <c r="AH369" s="80" t="s">
        <v>81</v>
      </c>
      <c r="AI369" s="81" t="s">
        <v>60</v>
      </c>
      <c r="AS369"/>
    </row>
    <row r="370" spans="1:45" ht="15" customHeight="1">
      <c r="A370" s="432" t="s">
        <v>38</v>
      </c>
      <c r="B370" s="372" t="s">
        <v>109</v>
      </c>
      <c r="C370" s="373"/>
      <c r="D370" s="373"/>
      <c r="E370" s="373"/>
      <c r="F370" s="373"/>
      <c r="G370" s="373"/>
      <c r="H370" s="373"/>
      <c r="I370" s="374"/>
      <c r="K370" s="382" t="s">
        <v>38</v>
      </c>
      <c r="L370" s="369" t="s">
        <v>109</v>
      </c>
      <c r="M370" s="370"/>
      <c r="N370" s="370"/>
      <c r="O370" s="370"/>
      <c r="P370" s="370"/>
      <c r="Q370" s="370"/>
      <c r="R370" s="370"/>
      <c r="S370" s="371"/>
      <c r="U370" s="384" t="s">
        <v>38</v>
      </c>
      <c r="V370" s="379" t="s">
        <v>109</v>
      </c>
      <c r="W370" s="379"/>
      <c r="X370" s="379"/>
      <c r="Y370" s="379"/>
      <c r="Z370" s="379"/>
      <c r="AA370" s="379"/>
      <c r="AB370" s="379"/>
      <c r="AC370" s="379"/>
      <c r="AD370" s="379"/>
      <c r="AE370" s="379"/>
      <c r="AF370" s="379"/>
      <c r="AG370" s="379"/>
      <c r="AH370" s="379"/>
      <c r="AI370" s="380"/>
      <c r="AS370"/>
    </row>
    <row r="371" spans="1:45" ht="15">
      <c r="A371" s="7" t="s">
        <v>7</v>
      </c>
      <c r="B371" s="42">
        <v>0</v>
      </c>
      <c r="C371" s="42">
        <v>0</v>
      </c>
      <c r="D371" s="42">
        <v>0</v>
      </c>
      <c r="E371" s="42">
        <v>0</v>
      </c>
      <c r="F371" s="399"/>
      <c r="G371" s="42">
        <v>0</v>
      </c>
      <c r="H371" s="43">
        <v>0</v>
      </c>
      <c r="I371" s="44">
        <f>SUM(B371:H371)</f>
        <v>0</v>
      </c>
      <c r="J371" s="5"/>
      <c r="K371" s="28" t="s">
        <v>7</v>
      </c>
      <c r="L371" s="42">
        <v>0</v>
      </c>
      <c r="M371" s="42">
        <v>0</v>
      </c>
      <c r="N371" s="42">
        <v>0</v>
      </c>
      <c r="O371" s="42">
        <v>0</v>
      </c>
      <c r="P371" s="42">
        <v>0</v>
      </c>
      <c r="Q371" s="42">
        <v>0</v>
      </c>
      <c r="R371" s="82">
        <v>0</v>
      </c>
      <c r="S371" s="83">
        <f>SUM(L371:R371)</f>
        <v>0</v>
      </c>
      <c r="U371" s="29" t="s">
        <v>7</v>
      </c>
      <c r="V371" s="84">
        <v>0</v>
      </c>
      <c r="W371" s="84">
        <v>0</v>
      </c>
      <c r="X371" s="84">
        <v>0</v>
      </c>
      <c r="Y371" s="84">
        <v>0</v>
      </c>
      <c r="Z371" s="84">
        <v>0</v>
      </c>
      <c r="AA371" s="84">
        <v>0</v>
      </c>
      <c r="AB371" s="84">
        <v>0</v>
      </c>
      <c r="AC371" s="85">
        <v>0</v>
      </c>
      <c r="AD371" s="86">
        <v>0</v>
      </c>
      <c r="AE371" s="86">
        <v>0</v>
      </c>
      <c r="AF371" s="86">
        <v>0</v>
      </c>
      <c r="AG371" s="86">
        <v>0</v>
      </c>
      <c r="AH371" s="86">
        <v>0</v>
      </c>
      <c r="AI371" s="87">
        <f>SUM(V371:AC371)</f>
        <v>0</v>
      </c>
      <c r="AS371"/>
    </row>
    <row r="372" spans="1:45" ht="15">
      <c r="A372" s="8" t="s">
        <v>8</v>
      </c>
      <c r="B372" s="48">
        <v>0</v>
      </c>
      <c r="C372" s="48">
        <v>0</v>
      </c>
      <c r="D372" s="48">
        <v>0</v>
      </c>
      <c r="E372" s="48">
        <v>0</v>
      </c>
      <c r="F372" s="400"/>
      <c r="G372" s="48">
        <v>0</v>
      </c>
      <c r="H372" s="49">
        <v>0</v>
      </c>
      <c r="I372" s="50">
        <f t="shared" ref="I372:I391" si="221">SUM(B372:H372)</f>
        <v>0</v>
      </c>
      <c r="J372" s="5"/>
      <c r="K372" s="20" t="s">
        <v>8</v>
      </c>
      <c r="L372" s="51">
        <v>0</v>
      </c>
      <c r="M372" s="51">
        <v>0</v>
      </c>
      <c r="N372" s="51">
        <v>0</v>
      </c>
      <c r="O372" s="51">
        <v>0</v>
      </c>
      <c r="P372" s="51">
        <v>0</v>
      </c>
      <c r="Q372" s="51">
        <v>0</v>
      </c>
      <c r="R372" s="52">
        <v>0</v>
      </c>
      <c r="S372" s="53">
        <f t="shared" ref="S372:S391" si="222">SUM(L372:R372)</f>
        <v>0</v>
      </c>
      <c r="U372" s="30" t="s">
        <v>8</v>
      </c>
      <c r="V372" s="88">
        <v>0</v>
      </c>
      <c r="W372" s="88">
        <v>0</v>
      </c>
      <c r="X372" s="88">
        <v>0</v>
      </c>
      <c r="Y372" s="88">
        <v>0</v>
      </c>
      <c r="Z372" s="88">
        <v>0</v>
      </c>
      <c r="AA372" s="88">
        <v>0</v>
      </c>
      <c r="AB372" s="88">
        <v>0</v>
      </c>
      <c r="AC372" s="89">
        <v>0</v>
      </c>
      <c r="AD372" s="88">
        <v>0</v>
      </c>
      <c r="AE372" s="88">
        <v>0</v>
      </c>
      <c r="AF372" s="88">
        <v>0</v>
      </c>
      <c r="AG372" s="88">
        <v>0</v>
      </c>
      <c r="AH372" s="88">
        <v>0</v>
      </c>
      <c r="AI372" s="90">
        <f t="shared" ref="AI372:AI391" si="223">SUM(V372:AC372)</f>
        <v>0</v>
      </c>
      <c r="AS372"/>
    </row>
    <row r="373" spans="1:45" ht="15">
      <c r="A373" s="9" t="s">
        <v>10</v>
      </c>
      <c r="B373" s="45">
        <v>0</v>
      </c>
      <c r="C373" s="45">
        <v>0</v>
      </c>
      <c r="D373" s="45">
        <v>0</v>
      </c>
      <c r="E373" s="45">
        <v>0</v>
      </c>
      <c r="F373" s="400"/>
      <c r="G373" s="45">
        <v>0</v>
      </c>
      <c r="H373" s="54">
        <v>0</v>
      </c>
      <c r="I373" s="44">
        <f t="shared" si="221"/>
        <v>0</v>
      </c>
      <c r="J373" s="5"/>
      <c r="K373" s="21" t="s">
        <v>10</v>
      </c>
      <c r="L373" s="45">
        <v>0</v>
      </c>
      <c r="M373" s="45">
        <v>0</v>
      </c>
      <c r="N373" s="45">
        <v>0</v>
      </c>
      <c r="O373" s="45">
        <v>0</v>
      </c>
      <c r="P373" s="45">
        <v>0</v>
      </c>
      <c r="Q373" s="45">
        <v>0</v>
      </c>
      <c r="R373" s="46">
        <v>0</v>
      </c>
      <c r="S373" s="47">
        <f t="shared" si="222"/>
        <v>0</v>
      </c>
      <c r="U373" s="31" t="s">
        <v>10</v>
      </c>
      <c r="V373" s="84">
        <v>0</v>
      </c>
      <c r="W373" s="84">
        <v>0</v>
      </c>
      <c r="X373" s="84">
        <v>0</v>
      </c>
      <c r="Y373" s="84">
        <v>0</v>
      </c>
      <c r="Z373" s="84">
        <v>0</v>
      </c>
      <c r="AA373" s="84">
        <v>0</v>
      </c>
      <c r="AB373" s="84">
        <v>0</v>
      </c>
      <c r="AC373" s="85">
        <v>0</v>
      </c>
      <c r="AD373" s="86">
        <v>0</v>
      </c>
      <c r="AE373" s="86">
        <v>0</v>
      </c>
      <c r="AF373" s="86">
        <v>0</v>
      </c>
      <c r="AG373" s="86">
        <v>0</v>
      </c>
      <c r="AH373" s="86">
        <v>0</v>
      </c>
      <c r="AI373" s="87">
        <f t="shared" si="223"/>
        <v>0</v>
      </c>
      <c r="AS373"/>
    </row>
    <row r="374" spans="1:45" ht="15">
      <c r="A374" s="8" t="s">
        <v>53</v>
      </c>
      <c r="B374" s="48">
        <v>0</v>
      </c>
      <c r="C374" s="48">
        <v>0</v>
      </c>
      <c r="D374" s="48">
        <v>0</v>
      </c>
      <c r="E374" s="48">
        <v>0</v>
      </c>
      <c r="F374" s="400"/>
      <c r="G374" s="48">
        <v>0</v>
      </c>
      <c r="H374" s="49">
        <v>0</v>
      </c>
      <c r="I374" s="50">
        <f t="shared" si="221"/>
        <v>0</v>
      </c>
      <c r="J374" s="5"/>
      <c r="K374" s="20" t="s">
        <v>53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2">
        <v>0</v>
      </c>
      <c r="S374" s="53">
        <f t="shared" si="222"/>
        <v>0</v>
      </c>
      <c r="U374" s="30" t="s">
        <v>53</v>
      </c>
      <c r="V374" s="88">
        <v>0</v>
      </c>
      <c r="W374" s="88">
        <v>0</v>
      </c>
      <c r="X374" s="88">
        <v>0</v>
      </c>
      <c r="Y374" s="88">
        <v>0</v>
      </c>
      <c r="Z374" s="88">
        <v>0</v>
      </c>
      <c r="AA374" s="88">
        <v>0</v>
      </c>
      <c r="AB374" s="88">
        <v>0</v>
      </c>
      <c r="AC374" s="89">
        <v>0</v>
      </c>
      <c r="AD374" s="88">
        <v>0</v>
      </c>
      <c r="AE374" s="88">
        <v>0</v>
      </c>
      <c r="AF374" s="88">
        <v>0</v>
      </c>
      <c r="AG374" s="88">
        <v>0</v>
      </c>
      <c r="AH374" s="88">
        <v>0</v>
      </c>
      <c r="AI374" s="90">
        <f t="shared" si="223"/>
        <v>0</v>
      </c>
      <c r="AS374"/>
    </row>
    <row r="375" spans="1:45" ht="15">
      <c r="A375" s="9" t="s">
        <v>16</v>
      </c>
      <c r="B375" s="45">
        <v>63.018258464123299</v>
      </c>
      <c r="C375" s="45">
        <v>1.2965994459613615</v>
      </c>
      <c r="D375" s="45">
        <v>1.2965994459613615</v>
      </c>
      <c r="E375" s="45">
        <v>0</v>
      </c>
      <c r="F375" s="400"/>
      <c r="G375" s="45">
        <v>0</v>
      </c>
      <c r="H375" s="54">
        <v>0</v>
      </c>
      <c r="I375" s="44">
        <f t="shared" si="221"/>
        <v>65.611457356046017</v>
      </c>
      <c r="J375" s="5"/>
      <c r="K375" s="21" t="s">
        <v>16</v>
      </c>
      <c r="L375" s="45">
        <v>63.018258464123299</v>
      </c>
      <c r="M375" s="45">
        <v>1.2965994459613615</v>
      </c>
      <c r="N375" s="45">
        <v>1.2965994459613615</v>
      </c>
      <c r="O375" s="45">
        <v>0</v>
      </c>
      <c r="P375" s="45">
        <v>0</v>
      </c>
      <c r="Q375" s="45">
        <v>0</v>
      </c>
      <c r="R375" s="46">
        <v>0</v>
      </c>
      <c r="S375" s="47">
        <f t="shared" si="222"/>
        <v>65.611457356046017</v>
      </c>
      <c r="U375" s="31" t="s">
        <v>16</v>
      </c>
      <c r="V375" s="84">
        <v>63.018258464123299</v>
      </c>
      <c r="W375" s="84">
        <v>0</v>
      </c>
      <c r="X375" s="84">
        <v>0</v>
      </c>
      <c r="Y375" s="84">
        <v>1.2965994459613615</v>
      </c>
      <c r="Z375" s="84">
        <v>1.2965994459613615</v>
      </c>
      <c r="AA375" s="84">
        <v>0</v>
      </c>
      <c r="AB375" s="84">
        <v>0</v>
      </c>
      <c r="AC375" s="85">
        <v>0</v>
      </c>
      <c r="AD375" s="86">
        <v>0</v>
      </c>
      <c r="AE375" s="86">
        <v>0</v>
      </c>
      <c r="AF375" s="86">
        <v>0</v>
      </c>
      <c r="AG375" s="86">
        <v>0</v>
      </c>
      <c r="AH375" s="86">
        <v>0</v>
      </c>
      <c r="AI375" s="87">
        <f t="shared" si="223"/>
        <v>65.611457356046017</v>
      </c>
      <c r="AS375"/>
    </row>
    <row r="376" spans="1:45" ht="15">
      <c r="A376" s="8" t="s">
        <v>65</v>
      </c>
      <c r="B376" s="48">
        <v>62.961409353966381</v>
      </c>
      <c r="C376" s="48">
        <v>0.31078042175095111</v>
      </c>
      <c r="D376" s="48">
        <v>0</v>
      </c>
      <c r="E376" s="48">
        <v>0.65385848446108707</v>
      </c>
      <c r="F376" s="400"/>
      <c r="G376" s="48">
        <v>0</v>
      </c>
      <c r="H376" s="49">
        <v>0</v>
      </c>
      <c r="I376" s="50">
        <f t="shared" si="221"/>
        <v>63.926048260178419</v>
      </c>
      <c r="J376" s="5"/>
      <c r="K376" s="20" t="s">
        <v>65</v>
      </c>
      <c r="L376" s="51">
        <v>62.961409353966381</v>
      </c>
      <c r="M376" s="51">
        <v>0.31078042175095111</v>
      </c>
      <c r="N376" s="51">
        <v>0</v>
      </c>
      <c r="O376" s="51">
        <v>0.65385848446108707</v>
      </c>
      <c r="P376" s="51">
        <v>0</v>
      </c>
      <c r="Q376" s="51">
        <v>0</v>
      </c>
      <c r="R376" s="52">
        <v>0</v>
      </c>
      <c r="S376" s="53">
        <f t="shared" si="222"/>
        <v>63.926048260178419</v>
      </c>
      <c r="U376" s="30" t="s">
        <v>54</v>
      </c>
      <c r="V376" s="88">
        <v>62.153380257413907</v>
      </c>
      <c r="W376" s="88">
        <v>0.8080290965524729</v>
      </c>
      <c r="X376" s="88">
        <v>0</v>
      </c>
      <c r="Y376" s="88">
        <v>0.31078042175095111</v>
      </c>
      <c r="Z376" s="88">
        <v>0</v>
      </c>
      <c r="AA376" s="88">
        <v>0</v>
      </c>
      <c r="AB376" s="88">
        <v>0</v>
      </c>
      <c r="AC376" s="89">
        <v>0.65385848446108707</v>
      </c>
      <c r="AD376" s="88">
        <v>0</v>
      </c>
      <c r="AE376" s="88">
        <v>0</v>
      </c>
      <c r="AF376" s="88">
        <v>0</v>
      </c>
      <c r="AG376" s="88">
        <v>0</v>
      </c>
      <c r="AH376" s="88">
        <v>0.65385848446108707</v>
      </c>
      <c r="AI376" s="90">
        <f t="shared" si="223"/>
        <v>63.926048260178419</v>
      </c>
      <c r="AS376"/>
    </row>
    <row r="377" spans="1:45" ht="15">
      <c r="A377" s="9" t="s">
        <v>55</v>
      </c>
      <c r="B377" s="45">
        <v>0</v>
      </c>
      <c r="C377" s="45">
        <v>0</v>
      </c>
      <c r="D377" s="45">
        <v>0</v>
      </c>
      <c r="E377" s="45">
        <v>613.52965163647889</v>
      </c>
      <c r="F377" s="400"/>
      <c r="G377" s="45">
        <v>0</v>
      </c>
      <c r="H377" s="54">
        <v>0</v>
      </c>
      <c r="I377" s="44">
        <f t="shared" si="221"/>
        <v>613.52965163647889</v>
      </c>
      <c r="J377" s="5"/>
      <c r="K377" s="21" t="s">
        <v>55</v>
      </c>
      <c r="L377" s="45">
        <v>0</v>
      </c>
      <c r="M377" s="45">
        <v>0</v>
      </c>
      <c r="N377" s="45">
        <v>0</v>
      </c>
      <c r="O377" s="45">
        <v>613.52965163647889</v>
      </c>
      <c r="P377" s="45">
        <v>385.14778527476824</v>
      </c>
      <c r="Q377" s="45">
        <v>0</v>
      </c>
      <c r="R377" s="46">
        <v>0</v>
      </c>
      <c r="S377" s="47">
        <f t="shared" si="222"/>
        <v>998.67743691124713</v>
      </c>
      <c r="U377" s="31" t="s">
        <v>55</v>
      </c>
      <c r="V377" s="84">
        <v>0</v>
      </c>
      <c r="W377" s="84">
        <v>0</v>
      </c>
      <c r="X377" s="84">
        <v>0</v>
      </c>
      <c r="Y377" s="84">
        <v>0</v>
      </c>
      <c r="Z377" s="84">
        <v>0</v>
      </c>
      <c r="AA377" s="84">
        <v>613.52965163647889</v>
      </c>
      <c r="AB377" s="84">
        <v>385.14778527476824</v>
      </c>
      <c r="AC377" s="85">
        <v>0</v>
      </c>
      <c r="AD377" s="84">
        <v>0</v>
      </c>
      <c r="AE377" s="84">
        <v>0</v>
      </c>
      <c r="AF377" s="84">
        <v>0</v>
      </c>
      <c r="AG377" s="84">
        <v>0</v>
      </c>
      <c r="AH377" s="84">
        <v>0</v>
      </c>
      <c r="AI377" s="87">
        <f t="shared" si="223"/>
        <v>998.67743691124713</v>
      </c>
      <c r="AS377"/>
    </row>
    <row r="378" spans="1:45" ht="15">
      <c r="A378" s="8" t="s">
        <v>12</v>
      </c>
      <c r="B378" s="48">
        <v>0</v>
      </c>
      <c r="C378" s="48">
        <v>0</v>
      </c>
      <c r="D378" s="48">
        <v>0</v>
      </c>
      <c r="E378" s="48">
        <v>12.090983685264478</v>
      </c>
      <c r="F378" s="400"/>
      <c r="G378" s="48">
        <v>0</v>
      </c>
      <c r="H378" s="49">
        <v>0</v>
      </c>
      <c r="I378" s="50">
        <f t="shared" si="221"/>
        <v>12.090983685264478</v>
      </c>
      <c r="J378" s="5"/>
      <c r="K378" s="20" t="s">
        <v>12</v>
      </c>
      <c r="L378" s="51">
        <v>0</v>
      </c>
      <c r="M378" s="51">
        <v>0</v>
      </c>
      <c r="N378" s="51">
        <v>0</v>
      </c>
      <c r="O378" s="51">
        <v>12.090983685264478</v>
      </c>
      <c r="P378" s="51">
        <v>22.082085368505787</v>
      </c>
      <c r="Q378" s="51">
        <v>0</v>
      </c>
      <c r="R378" s="52">
        <v>0</v>
      </c>
      <c r="S378" s="53">
        <f t="shared" si="222"/>
        <v>34.173069053770263</v>
      </c>
      <c r="U378" s="30" t="s">
        <v>12</v>
      </c>
      <c r="V378" s="88">
        <v>0</v>
      </c>
      <c r="W378" s="88">
        <v>0</v>
      </c>
      <c r="X378" s="88">
        <v>0</v>
      </c>
      <c r="Y378" s="88">
        <v>0</v>
      </c>
      <c r="Z378" s="88">
        <v>0</v>
      </c>
      <c r="AA378" s="88">
        <v>12.090983685264478</v>
      </c>
      <c r="AB378" s="88">
        <v>22.082085368505787</v>
      </c>
      <c r="AC378" s="89">
        <v>0</v>
      </c>
      <c r="AD378" s="88">
        <v>0</v>
      </c>
      <c r="AE378" s="88">
        <v>0</v>
      </c>
      <c r="AF378" s="88">
        <v>0</v>
      </c>
      <c r="AG378" s="88">
        <v>0</v>
      </c>
      <c r="AH378" s="88">
        <v>0</v>
      </c>
      <c r="AI378" s="90">
        <f t="shared" si="223"/>
        <v>34.173069053770263</v>
      </c>
      <c r="AS378"/>
    </row>
    <row r="379" spans="1:45" ht="15">
      <c r="A379" s="9" t="s">
        <v>56</v>
      </c>
      <c r="B379" s="45">
        <v>0</v>
      </c>
      <c r="C379" s="45">
        <v>0</v>
      </c>
      <c r="D379" s="45">
        <v>0</v>
      </c>
      <c r="E379" s="45">
        <v>0</v>
      </c>
      <c r="F379" s="400"/>
      <c r="G379" s="45">
        <v>0</v>
      </c>
      <c r="H379" s="54">
        <v>0</v>
      </c>
      <c r="I379" s="44">
        <f t="shared" si="221"/>
        <v>0</v>
      </c>
      <c r="J379" s="5"/>
      <c r="K379" s="21" t="s">
        <v>56</v>
      </c>
      <c r="L379" s="45">
        <v>0</v>
      </c>
      <c r="M379" s="45">
        <v>0</v>
      </c>
      <c r="N379" s="45">
        <v>0</v>
      </c>
      <c r="O379" s="45">
        <v>0</v>
      </c>
      <c r="P379" s="45">
        <v>0</v>
      </c>
      <c r="Q379" s="45">
        <v>0</v>
      </c>
      <c r="R379" s="46">
        <v>0</v>
      </c>
      <c r="S379" s="47">
        <f t="shared" si="222"/>
        <v>0</v>
      </c>
      <c r="U379" s="31" t="s">
        <v>56</v>
      </c>
      <c r="V379" s="84">
        <v>0</v>
      </c>
      <c r="W379" s="84">
        <v>0</v>
      </c>
      <c r="X379" s="84">
        <v>0</v>
      </c>
      <c r="Y379" s="84">
        <v>0</v>
      </c>
      <c r="Z379" s="84">
        <v>0</v>
      </c>
      <c r="AA379" s="84">
        <v>0</v>
      </c>
      <c r="AB379" s="84">
        <v>0</v>
      </c>
      <c r="AC379" s="85">
        <v>0</v>
      </c>
      <c r="AD379" s="84">
        <v>0</v>
      </c>
      <c r="AE379" s="84">
        <v>0</v>
      </c>
      <c r="AF379" s="84">
        <v>0</v>
      </c>
      <c r="AG379" s="84">
        <v>0</v>
      </c>
      <c r="AH379" s="84">
        <v>0</v>
      </c>
      <c r="AI379" s="87">
        <f t="shared" si="223"/>
        <v>0</v>
      </c>
      <c r="AS379"/>
    </row>
    <row r="380" spans="1:45" ht="15">
      <c r="A380" s="8" t="s">
        <v>17</v>
      </c>
      <c r="B380" s="48">
        <v>5.8518113937690552</v>
      </c>
      <c r="C380" s="48">
        <v>0</v>
      </c>
      <c r="D380" s="48">
        <v>0</v>
      </c>
      <c r="E380" s="48">
        <v>3.0525045381427254</v>
      </c>
      <c r="F380" s="400"/>
      <c r="G380" s="48">
        <v>0</v>
      </c>
      <c r="H380" s="49">
        <v>0</v>
      </c>
      <c r="I380" s="50">
        <f t="shared" si="221"/>
        <v>8.9043159319117802</v>
      </c>
      <c r="J380" s="5"/>
      <c r="K380" s="20" t="s">
        <v>17</v>
      </c>
      <c r="L380" s="51">
        <v>5.8518113937690552</v>
      </c>
      <c r="M380" s="51">
        <v>0</v>
      </c>
      <c r="N380" s="51">
        <v>0</v>
      </c>
      <c r="O380" s="51">
        <v>3.0525045381427254</v>
      </c>
      <c r="P380" s="51">
        <v>1.5993975137110584E-2</v>
      </c>
      <c r="Q380" s="51">
        <v>0</v>
      </c>
      <c r="R380" s="52">
        <v>0</v>
      </c>
      <c r="S380" s="53">
        <f t="shared" si="222"/>
        <v>8.9203099070488907</v>
      </c>
      <c r="U380" s="30" t="s">
        <v>17</v>
      </c>
      <c r="V380" s="88">
        <v>5.3738972270556946</v>
      </c>
      <c r="W380" s="88">
        <v>0</v>
      </c>
      <c r="X380" s="88">
        <v>0</v>
      </c>
      <c r="Y380" s="88">
        <v>0</v>
      </c>
      <c r="Z380" s="88">
        <v>0</v>
      </c>
      <c r="AA380" s="88">
        <v>0</v>
      </c>
      <c r="AB380" s="88">
        <v>1.5993975137110584E-2</v>
      </c>
      <c r="AC380" s="89">
        <v>3.530418704856086</v>
      </c>
      <c r="AD380" s="88">
        <v>0.47791416671336057</v>
      </c>
      <c r="AE380" s="88">
        <v>0</v>
      </c>
      <c r="AF380" s="88">
        <v>0</v>
      </c>
      <c r="AG380" s="88">
        <v>0</v>
      </c>
      <c r="AH380" s="88">
        <v>3.0525045381427254</v>
      </c>
      <c r="AI380" s="90">
        <f t="shared" si="223"/>
        <v>8.9203099070488907</v>
      </c>
      <c r="AS380"/>
    </row>
    <row r="381" spans="1:45" ht="15">
      <c r="A381" s="9" t="s">
        <v>141</v>
      </c>
      <c r="B381" s="45">
        <v>43.176613107662426</v>
      </c>
      <c r="C381" s="45">
        <v>0</v>
      </c>
      <c r="D381" s="45">
        <v>32.899327560635946</v>
      </c>
      <c r="E381" s="45">
        <v>1.8500207689843343E-2</v>
      </c>
      <c r="F381" s="400"/>
      <c r="G381" s="45">
        <v>0</v>
      </c>
      <c r="H381" s="54">
        <v>0</v>
      </c>
      <c r="I381" s="44">
        <f t="shared" si="221"/>
        <v>76.094440875988212</v>
      </c>
      <c r="J381" s="5"/>
      <c r="K381" s="21" t="s">
        <v>141</v>
      </c>
      <c r="L381" s="45">
        <v>43.176613107662426</v>
      </c>
      <c r="M381" s="45">
        <v>0</v>
      </c>
      <c r="N381" s="45">
        <v>32.899327560635946</v>
      </c>
      <c r="O381" s="45">
        <v>1.8500207689843343E-2</v>
      </c>
      <c r="P381" s="45">
        <v>0</v>
      </c>
      <c r="Q381" s="45">
        <v>0</v>
      </c>
      <c r="R381" s="46">
        <v>0</v>
      </c>
      <c r="S381" s="47">
        <f t="shared" si="222"/>
        <v>76.094440875988212</v>
      </c>
      <c r="U381" s="31" t="s">
        <v>141</v>
      </c>
      <c r="V381" s="84">
        <v>42.970403904225684</v>
      </c>
      <c r="W381" s="84">
        <v>0</v>
      </c>
      <c r="X381" s="84">
        <v>0</v>
      </c>
      <c r="Y381" s="84">
        <v>0</v>
      </c>
      <c r="Z381" s="84">
        <v>32.899327560635946</v>
      </c>
      <c r="AA381" s="84">
        <v>1.8500207689843343E-2</v>
      </c>
      <c r="AB381" s="84">
        <v>0</v>
      </c>
      <c r="AC381" s="85">
        <v>0.20620920343673896</v>
      </c>
      <c r="AD381" s="84">
        <v>0.20620920343673896</v>
      </c>
      <c r="AE381" s="84">
        <v>0</v>
      </c>
      <c r="AF381" s="84">
        <v>0</v>
      </c>
      <c r="AG381" s="84">
        <v>0</v>
      </c>
      <c r="AH381" s="84">
        <v>0</v>
      </c>
      <c r="AI381" s="87">
        <f t="shared" si="223"/>
        <v>76.094440875988212</v>
      </c>
      <c r="AS381"/>
    </row>
    <row r="382" spans="1:45" ht="15">
      <c r="A382" s="8" t="s">
        <v>25</v>
      </c>
      <c r="B382" s="48">
        <v>14.448290253507222</v>
      </c>
      <c r="C382" s="48">
        <v>2.4696594840360902E-3</v>
      </c>
      <c r="D382" s="48">
        <v>4.3944909859472858</v>
      </c>
      <c r="E382" s="48">
        <v>52.015184279987658</v>
      </c>
      <c r="F382" s="400"/>
      <c r="G382" s="48">
        <v>57.027149226319686</v>
      </c>
      <c r="H382" s="49">
        <v>0</v>
      </c>
      <c r="I382" s="50">
        <f t="shared" si="221"/>
        <v>127.88758440524589</v>
      </c>
      <c r="J382" s="5"/>
      <c r="K382" s="20" t="s">
        <v>25</v>
      </c>
      <c r="L382" s="51">
        <v>14.448290253507222</v>
      </c>
      <c r="M382" s="51">
        <v>2.4696594840360902E-3</v>
      </c>
      <c r="N382" s="51">
        <v>4.3944909859472858</v>
      </c>
      <c r="O382" s="51">
        <v>52.015184279987658</v>
      </c>
      <c r="P382" s="51">
        <v>1.379909304229981</v>
      </c>
      <c r="Q382" s="51">
        <v>57.027149226319686</v>
      </c>
      <c r="R382" s="52">
        <v>0</v>
      </c>
      <c r="S382" s="53">
        <f t="shared" si="222"/>
        <v>129.26749370947587</v>
      </c>
      <c r="U382" s="30" t="s">
        <v>25</v>
      </c>
      <c r="V382" s="88">
        <v>3.8835070158888816</v>
      </c>
      <c r="W382" s="88">
        <v>6.8519418389341533</v>
      </c>
      <c r="X382" s="88">
        <v>57.027149226319686</v>
      </c>
      <c r="Y382" s="88">
        <v>2.4696594840360902E-3</v>
      </c>
      <c r="Z382" s="88">
        <v>4.3944909859472858</v>
      </c>
      <c r="AA382" s="88">
        <v>48.928916906803487</v>
      </c>
      <c r="AB382" s="88">
        <v>1.379909304229981</v>
      </c>
      <c r="AC382" s="89">
        <v>6.7991087718683545</v>
      </c>
      <c r="AD382" s="88">
        <v>3.7128413986841871</v>
      </c>
      <c r="AE382" s="88">
        <v>0</v>
      </c>
      <c r="AF382" s="88">
        <v>0</v>
      </c>
      <c r="AG382" s="88">
        <v>0</v>
      </c>
      <c r="AH382" s="88">
        <v>3.0862673731841679</v>
      </c>
      <c r="AI382" s="90">
        <f t="shared" si="223"/>
        <v>129.26749370947587</v>
      </c>
      <c r="AS382"/>
    </row>
    <row r="383" spans="1:45" ht="15">
      <c r="A383" s="9" t="s">
        <v>24</v>
      </c>
      <c r="B383" s="45">
        <v>20.743704166526921</v>
      </c>
      <c r="C383" s="45">
        <v>0</v>
      </c>
      <c r="D383" s="45">
        <v>0</v>
      </c>
      <c r="E383" s="45">
        <v>0</v>
      </c>
      <c r="F383" s="400"/>
      <c r="G383" s="45">
        <v>0</v>
      </c>
      <c r="H383" s="54">
        <v>0</v>
      </c>
      <c r="I383" s="44">
        <f t="shared" si="221"/>
        <v>20.743704166526921</v>
      </c>
      <c r="J383" s="5"/>
      <c r="K383" s="21" t="s">
        <v>24</v>
      </c>
      <c r="L383" s="45">
        <v>20.743704166526921</v>
      </c>
      <c r="M383" s="45">
        <v>0</v>
      </c>
      <c r="N383" s="45">
        <v>0</v>
      </c>
      <c r="O383" s="45">
        <v>0</v>
      </c>
      <c r="P383" s="45">
        <v>0</v>
      </c>
      <c r="Q383" s="45">
        <v>0</v>
      </c>
      <c r="R383" s="46">
        <v>0</v>
      </c>
      <c r="S383" s="47">
        <f t="shared" si="222"/>
        <v>20.743704166526921</v>
      </c>
      <c r="U383" s="31" t="s">
        <v>24</v>
      </c>
      <c r="V383" s="84">
        <v>20.743704166526921</v>
      </c>
      <c r="W383" s="84">
        <v>0</v>
      </c>
      <c r="X383" s="84">
        <v>0</v>
      </c>
      <c r="Y383" s="84">
        <v>0</v>
      </c>
      <c r="Z383" s="84">
        <v>0</v>
      </c>
      <c r="AA383" s="84">
        <v>0</v>
      </c>
      <c r="AB383" s="84">
        <v>0</v>
      </c>
      <c r="AC383" s="85">
        <v>0</v>
      </c>
      <c r="AD383" s="84">
        <v>0</v>
      </c>
      <c r="AE383" s="84">
        <v>0</v>
      </c>
      <c r="AF383" s="84">
        <v>0</v>
      </c>
      <c r="AG383" s="84">
        <v>0</v>
      </c>
      <c r="AH383" s="84">
        <v>0</v>
      </c>
      <c r="AI383" s="87">
        <f t="shared" si="223"/>
        <v>20.743704166526921</v>
      </c>
      <c r="AS383"/>
    </row>
    <row r="384" spans="1:45" ht="15">
      <c r="A384" s="8" t="s">
        <v>57</v>
      </c>
      <c r="B384" s="48">
        <v>14.556482800833619</v>
      </c>
      <c r="C384" s="48">
        <v>0</v>
      </c>
      <c r="D384" s="48">
        <v>0</v>
      </c>
      <c r="E384" s="48">
        <v>0</v>
      </c>
      <c r="F384" s="400"/>
      <c r="G384" s="48">
        <v>0</v>
      </c>
      <c r="H384" s="49">
        <v>0</v>
      </c>
      <c r="I384" s="50">
        <f t="shared" si="221"/>
        <v>14.556482800833619</v>
      </c>
      <c r="J384" s="5"/>
      <c r="K384" s="20" t="s">
        <v>57</v>
      </c>
      <c r="L384" s="51">
        <v>14.556482800833619</v>
      </c>
      <c r="M384" s="51">
        <v>0</v>
      </c>
      <c r="N384" s="51">
        <v>0</v>
      </c>
      <c r="O384" s="51">
        <v>0</v>
      </c>
      <c r="P384" s="51">
        <v>0</v>
      </c>
      <c r="Q384" s="51">
        <v>0</v>
      </c>
      <c r="R384" s="52">
        <v>0</v>
      </c>
      <c r="S384" s="53">
        <f t="shared" si="222"/>
        <v>14.556482800833619</v>
      </c>
      <c r="U384" s="30" t="s">
        <v>57</v>
      </c>
      <c r="V384" s="88">
        <v>14.556482800833619</v>
      </c>
      <c r="W384" s="88">
        <v>0</v>
      </c>
      <c r="X384" s="88">
        <v>0</v>
      </c>
      <c r="Y384" s="88">
        <v>0</v>
      </c>
      <c r="Z384" s="88">
        <v>0</v>
      </c>
      <c r="AA384" s="88">
        <v>0</v>
      </c>
      <c r="AB384" s="88">
        <v>0</v>
      </c>
      <c r="AC384" s="89">
        <v>0</v>
      </c>
      <c r="AD384" s="88">
        <v>0</v>
      </c>
      <c r="AE384" s="88">
        <v>0</v>
      </c>
      <c r="AF384" s="88">
        <v>0</v>
      </c>
      <c r="AG384" s="88">
        <v>0</v>
      </c>
      <c r="AH384" s="88">
        <v>0</v>
      </c>
      <c r="AI384" s="90">
        <f t="shared" si="223"/>
        <v>14.556482800833619</v>
      </c>
      <c r="AS384"/>
    </row>
    <row r="385" spans="1:45" ht="15">
      <c r="A385" s="9" t="s">
        <v>22</v>
      </c>
      <c r="B385" s="45">
        <v>51.922991797219282</v>
      </c>
      <c r="C385" s="45">
        <v>0</v>
      </c>
      <c r="D385" s="45">
        <v>0</v>
      </c>
      <c r="E385" s="45">
        <v>0</v>
      </c>
      <c r="F385" s="400"/>
      <c r="G385" s="45">
        <v>0</v>
      </c>
      <c r="H385" s="54">
        <v>0</v>
      </c>
      <c r="I385" s="44">
        <f t="shared" si="221"/>
        <v>51.922991797219282</v>
      </c>
      <c r="J385" s="5"/>
      <c r="K385" s="21" t="s">
        <v>22</v>
      </c>
      <c r="L385" s="45">
        <v>51.922991797219282</v>
      </c>
      <c r="M385" s="45">
        <v>0</v>
      </c>
      <c r="N385" s="45">
        <v>0</v>
      </c>
      <c r="O385" s="45">
        <v>0</v>
      </c>
      <c r="P385" s="45">
        <v>28.474187014872626</v>
      </c>
      <c r="Q385" s="45">
        <v>0</v>
      </c>
      <c r="R385" s="46">
        <v>0</v>
      </c>
      <c r="S385" s="47">
        <f t="shared" si="222"/>
        <v>80.397178812091909</v>
      </c>
      <c r="U385" s="31" t="s">
        <v>22</v>
      </c>
      <c r="V385" s="84">
        <v>51.435364539844443</v>
      </c>
      <c r="W385" s="84">
        <v>0</v>
      </c>
      <c r="X385" s="84">
        <v>0</v>
      </c>
      <c r="Y385" s="84">
        <v>0</v>
      </c>
      <c r="Z385" s="84">
        <v>0</v>
      </c>
      <c r="AA385" s="84">
        <v>0</v>
      </c>
      <c r="AB385" s="84">
        <v>28.474187014872626</v>
      </c>
      <c r="AC385" s="85">
        <v>0.48762725737484297</v>
      </c>
      <c r="AD385" s="84">
        <v>0.48762725737484297</v>
      </c>
      <c r="AE385" s="84">
        <v>0</v>
      </c>
      <c r="AF385" s="84">
        <v>0</v>
      </c>
      <c r="AG385" s="84">
        <v>0</v>
      </c>
      <c r="AH385" s="84">
        <v>0</v>
      </c>
      <c r="AI385" s="87">
        <f t="shared" si="223"/>
        <v>80.397178812091909</v>
      </c>
      <c r="AS385"/>
    </row>
    <row r="386" spans="1:45" ht="15">
      <c r="A386" s="8" t="s">
        <v>21</v>
      </c>
      <c r="B386" s="48">
        <v>4.8565651077445114E-2</v>
      </c>
      <c r="C386" s="48">
        <v>0</v>
      </c>
      <c r="D386" s="48">
        <v>0</v>
      </c>
      <c r="E386" s="48">
        <v>0</v>
      </c>
      <c r="F386" s="400"/>
      <c r="G386" s="48">
        <v>0</v>
      </c>
      <c r="H386" s="49">
        <v>0</v>
      </c>
      <c r="I386" s="50">
        <f t="shared" si="221"/>
        <v>4.8565651077445114E-2</v>
      </c>
      <c r="J386" s="5"/>
      <c r="K386" s="20" t="s">
        <v>21</v>
      </c>
      <c r="L386" s="51">
        <v>4.8565651077445114E-2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2">
        <v>0</v>
      </c>
      <c r="S386" s="53">
        <f t="shared" si="222"/>
        <v>4.8565651077445114E-2</v>
      </c>
      <c r="U386" s="30" t="s">
        <v>58</v>
      </c>
      <c r="V386" s="88">
        <v>4.8565651077445114E-2</v>
      </c>
      <c r="W386" s="88">
        <v>0</v>
      </c>
      <c r="X386" s="88">
        <v>0</v>
      </c>
      <c r="Y386" s="88">
        <v>0</v>
      </c>
      <c r="Z386" s="88">
        <v>0</v>
      </c>
      <c r="AA386" s="88">
        <v>0</v>
      </c>
      <c r="AB386" s="88">
        <v>0</v>
      </c>
      <c r="AC386" s="89">
        <v>0</v>
      </c>
      <c r="AD386" s="88">
        <v>0</v>
      </c>
      <c r="AE386" s="88">
        <v>0</v>
      </c>
      <c r="AF386" s="88">
        <v>0</v>
      </c>
      <c r="AG386" s="88">
        <v>0</v>
      </c>
      <c r="AH386" s="88">
        <v>0</v>
      </c>
      <c r="AI386" s="90">
        <f t="shared" si="223"/>
        <v>4.8565651077445114E-2</v>
      </c>
      <c r="AS386"/>
    </row>
    <row r="387" spans="1:45" ht="15">
      <c r="A387" s="10" t="s">
        <v>61</v>
      </c>
      <c r="B387" s="45">
        <v>0</v>
      </c>
      <c r="C387" s="45">
        <v>0</v>
      </c>
      <c r="D387" s="45">
        <v>0</v>
      </c>
      <c r="E387" s="45">
        <v>0</v>
      </c>
      <c r="F387" s="400"/>
      <c r="G387" s="45">
        <v>0</v>
      </c>
      <c r="H387" s="54">
        <v>0</v>
      </c>
      <c r="I387" s="44">
        <f t="shared" si="221"/>
        <v>0</v>
      </c>
      <c r="J387" s="5"/>
      <c r="K387" s="22" t="s">
        <v>61</v>
      </c>
      <c r="L387" s="45">
        <v>0</v>
      </c>
      <c r="M387" s="45">
        <v>0</v>
      </c>
      <c r="N387" s="45">
        <v>0</v>
      </c>
      <c r="O387" s="45">
        <v>0</v>
      </c>
      <c r="P387" s="45">
        <v>0</v>
      </c>
      <c r="Q387" s="45">
        <v>0</v>
      </c>
      <c r="R387" s="46">
        <v>0</v>
      </c>
      <c r="S387" s="47">
        <f t="shared" si="222"/>
        <v>0</v>
      </c>
      <c r="U387" s="32" t="s">
        <v>59</v>
      </c>
      <c r="V387" s="84">
        <v>0</v>
      </c>
      <c r="W387" s="84">
        <v>0</v>
      </c>
      <c r="X387" s="84">
        <v>0</v>
      </c>
      <c r="Y387" s="84">
        <v>0</v>
      </c>
      <c r="Z387" s="84">
        <v>0</v>
      </c>
      <c r="AA387" s="84">
        <v>0</v>
      </c>
      <c r="AB387" s="84">
        <v>0</v>
      </c>
      <c r="AC387" s="85">
        <v>0</v>
      </c>
      <c r="AD387" s="86">
        <v>0</v>
      </c>
      <c r="AE387" s="86">
        <v>0</v>
      </c>
      <c r="AF387" s="86">
        <v>0</v>
      </c>
      <c r="AG387" s="86">
        <v>0</v>
      </c>
      <c r="AH387" s="86">
        <v>0</v>
      </c>
      <c r="AI387" s="87">
        <f t="shared" si="223"/>
        <v>0</v>
      </c>
      <c r="AS387"/>
    </row>
    <row r="388" spans="1:45">
      <c r="A388" s="11" t="s">
        <v>23</v>
      </c>
      <c r="B388" s="55">
        <v>0</v>
      </c>
      <c r="C388" s="55">
        <v>0</v>
      </c>
      <c r="D388" s="55">
        <v>0</v>
      </c>
      <c r="E388" s="55">
        <v>0</v>
      </c>
      <c r="F388" s="400"/>
      <c r="G388" s="55">
        <v>0</v>
      </c>
      <c r="H388" s="56">
        <v>0</v>
      </c>
      <c r="I388" s="57">
        <f t="shared" si="221"/>
        <v>0</v>
      </c>
      <c r="J388" s="5"/>
      <c r="K388" s="23" t="s">
        <v>23</v>
      </c>
      <c r="L388" s="58">
        <v>0</v>
      </c>
      <c r="M388" s="58">
        <v>0</v>
      </c>
      <c r="N388" s="58">
        <v>0</v>
      </c>
      <c r="O388" s="58">
        <v>0</v>
      </c>
      <c r="P388" s="58">
        <v>0</v>
      </c>
      <c r="Q388" s="58">
        <v>0</v>
      </c>
      <c r="R388" s="59">
        <v>0</v>
      </c>
      <c r="S388" s="60">
        <f t="shared" si="222"/>
        <v>0</v>
      </c>
      <c r="U388" s="33" t="s">
        <v>62</v>
      </c>
      <c r="V388" s="91">
        <v>0</v>
      </c>
      <c r="W388" s="91">
        <v>0</v>
      </c>
      <c r="X388" s="91">
        <v>0</v>
      </c>
      <c r="Y388" s="91">
        <v>0</v>
      </c>
      <c r="Z388" s="91">
        <v>0</v>
      </c>
      <c r="AA388" s="91">
        <v>0</v>
      </c>
      <c r="AB388" s="91">
        <v>0</v>
      </c>
      <c r="AC388" s="91">
        <v>0</v>
      </c>
      <c r="AD388" s="91">
        <v>0</v>
      </c>
      <c r="AE388" s="91">
        <v>0</v>
      </c>
      <c r="AF388" s="91">
        <v>0</v>
      </c>
      <c r="AG388" s="91">
        <v>0</v>
      </c>
      <c r="AH388" s="92">
        <v>0</v>
      </c>
      <c r="AI388" s="93">
        <f t="shared" si="223"/>
        <v>0</v>
      </c>
      <c r="AS388"/>
    </row>
    <row r="389" spans="1:45">
      <c r="A389" s="12" t="s">
        <v>19</v>
      </c>
      <c r="B389" s="61">
        <v>0</v>
      </c>
      <c r="C389" s="61">
        <v>0</v>
      </c>
      <c r="D389" s="61">
        <v>0</v>
      </c>
      <c r="E389" s="61">
        <v>0</v>
      </c>
      <c r="F389" s="400"/>
      <c r="G389" s="61">
        <v>0</v>
      </c>
      <c r="H389" s="62">
        <v>0</v>
      </c>
      <c r="I389" s="63">
        <f t="shared" si="221"/>
        <v>0</v>
      </c>
      <c r="J389" s="5"/>
      <c r="K389" s="24" t="s">
        <v>19</v>
      </c>
      <c r="L389" s="61">
        <v>0</v>
      </c>
      <c r="M389" s="61">
        <v>0</v>
      </c>
      <c r="N389" s="61">
        <v>0</v>
      </c>
      <c r="O389" s="61">
        <v>0</v>
      </c>
      <c r="P389" s="61">
        <v>0</v>
      </c>
      <c r="Q389" s="61">
        <v>0</v>
      </c>
      <c r="R389" s="64">
        <v>0</v>
      </c>
      <c r="S389" s="65">
        <f t="shared" si="222"/>
        <v>0</v>
      </c>
      <c r="U389" s="34" t="s">
        <v>19</v>
      </c>
      <c r="V389" s="94">
        <v>0</v>
      </c>
      <c r="W389" s="94">
        <v>0</v>
      </c>
      <c r="X389" s="94">
        <v>0</v>
      </c>
      <c r="Y389" s="94">
        <v>0</v>
      </c>
      <c r="Z389" s="94">
        <v>0</v>
      </c>
      <c r="AA389" s="94">
        <v>0</v>
      </c>
      <c r="AB389" s="94">
        <v>0</v>
      </c>
      <c r="AC389" s="94">
        <v>0</v>
      </c>
      <c r="AD389" s="95">
        <v>0</v>
      </c>
      <c r="AE389" s="95">
        <v>0</v>
      </c>
      <c r="AF389" s="95">
        <v>0</v>
      </c>
      <c r="AG389" s="95">
        <v>0</v>
      </c>
      <c r="AH389" s="95">
        <v>0</v>
      </c>
      <c r="AI389" s="96">
        <f t="shared" si="223"/>
        <v>0</v>
      </c>
      <c r="AS389"/>
    </row>
    <row r="390" spans="1:45">
      <c r="A390" s="11" t="s">
        <v>20</v>
      </c>
      <c r="B390" s="55">
        <v>0</v>
      </c>
      <c r="C390" s="55">
        <v>0</v>
      </c>
      <c r="D390" s="55">
        <v>0</v>
      </c>
      <c r="E390" s="55">
        <v>0</v>
      </c>
      <c r="F390" s="400"/>
      <c r="G390" s="55">
        <v>0</v>
      </c>
      <c r="H390" s="56">
        <v>0</v>
      </c>
      <c r="I390" s="57">
        <f t="shared" si="221"/>
        <v>0</v>
      </c>
      <c r="J390" s="5"/>
      <c r="K390" s="23" t="s">
        <v>20</v>
      </c>
      <c r="L390" s="58">
        <v>0</v>
      </c>
      <c r="M390" s="58">
        <v>0</v>
      </c>
      <c r="N390" s="58">
        <v>0</v>
      </c>
      <c r="O390" s="58">
        <v>0</v>
      </c>
      <c r="P390" s="58">
        <v>0</v>
      </c>
      <c r="Q390" s="58">
        <v>0</v>
      </c>
      <c r="R390" s="59">
        <v>0</v>
      </c>
      <c r="S390" s="60">
        <f t="shared" si="222"/>
        <v>0</v>
      </c>
      <c r="U390" s="33" t="s">
        <v>20</v>
      </c>
      <c r="V390" s="91">
        <v>0</v>
      </c>
      <c r="W390" s="91">
        <v>0</v>
      </c>
      <c r="X390" s="91">
        <v>0</v>
      </c>
      <c r="Y390" s="91">
        <v>0</v>
      </c>
      <c r="Z390" s="91">
        <v>0</v>
      </c>
      <c r="AA390" s="91">
        <v>0</v>
      </c>
      <c r="AB390" s="91">
        <v>0</v>
      </c>
      <c r="AC390" s="91">
        <v>0</v>
      </c>
      <c r="AD390" s="91">
        <v>0</v>
      </c>
      <c r="AE390" s="91">
        <v>0</v>
      </c>
      <c r="AF390" s="91">
        <v>0</v>
      </c>
      <c r="AG390" s="91">
        <v>0</v>
      </c>
      <c r="AH390" s="92">
        <v>0</v>
      </c>
      <c r="AI390" s="93">
        <f t="shared" si="223"/>
        <v>0</v>
      </c>
      <c r="AS390"/>
    </row>
    <row r="391" spans="1:45" ht="15" thickBot="1">
      <c r="A391" s="13" t="s">
        <v>11</v>
      </c>
      <c r="B391" s="66">
        <v>0</v>
      </c>
      <c r="C391" s="66">
        <v>0</v>
      </c>
      <c r="D391" s="66">
        <v>0</v>
      </c>
      <c r="E391" s="66">
        <v>0</v>
      </c>
      <c r="F391" s="401"/>
      <c r="G391" s="66">
        <v>0</v>
      </c>
      <c r="H391" s="67">
        <v>0</v>
      </c>
      <c r="I391" s="68">
        <f t="shared" si="221"/>
        <v>0</v>
      </c>
      <c r="J391" s="5"/>
      <c r="K391" s="25" t="s">
        <v>11</v>
      </c>
      <c r="L391" s="66">
        <v>0</v>
      </c>
      <c r="M391" s="66">
        <v>0</v>
      </c>
      <c r="N391" s="66">
        <v>0</v>
      </c>
      <c r="O391" s="66">
        <v>0</v>
      </c>
      <c r="P391" s="66">
        <v>0</v>
      </c>
      <c r="Q391" s="66">
        <v>0</v>
      </c>
      <c r="R391" s="69">
        <v>0</v>
      </c>
      <c r="S391" s="70">
        <f t="shared" si="222"/>
        <v>0</v>
      </c>
      <c r="U391" s="34" t="s">
        <v>11</v>
      </c>
      <c r="V391" s="94">
        <v>0</v>
      </c>
      <c r="W391" s="94">
        <v>0</v>
      </c>
      <c r="X391" s="94">
        <v>0</v>
      </c>
      <c r="Y391" s="94">
        <v>0</v>
      </c>
      <c r="Z391" s="94">
        <v>0</v>
      </c>
      <c r="AA391" s="94">
        <v>0</v>
      </c>
      <c r="AB391" s="94">
        <v>0</v>
      </c>
      <c r="AC391" s="94">
        <v>0</v>
      </c>
      <c r="AD391" s="95">
        <v>0</v>
      </c>
      <c r="AE391" s="95">
        <v>0</v>
      </c>
      <c r="AF391" s="95">
        <v>0</v>
      </c>
      <c r="AG391" s="95">
        <v>0</v>
      </c>
      <c r="AH391" s="95">
        <v>0</v>
      </c>
      <c r="AI391" s="96">
        <f t="shared" si="223"/>
        <v>0</v>
      </c>
      <c r="AS391"/>
    </row>
    <row r="392" spans="1:45" ht="15">
      <c r="A392" s="14" t="s">
        <v>26</v>
      </c>
      <c r="B392" s="71">
        <f>SUM(B371:B387)</f>
        <v>276.72812698868569</v>
      </c>
      <c r="C392" s="71">
        <f t="shared" ref="C392:I392" si="224">SUM(C371:C387)</f>
        <v>1.6098495271963487</v>
      </c>
      <c r="D392" s="71">
        <f t="shared" si="224"/>
        <v>38.590417992544594</v>
      </c>
      <c r="E392" s="71">
        <f t="shared" si="224"/>
        <v>681.36068283202474</v>
      </c>
      <c r="F392" s="71">
        <f t="shared" si="224"/>
        <v>0</v>
      </c>
      <c r="G392" s="71">
        <f t="shared" si="224"/>
        <v>57.027149226319686</v>
      </c>
      <c r="H392" s="72">
        <f t="shared" si="224"/>
        <v>0</v>
      </c>
      <c r="I392" s="44">
        <f t="shared" si="224"/>
        <v>1055.3162265667709</v>
      </c>
      <c r="J392" s="5"/>
      <c r="K392" s="26" t="s">
        <v>26</v>
      </c>
      <c r="L392" s="71">
        <f>SUM(L371:L387)</f>
        <v>276.72812698868569</v>
      </c>
      <c r="M392" s="71">
        <f t="shared" ref="M392:S392" si="225">SUM(M371:M387)</f>
        <v>1.6098495271963487</v>
      </c>
      <c r="N392" s="71">
        <f t="shared" si="225"/>
        <v>38.590417992544594</v>
      </c>
      <c r="O392" s="71">
        <f t="shared" si="225"/>
        <v>681.36068283202474</v>
      </c>
      <c r="P392" s="71">
        <f t="shared" si="225"/>
        <v>437.09996093751374</v>
      </c>
      <c r="Q392" s="71">
        <f t="shared" si="225"/>
        <v>57.027149226319686</v>
      </c>
      <c r="R392" s="72">
        <f t="shared" si="225"/>
        <v>0</v>
      </c>
      <c r="S392" s="73">
        <f t="shared" si="225"/>
        <v>1492.4161875042848</v>
      </c>
      <c r="U392" s="35" t="s">
        <v>60</v>
      </c>
      <c r="V392" s="97">
        <f>SUM(V371:V387)</f>
        <v>264.18356402698993</v>
      </c>
      <c r="W392" s="97">
        <f t="shared" ref="W392:AH392" si="226">SUM(W371:W387)</f>
        <v>7.6599709354866263</v>
      </c>
      <c r="X392" s="97">
        <f t="shared" si="226"/>
        <v>57.027149226319686</v>
      </c>
      <c r="Y392" s="97">
        <f t="shared" si="226"/>
        <v>1.6098495271963487</v>
      </c>
      <c r="Z392" s="97">
        <f t="shared" si="226"/>
        <v>38.590417992544594</v>
      </c>
      <c r="AA392" s="97">
        <f t="shared" si="226"/>
        <v>674.56805243623671</v>
      </c>
      <c r="AB392" s="97">
        <f t="shared" si="226"/>
        <v>437.09996093751374</v>
      </c>
      <c r="AC392" s="97">
        <f t="shared" si="226"/>
        <v>11.67722242199711</v>
      </c>
      <c r="AD392" s="98">
        <f t="shared" si="226"/>
        <v>4.8845920262091296</v>
      </c>
      <c r="AE392" s="98">
        <f t="shared" si="226"/>
        <v>0</v>
      </c>
      <c r="AF392" s="98">
        <f t="shared" si="226"/>
        <v>0</v>
      </c>
      <c r="AG392" s="98">
        <f t="shared" si="226"/>
        <v>0</v>
      </c>
      <c r="AH392" s="98">
        <f t="shared" si="226"/>
        <v>6.792630395787981</v>
      </c>
      <c r="AI392" s="99">
        <f>SUM(V392:AC392)</f>
        <v>1492.4161875042848</v>
      </c>
      <c r="AS392"/>
    </row>
    <row r="393" spans="1:45" s="2" customFormat="1" ht="15" thickBot="1">
      <c r="A393" s="15" t="s">
        <v>100</v>
      </c>
      <c r="B393" s="100">
        <f>IF($I392=0,"-",B392/$I392)</f>
        <v>0.26222294324892276</v>
      </c>
      <c r="C393" s="100">
        <f t="shared" ref="C393:H393" si="227">IF($I392=0,"-",C392/$I392)</f>
        <v>1.5254664778856142E-3</v>
      </c>
      <c r="D393" s="100">
        <f t="shared" si="227"/>
        <v>3.6567634440806109E-2</v>
      </c>
      <c r="E393" s="100">
        <f t="shared" si="227"/>
        <v>0.64564598333589107</v>
      </c>
      <c r="F393" s="100">
        <f t="shared" si="227"/>
        <v>0</v>
      </c>
      <c r="G393" s="100">
        <f t="shared" si="227"/>
        <v>5.4037972496494655E-2</v>
      </c>
      <c r="H393" s="101">
        <f t="shared" si="227"/>
        <v>0</v>
      </c>
      <c r="I393" s="102">
        <f>SUM(B393:H393)</f>
        <v>1.0000000000000002</v>
      </c>
      <c r="J393"/>
      <c r="K393" s="27" t="s">
        <v>100</v>
      </c>
      <c r="L393" s="76">
        <f>IF($S392=0,"-",L392/$S392)</f>
        <v>0.18542289296087602</v>
      </c>
      <c r="M393" s="76">
        <f t="shared" ref="M393:R393" si="228">IF($S392=0,"-",M392/$S392)</f>
        <v>1.0786867233653125E-3</v>
      </c>
      <c r="N393" s="76">
        <f t="shared" si="228"/>
        <v>2.5857678518669779E-2</v>
      </c>
      <c r="O393" s="76">
        <f t="shared" si="228"/>
        <v>0.45654870842123485</v>
      </c>
      <c r="P393" s="76">
        <f t="shared" si="228"/>
        <v>0.29288074238089085</v>
      </c>
      <c r="Q393" s="76">
        <f t="shared" si="228"/>
        <v>3.8211290994963128E-2</v>
      </c>
      <c r="R393" s="77">
        <f t="shared" si="228"/>
        <v>0</v>
      </c>
      <c r="S393" s="78">
        <f>SUM(L393:R393)</f>
        <v>0.99999999999999989</v>
      </c>
      <c r="U393" s="36" t="s">
        <v>100</v>
      </c>
      <c r="V393" s="103">
        <f>+V392/$AI392</f>
        <v>0.17701735363027307</v>
      </c>
      <c r="W393" s="103">
        <f t="shared" ref="W393:AH393" si="229">+W392/$AI392</f>
        <v>5.1325970594677927E-3</v>
      </c>
      <c r="X393" s="103">
        <f t="shared" si="229"/>
        <v>3.8211290994963128E-2</v>
      </c>
      <c r="Y393" s="103">
        <f t="shared" si="229"/>
        <v>1.0786867233653125E-3</v>
      </c>
      <c r="Z393" s="103">
        <f t="shared" si="229"/>
        <v>2.5857678518669779E-2</v>
      </c>
      <c r="AA393" s="103">
        <f t="shared" si="229"/>
        <v>0.45199727668747225</v>
      </c>
      <c r="AB393" s="103">
        <f t="shared" si="229"/>
        <v>0.29288074238089085</v>
      </c>
      <c r="AC393" s="103">
        <f t="shared" si="229"/>
        <v>7.8243740048977353E-3</v>
      </c>
      <c r="AD393" s="103">
        <f t="shared" si="229"/>
        <v>3.2729422711351456E-3</v>
      </c>
      <c r="AE393" s="103">
        <f t="shared" si="229"/>
        <v>0</v>
      </c>
      <c r="AF393" s="103">
        <f t="shared" si="229"/>
        <v>0</v>
      </c>
      <c r="AG393" s="103">
        <f t="shared" si="229"/>
        <v>0</v>
      </c>
      <c r="AH393" s="103">
        <f t="shared" si="229"/>
        <v>4.5514317337625896E-3</v>
      </c>
      <c r="AI393" s="104">
        <f>SUM(V393:AC393)</f>
        <v>1</v>
      </c>
    </row>
    <row r="394" spans="1:45" ht="15" thickBot="1">
      <c r="A394" s="16"/>
      <c r="B394" s="16"/>
      <c r="C394" s="16"/>
      <c r="D394" s="16"/>
      <c r="E394" s="16"/>
      <c r="F394" s="16"/>
      <c r="G394" s="16"/>
      <c r="H394" s="16"/>
      <c r="I394" s="16"/>
      <c r="K394" s="16"/>
      <c r="L394" s="16"/>
      <c r="M394" s="16"/>
      <c r="N394" s="16"/>
      <c r="O394" s="16"/>
      <c r="P394" s="16"/>
      <c r="Q394" s="16"/>
      <c r="R394" s="16"/>
      <c r="S394" s="16"/>
      <c r="AI394" s="5"/>
      <c r="AS394"/>
    </row>
    <row r="395" spans="1:45" ht="28.5">
      <c r="A395" s="431" t="s">
        <v>39</v>
      </c>
      <c r="B395" s="37" t="s">
        <v>0</v>
      </c>
      <c r="C395" s="37" t="s">
        <v>1</v>
      </c>
      <c r="D395" s="37" t="s">
        <v>2</v>
      </c>
      <c r="E395" s="37" t="s">
        <v>3</v>
      </c>
      <c r="F395" s="37" t="s">
        <v>27</v>
      </c>
      <c r="G395" s="37" t="s">
        <v>4</v>
      </c>
      <c r="H395" s="37" t="s">
        <v>5</v>
      </c>
      <c r="I395" s="38" t="s">
        <v>6</v>
      </c>
      <c r="K395" s="381" t="s">
        <v>39</v>
      </c>
      <c r="L395" s="39" t="s">
        <v>0</v>
      </c>
      <c r="M395" s="39" t="s">
        <v>1</v>
      </c>
      <c r="N395" s="39" t="s">
        <v>2</v>
      </c>
      <c r="O395" s="39" t="s">
        <v>3</v>
      </c>
      <c r="P395" s="39" t="s">
        <v>27</v>
      </c>
      <c r="Q395" s="39" t="s">
        <v>4</v>
      </c>
      <c r="R395" s="39" t="s">
        <v>5</v>
      </c>
      <c r="S395" s="40" t="s">
        <v>6</v>
      </c>
      <c r="U395" s="383" t="s">
        <v>39</v>
      </c>
      <c r="V395" s="79" t="s">
        <v>69</v>
      </c>
      <c r="W395" s="79" t="s">
        <v>70</v>
      </c>
      <c r="X395" s="79" t="s">
        <v>4</v>
      </c>
      <c r="Y395" s="79" t="s">
        <v>1</v>
      </c>
      <c r="Z395" s="79" t="s">
        <v>2</v>
      </c>
      <c r="AA395" s="79" t="s">
        <v>3</v>
      </c>
      <c r="AB395" s="79" t="s">
        <v>52</v>
      </c>
      <c r="AC395" s="79" t="s">
        <v>64</v>
      </c>
      <c r="AD395" s="80" t="s">
        <v>72</v>
      </c>
      <c r="AE395" s="80" t="s">
        <v>79</v>
      </c>
      <c r="AF395" s="80" t="s">
        <v>73</v>
      </c>
      <c r="AG395" s="80" t="s">
        <v>80</v>
      </c>
      <c r="AH395" s="80" t="s">
        <v>81</v>
      </c>
      <c r="AI395" s="81" t="s">
        <v>60</v>
      </c>
      <c r="AS395"/>
    </row>
    <row r="396" spans="1:45" ht="15" customHeight="1">
      <c r="A396" s="432" t="s">
        <v>39</v>
      </c>
      <c r="B396" s="372" t="s">
        <v>109</v>
      </c>
      <c r="C396" s="373"/>
      <c r="D396" s="373"/>
      <c r="E396" s="373"/>
      <c r="F396" s="373"/>
      <c r="G396" s="373"/>
      <c r="H396" s="373"/>
      <c r="I396" s="374"/>
      <c r="K396" s="382" t="s">
        <v>39</v>
      </c>
      <c r="L396" s="369" t="s">
        <v>109</v>
      </c>
      <c r="M396" s="370"/>
      <c r="N396" s="370"/>
      <c r="O396" s="370"/>
      <c r="P396" s="370"/>
      <c r="Q396" s="370"/>
      <c r="R396" s="370"/>
      <c r="S396" s="371"/>
      <c r="U396" s="384" t="s">
        <v>39</v>
      </c>
      <c r="V396" s="379" t="s">
        <v>109</v>
      </c>
      <c r="W396" s="379"/>
      <c r="X396" s="379"/>
      <c r="Y396" s="379"/>
      <c r="Z396" s="379"/>
      <c r="AA396" s="379"/>
      <c r="AB396" s="379"/>
      <c r="AC396" s="379"/>
      <c r="AD396" s="379"/>
      <c r="AE396" s="379"/>
      <c r="AF396" s="379"/>
      <c r="AG396" s="379"/>
      <c r="AH396" s="379"/>
      <c r="AI396" s="380"/>
      <c r="AS396"/>
    </row>
    <row r="397" spans="1:45" ht="15">
      <c r="A397" s="7" t="s">
        <v>7</v>
      </c>
      <c r="B397" s="42">
        <v>0</v>
      </c>
      <c r="C397" s="42">
        <v>0</v>
      </c>
      <c r="D397" s="42">
        <v>0</v>
      </c>
      <c r="E397" s="42">
        <v>0</v>
      </c>
      <c r="F397" s="399"/>
      <c r="G397" s="42">
        <v>0</v>
      </c>
      <c r="H397" s="43">
        <v>0</v>
      </c>
      <c r="I397" s="44">
        <f>SUM(B397:H397)</f>
        <v>0</v>
      </c>
      <c r="J397" s="5"/>
      <c r="K397" s="28" t="s">
        <v>7</v>
      </c>
      <c r="L397" s="42">
        <v>0</v>
      </c>
      <c r="M397" s="42">
        <v>0</v>
      </c>
      <c r="N397" s="42">
        <v>0</v>
      </c>
      <c r="O397" s="42">
        <v>0</v>
      </c>
      <c r="P397" s="42">
        <v>0</v>
      </c>
      <c r="Q397" s="42">
        <v>0</v>
      </c>
      <c r="R397" s="82">
        <v>0</v>
      </c>
      <c r="S397" s="83">
        <f>SUM(L397:R397)</f>
        <v>0</v>
      </c>
      <c r="U397" s="29" t="s">
        <v>7</v>
      </c>
      <c r="V397" s="84">
        <v>0</v>
      </c>
      <c r="W397" s="84">
        <v>0</v>
      </c>
      <c r="X397" s="84">
        <v>0</v>
      </c>
      <c r="Y397" s="84">
        <v>0</v>
      </c>
      <c r="Z397" s="84">
        <v>0</v>
      </c>
      <c r="AA397" s="84">
        <v>0</v>
      </c>
      <c r="AB397" s="84">
        <v>0</v>
      </c>
      <c r="AC397" s="85">
        <v>0</v>
      </c>
      <c r="AD397" s="86">
        <v>0</v>
      </c>
      <c r="AE397" s="86">
        <v>0</v>
      </c>
      <c r="AF397" s="86">
        <v>0</v>
      </c>
      <c r="AG397" s="86">
        <v>0</v>
      </c>
      <c r="AH397" s="86">
        <v>0</v>
      </c>
      <c r="AI397" s="87">
        <f>SUM(V397:AC397)</f>
        <v>0</v>
      </c>
      <c r="AS397"/>
    </row>
    <row r="398" spans="1:45" ht="15">
      <c r="A398" s="8" t="s">
        <v>8</v>
      </c>
      <c r="B398" s="48">
        <v>0</v>
      </c>
      <c r="C398" s="48">
        <v>0</v>
      </c>
      <c r="D398" s="48">
        <v>0</v>
      </c>
      <c r="E398" s="48">
        <v>0</v>
      </c>
      <c r="F398" s="400"/>
      <c r="G398" s="48">
        <v>0</v>
      </c>
      <c r="H398" s="49">
        <v>0</v>
      </c>
      <c r="I398" s="50">
        <f t="shared" ref="I398:I417" si="230">SUM(B398:H398)</f>
        <v>0</v>
      </c>
      <c r="J398" s="5"/>
      <c r="K398" s="20" t="s">
        <v>8</v>
      </c>
      <c r="L398" s="51">
        <v>0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2">
        <v>0</v>
      </c>
      <c r="S398" s="53">
        <f t="shared" ref="S398:S417" si="231">SUM(L398:R398)</f>
        <v>0</v>
      </c>
      <c r="U398" s="30" t="s">
        <v>8</v>
      </c>
      <c r="V398" s="88">
        <v>0</v>
      </c>
      <c r="W398" s="88">
        <v>0</v>
      </c>
      <c r="X398" s="88">
        <v>0</v>
      </c>
      <c r="Y398" s="88">
        <v>0</v>
      </c>
      <c r="Z398" s="88">
        <v>0</v>
      </c>
      <c r="AA398" s="88">
        <v>0</v>
      </c>
      <c r="AB398" s="88">
        <v>0</v>
      </c>
      <c r="AC398" s="89">
        <v>0</v>
      </c>
      <c r="AD398" s="88">
        <v>0</v>
      </c>
      <c r="AE398" s="88">
        <v>0</v>
      </c>
      <c r="AF398" s="88">
        <v>0</v>
      </c>
      <c r="AG398" s="88">
        <v>0</v>
      </c>
      <c r="AH398" s="88">
        <v>0</v>
      </c>
      <c r="AI398" s="90">
        <f t="shared" ref="AI398:AI417" si="232">SUM(V398:AC398)</f>
        <v>0</v>
      </c>
      <c r="AS398"/>
    </row>
    <row r="399" spans="1:45" ht="15">
      <c r="A399" s="9" t="s">
        <v>10</v>
      </c>
      <c r="B399" s="45">
        <v>0</v>
      </c>
      <c r="C399" s="45">
        <v>0</v>
      </c>
      <c r="D399" s="45">
        <v>0</v>
      </c>
      <c r="E399" s="45">
        <v>0</v>
      </c>
      <c r="F399" s="400"/>
      <c r="G399" s="45">
        <v>0</v>
      </c>
      <c r="H399" s="54">
        <v>0</v>
      </c>
      <c r="I399" s="44">
        <f t="shared" si="230"/>
        <v>0</v>
      </c>
      <c r="J399" s="5"/>
      <c r="K399" s="21" t="s">
        <v>10</v>
      </c>
      <c r="L399" s="45">
        <v>0</v>
      </c>
      <c r="M399" s="45">
        <v>0</v>
      </c>
      <c r="N399" s="45">
        <v>0</v>
      </c>
      <c r="O399" s="45">
        <v>0</v>
      </c>
      <c r="P399" s="45">
        <v>0</v>
      </c>
      <c r="Q399" s="45">
        <v>0</v>
      </c>
      <c r="R399" s="46">
        <v>0</v>
      </c>
      <c r="S399" s="47">
        <f t="shared" si="231"/>
        <v>0</v>
      </c>
      <c r="U399" s="31" t="s">
        <v>10</v>
      </c>
      <c r="V399" s="84">
        <v>0</v>
      </c>
      <c r="W399" s="84">
        <v>0</v>
      </c>
      <c r="X399" s="84">
        <v>0</v>
      </c>
      <c r="Y399" s="84">
        <v>0</v>
      </c>
      <c r="Z399" s="84">
        <v>0</v>
      </c>
      <c r="AA399" s="84">
        <v>0</v>
      </c>
      <c r="AB399" s="84">
        <v>0</v>
      </c>
      <c r="AC399" s="85">
        <v>0</v>
      </c>
      <c r="AD399" s="86">
        <v>0</v>
      </c>
      <c r="AE399" s="86">
        <v>0</v>
      </c>
      <c r="AF399" s="86">
        <v>0</v>
      </c>
      <c r="AG399" s="86">
        <v>0</v>
      </c>
      <c r="AH399" s="86">
        <v>0</v>
      </c>
      <c r="AI399" s="87">
        <f t="shared" si="232"/>
        <v>0</v>
      </c>
      <c r="AS399"/>
    </row>
    <row r="400" spans="1:45" ht="15">
      <c r="A400" s="8" t="s">
        <v>53</v>
      </c>
      <c r="B400" s="48">
        <v>0</v>
      </c>
      <c r="C400" s="48">
        <v>0</v>
      </c>
      <c r="D400" s="48">
        <v>0</v>
      </c>
      <c r="E400" s="48">
        <v>0</v>
      </c>
      <c r="F400" s="400"/>
      <c r="G400" s="48">
        <v>0</v>
      </c>
      <c r="H400" s="49">
        <v>0</v>
      </c>
      <c r="I400" s="50">
        <f t="shared" si="230"/>
        <v>0</v>
      </c>
      <c r="J400" s="5"/>
      <c r="K400" s="20" t="s">
        <v>53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2">
        <v>0</v>
      </c>
      <c r="S400" s="53">
        <f t="shared" si="231"/>
        <v>0</v>
      </c>
      <c r="U400" s="30" t="s">
        <v>53</v>
      </c>
      <c r="V400" s="88">
        <v>0</v>
      </c>
      <c r="W400" s="88">
        <v>0</v>
      </c>
      <c r="X400" s="88">
        <v>0</v>
      </c>
      <c r="Y400" s="88">
        <v>0</v>
      </c>
      <c r="Z400" s="88">
        <v>0</v>
      </c>
      <c r="AA400" s="88">
        <v>0</v>
      </c>
      <c r="AB400" s="88">
        <v>0</v>
      </c>
      <c r="AC400" s="89">
        <v>0</v>
      </c>
      <c r="AD400" s="88">
        <v>0</v>
      </c>
      <c r="AE400" s="88">
        <v>0</v>
      </c>
      <c r="AF400" s="88">
        <v>0</v>
      </c>
      <c r="AG400" s="88">
        <v>0</v>
      </c>
      <c r="AH400" s="88">
        <v>0</v>
      </c>
      <c r="AI400" s="90">
        <f t="shared" si="232"/>
        <v>0</v>
      </c>
      <c r="AS400"/>
    </row>
    <row r="401" spans="1:45" ht="15">
      <c r="A401" s="9" t="s">
        <v>16</v>
      </c>
      <c r="B401" s="45">
        <v>41.507610781041507</v>
      </c>
      <c r="C401" s="45">
        <v>18.097660897460582</v>
      </c>
      <c r="D401" s="45">
        <v>0</v>
      </c>
      <c r="E401" s="45">
        <v>0</v>
      </c>
      <c r="F401" s="400"/>
      <c r="G401" s="45">
        <v>0</v>
      </c>
      <c r="H401" s="54">
        <v>0</v>
      </c>
      <c r="I401" s="44">
        <f t="shared" si="230"/>
        <v>59.605271678502092</v>
      </c>
      <c r="J401" s="5"/>
      <c r="K401" s="21" t="s">
        <v>16</v>
      </c>
      <c r="L401" s="45">
        <v>41.507610781041507</v>
      </c>
      <c r="M401" s="45">
        <v>18.097660897460582</v>
      </c>
      <c r="N401" s="45">
        <v>0</v>
      </c>
      <c r="O401" s="45">
        <v>0</v>
      </c>
      <c r="P401" s="45">
        <v>0</v>
      </c>
      <c r="Q401" s="45">
        <v>0</v>
      </c>
      <c r="R401" s="46">
        <v>0</v>
      </c>
      <c r="S401" s="47">
        <f t="shared" si="231"/>
        <v>59.605271678502092</v>
      </c>
      <c r="U401" s="31" t="s">
        <v>16</v>
      </c>
      <c r="V401" s="84">
        <v>41.507610781041507</v>
      </c>
      <c r="W401" s="84">
        <v>0</v>
      </c>
      <c r="X401" s="84">
        <v>0</v>
      </c>
      <c r="Y401" s="84">
        <v>18.097660897460582</v>
      </c>
      <c r="Z401" s="84">
        <v>0</v>
      </c>
      <c r="AA401" s="84">
        <v>0</v>
      </c>
      <c r="AB401" s="84">
        <v>0</v>
      </c>
      <c r="AC401" s="85">
        <v>0</v>
      </c>
      <c r="AD401" s="86">
        <v>0</v>
      </c>
      <c r="AE401" s="86">
        <v>0</v>
      </c>
      <c r="AF401" s="86">
        <v>0</v>
      </c>
      <c r="AG401" s="86">
        <v>0</v>
      </c>
      <c r="AH401" s="86">
        <v>0</v>
      </c>
      <c r="AI401" s="87">
        <f t="shared" si="232"/>
        <v>59.605271678502092</v>
      </c>
      <c r="AS401"/>
    </row>
    <row r="402" spans="1:45" ht="15">
      <c r="A402" s="8" t="s">
        <v>65</v>
      </c>
      <c r="B402" s="48">
        <v>20.25620797615144</v>
      </c>
      <c r="C402" s="48">
        <v>12.787104297706154</v>
      </c>
      <c r="D402" s="48">
        <v>3.0817814199203006</v>
      </c>
      <c r="E402" s="48">
        <v>0</v>
      </c>
      <c r="F402" s="400"/>
      <c r="G402" s="48">
        <v>0</v>
      </c>
      <c r="H402" s="49">
        <v>0</v>
      </c>
      <c r="I402" s="50">
        <f t="shared" si="230"/>
        <v>36.125093693777899</v>
      </c>
      <c r="J402" s="5"/>
      <c r="K402" s="20" t="s">
        <v>65</v>
      </c>
      <c r="L402" s="51">
        <v>20.25620797615144</v>
      </c>
      <c r="M402" s="51">
        <v>12.787104297706154</v>
      </c>
      <c r="N402" s="51">
        <v>3.0817814199203006</v>
      </c>
      <c r="O402" s="51">
        <v>0</v>
      </c>
      <c r="P402" s="51">
        <v>0</v>
      </c>
      <c r="Q402" s="51">
        <v>0</v>
      </c>
      <c r="R402" s="52">
        <v>0</v>
      </c>
      <c r="S402" s="53">
        <f t="shared" si="231"/>
        <v>36.125093693777899</v>
      </c>
      <c r="U402" s="30" t="s">
        <v>54</v>
      </c>
      <c r="V402" s="88">
        <v>20.25620797615144</v>
      </c>
      <c r="W402" s="88">
        <v>0</v>
      </c>
      <c r="X402" s="88">
        <v>0</v>
      </c>
      <c r="Y402" s="88">
        <v>12.787104297706154</v>
      </c>
      <c r="Z402" s="88">
        <v>3.0817814199203006</v>
      </c>
      <c r="AA402" s="88">
        <v>0</v>
      </c>
      <c r="AB402" s="88">
        <v>0</v>
      </c>
      <c r="AC402" s="89">
        <v>0</v>
      </c>
      <c r="AD402" s="88">
        <v>0</v>
      </c>
      <c r="AE402" s="88">
        <v>0</v>
      </c>
      <c r="AF402" s="88">
        <v>0</v>
      </c>
      <c r="AG402" s="88">
        <v>0</v>
      </c>
      <c r="AH402" s="88">
        <v>0</v>
      </c>
      <c r="AI402" s="90">
        <f t="shared" si="232"/>
        <v>36.125093693777899</v>
      </c>
      <c r="AS402"/>
    </row>
    <row r="403" spans="1:45" ht="15">
      <c r="A403" s="9" t="s">
        <v>55</v>
      </c>
      <c r="B403" s="45">
        <v>0</v>
      </c>
      <c r="C403" s="45">
        <v>0</v>
      </c>
      <c r="D403" s="45">
        <v>0</v>
      </c>
      <c r="E403" s="45">
        <v>0</v>
      </c>
      <c r="F403" s="400"/>
      <c r="G403" s="45">
        <v>0</v>
      </c>
      <c r="H403" s="54">
        <v>0</v>
      </c>
      <c r="I403" s="44">
        <f t="shared" si="230"/>
        <v>0</v>
      </c>
      <c r="J403" s="5"/>
      <c r="K403" s="21" t="s">
        <v>55</v>
      </c>
      <c r="L403" s="45">
        <v>0</v>
      </c>
      <c r="M403" s="45">
        <v>0</v>
      </c>
      <c r="N403" s="45">
        <v>0</v>
      </c>
      <c r="O403" s="45">
        <v>0</v>
      </c>
      <c r="P403" s="45">
        <v>31.392480068008652</v>
      </c>
      <c r="Q403" s="45">
        <v>0</v>
      </c>
      <c r="R403" s="46">
        <v>0</v>
      </c>
      <c r="S403" s="47">
        <f t="shared" si="231"/>
        <v>31.392480068008652</v>
      </c>
      <c r="U403" s="31" t="s">
        <v>55</v>
      </c>
      <c r="V403" s="84">
        <v>0</v>
      </c>
      <c r="W403" s="84">
        <v>0</v>
      </c>
      <c r="X403" s="84">
        <v>0</v>
      </c>
      <c r="Y403" s="84">
        <v>0</v>
      </c>
      <c r="Z403" s="84">
        <v>0</v>
      </c>
      <c r="AA403" s="84">
        <v>0</v>
      </c>
      <c r="AB403" s="84">
        <v>31.392480068008652</v>
      </c>
      <c r="AC403" s="85">
        <v>0</v>
      </c>
      <c r="AD403" s="84">
        <v>0</v>
      </c>
      <c r="AE403" s="84">
        <v>0</v>
      </c>
      <c r="AF403" s="84">
        <v>0</v>
      </c>
      <c r="AG403" s="84">
        <v>0</v>
      </c>
      <c r="AH403" s="84">
        <v>0</v>
      </c>
      <c r="AI403" s="87">
        <f t="shared" si="232"/>
        <v>31.392480068008652</v>
      </c>
      <c r="AS403"/>
    </row>
    <row r="404" spans="1:45" ht="15">
      <c r="A404" s="8" t="s">
        <v>12</v>
      </c>
      <c r="B404" s="48">
        <v>0</v>
      </c>
      <c r="C404" s="48">
        <v>0.47403007517221385</v>
      </c>
      <c r="D404" s="48">
        <v>0</v>
      </c>
      <c r="E404" s="48">
        <v>0</v>
      </c>
      <c r="F404" s="400"/>
      <c r="G404" s="48">
        <v>0</v>
      </c>
      <c r="H404" s="49">
        <v>0</v>
      </c>
      <c r="I404" s="50">
        <f t="shared" si="230"/>
        <v>0.47403007517221385</v>
      </c>
      <c r="J404" s="5"/>
      <c r="K404" s="20" t="s">
        <v>12</v>
      </c>
      <c r="L404" s="51">
        <v>0</v>
      </c>
      <c r="M404" s="51">
        <v>0.47403007517221385</v>
      </c>
      <c r="N404" s="51">
        <v>0</v>
      </c>
      <c r="O404" s="51">
        <v>0</v>
      </c>
      <c r="P404" s="51">
        <v>11.223799098139668</v>
      </c>
      <c r="Q404" s="51">
        <v>0</v>
      </c>
      <c r="R404" s="52">
        <v>0</v>
      </c>
      <c r="S404" s="53">
        <f t="shared" si="231"/>
        <v>11.697829173311883</v>
      </c>
      <c r="U404" s="30" t="s">
        <v>12</v>
      </c>
      <c r="V404" s="88">
        <v>0</v>
      </c>
      <c r="W404" s="88">
        <v>0</v>
      </c>
      <c r="X404" s="88">
        <v>0</v>
      </c>
      <c r="Y404" s="88">
        <v>0.47403007517221385</v>
      </c>
      <c r="Z404" s="88">
        <v>0</v>
      </c>
      <c r="AA404" s="88">
        <v>0</v>
      </c>
      <c r="AB404" s="88">
        <v>11.223799098139668</v>
      </c>
      <c r="AC404" s="89">
        <v>0</v>
      </c>
      <c r="AD404" s="88">
        <v>0</v>
      </c>
      <c r="AE404" s="88">
        <v>0</v>
      </c>
      <c r="AF404" s="88">
        <v>0</v>
      </c>
      <c r="AG404" s="88">
        <v>0</v>
      </c>
      <c r="AH404" s="88">
        <v>0</v>
      </c>
      <c r="AI404" s="90">
        <f t="shared" si="232"/>
        <v>11.697829173311883</v>
      </c>
      <c r="AS404"/>
    </row>
    <row r="405" spans="1:45" ht="15">
      <c r="A405" s="9" t="s">
        <v>56</v>
      </c>
      <c r="B405" s="45">
        <v>0</v>
      </c>
      <c r="C405" s="45">
        <v>0</v>
      </c>
      <c r="D405" s="45">
        <v>0</v>
      </c>
      <c r="E405" s="45">
        <v>0</v>
      </c>
      <c r="F405" s="400"/>
      <c r="G405" s="45">
        <v>0</v>
      </c>
      <c r="H405" s="54">
        <v>0</v>
      </c>
      <c r="I405" s="44">
        <f t="shared" si="230"/>
        <v>0</v>
      </c>
      <c r="J405" s="5"/>
      <c r="K405" s="21" t="s">
        <v>56</v>
      </c>
      <c r="L405" s="45">
        <v>0</v>
      </c>
      <c r="M405" s="45">
        <v>0</v>
      </c>
      <c r="N405" s="45">
        <v>0</v>
      </c>
      <c r="O405" s="45">
        <v>0</v>
      </c>
      <c r="P405" s="45">
        <v>0</v>
      </c>
      <c r="Q405" s="45">
        <v>0</v>
      </c>
      <c r="R405" s="46">
        <v>0</v>
      </c>
      <c r="S405" s="47">
        <f t="shared" si="231"/>
        <v>0</v>
      </c>
      <c r="U405" s="31" t="s">
        <v>56</v>
      </c>
      <c r="V405" s="84">
        <v>0</v>
      </c>
      <c r="W405" s="84">
        <v>0</v>
      </c>
      <c r="X405" s="84">
        <v>0</v>
      </c>
      <c r="Y405" s="84">
        <v>0</v>
      </c>
      <c r="Z405" s="84">
        <v>0</v>
      </c>
      <c r="AA405" s="84">
        <v>0</v>
      </c>
      <c r="AB405" s="84">
        <v>0</v>
      </c>
      <c r="AC405" s="85">
        <v>0</v>
      </c>
      <c r="AD405" s="84">
        <v>0</v>
      </c>
      <c r="AE405" s="84">
        <v>0</v>
      </c>
      <c r="AF405" s="84">
        <v>0</v>
      </c>
      <c r="AG405" s="84">
        <v>0</v>
      </c>
      <c r="AH405" s="84">
        <v>0</v>
      </c>
      <c r="AI405" s="87">
        <f t="shared" si="232"/>
        <v>0</v>
      </c>
      <c r="AS405"/>
    </row>
    <row r="406" spans="1:45" ht="15">
      <c r="A406" s="8" t="s">
        <v>17</v>
      </c>
      <c r="B406" s="48">
        <v>0</v>
      </c>
      <c r="C406" s="48">
        <v>0</v>
      </c>
      <c r="D406" s="48">
        <v>8.8861098575787842</v>
      </c>
      <c r="E406" s="48">
        <v>0</v>
      </c>
      <c r="F406" s="400"/>
      <c r="G406" s="48">
        <v>0</v>
      </c>
      <c r="H406" s="49">
        <v>0</v>
      </c>
      <c r="I406" s="50">
        <f t="shared" si="230"/>
        <v>8.8861098575787842</v>
      </c>
      <c r="J406" s="5"/>
      <c r="K406" s="20" t="s">
        <v>17</v>
      </c>
      <c r="L406" s="51">
        <v>0</v>
      </c>
      <c r="M406" s="51">
        <v>0</v>
      </c>
      <c r="N406" s="51">
        <v>8.8861098575787842</v>
      </c>
      <c r="O406" s="51">
        <v>0</v>
      </c>
      <c r="P406" s="51">
        <v>0</v>
      </c>
      <c r="Q406" s="51">
        <v>0</v>
      </c>
      <c r="R406" s="52">
        <v>0</v>
      </c>
      <c r="S406" s="53">
        <f t="shared" si="231"/>
        <v>8.8861098575787842</v>
      </c>
      <c r="U406" s="30" t="s">
        <v>17</v>
      </c>
      <c r="V406" s="88">
        <v>0</v>
      </c>
      <c r="W406" s="88">
        <v>0</v>
      </c>
      <c r="X406" s="88">
        <v>0</v>
      </c>
      <c r="Y406" s="88">
        <v>0</v>
      </c>
      <c r="Z406" s="88">
        <v>8.8861098575787842</v>
      </c>
      <c r="AA406" s="88">
        <v>0</v>
      </c>
      <c r="AB406" s="88">
        <v>0</v>
      </c>
      <c r="AC406" s="89">
        <v>0</v>
      </c>
      <c r="AD406" s="88">
        <v>0</v>
      </c>
      <c r="AE406" s="88">
        <v>0</v>
      </c>
      <c r="AF406" s="88">
        <v>0</v>
      </c>
      <c r="AG406" s="88">
        <v>0</v>
      </c>
      <c r="AH406" s="88">
        <v>0</v>
      </c>
      <c r="AI406" s="90">
        <f t="shared" si="232"/>
        <v>8.8861098575787842</v>
      </c>
      <c r="AS406"/>
    </row>
    <row r="407" spans="1:45" ht="15">
      <c r="A407" s="9" t="s">
        <v>141</v>
      </c>
      <c r="B407" s="45">
        <v>68.948033512580054</v>
      </c>
      <c r="C407" s="45">
        <v>509.26571365193956</v>
      </c>
      <c r="D407" s="45">
        <v>201.22796058981046</v>
      </c>
      <c r="E407" s="45">
        <v>0</v>
      </c>
      <c r="F407" s="400"/>
      <c r="G407" s="45">
        <v>0</v>
      </c>
      <c r="H407" s="54">
        <v>0</v>
      </c>
      <c r="I407" s="44">
        <f t="shared" si="230"/>
        <v>779.44170775433008</v>
      </c>
      <c r="J407" s="5"/>
      <c r="K407" s="21" t="s">
        <v>141</v>
      </c>
      <c r="L407" s="45">
        <v>68.948033512580054</v>
      </c>
      <c r="M407" s="45">
        <v>509.26571365193956</v>
      </c>
      <c r="N407" s="45">
        <v>201.22796058981046</v>
      </c>
      <c r="O407" s="45">
        <v>0</v>
      </c>
      <c r="P407" s="45">
        <v>0</v>
      </c>
      <c r="Q407" s="45">
        <v>0</v>
      </c>
      <c r="R407" s="46">
        <v>0</v>
      </c>
      <c r="S407" s="47">
        <f t="shared" si="231"/>
        <v>779.44170775433008</v>
      </c>
      <c r="U407" s="31" t="s">
        <v>141</v>
      </c>
      <c r="V407" s="84">
        <v>68.948033512580054</v>
      </c>
      <c r="W407" s="84">
        <v>0</v>
      </c>
      <c r="X407" s="84">
        <v>0</v>
      </c>
      <c r="Y407" s="84">
        <v>509.26571365193956</v>
      </c>
      <c r="Z407" s="84">
        <v>87.231696357045166</v>
      </c>
      <c r="AA407" s="84">
        <v>0</v>
      </c>
      <c r="AB407" s="84">
        <v>0</v>
      </c>
      <c r="AC407" s="85">
        <v>113.9962642327653</v>
      </c>
      <c r="AD407" s="84">
        <v>0</v>
      </c>
      <c r="AE407" s="84">
        <v>0</v>
      </c>
      <c r="AF407" s="84">
        <v>0</v>
      </c>
      <c r="AG407" s="84">
        <v>113.9962642327653</v>
      </c>
      <c r="AH407" s="84">
        <v>0</v>
      </c>
      <c r="AI407" s="87">
        <f t="shared" si="232"/>
        <v>779.44170775433008</v>
      </c>
      <c r="AS407"/>
    </row>
    <row r="408" spans="1:45" ht="15">
      <c r="A408" s="8" t="s">
        <v>25</v>
      </c>
      <c r="B408" s="48">
        <v>61.708617720152603</v>
      </c>
      <c r="C408" s="48">
        <v>1.5082295218296882</v>
      </c>
      <c r="D408" s="48">
        <v>12.155611741413079</v>
      </c>
      <c r="E408" s="48">
        <v>451.35034427301287</v>
      </c>
      <c r="F408" s="400"/>
      <c r="G408" s="48">
        <v>62.827455356502718</v>
      </c>
      <c r="H408" s="49">
        <v>0</v>
      </c>
      <c r="I408" s="50">
        <f t="shared" si="230"/>
        <v>589.55025861291097</v>
      </c>
      <c r="J408" s="5"/>
      <c r="K408" s="20" t="s">
        <v>25</v>
      </c>
      <c r="L408" s="51">
        <v>61.708617720152603</v>
      </c>
      <c r="M408" s="51">
        <v>1.5082295218296882</v>
      </c>
      <c r="N408" s="51">
        <v>12.155611741413079</v>
      </c>
      <c r="O408" s="51">
        <v>451.35034427301287</v>
      </c>
      <c r="P408" s="51">
        <v>5.98064128495957</v>
      </c>
      <c r="Q408" s="51">
        <v>62.827455356502718</v>
      </c>
      <c r="R408" s="52">
        <v>0</v>
      </c>
      <c r="S408" s="53">
        <f t="shared" si="231"/>
        <v>595.53089989787054</v>
      </c>
      <c r="U408" s="30" t="s">
        <v>25</v>
      </c>
      <c r="V408" s="88">
        <v>0</v>
      </c>
      <c r="W408" s="88">
        <v>47.631136491902879</v>
      </c>
      <c r="X408" s="88">
        <v>62.827455356502718</v>
      </c>
      <c r="Y408" s="88">
        <v>1.5082295218296882</v>
      </c>
      <c r="Z408" s="88">
        <v>12.155611741413079</v>
      </c>
      <c r="AA408" s="88">
        <v>432.94909790687552</v>
      </c>
      <c r="AB408" s="88">
        <v>5.98064128495957</v>
      </c>
      <c r="AC408" s="89">
        <v>32.478727594387095</v>
      </c>
      <c r="AD408" s="88">
        <v>14.077481228249724</v>
      </c>
      <c r="AE408" s="88">
        <v>18.401246366137357</v>
      </c>
      <c r="AF408" s="88">
        <v>0</v>
      </c>
      <c r="AG408" s="88">
        <v>0</v>
      </c>
      <c r="AH408" s="88">
        <v>0</v>
      </c>
      <c r="AI408" s="90">
        <f t="shared" si="232"/>
        <v>595.53089989787065</v>
      </c>
      <c r="AS408"/>
    </row>
    <row r="409" spans="1:45" ht="15">
      <c r="A409" s="9" t="s">
        <v>24</v>
      </c>
      <c r="B409" s="45">
        <v>5.7202762649602787</v>
      </c>
      <c r="C409" s="45">
        <v>0</v>
      </c>
      <c r="D409" s="45">
        <v>0</v>
      </c>
      <c r="E409" s="45">
        <v>0</v>
      </c>
      <c r="F409" s="400"/>
      <c r="G409" s="45">
        <v>0</v>
      </c>
      <c r="H409" s="54">
        <v>0</v>
      </c>
      <c r="I409" s="44">
        <f t="shared" si="230"/>
        <v>5.7202762649602787</v>
      </c>
      <c r="J409" s="5"/>
      <c r="K409" s="21" t="s">
        <v>24</v>
      </c>
      <c r="L409" s="45">
        <v>5.7202762649602787</v>
      </c>
      <c r="M409" s="45">
        <v>0</v>
      </c>
      <c r="N409" s="45">
        <v>0</v>
      </c>
      <c r="O409" s="45">
        <v>0</v>
      </c>
      <c r="P409" s="45">
        <v>0</v>
      </c>
      <c r="Q409" s="45">
        <v>0</v>
      </c>
      <c r="R409" s="46">
        <v>0</v>
      </c>
      <c r="S409" s="47">
        <f t="shared" si="231"/>
        <v>5.7202762649602787</v>
      </c>
      <c r="U409" s="31" t="s">
        <v>24</v>
      </c>
      <c r="V409" s="84">
        <v>5.7202762649602787</v>
      </c>
      <c r="W409" s="84">
        <v>0</v>
      </c>
      <c r="X409" s="84">
        <v>0</v>
      </c>
      <c r="Y409" s="84">
        <v>0</v>
      </c>
      <c r="Z409" s="84">
        <v>0</v>
      </c>
      <c r="AA409" s="84">
        <v>0</v>
      </c>
      <c r="AB409" s="84">
        <v>0</v>
      </c>
      <c r="AC409" s="85">
        <v>0</v>
      </c>
      <c r="AD409" s="84">
        <v>0</v>
      </c>
      <c r="AE409" s="84">
        <v>0</v>
      </c>
      <c r="AF409" s="84">
        <v>0</v>
      </c>
      <c r="AG409" s="84">
        <v>0</v>
      </c>
      <c r="AH409" s="84">
        <v>0</v>
      </c>
      <c r="AI409" s="87">
        <f t="shared" si="232"/>
        <v>5.7202762649602787</v>
      </c>
      <c r="AS409"/>
    </row>
    <row r="410" spans="1:45" ht="15">
      <c r="A410" s="8" t="s">
        <v>57</v>
      </c>
      <c r="B410" s="48">
        <v>0.56943016912913669</v>
      </c>
      <c r="C410" s="48">
        <v>0</v>
      </c>
      <c r="D410" s="48">
        <v>0</v>
      </c>
      <c r="E410" s="48">
        <v>0</v>
      </c>
      <c r="F410" s="400"/>
      <c r="G410" s="48">
        <v>0</v>
      </c>
      <c r="H410" s="49">
        <v>0</v>
      </c>
      <c r="I410" s="50">
        <f t="shared" si="230"/>
        <v>0.56943016912913669</v>
      </c>
      <c r="J410" s="5"/>
      <c r="K410" s="20" t="s">
        <v>57</v>
      </c>
      <c r="L410" s="51">
        <v>0.56943016912913669</v>
      </c>
      <c r="M410" s="51">
        <v>0</v>
      </c>
      <c r="N410" s="51">
        <v>0</v>
      </c>
      <c r="O410" s="51">
        <v>0</v>
      </c>
      <c r="P410" s="51">
        <v>0</v>
      </c>
      <c r="Q410" s="51">
        <v>0</v>
      </c>
      <c r="R410" s="52">
        <v>0</v>
      </c>
      <c r="S410" s="53">
        <f t="shared" si="231"/>
        <v>0.56943016912913669</v>
      </c>
      <c r="U410" s="30" t="s">
        <v>57</v>
      </c>
      <c r="V410" s="88">
        <v>0.56943016912913669</v>
      </c>
      <c r="W410" s="88">
        <v>0</v>
      </c>
      <c r="X410" s="88">
        <v>0</v>
      </c>
      <c r="Y410" s="88">
        <v>0</v>
      </c>
      <c r="Z410" s="88">
        <v>0</v>
      </c>
      <c r="AA410" s="88">
        <v>0</v>
      </c>
      <c r="AB410" s="88">
        <v>0</v>
      </c>
      <c r="AC410" s="89">
        <v>0</v>
      </c>
      <c r="AD410" s="88">
        <v>0</v>
      </c>
      <c r="AE410" s="88">
        <v>0</v>
      </c>
      <c r="AF410" s="88">
        <v>0</v>
      </c>
      <c r="AG410" s="88">
        <v>0</v>
      </c>
      <c r="AH410" s="88">
        <v>0</v>
      </c>
      <c r="AI410" s="90">
        <f t="shared" si="232"/>
        <v>0.56943016912913669</v>
      </c>
      <c r="AS410"/>
    </row>
    <row r="411" spans="1:45" ht="15">
      <c r="A411" s="9" t="s">
        <v>22</v>
      </c>
      <c r="B411" s="45">
        <v>3.8968119173459708</v>
      </c>
      <c r="C411" s="45">
        <v>0</v>
      </c>
      <c r="D411" s="45">
        <v>0</v>
      </c>
      <c r="E411" s="45">
        <v>0</v>
      </c>
      <c r="F411" s="400"/>
      <c r="G411" s="45">
        <v>0</v>
      </c>
      <c r="H411" s="54">
        <v>0</v>
      </c>
      <c r="I411" s="44">
        <f t="shared" si="230"/>
        <v>3.8968119173459708</v>
      </c>
      <c r="J411" s="5"/>
      <c r="K411" s="21" t="s">
        <v>22</v>
      </c>
      <c r="L411" s="45">
        <v>3.8968119173459708</v>
      </c>
      <c r="M411" s="45">
        <v>0</v>
      </c>
      <c r="N411" s="45">
        <v>0</v>
      </c>
      <c r="O411" s="45">
        <v>0</v>
      </c>
      <c r="P411" s="45">
        <v>1.1456848060798346</v>
      </c>
      <c r="Q411" s="45">
        <v>0</v>
      </c>
      <c r="R411" s="46">
        <v>0</v>
      </c>
      <c r="S411" s="47">
        <f t="shared" si="231"/>
        <v>5.0424967234258053</v>
      </c>
      <c r="U411" s="31" t="s">
        <v>22</v>
      </c>
      <c r="V411" s="84">
        <v>0</v>
      </c>
      <c r="W411" s="84">
        <v>0</v>
      </c>
      <c r="X411" s="84">
        <v>0</v>
      </c>
      <c r="Y411" s="84">
        <v>0</v>
      </c>
      <c r="Z411" s="84">
        <v>0</v>
      </c>
      <c r="AA411" s="84">
        <v>0</v>
      </c>
      <c r="AB411" s="84">
        <v>1.1456848060798346</v>
      </c>
      <c r="AC411" s="85">
        <v>3.8968119173459708</v>
      </c>
      <c r="AD411" s="84">
        <v>3.8968119173459708</v>
      </c>
      <c r="AE411" s="84">
        <v>0</v>
      </c>
      <c r="AF411" s="84">
        <v>0</v>
      </c>
      <c r="AG411" s="84">
        <v>0</v>
      </c>
      <c r="AH411" s="84">
        <v>0</v>
      </c>
      <c r="AI411" s="87">
        <f t="shared" si="232"/>
        <v>5.0424967234258053</v>
      </c>
      <c r="AS411"/>
    </row>
    <row r="412" spans="1:45" ht="15">
      <c r="A412" s="8" t="s">
        <v>21</v>
      </c>
      <c r="B412" s="48">
        <v>0</v>
      </c>
      <c r="C412" s="48">
        <v>0</v>
      </c>
      <c r="D412" s="48">
        <v>0</v>
      </c>
      <c r="E412" s="48">
        <v>0</v>
      </c>
      <c r="F412" s="400"/>
      <c r="G412" s="48">
        <v>0</v>
      </c>
      <c r="H412" s="49">
        <v>0</v>
      </c>
      <c r="I412" s="50">
        <f t="shared" si="230"/>
        <v>0</v>
      </c>
      <c r="J412" s="5"/>
      <c r="K412" s="20" t="s">
        <v>21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2">
        <v>0</v>
      </c>
      <c r="S412" s="53">
        <f t="shared" si="231"/>
        <v>0</v>
      </c>
      <c r="U412" s="30" t="s">
        <v>58</v>
      </c>
      <c r="V412" s="88">
        <v>0</v>
      </c>
      <c r="W412" s="88">
        <v>0</v>
      </c>
      <c r="X412" s="88">
        <v>0</v>
      </c>
      <c r="Y412" s="88">
        <v>0</v>
      </c>
      <c r="Z412" s="88">
        <v>0</v>
      </c>
      <c r="AA412" s="88">
        <v>0</v>
      </c>
      <c r="AB412" s="88">
        <v>0</v>
      </c>
      <c r="AC412" s="89">
        <v>0</v>
      </c>
      <c r="AD412" s="88">
        <v>0</v>
      </c>
      <c r="AE412" s="88">
        <v>0</v>
      </c>
      <c r="AF412" s="88">
        <v>0</v>
      </c>
      <c r="AG412" s="88">
        <v>0</v>
      </c>
      <c r="AH412" s="88">
        <v>0</v>
      </c>
      <c r="AI412" s="90">
        <f t="shared" si="232"/>
        <v>0</v>
      </c>
      <c r="AS412"/>
    </row>
    <row r="413" spans="1:45" ht="15">
      <c r="A413" s="10" t="s">
        <v>61</v>
      </c>
      <c r="B413" s="45">
        <v>0</v>
      </c>
      <c r="C413" s="45">
        <v>0</v>
      </c>
      <c r="D413" s="45">
        <v>0</v>
      </c>
      <c r="E413" s="45">
        <v>0</v>
      </c>
      <c r="F413" s="400"/>
      <c r="G413" s="45">
        <v>0</v>
      </c>
      <c r="H413" s="54">
        <v>0</v>
      </c>
      <c r="I413" s="44">
        <f t="shared" si="230"/>
        <v>0</v>
      </c>
      <c r="J413" s="5"/>
      <c r="K413" s="22" t="s">
        <v>61</v>
      </c>
      <c r="L413" s="45">
        <v>0</v>
      </c>
      <c r="M413" s="45">
        <v>0</v>
      </c>
      <c r="N413" s="45">
        <v>0</v>
      </c>
      <c r="O413" s="45">
        <v>0</v>
      </c>
      <c r="P413" s="45">
        <v>0</v>
      </c>
      <c r="Q413" s="45">
        <v>0</v>
      </c>
      <c r="R413" s="46">
        <v>0</v>
      </c>
      <c r="S413" s="47">
        <f t="shared" si="231"/>
        <v>0</v>
      </c>
      <c r="U413" s="32" t="s">
        <v>59</v>
      </c>
      <c r="V413" s="84">
        <v>0</v>
      </c>
      <c r="W413" s="84">
        <v>0</v>
      </c>
      <c r="X413" s="84">
        <v>0</v>
      </c>
      <c r="Y413" s="84">
        <v>0</v>
      </c>
      <c r="Z413" s="84">
        <v>0</v>
      </c>
      <c r="AA413" s="84">
        <v>0</v>
      </c>
      <c r="AB413" s="84">
        <v>0</v>
      </c>
      <c r="AC413" s="85">
        <v>0</v>
      </c>
      <c r="AD413" s="86">
        <v>0</v>
      </c>
      <c r="AE413" s="86">
        <v>0</v>
      </c>
      <c r="AF413" s="86">
        <v>0</v>
      </c>
      <c r="AG413" s="86">
        <v>0</v>
      </c>
      <c r="AH413" s="86">
        <v>0</v>
      </c>
      <c r="AI413" s="87">
        <f t="shared" si="232"/>
        <v>0</v>
      </c>
      <c r="AS413"/>
    </row>
    <row r="414" spans="1:45">
      <c r="A414" s="11" t="s">
        <v>23</v>
      </c>
      <c r="B414" s="55">
        <v>0</v>
      </c>
      <c r="C414" s="55">
        <v>0</v>
      </c>
      <c r="D414" s="55">
        <v>0</v>
      </c>
      <c r="E414" s="55">
        <v>0</v>
      </c>
      <c r="F414" s="400"/>
      <c r="G414" s="55">
        <v>0</v>
      </c>
      <c r="H414" s="56">
        <v>0</v>
      </c>
      <c r="I414" s="57">
        <f t="shared" si="230"/>
        <v>0</v>
      </c>
      <c r="J414" s="5"/>
      <c r="K414" s="23" t="s">
        <v>23</v>
      </c>
      <c r="L414" s="58">
        <v>0</v>
      </c>
      <c r="M414" s="58">
        <v>0</v>
      </c>
      <c r="N414" s="58">
        <v>0</v>
      </c>
      <c r="O414" s="58">
        <v>0</v>
      </c>
      <c r="P414" s="58">
        <v>0</v>
      </c>
      <c r="Q414" s="58">
        <v>0</v>
      </c>
      <c r="R414" s="59">
        <v>0</v>
      </c>
      <c r="S414" s="60">
        <f t="shared" si="231"/>
        <v>0</v>
      </c>
      <c r="U414" s="33" t="s">
        <v>62</v>
      </c>
      <c r="V414" s="91">
        <v>0</v>
      </c>
      <c r="W414" s="91">
        <v>0</v>
      </c>
      <c r="X414" s="91">
        <v>0</v>
      </c>
      <c r="Y414" s="91">
        <v>0</v>
      </c>
      <c r="Z414" s="91">
        <v>0</v>
      </c>
      <c r="AA414" s="91">
        <v>0</v>
      </c>
      <c r="AB414" s="91">
        <v>0</v>
      </c>
      <c r="AC414" s="91">
        <v>0</v>
      </c>
      <c r="AD414" s="91">
        <v>0</v>
      </c>
      <c r="AE414" s="91">
        <v>0</v>
      </c>
      <c r="AF414" s="91">
        <v>0</v>
      </c>
      <c r="AG414" s="91">
        <v>0</v>
      </c>
      <c r="AH414" s="92">
        <v>0</v>
      </c>
      <c r="AI414" s="93">
        <f t="shared" si="232"/>
        <v>0</v>
      </c>
      <c r="AS414"/>
    </row>
    <row r="415" spans="1:45">
      <c r="A415" s="12" t="s">
        <v>19</v>
      </c>
      <c r="B415" s="61">
        <v>0</v>
      </c>
      <c r="C415" s="61">
        <v>0</v>
      </c>
      <c r="D415" s="61">
        <v>0</v>
      </c>
      <c r="E415" s="61">
        <v>0</v>
      </c>
      <c r="F415" s="400"/>
      <c r="G415" s="61">
        <v>0</v>
      </c>
      <c r="H415" s="62">
        <v>0</v>
      </c>
      <c r="I415" s="63">
        <f t="shared" si="230"/>
        <v>0</v>
      </c>
      <c r="J415" s="5"/>
      <c r="K415" s="24" t="s">
        <v>19</v>
      </c>
      <c r="L415" s="61">
        <v>0</v>
      </c>
      <c r="M415" s="61">
        <v>0</v>
      </c>
      <c r="N415" s="61">
        <v>0</v>
      </c>
      <c r="O415" s="61">
        <v>0</v>
      </c>
      <c r="P415" s="61">
        <v>0</v>
      </c>
      <c r="Q415" s="61">
        <v>0</v>
      </c>
      <c r="R415" s="64">
        <v>0</v>
      </c>
      <c r="S415" s="65">
        <f t="shared" si="231"/>
        <v>0</v>
      </c>
      <c r="U415" s="34" t="s">
        <v>19</v>
      </c>
      <c r="V415" s="94">
        <v>0</v>
      </c>
      <c r="W415" s="94">
        <v>0</v>
      </c>
      <c r="X415" s="94">
        <v>0</v>
      </c>
      <c r="Y415" s="94">
        <v>0</v>
      </c>
      <c r="Z415" s="94">
        <v>0</v>
      </c>
      <c r="AA415" s="94">
        <v>0</v>
      </c>
      <c r="AB415" s="94">
        <v>0</v>
      </c>
      <c r="AC415" s="94">
        <v>0</v>
      </c>
      <c r="AD415" s="95">
        <v>0</v>
      </c>
      <c r="AE415" s="95">
        <v>0</v>
      </c>
      <c r="AF415" s="95">
        <v>0</v>
      </c>
      <c r="AG415" s="95">
        <v>0</v>
      </c>
      <c r="AH415" s="95">
        <v>0</v>
      </c>
      <c r="AI415" s="96">
        <f t="shared" si="232"/>
        <v>0</v>
      </c>
      <c r="AS415"/>
    </row>
    <row r="416" spans="1:45">
      <c r="A416" s="11" t="s">
        <v>20</v>
      </c>
      <c r="B416" s="55">
        <v>0</v>
      </c>
      <c r="C416" s="55">
        <v>0</v>
      </c>
      <c r="D416" s="55">
        <v>0</v>
      </c>
      <c r="E416" s="55">
        <v>0</v>
      </c>
      <c r="F416" s="400"/>
      <c r="G416" s="55">
        <v>0</v>
      </c>
      <c r="H416" s="56">
        <v>0</v>
      </c>
      <c r="I416" s="57">
        <f t="shared" si="230"/>
        <v>0</v>
      </c>
      <c r="J416" s="5"/>
      <c r="K416" s="23" t="s">
        <v>20</v>
      </c>
      <c r="L416" s="58">
        <v>0</v>
      </c>
      <c r="M416" s="58">
        <v>0</v>
      </c>
      <c r="N416" s="58">
        <v>0</v>
      </c>
      <c r="O416" s="58">
        <v>0</v>
      </c>
      <c r="P416" s="58">
        <v>0</v>
      </c>
      <c r="Q416" s="58">
        <v>0</v>
      </c>
      <c r="R416" s="59">
        <v>0</v>
      </c>
      <c r="S416" s="60">
        <f t="shared" si="231"/>
        <v>0</v>
      </c>
      <c r="U416" s="33" t="s">
        <v>20</v>
      </c>
      <c r="V416" s="91">
        <v>0</v>
      </c>
      <c r="W416" s="91">
        <v>0</v>
      </c>
      <c r="X416" s="91">
        <v>0</v>
      </c>
      <c r="Y416" s="91">
        <v>0</v>
      </c>
      <c r="Z416" s="91">
        <v>0</v>
      </c>
      <c r="AA416" s="91">
        <v>0</v>
      </c>
      <c r="AB416" s="91">
        <v>0</v>
      </c>
      <c r="AC416" s="91">
        <v>0</v>
      </c>
      <c r="AD416" s="91">
        <v>0</v>
      </c>
      <c r="AE416" s="91">
        <v>0</v>
      </c>
      <c r="AF416" s="91">
        <v>0</v>
      </c>
      <c r="AG416" s="91">
        <v>0</v>
      </c>
      <c r="AH416" s="92">
        <v>0</v>
      </c>
      <c r="AI416" s="93">
        <f t="shared" si="232"/>
        <v>0</v>
      </c>
      <c r="AS416"/>
    </row>
    <row r="417" spans="1:45" ht="15" thickBot="1">
      <c r="A417" s="13" t="s">
        <v>11</v>
      </c>
      <c r="B417" s="66">
        <v>0</v>
      </c>
      <c r="C417" s="66">
        <v>0</v>
      </c>
      <c r="D417" s="66">
        <v>0</v>
      </c>
      <c r="E417" s="66">
        <v>0</v>
      </c>
      <c r="F417" s="401"/>
      <c r="G417" s="66">
        <v>0</v>
      </c>
      <c r="H417" s="67">
        <v>0</v>
      </c>
      <c r="I417" s="68">
        <f t="shared" si="230"/>
        <v>0</v>
      </c>
      <c r="J417" s="5"/>
      <c r="K417" s="25" t="s">
        <v>11</v>
      </c>
      <c r="L417" s="66">
        <v>0</v>
      </c>
      <c r="M417" s="66">
        <v>0</v>
      </c>
      <c r="N417" s="66">
        <v>0</v>
      </c>
      <c r="O417" s="66">
        <v>0</v>
      </c>
      <c r="P417" s="66">
        <v>0</v>
      </c>
      <c r="Q417" s="66">
        <v>0</v>
      </c>
      <c r="R417" s="69">
        <v>0</v>
      </c>
      <c r="S417" s="70">
        <f t="shared" si="231"/>
        <v>0</v>
      </c>
      <c r="U417" s="34" t="s">
        <v>11</v>
      </c>
      <c r="V417" s="94">
        <v>0</v>
      </c>
      <c r="W417" s="94">
        <v>0</v>
      </c>
      <c r="X417" s="94">
        <v>0</v>
      </c>
      <c r="Y417" s="94">
        <v>0</v>
      </c>
      <c r="Z417" s="94">
        <v>0</v>
      </c>
      <c r="AA417" s="94">
        <v>0</v>
      </c>
      <c r="AB417" s="94">
        <v>0</v>
      </c>
      <c r="AC417" s="94">
        <v>0</v>
      </c>
      <c r="AD417" s="95">
        <v>0</v>
      </c>
      <c r="AE417" s="95">
        <v>0</v>
      </c>
      <c r="AF417" s="95">
        <v>0</v>
      </c>
      <c r="AG417" s="95">
        <v>0</v>
      </c>
      <c r="AH417" s="95">
        <v>0</v>
      </c>
      <c r="AI417" s="96">
        <f t="shared" si="232"/>
        <v>0</v>
      </c>
      <c r="AS417"/>
    </row>
    <row r="418" spans="1:45" ht="15">
      <c r="A418" s="14" t="s">
        <v>26</v>
      </c>
      <c r="B418" s="71">
        <f>SUM(B397:B413)</f>
        <v>202.60698834136099</v>
      </c>
      <c r="C418" s="71">
        <f t="shared" ref="C418:I418" si="233">SUM(C397:C413)</f>
        <v>542.13273844410821</v>
      </c>
      <c r="D418" s="71">
        <f t="shared" si="233"/>
        <v>225.35146360872264</v>
      </c>
      <c r="E418" s="71">
        <f t="shared" si="233"/>
        <v>451.35034427301287</v>
      </c>
      <c r="F418" s="71">
        <f t="shared" si="233"/>
        <v>0</v>
      </c>
      <c r="G418" s="71">
        <f t="shared" si="233"/>
        <v>62.827455356502718</v>
      </c>
      <c r="H418" s="72">
        <f t="shared" si="233"/>
        <v>0</v>
      </c>
      <c r="I418" s="44">
        <f t="shared" si="233"/>
        <v>1484.2689900237076</v>
      </c>
      <c r="J418" s="5"/>
      <c r="K418" s="26" t="s">
        <v>26</v>
      </c>
      <c r="L418" s="71">
        <f>SUM(L397:L413)</f>
        <v>202.60698834136099</v>
      </c>
      <c r="M418" s="71">
        <f t="shared" ref="M418:S418" si="234">SUM(M397:M413)</f>
        <v>542.13273844410821</v>
      </c>
      <c r="N418" s="71">
        <f t="shared" si="234"/>
        <v>225.35146360872264</v>
      </c>
      <c r="O418" s="71">
        <f t="shared" si="234"/>
        <v>451.35034427301287</v>
      </c>
      <c r="P418" s="71">
        <f t="shared" si="234"/>
        <v>49.742605257187719</v>
      </c>
      <c r="Q418" s="71">
        <f t="shared" si="234"/>
        <v>62.827455356502718</v>
      </c>
      <c r="R418" s="72">
        <f t="shared" si="234"/>
        <v>0</v>
      </c>
      <c r="S418" s="73">
        <f t="shared" si="234"/>
        <v>1534.0115952808951</v>
      </c>
      <c r="U418" s="35" t="s">
        <v>60</v>
      </c>
      <c r="V418" s="97">
        <f>SUM(V397:V413)</f>
        <v>137.00155870386243</v>
      </c>
      <c r="W418" s="97">
        <f t="shared" ref="W418:AH418" si="235">SUM(W397:W413)</f>
        <v>47.631136491902879</v>
      </c>
      <c r="X418" s="97">
        <f t="shared" si="235"/>
        <v>62.827455356502718</v>
      </c>
      <c r="Y418" s="97">
        <f t="shared" si="235"/>
        <v>542.13273844410821</v>
      </c>
      <c r="Z418" s="97">
        <f t="shared" si="235"/>
        <v>111.35519937595734</v>
      </c>
      <c r="AA418" s="97">
        <f t="shared" si="235"/>
        <v>432.94909790687552</v>
      </c>
      <c r="AB418" s="97">
        <f t="shared" si="235"/>
        <v>49.742605257187719</v>
      </c>
      <c r="AC418" s="97">
        <f t="shared" si="235"/>
        <v>150.37180374449835</v>
      </c>
      <c r="AD418" s="98">
        <f t="shared" si="235"/>
        <v>17.974293145595695</v>
      </c>
      <c r="AE418" s="98">
        <f t="shared" si="235"/>
        <v>18.401246366137357</v>
      </c>
      <c r="AF418" s="98">
        <f t="shared" si="235"/>
        <v>0</v>
      </c>
      <c r="AG418" s="98">
        <f t="shared" si="235"/>
        <v>113.9962642327653</v>
      </c>
      <c r="AH418" s="98">
        <f t="shared" si="235"/>
        <v>0</v>
      </c>
      <c r="AI418" s="99">
        <f>SUM(V418:AC418)</f>
        <v>1534.0115952808951</v>
      </c>
      <c r="AS418"/>
    </row>
    <row r="419" spans="1:45" s="2" customFormat="1" ht="15" thickBot="1">
      <c r="A419" s="15" t="s">
        <v>100</v>
      </c>
      <c r="B419" s="100">
        <f>IF($I418=0,"-",B418/$I418)</f>
        <v>0.13650287764761887</v>
      </c>
      <c r="C419" s="100">
        <f t="shared" ref="C419:H419" si="236">IF($I418=0,"-",C418/$I418)</f>
        <v>0.36525235121664096</v>
      </c>
      <c r="D419" s="100">
        <f t="shared" si="236"/>
        <v>0.15182656588757756</v>
      </c>
      <c r="E419" s="100">
        <f t="shared" si="236"/>
        <v>0.30408931757430546</v>
      </c>
      <c r="F419" s="100">
        <f t="shared" si="236"/>
        <v>0</v>
      </c>
      <c r="G419" s="100">
        <f t="shared" si="236"/>
        <v>4.2328887673857014E-2</v>
      </c>
      <c r="H419" s="101">
        <f t="shared" si="236"/>
        <v>0</v>
      </c>
      <c r="I419" s="102">
        <f>SUM(B419:H419)</f>
        <v>0.99999999999999989</v>
      </c>
      <c r="J419"/>
      <c r="K419" s="27" t="s">
        <v>100</v>
      </c>
      <c r="L419" s="76">
        <f>IF($S418=0,"-",L418/$S418)</f>
        <v>0.13207656901984585</v>
      </c>
      <c r="M419" s="76">
        <f t="shared" ref="M419:R419" si="237">IF($S418=0,"-",M418/$S418)</f>
        <v>0.35340850102559851</v>
      </c>
      <c r="N419" s="76">
        <f t="shared" si="237"/>
        <v>0.14690336390023062</v>
      </c>
      <c r="O419" s="76">
        <f t="shared" si="237"/>
        <v>0.29422876962697631</v>
      </c>
      <c r="P419" s="76">
        <f t="shared" si="237"/>
        <v>3.2426485829840992E-2</v>
      </c>
      <c r="Q419" s="76">
        <f t="shared" si="237"/>
        <v>4.0956310597507768E-2</v>
      </c>
      <c r="R419" s="77">
        <f t="shared" si="237"/>
        <v>0</v>
      </c>
      <c r="S419" s="78">
        <f>SUM(L419:R419)</f>
        <v>1</v>
      </c>
      <c r="U419" s="36" t="s">
        <v>100</v>
      </c>
      <c r="V419" s="103">
        <f>+V418/$AI418</f>
        <v>8.9309337116696225E-2</v>
      </c>
      <c r="W419" s="103">
        <f t="shared" ref="W419:AH419" si="238">+W418/$AI418</f>
        <v>3.1050049842146776E-2</v>
      </c>
      <c r="X419" s="103">
        <f t="shared" si="238"/>
        <v>4.0956310597507768E-2</v>
      </c>
      <c r="Y419" s="103">
        <f t="shared" si="238"/>
        <v>0.35340850102559851</v>
      </c>
      <c r="Z419" s="103">
        <f t="shared" si="238"/>
        <v>7.2590845935272694E-2</v>
      </c>
      <c r="AA419" s="103">
        <f t="shared" si="238"/>
        <v>0.28223326292888784</v>
      </c>
      <c r="AB419" s="103">
        <f t="shared" si="238"/>
        <v>3.2426485829840992E-2</v>
      </c>
      <c r="AC419" s="103">
        <f t="shared" si="238"/>
        <v>9.8025206724049269E-2</v>
      </c>
      <c r="AD419" s="103">
        <f t="shared" si="238"/>
        <v>1.1717182061002867E-2</v>
      </c>
      <c r="AE419" s="103">
        <f t="shared" si="238"/>
        <v>1.199550669808847E-2</v>
      </c>
      <c r="AF419" s="103">
        <f t="shared" si="238"/>
        <v>0</v>
      </c>
      <c r="AG419" s="103">
        <f t="shared" si="238"/>
        <v>7.4312517964957941E-2</v>
      </c>
      <c r="AH419" s="103">
        <f t="shared" si="238"/>
        <v>0</v>
      </c>
      <c r="AI419" s="104">
        <f>SUM(V419:AC419)</f>
        <v>1</v>
      </c>
    </row>
    <row r="420" spans="1:45" ht="15" thickBot="1">
      <c r="A420" s="16"/>
      <c r="B420" s="16"/>
      <c r="C420" s="16"/>
      <c r="D420" s="16"/>
      <c r="E420" s="16"/>
      <c r="F420" s="16"/>
      <c r="G420" s="16"/>
      <c r="H420" s="16"/>
      <c r="I420" s="16"/>
      <c r="K420" s="16"/>
      <c r="L420" s="16"/>
      <c r="M420" s="16"/>
      <c r="N420" s="16"/>
      <c r="O420" s="16"/>
      <c r="P420" s="16"/>
      <c r="Q420" s="16"/>
      <c r="R420" s="16"/>
      <c r="S420" s="16"/>
      <c r="AI420" s="5"/>
      <c r="AS420"/>
    </row>
    <row r="421" spans="1:45" ht="28.5">
      <c r="A421" s="431" t="s">
        <v>40</v>
      </c>
      <c r="B421" s="37" t="s">
        <v>0</v>
      </c>
      <c r="C421" s="37" t="s">
        <v>1</v>
      </c>
      <c r="D421" s="37" t="s">
        <v>2</v>
      </c>
      <c r="E421" s="37" t="s">
        <v>3</v>
      </c>
      <c r="F421" s="37" t="s">
        <v>27</v>
      </c>
      <c r="G421" s="37" t="s">
        <v>4</v>
      </c>
      <c r="H421" s="37" t="s">
        <v>5</v>
      </c>
      <c r="I421" s="38" t="s">
        <v>6</v>
      </c>
      <c r="K421" s="381" t="s">
        <v>40</v>
      </c>
      <c r="L421" s="39" t="s">
        <v>0</v>
      </c>
      <c r="M421" s="39" t="s">
        <v>1</v>
      </c>
      <c r="N421" s="39" t="s">
        <v>2</v>
      </c>
      <c r="O421" s="39" t="s">
        <v>3</v>
      </c>
      <c r="P421" s="39" t="s">
        <v>27</v>
      </c>
      <c r="Q421" s="39" t="s">
        <v>4</v>
      </c>
      <c r="R421" s="39" t="s">
        <v>5</v>
      </c>
      <c r="S421" s="40" t="s">
        <v>6</v>
      </c>
      <c r="U421" s="383" t="s">
        <v>40</v>
      </c>
      <c r="V421" s="79" t="s">
        <v>69</v>
      </c>
      <c r="W421" s="79" t="s">
        <v>70</v>
      </c>
      <c r="X421" s="79" t="s">
        <v>4</v>
      </c>
      <c r="Y421" s="79" t="s">
        <v>1</v>
      </c>
      <c r="Z421" s="79" t="s">
        <v>2</v>
      </c>
      <c r="AA421" s="79" t="s">
        <v>3</v>
      </c>
      <c r="AB421" s="79" t="s">
        <v>52</v>
      </c>
      <c r="AC421" s="79" t="s">
        <v>64</v>
      </c>
      <c r="AD421" s="80" t="s">
        <v>72</v>
      </c>
      <c r="AE421" s="80" t="s">
        <v>79</v>
      </c>
      <c r="AF421" s="80" t="s">
        <v>73</v>
      </c>
      <c r="AG421" s="80" t="s">
        <v>80</v>
      </c>
      <c r="AH421" s="80" t="s">
        <v>81</v>
      </c>
      <c r="AI421" s="81" t="s">
        <v>60</v>
      </c>
      <c r="AS421"/>
    </row>
    <row r="422" spans="1:45" ht="15" customHeight="1">
      <c r="A422" s="432" t="s">
        <v>40</v>
      </c>
      <c r="B422" s="372" t="s">
        <v>109</v>
      </c>
      <c r="C422" s="373"/>
      <c r="D422" s="373"/>
      <c r="E422" s="373"/>
      <c r="F422" s="373"/>
      <c r="G422" s="373"/>
      <c r="H422" s="373"/>
      <c r="I422" s="374"/>
      <c r="K422" s="382" t="s">
        <v>40</v>
      </c>
      <c r="L422" s="369" t="s">
        <v>109</v>
      </c>
      <c r="M422" s="370"/>
      <c r="N422" s="370"/>
      <c r="O422" s="370"/>
      <c r="P422" s="370"/>
      <c r="Q422" s="370"/>
      <c r="R422" s="370"/>
      <c r="S422" s="371"/>
      <c r="U422" s="384" t="s">
        <v>40</v>
      </c>
      <c r="V422" s="379" t="s">
        <v>109</v>
      </c>
      <c r="W422" s="379"/>
      <c r="X422" s="379"/>
      <c r="Y422" s="379"/>
      <c r="Z422" s="379"/>
      <c r="AA422" s="379"/>
      <c r="AB422" s="379"/>
      <c r="AC422" s="379"/>
      <c r="AD422" s="379"/>
      <c r="AE422" s="379"/>
      <c r="AF422" s="379"/>
      <c r="AG422" s="379"/>
      <c r="AH422" s="379"/>
      <c r="AI422" s="380"/>
      <c r="AS422"/>
    </row>
    <row r="423" spans="1:45" ht="15">
      <c r="A423" s="7" t="s">
        <v>7</v>
      </c>
      <c r="B423" s="42">
        <v>0</v>
      </c>
      <c r="C423" s="42">
        <v>0</v>
      </c>
      <c r="D423" s="42">
        <v>0</v>
      </c>
      <c r="E423" s="42">
        <v>0</v>
      </c>
      <c r="F423" s="399"/>
      <c r="G423" s="42">
        <v>0</v>
      </c>
      <c r="H423" s="43">
        <v>0</v>
      </c>
      <c r="I423" s="44">
        <f>SUM(B423:H423)</f>
        <v>0</v>
      </c>
      <c r="J423" s="5"/>
      <c r="K423" s="28" t="s">
        <v>7</v>
      </c>
      <c r="L423" s="42">
        <v>0</v>
      </c>
      <c r="M423" s="42">
        <v>0</v>
      </c>
      <c r="N423" s="42">
        <v>0</v>
      </c>
      <c r="O423" s="42">
        <v>0</v>
      </c>
      <c r="P423" s="42">
        <v>0</v>
      </c>
      <c r="Q423" s="42">
        <v>0</v>
      </c>
      <c r="R423" s="82">
        <v>0</v>
      </c>
      <c r="S423" s="83">
        <f>SUM(L423:R423)</f>
        <v>0</v>
      </c>
      <c r="U423" s="29" t="s">
        <v>7</v>
      </c>
      <c r="V423" s="84">
        <v>0</v>
      </c>
      <c r="W423" s="84">
        <v>0</v>
      </c>
      <c r="X423" s="84">
        <v>0</v>
      </c>
      <c r="Y423" s="84">
        <v>0</v>
      </c>
      <c r="Z423" s="84">
        <v>0</v>
      </c>
      <c r="AA423" s="84">
        <v>0</v>
      </c>
      <c r="AB423" s="84">
        <v>0</v>
      </c>
      <c r="AC423" s="85">
        <v>0</v>
      </c>
      <c r="AD423" s="86">
        <v>0</v>
      </c>
      <c r="AE423" s="86">
        <v>0</v>
      </c>
      <c r="AF423" s="86">
        <v>0</v>
      </c>
      <c r="AG423" s="86">
        <v>0</v>
      </c>
      <c r="AH423" s="86">
        <v>0</v>
      </c>
      <c r="AI423" s="87">
        <f>SUM(V423:AC423)</f>
        <v>0</v>
      </c>
      <c r="AS423"/>
    </row>
    <row r="424" spans="1:45" ht="15">
      <c r="A424" s="8" t="s">
        <v>8</v>
      </c>
      <c r="B424" s="48">
        <v>0</v>
      </c>
      <c r="C424" s="48">
        <v>0</v>
      </c>
      <c r="D424" s="48">
        <v>0</v>
      </c>
      <c r="E424" s="48">
        <v>0</v>
      </c>
      <c r="F424" s="400"/>
      <c r="G424" s="48">
        <v>0</v>
      </c>
      <c r="H424" s="49">
        <v>0</v>
      </c>
      <c r="I424" s="50">
        <f t="shared" ref="I424:I443" si="239">SUM(B424:H424)</f>
        <v>0</v>
      </c>
      <c r="J424" s="5"/>
      <c r="K424" s="20" t="s">
        <v>8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0</v>
      </c>
      <c r="R424" s="52">
        <v>0</v>
      </c>
      <c r="S424" s="53">
        <f t="shared" ref="S424:S443" si="240">SUM(L424:R424)</f>
        <v>0</v>
      </c>
      <c r="U424" s="30" t="s">
        <v>8</v>
      </c>
      <c r="V424" s="88">
        <v>0</v>
      </c>
      <c r="W424" s="88">
        <v>0</v>
      </c>
      <c r="X424" s="88">
        <v>0</v>
      </c>
      <c r="Y424" s="88">
        <v>0</v>
      </c>
      <c r="Z424" s="88">
        <v>0</v>
      </c>
      <c r="AA424" s="88">
        <v>0</v>
      </c>
      <c r="AB424" s="88">
        <v>0</v>
      </c>
      <c r="AC424" s="89">
        <v>0</v>
      </c>
      <c r="AD424" s="88">
        <v>0</v>
      </c>
      <c r="AE424" s="88">
        <v>0</v>
      </c>
      <c r="AF424" s="88">
        <v>0</v>
      </c>
      <c r="AG424" s="88">
        <v>0</v>
      </c>
      <c r="AH424" s="88">
        <v>0</v>
      </c>
      <c r="AI424" s="90">
        <f t="shared" ref="AI424:AI443" si="241">SUM(V424:AC424)</f>
        <v>0</v>
      </c>
      <c r="AS424"/>
    </row>
    <row r="425" spans="1:45" ht="15">
      <c r="A425" s="9" t="s">
        <v>10</v>
      </c>
      <c r="B425" s="45">
        <v>0</v>
      </c>
      <c r="C425" s="45">
        <v>0</v>
      </c>
      <c r="D425" s="45">
        <v>0</v>
      </c>
      <c r="E425" s="45">
        <v>0</v>
      </c>
      <c r="F425" s="400"/>
      <c r="G425" s="45">
        <v>0</v>
      </c>
      <c r="H425" s="54">
        <v>0</v>
      </c>
      <c r="I425" s="44">
        <f t="shared" si="239"/>
        <v>0</v>
      </c>
      <c r="J425" s="5"/>
      <c r="K425" s="21" t="s">
        <v>10</v>
      </c>
      <c r="L425" s="45">
        <v>0</v>
      </c>
      <c r="M425" s="45">
        <v>0</v>
      </c>
      <c r="N425" s="45">
        <v>0</v>
      </c>
      <c r="O425" s="45">
        <v>0</v>
      </c>
      <c r="P425" s="45">
        <v>0</v>
      </c>
      <c r="Q425" s="45">
        <v>0</v>
      </c>
      <c r="R425" s="46">
        <v>0</v>
      </c>
      <c r="S425" s="47">
        <f t="shared" si="240"/>
        <v>0</v>
      </c>
      <c r="U425" s="31" t="s">
        <v>10</v>
      </c>
      <c r="V425" s="84">
        <v>0</v>
      </c>
      <c r="W425" s="84">
        <v>0</v>
      </c>
      <c r="X425" s="84">
        <v>0</v>
      </c>
      <c r="Y425" s="84">
        <v>0</v>
      </c>
      <c r="Z425" s="84">
        <v>0</v>
      </c>
      <c r="AA425" s="84">
        <v>0</v>
      </c>
      <c r="AB425" s="84">
        <v>0</v>
      </c>
      <c r="AC425" s="85">
        <v>0</v>
      </c>
      <c r="AD425" s="86">
        <v>0</v>
      </c>
      <c r="AE425" s="86">
        <v>0</v>
      </c>
      <c r="AF425" s="86">
        <v>0</v>
      </c>
      <c r="AG425" s="86">
        <v>0</v>
      </c>
      <c r="AH425" s="86">
        <v>0</v>
      </c>
      <c r="AI425" s="87">
        <f t="shared" si="241"/>
        <v>0</v>
      </c>
      <c r="AS425"/>
    </row>
    <row r="426" spans="1:45" ht="15">
      <c r="A426" s="8" t="s">
        <v>53</v>
      </c>
      <c r="B426" s="48">
        <v>0</v>
      </c>
      <c r="C426" s="48">
        <v>0</v>
      </c>
      <c r="D426" s="48">
        <v>0</v>
      </c>
      <c r="E426" s="48">
        <v>0</v>
      </c>
      <c r="F426" s="400"/>
      <c r="G426" s="48">
        <v>0</v>
      </c>
      <c r="H426" s="49">
        <v>0</v>
      </c>
      <c r="I426" s="50">
        <f t="shared" si="239"/>
        <v>0</v>
      </c>
      <c r="J426" s="5"/>
      <c r="K426" s="20" t="s">
        <v>53</v>
      </c>
      <c r="L426" s="51">
        <v>0</v>
      </c>
      <c r="M426" s="51">
        <v>0</v>
      </c>
      <c r="N426" s="51">
        <v>0</v>
      </c>
      <c r="O426" s="51">
        <v>0</v>
      </c>
      <c r="P426" s="51">
        <v>0</v>
      </c>
      <c r="Q426" s="51">
        <v>0</v>
      </c>
      <c r="R426" s="52">
        <v>0</v>
      </c>
      <c r="S426" s="53">
        <f t="shared" si="240"/>
        <v>0</v>
      </c>
      <c r="U426" s="30" t="s">
        <v>53</v>
      </c>
      <c r="V426" s="88">
        <v>0</v>
      </c>
      <c r="W426" s="88">
        <v>0</v>
      </c>
      <c r="X426" s="88">
        <v>0</v>
      </c>
      <c r="Y426" s="88">
        <v>0</v>
      </c>
      <c r="Z426" s="88">
        <v>0</v>
      </c>
      <c r="AA426" s="88">
        <v>0</v>
      </c>
      <c r="AB426" s="88">
        <v>0</v>
      </c>
      <c r="AC426" s="89">
        <v>0</v>
      </c>
      <c r="AD426" s="88">
        <v>0</v>
      </c>
      <c r="AE426" s="88">
        <v>0</v>
      </c>
      <c r="AF426" s="88">
        <v>0</v>
      </c>
      <c r="AG426" s="88">
        <v>0</v>
      </c>
      <c r="AH426" s="88">
        <v>0</v>
      </c>
      <c r="AI426" s="90">
        <f t="shared" si="241"/>
        <v>0</v>
      </c>
      <c r="AS426"/>
    </row>
    <row r="427" spans="1:45" ht="15">
      <c r="A427" s="9" t="s">
        <v>16</v>
      </c>
      <c r="B427" s="45">
        <v>43.81343058268763</v>
      </c>
      <c r="C427" s="45">
        <v>0</v>
      </c>
      <c r="D427" s="45">
        <v>1.5663454074112089</v>
      </c>
      <c r="E427" s="45">
        <v>0</v>
      </c>
      <c r="F427" s="400"/>
      <c r="G427" s="45">
        <v>0</v>
      </c>
      <c r="H427" s="54">
        <v>0</v>
      </c>
      <c r="I427" s="44">
        <f t="shared" si="239"/>
        <v>45.379775990098835</v>
      </c>
      <c r="J427" s="5"/>
      <c r="K427" s="21" t="s">
        <v>16</v>
      </c>
      <c r="L427" s="45">
        <v>43.81343058268763</v>
      </c>
      <c r="M427" s="45">
        <v>0</v>
      </c>
      <c r="N427" s="45">
        <v>1.5663454074112089</v>
      </c>
      <c r="O427" s="45">
        <v>0</v>
      </c>
      <c r="P427" s="45">
        <v>0</v>
      </c>
      <c r="Q427" s="45">
        <v>0</v>
      </c>
      <c r="R427" s="46">
        <v>0</v>
      </c>
      <c r="S427" s="47">
        <f t="shared" si="240"/>
        <v>45.379775990098835</v>
      </c>
      <c r="U427" s="31" t="s">
        <v>16</v>
      </c>
      <c r="V427" s="84">
        <v>29.589886674805751</v>
      </c>
      <c r="W427" s="84">
        <v>0</v>
      </c>
      <c r="X427" s="84">
        <v>0</v>
      </c>
      <c r="Y427" s="84">
        <v>0</v>
      </c>
      <c r="Z427" s="84">
        <v>1.4678963057371981</v>
      </c>
      <c r="AA427" s="84">
        <v>0</v>
      </c>
      <c r="AB427" s="84">
        <v>0</v>
      </c>
      <c r="AC427" s="85">
        <v>14.321993009555889</v>
      </c>
      <c r="AD427" s="86">
        <v>14.223543907881878</v>
      </c>
      <c r="AE427" s="86">
        <v>0</v>
      </c>
      <c r="AF427" s="86">
        <v>0</v>
      </c>
      <c r="AG427" s="86">
        <v>9.8449101674010664E-2</v>
      </c>
      <c r="AH427" s="86">
        <v>0</v>
      </c>
      <c r="AI427" s="87">
        <f t="shared" si="241"/>
        <v>45.379775990098835</v>
      </c>
      <c r="AS427"/>
    </row>
    <row r="428" spans="1:45" ht="15">
      <c r="A428" s="8" t="s">
        <v>65</v>
      </c>
      <c r="B428" s="48">
        <v>10.465382586262006</v>
      </c>
      <c r="C428" s="48">
        <v>4.9105383215950127</v>
      </c>
      <c r="D428" s="48">
        <v>0</v>
      </c>
      <c r="E428" s="48">
        <v>0</v>
      </c>
      <c r="F428" s="400"/>
      <c r="G428" s="48">
        <v>0</v>
      </c>
      <c r="H428" s="49">
        <v>0</v>
      </c>
      <c r="I428" s="50">
        <f t="shared" si="239"/>
        <v>15.375920907857019</v>
      </c>
      <c r="J428" s="5"/>
      <c r="K428" s="20" t="s">
        <v>65</v>
      </c>
      <c r="L428" s="51">
        <v>10.465382586262006</v>
      </c>
      <c r="M428" s="51">
        <v>4.9105383215950127</v>
      </c>
      <c r="N428" s="51">
        <v>0</v>
      </c>
      <c r="O428" s="51">
        <v>0</v>
      </c>
      <c r="P428" s="51">
        <v>0</v>
      </c>
      <c r="Q428" s="51">
        <v>0</v>
      </c>
      <c r="R428" s="52">
        <v>0</v>
      </c>
      <c r="S428" s="53">
        <f t="shared" si="240"/>
        <v>15.375920907857019</v>
      </c>
      <c r="U428" s="30" t="s">
        <v>54</v>
      </c>
      <c r="V428" s="88">
        <v>10.39347389071515</v>
      </c>
      <c r="W428" s="88">
        <v>0</v>
      </c>
      <c r="X428" s="88">
        <v>0</v>
      </c>
      <c r="Y428" s="88">
        <v>4.9105383215950127</v>
      </c>
      <c r="Z428" s="88">
        <v>0</v>
      </c>
      <c r="AA428" s="88">
        <v>0</v>
      </c>
      <c r="AB428" s="88">
        <v>0</v>
      </c>
      <c r="AC428" s="89">
        <v>7.1908695546856943E-2</v>
      </c>
      <c r="AD428" s="88">
        <v>7.1908695546856943E-2</v>
      </c>
      <c r="AE428" s="88">
        <v>0</v>
      </c>
      <c r="AF428" s="88">
        <v>0</v>
      </c>
      <c r="AG428" s="88">
        <v>0</v>
      </c>
      <c r="AH428" s="88">
        <v>0</v>
      </c>
      <c r="AI428" s="90">
        <f t="shared" si="241"/>
        <v>15.375920907857019</v>
      </c>
      <c r="AS428"/>
    </row>
    <row r="429" spans="1:45" ht="15">
      <c r="A429" s="9" t="s">
        <v>55</v>
      </c>
      <c r="B429" s="45">
        <v>0</v>
      </c>
      <c r="C429" s="45">
        <v>0</v>
      </c>
      <c r="D429" s="45">
        <v>0</v>
      </c>
      <c r="E429" s="45">
        <v>1.4018381897092589E-2</v>
      </c>
      <c r="F429" s="400"/>
      <c r="G429" s="45">
        <v>0</v>
      </c>
      <c r="H429" s="54">
        <v>0</v>
      </c>
      <c r="I429" s="44">
        <f t="shared" si="239"/>
        <v>1.4018381897092589E-2</v>
      </c>
      <c r="J429" s="5"/>
      <c r="K429" s="21" t="s">
        <v>55</v>
      </c>
      <c r="L429" s="45">
        <v>0</v>
      </c>
      <c r="M429" s="45">
        <v>0</v>
      </c>
      <c r="N429" s="45">
        <v>0</v>
      </c>
      <c r="O429" s="45">
        <v>1.4018381897092589E-2</v>
      </c>
      <c r="P429" s="45">
        <v>161.9545434555576</v>
      </c>
      <c r="Q429" s="45">
        <v>0</v>
      </c>
      <c r="R429" s="46">
        <v>0</v>
      </c>
      <c r="S429" s="47">
        <f t="shared" si="240"/>
        <v>161.9685618374547</v>
      </c>
      <c r="U429" s="31" t="s">
        <v>55</v>
      </c>
      <c r="V429" s="84">
        <v>0</v>
      </c>
      <c r="W429" s="84">
        <v>0</v>
      </c>
      <c r="X429" s="84">
        <v>0</v>
      </c>
      <c r="Y429" s="84">
        <v>0</v>
      </c>
      <c r="Z429" s="84">
        <v>0</v>
      </c>
      <c r="AA429" s="84">
        <v>1.4018381897092589E-2</v>
      </c>
      <c r="AB429" s="84">
        <v>161.9545434555576</v>
      </c>
      <c r="AC429" s="85">
        <v>0</v>
      </c>
      <c r="AD429" s="84">
        <v>0</v>
      </c>
      <c r="AE429" s="84">
        <v>0</v>
      </c>
      <c r="AF429" s="84">
        <v>0</v>
      </c>
      <c r="AG429" s="84">
        <v>0</v>
      </c>
      <c r="AH429" s="84">
        <v>0</v>
      </c>
      <c r="AI429" s="87">
        <f t="shared" si="241"/>
        <v>161.9685618374547</v>
      </c>
      <c r="AS429"/>
    </row>
    <row r="430" spans="1:45" ht="15">
      <c r="A430" s="8" t="s">
        <v>12</v>
      </c>
      <c r="B430" s="48">
        <v>0</v>
      </c>
      <c r="C430" s="48">
        <v>0</v>
      </c>
      <c r="D430" s="48">
        <v>0</v>
      </c>
      <c r="E430" s="48">
        <v>0</v>
      </c>
      <c r="F430" s="400"/>
      <c r="G430" s="48">
        <v>0</v>
      </c>
      <c r="H430" s="49">
        <v>0</v>
      </c>
      <c r="I430" s="50">
        <f t="shared" si="239"/>
        <v>0</v>
      </c>
      <c r="J430" s="5"/>
      <c r="K430" s="20" t="s">
        <v>12</v>
      </c>
      <c r="L430" s="51">
        <v>0</v>
      </c>
      <c r="M430" s="51">
        <v>0</v>
      </c>
      <c r="N430" s="51">
        <v>0</v>
      </c>
      <c r="O430" s="51">
        <v>0</v>
      </c>
      <c r="P430" s="51">
        <v>10.569257534187367</v>
      </c>
      <c r="Q430" s="51">
        <v>0</v>
      </c>
      <c r="R430" s="52">
        <v>0</v>
      </c>
      <c r="S430" s="53">
        <f t="shared" si="240"/>
        <v>10.569257534187367</v>
      </c>
      <c r="U430" s="30" t="s">
        <v>12</v>
      </c>
      <c r="V430" s="88">
        <v>0</v>
      </c>
      <c r="W430" s="88">
        <v>0</v>
      </c>
      <c r="X430" s="88">
        <v>0</v>
      </c>
      <c r="Y430" s="88">
        <v>0</v>
      </c>
      <c r="Z430" s="88">
        <v>0</v>
      </c>
      <c r="AA430" s="88">
        <v>0</v>
      </c>
      <c r="AB430" s="88">
        <v>10.569257534187367</v>
      </c>
      <c r="AC430" s="89">
        <v>0</v>
      </c>
      <c r="AD430" s="88">
        <v>0</v>
      </c>
      <c r="AE430" s="88">
        <v>0</v>
      </c>
      <c r="AF430" s="88">
        <v>0</v>
      </c>
      <c r="AG430" s="88">
        <v>0</v>
      </c>
      <c r="AH430" s="88">
        <v>0</v>
      </c>
      <c r="AI430" s="90">
        <f t="shared" si="241"/>
        <v>10.569257534187367</v>
      </c>
      <c r="AS430"/>
    </row>
    <row r="431" spans="1:45" ht="15">
      <c r="A431" s="9" t="s">
        <v>56</v>
      </c>
      <c r="B431" s="45">
        <v>0</v>
      </c>
      <c r="C431" s="45">
        <v>0</v>
      </c>
      <c r="D431" s="45">
        <v>0</v>
      </c>
      <c r="E431" s="45">
        <v>0</v>
      </c>
      <c r="F431" s="400"/>
      <c r="G431" s="45">
        <v>0</v>
      </c>
      <c r="H431" s="54">
        <v>0</v>
      </c>
      <c r="I431" s="44">
        <f t="shared" si="239"/>
        <v>0</v>
      </c>
      <c r="J431" s="5"/>
      <c r="K431" s="21" t="s">
        <v>56</v>
      </c>
      <c r="L431" s="45">
        <v>0</v>
      </c>
      <c r="M431" s="45">
        <v>0</v>
      </c>
      <c r="N431" s="45">
        <v>0</v>
      </c>
      <c r="O431" s="45">
        <v>0</v>
      </c>
      <c r="P431" s="45">
        <v>0</v>
      </c>
      <c r="Q431" s="45">
        <v>0</v>
      </c>
      <c r="R431" s="46">
        <v>0</v>
      </c>
      <c r="S431" s="47">
        <f t="shared" si="240"/>
        <v>0</v>
      </c>
      <c r="U431" s="31" t="s">
        <v>56</v>
      </c>
      <c r="V431" s="84">
        <v>0</v>
      </c>
      <c r="W431" s="84">
        <v>0</v>
      </c>
      <c r="X431" s="84">
        <v>0</v>
      </c>
      <c r="Y431" s="84">
        <v>0</v>
      </c>
      <c r="Z431" s="84">
        <v>0</v>
      </c>
      <c r="AA431" s="84">
        <v>0</v>
      </c>
      <c r="AB431" s="84">
        <v>0</v>
      </c>
      <c r="AC431" s="85">
        <v>0</v>
      </c>
      <c r="AD431" s="84">
        <v>0</v>
      </c>
      <c r="AE431" s="84">
        <v>0</v>
      </c>
      <c r="AF431" s="84">
        <v>0</v>
      </c>
      <c r="AG431" s="84">
        <v>0</v>
      </c>
      <c r="AH431" s="84">
        <v>0</v>
      </c>
      <c r="AI431" s="87">
        <f t="shared" si="241"/>
        <v>0</v>
      </c>
      <c r="AS431"/>
    </row>
    <row r="432" spans="1:45" ht="15">
      <c r="A432" s="8" t="s">
        <v>17</v>
      </c>
      <c r="B432" s="48">
        <v>0</v>
      </c>
      <c r="C432" s="48">
        <v>0</v>
      </c>
      <c r="D432" s="48">
        <v>0</v>
      </c>
      <c r="E432" s="48">
        <v>0</v>
      </c>
      <c r="F432" s="400"/>
      <c r="G432" s="48">
        <v>0</v>
      </c>
      <c r="H432" s="49">
        <v>0</v>
      </c>
      <c r="I432" s="50">
        <f t="shared" si="239"/>
        <v>0</v>
      </c>
      <c r="J432" s="5"/>
      <c r="K432" s="20" t="s">
        <v>17</v>
      </c>
      <c r="L432" s="51">
        <v>0</v>
      </c>
      <c r="M432" s="51">
        <v>0</v>
      </c>
      <c r="N432" s="51">
        <v>0</v>
      </c>
      <c r="O432" s="51">
        <v>0</v>
      </c>
      <c r="P432" s="51">
        <v>0.80118324971252008</v>
      </c>
      <c r="Q432" s="51">
        <v>0</v>
      </c>
      <c r="R432" s="52">
        <v>0</v>
      </c>
      <c r="S432" s="53">
        <f t="shared" si="240"/>
        <v>0.80118324971252008</v>
      </c>
      <c r="U432" s="30" t="s">
        <v>17</v>
      </c>
      <c r="V432" s="88">
        <v>0</v>
      </c>
      <c r="W432" s="88">
        <v>0</v>
      </c>
      <c r="X432" s="88">
        <v>0</v>
      </c>
      <c r="Y432" s="88">
        <v>0</v>
      </c>
      <c r="Z432" s="88">
        <v>0</v>
      </c>
      <c r="AA432" s="88">
        <v>0</v>
      </c>
      <c r="AB432" s="88">
        <v>0.80118324971252008</v>
      </c>
      <c r="AC432" s="89">
        <v>0</v>
      </c>
      <c r="AD432" s="88">
        <v>0</v>
      </c>
      <c r="AE432" s="88">
        <v>0</v>
      </c>
      <c r="AF432" s="88">
        <v>0</v>
      </c>
      <c r="AG432" s="88">
        <v>0</v>
      </c>
      <c r="AH432" s="88">
        <v>0</v>
      </c>
      <c r="AI432" s="90">
        <f t="shared" si="241"/>
        <v>0.80118324971252008</v>
      </c>
      <c r="AS432"/>
    </row>
    <row r="433" spans="1:45" ht="15">
      <c r="A433" s="9" t="s">
        <v>141</v>
      </c>
      <c r="B433" s="45">
        <v>48.380790883356582</v>
      </c>
      <c r="C433" s="45">
        <v>96.085864072196387</v>
      </c>
      <c r="D433" s="45">
        <v>39.383344607628217</v>
      </c>
      <c r="E433" s="45">
        <v>0</v>
      </c>
      <c r="F433" s="400"/>
      <c r="G433" s="45">
        <v>0</v>
      </c>
      <c r="H433" s="54">
        <v>0</v>
      </c>
      <c r="I433" s="44">
        <f t="shared" si="239"/>
        <v>183.8499995631812</v>
      </c>
      <c r="J433" s="5"/>
      <c r="K433" s="21" t="s">
        <v>141</v>
      </c>
      <c r="L433" s="45">
        <v>48.380790883356582</v>
      </c>
      <c r="M433" s="45">
        <v>96.085864072196387</v>
      </c>
      <c r="N433" s="45">
        <v>39.383344607628217</v>
      </c>
      <c r="O433" s="45">
        <v>0</v>
      </c>
      <c r="P433" s="45">
        <v>4.7646977189868607E-2</v>
      </c>
      <c r="Q433" s="45">
        <v>0</v>
      </c>
      <c r="R433" s="46">
        <v>0</v>
      </c>
      <c r="S433" s="47">
        <f t="shared" si="240"/>
        <v>183.89764654037106</v>
      </c>
      <c r="U433" s="31" t="s">
        <v>141</v>
      </c>
      <c r="V433" s="84">
        <v>46.411887891248966</v>
      </c>
      <c r="W433" s="84">
        <v>0</v>
      </c>
      <c r="X433" s="84">
        <v>0</v>
      </c>
      <c r="Y433" s="84">
        <v>96.085864072196387</v>
      </c>
      <c r="Z433" s="84">
        <v>39.383344607628217</v>
      </c>
      <c r="AA433" s="84">
        <v>0</v>
      </c>
      <c r="AB433" s="84">
        <v>4.7646977189868607E-2</v>
      </c>
      <c r="AC433" s="85">
        <v>1.9689029921076167</v>
      </c>
      <c r="AD433" s="84">
        <v>1.9689029921076167</v>
      </c>
      <c r="AE433" s="84">
        <v>0</v>
      </c>
      <c r="AF433" s="84">
        <v>0</v>
      </c>
      <c r="AG433" s="84">
        <v>0</v>
      </c>
      <c r="AH433" s="84">
        <v>0</v>
      </c>
      <c r="AI433" s="87">
        <f t="shared" si="241"/>
        <v>183.89764654037103</v>
      </c>
      <c r="AS433"/>
    </row>
    <row r="434" spans="1:45" ht="15">
      <c r="A434" s="8" t="s">
        <v>25</v>
      </c>
      <c r="B434" s="48">
        <v>137.54587901165885</v>
      </c>
      <c r="C434" s="48">
        <v>2.7717966447054267E-4</v>
      </c>
      <c r="D434" s="48">
        <v>3.9301480293304882</v>
      </c>
      <c r="E434" s="48">
        <v>261.30359370352659</v>
      </c>
      <c r="F434" s="400"/>
      <c r="G434" s="48">
        <v>73.153114918174722</v>
      </c>
      <c r="H434" s="49">
        <v>0</v>
      </c>
      <c r="I434" s="50">
        <f t="shared" si="239"/>
        <v>475.93301284235514</v>
      </c>
      <c r="J434" s="5"/>
      <c r="K434" s="20" t="s">
        <v>25</v>
      </c>
      <c r="L434" s="51">
        <v>137.54587901165885</v>
      </c>
      <c r="M434" s="51">
        <v>2.7717966447054267E-4</v>
      </c>
      <c r="N434" s="51">
        <v>3.9301480293304882</v>
      </c>
      <c r="O434" s="51">
        <v>261.30359370352659</v>
      </c>
      <c r="P434" s="51">
        <v>0.54462670969643678</v>
      </c>
      <c r="Q434" s="51">
        <v>73.153114918174722</v>
      </c>
      <c r="R434" s="52">
        <v>0</v>
      </c>
      <c r="S434" s="53">
        <f t="shared" si="240"/>
        <v>476.47763955205158</v>
      </c>
      <c r="U434" s="30" t="s">
        <v>25</v>
      </c>
      <c r="V434" s="88">
        <v>0.18740874449819334</v>
      </c>
      <c r="W434" s="88">
        <v>130.6470965219936</v>
      </c>
      <c r="X434" s="88">
        <v>73.153114918174722</v>
      </c>
      <c r="Y434" s="88">
        <v>2.7717966447054267E-4</v>
      </c>
      <c r="Z434" s="88">
        <v>2.1068793679958273</v>
      </c>
      <c r="AA434" s="88">
        <v>259.91196545944553</v>
      </c>
      <c r="AB434" s="88">
        <v>0.54462670969643678</v>
      </c>
      <c r="AC434" s="89">
        <v>9.9262706505828202</v>
      </c>
      <c r="AD434" s="88">
        <v>6.7113737451670792</v>
      </c>
      <c r="AE434" s="88">
        <v>1.391628244081081</v>
      </c>
      <c r="AF434" s="88">
        <v>0</v>
      </c>
      <c r="AG434" s="88">
        <v>1.8232686613346609</v>
      </c>
      <c r="AH434" s="88">
        <v>0</v>
      </c>
      <c r="AI434" s="90">
        <f t="shared" si="241"/>
        <v>476.47763955205158</v>
      </c>
      <c r="AS434"/>
    </row>
    <row r="435" spans="1:45" ht="15">
      <c r="A435" s="9" t="s">
        <v>24</v>
      </c>
      <c r="B435" s="45">
        <v>5.2568792630384893</v>
      </c>
      <c r="C435" s="45">
        <v>0</v>
      </c>
      <c r="D435" s="45">
        <v>0</v>
      </c>
      <c r="E435" s="45">
        <v>0</v>
      </c>
      <c r="F435" s="400"/>
      <c r="G435" s="45">
        <v>0</v>
      </c>
      <c r="H435" s="54">
        <v>0</v>
      </c>
      <c r="I435" s="44">
        <f t="shared" si="239"/>
        <v>5.2568792630384893</v>
      </c>
      <c r="J435" s="5"/>
      <c r="K435" s="21" t="s">
        <v>24</v>
      </c>
      <c r="L435" s="45">
        <v>5.2568792630384893</v>
      </c>
      <c r="M435" s="45">
        <v>0</v>
      </c>
      <c r="N435" s="45">
        <v>0</v>
      </c>
      <c r="O435" s="45">
        <v>0</v>
      </c>
      <c r="P435" s="45">
        <v>0</v>
      </c>
      <c r="Q435" s="45">
        <v>0</v>
      </c>
      <c r="R435" s="46">
        <v>0</v>
      </c>
      <c r="S435" s="47">
        <f t="shared" si="240"/>
        <v>5.2568792630384893</v>
      </c>
      <c r="U435" s="31" t="s">
        <v>24</v>
      </c>
      <c r="V435" s="84">
        <v>4.4334619329025484</v>
      </c>
      <c r="W435" s="84">
        <v>0</v>
      </c>
      <c r="X435" s="84">
        <v>0</v>
      </c>
      <c r="Y435" s="84">
        <v>0</v>
      </c>
      <c r="Z435" s="84">
        <v>0</v>
      </c>
      <c r="AA435" s="84">
        <v>0</v>
      </c>
      <c r="AB435" s="84">
        <v>0</v>
      </c>
      <c r="AC435" s="85">
        <v>0.82341733013594121</v>
      </c>
      <c r="AD435" s="84">
        <v>0.82341733013594121</v>
      </c>
      <c r="AE435" s="84">
        <v>0</v>
      </c>
      <c r="AF435" s="84">
        <v>0</v>
      </c>
      <c r="AG435" s="84">
        <v>0</v>
      </c>
      <c r="AH435" s="84">
        <v>0</v>
      </c>
      <c r="AI435" s="87">
        <f t="shared" si="241"/>
        <v>5.2568792630384893</v>
      </c>
      <c r="AS435"/>
    </row>
    <row r="436" spans="1:45" ht="15">
      <c r="A436" s="8" t="s">
        <v>57</v>
      </c>
      <c r="B436" s="48">
        <v>9.2244257246210193</v>
      </c>
      <c r="C436" s="48">
        <v>0.61154767163282786</v>
      </c>
      <c r="D436" s="48">
        <v>6.9983448763193952</v>
      </c>
      <c r="E436" s="48">
        <v>0</v>
      </c>
      <c r="F436" s="400"/>
      <c r="G436" s="48">
        <v>0</v>
      </c>
      <c r="H436" s="49">
        <v>0</v>
      </c>
      <c r="I436" s="50">
        <f t="shared" si="239"/>
        <v>16.834318272573242</v>
      </c>
      <c r="J436" s="5"/>
      <c r="K436" s="20" t="s">
        <v>57</v>
      </c>
      <c r="L436" s="51">
        <v>9.2244257246210193</v>
      </c>
      <c r="M436" s="51">
        <v>0.61154767163282786</v>
      </c>
      <c r="N436" s="51">
        <v>6.9983448763193952</v>
      </c>
      <c r="O436" s="51">
        <v>0</v>
      </c>
      <c r="P436" s="51">
        <v>0</v>
      </c>
      <c r="Q436" s="51">
        <v>0</v>
      </c>
      <c r="R436" s="52">
        <v>0</v>
      </c>
      <c r="S436" s="53">
        <f t="shared" si="240"/>
        <v>16.834318272573242</v>
      </c>
      <c r="U436" s="30" t="s">
        <v>57</v>
      </c>
      <c r="V436" s="88">
        <v>9.2244257246210193</v>
      </c>
      <c r="W436" s="88">
        <v>0</v>
      </c>
      <c r="X436" s="88">
        <v>0</v>
      </c>
      <c r="Y436" s="88">
        <v>0.61154767163282786</v>
      </c>
      <c r="Z436" s="88">
        <v>6.9983448763193952</v>
      </c>
      <c r="AA436" s="88">
        <v>0</v>
      </c>
      <c r="AB436" s="88">
        <v>0</v>
      </c>
      <c r="AC436" s="89">
        <v>0</v>
      </c>
      <c r="AD436" s="88">
        <v>0</v>
      </c>
      <c r="AE436" s="88">
        <v>0</v>
      </c>
      <c r="AF436" s="88">
        <v>0</v>
      </c>
      <c r="AG436" s="88">
        <v>0</v>
      </c>
      <c r="AH436" s="88">
        <v>0</v>
      </c>
      <c r="AI436" s="90">
        <f t="shared" si="241"/>
        <v>16.834318272573242</v>
      </c>
      <c r="AS436"/>
    </row>
    <row r="437" spans="1:45" ht="15">
      <c r="A437" s="9" t="s">
        <v>22</v>
      </c>
      <c r="B437" s="45">
        <v>10.474904280147806</v>
      </c>
      <c r="C437" s="45">
        <v>0</v>
      </c>
      <c r="D437" s="45">
        <v>55.772769934195345</v>
      </c>
      <c r="E437" s="45">
        <v>0</v>
      </c>
      <c r="F437" s="400"/>
      <c r="G437" s="45">
        <v>0</v>
      </c>
      <c r="H437" s="54">
        <v>0</v>
      </c>
      <c r="I437" s="44">
        <f t="shared" si="239"/>
        <v>66.247674214343149</v>
      </c>
      <c r="J437" s="5"/>
      <c r="K437" s="21" t="s">
        <v>22</v>
      </c>
      <c r="L437" s="45">
        <v>10.474904280147806</v>
      </c>
      <c r="M437" s="45">
        <v>0</v>
      </c>
      <c r="N437" s="45">
        <v>55.772769934195345</v>
      </c>
      <c r="O437" s="45">
        <v>0</v>
      </c>
      <c r="P437" s="45">
        <v>5.9105935131884575</v>
      </c>
      <c r="Q437" s="45">
        <v>0</v>
      </c>
      <c r="R437" s="46">
        <v>0</v>
      </c>
      <c r="S437" s="47">
        <f t="shared" si="240"/>
        <v>72.158267727531609</v>
      </c>
      <c r="U437" s="31" t="s">
        <v>22</v>
      </c>
      <c r="V437" s="84">
        <v>10.443032205800836</v>
      </c>
      <c r="W437" s="84">
        <v>0</v>
      </c>
      <c r="X437" s="84">
        <v>0</v>
      </c>
      <c r="Y437" s="84">
        <v>0</v>
      </c>
      <c r="Z437" s="84">
        <v>51.860745129103776</v>
      </c>
      <c r="AA437" s="84">
        <v>0</v>
      </c>
      <c r="AB437" s="84">
        <v>5.9105935131884575</v>
      </c>
      <c r="AC437" s="85">
        <v>3.9438968794385376</v>
      </c>
      <c r="AD437" s="84">
        <v>3.1872074346970154E-2</v>
      </c>
      <c r="AE437" s="84">
        <v>0</v>
      </c>
      <c r="AF437" s="84">
        <v>0</v>
      </c>
      <c r="AG437" s="84">
        <v>3.9120248050915669</v>
      </c>
      <c r="AH437" s="84">
        <v>0</v>
      </c>
      <c r="AI437" s="87">
        <f t="shared" si="241"/>
        <v>72.158267727531609</v>
      </c>
      <c r="AS437"/>
    </row>
    <row r="438" spans="1:45" ht="15">
      <c r="A438" s="8" t="s">
        <v>21</v>
      </c>
      <c r="B438" s="48">
        <v>0</v>
      </c>
      <c r="C438" s="48">
        <v>0</v>
      </c>
      <c r="D438" s="48">
        <v>0</v>
      </c>
      <c r="E438" s="48">
        <v>0</v>
      </c>
      <c r="F438" s="400"/>
      <c r="G438" s="48">
        <v>0</v>
      </c>
      <c r="H438" s="49">
        <v>0</v>
      </c>
      <c r="I438" s="50">
        <f t="shared" si="239"/>
        <v>0</v>
      </c>
      <c r="J438" s="5"/>
      <c r="K438" s="20" t="s">
        <v>21</v>
      </c>
      <c r="L438" s="51">
        <v>0</v>
      </c>
      <c r="M438" s="51">
        <v>0</v>
      </c>
      <c r="N438" s="51">
        <v>0</v>
      </c>
      <c r="O438" s="51">
        <v>0</v>
      </c>
      <c r="P438" s="51">
        <v>0</v>
      </c>
      <c r="Q438" s="51">
        <v>0</v>
      </c>
      <c r="R438" s="52">
        <v>0</v>
      </c>
      <c r="S438" s="53">
        <f t="shared" si="240"/>
        <v>0</v>
      </c>
      <c r="U438" s="30" t="s">
        <v>58</v>
      </c>
      <c r="V438" s="88">
        <v>0</v>
      </c>
      <c r="W438" s="88">
        <v>0</v>
      </c>
      <c r="X438" s="88">
        <v>0</v>
      </c>
      <c r="Y438" s="88">
        <v>0</v>
      </c>
      <c r="Z438" s="88">
        <v>0</v>
      </c>
      <c r="AA438" s="88">
        <v>0</v>
      </c>
      <c r="AB438" s="88">
        <v>0</v>
      </c>
      <c r="AC438" s="89">
        <v>0</v>
      </c>
      <c r="AD438" s="88">
        <v>0</v>
      </c>
      <c r="AE438" s="88">
        <v>0</v>
      </c>
      <c r="AF438" s="88">
        <v>0</v>
      </c>
      <c r="AG438" s="88">
        <v>0</v>
      </c>
      <c r="AH438" s="88">
        <v>0</v>
      </c>
      <c r="AI438" s="90">
        <f t="shared" si="241"/>
        <v>0</v>
      </c>
      <c r="AS438"/>
    </row>
    <row r="439" spans="1:45" ht="15">
      <c r="A439" s="10" t="s">
        <v>61</v>
      </c>
      <c r="B439" s="45">
        <v>0.53639999999999999</v>
      </c>
      <c r="C439" s="45">
        <v>0</v>
      </c>
      <c r="D439" s="45">
        <v>0</v>
      </c>
      <c r="E439" s="45">
        <v>0</v>
      </c>
      <c r="F439" s="400"/>
      <c r="G439" s="45">
        <v>0</v>
      </c>
      <c r="H439" s="54">
        <v>0</v>
      </c>
      <c r="I439" s="44">
        <f t="shared" si="239"/>
        <v>0.53639999999999999</v>
      </c>
      <c r="J439" s="5"/>
      <c r="K439" s="22" t="s">
        <v>61</v>
      </c>
      <c r="L439" s="45">
        <v>0.53639999999999999</v>
      </c>
      <c r="M439" s="45">
        <v>0</v>
      </c>
      <c r="N439" s="45">
        <v>0</v>
      </c>
      <c r="O439" s="45">
        <v>0</v>
      </c>
      <c r="P439" s="45">
        <v>0</v>
      </c>
      <c r="Q439" s="45">
        <v>0</v>
      </c>
      <c r="R439" s="46">
        <v>0</v>
      </c>
      <c r="S439" s="47">
        <f t="shared" si="240"/>
        <v>0.53639999999999999</v>
      </c>
      <c r="U439" s="32" t="s">
        <v>59</v>
      </c>
      <c r="V439" s="84">
        <v>0.53639999999999999</v>
      </c>
      <c r="W439" s="84">
        <v>0</v>
      </c>
      <c r="X439" s="84">
        <v>0</v>
      </c>
      <c r="Y439" s="84">
        <v>0</v>
      </c>
      <c r="Z439" s="84">
        <v>0</v>
      </c>
      <c r="AA439" s="84">
        <v>0</v>
      </c>
      <c r="AB439" s="84">
        <v>0</v>
      </c>
      <c r="AC439" s="85">
        <v>0</v>
      </c>
      <c r="AD439" s="86">
        <v>0</v>
      </c>
      <c r="AE439" s="86">
        <v>0</v>
      </c>
      <c r="AF439" s="86">
        <v>0</v>
      </c>
      <c r="AG439" s="86">
        <v>0</v>
      </c>
      <c r="AH439" s="86">
        <v>0</v>
      </c>
      <c r="AI439" s="87">
        <f t="shared" si="241"/>
        <v>0.53639999999999999</v>
      </c>
      <c r="AS439"/>
    </row>
    <row r="440" spans="1:45">
      <c r="A440" s="11" t="s">
        <v>23</v>
      </c>
      <c r="B440" s="55">
        <v>0.53639999999999999</v>
      </c>
      <c r="C440" s="55">
        <v>0</v>
      </c>
      <c r="D440" s="55">
        <v>0</v>
      </c>
      <c r="E440" s="55">
        <v>0</v>
      </c>
      <c r="F440" s="400"/>
      <c r="G440" s="55">
        <v>0</v>
      </c>
      <c r="H440" s="56">
        <v>0</v>
      </c>
      <c r="I440" s="57">
        <f t="shared" si="239"/>
        <v>0.53639999999999999</v>
      </c>
      <c r="J440" s="5"/>
      <c r="K440" s="23" t="s">
        <v>23</v>
      </c>
      <c r="L440" s="58">
        <v>0.53639999999999999</v>
      </c>
      <c r="M440" s="58">
        <v>0</v>
      </c>
      <c r="N440" s="58">
        <v>0</v>
      </c>
      <c r="O440" s="58">
        <v>0</v>
      </c>
      <c r="P440" s="58">
        <v>0</v>
      </c>
      <c r="Q440" s="58">
        <v>0</v>
      </c>
      <c r="R440" s="59">
        <v>0</v>
      </c>
      <c r="S440" s="60">
        <f t="shared" si="240"/>
        <v>0.53639999999999999</v>
      </c>
      <c r="U440" s="33" t="s">
        <v>62</v>
      </c>
      <c r="V440" s="91">
        <v>0.53639999999999999</v>
      </c>
      <c r="W440" s="91">
        <v>0</v>
      </c>
      <c r="X440" s="91">
        <v>0</v>
      </c>
      <c r="Y440" s="91">
        <v>0</v>
      </c>
      <c r="Z440" s="91">
        <v>0</v>
      </c>
      <c r="AA440" s="91">
        <v>0</v>
      </c>
      <c r="AB440" s="91">
        <v>0</v>
      </c>
      <c r="AC440" s="91">
        <v>0</v>
      </c>
      <c r="AD440" s="91">
        <v>0</v>
      </c>
      <c r="AE440" s="91">
        <v>0</v>
      </c>
      <c r="AF440" s="91">
        <v>0</v>
      </c>
      <c r="AG440" s="91">
        <v>0</v>
      </c>
      <c r="AH440" s="92">
        <v>0</v>
      </c>
      <c r="AI440" s="93">
        <f t="shared" si="241"/>
        <v>0.53639999999999999</v>
      </c>
      <c r="AS440"/>
    </row>
    <row r="441" spans="1:45">
      <c r="A441" s="12" t="s">
        <v>19</v>
      </c>
      <c r="B441" s="61">
        <v>0</v>
      </c>
      <c r="C441" s="61">
        <v>0</v>
      </c>
      <c r="D441" s="61">
        <v>0</v>
      </c>
      <c r="E441" s="61">
        <v>0</v>
      </c>
      <c r="F441" s="400"/>
      <c r="G441" s="61">
        <v>0</v>
      </c>
      <c r="H441" s="62">
        <v>0</v>
      </c>
      <c r="I441" s="63">
        <f t="shared" si="239"/>
        <v>0</v>
      </c>
      <c r="J441" s="5"/>
      <c r="K441" s="24" t="s">
        <v>19</v>
      </c>
      <c r="L441" s="61">
        <v>0</v>
      </c>
      <c r="M441" s="61">
        <v>0</v>
      </c>
      <c r="N441" s="61">
        <v>0</v>
      </c>
      <c r="O441" s="61">
        <v>0</v>
      </c>
      <c r="P441" s="61">
        <v>0</v>
      </c>
      <c r="Q441" s="61">
        <v>0</v>
      </c>
      <c r="R441" s="64">
        <v>0</v>
      </c>
      <c r="S441" s="65">
        <f t="shared" si="240"/>
        <v>0</v>
      </c>
      <c r="U441" s="34" t="s">
        <v>19</v>
      </c>
      <c r="V441" s="94">
        <v>0</v>
      </c>
      <c r="W441" s="94">
        <v>0</v>
      </c>
      <c r="X441" s="94">
        <v>0</v>
      </c>
      <c r="Y441" s="94">
        <v>0</v>
      </c>
      <c r="Z441" s="94">
        <v>0</v>
      </c>
      <c r="AA441" s="94">
        <v>0</v>
      </c>
      <c r="AB441" s="94">
        <v>0</v>
      </c>
      <c r="AC441" s="94">
        <v>0</v>
      </c>
      <c r="AD441" s="95">
        <v>0</v>
      </c>
      <c r="AE441" s="95">
        <v>0</v>
      </c>
      <c r="AF441" s="95">
        <v>0</v>
      </c>
      <c r="AG441" s="95">
        <v>0</v>
      </c>
      <c r="AH441" s="95">
        <v>0</v>
      </c>
      <c r="AI441" s="96">
        <f t="shared" si="241"/>
        <v>0</v>
      </c>
      <c r="AS441"/>
    </row>
    <row r="442" spans="1:45">
      <c r="A442" s="11" t="s">
        <v>20</v>
      </c>
      <c r="B442" s="55">
        <v>0</v>
      </c>
      <c r="C442" s="55">
        <v>0</v>
      </c>
      <c r="D442" s="55">
        <v>0</v>
      </c>
      <c r="E442" s="55">
        <v>0</v>
      </c>
      <c r="F442" s="400"/>
      <c r="G442" s="55">
        <v>0</v>
      </c>
      <c r="H442" s="56">
        <v>0</v>
      </c>
      <c r="I442" s="57">
        <f t="shared" si="239"/>
        <v>0</v>
      </c>
      <c r="J442" s="5"/>
      <c r="K442" s="23" t="s">
        <v>20</v>
      </c>
      <c r="L442" s="58">
        <v>0</v>
      </c>
      <c r="M442" s="58">
        <v>0</v>
      </c>
      <c r="N442" s="58">
        <v>0</v>
      </c>
      <c r="O442" s="58">
        <v>0</v>
      </c>
      <c r="P442" s="58">
        <v>0</v>
      </c>
      <c r="Q442" s="58">
        <v>0</v>
      </c>
      <c r="R442" s="59">
        <v>0</v>
      </c>
      <c r="S442" s="60">
        <f t="shared" si="240"/>
        <v>0</v>
      </c>
      <c r="U442" s="33" t="s">
        <v>20</v>
      </c>
      <c r="V442" s="91">
        <v>0</v>
      </c>
      <c r="W442" s="91">
        <v>0</v>
      </c>
      <c r="X442" s="91">
        <v>0</v>
      </c>
      <c r="Y442" s="91">
        <v>0</v>
      </c>
      <c r="Z442" s="91">
        <v>0</v>
      </c>
      <c r="AA442" s="91">
        <v>0</v>
      </c>
      <c r="AB442" s="91">
        <v>0</v>
      </c>
      <c r="AC442" s="91">
        <v>0</v>
      </c>
      <c r="AD442" s="91">
        <v>0</v>
      </c>
      <c r="AE442" s="91">
        <v>0</v>
      </c>
      <c r="AF442" s="91">
        <v>0</v>
      </c>
      <c r="AG442" s="91">
        <v>0</v>
      </c>
      <c r="AH442" s="92">
        <v>0</v>
      </c>
      <c r="AI442" s="93">
        <f t="shared" si="241"/>
        <v>0</v>
      </c>
      <c r="AS442"/>
    </row>
    <row r="443" spans="1:45" ht="15" thickBot="1">
      <c r="A443" s="13" t="s">
        <v>11</v>
      </c>
      <c r="B443" s="66">
        <v>0</v>
      </c>
      <c r="C443" s="66">
        <v>0</v>
      </c>
      <c r="D443" s="66">
        <v>0</v>
      </c>
      <c r="E443" s="66">
        <v>0</v>
      </c>
      <c r="F443" s="401"/>
      <c r="G443" s="66">
        <v>0</v>
      </c>
      <c r="H443" s="67">
        <v>0</v>
      </c>
      <c r="I443" s="68">
        <f t="shared" si="239"/>
        <v>0</v>
      </c>
      <c r="J443" s="5"/>
      <c r="K443" s="25" t="s">
        <v>11</v>
      </c>
      <c r="L443" s="66">
        <v>0</v>
      </c>
      <c r="M443" s="66">
        <v>0</v>
      </c>
      <c r="N443" s="66">
        <v>0</v>
      </c>
      <c r="O443" s="66">
        <v>0</v>
      </c>
      <c r="P443" s="66">
        <v>0</v>
      </c>
      <c r="Q443" s="66">
        <v>0</v>
      </c>
      <c r="R443" s="69">
        <v>0</v>
      </c>
      <c r="S443" s="70">
        <f t="shared" si="240"/>
        <v>0</v>
      </c>
      <c r="U443" s="34" t="s">
        <v>11</v>
      </c>
      <c r="V443" s="94">
        <v>0</v>
      </c>
      <c r="W443" s="94">
        <v>0</v>
      </c>
      <c r="X443" s="94">
        <v>0</v>
      </c>
      <c r="Y443" s="94">
        <v>0</v>
      </c>
      <c r="Z443" s="94">
        <v>0</v>
      </c>
      <c r="AA443" s="94">
        <v>0</v>
      </c>
      <c r="AB443" s="94">
        <v>0</v>
      </c>
      <c r="AC443" s="94">
        <v>0</v>
      </c>
      <c r="AD443" s="95">
        <v>0</v>
      </c>
      <c r="AE443" s="95">
        <v>0</v>
      </c>
      <c r="AF443" s="95">
        <v>0</v>
      </c>
      <c r="AG443" s="95">
        <v>0</v>
      </c>
      <c r="AH443" s="95">
        <v>0</v>
      </c>
      <c r="AI443" s="96">
        <f t="shared" si="241"/>
        <v>0</v>
      </c>
      <c r="AJ443" s="41"/>
    </row>
    <row r="444" spans="1:45" ht="15">
      <c r="A444" s="14" t="s">
        <v>26</v>
      </c>
      <c r="B444" s="71">
        <f>SUM(B423:B439)</f>
        <v>265.69809233177239</v>
      </c>
      <c r="C444" s="71">
        <f t="shared" ref="C444:I444" si="242">SUM(C423:C439)</f>
        <v>101.6082272450887</v>
      </c>
      <c r="D444" s="71">
        <f t="shared" si="242"/>
        <v>107.65095285488465</v>
      </c>
      <c r="E444" s="71">
        <f t="shared" si="242"/>
        <v>261.31761208542366</v>
      </c>
      <c r="F444" s="71">
        <f t="shared" si="242"/>
        <v>0</v>
      </c>
      <c r="G444" s="71">
        <f t="shared" si="242"/>
        <v>73.153114918174722</v>
      </c>
      <c r="H444" s="72">
        <f t="shared" si="242"/>
        <v>0</v>
      </c>
      <c r="I444" s="44">
        <f t="shared" si="242"/>
        <v>809.42799943534419</v>
      </c>
      <c r="J444" s="5"/>
      <c r="K444" s="26" t="s">
        <v>26</v>
      </c>
      <c r="L444" s="71">
        <f>SUM(L423:L439)</f>
        <v>265.69809233177239</v>
      </c>
      <c r="M444" s="71">
        <f t="shared" ref="M444:S444" si="243">SUM(M423:M439)</f>
        <v>101.6082272450887</v>
      </c>
      <c r="N444" s="71">
        <f t="shared" si="243"/>
        <v>107.65095285488465</v>
      </c>
      <c r="O444" s="71">
        <f t="shared" si="243"/>
        <v>261.31761208542366</v>
      </c>
      <c r="P444" s="71">
        <f t="shared" si="243"/>
        <v>179.82785143953222</v>
      </c>
      <c r="Q444" s="71">
        <f t="shared" si="243"/>
        <v>73.153114918174722</v>
      </c>
      <c r="R444" s="72">
        <f t="shared" si="243"/>
        <v>0</v>
      </c>
      <c r="S444" s="73">
        <f t="shared" si="243"/>
        <v>989.25585087487639</v>
      </c>
      <c r="U444" s="35" t="s">
        <v>60</v>
      </c>
      <c r="V444" s="97">
        <f>SUM(V423:V439)</f>
        <v>111.21997706459246</v>
      </c>
      <c r="W444" s="97">
        <f t="shared" ref="W444:AH444" si="244">SUM(W423:W439)</f>
        <v>130.6470965219936</v>
      </c>
      <c r="X444" s="97">
        <f t="shared" si="244"/>
        <v>73.153114918174722</v>
      </c>
      <c r="Y444" s="97">
        <f t="shared" si="244"/>
        <v>101.6082272450887</v>
      </c>
      <c r="Z444" s="97">
        <f t="shared" si="244"/>
        <v>101.81721028678442</v>
      </c>
      <c r="AA444" s="97">
        <f t="shared" si="244"/>
        <v>259.9259838413426</v>
      </c>
      <c r="AB444" s="97">
        <f t="shared" si="244"/>
        <v>179.82785143953222</v>
      </c>
      <c r="AC444" s="97">
        <f t="shared" si="244"/>
        <v>31.056389557367659</v>
      </c>
      <c r="AD444" s="98">
        <f t="shared" si="244"/>
        <v>23.831018745186345</v>
      </c>
      <c r="AE444" s="98">
        <f t="shared" si="244"/>
        <v>1.391628244081081</v>
      </c>
      <c r="AF444" s="98">
        <f t="shared" si="244"/>
        <v>0</v>
      </c>
      <c r="AG444" s="98">
        <f t="shared" si="244"/>
        <v>5.8337425681002379</v>
      </c>
      <c r="AH444" s="98">
        <f t="shared" si="244"/>
        <v>0</v>
      </c>
      <c r="AI444" s="99">
        <f>SUM(V444:AC444)</f>
        <v>989.25585087487639</v>
      </c>
    </row>
    <row r="445" spans="1:45" s="2" customFormat="1" ht="15" thickBot="1">
      <c r="A445" s="15" t="s">
        <v>100</v>
      </c>
      <c r="B445" s="100">
        <f>IF($I444=0,"-",B444/$I444)</f>
        <v>0.32825414059943936</v>
      </c>
      <c r="C445" s="100">
        <f t="shared" ref="C445:H445" si="245">IF($I444=0,"-",C444/$I444)</f>
        <v>0.12553090245947812</v>
      </c>
      <c r="D445" s="100">
        <f t="shared" si="245"/>
        <v>0.13299632942025949</v>
      </c>
      <c r="E445" s="100">
        <f t="shared" si="245"/>
        <v>0.3228423186098312</v>
      </c>
      <c r="F445" s="100">
        <f t="shared" si="245"/>
        <v>0</v>
      </c>
      <c r="G445" s="100">
        <f t="shared" si="245"/>
        <v>9.0376308910991757E-2</v>
      </c>
      <c r="H445" s="101">
        <f t="shared" si="245"/>
        <v>0</v>
      </c>
      <c r="I445" s="102">
        <f>SUM(B445:H445)</f>
        <v>0.99999999999999989</v>
      </c>
      <c r="J445"/>
      <c r="K445" s="27" t="s">
        <v>100</v>
      </c>
      <c r="L445" s="76">
        <f>IF($S444=0,"-",L444/$S444)</f>
        <v>0.2685837966960668</v>
      </c>
      <c r="M445" s="76">
        <f t="shared" ref="M445:R445" si="246">IF($S444=0,"-",M444/$S444)</f>
        <v>0.10271177790379363</v>
      </c>
      <c r="N445" s="76">
        <f t="shared" si="246"/>
        <v>0.10882013258721744</v>
      </c>
      <c r="O445" s="76">
        <f t="shared" si="246"/>
        <v>0.26415574075636755</v>
      </c>
      <c r="P445" s="76">
        <f t="shared" si="246"/>
        <v>0.18178093289061306</v>
      </c>
      <c r="Q445" s="76">
        <f t="shared" si="246"/>
        <v>7.3947619165941447E-2</v>
      </c>
      <c r="R445" s="77">
        <f t="shared" si="246"/>
        <v>0</v>
      </c>
      <c r="S445" s="78">
        <f>SUM(L445:R445)</f>
        <v>0.99999999999999978</v>
      </c>
      <c r="U445" s="36" t="s">
        <v>100</v>
      </c>
      <c r="V445" s="103">
        <f>+V444/$AI444</f>
        <v>0.11242791939641492</v>
      </c>
      <c r="W445" s="103">
        <f t="shared" ref="W445:AH445" si="247">+W444/$AI444</f>
        <v>0.13206603368223918</v>
      </c>
      <c r="X445" s="103">
        <f t="shared" si="247"/>
        <v>7.3947619165941447E-2</v>
      </c>
      <c r="Y445" s="103">
        <f t="shared" si="247"/>
        <v>0.10271177790379363</v>
      </c>
      <c r="Z445" s="103">
        <f t="shared" si="247"/>
        <v>0.10292303067678547</v>
      </c>
      <c r="AA445" s="103">
        <f t="shared" si="247"/>
        <v>0.26274899826113712</v>
      </c>
      <c r="AB445" s="103">
        <f t="shared" si="247"/>
        <v>0.18178093289061306</v>
      </c>
      <c r="AC445" s="103">
        <f t="shared" si="247"/>
        <v>3.1393688023075184E-2</v>
      </c>
      <c r="AD445" s="103">
        <f t="shared" si="247"/>
        <v>2.4089843617412735E-2</v>
      </c>
      <c r="AE445" s="103">
        <f t="shared" si="247"/>
        <v>1.4067424952304858E-3</v>
      </c>
      <c r="AF445" s="103">
        <f t="shared" si="247"/>
        <v>0</v>
      </c>
      <c r="AG445" s="103">
        <f t="shared" si="247"/>
        <v>5.8971019104319703E-3</v>
      </c>
      <c r="AH445" s="103">
        <f t="shared" si="247"/>
        <v>0</v>
      </c>
      <c r="AI445" s="104">
        <f>SUM(V445:AC445)</f>
        <v>1</v>
      </c>
      <c r="AJ445"/>
    </row>
    <row r="446" spans="1:45" ht="15" thickBot="1">
      <c r="A446" s="16"/>
      <c r="B446" s="16"/>
      <c r="C446" s="16"/>
      <c r="D446" s="16"/>
      <c r="E446" s="16"/>
      <c r="F446" s="16"/>
      <c r="G446" s="16"/>
      <c r="H446" s="16"/>
      <c r="I446" s="16"/>
      <c r="K446" s="16"/>
      <c r="L446" s="16"/>
      <c r="M446" s="16"/>
      <c r="N446" s="16"/>
      <c r="O446" s="16"/>
      <c r="P446" s="16"/>
      <c r="Q446" s="16"/>
      <c r="R446" s="16"/>
      <c r="S446" s="16"/>
    </row>
    <row r="447" spans="1:45" ht="28.5">
      <c r="A447" s="433" t="s">
        <v>41</v>
      </c>
      <c r="B447" s="37" t="s">
        <v>0</v>
      </c>
      <c r="C447" s="37" t="s">
        <v>1</v>
      </c>
      <c r="D447" s="37" t="s">
        <v>2</v>
      </c>
      <c r="E447" s="37" t="s">
        <v>3</v>
      </c>
      <c r="F447" s="37" t="s">
        <v>27</v>
      </c>
      <c r="G447" s="37" t="s">
        <v>4</v>
      </c>
      <c r="H447" s="37" t="s">
        <v>5</v>
      </c>
      <c r="I447" s="38" t="s">
        <v>6</v>
      </c>
      <c r="K447" s="385" t="s">
        <v>41</v>
      </c>
      <c r="L447" s="39" t="s">
        <v>0</v>
      </c>
      <c r="M447" s="39" t="s">
        <v>1</v>
      </c>
      <c r="N447" s="39" t="s">
        <v>2</v>
      </c>
      <c r="O447" s="39" t="s">
        <v>3</v>
      </c>
      <c r="P447" s="39" t="s">
        <v>27</v>
      </c>
      <c r="Q447" s="39" t="s">
        <v>4</v>
      </c>
      <c r="R447" s="39" t="s">
        <v>5</v>
      </c>
      <c r="S447" s="40" t="s">
        <v>6</v>
      </c>
    </row>
    <row r="448" spans="1:45" ht="15" customHeight="1">
      <c r="A448" s="434" t="s">
        <v>41</v>
      </c>
      <c r="B448" s="372" t="s">
        <v>109</v>
      </c>
      <c r="C448" s="373"/>
      <c r="D448" s="373"/>
      <c r="E448" s="373"/>
      <c r="F448" s="373"/>
      <c r="G448" s="373"/>
      <c r="H448" s="373"/>
      <c r="I448" s="374"/>
      <c r="K448" s="386" t="s">
        <v>41</v>
      </c>
      <c r="L448" s="369" t="s">
        <v>109</v>
      </c>
      <c r="M448" s="370"/>
      <c r="N448" s="370"/>
      <c r="O448" s="370"/>
      <c r="P448" s="370"/>
      <c r="Q448" s="370"/>
      <c r="R448" s="370"/>
      <c r="S448" s="371"/>
    </row>
    <row r="449" spans="1:19" ht="15">
      <c r="A449" s="7" t="s">
        <v>7</v>
      </c>
      <c r="B449" s="387"/>
      <c r="C449" s="388"/>
      <c r="D449" s="388"/>
      <c r="E449" s="389"/>
      <c r="F449" s="42">
        <v>9.4042047876025485E-3</v>
      </c>
      <c r="G449" s="387"/>
      <c r="H449" s="389"/>
      <c r="I449" s="44">
        <f>SUM(B449:H449)</f>
        <v>9.4042047876025485E-3</v>
      </c>
      <c r="J449" s="5"/>
      <c r="K449" s="28" t="s">
        <v>7</v>
      </c>
      <c r="L449" s="387"/>
      <c r="M449" s="388"/>
      <c r="N449" s="388"/>
      <c r="O449" s="389"/>
      <c r="P449" s="42">
        <v>0</v>
      </c>
      <c r="Q449" s="387"/>
      <c r="R449" s="396"/>
      <c r="S449" s="83">
        <f>SUM(L449:R449)</f>
        <v>0</v>
      </c>
    </row>
    <row r="450" spans="1:19" ht="15">
      <c r="A450" s="8" t="s">
        <v>8</v>
      </c>
      <c r="B450" s="390"/>
      <c r="C450" s="391"/>
      <c r="D450" s="391"/>
      <c r="E450" s="392"/>
      <c r="F450" s="48">
        <v>0</v>
      </c>
      <c r="G450" s="390"/>
      <c r="H450" s="392"/>
      <c r="I450" s="50">
        <f t="shared" ref="I450:I469" si="248">SUM(B450:H450)</f>
        <v>0</v>
      </c>
      <c r="J450" s="5"/>
      <c r="K450" s="20" t="s">
        <v>8</v>
      </c>
      <c r="L450" s="390"/>
      <c r="M450" s="391"/>
      <c r="N450" s="391"/>
      <c r="O450" s="392"/>
      <c r="P450" s="51">
        <v>0</v>
      </c>
      <c r="Q450" s="390"/>
      <c r="R450" s="397"/>
      <c r="S450" s="53">
        <f t="shared" ref="S450:S469" si="249">SUM(L450:R450)</f>
        <v>0</v>
      </c>
    </row>
    <row r="451" spans="1:19" ht="15">
      <c r="A451" s="9" t="s">
        <v>10</v>
      </c>
      <c r="B451" s="390"/>
      <c r="C451" s="391"/>
      <c r="D451" s="391"/>
      <c r="E451" s="392"/>
      <c r="F451" s="45">
        <v>0</v>
      </c>
      <c r="G451" s="390"/>
      <c r="H451" s="392"/>
      <c r="I451" s="44">
        <f t="shared" si="248"/>
        <v>0</v>
      </c>
      <c r="J451" s="5"/>
      <c r="K451" s="21" t="s">
        <v>10</v>
      </c>
      <c r="L451" s="390"/>
      <c r="M451" s="391"/>
      <c r="N451" s="391"/>
      <c r="O451" s="392"/>
      <c r="P451" s="45">
        <v>0</v>
      </c>
      <c r="Q451" s="390"/>
      <c r="R451" s="397"/>
      <c r="S451" s="47">
        <f t="shared" si="249"/>
        <v>0</v>
      </c>
    </row>
    <row r="452" spans="1:19" ht="15">
      <c r="A452" s="8" t="s">
        <v>53</v>
      </c>
      <c r="B452" s="390"/>
      <c r="C452" s="391"/>
      <c r="D452" s="391"/>
      <c r="E452" s="392"/>
      <c r="F452" s="48">
        <v>0</v>
      </c>
      <c r="G452" s="390"/>
      <c r="H452" s="392"/>
      <c r="I452" s="50">
        <f t="shared" si="248"/>
        <v>0</v>
      </c>
      <c r="J452" s="5"/>
      <c r="K452" s="20" t="s">
        <v>53</v>
      </c>
      <c r="L452" s="390"/>
      <c r="M452" s="391"/>
      <c r="N452" s="391"/>
      <c r="O452" s="392"/>
      <c r="P452" s="51">
        <v>0</v>
      </c>
      <c r="Q452" s="390"/>
      <c r="R452" s="397"/>
      <c r="S452" s="53">
        <f t="shared" si="249"/>
        <v>0</v>
      </c>
    </row>
    <row r="453" spans="1:19" ht="15">
      <c r="A453" s="9" t="s">
        <v>16</v>
      </c>
      <c r="B453" s="390"/>
      <c r="C453" s="391"/>
      <c r="D453" s="391"/>
      <c r="E453" s="392"/>
      <c r="F453" s="45">
        <v>0</v>
      </c>
      <c r="G453" s="390"/>
      <c r="H453" s="392"/>
      <c r="I453" s="44">
        <f t="shared" si="248"/>
        <v>0</v>
      </c>
      <c r="J453" s="5"/>
      <c r="K453" s="21" t="s">
        <v>16</v>
      </c>
      <c r="L453" s="390"/>
      <c r="M453" s="391"/>
      <c r="N453" s="391"/>
      <c r="O453" s="392"/>
      <c r="P453" s="45">
        <v>0</v>
      </c>
      <c r="Q453" s="390"/>
      <c r="R453" s="397"/>
      <c r="S453" s="47">
        <f t="shared" si="249"/>
        <v>0</v>
      </c>
    </row>
    <row r="454" spans="1:19" ht="15">
      <c r="A454" s="8" t="s">
        <v>65</v>
      </c>
      <c r="B454" s="390"/>
      <c r="C454" s="391"/>
      <c r="D454" s="391"/>
      <c r="E454" s="392"/>
      <c r="F454" s="48">
        <v>0</v>
      </c>
      <c r="G454" s="390"/>
      <c r="H454" s="392"/>
      <c r="I454" s="50">
        <f t="shared" si="248"/>
        <v>0</v>
      </c>
      <c r="J454" s="5"/>
      <c r="K454" s="20" t="s">
        <v>65</v>
      </c>
      <c r="L454" s="390"/>
      <c r="M454" s="391"/>
      <c r="N454" s="391"/>
      <c r="O454" s="392"/>
      <c r="P454" s="51">
        <v>0</v>
      </c>
      <c r="Q454" s="390"/>
      <c r="R454" s="397"/>
      <c r="S454" s="53">
        <f t="shared" si="249"/>
        <v>0</v>
      </c>
    </row>
    <row r="455" spans="1:19" ht="15">
      <c r="A455" s="9" t="s">
        <v>55</v>
      </c>
      <c r="B455" s="390"/>
      <c r="C455" s="391"/>
      <c r="D455" s="391"/>
      <c r="E455" s="392"/>
      <c r="F455" s="45">
        <v>115.21221077835534</v>
      </c>
      <c r="G455" s="390"/>
      <c r="H455" s="392"/>
      <c r="I455" s="44">
        <f t="shared" si="248"/>
        <v>115.21221077835534</v>
      </c>
      <c r="J455" s="5"/>
      <c r="K455" s="21" t="s">
        <v>55</v>
      </c>
      <c r="L455" s="390"/>
      <c r="M455" s="391"/>
      <c r="N455" s="391"/>
      <c r="O455" s="392"/>
      <c r="P455" s="45">
        <v>0</v>
      </c>
      <c r="Q455" s="390"/>
      <c r="R455" s="397"/>
      <c r="S455" s="47">
        <f t="shared" si="249"/>
        <v>0</v>
      </c>
    </row>
    <row r="456" spans="1:19" ht="15">
      <c r="A456" s="8" t="s">
        <v>12</v>
      </c>
      <c r="B456" s="390"/>
      <c r="C456" s="391"/>
      <c r="D456" s="391"/>
      <c r="E456" s="392"/>
      <c r="F456" s="48">
        <v>0</v>
      </c>
      <c r="G456" s="390"/>
      <c r="H456" s="392"/>
      <c r="I456" s="50">
        <f t="shared" si="248"/>
        <v>0</v>
      </c>
      <c r="J456" s="5"/>
      <c r="K456" s="20" t="s">
        <v>12</v>
      </c>
      <c r="L456" s="390"/>
      <c r="M456" s="391"/>
      <c r="N456" s="391"/>
      <c r="O456" s="392"/>
      <c r="P456" s="51">
        <v>0</v>
      </c>
      <c r="Q456" s="390"/>
      <c r="R456" s="397"/>
      <c r="S456" s="53">
        <f t="shared" si="249"/>
        <v>0</v>
      </c>
    </row>
    <row r="457" spans="1:19" ht="15">
      <c r="A457" s="9" t="s">
        <v>56</v>
      </c>
      <c r="B457" s="390"/>
      <c r="C457" s="391"/>
      <c r="D457" s="391"/>
      <c r="E457" s="392"/>
      <c r="F457" s="45">
        <v>0</v>
      </c>
      <c r="G457" s="390"/>
      <c r="H457" s="392"/>
      <c r="I457" s="44">
        <f t="shared" si="248"/>
        <v>0</v>
      </c>
      <c r="J457" s="5"/>
      <c r="K457" s="21" t="s">
        <v>56</v>
      </c>
      <c r="L457" s="390"/>
      <c r="M457" s="391"/>
      <c r="N457" s="391"/>
      <c r="O457" s="392"/>
      <c r="P457" s="45">
        <v>0</v>
      </c>
      <c r="Q457" s="390"/>
      <c r="R457" s="397"/>
      <c r="S457" s="47">
        <f t="shared" si="249"/>
        <v>0</v>
      </c>
    </row>
    <row r="458" spans="1:19" ht="15">
      <c r="A458" s="8" t="s">
        <v>17</v>
      </c>
      <c r="B458" s="390"/>
      <c r="C458" s="391"/>
      <c r="D458" s="391"/>
      <c r="E458" s="392"/>
      <c r="F458" s="48">
        <v>0</v>
      </c>
      <c r="G458" s="390"/>
      <c r="H458" s="392"/>
      <c r="I458" s="50">
        <f t="shared" si="248"/>
        <v>0</v>
      </c>
      <c r="J458" s="5"/>
      <c r="K458" s="20" t="s">
        <v>17</v>
      </c>
      <c r="L458" s="390"/>
      <c r="M458" s="391"/>
      <c r="N458" s="391"/>
      <c r="O458" s="392"/>
      <c r="P458" s="51">
        <v>0</v>
      </c>
      <c r="Q458" s="390"/>
      <c r="R458" s="397"/>
      <c r="S458" s="53">
        <f t="shared" si="249"/>
        <v>0</v>
      </c>
    </row>
    <row r="459" spans="1:19" ht="15">
      <c r="A459" s="9" t="s">
        <v>141</v>
      </c>
      <c r="B459" s="390"/>
      <c r="C459" s="391"/>
      <c r="D459" s="391"/>
      <c r="E459" s="392"/>
      <c r="F459" s="45">
        <v>0</v>
      </c>
      <c r="G459" s="390"/>
      <c r="H459" s="392"/>
      <c r="I459" s="44">
        <f t="shared" si="248"/>
        <v>0</v>
      </c>
      <c r="J459" s="5"/>
      <c r="K459" s="21" t="s">
        <v>141</v>
      </c>
      <c r="L459" s="390"/>
      <c r="M459" s="391"/>
      <c r="N459" s="391"/>
      <c r="O459" s="392"/>
      <c r="P459" s="45">
        <v>0</v>
      </c>
      <c r="Q459" s="390"/>
      <c r="R459" s="397"/>
      <c r="S459" s="47">
        <f t="shared" si="249"/>
        <v>0</v>
      </c>
    </row>
    <row r="460" spans="1:19" ht="15">
      <c r="A460" s="8" t="s">
        <v>25</v>
      </c>
      <c r="B460" s="390"/>
      <c r="C460" s="391"/>
      <c r="D460" s="391"/>
      <c r="E460" s="392"/>
      <c r="F460" s="48">
        <v>377.10405862797177</v>
      </c>
      <c r="G460" s="390"/>
      <c r="H460" s="392"/>
      <c r="I460" s="50">
        <f t="shared" si="248"/>
        <v>377.10405862797177</v>
      </c>
      <c r="J460" s="5"/>
      <c r="K460" s="20" t="s">
        <v>25</v>
      </c>
      <c r="L460" s="390"/>
      <c r="M460" s="391"/>
      <c r="N460" s="391"/>
      <c r="O460" s="392"/>
      <c r="P460" s="51">
        <v>0</v>
      </c>
      <c r="Q460" s="390"/>
      <c r="R460" s="397"/>
      <c r="S460" s="53">
        <f t="shared" si="249"/>
        <v>0</v>
      </c>
    </row>
    <row r="461" spans="1:19" ht="15">
      <c r="A461" s="9" t="s">
        <v>24</v>
      </c>
      <c r="B461" s="390"/>
      <c r="C461" s="391"/>
      <c r="D461" s="391"/>
      <c r="E461" s="392"/>
      <c r="F461" s="45">
        <v>0</v>
      </c>
      <c r="G461" s="390"/>
      <c r="H461" s="392"/>
      <c r="I461" s="44">
        <f t="shared" si="248"/>
        <v>0</v>
      </c>
      <c r="J461" s="5"/>
      <c r="K461" s="21" t="s">
        <v>24</v>
      </c>
      <c r="L461" s="390"/>
      <c r="M461" s="391"/>
      <c r="N461" s="391"/>
      <c r="O461" s="392"/>
      <c r="P461" s="45">
        <v>0</v>
      </c>
      <c r="Q461" s="390"/>
      <c r="R461" s="397"/>
      <c r="S461" s="47">
        <f t="shared" si="249"/>
        <v>0</v>
      </c>
    </row>
    <row r="462" spans="1:19" ht="15">
      <c r="A462" s="8" t="s">
        <v>57</v>
      </c>
      <c r="B462" s="390"/>
      <c r="C462" s="391"/>
      <c r="D462" s="391"/>
      <c r="E462" s="392"/>
      <c r="F462" s="48">
        <v>0</v>
      </c>
      <c r="G462" s="390"/>
      <c r="H462" s="392"/>
      <c r="I462" s="50">
        <f t="shared" si="248"/>
        <v>0</v>
      </c>
      <c r="J462" s="5"/>
      <c r="K462" s="20" t="s">
        <v>57</v>
      </c>
      <c r="L462" s="390"/>
      <c r="M462" s="391"/>
      <c r="N462" s="391"/>
      <c r="O462" s="392"/>
      <c r="P462" s="51">
        <v>0</v>
      </c>
      <c r="Q462" s="390"/>
      <c r="R462" s="397"/>
      <c r="S462" s="53">
        <f t="shared" si="249"/>
        <v>0</v>
      </c>
    </row>
    <row r="463" spans="1:19" ht="15">
      <c r="A463" s="9" t="s">
        <v>22</v>
      </c>
      <c r="B463" s="390"/>
      <c r="C463" s="391"/>
      <c r="D463" s="391"/>
      <c r="E463" s="392"/>
      <c r="F463" s="45">
        <v>4.7217915460757469</v>
      </c>
      <c r="G463" s="390"/>
      <c r="H463" s="392"/>
      <c r="I463" s="44">
        <f t="shared" si="248"/>
        <v>4.7217915460757469</v>
      </c>
      <c r="J463" s="5"/>
      <c r="K463" s="21" t="s">
        <v>22</v>
      </c>
      <c r="L463" s="390"/>
      <c r="M463" s="391"/>
      <c r="N463" s="391"/>
      <c r="O463" s="392"/>
      <c r="P463" s="45">
        <v>0</v>
      </c>
      <c r="Q463" s="390"/>
      <c r="R463" s="397"/>
      <c r="S463" s="47">
        <f t="shared" si="249"/>
        <v>0</v>
      </c>
    </row>
    <row r="464" spans="1:19" ht="15">
      <c r="A464" s="8" t="s">
        <v>21</v>
      </c>
      <c r="B464" s="390"/>
      <c r="C464" s="391"/>
      <c r="D464" s="391"/>
      <c r="E464" s="392"/>
      <c r="F464" s="48">
        <v>0</v>
      </c>
      <c r="G464" s="390"/>
      <c r="H464" s="392"/>
      <c r="I464" s="50">
        <f t="shared" si="248"/>
        <v>0</v>
      </c>
      <c r="J464" s="5"/>
      <c r="K464" s="20" t="s">
        <v>21</v>
      </c>
      <c r="L464" s="390"/>
      <c r="M464" s="391"/>
      <c r="N464" s="391"/>
      <c r="O464" s="392"/>
      <c r="P464" s="51">
        <v>0</v>
      </c>
      <c r="Q464" s="390"/>
      <c r="R464" s="397"/>
      <c r="S464" s="53">
        <f t="shared" si="249"/>
        <v>0</v>
      </c>
    </row>
    <row r="465" spans="1:19" ht="15">
      <c r="A465" s="10" t="s">
        <v>61</v>
      </c>
      <c r="B465" s="390"/>
      <c r="C465" s="391"/>
      <c r="D465" s="391"/>
      <c r="E465" s="392"/>
      <c r="F465" s="45">
        <v>0</v>
      </c>
      <c r="G465" s="390"/>
      <c r="H465" s="392"/>
      <c r="I465" s="44">
        <f t="shared" si="248"/>
        <v>0</v>
      </c>
      <c r="J465" s="5"/>
      <c r="K465" s="22" t="s">
        <v>61</v>
      </c>
      <c r="L465" s="390"/>
      <c r="M465" s="391"/>
      <c r="N465" s="391"/>
      <c r="O465" s="392"/>
      <c r="P465" s="45">
        <v>0</v>
      </c>
      <c r="Q465" s="390"/>
      <c r="R465" s="397"/>
      <c r="S465" s="47">
        <f t="shared" si="249"/>
        <v>0</v>
      </c>
    </row>
    <row r="466" spans="1:19">
      <c r="A466" s="11" t="s">
        <v>23</v>
      </c>
      <c r="B466" s="390"/>
      <c r="C466" s="391"/>
      <c r="D466" s="391"/>
      <c r="E466" s="392"/>
      <c r="F466" s="55">
        <v>0</v>
      </c>
      <c r="G466" s="390"/>
      <c r="H466" s="392"/>
      <c r="I466" s="57">
        <f t="shared" si="248"/>
        <v>0</v>
      </c>
      <c r="J466" s="5"/>
      <c r="K466" s="23" t="s">
        <v>23</v>
      </c>
      <c r="L466" s="390"/>
      <c r="M466" s="391"/>
      <c r="N466" s="391"/>
      <c r="O466" s="392"/>
      <c r="P466" s="58">
        <v>0</v>
      </c>
      <c r="Q466" s="390"/>
      <c r="R466" s="397"/>
      <c r="S466" s="60">
        <f t="shared" si="249"/>
        <v>0</v>
      </c>
    </row>
    <row r="467" spans="1:19">
      <c r="A467" s="12" t="s">
        <v>19</v>
      </c>
      <c r="B467" s="390"/>
      <c r="C467" s="391"/>
      <c r="D467" s="391"/>
      <c r="E467" s="392"/>
      <c r="F467" s="61">
        <v>0</v>
      </c>
      <c r="G467" s="390"/>
      <c r="H467" s="392"/>
      <c r="I467" s="63">
        <f t="shared" si="248"/>
        <v>0</v>
      </c>
      <c r="J467" s="5"/>
      <c r="K467" s="24" t="s">
        <v>19</v>
      </c>
      <c r="L467" s="390"/>
      <c r="M467" s="391"/>
      <c r="N467" s="391"/>
      <c r="O467" s="392"/>
      <c r="P467" s="61">
        <v>0</v>
      </c>
      <c r="Q467" s="390"/>
      <c r="R467" s="397"/>
      <c r="S467" s="65">
        <f t="shared" si="249"/>
        <v>0</v>
      </c>
    </row>
    <row r="468" spans="1:19">
      <c r="A468" s="11" t="s">
        <v>20</v>
      </c>
      <c r="B468" s="390"/>
      <c r="C468" s="391"/>
      <c r="D468" s="391"/>
      <c r="E468" s="392"/>
      <c r="F468" s="55">
        <v>0</v>
      </c>
      <c r="G468" s="390"/>
      <c r="H468" s="392"/>
      <c r="I468" s="57">
        <f t="shared" si="248"/>
        <v>0</v>
      </c>
      <c r="J468" s="5"/>
      <c r="K468" s="23" t="s">
        <v>20</v>
      </c>
      <c r="L468" s="390"/>
      <c r="M468" s="391"/>
      <c r="N468" s="391"/>
      <c r="O468" s="392"/>
      <c r="P468" s="58">
        <v>0</v>
      </c>
      <c r="Q468" s="390"/>
      <c r="R468" s="397"/>
      <c r="S468" s="60">
        <f t="shared" si="249"/>
        <v>0</v>
      </c>
    </row>
    <row r="469" spans="1:19" ht="15" thickBot="1">
      <c r="A469" s="13" t="s">
        <v>11</v>
      </c>
      <c r="B469" s="393"/>
      <c r="C469" s="394"/>
      <c r="D469" s="394"/>
      <c r="E469" s="395"/>
      <c r="F469" s="66">
        <v>0</v>
      </c>
      <c r="G469" s="393"/>
      <c r="H469" s="395"/>
      <c r="I469" s="68">
        <f t="shared" si="248"/>
        <v>0</v>
      </c>
      <c r="J469" s="5"/>
      <c r="K469" s="25" t="s">
        <v>11</v>
      </c>
      <c r="L469" s="393"/>
      <c r="M469" s="394"/>
      <c r="N469" s="394"/>
      <c r="O469" s="395"/>
      <c r="P469" s="66">
        <v>0</v>
      </c>
      <c r="Q469" s="393"/>
      <c r="R469" s="398"/>
      <c r="S469" s="70">
        <f t="shared" si="249"/>
        <v>0</v>
      </c>
    </row>
    <row r="470" spans="1:19" ht="15">
      <c r="A470" s="14" t="s">
        <v>26</v>
      </c>
      <c r="B470" s="71">
        <f>SUM(B449:B465)</f>
        <v>0</v>
      </c>
      <c r="C470" s="71">
        <f t="shared" ref="C470:I470" si="250">SUM(C449:C465)</f>
        <v>0</v>
      </c>
      <c r="D470" s="71">
        <f t="shared" si="250"/>
        <v>0</v>
      </c>
      <c r="E470" s="71">
        <f t="shared" si="250"/>
        <v>0</v>
      </c>
      <c r="F470" s="71">
        <f t="shared" si="250"/>
        <v>497.04746515719046</v>
      </c>
      <c r="G470" s="71">
        <f t="shared" si="250"/>
        <v>0</v>
      </c>
      <c r="H470" s="72">
        <f t="shared" si="250"/>
        <v>0</v>
      </c>
      <c r="I470" s="44">
        <f t="shared" si="250"/>
        <v>497.04746515719046</v>
      </c>
      <c r="J470" s="5"/>
      <c r="K470" s="26" t="s">
        <v>26</v>
      </c>
      <c r="L470" s="71">
        <f>SUM(L449:L465)</f>
        <v>0</v>
      </c>
      <c r="M470" s="71">
        <f t="shared" ref="M470:S470" si="251">SUM(M449:M465)</f>
        <v>0</v>
      </c>
      <c r="N470" s="71">
        <f t="shared" si="251"/>
        <v>0</v>
      </c>
      <c r="O470" s="71">
        <f t="shared" si="251"/>
        <v>0</v>
      </c>
      <c r="P470" s="71">
        <f t="shared" si="251"/>
        <v>0</v>
      </c>
      <c r="Q470" s="71">
        <f t="shared" si="251"/>
        <v>0</v>
      </c>
      <c r="R470" s="71">
        <f t="shared" si="251"/>
        <v>0</v>
      </c>
      <c r="S470" s="73">
        <f t="shared" si="251"/>
        <v>0</v>
      </c>
    </row>
    <row r="471" spans="1:19" ht="15" thickBot="1">
      <c r="A471" s="15" t="s">
        <v>100</v>
      </c>
      <c r="B471" s="100">
        <f>IF($I470=0,"-",B470/$I470)</f>
        <v>0</v>
      </c>
      <c r="C471" s="100">
        <f t="shared" ref="C471:H471" si="252">IF($I470=0,"-",C470/$I470)</f>
        <v>0</v>
      </c>
      <c r="D471" s="100">
        <f t="shared" si="252"/>
        <v>0</v>
      </c>
      <c r="E471" s="100">
        <f t="shared" si="252"/>
        <v>0</v>
      </c>
      <c r="F471" s="100">
        <f t="shared" si="252"/>
        <v>1</v>
      </c>
      <c r="G471" s="100">
        <f t="shared" si="252"/>
        <v>0</v>
      </c>
      <c r="H471" s="101">
        <f t="shared" si="252"/>
        <v>0</v>
      </c>
      <c r="I471" s="102">
        <f>SUM(B471:H471)</f>
        <v>1</v>
      </c>
      <c r="J471" s="2"/>
      <c r="K471" s="27" t="s">
        <v>100</v>
      </c>
      <c r="L471" s="76" t="str">
        <f>IF($S470=0,"-",L470/$S470)</f>
        <v>-</v>
      </c>
      <c r="M471" s="76" t="str">
        <f t="shared" ref="M471:R471" si="253">IF($S470=0,"-",M470/$S470)</f>
        <v>-</v>
      </c>
      <c r="N471" s="76" t="str">
        <f t="shared" si="253"/>
        <v>-</v>
      </c>
      <c r="O471" s="76" t="str">
        <f t="shared" si="253"/>
        <v>-</v>
      </c>
      <c r="P471" s="76" t="str">
        <f t="shared" si="253"/>
        <v>-</v>
      </c>
      <c r="Q471" s="76" t="str">
        <f t="shared" si="253"/>
        <v>-</v>
      </c>
      <c r="R471" s="77" t="str">
        <f t="shared" si="253"/>
        <v>-</v>
      </c>
      <c r="S471" s="78">
        <f>SUM(L471:R471)</f>
        <v>0</v>
      </c>
    </row>
    <row r="472" spans="1:19" ht="15" thickBot="1">
      <c r="A472" s="16"/>
      <c r="B472" s="16"/>
      <c r="C472" s="16"/>
      <c r="D472" s="16"/>
      <c r="E472" s="16"/>
      <c r="F472" s="16"/>
      <c r="G472" s="16"/>
      <c r="H472" s="16"/>
      <c r="I472" s="16"/>
      <c r="K472" s="16"/>
      <c r="L472" s="16"/>
      <c r="M472" s="16"/>
      <c r="N472" s="16"/>
      <c r="O472" s="16"/>
      <c r="P472" s="16"/>
      <c r="Q472" s="16"/>
      <c r="R472" s="16"/>
      <c r="S472" s="16"/>
    </row>
    <row r="473" spans="1:19" ht="28.5">
      <c r="A473" s="433" t="s">
        <v>42</v>
      </c>
      <c r="B473" s="37" t="s">
        <v>0</v>
      </c>
      <c r="C473" s="37" t="s">
        <v>1</v>
      </c>
      <c r="D473" s="37" t="s">
        <v>2</v>
      </c>
      <c r="E473" s="37" t="s">
        <v>3</v>
      </c>
      <c r="F473" s="37" t="s">
        <v>27</v>
      </c>
      <c r="G473" s="37" t="s">
        <v>4</v>
      </c>
      <c r="H473" s="37" t="s">
        <v>5</v>
      </c>
      <c r="I473" s="38" t="s">
        <v>6</v>
      </c>
      <c r="K473" s="385" t="s">
        <v>42</v>
      </c>
      <c r="L473" s="39" t="s">
        <v>0</v>
      </c>
      <c r="M473" s="39" t="s">
        <v>1</v>
      </c>
      <c r="N473" s="39" t="s">
        <v>2</v>
      </c>
      <c r="O473" s="39" t="s">
        <v>3</v>
      </c>
      <c r="P473" s="39" t="s">
        <v>27</v>
      </c>
      <c r="Q473" s="39" t="s">
        <v>4</v>
      </c>
      <c r="R473" s="39" t="s">
        <v>5</v>
      </c>
      <c r="S473" s="40" t="s">
        <v>6</v>
      </c>
    </row>
    <row r="474" spans="1:19" ht="15" customHeight="1">
      <c r="A474" s="434" t="s">
        <v>42</v>
      </c>
      <c r="B474" s="372" t="s">
        <v>109</v>
      </c>
      <c r="C474" s="373"/>
      <c r="D474" s="373"/>
      <c r="E474" s="373"/>
      <c r="F474" s="373"/>
      <c r="G474" s="373"/>
      <c r="H474" s="373"/>
      <c r="I474" s="374"/>
      <c r="K474" s="386" t="s">
        <v>42</v>
      </c>
      <c r="L474" s="369" t="s">
        <v>109</v>
      </c>
      <c r="M474" s="370"/>
      <c r="N474" s="370"/>
      <c r="O474" s="370"/>
      <c r="P474" s="370"/>
      <c r="Q474" s="370"/>
      <c r="R474" s="370"/>
      <c r="S474" s="371"/>
    </row>
    <row r="475" spans="1:19" ht="15">
      <c r="A475" s="7" t="s">
        <v>7</v>
      </c>
      <c r="B475" s="387"/>
      <c r="C475" s="388"/>
      <c r="D475" s="388"/>
      <c r="E475" s="389"/>
      <c r="F475" s="42">
        <v>0</v>
      </c>
      <c r="G475" s="387"/>
      <c r="H475" s="389"/>
      <c r="I475" s="44">
        <f>SUM(B475:H475)</f>
        <v>0</v>
      </c>
      <c r="J475" s="5"/>
      <c r="K475" s="28" t="s">
        <v>7</v>
      </c>
      <c r="L475" s="387"/>
      <c r="M475" s="388"/>
      <c r="N475" s="388"/>
      <c r="O475" s="389"/>
      <c r="P475" s="42">
        <v>0</v>
      </c>
      <c r="Q475" s="387"/>
      <c r="R475" s="396"/>
      <c r="S475" s="83">
        <f>SUM(L475:R475)</f>
        <v>0</v>
      </c>
    </row>
    <row r="476" spans="1:19" ht="15">
      <c r="A476" s="8" t="s">
        <v>8</v>
      </c>
      <c r="B476" s="390"/>
      <c r="C476" s="391"/>
      <c r="D476" s="391"/>
      <c r="E476" s="392"/>
      <c r="F476" s="48">
        <v>0</v>
      </c>
      <c r="G476" s="390"/>
      <c r="H476" s="392"/>
      <c r="I476" s="50">
        <f t="shared" ref="I476:I495" si="254">SUM(B476:H476)</f>
        <v>0</v>
      </c>
      <c r="J476" s="5"/>
      <c r="K476" s="20" t="s">
        <v>8</v>
      </c>
      <c r="L476" s="390"/>
      <c r="M476" s="391"/>
      <c r="N476" s="391"/>
      <c r="O476" s="392"/>
      <c r="P476" s="51">
        <v>0</v>
      </c>
      <c r="Q476" s="390"/>
      <c r="R476" s="397"/>
      <c r="S476" s="53">
        <f t="shared" ref="S476:S495" si="255">SUM(L476:R476)</f>
        <v>0</v>
      </c>
    </row>
    <row r="477" spans="1:19" ht="15">
      <c r="A477" s="9" t="s">
        <v>10</v>
      </c>
      <c r="B477" s="390"/>
      <c r="C477" s="391"/>
      <c r="D477" s="391"/>
      <c r="E477" s="392"/>
      <c r="F477" s="45">
        <v>0</v>
      </c>
      <c r="G477" s="390"/>
      <c r="H477" s="392"/>
      <c r="I477" s="44">
        <f t="shared" si="254"/>
        <v>0</v>
      </c>
      <c r="J477" s="5"/>
      <c r="K477" s="21" t="s">
        <v>10</v>
      </c>
      <c r="L477" s="390"/>
      <c r="M477" s="391"/>
      <c r="N477" s="391"/>
      <c r="O477" s="392"/>
      <c r="P477" s="45">
        <v>0</v>
      </c>
      <c r="Q477" s="390"/>
      <c r="R477" s="397"/>
      <c r="S477" s="47">
        <f t="shared" si="255"/>
        <v>0</v>
      </c>
    </row>
    <row r="478" spans="1:19" ht="15">
      <c r="A478" s="8" t="s">
        <v>53</v>
      </c>
      <c r="B478" s="390"/>
      <c r="C478" s="391"/>
      <c r="D478" s="391"/>
      <c r="E478" s="392"/>
      <c r="F478" s="48">
        <v>0</v>
      </c>
      <c r="G478" s="390"/>
      <c r="H478" s="392"/>
      <c r="I478" s="50">
        <f t="shared" si="254"/>
        <v>0</v>
      </c>
      <c r="J478" s="5"/>
      <c r="K478" s="20" t="s">
        <v>53</v>
      </c>
      <c r="L478" s="390"/>
      <c r="M478" s="391"/>
      <c r="N478" s="391"/>
      <c r="O478" s="392"/>
      <c r="P478" s="51">
        <v>0</v>
      </c>
      <c r="Q478" s="390"/>
      <c r="R478" s="397"/>
      <c r="S478" s="53">
        <f t="shared" si="255"/>
        <v>0</v>
      </c>
    </row>
    <row r="479" spans="1:19" ht="15">
      <c r="A479" s="9" t="s">
        <v>16</v>
      </c>
      <c r="B479" s="390"/>
      <c r="C479" s="391"/>
      <c r="D479" s="391"/>
      <c r="E479" s="392"/>
      <c r="F479" s="45">
        <v>0</v>
      </c>
      <c r="G479" s="390"/>
      <c r="H479" s="392"/>
      <c r="I479" s="44">
        <f t="shared" si="254"/>
        <v>0</v>
      </c>
      <c r="J479" s="5"/>
      <c r="K479" s="21" t="s">
        <v>16</v>
      </c>
      <c r="L479" s="390"/>
      <c r="M479" s="391"/>
      <c r="N479" s="391"/>
      <c r="O479" s="392"/>
      <c r="P479" s="45">
        <v>0</v>
      </c>
      <c r="Q479" s="390"/>
      <c r="R479" s="397"/>
      <c r="S479" s="47">
        <f t="shared" si="255"/>
        <v>0</v>
      </c>
    </row>
    <row r="480" spans="1:19" ht="15">
      <c r="A480" s="8" t="s">
        <v>65</v>
      </c>
      <c r="B480" s="390"/>
      <c r="C480" s="391"/>
      <c r="D480" s="391"/>
      <c r="E480" s="392"/>
      <c r="F480" s="48">
        <v>0</v>
      </c>
      <c r="G480" s="390"/>
      <c r="H480" s="392"/>
      <c r="I480" s="50">
        <f t="shared" si="254"/>
        <v>0</v>
      </c>
      <c r="J480" s="5"/>
      <c r="K480" s="20" t="s">
        <v>65</v>
      </c>
      <c r="L480" s="390"/>
      <c r="M480" s="391"/>
      <c r="N480" s="391"/>
      <c r="O480" s="392"/>
      <c r="P480" s="51">
        <v>0</v>
      </c>
      <c r="Q480" s="390"/>
      <c r="R480" s="397"/>
      <c r="S480" s="53">
        <f t="shared" si="255"/>
        <v>0</v>
      </c>
    </row>
    <row r="481" spans="1:19" ht="15">
      <c r="A481" s="9" t="s">
        <v>55</v>
      </c>
      <c r="B481" s="390"/>
      <c r="C481" s="391"/>
      <c r="D481" s="391"/>
      <c r="E481" s="392"/>
      <c r="F481" s="45">
        <v>8618.6287668705882</v>
      </c>
      <c r="G481" s="390"/>
      <c r="H481" s="392"/>
      <c r="I481" s="44">
        <f t="shared" si="254"/>
        <v>8618.6287668705882</v>
      </c>
      <c r="J481" s="5"/>
      <c r="K481" s="21" t="s">
        <v>55</v>
      </c>
      <c r="L481" s="390"/>
      <c r="M481" s="391"/>
      <c r="N481" s="391"/>
      <c r="O481" s="392"/>
      <c r="P481" s="45">
        <v>3043.0009646718281</v>
      </c>
      <c r="Q481" s="390"/>
      <c r="R481" s="397"/>
      <c r="S481" s="47">
        <f t="shared" si="255"/>
        <v>3043.0009646718281</v>
      </c>
    </row>
    <row r="482" spans="1:19" ht="15">
      <c r="A482" s="8" t="s">
        <v>12</v>
      </c>
      <c r="B482" s="390"/>
      <c r="C482" s="391"/>
      <c r="D482" s="391"/>
      <c r="E482" s="392"/>
      <c r="F482" s="48">
        <v>3882.1062686868636</v>
      </c>
      <c r="G482" s="390"/>
      <c r="H482" s="392"/>
      <c r="I482" s="50">
        <f t="shared" si="254"/>
        <v>3882.1062686868636</v>
      </c>
      <c r="J482" s="5"/>
      <c r="K482" s="20" t="s">
        <v>12</v>
      </c>
      <c r="L482" s="390"/>
      <c r="M482" s="391"/>
      <c r="N482" s="391"/>
      <c r="O482" s="392"/>
      <c r="P482" s="51">
        <v>1430.4415394168568</v>
      </c>
      <c r="Q482" s="390"/>
      <c r="R482" s="397"/>
      <c r="S482" s="53">
        <f t="shared" si="255"/>
        <v>1430.4415394168568</v>
      </c>
    </row>
    <row r="483" spans="1:19" ht="15">
      <c r="A483" s="9" t="s">
        <v>56</v>
      </c>
      <c r="B483" s="390"/>
      <c r="C483" s="391"/>
      <c r="D483" s="391"/>
      <c r="E483" s="392"/>
      <c r="F483" s="45">
        <v>0</v>
      </c>
      <c r="G483" s="390"/>
      <c r="H483" s="392"/>
      <c r="I483" s="44">
        <f t="shared" si="254"/>
        <v>0</v>
      </c>
      <c r="J483" s="5"/>
      <c r="K483" s="21" t="s">
        <v>56</v>
      </c>
      <c r="L483" s="390"/>
      <c r="M483" s="391"/>
      <c r="N483" s="391"/>
      <c r="O483" s="392"/>
      <c r="P483" s="45">
        <v>0</v>
      </c>
      <c r="Q483" s="390"/>
      <c r="R483" s="397"/>
      <c r="S483" s="47">
        <f t="shared" si="255"/>
        <v>0</v>
      </c>
    </row>
    <row r="484" spans="1:19" ht="15">
      <c r="A484" s="8" t="s">
        <v>17</v>
      </c>
      <c r="B484" s="390"/>
      <c r="C484" s="391"/>
      <c r="D484" s="391"/>
      <c r="E484" s="392"/>
      <c r="F484" s="48">
        <v>4.1162326313251283</v>
      </c>
      <c r="G484" s="390"/>
      <c r="H484" s="392"/>
      <c r="I484" s="50">
        <f t="shared" si="254"/>
        <v>4.1162326313251283</v>
      </c>
      <c r="J484" s="5"/>
      <c r="K484" s="20" t="s">
        <v>17</v>
      </c>
      <c r="L484" s="390"/>
      <c r="M484" s="391"/>
      <c r="N484" s="391"/>
      <c r="O484" s="392"/>
      <c r="P484" s="51">
        <v>0.4360993478037698</v>
      </c>
      <c r="Q484" s="390"/>
      <c r="R484" s="397"/>
      <c r="S484" s="53">
        <f t="shared" si="255"/>
        <v>0.4360993478037698</v>
      </c>
    </row>
    <row r="485" spans="1:19" ht="15">
      <c r="A485" s="9" t="s">
        <v>141</v>
      </c>
      <c r="B485" s="390"/>
      <c r="C485" s="391"/>
      <c r="D485" s="391"/>
      <c r="E485" s="392"/>
      <c r="F485" s="45">
        <v>0.69621470874573099</v>
      </c>
      <c r="G485" s="390"/>
      <c r="H485" s="392"/>
      <c r="I485" s="44">
        <f t="shared" si="254"/>
        <v>0.69621470874573099</v>
      </c>
      <c r="J485" s="5"/>
      <c r="K485" s="21" t="s">
        <v>141</v>
      </c>
      <c r="L485" s="390"/>
      <c r="M485" s="391"/>
      <c r="N485" s="391"/>
      <c r="O485" s="392"/>
      <c r="P485" s="45">
        <v>-7.7218629134767625E-4</v>
      </c>
      <c r="Q485" s="390"/>
      <c r="R485" s="397"/>
      <c r="S485" s="47">
        <f t="shared" si="255"/>
        <v>-7.7218629134767625E-4</v>
      </c>
    </row>
    <row r="486" spans="1:19" ht="15">
      <c r="A486" s="8" t="s">
        <v>25</v>
      </c>
      <c r="B486" s="390"/>
      <c r="C486" s="391"/>
      <c r="D486" s="391"/>
      <c r="E486" s="392"/>
      <c r="F486" s="48">
        <v>152.22266298806016</v>
      </c>
      <c r="G486" s="390"/>
      <c r="H486" s="392"/>
      <c r="I486" s="50">
        <f t="shared" si="254"/>
        <v>152.22266298806016</v>
      </c>
      <c r="J486" s="5"/>
      <c r="K486" s="20" t="s">
        <v>25</v>
      </c>
      <c r="L486" s="390"/>
      <c r="M486" s="391"/>
      <c r="N486" s="391"/>
      <c r="O486" s="392"/>
      <c r="P486" s="51">
        <v>0</v>
      </c>
      <c r="Q486" s="390"/>
      <c r="R486" s="397"/>
      <c r="S486" s="53">
        <f t="shared" si="255"/>
        <v>0</v>
      </c>
    </row>
    <row r="487" spans="1:19" ht="15">
      <c r="A487" s="9" t="s">
        <v>24</v>
      </c>
      <c r="B487" s="390"/>
      <c r="C487" s="391"/>
      <c r="D487" s="391"/>
      <c r="E487" s="392"/>
      <c r="F487" s="45">
        <v>0</v>
      </c>
      <c r="G487" s="390"/>
      <c r="H487" s="392"/>
      <c r="I487" s="44">
        <f t="shared" si="254"/>
        <v>0</v>
      </c>
      <c r="J487" s="5"/>
      <c r="K487" s="21" t="s">
        <v>24</v>
      </c>
      <c r="L487" s="390"/>
      <c r="M487" s="391"/>
      <c r="N487" s="391"/>
      <c r="O487" s="392"/>
      <c r="P487" s="45">
        <v>0</v>
      </c>
      <c r="Q487" s="390"/>
      <c r="R487" s="397"/>
      <c r="S487" s="47">
        <f t="shared" si="255"/>
        <v>0</v>
      </c>
    </row>
    <row r="488" spans="1:19" ht="15">
      <c r="A488" s="8" t="s">
        <v>57</v>
      </c>
      <c r="B488" s="390"/>
      <c r="C488" s="391"/>
      <c r="D488" s="391"/>
      <c r="E488" s="392"/>
      <c r="F488" s="48">
        <v>0</v>
      </c>
      <c r="G488" s="390"/>
      <c r="H488" s="392"/>
      <c r="I488" s="50">
        <f t="shared" si="254"/>
        <v>0</v>
      </c>
      <c r="J488" s="5"/>
      <c r="K488" s="20" t="s">
        <v>57</v>
      </c>
      <c r="L488" s="390"/>
      <c r="M488" s="391"/>
      <c r="N488" s="391"/>
      <c r="O488" s="392"/>
      <c r="P488" s="51">
        <v>0</v>
      </c>
      <c r="Q488" s="390"/>
      <c r="R488" s="397"/>
      <c r="S488" s="53">
        <f t="shared" si="255"/>
        <v>0</v>
      </c>
    </row>
    <row r="489" spans="1:19" ht="15">
      <c r="A489" s="9" t="s">
        <v>22</v>
      </c>
      <c r="B489" s="390"/>
      <c r="C489" s="391"/>
      <c r="D489" s="391"/>
      <c r="E489" s="392"/>
      <c r="F489" s="45">
        <v>391.70107606928678</v>
      </c>
      <c r="G489" s="390"/>
      <c r="H489" s="392"/>
      <c r="I489" s="44">
        <f t="shared" si="254"/>
        <v>391.70107606928678</v>
      </c>
      <c r="J489" s="5"/>
      <c r="K489" s="21" t="s">
        <v>22</v>
      </c>
      <c r="L489" s="390"/>
      <c r="M489" s="391"/>
      <c r="N489" s="391"/>
      <c r="O489" s="392"/>
      <c r="P489" s="45">
        <v>155.61971824959718</v>
      </c>
      <c r="Q489" s="390"/>
      <c r="R489" s="397"/>
      <c r="S489" s="47">
        <f t="shared" si="255"/>
        <v>155.61971824959718</v>
      </c>
    </row>
    <row r="490" spans="1:19" ht="15">
      <c r="A490" s="8" t="s">
        <v>21</v>
      </c>
      <c r="B490" s="390"/>
      <c r="C490" s="391"/>
      <c r="D490" s="391"/>
      <c r="E490" s="392"/>
      <c r="F490" s="48">
        <v>0</v>
      </c>
      <c r="G490" s="390"/>
      <c r="H490" s="392"/>
      <c r="I490" s="50">
        <f t="shared" si="254"/>
        <v>0</v>
      </c>
      <c r="J490" s="5"/>
      <c r="K490" s="20" t="s">
        <v>21</v>
      </c>
      <c r="L490" s="390"/>
      <c r="M490" s="391"/>
      <c r="N490" s="391"/>
      <c r="O490" s="392"/>
      <c r="P490" s="51">
        <v>0</v>
      </c>
      <c r="Q490" s="390"/>
      <c r="R490" s="397"/>
      <c r="S490" s="53">
        <f t="shared" si="255"/>
        <v>0</v>
      </c>
    </row>
    <row r="491" spans="1:19" ht="15">
      <c r="A491" s="10" t="s">
        <v>61</v>
      </c>
      <c r="B491" s="390"/>
      <c r="C491" s="391"/>
      <c r="D491" s="391"/>
      <c r="E491" s="392"/>
      <c r="F491" s="45">
        <v>0</v>
      </c>
      <c r="G491" s="390"/>
      <c r="H491" s="392"/>
      <c r="I491" s="44">
        <f t="shared" si="254"/>
        <v>0</v>
      </c>
      <c r="J491" s="5"/>
      <c r="K491" s="22" t="s">
        <v>61</v>
      </c>
      <c r="L491" s="390"/>
      <c r="M491" s="391"/>
      <c r="N491" s="391"/>
      <c r="O491" s="392"/>
      <c r="P491" s="45">
        <v>0</v>
      </c>
      <c r="Q491" s="390"/>
      <c r="R491" s="397"/>
      <c r="S491" s="47">
        <f t="shared" si="255"/>
        <v>0</v>
      </c>
    </row>
    <row r="492" spans="1:19">
      <c r="A492" s="11" t="s">
        <v>23</v>
      </c>
      <c r="B492" s="390"/>
      <c r="C492" s="391"/>
      <c r="D492" s="391"/>
      <c r="E492" s="392"/>
      <c r="F492" s="55">
        <v>0</v>
      </c>
      <c r="G492" s="390"/>
      <c r="H492" s="392"/>
      <c r="I492" s="57">
        <f t="shared" si="254"/>
        <v>0</v>
      </c>
      <c r="J492" s="5"/>
      <c r="K492" s="23" t="s">
        <v>23</v>
      </c>
      <c r="L492" s="390"/>
      <c r="M492" s="391"/>
      <c r="N492" s="391"/>
      <c r="O492" s="392"/>
      <c r="P492" s="58">
        <v>0</v>
      </c>
      <c r="Q492" s="390"/>
      <c r="R492" s="397"/>
      <c r="S492" s="60">
        <f t="shared" si="255"/>
        <v>0</v>
      </c>
    </row>
    <row r="493" spans="1:19">
      <c r="A493" s="12" t="s">
        <v>19</v>
      </c>
      <c r="B493" s="390"/>
      <c r="C493" s="391"/>
      <c r="D493" s="391"/>
      <c r="E493" s="392"/>
      <c r="F493" s="61">
        <v>0</v>
      </c>
      <c r="G493" s="390"/>
      <c r="H493" s="392"/>
      <c r="I493" s="63">
        <f t="shared" si="254"/>
        <v>0</v>
      </c>
      <c r="J493" s="5"/>
      <c r="K493" s="24" t="s">
        <v>19</v>
      </c>
      <c r="L493" s="390"/>
      <c r="M493" s="391"/>
      <c r="N493" s="391"/>
      <c r="O493" s="392"/>
      <c r="P493" s="61">
        <v>0</v>
      </c>
      <c r="Q493" s="390"/>
      <c r="R493" s="397"/>
      <c r="S493" s="65">
        <f t="shared" si="255"/>
        <v>0</v>
      </c>
    </row>
    <row r="494" spans="1:19">
      <c r="A494" s="11" t="s">
        <v>20</v>
      </c>
      <c r="B494" s="390"/>
      <c r="C494" s="391"/>
      <c r="D494" s="391"/>
      <c r="E494" s="392"/>
      <c r="F494" s="55">
        <v>0</v>
      </c>
      <c r="G494" s="390"/>
      <c r="H494" s="392"/>
      <c r="I494" s="57">
        <f t="shared" si="254"/>
        <v>0</v>
      </c>
      <c r="J494" s="5"/>
      <c r="K494" s="23" t="s">
        <v>20</v>
      </c>
      <c r="L494" s="390"/>
      <c r="M494" s="391"/>
      <c r="N494" s="391"/>
      <c r="O494" s="392"/>
      <c r="P494" s="58">
        <v>0</v>
      </c>
      <c r="Q494" s="390"/>
      <c r="R494" s="397"/>
      <c r="S494" s="60">
        <f t="shared" si="255"/>
        <v>0</v>
      </c>
    </row>
    <row r="495" spans="1:19" ht="15" thickBot="1">
      <c r="A495" s="13" t="s">
        <v>11</v>
      </c>
      <c r="B495" s="393"/>
      <c r="C495" s="394"/>
      <c r="D495" s="394"/>
      <c r="E495" s="395"/>
      <c r="F495" s="66">
        <v>0</v>
      </c>
      <c r="G495" s="393"/>
      <c r="H495" s="395"/>
      <c r="I495" s="68">
        <f t="shared" si="254"/>
        <v>0</v>
      </c>
      <c r="J495" s="5"/>
      <c r="K495" s="25" t="s">
        <v>11</v>
      </c>
      <c r="L495" s="393"/>
      <c r="M495" s="394"/>
      <c r="N495" s="394"/>
      <c r="O495" s="395"/>
      <c r="P495" s="66">
        <v>0</v>
      </c>
      <c r="Q495" s="393"/>
      <c r="R495" s="398"/>
      <c r="S495" s="70">
        <f t="shared" si="255"/>
        <v>0</v>
      </c>
    </row>
    <row r="496" spans="1:19" ht="15">
      <c r="A496" s="14" t="s">
        <v>26</v>
      </c>
      <c r="B496" s="71">
        <f>SUM(B475:B491)</f>
        <v>0</v>
      </c>
      <c r="C496" s="71">
        <f t="shared" ref="C496:I496" si="256">SUM(C475:C491)</f>
        <v>0</v>
      </c>
      <c r="D496" s="71">
        <f t="shared" si="256"/>
        <v>0</v>
      </c>
      <c r="E496" s="71">
        <f t="shared" si="256"/>
        <v>0</v>
      </c>
      <c r="F496" s="71">
        <f t="shared" si="256"/>
        <v>13049.471221954869</v>
      </c>
      <c r="G496" s="71">
        <f t="shared" si="256"/>
        <v>0</v>
      </c>
      <c r="H496" s="72">
        <f t="shared" si="256"/>
        <v>0</v>
      </c>
      <c r="I496" s="44">
        <f t="shared" si="256"/>
        <v>13049.471221954869</v>
      </c>
      <c r="J496" s="5"/>
      <c r="K496" s="26" t="s">
        <v>26</v>
      </c>
      <c r="L496" s="71">
        <f>SUM(L475:L491)</f>
        <v>0</v>
      </c>
      <c r="M496" s="71">
        <f t="shared" ref="M496:S496" si="257">SUM(M475:M491)</f>
        <v>0</v>
      </c>
      <c r="N496" s="71">
        <f t="shared" si="257"/>
        <v>0</v>
      </c>
      <c r="O496" s="71">
        <f t="shared" si="257"/>
        <v>0</v>
      </c>
      <c r="P496" s="71">
        <f t="shared" si="257"/>
        <v>4629.4975494997952</v>
      </c>
      <c r="Q496" s="71">
        <f t="shared" si="257"/>
        <v>0</v>
      </c>
      <c r="R496" s="71">
        <f t="shared" si="257"/>
        <v>0</v>
      </c>
      <c r="S496" s="73">
        <f t="shared" si="257"/>
        <v>4629.4975494997952</v>
      </c>
    </row>
    <row r="497" spans="1:19" ht="15" thickBot="1">
      <c r="A497" s="15" t="s">
        <v>100</v>
      </c>
      <c r="B497" s="100">
        <f>IF($I496=0,"-",B496/$I496)</f>
        <v>0</v>
      </c>
      <c r="C497" s="100">
        <f t="shared" ref="C497:H497" si="258">IF($I496=0,"-",C496/$I496)</f>
        <v>0</v>
      </c>
      <c r="D497" s="100">
        <f t="shared" si="258"/>
        <v>0</v>
      </c>
      <c r="E497" s="100">
        <f t="shared" si="258"/>
        <v>0</v>
      </c>
      <c r="F497" s="100">
        <f t="shared" si="258"/>
        <v>1</v>
      </c>
      <c r="G497" s="100">
        <f t="shared" si="258"/>
        <v>0</v>
      </c>
      <c r="H497" s="101">
        <f t="shared" si="258"/>
        <v>0</v>
      </c>
      <c r="I497" s="102">
        <f>SUM(B497:H497)</f>
        <v>1</v>
      </c>
      <c r="J497" s="2"/>
      <c r="K497" s="27" t="s">
        <v>100</v>
      </c>
      <c r="L497" s="76">
        <f>IF($S496=0,"-",L496/$S496)</f>
        <v>0</v>
      </c>
      <c r="M497" s="76">
        <f t="shared" ref="M497:R497" si="259">IF($S496=0,"-",M496/$S496)</f>
        <v>0</v>
      </c>
      <c r="N497" s="76">
        <f t="shared" si="259"/>
        <v>0</v>
      </c>
      <c r="O497" s="76">
        <f t="shared" si="259"/>
        <v>0</v>
      </c>
      <c r="P497" s="76">
        <f t="shared" si="259"/>
        <v>1</v>
      </c>
      <c r="Q497" s="76">
        <f t="shared" si="259"/>
        <v>0</v>
      </c>
      <c r="R497" s="77">
        <f t="shared" si="259"/>
        <v>0</v>
      </c>
      <c r="S497" s="78">
        <f>SUM(L497:R497)</f>
        <v>1</v>
      </c>
    </row>
    <row r="498" spans="1:19" ht="15" thickBot="1">
      <c r="A498" s="16"/>
      <c r="B498" s="16"/>
      <c r="C498" s="16"/>
      <c r="D498" s="16"/>
      <c r="E498" s="16"/>
      <c r="F498" s="16"/>
      <c r="G498" s="16"/>
      <c r="H498" s="16"/>
      <c r="I498" s="16"/>
      <c r="K498" s="16"/>
      <c r="L498" s="16"/>
      <c r="M498" s="16"/>
      <c r="N498" s="16"/>
      <c r="O498" s="16"/>
      <c r="P498" s="16"/>
      <c r="Q498" s="16"/>
      <c r="R498" s="16"/>
      <c r="S498" s="16"/>
    </row>
    <row r="499" spans="1:19" ht="28.5">
      <c r="A499" s="433" t="s">
        <v>43</v>
      </c>
      <c r="B499" s="37" t="s">
        <v>0</v>
      </c>
      <c r="C499" s="37" t="s">
        <v>1</v>
      </c>
      <c r="D499" s="37" t="s">
        <v>2</v>
      </c>
      <c r="E499" s="37" t="s">
        <v>3</v>
      </c>
      <c r="F499" s="37" t="s">
        <v>27</v>
      </c>
      <c r="G499" s="37" t="s">
        <v>4</v>
      </c>
      <c r="H499" s="37" t="s">
        <v>5</v>
      </c>
      <c r="I499" s="38" t="s">
        <v>6</v>
      </c>
      <c r="K499" s="385" t="s">
        <v>43</v>
      </c>
      <c r="L499" s="39" t="s">
        <v>0</v>
      </c>
      <c r="M499" s="39" t="s">
        <v>1</v>
      </c>
      <c r="N499" s="39" t="s">
        <v>2</v>
      </c>
      <c r="O499" s="39" t="s">
        <v>3</v>
      </c>
      <c r="P499" s="39" t="s">
        <v>27</v>
      </c>
      <c r="Q499" s="39" t="s">
        <v>4</v>
      </c>
      <c r="R499" s="39" t="s">
        <v>5</v>
      </c>
      <c r="S499" s="40" t="s">
        <v>6</v>
      </c>
    </row>
    <row r="500" spans="1:19" ht="15" customHeight="1">
      <c r="A500" s="434" t="s">
        <v>43</v>
      </c>
      <c r="B500" s="372" t="s">
        <v>109</v>
      </c>
      <c r="C500" s="373"/>
      <c r="D500" s="373"/>
      <c r="E500" s="373"/>
      <c r="F500" s="373"/>
      <c r="G500" s="373"/>
      <c r="H500" s="373"/>
      <c r="I500" s="374"/>
      <c r="K500" s="386" t="s">
        <v>43</v>
      </c>
      <c r="L500" s="369" t="s">
        <v>109</v>
      </c>
      <c r="M500" s="370"/>
      <c r="N500" s="370"/>
      <c r="O500" s="370"/>
      <c r="P500" s="370"/>
      <c r="Q500" s="370"/>
      <c r="R500" s="370"/>
      <c r="S500" s="371"/>
    </row>
    <row r="501" spans="1:19" ht="15">
      <c r="A501" s="7" t="s">
        <v>7</v>
      </c>
      <c r="B501" s="387"/>
      <c r="C501" s="388"/>
      <c r="D501" s="388"/>
      <c r="E501" s="389"/>
      <c r="F501" s="42">
        <v>0</v>
      </c>
      <c r="G501" s="387"/>
      <c r="H501" s="389"/>
      <c r="I501" s="44">
        <f>SUM(B501:H501)</f>
        <v>0</v>
      </c>
      <c r="J501" s="5"/>
      <c r="K501" s="28" t="s">
        <v>7</v>
      </c>
      <c r="L501" s="387"/>
      <c r="M501" s="388"/>
      <c r="N501" s="388"/>
      <c r="O501" s="389"/>
      <c r="P501" s="42">
        <v>0</v>
      </c>
      <c r="Q501" s="387"/>
      <c r="R501" s="396"/>
      <c r="S501" s="83">
        <f>SUM(L501:R501)</f>
        <v>0</v>
      </c>
    </row>
    <row r="502" spans="1:19" ht="15">
      <c r="A502" s="8" t="s">
        <v>8</v>
      </c>
      <c r="B502" s="390"/>
      <c r="C502" s="391"/>
      <c r="D502" s="391"/>
      <c r="E502" s="392"/>
      <c r="F502" s="48">
        <v>0</v>
      </c>
      <c r="G502" s="390"/>
      <c r="H502" s="392"/>
      <c r="I502" s="50">
        <f t="shared" ref="I502:I521" si="260">SUM(B502:H502)</f>
        <v>0</v>
      </c>
      <c r="J502" s="5"/>
      <c r="K502" s="20" t="s">
        <v>8</v>
      </c>
      <c r="L502" s="390"/>
      <c r="M502" s="391"/>
      <c r="N502" s="391"/>
      <c r="O502" s="392"/>
      <c r="P502" s="51">
        <v>0</v>
      </c>
      <c r="Q502" s="390"/>
      <c r="R502" s="397"/>
      <c r="S502" s="53">
        <f t="shared" ref="S502:S521" si="261">SUM(L502:R502)</f>
        <v>0</v>
      </c>
    </row>
    <row r="503" spans="1:19" ht="15">
      <c r="A503" s="9" t="s">
        <v>10</v>
      </c>
      <c r="B503" s="390"/>
      <c r="C503" s="391"/>
      <c r="D503" s="391"/>
      <c r="E503" s="392"/>
      <c r="F503" s="45">
        <v>0</v>
      </c>
      <c r="G503" s="390"/>
      <c r="H503" s="392"/>
      <c r="I503" s="44">
        <f t="shared" si="260"/>
        <v>0</v>
      </c>
      <c r="J503" s="5"/>
      <c r="K503" s="21" t="s">
        <v>10</v>
      </c>
      <c r="L503" s="390"/>
      <c r="M503" s="391"/>
      <c r="N503" s="391"/>
      <c r="O503" s="392"/>
      <c r="P503" s="45">
        <v>0</v>
      </c>
      <c r="Q503" s="390"/>
      <c r="R503" s="397"/>
      <c r="S503" s="47">
        <f t="shared" si="261"/>
        <v>0</v>
      </c>
    </row>
    <row r="504" spans="1:19" ht="15">
      <c r="A504" s="8" t="s">
        <v>53</v>
      </c>
      <c r="B504" s="390"/>
      <c r="C504" s="391"/>
      <c r="D504" s="391"/>
      <c r="E504" s="392"/>
      <c r="F504" s="48">
        <v>0</v>
      </c>
      <c r="G504" s="390"/>
      <c r="H504" s="392"/>
      <c r="I504" s="50">
        <f t="shared" si="260"/>
        <v>0</v>
      </c>
      <c r="J504" s="5"/>
      <c r="K504" s="20" t="s">
        <v>53</v>
      </c>
      <c r="L504" s="390"/>
      <c r="M504" s="391"/>
      <c r="N504" s="391"/>
      <c r="O504" s="392"/>
      <c r="P504" s="51">
        <v>0</v>
      </c>
      <c r="Q504" s="390"/>
      <c r="R504" s="397"/>
      <c r="S504" s="53">
        <f t="shared" si="261"/>
        <v>0</v>
      </c>
    </row>
    <row r="505" spans="1:19" ht="15">
      <c r="A505" s="9" t="s">
        <v>16</v>
      </c>
      <c r="B505" s="390"/>
      <c r="C505" s="391"/>
      <c r="D505" s="391"/>
      <c r="E505" s="392"/>
      <c r="F505" s="45">
        <v>0</v>
      </c>
      <c r="G505" s="390"/>
      <c r="H505" s="392"/>
      <c r="I505" s="44">
        <f t="shared" si="260"/>
        <v>0</v>
      </c>
      <c r="J505" s="5"/>
      <c r="K505" s="21" t="s">
        <v>16</v>
      </c>
      <c r="L505" s="390"/>
      <c r="M505" s="391"/>
      <c r="N505" s="391"/>
      <c r="O505" s="392"/>
      <c r="P505" s="45">
        <v>0</v>
      </c>
      <c r="Q505" s="390"/>
      <c r="R505" s="397"/>
      <c r="S505" s="47">
        <f t="shared" si="261"/>
        <v>0</v>
      </c>
    </row>
    <row r="506" spans="1:19" ht="15">
      <c r="A506" s="8" t="s">
        <v>65</v>
      </c>
      <c r="B506" s="390"/>
      <c r="C506" s="391"/>
      <c r="D506" s="391"/>
      <c r="E506" s="392"/>
      <c r="F506" s="48">
        <v>0</v>
      </c>
      <c r="G506" s="390"/>
      <c r="H506" s="392"/>
      <c r="I506" s="50">
        <f t="shared" si="260"/>
        <v>0</v>
      </c>
      <c r="J506" s="5"/>
      <c r="K506" s="20" t="s">
        <v>65</v>
      </c>
      <c r="L506" s="390"/>
      <c r="M506" s="391"/>
      <c r="N506" s="391"/>
      <c r="O506" s="392"/>
      <c r="P506" s="51">
        <v>0</v>
      </c>
      <c r="Q506" s="390"/>
      <c r="R506" s="397"/>
      <c r="S506" s="53">
        <f t="shared" si="261"/>
        <v>0</v>
      </c>
    </row>
    <row r="507" spans="1:19" ht="15">
      <c r="A507" s="9" t="s">
        <v>55</v>
      </c>
      <c r="B507" s="390"/>
      <c r="C507" s="391"/>
      <c r="D507" s="391"/>
      <c r="E507" s="392"/>
      <c r="F507" s="45">
        <v>0</v>
      </c>
      <c r="G507" s="390"/>
      <c r="H507" s="392"/>
      <c r="I507" s="44">
        <f t="shared" si="260"/>
        <v>0</v>
      </c>
      <c r="J507" s="5"/>
      <c r="K507" s="21" t="s">
        <v>55</v>
      </c>
      <c r="L507" s="390"/>
      <c r="M507" s="391"/>
      <c r="N507" s="391"/>
      <c r="O507" s="392"/>
      <c r="P507" s="45">
        <v>0</v>
      </c>
      <c r="Q507" s="390"/>
      <c r="R507" s="397"/>
      <c r="S507" s="47">
        <f t="shared" si="261"/>
        <v>0</v>
      </c>
    </row>
    <row r="508" spans="1:19" ht="15">
      <c r="A508" s="8" t="s">
        <v>12</v>
      </c>
      <c r="B508" s="390"/>
      <c r="C508" s="391"/>
      <c r="D508" s="391"/>
      <c r="E508" s="392"/>
      <c r="F508" s="48">
        <v>0</v>
      </c>
      <c r="G508" s="390"/>
      <c r="H508" s="392"/>
      <c r="I508" s="50">
        <f t="shared" si="260"/>
        <v>0</v>
      </c>
      <c r="J508" s="5"/>
      <c r="K508" s="20" t="s">
        <v>12</v>
      </c>
      <c r="L508" s="390"/>
      <c r="M508" s="391"/>
      <c r="N508" s="391"/>
      <c r="O508" s="392"/>
      <c r="P508" s="51">
        <v>0</v>
      </c>
      <c r="Q508" s="390"/>
      <c r="R508" s="397"/>
      <c r="S508" s="53">
        <f t="shared" si="261"/>
        <v>0</v>
      </c>
    </row>
    <row r="509" spans="1:19" ht="15">
      <c r="A509" s="9" t="s">
        <v>56</v>
      </c>
      <c r="B509" s="390"/>
      <c r="C509" s="391"/>
      <c r="D509" s="391"/>
      <c r="E509" s="392"/>
      <c r="F509" s="45">
        <v>0</v>
      </c>
      <c r="G509" s="390"/>
      <c r="H509" s="392"/>
      <c r="I509" s="44">
        <f t="shared" si="260"/>
        <v>0</v>
      </c>
      <c r="J509" s="5"/>
      <c r="K509" s="21" t="s">
        <v>56</v>
      </c>
      <c r="L509" s="390"/>
      <c r="M509" s="391"/>
      <c r="N509" s="391"/>
      <c r="O509" s="392"/>
      <c r="P509" s="45">
        <v>0</v>
      </c>
      <c r="Q509" s="390"/>
      <c r="R509" s="397"/>
      <c r="S509" s="47">
        <f t="shared" si="261"/>
        <v>0</v>
      </c>
    </row>
    <row r="510" spans="1:19" ht="15">
      <c r="A510" s="8" t="s">
        <v>17</v>
      </c>
      <c r="B510" s="390"/>
      <c r="C510" s="391"/>
      <c r="D510" s="391"/>
      <c r="E510" s="392"/>
      <c r="F510" s="48">
        <v>0</v>
      </c>
      <c r="G510" s="390"/>
      <c r="H510" s="392"/>
      <c r="I510" s="50">
        <f t="shared" si="260"/>
        <v>0</v>
      </c>
      <c r="J510" s="5"/>
      <c r="K510" s="20" t="s">
        <v>17</v>
      </c>
      <c r="L510" s="390"/>
      <c r="M510" s="391"/>
      <c r="N510" s="391"/>
      <c r="O510" s="392"/>
      <c r="P510" s="51">
        <v>0</v>
      </c>
      <c r="Q510" s="390"/>
      <c r="R510" s="397"/>
      <c r="S510" s="53">
        <f t="shared" si="261"/>
        <v>0</v>
      </c>
    </row>
    <row r="511" spans="1:19" ht="15">
      <c r="A511" s="9" t="s">
        <v>141</v>
      </c>
      <c r="B511" s="390"/>
      <c r="C511" s="391"/>
      <c r="D511" s="391"/>
      <c r="E511" s="392"/>
      <c r="F511" s="45">
        <v>0</v>
      </c>
      <c r="G511" s="390"/>
      <c r="H511" s="392"/>
      <c r="I511" s="44">
        <f t="shared" si="260"/>
        <v>0</v>
      </c>
      <c r="J511" s="5"/>
      <c r="K511" s="21" t="s">
        <v>141</v>
      </c>
      <c r="L511" s="390"/>
      <c r="M511" s="391"/>
      <c r="N511" s="391"/>
      <c r="O511" s="392"/>
      <c r="P511" s="45">
        <v>0</v>
      </c>
      <c r="Q511" s="390"/>
      <c r="R511" s="397"/>
      <c r="S511" s="47">
        <f t="shared" si="261"/>
        <v>0</v>
      </c>
    </row>
    <row r="512" spans="1:19" ht="15">
      <c r="A512" s="8" t="s">
        <v>25</v>
      </c>
      <c r="B512" s="390"/>
      <c r="C512" s="391"/>
      <c r="D512" s="391"/>
      <c r="E512" s="392"/>
      <c r="F512" s="48">
        <v>0</v>
      </c>
      <c r="G512" s="390"/>
      <c r="H512" s="392"/>
      <c r="I512" s="50">
        <f t="shared" si="260"/>
        <v>0</v>
      </c>
      <c r="J512" s="5"/>
      <c r="K512" s="20" t="s">
        <v>25</v>
      </c>
      <c r="L512" s="390"/>
      <c r="M512" s="391"/>
      <c r="N512" s="391"/>
      <c r="O512" s="392"/>
      <c r="P512" s="51">
        <v>0</v>
      </c>
      <c r="Q512" s="390"/>
      <c r="R512" s="397"/>
      <c r="S512" s="53">
        <f t="shared" si="261"/>
        <v>0</v>
      </c>
    </row>
    <row r="513" spans="1:19" ht="15">
      <c r="A513" s="9" t="s">
        <v>24</v>
      </c>
      <c r="B513" s="390"/>
      <c r="C513" s="391"/>
      <c r="D513" s="391"/>
      <c r="E513" s="392"/>
      <c r="F513" s="45">
        <v>0</v>
      </c>
      <c r="G513" s="390"/>
      <c r="H513" s="392"/>
      <c r="I513" s="44">
        <f t="shared" si="260"/>
        <v>0</v>
      </c>
      <c r="J513" s="5"/>
      <c r="K513" s="21" t="s">
        <v>24</v>
      </c>
      <c r="L513" s="390"/>
      <c r="M513" s="391"/>
      <c r="N513" s="391"/>
      <c r="O513" s="392"/>
      <c r="P513" s="45">
        <v>0</v>
      </c>
      <c r="Q513" s="390"/>
      <c r="R513" s="397"/>
      <c r="S513" s="47">
        <f t="shared" si="261"/>
        <v>0</v>
      </c>
    </row>
    <row r="514" spans="1:19" ht="15">
      <c r="A514" s="8" t="s">
        <v>57</v>
      </c>
      <c r="B514" s="390"/>
      <c r="C514" s="391"/>
      <c r="D514" s="391"/>
      <c r="E514" s="392"/>
      <c r="F514" s="48">
        <v>0</v>
      </c>
      <c r="G514" s="390"/>
      <c r="H514" s="392"/>
      <c r="I514" s="50">
        <f t="shared" si="260"/>
        <v>0</v>
      </c>
      <c r="J514" s="5"/>
      <c r="K514" s="20" t="s">
        <v>57</v>
      </c>
      <c r="L514" s="390"/>
      <c r="M514" s="391"/>
      <c r="N514" s="391"/>
      <c r="O514" s="392"/>
      <c r="P514" s="51">
        <v>0</v>
      </c>
      <c r="Q514" s="390"/>
      <c r="R514" s="397"/>
      <c r="S514" s="53">
        <f t="shared" si="261"/>
        <v>0</v>
      </c>
    </row>
    <row r="515" spans="1:19" ht="15">
      <c r="A515" s="9" t="s">
        <v>22</v>
      </c>
      <c r="B515" s="390"/>
      <c r="C515" s="391"/>
      <c r="D515" s="391"/>
      <c r="E515" s="392"/>
      <c r="F515" s="45">
        <v>0</v>
      </c>
      <c r="G515" s="390"/>
      <c r="H515" s="392"/>
      <c r="I515" s="44">
        <f t="shared" si="260"/>
        <v>0</v>
      </c>
      <c r="J515" s="5"/>
      <c r="K515" s="21" t="s">
        <v>22</v>
      </c>
      <c r="L515" s="390"/>
      <c r="M515" s="391"/>
      <c r="N515" s="391"/>
      <c r="O515" s="392"/>
      <c r="P515" s="45">
        <v>0</v>
      </c>
      <c r="Q515" s="390"/>
      <c r="R515" s="397"/>
      <c r="S515" s="47">
        <f t="shared" si="261"/>
        <v>0</v>
      </c>
    </row>
    <row r="516" spans="1:19" ht="15">
      <c r="A516" s="8" t="s">
        <v>21</v>
      </c>
      <c r="B516" s="390"/>
      <c r="C516" s="391"/>
      <c r="D516" s="391"/>
      <c r="E516" s="392"/>
      <c r="F516" s="48">
        <v>0</v>
      </c>
      <c r="G516" s="390"/>
      <c r="H516" s="392"/>
      <c r="I516" s="50">
        <f t="shared" si="260"/>
        <v>0</v>
      </c>
      <c r="J516" s="5"/>
      <c r="K516" s="20" t="s">
        <v>21</v>
      </c>
      <c r="L516" s="390"/>
      <c r="M516" s="391"/>
      <c r="N516" s="391"/>
      <c r="O516" s="392"/>
      <c r="P516" s="51">
        <v>0</v>
      </c>
      <c r="Q516" s="390"/>
      <c r="R516" s="397"/>
      <c r="S516" s="53">
        <f t="shared" si="261"/>
        <v>0</v>
      </c>
    </row>
    <row r="517" spans="1:19" ht="15">
      <c r="A517" s="10" t="s">
        <v>61</v>
      </c>
      <c r="B517" s="390"/>
      <c r="C517" s="391"/>
      <c r="D517" s="391"/>
      <c r="E517" s="392"/>
      <c r="F517" s="45">
        <v>0</v>
      </c>
      <c r="G517" s="390"/>
      <c r="H517" s="392"/>
      <c r="I517" s="44">
        <f t="shared" si="260"/>
        <v>0</v>
      </c>
      <c r="J517" s="5"/>
      <c r="K517" s="22" t="s">
        <v>61</v>
      </c>
      <c r="L517" s="390"/>
      <c r="M517" s="391"/>
      <c r="N517" s="391"/>
      <c r="O517" s="392"/>
      <c r="P517" s="45">
        <v>0</v>
      </c>
      <c r="Q517" s="390"/>
      <c r="R517" s="397"/>
      <c r="S517" s="47">
        <f t="shared" si="261"/>
        <v>0</v>
      </c>
    </row>
    <row r="518" spans="1:19">
      <c r="A518" s="11" t="s">
        <v>23</v>
      </c>
      <c r="B518" s="390"/>
      <c r="C518" s="391"/>
      <c r="D518" s="391"/>
      <c r="E518" s="392"/>
      <c r="F518" s="55">
        <v>0</v>
      </c>
      <c r="G518" s="390"/>
      <c r="H518" s="392"/>
      <c r="I518" s="57">
        <f t="shared" si="260"/>
        <v>0</v>
      </c>
      <c r="J518" s="5"/>
      <c r="K518" s="23" t="s">
        <v>23</v>
      </c>
      <c r="L518" s="390"/>
      <c r="M518" s="391"/>
      <c r="N518" s="391"/>
      <c r="O518" s="392"/>
      <c r="P518" s="58">
        <v>0</v>
      </c>
      <c r="Q518" s="390"/>
      <c r="R518" s="397"/>
      <c r="S518" s="60">
        <f t="shared" si="261"/>
        <v>0</v>
      </c>
    </row>
    <row r="519" spans="1:19">
      <c r="A519" s="12" t="s">
        <v>19</v>
      </c>
      <c r="B519" s="390"/>
      <c r="C519" s="391"/>
      <c r="D519" s="391"/>
      <c r="E519" s="392"/>
      <c r="F519" s="61">
        <v>0</v>
      </c>
      <c r="G519" s="390"/>
      <c r="H519" s="392"/>
      <c r="I519" s="63">
        <f t="shared" si="260"/>
        <v>0</v>
      </c>
      <c r="J519" s="5"/>
      <c r="K519" s="24" t="s">
        <v>19</v>
      </c>
      <c r="L519" s="390"/>
      <c r="M519" s="391"/>
      <c r="N519" s="391"/>
      <c r="O519" s="392"/>
      <c r="P519" s="61">
        <v>0</v>
      </c>
      <c r="Q519" s="390"/>
      <c r="R519" s="397"/>
      <c r="S519" s="65">
        <f t="shared" si="261"/>
        <v>0</v>
      </c>
    </row>
    <row r="520" spans="1:19">
      <c r="A520" s="11" t="s">
        <v>20</v>
      </c>
      <c r="B520" s="390"/>
      <c r="C520" s="391"/>
      <c r="D520" s="391"/>
      <c r="E520" s="392"/>
      <c r="F520" s="55">
        <v>0</v>
      </c>
      <c r="G520" s="390"/>
      <c r="H520" s="392"/>
      <c r="I520" s="57">
        <f t="shared" si="260"/>
        <v>0</v>
      </c>
      <c r="J520" s="5"/>
      <c r="K520" s="23" t="s">
        <v>20</v>
      </c>
      <c r="L520" s="390"/>
      <c r="M520" s="391"/>
      <c r="N520" s="391"/>
      <c r="O520" s="392"/>
      <c r="P520" s="58">
        <v>0</v>
      </c>
      <c r="Q520" s="390"/>
      <c r="R520" s="397"/>
      <c r="S520" s="60">
        <f t="shared" si="261"/>
        <v>0</v>
      </c>
    </row>
    <row r="521" spans="1:19" ht="15" thickBot="1">
      <c r="A521" s="13" t="s">
        <v>11</v>
      </c>
      <c r="B521" s="393"/>
      <c r="C521" s="394"/>
      <c r="D521" s="394"/>
      <c r="E521" s="395"/>
      <c r="F521" s="66">
        <v>0</v>
      </c>
      <c r="G521" s="393"/>
      <c r="H521" s="395"/>
      <c r="I521" s="68">
        <f t="shared" si="260"/>
        <v>0</v>
      </c>
      <c r="J521" s="5"/>
      <c r="K521" s="25" t="s">
        <v>11</v>
      </c>
      <c r="L521" s="393"/>
      <c r="M521" s="394"/>
      <c r="N521" s="394"/>
      <c r="O521" s="395"/>
      <c r="P521" s="66">
        <v>0</v>
      </c>
      <c r="Q521" s="393"/>
      <c r="R521" s="398"/>
      <c r="S521" s="70">
        <f t="shared" si="261"/>
        <v>0</v>
      </c>
    </row>
    <row r="522" spans="1:19" ht="15">
      <c r="A522" s="14" t="s">
        <v>26</v>
      </c>
      <c r="B522" s="71">
        <f>SUM(B501:B517)</f>
        <v>0</v>
      </c>
      <c r="C522" s="71">
        <f t="shared" ref="C522:I522" si="262">SUM(C501:C517)</f>
        <v>0</v>
      </c>
      <c r="D522" s="71">
        <f t="shared" si="262"/>
        <v>0</v>
      </c>
      <c r="E522" s="71">
        <f t="shared" si="262"/>
        <v>0</v>
      </c>
      <c r="F522" s="71">
        <f t="shared" si="262"/>
        <v>0</v>
      </c>
      <c r="G522" s="71">
        <f t="shared" si="262"/>
        <v>0</v>
      </c>
      <c r="H522" s="72">
        <f t="shared" si="262"/>
        <v>0</v>
      </c>
      <c r="I522" s="44">
        <f t="shared" si="262"/>
        <v>0</v>
      </c>
      <c r="J522" s="5"/>
      <c r="K522" s="26" t="s">
        <v>26</v>
      </c>
      <c r="L522" s="71">
        <f>SUM(L501:L517)</f>
        <v>0</v>
      </c>
      <c r="M522" s="71">
        <f t="shared" ref="M522:S522" si="263">SUM(M501:M517)</f>
        <v>0</v>
      </c>
      <c r="N522" s="71">
        <f t="shared" si="263"/>
        <v>0</v>
      </c>
      <c r="O522" s="71">
        <f t="shared" si="263"/>
        <v>0</v>
      </c>
      <c r="P522" s="71">
        <f t="shared" si="263"/>
        <v>0</v>
      </c>
      <c r="Q522" s="71">
        <f t="shared" si="263"/>
        <v>0</v>
      </c>
      <c r="R522" s="72">
        <f t="shared" si="263"/>
        <v>0</v>
      </c>
      <c r="S522" s="73">
        <f t="shared" si="263"/>
        <v>0</v>
      </c>
    </row>
    <row r="523" spans="1:19" ht="15" thickBot="1">
      <c r="A523" s="15" t="s">
        <v>100</v>
      </c>
      <c r="B523" s="100" t="str">
        <f>IF($I522=0,"-",B522/$I522)</f>
        <v>-</v>
      </c>
      <c r="C523" s="100" t="str">
        <f t="shared" ref="C523:H523" si="264">IF($I522=0,"-",C522/$I522)</f>
        <v>-</v>
      </c>
      <c r="D523" s="100" t="str">
        <f t="shared" si="264"/>
        <v>-</v>
      </c>
      <c r="E523" s="100" t="str">
        <f t="shared" si="264"/>
        <v>-</v>
      </c>
      <c r="F523" s="100" t="str">
        <f t="shared" si="264"/>
        <v>-</v>
      </c>
      <c r="G523" s="100" t="str">
        <f t="shared" si="264"/>
        <v>-</v>
      </c>
      <c r="H523" s="101" t="str">
        <f t="shared" si="264"/>
        <v>-</v>
      </c>
      <c r="I523" s="102">
        <f>SUM(B523:H523)</f>
        <v>0</v>
      </c>
      <c r="J523" s="2"/>
      <c r="K523" s="27" t="s">
        <v>100</v>
      </c>
      <c r="L523" s="76" t="str">
        <f>IF($S522=0,"-",L522/$S522)</f>
        <v>-</v>
      </c>
      <c r="M523" s="76" t="str">
        <f t="shared" ref="M523:R523" si="265">IF($S522=0,"-",M522/$S522)</f>
        <v>-</v>
      </c>
      <c r="N523" s="76" t="str">
        <f t="shared" si="265"/>
        <v>-</v>
      </c>
      <c r="O523" s="76" t="str">
        <f t="shared" si="265"/>
        <v>-</v>
      </c>
      <c r="P523" s="76" t="str">
        <f t="shared" si="265"/>
        <v>-</v>
      </c>
      <c r="Q523" s="76" t="str">
        <f t="shared" si="265"/>
        <v>-</v>
      </c>
      <c r="R523" s="77" t="str">
        <f t="shared" si="265"/>
        <v>-</v>
      </c>
      <c r="S523" s="78">
        <f>SUM(L523:R523)</f>
        <v>0</v>
      </c>
    </row>
    <row r="524" spans="1:19" ht="15" thickBot="1">
      <c r="A524" s="16"/>
      <c r="B524" s="16"/>
      <c r="C524" s="16"/>
      <c r="D524" s="16"/>
      <c r="E524" s="16"/>
      <c r="F524" s="16"/>
      <c r="G524" s="16"/>
      <c r="H524" s="16"/>
      <c r="I524" s="16"/>
      <c r="K524" s="16"/>
      <c r="L524" s="16"/>
      <c r="M524" s="16"/>
      <c r="N524" s="16"/>
      <c r="O524" s="16"/>
      <c r="P524" s="16"/>
      <c r="Q524" s="16"/>
      <c r="R524" s="16"/>
      <c r="S524" s="16"/>
    </row>
    <row r="525" spans="1:19" ht="28.5">
      <c r="A525" s="433" t="s">
        <v>44</v>
      </c>
      <c r="B525" s="37" t="s">
        <v>0</v>
      </c>
      <c r="C525" s="37" t="s">
        <v>1</v>
      </c>
      <c r="D525" s="37" t="s">
        <v>2</v>
      </c>
      <c r="E525" s="37" t="s">
        <v>3</v>
      </c>
      <c r="F525" s="37" t="s">
        <v>27</v>
      </c>
      <c r="G525" s="37" t="s">
        <v>4</v>
      </c>
      <c r="H525" s="37" t="s">
        <v>5</v>
      </c>
      <c r="I525" s="38" t="s">
        <v>6</v>
      </c>
      <c r="K525" s="385" t="s">
        <v>44</v>
      </c>
      <c r="L525" s="39" t="s">
        <v>0</v>
      </c>
      <c r="M525" s="39" t="s">
        <v>1</v>
      </c>
      <c r="N525" s="39" t="s">
        <v>2</v>
      </c>
      <c r="O525" s="39" t="s">
        <v>3</v>
      </c>
      <c r="P525" s="39" t="s">
        <v>27</v>
      </c>
      <c r="Q525" s="39" t="s">
        <v>4</v>
      </c>
      <c r="R525" s="39" t="s">
        <v>5</v>
      </c>
      <c r="S525" s="40" t="s">
        <v>6</v>
      </c>
    </row>
    <row r="526" spans="1:19" ht="15" customHeight="1">
      <c r="A526" s="434" t="s">
        <v>44</v>
      </c>
      <c r="B526" s="372" t="s">
        <v>109</v>
      </c>
      <c r="C526" s="373"/>
      <c r="D526" s="373"/>
      <c r="E526" s="373"/>
      <c r="F526" s="373"/>
      <c r="G526" s="373"/>
      <c r="H526" s="373"/>
      <c r="I526" s="374"/>
      <c r="K526" s="386" t="s">
        <v>44</v>
      </c>
      <c r="L526" s="369" t="s">
        <v>109</v>
      </c>
      <c r="M526" s="370"/>
      <c r="N526" s="370"/>
      <c r="O526" s="370"/>
      <c r="P526" s="370"/>
      <c r="Q526" s="370"/>
      <c r="R526" s="370"/>
      <c r="S526" s="371"/>
    </row>
    <row r="527" spans="1:19" ht="15">
      <c r="A527" s="7" t="s">
        <v>7</v>
      </c>
      <c r="B527" s="387"/>
      <c r="C527" s="388"/>
      <c r="D527" s="388"/>
      <c r="E527" s="389"/>
      <c r="F527" s="42">
        <v>0</v>
      </c>
      <c r="G527" s="387"/>
      <c r="H527" s="389"/>
      <c r="I527" s="44">
        <f>SUM(B527:H527)</f>
        <v>0</v>
      </c>
      <c r="J527" s="5"/>
      <c r="K527" s="28" t="s">
        <v>7</v>
      </c>
      <c r="L527" s="387"/>
      <c r="M527" s="388"/>
      <c r="N527" s="388"/>
      <c r="O527" s="389"/>
      <c r="P527" s="42">
        <v>0</v>
      </c>
      <c r="Q527" s="387"/>
      <c r="R527" s="396"/>
      <c r="S527" s="83">
        <f>SUM(L527:R527)</f>
        <v>0</v>
      </c>
    </row>
    <row r="528" spans="1:19" ht="15">
      <c r="A528" s="8" t="s">
        <v>8</v>
      </c>
      <c r="B528" s="390"/>
      <c r="C528" s="391"/>
      <c r="D528" s="391"/>
      <c r="E528" s="392"/>
      <c r="F528" s="48">
        <v>0</v>
      </c>
      <c r="G528" s="390"/>
      <c r="H528" s="392"/>
      <c r="I528" s="50">
        <f t="shared" ref="I528:I547" si="266">SUM(B528:H528)</f>
        <v>0</v>
      </c>
      <c r="J528" s="5"/>
      <c r="K528" s="20" t="s">
        <v>8</v>
      </c>
      <c r="L528" s="390"/>
      <c r="M528" s="391"/>
      <c r="N528" s="391"/>
      <c r="O528" s="392"/>
      <c r="P528" s="51">
        <v>0</v>
      </c>
      <c r="Q528" s="390"/>
      <c r="R528" s="397"/>
      <c r="S528" s="53">
        <f t="shared" ref="S528:S547" si="267">SUM(L528:R528)</f>
        <v>0</v>
      </c>
    </row>
    <row r="529" spans="1:19" ht="15">
      <c r="A529" s="9" t="s">
        <v>10</v>
      </c>
      <c r="B529" s="390"/>
      <c r="C529" s="391"/>
      <c r="D529" s="391"/>
      <c r="E529" s="392"/>
      <c r="F529" s="45">
        <v>0</v>
      </c>
      <c r="G529" s="390"/>
      <c r="H529" s="392"/>
      <c r="I529" s="44">
        <f t="shared" si="266"/>
        <v>0</v>
      </c>
      <c r="J529" s="5"/>
      <c r="K529" s="21" t="s">
        <v>10</v>
      </c>
      <c r="L529" s="390"/>
      <c r="M529" s="391"/>
      <c r="N529" s="391"/>
      <c r="O529" s="392"/>
      <c r="P529" s="45">
        <v>0</v>
      </c>
      <c r="Q529" s="390"/>
      <c r="R529" s="397"/>
      <c r="S529" s="47">
        <f t="shared" si="267"/>
        <v>0</v>
      </c>
    </row>
    <row r="530" spans="1:19" ht="15">
      <c r="A530" s="8" t="s">
        <v>53</v>
      </c>
      <c r="B530" s="390"/>
      <c r="C530" s="391"/>
      <c r="D530" s="391"/>
      <c r="E530" s="392"/>
      <c r="F530" s="48">
        <v>0</v>
      </c>
      <c r="G530" s="390"/>
      <c r="H530" s="392"/>
      <c r="I530" s="50">
        <f t="shared" si="266"/>
        <v>0</v>
      </c>
      <c r="J530" s="5"/>
      <c r="K530" s="20" t="s">
        <v>53</v>
      </c>
      <c r="L530" s="390"/>
      <c r="M530" s="391"/>
      <c r="N530" s="391"/>
      <c r="O530" s="392"/>
      <c r="P530" s="51">
        <v>0</v>
      </c>
      <c r="Q530" s="390"/>
      <c r="R530" s="397"/>
      <c r="S530" s="53">
        <f t="shared" si="267"/>
        <v>0</v>
      </c>
    </row>
    <row r="531" spans="1:19" ht="15">
      <c r="A531" s="9" t="s">
        <v>16</v>
      </c>
      <c r="B531" s="390"/>
      <c r="C531" s="391"/>
      <c r="D531" s="391"/>
      <c r="E531" s="392"/>
      <c r="F531" s="45">
        <v>0</v>
      </c>
      <c r="G531" s="390"/>
      <c r="H531" s="392"/>
      <c r="I531" s="44">
        <f t="shared" si="266"/>
        <v>0</v>
      </c>
      <c r="J531" s="5"/>
      <c r="K531" s="21" t="s">
        <v>16</v>
      </c>
      <c r="L531" s="390"/>
      <c r="M531" s="391"/>
      <c r="N531" s="391"/>
      <c r="O531" s="392"/>
      <c r="P531" s="45">
        <v>0</v>
      </c>
      <c r="Q531" s="390"/>
      <c r="R531" s="397"/>
      <c r="S531" s="47">
        <f t="shared" si="267"/>
        <v>0</v>
      </c>
    </row>
    <row r="532" spans="1:19" ht="15">
      <c r="A532" s="8" t="s">
        <v>65</v>
      </c>
      <c r="B532" s="390"/>
      <c r="C532" s="391"/>
      <c r="D532" s="391"/>
      <c r="E532" s="392"/>
      <c r="F532" s="48">
        <v>0</v>
      </c>
      <c r="G532" s="390"/>
      <c r="H532" s="392"/>
      <c r="I532" s="50">
        <f t="shared" si="266"/>
        <v>0</v>
      </c>
      <c r="J532" s="5"/>
      <c r="K532" s="20" t="s">
        <v>65</v>
      </c>
      <c r="L532" s="390"/>
      <c r="M532" s="391"/>
      <c r="N532" s="391"/>
      <c r="O532" s="392"/>
      <c r="P532" s="51">
        <v>0</v>
      </c>
      <c r="Q532" s="390"/>
      <c r="R532" s="397"/>
      <c r="S532" s="53">
        <f t="shared" si="267"/>
        <v>0</v>
      </c>
    </row>
    <row r="533" spans="1:19" ht="15">
      <c r="A533" s="9" t="s">
        <v>55</v>
      </c>
      <c r="B533" s="390"/>
      <c r="C533" s="391"/>
      <c r="D533" s="391"/>
      <c r="E533" s="392"/>
      <c r="F533" s="45">
        <v>4.7555141149245301</v>
      </c>
      <c r="G533" s="390"/>
      <c r="H533" s="392"/>
      <c r="I533" s="44">
        <f t="shared" si="266"/>
        <v>4.7555141149245301</v>
      </c>
      <c r="J533" s="5"/>
      <c r="K533" s="21" t="s">
        <v>55</v>
      </c>
      <c r="L533" s="390"/>
      <c r="M533" s="391"/>
      <c r="N533" s="391"/>
      <c r="O533" s="392"/>
      <c r="P533" s="45">
        <v>0</v>
      </c>
      <c r="Q533" s="390"/>
      <c r="R533" s="397"/>
      <c r="S533" s="47">
        <f t="shared" si="267"/>
        <v>0</v>
      </c>
    </row>
    <row r="534" spans="1:19" ht="15">
      <c r="A534" s="8" t="s">
        <v>12</v>
      </c>
      <c r="B534" s="390"/>
      <c r="C534" s="391"/>
      <c r="D534" s="391"/>
      <c r="E534" s="392"/>
      <c r="F534" s="48">
        <v>0.52367045583830463</v>
      </c>
      <c r="G534" s="390"/>
      <c r="H534" s="392"/>
      <c r="I534" s="50">
        <f t="shared" si="266"/>
        <v>0.52367045583830463</v>
      </c>
      <c r="J534" s="5"/>
      <c r="K534" s="20" t="s">
        <v>12</v>
      </c>
      <c r="L534" s="390"/>
      <c r="M534" s="391"/>
      <c r="N534" s="391"/>
      <c r="O534" s="392"/>
      <c r="P534" s="51">
        <v>0</v>
      </c>
      <c r="Q534" s="390"/>
      <c r="R534" s="397"/>
      <c r="S534" s="53">
        <f t="shared" si="267"/>
        <v>0</v>
      </c>
    </row>
    <row r="535" spans="1:19" ht="15">
      <c r="A535" s="9" t="s">
        <v>56</v>
      </c>
      <c r="B535" s="390"/>
      <c r="C535" s="391"/>
      <c r="D535" s="391"/>
      <c r="E535" s="392"/>
      <c r="F535" s="45">
        <v>0</v>
      </c>
      <c r="G535" s="390"/>
      <c r="H535" s="392"/>
      <c r="I535" s="44">
        <f t="shared" si="266"/>
        <v>0</v>
      </c>
      <c r="J535" s="5"/>
      <c r="K535" s="21" t="s">
        <v>56</v>
      </c>
      <c r="L535" s="390"/>
      <c r="M535" s="391"/>
      <c r="N535" s="391"/>
      <c r="O535" s="392"/>
      <c r="P535" s="45">
        <v>0</v>
      </c>
      <c r="Q535" s="390"/>
      <c r="R535" s="397"/>
      <c r="S535" s="47">
        <f t="shared" si="267"/>
        <v>0</v>
      </c>
    </row>
    <row r="536" spans="1:19" ht="15">
      <c r="A536" s="8" t="s">
        <v>17</v>
      </c>
      <c r="B536" s="390"/>
      <c r="C536" s="391"/>
      <c r="D536" s="391"/>
      <c r="E536" s="392"/>
      <c r="F536" s="48">
        <v>0</v>
      </c>
      <c r="G536" s="390"/>
      <c r="H536" s="392"/>
      <c r="I536" s="50">
        <f t="shared" si="266"/>
        <v>0</v>
      </c>
      <c r="J536" s="5"/>
      <c r="K536" s="20" t="s">
        <v>17</v>
      </c>
      <c r="L536" s="390"/>
      <c r="M536" s="391"/>
      <c r="N536" s="391"/>
      <c r="O536" s="392"/>
      <c r="P536" s="51">
        <v>0</v>
      </c>
      <c r="Q536" s="390"/>
      <c r="R536" s="397"/>
      <c r="S536" s="53">
        <f t="shared" si="267"/>
        <v>0</v>
      </c>
    </row>
    <row r="537" spans="1:19" ht="15">
      <c r="A537" s="9" t="s">
        <v>141</v>
      </c>
      <c r="B537" s="390"/>
      <c r="C537" s="391"/>
      <c r="D537" s="391"/>
      <c r="E537" s="392"/>
      <c r="F537" s="45">
        <v>0</v>
      </c>
      <c r="G537" s="390"/>
      <c r="H537" s="392"/>
      <c r="I537" s="44">
        <f t="shared" si="266"/>
        <v>0</v>
      </c>
      <c r="J537" s="5"/>
      <c r="K537" s="21" t="s">
        <v>141</v>
      </c>
      <c r="L537" s="390"/>
      <c r="M537" s="391"/>
      <c r="N537" s="391"/>
      <c r="O537" s="392"/>
      <c r="P537" s="45">
        <v>0</v>
      </c>
      <c r="Q537" s="390"/>
      <c r="R537" s="397"/>
      <c r="S537" s="47">
        <f t="shared" si="267"/>
        <v>0</v>
      </c>
    </row>
    <row r="538" spans="1:19" ht="15">
      <c r="A538" s="8" t="s">
        <v>25</v>
      </c>
      <c r="B538" s="390"/>
      <c r="C538" s="391"/>
      <c r="D538" s="391"/>
      <c r="E538" s="392"/>
      <c r="F538" s="48">
        <v>0</v>
      </c>
      <c r="G538" s="390"/>
      <c r="H538" s="392"/>
      <c r="I538" s="50">
        <f t="shared" si="266"/>
        <v>0</v>
      </c>
      <c r="J538" s="5"/>
      <c r="K538" s="20" t="s">
        <v>25</v>
      </c>
      <c r="L538" s="390"/>
      <c r="M538" s="391"/>
      <c r="N538" s="391"/>
      <c r="O538" s="392"/>
      <c r="P538" s="51">
        <v>0</v>
      </c>
      <c r="Q538" s="390"/>
      <c r="R538" s="397"/>
      <c r="S538" s="53">
        <f t="shared" si="267"/>
        <v>0</v>
      </c>
    </row>
    <row r="539" spans="1:19" ht="15">
      <c r="A539" s="9" t="s">
        <v>24</v>
      </c>
      <c r="B539" s="390"/>
      <c r="C539" s="391"/>
      <c r="D539" s="391"/>
      <c r="E539" s="392"/>
      <c r="F539" s="45">
        <v>0</v>
      </c>
      <c r="G539" s="390"/>
      <c r="H539" s="392"/>
      <c r="I539" s="44">
        <f t="shared" si="266"/>
        <v>0</v>
      </c>
      <c r="J539" s="5"/>
      <c r="K539" s="21" t="s">
        <v>24</v>
      </c>
      <c r="L539" s="390"/>
      <c r="M539" s="391"/>
      <c r="N539" s="391"/>
      <c r="O539" s="392"/>
      <c r="P539" s="45">
        <v>0</v>
      </c>
      <c r="Q539" s="390"/>
      <c r="R539" s="397"/>
      <c r="S539" s="47">
        <f t="shared" si="267"/>
        <v>0</v>
      </c>
    </row>
    <row r="540" spans="1:19" ht="15">
      <c r="A540" s="8" t="s">
        <v>57</v>
      </c>
      <c r="B540" s="390"/>
      <c r="C540" s="391"/>
      <c r="D540" s="391"/>
      <c r="E540" s="392"/>
      <c r="F540" s="48">
        <v>0</v>
      </c>
      <c r="G540" s="390"/>
      <c r="H540" s="392"/>
      <c r="I540" s="50">
        <f t="shared" si="266"/>
        <v>0</v>
      </c>
      <c r="J540" s="5"/>
      <c r="K540" s="20" t="s">
        <v>57</v>
      </c>
      <c r="L540" s="390"/>
      <c r="M540" s="391"/>
      <c r="N540" s="391"/>
      <c r="O540" s="392"/>
      <c r="P540" s="51">
        <v>0</v>
      </c>
      <c r="Q540" s="390"/>
      <c r="R540" s="397"/>
      <c r="S540" s="53">
        <f t="shared" si="267"/>
        <v>0</v>
      </c>
    </row>
    <row r="541" spans="1:19" ht="15">
      <c r="A541" s="9" t="s">
        <v>22</v>
      </c>
      <c r="B541" s="390"/>
      <c r="C541" s="391"/>
      <c r="D541" s="391"/>
      <c r="E541" s="392"/>
      <c r="F541" s="45">
        <v>0</v>
      </c>
      <c r="G541" s="390"/>
      <c r="H541" s="392"/>
      <c r="I541" s="44">
        <f t="shared" si="266"/>
        <v>0</v>
      </c>
      <c r="J541" s="5"/>
      <c r="K541" s="21" t="s">
        <v>22</v>
      </c>
      <c r="L541" s="390"/>
      <c r="M541" s="391"/>
      <c r="N541" s="391"/>
      <c r="O541" s="392"/>
      <c r="P541" s="45">
        <v>0</v>
      </c>
      <c r="Q541" s="390"/>
      <c r="R541" s="397"/>
      <c r="S541" s="47">
        <f t="shared" si="267"/>
        <v>0</v>
      </c>
    </row>
    <row r="542" spans="1:19" ht="15">
      <c r="A542" s="8" t="s">
        <v>21</v>
      </c>
      <c r="B542" s="390"/>
      <c r="C542" s="391"/>
      <c r="D542" s="391"/>
      <c r="E542" s="392"/>
      <c r="F542" s="48">
        <v>0</v>
      </c>
      <c r="G542" s="390"/>
      <c r="H542" s="392"/>
      <c r="I542" s="50">
        <f t="shared" si="266"/>
        <v>0</v>
      </c>
      <c r="J542" s="5"/>
      <c r="K542" s="20" t="s">
        <v>21</v>
      </c>
      <c r="L542" s="390"/>
      <c r="M542" s="391"/>
      <c r="N542" s="391"/>
      <c r="O542" s="392"/>
      <c r="P542" s="51">
        <v>0</v>
      </c>
      <c r="Q542" s="390"/>
      <c r="R542" s="397"/>
      <c r="S542" s="53">
        <f t="shared" si="267"/>
        <v>0</v>
      </c>
    </row>
    <row r="543" spans="1:19" ht="15">
      <c r="A543" s="10" t="s">
        <v>61</v>
      </c>
      <c r="B543" s="390"/>
      <c r="C543" s="391"/>
      <c r="D543" s="391"/>
      <c r="E543" s="392"/>
      <c r="F543" s="45">
        <v>0</v>
      </c>
      <c r="G543" s="390"/>
      <c r="H543" s="392"/>
      <c r="I543" s="44">
        <f t="shared" si="266"/>
        <v>0</v>
      </c>
      <c r="J543" s="5"/>
      <c r="K543" s="22" t="s">
        <v>61</v>
      </c>
      <c r="L543" s="390"/>
      <c r="M543" s="391"/>
      <c r="N543" s="391"/>
      <c r="O543" s="392"/>
      <c r="P543" s="45">
        <v>0</v>
      </c>
      <c r="Q543" s="390"/>
      <c r="R543" s="397"/>
      <c r="S543" s="47">
        <f t="shared" si="267"/>
        <v>0</v>
      </c>
    </row>
    <row r="544" spans="1:19">
      <c r="A544" s="11" t="s">
        <v>23</v>
      </c>
      <c r="B544" s="390"/>
      <c r="C544" s="391"/>
      <c r="D544" s="391"/>
      <c r="E544" s="392"/>
      <c r="F544" s="55">
        <v>0</v>
      </c>
      <c r="G544" s="390"/>
      <c r="H544" s="392"/>
      <c r="I544" s="57">
        <f t="shared" si="266"/>
        <v>0</v>
      </c>
      <c r="J544" s="5"/>
      <c r="K544" s="23" t="s">
        <v>23</v>
      </c>
      <c r="L544" s="390"/>
      <c r="M544" s="391"/>
      <c r="N544" s="391"/>
      <c r="O544" s="392"/>
      <c r="P544" s="58">
        <v>0</v>
      </c>
      <c r="Q544" s="390"/>
      <c r="R544" s="397"/>
      <c r="S544" s="60">
        <f t="shared" si="267"/>
        <v>0</v>
      </c>
    </row>
    <row r="545" spans="1:19">
      <c r="A545" s="12" t="s">
        <v>19</v>
      </c>
      <c r="B545" s="390"/>
      <c r="C545" s="391"/>
      <c r="D545" s="391"/>
      <c r="E545" s="392"/>
      <c r="F545" s="61">
        <v>0</v>
      </c>
      <c r="G545" s="390"/>
      <c r="H545" s="392"/>
      <c r="I545" s="63">
        <f t="shared" si="266"/>
        <v>0</v>
      </c>
      <c r="J545" s="5"/>
      <c r="K545" s="24" t="s">
        <v>19</v>
      </c>
      <c r="L545" s="390"/>
      <c r="M545" s="391"/>
      <c r="N545" s="391"/>
      <c r="O545" s="392"/>
      <c r="P545" s="61">
        <v>0</v>
      </c>
      <c r="Q545" s="390"/>
      <c r="R545" s="397"/>
      <c r="S545" s="65">
        <f t="shared" si="267"/>
        <v>0</v>
      </c>
    </row>
    <row r="546" spans="1:19">
      <c r="A546" s="11" t="s">
        <v>20</v>
      </c>
      <c r="B546" s="390"/>
      <c r="C546" s="391"/>
      <c r="D546" s="391"/>
      <c r="E546" s="392"/>
      <c r="F546" s="55">
        <v>0</v>
      </c>
      <c r="G546" s="390"/>
      <c r="H546" s="392"/>
      <c r="I546" s="57">
        <f t="shared" si="266"/>
        <v>0</v>
      </c>
      <c r="J546" s="5"/>
      <c r="K546" s="23" t="s">
        <v>20</v>
      </c>
      <c r="L546" s="390"/>
      <c r="M546" s="391"/>
      <c r="N546" s="391"/>
      <c r="O546" s="392"/>
      <c r="P546" s="58">
        <v>0</v>
      </c>
      <c r="Q546" s="390"/>
      <c r="R546" s="397"/>
      <c r="S546" s="60">
        <f t="shared" si="267"/>
        <v>0</v>
      </c>
    </row>
    <row r="547" spans="1:19" ht="15" thickBot="1">
      <c r="A547" s="13" t="s">
        <v>11</v>
      </c>
      <c r="B547" s="393"/>
      <c r="C547" s="394"/>
      <c r="D547" s="394"/>
      <c r="E547" s="395"/>
      <c r="F547" s="66">
        <v>0</v>
      </c>
      <c r="G547" s="393"/>
      <c r="H547" s="395"/>
      <c r="I547" s="68">
        <f t="shared" si="266"/>
        <v>0</v>
      </c>
      <c r="J547" s="5"/>
      <c r="K547" s="25" t="s">
        <v>11</v>
      </c>
      <c r="L547" s="393"/>
      <c r="M547" s="394"/>
      <c r="N547" s="394"/>
      <c r="O547" s="395"/>
      <c r="P547" s="66">
        <v>0</v>
      </c>
      <c r="Q547" s="393"/>
      <c r="R547" s="398"/>
      <c r="S547" s="70">
        <f t="shared" si="267"/>
        <v>0</v>
      </c>
    </row>
    <row r="548" spans="1:19" ht="15">
      <c r="A548" s="14" t="s">
        <v>26</v>
      </c>
      <c r="B548" s="71">
        <f>SUM(B527:B543)</f>
        <v>0</v>
      </c>
      <c r="C548" s="71">
        <f t="shared" ref="C548:I548" si="268">SUM(C527:C543)</f>
        <v>0</v>
      </c>
      <c r="D548" s="71">
        <f t="shared" si="268"/>
        <v>0</v>
      </c>
      <c r="E548" s="71">
        <f t="shared" si="268"/>
        <v>0</v>
      </c>
      <c r="F548" s="71">
        <f t="shared" si="268"/>
        <v>5.2791845707628351</v>
      </c>
      <c r="G548" s="71">
        <f t="shared" si="268"/>
        <v>0</v>
      </c>
      <c r="H548" s="72">
        <f t="shared" si="268"/>
        <v>0</v>
      </c>
      <c r="I548" s="44">
        <f t="shared" si="268"/>
        <v>5.2791845707628351</v>
      </c>
      <c r="J548" s="5"/>
      <c r="K548" s="26" t="s">
        <v>26</v>
      </c>
      <c r="L548" s="71">
        <f>SUM(L527:L543)</f>
        <v>0</v>
      </c>
      <c r="M548" s="71">
        <f t="shared" ref="M548:S548" si="269">SUM(M527:M543)</f>
        <v>0</v>
      </c>
      <c r="N548" s="71">
        <f t="shared" si="269"/>
        <v>0</v>
      </c>
      <c r="O548" s="71">
        <f t="shared" si="269"/>
        <v>0</v>
      </c>
      <c r="P548" s="71">
        <f t="shared" si="269"/>
        <v>0</v>
      </c>
      <c r="Q548" s="71">
        <f t="shared" si="269"/>
        <v>0</v>
      </c>
      <c r="R548" s="72">
        <f t="shared" si="269"/>
        <v>0</v>
      </c>
      <c r="S548" s="73">
        <f t="shared" si="269"/>
        <v>0</v>
      </c>
    </row>
    <row r="549" spans="1:19" ht="15" thickBot="1">
      <c r="A549" s="15" t="s">
        <v>100</v>
      </c>
      <c r="B549" s="100">
        <f>IF($I548=0,"-",B548/$I548)</f>
        <v>0</v>
      </c>
      <c r="C549" s="100">
        <f t="shared" ref="C549:H549" si="270">IF($I548=0,"-",C548/$I548)</f>
        <v>0</v>
      </c>
      <c r="D549" s="100">
        <f t="shared" si="270"/>
        <v>0</v>
      </c>
      <c r="E549" s="100">
        <f t="shared" si="270"/>
        <v>0</v>
      </c>
      <c r="F549" s="100">
        <f t="shared" si="270"/>
        <v>1</v>
      </c>
      <c r="G549" s="100">
        <f t="shared" si="270"/>
        <v>0</v>
      </c>
      <c r="H549" s="101">
        <f t="shared" si="270"/>
        <v>0</v>
      </c>
      <c r="I549" s="102">
        <f>SUM(B549:H549)</f>
        <v>1</v>
      </c>
      <c r="J549" s="2"/>
      <c r="K549" s="27" t="s">
        <v>100</v>
      </c>
      <c r="L549" s="76" t="str">
        <f>IF($S548=0,"-",L548/$S548)</f>
        <v>-</v>
      </c>
      <c r="M549" s="76" t="str">
        <f t="shared" ref="M549:R549" si="271">IF($S548=0,"-",M548/$S548)</f>
        <v>-</v>
      </c>
      <c r="N549" s="76" t="str">
        <f t="shared" si="271"/>
        <v>-</v>
      </c>
      <c r="O549" s="76" t="str">
        <f t="shared" si="271"/>
        <v>-</v>
      </c>
      <c r="P549" s="76" t="str">
        <f t="shared" si="271"/>
        <v>-</v>
      </c>
      <c r="Q549" s="76" t="str">
        <f t="shared" si="271"/>
        <v>-</v>
      </c>
      <c r="R549" s="77" t="str">
        <f t="shared" si="271"/>
        <v>-</v>
      </c>
      <c r="S549" s="78">
        <f>SUM(L549:R549)</f>
        <v>0</v>
      </c>
    </row>
    <row r="550" spans="1:19" ht="15" thickBot="1">
      <c r="A550" s="16"/>
      <c r="B550" s="16"/>
      <c r="C550" s="16"/>
      <c r="D550" s="16"/>
      <c r="E550" s="16"/>
      <c r="F550" s="16"/>
      <c r="G550" s="16"/>
      <c r="H550" s="16"/>
      <c r="I550" s="16"/>
      <c r="K550" s="16"/>
      <c r="L550" s="16"/>
      <c r="M550" s="16"/>
      <c r="N550" s="16"/>
      <c r="O550" s="16"/>
      <c r="P550" s="16"/>
      <c r="Q550" s="16"/>
      <c r="R550" s="16"/>
      <c r="S550" s="16"/>
    </row>
    <row r="551" spans="1:19" ht="28.5">
      <c r="A551" s="433" t="s">
        <v>45</v>
      </c>
      <c r="B551" s="37" t="s">
        <v>0</v>
      </c>
      <c r="C551" s="37" t="s">
        <v>1</v>
      </c>
      <c r="D551" s="37" t="s">
        <v>2</v>
      </c>
      <c r="E551" s="37" t="s">
        <v>3</v>
      </c>
      <c r="F551" s="37" t="s">
        <v>27</v>
      </c>
      <c r="G551" s="37" t="s">
        <v>4</v>
      </c>
      <c r="H551" s="37" t="s">
        <v>5</v>
      </c>
      <c r="I551" s="38" t="s">
        <v>6</v>
      </c>
      <c r="K551" s="385" t="s">
        <v>45</v>
      </c>
      <c r="L551" s="39" t="s">
        <v>0</v>
      </c>
      <c r="M551" s="39" t="s">
        <v>1</v>
      </c>
      <c r="N551" s="39" t="s">
        <v>2</v>
      </c>
      <c r="O551" s="39" t="s">
        <v>3</v>
      </c>
      <c r="P551" s="39" t="s">
        <v>27</v>
      </c>
      <c r="Q551" s="39" t="s">
        <v>4</v>
      </c>
      <c r="R551" s="39" t="s">
        <v>5</v>
      </c>
      <c r="S551" s="40" t="s">
        <v>6</v>
      </c>
    </row>
    <row r="552" spans="1:19" ht="15" customHeight="1">
      <c r="A552" s="434" t="s">
        <v>45</v>
      </c>
      <c r="B552" s="372" t="s">
        <v>109</v>
      </c>
      <c r="C552" s="373"/>
      <c r="D552" s="373"/>
      <c r="E552" s="373"/>
      <c r="F552" s="373"/>
      <c r="G552" s="373"/>
      <c r="H552" s="373"/>
      <c r="I552" s="374"/>
      <c r="K552" s="386" t="s">
        <v>45</v>
      </c>
      <c r="L552" s="369" t="s">
        <v>109</v>
      </c>
      <c r="M552" s="370"/>
      <c r="N552" s="370"/>
      <c r="O552" s="370"/>
      <c r="P552" s="370"/>
      <c r="Q552" s="370"/>
      <c r="R552" s="370"/>
      <c r="S552" s="371"/>
    </row>
    <row r="553" spans="1:19" ht="15">
      <c r="A553" s="7" t="s">
        <v>7</v>
      </c>
      <c r="B553" s="387"/>
      <c r="C553" s="388"/>
      <c r="D553" s="388"/>
      <c r="E553" s="389"/>
      <c r="F553" s="42">
        <v>0</v>
      </c>
      <c r="G553" s="387"/>
      <c r="H553" s="389"/>
      <c r="I553" s="44">
        <f>SUM(B553:H553)</f>
        <v>0</v>
      </c>
      <c r="J553" s="5"/>
      <c r="K553" s="28" t="s">
        <v>7</v>
      </c>
      <c r="L553" s="387"/>
      <c r="M553" s="388"/>
      <c r="N553" s="388"/>
      <c r="O553" s="389"/>
      <c r="P553" s="42">
        <v>0</v>
      </c>
      <c r="Q553" s="387"/>
      <c r="R553" s="396"/>
      <c r="S553" s="83">
        <f>SUM(L553:R553)</f>
        <v>0</v>
      </c>
    </row>
    <row r="554" spans="1:19" ht="15">
      <c r="A554" s="8" t="s">
        <v>8</v>
      </c>
      <c r="B554" s="390"/>
      <c r="C554" s="391"/>
      <c r="D554" s="391"/>
      <c r="E554" s="392"/>
      <c r="F554" s="48">
        <v>0</v>
      </c>
      <c r="G554" s="390"/>
      <c r="H554" s="392"/>
      <c r="I554" s="50">
        <f t="shared" ref="I554:I573" si="272">SUM(B554:H554)</f>
        <v>0</v>
      </c>
      <c r="J554" s="5"/>
      <c r="K554" s="20" t="s">
        <v>8</v>
      </c>
      <c r="L554" s="390"/>
      <c r="M554" s="391"/>
      <c r="N554" s="391"/>
      <c r="O554" s="392"/>
      <c r="P554" s="51">
        <v>0</v>
      </c>
      <c r="Q554" s="390"/>
      <c r="R554" s="397"/>
      <c r="S554" s="53">
        <f t="shared" ref="S554:S573" si="273">SUM(L554:R554)</f>
        <v>0</v>
      </c>
    </row>
    <row r="555" spans="1:19" ht="15">
      <c r="A555" s="9" t="s">
        <v>10</v>
      </c>
      <c r="B555" s="390"/>
      <c r="C555" s="391"/>
      <c r="D555" s="391"/>
      <c r="E555" s="392"/>
      <c r="F555" s="45">
        <v>0</v>
      </c>
      <c r="G555" s="390"/>
      <c r="H555" s="392"/>
      <c r="I555" s="44">
        <f t="shared" si="272"/>
        <v>0</v>
      </c>
      <c r="J555" s="5"/>
      <c r="K555" s="21" t="s">
        <v>10</v>
      </c>
      <c r="L555" s="390"/>
      <c r="M555" s="391"/>
      <c r="N555" s="391"/>
      <c r="O555" s="392"/>
      <c r="P555" s="45">
        <v>0</v>
      </c>
      <c r="Q555" s="390"/>
      <c r="R555" s="397"/>
      <c r="S555" s="47">
        <f t="shared" si="273"/>
        <v>0</v>
      </c>
    </row>
    <row r="556" spans="1:19" ht="15">
      <c r="A556" s="8" t="s">
        <v>53</v>
      </c>
      <c r="B556" s="390"/>
      <c r="C556" s="391"/>
      <c r="D556" s="391"/>
      <c r="E556" s="392"/>
      <c r="F556" s="48">
        <v>0</v>
      </c>
      <c r="G556" s="390"/>
      <c r="H556" s="392"/>
      <c r="I556" s="50">
        <f t="shared" si="272"/>
        <v>0</v>
      </c>
      <c r="J556" s="5"/>
      <c r="K556" s="20" t="s">
        <v>53</v>
      </c>
      <c r="L556" s="390"/>
      <c r="M556" s="391"/>
      <c r="N556" s="391"/>
      <c r="O556" s="392"/>
      <c r="P556" s="51">
        <v>0</v>
      </c>
      <c r="Q556" s="390"/>
      <c r="R556" s="397"/>
      <c r="S556" s="53">
        <f t="shared" si="273"/>
        <v>0</v>
      </c>
    </row>
    <row r="557" spans="1:19" ht="15">
      <c r="A557" s="9" t="s">
        <v>16</v>
      </c>
      <c r="B557" s="390"/>
      <c r="C557" s="391"/>
      <c r="D557" s="391"/>
      <c r="E557" s="392"/>
      <c r="F557" s="45">
        <v>0</v>
      </c>
      <c r="G557" s="390"/>
      <c r="H557" s="392"/>
      <c r="I557" s="44">
        <f t="shared" si="272"/>
        <v>0</v>
      </c>
      <c r="J557" s="5"/>
      <c r="K557" s="21" t="s">
        <v>16</v>
      </c>
      <c r="L557" s="390"/>
      <c r="M557" s="391"/>
      <c r="N557" s="391"/>
      <c r="O557" s="392"/>
      <c r="P557" s="45">
        <v>0</v>
      </c>
      <c r="Q557" s="390"/>
      <c r="R557" s="397"/>
      <c r="S557" s="47">
        <f t="shared" si="273"/>
        <v>0</v>
      </c>
    </row>
    <row r="558" spans="1:19" ht="15">
      <c r="A558" s="8" t="s">
        <v>65</v>
      </c>
      <c r="B558" s="390"/>
      <c r="C558" s="391"/>
      <c r="D558" s="391"/>
      <c r="E558" s="392"/>
      <c r="F558" s="48">
        <v>0</v>
      </c>
      <c r="G558" s="390"/>
      <c r="H558" s="392"/>
      <c r="I558" s="50">
        <f t="shared" si="272"/>
        <v>0</v>
      </c>
      <c r="J558" s="5"/>
      <c r="K558" s="20" t="s">
        <v>65</v>
      </c>
      <c r="L558" s="390"/>
      <c r="M558" s="391"/>
      <c r="N558" s="391"/>
      <c r="O558" s="392"/>
      <c r="P558" s="51">
        <v>0</v>
      </c>
      <c r="Q558" s="390"/>
      <c r="R558" s="397"/>
      <c r="S558" s="53">
        <f t="shared" si="273"/>
        <v>0</v>
      </c>
    </row>
    <row r="559" spans="1:19" ht="15">
      <c r="A559" s="9" t="s">
        <v>55</v>
      </c>
      <c r="B559" s="390"/>
      <c r="C559" s="391"/>
      <c r="D559" s="391"/>
      <c r="E559" s="392"/>
      <c r="F559" s="45">
        <v>0</v>
      </c>
      <c r="G559" s="390"/>
      <c r="H559" s="392"/>
      <c r="I559" s="44">
        <f t="shared" si="272"/>
        <v>0</v>
      </c>
      <c r="J559" s="5"/>
      <c r="K559" s="21" t="s">
        <v>55</v>
      </c>
      <c r="L559" s="390"/>
      <c r="M559" s="391"/>
      <c r="N559" s="391"/>
      <c r="O559" s="392"/>
      <c r="P559" s="45">
        <v>0</v>
      </c>
      <c r="Q559" s="390"/>
      <c r="R559" s="397"/>
      <c r="S559" s="47">
        <f t="shared" si="273"/>
        <v>0</v>
      </c>
    </row>
    <row r="560" spans="1:19" ht="15">
      <c r="A560" s="8" t="s">
        <v>12</v>
      </c>
      <c r="B560" s="390"/>
      <c r="C560" s="391"/>
      <c r="D560" s="391"/>
      <c r="E560" s="392"/>
      <c r="F560" s="48">
        <v>3.4763015159500297</v>
      </c>
      <c r="G560" s="390"/>
      <c r="H560" s="392"/>
      <c r="I560" s="50">
        <f t="shared" si="272"/>
        <v>3.4763015159500297</v>
      </c>
      <c r="J560" s="5"/>
      <c r="K560" s="20" t="s">
        <v>12</v>
      </c>
      <c r="L560" s="390"/>
      <c r="M560" s="391"/>
      <c r="N560" s="391"/>
      <c r="O560" s="392"/>
      <c r="P560" s="51">
        <v>0</v>
      </c>
      <c r="Q560" s="390"/>
      <c r="R560" s="397"/>
      <c r="S560" s="53">
        <f t="shared" si="273"/>
        <v>0</v>
      </c>
    </row>
    <row r="561" spans="1:19" ht="15">
      <c r="A561" s="9" t="s">
        <v>56</v>
      </c>
      <c r="B561" s="390"/>
      <c r="C561" s="391"/>
      <c r="D561" s="391"/>
      <c r="E561" s="392"/>
      <c r="F561" s="45">
        <v>39.612351373514514</v>
      </c>
      <c r="G561" s="390"/>
      <c r="H561" s="392"/>
      <c r="I561" s="44">
        <f t="shared" si="272"/>
        <v>39.612351373514514</v>
      </c>
      <c r="J561" s="5"/>
      <c r="K561" s="21" t="s">
        <v>56</v>
      </c>
      <c r="L561" s="390"/>
      <c r="M561" s="391"/>
      <c r="N561" s="391"/>
      <c r="O561" s="392"/>
      <c r="P561" s="45">
        <v>0</v>
      </c>
      <c r="Q561" s="390"/>
      <c r="R561" s="397"/>
      <c r="S561" s="47">
        <f t="shared" si="273"/>
        <v>0</v>
      </c>
    </row>
    <row r="562" spans="1:19" ht="15">
      <c r="A562" s="8" t="s">
        <v>17</v>
      </c>
      <c r="B562" s="390"/>
      <c r="C562" s="391"/>
      <c r="D562" s="391"/>
      <c r="E562" s="392"/>
      <c r="F562" s="48">
        <v>0</v>
      </c>
      <c r="G562" s="390"/>
      <c r="H562" s="392"/>
      <c r="I562" s="50">
        <f t="shared" si="272"/>
        <v>0</v>
      </c>
      <c r="J562" s="5"/>
      <c r="K562" s="20" t="s">
        <v>17</v>
      </c>
      <c r="L562" s="390"/>
      <c r="M562" s="391"/>
      <c r="N562" s="391"/>
      <c r="O562" s="392"/>
      <c r="P562" s="51">
        <v>0</v>
      </c>
      <c r="Q562" s="390"/>
      <c r="R562" s="397"/>
      <c r="S562" s="53">
        <f t="shared" si="273"/>
        <v>0</v>
      </c>
    </row>
    <row r="563" spans="1:19" ht="15">
      <c r="A563" s="9" t="s">
        <v>141</v>
      </c>
      <c r="B563" s="390"/>
      <c r="C563" s="391"/>
      <c r="D563" s="391"/>
      <c r="E563" s="392"/>
      <c r="F563" s="45">
        <v>0</v>
      </c>
      <c r="G563" s="390"/>
      <c r="H563" s="392"/>
      <c r="I563" s="44">
        <f t="shared" si="272"/>
        <v>0</v>
      </c>
      <c r="J563" s="5"/>
      <c r="K563" s="21" t="s">
        <v>141</v>
      </c>
      <c r="L563" s="390"/>
      <c r="M563" s="391"/>
      <c r="N563" s="391"/>
      <c r="O563" s="392"/>
      <c r="P563" s="45">
        <v>0</v>
      </c>
      <c r="Q563" s="390"/>
      <c r="R563" s="397"/>
      <c r="S563" s="47">
        <f t="shared" si="273"/>
        <v>0</v>
      </c>
    </row>
    <row r="564" spans="1:19" ht="15">
      <c r="A564" s="8" t="s">
        <v>25</v>
      </c>
      <c r="B564" s="390"/>
      <c r="C564" s="391"/>
      <c r="D564" s="391"/>
      <c r="E564" s="392"/>
      <c r="F564" s="48">
        <v>0</v>
      </c>
      <c r="G564" s="390"/>
      <c r="H564" s="392"/>
      <c r="I564" s="50">
        <f t="shared" si="272"/>
        <v>0</v>
      </c>
      <c r="J564" s="5"/>
      <c r="K564" s="20" t="s">
        <v>25</v>
      </c>
      <c r="L564" s="390"/>
      <c r="M564" s="391"/>
      <c r="N564" s="391"/>
      <c r="O564" s="392"/>
      <c r="P564" s="51">
        <v>0</v>
      </c>
      <c r="Q564" s="390"/>
      <c r="R564" s="397"/>
      <c r="S564" s="53">
        <f t="shared" si="273"/>
        <v>0</v>
      </c>
    </row>
    <row r="565" spans="1:19" ht="15">
      <c r="A565" s="9" t="s">
        <v>24</v>
      </c>
      <c r="B565" s="390"/>
      <c r="C565" s="391"/>
      <c r="D565" s="391"/>
      <c r="E565" s="392"/>
      <c r="F565" s="45">
        <v>0</v>
      </c>
      <c r="G565" s="390"/>
      <c r="H565" s="392"/>
      <c r="I565" s="44">
        <f t="shared" si="272"/>
        <v>0</v>
      </c>
      <c r="J565" s="5"/>
      <c r="K565" s="21" t="s">
        <v>24</v>
      </c>
      <c r="L565" s="390"/>
      <c r="M565" s="391"/>
      <c r="N565" s="391"/>
      <c r="O565" s="392"/>
      <c r="P565" s="45">
        <v>0</v>
      </c>
      <c r="Q565" s="390"/>
      <c r="R565" s="397"/>
      <c r="S565" s="47">
        <f t="shared" si="273"/>
        <v>0</v>
      </c>
    </row>
    <row r="566" spans="1:19" ht="15">
      <c r="A566" s="8" t="s">
        <v>57</v>
      </c>
      <c r="B566" s="390"/>
      <c r="C566" s="391"/>
      <c r="D566" s="391"/>
      <c r="E566" s="392"/>
      <c r="F566" s="48">
        <v>0</v>
      </c>
      <c r="G566" s="390"/>
      <c r="H566" s="392"/>
      <c r="I566" s="50">
        <f t="shared" si="272"/>
        <v>0</v>
      </c>
      <c r="J566" s="5"/>
      <c r="K566" s="20" t="s">
        <v>57</v>
      </c>
      <c r="L566" s="390"/>
      <c r="M566" s="391"/>
      <c r="N566" s="391"/>
      <c r="O566" s="392"/>
      <c r="P566" s="51">
        <v>0</v>
      </c>
      <c r="Q566" s="390"/>
      <c r="R566" s="397"/>
      <c r="S566" s="53">
        <f t="shared" si="273"/>
        <v>0</v>
      </c>
    </row>
    <row r="567" spans="1:19" ht="15">
      <c r="A567" s="9" t="s">
        <v>22</v>
      </c>
      <c r="B567" s="390"/>
      <c r="C567" s="391"/>
      <c r="D567" s="391"/>
      <c r="E567" s="392"/>
      <c r="F567" s="45">
        <v>0</v>
      </c>
      <c r="G567" s="390"/>
      <c r="H567" s="392"/>
      <c r="I567" s="44">
        <f t="shared" si="272"/>
        <v>0</v>
      </c>
      <c r="J567" s="5"/>
      <c r="K567" s="21" t="s">
        <v>22</v>
      </c>
      <c r="L567" s="390"/>
      <c r="M567" s="391"/>
      <c r="N567" s="391"/>
      <c r="O567" s="392"/>
      <c r="P567" s="45">
        <v>0</v>
      </c>
      <c r="Q567" s="390"/>
      <c r="R567" s="397"/>
      <c r="S567" s="47">
        <f t="shared" si="273"/>
        <v>0</v>
      </c>
    </row>
    <row r="568" spans="1:19" ht="15">
      <c r="A568" s="8" t="s">
        <v>21</v>
      </c>
      <c r="B568" s="390"/>
      <c r="C568" s="391"/>
      <c r="D568" s="391"/>
      <c r="E568" s="392"/>
      <c r="F568" s="48">
        <v>0</v>
      </c>
      <c r="G568" s="390"/>
      <c r="H568" s="392"/>
      <c r="I568" s="50">
        <f t="shared" si="272"/>
        <v>0</v>
      </c>
      <c r="J568" s="5"/>
      <c r="K568" s="20" t="s">
        <v>21</v>
      </c>
      <c r="L568" s="390"/>
      <c r="M568" s="391"/>
      <c r="N568" s="391"/>
      <c r="O568" s="392"/>
      <c r="P568" s="51">
        <v>0</v>
      </c>
      <c r="Q568" s="390"/>
      <c r="R568" s="397"/>
      <c r="S568" s="53">
        <f t="shared" si="273"/>
        <v>0</v>
      </c>
    </row>
    <row r="569" spans="1:19" ht="15">
      <c r="A569" s="10" t="s">
        <v>61</v>
      </c>
      <c r="B569" s="390"/>
      <c r="C569" s="391"/>
      <c r="D569" s="391"/>
      <c r="E569" s="392"/>
      <c r="F569" s="45">
        <v>0</v>
      </c>
      <c r="G569" s="390"/>
      <c r="H569" s="392"/>
      <c r="I569" s="44">
        <f t="shared" si="272"/>
        <v>0</v>
      </c>
      <c r="J569" s="5"/>
      <c r="K569" s="22" t="s">
        <v>61</v>
      </c>
      <c r="L569" s="390"/>
      <c r="M569" s="391"/>
      <c r="N569" s="391"/>
      <c r="O569" s="392"/>
      <c r="P569" s="45">
        <v>0</v>
      </c>
      <c r="Q569" s="390"/>
      <c r="R569" s="397"/>
      <c r="S569" s="47">
        <f t="shared" si="273"/>
        <v>0</v>
      </c>
    </row>
    <row r="570" spans="1:19">
      <c r="A570" s="11" t="s">
        <v>23</v>
      </c>
      <c r="B570" s="390"/>
      <c r="C570" s="391"/>
      <c r="D570" s="391"/>
      <c r="E570" s="392"/>
      <c r="F570" s="55">
        <v>0</v>
      </c>
      <c r="G570" s="390"/>
      <c r="H570" s="392"/>
      <c r="I570" s="57">
        <f t="shared" si="272"/>
        <v>0</v>
      </c>
      <c r="J570" s="5"/>
      <c r="K570" s="23" t="s">
        <v>23</v>
      </c>
      <c r="L570" s="390"/>
      <c r="M570" s="391"/>
      <c r="N570" s="391"/>
      <c r="O570" s="392"/>
      <c r="P570" s="58">
        <v>0</v>
      </c>
      <c r="Q570" s="390"/>
      <c r="R570" s="397"/>
      <c r="S570" s="60">
        <f t="shared" si="273"/>
        <v>0</v>
      </c>
    </row>
    <row r="571" spans="1:19">
      <c r="A571" s="12" t="s">
        <v>19</v>
      </c>
      <c r="B571" s="390"/>
      <c r="C571" s="391"/>
      <c r="D571" s="391"/>
      <c r="E571" s="392"/>
      <c r="F571" s="61">
        <v>0</v>
      </c>
      <c r="G571" s="390"/>
      <c r="H571" s="392"/>
      <c r="I571" s="63">
        <f t="shared" si="272"/>
        <v>0</v>
      </c>
      <c r="J571" s="5"/>
      <c r="K571" s="24" t="s">
        <v>19</v>
      </c>
      <c r="L571" s="390"/>
      <c r="M571" s="391"/>
      <c r="N571" s="391"/>
      <c r="O571" s="392"/>
      <c r="P571" s="61">
        <v>0</v>
      </c>
      <c r="Q571" s="390"/>
      <c r="R571" s="397"/>
      <c r="S571" s="65">
        <f t="shared" si="273"/>
        <v>0</v>
      </c>
    </row>
    <row r="572" spans="1:19">
      <c r="A572" s="11" t="s">
        <v>20</v>
      </c>
      <c r="B572" s="390"/>
      <c r="C572" s="391"/>
      <c r="D572" s="391"/>
      <c r="E572" s="392"/>
      <c r="F572" s="55">
        <v>0</v>
      </c>
      <c r="G572" s="390"/>
      <c r="H572" s="392"/>
      <c r="I572" s="57">
        <f t="shared" si="272"/>
        <v>0</v>
      </c>
      <c r="J572" s="5"/>
      <c r="K572" s="23" t="s">
        <v>20</v>
      </c>
      <c r="L572" s="390"/>
      <c r="M572" s="391"/>
      <c r="N572" s="391"/>
      <c r="O572" s="392"/>
      <c r="P572" s="58">
        <v>0</v>
      </c>
      <c r="Q572" s="390"/>
      <c r="R572" s="397"/>
      <c r="S572" s="60">
        <f t="shared" si="273"/>
        <v>0</v>
      </c>
    </row>
    <row r="573" spans="1:19" ht="15" thickBot="1">
      <c r="A573" s="13" t="s">
        <v>11</v>
      </c>
      <c r="B573" s="393"/>
      <c r="C573" s="394"/>
      <c r="D573" s="394"/>
      <c r="E573" s="395"/>
      <c r="F573" s="66">
        <v>0</v>
      </c>
      <c r="G573" s="393"/>
      <c r="H573" s="395"/>
      <c r="I573" s="68">
        <f t="shared" si="272"/>
        <v>0</v>
      </c>
      <c r="J573" s="5"/>
      <c r="K573" s="25" t="s">
        <v>11</v>
      </c>
      <c r="L573" s="393"/>
      <c r="M573" s="394"/>
      <c r="N573" s="394"/>
      <c r="O573" s="395"/>
      <c r="P573" s="66">
        <v>0</v>
      </c>
      <c r="Q573" s="393"/>
      <c r="R573" s="398"/>
      <c r="S573" s="70">
        <f t="shared" si="273"/>
        <v>0</v>
      </c>
    </row>
    <row r="574" spans="1:19" ht="15">
      <c r="A574" s="14" t="s">
        <v>26</v>
      </c>
      <c r="B574" s="71">
        <f>SUM(B553:B569)</f>
        <v>0</v>
      </c>
      <c r="C574" s="71">
        <f t="shared" ref="C574:I574" si="274">SUM(C553:C569)</f>
        <v>0</v>
      </c>
      <c r="D574" s="71">
        <f t="shared" si="274"/>
        <v>0</v>
      </c>
      <c r="E574" s="71">
        <f t="shared" si="274"/>
        <v>0</v>
      </c>
      <c r="F574" s="71">
        <f t="shared" si="274"/>
        <v>43.088652889464541</v>
      </c>
      <c r="G574" s="71">
        <f t="shared" si="274"/>
        <v>0</v>
      </c>
      <c r="H574" s="72">
        <f t="shared" si="274"/>
        <v>0</v>
      </c>
      <c r="I574" s="44">
        <f t="shared" si="274"/>
        <v>43.088652889464541</v>
      </c>
      <c r="J574" s="5"/>
      <c r="K574" s="26" t="s">
        <v>26</v>
      </c>
      <c r="L574" s="71">
        <f>SUM(L553:L569)</f>
        <v>0</v>
      </c>
      <c r="M574" s="71">
        <f t="shared" ref="M574:S574" si="275">SUM(M553:M569)</f>
        <v>0</v>
      </c>
      <c r="N574" s="71">
        <f t="shared" si="275"/>
        <v>0</v>
      </c>
      <c r="O574" s="71">
        <f t="shared" si="275"/>
        <v>0</v>
      </c>
      <c r="P574" s="71">
        <f t="shared" si="275"/>
        <v>0</v>
      </c>
      <c r="Q574" s="71">
        <f t="shared" si="275"/>
        <v>0</v>
      </c>
      <c r="R574" s="72">
        <f t="shared" si="275"/>
        <v>0</v>
      </c>
      <c r="S574" s="73">
        <f t="shared" si="275"/>
        <v>0</v>
      </c>
    </row>
    <row r="575" spans="1:19" ht="15" thickBot="1">
      <c r="A575" s="15" t="s">
        <v>100</v>
      </c>
      <c r="B575" s="100">
        <f>IF($I574=0,"-",B574/$I574)</f>
        <v>0</v>
      </c>
      <c r="C575" s="100">
        <f t="shared" ref="C575:H575" si="276">IF($I574=0,"-",C574/$I574)</f>
        <v>0</v>
      </c>
      <c r="D575" s="100">
        <f t="shared" si="276"/>
        <v>0</v>
      </c>
      <c r="E575" s="100">
        <f t="shared" si="276"/>
        <v>0</v>
      </c>
      <c r="F575" s="100">
        <f t="shared" si="276"/>
        <v>1</v>
      </c>
      <c r="G575" s="100">
        <f t="shared" si="276"/>
        <v>0</v>
      </c>
      <c r="H575" s="101">
        <f t="shared" si="276"/>
        <v>0</v>
      </c>
      <c r="I575" s="102">
        <f>SUM(B575:H575)</f>
        <v>1</v>
      </c>
      <c r="J575" s="2"/>
      <c r="K575" s="27" t="s">
        <v>100</v>
      </c>
      <c r="L575" s="76" t="str">
        <f>IF($S574=0,"-",L574/$S574)</f>
        <v>-</v>
      </c>
      <c r="M575" s="76" t="str">
        <f t="shared" ref="M575:R575" si="277">IF($S574=0,"-",M574/$S574)</f>
        <v>-</v>
      </c>
      <c r="N575" s="76" t="str">
        <f t="shared" si="277"/>
        <v>-</v>
      </c>
      <c r="O575" s="76" t="str">
        <f t="shared" si="277"/>
        <v>-</v>
      </c>
      <c r="P575" s="76" t="str">
        <f t="shared" si="277"/>
        <v>-</v>
      </c>
      <c r="Q575" s="76" t="str">
        <f t="shared" si="277"/>
        <v>-</v>
      </c>
      <c r="R575" s="77" t="str">
        <f t="shared" si="277"/>
        <v>-</v>
      </c>
      <c r="S575" s="78">
        <f>SUM(L575:R575)</f>
        <v>0</v>
      </c>
    </row>
    <row r="576" spans="1:19" ht="15" thickBot="1">
      <c r="A576" s="16"/>
      <c r="B576" s="16"/>
      <c r="C576" s="16"/>
      <c r="D576" s="16"/>
      <c r="E576" s="16"/>
      <c r="F576" s="16"/>
      <c r="G576" s="16"/>
      <c r="H576" s="16"/>
      <c r="I576" s="16"/>
      <c r="K576" s="16"/>
      <c r="L576" s="16"/>
      <c r="M576" s="16"/>
      <c r="N576" s="16"/>
      <c r="O576" s="16"/>
      <c r="P576" s="16"/>
      <c r="Q576" s="16"/>
      <c r="R576" s="16"/>
      <c r="S576" s="16"/>
    </row>
    <row r="577" spans="1:19" ht="28.5">
      <c r="A577" s="435" t="s">
        <v>46</v>
      </c>
      <c r="B577" s="37" t="s">
        <v>0</v>
      </c>
      <c r="C577" s="37" t="s">
        <v>1</v>
      </c>
      <c r="D577" s="37" t="s">
        <v>2</v>
      </c>
      <c r="E577" s="37" t="s">
        <v>3</v>
      </c>
      <c r="F577" s="37" t="s">
        <v>27</v>
      </c>
      <c r="G577" s="37" t="s">
        <v>4</v>
      </c>
      <c r="H577" s="37" t="s">
        <v>5</v>
      </c>
      <c r="I577" s="38" t="s">
        <v>6</v>
      </c>
      <c r="K577" s="375" t="s">
        <v>46</v>
      </c>
      <c r="L577" s="39" t="s">
        <v>0</v>
      </c>
      <c r="M577" s="39" t="s">
        <v>1</v>
      </c>
      <c r="N577" s="39" t="s">
        <v>2</v>
      </c>
      <c r="O577" s="39" t="s">
        <v>3</v>
      </c>
      <c r="P577" s="39" t="s">
        <v>27</v>
      </c>
      <c r="Q577" s="39" t="s">
        <v>4</v>
      </c>
      <c r="R577" s="39" t="s">
        <v>5</v>
      </c>
      <c r="S577" s="40" t="s">
        <v>6</v>
      </c>
    </row>
    <row r="578" spans="1:19" ht="15" customHeight="1">
      <c r="A578" s="436" t="s">
        <v>46</v>
      </c>
      <c r="B578" s="372" t="s">
        <v>109</v>
      </c>
      <c r="C578" s="373"/>
      <c r="D578" s="373"/>
      <c r="E578" s="373"/>
      <c r="F578" s="373"/>
      <c r="G578" s="373"/>
      <c r="H578" s="373"/>
      <c r="I578" s="374"/>
      <c r="K578" s="376" t="s">
        <v>46</v>
      </c>
      <c r="L578" s="369" t="s">
        <v>109</v>
      </c>
      <c r="M578" s="370"/>
      <c r="N578" s="370"/>
      <c r="O578" s="370"/>
      <c r="P578" s="370"/>
      <c r="Q578" s="370"/>
      <c r="R578" s="370"/>
      <c r="S578" s="371"/>
    </row>
    <row r="579" spans="1:19" ht="15">
      <c r="A579" s="7" t="s">
        <v>7</v>
      </c>
      <c r="B579" s="42">
        <v>7.2265509642184158</v>
      </c>
      <c r="C579" s="42">
        <v>0</v>
      </c>
      <c r="D579" s="42">
        <v>1.3778559675776223</v>
      </c>
      <c r="E579" s="42">
        <v>0</v>
      </c>
      <c r="F579" s="399"/>
      <c r="G579" s="42">
        <v>0</v>
      </c>
      <c r="H579" s="43">
        <v>0</v>
      </c>
      <c r="I579" s="44">
        <f>SUM(B579:H579)</f>
        <v>8.6044069317960385</v>
      </c>
      <c r="J579" s="5"/>
      <c r="K579" s="28" t="s">
        <v>7</v>
      </c>
      <c r="L579" s="42">
        <v>7.2265509642184158</v>
      </c>
      <c r="M579" s="42">
        <v>0</v>
      </c>
      <c r="N579" s="42">
        <v>1.3778559675776223</v>
      </c>
      <c r="O579" s="42">
        <v>0</v>
      </c>
      <c r="P579" s="42">
        <v>9.4042047876025485E-3</v>
      </c>
      <c r="Q579" s="42">
        <v>0</v>
      </c>
      <c r="R579" s="82">
        <v>0</v>
      </c>
      <c r="S579" s="83">
        <f>SUM(L579:R579)</f>
        <v>8.6138111365836405</v>
      </c>
    </row>
    <row r="580" spans="1:19" ht="15">
      <c r="A580" s="8" t="s">
        <v>8</v>
      </c>
      <c r="B580" s="48">
        <v>9.1866361502609699</v>
      </c>
      <c r="C580" s="48">
        <v>0</v>
      </c>
      <c r="D580" s="48">
        <v>2.2457636195351522</v>
      </c>
      <c r="E580" s="48">
        <v>0</v>
      </c>
      <c r="F580" s="400"/>
      <c r="G580" s="48">
        <v>0</v>
      </c>
      <c r="H580" s="49">
        <v>0</v>
      </c>
      <c r="I580" s="50">
        <f t="shared" ref="I580:I599" si="278">SUM(B580:H580)</f>
        <v>11.432399769796122</v>
      </c>
      <c r="J580" s="5"/>
      <c r="K580" s="20" t="s">
        <v>8</v>
      </c>
      <c r="L580" s="51">
        <v>9.1866361502609699</v>
      </c>
      <c r="M580" s="51">
        <v>0</v>
      </c>
      <c r="N580" s="51">
        <v>2.2457636195351522</v>
      </c>
      <c r="O580" s="51">
        <v>0</v>
      </c>
      <c r="P580" s="51">
        <v>0</v>
      </c>
      <c r="Q580" s="51">
        <v>0</v>
      </c>
      <c r="R580" s="52">
        <v>0</v>
      </c>
      <c r="S580" s="53">
        <f t="shared" ref="S580:S599" si="279">SUM(L580:R580)</f>
        <v>11.432399769796122</v>
      </c>
    </row>
    <row r="581" spans="1:19" ht="15">
      <c r="A581" s="9" t="s">
        <v>10</v>
      </c>
      <c r="B581" s="45">
        <v>3.8680880164820115</v>
      </c>
      <c r="C581" s="45">
        <v>0</v>
      </c>
      <c r="D581" s="45">
        <v>0</v>
      </c>
      <c r="E581" s="45">
        <v>0</v>
      </c>
      <c r="F581" s="400"/>
      <c r="G581" s="45">
        <v>0</v>
      </c>
      <c r="H581" s="54">
        <v>0</v>
      </c>
      <c r="I581" s="44">
        <f t="shared" si="278"/>
        <v>3.8680880164820115</v>
      </c>
      <c r="J581" s="5"/>
      <c r="K581" s="21" t="s">
        <v>10</v>
      </c>
      <c r="L581" s="45">
        <v>3.8680880164820115</v>
      </c>
      <c r="M581" s="45">
        <v>0</v>
      </c>
      <c r="N581" s="45">
        <v>0</v>
      </c>
      <c r="O581" s="45">
        <v>0</v>
      </c>
      <c r="P581" s="45">
        <v>0</v>
      </c>
      <c r="Q581" s="45">
        <v>0</v>
      </c>
      <c r="R581" s="46">
        <v>0</v>
      </c>
      <c r="S581" s="47">
        <f t="shared" si="279"/>
        <v>3.8680880164820115</v>
      </c>
    </row>
    <row r="582" spans="1:19" ht="15">
      <c r="A582" s="8" t="s">
        <v>53</v>
      </c>
      <c r="B582" s="48">
        <v>0</v>
      </c>
      <c r="C582" s="48">
        <v>0</v>
      </c>
      <c r="D582" s="48">
        <v>0</v>
      </c>
      <c r="E582" s="48">
        <v>0</v>
      </c>
      <c r="F582" s="400"/>
      <c r="G582" s="48">
        <v>0</v>
      </c>
      <c r="H582" s="49">
        <v>0</v>
      </c>
      <c r="I582" s="50">
        <f t="shared" si="278"/>
        <v>0</v>
      </c>
      <c r="J582" s="5"/>
      <c r="K582" s="20" t="s">
        <v>53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0</v>
      </c>
      <c r="R582" s="52">
        <v>0</v>
      </c>
      <c r="S582" s="53">
        <f t="shared" si="279"/>
        <v>0</v>
      </c>
    </row>
    <row r="583" spans="1:19" ht="15">
      <c r="A583" s="9" t="s">
        <v>16</v>
      </c>
      <c r="B583" s="45">
        <v>198.55104424770539</v>
      </c>
      <c r="C583" s="45">
        <v>24.049455327303477</v>
      </c>
      <c r="D583" s="45">
        <v>5.1855897398275861</v>
      </c>
      <c r="E583" s="45">
        <v>11.565337549164514</v>
      </c>
      <c r="F583" s="400"/>
      <c r="G583" s="45">
        <v>0</v>
      </c>
      <c r="H583" s="54">
        <v>0</v>
      </c>
      <c r="I583" s="44">
        <f t="shared" si="278"/>
        <v>239.35142686400098</v>
      </c>
      <c r="J583" s="5"/>
      <c r="K583" s="21" t="s">
        <v>16</v>
      </c>
      <c r="L583" s="45">
        <v>198.55104424770539</v>
      </c>
      <c r="M583" s="45">
        <v>24.049455327303477</v>
      </c>
      <c r="N583" s="45">
        <v>5.1855897398275861</v>
      </c>
      <c r="O583" s="45">
        <v>11.565337549164514</v>
      </c>
      <c r="P583" s="45">
        <v>0</v>
      </c>
      <c r="Q583" s="45">
        <v>0</v>
      </c>
      <c r="R583" s="46">
        <v>0</v>
      </c>
      <c r="S583" s="47">
        <f t="shared" si="279"/>
        <v>239.35142686400098</v>
      </c>
    </row>
    <row r="584" spans="1:19" ht="15">
      <c r="A584" s="8" t="s">
        <v>65</v>
      </c>
      <c r="B584" s="48">
        <v>808.54101879103416</v>
      </c>
      <c r="C584" s="48">
        <v>12.270293106564536</v>
      </c>
      <c r="D584" s="48">
        <v>14.508364476861816</v>
      </c>
      <c r="E584" s="48">
        <v>0</v>
      </c>
      <c r="F584" s="400"/>
      <c r="G584" s="48">
        <v>0</v>
      </c>
      <c r="H584" s="49">
        <v>0</v>
      </c>
      <c r="I584" s="50">
        <f t="shared" si="278"/>
        <v>835.31967637446053</v>
      </c>
      <c r="J584" s="5"/>
      <c r="K584" s="20" t="s">
        <v>65</v>
      </c>
      <c r="L584" s="51">
        <v>808.54101879103416</v>
      </c>
      <c r="M584" s="51">
        <v>12.270293106564536</v>
      </c>
      <c r="N584" s="51">
        <v>14.508364476861816</v>
      </c>
      <c r="O584" s="51">
        <v>0</v>
      </c>
      <c r="P584" s="51">
        <v>0</v>
      </c>
      <c r="Q584" s="51">
        <v>0</v>
      </c>
      <c r="R584" s="52">
        <v>0</v>
      </c>
      <c r="S584" s="53">
        <f t="shared" si="279"/>
        <v>835.31967637446053</v>
      </c>
    </row>
    <row r="585" spans="1:19" ht="15">
      <c r="A585" s="9" t="s">
        <v>55</v>
      </c>
      <c r="B585" s="45">
        <v>0</v>
      </c>
      <c r="C585" s="45">
        <v>0</v>
      </c>
      <c r="D585" s="45">
        <v>0.10608788353634914</v>
      </c>
      <c r="E585" s="45">
        <v>49.488369731564383</v>
      </c>
      <c r="F585" s="400"/>
      <c r="G585" s="45">
        <v>0</v>
      </c>
      <c r="H585" s="54">
        <v>0</v>
      </c>
      <c r="I585" s="44">
        <f t="shared" si="278"/>
        <v>49.59445761510073</v>
      </c>
      <c r="J585" s="5"/>
      <c r="K585" s="21" t="s">
        <v>55</v>
      </c>
      <c r="L585" s="45">
        <v>0</v>
      </c>
      <c r="M585" s="45">
        <v>0</v>
      </c>
      <c r="N585" s="45">
        <v>0.10608788353634914</v>
      </c>
      <c r="O585" s="45">
        <v>49.488369731564383</v>
      </c>
      <c r="P585" s="45">
        <v>1725.4170676735914</v>
      </c>
      <c r="Q585" s="45">
        <v>0</v>
      </c>
      <c r="R585" s="46">
        <v>0</v>
      </c>
      <c r="S585" s="47">
        <f t="shared" si="279"/>
        <v>1775.0115252886922</v>
      </c>
    </row>
    <row r="586" spans="1:19" ht="15">
      <c r="A586" s="8" t="s">
        <v>12</v>
      </c>
      <c r="B586" s="48">
        <v>0</v>
      </c>
      <c r="C586" s="48">
        <v>0</v>
      </c>
      <c r="D586" s="48">
        <v>1.7145855693035634E-2</v>
      </c>
      <c r="E586" s="48">
        <v>0.50130211078506681</v>
      </c>
      <c r="F586" s="400"/>
      <c r="G586" s="48">
        <v>0</v>
      </c>
      <c r="H586" s="49">
        <v>0</v>
      </c>
      <c r="I586" s="50">
        <f t="shared" si="278"/>
        <v>0.51844796647810243</v>
      </c>
      <c r="J586" s="5"/>
      <c r="K586" s="20" t="s">
        <v>12</v>
      </c>
      <c r="L586" s="51">
        <v>0</v>
      </c>
      <c r="M586" s="51">
        <v>0</v>
      </c>
      <c r="N586" s="51">
        <v>1.7145855693035634E-2</v>
      </c>
      <c r="O586" s="51">
        <v>0.50130211078506681</v>
      </c>
      <c r="P586" s="51">
        <v>79.937468783158934</v>
      </c>
      <c r="Q586" s="51">
        <v>0</v>
      </c>
      <c r="R586" s="52">
        <v>0</v>
      </c>
      <c r="S586" s="53">
        <f t="shared" si="279"/>
        <v>80.455916749637041</v>
      </c>
    </row>
    <row r="587" spans="1:19" ht="15">
      <c r="A587" s="9" t="s">
        <v>56</v>
      </c>
      <c r="B587" s="45">
        <v>0</v>
      </c>
      <c r="C587" s="45">
        <v>0</v>
      </c>
      <c r="D587" s="45">
        <v>0</v>
      </c>
      <c r="E587" s="45">
        <v>0</v>
      </c>
      <c r="F587" s="400"/>
      <c r="G587" s="45">
        <v>0</v>
      </c>
      <c r="H587" s="54">
        <v>0</v>
      </c>
      <c r="I587" s="44">
        <f t="shared" si="278"/>
        <v>0</v>
      </c>
      <c r="J587" s="5"/>
      <c r="K587" s="21" t="s">
        <v>56</v>
      </c>
      <c r="L587" s="45">
        <v>0</v>
      </c>
      <c r="M587" s="45">
        <v>0</v>
      </c>
      <c r="N587" s="45">
        <v>0</v>
      </c>
      <c r="O587" s="45">
        <v>0</v>
      </c>
      <c r="P587" s="45">
        <v>39.612351373514514</v>
      </c>
      <c r="Q587" s="45">
        <v>0</v>
      </c>
      <c r="R587" s="46">
        <v>0</v>
      </c>
      <c r="S587" s="47">
        <f t="shared" si="279"/>
        <v>39.612351373514514</v>
      </c>
    </row>
    <row r="588" spans="1:19" ht="15">
      <c r="A588" s="8" t="s">
        <v>17</v>
      </c>
      <c r="B588" s="48">
        <v>247.10016932221959</v>
      </c>
      <c r="C588" s="48">
        <v>1.3388615388020448</v>
      </c>
      <c r="D588" s="48">
        <v>31.361066406157367</v>
      </c>
      <c r="E588" s="48">
        <v>4.2750565667821219</v>
      </c>
      <c r="F588" s="400"/>
      <c r="G588" s="48">
        <v>0</v>
      </c>
      <c r="H588" s="49">
        <v>0</v>
      </c>
      <c r="I588" s="50">
        <f t="shared" si="278"/>
        <v>284.07515383396111</v>
      </c>
      <c r="J588" s="5"/>
      <c r="K588" s="20" t="s">
        <v>17</v>
      </c>
      <c r="L588" s="51">
        <v>247.10016932221959</v>
      </c>
      <c r="M588" s="51">
        <v>1.3388615388020448</v>
      </c>
      <c r="N588" s="51">
        <v>31.361066406157367</v>
      </c>
      <c r="O588" s="51">
        <v>4.2750565667821219</v>
      </c>
      <c r="P588" s="51">
        <v>0</v>
      </c>
      <c r="Q588" s="51">
        <v>0</v>
      </c>
      <c r="R588" s="52">
        <v>0</v>
      </c>
      <c r="S588" s="53">
        <f t="shared" si="279"/>
        <v>284.07515383396111</v>
      </c>
    </row>
    <row r="589" spans="1:19" ht="15">
      <c r="A589" s="9" t="s">
        <v>141</v>
      </c>
      <c r="B589" s="45">
        <v>1176.388565876578</v>
      </c>
      <c r="C589" s="45">
        <v>185.38329034847064</v>
      </c>
      <c r="D589" s="45">
        <v>36.155525068804884</v>
      </c>
      <c r="E589" s="45">
        <v>28.469562845824775</v>
      </c>
      <c r="F589" s="400"/>
      <c r="G589" s="45">
        <v>0</v>
      </c>
      <c r="H589" s="54">
        <v>0</v>
      </c>
      <c r="I589" s="44">
        <f t="shared" si="278"/>
        <v>1426.3969441396785</v>
      </c>
      <c r="J589" s="5"/>
      <c r="K589" s="21" t="s">
        <v>141</v>
      </c>
      <c r="L589" s="45">
        <v>1176.388565876578</v>
      </c>
      <c r="M589" s="45">
        <v>185.38329034847064</v>
      </c>
      <c r="N589" s="45">
        <v>36.155525068804884</v>
      </c>
      <c r="O589" s="45">
        <v>28.469562845824775</v>
      </c>
      <c r="P589" s="45">
        <v>0</v>
      </c>
      <c r="Q589" s="45">
        <v>0</v>
      </c>
      <c r="R589" s="46">
        <v>0</v>
      </c>
      <c r="S589" s="47">
        <f t="shared" si="279"/>
        <v>1426.3969441396785</v>
      </c>
    </row>
    <row r="590" spans="1:19" ht="15">
      <c r="A590" s="8" t="s">
        <v>25</v>
      </c>
      <c r="B590" s="48">
        <v>375.07711265109197</v>
      </c>
      <c r="C590" s="48">
        <v>0</v>
      </c>
      <c r="D590" s="48">
        <v>827.2436646020841</v>
      </c>
      <c r="E590" s="48">
        <v>182.29423787482384</v>
      </c>
      <c r="F590" s="400"/>
      <c r="G590" s="48">
        <v>566.75564964283888</v>
      </c>
      <c r="H590" s="49">
        <v>0.14754522575525639</v>
      </c>
      <c r="I590" s="50">
        <f t="shared" si="278"/>
        <v>1951.5182099965939</v>
      </c>
      <c r="J590" s="5"/>
      <c r="K590" s="20" t="s">
        <v>25</v>
      </c>
      <c r="L590" s="51">
        <v>375.07711265109197</v>
      </c>
      <c r="M590" s="51">
        <v>0</v>
      </c>
      <c r="N590" s="51">
        <v>827.2436646020841</v>
      </c>
      <c r="O590" s="51">
        <v>182.29423787482384</v>
      </c>
      <c r="P590" s="51">
        <v>493.04038128089519</v>
      </c>
      <c r="Q590" s="51">
        <v>566.75564964283888</v>
      </c>
      <c r="R590" s="52">
        <v>0.14754522575525639</v>
      </c>
      <c r="S590" s="53">
        <f t="shared" si="279"/>
        <v>2444.5585912774891</v>
      </c>
    </row>
    <row r="591" spans="1:19" ht="15">
      <c r="A591" s="9" t="s">
        <v>24</v>
      </c>
      <c r="B591" s="45">
        <v>298.49152649923656</v>
      </c>
      <c r="C591" s="45">
        <v>1.8923830109382354</v>
      </c>
      <c r="D591" s="45">
        <v>0</v>
      </c>
      <c r="E591" s="45">
        <v>0</v>
      </c>
      <c r="F591" s="400"/>
      <c r="G591" s="45">
        <v>0</v>
      </c>
      <c r="H591" s="54">
        <v>0</v>
      </c>
      <c r="I591" s="44">
        <f t="shared" si="278"/>
        <v>300.38390951017482</v>
      </c>
      <c r="J591" s="5"/>
      <c r="K591" s="21" t="s">
        <v>24</v>
      </c>
      <c r="L591" s="45">
        <v>298.49152649923656</v>
      </c>
      <c r="M591" s="45">
        <v>1.8923830109382354</v>
      </c>
      <c r="N591" s="45">
        <v>0</v>
      </c>
      <c r="O591" s="45">
        <v>0</v>
      </c>
      <c r="P591" s="45">
        <v>0</v>
      </c>
      <c r="Q591" s="45">
        <v>0</v>
      </c>
      <c r="R591" s="46">
        <v>0</v>
      </c>
      <c r="S591" s="47">
        <f t="shared" si="279"/>
        <v>300.38390951017482</v>
      </c>
    </row>
    <row r="592" spans="1:19" ht="15">
      <c r="A592" s="8" t="s">
        <v>57</v>
      </c>
      <c r="B592" s="48">
        <v>22.640015575408924</v>
      </c>
      <c r="C592" s="48">
        <v>0</v>
      </c>
      <c r="D592" s="48">
        <v>4.0247280694620304</v>
      </c>
      <c r="E592" s="48">
        <v>0</v>
      </c>
      <c r="F592" s="400"/>
      <c r="G592" s="48">
        <v>0</v>
      </c>
      <c r="H592" s="49">
        <v>0</v>
      </c>
      <c r="I592" s="50">
        <f t="shared" si="278"/>
        <v>26.664743644870953</v>
      </c>
      <c r="J592" s="5"/>
      <c r="K592" s="20" t="s">
        <v>57</v>
      </c>
      <c r="L592" s="51">
        <v>22.640015575408924</v>
      </c>
      <c r="M592" s="51">
        <v>0</v>
      </c>
      <c r="N592" s="51">
        <v>4.0247280694620304</v>
      </c>
      <c r="O592" s="51">
        <v>0</v>
      </c>
      <c r="P592" s="51">
        <v>0</v>
      </c>
      <c r="Q592" s="51">
        <v>0</v>
      </c>
      <c r="R592" s="52">
        <v>0</v>
      </c>
      <c r="S592" s="53">
        <f t="shared" si="279"/>
        <v>26.664743644870953</v>
      </c>
    </row>
    <row r="593" spans="1:45" ht="15">
      <c r="A593" s="9" t="s">
        <v>22</v>
      </c>
      <c r="B593" s="45">
        <v>76.502217053662704</v>
      </c>
      <c r="C593" s="45">
        <v>0</v>
      </c>
      <c r="D593" s="45">
        <v>4.7185969366063141</v>
      </c>
      <c r="E593" s="45">
        <v>0</v>
      </c>
      <c r="F593" s="400"/>
      <c r="G593" s="45">
        <v>0</v>
      </c>
      <c r="H593" s="54">
        <v>0</v>
      </c>
      <c r="I593" s="44">
        <f t="shared" si="278"/>
        <v>81.220813990269022</v>
      </c>
      <c r="J593" s="5"/>
      <c r="K593" s="21" t="s">
        <v>22</v>
      </c>
      <c r="L593" s="45">
        <v>76.502217053662704</v>
      </c>
      <c r="M593" s="45">
        <v>0</v>
      </c>
      <c r="N593" s="45">
        <v>4.7185969366063141</v>
      </c>
      <c r="O593" s="45">
        <v>0</v>
      </c>
      <c r="P593" s="45">
        <v>70.15968447674318</v>
      </c>
      <c r="Q593" s="45">
        <v>0</v>
      </c>
      <c r="R593" s="46">
        <v>0</v>
      </c>
      <c r="S593" s="47">
        <f t="shared" si="279"/>
        <v>151.38049846701222</v>
      </c>
    </row>
    <row r="594" spans="1:45" ht="15">
      <c r="A594" s="8" t="s">
        <v>21</v>
      </c>
      <c r="B594" s="48">
        <v>32.098368889390741</v>
      </c>
      <c r="C594" s="48">
        <v>0</v>
      </c>
      <c r="D594" s="48">
        <v>0.59305773028175446</v>
      </c>
      <c r="E594" s="48">
        <v>0</v>
      </c>
      <c r="F594" s="400"/>
      <c r="G594" s="48">
        <v>0</v>
      </c>
      <c r="H594" s="49">
        <v>0</v>
      </c>
      <c r="I594" s="50">
        <f t="shared" si="278"/>
        <v>32.691426619672498</v>
      </c>
      <c r="J594" s="5"/>
      <c r="K594" s="20" t="s">
        <v>21</v>
      </c>
      <c r="L594" s="51">
        <v>32.098368889390741</v>
      </c>
      <c r="M594" s="51">
        <v>0</v>
      </c>
      <c r="N594" s="51">
        <v>0.59305773028175446</v>
      </c>
      <c r="O594" s="51">
        <v>0</v>
      </c>
      <c r="P594" s="51">
        <v>0</v>
      </c>
      <c r="Q594" s="51">
        <v>0</v>
      </c>
      <c r="R594" s="52">
        <v>0</v>
      </c>
      <c r="S594" s="53">
        <f t="shared" si="279"/>
        <v>32.691426619672498</v>
      </c>
    </row>
    <row r="595" spans="1:45" ht="15">
      <c r="A595" s="10" t="s">
        <v>61</v>
      </c>
      <c r="B595" s="45">
        <v>203.6790212092065</v>
      </c>
      <c r="C595" s="45">
        <v>0</v>
      </c>
      <c r="D595" s="45">
        <v>0</v>
      </c>
      <c r="E595" s="45">
        <v>0</v>
      </c>
      <c r="F595" s="400"/>
      <c r="G595" s="45">
        <v>0</v>
      </c>
      <c r="H595" s="54">
        <v>0</v>
      </c>
      <c r="I595" s="44">
        <f t="shared" si="278"/>
        <v>203.6790212092065</v>
      </c>
      <c r="J595" s="5"/>
      <c r="K595" s="22" t="s">
        <v>61</v>
      </c>
      <c r="L595" s="45">
        <v>203.6790212092065</v>
      </c>
      <c r="M595" s="45">
        <v>0</v>
      </c>
      <c r="N595" s="45">
        <v>0</v>
      </c>
      <c r="O595" s="45">
        <v>0</v>
      </c>
      <c r="P595" s="45">
        <v>0</v>
      </c>
      <c r="Q595" s="45">
        <v>0</v>
      </c>
      <c r="R595" s="46">
        <v>0</v>
      </c>
      <c r="S595" s="47">
        <f t="shared" si="279"/>
        <v>203.6790212092065</v>
      </c>
    </row>
    <row r="596" spans="1:45">
      <c r="A596" s="11" t="s">
        <v>23</v>
      </c>
      <c r="B596" s="55">
        <v>203.6790212092065</v>
      </c>
      <c r="C596" s="55">
        <v>0</v>
      </c>
      <c r="D596" s="55">
        <v>0</v>
      </c>
      <c r="E596" s="55">
        <v>0</v>
      </c>
      <c r="F596" s="400"/>
      <c r="G596" s="55">
        <v>0</v>
      </c>
      <c r="H596" s="56">
        <v>0</v>
      </c>
      <c r="I596" s="57">
        <f t="shared" si="278"/>
        <v>203.6790212092065</v>
      </c>
      <c r="J596" s="5"/>
      <c r="K596" s="23" t="s">
        <v>23</v>
      </c>
      <c r="L596" s="58">
        <v>203.6790212092065</v>
      </c>
      <c r="M596" s="58">
        <v>0</v>
      </c>
      <c r="N596" s="58">
        <v>0</v>
      </c>
      <c r="O596" s="58">
        <v>0</v>
      </c>
      <c r="P596" s="58">
        <v>0</v>
      </c>
      <c r="Q596" s="58">
        <v>0</v>
      </c>
      <c r="R596" s="59">
        <v>0</v>
      </c>
      <c r="S596" s="60">
        <f t="shared" si="279"/>
        <v>203.6790212092065</v>
      </c>
    </row>
    <row r="597" spans="1:45">
      <c r="A597" s="12" t="s">
        <v>19</v>
      </c>
      <c r="B597" s="61">
        <v>0</v>
      </c>
      <c r="C597" s="61">
        <v>0</v>
      </c>
      <c r="D597" s="61">
        <v>0</v>
      </c>
      <c r="E597" s="61">
        <v>0</v>
      </c>
      <c r="F597" s="400"/>
      <c r="G597" s="61">
        <v>0</v>
      </c>
      <c r="H597" s="62">
        <v>0</v>
      </c>
      <c r="I597" s="63">
        <f t="shared" si="278"/>
        <v>0</v>
      </c>
      <c r="J597" s="5"/>
      <c r="K597" s="24" t="s">
        <v>19</v>
      </c>
      <c r="L597" s="61">
        <v>0</v>
      </c>
      <c r="M597" s="61">
        <v>0</v>
      </c>
      <c r="N597" s="61">
        <v>0</v>
      </c>
      <c r="O597" s="61">
        <v>0</v>
      </c>
      <c r="P597" s="61">
        <v>0</v>
      </c>
      <c r="Q597" s="61">
        <v>0</v>
      </c>
      <c r="R597" s="64">
        <v>0</v>
      </c>
      <c r="S597" s="65">
        <f t="shared" si="279"/>
        <v>0</v>
      </c>
    </row>
    <row r="598" spans="1:45">
      <c r="A598" s="11" t="s">
        <v>20</v>
      </c>
      <c r="B598" s="55">
        <v>0</v>
      </c>
      <c r="C598" s="55">
        <v>0</v>
      </c>
      <c r="D598" s="55">
        <v>0</v>
      </c>
      <c r="E598" s="55">
        <v>0</v>
      </c>
      <c r="F598" s="400"/>
      <c r="G598" s="55">
        <v>0</v>
      </c>
      <c r="H598" s="56">
        <v>0</v>
      </c>
      <c r="I598" s="57">
        <f t="shared" si="278"/>
        <v>0</v>
      </c>
      <c r="J598" s="5"/>
      <c r="K598" s="23" t="s">
        <v>20</v>
      </c>
      <c r="L598" s="58">
        <v>0</v>
      </c>
      <c r="M598" s="58">
        <v>0</v>
      </c>
      <c r="N598" s="58">
        <v>0</v>
      </c>
      <c r="O598" s="58">
        <v>0</v>
      </c>
      <c r="P598" s="58">
        <v>0</v>
      </c>
      <c r="Q598" s="58">
        <v>0</v>
      </c>
      <c r="R598" s="59">
        <v>0</v>
      </c>
      <c r="S598" s="60">
        <f t="shared" si="279"/>
        <v>0</v>
      </c>
    </row>
    <row r="599" spans="1:45" ht="15" thickBot="1">
      <c r="A599" s="13" t="s">
        <v>11</v>
      </c>
      <c r="B599" s="66">
        <v>0</v>
      </c>
      <c r="C599" s="66">
        <v>0</v>
      </c>
      <c r="D599" s="66">
        <v>0</v>
      </c>
      <c r="E599" s="66">
        <v>0</v>
      </c>
      <c r="F599" s="401"/>
      <c r="G599" s="66">
        <v>0</v>
      </c>
      <c r="H599" s="67">
        <v>0</v>
      </c>
      <c r="I599" s="68">
        <f t="shared" si="278"/>
        <v>0</v>
      </c>
      <c r="J599" s="5"/>
      <c r="K599" s="25" t="s">
        <v>11</v>
      </c>
      <c r="L599" s="66">
        <v>0</v>
      </c>
      <c r="M599" s="66">
        <v>0</v>
      </c>
      <c r="N599" s="66">
        <v>0</v>
      </c>
      <c r="O599" s="66">
        <v>0</v>
      </c>
      <c r="P599" s="66">
        <v>0</v>
      </c>
      <c r="Q599" s="66">
        <v>0</v>
      </c>
      <c r="R599" s="69">
        <v>0</v>
      </c>
      <c r="S599" s="70">
        <f t="shared" si="279"/>
        <v>0</v>
      </c>
    </row>
    <row r="600" spans="1:45" ht="15">
      <c r="A600" s="14" t="s">
        <v>26</v>
      </c>
      <c r="B600" s="71">
        <f>SUM(B579:B595)</f>
        <v>3459.3503352464954</v>
      </c>
      <c r="C600" s="71">
        <f t="shared" ref="C600:I600" si="280">SUM(C579:C595)</f>
        <v>224.93428333207893</v>
      </c>
      <c r="D600" s="71">
        <f t="shared" si="280"/>
        <v>927.53744635642806</v>
      </c>
      <c r="E600" s="71">
        <f t="shared" si="280"/>
        <v>276.59386667894466</v>
      </c>
      <c r="F600" s="71">
        <f t="shared" si="280"/>
        <v>0</v>
      </c>
      <c r="G600" s="71">
        <f t="shared" si="280"/>
        <v>566.75564964283888</v>
      </c>
      <c r="H600" s="72">
        <f t="shared" si="280"/>
        <v>0.14754522575525639</v>
      </c>
      <c r="I600" s="44">
        <f t="shared" si="280"/>
        <v>5455.3191264825418</v>
      </c>
      <c r="J600" s="5"/>
      <c r="K600" s="26" t="s">
        <v>26</v>
      </c>
      <c r="L600" s="71">
        <f>SUM(L579:L595)</f>
        <v>3459.3503352464954</v>
      </c>
      <c r="M600" s="71">
        <f t="shared" ref="M600:S600" si="281">SUM(M579:M595)</f>
        <v>224.93428333207893</v>
      </c>
      <c r="N600" s="71">
        <f t="shared" si="281"/>
        <v>927.53744635642806</v>
      </c>
      <c r="O600" s="71">
        <f t="shared" si="281"/>
        <v>276.59386667894466</v>
      </c>
      <c r="P600" s="71">
        <f t="shared" si="281"/>
        <v>2408.1763577926909</v>
      </c>
      <c r="Q600" s="71">
        <f t="shared" si="281"/>
        <v>566.75564964283888</v>
      </c>
      <c r="R600" s="72">
        <f t="shared" si="281"/>
        <v>0.14754522575525639</v>
      </c>
      <c r="S600" s="73">
        <f t="shared" si="281"/>
        <v>7863.4954842752331</v>
      </c>
    </row>
    <row r="601" spans="1:45" s="2" customFormat="1" ht="15" thickBot="1">
      <c r="A601" s="17" t="s">
        <v>100</v>
      </c>
      <c r="B601" s="100">
        <f>IF($I600=0,"-",B600/$I600)</f>
        <v>0.63412428403194099</v>
      </c>
      <c r="C601" s="100">
        <f t="shared" ref="C601:H601" si="282">IF($I600=0,"-",C600/$I600)</f>
        <v>4.1232103588614649E-2</v>
      </c>
      <c r="D601" s="100">
        <f t="shared" si="282"/>
        <v>0.17002441559353501</v>
      </c>
      <c r="E601" s="100">
        <f t="shared" si="282"/>
        <v>5.0701684038287551E-2</v>
      </c>
      <c r="F601" s="100">
        <f t="shared" si="282"/>
        <v>0</v>
      </c>
      <c r="G601" s="100">
        <f t="shared" si="282"/>
        <v>0.10389046662578459</v>
      </c>
      <c r="H601" s="101">
        <f t="shared" si="282"/>
        <v>2.7046121837127059E-5</v>
      </c>
      <c r="I601" s="102">
        <f>SUM(B601:H601)</f>
        <v>0.99999999999999989</v>
      </c>
      <c r="K601" s="27" t="s">
        <v>100</v>
      </c>
      <c r="L601" s="76">
        <f>IF($S600=0,"-",L600/$S600)</f>
        <v>0.43992526506363711</v>
      </c>
      <c r="M601" s="76">
        <f t="shared" ref="M601:R601" si="283">IF($S600=0,"-",M600/$S600)</f>
        <v>2.8604872194799867E-2</v>
      </c>
      <c r="N601" s="76">
        <f t="shared" si="283"/>
        <v>0.11795485203892347</v>
      </c>
      <c r="O601" s="76">
        <f t="shared" si="283"/>
        <v>3.5174416674118296E-2</v>
      </c>
      <c r="P601" s="76">
        <f t="shared" si="283"/>
        <v>0.30624756669707032</v>
      </c>
      <c r="Q601" s="76">
        <f t="shared" si="283"/>
        <v>7.2074264018614859E-2</v>
      </c>
      <c r="R601" s="77">
        <f t="shared" si="283"/>
        <v>1.87633128359144E-5</v>
      </c>
      <c r="S601" s="78">
        <f>SUM(L601:R601)</f>
        <v>0.99999999999999978</v>
      </c>
    </row>
    <row r="602" spans="1:45" ht="15" thickBot="1">
      <c r="A602" s="16"/>
      <c r="B602" s="16"/>
      <c r="C602" s="16"/>
      <c r="D602" s="16"/>
      <c r="E602" s="16"/>
      <c r="F602" s="16"/>
      <c r="G602" s="16"/>
      <c r="H602" s="16"/>
      <c r="I602" s="16"/>
      <c r="K602" s="16"/>
      <c r="L602" s="16"/>
      <c r="M602" s="16"/>
      <c r="N602" s="16"/>
      <c r="O602" s="16"/>
      <c r="P602" s="16"/>
      <c r="Q602" s="16"/>
      <c r="R602" s="16"/>
      <c r="S602" s="16"/>
      <c r="U602" s="6"/>
      <c r="AA602" s="112"/>
      <c r="AC602" s="112"/>
      <c r="AD602" s="112"/>
      <c r="AE602" s="112"/>
      <c r="AF602" s="112"/>
      <c r="AG602" s="112"/>
      <c r="AH602" s="112"/>
      <c r="AI602" s="113"/>
      <c r="AJ602" s="113"/>
      <c r="AK602" s="113"/>
    </row>
    <row r="603" spans="1:45" ht="28.5">
      <c r="A603" s="439" t="s">
        <v>47</v>
      </c>
      <c r="B603" s="37" t="s">
        <v>0</v>
      </c>
      <c r="C603" s="37" t="s">
        <v>110</v>
      </c>
      <c r="D603" s="37" t="s">
        <v>111</v>
      </c>
      <c r="E603" s="37" t="s">
        <v>112</v>
      </c>
      <c r="F603" s="37" t="s">
        <v>27</v>
      </c>
      <c r="G603" s="37" t="s">
        <v>4</v>
      </c>
      <c r="H603" s="37" t="s">
        <v>5</v>
      </c>
      <c r="I603" s="38" t="s">
        <v>6</v>
      </c>
      <c r="K603" s="377" t="s">
        <v>47</v>
      </c>
      <c r="L603" s="39" t="s">
        <v>0</v>
      </c>
      <c r="M603" s="39" t="s">
        <v>110</v>
      </c>
      <c r="N603" s="39" t="s">
        <v>111</v>
      </c>
      <c r="O603" s="39" t="s">
        <v>112</v>
      </c>
      <c r="P603" s="39" t="s">
        <v>27</v>
      </c>
      <c r="Q603" s="39" t="s">
        <v>4</v>
      </c>
      <c r="R603" s="39" t="s">
        <v>5</v>
      </c>
      <c r="S603" s="40" t="s">
        <v>6</v>
      </c>
      <c r="U603" s="444" t="s">
        <v>47</v>
      </c>
      <c r="V603" s="80" t="s">
        <v>74</v>
      </c>
      <c r="W603" s="80" t="s">
        <v>75</v>
      </c>
      <c r="X603" s="80" t="s">
        <v>67</v>
      </c>
      <c r="Y603" s="80" t="s">
        <v>76</v>
      </c>
      <c r="Z603" s="80" t="s">
        <v>77</v>
      </c>
      <c r="AA603" s="80" t="s">
        <v>68</v>
      </c>
      <c r="AB603" s="80" t="s">
        <v>78</v>
      </c>
      <c r="AC603" s="80" t="s">
        <v>71</v>
      </c>
      <c r="AD603" s="80" t="s">
        <v>64</v>
      </c>
      <c r="AE603" s="114" t="s">
        <v>27</v>
      </c>
      <c r="AF603" s="115" t="s">
        <v>60</v>
      </c>
      <c r="AG603" s="116"/>
      <c r="AH603"/>
      <c r="AI603"/>
      <c r="AS603"/>
    </row>
    <row r="604" spans="1:45" ht="15" customHeight="1">
      <c r="A604" s="440" t="s">
        <v>47</v>
      </c>
      <c r="B604" s="372" t="s">
        <v>109</v>
      </c>
      <c r="C604" s="373"/>
      <c r="D604" s="373"/>
      <c r="E604" s="373"/>
      <c r="F604" s="373"/>
      <c r="G604" s="373"/>
      <c r="H604" s="373"/>
      <c r="I604" s="374"/>
      <c r="K604" s="378" t="s">
        <v>47</v>
      </c>
      <c r="L604" s="369" t="s">
        <v>109</v>
      </c>
      <c r="M604" s="370"/>
      <c r="N604" s="370"/>
      <c r="O604" s="370"/>
      <c r="P604" s="370"/>
      <c r="Q604" s="370"/>
      <c r="R604" s="370"/>
      <c r="S604" s="371"/>
      <c r="U604" s="445" t="s">
        <v>47</v>
      </c>
      <c r="V604" s="441" t="s">
        <v>109</v>
      </c>
      <c r="W604" s="442"/>
      <c r="X604" s="442"/>
      <c r="Y604" s="442"/>
      <c r="Z604" s="442"/>
      <c r="AA604" s="442"/>
      <c r="AB604" s="442"/>
      <c r="AC604" s="442"/>
      <c r="AD604" s="442"/>
      <c r="AE604" s="442"/>
      <c r="AF604" s="443"/>
      <c r="AG604" s="117"/>
      <c r="AH604"/>
      <c r="AI604"/>
      <c r="AS604"/>
    </row>
    <row r="605" spans="1:45" ht="15">
      <c r="A605" s="7" t="s">
        <v>7</v>
      </c>
      <c r="B605" s="42">
        <v>18.203771012404115</v>
      </c>
      <c r="C605" s="42">
        <v>0</v>
      </c>
      <c r="D605" s="42">
        <v>1.3894003764421279</v>
      </c>
      <c r="E605" s="42">
        <v>0</v>
      </c>
      <c r="F605" s="399"/>
      <c r="G605" s="42">
        <v>0</v>
      </c>
      <c r="H605" s="43">
        <v>0</v>
      </c>
      <c r="I605" s="44">
        <f>SUM(B605:H605)</f>
        <v>19.593171388846244</v>
      </c>
      <c r="J605" s="5"/>
      <c r="K605" s="28" t="s">
        <v>7</v>
      </c>
      <c r="L605" s="42">
        <v>18.203771012404115</v>
      </c>
      <c r="M605" s="42">
        <v>0</v>
      </c>
      <c r="N605" s="42">
        <v>1.3894003764421279</v>
      </c>
      <c r="O605" s="42">
        <v>0</v>
      </c>
      <c r="P605" s="42">
        <v>0</v>
      </c>
      <c r="Q605" s="42">
        <v>0</v>
      </c>
      <c r="R605" s="82">
        <v>0</v>
      </c>
      <c r="S605" s="83">
        <f>SUM(L605:R605)</f>
        <v>19.593171388846244</v>
      </c>
      <c r="U605" s="29" t="s">
        <v>7</v>
      </c>
      <c r="V605" s="84">
        <v>18.203771012404115</v>
      </c>
      <c r="W605" s="84">
        <v>1.3894003764421279</v>
      </c>
      <c r="X605" s="84">
        <v>0</v>
      </c>
      <c r="Y605" s="84">
        <v>0</v>
      </c>
      <c r="Z605" s="84">
        <v>0</v>
      </c>
      <c r="AA605" s="84">
        <v>0</v>
      </c>
      <c r="AB605" s="84">
        <v>0</v>
      </c>
      <c r="AC605" s="84">
        <v>0</v>
      </c>
      <c r="AD605" s="86">
        <v>0</v>
      </c>
      <c r="AE605" s="86">
        <f t="shared" ref="AE605:AE610" si="284">+P605</f>
        <v>0</v>
      </c>
      <c r="AF605" s="87">
        <f t="shared" ref="AF605:AF625" si="285">SUM(V605:AE605)</f>
        <v>19.593171388846244</v>
      </c>
      <c r="AG605" s="118" t="str">
        <f>+IF(ABS(S605-AF605)&gt;0.01,S605-AF605,"")</f>
        <v/>
      </c>
      <c r="AH605"/>
      <c r="AI605"/>
      <c r="AS605"/>
    </row>
    <row r="606" spans="1:45" ht="15">
      <c r="A606" s="8" t="s">
        <v>8</v>
      </c>
      <c r="B606" s="48">
        <v>7.2296504092688085</v>
      </c>
      <c r="C606" s="48">
        <v>0</v>
      </c>
      <c r="D606" s="48">
        <v>0</v>
      </c>
      <c r="E606" s="48">
        <v>0</v>
      </c>
      <c r="F606" s="400"/>
      <c r="G606" s="48">
        <v>0</v>
      </c>
      <c r="H606" s="49">
        <v>0</v>
      </c>
      <c r="I606" s="50">
        <f t="shared" ref="I606:I625" si="286">SUM(B606:H606)</f>
        <v>7.2296504092688085</v>
      </c>
      <c r="J606" s="5"/>
      <c r="K606" s="20" t="s">
        <v>8</v>
      </c>
      <c r="L606" s="51">
        <v>7.2296504092688085</v>
      </c>
      <c r="M606" s="51">
        <v>0</v>
      </c>
      <c r="N606" s="51">
        <v>0</v>
      </c>
      <c r="O606" s="51">
        <v>0</v>
      </c>
      <c r="P606" s="51">
        <v>0</v>
      </c>
      <c r="Q606" s="51">
        <v>0</v>
      </c>
      <c r="R606" s="52">
        <v>0</v>
      </c>
      <c r="S606" s="53">
        <f t="shared" ref="S606:S625" si="287">SUM(L606:R606)</f>
        <v>7.2296504092688085</v>
      </c>
      <c r="U606" s="30" t="s">
        <v>8</v>
      </c>
      <c r="V606" s="88">
        <v>7.2296504092688085</v>
      </c>
      <c r="W606" s="88">
        <v>0</v>
      </c>
      <c r="X606" s="88">
        <v>0</v>
      </c>
      <c r="Y606" s="88">
        <v>0</v>
      </c>
      <c r="Z606" s="88">
        <v>0</v>
      </c>
      <c r="AA606" s="88">
        <v>0</v>
      </c>
      <c r="AB606" s="88">
        <v>0</v>
      </c>
      <c r="AC606" s="88">
        <v>0</v>
      </c>
      <c r="AD606" s="88">
        <v>0</v>
      </c>
      <c r="AE606" s="88">
        <f t="shared" si="284"/>
        <v>0</v>
      </c>
      <c r="AF606" s="90">
        <f t="shared" si="285"/>
        <v>7.2296504092688085</v>
      </c>
      <c r="AG606" s="118" t="str">
        <f t="shared" ref="AG606:AG626" si="288">+IF(ABS(S606-AF606)&gt;0.01,S606-AF606,"")</f>
        <v/>
      </c>
      <c r="AH606"/>
      <c r="AI606"/>
      <c r="AS606"/>
    </row>
    <row r="607" spans="1:45" ht="15">
      <c r="A607" s="9" t="s">
        <v>10</v>
      </c>
      <c r="B607" s="45">
        <v>24.940061779880111</v>
      </c>
      <c r="C607" s="45">
        <v>0</v>
      </c>
      <c r="D607" s="45">
        <v>0.8601714690613641</v>
      </c>
      <c r="E607" s="45">
        <v>0</v>
      </c>
      <c r="F607" s="400"/>
      <c r="G607" s="45">
        <v>0</v>
      </c>
      <c r="H607" s="54">
        <v>0</v>
      </c>
      <c r="I607" s="44">
        <f t="shared" si="286"/>
        <v>25.800233248941474</v>
      </c>
      <c r="J607" s="5"/>
      <c r="K607" s="21" t="s">
        <v>10</v>
      </c>
      <c r="L607" s="45">
        <v>24.940061779880111</v>
      </c>
      <c r="M607" s="45">
        <v>0</v>
      </c>
      <c r="N607" s="45">
        <v>0.8601714690613641</v>
      </c>
      <c r="O607" s="45">
        <v>0</v>
      </c>
      <c r="P607" s="45">
        <v>0</v>
      </c>
      <c r="Q607" s="45">
        <v>0</v>
      </c>
      <c r="R607" s="46">
        <v>0</v>
      </c>
      <c r="S607" s="47">
        <f t="shared" si="287"/>
        <v>25.800233248941474</v>
      </c>
      <c r="U607" s="259" t="s">
        <v>10</v>
      </c>
      <c r="V607" s="84">
        <v>24.940061779880111</v>
      </c>
      <c r="W607" s="84">
        <v>0.8601714690613641</v>
      </c>
      <c r="X607" s="84">
        <v>0</v>
      </c>
      <c r="Y607" s="84">
        <v>0</v>
      </c>
      <c r="Z607" s="84">
        <v>0</v>
      </c>
      <c r="AA607" s="84">
        <v>0</v>
      </c>
      <c r="AB607" s="84">
        <v>0</v>
      </c>
      <c r="AC607" s="84">
        <v>0</v>
      </c>
      <c r="AD607" s="86">
        <v>0</v>
      </c>
      <c r="AE607" s="86">
        <f t="shared" si="284"/>
        <v>0</v>
      </c>
      <c r="AF607" s="87">
        <f t="shared" si="285"/>
        <v>25.800233248941474</v>
      </c>
      <c r="AG607" s="118" t="str">
        <f t="shared" si="288"/>
        <v/>
      </c>
      <c r="AH607"/>
      <c r="AI607"/>
      <c r="AS607"/>
    </row>
    <row r="608" spans="1:45" ht="15">
      <c r="A608" s="8" t="s">
        <v>53</v>
      </c>
      <c r="B608" s="48">
        <v>0</v>
      </c>
      <c r="C608" s="48">
        <v>0</v>
      </c>
      <c r="D608" s="48">
        <v>0</v>
      </c>
      <c r="E608" s="48">
        <v>0</v>
      </c>
      <c r="F608" s="400"/>
      <c r="G608" s="48">
        <v>0</v>
      </c>
      <c r="H608" s="49">
        <v>0</v>
      </c>
      <c r="I608" s="50">
        <f t="shared" si="286"/>
        <v>0</v>
      </c>
      <c r="J608" s="5"/>
      <c r="K608" s="20" t="s">
        <v>53</v>
      </c>
      <c r="L608" s="51">
        <v>0</v>
      </c>
      <c r="M608" s="51">
        <v>0</v>
      </c>
      <c r="N608" s="51">
        <v>0</v>
      </c>
      <c r="O608" s="51">
        <v>0</v>
      </c>
      <c r="P608" s="51">
        <v>0</v>
      </c>
      <c r="Q608" s="51">
        <v>0</v>
      </c>
      <c r="R608" s="52">
        <v>0</v>
      </c>
      <c r="S608" s="53">
        <f t="shared" si="287"/>
        <v>0</v>
      </c>
      <c r="U608" s="30" t="s">
        <v>53</v>
      </c>
      <c r="V608" s="88">
        <v>0</v>
      </c>
      <c r="W608" s="88">
        <v>0</v>
      </c>
      <c r="X608" s="88">
        <v>0</v>
      </c>
      <c r="Y608" s="88">
        <v>0</v>
      </c>
      <c r="Z608" s="88">
        <v>0</v>
      </c>
      <c r="AA608" s="88">
        <v>0</v>
      </c>
      <c r="AB608" s="88">
        <v>0</v>
      </c>
      <c r="AC608" s="88">
        <v>0</v>
      </c>
      <c r="AD608" s="88">
        <v>0</v>
      </c>
      <c r="AE608" s="88">
        <f t="shared" si="284"/>
        <v>0</v>
      </c>
      <c r="AF608" s="90">
        <f t="shared" si="285"/>
        <v>0</v>
      </c>
      <c r="AG608" s="118" t="str">
        <f t="shared" si="288"/>
        <v/>
      </c>
      <c r="AH608"/>
      <c r="AI608"/>
      <c r="AS608"/>
    </row>
    <row r="609" spans="1:45" ht="15">
      <c r="A609" s="9" t="s">
        <v>16</v>
      </c>
      <c r="B609" s="45">
        <v>232.38571284128741</v>
      </c>
      <c r="C609" s="45">
        <v>0</v>
      </c>
      <c r="D609" s="45">
        <v>29.18202051914707</v>
      </c>
      <c r="E609" s="45">
        <v>0</v>
      </c>
      <c r="F609" s="400"/>
      <c r="G609" s="45">
        <v>0</v>
      </c>
      <c r="H609" s="54">
        <v>0</v>
      </c>
      <c r="I609" s="44">
        <f t="shared" si="286"/>
        <v>261.56773336043449</v>
      </c>
      <c r="J609" s="5"/>
      <c r="K609" s="21" t="s">
        <v>16</v>
      </c>
      <c r="L609" s="45">
        <v>232.38571284128741</v>
      </c>
      <c r="M609" s="45">
        <v>0</v>
      </c>
      <c r="N609" s="45">
        <v>29.18202051914707</v>
      </c>
      <c r="O609" s="45">
        <v>0</v>
      </c>
      <c r="P609" s="45">
        <v>0</v>
      </c>
      <c r="Q609" s="45">
        <v>0</v>
      </c>
      <c r="R609" s="46">
        <v>0</v>
      </c>
      <c r="S609" s="47">
        <f t="shared" si="287"/>
        <v>261.56773336043449</v>
      </c>
      <c r="U609" s="259" t="s">
        <v>16</v>
      </c>
      <c r="V609" s="84">
        <v>232.38571284128741</v>
      </c>
      <c r="W609" s="84">
        <v>29.18202051914707</v>
      </c>
      <c r="X609" s="84">
        <v>0</v>
      </c>
      <c r="Y609" s="84">
        <v>0</v>
      </c>
      <c r="Z609" s="84">
        <v>0</v>
      </c>
      <c r="AA609" s="84">
        <v>0</v>
      </c>
      <c r="AB609" s="84">
        <v>0</v>
      </c>
      <c r="AC609" s="84">
        <v>0</v>
      </c>
      <c r="AD609" s="86">
        <v>0</v>
      </c>
      <c r="AE609" s="86">
        <f t="shared" si="284"/>
        <v>0</v>
      </c>
      <c r="AF609" s="87">
        <f t="shared" si="285"/>
        <v>261.56773336043449</v>
      </c>
      <c r="AG609" s="118" t="str">
        <f t="shared" si="288"/>
        <v/>
      </c>
      <c r="AH609"/>
      <c r="AI609"/>
      <c r="AS609"/>
    </row>
    <row r="610" spans="1:45" ht="15">
      <c r="A610" s="8" t="s">
        <v>65</v>
      </c>
      <c r="B610" s="48">
        <v>2972.4866967048174</v>
      </c>
      <c r="C610" s="48">
        <v>0</v>
      </c>
      <c r="D610" s="48">
        <v>373.27237856216527</v>
      </c>
      <c r="E610" s="48">
        <v>0</v>
      </c>
      <c r="F610" s="400"/>
      <c r="G610" s="48">
        <v>0</v>
      </c>
      <c r="H610" s="49">
        <v>0</v>
      </c>
      <c r="I610" s="50">
        <f t="shared" si="286"/>
        <v>3345.7590752669826</v>
      </c>
      <c r="J610" s="5"/>
      <c r="K610" s="20" t="s">
        <v>65</v>
      </c>
      <c r="L610" s="51">
        <v>2972.4866967048174</v>
      </c>
      <c r="M610" s="51">
        <v>0</v>
      </c>
      <c r="N610" s="51">
        <v>373.27237856216527</v>
      </c>
      <c r="O610" s="51">
        <v>0</v>
      </c>
      <c r="P610" s="51">
        <v>0</v>
      </c>
      <c r="Q610" s="51">
        <v>0</v>
      </c>
      <c r="R610" s="52">
        <v>0</v>
      </c>
      <c r="S610" s="53">
        <f t="shared" si="287"/>
        <v>3345.7590752669826</v>
      </c>
      <c r="U610" s="30" t="s">
        <v>15</v>
      </c>
      <c r="V610" s="88">
        <v>2972.4866967048174</v>
      </c>
      <c r="W610" s="88">
        <v>373.27237856216527</v>
      </c>
      <c r="X610" s="88">
        <v>0</v>
      </c>
      <c r="Y610" s="88">
        <v>0</v>
      </c>
      <c r="Z610" s="88">
        <v>0</v>
      </c>
      <c r="AA610" s="88">
        <v>0</v>
      </c>
      <c r="AB610" s="88">
        <v>0</v>
      </c>
      <c r="AC610" s="88">
        <v>0</v>
      </c>
      <c r="AD610" s="88">
        <v>0</v>
      </c>
      <c r="AE610" s="88">
        <f t="shared" si="284"/>
        <v>0</v>
      </c>
      <c r="AF610" s="90">
        <f t="shared" si="285"/>
        <v>3345.7590752669826</v>
      </c>
      <c r="AG610" s="118" t="str">
        <f t="shared" si="288"/>
        <v/>
      </c>
      <c r="AH610"/>
      <c r="AI610"/>
      <c r="AS610"/>
    </row>
    <row r="611" spans="1:45" ht="15">
      <c r="A611" s="9" t="s">
        <v>55</v>
      </c>
      <c r="B611" s="45">
        <v>0</v>
      </c>
      <c r="C611" s="45">
        <v>0</v>
      </c>
      <c r="D611" s="45">
        <v>0</v>
      </c>
      <c r="E611" s="45">
        <v>0</v>
      </c>
      <c r="F611" s="400"/>
      <c r="G611" s="45">
        <v>0</v>
      </c>
      <c r="H611" s="54">
        <v>0</v>
      </c>
      <c r="I611" s="44">
        <f t="shared" si="286"/>
        <v>0</v>
      </c>
      <c r="J611" s="5"/>
      <c r="K611" s="21" t="s">
        <v>55</v>
      </c>
      <c r="L611" s="45">
        <v>0</v>
      </c>
      <c r="M611" s="45">
        <v>0</v>
      </c>
      <c r="N611" s="45">
        <v>0</v>
      </c>
      <c r="O611" s="45">
        <v>0</v>
      </c>
      <c r="P611" s="45">
        <v>2724.3391934605283</v>
      </c>
      <c r="Q611" s="45">
        <v>0</v>
      </c>
      <c r="R611" s="46">
        <v>0</v>
      </c>
      <c r="S611" s="47">
        <f t="shared" si="287"/>
        <v>2724.3391934605283</v>
      </c>
      <c r="U611" s="260" t="s">
        <v>55</v>
      </c>
      <c r="V611" s="84">
        <v>0</v>
      </c>
      <c r="W611" s="84">
        <v>0</v>
      </c>
      <c r="X611" s="84">
        <v>0</v>
      </c>
      <c r="Y611" s="84">
        <v>0</v>
      </c>
      <c r="Z611" s="84">
        <v>0</v>
      </c>
      <c r="AA611" s="84">
        <v>0</v>
      </c>
      <c r="AB611" s="84">
        <v>0</v>
      </c>
      <c r="AC611" s="84">
        <v>0</v>
      </c>
      <c r="AD611" s="84">
        <v>0</v>
      </c>
      <c r="AE611" s="84">
        <f>+P611</f>
        <v>2724.3391934605283</v>
      </c>
      <c r="AF611" s="119">
        <f t="shared" si="285"/>
        <v>2724.3391934605283</v>
      </c>
      <c r="AG611" s="118" t="str">
        <f t="shared" si="288"/>
        <v/>
      </c>
      <c r="AH611"/>
      <c r="AI611"/>
      <c r="AS611"/>
    </row>
    <row r="612" spans="1:45" ht="15">
      <c r="A612" s="8" t="s">
        <v>12</v>
      </c>
      <c r="B612" s="48">
        <v>0</v>
      </c>
      <c r="C612" s="48">
        <v>0</v>
      </c>
      <c r="D612" s="48">
        <v>0</v>
      </c>
      <c r="E612" s="48">
        <v>0</v>
      </c>
      <c r="F612" s="400"/>
      <c r="G612" s="48">
        <v>0</v>
      </c>
      <c r="H612" s="49">
        <v>0</v>
      </c>
      <c r="I612" s="50">
        <f t="shared" si="286"/>
        <v>0</v>
      </c>
      <c r="J612" s="5"/>
      <c r="K612" s="20" t="s">
        <v>12</v>
      </c>
      <c r="L612" s="51">
        <v>0</v>
      </c>
      <c r="M612" s="51">
        <v>0</v>
      </c>
      <c r="N612" s="51">
        <v>0</v>
      </c>
      <c r="O612" s="51">
        <v>0</v>
      </c>
      <c r="P612" s="51">
        <v>2276.1437066521639</v>
      </c>
      <c r="Q612" s="51">
        <v>0</v>
      </c>
      <c r="R612" s="52">
        <v>0</v>
      </c>
      <c r="S612" s="53">
        <f t="shared" si="287"/>
        <v>2276.1437066521639</v>
      </c>
      <c r="U612" s="30" t="s">
        <v>12</v>
      </c>
      <c r="V612" s="88">
        <v>0</v>
      </c>
      <c r="W612" s="88">
        <v>0</v>
      </c>
      <c r="X612" s="88">
        <v>0</v>
      </c>
      <c r="Y612" s="88">
        <v>0</v>
      </c>
      <c r="Z612" s="88">
        <v>0</v>
      </c>
      <c r="AA612" s="88">
        <v>0</v>
      </c>
      <c r="AB612" s="88">
        <v>0</v>
      </c>
      <c r="AC612" s="88">
        <v>0</v>
      </c>
      <c r="AD612" s="88">
        <v>0</v>
      </c>
      <c r="AE612" s="88">
        <f t="shared" ref="AE612:AE625" si="289">+P612</f>
        <v>2276.1437066521639</v>
      </c>
      <c r="AF612" s="90">
        <f t="shared" si="285"/>
        <v>2276.1437066521639</v>
      </c>
      <c r="AG612" s="118" t="str">
        <f t="shared" si="288"/>
        <v/>
      </c>
      <c r="AH612"/>
      <c r="AI612"/>
      <c r="AS612"/>
    </row>
    <row r="613" spans="1:45" ht="15">
      <c r="A613" s="9" t="s">
        <v>56</v>
      </c>
      <c r="B613" s="45">
        <v>0</v>
      </c>
      <c r="C613" s="45">
        <v>0</v>
      </c>
      <c r="D613" s="45">
        <v>0</v>
      </c>
      <c r="E613" s="45">
        <v>0</v>
      </c>
      <c r="F613" s="400"/>
      <c r="G613" s="45">
        <v>0</v>
      </c>
      <c r="H613" s="54">
        <v>0</v>
      </c>
      <c r="I613" s="44">
        <f t="shared" si="286"/>
        <v>0</v>
      </c>
      <c r="J613" s="5"/>
      <c r="K613" s="21" t="s">
        <v>56</v>
      </c>
      <c r="L613" s="45">
        <v>0</v>
      </c>
      <c r="M613" s="45">
        <v>0</v>
      </c>
      <c r="N613" s="45">
        <v>0</v>
      </c>
      <c r="O613" s="45">
        <v>0</v>
      </c>
      <c r="P613" s="45">
        <v>0</v>
      </c>
      <c r="Q613" s="45">
        <v>0</v>
      </c>
      <c r="R613" s="46">
        <v>0</v>
      </c>
      <c r="S613" s="47">
        <f t="shared" si="287"/>
        <v>0</v>
      </c>
      <c r="U613" s="261" t="s">
        <v>56</v>
      </c>
      <c r="V613" s="84">
        <v>0</v>
      </c>
      <c r="W613" s="84">
        <v>0</v>
      </c>
      <c r="X613" s="84">
        <v>0</v>
      </c>
      <c r="Y613" s="84">
        <v>0</v>
      </c>
      <c r="Z613" s="84">
        <v>0</v>
      </c>
      <c r="AA613" s="84">
        <v>0</v>
      </c>
      <c r="AB613" s="84">
        <v>0</v>
      </c>
      <c r="AC613" s="84">
        <v>0</v>
      </c>
      <c r="AD613" s="84">
        <v>0</v>
      </c>
      <c r="AE613" s="84">
        <f t="shared" si="289"/>
        <v>0</v>
      </c>
      <c r="AF613" s="119">
        <f t="shared" si="285"/>
        <v>0</v>
      </c>
      <c r="AG613" s="118" t="str">
        <f t="shared" si="288"/>
        <v/>
      </c>
      <c r="AH613"/>
      <c r="AI613"/>
      <c r="AS613"/>
    </row>
    <row r="614" spans="1:45" ht="15">
      <c r="A614" s="8" t="s">
        <v>17</v>
      </c>
      <c r="B614" s="48">
        <v>66.668024410068782</v>
      </c>
      <c r="C614" s="48">
        <v>0</v>
      </c>
      <c r="D614" s="48">
        <v>13.682394653367759</v>
      </c>
      <c r="E614" s="48">
        <v>0</v>
      </c>
      <c r="F614" s="400"/>
      <c r="G614" s="48">
        <v>0</v>
      </c>
      <c r="H614" s="49">
        <v>0</v>
      </c>
      <c r="I614" s="50">
        <f t="shared" si="286"/>
        <v>80.350419063436533</v>
      </c>
      <c r="J614" s="5"/>
      <c r="K614" s="20" t="s">
        <v>17</v>
      </c>
      <c r="L614" s="51">
        <v>66.668024410068782</v>
      </c>
      <c r="M614" s="51">
        <v>0</v>
      </c>
      <c r="N614" s="51">
        <v>13.682394653367759</v>
      </c>
      <c r="O614" s="51">
        <v>0</v>
      </c>
      <c r="P614" s="51">
        <v>0</v>
      </c>
      <c r="Q614" s="51">
        <v>0</v>
      </c>
      <c r="R614" s="52">
        <v>0</v>
      </c>
      <c r="S614" s="53">
        <f t="shared" si="287"/>
        <v>80.350419063436533</v>
      </c>
      <c r="U614" s="30" t="s">
        <v>17</v>
      </c>
      <c r="V614" s="88">
        <v>66.668024410068782</v>
      </c>
      <c r="W614" s="88">
        <v>12.942031676987533</v>
      </c>
      <c r="X614" s="88">
        <v>0.74036297638022552</v>
      </c>
      <c r="Y614" s="88">
        <v>0</v>
      </c>
      <c r="Z614" s="88">
        <v>0</v>
      </c>
      <c r="AA614" s="88">
        <v>0</v>
      </c>
      <c r="AB614" s="88">
        <v>0</v>
      </c>
      <c r="AC614" s="88">
        <v>0</v>
      </c>
      <c r="AD614" s="88">
        <v>0</v>
      </c>
      <c r="AE614" s="88">
        <f t="shared" si="289"/>
        <v>0</v>
      </c>
      <c r="AF614" s="90">
        <f t="shared" si="285"/>
        <v>80.350419063436533</v>
      </c>
      <c r="AG614" s="118" t="str">
        <f t="shared" si="288"/>
        <v/>
      </c>
      <c r="AH614"/>
      <c r="AI614"/>
      <c r="AS614"/>
    </row>
    <row r="615" spans="1:45" ht="15">
      <c r="A615" s="9" t="s">
        <v>141</v>
      </c>
      <c r="B615" s="45">
        <v>2278.9616661948758</v>
      </c>
      <c r="C615" s="45">
        <v>0</v>
      </c>
      <c r="D615" s="45">
        <v>279.79542707569163</v>
      </c>
      <c r="E615" s="45">
        <v>0</v>
      </c>
      <c r="F615" s="400"/>
      <c r="G615" s="45">
        <v>0</v>
      </c>
      <c r="H615" s="54">
        <v>0</v>
      </c>
      <c r="I615" s="44">
        <f t="shared" si="286"/>
        <v>2558.7570932705676</v>
      </c>
      <c r="J615" s="5"/>
      <c r="K615" s="21" t="s">
        <v>141</v>
      </c>
      <c r="L615" s="45">
        <v>2278.9616661948758</v>
      </c>
      <c r="M615" s="45">
        <v>0</v>
      </c>
      <c r="N615" s="45">
        <v>279.79542707569163</v>
      </c>
      <c r="O615" s="45">
        <v>0</v>
      </c>
      <c r="P615" s="45">
        <v>0</v>
      </c>
      <c r="Q615" s="45">
        <v>0</v>
      </c>
      <c r="R615" s="46">
        <v>0</v>
      </c>
      <c r="S615" s="47">
        <f t="shared" si="287"/>
        <v>2558.7570932705676</v>
      </c>
      <c r="U615" s="31" t="s">
        <v>141</v>
      </c>
      <c r="V615" s="84">
        <v>2278.9616661948758</v>
      </c>
      <c r="W615" s="84">
        <v>276.71657380258529</v>
      </c>
      <c r="X615" s="84">
        <v>3.0788532731063585</v>
      </c>
      <c r="Y615" s="84">
        <v>0</v>
      </c>
      <c r="Z615" s="84">
        <v>0</v>
      </c>
      <c r="AA615" s="84">
        <v>0</v>
      </c>
      <c r="AB615" s="84">
        <v>0</v>
      </c>
      <c r="AC615" s="84">
        <v>0</v>
      </c>
      <c r="AD615" s="84">
        <v>0</v>
      </c>
      <c r="AE615" s="84">
        <f t="shared" si="289"/>
        <v>0</v>
      </c>
      <c r="AF615" s="119">
        <f t="shared" si="285"/>
        <v>2558.7570932705671</v>
      </c>
      <c r="AG615" s="118" t="str">
        <f t="shared" si="288"/>
        <v/>
      </c>
      <c r="AH615"/>
      <c r="AI615"/>
      <c r="AS615"/>
    </row>
    <row r="616" spans="1:45" ht="15">
      <c r="A616" s="8" t="s">
        <v>25</v>
      </c>
      <c r="B616" s="48">
        <v>359.65759775346277</v>
      </c>
      <c r="C616" s="48">
        <v>0</v>
      </c>
      <c r="D616" s="48">
        <v>938.20426695985554</v>
      </c>
      <c r="E616" s="48">
        <v>1038.7297407570686</v>
      </c>
      <c r="F616" s="400"/>
      <c r="G616" s="48">
        <v>462.0612238992677</v>
      </c>
      <c r="H616" s="49">
        <v>0</v>
      </c>
      <c r="I616" s="50">
        <f t="shared" si="286"/>
        <v>2798.6528293696542</v>
      </c>
      <c r="J616" s="5"/>
      <c r="K616" s="20" t="s">
        <v>25</v>
      </c>
      <c r="L616" s="51">
        <v>359.65759775346277</v>
      </c>
      <c r="M616" s="51">
        <v>0</v>
      </c>
      <c r="N616" s="51">
        <v>938.20426695985554</v>
      </c>
      <c r="O616" s="51">
        <v>1038.7297407570686</v>
      </c>
      <c r="P616" s="51">
        <v>0</v>
      </c>
      <c r="Q616" s="51">
        <v>462.0612238992677</v>
      </c>
      <c r="R616" s="52">
        <v>0</v>
      </c>
      <c r="S616" s="53">
        <f t="shared" si="287"/>
        <v>2798.6528293696542</v>
      </c>
      <c r="U616" s="30" t="s">
        <v>25</v>
      </c>
      <c r="V616" s="88">
        <v>359.65759775346277</v>
      </c>
      <c r="W616" s="88">
        <v>662.67309766157371</v>
      </c>
      <c r="X616" s="88">
        <v>275.53116929828184</v>
      </c>
      <c r="Y616" s="88">
        <v>322.14469639014385</v>
      </c>
      <c r="Z616" s="88">
        <v>319.55818570289671</v>
      </c>
      <c r="AA616" s="88">
        <v>146.64794209062524</v>
      </c>
      <c r="AB616" s="88">
        <v>242.59644521574666</v>
      </c>
      <c r="AC616" s="88">
        <v>219.46477868352102</v>
      </c>
      <c r="AD616" s="88">
        <v>250.37891657340288</v>
      </c>
      <c r="AE616" s="88">
        <f t="shared" si="289"/>
        <v>0</v>
      </c>
      <c r="AF616" s="90">
        <f t="shared" si="285"/>
        <v>2798.6528293696547</v>
      </c>
      <c r="AG616" s="118" t="str">
        <f t="shared" si="288"/>
        <v/>
      </c>
      <c r="AH616"/>
      <c r="AI616"/>
      <c r="AS616"/>
    </row>
    <row r="617" spans="1:45" ht="15">
      <c r="A617" s="9" t="s">
        <v>24</v>
      </c>
      <c r="B617" s="45">
        <v>249.43198787229258</v>
      </c>
      <c r="C617" s="45">
        <v>0</v>
      </c>
      <c r="D617" s="45">
        <v>48.637887871651714</v>
      </c>
      <c r="E617" s="45">
        <v>0</v>
      </c>
      <c r="F617" s="400"/>
      <c r="G617" s="45">
        <v>0</v>
      </c>
      <c r="H617" s="54">
        <v>0</v>
      </c>
      <c r="I617" s="44">
        <f t="shared" si="286"/>
        <v>298.06987574394429</v>
      </c>
      <c r="J617" s="5"/>
      <c r="K617" s="21" t="s">
        <v>24</v>
      </c>
      <c r="L617" s="45">
        <v>249.43198787229258</v>
      </c>
      <c r="M617" s="45">
        <v>0</v>
      </c>
      <c r="N617" s="45">
        <v>48.637887871651714</v>
      </c>
      <c r="O617" s="45">
        <v>0</v>
      </c>
      <c r="P617" s="45">
        <v>0</v>
      </c>
      <c r="Q617" s="45">
        <v>0</v>
      </c>
      <c r="R617" s="46">
        <v>0</v>
      </c>
      <c r="S617" s="47">
        <f t="shared" si="287"/>
        <v>298.06987574394429</v>
      </c>
      <c r="U617" s="261" t="s">
        <v>24</v>
      </c>
      <c r="V617" s="84">
        <v>249.43198787229258</v>
      </c>
      <c r="W617" s="84">
        <v>48.637887871651714</v>
      </c>
      <c r="X617" s="84">
        <v>0</v>
      </c>
      <c r="Y617" s="84">
        <v>0</v>
      </c>
      <c r="Z617" s="84">
        <v>0</v>
      </c>
      <c r="AA617" s="84">
        <v>0</v>
      </c>
      <c r="AB617" s="84">
        <v>0</v>
      </c>
      <c r="AC617" s="84">
        <v>0</v>
      </c>
      <c r="AD617" s="84">
        <v>0</v>
      </c>
      <c r="AE617" s="84">
        <f t="shared" si="289"/>
        <v>0</v>
      </c>
      <c r="AF617" s="119">
        <f t="shared" si="285"/>
        <v>298.06987574394429</v>
      </c>
      <c r="AG617" s="118" t="str">
        <f t="shared" si="288"/>
        <v/>
      </c>
      <c r="AH617"/>
      <c r="AI617"/>
      <c r="AS617"/>
    </row>
    <row r="618" spans="1:45" ht="15">
      <c r="A618" s="8" t="s">
        <v>57</v>
      </c>
      <c r="B618" s="48">
        <v>2011.4301460136792</v>
      </c>
      <c r="C618" s="48">
        <v>0</v>
      </c>
      <c r="D618" s="48">
        <v>204.59758571014862</v>
      </c>
      <c r="E618" s="48">
        <v>0</v>
      </c>
      <c r="F618" s="400"/>
      <c r="G618" s="48">
        <v>0</v>
      </c>
      <c r="H618" s="49">
        <v>0</v>
      </c>
      <c r="I618" s="50">
        <f t="shared" si="286"/>
        <v>2216.0277317238279</v>
      </c>
      <c r="J618" s="5"/>
      <c r="K618" s="20" t="s">
        <v>57</v>
      </c>
      <c r="L618" s="51">
        <v>2011.4301460136792</v>
      </c>
      <c r="M618" s="51">
        <v>0</v>
      </c>
      <c r="N618" s="51">
        <v>204.59758571014862</v>
      </c>
      <c r="O618" s="51">
        <v>0</v>
      </c>
      <c r="P618" s="51">
        <v>0</v>
      </c>
      <c r="Q618" s="51">
        <v>0</v>
      </c>
      <c r="R618" s="52">
        <v>0</v>
      </c>
      <c r="S618" s="53">
        <f t="shared" si="287"/>
        <v>2216.0277317238279</v>
      </c>
      <c r="U618" s="30" t="s">
        <v>57</v>
      </c>
      <c r="V618" s="88">
        <v>2011.4301460136792</v>
      </c>
      <c r="W618" s="88">
        <v>195.26011959803736</v>
      </c>
      <c r="X618" s="88">
        <v>9.3374661121112439</v>
      </c>
      <c r="Y618" s="88">
        <v>0</v>
      </c>
      <c r="Z618" s="88">
        <v>0</v>
      </c>
      <c r="AA618" s="88">
        <v>0</v>
      </c>
      <c r="AB618" s="88">
        <v>0</v>
      </c>
      <c r="AC618" s="88">
        <v>0</v>
      </c>
      <c r="AD618" s="88">
        <v>0</v>
      </c>
      <c r="AE618" s="88">
        <f t="shared" si="289"/>
        <v>0</v>
      </c>
      <c r="AF618" s="90">
        <f t="shared" si="285"/>
        <v>2216.0277317238274</v>
      </c>
      <c r="AG618" s="118" t="str">
        <f t="shared" si="288"/>
        <v/>
      </c>
      <c r="AH618"/>
      <c r="AI618"/>
      <c r="AS618"/>
    </row>
    <row r="619" spans="1:45" ht="15">
      <c r="A619" s="9" t="s">
        <v>22</v>
      </c>
      <c r="B619" s="45">
        <v>102.88491312884916</v>
      </c>
      <c r="C619" s="45">
        <v>0</v>
      </c>
      <c r="D619" s="45">
        <v>33.111956243383304</v>
      </c>
      <c r="E619" s="45">
        <v>0</v>
      </c>
      <c r="F619" s="400"/>
      <c r="G619" s="45">
        <v>0</v>
      </c>
      <c r="H619" s="54">
        <v>0</v>
      </c>
      <c r="I619" s="44">
        <f t="shared" si="286"/>
        <v>135.99686937223248</v>
      </c>
      <c r="J619" s="5"/>
      <c r="K619" s="21" t="s">
        <v>22</v>
      </c>
      <c r="L619" s="45">
        <v>102.88491312884916</v>
      </c>
      <c r="M619" s="45">
        <v>0</v>
      </c>
      <c r="N619" s="45">
        <v>33.111956243383304</v>
      </c>
      <c r="O619" s="45">
        <v>0</v>
      </c>
      <c r="P619" s="45">
        <v>110.77830502658193</v>
      </c>
      <c r="Q619" s="45">
        <v>0</v>
      </c>
      <c r="R619" s="46">
        <v>0</v>
      </c>
      <c r="S619" s="47">
        <f t="shared" si="287"/>
        <v>246.77517439881441</v>
      </c>
      <c r="U619" s="261" t="s">
        <v>22</v>
      </c>
      <c r="V619" s="84">
        <v>102.88491312884916</v>
      </c>
      <c r="W619" s="84">
        <v>32.757144136998789</v>
      </c>
      <c r="X619" s="84">
        <v>0.35481210638451222</v>
      </c>
      <c r="Y619" s="84">
        <v>0</v>
      </c>
      <c r="Z619" s="84">
        <v>0</v>
      </c>
      <c r="AA619" s="84">
        <v>0</v>
      </c>
      <c r="AB619" s="84">
        <v>0</v>
      </c>
      <c r="AC619" s="84">
        <v>0</v>
      </c>
      <c r="AD619" s="84">
        <v>0</v>
      </c>
      <c r="AE619" s="84">
        <f t="shared" si="289"/>
        <v>110.77830502658193</v>
      </c>
      <c r="AF619" s="119">
        <f t="shared" si="285"/>
        <v>246.77517439881439</v>
      </c>
      <c r="AG619" s="118" t="str">
        <f t="shared" si="288"/>
        <v/>
      </c>
      <c r="AH619"/>
      <c r="AI619"/>
      <c r="AS619"/>
    </row>
    <row r="620" spans="1:45" ht="15">
      <c r="A620" s="8" t="s">
        <v>21</v>
      </c>
      <c r="B620" s="48">
        <v>0</v>
      </c>
      <c r="C620" s="48">
        <v>0</v>
      </c>
      <c r="D620" s="48">
        <v>0</v>
      </c>
      <c r="E620" s="48">
        <v>0</v>
      </c>
      <c r="F620" s="400"/>
      <c r="G620" s="48">
        <v>0</v>
      </c>
      <c r="H620" s="49">
        <v>0</v>
      </c>
      <c r="I620" s="50">
        <f t="shared" si="286"/>
        <v>0</v>
      </c>
      <c r="J620" s="5"/>
      <c r="K620" s="20" t="s">
        <v>21</v>
      </c>
      <c r="L620" s="51">
        <v>0</v>
      </c>
      <c r="M620" s="51">
        <v>0</v>
      </c>
      <c r="N620" s="51">
        <v>0</v>
      </c>
      <c r="O620" s="51">
        <v>0</v>
      </c>
      <c r="P620" s="51">
        <v>0</v>
      </c>
      <c r="Q620" s="51">
        <v>0</v>
      </c>
      <c r="R620" s="52">
        <v>0</v>
      </c>
      <c r="S620" s="53">
        <f t="shared" si="287"/>
        <v>0</v>
      </c>
      <c r="U620" s="30" t="s">
        <v>21</v>
      </c>
      <c r="V620" s="88">
        <v>0</v>
      </c>
      <c r="W620" s="88">
        <v>0</v>
      </c>
      <c r="X620" s="88">
        <v>0</v>
      </c>
      <c r="Y620" s="88">
        <v>0</v>
      </c>
      <c r="Z620" s="88">
        <v>0</v>
      </c>
      <c r="AA620" s="88">
        <v>0</v>
      </c>
      <c r="AB620" s="88">
        <v>0</v>
      </c>
      <c r="AC620" s="88">
        <v>0</v>
      </c>
      <c r="AD620" s="88">
        <v>0</v>
      </c>
      <c r="AE620" s="88">
        <f t="shared" si="289"/>
        <v>0</v>
      </c>
      <c r="AF620" s="90">
        <f t="shared" si="285"/>
        <v>0</v>
      </c>
      <c r="AG620" s="118" t="str">
        <f t="shared" si="288"/>
        <v/>
      </c>
      <c r="AH620"/>
      <c r="AI620"/>
      <c r="AS620"/>
    </row>
    <row r="621" spans="1:45" ht="15">
      <c r="A621" s="10" t="s">
        <v>61</v>
      </c>
      <c r="B621" s="45">
        <v>128.45932642142998</v>
      </c>
      <c r="C621" s="45">
        <v>0</v>
      </c>
      <c r="D621" s="45">
        <v>217.37236834348451</v>
      </c>
      <c r="E621" s="45">
        <v>0</v>
      </c>
      <c r="F621" s="400"/>
      <c r="G621" s="45">
        <v>0</v>
      </c>
      <c r="H621" s="54">
        <v>0</v>
      </c>
      <c r="I621" s="44">
        <f t="shared" si="286"/>
        <v>345.83169476491446</v>
      </c>
      <c r="J621" s="5"/>
      <c r="K621" s="22" t="s">
        <v>61</v>
      </c>
      <c r="L621" s="45">
        <v>128.45932642142998</v>
      </c>
      <c r="M621" s="45">
        <v>0</v>
      </c>
      <c r="N621" s="45">
        <v>217.37236834348451</v>
      </c>
      <c r="O621" s="45">
        <v>0</v>
      </c>
      <c r="P621" s="45">
        <v>0</v>
      </c>
      <c r="Q621" s="45">
        <v>0</v>
      </c>
      <c r="R621" s="46">
        <v>0</v>
      </c>
      <c r="S621" s="47">
        <f t="shared" si="287"/>
        <v>345.83169476491446</v>
      </c>
      <c r="U621" s="262" t="s">
        <v>61</v>
      </c>
      <c r="V621" s="84">
        <v>128.45932642142998</v>
      </c>
      <c r="W621" s="84">
        <v>217.37236834348451</v>
      </c>
      <c r="X621" s="84">
        <v>0</v>
      </c>
      <c r="Y621" s="84">
        <v>0</v>
      </c>
      <c r="Z621" s="84">
        <v>0</v>
      </c>
      <c r="AA621" s="84">
        <v>0</v>
      </c>
      <c r="AB621" s="84">
        <v>0</v>
      </c>
      <c r="AC621" s="84">
        <v>0</v>
      </c>
      <c r="AD621" s="86">
        <v>0</v>
      </c>
      <c r="AE621" s="86">
        <f t="shared" si="289"/>
        <v>0</v>
      </c>
      <c r="AF621" s="87">
        <f t="shared" si="285"/>
        <v>345.83169476491446</v>
      </c>
      <c r="AG621" s="118" t="str">
        <f t="shared" si="288"/>
        <v/>
      </c>
      <c r="AH621"/>
      <c r="AI621"/>
      <c r="AS621"/>
    </row>
    <row r="622" spans="1:45" ht="15">
      <c r="A622" s="11" t="s">
        <v>23</v>
      </c>
      <c r="B622" s="55">
        <v>128.45932642142998</v>
      </c>
      <c r="C622" s="55">
        <v>0</v>
      </c>
      <c r="D622" s="55">
        <v>217.37236834348451</v>
      </c>
      <c r="E622" s="55">
        <v>0</v>
      </c>
      <c r="F622" s="400"/>
      <c r="G622" s="55">
        <v>0</v>
      </c>
      <c r="H622" s="56">
        <v>0</v>
      </c>
      <c r="I622" s="57">
        <f t="shared" si="286"/>
        <v>345.83169476491446</v>
      </c>
      <c r="J622" s="5"/>
      <c r="K622" s="23" t="s">
        <v>23</v>
      </c>
      <c r="L622" s="58">
        <v>128.45932642142998</v>
      </c>
      <c r="M622" s="58">
        <v>0</v>
      </c>
      <c r="N622" s="58">
        <v>217.37236834348451</v>
      </c>
      <c r="O622" s="58">
        <v>0</v>
      </c>
      <c r="P622" s="58">
        <v>0</v>
      </c>
      <c r="Q622" s="58">
        <v>0</v>
      </c>
      <c r="R622" s="59">
        <v>0</v>
      </c>
      <c r="S622" s="60">
        <f t="shared" si="287"/>
        <v>345.83169476491446</v>
      </c>
      <c r="U622" s="263" t="s">
        <v>136</v>
      </c>
      <c r="V622" s="88">
        <v>128.45932642142998</v>
      </c>
      <c r="W622" s="88">
        <v>217.37236834348451</v>
      </c>
      <c r="X622" s="88">
        <v>0</v>
      </c>
      <c r="Y622" s="88">
        <v>0</v>
      </c>
      <c r="Z622" s="88">
        <v>0</v>
      </c>
      <c r="AA622" s="88">
        <v>0</v>
      </c>
      <c r="AB622" s="88">
        <v>0</v>
      </c>
      <c r="AC622" s="88">
        <v>0</v>
      </c>
      <c r="AD622" s="88">
        <v>0</v>
      </c>
      <c r="AE622" s="88">
        <f t="shared" si="289"/>
        <v>0</v>
      </c>
      <c r="AF622" s="90">
        <f t="shared" si="285"/>
        <v>345.83169476491446</v>
      </c>
      <c r="AG622" s="120" t="str">
        <f t="shared" si="288"/>
        <v/>
      </c>
      <c r="AH622"/>
      <c r="AI622"/>
      <c r="AS622"/>
    </row>
    <row r="623" spans="1:45" ht="15">
      <c r="A623" s="12" t="s">
        <v>19</v>
      </c>
      <c r="B623" s="61">
        <v>0</v>
      </c>
      <c r="C623" s="61">
        <v>0</v>
      </c>
      <c r="D623" s="61">
        <v>0</v>
      </c>
      <c r="E623" s="61">
        <v>0</v>
      </c>
      <c r="F623" s="400"/>
      <c r="G623" s="61">
        <v>0</v>
      </c>
      <c r="H623" s="62">
        <v>0</v>
      </c>
      <c r="I623" s="63">
        <f t="shared" si="286"/>
        <v>0</v>
      </c>
      <c r="J623" s="5"/>
      <c r="K623" s="24" t="s">
        <v>19</v>
      </c>
      <c r="L623" s="61">
        <v>0</v>
      </c>
      <c r="M623" s="61">
        <v>0</v>
      </c>
      <c r="N623" s="61">
        <v>0</v>
      </c>
      <c r="O623" s="61">
        <v>0</v>
      </c>
      <c r="P623" s="61">
        <v>0</v>
      </c>
      <c r="Q623" s="61">
        <v>0</v>
      </c>
      <c r="R623" s="64">
        <v>0</v>
      </c>
      <c r="S623" s="65">
        <f t="shared" si="287"/>
        <v>0</v>
      </c>
      <c r="U623" s="264" t="s">
        <v>19</v>
      </c>
      <c r="V623" s="84">
        <v>0</v>
      </c>
      <c r="W623" s="84">
        <v>0</v>
      </c>
      <c r="X623" s="84">
        <v>0</v>
      </c>
      <c r="Y623" s="84">
        <v>0</v>
      </c>
      <c r="Z623" s="84">
        <v>0</v>
      </c>
      <c r="AA623" s="84">
        <v>0</v>
      </c>
      <c r="AB623" s="84">
        <v>0</v>
      </c>
      <c r="AC623" s="84">
        <v>0</v>
      </c>
      <c r="AD623" s="84">
        <v>0</v>
      </c>
      <c r="AE623" s="84">
        <f t="shared" si="289"/>
        <v>0</v>
      </c>
      <c r="AF623" s="119">
        <f t="shared" si="285"/>
        <v>0</v>
      </c>
      <c r="AG623" s="120" t="str">
        <f t="shared" si="288"/>
        <v/>
      </c>
      <c r="AH623"/>
      <c r="AI623"/>
      <c r="AS623"/>
    </row>
    <row r="624" spans="1:45" ht="15">
      <c r="A624" s="11" t="s">
        <v>20</v>
      </c>
      <c r="B624" s="55">
        <v>0</v>
      </c>
      <c r="C624" s="55">
        <v>0</v>
      </c>
      <c r="D624" s="55">
        <v>0</v>
      </c>
      <c r="E624" s="55">
        <v>0</v>
      </c>
      <c r="F624" s="400"/>
      <c r="G624" s="55">
        <v>0</v>
      </c>
      <c r="H624" s="56">
        <v>0</v>
      </c>
      <c r="I624" s="57">
        <f t="shared" si="286"/>
        <v>0</v>
      </c>
      <c r="J624" s="5"/>
      <c r="K624" s="23" t="s">
        <v>20</v>
      </c>
      <c r="L624" s="58">
        <v>0</v>
      </c>
      <c r="M624" s="58">
        <v>0</v>
      </c>
      <c r="N624" s="58">
        <v>0</v>
      </c>
      <c r="O624" s="58">
        <v>0</v>
      </c>
      <c r="P624" s="58">
        <v>0</v>
      </c>
      <c r="Q624" s="58">
        <v>0</v>
      </c>
      <c r="R624" s="59">
        <v>0</v>
      </c>
      <c r="S624" s="60">
        <f t="shared" si="287"/>
        <v>0</v>
      </c>
      <c r="U624" s="263" t="s">
        <v>137</v>
      </c>
      <c r="V624" s="88">
        <v>0</v>
      </c>
      <c r="W624" s="88">
        <v>0</v>
      </c>
      <c r="X624" s="88">
        <v>0</v>
      </c>
      <c r="Y624" s="88">
        <v>0</v>
      </c>
      <c r="Z624" s="88">
        <v>0</v>
      </c>
      <c r="AA624" s="88">
        <v>0</v>
      </c>
      <c r="AB624" s="88">
        <v>0</v>
      </c>
      <c r="AC624" s="88">
        <v>0</v>
      </c>
      <c r="AD624" s="88">
        <v>0</v>
      </c>
      <c r="AE624" s="88">
        <f t="shared" si="289"/>
        <v>0</v>
      </c>
      <c r="AF624" s="90">
        <f t="shared" si="285"/>
        <v>0</v>
      </c>
      <c r="AG624" s="120" t="str">
        <f t="shared" si="288"/>
        <v/>
      </c>
      <c r="AH624"/>
      <c r="AI624"/>
      <c r="AS624"/>
    </row>
    <row r="625" spans="1:45" ht="15.75" thickBot="1">
      <c r="A625" s="13" t="s">
        <v>11</v>
      </c>
      <c r="B625" s="66">
        <v>0</v>
      </c>
      <c r="C625" s="66">
        <v>0</v>
      </c>
      <c r="D625" s="66">
        <v>0</v>
      </c>
      <c r="E625" s="66">
        <v>0</v>
      </c>
      <c r="F625" s="401"/>
      <c r="G625" s="66">
        <v>0</v>
      </c>
      <c r="H625" s="67">
        <v>0</v>
      </c>
      <c r="I625" s="68">
        <f t="shared" si="286"/>
        <v>0</v>
      </c>
      <c r="J625" s="5"/>
      <c r="K625" s="25" t="s">
        <v>11</v>
      </c>
      <c r="L625" s="66">
        <v>0</v>
      </c>
      <c r="M625" s="66">
        <v>0</v>
      </c>
      <c r="N625" s="66">
        <v>0</v>
      </c>
      <c r="O625" s="66">
        <v>0</v>
      </c>
      <c r="P625" s="66">
        <v>0</v>
      </c>
      <c r="Q625" s="66">
        <v>0</v>
      </c>
      <c r="R625" s="69">
        <v>0</v>
      </c>
      <c r="S625" s="70">
        <f t="shared" si="287"/>
        <v>0</v>
      </c>
      <c r="U625" s="265" t="s">
        <v>11</v>
      </c>
      <c r="V625" s="84">
        <v>0</v>
      </c>
      <c r="W625" s="84">
        <v>0</v>
      </c>
      <c r="X625" s="84">
        <v>0</v>
      </c>
      <c r="Y625" s="84">
        <v>0</v>
      </c>
      <c r="Z625" s="84">
        <v>0</v>
      </c>
      <c r="AA625" s="84">
        <v>0</v>
      </c>
      <c r="AB625" s="84">
        <v>0</v>
      </c>
      <c r="AC625" s="84">
        <v>0</v>
      </c>
      <c r="AD625" s="84">
        <v>0</v>
      </c>
      <c r="AE625" s="121">
        <f t="shared" si="289"/>
        <v>0</v>
      </c>
      <c r="AF625" s="119">
        <f t="shared" si="285"/>
        <v>0</v>
      </c>
      <c r="AG625" s="120" t="str">
        <f t="shared" si="288"/>
        <v/>
      </c>
      <c r="AH625"/>
      <c r="AI625"/>
      <c r="AS625"/>
    </row>
    <row r="626" spans="1:45" ht="15">
      <c r="A626" s="14" t="s">
        <v>26</v>
      </c>
      <c r="B626" s="71">
        <f>SUM(B605:B621)</f>
        <v>8452.7395545423169</v>
      </c>
      <c r="C626" s="71">
        <f t="shared" ref="C626:I626" si="290">SUM(C605:C621)</f>
        <v>0</v>
      </c>
      <c r="D626" s="71">
        <f t="shared" si="290"/>
        <v>2140.1058577843987</v>
      </c>
      <c r="E626" s="71">
        <f t="shared" si="290"/>
        <v>1038.7297407570686</v>
      </c>
      <c r="F626" s="71">
        <f t="shared" si="290"/>
        <v>0</v>
      </c>
      <c r="G626" s="71">
        <f t="shared" si="290"/>
        <v>462.0612238992677</v>
      </c>
      <c r="H626" s="72">
        <f t="shared" si="290"/>
        <v>0</v>
      </c>
      <c r="I626" s="44">
        <f t="shared" si="290"/>
        <v>12093.636376983053</v>
      </c>
      <c r="J626" s="5"/>
      <c r="K626" s="26" t="s">
        <v>26</v>
      </c>
      <c r="L626" s="71">
        <f>SUM(L605:L621)</f>
        <v>8452.7395545423169</v>
      </c>
      <c r="M626" s="71">
        <f t="shared" ref="M626:S626" si="291">SUM(M605:M621)</f>
        <v>0</v>
      </c>
      <c r="N626" s="71">
        <f t="shared" si="291"/>
        <v>2140.1058577843987</v>
      </c>
      <c r="O626" s="71">
        <f t="shared" si="291"/>
        <v>1038.7297407570686</v>
      </c>
      <c r="P626" s="71">
        <f t="shared" si="291"/>
        <v>5111.2612051392744</v>
      </c>
      <c r="Q626" s="71">
        <f t="shared" si="291"/>
        <v>462.0612238992677</v>
      </c>
      <c r="R626" s="72">
        <f t="shared" si="291"/>
        <v>0</v>
      </c>
      <c r="S626" s="73">
        <f t="shared" si="291"/>
        <v>17204.897582122325</v>
      </c>
      <c r="U626" s="35" t="s">
        <v>60</v>
      </c>
      <c r="V626" s="97">
        <f>SUM(V605:V621)</f>
        <v>8452.7395545423169</v>
      </c>
      <c r="W626" s="97">
        <f t="shared" ref="W626:AE626" si="292">SUM(W605:W621)</f>
        <v>1851.0631940181345</v>
      </c>
      <c r="X626" s="97">
        <f t="shared" si="292"/>
        <v>289.04266376626418</v>
      </c>
      <c r="Y626" s="97">
        <f t="shared" si="292"/>
        <v>322.14469639014385</v>
      </c>
      <c r="Z626" s="97">
        <f t="shared" si="292"/>
        <v>319.55818570289671</v>
      </c>
      <c r="AA626" s="97">
        <f t="shared" si="292"/>
        <v>146.64794209062524</v>
      </c>
      <c r="AB626" s="97">
        <f t="shared" si="292"/>
        <v>242.59644521574666</v>
      </c>
      <c r="AC626" s="97">
        <f t="shared" si="292"/>
        <v>219.46477868352102</v>
      </c>
      <c r="AD626" s="97">
        <f t="shared" si="292"/>
        <v>250.37891657340288</v>
      </c>
      <c r="AE626" s="97">
        <f t="shared" si="292"/>
        <v>5111.2612051392744</v>
      </c>
      <c r="AF626" s="99">
        <f>SUM(AF605:AF621)</f>
        <v>17204.897582122325</v>
      </c>
      <c r="AG626" s="122" t="str">
        <f t="shared" si="288"/>
        <v/>
      </c>
      <c r="AH626"/>
      <c r="AI626"/>
      <c r="AS626"/>
    </row>
    <row r="627" spans="1:45" s="2" customFormat="1" ht="15" thickBot="1">
      <c r="A627" s="17" t="s">
        <v>100</v>
      </c>
      <c r="B627" s="100">
        <f>IF($I626=0,"-",B626/$I626)</f>
        <v>0.69894110349057681</v>
      </c>
      <c r="C627" s="100">
        <f t="shared" ref="C627:H627" si="293">IF($I626=0,"-",C626/$I626)</f>
        <v>0</v>
      </c>
      <c r="D627" s="100">
        <f t="shared" si="293"/>
        <v>0.17696132007553228</v>
      </c>
      <c r="E627" s="100">
        <f t="shared" si="293"/>
        <v>8.5890604643447693E-2</v>
      </c>
      <c r="F627" s="100">
        <f t="shared" si="293"/>
        <v>0</v>
      </c>
      <c r="G627" s="100">
        <f t="shared" si="293"/>
        <v>3.8206971790443071E-2</v>
      </c>
      <c r="H627" s="101">
        <f t="shared" si="293"/>
        <v>0</v>
      </c>
      <c r="I627" s="102">
        <f>SUM(B627:H627)</f>
        <v>0.99999999999999978</v>
      </c>
      <c r="K627" s="27" t="s">
        <v>100</v>
      </c>
      <c r="L627" s="76">
        <f>IF($S626=0,"-",L626/$S626)</f>
        <v>0.49129845232706243</v>
      </c>
      <c r="M627" s="76">
        <f t="shared" ref="M627:R627" si="294">IF($S626=0,"-",M626/$S626)</f>
        <v>0</v>
      </c>
      <c r="N627" s="76">
        <f t="shared" si="294"/>
        <v>0.12438934016138468</v>
      </c>
      <c r="O627" s="76">
        <f t="shared" si="294"/>
        <v>6.0374072894012268E-2</v>
      </c>
      <c r="P627" s="76">
        <f t="shared" si="294"/>
        <v>0.29708175714166446</v>
      </c>
      <c r="Q627" s="76">
        <f t="shared" si="294"/>
        <v>2.6856377475876245E-2</v>
      </c>
      <c r="R627" s="77">
        <f t="shared" si="294"/>
        <v>0</v>
      </c>
      <c r="S627" s="78">
        <f>SUM(L627:R627)</f>
        <v>1.0000000000000002</v>
      </c>
      <c r="U627" s="36" t="s">
        <v>100</v>
      </c>
      <c r="V627" s="103">
        <f>V626/$AF626</f>
        <v>0.49129845232706243</v>
      </c>
      <c r="W627" s="103">
        <f t="shared" ref="W627:AF627" si="295">W626/$AF626</f>
        <v>0.10758931781968765</v>
      </c>
      <c r="X627" s="103">
        <f t="shared" si="295"/>
        <v>1.6800022341697026E-2</v>
      </c>
      <c r="Y627" s="103">
        <f t="shared" si="295"/>
        <v>1.8724011279490884E-2</v>
      </c>
      <c r="Z627" s="103">
        <f t="shared" si="295"/>
        <v>1.8573675558228888E-2</v>
      </c>
      <c r="AA627" s="103">
        <f t="shared" si="295"/>
        <v>8.5236161035336638E-3</v>
      </c>
      <c r="AB627" s="103">
        <f t="shared" si="295"/>
        <v>1.4100429488625934E-2</v>
      </c>
      <c r="AC627" s="103">
        <f t="shared" si="295"/>
        <v>1.2755947987250311E-2</v>
      </c>
      <c r="AD627" s="103">
        <f t="shared" si="295"/>
        <v>1.4552769952758834E-2</v>
      </c>
      <c r="AE627" s="103">
        <f t="shared" si="295"/>
        <v>0.29708175714166446</v>
      </c>
      <c r="AF627" s="104">
        <f t="shared" si="295"/>
        <v>1</v>
      </c>
      <c r="AG627" s="123"/>
    </row>
    <row r="628" spans="1:45" ht="15" thickBot="1">
      <c r="A628" s="16"/>
      <c r="B628" s="16"/>
      <c r="C628" s="16"/>
      <c r="D628" s="16"/>
      <c r="E628" s="16"/>
      <c r="F628" s="16"/>
      <c r="G628" s="16"/>
      <c r="H628" s="16"/>
      <c r="I628" s="16"/>
      <c r="K628" s="16"/>
      <c r="L628" s="16"/>
      <c r="M628" s="16"/>
      <c r="N628" s="16"/>
      <c r="O628" s="16"/>
      <c r="P628" s="16"/>
      <c r="Q628" s="16"/>
      <c r="R628" s="16"/>
      <c r="S628" s="16"/>
      <c r="AG628"/>
      <c r="AH628"/>
      <c r="AI628"/>
      <c r="AS628"/>
    </row>
    <row r="629" spans="1:45" ht="28.5">
      <c r="A629" s="439" t="s">
        <v>48</v>
      </c>
      <c r="B629" s="37" t="s">
        <v>0</v>
      </c>
      <c r="C629" s="37" t="s">
        <v>1</v>
      </c>
      <c r="D629" s="37" t="s">
        <v>2</v>
      </c>
      <c r="E629" s="37" t="s">
        <v>3</v>
      </c>
      <c r="F629" s="37" t="s">
        <v>27</v>
      </c>
      <c r="G629" s="37" t="s">
        <v>4</v>
      </c>
      <c r="H629" s="37" t="s">
        <v>5</v>
      </c>
      <c r="I629" s="38" t="s">
        <v>6</v>
      </c>
      <c r="K629" s="377" t="s">
        <v>48</v>
      </c>
      <c r="L629" s="39" t="s">
        <v>0</v>
      </c>
      <c r="M629" s="39" t="s">
        <v>1</v>
      </c>
      <c r="N629" s="39" t="s">
        <v>2</v>
      </c>
      <c r="O629" s="39" t="s">
        <v>3</v>
      </c>
      <c r="P629" s="39" t="s">
        <v>27</v>
      </c>
      <c r="Q629" s="39" t="s">
        <v>4</v>
      </c>
      <c r="R629" s="39" t="s">
        <v>5</v>
      </c>
      <c r="S629" s="40" t="s">
        <v>6</v>
      </c>
    </row>
    <row r="630" spans="1:45" ht="15" customHeight="1">
      <c r="A630" s="440" t="s">
        <v>48</v>
      </c>
      <c r="B630" s="372" t="s">
        <v>109</v>
      </c>
      <c r="C630" s="373"/>
      <c r="D630" s="373"/>
      <c r="E630" s="373"/>
      <c r="F630" s="373"/>
      <c r="G630" s="373"/>
      <c r="H630" s="373"/>
      <c r="I630" s="374"/>
      <c r="K630" s="378" t="s">
        <v>48</v>
      </c>
      <c r="L630" s="369" t="s">
        <v>109</v>
      </c>
      <c r="M630" s="370"/>
      <c r="N630" s="370"/>
      <c r="O630" s="370"/>
      <c r="P630" s="370"/>
      <c r="Q630" s="370"/>
      <c r="R630" s="370"/>
      <c r="S630" s="371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45" ht="15">
      <c r="A631" s="7" t="s">
        <v>7</v>
      </c>
      <c r="B631" s="42">
        <v>0.14606329792560566</v>
      </c>
      <c r="C631" s="42">
        <v>0</v>
      </c>
      <c r="D631" s="42">
        <v>0</v>
      </c>
      <c r="E631" s="42">
        <v>0</v>
      </c>
      <c r="F631" s="42">
        <v>0</v>
      </c>
      <c r="G631" s="42">
        <v>0</v>
      </c>
      <c r="H631" s="43">
        <v>0</v>
      </c>
      <c r="I631" s="44">
        <f>SUM(B631:H631)</f>
        <v>0.14606329792560566</v>
      </c>
      <c r="J631" s="5"/>
      <c r="K631" s="28" t="s">
        <v>7</v>
      </c>
      <c r="L631" s="42">
        <v>0.14606329792560566</v>
      </c>
      <c r="M631" s="42">
        <v>0</v>
      </c>
      <c r="N631" s="42">
        <v>0</v>
      </c>
      <c r="O631" s="42">
        <v>0</v>
      </c>
      <c r="P631" s="42">
        <v>0</v>
      </c>
      <c r="Q631" s="42">
        <v>0</v>
      </c>
      <c r="R631" s="82">
        <v>0</v>
      </c>
      <c r="S631" s="83">
        <f>SUM(L631:R631)</f>
        <v>0.14606329792560566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45" ht="15">
      <c r="A632" s="8" t="s">
        <v>8</v>
      </c>
      <c r="B632" s="48">
        <v>0.62324423793393413</v>
      </c>
      <c r="C632" s="48">
        <v>0</v>
      </c>
      <c r="D632" s="48">
        <v>0</v>
      </c>
      <c r="E632" s="48">
        <v>0</v>
      </c>
      <c r="F632" s="48">
        <v>0</v>
      </c>
      <c r="G632" s="48">
        <v>0</v>
      </c>
      <c r="H632" s="49">
        <v>0</v>
      </c>
      <c r="I632" s="50">
        <f t="shared" ref="I632:I651" si="296">SUM(B632:H632)</f>
        <v>0.62324423793393413</v>
      </c>
      <c r="J632" s="5"/>
      <c r="K632" s="20" t="s">
        <v>8</v>
      </c>
      <c r="L632" s="51">
        <v>0.62324423793393413</v>
      </c>
      <c r="M632" s="51">
        <v>0</v>
      </c>
      <c r="N632" s="51">
        <v>0</v>
      </c>
      <c r="O632" s="51">
        <v>0</v>
      </c>
      <c r="P632" s="51">
        <v>0</v>
      </c>
      <c r="Q632" s="51">
        <v>0</v>
      </c>
      <c r="R632" s="52">
        <v>0</v>
      </c>
      <c r="S632" s="53">
        <f t="shared" ref="S632:S651" si="297">SUM(L632:R632)</f>
        <v>0.62324423793393413</v>
      </c>
    </row>
    <row r="633" spans="1:45" ht="15">
      <c r="A633" s="9" t="s">
        <v>10</v>
      </c>
      <c r="B633" s="45">
        <v>0.59410685627169502</v>
      </c>
      <c r="C633" s="45">
        <v>0</v>
      </c>
      <c r="D633" s="45">
        <v>1.9031888991479825E-3</v>
      </c>
      <c r="E633" s="45">
        <v>0</v>
      </c>
      <c r="F633" s="45">
        <v>0</v>
      </c>
      <c r="G633" s="45">
        <v>0</v>
      </c>
      <c r="H633" s="54">
        <v>0</v>
      </c>
      <c r="I633" s="44">
        <f t="shared" si="296"/>
        <v>0.59601004517084299</v>
      </c>
      <c r="J633" s="5"/>
      <c r="K633" s="21" t="s">
        <v>10</v>
      </c>
      <c r="L633" s="45">
        <v>0.59410685627169502</v>
      </c>
      <c r="M633" s="45">
        <v>0</v>
      </c>
      <c r="N633" s="45">
        <v>1.9031888991479825E-3</v>
      </c>
      <c r="O633" s="45">
        <v>0</v>
      </c>
      <c r="P633" s="45">
        <v>0</v>
      </c>
      <c r="Q633" s="45">
        <v>0</v>
      </c>
      <c r="R633" s="46">
        <v>0</v>
      </c>
      <c r="S633" s="47">
        <f t="shared" si="297"/>
        <v>0.59601004517084299</v>
      </c>
    </row>
    <row r="634" spans="1:45" ht="15">
      <c r="A634" s="8" t="s">
        <v>53</v>
      </c>
      <c r="B634" s="48">
        <v>0</v>
      </c>
      <c r="C634" s="48">
        <v>0</v>
      </c>
      <c r="D634" s="48">
        <v>0</v>
      </c>
      <c r="E634" s="48">
        <v>0</v>
      </c>
      <c r="F634" s="48">
        <v>0</v>
      </c>
      <c r="G634" s="48">
        <v>0</v>
      </c>
      <c r="H634" s="49">
        <v>0</v>
      </c>
      <c r="I634" s="50">
        <f t="shared" si="296"/>
        <v>0</v>
      </c>
      <c r="J634" s="5"/>
      <c r="K634" s="20" t="s">
        <v>53</v>
      </c>
      <c r="L634" s="51">
        <v>0</v>
      </c>
      <c r="M634" s="51">
        <v>0</v>
      </c>
      <c r="N634" s="51">
        <v>0</v>
      </c>
      <c r="O634" s="51">
        <v>0</v>
      </c>
      <c r="P634" s="51">
        <v>0</v>
      </c>
      <c r="Q634" s="51">
        <v>0</v>
      </c>
      <c r="R634" s="52">
        <v>0</v>
      </c>
      <c r="S634" s="53">
        <f t="shared" si="297"/>
        <v>0</v>
      </c>
    </row>
    <row r="635" spans="1:45" ht="15">
      <c r="A635" s="9" t="s">
        <v>16</v>
      </c>
      <c r="B635" s="45">
        <v>60.900064286631348</v>
      </c>
      <c r="C635" s="45">
        <v>0.26321389492731118</v>
      </c>
      <c r="D635" s="45">
        <v>4.9073107263659734</v>
      </c>
      <c r="E635" s="45">
        <v>0</v>
      </c>
      <c r="F635" s="45">
        <v>0</v>
      </c>
      <c r="G635" s="45">
        <v>0</v>
      </c>
      <c r="H635" s="54">
        <v>0</v>
      </c>
      <c r="I635" s="44">
        <f t="shared" si="296"/>
        <v>66.07058890792463</v>
      </c>
      <c r="J635" s="5"/>
      <c r="K635" s="21" t="s">
        <v>16</v>
      </c>
      <c r="L635" s="45">
        <v>60.900064286631348</v>
      </c>
      <c r="M635" s="45">
        <v>0.26321389492731118</v>
      </c>
      <c r="N635" s="45">
        <v>4.9073107263659734</v>
      </c>
      <c r="O635" s="45">
        <v>0</v>
      </c>
      <c r="P635" s="45">
        <v>0</v>
      </c>
      <c r="Q635" s="45">
        <v>0</v>
      </c>
      <c r="R635" s="46">
        <v>0</v>
      </c>
      <c r="S635" s="47">
        <f t="shared" si="297"/>
        <v>66.07058890792463</v>
      </c>
    </row>
    <row r="636" spans="1:45" ht="15">
      <c r="A636" s="8" t="s">
        <v>65</v>
      </c>
      <c r="B636" s="48">
        <v>3.353730664158983</v>
      </c>
      <c r="C636" s="48">
        <v>7.5686344284503937E-2</v>
      </c>
      <c r="D636" s="48">
        <v>0</v>
      </c>
      <c r="E636" s="48">
        <v>0</v>
      </c>
      <c r="F636" s="48">
        <v>0</v>
      </c>
      <c r="G636" s="48">
        <v>0</v>
      </c>
      <c r="H636" s="49">
        <v>0</v>
      </c>
      <c r="I636" s="50">
        <f t="shared" si="296"/>
        <v>3.4294170084434867</v>
      </c>
      <c r="J636" s="5"/>
      <c r="K636" s="20" t="s">
        <v>65</v>
      </c>
      <c r="L636" s="51">
        <v>3.353730664158983</v>
      </c>
      <c r="M636" s="51">
        <v>7.5686344284503937E-2</v>
      </c>
      <c r="N636" s="51">
        <v>0</v>
      </c>
      <c r="O636" s="51">
        <v>0</v>
      </c>
      <c r="P636" s="51">
        <v>0</v>
      </c>
      <c r="Q636" s="51">
        <v>0</v>
      </c>
      <c r="R636" s="52">
        <v>0</v>
      </c>
      <c r="S636" s="53">
        <f t="shared" si="297"/>
        <v>3.4294170084434867</v>
      </c>
    </row>
    <row r="637" spans="1:45" ht="15">
      <c r="A637" s="9" t="s">
        <v>55</v>
      </c>
      <c r="B637" s="45">
        <v>0</v>
      </c>
      <c r="C637" s="45">
        <v>9.287791409707033E-2</v>
      </c>
      <c r="D637" s="45">
        <v>0</v>
      </c>
      <c r="E637" s="45">
        <v>4.5078909272346079</v>
      </c>
      <c r="F637" s="45">
        <v>178.02914307530455</v>
      </c>
      <c r="G637" s="45">
        <v>0</v>
      </c>
      <c r="H637" s="54">
        <v>0</v>
      </c>
      <c r="I637" s="44">
        <f t="shared" si="296"/>
        <v>182.62991191663622</v>
      </c>
      <c r="J637" s="5"/>
      <c r="K637" s="21" t="s">
        <v>55</v>
      </c>
      <c r="L637" s="45">
        <v>0</v>
      </c>
      <c r="M637" s="45">
        <v>9.287791409707033E-2</v>
      </c>
      <c r="N637" s="45">
        <v>0</v>
      </c>
      <c r="O637" s="45">
        <v>4.5078909272346079</v>
      </c>
      <c r="P637" s="45">
        <v>178.02914307530455</v>
      </c>
      <c r="Q637" s="45">
        <v>0</v>
      </c>
      <c r="R637" s="46">
        <v>0</v>
      </c>
      <c r="S637" s="47">
        <f t="shared" si="297"/>
        <v>182.62991191663622</v>
      </c>
    </row>
    <row r="638" spans="1:45" ht="15">
      <c r="A638" s="8" t="s">
        <v>12</v>
      </c>
      <c r="B638" s="48">
        <v>0</v>
      </c>
      <c r="C638" s="48">
        <v>0</v>
      </c>
      <c r="D638" s="48">
        <v>0</v>
      </c>
      <c r="E638" s="48">
        <v>6.5321984949369387</v>
      </c>
      <c r="F638" s="48">
        <v>0</v>
      </c>
      <c r="G638" s="48">
        <v>0</v>
      </c>
      <c r="H638" s="49">
        <v>0</v>
      </c>
      <c r="I638" s="50">
        <f t="shared" si="296"/>
        <v>6.5321984949369387</v>
      </c>
      <c r="J638" s="5"/>
      <c r="K638" s="20" t="s">
        <v>12</v>
      </c>
      <c r="L638" s="51">
        <v>0</v>
      </c>
      <c r="M638" s="51">
        <v>0</v>
      </c>
      <c r="N638" s="51">
        <v>0</v>
      </c>
      <c r="O638" s="51">
        <v>6.5321984949369387</v>
      </c>
      <c r="P638" s="51">
        <v>0</v>
      </c>
      <c r="Q638" s="51">
        <v>0</v>
      </c>
      <c r="R638" s="52">
        <v>0</v>
      </c>
      <c r="S638" s="53">
        <f t="shared" si="297"/>
        <v>6.5321984949369387</v>
      </c>
    </row>
    <row r="639" spans="1:45" ht="15">
      <c r="A639" s="9" t="s">
        <v>56</v>
      </c>
      <c r="B639" s="45">
        <v>0</v>
      </c>
      <c r="C639" s="45">
        <v>0</v>
      </c>
      <c r="D639" s="45">
        <v>0</v>
      </c>
      <c r="E639" s="45">
        <v>0</v>
      </c>
      <c r="F639" s="45">
        <v>0</v>
      </c>
      <c r="G639" s="45">
        <v>0</v>
      </c>
      <c r="H639" s="54">
        <v>0</v>
      </c>
      <c r="I639" s="44">
        <f t="shared" si="296"/>
        <v>0</v>
      </c>
      <c r="J639" s="5"/>
      <c r="K639" s="21" t="s">
        <v>56</v>
      </c>
      <c r="L639" s="45">
        <v>0</v>
      </c>
      <c r="M639" s="45">
        <v>0</v>
      </c>
      <c r="N639" s="45">
        <v>0</v>
      </c>
      <c r="O639" s="45">
        <v>0</v>
      </c>
      <c r="P639" s="45">
        <v>0</v>
      </c>
      <c r="Q639" s="45">
        <v>0</v>
      </c>
      <c r="R639" s="46">
        <v>0</v>
      </c>
      <c r="S639" s="47">
        <f t="shared" si="297"/>
        <v>0</v>
      </c>
    </row>
    <row r="640" spans="1:45" ht="15">
      <c r="A640" s="8" t="s">
        <v>17</v>
      </c>
      <c r="B640" s="48">
        <v>7.9487014634719095</v>
      </c>
      <c r="C640" s="48">
        <v>0</v>
      </c>
      <c r="D640" s="48">
        <v>3.8481506300765703E-2</v>
      </c>
      <c r="E640" s="48">
        <v>0.23414893050816996</v>
      </c>
      <c r="F640" s="48">
        <v>0</v>
      </c>
      <c r="G640" s="48">
        <v>0</v>
      </c>
      <c r="H640" s="49">
        <v>0</v>
      </c>
      <c r="I640" s="50">
        <f t="shared" si="296"/>
        <v>8.2213319002808447</v>
      </c>
      <c r="J640" s="5"/>
      <c r="K640" s="20" t="s">
        <v>17</v>
      </c>
      <c r="L640" s="51">
        <v>7.9487014634719095</v>
      </c>
      <c r="M640" s="51">
        <v>0</v>
      </c>
      <c r="N640" s="51">
        <v>3.8481506300765703E-2</v>
      </c>
      <c r="O640" s="51">
        <v>0.23414893050816996</v>
      </c>
      <c r="P640" s="51">
        <v>0</v>
      </c>
      <c r="Q640" s="51">
        <v>0</v>
      </c>
      <c r="R640" s="52">
        <v>0</v>
      </c>
      <c r="S640" s="53">
        <f t="shared" si="297"/>
        <v>8.2213319002808447</v>
      </c>
    </row>
    <row r="641" spans="1:37" ht="15">
      <c r="A641" s="9" t="s">
        <v>141</v>
      </c>
      <c r="B641" s="45">
        <v>27.763795476633597</v>
      </c>
      <c r="C641" s="45">
        <v>0</v>
      </c>
      <c r="D641" s="45">
        <v>7.1757288785013724</v>
      </c>
      <c r="E641" s="45">
        <v>0</v>
      </c>
      <c r="F641" s="45">
        <v>0</v>
      </c>
      <c r="G641" s="45">
        <v>0</v>
      </c>
      <c r="H641" s="54">
        <v>0</v>
      </c>
      <c r="I641" s="44">
        <f t="shared" si="296"/>
        <v>34.939524355134971</v>
      </c>
      <c r="J641" s="5"/>
      <c r="K641" s="21" t="s">
        <v>141</v>
      </c>
      <c r="L641" s="45">
        <v>27.763795476633597</v>
      </c>
      <c r="M641" s="45">
        <v>0</v>
      </c>
      <c r="N641" s="45">
        <v>7.1757288785013724</v>
      </c>
      <c r="O641" s="45">
        <v>0</v>
      </c>
      <c r="P641" s="45">
        <v>0</v>
      </c>
      <c r="Q641" s="45">
        <v>0</v>
      </c>
      <c r="R641" s="46">
        <v>0</v>
      </c>
      <c r="S641" s="47">
        <f t="shared" si="297"/>
        <v>34.939524355134971</v>
      </c>
    </row>
    <row r="642" spans="1:37" ht="15">
      <c r="A642" s="8" t="s">
        <v>25</v>
      </c>
      <c r="B642" s="48">
        <v>34.561433790280233</v>
      </c>
      <c r="C642" s="48">
        <v>4.4906482001531384E-2</v>
      </c>
      <c r="D642" s="48">
        <v>0.71487910701064628</v>
      </c>
      <c r="E642" s="48">
        <v>57.430280861271896</v>
      </c>
      <c r="F642" s="48">
        <v>0</v>
      </c>
      <c r="G642" s="48">
        <v>19.366653866870731</v>
      </c>
      <c r="H642" s="49">
        <v>0.27171398286793713</v>
      </c>
      <c r="I642" s="50">
        <f t="shared" si="296"/>
        <v>112.38986809030297</v>
      </c>
      <c r="J642" s="5"/>
      <c r="K642" s="20" t="s">
        <v>25</v>
      </c>
      <c r="L642" s="51">
        <v>34.561433790280233</v>
      </c>
      <c r="M642" s="51">
        <v>4.4906482001531384E-2</v>
      </c>
      <c r="N642" s="51">
        <v>0.71487910701064628</v>
      </c>
      <c r="O642" s="51">
        <v>57.430280861271896</v>
      </c>
      <c r="P642" s="51">
        <v>0</v>
      </c>
      <c r="Q642" s="51">
        <v>19.366653866870731</v>
      </c>
      <c r="R642" s="52">
        <v>0.27171398286793713</v>
      </c>
      <c r="S642" s="53">
        <f t="shared" si="297"/>
        <v>112.38986809030297</v>
      </c>
    </row>
    <row r="643" spans="1:37" ht="15">
      <c r="A643" s="9" t="s">
        <v>24</v>
      </c>
      <c r="B643" s="45">
        <v>4.2135586624066068</v>
      </c>
      <c r="C643" s="45">
        <v>0</v>
      </c>
      <c r="D643" s="45">
        <v>0</v>
      </c>
      <c r="E643" s="45">
        <v>0</v>
      </c>
      <c r="F643" s="45">
        <v>0</v>
      </c>
      <c r="G643" s="45">
        <v>0</v>
      </c>
      <c r="H643" s="54">
        <v>0</v>
      </c>
      <c r="I643" s="44">
        <f t="shared" si="296"/>
        <v>4.2135586624066068</v>
      </c>
      <c r="J643" s="5"/>
      <c r="K643" s="21" t="s">
        <v>24</v>
      </c>
      <c r="L643" s="45">
        <v>4.2135586624066068</v>
      </c>
      <c r="M643" s="45">
        <v>0</v>
      </c>
      <c r="N643" s="45">
        <v>0</v>
      </c>
      <c r="O643" s="45">
        <v>0</v>
      </c>
      <c r="P643" s="45">
        <v>0</v>
      </c>
      <c r="Q643" s="45">
        <v>0</v>
      </c>
      <c r="R643" s="46">
        <v>0</v>
      </c>
      <c r="S643" s="47">
        <f t="shared" si="297"/>
        <v>4.2135586624066068</v>
      </c>
    </row>
    <row r="644" spans="1:37" ht="15">
      <c r="A644" s="8" t="s">
        <v>57</v>
      </c>
      <c r="B644" s="48">
        <v>89.492037104767519</v>
      </c>
      <c r="C644" s="48">
        <v>4.0536855474391151</v>
      </c>
      <c r="D644" s="48">
        <v>50.957445790514868</v>
      </c>
      <c r="E644" s="48">
        <v>0</v>
      </c>
      <c r="F644" s="48">
        <v>0</v>
      </c>
      <c r="G644" s="48">
        <v>0</v>
      </c>
      <c r="H644" s="49">
        <v>0</v>
      </c>
      <c r="I644" s="50">
        <f t="shared" si="296"/>
        <v>144.50316844272152</v>
      </c>
      <c r="J644" s="5"/>
      <c r="K644" s="20" t="s">
        <v>57</v>
      </c>
      <c r="L644" s="51">
        <v>89.492037104767519</v>
      </c>
      <c r="M644" s="51">
        <v>4.0536855474391151</v>
      </c>
      <c r="N644" s="51">
        <v>50.957445790514868</v>
      </c>
      <c r="O644" s="51">
        <v>0</v>
      </c>
      <c r="P644" s="51">
        <v>0</v>
      </c>
      <c r="Q644" s="51">
        <v>0</v>
      </c>
      <c r="R644" s="52">
        <v>0</v>
      </c>
      <c r="S644" s="53">
        <f t="shared" si="297"/>
        <v>144.50316844272152</v>
      </c>
    </row>
    <row r="645" spans="1:37" ht="15">
      <c r="A645" s="9" t="s">
        <v>22</v>
      </c>
      <c r="B645" s="45">
        <v>10.464210998161894</v>
      </c>
      <c r="C645" s="45">
        <v>0</v>
      </c>
      <c r="D645" s="45">
        <v>4.8047721921884818</v>
      </c>
      <c r="E645" s="45">
        <v>0.18354619522045398</v>
      </c>
      <c r="F645" s="45">
        <v>9.9110194498739865</v>
      </c>
      <c r="G645" s="45">
        <v>0</v>
      </c>
      <c r="H645" s="54">
        <v>0</v>
      </c>
      <c r="I645" s="44">
        <f t="shared" si="296"/>
        <v>25.363548835444817</v>
      </c>
      <c r="J645" s="5"/>
      <c r="K645" s="21" t="s">
        <v>22</v>
      </c>
      <c r="L645" s="45">
        <v>10.464210998161894</v>
      </c>
      <c r="M645" s="45">
        <v>0</v>
      </c>
      <c r="N645" s="45">
        <v>4.8047721921884818</v>
      </c>
      <c r="O645" s="45">
        <v>0.18354619522045398</v>
      </c>
      <c r="P645" s="45">
        <v>9.9110194498739865</v>
      </c>
      <c r="Q645" s="45">
        <v>0</v>
      </c>
      <c r="R645" s="46">
        <v>0</v>
      </c>
      <c r="S645" s="47">
        <f t="shared" si="297"/>
        <v>25.363548835444817</v>
      </c>
    </row>
    <row r="646" spans="1:37" ht="15">
      <c r="A646" s="8" t="s">
        <v>21</v>
      </c>
      <c r="B646" s="48">
        <v>0</v>
      </c>
      <c r="C646" s="48">
        <v>0</v>
      </c>
      <c r="D646" s="48">
        <v>0</v>
      </c>
      <c r="E646" s="48">
        <v>0</v>
      </c>
      <c r="F646" s="48">
        <v>0</v>
      </c>
      <c r="G646" s="48">
        <v>0</v>
      </c>
      <c r="H646" s="49">
        <v>0</v>
      </c>
      <c r="I646" s="50">
        <f t="shared" si="296"/>
        <v>0</v>
      </c>
      <c r="J646" s="5"/>
      <c r="K646" s="20" t="s">
        <v>21</v>
      </c>
      <c r="L646" s="51">
        <v>0</v>
      </c>
      <c r="M646" s="51">
        <v>0</v>
      </c>
      <c r="N646" s="51">
        <v>0</v>
      </c>
      <c r="O646" s="51">
        <v>0</v>
      </c>
      <c r="P646" s="51">
        <v>0</v>
      </c>
      <c r="Q646" s="51">
        <v>0</v>
      </c>
      <c r="R646" s="52">
        <v>0</v>
      </c>
      <c r="S646" s="53">
        <f t="shared" si="297"/>
        <v>0</v>
      </c>
    </row>
    <row r="647" spans="1:37" ht="15">
      <c r="A647" s="10" t="s">
        <v>61</v>
      </c>
      <c r="B647" s="45">
        <v>4.6696920596129052</v>
      </c>
      <c r="C647" s="45">
        <v>0</v>
      </c>
      <c r="D647" s="45">
        <v>0</v>
      </c>
      <c r="E647" s="45">
        <v>0</v>
      </c>
      <c r="F647" s="45">
        <v>0</v>
      </c>
      <c r="G647" s="45">
        <v>0</v>
      </c>
      <c r="H647" s="54">
        <v>0</v>
      </c>
      <c r="I647" s="44">
        <f t="shared" si="296"/>
        <v>4.6696920596129052</v>
      </c>
      <c r="J647" s="5"/>
      <c r="K647" s="22" t="s">
        <v>61</v>
      </c>
      <c r="L647" s="45">
        <v>4.6696920596129052</v>
      </c>
      <c r="M647" s="45">
        <v>0</v>
      </c>
      <c r="N647" s="45">
        <v>0</v>
      </c>
      <c r="O647" s="45">
        <v>0</v>
      </c>
      <c r="P647" s="45">
        <v>0</v>
      </c>
      <c r="Q647" s="45">
        <v>0</v>
      </c>
      <c r="R647" s="46">
        <v>0</v>
      </c>
      <c r="S647" s="47">
        <f t="shared" si="297"/>
        <v>4.6696920596129052</v>
      </c>
    </row>
    <row r="648" spans="1:37">
      <c r="A648" s="11" t="s">
        <v>23</v>
      </c>
      <c r="B648" s="55">
        <v>4.6696920596129052</v>
      </c>
      <c r="C648" s="55">
        <v>0</v>
      </c>
      <c r="D648" s="55">
        <v>0</v>
      </c>
      <c r="E648" s="55">
        <v>0</v>
      </c>
      <c r="F648" s="55">
        <v>0</v>
      </c>
      <c r="G648" s="55">
        <v>0</v>
      </c>
      <c r="H648" s="56">
        <v>0</v>
      </c>
      <c r="I648" s="57">
        <f t="shared" si="296"/>
        <v>4.6696920596129052</v>
      </c>
      <c r="J648" s="5"/>
      <c r="K648" s="23" t="s">
        <v>23</v>
      </c>
      <c r="L648" s="58">
        <v>4.6696920596129052</v>
      </c>
      <c r="M648" s="58">
        <v>0</v>
      </c>
      <c r="N648" s="58">
        <v>0</v>
      </c>
      <c r="O648" s="58">
        <v>0</v>
      </c>
      <c r="P648" s="58">
        <v>0</v>
      </c>
      <c r="Q648" s="58">
        <v>0</v>
      </c>
      <c r="R648" s="59">
        <v>0</v>
      </c>
      <c r="S648" s="60">
        <f t="shared" si="297"/>
        <v>4.6696920596129052</v>
      </c>
    </row>
    <row r="649" spans="1:37">
      <c r="A649" s="12" t="s">
        <v>19</v>
      </c>
      <c r="B649" s="61">
        <v>0</v>
      </c>
      <c r="C649" s="61">
        <v>0</v>
      </c>
      <c r="D649" s="61">
        <v>0</v>
      </c>
      <c r="E649" s="61">
        <v>0</v>
      </c>
      <c r="F649" s="61">
        <v>0</v>
      </c>
      <c r="G649" s="61">
        <v>0</v>
      </c>
      <c r="H649" s="62">
        <v>0</v>
      </c>
      <c r="I649" s="63">
        <f t="shared" si="296"/>
        <v>0</v>
      </c>
      <c r="J649" s="5"/>
      <c r="K649" s="24" t="s">
        <v>19</v>
      </c>
      <c r="L649" s="61">
        <v>0</v>
      </c>
      <c r="M649" s="61">
        <v>0</v>
      </c>
      <c r="N649" s="61">
        <v>0</v>
      </c>
      <c r="O649" s="61">
        <v>0</v>
      </c>
      <c r="P649" s="61">
        <v>0</v>
      </c>
      <c r="Q649" s="61">
        <v>0</v>
      </c>
      <c r="R649" s="64">
        <v>0</v>
      </c>
      <c r="S649" s="65">
        <f t="shared" si="297"/>
        <v>0</v>
      </c>
    </row>
    <row r="650" spans="1:37">
      <c r="A650" s="11" t="s">
        <v>20</v>
      </c>
      <c r="B650" s="55">
        <v>0</v>
      </c>
      <c r="C650" s="55">
        <v>0</v>
      </c>
      <c r="D650" s="55">
        <v>0</v>
      </c>
      <c r="E650" s="55">
        <v>0</v>
      </c>
      <c r="F650" s="55">
        <v>0</v>
      </c>
      <c r="G650" s="55">
        <v>0</v>
      </c>
      <c r="H650" s="56">
        <v>0</v>
      </c>
      <c r="I650" s="57">
        <f t="shared" si="296"/>
        <v>0</v>
      </c>
      <c r="J650" s="5"/>
      <c r="K650" s="23" t="s">
        <v>20</v>
      </c>
      <c r="L650" s="58">
        <v>0</v>
      </c>
      <c r="M650" s="58">
        <v>0</v>
      </c>
      <c r="N650" s="58">
        <v>0</v>
      </c>
      <c r="O650" s="58">
        <v>0</v>
      </c>
      <c r="P650" s="58">
        <v>0</v>
      </c>
      <c r="Q650" s="58">
        <v>0</v>
      </c>
      <c r="R650" s="59">
        <v>0</v>
      </c>
      <c r="S650" s="60">
        <f t="shared" si="297"/>
        <v>0</v>
      </c>
    </row>
    <row r="651" spans="1:37" ht="15" thickBot="1">
      <c r="A651" s="13" t="s">
        <v>11</v>
      </c>
      <c r="B651" s="66">
        <v>0</v>
      </c>
      <c r="C651" s="66">
        <v>0</v>
      </c>
      <c r="D651" s="66">
        <v>0</v>
      </c>
      <c r="E651" s="66">
        <v>0</v>
      </c>
      <c r="F651" s="66">
        <v>0</v>
      </c>
      <c r="G651" s="66">
        <v>0</v>
      </c>
      <c r="H651" s="67">
        <v>0</v>
      </c>
      <c r="I651" s="68">
        <f t="shared" si="296"/>
        <v>0</v>
      </c>
      <c r="J651" s="5"/>
      <c r="K651" s="25" t="s">
        <v>11</v>
      </c>
      <c r="L651" s="66">
        <v>0</v>
      </c>
      <c r="M651" s="66">
        <v>0</v>
      </c>
      <c r="N651" s="66">
        <v>0</v>
      </c>
      <c r="O651" s="66">
        <v>0</v>
      </c>
      <c r="P651" s="66">
        <v>0</v>
      </c>
      <c r="Q651" s="66">
        <v>0</v>
      </c>
      <c r="R651" s="69">
        <v>0</v>
      </c>
      <c r="S651" s="70">
        <f t="shared" si="297"/>
        <v>0</v>
      </c>
    </row>
    <row r="652" spans="1:37" ht="15">
      <c r="A652" s="14" t="s">
        <v>26</v>
      </c>
      <c r="B652" s="71">
        <f>SUM(B631:B647)</f>
        <v>244.73063889825622</v>
      </c>
      <c r="C652" s="71">
        <f t="shared" ref="C652:I652" si="298">SUM(C631:C647)</f>
        <v>4.5303701827495324</v>
      </c>
      <c r="D652" s="71">
        <f t="shared" si="298"/>
        <v>68.60052138978125</v>
      </c>
      <c r="E652" s="71">
        <f t="shared" si="298"/>
        <v>68.888065409172071</v>
      </c>
      <c r="F652" s="71">
        <f t="shared" si="298"/>
        <v>187.94016252517852</v>
      </c>
      <c r="G652" s="71">
        <f t="shared" si="298"/>
        <v>19.366653866870731</v>
      </c>
      <c r="H652" s="72">
        <f t="shared" si="298"/>
        <v>0.27171398286793713</v>
      </c>
      <c r="I652" s="44">
        <f t="shared" si="298"/>
        <v>594.32812625487634</v>
      </c>
      <c r="J652" s="5"/>
      <c r="K652" s="26" t="s">
        <v>26</v>
      </c>
      <c r="L652" s="71">
        <f>SUM(L631:L647)</f>
        <v>244.73063889825622</v>
      </c>
      <c r="M652" s="71">
        <f t="shared" ref="M652:S652" si="299">SUM(M631:M647)</f>
        <v>4.5303701827495324</v>
      </c>
      <c r="N652" s="71">
        <f t="shared" si="299"/>
        <v>68.60052138978125</v>
      </c>
      <c r="O652" s="71">
        <f t="shared" si="299"/>
        <v>68.888065409172071</v>
      </c>
      <c r="P652" s="71">
        <f t="shared" si="299"/>
        <v>187.94016252517852</v>
      </c>
      <c r="Q652" s="71">
        <f t="shared" si="299"/>
        <v>19.366653866870731</v>
      </c>
      <c r="R652" s="72">
        <f t="shared" si="299"/>
        <v>0.27171398286793713</v>
      </c>
      <c r="S652" s="73">
        <f t="shared" si="299"/>
        <v>594.32812625487634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</row>
    <row r="653" spans="1:37" s="2" customFormat="1" ht="15" thickBot="1">
      <c r="A653" s="17" t="s">
        <v>100</v>
      </c>
      <c r="B653" s="100">
        <f>IF($I652=0,"-",B652/$I652)</f>
        <v>0.41177697653384154</v>
      </c>
      <c r="C653" s="100">
        <f t="shared" ref="C653:H653" si="300">IF($I652=0,"-",C652/$I652)</f>
        <v>7.622675055440154E-3</v>
      </c>
      <c r="D653" s="100">
        <f t="shared" si="300"/>
        <v>0.11542533216804561</v>
      </c>
      <c r="E653" s="100">
        <f t="shared" si="300"/>
        <v>0.11590914574961504</v>
      </c>
      <c r="F653" s="100">
        <f t="shared" si="300"/>
        <v>0.31622289813115928</v>
      </c>
      <c r="G653" s="100">
        <f t="shared" si="300"/>
        <v>3.2585793960162306E-2</v>
      </c>
      <c r="H653" s="101">
        <f t="shared" si="300"/>
        <v>4.5717840173596826E-4</v>
      </c>
      <c r="I653" s="102">
        <f>SUM(B653:H653)</f>
        <v>0.99999999999999989</v>
      </c>
      <c r="K653" s="27" t="s">
        <v>100</v>
      </c>
      <c r="L653" s="76">
        <f>IF($S652=0,"-",L652/$S652)</f>
        <v>0.41177697653384154</v>
      </c>
      <c r="M653" s="76">
        <f t="shared" ref="M653:R653" si="301">IF($S652=0,"-",M652/$S652)</f>
        <v>7.622675055440154E-3</v>
      </c>
      <c r="N653" s="76">
        <f t="shared" si="301"/>
        <v>0.11542533216804561</v>
      </c>
      <c r="O653" s="76">
        <f t="shared" si="301"/>
        <v>0.11590914574961504</v>
      </c>
      <c r="P653" s="76">
        <f t="shared" si="301"/>
        <v>0.31622289813115928</v>
      </c>
      <c r="Q653" s="76">
        <f t="shared" si="301"/>
        <v>3.2585793960162306E-2</v>
      </c>
      <c r="R653" s="77">
        <f t="shared" si="301"/>
        <v>4.5717840173596826E-4</v>
      </c>
      <c r="S653" s="78">
        <f>SUM(L653:R653)</f>
        <v>0.99999999999999989</v>
      </c>
      <c r="U653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41"/>
      <c r="AJ653"/>
      <c r="AK653"/>
    </row>
    <row r="654" spans="1:37">
      <c r="A654" s="16"/>
      <c r="B654" s="16"/>
      <c r="C654" s="16"/>
      <c r="D654" s="16"/>
      <c r="E654" s="16"/>
      <c r="F654" s="16"/>
      <c r="G654" s="16"/>
      <c r="H654" s="16"/>
      <c r="I654" s="16"/>
      <c r="K654" s="16"/>
      <c r="L654" s="16"/>
      <c r="M654" s="16"/>
      <c r="N654" s="16"/>
      <c r="O654" s="16"/>
      <c r="P654" s="16"/>
      <c r="Q654" s="16"/>
      <c r="R654" s="16"/>
      <c r="S654" s="16"/>
    </row>
  </sheetData>
  <mergeCells count="173">
    <mergeCell ref="V604:AF604"/>
    <mergeCell ref="F605:F625"/>
    <mergeCell ref="B553:E573"/>
    <mergeCell ref="G553:H573"/>
    <mergeCell ref="L553:O573"/>
    <mergeCell ref="Q553:R573"/>
    <mergeCell ref="F579:F599"/>
    <mergeCell ref="B475:E495"/>
    <mergeCell ref="G475:H495"/>
    <mergeCell ref="L475:O495"/>
    <mergeCell ref="Q475:R495"/>
    <mergeCell ref="B501:E521"/>
    <mergeCell ref="G501:H521"/>
    <mergeCell ref="L501:O521"/>
    <mergeCell ref="Q501:R521"/>
    <mergeCell ref="Q527:R547"/>
    <mergeCell ref="F397:F417"/>
    <mergeCell ref="F423:F443"/>
    <mergeCell ref="B449:E469"/>
    <mergeCell ref="G449:H469"/>
    <mergeCell ref="L449:O469"/>
    <mergeCell ref="U603:U604"/>
    <mergeCell ref="F33:F53"/>
    <mergeCell ref="B59:E79"/>
    <mergeCell ref="G59:H79"/>
    <mergeCell ref="L59:O79"/>
    <mergeCell ref="Q59:R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B527:E547"/>
    <mergeCell ref="G527:H547"/>
    <mergeCell ref="L527:O547"/>
    <mergeCell ref="A577:A578"/>
    <mergeCell ref="A603:A604"/>
    <mergeCell ref="A629:A630"/>
    <mergeCell ref="K5:K6"/>
    <mergeCell ref="K31:K32"/>
    <mergeCell ref="K57:K58"/>
    <mergeCell ref="K83:K84"/>
    <mergeCell ref="K109:K110"/>
    <mergeCell ref="K135:K136"/>
    <mergeCell ref="K161:K162"/>
    <mergeCell ref="K187:K188"/>
    <mergeCell ref="K213:K214"/>
    <mergeCell ref="K239:K240"/>
    <mergeCell ref="K265:K266"/>
    <mergeCell ref="K291:K292"/>
    <mergeCell ref="K317:K318"/>
    <mergeCell ref="A447:A448"/>
    <mergeCell ref="A473:A474"/>
    <mergeCell ref="A499:A500"/>
    <mergeCell ref="A525:A526"/>
    <mergeCell ref="A551:A552"/>
    <mergeCell ref="A317:A318"/>
    <mergeCell ref="A343:A344"/>
    <mergeCell ref="A369:A370"/>
    <mergeCell ref="A395:A396"/>
    <mergeCell ref="A421:A422"/>
    <mergeCell ref="A187:A188"/>
    <mergeCell ref="A213:A214"/>
    <mergeCell ref="A239:A240"/>
    <mergeCell ref="A265:A266"/>
    <mergeCell ref="A291:A292"/>
    <mergeCell ref="A57:A58"/>
    <mergeCell ref="A83:A84"/>
    <mergeCell ref="A109:A110"/>
    <mergeCell ref="A135:A136"/>
    <mergeCell ref="A161:A162"/>
    <mergeCell ref="A1:I3"/>
    <mergeCell ref="K1:S3"/>
    <mergeCell ref="U1:AI3"/>
    <mergeCell ref="A5:A6"/>
    <mergeCell ref="A31:A32"/>
    <mergeCell ref="U31:U32"/>
    <mergeCell ref="B630:I630"/>
    <mergeCell ref="L630:S630"/>
    <mergeCell ref="L578:S578"/>
    <mergeCell ref="B604:I604"/>
    <mergeCell ref="L604:S604"/>
    <mergeCell ref="B578:I578"/>
    <mergeCell ref="K577:K578"/>
    <mergeCell ref="K603:K604"/>
    <mergeCell ref="K629:K630"/>
    <mergeCell ref="B552:I552"/>
    <mergeCell ref="L552:S552"/>
    <mergeCell ref="B526:I526"/>
    <mergeCell ref="L526:S526"/>
    <mergeCell ref="B500:I500"/>
    <mergeCell ref="L500:S500"/>
    <mergeCell ref="K499:K500"/>
    <mergeCell ref="K525:K526"/>
    <mergeCell ref="K551:K552"/>
    <mergeCell ref="B474:I474"/>
    <mergeCell ref="L474:S474"/>
    <mergeCell ref="V422:AI422"/>
    <mergeCell ref="B448:I448"/>
    <mergeCell ref="L448:S448"/>
    <mergeCell ref="B422:I422"/>
    <mergeCell ref="L422:S422"/>
    <mergeCell ref="K421:K422"/>
    <mergeCell ref="K447:K448"/>
    <mergeCell ref="K473:K474"/>
    <mergeCell ref="U421:U422"/>
    <mergeCell ref="Q449:R469"/>
    <mergeCell ref="B214:I214"/>
    <mergeCell ref="L214:S214"/>
    <mergeCell ref="V370:AI370"/>
    <mergeCell ref="B396:I396"/>
    <mergeCell ref="L396:S396"/>
    <mergeCell ref="V396:AI396"/>
    <mergeCell ref="B370:I370"/>
    <mergeCell ref="L370:S370"/>
    <mergeCell ref="K369:K370"/>
    <mergeCell ref="K395:K396"/>
    <mergeCell ref="U369:U370"/>
    <mergeCell ref="U395:U396"/>
    <mergeCell ref="F371:F391"/>
    <mergeCell ref="L162:S162"/>
    <mergeCell ref="B32:I32"/>
    <mergeCell ref="L110:S110"/>
    <mergeCell ref="V318:AI318"/>
    <mergeCell ref="B344:I344"/>
    <mergeCell ref="L344:S344"/>
    <mergeCell ref="V344:AI344"/>
    <mergeCell ref="B318:I318"/>
    <mergeCell ref="L318:S318"/>
    <mergeCell ref="K343:K344"/>
    <mergeCell ref="U317:U318"/>
    <mergeCell ref="U343:U344"/>
    <mergeCell ref="V266:AI266"/>
    <mergeCell ref="B292:I292"/>
    <mergeCell ref="L292:S292"/>
    <mergeCell ref="V292:AI292"/>
    <mergeCell ref="B266:I266"/>
    <mergeCell ref="L266:S266"/>
    <mergeCell ref="U265:U266"/>
    <mergeCell ref="U291:U292"/>
    <mergeCell ref="V214:AI214"/>
    <mergeCell ref="B240:I240"/>
    <mergeCell ref="L240:S240"/>
    <mergeCell ref="V240:AI240"/>
    <mergeCell ref="L32:S32"/>
    <mergeCell ref="B110:I110"/>
    <mergeCell ref="U213:U214"/>
    <mergeCell ref="U239:U240"/>
    <mergeCell ref="B6:I6"/>
    <mergeCell ref="L6:S6"/>
    <mergeCell ref="V162:AI162"/>
    <mergeCell ref="B188:I188"/>
    <mergeCell ref="L188:S188"/>
    <mergeCell ref="V188:AI188"/>
    <mergeCell ref="V110:AI110"/>
    <mergeCell ref="B136:I136"/>
    <mergeCell ref="L136:S136"/>
    <mergeCell ref="V136:AI136"/>
    <mergeCell ref="U109:U110"/>
    <mergeCell ref="U135:U136"/>
    <mergeCell ref="U161:U162"/>
    <mergeCell ref="U187:U188"/>
    <mergeCell ref="V32:AI32"/>
    <mergeCell ref="B58:I58"/>
    <mergeCell ref="L58:S58"/>
    <mergeCell ref="B84:I84"/>
    <mergeCell ref="L84:S84"/>
    <mergeCell ref="B162:I162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AS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2.625" customWidth="1"/>
    <col min="2" max="9" width="16.625" style="5" customWidth="1"/>
    <col min="10" max="10" width="11.625" customWidth="1"/>
    <col min="11" max="11" width="42.625" customWidth="1"/>
    <col min="12" max="19" width="16.625" style="5" customWidth="1"/>
    <col min="20" max="20" width="11.625" customWidth="1"/>
    <col min="21" max="21" width="41" customWidth="1"/>
    <col min="22" max="23" width="16.625" style="5" customWidth="1"/>
    <col min="24" max="24" width="23.5" style="5" customWidth="1"/>
    <col min="25" max="25" width="20.875" style="5" customWidth="1"/>
    <col min="26" max="26" width="16.625" style="5" customWidth="1"/>
    <col min="27" max="27" width="20.5" style="5" customWidth="1"/>
    <col min="28" max="31" width="16.625" style="5" customWidth="1"/>
    <col min="32" max="32" width="21.5" style="5" customWidth="1"/>
    <col min="33" max="34" width="16.625" style="5" customWidth="1"/>
    <col min="35" max="35" width="16.625" style="41" customWidth="1"/>
    <col min="36" max="37" width="16.625" customWidth="1"/>
    <col min="38" max="44" width="8.625" customWidth="1"/>
    <col min="45" max="45" width="11" style="2" customWidth="1"/>
    <col min="49" max="61" width="8.625" customWidth="1"/>
  </cols>
  <sheetData>
    <row r="1" spans="1:45" ht="15" customHeight="1" thickTop="1">
      <c r="A1" s="402" t="s">
        <v>94</v>
      </c>
      <c r="B1" s="403"/>
      <c r="C1" s="403"/>
      <c r="D1" s="403"/>
      <c r="E1" s="403"/>
      <c r="F1" s="403"/>
      <c r="G1" s="403"/>
      <c r="H1" s="403"/>
      <c r="I1" s="404"/>
      <c r="K1" s="411" t="s">
        <v>124</v>
      </c>
      <c r="L1" s="412"/>
      <c r="M1" s="412"/>
      <c r="N1" s="412"/>
      <c r="O1" s="412"/>
      <c r="P1" s="412"/>
      <c r="Q1" s="412"/>
      <c r="R1" s="412"/>
      <c r="S1" s="413"/>
      <c r="U1" s="420" t="s">
        <v>125</v>
      </c>
      <c r="V1" s="421"/>
      <c r="W1" s="421"/>
      <c r="X1" s="421"/>
      <c r="Y1" s="421"/>
      <c r="Z1" s="421"/>
      <c r="AA1" s="421"/>
      <c r="AB1" s="421"/>
      <c r="AC1" s="421"/>
      <c r="AD1" s="421"/>
      <c r="AE1" s="421"/>
      <c r="AF1" s="421"/>
      <c r="AG1" s="421"/>
      <c r="AH1" s="421"/>
      <c r="AI1" s="422"/>
    </row>
    <row r="2" spans="1:45" ht="14.25" customHeight="1">
      <c r="A2" s="405"/>
      <c r="B2" s="406"/>
      <c r="C2" s="406"/>
      <c r="D2" s="406"/>
      <c r="E2" s="406"/>
      <c r="F2" s="406"/>
      <c r="G2" s="406"/>
      <c r="H2" s="406"/>
      <c r="I2" s="407"/>
      <c r="K2" s="414"/>
      <c r="L2" s="415"/>
      <c r="M2" s="415"/>
      <c r="N2" s="415"/>
      <c r="O2" s="415"/>
      <c r="P2" s="415"/>
      <c r="Q2" s="415"/>
      <c r="R2" s="415"/>
      <c r="S2" s="416"/>
      <c r="U2" s="423"/>
      <c r="V2" s="424"/>
      <c r="W2" s="424"/>
      <c r="X2" s="424"/>
      <c r="Y2" s="424"/>
      <c r="Z2" s="424"/>
      <c r="AA2" s="424"/>
      <c r="AB2" s="424"/>
      <c r="AC2" s="424"/>
      <c r="AD2" s="424"/>
      <c r="AE2" s="424"/>
      <c r="AF2" s="424"/>
      <c r="AG2" s="424"/>
      <c r="AH2" s="424"/>
      <c r="AI2" s="425"/>
    </row>
    <row r="3" spans="1:45" ht="15" customHeight="1" thickBot="1">
      <c r="A3" s="408"/>
      <c r="B3" s="409"/>
      <c r="C3" s="409"/>
      <c r="D3" s="409"/>
      <c r="E3" s="409"/>
      <c r="F3" s="409"/>
      <c r="G3" s="409"/>
      <c r="H3" s="409"/>
      <c r="I3" s="410"/>
      <c r="K3" s="417"/>
      <c r="L3" s="418"/>
      <c r="M3" s="418"/>
      <c r="N3" s="418"/>
      <c r="O3" s="418"/>
      <c r="P3" s="418"/>
      <c r="Q3" s="418"/>
      <c r="R3" s="418"/>
      <c r="S3" s="419"/>
      <c r="U3" s="426"/>
      <c r="V3" s="427"/>
      <c r="W3" s="427"/>
      <c r="X3" s="427"/>
      <c r="Y3" s="427"/>
      <c r="Z3" s="427"/>
      <c r="AA3" s="427"/>
      <c r="AB3" s="427"/>
      <c r="AC3" s="427"/>
      <c r="AD3" s="427"/>
      <c r="AE3" s="427"/>
      <c r="AF3" s="427"/>
      <c r="AG3" s="427"/>
      <c r="AH3" s="427"/>
      <c r="AI3" s="428"/>
    </row>
    <row r="4" spans="1:45" ht="15" customHeight="1" thickTop="1" thickBot="1">
      <c r="A4" s="3"/>
      <c r="B4" s="3"/>
      <c r="C4" s="3"/>
      <c r="D4" s="3"/>
      <c r="E4" s="3"/>
      <c r="F4" s="3"/>
      <c r="G4" s="3"/>
      <c r="H4" s="3"/>
      <c r="I4" s="3"/>
      <c r="K4" s="3"/>
      <c r="L4" s="3"/>
      <c r="M4" s="3"/>
      <c r="N4" s="3"/>
      <c r="O4" s="3"/>
      <c r="P4" s="3"/>
      <c r="Q4" s="3"/>
      <c r="R4" s="3"/>
      <c r="S4" s="3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45" ht="28.5">
      <c r="A5" s="429" t="s">
        <v>126</v>
      </c>
      <c r="B5" s="37" t="s">
        <v>0</v>
      </c>
      <c r="C5" s="37" t="s">
        <v>1</v>
      </c>
      <c r="D5" s="37" t="s">
        <v>2</v>
      </c>
      <c r="E5" s="37" t="s">
        <v>3</v>
      </c>
      <c r="F5" s="37" t="s">
        <v>27</v>
      </c>
      <c r="G5" s="37" t="s">
        <v>4</v>
      </c>
      <c r="H5" s="37" t="s">
        <v>5</v>
      </c>
      <c r="I5" s="38" t="s">
        <v>6</v>
      </c>
      <c r="K5" s="437" t="s">
        <v>126</v>
      </c>
      <c r="L5" s="39" t="s">
        <v>0</v>
      </c>
      <c r="M5" s="39" t="s">
        <v>1</v>
      </c>
      <c r="N5" s="39" t="s">
        <v>2</v>
      </c>
      <c r="O5" s="39" t="s">
        <v>3</v>
      </c>
      <c r="P5" s="39" t="s">
        <v>27</v>
      </c>
      <c r="Q5" s="39" t="s">
        <v>4</v>
      </c>
      <c r="R5" s="39" t="s">
        <v>5</v>
      </c>
      <c r="S5" s="40" t="s">
        <v>6</v>
      </c>
      <c r="U5" s="5"/>
      <c r="X5"/>
      <c r="Y5"/>
      <c r="Z5"/>
      <c r="AA5"/>
      <c r="AB5"/>
      <c r="AC5"/>
      <c r="AD5"/>
      <c r="AE5"/>
      <c r="AF5"/>
      <c r="AG5"/>
      <c r="AH5" s="41"/>
      <c r="AJ5" s="41"/>
      <c r="AS5"/>
    </row>
    <row r="6" spans="1:45" ht="15" customHeight="1">
      <c r="A6" s="430" t="s">
        <v>99</v>
      </c>
      <c r="B6" s="372" t="s">
        <v>109</v>
      </c>
      <c r="C6" s="373"/>
      <c r="D6" s="373"/>
      <c r="E6" s="373"/>
      <c r="F6" s="373"/>
      <c r="G6" s="373"/>
      <c r="H6" s="373"/>
      <c r="I6" s="374"/>
      <c r="K6" s="438" t="s">
        <v>99</v>
      </c>
      <c r="L6" s="369" t="s">
        <v>109</v>
      </c>
      <c r="M6" s="370"/>
      <c r="N6" s="370"/>
      <c r="O6" s="370"/>
      <c r="P6" s="370"/>
      <c r="Q6" s="370"/>
      <c r="R6" s="370"/>
      <c r="S6" s="371"/>
      <c r="U6" s="5"/>
      <c r="X6"/>
      <c r="Y6"/>
      <c r="Z6"/>
      <c r="AA6"/>
      <c r="AB6"/>
      <c r="AC6"/>
      <c r="AD6"/>
      <c r="AE6"/>
      <c r="AF6"/>
      <c r="AG6"/>
      <c r="AH6" s="41"/>
      <c r="AJ6" s="41"/>
      <c r="AS6"/>
    </row>
    <row r="7" spans="1:45" ht="15">
      <c r="A7" s="7" t="s">
        <v>7</v>
      </c>
      <c r="B7" s="42">
        <f>B33+B85</f>
        <v>30.444144864936895</v>
      </c>
      <c r="C7" s="42">
        <f t="shared" ref="C7:E7" si="0">C33+C85</f>
        <v>0</v>
      </c>
      <c r="D7" s="42">
        <f t="shared" si="0"/>
        <v>4.8546213243040421</v>
      </c>
      <c r="E7" s="42">
        <f t="shared" si="0"/>
        <v>0</v>
      </c>
      <c r="F7" s="42">
        <f>F59+F85</f>
        <v>1.0716834135618072E-2</v>
      </c>
      <c r="G7" s="42">
        <f t="shared" ref="G7:H7" si="1">G33+G85</f>
        <v>0</v>
      </c>
      <c r="H7" s="42">
        <f t="shared" si="1"/>
        <v>0</v>
      </c>
      <c r="I7" s="44">
        <f>SUM(B7:H7)</f>
        <v>35.309483023376558</v>
      </c>
      <c r="J7" s="5"/>
      <c r="K7" s="19" t="s">
        <v>7</v>
      </c>
      <c r="L7" s="42">
        <f>L33+L85</f>
        <v>30.444144864936895</v>
      </c>
      <c r="M7" s="42">
        <f t="shared" ref="M7:O7" si="2">M33+M85</f>
        <v>0</v>
      </c>
      <c r="N7" s="42">
        <f t="shared" si="2"/>
        <v>4.8546213243040421</v>
      </c>
      <c r="O7" s="42">
        <f t="shared" si="2"/>
        <v>0</v>
      </c>
      <c r="P7" s="45">
        <f>P59+P85+P33</f>
        <v>1.0716834135618072E-2</v>
      </c>
      <c r="Q7" s="42">
        <f t="shared" ref="Q7:R7" si="3">Q33+Q85</f>
        <v>0</v>
      </c>
      <c r="R7" s="42">
        <f t="shared" si="3"/>
        <v>0</v>
      </c>
      <c r="S7" s="47">
        <f>SUM(L7:R7)</f>
        <v>35.309483023376558</v>
      </c>
      <c r="T7" s="5" t="str">
        <f>IF(ABS(S7-I7)&gt;0.01,S7-I7,"")</f>
        <v/>
      </c>
      <c r="U7" s="5"/>
      <c r="X7"/>
      <c r="Y7"/>
      <c r="Z7"/>
      <c r="AA7"/>
      <c r="AB7"/>
      <c r="AC7"/>
      <c r="AD7"/>
      <c r="AE7"/>
      <c r="AF7"/>
      <c r="AG7"/>
      <c r="AH7" s="41"/>
      <c r="AJ7" s="41"/>
      <c r="AS7"/>
    </row>
    <row r="8" spans="1:45" ht="15">
      <c r="A8" s="8" t="s">
        <v>8</v>
      </c>
      <c r="B8" s="48">
        <f t="shared" ref="B8:E27" si="4">B34+B86</f>
        <v>20.790336451869223</v>
      </c>
      <c r="C8" s="48">
        <f t="shared" si="4"/>
        <v>0</v>
      </c>
      <c r="D8" s="48">
        <f t="shared" si="4"/>
        <v>4.6368722684779797</v>
      </c>
      <c r="E8" s="48">
        <f t="shared" si="4"/>
        <v>0</v>
      </c>
      <c r="F8" s="48">
        <f t="shared" ref="F8:F27" si="5">F60+F86</f>
        <v>0</v>
      </c>
      <c r="G8" s="48">
        <f t="shared" ref="G8:H8" si="6">G34+G86</f>
        <v>0</v>
      </c>
      <c r="H8" s="48">
        <f t="shared" si="6"/>
        <v>0</v>
      </c>
      <c r="I8" s="50">
        <f t="shared" ref="I8:I27" si="7">SUM(B8:H8)</f>
        <v>25.427208720347203</v>
      </c>
      <c r="J8" s="5"/>
      <c r="K8" s="20" t="s">
        <v>8</v>
      </c>
      <c r="L8" s="51">
        <f t="shared" ref="L8:O27" si="8">L34+L86</f>
        <v>20.790336451869223</v>
      </c>
      <c r="M8" s="51">
        <f t="shared" si="8"/>
        <v>0</v>
      </c>
      <c r="N8" s="51">
        <f t="shared" si="8"/>
        <v>4.6368722684779797</v>
      </c>
      <c r="O8" s="51">
        <f t="shared" si="8"/>
        <v>0</v>
      </c>
      <c r="P8" s="51">
        <f t="shared" ref="P8:P27" si="9">P60+P86+P34</f>
        <v>0</v>
      </c>
      <c r="Q8" s="51">
        <f t="shared" ref="Q8:R8" si="10">Q34+Q86</f>
        <v>0</v>
      </c>
      <c r="R8" s="51">
        <f t="shared" si="10"/>
        <v>0</v>
      </c>
      <c r="S8" s="53">
        <f t="shared" ref="S8:S27" si="11">SUM(L8:R8)</f>
        <v>25.427208720347203</v>
      </c>
      <c r="T8" s="5" t="str">
        <f t="shared" ref="T8:T24" si="12">IF(ABS(S8-I8)&gt;0.01,S8-I8,"")</f>
        <v/>
      </c>
      <c r="U8" s="5"/>
      <c r="X8"/>
      <c r="Y8"/>
      <c r="Z8"/>
      <c r="AA8"/>
      <c r="AB8"/>
      <c r="AC8"/>
      <c r="AD8"/>
      <c r="AE8"/>
      <c r="AF8"/>
      <c r="AG8"/>
      <c r="AH8" s="41"/>
      <c r="AJ8" s="41"/>
      <c r="AS8"/>
    </row>
    <row r="9" spans="1:45" ht="15">
      <c r="A9" s="9" t="s">
        <v>10</v>
      </c>
      <c r="B9" s="45">
        <f t="shared" si="4"/>
        <v>32.424640548488526</v>
      </c>
      <c r="C9" s="45">
        <f t="shared" si="4"/>
        <v>0</v>
      </c>
      <c r="D9" s="45">
        <f t="shared" si="4"/>
        <v>0.43532500713869637</v>
      </c>
      <c r="E9" s="45">
        <f t="shared" si="4"/>
        <v>0</v>
      </c>
      <c r="F9" s="45">
        <f t="shared" si="5"/>
        <v>0</v>
      </c>
      <c r="G9" s="45">
        <f t="shared" ref="G9:H9" si="13">G35+G87</f>
        <v>0</v>
      </c>
      <c r="H9" s="45">
        <f t="shared" si="13"/>
        <v>0</v>
      </c>
      <c r="I9" s="44">
        <f t="shared" si="7"/>
        <v>32.85996555562722</v>
      </c>
      <c r="J9" s="5"/>
      <c r="K9" s="19" t="s">
        <v>10</v>
      </c>
      <c r="L9" s="45">
        <f t="shared" si="8"/>
        <v>32.424640548488526</v>
      </c>
      <c r="M9" s="45">
        <f t="shared" si="8"/>
        <v>0</v>
      </c>
      <c r="N9" s="45">
        <f t="shared" si="8"/>
        <v>0.43532500713869637</v>
      </c>
      <c r="O9" s="45">
        <f t="shared" si="8"/>
        <v>0</v>
      </c>
      <c r="P9" s="45">
        <f t="shared" si="9"/>
        <v>0</v>
      </c>
      <c r="Q9" s="45">
        <f t="shared" ref="Q9:R9" si="14">Q35+Q87</f>
        <v>0</v>
      </c>
      <c r="R9" s="45">
        <f t="shared" si="14"/>
        <v>0</v>
      </c>
      <c r="S9" s="47">
        <f t="shared" si="11"/>
        <v>32.85996555562722</v>
      </c>
      <c r="T9" s="5" t="str">
        <f t="shared" si="12"/>
        <v/>
      </c>
      <c r="U9" s="5"/>
      <c r="X9"/>
      <c r="Y9"/>
      <c r="Z9"/>
      <c r="AA9"/>
      <c r="AB9"/>
      <c r="AC9"/>
      <c r="AD9"/>
      <c r="AE9"/>
      <c r="AF9"/>
      <c r="AG9"/>
      <c r="AH9" s="41"/>
      <c r="AJ9" s="41"/>
      <c r="AS9"/>
    </row>
    <row r="10" spans="1:45" ht="15">
      <c r="A10" s="8" t="s">
        <v>53</v>
      </c>
      <c r="B10" s="48">
        <f t="shared" si="4"/>
        <v>0</v>
      </c>
      <c r="C10" s="48">
        <f t="shared" si="4"/>
        <v>0</v>
      </c>
      <c r="D10" s="48">
        <f t="shared" si="4"/>
        <v>0</v>
      </c>
      <c r="E10" s="48">
        <f t="shared" si="4"/>
        <v>0</v>
      </c>
      <c r="F10" s="48">
        <f t="shared" si="5"/>
        <v>0</v>
      </c>
      <c r="G10" s="48">
        <f t="shared" ref="G10:H10" si="15">G36+G88</f>
        <v>0</v>
      </c>
      <c r="H10" s="48">
        <f t="shared" si="15"/>
        <v>0</v>
      </c>
      <c r="I10" s="50">
        <f t="shared" si="7"/>
        <v>0</v>
      </c>
      <c r="J10" s="5"/>
      <c r="K10" s="20" t="s">
        <v>53</v>
      </c>
      <c r="L10" s="51">
        <f t="shared" si="8"/>
        <v>0</v>
      </c>
      <c r="M10" s="51">
        <f t="shared" si="8"/>
        <v>0</v>
      </c>
      <c r="N10" s="51">
        <f t="shared" si="8"/>
        <v>0</v>
      </c>
      <c r="O10" s="51">
        <f t="shared" si="8"/>
        <v>0</v>
      </c>
      <c r="P10" s="51">
        <f t="shared" si="9"/>
        <v>0</v>
      </c>
      <c r="Q10" s="51">
        <f t="shared" ref="Q10:R10" si="16">Q36+Q88</f>
        <v>0</v>
      </c>
      <c r="R10" s="51">
        <f t="shared" si="16"/>
        <v>0</v>
      </c>
      <c r="S10" s="53">
        <f t="shared" si="11"/>
        <v>0</v>
      </c>
      <c r="T10" s="5" t="str">
        <f t="shared" si="12"/>
        <v/>
      </c>
      <c r="U10" s="5"/>
      <c r="X10"/>
      <c r="Y10"/>
      <c r="Z10"/>
      <c r="AA10"/>
      <c r="AB10"/>
      <c r="AC10"/>
      <c r="AD10"/>
      <c r="AE10"/>
      <c r="AF10"/>
      <c r="AG10"/>
      <c r="AH10" s="41"/>
      <c r="AJ10" s="41"/>
      <c r="AS10"/>
    </row>
    <row r="11" spans="1:45" ht="15">
      <c r="A11" s="9" t="s">
        <v>16</v>
      </c>
      <c r="B11" s="45">
        <f t="shared" si="4"/>
        <v>720.98160020226237</v>
      </c>
      <c r="C11" s="45">
        <f t="shared" si="4"/>
        <v>113.29437567426245</v>
      </c>
      <c r="D11" s="45">
        <f t="shared" si="4"/>
        <v>76.017841127987921</v>
      </c>
      <c r="E11" s="45">
        <f t="shared" si="4"/>
        <v>7.9418762224381565</v>
      </c>
      <c r="F11" s="45">
        <f t="shared" si="5"/>
        <v>0</v>
      </c>
      <c r="G11" s="45">
        <f t="shared" ref="G11:H11" si="17">G37+G89</f>
        <v>0</v>
      </c>
      <c r="H11" s="45">
        <f t="shared" si="17"/>
        <v>0</v>
      </c>
      <c r="I11" s="44">
        <f t="shared" si="7"/>
        <v>918.23569322695096</v>
      </c>
      <c r="J11" s="5"/>
      <c r="K11" s="19" t="s">
        <v>16</v>
      </c>
      <c r="L11" s="45">
        <f t="shared" si="8"/>
        <v>720.98160020226237</v>
      </c>
      <c r="M11" s="45">
        <f t="shared" si="8"/>
        <v>113.29437567426245</v>
      </c>
      <c r="N11" s="45">
        <f t="shared" si="8"/>
        <v>76.017841127987921</v>
      </c>
      <c r="O11" s="45">
        <f t="shared" si="8"/>
        <v>7.9418762224381565</v>
      </c>
      <c r="P11" s="45">
        <f t="shared" si="9"/>
        <v>0</v>
      </c>
      <c r="Q11" s="45">
        <f t="shared" ref="Q11:R11" si="18">Q37+Q89</f>
        <v>0</v>
      </c>
      <c r="R11" s="45">
        <f t="shared" si="18"/>
        <v>0</v>
      </c>
      <c r="S11" s="47">
        <f t="shared" si="11"/>
        <v>918.23569322695096</v>
      </c>
      <c r="T11" s="5" t="str">
        <f t="shared" si="12"/>
        <v/>
      </c>
      <c r="U11" s="5"/>
      <c r="X11"/>
      <c r="Y11"/>
      <c r="Z11"/>
      <c r="AA11"/>
      <c r="AB11"/>
      <c r="AC11"/>
      <c r="AD11"/>
      <c r="AE11"/>
      <c r="AF11"/>
      <c r="AG11"/>
      <c r="AH11" s="41"/>
      <c r="AJ11" s="41"/>
      <c r="AS11"/>
    </row>
    <row r="12" spans="1:45" ht="15">
      <c r="A12" s="8" t="s">
        <v>65</v>
      </c>
      <c r="B12" s="48">
        <f t="shared" si="4"/>
        <v>4181.522275530202</v>
      </c>
      <c r="C12" s="48">
        <f t="shared" si="4"/>
        <v>72.538640268751607</v>
      </c>
      <c r="D12" s="48">
        <f t="shared" si="4"/>
        <v>473.09089028490325</v>
      </c>
      <c r="E12" s="48">
        <f t="shared" si="4"/>
        <v>1.1239805965036513</v>
      </c>
      <c r="F12" s="48">
        <f t="shared" si="5"/>
        <v>0</v>
      </c>
      <c r="G12" s="48">
        <f t="shared" ref="G12:H12" si="19">G38+G90</f>
        <v>0</v>
      </c>
      <c r="H12" s="48">
        <f t="shared" si="19"/>
        <v>0</v>
      </c>
      <c r="I12" s="50">
        <f t="shared" si="7"/>
        <v>4728.2757866803604</v>
      </c>
      <c r="J12" s="5"/>
      <c r="K12" s="20" t="s">
        <v>65</v>
      </c>
      <c r="L12" s="51">
        <f t="shared" si="8"/>
        <v>4181.522275530202</v>
      </c>
      <c r="M12" s="51">
        <f t="shared" si="8"/>
        <v>72.538640268751607</v>
      </c>
      <c r="N12" s="51">
        <f t="shared" si="8"/>
        <v>473.09089028490325</v>
      </c>
      <c r="O12" s="51">
        <f t="shared" si="8"/>
        <v>1.1239805965036513</v>
      </c>
      <c r="P12" s="51">
        <f t="shared" si="9"/>
        <v>0</v>
      </c>
      <c r="Q12" s="51">
        <f t="shared" ref="Q12:R12" si="20">Q38+Q90</f>
        <v>0</v>
      </c>
      <c r="R12" s="51">
        <f t="shared" si="20"/>
        <v>0</v>
      </c>
      <c r="S12" s="53">
        <f t="shared" si="11"/>
        <v>4728.2757866803604</v>
      </c>
      <c r="T12" s="5" t="str">
        <f t="shared" si="12"/>
        <v/>
      </c>
      <c r="U12" s="5"/>
      <c r="X12"/>
      <c r="Y12"/>
      <c r="Z12"/>
      <c r="AA12"/>
      <c r="AB12"/>
      <c r="AC12"/>
      <c r="AD12"/>
      <c r="AE12"/>
      <c r="AF12"/>
      <c r="AG12"/>
      <c r="AH12" s="41"/>
      <c r="AJ12" s="41"/>
      <c r="AS12"/>
    </row>
    <row r="13" spans="1:45" ht="15">
      <c r="A13" s="9" t="s">
        <v>55</v>
      </c>
      <c r="B13" s="45">
        <f t="shared" si="4"/>
        <v>0</v>
      </c>
      <c r="C13" s="45">
        <f t="shared" si="4"/>
        <v>9.6582190249452179E-2</v>
      </c>
      <c r="D13" s="45">
        <f t="shared" si="4"/>
        <v>1.597740266996839</v>
      </c>
      <c r="E13" s="45">
        <f t="shared" si="4"/>
        <v>754.1168195438446</v>
      </c>
      <c r="F13" s="45">
        <f t="shared" si="5"/>
        <v>9342.9160287725936</v>
      </c>
      <c r="G13" s="45">
        <f t="shared" ref="G13:H13" si="21">G39+G91</f>
        <v>0</v>
      </c>
      <c r="H13" s="45">
        <f t="shared" si="21"/>
        <v>0</v>
      </c>
      <c r="I13" s="44">
        <f t="shared" si="7"/>
        <v>10098.727170773684</v>
      </c>
      <c r="J13" s="5"/>
      <c r="K13" s="21" t="s">
        <v>55</v>
      </c>
      <c r="L13" s="45">
        <f t="shared" si="8"/>
        <v>0</v>
      </c>
      <c r="M13" s="45">
        <f t="shared" si="8"/>
        <v>9.6582190249452179E-2</v>
      </c>
      <c r="N13" s="45">
        <f t="shared" si="8"/>
        <v>1.597740266996839</v>
      </c>
      <c r="O13" s="45">
        <f t="shared" si="8"/>
        <v>754.1168195438446</v>
      </c>
      <c r="P13" s="45">
        <f t="shared" si="9"/>
        <v>9342.9160287725936</v>
      </c>
      <c r="Q13" s="45">
        <f t="shared" ref="Q13:R13" si="22">Q39+Q91</f>
        <v>0</v>
      </c>
      <c r="R13" s="45">
        <f t="shared" si="22"/>
        <v>0</v>
      </c>
      <c r="S13" s="47">
        <f t="shared" si="11"/>
        <v>10098.727170773684</v>
      </c>
      <c r="T13" s="5" t="str">
        <f t="shared" si="12"/>
        <v/>
      </c>
      <c r="U13" s="5"/>
      <c r="X13"/>
      <c r="Y13"/>
      <c r="Z13"/>
      <c r="AA13"/>
      <c r="AB13"/>
      <c r="AC13"/>
      <c r="AD13"/>
      <c r="AE13"/>
      <c r="AF13"/>
      <c r="AG13"/>
      <c r="AH13" s="41"/>
      <c r="AJ13" s="41"/>
      <c r="AS13"/>
    </row>
    <row r="14" spans="1:45" ht="15">
      <c r="A14" s="8" t="s">
        <v>12</v>
      </c>
      <c r="B14" s="48">
        <f t="shared" si="4"/>
        <v>0</v>
      </c>
      <c r="C14" s="48">
        <f t="shared" si="4"/>
        <v>0.49548527939973508</v>
      </c>
      <c r="D14" s="48">
        <f t="shared" si="4"/>
        <v>1.7721319009880016E-2</v>
      </c>
      <c r="E14" s="48">
        <f t="shared" si="4"/>
        <v>19.10942883009427</v>
      </c>
      <c r="F14" s="48">
        <f t="shared" si="5"/>
        <v>4045.4232250181235</v>
      </c>
      <c r="G14" s="48">
        <f t="shared" ref="G14:H14" si="23">G40+G92</f>
        <v>0</v>
      </c>
      <c r="H14" s="48">
        <f t="shared" si="23"/>
        <v>0</v>
      </c>
      <c r="I14" s="50">
        <f t="shared" si="7"/>
        <v>4065.0458604466276</v>
      </c>
      <c r="J14" s="5"/>
      <c r="K14" s="20" t="s">
        <v>12</v>
      </c>
      <c r="L14" s="51">
        <f t="shared" si="8"/>
        <v>0</v>
      </c>
      <c r="M14" s="51">
        <f t="shared" si="8"/>
        <v>0.49548527939973508</v>
      </c>
      <c r="N14" s="51">
        <f t="shared" si="8"/>
        <v>1.7721319009880016E-2</v>
      </c>
      <c r="O14" s="51">
        <f t="shared" si="8"/>
        <v>19.10942883009427</v>
      </c>
      <c r="P14" s="51">
        <f t="shared" si="9"/>
        <v>4045.4232250181235</v>
      </c>
      <c r="Q14" s="51">
        <f t="shared" ref="Q14:R14" si="24">Q40+Q92</f>
        <v>0</v>
      </c>
      <c r="R14" s="51">
        <f t="shared" si="24"/>
        <v>0</v>
      </c>
      <c r="S14" s="53">
        <f t="shared" si="11"/>
        <v>4065.0458604466276</v>
      </c>
      <c r="T14" s="5" t="str">
        <f t="shared" si="12"/>
        <v/>
      </c>
      <c r="U14" s="5"/>
      <c r="X14"/>
      <c r="Y14"/>
      <c r="Z14"/>
      <c r="AA14"/>
      <c r="AB14"/>
      <c r="AC14"/>
      <c r="AD14"/>
      <c r="AE14"/>
      <c r="AF14"/>
      <c r="AG14"/>
      <c r="AH14" s="41"/>
      <c r="AJ14" s="41"/>
      <c r="AS14"/>
    </row>
    <row r="15" spans="1:45" ht="15">
      <c r="A15" s="9" t="s">
        <v>56</v>
      </c>
      <c r="B15" s="45">
        <f t="shared" si="4"/>
        <v>0</v>
      </c>
      <c r="C15" s="45">
        <f t="shared" si="4"/>
        <v>0</v>
      </c>
      <c r="D15" s="45">
        <f t="shared" si="4"/>
        <v>6.2449403256682336E-2</v>
      </c>
      <c r="E15" s="45">
        <f t="shared" si="4"/>
        <v>0</v>
      </c>
      <c r="F15" s="45">
        <f t="shared" si="5"/>
        <v>35.009668403696423</v>
      </c>
      <c r="G15" s="45">
        <f t="shared" ref="G15:H15" si="25">G41+G93</f>
        <v>0</v>
      </c>
      <c r="H15" s="45">
        <f t="shared" si="25"/>
        <v>0</v>
      </c>
      <c r="I15" s="44">
        <f t="shared" si="7"/>
        <v>35.072117806953109</v>
      </c>
      <c r="J15" s="5"/>
      <c r="K15" s="21" t="s">
        <v>56</v>
      </c>
      <c r="L15" s="45">
        <f t="shared" si="8"/>
        <v>0</v>
      </c>
      <c r="M15" s="45">
        <f t="shared" si="8"/>
        <v>0</v>
      </c>
      <c r="N15" s="45">
        <f t="shared" si="8"/>
        <v>6.2449403256682336E-2</v>
      </c>
      <c r="O15" s="45">
        <f t="shared" si="8"/>
        <v>0</v>
      </c>
      <c r="P15" s="45">
        <f t="shared" si="9"/>
        <v>35.009668403696423</v>
      </c>
      <c r="Q15" s="45">
        <f t="shared" ref="Q15:R15" si="26">Q41+Q93</f>
        <v>0</v>
      </c>
      <c r="R15" s="45">
        <f t="shared" si="26"/>
        <v>0</v>
      </c>
      <c r="S15" s="47">
        <f t="shared" si="11"/>
        <v>35.072117806953109</v>
      </c>
      <c r="T15" s="5" t="str">
        <f t="shared" si="12"/>
        <v/>
      </c>
      <c r="U15" s="5"/>
      <c r="X15"/>
      <c r="Y15"/>
      <c r="Z15"/>
      <c r="AA15"/>
      <c r="AB15"/>
      <c r="AC15"/>
      <c r="AD15"/>
      <c r="AE15"/>
      <c r="AF15"/>
      <c r="AG15"/>
      <c r="AH15" s="41"/>
      <c r="AJ15" s="41"/>
      <c r="AS15"/>
    </row>
    <row r="16" spans="1:45" ht="15">
      <c r="A16" s="8" t="s">
        <v>17</v>
      </c>
      <c r="B16" s="48">
        <f t="shared" si="4"/>
        <v>339.34673077201813</v>
      </c>
      <c r="C16" s="48">
        <f t="shared" si="4"/>
        <v>2.5950459888018438</v>
      </c>
      <c r="D16" s="48">
        <f t="shared" si="4"/>
        <v>54.542225439879509</v>
      </c>
      <c r="E16" s="48">
        <f t="shared" si="4"/>
        <v>8.2305836801732575</v>
      </c>
      <c r="F16" s="48">
        <f t="shared" si="5"/>
        <v>3.5089794277602415</v>
      </c>
      <c r="G16" s="48">
        <f t="shared" ref="G16:H16" si="27">G42+G94</f>
        <v>0</v>
      </c>
      <c r="H16" s="48">
        <f t="shared" si="27"/>
        <v>0</v>
      </c>
      <c r="I16" s="50">
        <f t="shared" si="7"/>
        <v>408.22356530863306</v>
      </c>
      <c r="J16" s="5"/>
      <c r="K16" s="20" t="s">
        <v>17</v>
      </c>
      <c r="L16" s="51">
        <f t="shared" si="8"/>
        <v>339.34673077201813</v>
      </c>
      <c r="M16" s="51">
        <f t="shared" si="8"/>
        <v>2.5950459888018438</v>
      </c>
      <c r="N16" s="51">
        <f t="shared" si="8"/>
        <v>54.542225439879509</v>
      </c>
      <c r="O16" s="51">
        <f t="shared" si="8"/>
        <v>8.2305836801732575</v>
      </c>
      <c r="P16" s="51">
        <f t="shared" si="9"/>
        <v>3.5089794277602415</v>
      </c>
      <c r="Q16" s="51">
        <f t="shared" ref="Q16:R16" si="28">Q42+Q94</f>
        <v>0</v>
      </c>
      <c r="R16" s="51">
        <f t="shared" si="28"/>
        <v>0</v>
      </c>
      <c r="S16" s="53">
        <f t="shared" si="11"/>
        <v>408.22356530863306</v>
      </c>
      <c r="T16" s="5" t="str">
        <f t="shared" si="12"/>
        <v/>
      </c>
      <c r="U16" s="5"/>
      <c r="X16"/>
      <c r="Y16"/>
      <c r="Z16"/>
      <c r="AA16"/>
      <c r="AB16"/>
      <c r="AC16"/>
      <c r="AD16"/>
      <c r="AE16"/>
      <c r="AF16"/>
      <c r="AG16"/>
      <c r="AH16" s="41"/>
      <c r="AJ16" s="41"/>
      <c r="AS16"/>
    </row>
    <row r="17" spans="1:45" ht="15">
      <c r="A17" s="9" t="s">
        <v>141</v>
      </c>
      <c r="B17" s="45">
        <f t="shared" si="4"/>
        <v>4184.1556000377332</v>
      </c>
      <c r="C17" s="45">
        <f t="shared" si="4"/>
        <v>1997.1811365750998</v>
      </c>
      <c r="D17" s="45">
        <f t="shared" si="4"/>
        <v>1173.9892563247586</v>
      </c>
      <c r="E17" s="45">
        <f t="shared" si="4"/>
        <v>31.220933758287917</v>
      </c>
      <c r="F17" s="45">
        <f t="shared" si="5"/>
        <v>0.65209297945012479</v>
      </c>
      <c r="G17" s="45">
        <f t="shared" ref="G17:H17" si="29">G43+G95</f>
        <v>0</v>
      </c>
      <c r="H17" s="45">
        <f t="shared" si="29"/>
        <v>0</v>
      </c>
      <c r="I17" s="44">
        <f t="shared" si="7"/>
        <v>7387.1990196753304</v>
      </c>
      <c r="J17" s="5"/>
      <c r="K17" s="21" t="s">
        <v>141</v>
      </c>
      <c r="L17" s="45">
        <f t="shared" si="8"/>
        <v>4184.1556000377332</v>
      </c>
      <c r="M17" s="45">
        <f t="shared" si="8"/>
        <v>1997.1811365750998</v>
      </c>
      <c r="N17" s="45">
        <f t="shared" si="8"/>
        <v>1173.9892563247586</v>
      </c>
      <c r="O17" s="45">
        <f t="shared" si="8"/>
        <v>31.220933758287917</v>
      </c>
      <c r="P17" s="45">
        <f t="shared" si="9"/>
        <v>0.65209297945012479</v>
      </c>
      <c r="Q17" s="45">
        <f t="shared" ref="Q17:R17" si="30">Q43+Q95</f>
        <v>0</v>
      </c>
      <c r="R17" s="45">
        <f t="shared" si="30"/>
        <v>0</v>
      </c>
      <c r="S17" s="47">
        <f t="shared" si="11"/>
        <v>7387.1990196753304</v>
      </c>
      <c r="T17" s="5" t="str">
        <f t="shared" si="12"/>
        <v/>
      </c>
      <c r="U17" s="5"/>
      <c r="X17"/>
      <c r="Y17"/>
      <c r="Z17"/>
      <c r="AA17"/>
      <c r="AB17"/>
      <c r="AC17"/>
      <c r="AD17"/>
      <c r="AE17"/>
      <c r="AF17"/>
      <c r="AG17"/>
      <c r="AH17" s="41"/>
      <c r="AJ17" s="41"/>
      <c r="AS17"/>
    </row>
    <row r="18" spans="1:45" ht="15">
      <c r="A18" s="8" t="s">
        <v>25</v>
      </c>
      <c r="B18" s="48">
        <f t="shared" si="4"/>
        <v>1220.9784998975786</v>
      </c>
      <c r="C18" s="48">
        <f t="shared" si="4"/>
        <v>10.387091397148879</v>
      </c>
      <c r="D18" s="48">
        <f t="shared" si="4"/>
        <v>1922.6164375856583</v>
      </c>
      <c r="E18" s="48">
        <f t="shared" si="4"/>
        <v>3517.2392609439266</v>
      </c>
      <c r="F18" s="48">
        <f t="shared" si="5"/>
        <v>515.82476905991166</v>
      </c>
      <c r="G18" s="48">
        <f t="shared" ref="G18:H18" si="31">G44+G96</f>
        <v>1400.997359459416</v>
      </c>
      <c r="H18" s="48">
        <f t="shared" si="31"/>
        <v>14.142181656362245</v>
      </c>
      <c r="I18" s="50">
        <f t="shared" si="7"/>
        <v>8602.1856000000025</v>
      </c>
      <c r="J18" s="5"/>
      <c r="K18" s="20" t="s">
        <v>25</v>
      </c>
      <c r="L18" s="51">
        <f t="shared" si="8"/>
        <v>1220.9784998975786</v>
      </c>
      <c r="M18" s="51">
        <f t="shared" si="8"/>
        <v>10.387091397148879</v>
      </c>
      <c r="N18" s="51">
        <f t="shared" si="8"/>
        <v>1922.6164375856583</v>
      </c>
      <c r="O18" s="51">
        <f t="shared" si="8"/>
        <v>3517.2392609439266</v>
      </c>
      <c r="P18" s="51">
        <f t="shared" si="9"/>
        <v>515.82476905991166</v>
      </c>
      <c r="Q18" s="51">
        <f t="shared" ref="Q18:R18" si="32">Q44+Q96</f>
        <v>1400.997359459416</v>
      </c>
      <c r="R18" s="51">
        <f t="shared" si="32"/>
        <v>14.142181656362245</v>
      </c>
      <c r="S18" s="53">
        <f t="shared" si="11"/>
        <v>8602.1856000000025</v>
      </c>
      <c r="T18" s="5" t="str">
        <f t="shared" si="12"/>
        <v/>
      </c>
      <c r="U18" s="5"/>
      <c r="X18"/>
      <c r="Y18"/>
      <c r="Z18"/>
      <c r="AA18"/>
      <c r="AB18"/>
      <c r="AC18"/>
      <c r="AD18"/>
      <c r="AE18"/>
      <c r="AF18"/>
      <c r="AG18"/>
      <c r="AH18" s="41"/>
      <c r="AJ18" s="41"/>
      <c r="AS18"/>
    </row>
    <row r="19" spans="1:45" ht="15">
      <c r="A19" s="9" t="s">
        <v>24</v>
      </c>
      <c r="B19" s="45">
        <f t="shared" si="4"/>
        <v>451.1241816850432</v>
      </c>
      <c r="C19" s="45">
        <f t="shared" si="4"/>
        <v>0.87090110988588076</v>
      </c>
      <c r="D19" s="45">
        <f t="shared" si="4"/>
        <v>92.120229893866053</v>
      </c>
      <c r="E19" s="45">
        <f t="shared" si="4"/>
        <v>0</v>
      </c>
      <c r="F19" s="45">
        <f t="shared" si="5"/>
        <v>0</v>
      </c>
      <c r="G19" s="45">
        <f t="shared" ref="G19:H19" si="33">G45+G97</f>
        <v>0</v>
      </c>
      <c r="H19" s="45">
        <f t="shared" si="33"/>
        <v>0</v>
      </c>
      <c r="I19" s="44">
        <f t="shared" si="7"/>
        <v>544.11531268879514</v>
      </c>
      <c r="J19" s="5"/>
      <c r="K19" s="21" t="s">
        <v>24</v>
      </c>
      <c r="L19" s="45">
        <f t="shared" si="8"/>
        <v>451.1241816850432</v>
      </c>
      <c r="M19" s="45">
        <f t="shared" si="8"/>
        <v>0.87090110988588076</v>
      </c>
      <c r="N19" s="45">
        <f t="shared" si="8"/>
        <v>92.120229893866053</v>
      </c>
      <c r="O19" s="45">
        <f t="shared" si="8"/>
        <v>0</v>
      </c>
      <c r="P19" s="45">
        <f t="shared" si="9"/>
        <v>0</v>
      </c>
      <c r="Q19" s="45">
        <f t="shared" ref="Q19:R19" si="34">Q45+Q97</f>
        <v>0</v>
      </c>
      <c r="R19" s="45">
        <f t="shared" si="34"/>
        <v>0</v>
      </c>
      <c r="S19" s="47">
        <f t="shared" si="11"/>
        <v>544.11531268879514</v>
      </c>
      <c r="T19" s="5" t="str">
        <f t="shared" si="12"/>
        <v/>
      </c>
      <c r="U19" s="5"/>
      <c r="X19"/>
      <c r="Y19"/>
      <c r="Z19"/>
      <c r="AA19"/>
      <c r="AB19"/>
      <c r="AC19"/>
      <c r="AD19"/>
      <c r="AE19"/>
      <c r="AF19"/>
      <c r="AG19"/>
      <c r="AH19" s="41"/>
      <c r="AJ19" s="41"/>
      <c r="AS19"/>
    </row>
    <row r="20" spans="1:45" ht="15">
      <c r="A20" s="8" t="s">
        <v>57</v>
      </c>
      <c r="B20" s="48">
        <f t="shared" si="4"/>
        <v>2069.6551960903348</v>
      </c>
      <c r="C20" s="48">
        <f t="shared" si="4"/>
        <v>14.266650109129131</v>
      </c>
      <c r="D20" s="48">
        <f t="shared" si="4"/>
        <v>221.16783404334296</v>
      </c>
      <c r="E20" s="48">
        <f t="shared" si="4"/>
        <v>0</v>
      </c>
      <c r="F20" s="48">
        <f t="shared" si="5"/>
        <v>0</v>
      </c>
      <c r="G20" s="48">
        <f t="shared" ref="G20:H20" si="35">G46+G98</f>
        <v>0</v>
      </c>
      <c r="H20" s="48">
        <f t="shared" si="35"/>
        <v>0</v>
      </c>
      <c r="I20" s="50">
        <f t="shared" si="7"/>
        <v>2305.0896802428069</v>
      </c>
      <c r="J20" s="5"/>
      <c r="K20" s="20" t="s">
        <v>57</v>
      </c>
      <c r="L20" s="51">
        <f t="shared" si="8"/>
        <v>2069.6551960903348</v>
      </c>
      <c r="M20" s="51">
        <f t="shared" si="8"/>
        <v>14.266650109129131</v>
      </c>
      <c r="N20" s="51">
        <f t="shared" si="8"/>
        <v>221.16783404334296</v>
      </c>
      <c r="O20" s="51">
        <f t="shared" si="8"/>
        <v>0</v>
      </c>
      <c r="P20" s="51">
        <f t="shared" si="9"/>
        <v>0</v>
      </c>
      <c r="Q20" s="51">
        <f t="shared" ref="Q20:R20" si="36">Q46+Q98</f>
        <v>0</v>
      </c>
      <c r="R20" s="51">
        <f t="shared" si="36"/>
        <v>0</v>
      </c>
      <c r="S20" s="53">
        <f t="shared" si="11"/>
        <v>2305.0896802428069</v>
      </c>
      <c r="T20" s="5" t="str">
        <f t="shared" si="12"/>
        <v/>
      </c>
      <c r="U20" s="5"/>
      <c r="X20"/>
      <c r="Y20"/>
      <c r="Z20"/>
      <c r="AA20"/>
      <c r="AB20"/>
      <c r="AC20"/>
      <c r="AD20"/>
      <c r="AE20"/>
      <c r="AF20"/>
      <c r="AG20"/>
      <c r="AH20" s="41"/>
      <c r="AJ20" s="41"/>
      <c r="AS20"/>
    </row>
    <row r="21" spans="1:45" ht="15">
      <c r="A21" s="9" t="s">
        <v>22</v>
      </c>
      <c r="B21" s="45">
        <f t="shared" si="4"/>
        <v>172.29051076048074</v>
      </c>
      <c r="C21" s="45">
        <f t="shared" si="4"/>
        <v>151.76802398490193</v>
      </c>
      <c r="D21" s="45">
        <f t="shared" si="4"/>
        <v>137.78656838277067</v>
      </c>
      <c r="E21" s="45">
        <f t="shared" si="4"/>
        <v>2.5511218718519992E-2</v>
      </c>
      <c r="F21" s="45">
        <f t="shared" si="5"/>
        <v>112.62139252317684</v>
      </c>
      <c r="G21" s="45">
        <f t="shared" ref="G21:H21" si="37">G47+G99</f>
        <v>0</v>
      </c>
      <c r="H21" s="45">
        <f t="shared" si="37"/>
        <v>0</v>
      </c>
      <c r="I21" s="44">
        <f t="shared" si="7"/>
        <v>574.49200687004873</v>
      </c>
      <c r="J21" s="5"/>
      <c r="K21" s="21" t="s">
        <v>22</v>
      </c>
      <c r="L21" s="45">
        <f t="shared" si="8"/>
        <v>172.29051076048074</v>
      </c>
      <c r="M21" s="45">
        <f t="shared" si="8"/>
        <v>151.76802398490193</v>
      </c>
      <c r="N21" s="45">
        <f t="shared" si="8"/>
        <v>137.78656838277067</v>
      </c>
      <c r="O21" s="45">
        <f t="shared" si="8"/>
        <v>2.5511218718519992E-2</v>
      </c>
      <c r="P21" s="45">
        <f t="shared" si="9"/>
        <v>112.62139252317684</v>
      </c>
      <c r="Q21" s="45">
        <f t="shared" ref="Q21:R21" si="38">Q47+Q99</f>
        <v>0</v>
      </c>
      <c r="R21" s="45">
        <f t="shared" si="38"/>
        <v>0</v>
      </c>
      <c r="S21" s="47">
        <f t="shared" si="11"/>
        <v>574.49200687004873</v>
      </c>
      <c r="T21" s="5" t="str">
        <f t="shared" si="12"/>
        <v/>
      </c>
      <c r="U21" s="5"/>
      <c r="X21"/>
      <c r="Y21"/>
      <c r="Z21"/>
      <c r="AA21"/>
      <c r="AB21"/>
      <c r="AC21"/>
      <c r="AD21"/>
      <c r="AE21"/>
      <c r="AF21"/>
      <c r="AG21"/>
      <c r="AH21" s="41"/>
      <c r="AJ21" s="41"/>
      <c r="AS21"/>
    </row>
    <row r="22" spans="1:45" ht="15">
      <c r="A22" s="8" t="s">
        <v>21</v>
      </c>
      <c r="B22" s="48">
        <f t="shared" si="4"/>
        <v>49.42822506867742</v>
      </c>
      <c r="C22" s="48">
        <f t="shared" si="4"/>
        <v>0</v>
      </c>
      <c r="D22" s="48">
        <f t="shared" si="4"/>
        <v>0.8949103270115113</v>
      </c>
      <c r="E22" s="48">
        <f t="shared" si="4"/>
        <v>0</v>
      </c>
      <c r="F22" s="48">
        <f t="shared" si="5"/>
        <v>0</v>
      </c>
      <c r="G22" s="48">
        <f t="shared" ref="G22:H22" si="39">G48+G100</f>
        <v>0</v>
      </c>
      <c r="H22" s="48">
        <f t="shared" si="39"/>
        <v>0</v>
      </c>
      <c r="I22" s="50">
        <f t="shared" si="7"/>
        <v>50.323135395688929</v>
      </c>
      <c r="J22" s="5"/>
      <c r="K22" s="20" t="s">
        <v>21</v>
      </c>
      <c r="L22" s="51">
        <f t="shared" si="8"/>
        <v>49.42822506867742</v>
      </c>
      <c r="M22" s="51">
        <f t="shared" si="8"/>
        <v>0</v>
      </c>
      <c r="N22" s="51">
        <f t="shared" si="8"/>
        <v>0.8949103270115113</v>
      </c>
      <c r="O22" s="51">
        <f t="shared" si="8"/>
        <v>0</v>
      </c>
      <c r="P22" s="51">
        <f t="shared" si="9"/>
        <v>0</v>
      </c>
      <c r="Q22" s="51">
        <f t="shared" ref="Q22:R22" si="40">Q48+Q100</f>
        <v>0</v>
      </c>
      <c r="R22" s="51">
        <f t="shared" si="40"/>
        <v>0</v>
      </c>
      <c r="S22" s="53">
        <f t="shared" si="11"/>
        <v>50.323135395688929</v>
      </c>
      <c r="T22" s="5" t="str">
        <f t="shared" si="12"/>
        <v/>
      </c>
      <c r="U22" s="5"/>
      <c r="X22"/>
      <c r="Y22"/>
      <c r="Z22"/>
      <c r="AA22"/>
      <c r="AB22"/>
      <c r="AC22"/>
      <c r="AD22"/>
      <c r="AE22"/>
      <c r="AF22"/>
      <c r="AG22"/>
      <c r="AH22" s="41"/>
      <c r="AJ22" s="41"/>
      <c r="AS22"/>
    </row>
    <row r="23" spans="1:45" ht="15">
      <c r="A23" s="10" t="s">
        <v>61</v>
      </c>
      <c r="B23" s="45">
        <f t="shared" si="4"/>
        <v>351.35378046704784</v>
      </c>
      <c r="C23" s="45">
        <f t="shared" si="4"/>
        <v>0</v>
      </c>
      <c r="D23" s="45">
        <f t="shared" si="4"/>
        <v>153.08630234770968</v>
      </c>
      <c r="E23" s="45">
        <f t="shared" si="4"/>
        <v>0</v>
      </c>
      <c r="F23" s="45">
        <f t="shared" si="5"/>
        <v>0</v>
      </c>
      <c r="G23" s="45">
        <f t="shared" ref="G23:H23" si="41">G49+G101</f>
        <v>0</v>
      </c>
      <c r="H23" s="45">
        <f t="shared" si="41"/>
        <v>0</v>
      </c>
      <c r="I23" s="44">
        <f t="shared" si="7"/>
        <v>504.44008281475749</v>
      </c>
      <c r="J23" s="5"/>
      <c r="K23" s="22" t="s">
        <v>61</v>
      </c>
      <c r="L23" s="45">
        <f t="shared" si="8"/>
        <v>351.35378046704784</v>
      </c>
      <c r="M23" s="45">
        <f t="shared" si="8"/>
        <v>0</v>
      </c>
      <c r="N23" s="45">
        <f t="shared" si="8"/>
        <v>153.08630234770968</v>
      </c>
      <c r="O23" s="45">
        <f t="shared" si="8"/>
        <v>0</v>
      </c>
      <c r="P23" s="45">
        <f t="shared" si="9"/>
        <v>0</v>
      </c>
      <c r="Q23" s="45">
        <f t="shared" ref="Q23:R23" si="42">Q49+Q101</f>
        <v>0</v>
      </c>
      <c r="R23" s="45">
        <f t="shared" si="42"/>
        <v>0</v>
      </c>
      <c r="S23" s="47">
        <f t="shared" si="11"/>
        <v>504.44008281475749</v>
      </c>
      <c r="T23" s="5" t="str">
        <f t="shared" si="12"/>
        <v/>
      </c>
      <c r="U23" s="5"/>
      <c r="X23"/>
      <c r="Y23"/>
      <c r="Z23"/>
      <c r="AA23"/>
      <c r="AB23"/>
      <c r="AC23"/>
      <c r="AD23"/>
      <c r="AE23"/>
      <c r="AF23"/>
      <c r="AG23"/>
      <c r="AH23" s="41"/>
      <c r="AJ23" s="41"/>
      <c r="AS23"/>
    </row>
    <row r="24" spans="1:45">
      <c r="A24" s="11" t="s">
        <v>23</v>
      </c>
      <c r="B24" s="55">
        <f t="shared" si="4"/>
        <v>351.35378046704784</v>
      </c>
      <c r="C24" s="55">
        <f t="shared" si="4"/>
        <v>0</v>
      </c>
      <c r="D24" s="55">
        <f t="shared" si="4"/>
        <v>153.08630234770968</v>
      </c>
      <c r="E24" s="55">
        <f t="shared" si="4"/>
        <v>0</v>
      </c>
      <c r="F24" s="55">
        <f t="shared" si="5"/>
        <v>0</v>
      </c>
      <c r="G24" s="55">
        <f t="shared" ref="G24:H24" si="43">G50+G102</f>
        <v>0</v>
      </c>
      <c r="H24" s="55">
        <f t="shared" si="43"/>
        <v>0</v>
      </c>
      <c r="I24" s="57">
        <f t="shared" si="7"/>
        <v>504.44008281475749</v>
      </c>
      <c r="J24" s="5"/>
      <c r="K24" s="23" t="s">
        <v>23</v>
      </c>
      <c r="L24" s="58">
        <f t="shared" si="8"/>
        <v>351.35378046704784</v>
      </c>
      <c r="M24" s="58">
        <f t="shared" si="8"/>
        <v>0</v>
      </c>
      <c r="N24" s="58">
        <f t="shared" si="8"/>
        <v>153.08630234770968</v>
      </c>
      <c r="O24" s="58">
        <f t="shared" si="8"/>
        <v>0</v>
      </c>
      <c r="P24" s="58">
        <f t="shared" si="9"/>
        <v>0</v>
      </c>
      <c r="Q24" s="58">
        <f t="shared" ref="Q24:R24" si="44">Q50+Q102</f>
        <v>0</v>
      </c>
      <c r="R24" s="58">
        <f t="shared" si="44"/>
        <v>0</v>
      </c>
      <c r="S24" s="60">
        <f t="shared" si="11"/>
        <v>504.44008281475749</v>
      </c>
      <c r="T24" s="5" t="str">
        <f t="shared" si="12"/>
        <v/>
      </c>
      <c r="U24" s="5"/>
      <c r="X24"/>
      <c r="Y24"/>
      <c r="Z24"/>
      <c r="AA24"/>
      <c r="AB24"/>
      <c r="AC24"/>
      <c r="AD24"/>
      <c r="AE24"/>
      <c r="AF24"/>
      <c r="AG24"/>
      <c r="AH24" s="41"/>
      <c r="AJ24" s="41"/>
      <c r="AS24"/>
    </row>
    <row r="25" spans="1:45">
      <c r="A25" s="12" t="s">
        <v>19</v>
      </c>
      <c r="B25" s="61">
        <f t="shared" si="4"/>
        <v>0</v>
      </c>
      <c r="C25" s="61">
        <f t="shared" si="4"/>
        <v>0</v>
      </c>
      <c r="D25" s="61">
        <f t="shared" si="4"/>
        <v>0</v>
      </c>
      <c r="E25" s="61">
        <f t="shared" si="4"/>
        <v>0</v>
      </c>
      <c r="F25" s="61">
        <f t="shared" si="5"/>
        <v>0</v>
      </c>
      <c r="G25" s="61">
        <f t="shared" ref="G25:H25" si="45">G51+G103</f>
        <v>0</v>
      </c>
      <c r="H25" s="61">
        <f t="shared" si="45"/>
        <v>0</v>
      </c>
      <c r="I25" s="63">
        <f t="shared" si="7"/>
        <v>0</v>
      </c>
      <c r="J25" s="5"/>
      <c r="K25" s="24" t="s">
        <v>19</v>
      </c>
      <c r="L25" s="61">
        <f t="shared" si="8"/>
        <v>0</v>
      </c>
      <c r="M25" s="61">
        <f t="shared" si="8"/>
        <v>0</v>
      </c>
      <c r="N25" s="61">
        <f t="shared" si="8"/>
        <v>0</v>
      </c>
      <c r="O25" s="61">
        <f t="shared" si="8"/>
        <v>0</v>
      </c>
      <c r="P25" s="61">
        <f t="shared" si="9"/>
        <v>0</v>
      </c>
      <c r="Q25" s="61">
        <f t="shared" ref="Q25:R25" si="46">Q51+Q103</f>
        <v>0</v>
      </c>
      <c r="R25" s="61">
        <f t="shared" si="46"/>
        <v>0</v>
      </c>
      <c r="S25" s="65">
        <f t="shared" si="11"/>
        <v>0</v>
      </c>
      <c r="T25" s="5"/>
      <c r="U25" s="5"/>
      <c r="Z25" s="41"/>
      <c r="AA25"/>
      <c r="AB25"/>
      <c r="AC25"/>
      <c r="AD25"/>
      <c r="AE25"/>
      <c r="AF25"/>
      <c r="AG25"/>
      <c r="AH25"/>
      <c r="AI25"/>
      <c r="AS25"/>
    </row>
    <row r="26" spans="1:45">
      <c r="A26" s="11" t="s">
        <v>20</v>
      </c>
      <c r="B26" s="55">
        <f t="shared" si="4"/>
        <v>0</v>
      </c>
      <c r="C26" s="55">
        <f t="shared" si="4"/>
        <v>0</v>
      </c>
      <c r="D26" s="55">
        <f t="shared" si="4"/>
        <v>0</v>
      </c>
      <c r="E26" s="55">
        <f t="shared" si="4"/>
        <v>0</v>
      </c>
      <c r="F26" s="55">
        <f t="shared" si="5"/>
        <v>0</v>
      </c>
      <c r="G26" s="55">
        <f t="shared" ref="G26:H26" si="47">G52+G104</f>
        <v>0</v>
      </c>
      <c r="H26" s="55">
        <f t="shared" si="47"/>
        <v>0</v>
      </c>
      <c r="I26" s="57">
        <f t="shared" si="7"/>
        <v>0</v>
      </c>
      <c r="J26" s="5"/>
      <c r="K26" s="23" t="s">
        <v>20</v>
      </c>
      <c r="L26" s="58">
        <f t="shared" si="8"/>
        <v>0</v>
      </c>
      <c r="M26" s="58">
        <f t="shared" si="8"/>
        <v>0</v>
      </c>
      <c r="N26" s="58">
        <f t="shared" si="8"/>
        <v>0</v>
      </c>
      <c r="O26" s="58">
        <f t="shared" si="8"/>
        <v>0</v>
      </c>
      <c r="P26" s="58">
        <f t="shared" si="9"/>
        <v>0</v>
      </c>
      <c r="Q26" s="58">
        <f t="shared" ref="Q26:R26" si="48">Q52+Q104</f>
        <v>0</v>
      </c>
      <c r="R26" s="58">
        <f t="shared" si="48"/>
        <v>0</v>
      </c>
      <c r="S26" s="60">
        <f t="shared" si="11"/>
        <v>0</v>
      </c>
      <c r="T26" s="5"/>
      <c r="U26" s="5"/>
      <c r="Z26" s="41"/>
      <c r="AA26"/>
      <c r="AB26"/>
      <c r="AC26"/>
      <c r="AD26"/>
      <c r="AE26"/>
      <c r="AF26"/>
      <c r="AG26"/>
      <c r="AH26"/>
      <c r="AI26"/>
      <c r="AS26"/>
    </row>
    <row r="27" spans="1:45" ht="15" thickBot="1">
      <c r="A27" s="13" t="s">
        <v>11</v>
      </c>
      <c r="B27" s="66">
        <f t="shared" si="4"/>
        <v>0</v>
      </c>
      <c r="C27" s="66">
        <f t="shared" si="4"/>
        <v>0</v>
      </c>
      <c r="D27" s="66">
        <f t="shared" si="4"/>
        <v>0</v>
      </c>
      <c r="E27" s="66">
        <f t="shared" si="4"/>
        <v>0</v>
      </c>
      <c r="F27" s="66">
        <f t="shared" si="5"/>
        <v>0</v>
      </c>
      <c r="G27" s="66">
        <f t="shared" ref="G27:H27" si="49">G53+G105</f>
        <v>0</v>
      </c>
      <c r="H27" s="66">
        <f t="shared" si="49"/>
        <v>0</v>
      </c>
      <c r="I27" s="68">
        <f t="shared" si="7"/>
        <v>0</v>
      </c>
      <c r="J27" s="5"/>
      <c r="K27" s="25" t="s">
        <v>63</v>
      </c>
      <c r="L27" s="66">
        <f t="shared" si="8"/>
        <v>0</v>
      </c>
      <c r="M27" s="66">
        <f t="shared" si="8"/>
        <v>0</v>
      </c>
      <c r="N27" s="66">
        <f t="shared" si="8"/>
        <v>0</v>
      </c>
      <c r="O27" s="66">
        <f t="shared" si="8"/>
        <v>0</v>
      </c>
      <c r="P27" s="66">
        <f t="shared" si="9"/>
        <v>0</v>
      </c>
      <c r="Q27" s="66">
        <f t="shared" ref="Q27:R27" si="50">Q53+Q105</f>
        <v>0</v>
      </c>
      <c r="R27" s="66">
        <f t="shared" si="50"/>
        <v>0</v>
      </c>
      <c r="S27" s="70">
        <f t="shared" si="11"/>
        <v>0</v>
      </c>
      <c r="T27" s="5"/>
      <c r="U27" s="5"/>
      <c r="Z27" s="41"/>
      <c r="AA27"/>
      <c r="AB27"/>
      <c r="AC27"/>
      <c r="AD27"/>
      <c r="AE27"/>
      <c r="AF27"/>
      <c r="AG27"/>
      <c r="AH27"/>
      <c r="AI27"/>
      <c r="AS27"/>
    </row>
    <row r="28" spans="1:45" ht="15">
      <c r="A28" s="14" t="s">
        <v>26</v>
      </c>
      <c r="B28" s="71">
        <f>SUM(B7:B23)</f>
        <v>13824.495722376674</v>
      </c>
      <c r="C28" s="71">
        <f t="shared" ref="C28:I28" si="51">SUM(C7:C23)</f>
        <v>2363.4939325776304</v>
      </c>
      <c r="D28" s="71">
        <f t="shared" si="51"/>
        <v>4316.9172253470724</v>
      </c>
      <c r="E28" s="71">
        <f t="shared" si="51"/>
        <v>4339.0083947939875</v>
      </c>
      <c r="F28" s="71">
        <f t="shared" si="51"/>
        <v>14055.966873018848</v>
      </c>
      <c r="G28" s="71">
        <f t="shared" si="51"/>
        <v>1400.997359459416</v>
      </c>
      <c r="H28" s="72">
        <f t="shared" si="51"/>
        <v>14.142181656362245</v>
      </c>
      <c r="I28" s="44">
        <f t="shared" si="51"/>
        <v>40315.021689229987</v>
      </c>
      <c r="J28" s="112"/>
      <c r="K28" s="26" t="s">
        <v>26</v>
      </c>
      <c r="L28" s="71">
        <f>SUM(L7:L23)</f>
        <v>13824.495722376674</v>
      </c>
      <c r="M28" s="71">
        <f t="shared" ref="M28:S28" si="52">SUM(M7:M23)</f>
        <v>2363.4939325776304</v>
      </c>
      <c r="N28" s="71">
        <f t="shared" si="52"/>
        <v>4316.9172253470724</v>
      </c>
      <c r="O28" s="71">
        <f t="shared" si="52"/>
        <v>4339.0083947939875</v>
      </c>
      <c r="P28" s="71">
        <f t="shared" si="52"/>
        <v>14055.966873018848</v>
      </c>
      <c r="Q28" s="71">
        <f t="shared" si="52"/>
        <v>1400.997359459416</v>
      </c>
      <c r="R28" s="72">
        <f t="shared" si="52"/>
        <v>14.142181656362245</v>
      </c>
      <c r="S28" s="73">
        <f t="shared" si="52"/>
        <v>40315.021689229987</v>
      </c>
      <c r="T28" s="5" t="str">
        <f>IF(ABS(S28-S54-S80-S106)&gt;0.01,S28-S54-S80-S106,"")</f>
        <v/>
      </c>
      <c r="U28" s="5"/>
      <c r="Z28" s="41"/>
      <c r="AA28"/>
      <c r="AB28"/>
      <c r="AC28"/>
      <c r="AD28"/>
      <c r="AE28"/>
      <c r="AF28"/>
      <c r="AG28"/>
      <c r="AH28"/>
      <c r="AI28"/>
      <c r="AS28"/>
    </row>
    <row r="29" spans="1:45" s="2" customFormat="1" ht="15" thickBot="1">
      <c r="A29" s="15" t="s">
        <v>100</v>
      </c>
      <c r="B29" s="74">
        <f>IF($I28=0,"-",B28/$I28)</f>
        <v>0.34291177687918345</v>
      </c>
      <c r="C29" s="74">
        <f t="shared" ref="C29:H29" si="53">IF($I28=0,"-",C28/$I28)</f>
        <v>5.8625639613857118E-2</v>
      </c>
      <c r="D29" s="74">
        <f t="shared" si="53"/>
        <v>0.10707962055990464</v>
      </c>
      <c r="E29" s="74">
        <f t="shared" si="53"/>
        <v>0.10762758428462257</v>
      </c>
      <c r="F29" s="74">
        <f t="shared" si="53"/>
        <v>0.34865333774020635</v>
      </c>
      <c r="G29" s="74">
        <f t="shared" si="53"/>
        <v>3.4751249056965965E-2</v>
      </c>
      <c r="H29" s="74">
        <f t="shared" si="53"/>
        <v>3.5079186525999759E-4</v>
      </c>
      <c r="I29" s="75">
        <f>SUM(B29:H29)</f>
        <v>1.0000000000000002</v>
      </c>
      <c r="K29" s="27" t="s">
        <v>100</v>
      </c>
      <c r="L29" s="76">
        <f>IF($S28=0,"-",L28/$S28)</f>
        <v>0.34291177687918345</v>
      </c>
      <c r="M29" s="76">
        <f t="shared" ref="M29:R29" si="54">IF($S28=0,"-",M28/$S28)</f>
        <v>5.8625639613857118E-2</v>
      </c>
      <c r="N29" s="76">
        <f t="shared" si="54"/>
        <v>0.10707962055990464</v>
      </c>
      <c r="O29" s="76">
        <f t="shared" si="54"/>
        <v>0.10762758428462257</v>
      </c>
      <c r="P29" s="76">
        <f t="shared" si="54"/>
        <v>0.34865333774020635</v>
      </c>
      <c r="Q29" s="76">
        <f t="shared" si="54"/>
        <v>3.4751249056965965E-2</v>
      </c>
      <c r="R29" s="77">
        <f t="shared" si="54"/>
        <v>3.5079186525999759E-4</v>
      </c>
      <c r="S29" s="78">
        <f>SUM(L29:R29)</f>
        <v>1.0000000000000002</v>
      </c>
    </row>
    <row r="30" spans="1:45" ht="15" thickBot="1"/>
    <row r="31" spans="1:45" ht="28.5">
      <c r="A31" s="431" t="s">
        <v>50</v>
      </c>
      <c r="B31" s="37" t="s">
        <v>0</v>
      </c>
      <c r="C31" s="37" t="s">
        <v>1</v>
      </c>
      <c r="D31" s="37" t="s">
        <v>2</v>
      </c>
      <c r="E31" s="37" t="s">
        <v>3</v>
      </c>
      <c r="F31" s="37" t="s">
        <v>27</v>
      </c>
      <c r="G31" s="37" t="s">
        <v>4</v>
      </c>
      <c r="H31" s="37" t="s">
        <v>5</v>
      </c>
      <c r="I31" s="38" t="s">
        <v>6</v>
      </c>
      <c r="K31" s="381" t="s">
        <v>50</v>
      </c>
      <c r="L31" s="39" t="s">
        <v>0</v>
      </c>
      <c r="M31" s="39" t="s">
        <v>1</v>
      </c>
      <c r="N31" s="39" t="s">
        <v>2</v>
      </c>
      <c r="O31" s="39" t="s">
        <v>3</v>
      </c>
      <c r="P31" s="39" t="s">
        <v>27</v>
      </c>
      <c r="Q31" s="39" t="s">
        <v>4</v>
      </c>
      <c r="R31" s="39" t="s">
        <v>5</v>
      </c>
      <c r="S31" s="40" t="s">
        <v>6</v>
      </c>
      <c r="U31" s="383" t="s">
        <v>50</v>
      </c>
      <c r="V31" s="79" t="s">
        <v>69</v>
      </c>
      <c r="W31" s="79" t="s">
        <v>70</v>
      </c>
      <c r="X31" s="79" t="s">
        <v>4</v>
      </c>
      <c r="Y31" s="79" t="s">
        <v>1</v>
      </c>
      <c r="Z31" s="79" t="s">
        <v>2</v>
      </c>
      <c r="AA31" s="79" t="s">
        <v>3</v>
      </c>
      <c r="AB31" s="79" t="s">
        <v>52</v>
      </c>
      <c r="AC31" s="79" t="s">
        <v>64</v>
      </c>
      <c r="AD31" s="80" t="s">
        <v>72</v>
      </c>
      <c r="AE31" s="80" t="s">
        <v>79</v>
      </c>
      <c r="AF31" s="80" t="s">
        <v>73</v>
      </c>
      <c r="AG31" s="80" t="s">
        <v>80</v>
      </c>
      <c r="AH31" s="80" t="s">
        <v>81</v>
      </c>
      <c r="AI31" s="81" t="s">
        <v>60</v>
      </c>
    </row>
    <row r="32" spans="1:45" ht="15" customHeight="1">
      <c r="A32" s="432" t="s">
        <v>50</v>
      </c>
      <c r="B32" s="372" t="s">
        <v>109</v>
      </c>
      <c r="C32" s="373"/>
      <c r="D32" s="373"/>
      <c r="E32" s="373"/>
      <c r="F32" s="373"/>
      <c r="G32" s="373"/>
      <c r="H32" s="373"/>
      <c r="I32" s="374"/>
      <c r="K32" s="382" t="s">
        <v>50</v>
      </c>
      <c r="L32" s="369" t="s">
        <v>109</v>
      </c>
      <c r="M32" s="370"/>
      <c r="N32" s="370"/>
      <c r="O32" s="370"/>
      <c r="P32" s="370"/>
      <c r="Q32" s="370"/>
      <c r="R32" s="370"/>
      <c r="S32" s="371"/>
      <c r="U32" s="384" t="s">
        <v>50</v>
      </c>
      <c r="V32" s="379" t="s">
        <v>109</v>
      </c>
      <c r="W32" s="379"/>
      <c r="X32" s="379"/>
      <c r="Y32" s="379"/>
      <c r="Z32" s="379"/>
      <c r="AA32" s="379"/>
      <c r="AB32" s="379"/>
      <c r="AC32" s="379"/>
      <c r="AD32" s="379"/>
      <c r="AE32" s="379"/>
      <c r="AF32" s="379"/>
      <c r="AG32" s="379"/>
      <c r="AH32" s="379"/>
      <c r="AI32" s="380"/>
    </row>
    <row r="33" spans="1:36" ht="15">
      <c r="A33" s="7" t="s">
        <v>7</v>
      </c>
      <c r="B33" s="42">
        <f>B111+B137+B163+B189+B215+B241+B267+B293+B319+B345+B371+B397+B423</f>
        <v>0</v>
      </c>
      <c r="C33" s="42">
        <f t="shared" ref="C33:E33" si="55">C111+C137+C163+C189+C215+C241+C267+C293+C319+C345+C371+C397+C423</f>
        <v>0</v>
      </c>
      <c r="D33" s="42">
        <f t="shared" si="55"/>
        <v>0</v>
      </c>
      <c r="E33" s="42">
        <f t="shared" si="55"/>
        <v>0</v>
      </c>
      <c r="F33" s="399">
        <v>0</v>
      </c>
      <c r="G33" s="42">
        <f t="shared" ref="G33:H48" si="56">G111+G137+G163+G189+G215+G241+G267+G293+G319+G345+G371+G397+G423</f>
        <v>0</v>
      </c>
      <c r="H33" s="42">
        <f t="shared" si="56"/>
        <v>0</v>
      </c>
      <c r="I33" s="44">
        <f>SUM(B33:H33)</f>
        <v>0</v>
      </c>
      <c r="J33" s="5"/>
      <c r="K33" s="28" t="s">
        <v>7</v>
      </c>
      <c r="L33" s="42">
        <f t="shared" ref="L33:R48" si="57">L111+L137+L163+L189+L215+L241+L267+L293+L319+L345+L371+L397+L423</f>
        <v>0</v>
      </c>
      <c r="M33" s="42">
        <f t="shared" si="57"/>
        <v>0</v>
      </c>
      <c r="N33" s="42">
        <f t="shared" si="57"/>
        <v>0</v>
      </c>
      <c r="O33" s="42">
        <f t="shared" si="57"/>
        <v>0</v>
      </c>
      <c r="P33" s="42">
        <f t="shared" si="57"/>
        <v>0</v>
      </c>
      <c r="Q33" s="42">
        <f t="shared" si="57"/>
        <v>0</v>
      </c>
      <c r="R33" s="42">
        <f t="shared" si="57"/>
        <v>0</v>
      </c>
      <c r="S33" s="83">
        <f>SUM(L33:R33)</f>
        <v>0</v>
      </c>
      <c r="T33" s="5"/>
      <c r="U33" s="29" t="s">
        <v>7</v>
      </c>
      <c r="V33" s="84">
        <f t="shared" ref="V33:AH48" si="58">V111+V137+V163+V189+V215+V241+V267+V293+V319+V345+V371+V397+V423</f>
        <v>0</v>
      </c>
      <c r="W33" s="84">
        <f t="shared" si="58"/>
        <v>0</v>
      </c>
      <c r="X33" s="84">
        <f t="shared" si="58"/>
        <v>0</v>
      </c>
      <c r="Y33" s="84">
        <f t="shared" si="58"/>
        <v>0</v>
      </c>
      <c r="Z33" s="84">
        <f t="shared" si="58"/>
        <v>0</v>
      </c>
      <c r="AA33" s="84">
        <f t="shared" si="58"/>
        <v>0</v>
      </c>
      <c r="AB33" s="84">
        <f t="shared" si="58"/>
        <v>0</v>
      </c>
      <c r="AC33" s="85">
        <f t="shared" si="58"/>
        <v>0</v>
      </c>
      <c r="AD33" s="84">
        <f t="shared" si="58"/>
        <v>0</v>
      </c>
      <c r="AE33" s="84">
        <f t="shared" si="58"/>
        <v>0</v>
      </c>
      <c r="AF33" s="84">
        <f t="shared" si="58"/>
        <v>0</v>
      </c>
      <c r="AG33" s="84">
        <f t="shared" si="58"/>
        <v>0</v>
      </c>
      <c r="AH33" s="84">
        <f t="shared" si="58"/>
        <v>0</v>
      </c>
      <c r="AI33" s="87">
        <f>SUM(V33:AC33)</f>
        <v>0</v>
      </c>
      <c r="AJ33" t="str">
        <f>IF(ABS(S33-AI33)&gt;0.001,S33-AI33,"")</f>
        <v/>
      </c>
    </row>
    <row r="34" spans="1:36" ht="15">
      <c r="A34" s="8" t="s">
        <v>8</v>
      </c>
      <c r="B34" s="48">
        <f t="shared" ref="B34:E49" si="59">B112+B138+B164+B190+B216+B242+B268+B294+B320+B346+B372+B398+B424</f>
        <v>0</v>
      </c>
      <c r="C34" s="48">
        <f t="shared" si="59"/>
        <v>0</v>
      </c>
      <c r="D34" s="48">
        <f t="shared" si="59"/>
        <v>0</v>
      </c>
      <c r="E34" s="48">
        <f t="shared" si="59"/>
        <v>0</v>
      </c>
      <c r="F34" s="400">
        <v>0</v>
      </c>
      <c r="G34" s="48">
        <f t="shared" si="56"/>
        <v>0</v>
      </c>
      <c r="H34" s="48">
        <f t="shared" si="56"/>
        <v>0</v>
      </c>
      <c r="I34" s="50">
        <f t="shared" ref="I34:I53" si="60">SUM(B34:H34)</f>
        <v>0</v>
      </c>
      <c r="J34" s="5"/>
      <c r="K34" s="20" t="s">
        <v>8</v>
      </c>
      <c r="L34" s="51">
        <f t="shared" si="57"/>
        <v>0</v>
      </c>
      <c r="M34" s="51">
        <f t="shared" si="57"/>
        <v>0</v>
      </c>
      <c r="N34" s="51">
        <f t="shared" si="57"/>
        <v>0</v>
      </c>
      <c r="O34" s="51">
        <f t="shared" si="57"/>
        <v>0</v>
      </c>
      <c r="P34" s="51">
        <f t="shared" si="57"/>
        <v>0</v>
      </c>
      <c r="Q34" s="51">
        <f t="shared" si="57"/>
        <v>0</v>
      </c>
      <c r="R34" s="51">
        <f t="shared" si="57"/>
        <v>0</v>
      </c>
      <c r="S34" s="53">
        <f t="shared" ref="S34:S53" si="61">SUM(L34:R34)</f>
        <v>0</v>
      </c>
      <c r="T34" s="5"/>
      <c r="U34" s="30" t="s">
        <v>8</v>
      </c>
      <c r="V34" s="88">
        <f t="shared" si="58"/>
        <v>0</v>
      </c>
      <c r="W34" s="88">
        <f t="shared" si="58"/>
        <v>0</v>
      </c>
      <c r="X34" s="88">
        <f t="shared" si="58"/>
        <v>0</v>
      </c>
      <c r="Y34" s="88">
        <f t="shared" si="58"/>
        <v>0</v>
      </c>
      <c r="Z34" s="88">
        <f t="shared" si="58"/>
        <v>0</v>
      </c>
      <c r="AA34" s="88">
        <f t="shared" si="58"/>
        <v>0</v>
      </c>
      <c r="AB34" s="88">
        <f t="shared" si="58"/>
        <v>0</v>
      </c>
      <c r="AC34" s="89">
        <f t="shared" si="58"/>
        <v>0</v>
      </c>
      <c r="AD34" s="88">
        <f t="shared" si="58"/>
        <v>0</v>
      </c>
      <c r="AE34" s="88">
        <f t="shared" si="58"/>
        <v>0</v>
      </c>
      <c r="AF34" s="88">
        <f t="shared" si="58"/>
        <v>0</v>
      </c>
      <c r="AG34" s="88">
        <f t="shared" si="58"/>
        <v>0</v>
      </c>
      <c r="AH34" s="88">
        <f t="shared" si="58"/>
        <v>0</v>
      </c>
      <c r="AI34" s="90">
        <f t="shared" ref="AI34:AI53" si="62">SUM(V34:AC34)</f>
        <v>0</v>
      </c>
      <c r="AJ34" t="str">
        <f t="shared" ref="AJ34:AJ55" si="63">IF(ABS(S34-AI34)&gt;0.001,S34-AI34,"")</f>
        <v/>
      </c>
    </row>
    <row r="35" spans="1:36" ht="15">
      <c r="A35" s="9" t="s">
        <v>10</v>
      </c>
      <c r="B35" s="45">
        <f t="shared" si="59"/>
        <v>0</v>
      </c>
      <c r="C35" s="45">
        <f t="shared" si="59"/>
        <v>0</v>
      </c>
      <c r="D35" s="45">
        <f t="shared" si="59"/>
        <v>0</v>
      </c>
      <c r="E35" s="45">
        <f t="shared" si="59"/>
        <v>0</v>
      </c>
      <c r="F35" s="400">
        <v>0</v>
      </c>
      <c r="G35" s="45">
        <f t="shared" si="56"/>
        <v>0</v>
      </c>
      <c r="H35" s="45">
        <f t="shared" si="56"/>
        <v>0</v>
      </c>
      <c r="I35" s="44">
        <f t="shared" si="60"/>
        <v>0</v>
      </c>
      <c r="J35" s="5"/>
      <c r="K35" s="21" t="s">
        <v>10</v>
      </c>
      <c r="L35" s="45">
        <f t="shared" si="57"/>
        <v>0</v>
      </c>
      <c r="M35" s="45">
        <f t="shared" si="57"/>
        <v>0</v>
      </c>
      <c r="N35" s="45">
        <f t="shared" si="57"/>
        <v>0</v>
      </c>
      <c r="O35" s="45">
        <f t="shared" si="57"/>
        <v>0</v>
      </c>
      <c r="P35" s="45">
        <f t="shared" si="57"/>
        <v>0</v>
      </c>
      <c r="Q35" s="45">
        <f t="shared" si="57"/>
        <v>0</v>
      </c>
      <c r="R35" s="45">
        <f t="shared" si="57"/>
        <v>0</v>
      </c>
      <c r="S35" s="47">
        <f t="shared" si="61"/>
        <v>0</v>
      </c>
      <c r="T35" s="5"/>
      <c r="U35" s="31" t="s">
        <v>10</v>
      </c>
      <c r="V35" s="84">
        <f t="shared" si="58"/>
        <v>0</v>
      </c>
      <c r="W35" s="84">
        <f t="shared" si="58"/>
        <v>0</v>
      </c>
      <c r="X35" s="84">
        <f t="shared" si="58"/>
        <v>0</v>
      </c>
      <c r="Y35" s="84">
        <f t="shared" si="58"/>
        <v>0</v>
      </c>
      <c r="Z35" s="84">
        <f t="shared" si="58"/>
        <v>0</v>
      </c>
      <c r="AA35" s="84">
        <f t="shared" si="58"/>
        <v>0</v>
      </c>
      <c r="AB35" s="84">
        <f t="shared" si="58"/>
        <v>0</v>
      </c>
      <c r="AC35" s="85">
        <f t="shared" si="58"/>
        <v>0</v>
      </c>
      <c r="AD35" s="84">
        <f t="shared" si="58"/>
        <v>0</v>
      </c>
      <c r="AE35" s="84">
        <f t="shared" si="58"/>
        <v>0</v>
      </c>
      <c r="AF35" s="84">
        <f t="shared" si="58"/>
        <v>0</v>
      </c>
      <c r="AG35" s="84">
        <f t="shared" si="58"/>
        <v>0</v>
      </c>
      <c r="AH35" s="84">
        <f t="shared" si="58"/>
        <v>0</v>
      </c>
      <c r="AI35" s="87">
        <f t="shared" si="62"/>
        <v>0</v>
      </c>
      <c r="AJ35" t="str">
        <f t="shared" si="63"/>
        <v/>
      </c>
    </row>
    <row r="36" spans="1:36" ht="15">
      <c r="A36" s="8" t="s">
        <v>53</v>
      </c>
      <c r="B36" s="48">
        <f t="shared" si="59"/>
        <v>0</v>
      </c>
      <c r="C36" s="48">
        <f t="shared" si="59"/>
        <v>0</v>
      </c>
      <c r="D36" s="48">
        <f t="shared" si="59"/>
        <v>0</v>
      </c>
      <c r="E36" s="48">
        <f t="shared" si="59"/>
        <v>0</v>
      </c>
      <c r="F36" s="400">
        <v>0</v>
      </c>
      <c r="G36" s="48">
        <f t="shared" si="56"/>
        <v>0</v>
      </c>
      <c r="H36" s="48">
        <f t="shared" si="56"/>
        <v>0</v>
      </c>
      <c r="I36" s="50">
        <f t="shared" si="60"/>
        <v>0</v>
      </c>
      <c r="J36" s="5"/>
      <c r="K36" s="20" t="s">
        <v>53</v>
      </c>
      <c r="L36" s="51">
        <f t="shared" si="57"/>
        <v>0</v>
      </c>
      <c r="M36" s="51">
        <f t="shared" si="57"/>
        <v>0</v>
      </c>
      <c r="N36" s="51">
        <f t="shared" si="57"/>
        <v>0</v>
      </c>
      <c r="O36" s="51">
        <f t="shared" si="57"/>
        <v>0</v>
      </c>
      <c r="P36" s="51">
        <f t="shared" si="57"/>
        <v>0</v>
      </c>
      <c r="Q36" s="51">
        <f t="shared" si="57"/>
        <v>0</v>
      </c>
      <c r="R36" s="51">
        <f t="shared" si="57"/>
        <v>0</v>
      </c>
      <c r="S36" s="53">
        <f t="shared" si="61"/>
        <v>0</v>
      </c>
      <c r="T36" s="5"/>
      <c r="U36" s="30" t="s">
        <v>53</v>
      </c>
      <c r="V36" s="88">
        <f t="shared" si="58"/>
        <v>0</v>
      </c>
      <c r="W36" s="88">
        <f t="shared" si="58"/>
        <v>0</v>
      </c>
      <c r="X36" s="88">
        <f t="shared" si="58"/>
        <v>0</v>
      </c>
      <c r="Y36" s="88">
        <f t="shared" si="58"/>
        <v>0</v>
      </c>
      <c r="Z36" s="88">
        <f t="shared" si="58"/>
        <v>0</v>
      </c>
      <c r="AA36" s="88">
        <f t="shared" si="58"/>
        <v>0</v>
      </c>
      <c r="AB36" s="88">
        <f t="shared" si="58"/>
        <v>0</v>
      </c>
      <c r="AC36" s="89">
        <f t="shared" si="58"/>
        <v>0</v>
      </c>
      <c r="AD36" s="88">
        <f t="shared" si="58"/>
        <v>0</v>
      </c>
      <c r="AE36" s="88">
        <f t="shared" si="58"/>
        <v>0</v>
      </c>
      <c r="AF36" s="88">
        <f t="shared" si="58"/>
        <v>0</v>
      </c>
      <c r="AG36" s="88">
        <f t="shared" si="58"/>
        <v>0</v>
      </c>
      <c r="AH36" s="88">
        <f t="shared" si="58"/>
        <v>0</v>
      </c>
      <c r="AI36" s="90">
        <f t="shared" si="62"/>
        <v>0</v>
      </c>
      <c r="AJ36" t="str">
        <f t="shared" si="63"/>
        <v/>
      </c>
    </row>
    <row r="37" spans="1:36" ht="15">
      <c r="A37" s="9" t="s">
        <v>16</v>
      </c>
      <c r="B37" s="45">
        <f t="shared" si="59"/>
        <v>258.97174904359207</v>
      </c>
      <c r="C37" s="45">
        <f t="shared" si="59"/>
        <v>96.483360271864683</v>
      </c>
      <c r="D37" s="45">
        <f t="shared" si="59"/>
        <v>31.293952111753089</v>
      </c>
      <c r="E37" s="45">
        <f t="shared" si="59"/>
        <v>0</v>
      </c>
      <c r="F37" s="400">
        <v>0</v>
      </c>
      <c r="G37" s="45">
        <f t="shared" si="56"/>
        <v>0</v>
      </c>
      <c r="H37" s="45">
        <f t="shared" si="56"/>
        <v>0</v>
      </c>
      <c r="I37" s="44">
        <f t="shared" si="60"/>
        <v>386.74906142720982</v>
      </c>
      <c r="J37" s="5"/>
      <c r="K37" s="21" t="s">
        <v>16</v>
      </c>
      <c r="L37" s="45">
        <f t="shared" si="57"/>
        <v>258.97174904359207</v>
      </c>
      <c r="M37" s="45">
        <f t="shared" si="57"/>
        <v>96.483360271864683</v>
      </c>
      <c r="N37" s="45">
        <f t="shared" si="57"/>
        <v>31.293952111753089</v>
      </c>
      <c r="O37" s="45">
        <f t="shared" si="57"/>
        <v>0</v>
      </c>
      <c r="P37" s="45">
        <f t="shared" si="57"/>
        <v>0</v>
      </c>
      <c r="Q37" s="45">
        <f t="shared" si="57"/>
        <v>0</v>
      </c>
      <c r="R37" s="45">
        <f t="shared" si="57"/>
        <v>0</v>
      </c>
      <c r="S37" s="47">
        <f t="shared" si="61"/>
        <v>386.74906142720982</v>
      </c>
      <c r="T37" s="5"/>
      <c r="U37" s="31" t="s">
        <v>16</v>
      </c>
      <c r="V37" s="84">
        <f t="shared" si="58"/>
        <v>244.7171597284611</v>
      </c>
      <c r="W37" s="84">
        <f t="shared" si="58"/>
        <v>0</v>
      </c>
      <c r="X37" s="84">
        <f t="shared" si="58"/>
        <v>0</v>
      </c>
      <c r="Y37" s="84">
        <f t="shared" si="58"/>
        <v>96.483360271864683</v>
      </c>
      <c r="Z37" s="84">
        <f t="shared" si="58"/>
        <v>28.387522329102296</v>
      </c>
      <c r="AA37" s="84">
        <f t="shared" si="58"/>
        <v>0</v>
      </c>
      <c r="AB37" s="84">
        <f t="shared" si="58"/>
        <v>0</v>
      </c>
      <c r="AC37" s="85">
        <f t="shared" si="58"/>
        <v>17.16101909778175</v>
      </c>
      <c r="AD37" s="84">
        <f t="shared" si="58"/>
        <v>14.254589315130959</v>
      </c>
      <c r="AE37" s="84">
        <f t="shared" si="58"/>
        <v>0</v>
      </c>
      <c r="AF37" s="84">
        <f t="shared" si="58"/>
        <v>0</v>
      </c>
      <c r="AG37" s="84">
        <f t="shared" si="58"/>
        <v>2.9064297826507932</v>
      </c>
      <c r="AH37" s="84">
        <f t="shared" si="58"/>
        <v>0</v>
      </c>
      <c r="AI37" s="87">
        <f t="shared" si="62"/>
        <v>386.74906142720988</v>
      </c>
      <c r="AJ37" t="str">
        <f t="shared" si="63"/>
        <v/>
      </c>
    </row>
    <row r="38" spans="1:36" ht="15">
      <c r="A38" s="8" t="s">
        <v>65</v>
      </c>
      <c r="B38" s="48">
        <f t="shared" si="59"/>
        <v>197.19036616711253</v>
      </c>
      <c r="C38" s="48">
        <f t="shared" si="59"/>
        <v>59.1024567780727</v>
      </c>
      <c r="D38" s="48">
        <f t="shared" si="59"/>
        <v>27.495904162364489</v>
      </c>
      <c r="E38" s="48">
        <f t="shared" si="59"/>
        <v>1.1239805965036513</v>
      </c>
      <c r="F38" s="400">
        <v>0</v>
      </c>
      <c r="G38" s="48">
        <f t="shared" si="56"/>
        <v>0</v>
      </c>
      <c r="H38" s="48">
        <f t="shared" si="56"/>
        <v>0</v>
      </c>
      <c r="I38" s="50">
        <f t="shared" si="60"/>
        <v>284.91270770405333</v>
      </c>
      <c r="J38" s="5"/>
      <c r="K38" s="20" t="s">
        <v>65</v>
      </c>
      <c r="L38" s="51">
        <f t="shared" si="57"/>
        <v>197.19036616711253</v>
      </c>
      <c r="M38" s="51">
        <f t="shared" si="57"/>
        <v>59.1024567780727</v>
      </c>
      <c r="N38" s="51">
        <f t="shared" si="57"/>
        <v>27.495904162364489</v>
      </c>
      <c r="O38" s="51">
        <f t="shared" si="57"/>
        <v>1.1239805965036513</v>
      </c>
      <c r="P38" s="51">
        <f t="shared" si="57"/>
        <v>0</v>
      </c>
      <c r="Q38" s="51">
        <f t="shared" si="57"/>
        <v>0</v>
      </c>
      <c r="R38" s="51">
        <f t="shared" si="57"/>
        <v>0</v>
      </c>
      <c r="S38" s="53">
        <f t="shared" si="61"/>
        <v>284.91270770405333</v>
      </c>
      <c r="T38" s="5"/>
      <c r="U38" s="30" t="s">
        <v>54</v>
      </c>
      <c r="V38" s="88">
        <f t="shared" si="58"/>
        <v>194.92194591989551</v>
      </c>
      <c r="W38" s="88">
        <f t="shared" si="58"/>
        <v>1.0565462751817671</v>
      </c>
      <c r="X38" s="88">
        <f t="shared" si="58"/>
        <v>0</v>
      </c>
      <c r="Y38" s="88">
        <f t="shared" si="58"/>
        <v>59.1024567780727</v>
      </c>
      <c r="Z38" s="88">
        <f t="shared" si="58"/>
        <v>23.353714628204127</v>
      </c>
      <c r="AA38" s="88">
        <f t="shared" si="58"/>
        <v>0.26902159911005358</v>
      </c>
      <c r="AB38" s="88">
        <f t="shared" si="58"/>
        <v>0</v>
      </c>
      <c r="AC38" s="89">
        <f t="shared" si="58"/>
        <v>6.2090225035892299</v>
      </c>
      <c r="AD38" s="88">
        <f t="shared" si="58"/>
        <v>1.2118739720352689</v>
      </c>
      <c r="AE38" s="88">
        <f t="shared" si="58"/>
        <v>0</v>
      </c>
      <c r="AF38" s="88">
        <f t="shared" si="58"/>
        <v>0</v>
      </c>
      <c r="AG38" s="88">
        <f t="shared" si="58"/>
        <v>4.1421895341603623</v>
      </c>
      <c r="AH38" s="88">
        <f t="shared" si="58"/>
        <v>0.85495899739359782</v>
      </c>
      <c r="AI38" s="90">
        <f t="shared" si="62"/>
        <v>284.91270770405333</v>
      </c>
      <c r="AJ38" t="str">
        <f t="shared" si="63"/>
        <v/>
      </c>
    </row>
    <row r="39" spans="1:36" ht="15">
      <c r="A39" s="9" t="s">
        <v>55</v>
      </c>
      <c r="B39" s="45">
        <f t="shared" si="59"/>
        <v>0</v>
      </c>
      <c r="C39" s="45">
        <f t="shared" si="59"/>
        <v>0</v>
      </c>
      <c r="D39" s="45">
        <f t="shared" si="59"/>
        <v>1.4850007387310542</v>
      </c>
      <c r="E39" s="45">
        <f t="shared" si="59"/>
        <v>696.83787919892461</v>
      </c>
      <c r="F39" s="400">
        <v>0</v>
      </c>
      <c r="G39" s="45">
        <f t="shared" si="56"/>
        <v>0</v>
      </c>
      <c r="H39" s="45">
        <f t="shared" si="56"/>
        <v>0</v>
      </c>
      <c r="I39" s="44">
        <f t="shared" si="60"/>
        <v>698.32287993765567</v>
      </c>
      <c r="J39" s="5"/>
      <c r="K39" s="21" t="s">
        <v>55</v>
      </c>
      <c r="L39" s="45">
        <f t="shared" si="57"/>
        <v>0</v>
      </c>
      <c r="M39" s="45">
        <f t="shared" si="57"/>
        <v>0</v>
      </c>
      <c r="N39" s="45">
        <f t="shared" si="57"/>
        <v>1.4850007387310542</v>
      </c>
      <c r="O39" s="45">
        <f t="shared" si="57"/>
        <v>696.83787919892461</v>
      </c>
      <c r="P39" s="45">
        <f t="shared" si="57"/>
        <v>1250.3736407371089</v>
      </c>
      <c r="Q39" s="45">
        <f t="shared" si="57"/>
        <v>0</v>
      </c>
      <c r="R39" s="45">
        <f t="shared" si="57"/>
        <v>0</v>
      </c>
      <c r="S39" s="47">
        <f t="shared" si="61"/>
        <v>1948.6965206747645</v>
      </c>
      <c r="T39" s="5"/>
      <c r="U39" s="31" t="s">
        <v>55</v>
      </c>
      <c r="V39" s="84">
        <f t="shared" si="58"/>
        <v>0</v>
      </c>
      <c r="W39" s="84">
        <f t="shared" si="58"/>
        <v>0</v>
      </c>
      <c r="X39" s="84">
        <f t="shared" si="58"/>
        <v>0</v>
      </c>
      <c r="Y39" s="84">
        <f t="shared" si="58"/>
        <v>0</v>
      </c>
      <c r="Z39" s="84">
        <f t="shared" si="58"/>
        <v>0</v>
      </c>
      <c r="AA39" s="84">
        <f t="shared" si="58"/>
        <v>696.03301142865826</v>
      </c>
      <c r="AB39" s="84">
        <f t="shared" si="58"/>
        <v>1250.3736407371089</v>
      </c>
      <c r="AC39" s="85">
        <f t="shared" si="58"/>
        <v>2.2898685089973925</v>
      </c>
      <c r="AD39" s="84">
        <f t="shared" si="58"/>
        <v>0</v>
      </c>
      <c r="AE39" s="84">
        <f t="shared" si="58"/>
        <v>0.8048677702663386</v>
      </c>
      <c r="AF39" s="84">
        <f t="shared" si="58"/>
        <v>0</v>
      </c>
      <c r="AG39" s="84">
        <f t="shared" si="58"/>
        <v>1.4850007387310542</v>
      </c>
      <c r="AH39" s="84">
        <f t="shared" si="58"/>
        <v>0</v>
      </c>
      <c r="AI39" s="87">
        <f t="shared" si="62"/>
        <v>1948.6965206747645</v>
      </c>
      <c r="AJ39" t="str">
        <f t="shared" si="63"/>
        <v/>
      </c>
    </row>
    <row r="40" spans="1:36" ht="15">
      <c r="A40" s="8" t="s">
        <v>12</v>
      </c>
      <c r="B40" s="48">
        <f t="shared" si="59"/>
        <v>0</v>
      </c>
      <c r="C40" s="48">
        <f t="shared" si="59"/>
        <v>0.49548527939973508</v>
      </c>
      <c r="D40" s="48">
        <f t="shared" si="59"/>
        <v>0</v>
      </c>
      <c r="E40" s="48">
        <f t="shared" si="59"/>
        <v>10.709189823706421</v>
      </c>
      <c r="F40" s="400">
        <v>0</v>
      </c>
      <c r="G40" s="48">
        <f t="shared" si="56"/>
        <v>0</v>
      </c>
      <c r="H40" s="48">
        <f t="shared" si="56"/>
        <v>0</v>
      </c>
      <c r="I40" s="50">
        <f t="shared" si="60"/>
        <v>11.204675103106156</v>
      </c>
      <c r="J40" s="5"/>
      <c r="K40" s="20" t="s">
        <v>12</v>
      </c>
      <c r="L40" s="51">
        <f t="shared" si="57"/>
        <v>0</v>
      </c>
      <c r="M40" s="51">
        <f t="shared" si="57"/>
        <v>0.49548527939973508</v>
      </c>
      <c r="N40" s="51">
        <f t="shared" si="57"/>
        <v>0</v>
      </c>
      <c r="O40" s="51">
        <f t="shared" si="57"/>
        <v>10.709189823706421</v>
      </c>
      <c r="P40" s="51">
        <f t="shared" si="57"/>
        <v>90.784099975189278</v>
      </c>
      <c r="Q40" s="51">
        <f t="shared" si="57"/>
        <v>0</v>
      </c>
      <c r="R40" s="51">
        <f t="shared" si="57"/>
        <v>0</v>
      </c>
      <c r="S40" s="53">
        <f t="shared" si="61"/>
        <v>101.98877507829543</v>
      </c>
      <c r="T40" s="5"/>
      <c r="U40" s="30" t="s">
        <v>12</v>
      </c>
      <c r="V40" s="88">
        <f t="shared" si="58"/>
        <v>0</v>
      </c>
      <c r="W40" s="88">
        <f t="shared" si="58"/>
        <v>0</v>
      </c>
      <c r="X40" s="88">
        <f t="shared" si="58"/>
        <v>0</v>
      </c>
      <c r="Y40" s="88">
        <f t="shared" si="58"/>
        <v>0.49548527939973508</v>
      </c>
      <c r="Z40" s="88">
        <f t="shared" si="58"/>
        <v>0</v>
      </c>
      <c r="AA40" s="88">
        <f t="shared" si="58"/>
        <v>10.709189823706421</v>
      </c>
      <c r="AB40" s="88">
        <f t="shared" si="58"/>
        <v>90.784099975189278</v>
      </c>
      <c r="AC40" s="89">
        <f t="shared" si="58"/>
        <v>0</v>
      </c>
      <c r="AD40" s="88">
        <f t="shared" si="58"/>
        <v>0</v>
      </c>
      <c r="AE40" s="88">
        <f t="shared" si="58"/>
        <v>0</v>
      </c>
      <c r="AF40" s="88">
        <f t="shared" si="58"/>
        <v>0</v>
      </c>
      <c r="AG40" s="88">
        <f t="shared" si="58"/>
        <v>0</v>
      </c>
      <c r="AH40" s="88">
        <f t="shared" si="58"/>
        <v>0</v>
      </c>
      <c r="AI40" s="90">
        <f t="shared" si="62"/>
        <v>101.98877507829543</v>
      </c>
      <c r="AJ40" t="str">
        <f t="shared" si="63"/>
        <v/>
      </c>
    </row>
    <row r="41" spans="1:36" ht="15">
      <c r="A41" s="9" t="s">
        <v>56</v>
      </c>
      <c r="B41" s="45">
        <f t="shared" si="59"/>
        <v>0</v>
      </c>
      <c r="C41" s="45">
        <f t="shared" si="59"/>
        <v>0</v>
      </c>
      <c r="D41" s="45">
        <f t="shared" si="59"/>
        <v>6.2449403256682336E-2</v>
      </c>
      <c r="E41" s="45">
        <f t="shared" si="59"/>
        <v>0</v>
      </c>
      <c r="F41" s="400">
        <v>0</v>
      </c>
      <c r="G41" s="45">
        <f t="shared" si="56"/>
        <v>0</v>
      </c>
      <c r="H41" s="45">
        <f t="shared" si="56"/>
        <v>0</v>
      </c>
      <c r="I41" s="44">
        <f t="shared" si="60"/>
        <v>6.2449403256682336E-2</v>
      </c>
      <c r="J41" s="5"/>
      <c r="K41" s="21" t="s">
        <v>56</v>
      </c>
      <c r="L41" s="45">
        <f t="shared" si="57"/>
        <v>0</v>
      </c>
      <c r="M41" s="45">
        <f t="shared" si="57"/>
        <v>0</v>
      </c>
      <c r="N41" s="45">
        <f t="shared" si="57"/>
        <v>6.2449403256682336E-2</v>
      </c>
      <c r="O41" s="45">
        <f t="shared" si="57"/>
        <v>0</v>
      </c>
      <c r="P41" s="45">
        <f t="shared" si="57"/>
        <v>0</v>
      </c>
      <c r="Q41" s="45">
        <f t="shared" si="57"/>
        <v>0</v>
      </c>
      <c r="R41" s="45">
        <f t="shared" si="57"/>
        <v>0</v>
      </c>
      <c r="S41" s="47">
        <f t="shared" si="61"/>
        <v>6.2449403256682336E-2</v>
      </c>
      <c r="T41" s="5"/>
      <c r="U41" s="31" t="s">
        <v>56</v>
      </c>
      <c r="V41" s="84">
        <f t="shared" si="58"/>
        <v>0</v>
      </c>
      <c r="W41" s="84">
        <f t="shared" si="58"/>
        <v>0</v>
      </c>
      <c r="X41" s="84">
        <f t="shared" si="58"/>
        <v>0</v>
      </c>
      <c r="Y41" s="84">
        <f t="shared" si="58"/>
        <v>0</v>
      </c>
      <c r="Z41" s="84">
        <f t="shared" si="58"/>
        <v>6.2449403256682336E-2</v>
      </c>
      <c r="AA41" s="84">
        <f t="shared" si="58"/>
        <v>0</v>
      </c>
      <c r="AB41" s="84">
        <f t="shared" si="58"/>
        <v>0</v>
      </c>
      <c r="AC41" s="85">
        <f t="shared" si="58"/>
        <v>0</v>
      </c>
      <c r="AD41" s="84">
        <f t="shared" si="58"/>
        <v>0</v>
      </c>
      <c r="AE41" s="84">
        <f t="shared" si="58"/>
        <v>0</v>
      </c>
      <c r="AF41" s="84">
        <f t="shared" si="58"/>
        <v>0</v>
      </c>
      <c r="AG41" s="84">
        <f t="shared" si="58"/>
        <v>0</v>
      </c>
      <c r="AH41" s="84">
        <f t="shared" si="58"/>
        <v>0</v>
      </c>
      <c r="AI41" s="87">
        <f t="shared" si="62"/>
        <v>6.2449403256682336E-2</v>
      </c>
      <c r="AJ41" t="str">
        <f t="shared" si="63"/>
        <v/>
      </c>
    </row>
    <row r="42" spans="1:36" ht="15">
      <c r="A42" s="8" t="s">
        <v>17</v>
      </c>
      <c r="B42" s="48">
        <f t="shared" si="59"/>
        <v>12.626518792343759</v>
      </c>
      <c r="C42" s="48">
        <f t="shared" si="59"/>
        <v>1.2516257168690585</v>
      </c>
      <c r="D42" s="48">
        <f t="shared" si="59"/>
        <v>11.358913557024067</v>
      </c>
      <c r="E42" s="48">
        <f t="shared" si="59"/>
        <v>3.7011057360646618</v>
      </c>
      <c r="F42" s="400">
        <v>0</v>
      </c>
      <c r="G42" s="48">
        <f t="shared" si="56"/>
        <v>0</v>
      </c>
      <c r="H42" s="48">
        <f t="shared" si="56"/>
        <v>0</v>
      </c>
      <c r="I42" s="50">
        <f t="shared" si="60"/>
        <v>28.938163802301546</v>
      </c>
      <c r="J42" s="5"/>
      <c r="K42" s="20" t="s">
        <v>17</v>
      </c>
      <c r="L42" s="51">
        <f t="shared" si="57"/>
        <v>12.626518792343759</v>
      </c>
      <c r="M42" s="51">
        <f t="shared" si="57"/>
        <v>1.2516257168690585</v>
      </c>
      <c r="N42" s="51">
        <f t="shared" si="57"/>
        <v>11.358913557024067</v>
      </c>
      <c r="O42" s="51">
        <f t="shared" si="57"/>
        <v>3.7011057360646618</v>
      </c>
      <c r="P42" s="51">
        <f t="shared" si="57"/>
        <v>0</v>
      </c>
      <c r="Q42" s="51">
        <f t="shared" si="57"/>
        <v>0</v>
      </c>
      <c r="R42" s="51">
        <f t="shared" si="57"/>
        <v>0</v>
      </c>
      <c r="S42" s="53">
        <f t="shared" si="61"/>
        <v>28.938163802301546</v>
      </c>
      <c r="T42" s="5"/>
      <c r="U42" s="30" t="s">
        <v>17</v>
      </c>
      <c r="V42" s="88">
        <f t="shared" si="58"/>
        <v>8.5709874280977996</v>
      </c>
      <c r="W42" s="88">
        <f t="shared" si="58"/>
        <v>3.8357218265975601</v>
      </c>
      <c r="X42" s="88">
        <f t="shared" si="58"/>
        <v>0</v>
      </c>
      <c r="Y42" s="88">
        <f t="shared" si="58"/>
        <v>1.2516257168690585</v>
      </c>
      <c r="Z42" s="88">
        <f t="shared" si="58"/>
        <v>10.429620615214324</v>
      </c>
      <c r="AA42" s="88">
        <f t="shared" si="58"/>
        <v>2.7454463223458108</v>
      </c>
      <c r="AB42" s="88">
        <f t="shared" si="58"/>
        <v>0</v>
      </c>
      <c r="AC42" s="89">
        <f t="shared" si="58"/>
        <v>2.1047618931769962</v>
      </c>
      <c r="AD42" s="88">
        <f t="shared" si="58"/>
        <v>0.21980953764840064</v>
      </c>
      <c r="AE42" s="88">
        <f t="shared" si="58"/>
        <v>0</v>
      </c>
      <c r="AF42" s="88">
        <f t="shared" si="58"/>
        <v>0</v>
      </c>
      <c r="AG42" s="88">
        <f t="shared" si="58"/>
        <v>0.92929294180974475</v>
      </c>
      <c r="AH42" s="88">
        <f t="shared" si="58"/>
        <v>0.95565941371885077</v>
      </c>
      <c r="AI42" s="90">
        <f t="shared" si="62"/>
        <v>28.938163802301546</v>
      </c>
      <c r="AJ42" t="str">
        <f t="shared" si="63"/>
        <v/>
      </c>
    </row>
    <row r="43" spans="1:36" ht="15">
      <c r="A43" s="9" t="s">
        <v>141</v>
      </c>
      <c r="B43" s="45">
        <f t="shared" si="59"/>
        <v>544.91920073742244</v>
      </c>
      <c r="C43" s="45">
        <f t="shared" si="59"/>
        <v>1800.4654805610487</v>
      </c>
      <c r="D43" s="45">
        <f t="shared" si="59"/>
        <v>922.64449184349803</v>
      </c>
      <c r="E43" s="45">
        <f t="shared" si="59"/>
        <v>1.0110441769647127</v>
      </c>
      <c r="F43" s="400">
        <v>0</v>
      </c>
      <c r="G43" s="45">
        <f t="shared" si="56"/>
        <v>0</v>
      </c>
      <c r="H43" s="45">
        <f t="shared" si="56"/>
        <v>0</v>
      </c>
      <c r="I43" s="44">
        <f t="shared" si="60"/>
        <v>3269.0402173189341</v>
      </c>
      <c r="J43" s="5"/>
      <c r="K43" s="21" t="s">
        <v>141</v>
      </c>
      <c r="L43" s="45">
        <f t="shared" si="57"/>
        <v>544.91920073742244</v>
      </c>
      <c r="M43" s="45">
        <f t="shared" si="57"/>
        <v>1800.4654805610487</v>
      </c>
      <c r="N43" s="45">
        <f t="shared" si="57"/>
        <v>922.64449184349803</v>
      </c>
      <c r="O43" s="45">
        <f t="shared" si="57"/>
        <v>1.0110441769647127</v>
      </c>
      <c r="P43" s="45">
        <f t="shared" si="57"/>
        <v>0</v>
      </c>
      <c r="Q43" s="45">
        <f t="shared" si="57"/>
        <v>0</v>
      </c>
      <c r="R43" s="45">
        <f t="shared" si="57"/>
        <v>0</v>
      </c>
      <c r="S43" s="47">
        <f t="shared" si="61"/>
        <v>3269.0402173189341</v>
      </c>
      <c r="T43" s="5"/>
      <c r="U43" s="31" t="s">
        <v>141</v>
      </c>
      <c r="V43" s="84">
        <f t="shared" si="58"/>
        <v>525.14674773118873</v>
      </c>
      <c r="W43" s="84">
        <f t="shared" si="58"/>
        <v>0</v>
      </c>
      <c r="X43" s="84">
        <f t="shared" si="58"/>
        <v>0</v>
      </c>
      <c r="Y43" s="84">
        <f t="shared" si="58"/>
        <v>1800.4654805610487</v>
      </c>
      <c r="Z43" s="84">
        <f t="shared" si="58"/>
        <v>690.36089905966003</v>
      </c>
      <c r="AA43" s="84">
        <f t="shared" si="58"/>
        <v>1.0110441769647127</v>
      </c>
      <c r="AB43" s="84">
        <f t="shared" si="58"/>
        <v>0</v>
      </c>
      <c r="AC43" s="85">
        <f t="shared" si="58"/>
        <v>252.05604579007175</v>
      </c>
      <c r="AD43" s="84">
        <f t="shared" si="58"/>
        <v>19.772453006233768</v>
      </c>
      <c r="AE43" s="84">
        <f t="shared" si="58"/>
        <v>0</v>
      </c>
      <c r="AF43" s="84">
        <f t="shared" si="58"/>
        <v>0</v>
      </c>
      <c r="AG43" s="84">
        <f t="shared" si="58"/>
        <v>232.28359278383797</v>
      </c>
      <c r="AH43" s="84">
        <f t="shared" si="58"/>
        <v>0</v>
      </c>
      <c r="AI43" s="87">
        <f t="shared" si="62"/>
        <v>3269.0402173189341</v>
      </c>
      <c r="AJ43" t="str">
        <f t="shared" si="63"/>
        <v/>
      </c>
    </row>
    <row r="44" spans="1:36" ht="15">
      <c r="A44" s="8" t="s">
        <v>25</v>
      </c>
      <c r="B44" s="48">
        <f t="shared" si="59"/>
        <v>419.93122895462989</v>
      </c>
      <c r="C44" s="48">
        <f t="shared" si="59"/>
        <v>10.344491350982217</v>
      </c>
      <c r="D44" s="48">
        <f t="shared" si="59"/>
        <v>276.06519507550331</v>
      </c>
      <c r="E44" s="48">
        <f t="shared" si="59"/>
        <v>2213.5706238119919</v>
      </c>
      <c r="F44" s="400">
        <v>0</v>
      </c>
      <c r="G44" s="48">
        <f t="shared" si="56"/>
        <v>339.6630909451797</v>
      </c>
      <c r="H44" s="48">
        <f t="shared" si="56"/>
        <v>13.733167243838221</v>
      </c>
      <c r="I44" s="50">
        <f t="shared" si="60"/>
        <v>3273.307797382125</v>
      </c>
      <c r="J44" s="5"/>
      <c r="K44" s="20" t="s">
        <v>25</v>
      </c>
      <c r="L44" s="51">
        <f t="shared" si="57"/>
        <v>419.93122895462989</v>
      </c>
      <c r="M44" s="51">
        <f t="shared" si="57"/>
        <v>10.344491350982217</v>
      </c>
      <c r="N44" s="51">
        <f t="shared" si="57"/>
        <v>276.06519507550331</v>
      </c>
      <c r="O44" s="51">
        <f t="shared" si="57"/>
        <v>2213.5706238119919</v>
      </c>
      <c r="P44" s="51">
        <f t="shared" si="57"/>
        <v>1.5788901708921188</v>
      </c>
      <c r="Q44" s="51">
        <f t="shared" si="57"/>
        <v>339.6630909451797</v>
      </c>
      <c r="R44" s="51">
        <f t="shared" si="57"/>
        <v>13.733167243838221</v>
      </c>
      <c r="S44" s="53">
        <f t="shared" si="61"/>
        <v>3274.8866875530171</v>
      </c>
      <c r="T44" s="5"/>
      <c r="U44" s="30" t="s">
        <v>25</v>
      </c>
      <c r="V44" s="88">
        <f t="shared" si="58"/>
        <v>10.621221755522672</v>
      </c>
      <c r="W44" s="88">
        <f t="shared" si="58"/>
        <v>280.40496894843704</v>
      </c>
      <c r="X44" s="88">
        <f t="shared" si="58"/>
        <v>339.6630909451797</v>
      </c>
      <c r="Y44" s="88">
        <f t="shared" si="58"/>
        <v>10.344491350982217</v>
      </c>
      <c r="Z44" s="88">
        <f t="shared" si="58"/>
        <v>265.25121345339966</v>
      </c>
      <c r="AA44" s="88">
        <f t="shared" si="58"/>
        <v>2098.1521294499389</v>
      </c>
      <c r="AB44" s="88">
        <f t="shared" si="58"/>
        <v>1.5788901708921188</v>
      </c>
      <c r="AC44" s="89">
        <f t="shared" si="58"/>
        <v>268.87068147866489</v>
      </c>
      <c r="AD44" s="88">
        <f t="shared" si="58"/>
        <v>128.90503825067017</v>
      </c>
      <c r="AE44" s="88">
        <f t="shared" si="58"/>
        <v>110.42091567254056</v>
      </c>
      <c r="AF44" s="88">
        <f t="shared" si="58"/>
        <v>13.733167243838221</v>
      </c>
      <c r="AG44" s="88">
        <f t="shared" si="58"/>
        <v>10.813981622103626</v>
      </c>
      <c r="AH44" s="88">
        <f t="shared" si="58"/>
        <v>4.9975786895121903</v>
      </c>
      <c r="AI44" s="90">
        <f t="shared" si="62"/>
        <v>3274.8866875530175</v>
      </c>
      <c r="AJ44" t="str">
        <f t="shared" si="63"/>
        <v/>
      </c>
    </row>
    <row r="45" spans="1:36" ht="15">
      <c r="A45" s="9" t="s">
        <v>24</v>
      </c>
      <c r="B45" s="45">
        <f t="shared" si="59"/>
        <v>52.581803135302714</v>
      </c>
      <c r="C45" s="45">
        <f t="shared" si="59"/>
        <v>3.4671912684835743E-2</v>
      </c>
      <c r="D45" s="45">
        <f t="shared" si="59"/>
        <v>22.307204957337241</v>
      </c>
      <c r="E45" s="45">
        <f t="shared" si="59"/>
        <v>0</v>
      </c>
      <c r="F45" s="400">
        <v>0</v>
      </c>
      <c r="G45" s="45">
        <f t="shared" si="56"/>
        <v>0</v>
      </c>
      <c r="H45" s="45">
        <f t="shared" si="56"/>
        <v>0</v>
      </c>
      <c r="I45" s="44">
        <f t="shared" si="60"/>
        <v>74.923680005324798</v>
      </c>
      <c r="J45" s="5"/>
      <c r="K45" s="21" t="s">
        <v>24</v>
      </c>
      <c r="L45" s="45">
        <f t="shared" si="57"/>
        <v>52.581803135302714</v>
      </c>
      <c r="M45" s="45">
        <f t="shared" si="57"/>
        <v>3.4671912684835743E-2</v>
      </c>
      <c r="N45" s="45">
        <f t="shared" si="57"/>
        <v>22.307204957337241</v>
      </c>
      <c r="O45" s="45">
        <f t="shared" si="57"/>
        <v>0</v>
      </c>
      <c r="P45" s="45">
        <f t="shared" si="57"/>
        <v>0</v>
      </c>
      <c r="Q45" s="45">
        <f t="shared" si="57"/>
        <v>0</v>
      </c>
      <c r="R45" s="45">
        <f t="shared" si="57"/>
        <v>0</v>
      </c>
      <c r="S45" s="47">
        <f t="shared" si="61"/>
        <v>74.923680005324798</v>
      </c>
      <c r="T45" s="5"/>
      <c r="U45" s="31" t="s">
        <v>24</v>
      </c>
      <c r="V45" s="84">
        <f t="shared" si="58"/>
        <v>50.321016841069778</v>
      </c>
      <c r="W45" s="84">
        <f t="shared" si="58"/>
        <v>0</v>
      </c>
      <c r="X45" s="84">
        <f t="shared" si="58"/>
        <v>0</v>
      </c>
      <c r="Y45" s="84">
        <f t="shared" si="58"/>
        <v>3.4671912684835743E-2</v>
      </c>
      <c r="Z45" s="84">
        <f t="shared" si="58"/>
        <v>0.42622053065197318</v>
      </c>
      <c r="AA45" s="84">
        <f t="shared" si="58"/>
        <v>0</v>
      </c>
      <c r="AB45" s="84">
        <f t="shared" si="58"/>
        <v>0</v>
      </c>
      <c r="AC45" s="85">
        <f t="shared" si="58"/>
        <v>24.141770720918203</v>
      </c>
      <c r="AD45" s="84">
        <f t="shared" si="58"/>
        <v>2.2607862942329331</v>
      </c>
      <c r="AE45" s="84">
        <f t="shared" si="58"/>
        <v>0</v>
      </c>
      <c r="AF45" s="84">
        <f t="shared" si="58"/>
        <v>0</v>
      </c>
      <c r="AG45" s="84">
        <f t="shared" si="58"/>
        <v>21.880984426685266</v>
      </c>
      <c r="AH45" s="84">
        <f t="shared" si="58"/>
        <v>0</v>
      </c>
      <c r="AI45" s="87">
        <f t="shared" si="62"/>
        <v>74.923680005324798</v>
      </c>
      <c r="AJ45" t="str">
        <f t="shared" si="63"/>
        <v/>
      </c>
    </row>
    <row r="46" spans="1:36" ht="15">
      <c r="A46" s="8" t="s">
        <v>57</v>
      </c>
      <c r="B46" s="48">
        <f t="shared" si="59"/>
        <v>33.44163800332457</v>
      </c>
      <c r="C46" s="48">
        <f t="shared" si="59"/>
        <v>10.098087779859259</v>
      </c>
      <c r="D46" s="48">
        <f t="shared" si="59"/>
        <v>26.520203694216654</v>
      </c>
      <c r="E46" s="48">
        <f t="shared" si="59"/>
        <v>0</v>
      </c>
      <c r="F46" s="400">
        <v>0</v>
      </c>
      <c r="G46" s="48">
        <f t="shared" si="56"/>
        <v>0</v>
      </c>
      <c r="H46" s="48">
        <f t="shared" si="56"/>
        <v>0</v>
      </c>
      <c r="I46" s="50">
        <f t="shared" si="60"/>
        <v>70.059929477400487</v>
      </c>
      <c r="J46" s="5"/>
      <c r="K46" s="20" t="s">
        <v>57</v>
      </c>
      <c r="L46" s="51">
        <f t="shared" si="57"/>
        <v>33.44163800332457</v>
      </c>
      <c r="M46" s="51">
        <f t="shared" si="57"/>
        <v>10.098087779859259</v>
      </c>
      <c r="N46" s="51">
        <f t="shared" si="57"/>
        <v>26.520203694216654</v>
      </c>
      <c r="O46" s="51">
        <f t="shared" si="57"/>
        <v>0</v>
      </c>
      <c r="P46" s="51">
        <f t="shared" si="57"/>
        <v>0</v>
      </c>
      <c r="Q46" s="51">
        <f t="shared" si="57"/>
        <v>0</v>
      </c>
      <c r="R46" s="51">
        <f t="shared" si="57"/>
        <v>0</v>
      </c>
      <c r="S46" s="53">
        <f t="shared" si="61"/>
        <v>70.059929477400487</v>
      </c>
      <c r="T46" s="5"/>
      <c r="U46" s="30" t="s">
        <v>57</v>
      </c>
      <c r="V46" s="88">
        <f t="shared" si="58"/>
        <v>32.373029990595072</v>
      </c>
      <c r="W46" s="88">
        <f t="shared" si="58"/>
        <v>0</v>
      </c>
      <c r="X46" s="88">
        <f t="shared" si="58"/>
        <v>0</v>
      </c>
      <c r="Y46" s="88">
        <f t="shared" si="58"/>
        <v>10.098087779859259</v>
      </c>
      <c r="Z46" s="88">
        <f t="shared" si="58"/>
        <v>26.520203694216654</v>
      </c>
      <c r="AA46" s="88">
        <f t="shared" si="58"/>
        <v>0</v>
      </c>
      <c r="AB46" s="88">
        <f t="shared" si="58"/>
        <v>0</v>
      </c>
      <c r="AC46" s="89">
        <f t="shared" si="58"/>
        <v>1.0686080127295043</v>
      </c>
      <c r="AD46" s="88">
        <f t="shared" si="58"/>
        <v>1.0686080127295043</v>
      </c>
      <c r="AE46" s="88">
        <f t="shared" si="58"/>
        <v>0</v>
      </c>
      <c r="AF46" s="88">
        <f t="shared" si="58"/>
        <v>0</v>
      </c>
      <c r="AG46" s="88">
        <f t="shared" si="58"/>
        <v>0</v>
      </c>
      <c r="AH46" s="88">
        <f t="shared" si="58"/>
        <v>0</v>
      </c>
      <c r="AI46" s="90">
        <f t="shared" si="62"/>
        <v>70.059929477400487</v>
      </c>
      <c r="AJ46" t="str">
        <f t="shared" si="63"/>
        <v/>
      </c>
    </row>
    <row r="47" spans="1:36" ht="15">
      <c r="A47" s="9" t="s">
        <v>22</v>
      </c>
      <c r="B47" s="45">
        <f t="shared" si="59"/>
        <v>25.353489594171929</v>
      </c>
      <c r="C47" s="45">
        <f t="shared" si="59"/>
        <v>151.76802398490193</v>
      </c>
      <c r="D47" s="45">
        <f t="shared" si="59"/>
        <v>114.14280628340306</v>
      </c>
      <c r="E47" s="45">
        <f t="shared" si="59"/>
        <v>0</v>
      </c>
      <c r="F47" s="400">
        <v>0</v>
      </c>
      <c r="G47" s="45">
        <f t="shared" si="56"/>
        <v>0</v>
      </c>
      <c r="H47" s="45">
        <f t="shared" si="56"/>
        <v>0</v>
      </c>
      <c r="I47" s="44">
        <f t="shared" si="60"/>
        <v>291.2643198624769</v>
      </c>
      <c r="J47" s="5"/>
      <c r="K47" s="21" t="s">
        <v>22</v>
      </c>
      <c r="L47" s="45">
        <f t="shared" si="57"/>
        <v>25.353489594171929</v>
      </c>
      <c r="M47" s="45">
        <f t="shared" si="57"/>
        <v>151.76802398490193</v>
      </c>
      <c r="N47" s="45">
        <f t="shared" si="57"/>
        <v>114.14280628340306</v>
      </c>
      <c r="O47" s="45">
        <f t="shared" si="57"/>
        <v>0</v>
      </c>
      <c r="P47" s="45">
        <f t="shared" si="57"/>
        <v>8.9280135625281059</v>
      </c>
      <c r="Q47" s="45">
        <f t="shared" si="57"/>
        <v>0</v>
      </c>
      <c r="R47" s="45">
        <f t="shared" si="57"/>
        <v>0</v>
      </c>
      <c r="S47" s="47">
        <f t="shared" si="61"/>
        <v>300.19233342500502</v>
      </c>
      <c r="T47" s="5"/>
      <c r="U47" s="31" t="s">
        <v>22</v>
      </c>
      <c r="V47" s="84">
        <f t="shared" si="58"/>
        <v>23.339663221003335</v>
      </c>
      <c r="W47" s="84">
        <f t="shared" si="58"/>
        <v>0</v>
      </c>
      <c r="X47" s="84">
        <f t="shared" si="58"/>
        <v>0</v>
      </c>
      <c r="Y47" s="84">
        <f t="shared" si="58"/>
        <v>151.76802398490193</v>
      </c>
      <c r="Z47" s="84">
        <f t="shared" si="58"/>
        <v>67.668904739412383</v>
      </c>
      <c r="AA47" s="84">
        <f t="shared" si="58"/>
        <v>0</v>
      </c>
      <c r="AB47" s="84">
        <f t="shared" si="58"/>
        <v>8.9280135625281059</v>
      </c>
      <c r="AC47" s="85">
        <f t="shared" si="58"/>
        <v>48.487727917159276</v>
      </c>
      <c r="AD47" s="84">
        <f t="shared" si="58"/>
        <v>2.0138263731685964</v>
      </c>
      <c r="AE47" s="84">
        <f t="shared" si="58"/>
        <v>0</v>
      </c>
      <c r="AF47" s="84">
        <f t="shared" si="58"/>
        <v>0</v>
      </c>
      <c r="AG47" s="84">
        <f t="shared" si="58"/>
        <v>46.473901543990685</v>
      </c>
      <c r="AH47" s="84">
        <f t="shared" si="58"/>
        <v>0</v>
      </c>
      <c r="AI47" s="87">
        <f t="shared" si="62"/>
        <v>300.19233342500502</v>
      </c>
      <c r="AJ47" t="str">
        <f t="shared" si="63"/>
        <v/>
      </c>
    </row>
    <row r="48" spans="1:36" ht="15">
      <c r="A48" s="8" t="s">
        <v>21</v>
      </c>
      <c r="B48" s="48">
        <f t="shared" si="59"/>
        <v>0.99253266872536261</v>
      </c>
      <c r="C48" s="48">
        <f t="shared" si="59"/>
        <v>0</v>
      </c>
      <c r="D48" s="48">
        <f t="shared" si="59"/>
        <v>0</v>
      </c>
      <c r="E48" s="48">
        <f t="shared" si="59"/>
        <v>0</v>
      </c>
      <c r="F48" s="400">
        <v>0</v>
      </c>
      <c r="G48" s="48">
        <f t="shared" si="56"/>
        <v>0</v>
      </c>
      <c r="H48" s="48">
        <f t="shared" si="56"/>
        <v>0</v>
      </c>
      <c r="I48" s="50">
        <f t="shared" si="60"/>
        <v>0.99253266872536261</v>
      </c>
      <c r="J48" s="5"/>
      <c r="K48" s="20" t="s">
        <v>21</v>
      </c>
      <c r="L48" s="51">
        <f t="shared" si="57"/>
        <v>0.99253266872536261</v>
      </c>
      <c r="M48" s="51">
        <f t="shared" si="57"/>
        <v>0</v>
      </c>
      <c r="N48" s="51">
        <f t="shared" si="57"/>
        <v>0</v>
      </c>
      <c r="O48" s="51">
        <f t="shared" si="57"/>
        <v>0</v>
      </c>
      <c r="P48" s="51">
        <f t="shared" si="57"/>
        <v>0</v>
      </c>
      <c r="Q48" s="51">
        <f t="shared" si="57"/>
        <v>0</v>
      </c>
      <c r="R48" s="51">
        <f t="shared" si="57"/>
        <v>0</v>
      </c>
      <c r="S48" s="53">
        <f t="shared" si="61"/>
        <v>0.99253266872536261</v>
      </c>
      <c r="T48" s="5"/>
      <c r="U48" s="30" t="s">
        <v>58</v>
      </c>
      <c r="V48" s="88">
        <f t="shared" si="58"/>
        <v>0.99253266872536261</v>
      </c>
      <c r="W48" s="88">
        <f t="shared" si="58"/>
        <v>0</v>
      </c>
      <c r="X48" s="88">
        <f t="shared" si="58"/>
        <v>0</v>
      </c>
      <c r="Y48" s="88">
        <f t="shared" si="58"/>
        <v>0</v>
      </c>
      <c r="Z48" s="88">
        <f t="shared" si="58"/>
        <v>0</v>
      </c>
      <c r="AA48" s="88">
        <f t="shared" si="58"/>
        <v>0</v>
      </c>
      <c r="AB48" s="88">
        <f t="shared" si="58"/>
        <v>0</v>
      </c>
      <c r="AC48" s="89">
        <f t="shared" si="58"/>
        <v>0</v>
      </c>
      <c r="AD48" s="88">
        <f t="shared" si="58"/>
        <v>0</v>
      </c>
      <c r="AE48" s="88">
        <f t="shared" si="58"/>
        <v>0</v>
      </c>
      <c r="AF48" s="88">
        <f t="shared" si="58"/>
        <v>0</v>
      </c>
      <c r="AG48" s="88">
        <f t="shared" si="58"/>
        <v>0</v>
      </c>
      <c r="AH48" s="88">
        <f t="shared" si="58"/>
        <v>0</v>
      </c>
      <c r="AI48" s="90">
        <f t="shared" si="62"/>
        <v>0.99253266872536261</v>
      </c>
      <c r="AJ48" t="str">
        <f t="shared" si="63"/>
        <v/>
      </c>
    </row>
    <row r="49" spans="1:36" ht="15">
      <c r="A49" s="10" t="s">
        <v>61</v>
      </c>
      <c r="B49" s="45">
        <f t="shared" si="59"/>
        <v>6.9335999999999993</v>
      </c>
      <c r="C49" s="45">
        <f t="shared" si="59"/>
        <v>0</v>
      </c>
      <c r="D49" s="45">
        <f t="shared" si="59"/>
        <v>0</v>
      </c>
      <c r="E49" s="45">
        <f t="shared" si="59"/>
        <v>0</v>
      </c>
      <c r="F49" s="400">
        <v>0</v>
      </c>
      <c r="G49" s="45">
        <f t="shared" ref="G49:H53" si="64">G127+G153+G179+G205+G231+G257+G283+G309+G335+G361+G387+G413+G439</f>
        <v>0</v>
      </c>
      <c r="H49" s="45">
        <f t="shared" si="64"/>
        <v>0</v>
      </c>
      <c r="I49" s="44">
        <f t="shared" si="60"/>
        <v>6.9335999999999993</v>
      </c>
      <c r="J49" s="5"/>
      <c r="K49" s="22" t="s">
        <v>61</v>
      </c>
      <c r="L49" s="45">
        <f t="shared" ref="L49:R53" si="65">L127+L153+L179+L205+L231+L257+L283+L309+L335+L361+L387+L413+L439</f>
        <v>6.9335999999999993</v>
      </c>
      <c r="M49" s="45">
        <f t="shared" si="65"/>
        <v>0</v>
      </c>
      <c r="N49" s="45">
        <f t="shared" si="65"/>
        <v>0</v>
      </c>
      <c r="O49" s="45">
        <f t="shared" si="65"/>
        <v>0</v>
      </c>
      <c r="P49" s="45">
        <f t="shared" si="65"/>
        <v>0</v>
      </c>
      <c r="Q49" s="45">
        <f t="shared" si="65"/>
        <v>0</v>
      </c>
      <c r="R49" s="45">
        <f t="shared" si="65"/>
        <v>0</v>
      </c>
      <c r="S49" s="47">
        <f t="shared" si="61"/>
        <v>6.9335999999999993</v>
      </c>
      <c r="T49" s="5"/>
      <c r="U49" s="32" t="s">
        <v>59</v>
      </c>
      <c r="V49" s="84">
        <f t="shared" ref="V49:AH53" si="66">V127+V153+V179+V205+V231+V257+V283+V309+V335+V361+V387+V413+V439</f>
        <v>6.9335999999999993</v>
      </c>
      <c r="W49" s="84">
        <f t="shared" si="66"/>
        <v>0</v>
      </c>
      <c r="X49" s="84">
        <f t="shared" si="66"/>
        <v>0</v>
      </c>
      <c r="Y49" s="84">
        <f t="shared" si="66"/>
        <v>0</v>
      </c>
      <c r="Z49" s="84">
        <f t="shared" si="66"/>
        <v>0</v>
      </c>
      <c r="AA49" s="84">
        <f t="shared" si="66"/>
        <v>0</v>
      </c>
      <c r="AB49" s="84">
        <f t="shared" si="66"/>
        <v>0</v>
      </c>
      <c r="AC49" s="85">
        <f t="shared" si="66"/>
        <v>0</v>
      </c>
      <c r="AD49" s="84">
        <f t="shared" si="66"/>
        <v>0</v>
      </c>
      <c r="AE49" s="84">
        <f t="shared" si="66"/>
        <v>0</v>
      </c>
      <c r="AF49" s="84">
        <f t="shared" si="66"/>
        <v>0</v>
      </c>
      <c r="AG49" s="84">
        <f t="shared" si="66"/>
        <v>0</v>
      </c>
      <c r="AH49" s="84">
        <f t="shared" si="66"/>
        <v>0</v>
      </c>
      <c r="AI49" s="87">
        <f t="shared" si="62"/>
        <v>6.9335999999999993</v>
      </c>
      <c r="AJ49" t="str">
        <f t="shared" si="63"/>
        <v/>
      </c>
    </row>
    <row r="50" spans="1:36">
      <c r="A50" s="11" t="s">
        <v>23</v>
      </c>
      <c r="B50" s="55">
        <f t="shared" ref="B50:E53" si="67">B128+B154+B180+B206+B232+B258+B284+B310+B336+B362+B388+B414+B440</f>
        <v>6.9335999999999993</v>
      </c>
      <c r="C50" s="55">
        <f t="shared" si="67"/>
        <v>0</v>
      </c>
      <c r="D50" s="55">
        <f t="shared" si="67"/>
        <v>0</v>
      </c>
      <c r="E50" s="55">
        <f t="shared" si="67"/>
        <v>0</v>
      </c>
      <c r="F50" s="400">
        <v>0</v>
      </c>
      <c r="G50" s="55">
        <f t="shared" si="64"/>
        <v>0</v>
      </c>
      <c r="H50" s="55">
        <f t="shared" si="64"/>
        <v>0</v>
      </c>
      <c r="I50" s="57">
        <f t="shared" si="60"/>
        <v>6.9335999999999993</v>
      </c>
      <c r="J50" s="5"/>
      <c r="K50" s="23" t="s">
        <v>23</v>
      </c>
      <c r="L50" s="58">
        <f t="shared" si="65"/>
        <v>6.9335999999999993</v>
      </c>
      <c r="M50" s="58">
        <f t="shared" si="65"/>
        <v>0</v>
      </c>
      <c r="N50" s="58">
        <f t="shared" si="65"/>
        <v>0</v>
      </c>
      <c r="O50" s="58">
        <f t="shared" si="65"/>
        <v>0</v>
      </c>
      <c r="P50" s="58">
        <f t="shared" si="65"/>
        <v>0</v>
      </c>
      <c r="Q50" s="58">
        <f t="shared" si="65"/>
        <v>0</v>
      </c>
      <c r="R50" s="58">
        <f t="shared" si="65"/>
        <v>0</v>
      </c>
      <c r="S50" s="60">
        <f t="shared" si="61"/>
        <v>6.9335999999999993</v>
      </c>
      <c r="T50" s="5"/>
      <c r="U50" s="33" t="s">
        <v>62</v>
      </c>
      <c r="V50" s="91">
        <f t="shared" si="66"/>
        <v>6.9335999999999993</v>
      </c>
      <c r="W50" s="91">
        <f t="shared" si="66"/>
        <v>0</v>
      </c>
      <c r="X50" s="91">
        <f t="shared" si="66"/>
        <v>0</v>
      </c>
      <c r="Y50" s="91">
        <f t="shared" si="66"/>
        <v>0</v>
      </c>
      <c r="Z50" s="91">
        <f t="shared" si="66"/>
        <v>0</v>
      </c>
      <c r="AA50" s="91">
        <f t="shared" si="66"/>
        <v>0</v>
      </c>
      <c r="AB50" s="91">
        <f t="shared" si="66"/>
        <v>0</v>
      </c>
      <c r="AC50" s="268">
        <f t="shared" si="66"/>
        <v>0</v>
      </c>
      <c r="AD50" s="91">
        <f t="shared" si="66"/>
        <v>0</v>
      </c>
      <c r="AE50" s="91">
        <f t="shared" si="66"/>
        <v>0</v>
      </c>
      <c r="AF50" s="91">
        <f t="shared" si="66"/>
        <v>0</v>
      </c>
      <c r="AG50" s="91">
        <f t="shared" si="66"/>
        <v>0</v>
      </c>
      <c r="AH50" s="91">
        <f t="shared" si="66"/>
        <v>0</v>
      </c>
      <c r="AI50" s="93">
        <f t="shared" si="62"/>
        <v>6.9335999999999993</v>
      </c>
      <c r="AJ50" t="str">
        <f t="shared" si="63"/>
        <v/>
      </c>
    </row>
    <row r="51" spans="1:36">
      <c r="A51" s="12" t="s">
        <v>19</v>
      </c>
      <c r="B51" s="61">
        <f t="shared" si="67"/>
        <v>0</v>
      </c>
      <c r="C51" s="61">
        <f t="shared" si="67"/>
        <v>0</v>
      </c>
      <c r="D51" s="61">
        <f t="shared" si="67"/>
        <v>0</v>
      </c>
      <c r="E51" s="61">
        <f t="shared" si="67"/>
        <v>0</v>
      </c>
      <c r="F51" s="400">
        <v>0</v>
      </c>
      <c r="G51" s="61">
        <f t="shared" si="64"/>
        <v>0</v>
      </c>
      <c r="H51" s="61">
        <f t="shared" si="64"/>
        <v>0</v>
      </c>
      <c r="I51" s="63">
        <f t="shared" si="60"/>
        <v>0</v>
      </c>
      <c r="J51" s="5"/>
      <c r="K51" s="24" t="s">
        <v>19</v>
      </c>
      <c r="L51" s="61">
        <f t="shared" si="65"/>
        <v>0</v>
      </c>
      <c r="M51" s="61">
        <f t="shared" si="65"/>
        <v>0</v>
      </c>
      <c r="N51" s="61">
        <f t="shared" si="65"/>
        <v>0</v>
      </c>
      <c r="O51" s="61">
        <f t="shared" si="65"/>
        <v>0</v>
      </c>
      <c r="P51" s="61">
        <f t="shared" si="65"/>
        <v>0</v>
      </c>
      <c r="Q51" s="61">
        <f t="shared" si="65"/>
        <v>0</v>
      </c>
      <c r="R51" s="61">
        <f t="shared" si="65"/>
        <v>0</v>
      </c>
      <c r="S51" s="65">
        <f t="shared" si="61"/>
        <v>0</v>
      </c>
      <c r="T51" s="5"/>
      <c r="U51" s="34" t="s">
        <v>19</v>
      </c>
      <c r="V51" s="94">
        <f t="shared" si="66"/>
        <v>0</v>
      </c>
      <c r="W51" s="94">
        <f t="shared" si="66"/>
        <v>0</v>
      </c>
      <c r="X51" s="94">
        <f t="shared" si="66"/>
        <v>0</v>
      </c>
      <c r="Y51" s="94">
        <f t="shared" si="66"/>
        <v>0</v>
      </c>
      <c r="Z51" s="94">
        <f t="shared" si="66"/>
        <v>0</v>
      </c>
      <c r="AA51" s="94">
        <f t="shared" si="66"/>
        <v>0</v>
      </c>
      <c r="AB51" s="94">
        <f t="shared" si="66"/>
        <v>0</v>
      </c>
      <c r="AC51" s="269">
        <f t="shared" si="66"/>
        <v>0</v>
      </c>
      <c r="AD51" s="94">
        <f t="shared" si="66"/>
        <v>0</v>
      </c>
      <c r="AE51" s="94">
        <f t="shared" si="66"/>
        <v>0</v>
      </c>
      <c r="AF51" s="94">
        <f t="shared" si="66"/>
        <v>0</v>
      </c>
      <c r="AG51" s="94">
        <f t="shared" si="66"/>
        <v>0</v>
      </c>
      <c r="AH51" s="94">
        <f t="shared" si="66"/>
        <v>0</v>
      </c>
      <c r="AI51" s="96">
        <f t="shared" si="62"/>
        <v>0</v>
      </c>
      <c r="AJ51" t="str">
        <f t="shared" si="63"/>
        <v/>
      </c>
    </row>
    <row r="52" spans="1:36">
      <c r="A52" s="11" t="s">
        <v>20</v>
      </c>
      <c r="B52" s="55">
        <f t="shared" si="67"/>
        <v>0</v>
      </c>
      <c r="C52" s="55">
        <f t="shared" si="67"/>
        <v>0</v>
      </c>
      <c r="D52" s="55">
        <f t="shared" si="67"/>
        <v>0</v>
      </c>
      <c r="E52" s="55">
        <f t="shared" si="67"/>
        <v>0</v>
      </c>
      <c r="F52" s="400">
        <v>0</v>
      </c>
      <c r="G52" s="55">
        <f t="shared" si="64"/>
        <v>0</v>
      </c>
      <c r="H52" s="55">
        <f t="shared" si="64"/>
        <v>0</v>
      </c>
      <c r="I52" s="57">
        <f t="shared" si="60"/>
        <v>0</v>
      </c>
      <c r="J52" s="5"/>
      <c r="K52" s="23" t="s">
        <v>20</v>
      </c>
      <c r="L52" s="58">
        <f t="shared" si="65"/>
        <v>0</v>
      </c>
      <c r="M52" s="58">
        <f t="shared" si="65"/>
        <v>0</v>
      </c>
      <c r="N52" s="58">
        <f t="shared" si="65"/>
        <v>0</v>
      </c>
      <c r="O52" s="58">
        <f t="shared" si="65"/>
        <v>0</v>
      </c>
      <c r="P52" s="58">
        <f t="shared" si="65"/>
        <v>0</v>
      </c>
      <c r="Q52" s="58">
        <f t="shared" si="65"/>
        <v>0</v>
      </c>
      <c r="R52" s="58">
        <f t="shared" si="65"/>
        <v>0</v>
      </c>
      <c r="S52" s="60">
        <f t="shared" si="61"/>
        <v>0</v>
      </c>
      <c r="T52" s="5"/>
      <c r="U52" s="33" t="s">
        <v>20</v>
      </c>
      <c r="V52" s="91">
        <f t="shared" si="66"/>
        <v>0</v>
      </c>
      <c r="W52" s="91">
        <f t="shared" si="66"/>
        <v>0</v>
      </c>
      <c r="X52" s="91">
        <f t="shared" si="66"/>
        <v>0</v>
      </c>
      <c r="Y52" s="91">
        <f t="shared" si="66"/>
        <v>0</v>
      </c>
      <c r="Z52" s="91">
        <f t="shared" si="66"/>
        <v>0</v>
      </c>
      <c r="AA52" s="91">
        <f t="shared" si="66"/>
        <v>0</v>
      </c>
      <c r="AB52" s="91">
        <f t="shared" si="66"/>
        <v>0</v>
      </c>
      <c r="AC52" s="268">
        <f t="shared" si="66"/>
        <v>0</v>
      </c>
      <c r="AD52" s="91">
        <f t="shared" si="66"/>
        <v>0</v>
      </c>
      <c r="AE52" s="91">
        <f t="shared" si="66"/>
        <v>0</v>
      </c>
      <c r="AF52" s="91">
        <f t="shared" si="66"/>
        <v>0</v>
      </c>
      <c r="AG52" s="91">
        <f t="shared" si="66"/>
        <v>0</v>
      </c>
      <c r="AH52" s="91">
        <f t="shared" si="66"/>
        <v>0</v>
      </c>
      <c r="AI52" s="93">
        <f t="shared" si="62"/>
        <v>0</v>
      </c>
      <c r="AJ52" t="str">
        <f t="shared" si="63"/>
        <v/>
      </c>
    </row>
    <row r="53" spans="1:36" ht="15" thickBot="1">
      <c r="A53" s="13" t="s">
        <v>11</v>
      </c>
      <c r="B53" s="66">
        <f t="shared" si="67"/>
        <v>0</v>
      </c>
      <c r="C53" s="66">
        <f t="shared" si="67"/>
        <v>0</v>
      </c>
      <c r="D53" s="66">
        <f t="shared" si="67"/>
        <v>0</v>
      </c>
      <c r="E53" s="66">
        <f t="shared" si="67"/>
        <v>0</v>
      </c>
      <c r="F53" s="401">
        <v>0</v>
      </c>
      <c r="G53" s="66">
        <f t="shared" si="64"/>
        <v>0</v>
      </c>
      <c r="H53" s="66">
        <f t="shared" si="64"/>
        <v>0</v>
      </c>
      <c r="I53" s="68">
        <f t="shared" si="60"/>
        <v>0</v>
      </c>
      <c r="J53" s="5"/>
      <c r="K53" s="25" t="s">
        <v>11</v>
      </c>
      <c r="L53" s="66">
        <f t="shared" si="65"/>
        <v>0</v>
      </c>
      <c r="M53" s="66">
        <f t="shared" si="65"/>
        <v>0</v>
      </c>
      <c r="N53" s="66">
        <f t="shared" si="65"/>
        <v>0</v>
      </c>
      <c r="O53" s="66">
        <f t="shared" si="65"/>
        <v>0</v>
      </c>
      <c r="P53" s="66">
        <f t="shared" si="65"/>
        <v>0</v>
      </c>
      <c r="Q53" s="66">
        <f t="shared" si="65"/>
        <v>0</v>
      </c>
      <c r="R53" s="66">
        <f t="shared" si="65"/>
        <v>0</v>
      </c>
      <c r="S53" s="70">
        <f t="shared" si="61"/>
        <v>0</v>
      </c>
      <c r="T53" s="5"/>
      <c r="U53" s="34" t="s">
        <v>11</v>
      </c>
      <c r="V53" s="94">
        <f t="shared" si="66"/>
        <v>0</v>
      </c>
      <c r="W53" s="94">
        <f t="shared" si="66"/>
        <v>0</v>
      </c>
      <c r="X53" s="94">
        <f t="shared" si="66"/>
        <v>0</v>
      </c>
      <c r="Y53" s="94">
        <f t="shared" si="66"/>
        <v>0</v>
      </c>
      <c r="Z53" s="94">
        <f t="shared" si="66"/>
        <v>0</v>
      </c>
      <c r="AA53" s="94">
        <f t="shared" si="66"/>
        <v>0</v>
      </c>
      <c r="AB53" s="94">
        <f t="shared" si="66"/>
        <v>0</v>
      </c>
      <c r="AC53" s="269">
        <f t="shared" si="66"/>
        <v>0</v>
      </c>
      <c r="AD53" s="94">
        <f t="shared" si="66"/>
        <v>0</v>
      </c>
      <c r="AE53" s="94">
        <f t="shared" si="66"/>
        <v>0</v>
      </c>
      <c r="AF53" s="94">
        <f t="shared" si="66"/>
        <v>0</v>
      </c>
      <c r="AG53" s="94">
        <f t="shared" si="66"/>
        <v>0</v>
      </c>
      <c r="AH53" s="94">
        <f t="shared" si="66"/>
        <v>0</v>
      </c>
      <c r="AI53" s="96">
        <f t="shared" si="62"/>
        <v>0</v>
      </c>
      <c r="AJ53" t="str">
        <f t="shared" si="63"/>
        <v/>
      </c>
    </row>
    <row r="54" spans="1:36" ht="15">
      <c r="A54" s="14" t="s">
        <v>26</v>
      </c>
      <c r="B54" s="71">
        <f>SUM(B33:B49)</f>
        <v>1552.9421270966252</v>
      </c>
      <c r="C54" s="71">
        <f t="shared" ref="C54:I54" si="68">SUM(C33:C49)</f>
        <v>2130.0436836356835</v>
      </c>
      <c r="D54" s="71">
        <f t="shared" si="68"/>
        <v>1433.3761218270877</v>
      </c>
      <c r="E54" s="71">
        <f t="shared" si="68"/>
        <v>2926.9538233441558</v>
      </c>
      <c r="F54" s="71">
        <f t="shared" si="68"/>
        <v>0</v>
      </c>
      <c r="G54" s="71">
        <f t="shared" si="68"/>
        <v>339.6630909451797</v>
      </c>
      <c r="H54" s="72">
        <f t="shared" si="68"/>
        <v>13.733167243838221</v>
      </c>
      <c r="I54" s="44">
        <f t="shared" si="68"/>
        <v>8396.7120140925708</v>
      </c>
      <c r="J54" s="5"/>
      <c r="K54" s="26" t="s">
        <v>26</v>
      </c>
      <c r="L54" s="71">
        <f>SUM(L33:L49)</f>
        <v>1552.9421270966252</v>
      </c>
      <c r="M54" s="71">
        <f t="shared" ref="M54:S54" si="69">SUM(M33:M49)</f>
        <v>2130.0436836356835</v>
      </c>
      <c r="N54" s="71">
        <f t="shared" si="69"/>
        <v>1433.3761218270877</v>
      </c>
      <c r="O54" s="71">
        <f t="shared" si="69"/>
        <v>2926.9538233441558</v>
      </c>
      <c r="P54" s="71">
        <f t="shared" si="69"/>
        <v>1351.6646444457183</v>
      </c>
      <c r="Q54" s="71">
        <f t="shared" si="69"/>
        <v>339.6630909451797</v>
      </c>
      <c r="R54" s="72">
        <f t="shared" si="69"/>
        <v>13.733167243838221</v>
      </c>
      <c r="S54" s="73">
        <f t="shared" si="69"/>
        <v>9748.3766585382873</v>
      </c>
      <c r="T54" s="5"/>
      <c r="U54" s="35" t="s">
        <v>60</v>
      </c>
      <c r="V54" s="97">
        <f>SUM(V33:V49)</f>
        <v>1097.9379052845593</v>
      </c>
      <c r="W54" s="97">
        <f t="shared" ref="W54:AH54" si="70">SUM(W33:W49)</f>
        <v>285.29723705021638</v>
      </c>
      <c r="X54" s="97">
        <f t="shared" si="70"/>
        <v>339.6630909451797</v>
      </c>
      <c r="Y54" s="97">
        <f t="shared" si="70"/>
        <v>2130.0436836356835</v>
      </c>
      <c r="Z54" s="97">
        <f t="shared" si="70"/>
        <v>1112.4607484531182</v>
      </c>
      <c r="AA54" s="97">
        <f t="shared" si="70"/>
        <v>2808.9198428007239</v>
      </c>
      <c r="AB54" s="97">
        <f t="shared" si="70"/>
        <v>1351.6646444457183</v>
      </c>
      <c r="AC54" s="97">
        <f t="shared" si="70"/>
        <v>622.38950592308913</v>
      </c>
      <c r="AD54" s="98">
        <f t="shared" si="70"/>
        <v>169.70698476184958</v>
      </c>
      <c r="AE54" s="98">
        <f t="shared" si="70"/>
        <v>111.2257834428069</v>
      </c>
      <c r="AF54" s="98">
        <f t="shared" si="70"/>
        <v>13.733167243838221</v>
      </c>
      <c r="AG54" s="98">
        <f t="shared" si="70"/>
        <v>320.91537337396949</v>
      </c>
      <c r="AH54" s="98">
        <f t="shared" si="70"/>
        <v>6.8081971006246391</v>
      </c>
      <c r="AI54" s="99">
        <f>SUM(V54:AC54)</f>
        <v>9748.3766585382873</v>
      </c>
      <c r="AJ54" t="str">
        <f t="shared" si="63"/>
        <v/>
      </c>
    </row>
    <row r="55" spans="1:36" ht="15" thickBot="1">
      <c r="A55" s="15" t="s">
        <v>100</v>
      </c>
      <c r="B55" s="100">
        <f>IF($I54=0,"-",B54/$I54)</f>
        <v>0.18494645576628735</v>
      </c>
      <c r="C55" s="100">
        <f t="shared" ref="C55:H55" si="71">IF($I54=0,"-",C54/$I54)</f>
        <v>0.25367592458342475</v>
      </c>
      <c r="D55" s="100">
        <f t="shared" si="71"/>
        <v>0.1707068337488995</v>
      </c>
      <c r="E55" s="100">
        <f t="shared" si="71"/>
        <v>0.34858332862097935</v>
      </c>
      <c r="F55" s="100">
        <f t="shared" si="71"/>
        <v>0</v>
      </c>
      <c r="G55" s="100">
        <f t="shared" si="71"/>
        <v>4.0451916223291716E-2</v>
      </c>
      <c r="H55" s="101">
        <f t="shared" si="71"/>
        <v>1.6355410571172672E-3</v>
      </c>
      <c r="I55" s="102">
        <f>SUM(B55:H55)</f>
        <v>0.99999999999999989</v>
      </c>
      <c r="K55" s="27" t="s">
        <v>100</v>
      </c>
      <c r="L55" s="76">
        <f>IF($S54=0,"-",L54/$S54)</f>
        <v>0.15930263894106447</v>
      </c>
      <c r="M55" s="76">
        <f t="shared" ref="M55:R55" si="72">IF($S54=0,"-",M54/$S54)</f>
        <v>0.21850239873220811</v>
      </c>
      <c r="N55" s="76">
        <f t="shared" si="72"/>
        <v>0.14703741679612267</v>
      </c>
      <c r="O55" s="76">
        <f t="shared" si="72"/>
        <v>0.30025038279378874</v>
      </c>
      <c r="P55" s="76">
        <f t="shared" si="72"/>
        <v>0.13865535686516986</v>
      </c>
      <c r="Q55" s="76">
        <f t="shared" si="72"/>
        <v>3.4843041343471257E-2</v>
      </c>
      <c r="R55" s="77">
        <f t="shared" si="72"/>
        <v>1.4087645281750357E-3</v>
      </c>
      <c r="S55" s="78">
        <f>SUM(L55:R55)</f>
        <v>1.0000000000000002</v>
      </c>
      <c r="U55" s="36" t="s">
        <v>100</v>
      </c>
      <c r="V55" s="103">
        <f>+V54/$AI54</f>
        <v>0.11262776806258415</v>
      </c>
      <c r="W55" s="103">
        <f t="shared" ref="W55:AH55" si="73">+W54/$AI54</f>
        <v>2.926612779168045E-2</v>
      </c>
      <c r="X55" s="103">
        <f t="shared" si="73"/>
        <v>3.4843041343471257E-2</v>
      </c>
      <c r="Y55" s="103">
        <f t="shared" si="73"/>
        <v>0.21850239873220811</v>
      </c>
      <c r="Z55" s="103">
        <f t="shared" si="73"/>
        <v>0.11411753848049663</v>
      </c>
      <c r="AA55" s="103">
        <f t="shared" si="73"/>
        <v>0.28814231755607045</v>
      </c>
      <c r="AB55" s="103">
        <f t="shared" si="73"/>
        <v>0.13865535686516986</v>
      </c>
      <c r="AC55" s="103">
        <f t="shared" si="73"/>
        <v>6.3845451168319217E-2</v>
      </c>
      <c r="AD55" s="103">
        <f t="shared" si="73"/>
        <v>1.7408743086799867E-2</v>
      </c>
      <c r="AE55" s="103">
        <f t="shared" si="73"/>
        <v>1.1409672331996716E-2</v>
      </c>
      <c r="AF55" s="103">
        <f t="shared" si="73"/>
        <v>1.4087645281750357E-3</v>
      </c>
      <c r="AG55" s="103">
        <f t="shared" si="73"/>
        <v>3.2919878315626032E-2</v>
      </c>
      <c r="AH55" s="103">
        <f t="shared" si="73"/>
        <v>6.983929057215449E-4</v>
      </c>
      <c r="AI55" s="104">
        <f>SUM(V55:AC55)</f>
        <v>1.0000000000000002</v>
      </c>
      <c r="AJ55" t="str">
        <f t="shared" si="63"/>
        <v/>
      </c>
    </row>
    <row r="56" spans="1:36" ht="15" thickBot="1"/>
    <row r="57" spans="1:36" ht="28.5">
      <c r="A57" s="433" t="s">
        <v>49</v>
      </c>
      <c r="B57" s="37" t="s">
        <v>0</v>
      </c>
      <c r="C57" s="37" t="s">
        <v>1</v>
      </c>
      <c r="D57" s="37" t="s">
        <v>2</v>
      </c>
      <c r="E57" s="37" t="s">
        <v>3</v>
      </c>
      <c r="F57" s="37" t="s">
        <v>27</v>
      </c>
      <c r="G57" s="37" t="s">
        <v>4</v>
      </c>
      <c r="H57" s="37" t="s">
        <v>5</v>
      </c>
      <c r="I57" s="38" t="s">
        <v>6</v>
      </c>
      <c r="K57" s="385" t="s">
        <v>49</v>
      </c>
      <c r="L57" s="39" t="s">
        <v>0</v>
      </c>
      <c r="M57" s="39" t="s">
        <v>1</v>
      </c>
      <c r="N57" s="39" t="s">
        <v>2</v>
      </c>
      <c r="O57" s="39" t="s">
        <v>3</v>
      </c>
      <c r="P57" s="39" t="s">
        <v>27</v>
      </c>
      <c r="Q57" s="39" t="s">
        <v>4</v>
      </c>
      <c r="R57" s="39" t="s">
        <v>5</v>
      </c>
      <c r="S57" s="40" t="s">
        <v>6</v>
      </c>
    </row>
    <row r="58" spans="1:36" ht="15" customHeight="1">
      <c r="A58" s="434" t="s">
        <v>49</v>
      </c>
      <c r="B58" s="372" t="s">
        <v>109</v>
      </c>
      <c r="C58" s="373"/>
      <c r="D58" s="373"/>
      <c r="E58" s="373"/>
      <c r="F58" s="373"/>
      <c r="G58" s="373"/>
      <c r="H58" s="373"/>
      <c r="I58" s="374"/>
      <c r="K58" s="386" t="s">
        <v>49</v>
      </c>
      <c r="L58" s="369" t="s">
        <v>109</v>
      </c>
      <c r="M58" s="370"/>
      <c r="N58" s="370"/>
      <c r="O58" s="370"/>
      <c r="P58" s="370"/>
      <c r="Q58" s="370"/>
      <c r="R58" s="370"/>
      <c r="S58" s="371"/>
    </row>
    <row r="59" spans="1:36" ht="15">
      <c r="A59" s="7" t="s">
        <v>7</v>
      </c>
      <c r="B59" s="387"/>
      <c r="C59" s="388"/>
      <c r="D59" s="388"/>
      <c r="E59" s="389"/>
      <c r="F59" s="42">
        <f>F449+F475+F501+F527+F553</f>
        <v>1.0716834135618072E-2</v>
      </c>
      <c r="G59" s="387"/>
      <c r="H59" s="389"/>
      <c r="I59" s="44">
        <f>SUM(B59:H59)</f>
        <v>1.0716834135618072E-2</v>
      </c>
      <c r="J59" s="5"/>
      <c r="K59" s="28" t="s">
        <v>7</v>
      </c>
      <c r="L59" s="387"/>
      <c r="M59" s="388"/>
      <c r="N59" s="388"/>
      <c r="O59" s="389"/>
      <c r="P59" s="42">
        <f>P449+P475+P501+P527+P553</f>
        <v>0</v>
      </c>
      <c r="Q59" s="387"/>
      <c r="R59" s="396"/>
      <c r="S59" s="83">
        <f>SUM(L59:R59)</f>
        <v>0</v>
      </c>
      <c r="T59" s="5"/>
    </row>
    <row r="60" spans="1:36" ht="15">
      <c r="A60" s="8" t="s">
        <v>8</v>
      </c>
      <c r="B60" s="390"/>
      <c r="C60" s="391"/>
      <c r="D60" s="391"/>
      <c r="E60" s="392"/>
      <c r="F60" s="48">
        <f t="shared" ref="F60:F79" si="74">F450+F476+F502+F528+F554</f>
        <v>0</v>
      </c>
      <c r="G60" s="390"/>
      <c r="H60" s="392"/>
      <c r="I60" s="50">
        <f t="shared" ref="I60:I79" si="75">SUM(B60:H60)</f>
        <v>0</v>
      </c>
      <c r="J60" s="5"/>
      <c r="K60" s="20" t="s">
        <v>8</v>
      </c>
      <c r="L60" s="390"/>
      <c r="M60" s="391"/>
      <c r="N60" s="391"/>
      <c r="O60" s="392"/>
      <c r="P60" s="51">
        <f t="shared" ref="P60:P79" si="76">P450+P476+P502+P528+P554</f>
        <v>0</v>
      </c>
      <c r="Q60" s="390"/>
      <c r="R60" s="397"/>
      <c r="S60" s="53">
        <f t="shared" ref="S60:S79" si="77">SUM(L60:R60)</f>
        <v>0</v>
      </c>
      <c r="T60" s="5"/>
    </row>
    <row r="61" spans="1:36" ht="15">
      <c r="A61" s="9" t="s">
        <v>10</v>
      </c>
      <c r="B61" s="390"/>
      <c r="C61" s="391"/>
      <c r="D61" s="391"/>
      <c r="E61" s="392"/>
      <c r="F61" s="45">
        <f t="shared" si="74"/>
        <v>0</v>
      </c>
      <c r="G61" s="390"/>
      <c r="H61" s="392"/>
      <c r="I61" s="44">
        <f t="shared" si="75"/>
        <v>0</v>
      </c>
      <c r="J61" s="5"/>
      <c r="K61" s="21" t="s">
        <v>10</v>
      </c>
      <c r="L61" s="390"/>
      <c r="M61" s="391"/>
      <c r="N61" s="391"/>
      <c r="O61" s="392"/>
      <c r="P61" s="45">
        <f t="shared" si="76"/>
        <v>0</v>
      </c>
      <c r="Q61" s="390"/>
      <c r="R61" s="397"/>
      <c r="S61" s="47">
        <f t="shared" si="77"/>
        <v>0</v>
      </c>
      <c r="T61" s="5"/>
    </row>
    <row r="62" spans="1:36" ht="15">
      <c r="A62" s="8" t="s">
        <v>53</v>
      </c>
      <c r="B62" s="390"/>
      <c r="C62" s="391"/>
      <c r="D62" s="391"/>
      <c r="E62" s="392"/>
      <c r="F62" s="48">
        <f t="shared" si="74"/>
        <v>0</v>
      </c>
      <c r="G62" s="390"/>
      <c r="H62" s="392"/>
      <c r="I62" s="50">
        <f t="shared" si="75"/>
        <v>0</v>
      </c>
      <c r="J62" s="5"/>
      <c r="K62" s="20" t="s">
        <v>53</v>
      </c>
      <c r="L62" s="390"/>
      <c r="M62" s="391"/>
      <c r="N62" s="391"/>
      <c r="O62" s="392"/>
      <c r="P62" s="51">
        <f t="shared" si="76"/>
        <v>0</v>
      </c>
      <c r="Q62" s="390"/>
      <c r="R62" s="397"/>
      <c r="S62" s="53">
        <f t="shared" si="77"/>
        <v>0</v>
      </c>
      <c r="T62" s="5"/>
    </row>
    <row r="63" spans="1:36" ht="15">
      <c r="A63" s="9" t="s">
        <v>16</v>
      </c>
      <c r="B63" s="390"/>
      <c r="C63" s="391"/>
      <c r="D63" s="391"/>
      <c r="E63" s="392"/>
      <c r="F63" s="45">
        <f t="shared" si="74"/>
        <v>0</v>
      </c>
      <c r="G63" s="390"/>
      <c r="H63" s="392"/>
      <c r="I63" s="44">
        <f t="shared" si="75"/>
        <v>0</v>
      </c>
      <c r="J63" s="5"/>
      <c r="K63" s="21" t="s">
        <v>16</v>
      </c>
      <c r="L63" s="390"/>
      <c r="M63" s="391"/>
      <c r="N63" s="391"/>
      <c r="O63" s="392"/>
      <c r="P63" s="45">
        <f t="shared" si="76"/>
        <v>0</v>
      </c>
      <c r="Q63" s="390"/>
      <c r="R63" s="397"/>
      <c r="S63" s="47">
        <f t="shared" si="77"/>
        <v>0</v>
      </c>
      <c r="T63" s="5"/>
    </row>
    <row r="64" spans="1:36" ht="15">
      <c r="A64" s="8" t="s">
        <v>65</v>
      </c>
      <c r="B64" s="390"/>
      <c r="C64" s="391"/>
      <c r="D64" s="391"/>
      <c r="E64" s="392"/>
      <c r="F64" s="48">
        <f t="shared" si="74"/>
        <v>0</v>
      </c>
      <c r="G64" s="390"/>
      <c r="H64" s="392"/>
      <c r="I64" s="50">
        <f t="shared" si="75"/>
        <v>0</v>
      </c>
      <c r="J64" s="5"/>
      <c r="K64" s="20" t="s">
        <v>65</v>
      </c>
      <c r="L64" s="390"/>
      <c r="M64" s="391"/>
      <c r="N64" s="391"/>
      <c r="O64" s="392"/>
      <c r="P64" s="51">
        <f t="shared" si="76"/>
        <v>0</v>
      </c>
      <c r="Q64" s="390"/>
      <c r="R64" s="397"/>
      <c r="S64" s="53">
        <f t="shared" si="77"/>
        <v>0</v>
      </c>
      <c r="T64" s="5"/>
    </row>
    <row r="65" spans="1:20" ht="15">
      <c r="A65" s="9" t="s">
        <v>55</v>
      </c>
      <c r="B65" s="390"/>
      <c r="C65" s="391"/>
      <c r="D65" s="391"/>
      <c r="E65" s="392"/>
      <c r="F65" s="45">
        <f t="shared" si="74"/>
        <v>9157.7864989634363</v>
      </c>
      <c r="G65" s="390"/>
      <c r="H65" s="392"/>
      <c r="I65" s="44">
        <f t="shared" si="75"/>
        <v>9157.7864989634363</v>
      </c>
      <c r="J65" s="5"/>
      <c r="K65" s="21" t="s">
        <v>55</v>
      </c>
      <c r="L65" s="390"/>
      <c r="M65" s="391"/>
      <c r="N65" s="391"/>
      <c r="O65" s="392"/>
      <c r="P65" s="45">
        <f t="shared" si="76"/>
        <v>3401.3504172100356</v>
      </c>
      <c r="Q65" s="390"/>
      <c r="R65" s="397"/>
      <c r="S65" s="47">
        <f t="shared" si="77"/>
        <v>3401.3504172100356</v>
      </c>
      <c r="T65" s="5"/>
    </row>
    <row r="66" spans="1:20" ht="15">
      <c r="A66" s="8" t="s">
        <v>12</v>
      </c>
      <c r="B66" s="390"/>
      <c r="C66" s="391"/>
      <c r="D66" s="391"/>
      <c r="E66" s="392"/>
      <c r="F66" s="48">
        <f t="shared" si="74"/>
        <v>4045.4232250181235</v>
      </c>
      <c r="G66" s="390"/>
      <c r="H66" s="392"/>
      <c r="I66" s="50">
        <f t="shared" si="75"/>
        <v>4045.4232250181235</v>
      </c>
      <c r="J66" s="5"/>
      <c r="K66" s="20" t="s">
        <v>12</v>
      </c>
      <c r="L66" s="390"/>
      <c r="M66" s="391"/>
      <c r="N66" s="391"/>
      <c r="O66" s="392"/>
      <c r="P66" s="51">
        <f t="shared" si="76"/>
        <v>1591.8409740317888</v>
      </c>
      <c r="Q66" s="390"/>
      <c r="R66" s="397"/>
      <c r="S66" s="53">
        <f t="shared" si="77"/>
        <v>1591.8409740317888</v>
      </c>
      <c r="T66" s="5"/>
    </row>
    <row r="67" spans="1:20" ht="15">
      <c r="A67" s="9" t="s">
        <v>56</v>
      </c>
      <c r="B67" s="390"/>
      <c r="C67" s="391"/>
      <c r="D67" s="391"/>
      <c r="E67" s="392"/>
      <c r="F67" s="45">
        <f t="shared" si="74"/>
        <v>35.009668403696423</v>
      </c>
      <c r="G67" s="390"/>
      <c r="H67" s="392"/>
      <c r="I67" s="44">
        <f t="shared" si="75"/>
        <v>35.009668403696423</v>
      </c>
      <c r="J67" s="5"/>
      <c r="K67" s="21" t="s">
        <v>56</v>
      </c>
      <c r="L67" s="390"/>
      <c r="M67" s="391"/>
      <c r="N67" s="391"/>
      <c r="O67" s="392"/>
      <c r="P67" s="45">
        <f t="shared" si="76"/>
        <v>0</v>
      </c>
      <c r="Q67" s="390"/>
      <c r="R67" s="397"/>
      <c r="S67" s="47">
        <f t="shared" si="77"/>
        <v>0</v>
      </c>
      <c r="T67" s="5"/>
    </row>
    <row r="68" spans="1:20" ht="15">
      <c r="A68" s="8" t="s">
        <v>17</v>
      </c>
      <c r="B68" s="390"/>
      <c r="C68" s="391"/>
      <c r="D68" s="391"/>
      <c r="E68" s="392"/>
      <c r="F68" s="48">
        <f t="shared" si="74"/>
        <v>3.5089794277602415</v>
      </c>
      <c r="G68" s="390"/>
      <c r="H68" s="392"/>
      <c r="I68" s="50">
        <f t="shared" si="75"/>
        <v>3.5089794277602415</v>
      </c>
      <c r="J68" s="5"/>
      <c r="K68" s="20" t="s">
        <v>17</v>
      </c>
      <c r="L68" s="390"/>
      <c r="M68" s="391"/>
      <c r="N68" s="391"/>
      <c r="O68" s="392"/>
      <c r="P68" s="51">
        <f t="shared" si="76"/>
        <v>3.5089794277602415</v>
      </c>
      <c r="Q68" s="390"/>
      <c r="R68" s="397"/>
      <c r="S68" s="53">
        <f t="shared" si="77"/>
        <v>3.5089794277602415</v>
      </c>
      <c r="T68" s="5"/>
    </row>
    <row r="69" spans="1:20" ht="15">
      <c r="A69" s="9" t="s">
        <v>141</v>
      </c>
      <c r="B69" s="390"/>
      <c r="C69" s="391"/>
      <c r="D69" s="391"/>
      <c r="E69" s="392"/>
      <c r="F69" s="45">
        <f t="shared" si="74"/>
        <v>0.65209297945012479</v>
      </c>
      <c r="G69" s="390"/>
      <c r="H69" s="392"/>
      <c r="I69" s="44">
        <f t="shared" si="75"/>
        <v>0.65209297945012479</v>
      </c>
      <c r="J69" s="5"/>
      <c r="K69" s="21" t="s">
        <v>141</v>
      </c>
      <c r="L69" s="390"/>
      <c r="M69" s="391"/>
      <c r="N69" s="391"/>
      <c r="O69" s="392"/>
      <c r="P69" s="45">
        <f t="shared" si="76"/>
        <v>0.65209297945012479</v>
      </c>
      <c r="Q69" s="390"/>
      <c r="R69" s="397"/>
      <c r="S69" s="47">
        <f t="shared" si="77"/>
        <v>0.65209297945012479</v>
      </c>
      <c r="T69" s="5"/>
    </row>
    <row r="70" spans="1:20" ht="15">
      <c r="A70" s="8" t="s">
        <v>25</v>
      </c>
      <c r="B70" s="390"/>
      <c r="C70" s="391"/>
      <c r="D70" s="391"/>
      <c r="E70" s="392"/>
      <c r="F70" s="48">
        <f t="shared" si="74"/>
        <v>515.82476905991166</v>
      </c>
      <c r="G70" s="390"/>
      <c r="H70" s="392"/>
      <c r="I70" s="50">
        <f t="shared" si="75"/>
        <v>515.82476905991166</v>
      </c>
      <c r="J70" s="5"/>
      <c r="K70" s="20" t="s">
        <v>25</v>
      </c>
      <c r="L70" s="390"/>
      <c r="M70" s="391"/>
      <c r="N70" s="391"/>
      <c r="O70" s="392"/>
      <c r="P70" s="51">
        <f t="shared" si="76"/>
        <v>0</v>
      </c>
      <c r="Q70" s="390"/>
      <c r="R70" s="397"/>
      <c r="S70" s="53">
        <f t="shared" si="77"/>
        <v>0</v>
      </c>
      <c r="T70" s="5"/>
    </row>
    <row r="71" spans="1:20" ht="15">
      <c r="A71" s="9" t="s">
        <v>24</v>
      </c>
      <c r="B71" s="390"/>
      <c r="C71" s="391"/>
      <c r="D71" s="391"/>
      <c r="E71" s="392"/>
      <c r="F71" s="45">
        <f t="shared" si="74"/>
        <v>0</v>
      </c>
      <c r="G71" s="390"/>
      <c r="H71" s="392"/>
      <c r="I71" s="44">
        <f t="shared" si="75"/>
        <v>0</v>
      </c>
      <c r="J71" s="5"/>
      <c r="K71" s="21" t="s">
        <v>24</v>
      </c>
      <c r="L71" s="390"/>
      <c r="M71" s="391"/>
      <c r="N71" s="391"/>
      <c r="O71" s="392"/>
      <c r="P71" s="45">
        <f t="shared" si="76"/>
        <v>0</v>
      </c>
      <c r="Q71" s="390"/>
      <c r="R71" s="397"/>
      <c r="S71" s="47">
        <f t="shared" si="77"/>
        <v>0</v>
      </c>
      <c r="T71" s="5"/>
    </row>
    <row r="72" spans="1:20" ht="15">
      <c r="A72" s="8" t="s">
        <v>57</v>
      </c>
      <c r="B72" s="390"/>
      <c r="C72" s="391"/>
      <c r="D72" s="391"/>
      <c r="E72" s="392"/>
      <c r="F72" s="48">
        <f t="shared" si="74"/>
        <v>0</v>
      </c>
      <c r="G72" s="390"/>
      <c r="H72" s="392"/>
      <c r="I72" s="50">
        <f t="shared" si="75"/>
        <v>0</v>
      </c>
      <c r="J72" s="5"/>
      <c r="K72" s="20" t="s">
        <v>57</v>
      </c>
      <c r="L72" s="390"/>
      <c r="M72" s="391"/>
      <c r="N72" s="391"/>
      <c r="O72" s="392"/>
      <c r="P72" s="51">
        <f t="shared" si="76"/>
        <v>0</v>
      </c>
      <c r="Q72" s="390"/>
      <c r="R72" s="397"/>
      <c r="S72" s="53">
        <f t="shared" si="77"/>
        <v>0</v>
      </c>
      <c r="T72" s="5"/>
    </row>
    <row r="73" spans="1:20" ht="15">
      <c r="A73" s="9" t="s">
        <v>22</v>
      </c>
      <c r="B73" s="390"/>
      <c r="C73" s="391"/>
      <c r="D73" s="391"/>
      <c r="E73" s="392"/>
      <c r="F73" s="105">
        <f t="shared" si="74"/>
        <v>109.04857093924495</v>
      </c>
      <c r="G73" s="390"/>
      <c r="H73" s="392"/>
      <c r="I73" s="44">
        <f t="shared" si="75"/>
        <v>109.04857093924495</v>
      </c>
      <c r="J73" s="5"/>
      <c r="K73" s="21" t="s">
        <v>22</v>
      </c>
      <c r="L73" s="390"/>
      <c r="M73" s="391"/>
      <c r="N73" s="391"/>
      <c r="O73" s="392"/>
      <c r="P73" s="45">
        <f t="shared" si="76"/>
        <v>75.784477631636165</v>
      </c>
      <c r="Q73" s="390"/>
      <c r="R73" s="397"/>
      <c r="S73" s="47">
        <f t="shared" si="77"/>
        <v>75.784477631636165</v>
      </c>
      <c r="T73" s="5"/>
    </row>
    <row r="74" spans="1:20" ht="15">
      <c r="A74" s="8" t="s">
        <v>21</v>
      </c>
      <c r="B74" s="390"/>
      <c r="C74" s="391"/>
      <c r="D74" s="391"/>
      <c r="E74" s="392"/>
      <c r="F74" s="48">
        <f t="shared" si="74"/>
        <v>0</v>
      </c>
      <c r="G74" s="390"/>
      <c r="H74" s="392"/>
      <c r="I74" s="50">
        <f t="shared" si="75"/>
        <v>0</v>
      </c>
      <c r="J74" s="5"/>
      <c r="K74" s="20" t="s">
        <v>21</v>
      </c>
      <c r="L74" s="390"/>
      <c r="M74" s="391"/>
      <c r="N74" s="391"/>
      <c r="O74" s="392"/>
      <c r="P74" s="51">
        <f t="shared" si="76"/>
        <v>0</v>
      </c>
      <c r="Q74" s="390"/>
      <c r="R74" s="397"/>
      <c r="S74" s="53">
        <f t="shared" si="77"/>
        <v>0</v>
      </c>
      <c r="T74" s="5"/>
    </row>
    <row r="75" spans="1:20" ht="15">
      <c r="A75" s="10" t="s">
        <v>61</v>
      </c>
      <c r="B75" s="390"/>
      <c r="C75" s="391"/>
      <c r="D75" s="391"/>
      <c r="E75" s="392"/>
      <c r="F75" s="45">
        <f t="shared" si="74"/>
        <v>0</v>
      </c>
      <c r="G75" s="390"/>
      <c r="H75" s="392"/>
      <c r="I75" s="44">
        <f t="shared" si="75"/>
        <v>0</v>
      </c>
      <c r="J75" s="5"/>
      <c r="K75" s="22" t="s">
        <v>61</v>
      </c>
      <c r="L75" s="390"/>
      <c r="M75" s="391"/>
      <c r="N75" s="391"/>
      <c r="O75" s="392"/>
      <c r="P75" s="45">
        <f t="shared" si="76"/>
        <v>0</v>
      </c>
      <c r="Q75" s="390"/>
      <c r="R75" s="397"/>
      <c r="S75" s="47">
        <f t="shared" si="77"/>
        <v>0</v>
      </c>
      <c r="T75" s="5"/>
    </row>
    <row r="76" spans="1:20">
      <c r="A76" s="11" t="s">
        <v>23</v>
      </c>
      <c r="B76" s="390"/>
      <c r="C76" s="391"/>
      <c r="D76" s="391"/>
      <c r="E76" s="392"/>
      <c r="F76" s="55">
        <f t="shared" si="74"/>
        <v>0</v>
      </c>
      <c r="G76" s="390"/>
      <c r="H76" s="392"/>
      <c r="I76" s="57">
        <f t="shared" si="75"/>
        <v>0</v>
      </c>
      <c r="J76" s="5"/>
      <c r="K76" s="23" t="s">
        <v>23</v>
      </c>
      <c r="L76" s="390"/>
      <c r="M76" s="391"/>
      <c r="N76" s="391"/>
      <c r="O76" s="392"/>
      <c r="P76" s="58">
        <f t="shared" si="76"/>
        <v>0</v>
      </c>
      <c r="Q76" s="390"/>
      <c r="R76" s="397"/>
      <c r="S76" s="60">
        <f t="shared" si="77"/>
        <v>0</v>
      </c>
      <c r="T76" s="5"/>
    </row>
    <row r="77" spans="1:20">
      <c r="A77" s="12" t="s">
        <v>19</v>
      </c>
      <c r="B77" s="390"/>
      <c r="C77" s="391"/>
      <c r="D77" s="391"/>
      <c r="E77" s="392"/>
      <c r="F77" s="61">
        <f t="shared" si="74"/>
        <v>0</v>
      </c>
      <c r="G77" s="390"/>
      <c r="H77" s="392"/>
      <c r="I77" s="63">
        <f t="shared" si="75"/>
        <v>0</v>
      </c>
      <c r="J77" s="5"/>
      <c r="K77" s="24" t="s">
        <v>19</v>
      </c>
      <c r="L77" s="390"/>
      <c r="M77" s="391"/>
      <c r="N77" s="391"/>
      <c r="O77" s="392"/>
      <c r="P77" s="61">
        <f t="shared" si="76"/>
        <v>0</v>
      </c>
      <c r="Q77" s="390"/>
      <c r="R77" s="397"/>
      <c r="S77" s="65">
        <f t="shared" si="77"/>
        <v>0</v>
      </c>
      <c r="T77" s="5"/>
    </row>
    <row r="78" spans="1:20">
      <c r="A78" s="11" t="s">
        <v>20</v>
      </c>
      <c r="B78" s="390"/>
      <c r="C78" s="391"/>
      <c r="D78" s="391"/>
      <c r="E78" s="392"/>
      <c r="F78" s="55">
        <f t="shared" si="74"/>
        <v>0</v>
      </c>
      <c r="G78" s="390"/>
      <c r="H78" s="392"/>
      <c r="I78" s="57">
        <f t="shared" si="75"/>
        <v>0</v>
      </c>
      <c r="J78" s="5"/>
      <c r="K78" s="23" t="s">
        <v>20</v>
      </c>
      <c r="L78" s="390"/>
      <c r="M78" s="391"/>
      <c r="N78" s="391"/>
      <c r="O78" s="392"/>
      <c r="P78" s="58">
        <f t="shared" si="76"/>
        <v>0</v>
      </c>
      <c r="Q78" s="390"/>
      <c r="R78" s="397"/>
      <c r="S78" s="60">
        <f t="shared" si="77"/>
        <v>0</v>
      </c>
      <c r="T78" s="5"/>
    </row>
    <row r="79" spans="1:20" ht="15" thickBot="1">
      <c r="A79" s="13" t="s">
        <v>11</v>
      </c>
      <c r="B79" s="393"/>
      <c r="C79" s="394"/>
      <c r="D79" s="394"/>
      <c r="E79" s="395"/>
      <c r="F79" s="66">
        <f t="shared" si="74"/>
        <v>0</v>
      </c>
      <c r="G79" s="393"/>
      <c r="H79" s="395"/>
      <c r="I79" s="68">
        <f t="shared" si="75"/>
        <v>0</v>
      </c>
      <c r="J79" s="5"/>
      <c r="K79" s="25" t="s">
        <v>11</v>
      </c>
      <c r="L79" s="393"/>
      <c r="M79" s="394"/>
      <c r="N79" s="394"/>
      <c r="O79" s="395"/>
      <c r="P79" s="66">
        <f t="shared" si="76"/>
        <v>0</v>
      </c>
      <c r="Q79" s="393"/>
      <c r="R79" s="398"/>
      <c r="S79" s="70">
        <f t="shared" si="77"/>
        <v>0</v>
      </c>
      <c r="T79" s="5"/>
    </row>
    <row r="80" spans="1:20" ht="15">
      <c r="A80" s="14" t="s">
        <v>26</v>
      </c>
      <c r="B80" s="71">
        <f>SUM(B59:B75)</f>
        <v>0</v>
      </c>
      <c r="C80" s="71">
        <f t="shared" ref="C80:I80" si="78">SUM(C59:C75)</f>
        <v>0</v>
      </c>
      <c r="D80" s="71">
        <f t="shared" si="78"/>
        <v>0</v>
      </c>
      <c r="E80" s="71">
        <f t="shared" si="78"/>
        <v>0</v>
      </c>
      <c r="F80" s="71">
        <f t="shared" si="78"/>
        <v>13867.264521625759</v>
      </c>
      <c r="G80" s="71">
        <f t="shared" si="78"/>
        <v>0</v>
      </c>
      <c r="H80" s="72">
        <f t="shared" si="78"/>
        <v>0</v>
      </c>
      <c r="I80" s="44">
        <f t="shared" si="78"/>
        <v>13867.264521625759</v>
      </c>
      <c r="J80" s="5"/>
      <c r="K80" s="26" t="s">
        <v>26</v>
      </c>
      <c r="L80" s="71">
        <f>SUM(L59:L75)</f>
        <v>0</v>
      </c>
      <c r="M80" s="71">
        <f t="shared" ref="M80:S80" si="79">SUM(M59:M75)</f>
        <v>0</v>
      </c>
      <c r="N80" s="71">
        <f t="shared" si="79"/>
        <v>0</v>
      </c>
      <c r="O80" s="71">
        <f t="shared" si="79"/>
        <v>0</v>
      </c>
      <c r="P80" s="71">
        <f t="shared" si="79"/>
        <v>5073.1369412806707</v>
      </c>
      <c r="Q80" s="71">
        <f t="shared" si="79"/>
        <v>0</v>
      </c>
      <c r="R80" s="72">
        <f t="shared" si="79"/>
        <v>0</v>
      </c>
      <c r="S80" s="73">
        <f t="shared" si="79"/>
        <v>5073.1369412806707</v>
      </c>
      <c r="T80" s="5"/>
    </row>
    <row r="81" spans="1:45" s="2" customFormat="1" ht="15" thickBot="1">
      <c r="A81" s="15" t="s">
        <v>100</v>
      </c>
      <c r="B81" s="100">
        <f>IF($I80=0,"-",B80/$I80)</f>
        <v>0</v>
      </c>
      <c r="C81" s="100">
        <f t="shared" ref="C81:H81" si="80">IF($I80=0,"-",C80/$I80)</f>
        <v>0</v>
      </c>
      <c r="D81" s="100">
        <f t="shared" si="80"/>
        <v>0</v>
      </c>
      <c r="E81" s="100">
        <f t="shared" si="80"/>
        <v>0</v>
      </c>
      <c r="F81" s="100">
        <f t="shared" si="80"/>
        <v>1</v>
      </c>
      <c r="G81" s="100">
        <f t="shared" si="80"/>
        <v>0</v>
      </c>
      <c r="H81" s="100">
        <f t="shared" si="80"/>
        <v>0</v>
      </c>
      <c r="I81" s="102">
        <f>SUM(B81:H81)</f>
        <v>1</v>
      </c>
      <c r="K81" s="27" t="s">
        <v>100</v>
      </c>
      <c r="L81" s="76">
        <f>IF($S80=0,"-",L80/$S80)</f>
        <v>0</v>
      </c>
      <c r="M81" s="76">
        <f t="shared" ref="M81:R81" si="81">IF($S80=0,"-",M80/$S80)</f>
        <v>0</v>
      </c>
      <c r="N81" s="76">
        <f t="shared" si="81"/>
        <v>0</v>
      </c>
      <c r="O81" s="76">
        <f t="shared" si="81"/>
        <v>0</v>
      </c>
      <c r="P81" s="76">
        <f t="shared" si="81"/>
        <v>1</v>
      </c>
      <c r="Q81" s="76">
        <f t="shared" si="81"/>
        <v>0</v>
      </c>
      <c r="R81" s="77">
        <f t="shared" si="81"/>
        <v>0</v>
      </c>
      <c r="S81" s="78">
        <f>SUM(L81:R81)</f>
        <v>1</v>
      </c>
    </row>
    <row r="82" spans="1:45" ht="15" thickBot="1">
      <c r="A82" s="16"/>
      <c r="B82" s="16"/>
      <c r="C82" s="16"/>
      <c r="D82" s="16"/>
      <c r="E82" s="16"/>
      <c r="F82" s="16"/>
      <c r="G82" s="16"/>
      <c r="H82" s="16"/>
      <c r="I82" s="16"/>
      <c r="K82" s="16"/>
    </row>
    <row r="83" spans="1:45" ht="28.5" customHeight="1">
      <c r="A83" s="435" t="s">
        <v>51</v>
      </c>
      <c r="B83" s="37" t="s">
        <v>0</v>
      </c>
      <c r="C83" s="37" t="s">
        <v>1</v>
      </c>
      <c r="D83" s="37" t="s">
        <v>2</v>
      </c>
      <c r="E83" s="37" t="s">
        <v>3</v>
      </c>
      <c r="F83" s="37" t="s">
        <v>27</v>
      </c>
      <c r="G83" s="37" t="s">
        <v>4</v>
      </c>
      <c r="H83" s="37" t="s">
        <v>5</v>
      </c>
      <c r="I83" s="38" t="s">
        <v>6</v>
      </c>
      <c r="K83" s="375" t="s">
        <v>51</v>
      </c>
      <c r="L83" s="39" t="s">
        <v>0</v>
      </c>
      <c r="M83" s="39" t="s">
        <v>1</v>
      </c>
      <c r="N83" s="39" t="s">
        <v>2</v>
      </c>
      <c r="O83" s="39" t="s">
        <v>3</v>
      </c>
      <c r="P83" s="39" t="s">
        <v>27</v>
      </c>
      <c r="Q83" s="39" t="s">
        <v>4</v>
      </c>
      <c r="R83" s="39" t="s">
        <v>5</v>
      </c>
      <c r="S83" s="40" t="s">
        <v>6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06"/>
      <c r="AS83"/>
    </row>
    <row r="84" spans="1:45" ht="15" customHeight="1">
      <c r="A84" s="436" t="s">
        <v>51</v>
      </c>
      <c r="B84" s="372" t="s">
        <v>109</v>
      </c>
      <c r="C84" s="373"/>
      <c r="D84" s="373"/>
      <c r="E84" s="373"/>
      <c r="F84" s="373"/>
      <c r="G84" s="373"/>
      <c r="H84" s="373"/>
      <c r="I84" s="374"/>
      <c r="K84" s="376" t="s">
        <v>51</v>
      </c>
      <c r="L84" s="369" t="s">
        <v>109</v>
      </c>
      <c r="M84" s="370"/>
      <c r="N84" s="370"/>
      <c r="O84" s="370"/>
      <c r="P84" s="370"/>
      <c r="Q84" s="370"/>
      <c r="R84" s="370"/>
      <c r="S84" s="371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07"/>
      <c r="AS84"/>
    </row>
    <row r="85" spans="1:45" ht="15">
      <c r="A85" s="7" t="s">
        <v>7</v>
      </c>
      <c r="B85" s="42">
        <f t="shared" ref="B85:E105" si="82">B579+B605+B631</f>
        <v>30.444144864936895</v>
      </c>
      <c r="C85" s="42">
        <f t="shared" si="82"/>
        <v>0</v>
      </c>
      <c r="D85" s="42">
        <f t="shared" si="82"/>
        <v>4.8546213243040421</v>
      </c>
      <c r="E85" s="42">
        <f t="shared" si="82"/>
        <v>0</v>
      </c>
      <c r="F85" s="42">
        <f t="shared" ref="F85:H85" si="83">F579+F605+F631</f>
        <v>0</v>
      </c>
      <c r="G85" s="42">
        <f t="shared" si="83"/>
        <v>0</v>
      </c>
      <c r="H85" s="42">
        <f t="shared" si="83"/>
        <v>0</v>
      </c>
      <c r="I85" s="44">
        <f>SUM(B85:H85)</f>
        <v>35.298766189240936</v>
      </c>
      <c r="J85" s="5"/>
      <c r="K85" s="28" t="s">
        <v>7</v>
      </c>
      <c r="L85" s="42">
        <f t="shared" ref="L85:O105" si="84">L579+L605+L631</f>
        <v>30.444144864936895</v>
      </c>
      <c r="M85" s="42">
        <f t="shared" si="84"/>
        <v>0</v>
      </c>
      <c r="N85" s="42">
        <f t="shared" si="84"/>
        <v>4.8546213243040421</v>
      </c>
      <c r="O85" s="42">
        <f t="shared" si="84"/>
        <v>0</v>
      </c>
      <c r="P85" s="42">
        <f t="shared" ref="P85:R85" si="85">P579+P605+P631</f>
        <v>1.0716834135618072E-2</v>
      </c>
      <c r="Q85" s="42">
        <f t="shared" si="85"/>
        <v>0</v>
      </c>
      <c r="R85" s="42">
        <f t="shared" si="85"/>
        <v>0</v>
      </c>
      <c r="S85" s="83">
        <f>SUM(L85:R85)</f>
        <v>35.309483023376558</v>
      </c>
      <c r="T85" s="5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08"/>
      <c r="AS85"/>
    </row>
    <row r="86" spans="1:45" ht="15">
      <c r="A86" s="8" t="s">
        <v>8</v>
      </c>
      <c r="B86" s="48">
        <f t="shared" si="82"/>
        <v>20.790336451869223</v>
      </c>
      <c r="C86" s="48">
        <f t="shared" si="82"/>
        <v>0</v>
      </c>
      <c r="D86" s="48">
        <f t="shared" si="82"/>
        <v>4.6368722684779797</v>
      </c>
      <c r="E86" s="48">
        <f t="shared" si="82"/>
        <v>0</v>
      </c>
      <c r="F86" s="48">
        <f t="shared" ref="F86:H86" si="86">F580+F606+F632</f>
        <v>0</v>
      </c>
      <c r="G86" s="48">
        <f t="shared" si="86"/>
        <v>0</v>
      </c>
      <c r="H86" s="48">
        <f t="shared" si="86"/>
        <v>0</v>
      </c>
      <c r="I86" s="50">
        <f t="shared" ref="I86:I105" si="87">SUM(B86:H86)</f>
        <v>25.427208720347203</v>
      </c>
      <c r="J86" s="5"/>
      <c r="K86" s="20" t="s">
        <v>8</v>
      </c>
      <c r="L86" s="51">
        <f t="shared" si="84"/>
        <v>20.790336451869223</v>
      </c>
      <c r="M86" s="51">
        <f t="shared" si="84"/>
        <v>0</v>
      </c>
      <c r="N86" s="51">
        <f t="shared" si="84"/>
        <v>4.6368722684779797</v>
      </c>
      <c r="O86" s="51">
        <f t="shared" si="84"/>
        <v>0</v>
      </c>
      <c r="P86" s="51">
        <f t="shared" ref="P86:R86" si="88">P580+P606+P632</f>
        <v>0</v>
      </c>
      <c r="Q86" s="51">
        <f t="shared" si="88"/>
        <v>0</v>
      </c>
      <c r="R86" s="51">
        <f t="shared" si="88"/>
        <v>0</v>
      </c>
      <c r="S86" s="53">
        <f t="shared" ref="S86:S105" si="89">SUM(L86:R86)</f>
        <v>25.427208720347203</v>
      </c>
      <c r="T86" s="5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08"/>
      <c r="AS86"/>
    </row>
    <row r="87" spans="1:45" ht="15">
      <c r="A87" s="9" t="s">
        <v>10</v>
      </c>
      <c r="B87" s="45">
        <f t="shared" si="82"/>
        <v>32.424640548488526</v>
      </c>
      <c r="C87" s="45">
        <f t="shared" si="82"/>
        <v>0</v>
      </c>
      <c r="D87" s="45">
        <f t="shared" si="82"/>
        <v>0.43532500713869637</v>
      </c>
      <c r="E87" s="45">
        <f t="shared" si="82"/>
        <v>0</v>
      </c>
      <c r="F87" s="45">
        <f t="shared" ref="F87:H87" si="90">F581+F607+F633</f>
        <v>0</v>
      </c>
      <c r="G87" s="45">
        <f t="shared" si="90"/>
        <v>0</v>
      </c>
      <c r="H87" s="45">
        <f t="shared" si="90"/>
        <v>0</v>
      </c>
      <c r="I87" s="44">
        <f t="shared" si="87"/>
        <v>32.85996555562722</v>
      </c>
      <c r="J87" s="5"/>
      <c r="K87" s="21" t="s">
        <v>10</v>
      </c>
      <c r="L87" s="45">
        <f t="shared" si="84"/>
        <v>32.424640548488526</v>
      </c>
      <c r="M87" s="45">
        <f t="shared" si="84"/>
        <v>0</v>
      </c>
      <c r="N87" s="45">
        <f t="shared" si="84"/>
        <v>0.43532500713869637</v>
      </c>
      <c r="O87" s="45">
        <f t="shared" si="84"/>
        <v>0</v>
      </c>
      <c r="P87" s="45">
        <f t="shared" ref="P87:R87" si="91">P581+P607+P633</f>
        <v>0</v>
      </c>
      <c r="Q87" s="45">
        <f t="shared" si="91"/>
        <v>0</v>
      </c>
      <c r="R87" s="45">
        <f t="shared" si="91"/>
        <v>0</v>
      </c>
      <c r="S87" s="47">
        <f t="shared" si="89"/>
        <v>32.85996555562722</v>
      </c>
      <c r="T87" s="5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08"/>
      <c r="AS87"/>
    </row>
    <row r="88" spans="1:45" ht="15">
      <c r="A88" s="8" t="s">
        <v>53</v>
      </c>
      <c r="B88" s="48">
        <f t="shared" si="82"/>
        <v>0</v>
      </c>
      <c r="C88" s="48">
        <f t="shared" si="82"/>
        <v>0</v>
      </c>
      <c r="D88" s="48">
        <f t="shared" si="82"/>
        <v>0</v>
      </c>
      <c r="E88" s="48">
        <f t="shared" si="82"/>
        <v>0</v>
      </c>
      <c r="F88" s="48">
        <f t="shared" ref="F88:H88" si="92">F582+F608+F634</f>
        <v>0</v>
      </c>
      <c r="G88" s="48">
        <f t="shared" si="92"/>
        <v>0</v>
      </c>
      <c r="H88" s="48">
        <f t="shared" si="92"/>
        <v>0</v>
      </c>
      <c r="I88" s="50">
        <f t="shared" si="87"/>
        <v>0</v>
      </c>
      <c r="J88" s="5"/>
      <c r="K88" s="20" t="s">
        <v>53</v>
      </c>
      <c r="L88" s="51">
        <f t="shared" si="84"/>
        <v>0</v>
      </c>
      <c r="M88" s="51">
        <f t="shared" si="84"/>
        <v>0</v>
      </c>
      <c r="N88" s="51">
        <f t="shared" si="84"/>
        <v>0</v>
      </c>
      <c r="O88" s="51">
        <f t="shared" si="84"/>
        <v>0</v>
      </c>
      <c r="P88" s="51">
        <f t="shared" ref="P88:R88" si="93">P582+P608+P634</f>
        <v>0</v>
      </c>
      <c r="Q88" s="51">
        <f t="shared" si="93"/>
        <v>0</v>
      </c>
      <c r="R88" s="51">
        <f t="shared" si="93"/>
        <v>0</v>
      </c>
      <c r="S88" s="53">
        <f t="shared" si="89"/>
        <v>0</v>
      </c>
      <c r="T88" s="5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08"/>
      <c r="AS88"/>
    </row>
    <row r="89" spans="1:45" ht="15">
      <c r="A89" s="9" t="s">
        <v>16</v>
      </c>
      <c r="B89" s="45">
        <f t="shared" si="82"/>
        <v>462.00985115867024</v>
      </c>
      <c r="C89" s="45">
        <f t="shared" si="82"/>
        <v>16.811015402397771</v>
      </c>
      <c r="D89" s="45">
        <f t="shared" si="82"/>
        <v>44.723889016234828</v>
      </c>
      <c r="E89" s="45">
        <f t="shared" si="82"/>
        <v>7.9418762224381565</v>
      </c>
      <c r="F89" s="45">
        <f t="shared" ref="F89:H89" si="94">F583+F609+F635</f>
        <v>0</v>
      </c>
      <c r="G89" s="45">
        <f t="shared" si="94"/>
        <v>0</v>
      </c>
      <c r="H89" s="45">
        <f t="shared" si="94"/>
        <v>0</v>
      </c>
      <c r="I89" s="44">
        <f t="shared" si="87"/>
        <v>531.48663179974096</v>
      </c>
      <c r="J89" s="5"/>
      <c r="K89" s="21" t="s">
        <v>16</v>
      </c>
      <c r="L89" s="45">
        <f t="shared" si="84"/>
        <v>462.00985115867024</v>
      </c>
      <c r="M89" s="45">
        <f t="shared" si="84"/>
        <v>16.811015402397771</v>
      </c>
      <c r="N89" s="45">
        <f t="shared" si="84"/>
        <v>44.723889016234828</v>
      </c>
      <c r="O89" s="45">
        <f t="shared" si="84"/>
        <v>7.9418762224381565</v>
      </c>
      <c r="P89" s="45">
        <f t="shared" ref="P89:R89" si="95">P583+P609+P635</f>
        <v>0</v>
      </c>
      <c r="Q89" s="45">
        <f t="shared" si="95"/>
        <v>0</v>
      </c>
      <c r="R89" s="45">
        <f t="shared" si="95"/>
        <v>0</v>
      </c>
      <c r="S89" s="47">
        <f t="shared" si="89"/>
        <v>531.48663179974096</v>
      </c>
      <c r="T89" s="5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08"/>
      <c r="AS89"/>
    </row>
    <row r="90" spans="1:45" ht="15">
      <c r="A90" s="8" t="s">
        <v>65</v>
      </c>
      <c r="B90" s="48">
        <f t="shared" si="82"/>
        <v>3984.3319093630894</v>
      </c>
      <c r="C90" s="48">
        <f t="shared" si="82"/>
        <v>13.4361834906789</v>
      </c>
      <c r="D90" s="48">
        <f t="shared" si="82"/>
        <v>445.59498612253878</v>
      </c>
      <c r="E90" s="48">
        <f t="shared" si="82"/>
        <v>0</v>
      </c>
      <c r="F90" s="48">
        <f t="shared" ref="F90:H90" si="96">F584+F610+F636</f>
        <v>0</v>
      </c>
      <c r="G90" s="48">
        <f t="shared" si="96"/>
        <v>0</v>
      </c>
      <c r="H90" s="48">
        <f t="shared" si="96"/>
        <v>0</v>
      </c>
      <c r="I90" s="50">
        <f t="shared" si="87"/>
        <v>4443.3630789763074</v>
      </c>
      <c r="J90" s="5"/>
      <c r="K90" s="20" t="s">
        <v>65</v>
      </c>
      <c r="L90" s="51">
        <f t="shared" si="84"/>
        <v>3984.3319093630894</v>
      </c>
      <c r="M90" s="51">
        <f t="shared" si="84"/>
        <v>13.4361834906789</v>
      </c>
      <c r="N90" s="51">
        <f t="shared" si="84"/>
        <v>445.59498612253878</v>
      </c>
      <c r="O90" s="51">
        <f t="shared" si="84"/>
        <v>0</v>
      </c>
      <c r="P90" s="51">
        <f t="shared" ref="P90:R90" si="97">P584+P610+P636</f>
        <v>0</v>
      </c>
      <c r="Q90" s="51">
        <f t="shared" si="97"/>
        <v>0</v>
      </c>
      <c r="R90" s="51">
        <f t="shared" si="97"/>
        <v>0</v>
      </c>
      <c r="S90" s="53">
        <f t="shared" si="89"/>
        <v>4443.3630789763074</v>
      </c>
      <c r="T90" s="5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08"/>
      <c r="AS90"/>
    </row>
    <row r="91" spans="1:45" ht="15">
      <c r="A91" s="9" t="s">
        <v>55</v>
      </c>
      <c r="B91" s="45">
        <f t="shared" si="82"/>
        <v>0</v>
      </c>
      <c r="C91" s="45">
        <f t="shared" si="82"/>
        <v>9.6582190249452179E-2</v>
      </c>
      <c r="D91" s="45">
        <f t="shared" si="82"/>
        <v>0.11273952826578475</v>
      </c>
      <c r="E91" s="45">
        <f t="shared" si="82"/>
        <v>57.278940344920009</v>
      </c>
      <c r="F91" s="45">
        <f t="shared" ref="F91:H91" si="98">F585+F611+F637</f>
        <v>185.1295298091581</v>
      </c>
      <c r="G91" s="45">
        <f t="shared" si="98"/>
        <v>0</v>
      </c>
      <c r="H91" s="45">
        <f t="shared" si="98"/>
        <v>0</v>
      </c>
      <c r="I91" s="44">
        <f t="shared" si="87"/>
        <v>242.61779187259333</v>
      </c>
      <c r="J91" s="5"/>
      <c r="K91" s="21" t="s">
        <v>55</v>
      </c>
      <c r="L91" s="45">
        <f t="shared" si="84"/>
        <v>0</v>
      </c>
      <c r="M91" s="45">
        <f t="shared" si="84"/>
        <v>9.6582190249452179E-2</v>
      </c>
      <c r="N91" s="45">
        <f t="shared" si="84"/>
        <v>0.11273952826578475</v>
      </c>
      <c r="O91" s="45">
        <f t="shared" si="84"/>
        <v>57.278940344920009</v>
      </c>
      <c r="P91" s="45">
        <f t="shared" ref="P91:R91" si="99">P585+P611+P637</f>
        <v>4691.1919708254491</v>
      </c>
      <c r="Q91" s="45">
        <f t="shared" si="99"/>
        <v>0</v>
      </c>
      <c r="R91" s="45">
        <f t="shared" si="99"/>
        <v>0</v>
      </c>
      <c r="S91" s="47">
        <f t="shared" si="89"/>
        <v>4748.6802328888843</v>
      </c>
      <c r="T91" s="5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08"/>
      <c r="AS91"/>
    </row>
    <row r="92" spans="1:45" ht="15">
      <c r="A92" s="8" t="s">
        <v>12</v>
      </c>
      <c r="B92" s="48">
        <f t="shared" si="82"/>
        <v>0</v>
      </c>
      <c r="C92" s="48">
        <f t="shared" si="82"/>
        <v>0</v>
      </c>
      <c r="D92" s="48">
        <f t="shared" si="82"/>
        <v>1.7721319009880016E-2</v>
      </c>
      <c r="E92" s="48">
        <f t="shared" si="82"/>
        <v>8.4002390063878494</v>
      </c>
      <c r="F92" s="48">
        <f t="shared" ref="F92:H92" si="100">F586+F612+F638</f>
        <v>0</v>
      </c>
      <c r="G92" s="48">
        <f t="shared" si="100"/>
        <v>0</v>
      </c>
      <c r="H92" s="48">
        <f t="shared" si="100"/>
        <v>0</v>
      </c>
      <c r="I92" s="50">
        <f t="shared" si="87"/>
        <v>8.4179603253977291</v>
      </c>
      <c r="J92" s="5"/>
      <c r="K92" s="20" t="s">
        <v>12</v>
      </c>
      <c r="L92" s="51">
        <f t="shared" si="84"/>
        <v>0</v>
      </c>
      <c r="M92" s="51">
        <f t="shared" si="84"/>
        <v>0</v>
      </c>
      <c r="N92" s="51">
        <f t="shared" si="84"/>
        <v>1.7721319009880016E-2</v>
      </c>
      <c r="O92" s="51">
        <f t="shared" si="84"/>
        <v>8.4002390063878494</v>
      </c>
      <c r="P92" s="51">
        <f t="shared" ref="P92:R92" si="101">P586+P612+P638</f>
        <v>2362.7981510111454</v>
      </c>
      <c r="Q92" s="51">
        <f t="shared" si="101"/>
        <v>0</v>
      </c>
      <c r="R92" s="51">
        <f t="shared" si="101"/>
        <v>0</v>
      </c>
      <c r="S92" s="53">
        <f t="shared" si="89"/>
        <v>2371.2161113365432</v>
      </c>
      <c r="T92" s="5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08"/>
      <c r="AS92"/>
    </row>
    <row r="93" spans="1:45" ht="15">
      <c r="A93" s="9" t="s">
        <v>56</v>
      </c>
      <c r="B93" s="45">
        <f t="shared" si="82"/>
        <v>0</v>
      </c>
      <c r="C93" s="45">
        <f t="shared" si="82"/>
        <v>0</v>
      </c>
      <c r="D93" s="45">
        <f t="shared" si="82"/>
        <v>0</v>
      </c>
      <c r="E93" s="45">
        <f t="shared" si="82"/>
        <v>0</v>
      </c>
      <c r="F93" s="45">
        <f t="shared" ref="F93:H93" si="102">F587+F613+F639</f>
        <v>0</v>
      </c>
      <c r="G93" s="45">
        <f t="shared" si="102"/>
        <v>0</v>
      </c>
      <c r="H93" s="45">
        <f t="shared" si="102"/>
        <v>0</v>
      </c>
      <c r="I93" s="44">
        <f t="shared" si="87"/>
        <v>0</v>
      </c>
      <c r="J93" s="5"/>
      <c r="K93" s="21" t="s">
        <v>56</v>
      </c>
      <c r="L93" s="45">
        <f t="shared" si="84"/>
        <v>0</v>
      </c>
      <c r="M93" s="45">
        <f t="shared" si="84"/>
        <v>0</v>
      </c>
      <c r="N93" s="45">
        <f t="shared" si="84"/>
        <v>0</v>
      </c>
      <c r="O93" s="45">
        <f t="shared" si="84"/>
        <v>0</v>
      </c>
      <c r="P93" s="45">
        <f t="shared" ref="P93:R93" si="103">P587+P613+P639</f>
        <v>35.009668403696423</v>
      </c>
      <c r="Q93" s="45">
        <f t="shared" si="103"/>
        <v>0</v>
      </c>
      <c r="R93" s="45">
        <f t="shared" si="103"/>
        <v>0</v>
      </c>
      <c r="S93" s="47">
        <f t="shared" si="89"/>
        <v>35.009668403696423</v>
      </c>
      <c r="T93" s="5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08"/>
      <c r="AS93"/>
    </row>
    <row r="94" spans="1:45" ht="15">
      <c r="A94" s="8" t="s">
        <v>17</v>
      </c>
      <c r="B94" s="48">
        <f t="shared" si="82"/>
        <v>326.72021197967439</v>
      </c>
      <c r="C94" s="48">
        <f t="shared" si="82"/>
        <v>1.3434202719327855</v>
      </c>
      <c r="D94" s="48">
        <f t="shared" si="82"/>
        <v>43.183311882855442</v>
      </c>
      <c r="E94" s="48">
        <f t="shared" si="82"/>
        <v>4.5294779441085966</v>
      </c>
      <c r="F94" s="48">
        <f t="shared" ref="F94:H94" si="104">F588+F614+F640</f>
        <v>0</v>
      </c>
      <c r="G94" s="48">
        <f t="shared" si="104"/>
        <v>0</v>
      </c>
      <c r="H94" s="48">
        <f t="shared" si="104"/>
        <v>0</v>
      </c>
      <c r="I94" s="50">
        <f t="shared" si="87"/>
        <v>375.77642207857116</v>
      </c>
      <c r="J94" s="5"/>
      <c r="K94" s="20" t="s">
        <v>17</v>
      </c>
      <c r="L94" s="51">
        <f t="shared" si="84"/>
        <v>326.72021197967439</v>
      </c>
      <c r="M94" s="51">
        <f t="shared" si="84"/>
        <v>1.3434202719327855</v>
      </c>
      <c r="N94" s="51">
        <f t="shared" si="84"/>
        <v>43.183311882855442</v>
      </c>
      <c r="O94" s="51">
        <f t="shared" si="84"/>
        <v>4.5294779441085966</v>
      </c>
      <c r="P94" s="51">
        <f t="shared" ref="P94:R94" si="105">P588+P614+P640</f>
        <v>0</v>
      </c>
      <c r="Q94" s="51">
        <f t="shared" si="105"/>
        <v>0</v>
      </c>
      <c r="R94" s="51">
        <f t="shared" si="105"/>
        <v>0</v>
      </c>
      <c r="S94" s="53">
        <f t="shared" si="89"/>
        <v>375.77642207857116</v>
      </c>
      <c r="T94" s="5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08"/>
      <c r="AS94"/>
    </row>
    <row r="95" spans="1:45" ht="15">
      <c r="A95" s="9" t="s">
        <v>141</v>
      </c>
      <c r="B95" s="45">
        <f t="shared" si="82"/>
        <v>3639.2363993003109</v>
      </c>
      <c r="C95" s="45">
        <f t="shared" si="82"/>
        <v>196.71565601405115</v>
      </c>
      <c r="D95" s="45">
        <f t="shared" si="82"/>
        <v>251.34476448126063</v>
      </c>
      <c r="E95" s="45">
        <f t="shared" si="82"/>
        <v>30.209889581323203</v>
      </c>
      <c r="F95" s="45">
        <f t="shared" ref="F95:H95" si="106">F589+F615+F641</f>
        <v>0</v>
      </c>
      <c r="G95" s="45">
        <f t="shared" si="106"/>
        <v>0</v>
      </c>
      <c r="H95" s="45">
        <f t="shared" si="106"/>
        <v>0</v>
      </c>
      <c r="I95" s="44">
        <f t="shared" si="87"/>
        <v>4117.5067093769458</v>
      </c>
      <c r="J95" s="5"/>
      <c r="K95" s="21" t="s">
        <v>141</v>
      </c>
      <c r="L95" s="45">
        <f t="shared" si="84"/>
        <v>3639.2363993003109</v>
      </c>
      <c r="M95" s="45">
        <f t="shared" si="84"/>
        <v>196.71565601405115</v>
      </c>
      <c r="N95" s="45">
        <f t="shared" si="84"/>
        <v>251.34476448126063</v>
      </c>
      <c r="O95" s="45">
        <f t="shared" si="84"/>
        <v>30.209889581323203</v>
      </c>
      <c r="P95" s="45">
        <f t="shared" ref="P95:R95" si="107">P589+P615+P641</f>
        <v>0</v>
      </c>
      <c r="Q95" s="45">
        <f t="shared" si="107"/>
        <v>0</v>
      </c>
      <c r="R95" s="45">
        <f t="shared" si="107"/>
        <v>0</v>
      </c>
      <c r="S95" s="47">
        <f t="shared" si="89"/>
        <v>4117.5067093769458</v>
      </c>
      <c r="T95" s="5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08"/>
      <c r="AS95"/>
    </row>
    <row r="96" spans="1:45" ht="15">
      <c r="A96" s="8" t="s">
        <v>25</v>
      </c>
      <c r="B96" s="48">
        <f t="shared" si="82"/>
        <v>801.04727094294867</v>
      </c>
      <c r="C96" s="48">
        <f t="shared" si="82"/>
        <v>4.2600046166662478E-2</v>
      </c>
      <c r="D96" s="48">
        <f t="shared" si="82"/>
        <v>1646.5512425101549</v>
      </c>
      <c r="E96" s="48">
        <f t="shared" si="82"/>
        <v>1303.6686371319349</v>
      </c>
      <c r="F96" s="48">
        <f t="shared" ref="F96:H96" si="108">F590+F616+F642</f>
        <v>0</v>
      </c>
      <c r="G96" s="48">
        <f t="shared" si="108"/>
        <v>1061.3342685142363</v>
      </c>
      <c r="H96" s="48">
        <f t="shared" si="108"/>
        <v>0.40901441252402537</v>
      </c>
      <c r="I96" s="50">
        <f t="shared" si="87"/>
        <v>4813.0530335579651</v>
      </c>
      <c r="J96" s="5"/>
      <c r="K96" s="20" t="s">
        <v>25</v>
      </c>
      <c r="L96" s="51">
        <f t="shared" si="84"/>
        <v>801.04727094294867</v>
      </c>
      <c r="M96" s="51">
        <f t="shared" si="84"/>
        <v>4.2600046166662478E-2</v>
      </c>
      <c r="N96" s="51">
        <f t="shared" si="84"/>
        <v>1646.5512425101549</v>
      </c>
      <c r="O96" s="51">
        <f t="shared" si="84"/>
        <v>1303.6686371319349</v>
      </c>
      <c r="P96" s="51">
        <f t="shared" ref="P96:R96" si="109">P590+P616+P642</f>
        <v>514.24587888901954</v>
      </c>
      <c r="Q96" s="51">
        <f t="shared" si="109"/>
        <v>1061.3342685142363</v>
      </c>
      <c r="R96" s="51">
        <f t="shared" si="109"/>
        <v>0.40901441252402537</v>
      </c>
      <c r="S96" s="53">
        <f t="shared" si="89"/>
        <v>5327.298912446985</v>
      </c>
      <c r="T96" s="5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08"/>
      <c r="AS96"/>
    </row>
    <row r="97" spans="1:45" ht="15">
      <c r="A97" s="9" t="s">
        <v>24</v>
      </c>
      <c r="B97" s="45">
        <f t="shared" si="82"/>
        <v>398.54237854974048</v>
      </c>
      <c r="C97" s="45">
        <f t="shared" si="82"/>
        <v>0.83622919720104505</v>
      </c>
      <c r="D97" s="45">
        <f t="shared" si="82"/>
        <v>69.813024936528805</v>
      </c>
      <c r="E97" s="45">
        <f t="shared" si="82"/>
        <v>0</v>
      </c>
      <c r="F97" s="45">
        <f t="shared" ref="F97:H97" si="110">F591+F617+F643</f>
        <v>0</v>
      </c>
      <c r="G97" s="45">
        <f t="shared" si="110"/>
        <v>0</v>
      </c>
      <c r="H97" s="45">
        <f t="shared" si="110"/>
        <v>0</v>
      </c>
      <c r="I97" s="44">
        <f t="shared" si="87"/>
        <v>469.19163268347029</v>
      </c>
      <c r="J97" s="5"/>
      <c r="K97" s="21" t="s">
        <v>24</v>
      </c>
      <c r="L97" s="45">
        <f t="shared" si="84"/>
        <v>398.54237854974048</v>
      </c>
      <c r="M97" s="45">
        <f t="shared" si="84"/>
        <v>0.83622919720104505</v>
      </c>
      <c r="N97" s="45">
        <f t="shared" si="84"/>
        <v>69.813024936528805</v>
      </c>
      <c r="O97" s="45">
        <f t="shared" si="84"/>
        <v>0</v>
      </c>
      <c r="P97" s="45">
        <f t="shared" ref="P97:R97" si="111">P591+P617+P643</f>
        <v>0</v>
      </c>
      <c r="Q97" s="45">
        <f t="shared" si="111"/>
        <v>0</v>
      </c>
      <c r="R97" s="45">
        <f t="shared" si="111"/>
        <v>0</v>
      </c>
      <c r="S97" s="47">
        <f t="shared" si="89"/>
        <v>469.19163268347029</v>
      </c>
      <c r="T97" s="5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08"/>
      <c r="AS97"/>
    </row>
    <row r="98" spans="1:45" ht="15">
      <c r="A98" s="8" t="s">
        <v>57</v>
      </c>
      <c r="B98" s="48">
        <f t="shared" si="82"/>
        <v>2036.2135580870104</v>
      </c>
      <c r="C98" s="48">
        <f t="shared" si="82"/>
        <v>4.1685623292698724</v>
      </c>
      <c r="D98" s="48">
        <f t="shared" si="82"/>
        <v>194.6476303491263</v>
      </c>
      <c r="E98" s="48">
        <f t="shared" si="82"/>
        <v>0</v>
      </c>
      <c r="F98" s="48">
        <f t="shared" ref="F98:H98" si="112">F592+F618+F644</f>
        <v>0</v>
      </c>
      <c r="G98" s="48">
        <f t="shared" si="112"/>
        <v>0</v>
      </c>
      <c r="H98" s="48">
        <f t="shared" si="112"/>
        <v>0</v>
      </c>
      <c r="I98" s="50">
        <f t="shared" si="87"/>
        <v>2235.0297507654068</v>
      </c>
      <c r="J98" s="5"/>
      <c r="K98" s="20" t="s">
        <v>57</v>
      </c>
      <c r="L98" s="51">
        <f t="shared" si="84"/>
        <v>2036.2135580870104</v>
      </c>
      <c r="M98" s="51">
        <f t="shared" si="84"/>
        <v>4.1685623292698724</v>
      </c>
      <c r="N98" s="51">
        <f t="shared" si="84"/>
        <v>194.6476303491263</v>
      </c>
      <c r="O98" s="51">
        <f t="shared" si="84"/>
        <v>0</v>
      </c>
      <c r="P98" s="51">
        <f t="shared" ref="P98:R98" si="113">P592+P618+P644</f>
        <v>0</v>
      </c>
      <c r="Q98" s="51">
        <f t="shared" si="113"/>
        <v>0</v>
      </c>
      <c r="R98" s="51">
        <f t="shared" si="113"/>
        <v>0</v>
      </c>
      <c r="S98" s="53">
        <f t="shared" si="89"/>
        <v>2235.0297507654068</v>
      </c>
      <c r="T98" s="5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08"/>
      <c r="AS98"/>
    </row>
    <row r="99" spans="1:45" ht="15">
      <c r="A99" s="9" t="s">
        <v>22</v>
      </c>
      <c r="B99" s="45">
        <f t="shared" si="82"/>
        <v>146.93702116630882</v>
      </c>
      <c r="C99" s="45">
        <f t="shared" si="82"/>
        <v>0</v>
      </c>
      <c r="D99" s="45">
        <f t="shared" si="82"/>
        <v>23.643762099367617</v>
      </c>
      <c r="E99" s="45">
        <f t="shared" si="82"/>
        <v>2.5511218718519992E-2</v>
      </c>
      <c r="F99" s="45">
        <f t="shared" ref="F99:H99" si="114">F593+F619+F645</f>
        <v>3.57282158393188</v>
      </c>
      <c r="G99" s="45">
        <f t="shared" si="114"/>
        <v>0</v>
      </c>
      <c r="H99" s="45">
        <f t="shared" si="114"/>
        <v>0</v>
      </c>
      <c r="I99" s="44">
        <f t="shared" si="87"/>
        <v>174.17911606832683</v>
      </c>
      <c r="J99" s="5"/>
      <c r="K99" s="21" t="s">
        <v>22</v>
      </c>
      <c r="L99" s="45">
        <f t="shared" si="84"/>
        <v>146.93702116630882</v>
      </c>
      <c r="M99" s="45">
        <f t="shared" si="84"/>
        <v>0</v>
      </c>
      <c r="N99" s="45">
        <f t="shared" si="84"/>
        <v>23.643762099367617</v>
      </c>
      <c r="O99" s="45">
        <f t="shared" si="84"/>
        <v>2.5511218718519992E-2</v>
      </c>
      <c r="P99" s="45">
        <f t="shared" ref="P99:R99" si="115">P593+P619+P645</f>
        <v>27.908901329012568</v>
      </c>
      <c r="Q99" s="45">
        <f t="shared" si="115"/>
        <v>0</v>
      </c>
      <c r="R99" s="45">
        <f t="shared" si="115"/>
        <v>0</v>
      </c>
      <c r="S99" s="47">
        <f t="shared" si="89"/>
        <v>198.51519581340753</v>
      </c>
      <c r="T99" s="5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08"/>
      <c r="AS99"/>
    </row>
    <row r="100" spans="1:45" ht="15">
      <c r="A100" s="8" t="s">
        <v>21</v>
      </c>
      <c r="B100" s="48">
        <f t="shared" si="82"/>
        <v>48.43569239995206</v>
      </c>
      <c r="C100" s="48">
        <f t="shared" si="82"/>
        <v>0</v>
      </c>
      <c r="D100" s="48">
        <f t="shared" si="82"/>
        <v>0.8949103270115113</v>
      </c>
      <c r="E100" s="48">
        <f t="shared" si="82"/>
        <v>0</v>
      </c>
      <c r="F100" s="48">
        <f t="shared" ref="F100:H100" si="116">F594+F620+F646</f>
        <v>0</v>
      </c>
      <c r="G100" s="48">
        <f t="shared" si="116"/>
        <v>0</v>
      </c>
      <c r="H100" s="48">
        <f t="shared" si="116"/>
        <v>0</v>
      </c>
      <c r="I100" s="50">
        <f t="shared" si="87"/>
        <v>49.330602726963569</v>
      </c>
      <c r="J100" s="5"/>
      <c r="K100" s="20" t="s">
        <v>21</v>
      </c>
      <c r="L100" s="51">
        <f t="shared" si="84"/>
        <v>48.43569239995206</v>
      </c>
      <c r="M100" s="51">
        <f t="shared" si="84"/>
        <v>0</v>
      </c>
      <c r="N100" s="51">
        <f t="shared" si="84"/>
        <v>0.8949103270115113</v>
      </c>
      <c r="O100" s="51">
        <f t="shared" si="84"/>
        <v>0</v>
      </c>
      <c r="P100" s="51">
        <f t="shared" ref="P100:R100" si="117">P594+P620+P646</f>
        <v>0</v>
      </c>
      <c r="Q100" s="51">
        <f t="shared" si="117"/>
        <v>0</v>
      </c>
      <c r="R100" s="51">
        <f t="shared" si="117"/>
        <v>0</v>
      </c>
      <c r="S100" s="53">
        <f t="shared" si="89"/>
        <v>49.330602726963569</v>
      </c>
      <c r="T100" s="5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08"/>
      <c r="AS100"/>
    </row>
    <row r="101" spans="1:45" ht="15">
      <c r="A101" s="10" t="s">
        <v>61</v>
      </c>
      <c r="B101" s="45">
        <f t="shared" si="82"/>
        <v>344.42018046704783</v>
      </c>
      <c r="C101" s="45">
        <f t="shared" si="82"/>
        <v>0</v>
      </c>
      <c r="D101" s="45">
        <f t="shared" si="82"/>
        <v>153.08630234770968</v>
      </c>
      <c r="E101" s="45">
        <f t="shared" si="82"/>
        <v>0</v>
      </c>
      <c r="F101" s="45">
        <f t="shared" ref="F101:H101" si="118">F595+F621+F647</f>
        <v>0</v>
      </c>
      <c r="G101" s="45">
        <f t="shared" si="118"/>
        <v>0</v>
      </c>
      <c r="H101" s="45">
        <f t="shared" si="118"/>
        <v>0</v>
      </c>
      <c r="I101" s="44">
        <f t="shared" si="87"/>
        <v>497.50648281475753</v>
      </c>
      <c r="J101" s="5"/>
      <c r="K101" s="22" t="s">
        <v>61</v>
      </c>
      <c r="L101" s="45">
        <f t="shared" si="84"/>
        <v>344.42018046704783</v>
      </c>
      <c r="M101" s="45">
        <f t="shared" si="84"/>
        <v>0</v>
      </c>
      <c r="N101" s="45">
        <f t="shared" si="84"/>
        <v>153.08630234770968</v>
      </c>
      <c r="O101" s="45">
        <f t="shared" si="84"/>
        <v>0</v>
      </c>
      <c r="P101" s="45">
        <f t="shared" ref="P101:R101" si="119">P595+P621+P647</f>
        <v>0</v>
      </c>
      <c r="Q101" s="45">
        <f t="shared" si="119"/>
        <v>0</v>
      </c>
      <c r="R101" s="45">
        <f t="shared" si="119"/>
        <v>0</v>
      </c>
      <c r="S101" s="47">
        <f t="shared" si="89"/>
        <v>497.50648281475753</v>
      </c>
      <c r="T101" s="5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08"/>
      <c r="AS101"/>
    </row>
    <row r="102" spans="1:45">
      <c r="A102" s="11" t="s">
        <v>23</v>
      </c>
      <c r="B102" s="55">
        <f t="shared" si="82"/>
        <v>344.42018046704783</v>
      </c>
      <c r="C102" s="55">
        <f t="shared" si="82"/>
        <v>0</v>
      </c>
      <c r="D102" s="55">
        <f t="shared" si="82"/>
        <v>153.08630234770968</v>
      </c>
      <c r="E102" s="55">
        <f t="shared" si="82"/>
        <v>0</v>
      </c>
      <c r="F102" s="55">
        <f t="shared" ref="F102:H102" si="120">F596+F622+F648</f>
        <v>0</v>
      </c>
      <c r="G102" s="55">
        <f t="shared" si="120"/>
        <v>0</v>
      </c>
      <c r="H102" s="55">
        <f t="shared" si="120"/>
        <v>0</v>
      </c>
      <c r="I102" s="57">
        <f t="shared" si="87"/>
        <v>497.50648281475753</v>
      </c>
      <c r="J102" s="5"/>
      <c r="K102" s="23" t="s">
        <v>23</v>
      </c>
      <c r="L102" s="58">
        <f t="shared" si="84"/>
        <v>344.42018046704783</v>
      </c>
      <c r="M102" s="58">
        <f t="shared" si="84"/>
        <v>0</v>
      </c>
      <c r="N102" s="58">
        <f t="shared" si="84"/>
        <v>153.08630234770968</v>
      </c>
      <c r="O102" s="58">
        <f t="shared" si="84"/>
        <v>0</v>
      </c>
      <c r="P102" s="58">
        <f t="shared" ref="P102:R102" si="121">P596+P622+P648</f>
        <v>0</v>
      </c>
      <c r="Q102" s="58">
        <f t="shared" si="121"/>
        <v>0</v>
      </c>
      <c r="R102" s="58">
        <f t="shared" si="121"/>
        <v>0</v>
      </c>
      <c r="S102" s="60">
        <f t="shared" si="89"/>
        <v>497.50648281475753</v>
      </c>
      <c r="T102" s="5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09"/>
      <c r="AS102"/>
    </row>
    <row r="103" spans="1:45">
      <c r="A103" s="12" t="s">
        <v>19</v>
      </c>
      <c r="B103" s="61">
        <f t="shared" si="82"/>
        <v>0</v>
      </c>
      <c r="C103" s="61">
        <f t="shared" si="82"/>
        <v>0</v>
      </c>
      <c r="D103" s="61">
        <f t="shared" si="82"/>
        <v>0</v>
      </c>
      <c r="E103" s="61">
        <f t="shared" si="82"/>
        <v>0</v>
      </c>
      <c r="F103" s="61">
        <f t="shared" ref="F103:H103" si="122">F597+F623+F649</f>
        <v>0</v>
      </c>
      <c r="G103" s="61">
        <f t="shared" si="122"/>
        <v>0</v>
      </c>
      <c r="H103" s="61">
        <f t="shared" si="122"/>
        <v>0</v>
      </c>
      <c r="I103" s="63">
        <f t="shared" si="87"/>
        <v>0</v>
      </c>
      <c r="J103" s="5"/>
      <c r="K103" s="24" t="s">
        <v>19</v>
      </c>
      <c r="L103" s="61">
        <f t="shared" si="84"/>
        <v>0</v>
      </c>
      <c r="M103" s="61">
        <f t="shared" si="84"/>
        <v>0</v>
      </c>
      <c r="N103" s="61">
        <f t="shared" si="84"/>
        <v>0</v>
      </c>
      <c r="O103" s="61">
        <f t="shared" si="84"/>
        <v>0</v>
      </c>
      <c r="P103" s="61">
        <f t="shared" ref="P103:R103" si="123">P597+P623+P649</f>
        <v>0</v>
      </c>
      <c r="Q103" s="61">
        <f t="shared" si="123"/>
        <v>0</v>
      </c>
      <c r="R103" s="61">
        <f t="shared" si="123"/>
        <v>0</v>
      </c>
      <c r="S103" s="65">
        <f t="shared" si="89"/>
        <v>0</v>
      </c>
      <c r="T103" s="5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09"/>
      <c r="AS103"/>
    </row>
    <row r="104" spans="1:45">
      <c r="A104" s="11" t="s">
        <v>20</v>
      </c>
      <c r="B104" s="55">
        <f t="shared" si="82"/>
        <v>0</v>
      </c>
      <c r="C104" s="55">
        <f t="shared" si="82"/>
        <v>0</v>
      </c>
      <c r="D104" s="55">
        <f t="shared" si="82"/>
        <v>0</v>
      </c>
      <c r="E104" s="55">
        <f t="shared" si="82"/>
        <v>0</v>
      </c>
      <c r="F104" s="55">
        <f t="shared" ref="F104:H104" si="124">F598+F624+F650</f>
        <v>0</v>
      </c>
      <c r="G104" s="55">
        <f t="shared" si="124"/>
        <v>0</v>
      </c>
      <c r="H104" s="55">
        <f t="shared" si="124"/>
        <v>0</v>
      </c>
      <c r="I104" s="57">
        <f t="shared" si="87"/>
        <v>0</v>
      </c>
      <c r="J104" s="5"/>
      <c r="K104" s="23" t="s">
        <v>20</v>
      </c>
      <c r="L104" s="58">
        <f t="shared" si="84"/>
        <v>0</v>
      </c>
      <c r="M104" s="58">
        <f t="shared" si="84"/>
        <v>0</v>
      </c>
      <c r="N104" s="58">
        <f t="shared" si="84"/>
        <v>0</v>
      </c>
      <c r="O104" s="58">
        <f t="shared" si="84"/>
        <v>0</v>
      </c>
      <c r="P104" s="58">
        <f t="shared" ref="P104:R104" si="125">P598+P624+P650</f>
        <v>0</v>
      </c>
      <c r="Q104" s="58">
        <f t="shared" si="125"/>
        <v>0</v>
      </c>
      <c r="R104" s="58">
        <f t="shared" si="125"/>
        <v>0</v>
      </c>
      <c r="S104" s="60">
        <f t="shared" si="89"/>
        <v>0</v>
      </c>
      <c r="T104" s="5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09"/>
      <c r="AS104"/>
    </row>
    <row r="105" spans="1:45" ht="15" thickBot="1">
      <c r="A105" s="13" t="s">
        <v>11</v>
      </c>
      <c r="B105" s="66">
        <f t="shared" si="82"/>
        <v>0</v>
      </c>
      <c r="C105" s="66">
        <f t="shared" si="82"/>
        <v>0</v>
      </c>
      <c r="D105" s="66">
        <f t="shared" si="82"/>
        <v>0</v>
      </c>
      <c r="E105" s="66">
        <f t="shared" si="82"/>
        <v>0</v>
      </c>
      <c r="F105" s="66">
        <f t="shared" ref="F105:H105" si="126">F599+F625+F651</f>
        <v>0</v>
      </c>
      <c r="G105" s="66">
        <f t="shared" si="126"/>
        <v>0</v>
      </c>
      <c r="H105" s="66">
        <f t="shared" si="126"/>
        <v>0</v>
      </c>
      <c r="I105" s="68">
        <f t="shared" si="87"/>
        <v>0</v>
      </c>
      <c r="J105" s="5"/>
      <c r="K105" s="25" t="s">
        <v>11</v>
      </c>
      <c r="L105" s="66">
        <f t="shared" si="84"/>
        <v>0</v>
      </c>
      <c r="M105" s="66">
        <f t="shared" si="84"/>
        <v>0</v>
      </c>
      <c r="N105" s="66">
        <f t="shared" si="84"/>
        <v>0</v>
      </c>
      <c r="O105" s="66">
        <f t="shared" si="84"/>
        <v>0</v>
      </c>
      <c r="P105" s="66">
        <f t="shared" ref="P105:R105" si="127">P599+P625+P651</f>
        <v>0</v>
      </c>
      <c r="Q105" s="66">
        <f t="shared" si="127"/>
        <v>0</v>
      </c>
      <c r="R105" s="66">
        <f t="shared" si="127"/>
        <v>0</v>
      </c>
      <c r="S105" s="70">
        <f t="shared" si="89"/>
        <v>0</v>
      </c>
      <c r="T105" s="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09"/>
      <c r="AS105"/>
    </row>
    <row r="106" spans="1:45" ht="15">
      <c r="A106" s="14" t="s">
        <v>26</v>
      </c>
      <c r="B106" s="71">
        <f>SUM(B85:B101)</f>
        <v>12271.553595280047</v>
      </c>
      <c r="C106" s="71">
        <f t="shared" ref="C106:I106" si="128">SUM(C85:C101)</f>
        <v>233.45024894194762</v>
      </c>
      <c r="D106" s="71">
        <f t="shared" si="128"/>
        <v>2883.541103519985</v>
      </c>
      <c r="E106" s="71">
        <f t="shared" si="128"/>
        <v>1412.0545714498312</v>
      </c>
      <c r="F106" s="71">
        <f t="shared" si="128"/>
        <v>188.70235139308997</v>
      </c>
      <c r="G106" s="71">
        <f t="shared" si="128"/>
        <v>1061.3342685142363</v>
      </c>
      <c r="H106" s="72">
        <f t="shared" si="128"/>
        <v>0.40901441252402537</v>
      </c>
      <c r="I106" s="44">
        <f t="shared" si="128"/>
        <v>18051.045153511666</v>
      </c>
      <c r="J106" s="5"/>
      <c r="K106" s="26" t="s">
        <v>26</v>
      </c>
      <c r="L106" s="71">
        <f>SUM(L85:L101)</f>
        <v>12271.553595280047</v>
      </c>
      <c r="M106" s="71">
        <f t="shared" ref="M106:S106" si="129">SUM(M85:M101)</f>
        <v>233.45024894194762</v>
      </c>
      <c r="N106" s="71">
        <f t="shared" si="129"/>
        <v>2883.541103519985</v>
      </c>
      <c r="O106" s="71">
        <f t="shared" si="129"/>
        <v>1412.0545714498312</v>
      </c>
      <c r="P106" s="71">
        <f t="shared" si="129"/>
        <v>7631.1652872924587</v>
      </c>
      <c r="Q106" s="71">
        <f t="shared" si="129"/>
        <v>1061.3342685142363</v>
      </c>
      <c r="R106" s="72">
        <f t="shared" si="129"/>
        <v>0.40901441252402537</v>
      </c>
      <c r="S106" s="73">
        <f t="shared" si="129"/>
        <v>25493.508089411036</v>
      </c>
      <c r="T106" s="5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08"/>
      <c r="AS106"/>
    </row>
    <row r="107" spans="1:45" s="2" customFormat="1" ht="15" thickBot="1">
      <c r="A107" s="17" t="s">
        <v>100</v>
      </c>
      <c r="B107" s="100">
        <f>IF($I106=0,"-",B106/$I106)</f>
        <v>0.67982510103536742</v>
      </c>
      <c r="C107" s="100">
        <f t="shared" ref="C107:H107" si="130">IF($I106=0,"-",C106/$I106)</f>
        <v>1.2932782947281698E-2</v>
      </c>
      <c r="D107" s="100">
        <f t="shared" si="130"/>
        <v>0.15974372004487608</v>
      </c>
      <c r="E107" s="100">
        <f t="shared" si="130"/>
        <v>7.8225640645252545E-2</v>
      </c>
      <c r="F107" s="100">
        <f t="shared" si="130"/>
        <v>1.0453818589910272E-2</v>
      </c>
      <c r="G107" s="100">
        <f t="shared" si="130"/>
        <v>5.8796277971071578E-2</v>
      </c>
      <c r="H107" s="101">
        <f t="shared" si="130"/>
        <v>2.2658766240161743E-5</v>
      </c>
      <c r="I107" s="102">
        <f>SUM(B107:H107)</f>
        <v>0.99999999999999978</v>
      </c>
      <c r="K107" s="27" t="s">
        <v>100</v>
      </c>
      <c r="L107" s="76">
        <f>IF($S106=0,"-",L106/$S106)</f>
        <v>0.48135994278391014</v>
      </c>
      <c r="M107" s="76">
        <f t="shared" ref="M107:R107" si="131">IF($S106=0,"-",M106/$S106)</f>
        <v>9.1572430174454225E-3</v>
      </c>
      <c r="N107" s="76">
        <f t="shared" si="131"/>
        <v>0.11310883905843035</v>
      </c>
      <c r="O107" s="76">
        <f t="shared" si="131"/>
        <v>5.5388790216609737E-2</v>
      </c>
      <c r="P107" s="76">
        <f t="shared" si="131"/>
        <v>0.29933759059476533</v>
      </c>
      <c r="Q107" s="76">
        <f t="shared" si="131"/>
        <v>4.1631550463432351E-2</v>
      </c>
      <c r="R107" s="77">
        <f t="shared" si="131"/>
        <v>1.6043865406421382E-5</v>
      </c>
      <c r="S107" s="78">
        <f>SUM(L107:R107)</f>
        <v>0.99999999999999978</v>
      </c>
      <c r="AI107" s="110"/>
    </row>
    <row r="108" spans="1:45" ht="15" thickBot="1">
      <c r="A108" s="18"/>
      <c r="B108" s="111"/>
      <c r="C108" s="111"/>
      <c r="D108" s="111"/>
      <c r="E108" s="111"/>
      <c r="F108" s="111"/>
      <c r="G108" s="111"/>
      <c r="H108" s="111"/>
      <c r="I108" s="111"/>
      <c r="K108" s="18"/>
      <c r="AI108" s="5"/>
      <c r="AS108"/>
    </row>
    <row r="109" spans="1:45" ht="28.5">
      <c r="A109" s="431" t="s">
        <v>29</v>
      </c>
      <c r="B109" s="37" t="s">
        <v>0</v>
      </c>
      <c r="C109" s="37" t="s">
        <v>1</v>
      </c>
      <c r="D109" s="37" t="s">
        <v>2</v>
      </c>
      <c r="E109" s="37" t="s">
        <v>3</v>
      </c>
      <c r="F109" s="37" t="s">
        <v>27</v>
      </c>
      <c r="G109" s="37" t="s">
        <v>4</v>
      </c>
      <c r="H109" s="37" t="s">
        <v>5</v>
      </c>
      <c r="I109" s="38" t="s">
        <v>6</v>
      </c>
      <c r="K109" s="381" t="s">
        <v>29</v>
      </c>
      <c r="L109" s="39" t="s">
        <v>0</v>
      </c>
      <c r="M109" s="39" t="s">
        <v>1</v>
      </c>
      <c r="N109" s="39" t="s">
        <v>2</v>
      </c>
      <c r="O109" s="39" t="s">
        <v>3</v>
      </c>
      <c r="P109" s="39" t="s">
        <v>27</v>
      </c>
      <c r="Q109" s="39" t="s">
        <v>4</v>
      </c>
      <c r="R109" s="39" t="s">
        <v>5</v>
      </c>
      <c r="S109" s="40" t="s">
        <v>6</v>
      </c>
      <c r="U109" s="383" t="s">
        <v>29</v>
      </c>
      <c r="V109" s="79" t="s">
        <v>69</v>
      </c>
      <c r="W109" s="79" t="s">
        <v>70</v>
      </c>
      <c r="X109" s="79" t="s">
        <v>4</v>
      </c>
      <c r="Y109" s="79" t="s">
        <v>1</v>
      </c>
      <c r="Z109" s="79" t="s">
        <v>2</v>
      </c>
      <c r="AA109" s="79" t="s">
        <v>3</v>
      </c>
      <c r="AB109" s="79" t="s">
        <v>52</v>
      </c>
      <c r="AC109" s="79" t="s">
        <v>64</v>
      </c>
      <c r="AD109" s="80" t="s">
        <v>72</v>
      </c>
      <c r="AE109" s="80" t="s">
        <v>79</v>
      </c>
      <c r="AF109" s="80" t="s">
        <v>73</v>
      </c>
      <c r="AG109" s="80" t="s">
        <v>80</v>
      </c>
      <c r="AH109" s="80" t="s">
        <v>81</v>
      </c>
      <c r="AI109" s="81" t="s">
        <v>60</v>
      </c>
      <c r="AS109"/>
    </row>
    <row r="110" spans="1:45" ht="15" customHeight="1">
      <c r="A110" s="432" t="s">
        <v>29</v>
      </c>
      <c r="B110" s="372" t="s">
        <v>109</v>
      </c>
      <c r="C110" s="373"/>
      <c r="D110" s="373"/>
      <c r="E110" s="373"/>
      <c r="F110" s="373"/>
      <c r="G110" s="373"/>
      <c r="H110" s="373"/>
      <c r="I110" s="374"/>
      <c r="K110" s="382" t="s">
        <v>29</v>
      </c>
      <c r="L110" s="369" t="s">
        <v>109</v>
      </c>
      <c r="M110" s="370"/>
      <c r="N110" s="370"/>
      <c r="O110" s="370"/>
      <c r="P110" s="370"/>
      <c r="Q110" s="370"/>
      <c r="R110" s="370"/>
      <c r="S110" s="371"/>
      <c r="U110" s="384" t="s">
        <v>29</v>
      </c>
      <c r="V110" s="379" t="s">
        <v>109</v>
      </c>
      <c r="W110" s="379"/>
      <c r="X110" s="379"/>
      <c r="Y110" s="379"/>
      <c r="Z110" s="379"/>
      <c r="AA110" s="379"/>
      <c r="AB110" s="379"/>
      <c r="AC110" s="379"/>
      <c r="AD110" s="379"/>
      <c r="AE110" s="379"/>
      <c r="AF110" s="379"/>
      <c r="AG110" s="379"/>
      <c r="AH110" s="379"/>
      <c r="AI110" s="380"/>
      <c r="AS110"/>
    </row>
    <row r="111" spans="1:45" ht="15">
      <c r="A111" s="7" t="s">
        <v>7</v>
      </c>
      <c r="B111" s="42">
        <v>0</v>
      </c>
      <c r="C111" s="42">
        <v>0</v>
      </c>
      <c r="D111" s="42">
        <v>0</v>
      </c>
      <c r="E111" s="42">
        <v>0</v>
      </c>
      <c r="F111" s="399"/>
      <c r="G111" s="42">
        <v>0</v>
      </c>
      <c r="H111" s="43">
        <v>0</v>
      </c>
      <c r="I111" s="44">
        <f>SUM(B111:H111)</f>
        <v>0</v>
      </c>
      <c r="J111" s="5"/>
      <c r="K111" s="28" t="s">
        <v>7</v>
      </c>
      <c r="L111" s="42">
        <v>0</v>
      </c>
      <c r="M111" s="42">
        <v>0</v>
      </c>
      <c r="N111" s="42">
        <v>0</v>
      </c>
      <c r="O111" s="42">
        <v>0</v>
      </c>
      <c r="P111" s="42">
        <v>0</v>
      </c>
      <c r="Q111" s="42">
        <v>0</v>
      </c>
      <c r="R111" s="82">
        <v>0</v>
      </c>
      <c r="S111" s="83">
        <f>SUM(L111:R111)</f>
        <v>0</v>
      </c>
      <c r="U111" s="29" t="s">
        <v>7</v>
      </c>
      <c r="V111" s="84">
        <v>0</v>
      </c>
      <c r="W111" s="84">
        <v>0</v>
      </c>
      <c r="X111" s="84">
        <v>0</v>
      </c>
      <c r="Y111" s="84">
        <v>0</v>
      </c>
      <c r="Z111" s="84">
        <v>0</v>
      </c>
      <c r="AA111" s="84">
        <v>0</v>
      </c>
      <c r="AB111" s="84">
        <v>0</v>
      </c>
      <c r="AC111" s="85">
        <v>0</v>
      </c>
      <c r="AD111" s="86">
        <v>0</v>
      </c>
      <c r="AE111" s="86">
        <v>0</v>
      </c>
      <c r="AF111" s="86">
        <v>0</v>
      </c>
      <c r="AG111" s="86">
        <v>0</v>
      </c>
      <c r="AH111" s="86">
        <v>0</v>
      </c>
      <c r="AI111" s="87">
        <f>SUM(V111:AC111)</f>
        <v>0</v>
      </c>
      <c r="AS111"/>
    </row>
    <row r="112" spans="1:45" ht="15">
      <c r="A112" s="8" t="s">
        <v>8</v>
      </c>
      <c r="B112" s="48">
        <v>0</v>
      </c>
      <c r="C112" s="48">
        <v>0</v>
      </c>
      <c r="D112" s="48">
        <v>0</v>
      </c>
      <c r="E112" s="48">
        <v>0</v>
      </c>
      <c r="F112" s="400"/>
      <c r="G112" s="48">
        <v>0</v>
      </c>
      <c r="H112" s="49">
        <v>0</v>
      </c>
      <c r="I112" s="50">
        <f t="shared" ref="I112:I131" si="132">SUM(B112:H112)</f>
        <v>0</v>
      </c>
      <c r="J112" s="5"/>
      <c r="K112" s="20" t="s">
        <v>8</v>
      </c>
      <c r="L112" s="51">
        <v>0</v>
      </c>
      <c r="M112" s="51">
        <v>0</v>
      </c>
      <c r="N112" s="51">
        <v>0</v>
      </c>
      <c r="O112" s="51">
        <v>0</v>
      </c>
      <c r="P112" s="51">
        <v>0</v>
      </c>
      <c r="Q112" s="51">
        <v>0</v>
      </c>
      <c r="R112" s="52">
        <v>0</v>
      </c>
      <c r="S112" s="53">
        <f t="shared" ref="S112:S131" si="133">SUM(L112:R112)</f>
        <v>0</v>
      </c>
      <c r="U112" s="30" t="s">
        <v>8</v>
      </c>
      <c r="V112" s="88">
        <v>0</v>
      </c>
      <c r="W112" s="88">
        <v>0</v>
      </c>
      <c r="X112" s="88">
        <v>0</v>
      </c>
      <c r="Y112" s="88">
        <v>0</v>
      </c>
      <c r="Z112" s="88">
        <v>0</v>
      </c>
      <c r="AA112" s="88">
        <v>0</v>
      </c>
      <c r="AB112" s="88">
        <v>0</v>
      </c>
      <c r="AC112" s="89">
        <v>0</v>
      </c>
      <c r="AD112" s="88">
        <v>0</v>
      </c>
      <c r="AE112" s="88">
        <v>0</v>
      </c>
      <c r="AF112" s="88">
        <v>0</v>
      </c>
      <c r="AG112" s="88">
        <v>0</v>
      </c>
      <c r="AH112" s="88">
        <v>0</v>
      </c>
      <c r="AI112" s="90">
        <f t="shared" ref="AI112:AI131" si="134">SUM(V112:AC112)</f>
        <v>0</v>
      </c>
      <c r="AS112"/>
    </row>
    <row r="113" spans="1:45" ht="15">
      <c r="A113" s="9" t="s">
        <v>10</v>
      </c>
      <c r="B113" s="45">
        <v>0</v>
      </c>
      <c r="C113" s="45">
        <v>0</v>
      </c>
      <c r="D113" s="45">
        <v>0</v>
      </c>
      <c r="E113" s="45">
        <v>0</v>
      </c>
      <c r="F113" s="400"/>
      <c r="G113" s="45">
        <v>0</v>
      </c>
      <c r="H113" s="54">
        <v>0</v>
      </c>
      <c r="I113" s="44">
        <f t="shared" si="132"/>
        <v>0</v>
      </c>
      <c r="J113" s="5"/>
      <c r="K113" s="21" t="s">
        <v>10</v>
      </c>
      <c r="L113" s="45">
        <v>0</v>
      </c>
      <c r="M113" s="45">
        <v>0</v>
      </c>
      <c r="N113" s="45">
        <v>0</v>
      </c>
      <c r="O113" s="45">
        <v>0</v>
      </c>
      <c r="P113" s="45">
        <v>0</v>
      </c>
      <c r="Q113" s="45">
        <v>0</v>
      </c>
      <c r="R113" s="46">
        <v>0</v>
      </c>
      <c r="S113" s="47">
        <f t="shared" si="133"/>
        <v>0</v>
      </c>
      <c r="U113" s="31" t="s">
        <v>10</v>
      </c>
      <c r="V113" s="84">
        <v>0</v>
      </c>
      <c r="W113" s="84">
        <v>0</v>
      </c>
      <c r="X113" s="84">
        <v>0</v>
      </c>
      <c r="Y113" s="84">
        <v>0</v>
      </c>
      <c r="Z113" s="84">
        <v>0</v>
      </c>
      <c r="AA113" s="84">
        <v>0</v>
      </c>
      <c r="AB113" s="84">
        <v>0</v>
      </c>
      <c r="AC113" s="85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7">
        <f t="shared" si="134"/>
        <v>0</v>
      </c>
      <c r="AS113"/>
    </row>
    <row r="114" spans="1:45" ht="15">
      <c r="A114" s="8" t="s">
        <v>53</v>
      </c>
      <c r="B114" s="48">
        <v>0</v>
      </c>
      <c r="C114" s="48">
        <v>0</v>
      </c>
      <c r="D114" s="48">
        <v>0</v>
      </c>
      <c r="E114" s="48">
        <v>0</v>
      </c>
      <c r="F114" s="400"/>
      <c r="G114" s="48">
        <v>0</v>
      </c>
      <c r="H114" s="49">
        <v>0</v>
      </c>
      <c r="I114" s="50">
        <f t="shared" si="132"/>
        <v>0</v>
      </c>
      <c r="J114" s="5"/>
      <c r="K114" s="20" t="s">
        <v>53</v>
      </c>
      <c r="L114" s="51">
        <v>0</v>
      </c>
      <c r="M114" s="51">
        <v>0</v>
      </c>
      <c r="N114" s="51">
        <v>0</v>
      </c>
      <c r="O114" s="51">
        <v>0</v>
      </c>
      <c r="P114" s="51">
        <v>0</v>
      </c>
      <c r="Q114" s="51">
        <v>0</v>
      </c>
      <c r="R114" s="52">
        <v>0</v>
      </c>
      <c r="S114" s="53">
        <f t="shared" si="133"/>
        <v>0</v>
      </c>
      <c r="U114" s="30" t="s">
        <v>53</v>
      </c>
      <c r="V114" s="88">
        <v>0</v>
      </c>
      <c r="W114" s="88">
        <v>0</v>
      </c>
      <c r="X114" s="88">
        <v>0</v>
      </c>
      <c r="Y114" s="88">
        <v>0</v>
      </c>
      <c r="Z114" s="88">
        <v>0</v>
      </c>
      <c r="AA114" s="88">
        <v>0</v>
      </c>
      <c r="AB114" s="88">
        <v>0</v>
      </c>
      <c r="AC114" s="89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90">
        <f t="shared" si="134"/>
        <v>0</v>
      </c>
      <c r="AS114"/>
    </row>
    <row r="115" spans="1:45" ht="15">
      <c r="A115" s="9" t="s">
        <v>16</v>
      </c>
      <c r="B115" s="45">
        <v>2.993847509580351E-3</v>
      </c>
      <c r="C115" s="45">
        <v>0</v>
      </c>
      <c r="D115" s="45">
        <v>0.44907712643705266</v>
      </c>
      <c r="E115" s="45">
        <v>0</v>
      </c>
      <c r="F115" s="400"/>
      <c r="G115" s="45">
        <v>0</v>
      </c>
      <c r="H115" s="54">
        <v>0</v>
      </c>
      <c r="I115" s="44">
        <f t="shared" si="132"/>
        <v>0.45207097394663304</v>
      </c>
      <c r="J115" s="5"/>
      <c r="K115" s="21" t="s">
        <v>16</v>
      </c>
      <c r="L115" s="45">
        <v>2.993847509580351E-3</v>
      </c>
      <c r="M115" s="45">
        <v>0</v>
      </c>
      <c r="N115" s="45">
        <v>0.44907712643705266</v>
      </c>
      <c r="O115" s="45">
        <v>0</v>
      </c>
      <c r="P115" s="45">
        <v>0</v>
      </c>
      <c r="Q115" s="45">
        <v>0</v>
      </c>
      <c r="R115" s="46">
        <v>0</v>
      </c>
      <c r="S115" s="47">
        <f t="shared" si="133"/>
        <v>0.45207097394663304</v>
      </c>
      <c r="U115" s="31" t="s">
        <v>16</v>
      </c>
      <c r="V115" s="84">
        <v>2.993847509580351E-3</v>
      </c>
      <c r="W115" s="84">
        <v>0</v>
      </c>
      <c r="X115" s="84">
        <v>0</v>
      </c>
      <c r="Y115" s="84">
        <v>0</v>
      </c>
      <c r="Z115" s="84">
        <v>0</v>
      </c>
      <c r="AA115" s="84">
        <v>0</v>
      </c>
      <c r="AB115" s="84">
        <v>0</v>
      </c>
      <c r="AC115" s="85">
        <v>0.44907712643705266</v>
      </c>
      <c r="AD115" s="86">
        <v>0</v>
      </c>
      <c r="AE115" s="86">
        <v>0</v>
      </c>
      <c r="AF115" s="86">
        <v>0</v>
      </c>
      <c r="AG115" s="86">
        <v>0.44907712643705266</v>
      </c>
      <c r="AH115" s="86">
        <v>0</v>
      </c>
      <c r="AI115" s="87">
        <f t="shared" si="134"/>
        <v>0.45207097394663304</v>
      </c>
      <c r="AS115"/>
    </row>
    <row r="116" spans="1:45" ht="15">
      <c r="A116" s="8" t="s">
        <v>65</v>
      </c>
      <c r="B116" s="48">
        <v>0</v>
      </c>
      <c r="C116" s="48">
        <v>0</v>
      </c>
      <c r="D116" s="48">
        <v>4.9773636997985059E-3</v>
      </c>
      <c r="E116" s="48">
        <v>0</v>
      </c>
      <c r="F116" s="400"/>
      <c r="G116" s="48">
        <v>0</v>
      </c>
      <c r="H116" s="49">
        <v>0</v>
      </c>
      <c r="I116" s="50">
        <f t="shared" si="132"/>
        <v>4.9773636997985059E-3</v>
      </c>
      <c r="J116" s="5"/>
      <c r="K116" s="20" t="s">
        <v>65</v>
      </c>
      <c r="L116" s="51">
        <v>0</v>
      </c>
      <c r="M116" s="51">
        <v>0</v>
      </c>
      <c r="N116" s="51">
        <v>4.9773636997985059E-3</v>
      </c>
      <c r="O116" s="51">
        <v>0</v>
      </c>
      <c r="P116" s="51">
        <v>0</v>
      </c>
      <c r="Q116" s="51">
        <v>0</v>
      </c>
      <c r="R116" s="52">
        <v>0</v>
      </c>
      <c r="S116" s="53">
        <f t="shared" si="133"/>
        <v>4.9773636997985059E-3</v>
      </c>
      <c r="U116" s="30" t="s">
        <v>54</v>
      </c>
      <c r="V116" s="88">
        <v>0</v>
      </c>
      <c r="W116" s="88">
        <v>0</v>
      </c>
      <c r="X116" s="88">
        <v>0</v>
      </c>
      <c r="Y116" s="88">
        <v>0</v>
      </c>
      <c r="Z116" s="88">
        <v>4.9773636997985059E-3</v>
      </c>
      <c r="AA116" s="88">
        <v>0</v>
      </c>
      <c r="AB116" s="88">
        <v>0</v>
      </c>
      <c r="AC116" s="89">
        <v>0</v>
      </c>
      <c r="AD116" s="88">
        <v>0</v>
      </c>
      <c r="AE116" s="88">
        <v>0</v>
      </c>
      <c r="AF116" s="88">
        <v>0</v>
      </c>
      <c r="AG116" s="88">
        <v>0</v>
      </c>
      <c r="AH116" s="88">
        <v>0</v>
      </c>
      <c r="AI116" s="90">
        <f t="shared" si="134"/>
        <v>4.9773636997985059E-3</v>
      </c>
      <c r="AS116"/>
    </row>
    <row r="117" spans="1:45" ht="15">
      <c r="A117" s="9" t="s">
        <v>55</v>
      </c>
      <c r="B117" s="45">
        <v>0</v>
      </c>
      <c r="C117" s="45">
        <v>0</v>
      </c>
      <c r="D117" s="45">
        <v>0</v>
      </c>
      <c r="E117" s="45">
        <v>1.875711996879318E-2</v>
      </c>
      <c r="F117" s="400"/>
      <c r="G117" s="45">
        <v>0</v>
      </c>
      <c r="H117" s="54">
        <v>0</v>
      </c>
      <c r="I117" s="44">
        <f t="shared" si="132"/>
        <v>1.875711996879318E-2</v>
      </c>
      <c r="J117" s="5"/>
      <c r="K117" s="21" t="s">
        <v>55</v>
      </c>
      <c r="L117" s="45">
        <v>0</v>
      </c>
      <c r="M117" s="45">
        <v>0</v>
      </c>
      <c r="N117" s="45">
        <v>0</v>
      </c>
      <c r="O117" s="45">
        <v>1.875711996879318E-2</v>
      </c>
      <c r="P117" s="45">
        <v>1.5201717442811729</v>
      </c>
      <c r="Q117" s="45">
        <v>0</v>
      </c>
      <c r="R117" s="46">
        <v>0</v>
      </c>
      <c r="S117" s="47">
        <f t="shared" si="133"/>
        <v>1.5389288642499661</v>
      </c>
      <c r="U117" s="31" t="s">
        <v>55</v>
      </c>
      <c r="V117" s="84">
        <v>0</v>
      </c>
      <c r="W117" s="84">
        <v>0</v>
      </c>
      <c r="X117" s="84">
        <v>0</v>
      </c>
      <c r="Y117" s="84">
        <v>0</v>
      </c>
      <c r="Z117" s="84">
        <v>0</v>
      </c>
      <c r="AA117" s="84">
        <v>1.875711996879318E-2</v>
      </c>
      <c r="AB117" s="84">
        <v>1.5201717442811729</v>
      </c>
      <c r="AC117" s="85">
        <v>0</v>
      </c>
      <c r="AD117" s="84">
        <v>0</v>
      </c>
      <c r="AE117" s="84">
        <v>0</v>
      </c>
      <c r="AF117" s="84">
        <v>0</v>
      </c>
      <c r="AG117" s="84">
        <v>0</v>
      </c>
      <c r="AH117" s="84">
        <v>0</v>
      </c>
      <c r="AI117" s="87">
        <f t="shared" si="134"/>
        <v>1.5389288642499661</v>
      </c>
      <c r="AS117"/>
    </row>
    <row r="118" spans="1:45" ht="15">
      <c r="A118" s="8" t="s">
        <v>12</v>
      </c>
      <c r="B118" s="48">
        <v>0</v>
      </c>
      <c r="C118" s="48">
        <v>0</v>
      </c>
      <c r="D118" s="48">
        <v>0</v>
      </c>
      <c r="E118" s="48">
        <v>0</v>
      </c>
      <c r="F118" s="400"/>
      <c r="G118" s="48">
        <v>0</v>
      </c>
      <c r="H118" s="49">
        <v>0</v>
      </c>
      <c r="I118" s="50">
        <f t="shared" si="132"/>
        <v>0</v>
      </c>
      <c r="J118" s="5"/>
      <c r="K118" s="20" t="s">
        <v>12</v>
      </c>
      <c r="L118" s="51">
        <v>0</v>
      </c>
      <c r="M118" s="51">
        <v>0</v>
      </c>
      <c r="N118" s="51">
        <v>0</v>
      </c>
      <c r="O118" s="51">
        <v>0</v>
      </c>
      <c r="P118" s="51">
        <v>1.0812390381097426E-2</v>
      </c>
      <c r="Q118" s="51">
        <v>0</v>
      </c>
      <c r="R118" s="52">
        <v>0</v>
      </c>
      <c r="S118" s="53">
        <f t="shared" si="133"/>
        <v>1.0812390381097426E-2</v>
      </c>
      <c r="U118" s="30" t="s">
        <v>12</v>
      </c>
      <c r="V118" s="88">
        <v>0</v>
      </c>
      <c r="W118" s="88">
        <v>0</v>
      </c>
      <c r="X118" s="88">
        <v>0</v>
      </c>
      <c r="Y118" s="88">
        <v>0</v>
      </c>
      <c r="Z118" s="88">
        <v>0</v>
      </c>
      <c r="AA118" s="88">
        <v>0</v>
      </c>
      <c r="AB118" s="88">
        <v>1.0812390381097426E-2</v>
      </c>
      <c r="AC118" s="89">
        <v>0</v>
      </c>
      <c r="AD118" s="88">
        <v>0</v>
      </c>
      <c r="AE118" s="88">
        <v>0</v>
      </c>
      <c r="AF118" s="88">
        <v>0</v>
      </c>
      <c r="AG118" s="88">
        <v>0</v>
      </c>
      <c r="AH118" s="88">
        <v>0</v>
      </c>
      <c r="AI118" s="90">
        <f t="shared" si="134"/>
        <v>1.0812390381097426E-2</v>
      </c>
      <c r="AS118"/>
    </row>
    <row r="119" spans="1:45" ht="15">
      <c r="A119" s="9" t="s">
        <v>56</v>
      </c>
      <c r="B119" s="45">
        <v>0</v>
      </c>
      <c r="C119" s="45">
        <v>0</v>
      </c>
      <c r="D119" s="45">
        <v>0</v>
      </c>
      <c r="E119" s="45">
        <v>0</v>
      </c>
      <c r="F119" s="400"/>
      <c r="G119" s="45">
        <v>0</v>
      </c>
      <c r="H119" s="54">
        <v>0</v>
      </c>
      <c r="I119" s="44">
        <f t="shared" si="132"/>
        <v>0</v>
      </c>
      <c r="J119" s="5"/>
      <c r="K119" s="21" t="s">
        <v>56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6">
        <v>0</v>
      </c>
      <c r="S119" s="47">
        <f t="shared" si="133"/>
        <v>0</v>
      </c>
      <c r="U119" s="31" t="s">
        <v>56</v>
      </c>
      <c r="V119" s="84">
        <v>0</v>
      </c>
      <c r="W119" s="84">
        <v>0</v>
      </c>
      <c r="X119" s="84">
        <v>0</v>
      </c>
      <c r="Y119" s="84">
        <v>0</v>
      </c>
      <c r="Z119" s="84">
        <v>0</v>
      </c>
      <c r="AA119" s="84">
        <v>0</v>
      </c>
      <c r="AB119" s="84">
        <v>0</v>
      </c>
      <c r="AC119" s="85">
        <v>0</v>
      </c>
      <c r="AD119" s="84">
        <v>0</v>
      </c>
      <c r="AE119" s="84">
        <v>0</v>
      </c>
      <c r="AF119" s="84">
        <v>0</v>
      </c>
      <c r="AG119" s="84">
        <v>0</v>
      </c>
      <c r="AH119" s="84">
        <v>0</v>
      </c>
      <c r="AI119" s="87">
        <f t="shared" si="134"/>
        <v>0</v>
      </c>
      <c r="AS119"/>
    </row>
    <row r="120" spans="1:45" ht="15">
      <c r="A120" s="8" t="s">
        <v>17</v>
      </c>
      <c r="B120" s="48">
        <v>8.2781454656080027E-4</v>
      </c>
      <c r="C120" s="48">
        <v>0</v>
      </c>
      <c r="D120" s="48">
        <v>2.6492886191363522E-2</v>
      </c>
      <c r="E120" s="48">
        <v>0</v>
      </c>
      <c r="F120" s="400"/>
      <c r="G120" s="48">
        <v>0</v>
      </c>
      <c r="H120" s="49">
        <v>0</v>
      </c>
      <c r="I120" s="50">
        <f t="shared" si="132"/>
        <v>2.7320700737924322E-2</v>
      </c>
      <c r="J120" s="5"/>
      <c r="K120" s="20" t="s">
        <v>17</v>
      </c>
      <c r="L120" s="51">
        <v>8.2781454656080027E-4</v>
      </c>
      <c r="M120" s="51">
        <v>0</v>
      </c>
      <c r="N120" s="51">
        <v>2.6492886191363522E-2</v>
      </c>
      <c r="O120" s="51">
        <v>0</v>
      </c>
      <c r="P120" s="51">
        <v>0</v>
      </c>
      <c r="Q120" s="51">
        <v>0</v>
      </c>
      <c r="R120" s="52">
        <v>0</v>
      </c>
      <c r="S120" s="53">
        <f t="shared" si="133"/>
        <v>2.7320700737924322E-2</v>
      </c>
      <c r="U120" s="30" t="s">
        <v>17</v>
      </c>
      <c r="V120" s="88">
        <v>8.2781454656080027E-4</v>
      </c>
      <c r="W120" s="88">
        <v>0</v>
      </c>
      <c r="X120" s="88">
        <v>0</v>
      </c>
      <c r="Y120" s="88">
        <v>0</v>
      </c>
      <c r="Z120" s="88">
        <v>2.6492886191363522E-2</v>
      </c>
      <c r="AA120" s="88">
        <v>0</v>
      </c>
      <c r="AB120" s="88">
        <v>0</v>
      </c>
      <c r="AC120" s="89">
        <v>0</v>
      </c>
      <c r="AD120" s="88">
        <v>0</v>
      </c>
      <c r="AE120" s="88">
        <v>0</v>
      </c>
      <c r="AF120" s="88">
        <v>0</v>
      </c>
      <c r="AG120" s="88">
        <v>0</v>
      </c>
      <c r="AH120" s="88">
        <v>0</v>
      </c>
      <c r="AI120" s="90">
        <f t="shared" si="134"/>
        <v>2.7320700737924322E-2</v>
      </c>
      <c r="AS120"/>
    </row>
    <row r="121" spans="1:45" ht="15">
      <c r="A121" s="9" t="s">
        <v>141</v>
      </c>
      <c r="B121" s="45">
        <v>1.0956341280568114</v>
      </c>
      <c r="C121" s="45">
        <v>0.8477170822575989</v>
      </c>
      <c r="D121" s="45">
        <v>21.706400966024169</v>
      </c>
      <c r="E121" s="45">
        <v>0</v>
      </c>
      <c r="F121" s="400"/>
      <c r="G121" s="45">
        <v>0</v>
      </c>
      <c r="H121" s="54">
        <v>0</v>
      </c>
      <c r="I121" s="44">
        <f t="shared" si="132"/>
        <v>23.649752176338581</v>
      </c>
      <c r="J121" s="5"/>
      <c r="K121" s="21" t="s">
        <v>141</v>
      </c>
      <c r="L121" s="45">
        <v>1.0956341280568114</v>
      </c>
      <c r="M121" s="45">
        <v>0.8477170822575989</v>
      </c>
      <c r="N121" s="45">
        <v>21.706400966024169</v>
      </c>
      <c r="O121" s="45">
        <v>0</v>
      </c>
      <c r="P121" s="45">
        <v>0</v>
      </c>
      <c r="Q121" s="45">
        <v>0</v>
      </c>
      <c r="R121" s="46">
        <v>0</v>
      </c>
      <c r="S121" s="47">
        <f t="shared" si="133"/>
        <v>23.649752176338581</v>
      </c>
      <c r="U121" s="31" t="s">
        <v>141</v>
      </c>
      <c r="V121" s="84">
        <v>1.027803613007072</v>
      </c>
      <c r="W121" s="84">
        <v>0</v>
      </c>
      <c r="X121" s="84">
        <v>0</v>
      </c>
      <c r="Y121" s="84">
        <v>0.8477170822575989</v>
      </c>
      <c r="Z121" s="84">
        <v>21.188886722851461</v>
      </c>
      <c r="AA121" s="84">
        <v>0</v>
      </c>
      <c r="AB121" s="84">
        <v>0</v>
      </c>
      <c r="AC121" s="85">
        <v>0.58534475822244814</v>
      </c>
      <c r="AD121" s="84">
        <v>6.783051504973947E-2</v>
      </c>
      <c r="AE121" s="84">
        <v>0</v>
      </c>
      <c r="AF121" s="84">
        <v>0</v>
      </c>
      <c r="AG121" s="84">
        <v>0.51751424317270867</v>
      </c>
      <c r="AH121" s="84">
        <v>0</v>
      </c>
      <c r="AI121" s="87">
        <f t="shared" si="134"/>
        <v>23.649752176338581</v>
      </c>
      <c r="AS121"/>
    </row>
    <row r="122" spans="1:45" ht="15">
      <c r="A122" s="8" t="s">
        <v>25</v>
      </c>
      <c r="B122" s="48">
        <v>0.79682011491635341</v>
      </c>
      <c r="C122" s="48">
        <v>1.3486783911572299E-2</v>
      </c>
      <c r="D122" s="48">
        <v>9.83852560613348</v>
      </c>
      <c r="E122" s="48">
        <v>14.124757792887825</v>
      </c>
      <c r="F122" s="400"/>
      <c r="G122" s="48">
        <v>1.1400617325836275</v>
      </c>
      <c r="H122" s="49">
        <v>3.3887087987991858E-2</v>
      </c>
      <c r="I122" s="50">
        <f t="shared" si="132"/>
        <v>25.947539118420853</v>
      </c>
      <c r="J122" s="5"/>
      <c r="K122" s="20" t="s">
        <v>25</v>
      </c>
      <c r="L122" s="51">
        <v>0.79682011491635341</v>
      </c>
      <c r="M122" s="51">
        <v>1.3486783911572299E-2</v>
      </c>
      <c r="N122" s="51">
        <v>9.83852560613348</v>
      </c>
      <c r="O122" s="51">
        <v>14.124757792887825</v>
      </c>
      <c r="P122" s="51">
        <v>0.12145309006862449</v>
      </c>
      <c r="Q122" s="51">
        <v>1.1400617325836275</v>
      </c>
      <c r="R122" s="52">
        <v>3.3887087987991858E-2</v>
      </c>
      <c r="S122" s="53">
        <f t="shared" si="133"/>
        <v>26.068992208489476</v>
      </c>
      <c r="U122" s="30" t="s">
        <v>25</v>
      </c>
      <c r="V122" s="88">
        <v>1.6626135657484609E-2</v>
      </c>
      <c r="W122" s="88">
        <v>0.38980701990501188</v>
      </c>
      <c r="X122" s="88">
        <v>1.1400617325836275</v>
      </c>
      <c r="Y122" s="88">
        <v>1.3486783911572299E-2</v>
      </c>
      <c r="Z122" s="88">
        <v>9.83852560613348</v>
      </c>
      <c r="AA122" s="88">
        <v>14.10309022492299</v>
      </c>
      <c r="AB122" s="88">
        <v>0.12145309006862449</v>
      </c>
      <c r="AC122" s="89">
        <v>0.44594161530668408</v>
      </c>
      <c r="AD122" s="88">
        <v>0.39038695935385687</v>
      </c>
      <c r="AE122" s="88">
        <v>2.1667567964835373E-2</v>
      </c>
      <c r="AF122" s="88">
        <v>3.3887087987991858E-2</v>
      </c>
      <c r="AG122" s="88">
        <v>0</v>
      </c>
      <c r="AH122" s="88">
        <v>0</v>
      </c>
      <c r="AI122" s="90">
        <f t="shared" si="134"/>
        <v>26.068992208489473</v>
      </c>
      <c r="AS122"/>
    </row>
    <row r="123" spans="1:45" ht="15">
      <c r="A123" s="9" t="s">
        <v>24</v>
      </c>
      <c r="B123" s="45">
        <v>0</v>
      </c>
      <c r="C123" s="45">
        <v>0</v>
      </c>
      <c r="D123" s="45">
        <v>0</v>
      </c>
      <c r="E123" s="45">
        <v>0</v>
      </c>
      <c r="F123" s="400"/>
      <c r="G123" s="45">
        <v>0</v>
      </c>
      <c r="H123" s="54">
        <v>0</v>
      </c>
      <c r="I123" s="44">
        <f t="shared" si="132"/>
        <v>0</v>
      </c>
      <c r="J123" s="5"/>
      <c r="K123" s="21" t="s">
        <v>24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6">
        <v>0</v>
      </c>
      <c r="S123" s="47">
        <f t="shared" si="133"/>
        <v>0</v>
      </c>
      <c r="U123" s="31" t="s">
        <v>24</v>
      </c>
      <c r="V123" s="84">
        <v>0</v>
      </c>
      <c r="W123" s="84">
        <v>0</v>
      </c>
      <c r="X123" s="84">
        <v>0</v>
      </c>
      <c r="Y123" s="84">
        <v>0</v>
      </c>
      <c r="Z123" s="84">
        <v>0</v>
      </c>
      <c r="AA123" s="84">
        <v>0</v>
      </c>
      <c r="AB123" s="84">
        <v>0</v>
      </c>
      <c r="AC123" s="85">
        <v>0</v>
      </c>
      <c r="AD123" s="84">
        <v>0</v>
      </c>
      <c r="AE123" s="84">
        <v>0</v>
      </c>
      <c r="AF123" s="84">
        <v>0</v>
      </c>
      <c r="AG123" s="84">
        <v>0</v>
      </c>
      <c r="AH123" s="84">
        <v>0</v>
      </c>
      <c r="AI123" s="87">
        <f t="shared" si="134"/>
        <v>0</v>
      </c>
      <c r="AS123"/>
    </row>
    <row r="124" spans="1:45" ht="15">
      <c r="A124" s="8" t="s">
        <v>57</v>
      </c>
      <c r="B124" s="48">
        <v>0</v>
      </c>
      <c r="C124" s="48">
        <v>0</v>
      </c>
      <c r="D124" s="48">
        <v>0</v>
      </c>
      <c r="E124" s="48">
        <v>0</v>
      </c>
      <c r="F124" s="400"/>
      <c r="G124" s="48">
        <v>0</v>
      </c>
      <c r="H124" s="49">
        <v>0</v>
      </c>
      <c r="I124" s="50">
        <f t="shared" si="132"/>
        <v>0</v>
      </c>
      <c r="J124" s="5"/>
      <c r="K124" s="20" t="s">
        <v>57</v>
      </c>
      <c r="L124" s="51">
        <v>0</v>
      </c>
      <c r="M124" s="51">
        <v>0</v>
      </c>
      <c r="N124" s="51">
        <v>0</v>
      </c>
      <c r="O124" s="51">
        <v>0</v>
      </c>
      <c r="P124" s="51">
        <v>0</v>
      </c>
      <c r="Q124" s="51">
        <v>0</v>
      </c>
      <c r="R124" s="52">
        <v>0</v>
      </c>
      <c r="S124" s="53">
        <f t="shared" si="133"/>
        <v>0</v>
      </c>
      <c r="U124" s="30" t="s">
        <v>57</v>
      </c>
      <c r="V124" s="88">
        <v>0</v>
      </c>
      <c r="W124" s="88">
        <v>0</v>
      </c>
      <c r="X124" s="88">
        <v>0</v>
      </c>
      <c r="Y124" s="88">
        <v>0</v>
      </c>
      <c r="Z124" s="88">
        <v>0</v>
      </c>
      <c r="AA124" s="88">
        <v>0</v>
      </c>
      <c r="AB124" s="88">
        <v>0</v>
      </c>
      <c r="AC124" s="89">
        <v>0</v>
      </c>
      <c r="AD124" s="88">
        <v>0</v>
      </c>
      <c r="AE124" s="88">
        <v>0</v>
      </c>
      <c r="AF124" s="88">
        <v>0</v>
      </c>
      <c r="AG124" s="88">
        <v>0</v>
      </c>
      <c r="AH124" s="88">
        <v>0</v>
      </c>
      <c r="AI124" s="90">
        <f t="shared" si="134"/>
        <v>0</v>
      </c>
      <c r="AS124"/>
    </row>
    <row r="125" spans="1:45" ht="15">
      <c r="A125" s="9" t="s">
        <v>22</v>
      </c>
      <c r="B125" s="45">
        <v>0</v>
      </c>
      <c r="C125" s="45">
        <v>1.8203432398789627E-4</v>
      </c>
      <c r="D125" s="45">
        <v>0</v>
      </c>
      <c r="E125" s="45">
        <v>0</v>
      </c>
      <c r="F125" s="400"/>
      <c r="G125" s="45">
        <v>0</v>
      </c>
      <c r="H125" s="54">
        <v>0</v>
      </c>
      <c r="I125" s="44">
        <f t="shared" si="132"/>
        <v>1.8203432398789627E-4</v>
      </c>
      <c r="J125" s="5"/>
      <c r="K125" s="21" t="s">
        <v>22</v>
      </c>
      <c r="L125" s="45">
        <v>0</v>
      </c>
      <c r="M125" s="45">
        <v>1.8203432398789627E-4</v>
      </c>
      <c r="N125" s="45">
        <v>0</v>
      </c>
      <c r="O125" s="45">
        <v>0</v>
      </c>
      <c r="P125" s="45">
        <v>7.1102058466034623E-3</v>
      </c>
      <c r="Q125" s="45">
        <v>0</v>
      </c>
      <c r="R125" s="46">
        <v>0</v>
      </c>
      <c r="S125" s="47">
        <f t="shared" si="133"/>
        <v>7.2922401705913589E-3</v>
      </c>
      <c r="U125" s="31" t="s">
        <v>22</v>
      </c>
      <c r="V125" s="84">
        <v>0</v>
      </c>
      <c r="W125" s="84">
        <v>0</v>
      </c>
      <c r="X125" s="84">
        <v>0</v>
      </c>
      <c r="Y125" s="84">
        <v>1.8203432398789627E-4</v>
      </c>
      <c r="Z125" s="84">
        <v>0</v>
      </c>
      <c r="AA125" s="84">
        <v>0</v>
      </c>
      <c r="AB125" s="84">
        <v>7.1102058466034623E-3</v>
      </c>
      <c r="AC125" s="85">
        <v>0</v>
      </c>
      <c r="AD125" s="84">
        <v>0</v>
      </c>
      <c r="AE125" s="84">
        <v>0</v>
      </c>
      <c r="AF125" s="84">
        <v>0</v>
      </c>
      <c r="AG125" s="84">
        <v>0</v>
      </c>
      <c r="AH125" s="84">
        <v>0</v>
      </c>
      <c r="AI125" s="87">
        <f t="shared" si="134"/>
        <v>7.2922401705913589E-3</v>
      </c>
      <c r="AS125"/>
    </row>
    <row r="126" spans="1:45" ht="15">
      <c r="A126" s="8" t="s">
        <v>21</v>
      </c>
      <c r="B126" s="48">
        <v>0</v>
      </c>
      <c r="C126" s="48">
        <v>0</v>
      </c>
      <c r="D126" s="48">
        <v>0</v>
      </c>
      <c r="E126" s="48">
        <v>0</v>
      </c>
      <c r="F126" s="400"/>
      <c r="G126" s="48">
        <v>0</v>
      </c>
      <c r="H126" s="49">
        <v>0</v>
      </c>
      <c r="I126" s="50">
        <f t="shared" si="132"/>
        <v>0</v>
      </c>
      <c r="J126" s="5"/>
      <c r="K126" s="20" t="s">
        <v>21</v>
      </c>
      <c r="L126" s="51">
        <v>0</v>
      </c>
      <c r="M126" s="51">
        <v>0</v>
      </c>
      <c r="N126" s="51">
        <v>0</v>
      </c>
      <c r="O126" s="51">
        <v>0</v>
      </c>
      <c r="P126" s="51">
        <v>0</v>
      </c>
      <c r="Q126" s="51">
        <v>0</v>
      </c>
      <c r="R126" s="52">
        <v>0</v>
      </c>
      <c r="S126" s="53">
        <f t="shared" si="133"/>
        <v>0</v>
      </c>
      <c r="U126" s="30" t="s">
        <v>58</v>
      </c>
      <c r="V126" s="88">
        <v>0</v>
      </c>
      <c r="W126" s="88">
        <v>0</v>
      </c>
      <c r="X126" s="88">
        <v>0</v>
      </c>
      <c r="Y126" s="88">
        <v>0</v>
      </c>
      <c r="Z126" s="88">
        <v>0</v>
      </c>
      <c r="AA126" s="88">
        <v>0</v>
      </c>
      <c r="AB126" s="88">
        <v>0</v>
      </c>
      <c r="AC126" s="89">
        <v>0</v>
      </c>
      <c r="AD126" s="88">
        <v>0</v>
      </c>
      <c r="AE126" s="88">
        <v>0</v>
      </c>
      <c r="AF126" s="88">
        <v>0</v>
      </c>
      <c r="AG126" s="88">
        <v>0</v>
      </c>
      <c r="AH126" s="88">
        <v>0</v>
      </c>
      <c r="AI126" s="90">
        <f t="shared" si="134"/>
        <v>0</v>
      </c>
      <c r="AS126"/>
    </row>
    <row r="127" spans="1:45" ht="15">
      <c r="A127" s="10" t="s">
        <v>61</v>
      </c>
      <c r="B127" s="45">
        <v>0</v>
      </c>
      <c r="C127" s="45">
        <v>0</v>
      </c>
      <c r="D127" s="45">
        <v>0</v>
      </c>
      <c r="E127" s="45">
        <v>0</v>
      </c>
      <c r="F127" s="400"/>
      <c r="G127" s="45">
        <v>0</v>
      </c>
      <c r="H127" s="54">
        <v>0</v>
      </c>
      <c r="I127" s="44">
        <f t="shared" si="132"/>
        <v>0</v>
      </c>
      <c r="J127" s="5"/>
      <c r="K127" s="22" t="s">
        <v>61</v>
      </c>
      <c r="L127" s="45">
        <v>0</v>
      </c>
      <c r="M127" s="45">
        <v>0</v>
      </c>
      <c r="N127" s="45">
        <v>0</v>
      </c>
      <c r="O127" s="45">
        <v>0</v>
      </c>
      <c r="P127" s="45">
        <v>0</v>
      </c>
      <c r="Q127" s="45">
        <v>0</v>
      </c>
      <c r="R127" s="46">
        <v>0</v>
      </c>
      <c r="S127" s="47">
        <f t="shared" si="133"/>
        <v>0</v>
      </c>
      <c r="U127" s="32" t="s">
        <v>59</v>
      </c>
      <c r="V127" s="84">
        <v>0</v>
      </c>
      <c r="W127" s="84">
        <v>0</v>
      </c>
      <c r="X127" s="84">
        <v>0</v>
      </c>
      <c r="Y127" s="84">
        <v>0</v>
      </c>
      <c r="Z127" s="84">
        <v>0</v>
      </c>
      <c r="AA127" s="84">
        <v>0</v>
      </c>
      <c r="AB127" s="84">
        <v>0</v>
      </c>
      <c r="AC127" s="85">
        <v>0</v>
      </c>
      <c r="AD127" s="86">
        <v>0</v>
      </c>
      <c r="AE127" s="86">
        <v>0</v>
      </c>
      <c r="AF127" s="86">
        <v>0</v>
      </c>
      <c r="AG127" s="86">
        <v>0</v>
      </c>
      <c r="AH127" s="86">
        <v>0</v>
      </c>
      <c r="AI127" s="87">
        <f t="shared" si="134"/>
        <v>0</v>
      </c>
      <c r="AS127"/>
    </row>
    <row r="128" spans="1:45">
      <c r="A128" s="11" t="s">
        <v>23</v>
      </c>
      <c r="B128" s="55">
        <v>0</v>
      </c>
      <c r="C128" s="55">
        <v>0</v>
      </c>
      <c r="D128" s="55">
        <v>0</v>
      </c>
      <c r="E128" s="55">
        <v>0</v>
      </c>
      <c r="F128" s="400"/>
      <c r="G128" s="55">
        <v>0</v>
      </c>
      <c r="H128" s="56">
        <v>0</v>
      </c>
      <c r="I128" s="57">
        <f t="shared" si="132"/>
        <v>0</v>
      </c>
      <c r="J128" s="5"/>
      <c r="K128" s="23" t="s">
        <v>23</v>
      </c>
      <c r="L128" s="58">
        <v>0</v>
      </c>
      <c r="M128" s="58">
        <v>0</v>
      </c>
      <c r="N128" s="58">
        <v>0</v>
      </c>
      <c r="O128" s="58">
        <v>0</v>
      </c>
      <c r="P128" s="58">
        <v>0</v>
      </c>
      <c r="Q128" s="58">
        <v>0</v>
      </c>
      <c r="R128" s="59">
        <v>0</v>
      </c>
      <c r="S128" s="60">
        <f t="shared" si="133"/>
        <v>0</v>
      </c>
      <c r="U128" s="33" t="s">
        <v>62</v>
      </c>
      <c r="V128" s="91">
        <v>0</v>
      </c>
      <c r="W128" s="91">
        <v>0</v>
      </c>
      <c r="X128" s="91">
        <v>0</v>
      </c>
      <c r="Y128" s="91">
        <v>0</v>
      </c>
      <c r="Z128" s="91">
        <v>0</v>
      </c>
      <c r="AA128" s="91">
        <v>0</v>
      </c>
      <c r="AB128" s="91">
        <v>0</v>
      </c>
      <c r="AC128" s="91">
        <v>0</v>
      </c>
      <c r="AD128" s="91">
        <v>0</v>
      </c>
      <c r="AE128" s="91">
        <v>0</v>
      </c>
      <c r="AF128" s="91">
        <v>0</v>
      </c>
      <c r="AG128" s="91">
        <v>0</v>
      </c>
      <c r="AH128" s="92">
        <v>0</v>
      </c>
      <c r="AI128" s="93">
        <f t="shared" si="134"/>
        <v>0</v>
      </c>
      <c r="AS128"/>
    </row>
    <row r="129" spans="1:45">
      <c r="A129" s="12" t="s">
        <v>19</v>
      </c>
      <c r="B129" s="61">
        <v>0</v>
      </c>
      <c r="C129" s="61">
        <v>0</v>
      </c>
      <c r="D129" s="61">
        <v>0</v>
      </c>
      <c r="E129" s="61">
        <v>0</v>
      </c>
      <c r="F129" s="400"/>
      <c r="G129" s="61">
        <v>0</v>
      </c>
      <c r="H129" s="62">
        <v>0</v>
      </c>
      <c r="I129" s="63">
        <f t="shared" si="132"/>
        <v>0</v>
      </c>
      <c r="J129" s="5"/>
      <c r="K129" s="24" t="s">
        <v>19</v>
      </c>
      <c r="L129" s="61">
        <v>0</v>
      </c>
      <c r="M129" s="61">
        <v>0</v>
      </c>
      <c r="N129" s="61">
        <v>0</v>
      </c>
      <c r="O129" s="61">
        <v>0</v>
      </c>
      <c r="P129" s="61">
        <v>0</v>
      </c>
      <c r="Q129" s="61">
        <v>0</v>
      </c>
      <c r="R129" s="64">
        <v>0</v>
      </c>
      <c r="S129" s="65">
        <f t="shared" si="133"/>
        <v>0</v>
      </c>
      <c r="U129" s="34" t="s">
        <v>19</v>
      </c>
      <c r="V129" s="94">
        <v>0</v>
      </c>
      <c r="W129" s="94">
        <v>0</v>
      </c>
      <c r="X129" s="94">
        <v>0</v>
      </c>
      <c r="Y129" s="94">
        <v>0</v>
      </c>
      <c r="Z129" s="94">
        <v>0</v>
      </c>
      <c r="AA129" s="94">
        <v>0</v>
      </c>
      <c r="AB129" s="94">
        <v>0</v>
      </c>
      <c r="AC129" s="94">
        <v>0</v>
      </c>
      <c r="AD129" s="95">
        <v>0</v>
      </c>
      <c r="AE129" s="95">
        <v>0</v>
      </c>
      <c r="AF129" s="95">
        <v>0</v>
      </c>
      <c r="AG129" s="95">
        <v>0</v>
      </c>
      <c r="AH129" s="95">
        <v>0</v>
      </c>
      <c r="AI129" s="96">
        <f t="shared" si="134"/>
        <v>0</v>
      </c>
      <c r="AS129"/>
    </row>
    <row r="130" spans="1:45">
      <c r="A130" s="11" t="s">
        <v>20</v>
      </c>
      <c r="B130" s="55">
        <v>0</v>
      </c>
      <c r="C130" s="55">
        <v>0</v>
      </c>
      <c r="D130" s="55">
        <v>0</v>
      </c>
      <c r="E130" s="55">
        <v>0</v>
      </c>
      <c r="F130" s="400"/>
      <c r="G130" s="55">
        <v>0</v>
      </c>
      <c r="H130" s="56">
        <v>0</v>
      </c>
      <c r="I130" s="57">
        <f t="shared" si="132"/>
        <v>0</v>
      </c>
      <c r="J130" s="5"/>
      <c r="K130" s="23" t="s">
        <v>20</v>
      </c>
      <c r="L130" s="58">
        <v>0</v>
      </c>
      <c r="M130" s="58">
        <v>0</v>
      </c>
      <c r="N130" s="58">
        <v>0</v>
      </c>
      <c r="O130" s="58">
        <v>0</v>
      </c>
      <c r="P130" s="58">
        <v>0</v>
      </c>
      <c r="Q130" s="58">
        <v>0</v>
      </c>
      <c r="R130" s="59">
        <v>0</v>
      </c>
      <c r="S130" s="60">
        <f t="shared" si="133"/>
        <v>0</v>
      </c>
      <c r="U130" s="33" t="s">
        <v>20</v>
      </c>
      <c r="V130" s="91">
        <v>0</v>
      </c>
      <c r="W130" s="91">
        <v>0</v>
      </c>
      <c r="X130" s="91">
        <v>0</v>
      </c>
      <c r="Y130" s="91">
        <v>0</v>
      </c>
      <c r="Z130" s="91">
        <v>0</v>
      </c>
      <c r="AA130" s="91">
        <v>0</v>
      </c>
      <c r="AB130" s="91">
        <v>0</v>
      </c>
      <c r="AC130" s="91">
        <v>0</v>
      </c>
      <c r="AD130" s="91">
        <v>0</v>
      </c>
      <c r="AE130" s="91">
        <v>0</v>
      </c>
      <c r="AF130" s="91">
        <v>0</v>
      </c>
      <c r="AG130" s="91">
        <v>0</v>
      </c>
      <c r="AH130" s="92">
        <v>0</v>
      </c>
      <c r="AI130" s="93">
        <f t="shared" si="134"/>
        <v>0</v>
      </c>
      <c r="AS130"/>
    </row>
    <row r="131" spans="1:45" ht="15" thickBot="1">
      <c r="A131" s="13" t="s">
        <v>11</v>
      </c>
      <c r="B131" s="66">
        <v>0</v>
      </c>
      <c r="C131" s="66">
        <v>0</v>
      </c>
      <c r="D131" s="66">
        <v>0</v>
      </c>
      <c r="E131" s="66">
        <v>0</v>
      </c>
      <c r="F131" s="401"/>
      <c r="G131" s="66">
        <v>0</v>
      </c>
      <c r="H131" s="67">
        <v>0</v>
      </c>
      <c r="I131" s="68">
        <f t="shared" si="132"/>
        <v>0</v>
      </c>
      <c r="J131" s="5"/>
      <c r="K131" s="25" t="s">
        <v>11</v>
      </c>
      <c r="L131" s="66">
        <v>0</v>
      </c>
      <c r="M131" s="66">
        <v>0</v>
      </c>
      <c r="N131" s="66">
        <v>0</v>
      </c>
      <c r="O131" s="66">
        <v>0</v>
      </c>
      <c r="P131" s="66">
        <v>0</v>
      </c>
      <c r="Q131" s="66">
        <v>0</v>
      </c>
      <c r="R131" s="69">
        <v>0</v>
      </c>
      <c r="S131" s="70">
        <f t="shared" si="133"/>
        <v>0</v>
      </c>
      <c r="U131" s="34" t="s">
        <v>11</v>
      </c>
      <c r="V131" s="94">
        <v>0</v>
      </c>
      <c r="W131" s="94">
        <v>0</v>
      </c>
      <c r="X131" s="94">
        <v>0</v>
      </c>
      <c r="Y131" s="94">
        <v>0</v>
      </c>
      <c r="Z131" s="94">
        <v>0</v>
      </c>
      <c r="AA131" s="94">
        <v>0</v>
      </c>
      <c r="AB131" s="94">
        <v>0</v>
      </c>
      <c r="AC131" s="94">
        <v>0</v>
      </c>
      <c r="AD131" s="95">
        <v>0</v>
      </c>
      <c r="AE131" s="95">
        <v>0</v>
      </c>
      <c r="AF131" s="95">
        <v>0</v>
      </c>
      <c r="AG131" s="95">
        <v>0</v>
      </c>
      <c r="AH131" s="95">
        <v>0</v>
      </c>
      <c r="AI131" s="96">
        <f t="shared" si="134"/>
        <v>0</v>
      </c>
      <c r="AS131"/>
    </row>
    <row r="132" spans="1:45" ht="15">
      <c r="A132" s="14" t="s">
        <v>26</v>
      </c>
      <c r="B132" s="71">
        <f>SUM(B111:B127)</f>
        <v>1.8962759050293059</v>
      </c>
      <c r="C132" s="71">
        <f t="shared" ref="C132:I132" si="135">SUM(C111:C127)</f>
        <v>0.86138590049315911</v>
      </c>
      <c r="D132" s="71">
        <f t="shared" si="135"/>
        <v>32.025473948485867</v>
      </c>
      <c r="E132" s="71">
        <f t="shared" si="135"/>
        <v>14.143514912856618</v>
      </c>
      <c r="F132" s="71">
        <f t="shared" si="135"/>
        <v>0</v>
      </c>
      <c r="G132" s="71">
        <f t="shared" si="135"/>
        <v>1.1400617325836275</v>
      </c>
      <c r="H132" s="72">
        <f t="shared" si="135"/>
        <v>3.3887087987991858E-2</v>
      </c>
      <c r="I132" s="44">
        <f t="shared" si="135"/>
        <v>50.100599487436575</v>
      </c>
      <c r="J132" s="5"/>
      <c r="K132" s="26" t="s">
        <v>26</v>
      </c>
      <c r="L132" s="71">
        <f>SUM(L111:L127)</f>
        <v>1.8962759050293059</v>
      </c>
      <c r="M132" s="71">
        <f t="shared" ref="M132:S132" si="136">SUM(M111:M127)</f>
        <v>0.86138590049315911</v>
      </c>
      <c r="N132" s="71">
        <f t="shared" si="136"/>
        <v>32.025473948485867</v>
      </c>
      <c r="O132" s="71">
        <f t="shared" si="136"/>
        <v>14.143514912856618</v>
      </c>
      <c r="P132" s="71">
        <f t="shared" si="136"/>
        <v>1.6595474305774984</v>
      </c>
      <c r="Q132" s="71">
        <f t="shared" si="136"/>
        <v>1.1400617325836275</v>
      </c>
      <c r="R132" s="72">
        <f t="shared" si="136"/>
        <v>3.3887087987991858E-2</v>
      </c>
      <c r="S132" s="73">
        <f t="shared" si="136"/>
        <v>51.760146918014065</v>
      </c>
      <c r="U132" s="35" t="s">
        <v>60</v>
      </c>
      <c r="V132" s="97">
        <f>SUM(V111:V127)</f>
        <v>1.0482514107206977</v>
      </c>
      <c r="W132" s="97">
        <f t="shared" ref="W132:AH132" si="137">SUM(W111:W127)</f>
        <v>0.38980701990501188</v>
      </c>
      <c r="X132" s="97">
        <f t="shared" si="137"/>
        <v>1.1400617325836275</v>
      </c>
      <c r="Y132" s="97">
        <f t="shared" si="137"/>
        <v>0.86138590049315911</v>
      </c>
      <c r="Z132" s="97">
        <f t="shared" si="137"/>
        <v>31.058882578876101</v>
      </c>
      <c r="AA132" s="97">
        <f t="shared" si="137"/>
        <v>14.121847344891783</v>
      </c>
      <c r="AB132" s="97">
        <f t="shared" si="137"/>
        <v>1.6595474305774984</v>
      </c>
      <c r="AC132" s="97">
        <f t="shared" si="137"/>
        <v>1.480363499966185</v>
      </c>
      <c r="AD132" s="98">
        <f t="shared" si="137"/>
        <v>0.45821747440359634</v>
      </c>
      <c r="AE132" s="98">
        <f t="shared" si="137"/>
        <v>2.1667567964835373E-2</v>
      </c>
      <c r="AF132" s="98">
        <f t="shared" si="137"/>
        <v>3.3887087987991858E-2</v>
      </c>
      <c r="AG132" s="98">
        <f t="shared" si="137"/>
        <v>0.96659136960976133</v>
      </c>
      <c r="AH132" s="98">
        <f t="shared" si="137"/>
        <v>0</v>
      </c>
      <c r="AI132" s="99">
        <f>SUM(V132:AC132)</f>
        <v>51.760146918014065</v>
      </c>
      <c r="AS132"/>
    </row>
    <row r="133" spans="1:45" s="2" customFormat="1" ht="15" thickBot="1">
      <c r="A133" s="15" t="s">
        <v>100</v>
      </c>
      <c r="B133" s="100">
        <f>IF($I132=0,"-",B132/$I132)</f>
        <v>3.7849365565073199E-2</v>
      </c>
      <c r="C133" s="100">
        <f t="shared" ref="C133:H133" si="138">IF($I132=0,"-",C132/$I132)</f>
        <v>1.7193125617372376E-2</v>
      </c>
      <c r="D133" s="100">
        <f t="shared" si="138"/>
        <v>0.63922336810593861</v>
      </c>
      <c r="E133" s="100">
        <f t="shared" si="138"/>
        <v>0.28230230890557112</v>
      </c>
      <c r="F133" s="100">
        <f t="shared" si="138"/>
        <v>0</v>
      </c>
      <c r="G133" s="100">
        <f t="shared" si="138"/>
        <v>2.2755450917698379E-2</v>
      </c>
      <c r="H133" s="101">
        <f t="shared" si="138"/>
        <v>6.7638088834624658E-4</v>
      </c>
      <c r="I133" s="102">
        <f>SUM(B133:H133)</f>
        <v>0.99999999999999989</v>
      </c>
      <c r="J133"/>
      <c r="K133" s="27" t="s">
        <v>100</v>
      </c>
      <c r="L133" s="76">
        <f>IF($S132=0,"-",L132/$S132)</f>
        <v>3.6635829261322007E-2</v>
      </c>
      <c r="M133" s="76">
        <f t="shared" ref="M133:R133" si="139">IF($S132=0,"-",M132/$S132)</f>
        <v>1.6641875106296718E-2</v>
      </c>
      <c r="N133" s="76">
        <f t="shared" si="139"/>
        <v>0.61872842052038401</v>
      </c>
      <c r="O133" s="76">
        <f t="shared" si="139"/>
        <v>0.27325105810188988</v>
      </c>
      <c r="P133" s="76">
        <f t="shared" si="139"/>
        <v>3.2062262752193364E-2</v>
      </c>
      <c r="Q133" s="76">
        <f t="shared" si="139"/>
        <v>2.2025859671330496E-2</v>
      </c>
      <c r="R133" s="77">
        <f t="shared" si="139"/>
        <v>6.5469458658352735E-4</v>
      </c>
      <c r="S133" s="78">
        <f>SUM(L133:R133)</f>
        <v>1</v>
      </c>
      <c r="U133" s="36" t="s">
        <v>100</v>
      </c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4"/>
    </row>
    <row r="134" spans="1:45" ht="15" thickBot="1">
      <c r="A134" s="18"/>
      <c r="B134" s="16"/>
      <c r="C134" s="16"/>
      <c r="D134" s="16"/>
      <c r="E134" s="16"/>
      <c r="F134" s="16"/>
      <c r="G134" s="16"/>
      <c r="H134" s="16"/>
      <c r="I134" s="16"/>
      <c r="K134" s="18"/>
      <c r="L134" s="16"/>
      <c r="M134" s="16"/>
      <c r="N134" s="16"/>
      <c r="O134" s="16"/>
      <c r="P134" s="16"/>
      <c r="Q134" s="16"/>
      <c r="R134" s="16"/>
      <c r="S134" s="16"/>
      <c r="AI134" s="5"/>
      <c r="AS134"/>
    </row>
    <row r="135" spans="1:45" ht="28.5">
      <c r="A135" s="431" t="s">
        <v>30</v>
      </c>
      <c r="B135" s="37" t="s">
        <v>0</v>
      </c>
      <c r="C135" s="37" t="s">
        <v>1</v>
      </c>
      <c r="D135" s="37" t="s">
        <v>2</v>
      </c>
      <c r="E135" s="37" t="s">
        <v>3</v>
      </c>
      <c r="F135" s="37" t="s">
        <v>27</v>
      </c>
      <c r="G135" s="37" t="s">
        <v>4</v>
      </c>
      <c r="H135" s="37" t="s">
        <v>5</v>
      </c>
      <c r="I135" s="38" t="s">
        <v>6</v>
      </c>
      <c r="K135" s="381" t="s">
        <v>30</v>
      </c>
      <c r="L135" s="39" t="s">
        <v>0</v>
      </c>
      <c r="M135" s="39" t="s">
        <v>1</v>
      </c>
      <c r="N135" s="39" t="s">
        <v>2</v>
      </c>
      <c r="O135" s="39" t="s">
        <v>3</v>
      </c>
      <c r="P135" s="39" t="s">
        <v>27</v>
      </c>
      <c r="Q135" s="39" t="s">
        <v>4</v>
      </c>
      <c r="R135" s="39" t="s">
        <v>5</v>
      </c>
      <c r="S135" s="40" t="s">
        <v>6</v>
      </c>
      <c r="U135" s="383" t="s">
        <v>30</v>
      </c>
      <c r="V135" s="79" t="s">
        <v>69</v>
      </c>
      <c r="W135" s="79" t="s">
        <v>70</v>
      </c>
      <c r="X135" s="79" t="s">
        <v>4</v>
      </c>
      <c r="Y135" s="79" t="s">
        <v>1</v>
      </c>
      <c r="Z135" s="79" t="s">
        <v>2</v>
      </c>
      <c r="AA135" s="79" t="s">
        <v>3</v>
      </c>
      <c r="AB135" s="79" t="s">
        <v>52</v>
      </c>
      <c r="AC135" s="79" t="s">
        <v>64</v>
      </c>
      <c r="AD135" s="80" t="s">
        <v>72</v>
      </c>
      <c r="AE135" s="80" t="s">
        <v>79</v>
      </c>
      <c r="AF135" s="80" t="s">
        <v>73</v>
      </c>
      <c r="AG135" s="80" t="s">
        <v>80</v>
      </c>
      <c r="AH135" s="80" t="s">
        <v>81</v>
      </c>
      <c r="AI135" s="81" t="s">
        <v>60</v>
      </c>
      <c r="AS135"/>
    </row>
    <row r="136" spans="1:45" ht="15" customHeight="1">
      <c r="A136" s="432" t="s">
        <v>30</v>
      </c>
      <c r="B136" s="372" t="s">
        <v>109</v>
      </c>
      <c r="C136" s="373"/>
      <c r="D136" s="373"/>
      <c r="E136" s="373"/>
      <c r="F136" s="373"/>
      <c r="G136" s="373"/>
      <c r="H136" s="373"/>
      <c r="I136" s="374"/>
      <c r="K136" s="382" t="s">
        <v>30</v>
      </c>
      <c r="L136" s="369" t="s">
        <v>109</v>
      </c>
      <c r="M136" s="370"/>
      <c r="N136" s="370"/>
      <c r="O136" s="370"/>
      <c r="P136" s="370"/>
      <c r="Q136" s="370"/>
      <c r="R136" s="370"/>
      <c r="S136" s="371"/>
      <c r="U136" s="384" t="s">
        <v>30</v>
      </c>
      <c r="V136" s="379" t="s">
        <v>109</v>
      </c>
      <c r="W136" s="379"/>
      <c r="X136" s="379"/>
      <c r="Y136" s="379"/>
      <c r="Z136" s="379"/>
      <c r="AA136" s="379"/>
      <c r="AB136" s="379"/>
      <c r="AC136" s="379"/>
      <c r="AD136" s="379"/>
      <c r="AE136" s="379"/>
      <c r="AF136" s="379"/>
      <c r="AG136" s="379"/>
      <c r="AH136" s="379"/>
      <c r="AI136" s="380"/>
      <c r="AS136"/>
    </row>
    <row r="137" spans="1:45" ht="15">
      <c r="A137" s="7" t="s">
        <v>7</v>
      </c>
      <c r="B137" s="42">
        <v>0</v>
      </c>
      <c r="C137" s="42">
        <v>0</v>
      </c>
      <c r="D137" s="42">
        <v>0</v>
      </c>
      <c r="E137" s="42">
        <v>0</v>
      </c>
      <c r="F137" s="399"/>
      <c r="G137" s="42">
        <v>0</v>
      </c>
      <c r="H137" s="43">
        <v>0</v>
      </c>
      <c r="I137" s="44">
        <f>SUM(B137:H137)</f>
        <v>0</v>
      </c>
      <c r="J137" s="5"/>
      <c r="K137" s="28" t="s">
        <v>7</v>
      </c>
      <c r="L137" s="42">
        <v>0</v>
      </c>
      <c r="M137" s="42">
        <v>0</v>
      </c>
      <c r="N137" s="42">
        <v>0</v>
      </c>
      <c r="O137" s="42">
        <v>0</v>
      </c>
      <c r="P137" s="42">
        <v>0</v>
      </c>
      <c r="Q137" s="42">
        <v>0</v>
      </c>
      <c r="R137" s="82">
        <v>0</v>
      </c>
      <c r="S137" s="83">
        <f>SUM(L137:R137)</f>
        <v>0</v>
      </c>
      <c r="U137" s="29" t="s">
        <v>7</v>
      </c>
      <c r="V137" s="84">
        <v>0</v>
      </c>
      <c r="W137" s="84">
        <v>0</v>
      </c>
      <c r="X137" s="84">
        <v>0</v>
      </c>
      <c r="Y137" s="84">
        <v>0</v>
      </c>
      <c r="Z137" s="84">
        <v>0</v>
      </c>
      <c r="AA137" s="84">
        <v>0</v>
      </c>
      <c r="AB137" s="84">
        <v>0</v>
      </c>
      <c r="AC137" s="85">
        <v>0</v>
      </c>
      <c r="AD137" s="86">
        <v>0</v>
      </c>
      <c r="AE137" s="86">
        <v>0</v>
      </c>
      <c r="AF137" s="86">
        <v>0</v>
      </c>
      <c r="AG137" s="86">
        <v>0</v>
      </c>
      <c r="AH137" s="86">
        <v>0</v>
      </c>
      <c r="AI137" s="87">
        <f>SUM(V137:AC137)</f>
        <v>0</v>
      </c>
      <c r="AS137"/>
    </row>
    <row r="138" spans="1:45" ht="15">
      <c r="A138" s="8" t="s">
        <v>8</v>
      </c>
      <c r="B138" s="48">
        <v>0</v>
      </c>
      <c r="C138" s="48">
        <v>0</v>
      </c>
      <c r="D138" s="48">
        <v>0</v>
      </c>
      <c r="E138" s="48">
        <v>0</v>
      </c>
      <c r="F138" s="400"/>
      <c r="G138" s="48">
        <v>0</v>
      </c>
      <c r="H138" s="49">
        <v>0</v>
      </c>
      <c r="I138" s="50">
        <f t="shared" ref="I138:I157" si="140">SUM(B138:H138)</f>
        <v>0</v>
      </c>
      <c r="J138" s="5"/>
      <c r="K138" s="20" t="s">
        <v>8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2">
        <v>0</v>
      </c>
      <c r="S138" s="53">
        <f t="shared" ref="S138:S157" si="141">SUM(L138:R138)</f>
        <v>0</v>
      </c>
      <c r="U138" s="30" t="s">
        <v>8</v>
      </c>
      <c r="V138" s="88">
        <v>0</v>
      </c>
      <c r="W138" s="88">
        <v>0</v>
      </c>
      <c r="X138" s="88">
        <v>0</v>
      </c>
      <c r="Y138" s="88">
        <v>0</v>
      </c>
      <c r="Z138" s="88">
        <v>0</v>
      </c>
      <c r="AA138" s="88">
        <v>0</v>
      </c>
      <c r="AB138" s="88">
        <v>0</v>
      </c>
      <c r="AC138" s="89">
        <v>0</v>
      </c>
      <c r="AD138" s="88">
        <v>0</v>
      </c>
      <c r="AE138" s="88">
        <v>0</v>
      </c>
      <c r="AF138" s="88">
        <v>0</v>
      </c>
      <c r="AG138" s="88">
        <v>0</v>
      </c>
      <c r="AH138" s="88">
        <v>0</v>
      </c>
      <c r="AI138" s="90">
        <f t="shared" ref="AI138:AI157" si="142">SUM(V138:AC138)</f>
        <v>0</v>
      </c>
      <c r="AS138"/>
    </row>
    <row r="139" spans="1:45" ht="15">
      <c r="A139" s="9" t="s">
        <v>10</v>
      </c>
      <c r="B139" s="45">
        <v>0</v>
      </c>
      <c r="C139" s="45">
        <v>0</v>
      </c>
      <c r="D139" s="45">
        <v>0</v>
      </c>
      <c r="E139" s="45">
        <v>0</v>
      </c>
      <c r="F139" s="400"/>
      <c r="G139" s="45">
        <v>0</v>
      </c>
      <c r="H139" s="54">
        <v>0</v>
      </c>
      <c r="I139" s="44">
        <f t="shared" si="140"/>
        <v>0</v>
      </c>
      <c r="J139" s="5"/>
      <c r="K139" s="21" t="s">
        <v>10</v>
      </c>
      <c r="L139" s="45">
        <v>0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6">
        <v>0</v>
      </c>
      <c r="S139" s="47">
        <f t="shared" si="141"/>
        <v>0</v>
      </c>
      <c r="U139" s="31" t="s">
        <v>10</v>
      </c>
      <c r="V139" s="84">
        <v>0</v>
      </c>
      <c r="W139" s="84">
        <v>0</v>
      </c>
      <c r="X139" s="84">
        <v>0</v>
      </c>
      <c r="Y139" s="84">
        <v>0</v>
      </c>
      <c r="Z139" s="84">
        <v>0</v>
      </c>
      <c r="AA139" s="84">
        <v>0</v>
      </c>
      <c r="AB139" s="84">
        <v>0</v>
      </c>
      <c r="AC139" s="85">
        <v>0</v>
      </c>
      <c r="AD139" s="86">
        <v>0</v>
      </c>
      <c r="AE139" s="86">
        <v>0</v>
      </c>
      <c r="AF139" s="86">
        <v>0</v>
      </c>
      <c r="AG139" s="86">
        <v>0</v>
      </c>
      <c r="AH139" s="86">
        <v>0</v>
      </c>
      <c r="AI139" s="87">
        <f t="shared" si="142"/>
        <v>0</v>
      </c>
      <c r="AS139"/>
    </row>
    <row r="140" spans="1:45" ht="15">
      <c r="A140" s="8" t="s">
        <v>53</v>
      </c>
      <c r="B140" s="48">
        <v>0</v>
      </c>
      <c r="C140" s="48">
        <v>0</v>
      </c>
      <c r="D140" s="48">
        <v>0</v>
      </c>
      <c r="E140" s="48">
        <v>0</v>
      </c>
      <c r="F140" s="400"/>
      <c r="G140" s="48">
        <v>0</v>
      </c>
      <c r="H140" s="49">
        <v>0</v>
      </c>
      <c r="I140" s="50">
        <f t="shared" si="140"/>
        <v>0</v>
      </c>
      <c r="J140" s="5"/>
      <c r="K140" s="20" t="s">
        <v>53</v>
      </c>
      <c r="L140" s="51">
        <v>0</v>
      </c>
      <c r="M140" s="51">
        <v>0</v>
      </c>
      <c r="N140" s="51">
        <v>0</v>
      </c>
      <c r="O140" s="51">
        <v>0</v>
      </c>
      <c r="P140" s="51">
        <v>0</v>
      </c>
      <c r="Q140" s="51">
        <v>0</v>
      </c>
      <c r="R140" s="52">
        <v>0</v>
      </c>
      <c r="S140" s="53">
        <f t="shared" si="141"/>
        <v>0</v>
      </c>
      <c r="U140" s="30" t="s">
        <v>53</v>
      </c>
      <c r="V140" s="88">
        <v>0</v>
      </c>
      <c r="W140" s="88">
        <v>0</v>
      </c>
      <c r="X140" s="88">
        <v>0</v>
      </c>
      <c r="Y140" s="88">
        <v>0</v>
      </c>
      <c r="Z140" s="88">
        <v>0</v>
      </c>
      <c r="AA140" s="88">
        <v>0</v>
      </c>
      <c r="AB140" s="88">
        <v>0</v>
      </c>
      <c r="AC140" s="89">
        <v>0</v>
      </c>
      <c r="AD140" s="88">
        <v>0</v>
      </c>
      <c r="AE140" s="88">
        <v>0</v>
      </c>
      <c r="AF140" s="88">
        <v>0</v>
      </c>
      <c r="AG140" s="88">
        <v>0</v>
      </c>
      <c r="AH140" s="88">
        <v>0</v>
      </c>
      <c r="AI140" s="90">
        <f t="shared" si="142"/>
        <v>0</v>
      </c>
      <c r="AS140"/>
    </row>
    <row r="141" spans="1:45" ht="15">
      <c r="A141" s="9" t="s">
        <v>16</v>
      </c>
      <c r="B141" s="45">
        <v>1.1247659592347981</v>
      </c>
      <c r="C141" s="45">
        <v>13.990683638442805</v>
      </c>
      <c r="D141" s="45">
        <v>1.4265518828636665</v>
      </c>
      <c r="E141" s="45">
        <v>0</v>
      </c>
      <c r="F141" s="400"/>
      <c r="G141" s="45">
        <v>0</v>
      </c>
      <c r="H141" s="54">
        <v>0</v>
      </c>
      <c r="I141" s="44">
        <f t="shared" si="140"/>
        <v>16.54200148054127</v>
      </c>
      <c r="J141" s="5"/>
      <c r="K141" s="21" t="s">
        <v>16</v>
      </c>
      <c r="L141" s="45">
        <v>1.1247659592347981</v>
      </c>
      <c r="M141" s="45">
        <v>13.990683638442805</v>
      </c>
      <c r="N141" s="45">
        <v>1.4265518828636665</v>
      </c>
      <c r="O141" s="45">
        <v>0</v>
      </c>
      <c r="P141" s="45">
        <v>0</v>
      </c>
      <c r="Q141" s="45">
        <v>0</v>
      </c>
      <c r="R141" s="46">
        <v>0</v>
      </c>
      <c r="S141" s="47">
        <f t="shared" si="141"/>
        <v>16.54200148054127</v>
      </c>
      <c r="U141" s="31" t="s">
        <v>16</v>
      </c>
      <c r="V141" s="84">
        <v>1.1247659592347981</v>
      </c>
      <c r="W141" s="84">
        <v>0</v>
      </c>
      <c r="X141" s="84">
        <v>0</v>
      </c>
      <c r="Y141" s="84">
        <v>13.990683638442805</v>
      </c>
      <c r="Z141" s="84">
        <v>8.7379142647535615E-2</v>
      </c>
      <c r="AA141" s="84">
        <v>0</v>
      </c>
      <c r="AB141" s="84">
        <v>0</v>
      </c>
      <c r="AC141" s="85">
        <v>1.3391727402161309</v>
      </c>
      <c r="AD141" s="86">
        <v>0</v>
      </c>
      <c r="AE141" s="86">
        <v>0</v>
      </c>
      <c r="AF141" s="86">
        <v>0</v>
      </c>
      <c r="AG141" s="86">
        <v>1.3391727402161309</v>
      </c>
      <c r="AH141" s="86">
        <v>0</v>
      </c>
      <c r="AI141" s="87">
        <f t="shared" si="142"/>
        <v>16.54200148054127</v>
      </c>
      <c r="AS141"/>
    </row>
    <row r="142" spans="1:45" ht="15">
      <c r="A142" s="8" t="s">
        <v>65</v>
      </c>
      <c r="B142" s="48">
        <v>4.2691875132312971</v>
      </c>
      <c r="C142" s="48">
        <v>0.61723192962380202</v>
      </c>
      <c r="D142" s="48">
        <v>2.2323221454727507</v>
      </c>
      <c r="E142" s="48">
        <v>0</v>
      </c>
      <c r="F142" s="400"/>
      <c r="G142" s="48">
        <v>0</v>
      </c>
      <c r="H142" s="49">
        <v>0</v>
      </c>
      <c r="I142" s="50">
        <f t="shared" si="140"/>
        <v>7.1187415883278504</v>
      </c>
      <c r="J142" s="5"/>
      <c r="K142" s="20" t="s">
        <v>65</v>
      </c>
      <c r="L142" s="51">
        <v>4.2691875132312971</v>
      </c>
      <c r="M142" s="51">
        <v>0.61723192962380202</v>
      </c>
      <c r="N142" s="51">
        <v>2.2323221454727507</v>
      </c>
      <c r="O142" s="51">
        <v>0</v>
      </c>
      <c r="P142" s="51">
        <v>0</v>
      </c>
      <c r="Q142" s="51">
        <v>0</v>
      </c>
      <c r="R142" s="52">
        <v>0</v>
      </c>
      <c r="S142" s="53">
        <f t="shared" si="141"/>
        <v>7.1187415883278504</v>
      </c>
      <c r="U142" s="30" t="s">
        <v>54</v>
      </c>
      <c r="V142" s="88">
        <v>4.2691875132312971</v>
      </c>
      <c r="W142" s="88">
        <v>0</v>
      </c>
      <c r="X142" s="88">
        <v>0</v>
      </c>
      <c r="Y142" s="88">
        <v>0.61723192962380202</v>
      </c>
      <c r="Z142" s="88">
        <v>0.85726656892194719</v>
      </c>
      <c r="AA142" s="88">
        <v>0</v>
      </c>
      <c r="AB142" s="88">
        <v>0</v>
      </c>
      <c r="AC142" s="89">
        <v>1.3750555765508035</v>
      </c>
      <c r="AD142" s="88">
        <v>0</v>
      </c>
      <c r="AE142" s="88">
        <v>0</v>
      </c>
      <c r="AF142" s="88">
        <v>0</v>
      </c>
      <c r="AG142" s="88">
        <v>1.3750555765508035</v>
      </c>
      <c r="AH142" s="88">
        <v>0</v>
      </c>
      <c r="AI142" s="90">
        <f t="shared" si="142"/>
        <v>7.1187415883278495</v>
      </c>
      <c r="AS142"/>
    </row>
    <row r="143" spans="1:45" ht="15">
      <c r="A143" s="9" t="s">
        <v>55</v>
      </c>
      <c r="B143" s="45">
        <v>0</v>
      </c>
      <c r="C143" s="45">
        <v>0</v>
      </c>
      <c r="D143" s="45">
        <v>0</v>
      </c>
      <c r="E143" s="45">
        <v>0</v>
      </c>
      <c r="F143" s="400"/>
      <c r="G143" s="45">
        <v>0</v>
      </c>
      <c r="H143" s="54">
        <v>0</v>
      </c>
      <c r="I143" s="44">
        <f t="shared" si="140"/>
        <v>0</v>
      </c>
      <c r="J143" s="5"/>
      <c r="K143" s="21" t="s">
        <v>55</v>
      </c>
      <c r="L143" s="45">
        <v>0</v>
      </c>
      <c r="M143" s="45">
        <v>0</v>
      </c>
      <c r="N143" s="45">
        <v>0</v>
      </c>
      <c r="O143" s="45">
        <v>0</v>
      </c>
      <c r="P143" s="45">
        <v>8.8053575340462551</v>
      </c>
      <c r="Q143" s="45">
        <v>0</v>
      </c>
      <c r="R143" s="46">
        <v>0</v>
      </c>
      <c r="S143" s="47">
        <f t="shared" si="141"/>
        <v>8.8053575340462551</v>
      </c>
      <c r="U143" s="31" t="s">
        <v>55</v>
      </c>
      <c r="V143" s="84">
        <v>0</v>
      </c>
      <c r="W143" s="84">
        <v>0</v>
      </c>
      <c r="X143" s="84">
        <v>0</v>
      </c>
      <c r="Y143" s="84">
        <v>0</v>
      </c>
      <c r="Z143" s="84">
        <v>0</v>
      </c>
      <c r="AA143" s="84">
        <v>0</v>
      </c>
      <c r="AB143" s="84">
        <v>8.8053575340462551</v>
      </c>
      <c r="AC143" s="85">
        <v>0</v>
      </c>
      <c r="AD143" s="84">
        <v>0</v>
      </c>
      <c r="AE143" s="84">
        <v>0</v>
      </c>
      <c r="AF143" s="84">
        <v>0</v>
      </c>
      <c r="AG143" s="84">
        <v>0</v>
      </c>
      <c r="AH143" s="84">
        <v>0</v>
      </c>
      <c r="AI143" s="87">
        <f t="shared" si="142"/>
        <v>8.8053575340462551</v>
      </c>
      <c r="AS143"/>
    </row>
    <row r="144" spans="1:45" ht="15">
      <c r="A144" s="8" t="s">
        <v>12</v>
      </c>
      <c r="B144" s="48">
        <v>0</v>
      </c>
      <c r="C144" s="48">
        <v>0</v>
      </c>
      <c r="D144" s="48">
        <v>0</v>
      </c>
      <c r="E144" s="48">
        <v>0</v>
      </c>
      <c r="F144" s="400"/>
      <c r="G144" s="48">
        <v>0</v>
      </c>
      <c r="H144" s="49">
        <v>0</v>
      </c>
      <c r="I144" s="50">
        <f t="shared" si="140"/>
        <v>0</v>
      </c>
      <c r="J144" s="5"/>
      <c r="K144" s="20" t="s">
        <v>12</v>
      </c>
      <c r="L144" s="51">
        <v>0</v>
      </c>
      <c r="M144" s="51">
        <v>0</v>
      </c>
      <c r="N144" s="51">
        <v>0</v>
      </c>
      <c r="O144" s="51">
        <v>0</v>
      </c>
      <c r="P144" s="51">
        <v>0.63327237414128223</v>
      </c>
      <c r="Q144" s="51">
        <v>0</v>
      </c>
      <c r="R144" s="52">
        <v>0</v>
      </c>
      <c r="S144" s="53">
        <f t="shared" si="141"/>
        <v>0.63327237414128223</v>
      </c>
      <c r="U144" s="30" t="s">
        <v>12</v>
      </c>
      <c r="V144" s="88">
        <v>0</v>
      </c>
      <c r="W144" s="88">
        <v>0</v>
      </c>
      <c r="X144" s="88">
        <v>0</v>
      </c>
      <c r="Y144" s="88">
        <v>0</v>
      </c>
      <c r="Z144" s="88">
        <v>0</v>
      </c>
      <c r="AA144" s="88">
        <v>0</v>
      </c>
      <c r="AB144" s="88">
        <v>0.63327237414128223</v>
      </c>
      <c r="AC144" s="89">
        <v>0</v>
      </c>
      <c r="AD144" s="88">
        <v>0</v>
      </c>
      <c r="AE144" s="88">
        <v>0</v>
      </c>
      <c r="AF144" s="88">
        <v>0</v>
      </c>
      <c r="AG144" s="88">
        <v>0</v>
      </c>
      <c r="AH144" s="88">
        <v>0</v>
      </c>
      <c r="AI144" s="90">
        <f t="shared" si="142"/>
        <v>0.63327237414128223</v>
      </c>
      <c r="AS144"/>
    </row>
    <row r="145" spans="1:45" ht="15">
      <c r="A145" s="9" t="s">
        <v>56</v>
      </c>
      <c r="B145" s="45">
        <v>0</v>
      </c>
      <c r="C145" s="45">
        <v>0</v>
      </c>
      <c r="D145" s="45">
        <v>0</v>
      </c>
      <c r="E145" s="45">
        <v>0</v>
      </c>
      <c r="F145" s="400"/>
      <c r="G145" s="45">
        <v>0</v>
      </c>
      <c r="H145" s="54">
        <v>0</v>
      </c>
      <c r="I145" s="44">
        <f t="shared" si="140"/>
        <v>0</v>
      </c>
      <c r="J145" s="5"/>
      <c r="K145" s="21" t="s">
        <v>56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6">
        <v>0</v>
      </c>
      <c r="S145" s="47">
        <f t="shared" si="141"/>
        <v>0</v>
      </c>
      <c r="U145" s="31" t="s">
        <v>56</v>
      </c>
      <c r="V145" s="84">
        <v>0</v>
      </c>
      <c r="W145" s="84">
        <v>0</v>
      </c>
      <c r="X145" s="84">
        <v>0</v>
      </c>
      <c r="Y145" s="84">
        <v>0</v>
      </c>
      <c r="Z145" s="84">
        <v>0</v>
      </c>
      <c r="AA145" s="84">
        <v>0</v>
      </c>
      <c r="AB145" s="84">
        <v>0</v>
      </c>
      <c r="AC145" s="85">
        <v>0</v>
      </c>
      <c r="AD145" s="84">
        <v>0</v>
      </c>
      <c r="AE145" s="84">
        <v>0</v>
      </c>
      <c r="AF145" s="84">
        <v>0</v>
      </c>
      <c r="AG145" s="84">
        <v>0</v>
      </c>
      <c r="AH145" s="84">
        <v>0</v>
      </c>
      <c r="AI145" s="87">
        <f t="shared" si="142"/>
        <v>0</v>
      </c>
      <c r="AS145"/>
    </row>
    <row r="146" spans="1:45" ht="15">
      <c r="A146" s="8" t="s">
        <v>17</v>
      </c>
      <c r="B146" s="48">
        <v>0</v>
      </c>
      <c r="C146" s="48">
        <v>0</v>
      </c>
      <c r="D146" s="48">
        <v>1.1352019530490614</v>
      </c>
      <c r="E146" s="48">
        <v>0</v>
      </c>
      <c r="F146" s="400"/>
      <c r="G146" s="48">
        <v>0</v>
      </c>
      <c r="H146" s="49">
        <v>0</v>
      </c>
      <c r="I146" s="50">
        <f t="shared" si="140"/>
        <v>1.1352019530490614</v>
      </c>
      <c r="J146" s="5"/>
      <c r="K146" s="20" t="s">
        <v>17</v>
      </c>
      <c r="L146" s="51">
        <v>0</v>
      </c>
      <c r="M146" s="51">
        <v>0</v>
      </c>
      <c r="N146" s="51">
        <v>1.1352019530490614</v>
      </c>
      <c r="O146" s="51">
        <v>0</v>
      </c>
      <c r="P146" s="51">
        <v>0</v>
      </c>
      <c r="Q146" s="51">
        <v>0</v>
      </c>
      <c r="R146" s="52">
        <v>0</v>
      </c>
      <c r="S146" s="53">
        <f t="shared" si="141"/>
        <v>1.1352019530490614</v>
      </c>
      <c r="U146" s="30" t="s">
        <v>17</v>
      </c>
      <c r="V146" s="88">
        <v>0</v>
      </c>
      <c r="W146" s="88">
        <v>0</v>
      </c>
      <c r="X146" s="88">
        <v>0</v>
      </c>
      <c r="Y146" s="88">
        <v>0</v>
      </c>
      <c r="Z146" s="88">
        <v>1.1352019530490614</v>
      </c>
      <c r="AA146" s="88">
        <v>0</v>
      </c>
      <c r="AB146" s="88">
        <v>0</v>
      </c>
      <c r="AC146" s="89">
        <v>0</v>
      </c>
      <c r="AD146" s="88">
        <v>0</v>
      </c>
      <c r="AE146" s="88">
        <v>0</v>
      </c>
      <c r="AF146" s="88">
        <v>0</v>
      </c>
      <c r="AG146" s="88">
        <v>0</v>
      </c>
      <c r="AH146" s="88">
        <v>0</v>
      </c>
      <c r="AI146" s="90">
        <f t="shared" si="142"/>
        <v>1.1352019530490614</v>
      </c>
      <c r="AS146"/>
    </row>
    <row r="147" spans="1:45" ht="15">
      <c r="A147" s="9" t="s">
        <v>141</v>
      </c>
      <c r="B147" s="45">
        <v>2.7051749997617738</v>
      </c>
      <c r="C147" s="45">
        <v>10.970935638283605</v>
      </c>
      <c r="D147" s="45">
        <v>2.4622707966623301</v>
      </c>
      <c r="E147" s="45">
        <v>0</v>
      </c>
      <c r="F147" s="400"/>
      <c r="G147" s="45">
        <v>0</v>
      </c>
      <c r="H147" s="54">
        <v>0</v>
      </c>
      <c r="I147" s="44">
        <f t="shared" si="140"/>
        <v>16.138381434707707</v>
      </c>
      <c r="J147" s="5"/>
      <c r="K147" s="21" t="s">
        <v>141</v>
      </c>
      <c r="L147" s="45">
        <v>2.7051749997617738</v>
      </c>
      <c r="M147" s="45">
        <v>10.970935638283605</v>
      </c>
      <c r="N147" s="45">
        <v>2.4622707966623301</v>
      </c>
      <c r="O147" s="45">
        <v>0</v>
      </c>
      <c r="P147" s="45">
        <v>0</v>
      </c>
      <c r="Q147" s="45">
        <v>0</v>
      </c>
      <c r="R147" s="46">
        <v>0</v>
      </c>
      <c r="S147" s="47">
        <f t="shared" si="141"/>
        <v>16.138381434707707</v>
      </c>
      <c r="U147" s="31" t="s">
        <v>141</v>
      </c>
      <c r="V147" s="84">
        <v>2.6576591603819528</v>
      </c>
      <c r="W147" s="84">
        <v>0</v>
      </c>
      <c r="X147" s="84">
        <v>0</v>
      </c>
      <c r="Y147" s="84">
        <v>10.970935638283605</v>
      </c>
      <c r="Z147" s="84">
        <v>2.4622707966623301</v>
      </c>
      <c r="AA147" s="84">
        <v>0</v>
      </c>
      <c r="AB147" s="84">
        <v>0</v>
      </c>
      <c r="AC147" s="85">
        <v>4.7515839379821116E-2</v>
      </c>
      <c r="AD147" s="84">
        <v>4.7515839379821116E-2</v>
      </c>
      <c r="AE147" s="84">
        <v>0</v>
      </c>
      <c r="AF147" s="84">
        <v>0</v>
      </c>
      <c r="AG147" s="84">
        <v>0</v>
      </c>
      <c r="AH147" s="84">
        <v>0</v>
      </c>
      <c r="AI147" s="87">
        <f t="shared" si="142"/>
        <v>16.138381434707707</v>
      </c>
      <c r="AS147"/>
    </row>
    <row r="148" spans="1:45" ht="15">
      <c r="A148" s="8" t="s">
        <v>25</v>
      </c>
      <c r="B148" s="48">
        <v>5.3093075962675389</v>
      </c>
      <c r="C148" s="48">
        <v>0.22444255269257551</v>
      </c>
      <c r="D148" s="48">
        <v>7.1962106498369968E-2</v>
      </c>
      <c r="E148" s="48">
        <v>10.598795441527868</v>
      </c>
      <c r="F148" s="400"/>
      <c r="G148" s="48">
        <v>1.9920173776106462</v>
      </c>
      <c r="H148" s="49">
        <v>0</v>
      </c>
      <c r="I148" s="50">
        <f t="shared" si="140"/>
        <v>18.196525074597002</v>
      </c>
      <c r="J148" s="5"/>
      <c r="K148" s="20" t="s">
        <v>25</v>
      </c>
      <c r="L148" s="51">
        <v>5.3093075962675389</v>
      </c>
      <c r="M148" s="51">
        <v>0.22444255269257551</v>
      </c>
      <c r="N148" s="51">
        <v>7.1962106498369968E-2</v>
      </c>
      <c r="O148" s="51">
        <v>10.598795441527868</v>
      </c>
      <c r="P148" s="51">
        <v>0.12145309006862449</v>
      </c>
      <c r="Q148" s="51">
        <v>1.9920173776106462</v>
      </c>
      <c r="R148" s="52">
        <v>0</v>
      </c>
      <c r="S148" s="53">
        <f t="shared" si="141"/>
        <v>18.317978164665625</v>
      </c>
      <c r="U148" s="30" t="s">
        <v>25</v>
      </c>
      <c r="V148" s="88">
        <v>0.1484898237047759</v>
      </c>
      <c r="W148" s="88">
        <v>3.6749480085729309</v>
      </c>
      <c r="X148" s="88">
        <v>1.9920173776106462</v>
      </c>
      <c r="Y148" s="88">
        <v>0.22444255269257551</v>
      </c>
      <c r="Z148" s="88">
        <v>7.1186315589248345E-2</v>
      </c>
      <c r="AA148" s="88">
        <v>6.050575047177051</v>
      </c>
      <c r="AB148" s="88">
        <v>0.12145309006862449</v>
      </c>
      <c r="AC148" s="89">
        <v>6.0348659492497712</v>
      </c>
      <c r="AD148" s="88">
        <v>1.4858697639898317</v>
      </c>
      <c r="AE148" s="88">
        <v>4.5482203943508166</v>
      </c>
      <c r="AF148" s="88">
        <v>0</v>
      </c>
      <c r="AG148" s="88">
        <v>7.7579090912162005E-4</v>
      </c>
      <c r="AH148" s="88">
        <v>0</v>
      </c>
      <c r="AI148" s="90">
        <f t="shared" si="142"/>
        <v>18.317978164665625</v>
      </c>
      <c r="AS148"/>
    </row>
    <row r="149" spans="1:45" ht="15">
      <c r="A149" s="9" t="s">
        <v>24</v>
      </c>
      <c r="B149" s="45">
        <v>1.3890546588297101</v>
      </c>
      <c r="C149" s="45">
        <v>0</v>
      </c>
      <c r="D149" s="45">
        <v>0</v>
      </c>
      <c r="E149" s="45">
        <v>0</v>
      </c>
      <c r="F149" s="400"/>
      <c r="G149" s="45">
        <v>0</v>
      </c>
      <c r="H149" s="54">
        <v>0</v>
      </c>
      <c r="I149" s="44">
        <f t="shared" si="140"/>
        <v>1.3890546588297101</v>
      </c>
      <c r="J149" s="5"/>
      <c r="K149" s="21" t="s">
        <v>24</v>
      </c>
      <c r="L149" s="45">
        <v>1.3890546588297101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6">
        <v>0</v>
      </c>
      <c r="S149" s="47">
        <f t="shared" si="141"/>
        <v>1.3890546588297101</v>
      </c>
      <c r="U149" s="31" t="s">
        <v>24</v>
      </c>
      <c r="V149" s="84">
        <v>0.27781093176594202</v>
      </c>
      <c r="W149" s="84">
        <v>0</v>
      </c>
      <c r="X149" s="84">
        <v>0</v>
      </c>
      <c r="Y149" s="84">
        <v>0</v>
      </c>
      <c r="Z149" s="84">
        <v>0</v>
      </c>
      <c r="AA149" s="84">
        <v>0</v>
      </c>
      <c r="AB149" s="84">
        <v>0</v>
      </c>
      <c r="AC149" s="85">
        <v>1.1112437270637681</v>
      </c>
      <c r="AD149" s="84">
        <v>1.1112437270637681</v>
      </c>
      <c r="AE149" s="84">
        <v>0</v>
      </c>
      <c r="AF149" s="84">
        <v>0</v>
      </c>
      <c r="AG149" s="84">
        <v>0</v>
      </c>
      <c r="AH149" s="84">
        <v>0</v>
      </c>
      <c r="AI149" s="87">
        <f t="shared" si="142"/>
        <v>1.3890546588297101</v>
      </c>
      <c r="AS149"/>
    </row>
    <row r="150" spans="1:45" ht="15">
      <c r="A150" s="8" t="s">
        <v>57</v>
      </c>
      <c r="B150" s="48">
        <v>3.6561950708132269E-3</v>
      </c>
      <c r="C150" s="48">
        <v>0</v>
      </c>
      <c r="D150" s="48">
        <v>0</v>
      </c>
      <c r="E150" s="48">
        <v>0</v>
      </c>
      <c r="F150" s="400"/>
      <c r="G150" s="48">
        <v>0</v>
      </c>
      <c r="H150" s="49">
        <v>0</v>
      </c>
      <c r="I150" s="50">
        <f t="shared" si="140"/>
        <v>3.6561950708132269E-3</v>
      </c>
      <c r="J150" s="5"/>
      <c r="K150" s="20" t="s">
        <v>57</v>
      </c>
      <c r="L150" s="51">
        <v>3.6561950708132269E-3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2">
        <v>0</v>
      </c>
      <c r="S150" s="53">
        <f t="shared" si="141"/>
        <v>3.6561950708132269E-3</v>
      </c>
      <c r="U150" s="30" t="s">
        <v>57</v>
      </c>
      <c r="V150" s="88">
        <v>3.6561950708132269E-3</v>
      </c>
      <c r="W150" s="88">
        <v>0</v>
      </c>
      <c r="X150" s="88">
        <v>0</v>
      </c>
      <c r="Y150" s="88">
        <v>0</v>
      </c>
      <c r="Z150" s="88">
        <v>0</v>
      </c>
      <c r="AA150" s="88">
        <v>0</v>
      </c>
      <c r="AB150" s="88">
        <v>0</v>
      </c>
      <c r="AC150" s="89">
        <v>0</v>
      </c>
      <c r="AD150" s="88">
        <v>0</v>
      </c>
      <c r="AE150" s="88">
        <v>0</v>
      </c>
      <c r="AF150" s="88">
        <v>0</v>
      </c>
      <c r="AG150" s="88">
        <v>0</v>
      </c>
      <c r="AH150" s="88">
        <v>0</v>
      </c>
      <c r="AI150" s="90">
        <f t="shared" si="142"/>
        <v>3.6561950708132269E-3</v>
      </c>
      <c r="AS150"/>
    </row>
    <row r="151" spans="1:45" ht="15">
      <c r="A151" s="9" t="s">
        <v>22</v>
      </c>
      <c r="B151" s="45">
        <v>0</v>
      </c>
      <c r="C151" s="45">
        <v>0</v>
      </c>
      <c r="D151" s="45">
        <v>0</v>
      </c>
      <c r="E151" s="45">
        <v>0</v>
      </c>
      <c r="F151" s="400"/>
      <c r="G151" s="45">
        <v>0</v>
      </c>
      <c r="H151" s="54">
        <v>0</v>
      </c>
      <c r="I151" s="44">
        <f t="shared" si="140"/>
        <v>0</v>
      </c>
      <c r="J151" s="5"/>
      <c r="K151" s="21" t="s">
        <v>22</v>
      </c>
      <c r="L151" s="45">
        <v>0</v>
      </c>
      <c r="M151" s="45">
        <v>0</v>
      </c>
      <c r="N151" s="45">
        <v>0</v>
      </c>
      <c r="O151" s="45">
        <v>0</v>
      </c>
      <c r="P151" s="45">
        <v>4.1187628527428688E-2</v>
      </c>
      <c r="Q151" s="45">
        <v>0</v>
      </c>
      <c r="R151" s="46">
        <v>0</v>
      </c>
      <c r="S151" s="47">
        <f t="shared" si="141"/>
        <v>4.1187628527428688E-2</v>
      </c>
      <c r="U151" s="31" t="s">
        <v>22</v>
      </c>
      <c r="V151" s="84">
        <v>0</v>
      </c>
      <c r="W151" s="84">
        <v>0</v>
      </c>
      <c r="X151" s="84">
        <v>0</v>
      </c>
      <c r="Y151" s="84">
        <v>0</v>
      </c>
      <c r="Z151" s="84">
        <v>0</v>
      </c>
      <c r="AA151" s="84">
        <v>0</v>
      </c>
      <c r="AB151" s="84">
        <v>4.1187628527428688E-2</v>
      </c>
      <c r="AC151" s="85">
        <v>0</v>
      </c>
      <c r="AD151" s="84">
        <v>0</v>
      </c>
      <c r="AE151" s="84">
        <v>0</v>
      </c>
      <c r="AF151" s="84">
        <v>0</v>
      </c>
      <c r="AG151" s="84">
        <v>0</v>
      </c>
      <c r="AH151" s="84">
        <v>0</v>
      </c>
      <c r="AI151" s="87">
        <f t="shared" si="142"/>
        <v>4.1187628527428688E-2</v>
      </c>
      <c r="AS151"/>
    </row>
    <row r="152" spans="1:45" ht="15">
      <c r="A152" s="8" t="s">
        <v>21</v>
      </c>
      <c r="B152" s="48">
        <v>0</v>
      </c>
      <c r="C152" s="48">
        <v>0</v>
      </c>
      <c r="D152" s="48">
        <v>0</v>
      </c>
      <c r="E152" s="48">
        <v>0</v>
      </c>
      <c r="F152" s="400"/>
      <c r="G152" s="48">
        <v>0</v>
      </c>
      <c r="H152" s="49">
        <v>0</v>
      </c>
      <c r="I152" s="50">
        <f t="shared" si="140"/>
        <v>0</v>
      </c>
      <c r="J152" s="5"/>
      <c r="K152" s="20" t="s">
        <v>21</v>
      </c>
      <c r="L152" s="51">
        <v>0</v>
      </c>
      <c r="M152" s="51">
        <v>0</v>
      </c>
      <c r="N152" s="51">
        <v>0</v>
      </c>
      <c r="O152" s="51">
        <v>0</v>
      </c>
      <c r="P152" s="51">
        <v>0</v>
      </c>
      <c r="Q152" s="51">
        <v>0</v>
      </c>
      <c r="R152" s="52">
        <v>0</v>
      </c>
      <c r="S152" s="53">
        <f t="shared" si="141"/>
        <v>0</v>
      </c>
      <c r="U152" s="30" t="s">
        <v>58</v>
      </c>
      <c r="V152" s="88">
        <v>0</v>
      </c>
      <c r="W152" s="88">
        <v>0</v>
      </c>
      <c r="X152" s="88">
        <v>0</v>
      </c>
      <c r="Y152" s="88">
        <v>0</v>
      </c>
      <c r="Z152" s="88">
        <v>0</v>
      </c>
      <c r="AA152" s="88">
        <v>0</v>
      </c>
      <c r="AB152" s="88">
        <v>0</v>
      </c>
      <c r="AC152" s="89">
        <v>0</v>
      </c>
      <c r="AD152" s="88">
        <v>0</v>
      </c>
      <c r="AE152" s="88">
        <v>0</v>
      </c>
      <c r="AF152" s="88">
        <v>0</v>
      </c>
      <c r="AG152" s="88">
        <v>0</v>
      </c>
      <c r="AH152" s="88">
        <v>0</v>
      </c>
      <c r="AI152" s="90">
        <f t="shared" si="142"/>
        <v>0</v>
      </c>
      <c r="AS152"/>
    </row>
    <row r="153" spans="1:45" ht="15">
      <c r="A153" s="10" t="s">
        <v>61</v>
      </c>
      <c r="B153" s="45">
        <v>0</v>
      </c>
      <c r="C153" s="45">
        <v>0</v>
      </c>
      <c r="D153" s="45">
        <v>0</v>
      </c>
      <c r="E153" s="45">
        <v>0</v>
      </c>
      <c r="F153" s="400"/>
      <c r="G153" s="45">
        <v>0</v>
      </c>
      <c r="H153" s="54">
        <v>0</v>
      </c>
      <c r="I153" s="44">
        <f t="shared" si="140"/>
        <v>0</v>
      </c>
      <c r="J153" s="5"/>
      <c r="K153" s="22" t="s">
        <v>61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0</v>
      </c>
      <c r="R153" s="46">
        <v>0</v>
      </c>
      <c r="S153" s="47">
        <f t="shared" si="141"/>
        <v>0</v>
      </c>
      <c r="U153" s="32" t="s">
        <v>59</v>
      </c>
      <c r="V153" s="84">
        <v>0</v>
      </c>
      <c r="W153" s="84">
        <v>0</v>
      </c>
      <c r="X153" s="84">
        <v>0</v>
      </c>
      <c r="Y153" s="84">
        <v>0</v>
      </c>
      <c r="Z153" s="84">
        <v>0</v>
      </c>
      <c r="AA153" s="84">
        <v>0</v>
      </c>
      <c r="AB153" s="84">
        <v>0</v>
      </c>
      <c r="AC153" s="85">
        <v>0</v>
      </c>
      <c r="AD153" s="86">
        <v>0</v>
      </c>
      <c r="AE153" s="86">
        <v>0</v>
      </c>
      <c r="AF153" s="86">
        <v>0</v>
      </c>
      <c r="AG153" s="86">
        <v>0</v>
      </c>
      <c r="AH153" s="86">
        <v>0</v>
      </c>
      <c r="AI153" s="87">
        <f t="shared" si="142"/>
        <v>0</v>
      </c>
      <c r="AS153"/>
    </row>
    <row r="154" spans="1:45">
      <c r="A154" s="11" t="s">
        <v>23</v>
      </c>
      <c r="B154" s="55">
        <v>0</v>
      </c>
      <c r="C154" s="55">
        <v>0</v>
      </c>
      <c r="D154" s="55">
        <v>0</v>
      </c>
      <c r="E154" s="55">
        <v>0</v>
      </c>
      <c r="F154" s="400"/>
      <c r="G154" s="55">
        <v>0</v>
      </c>
      <c r="H154" s="56">
        <v>0</v>
      </c>
      <c r="I154" s="57">
        <f t="shared" si="140"/>
        <v>0</v>
      </c>
      <c r="J154" s="5"/>
      <c r="K154" s="23" t="s">
        <v>23</v>
      </c>
      <c r="L154" s="58">
        <v>0</v>
      </c>
      <c r="M154" s="58">
        <v>0</v>
      </c>
      <c r="N154" s="58">
        <v>0</v>
      </c>
      <c r="O154" s="58">
        <v>0</v>
      </c>
      <c r="P154" s="58">
        <v>0</v>
      </c>
      <c r="Q154" s="58">
        <v>0</v>
      </c>
      <c r="R154" s="59">
        <v>0</v>
      </c>
      <c r="S154" s="60">
        <f t="shared" si="141"/>
        <v>0</v>
      </c>
      <c r="U154" s="33" t="s">
        <v>62</v>
      </c>
      <c r="V154" s="91">
        <v>0</v>
      </c>
      <c r="W154" s="91">
        <v>0</v>
      </c>
      <c r="X154" s="91">
        <v>0</v>
      </c>
      <c r="Y154" s="91">
        <v>0</v>
      </c>
      <c r="Z154" s="91">
        <v>0</v>
      </c>
      <c r="AA154" s="91">
        <v>0</v>
      </c>
      <c r="AB154" s="91">
        <v>0</v>
      </c>
      <c r="AC154" s="91">
        <v>0</v>
      </c>
      <c r="AD154" s="91">
        <v>0</v>
      </c>
      <c r="AE154" s="91">
        <v>0</v>
      </c>
      <c r="AF154" s="91">
        <v>0</v>
      </c>
      <c r="AG154" s="91">
        <v>0</v>
      </c>
      <c r="AH154" s="92">
        <v>0</v>
      </c>
      <c r="AI154" s="93">
        <f t="shared" si="142"/>
        <v>0</v>
      </c>
      <c r="AS154"/>
    </row>
    <row r="155" spans="1:45">
      <c r="A155" s="12" t="s">
        <v>19</v>
      </c>
      <c r="B155" s="61">
        <v>0</v>
      </c>
      <c r="C155" s="61">
        <v>0</v>
      </c>
      <c r="D155" s="61">
        <v>0</v>
      </c>
      <c r="E155" s="61">
        <v>0</v>
      </c>
      <c r="F155" s="400"/>
      <c r="G155" s="61">
        <v>0</v>
      </c>
      <c r="H155" s="62">
        <v>0</v>
      </c>
      <c r="I155" s="63">
        <f t="shared" si="140"/>
        <v>0</v>
      </c>
      <c r="J155" s="5"/>
      <c r="K155" s="24" t="s">
        <v>19</v>
      </c>
      <c r="L155" s="61">
        <v>0</v>
      </c>
      <c r="M155" s="61">
        <v>0</v>
      </c>
      <c r="N155" s="61">
        <v>0</v>
      </c>
      <c r="O155" s="61">
        <v>0</v>
      </c>
      <c r="P155" s="61">
        <v>0</v>
      </c>
      <c r="Q155" s="61">
        <v>0</v>
      </c>
      <c r="R155" s="64">
        <v>0</v>
      </c>
      <c r="S155" s="65">
        <f t="shared" si="141"/>
        <v>0</v>
      </c>
      <c r="U155" s="34" t="s">
        <v>19</v>
      </c>
      <c r="V155" s="94">
        <v>0</v>
      </c>
      <c r="W155" s="94">
        <v>0</v>
      </c>
      <c r="X155" s="94">
        <v>0</v>
      </c>
      <c r="Y155" s="94">
        <v>0</v>
      </c>
      <c r="Z155" s="94">
        <v>0</v>
      </c>
      <c r="AA155" s="94">
        <v>0</v>
      </c>
      <c r="AB155" s="94">
        <v>0</v>
      </c>
      <c r="AC155" s="94">
        <v>0</v>
      </c>
      <c r="AD155" s="95">
        <v>0</v>
      </c>
      <c r="AE155" s="95">
        <v>0</v>
      </c>
      <c r="AF155" s="95">
        <v>0</v>
      </c>
      <c r="AG155" s="95">
        <v>0</v>
      </c>
      <c r="AH155" s="95">
        <v>0</v>
      </c>
      <c r="AI155" s="96">
        <f t="shared" si="142"/>
        <v>0</v>
      </c>
      <c r="AS155"/>
    </row>
    <row r="156" spans="1:45">
      <c r="A156" s="11" t="s">
        <v>20</v>
      </c>
      <c r="B156" s="55">
        <v>0</v>
      </c>
      <c r="C156" s="55">
        <v>0</v>
      </c>
      <c r="D156" s="55">
        <v>0</v>
      </c>
      <c r="E156" s="55">
        <v>0</v>
      </c>
      <c r="F156" s="400"/>
      <c r="G156" s="55">
        <v>0</v>
      </c>
      <c r="H156" s="56">
        <v>0</v>
      </c>
      <c r="I156" s="57">
        <f t="shared" si="140"/>
        <v>0</v>
      </c>
      <c r="J156" s="5"/>
      <c r="K156" s="23" t="s">
        <v>20</v>
      </c>
      <c r="L156" s="58">
        <v>0</v>
      </c>
      <c r="M156" s="58">
        <v>0</v>
      </c>
      <c r="N156" s="58">
        <v>0</v>
      </c>
      <c r="O156" s="58">
        <v>0</v>
      </c>
      <c r="P156" s="58">
        <v>0</v>
      </c>
      <c r="Q156" s="58">
        <v>0</v>
      </c>
      <c r="R156" s="59">
        <v>0</v>
      </c>
      <c r="S156" s="60">
        <f t="shared" si="141"/>
        <v>0</v>
      </c>
      <c r="U156" s="33" t="s">
        <v>20</v>
      </c>
      <c r="V156" s="91">
        <v>0</v>
      </c>
      <c r="W156" s="91">
        <v>0</v>
      </c>
      <c r="X156" s="91">
        <v>0</v>
      </c>
      <c r="Y156" s="91">
        <v>0</v>
      </c>
      <c r="Z156" s="91">
        <v>0</v>
      </c>
      <c r="AA156" s="91">
        <v>0</v>
      </c>
      <c r="AB156" s="91">
        <v>0</v>
      </c>
      <c r="AC156" s="91">
        <v>0</v>
      </c>
      <c r="AD156" s="91">
        <v>0</v>
      </c>
      <c r="AE156" s="91">
        <v>0</v>
      </c>
      <c r="AF156" s="91">
        <v>0</v>
      </c>
      <c r="AG156" s="91">
        <v>0</v>
      </c>
      <c r="AH156" s="92">
        <v>0</v>
      </c>
      <c r="AI156" s="93">
        <f t="shared" si="142"/>
        <v>0</v>
      </c>
      <c r="AS156"/>
    </row>
    <row r="157" spans="1:45" ht="15" thickBot="1">
      <c r="A157" s="13" t="s">
        <v>11</v>
      </c>
      <c r="B157" s="66">
        <v>0</v>
      </c>
      <c r="C157" s="66">
        <v>0</v>
      </c>
      <c r="D157" s="66">
        <v>0</v>
      </c>
      <c r="E157" s="66">
        <v>0</v>
      </c>
      <c r="F157" s="401"/>
      <c r="G157" s="66">
        <v>0</v>
      </c>
      <c r="H157" s="67">
        <v>0</v>
      </c>
      <c r="I157" s="68">
        <f t="shared" si="140"/>
        <v>0</v>
      </c>
      <c r="J157" s="5"/>
      <c r="K157" s="25" t="s">
        <v>11</v>
      </c>
      <c r="L157" s="66">
        <v>0</v>
      </c>
      <c r="M157" s="66">
        <v>0</v>
      </c>
      <c r="N157" s="66">
        <v>0</v>
      </c>
      <c r="O157" s="66">
        <v>0</v>
      </c>
      <c r="P157" s="66">
        <v>0</v>
      </c>
      <c r="Q157" s="66">
        <v>0</v>
      </c>
      <c r="R157" s="69">
        <v>0</v>
      </c>
      <c r="S157" s="70">
        <f t="shared" si="141"/>
        <v>0</v>
      </c>
      <c r="U157" s="34" t="s">
        <v>11</v>
      </c>
      <c r="V157" s="94">
        <v>0</v>
      </c>
      <c r="W157" s="94">
        <v>0</v>
      </c>
      <c r="X157" s="94">
        <v>0</v>
      </c>
      <c r="Y157" s="94">
        <v>0</v>
      </c>
      <c r="Z157" s="94">
        <v>0</v>
      </c>
      <c r="AA157" s="94">
        <v>0</v>
      </c>
      <c r="AB157" s="94">
        <v>0</v>
      </c>
      <c r="AC157" s="94">
        <v>0</v>
      </c>
      <c r="AD157" s="95">
        <v>0</v>
      </c>
      <c r="AE157" s="95">
        <v>0</v>
      </c>
      <c r="AF157" s="95">
        <v>0</v>
      </c>
      <c r="AG157" s="95">
        <v>0</v>
      </c>
      <c r="AH157" s="95">
        <v>0</v>
      </c>
      <c r="AI157" s="96">
        <f t="shared" si="142"/>
        <v>0</v>
      </c>
      <c r="AS157"/>
    </row>
    <row r="158" spans="1:45" ht="15">
      <c r="A158" s="14" t="s">
        <v>26</v>
      </c>
      <c r="B158" s="71">
        <f>SUM(B137:B153)</f>
        <v>14.801146922395933</v>
      </c>
      <c r="C158" s="71">
        <f t="shared" ref="C158:I158" si="143">SUM(C137:C153)</f>
        <v>25.803293759042788</v>
      </c>
      <c r="D158" s="71">
        <f t="shared" si="143"/>
        <v>7.3283088845461792</v>
      </c>
      <c r="E158" s="71">
        <f t="shared" si="143"/>
        <v>10.598795441527868</v>
      </c>
      <c r="F158" s="71">
        <f t="shared" si="143"/>
        <v>0</v>
      </c>
      <c r="G158" s="71">
        <f t="shared" si="143"/>
        <v>1.9920173776106462</v>
      </c>
      <c r="H158" s="72">
        <f t="shared" si="143"/>
        <v>0</v>
      </c>
      <c r="I158" s="44">
        <f t="shared" si="143"/>
        <v>60.523562385123405</v>
      </c>
      <c r="J158" s="5"/>
      <c r="K158" s="26" t="s">
        <v>26</v>
      </c>
      <c r="L158" s="71">
        <f>SUM(L137:L153)</f>
        <v>14.801146922395933</v>
      </c>
      <c r="M158" s="71">
        <f t="shared" ref="M158:S158" si="144">SUM(M137:M153)</f>
        <v>25.803293759042788</v>
      </c>
      <c r="N158" s="71">
        <f t="shared" si="144"/>
        <v>7.3283088845461792</v>
      </c>
      <c r="O158" s="71">
        <f t="shared" si="144"/>
        <v>10.598795441527868</v>
      </c>
      <c r="P158" s="71">
        <f t="shared" si="144"/>
        <v>9.6012706267835899</v>
      </c>
      <c r="Q158" s="71">
        <f t="shared" si="144"/>
        <v>1.9920173776106462</v>
      </c>
      <c r="R158" s="72">
        <f t="shared" si="144"/>
        <v>0</v>
      </c>
      <c r="S158" s="73">
        <f t="shared" si="144"/>
        <v>70.124833011907</v>
      </c>
      <c r="U158" s="35" t="s">
        <v>60</v>
      </c>
      <c r="V158" s="97">
        <f>SUM(V137:V153)</f>
        <v>8.4815695833895788</v>
      </c>
      <c r="W158" s="97">
        <f t="shared" ref="W158:AH158" si="145">SUM(W137:W153)</f>
        <v>3.6749480085729309</v>
      </c>
      <c r="X158" s="97">
        <f t="shared" si="145"/>
        <v>1.9920173776106462</v>
      </c>
      <c r="Y158" s="97">
        <f t="shared" si="145"/>
        <v>25.803293759042788</v>
      </c>
      <c r="Z158" s="97">
        <f t="shared" si="145"/>
        <v>4.6133047768701223</v>
      </c>
      <c r="AA158" s="97">
        <f t="shared" si="145"/>
        <v>6.050575047177051</v>
      </c>
      <c r="AB158" s="97">
        <f t="shared" si="145"/>
        <v>9.6012706267835899</v>
      </c>
      <c r="AC158" s="97">
        <f t="shared" si="145"/>
        <v>9.9078538324602938</v>
      </c>
      <c r="AD158" s="98">
        <f t="shared" si="145"/>
        <v>2.6446293304334212</v>
      </c>
      <c r="AE158" s="98">
        <f t="shared" si="145"/>
        <v>4.5482203943508166</v>
      </c>
      <c r="AF158" s="98">
        <f t="shared" si="145"/>
        <v>0</v>
      </c>
      <c r="AG158" s="98">
        <f t="shared" si="145"/>
        <v>2.715004107676056</v>
      </c>
      <c r="AH158" s="98">
        <f t="shared" si="145"/>
        <v>0</v>
      </c>
      <c r="AI158" s="99">
        <f>SUM(V158:AC158)</f>
        <v>70.124833011907</v>
      </c>
      <c r="AS158"/>
    </row>
    <row r="159" spans="1:45" s="2" customFormat="1" ht="15" thickBot="1">
      <c r="A159" s="15" t="s">
        <v>100</v>
      </c>
      <c r="B159" s="100">
        <f>IF($I158=0,"-",B158/$I158)</f>
        <v>0.24455181319654165</v>
      </c>
      <c r="C159" s="100">
        <f t="shared" ref="C159:H159" si="146">IF($I158=0,"-",C158/$I158)</f>
        <v>0.42633468259603297</v>
      </c>
      <c r="D159" s="100">
        <f t="shared" si="146"/>
        <v>0.1210819157985893</v>
      </c>
      <c r="E159" s="100">
        <f t="shared" si="146"/>
        <v>0.17511849970240739</v>
      </c>
      <c r="F159" s="100">
        <f t="shared" si="146"/>
        <v>0</v>
      </c>
      <c r="G159" s="100">
        <f t="shared" si="146"/>
        <v>3.2913088706428839E-2</v>
      </c>
      <c r="H159" s="101">
        <f t="shared" si="146"/>
        <v>0</v>
      </c>
      <c r="I159" s="102">
        <f>SUM(B159:H159)</f>
        <v>1.0000000000000002</v>
      </c>
      <c r="J159"/>
      <c r="K159" s="27" t="s">
        <v>100</v>
      </c>
      <c r="L159" s="76">
        <f>IF($S158=0,"-",L158/$S158)</f>
        <v>0.21106855142004743</v>
      </c>
      <c r="M159" s="76">
        <f t="shared" ref="M159:R159" si="147">IF($S158=0,"-",M158/$S158)</f>
        <v>0.36796228455419583</v>
      </c>
      <c r="N159" s="76">
        <f t="shared" si="147"/>
        <v>0.10450376235907546</v>
      </c>
      <c r="O159" s="76">
        <f t="shared" si="147"/>
        <v>0.15114182788468419</v>
      </c>
      <c r="P159" s="76">
        <f t="shared" si="147"/>
        <v>0.13691684121591163</v>
      </c>
      <c r="Q159" s="76">
        <f t="shared" si="147"/>
        <v>2.8406732566085502E-2</v>
      </c>
      <c r="R159" s="77">
        <f t="shared" si="147"/>
        <v>0</v>
      </c>
      <c r="S159" s="78">
        <f>SUM(L159:R159)</f>
        <v>1</v>
      </c>
      <c r="U159" s="36" t="s">
        <v>100</v>
      </c>
      <c r="V159" s="103">
        <f>+V158/$AI158</f>
        <v>0.12094958688813465</v>
      </c>
      <c r="W159" s="103">
        <f t="shared" ref="W159:AH159" si="148">+W158/$AI158</f>
        <v>5.2405800495081895E-2</v>
      </c>
      <c r="X159" s="103">
        <f t="shared" si="148"/>
        <v>2.8406732566085502E-2</v>
      </c>
      <c r="Y159" s="103">
        <f t="shared" si="148"/>
        <v>0.36796228455419583</v>
      </c>
      <c r="Z159" s="103">
        <f t="shared" si="148"/>
        <v>6.5787034046652149E-2</v>
      </c>
      <c r="AA159" s="103">
        <f t="shared" si="148"/>
        <v>8.6282915584978012E-2</v>
      </c>
      <c r="AB159" s="103">
        <f t="shared" si="148"/>
        <v>0.13691684121591163</v>
      </c>
      <c r="AC159" s="103">
        <f t="shared" si="148"/>
        <v>0.14128880464896035</v>
      </c>
      <c r="AD159" s="103">
        <f t="shared" si="148"/>
        <v>3.7713164036830872E-2</v>
      </c>
      <c r="AE159" s="103">
        <f t="shared" si="148"/>
        <v>6.4858912299706181E-2</v>
      </c>
      <c r="AF159" s="103">
        <f t="shared" si="148"/>
        <v>0</v>
      </c>
      <c r="AG159" s="103">
        <f t="shared" si="148"/>
        <v>3.8716728312423301E-2</v>
      </c>
      <c r="AH159" s="103">
        <f t="shared" si="148"/>
        <v>0</v>
      </c>
      <c r="AI159" s="104">
        <f>SUM(V159:AC159)</f>
        <v>1.0000000000000002</v>
      </c>
    </row>
    <row r="160" spans="1:45" ht="15" thickBot="1">
      <c r="A160" s="16"/>
      <c r="B160" s="16"/>
      <c r="C160" s="16"/>
      <c r="D160" s="16"/>
      <c r="E160" s="16"/>
      <c r="F160" s="16"/>
      <c r="G160" s="16"/>
      <c r="H160" s="16"/>
      <c r="I160" s="16"/>
      <c r="K160" s="16"/>
      <c r="AI160" s="5"/>
      <c r="AS160"/>
    </row>
    <row r="161" spans="1:45" ht="28.5">
      <c r="A161" s="431" t="s">
        <v>31</v>
      </c>
      <c r="B161" s="37" t="s">
        <v>0</v>
      </c>
      <c r="C161" s="37" t="s">
        <v>1</v>
      </c>
      <c r="D161" s="37" t="s">
        <v>2</v>
      </c>
      <c r="E161" s="37" t="s">
        <v>3</v>
      </c>
      <c r="F161" s="37" t="s">
        <v>27</v>
      </c>
      <c r="G161" s="37" t="s">
        <v>4</v>
      </c>
      <c r="H161" s="37" t="s">
        <v>5</v>
      </c>
      <c r="I161" s="38" t="s">
        <v>6</v>
      </c>
      <c r="K161" s="381" t="s">
        <v>31</v>
      </c>
      <c r="L161" s="39" t="s">
        <v>0</v>
      </c>
      <c r="M161" s="39" t="s">
        <v>1</v>
      </c>
      <c r="N161" s="39" t="s">
        <v>2</v>
      </c>
      <c r="O161" s="39" t="s">
        <v>3</v>
      </c>
      <c r="P161" s="39" t="s">
        <v>27</v>
      </c>
      <c r="Q161" s="39" t="s">
        <v>4</v>
      </c>
      <c r="R161" s="39" t="s">
        <v>5</v>
      </c>
      <c r="S161" s="40" t="s">
        <v>6</v>
      </c>
      <c r="U161" s="383" t="s">
        <v>31</v>
      </c>
      <c r="V161" s="79" t="s">
        <v>69</v>
      </c>
      <c r="W161" s="79" t="s">
        <v>70</v>
      </c>
      <c r="X161" s="79" t="s">
        <v>4</v>
      </c>
      <c r="Y161" s="79" t="s">
        <v>1</v>
      </c>
      <c r="Z161" s="79" t="s">
        <v>2</v>
      </c>
      <c r="AA161" s="79" t="s">
        <v>3</v>
      </c>
      <c r="AB161" s="79" t="s">
        <v>52</v>
      </c>
      <c r="AC161" s="79" t="s">
        <v>64</v>
      </c>
      <c r="AD161" s="80" t="s">
        <v>72</v>
      </c>
      <c r="AE161" s="80" t="s">
        <v>79</v>
      </c>
      <c r="AF161" s="80" t="s">
        <v>73</v>
      </c>
      <c r="AG161" s="80" t="s">
        <v>80</v>
      </c>
      <c r="AH161" s="80" t="s">
        <v>81</v>
      </c>
      <c r="AI161" s="81" t="s">
        <v>60</v>
      </c>
      <c r="AS161"/>
    </row>
    <row r="162" spans="1:45" ht="15" customHeight="1">
      <c r="A162" s="432" t="s">
        <v>31</v>
      </c>
      <c r="B162" s="372" t="s">
        <v>109</v>
      </c>
      <c r="C162" s="373"/>
      <c r="D162" s="373"/>
      <c r="E162" s="373"/>
      <c r="F162" s="373"/>
      <c r="G162" s="373"/>
      <c r="H162" s="373"/>
      <c r="I162" s="374"/>
      <c r="K162" s="382" t="s">
        <v>31</v>
      </c>
      <c r="L162" s="369" t="s">
        <v>109</v>
      </c>
      <c r="M162" s="370"/>
      <c r="N162" s="370"/>
      <c r="O162" s="370"/>
      <c r="P162" s="370"/>
      <c r="Q162" s="370"/>
      <c r="R162" s="370"/>
      <c r="S162" s="371"/>
      <c r="U162" s="384" t="s">
        <v>31</v>
      </c>
      <c r="V162" s="379" t="s">
        <v>109</v>
      </c>
      <c r="W162" s="379"/>
      <c r="X162" s="379"/>
      <c r="Y162" s="379"/>
      <c r="Z162" s="379"/>
      <c r="AA162" s="379"/>
      <c r="AB162" s="379"/>
      <c r="AC162" s="379"/>
      <c r="AD162" s="379"/>
      <c r="AE162" s="379"/>
      <c r="AF162" s="379"/>
      <c r="AG162" s="379"/>
      <c r="AH162" s="379"/>
      <c r="AI162" s="380"/>
      <c r="AS162"/>
    </row>
    <row r="163" spans="1:45" ht="15">
      <c r="A163" s="7" t="s">
        <v>7</v>
      </c>
      <c r="B163" s="42">
        <v>0</v>
      </c>
      <c r="C163" s="42">
        <v>0</v>
      </c>
      <c r="D163" s="42">
        <v>0</v>
      </c>
      <c r="E163" s="42">
        <v>0</v>
      </c>
      <c r="F163" s="399"/>
      <c r="G163" s="42">
        <v>0</v>
      </c>
      <c r="H163" s="43">
        <v>0</v>
      </c>
      <c r="I163" s="44">
        <f>SUM(B163:H163)</f>
        <v>0</v>
      </c>
      <c r="J163" s="5"/>
      <c r="K163" s="28" t="s">
        <v>7</v>
      </c>
      <c r="L163" s="42">
        <v>0</v>
      </c>
      <c r="M163" s="42">
        <v>0</v>
      </c>
      <c r="N163" s="42">
        <v>0</v>
      </c>
      <c r="O163" s="42">
        <v>0</v>
      </c>
      <c r="P163" s="42">
        <v>0</v>
      </c>
      <c r="Q163" s="42">
        <v>0</v>
      </c>
      <c r="R163" s="82">
        <v>0</v>
      </c>
      <c r="S163" s="83">
        <f>SUM(L163:R163)</f>
        <v>0</v>
      </c>
      <c r="U163" s="29" t="s">
        <v>7</v>
      </c>
      <c r="V163" s="84">
        <v>0</v>
      </c>
      <c r="W163" s="84">
        <v>0</v>
      </c>
      <c r="X163" s="84">
        <v>0</v>
      </c>
      <c r="Y163" s="84">
        <v>0</v>
      </c>
      <c r="Z163" s="84">
        <v>0</v>
      </c>
      <c r="AA163" s="84">
        <v>0</v>
      </c>
      <c r="AB163" s="84">
        <v>0</v>
      </c>
      <c r="AC163" s="85">
        <v>0</v>
      </c>
      <c r="AD163" s="86">
        <v>0</v>
      </c>
      <c r="AE163" s="86">
        <v>0</v>
      </c>
      <c r="AF163" s="86">
        <v>0</v>
      </c>
      <c r="AG163" s="86">
        <v>0</v>
      </c>
      <c r="AH163" s="86">
        <v>0</v>
      </c>
      <c r="AI163" s="87">
        <f>SUM(V163:AC163)</f>
        <v>0</v>
      </c>
      <c r="AS163"/>
    </row>
    <row r="164" spans="1:45" ht="15">
      <c r="A164" s="8" t="s">
        <v>8</v>
      </c>
      <c r="B164" s="48">
        <v>0</v>
      </c>
      <c r="C164" s="48">
        <v>0</v>
      </c>
      <c r="D164" s="48">
        <v>0</v>
      </c>
      <c r="E164" s="48">
        <v>0</v>
      </c>
      <c r="F164" s="400"/>
      <c r="G164" s="48">
        <v>0</v>
      </c>
      <c r="H164" s="49">
        <v>0</v>
      </c>
      <c r="I164" s="50">
        <f t="shared" ref="I164:I183" si="149">SUM(B164:H164)</f>
        <v>0</v>
      </c>
      <c r="J164" s="5"/>
      <c r="K164" s="20" t="s">
        <v>8</v>
      </c>
      <c r="L164" s="51">
        <v>0</v>
      </c>
      <c r="M164" s="51">
        <v>0</v>
      </c>
      <c r="N164" s="51">
        <v>0</v>
      </c>
      <c r="O164" s="51">
        <v>0</v>
      </c>
      <c r="P164" s="51">
        <v>0</v>
      </c>
      <c r="Q164" s="51">
        <v>0</v>
      </c>
      <c r="R164" s="52">
        <v>0</v>
      </c>
      <c r="S164" s="53">
        <f t="shared" ref="S164:S183" si="150">SUM(L164:R164)</f>
        <v>0</v>
      </c>
      <c r="U164" s="30" t="s">
        <v>8</v>
      </c>
      <c r="V164" s="88">
        <v>0</v>
      </c>
      <c r="W164" s="88">
        <v>0</v>
      </c>
      <c r="X164" s="88">
        <v>0</v>
      </c>
      <c r="Y164" s="88">
        <v>0</v>
      </c>
      <c r="Z164" s="88">
        <v>0</v>
      </c>
      <c r="AA164" s="88">
        <v>0</v>
      </c>
      <c r="AB164" s="88">
        <v>0</v>
      </c>
      <c r="AC164" s="89">
        <v>0</v>
      </c>
      <c r="AD164" s="88">
        <v>0</v>
      </c>
      <c r="AE164" s="88">
        <v>0</v>
      </c>
      <c r="AF164" s="88">
        <v>0</v>
      </c>
      <c r="AG164" s="88">
        <v>0</v>
      </c>
      <c r="AH164" s="88">
        <v>0</v>
      </c>
      <c r="AI164" s="90">
        <f t="shared" ref="AI164:AI183" si="151">SUM(V164:AC164)</f>
        <v>0</v>
      </c>
      <c r="AS164"/>
    </row>
    <row r="165" spans="1:45" ht="15">
      <c r="A165" s="9" t="s">
        <v>10</v>
      </c>
      <c r="B165" s="45">
        <v>0</v>
      </c>
      <c r="C165" s="45">
        <v>0</v>
      </c>
      <c r="D165" s="45">
        <v>0</v>
      </c>
      <c r="E165" s="45">
        <v>0</v>
      </c>
      <c r="F165" s="400"/>
      <c r="G165" s="45">
        <v>0</v>
      </c>
      <c r="H165" s="54">
        <v>0</v>
      </c>
      <c r="I165" s="44">
        <f t="shared" si="149"/>
        <v>0</v>
      </c>
      <c r="J165" s="5"/>
      <c r="K165" s="21" t="s">
        <v>10</v>
      </c>
      <c r="L165" s="45">
        <v>0</v>
      </c>
      <c r="M165" s="45">
        <v>0</v>
      </c>
      <c r="N165" s="45">
        <v>0</v>
      </c>
      <c r="O165" s="45">
        <v>0</v>
      </c>
      <c r="P165" s="45">
        <v>0</v>
      </c>
      <c r="Q165" s="45">
        <v>0</v>
      </c>
      <c r="R165" s="46">
        <v>0</v>
      </c>
      <c r="S165" s="47">
        <f t="shared" si="150"/>
        <v>0</v>
      </c>
      <c r="U165" s="31" t="s">
        <v>10</v>
      </c>
      <c r="V165" s="84">
        <v>0</v>
      </c>
      <c r="W165" s="84">
        <v>0</v>
      </c>
      <c r="X165" s="84">
        <v>0</v>
      </c>
      <c r="Y165" s="84">
        <v>0</v>
      </c>
      <c r="Z165" s="84">
        <v>0</v>
      </c>
      <c r="AA165" s="84">
        <v>0</v>
      </c>
      <c r="AB165" s="84">
        <v>0</v>
      </c>
      <c r="AC165" s="85">
        <v>0</v>
      </c>
      <c r="AD165" s="86">
        <v>0</v>
      </c>
      <c r="AE165" s="86">
        <v>0</v>
      </c>
      <c r="AF165" s="86">
        <v>0</v>
      </c>
      <c r="AG165" s="86">
        <v>0</v>
      </c>
      <c r="AH165" s="86">
        <v>0</v>
      </c>
      <c r="AI165" s="87">
        <f t="shared" si="151"/>
        <v>0</v>
      </c>
      <c r="AS165"/>
    </row>
    <row r="166" spans="1:45" ht="15">
      <c r="A166" s="8" t="s">
        <v>53</v>
      </c>
      <c r="B166" s="48">
        <v>0</v>
      </c>
      <c r="C166" s="48">
        <v>0</v>
      </c>
      <c r="D166" s="48">
        <v>0</v>
      </c>
      <c r="E166" s="48">
        <v>0</v>
      </c>
      <c r="F166" s="400"/>
      <c r="G166" s="48">
        <v>0</v>
      </c>
      <c r="H166" s="49">
        <v>0</v>
      </c>
      <c r="I166" s="50">
        <f t="shared" si="149"/>
        <v>0</v>
      </c>
      <c r="J166" s="5"/>
      <c r="K166" s="20" t="s">
        <v>53</v>
      </c>
      <c r="L166" s="51">
        <v>0</v>
      </c>
      <c r="M166" s="51">
        <v>0</v>
      </c>
      <c r="N166" s="51">
        <v>0</v>
      </c>
      <c r="O166" s="51">
        <v>0</v>
      </c>
      <c r="P166" s="51">
        <v>0</v>
      </c>
      <c r="Q166" s="51">
        <v>0</v>
      </c>
      <c r="R166" s="52">
        <v>0</v>
      </c>
      <c r="S166" s="53">
        <f t="shared" si="150"/>
        <v>0</v>
      </c>
      <c r="U166" s="30" t="s">
        <v>53</v>
      </c>
      <c r="V166" s="88">
        <v>0</v>
      </c>
      <c r="W166" s="88">
        <v>0</v>
      </c>
      <c r="X166" s="88">
        <v>0</v>
      </c>
      <c r="Y166" s="88">
        <v>0</v>
      </c>
      <c r="Z166" s="88">
        <v>0</v>
      </c>
      <c r="AA166" s="88">
        <v>0</v>
      </c>
      <c r="AB166" s="88">
        <v>0</v>
      </c>
      <c r="AC166" s="89">
        <v>0</v>
      </c>
      <c r="AD166" s="88">
        <v>0</v>
      </c>
      <c r="AE166" s="88">
        <v>0</v>
      </c>
      <c r="AF166" s="88">
        <v>0</v>
      </c>
      <c r="AG166" s="88">
        <v>0</v>
      </c>
      <c r="AH166" s="88">
        <v>0</v>
      </c>
      <c r="AI166" s="90">
        <f t="shared" si="151"/>
        <v>0</v>
      </c>
      <c r="AS166"/>
    </row>
    <row r="167" spans="1:45" ht="15">
      <c r="A167" s="9" t="s">
        <v>16</v>
      </c>
      <c r="B167" s="45">
        <v>2.1953485240826433E-3</v>
      </c>
      <c r="C167" s="45">
        <v>0</v>
      </c>
      <c r="D167" s="45">
        <v>1.3559905508562314E-2</v>
      </c>
      <c r="E167" s="45">
        <v>0</v>
      </c>
      <c r="F167" s="400"/>
      <c r="G167" s="45">
        <v>0</v>
      </c>
      <c r="H167" s="54">
        <v>0</v>
      </c>
      <c r="I167" s="44">
        <f t="shared" si="149"/>
        <v>1.5755254032644959E-2</v>
      </c>
      <c r="J167" s="5"/>
      <c r="K167" s="21" t="s">
        <v>16</v>
      </c>
      <c r="L167" s="45">
        <v>2.1953485240826433E-3</v>
      </c>
      <c r="M167" s="45">
        <v>0</v>
      </c>
      <c r="N167" s="45">
        <v>1.3559905508562314E-2</v>
      </c>
      <c r="O167" s="45">
        <v>0</v>
      </c>
      <c r="P167" s="45">
        <v>0</v>
      </c>
      <c r="Q167" s="45">
        <v>0</v>
      </c>
      <c r="R167" s="46">
        <v>0</v>
      </c>
      <c r="S167" s="47">
        <f t="shared" si="150"/>
        <v>1.5755254032644959E-2</v>
      </c>
      <c r="U167" s="31" t="s">
        <v>16</v>
      </c>
      <c r="V167" s="84">
        <v>2.1953485240826433E-3</v>
      </c>
      <c r="W167" s="84">
        <v>0</v>
      </c>
      <c r="X167" s="84">
        <v>0</v>
      </c>
      <c r="Y167" s="84">
        <v>0</v>
      </c>
      <c r="Z167" s="84">
        <v>1.3559905508562314E-2</v>
      </c>
      <c r="AA167" s="84">
        <v>0</v>
      </c>
      <c r="AB167" s="84">
        <v>0</v>
      </c>
      <c r="AC167" s="85">
        <v>0</v>
      </c>
      <c r="AD167" s="86">
        <v>0</v>
      </c>
      <c r="AE167" s="86">
        <v>0</v>
      </c>
      <c r="AF167" s="86">
        <v>0</v>
      </c>
      <c r="AG167" s="86">
        <v>0</v>
      </c>
      <c r="AH167" s="86">
        <v>0</v>
      </c>
      <c r="AI167" s="87">
        <f t="shared" si="151"/>
        <v>1.5755254032644959E-2</v>
      </c>
      <c r="AS167"/>
    </row>
    <row r="168" spans="1:45" ht="15">
      <c r="A168" s="8" t="s">
        <v>65</v>
      </c>
      <c r="B168" s="48">
        <v>1.3819791140076598</v>
      </c>
      <c r="C168" s="48">
        <v>0</v>
      </c>
      <c r="D168" s="48">
        <v>5.8618168755657438E-2</v>
      </c>
      <c r="E168" s="48">
        <v>0</v>
      </c>
      <c r="F168" s="400"/>
      <c r="G168" s="48">
        <v>0</v>
      </c>
      <c r="H168" s="49">
        <v>0</v>
      </c>
      <c r="I168" s="50">
        <f t="shared" si="149"/>
        <v>1.4405972827633173</v>
      </c>
      <c r="J168" s="5"/>
      <c r="K168" s="20" t="s">
        <v>65</v>
      </c>
      <c r="L168" s="51">
        <v>1.3819791140076598</v>
      </c>
      <c r="M168" s="51">
        <v>0</v>
      </c>
      <c r="N168" s="51">
        <v>5.8618168755657438E-2</v>
      </c>
      <c r="O168" s="51">
        <v>0</v>
      </c>
      <c r="P168" s="51">
        <v>0</v>
      </c>
      <c r="Q168" s="51">
        <v>0</v>
      </c>
      <c r="R168" s="52">
        <v>0</v>
      </c>
      <c r="S168" s="53">
        <f t="shared" si="150"/>
        <v>1.4405972827633173</v>
      </c>
      <c r="U168" s="30" t="s">
        <v>54</v>
      </c>
      <c r="V168" s="88">
        <v>1.3819791140076598</v>
      </c>
      <c r="W168" s="88">
        <v>0</v>
      </c>
      <c r="X168" s="88">
        <v>0</v>
      </c>
      <c r="Y168" s="88">
        <v>0</v>
      </c>
      <c r="Z168" s="88">
        <v>5.8618168755657438E-2</v>
      </c>
      <c r="AA168" s="88">
        <v>0</v>
      </c>
      <c r="AB168" s="88">
        <v>0</v>
      </c>
      <c r="AC168" s="89">
        <v>0</v>
      </c>
      <c r="AD168" s="88">
        <v>0</v>
      </c>
      <c r="AE168" s="88">
        <v>0</v>
      </c>
      <c r="AF168" s="88">
        <v>0</v>
      </c>
      <c r="AG168" s="88">
        <v>0</v>
      </c>
      <c r="AH168" s="88">
        <v>0</v>
      </c>
      <c r="AI168" s="90">
        <f t="shared" si="151"/>
        <v>1.4405972827633173</v>
      </c>
      <c r="AS168"/>
    </row>
    <row r="169" spans="1:45" ht="15">
      <c r="A169" s="9" t="s">
        <v>55</v>
      </c>
      <c r="B169" s="45">
        <v>0</v>
      </c>
      <c r="C169" s="45">
        <v>0</v>
      </c>
      <c r="D169" s="45">
        <v>0</v>
      </c>
      <c r="E169" s="45">
        <v>0.10114700647665263</v>
      </c>
      <c r="F169" s="400"/>
      <c r="G169" s="45">
        <v>0</v>
      </c>
      <c r="H169" s="54">
        <v>0</v>
      </c>
      <c r="I169" s="44">
        <f t="shared" si="149"/>
        <v>0.10114700647665263</v>
      </c>
      <c r="J169" s="5"/>
      <c r="K169" s="21" t="s">
        <v>55</v>
      </c>
      <c r="L169" s="45">
        <v>0</v>
      </c>
      <c r="M169" s="45">
        <v>0</v>
      </c>
      <c r="N169" s="45">
        <v>0</v>
      </c>
      <c r="O169" s="45">
        <v>0.10114700647665263</v>
      </c>
      <c r="P169" s="45">
        <v>1.4816936185925971</v>
      </c>
      <c r="Q169" s="45">
        <v>0</v>
      </c>
      <c r="R169" s="46">
        <v>0</v>
      </c>
      <c r="S169" s="47">
        <f t="shared" si="150"/>
        <v>1.5828406250692497</v>
      </c>
      <c r="U169" s="31" t="s">
        <v>55</v>
      </c>
      <c r="V169" s="84">
        <v>0</v>
      </c>
      <c r="W169" s="84">
        <v>0</v>
      </c>
      <c r="X169" s="84">
        <v>0</v>
      </c>
      <c r="Y169" s="84">
        <v>0</v>
      </c>
      <c r="Z169" s="84">
        <v>0</v>
      </c>
      <c r="AA169" s="84">
        <v>0.10114700647665263</v>
      </c>
      <c r="AB169" s="84">
        <v>1.4816936185925971</v>
      </c>
      <c r="AC169" s="85">
        <v>0</v>
      </c>
      <c r="AD169" s="84">
        <v>0</v>
      </c>
      <c r="AE169" s="84">
        <v>0</v>
      </c>
      <c r="AF169" s="84">
        <v>0</v>
      </c>
      <c r="AG169" s="84">
        <v>0</v>
      </c>
      <c r="AH169" s="84">
        <v>0</v>
      </c>
      <c r="AI169" s="87">
        <f t="shared" si="151"/>
        <v>1.5828406250692497</v>
      </c>
      <c r="AS169"/>
    </row>
    <row r="170" spans="1:45" ht="15">
      <c r="A170" s="8" t="s">
        <v>12</v>
      </c>
      <c r="B170" s="48">
        <v>0</v>
      </c>
      <c r="C170" s="48">
        <v>0</v>
      </c>
      <c r="D170" s="48">
        <v>0</v>
      </c>
      <c r="E170" s="48">
        <v>0</v>
      </c>
      <c r="F170" s="400"/>
      <c r="G170" s="48">
        <v>0</v>
      </c>
      <c r="H170" s="49">
        <v>0</v>
      </c>
      <c r="I170" s="50">
        <f t="shared" si="149"/>
        <v>0</v>
      </c>
      <c r="J170" s="5"/>
      <c r="K170" s="20" t="s">
        <v>12</v>
      </c>
      <c r="L170" s="51">
        <v>0</v>
      </c>
      <c r="M170" s="51">
        <v>0</v>
      </c>
      <c r="N170" s="51">
        <v>0</v>
      </c>
      <c r="O170" s="51">
        <v>0</v>
      </c>
      <c r="P170" s="51">
        <v>8.6918116655182093E-2</v>
      </c>
      <c r="Q170" s="51">
        <v>0</v>
      </c>
      <c r="R170" s="52">
        <v>0</v>
      </c>
      <c r="S170" s="53">
        <f t="shared" si="150"/>
        <v>8.6918116655182093E-2</v>
      </c>
      <c r="U170" s="30" t="s">
        <v>12</v>
      </c>
      <c r="V170" s="88">
        <v>0</v>
      </c>
      <c r="W170" s="88">
        <v>0</v>
      </c>
      <c r="X170" s="88">
        <v>0</v>
      </c>
      <c r="Y170" s="88">
        <v>0</v>
      </c>
      <c r="Z170" s="88">
        <v>0</v>
      </c>
      <c r="AA170" s="88">
        <v>0</v>
      </c>
      <c r="AB170" s="88">
        <v>8.6918116655182093E-2</v>
      </c>
      <c r="AC170" s="89">
        <v>0</v>
      </c>
      <c r="AD170" s="88">
        <v>0</v>
      </c>
      <c r="AE170" s="88">
        <v>0</v>
      </c>
      <c r="AF170" s="88">
        <v>0</v>
      </c>
      <c r="AG170" s="88">
        <v>0</v>
      </c>
      <c r="AH170" s="88">
        <v>0</v>
      </c>
      <c r="AI170" s="90">
        <f t="shared" si="151"/>
        <v>8.6918116655182093E-2</v>
      </c>
      <c r="AS170"/>
    </row>
    <row r="171" spans="1:45" ht="15">
      <c r="A171" s="9" t="s">
        <v>56</v>
      </c>
      <c r="B171" s="45">
        <v>0</v>
      </c>
      <c r="C171" s="45">
        <v>0</v>
      </c>
      <c r="D171" s="45">
        <v>0</v>
      </c>
      <c r="E171" s="45">
        <v>0</v>
      </c>
      <c r="F171" s="400"/>
      <c r="G171" s="45">
        <v>0</v>
      </c>
      <c r="H171" s="54">
        <v>0</v>
      </c>
      <c r="I171" s="44">
        <f t="shared" si="149"/>
        <v>0</v>
      </c>
      <c r="J171" s="5"/>
      <c r="K171" s="21" t="s">
        <v>56</v>
      </c>
      <c r="L171" s="45">
        <v>0</v>
      </c>
      <c r="M171" s="45">
        <v>0</v>
      </c>
      <c r="N171" s="45">
        <v>0</v>
      </c>
      <c r="O171" s="45">
        <v>0</v>
      </c>
      <c r="P171" s="45">
        <v>0</v>
      </c>
      <c r="Q171" s="45">
        <v>0</v>
      </c>
      <c r="R171" s="46">
        <v>0</v>
      </c>
      <c r="S171" s="47">
        <f t="shared" si="150"/>
        <v>0</v>
      </c>
      <c r="U171" s="31" t="s">
        <v>56</v>
      </c>
      <c r="V171" s="84">
        <v>0</v>
      </c>
      <c r="W171" s="84">
        <v>0</v>
      </c>
      <c r="X171" s="84">
        <v>0</v>
      </c>
      <c r="Y171" s="84">
        <v>0</v>
      </c>
      <c r="Z171" s="84">
        <v>0</v>
      </c>
      <c r="AA171" s="84">
        <v>0</v>
      </c>
      <c r="AB171" s="84">
        <v>0</v>
      </c>
      <c r="AC171" s="85">
        <v>0</v>
      </c>
      <c r="AD171" s="84">
        <v>0</v>
      </c>
      <c r="AE171" s="84">
        <v>0</v>
      </c>
      <c r="AF171" s="84">
        <v>0</v>
      </c>
      <c r="AG171" s="84">
        <v>0</v>
      </c>
      <c r="AH171" s="84">
        <v>0</v>
      </c>
      <c r="AI171" s="87">
        <f t="shared" si="151"/>
        <v>0</v>
      </c>
      <c r="AS171"/>
    </row>
    <row r="172" spans="1:45" ht="15">
      <c r="A172" s="8" t="s">
        <v>17</v>
      </c>
      <c r="B172" s="48">
        <v>2.2901919899628201E-3</v>
      </c>
      <c r="C172" s="48">
        <v>0</v>
      </c>
      <c r="D172" s="48">
        <v>0.12843396679711494</v>
      </c>
      <c r="E172" s="48">
        <v>8.7668549375776751E-4</v>
      </c>
      <c r="F172" s="400"/>
      <c r="G172" s="48">
        <v>0</v>
      </c>
      <c r="H172" s="49">
        <v>0</v>
      </c>
      <c r="I172" s="50">
        <f t="shared" si="149"/>
        <v>0.13160084428083554</v>
      </c>
      <c r="J172" s="5"/>
      <c r="K172" s="20" t="s">
        <v>17</v>
      </c>
      <c r="L172" s="51">
        <v>2.2901919899628201E-3</v>
      </c>
      <c r="M172" s="51">
        <v>0</v>
      </c>
      <c r="N172" s="51">
        <v>0.12843396679711494</v>
      </c>
      <c r="O172" s="51">
        <v>8.7668549375776751E-4</v>
      </c>
      <c r="P172" s="51">
        <v>0</v>
      </c>
      <c r="Q172" s="51">
        <v>0</v>
      </c>
      <c r="R172" s="52">
        <v>0</v>
      </c>
      <c r="S172" s="53">
        <f t="shared" si="150"/>
        <v>0.13160084428083554</v>
      </c>
      <c r="U172" s="30" t="s">
        <v>17</v>
      </c>
      <c r="V172" s="88">
        <v>2.2901919899628201E-3</v>
      </c>
      <c r="W172" s="88">
        <v>0</v>
      </c>
      <c r="X172" s="88">
        <v>0</v>
      </c>
      <c r="Y172" s="88">
        <v>0</v>
      </c>
      <c r="Z172" s="88">
        <v>0.12843396679711494</v>
      </c>
      <c r="AA172" s="88">
        <v>0</v>
      </c>
      <c r="AB172" s="88">
        <v>0</v>
      </c>
      <c r="AC172" s="89">
        <v>8.7668549375776751E-4</v>
      </c>
      <c r="AD172" s="88">
        <v>0</v>
      </c>
      <c r="AE172" s="88">
        <v>0</v>
      </c>
      <c r="AF172" s="88">
        <v>0</v>
      </c>
      <c r="AG172" s="88">
        <v>0</v>
      </c>
      <c r="AH172" s="88">
        <v>8.7668549375776751E-4</v>
      </c>
      <c r="AI172" s="90">
        <f t="shared" si="151"/>
        <v>0.13160084428083554</v>
      </c>
      <c r="AS172"/>
    </row>
    <row r="173" spans="1:45" ht="15">
      <c r="A173" s="9" t="s">
        <v>141</v>
      </c>
      <c r="B173" s="45">
        <v>1.9741285372292795E-2</v>
      </c>
      <c r="C173" s="45">
        <v>5.0310088891118571E-2</v>
      </c>
      <c r="D173" s="45">
        <v>0.62387033714309159</v>
      </c>
      <c r="E173" s="45">
        <v>0</v>
      </c>
      <c r="F173" s="400"/>
      <c r="G173" s="45">
        <v>0</v>
      </c>
      <c r="H173" s="54">
        <v>0</v>
      </c>
      <c r="I173" s="44">
        <f t="shared" si="149"/>
        <v>0.69392171140650294</v>
      </c>
      <c r="J173" s="5"/>
      <c r="K173" s="21" t="s">
        <v>141</v>
      </c>
      <c r="L173" s="45">
        <v>1.9741285372292795E-2</v>
      </c>
      <c r="M173" s="45">
        <v>5.0310088891118571E-2</v>
      </c>
      <c r="N173" s="45">
        <v>0.62387033714309159</v>
      </c>
      <c r="O173" s="45">
        <v>0</v>
      </c>
      <c r="P173" s="45">
        <v>0</v>
      </c>
      <c r="Q173" s="45">
        <v>0</v>
      </c>
      <c r="R173" s="46">
        <v>0</v>
      </c>
      <c r="S173" s="47">
        <f t="shared" si="150"/>
        <v>0.69392171140650294</v>
      </c>
      <c r="U173" s="31" t="s">
        <v>141</v>
      </c>
      <c r="V173" s="84">
        <v>1.9741285372292795E-2</v>
      </c>
      <c r="W173" s="84">
        <v>0</v>
      </c>
      <c r="X173" s="84">
        <v>0</v>
      </c>
      <c r="Y173" s="84">
        <v>5.0310088891118571E-2</v>
      </c>
      <c r="Z173" s="84">
        <v>0.62387033714309159</v>
      </c>
      <c r="AA173" s="84">
        <v>0</v>
      </c>
      <c r="AB173" s="84">
        <v>0</v>
      </c>
      <c r="AC173" s="85">
        <v>0</v>
      </c>
      <c r="AD173" s="84">
        <v>0</v>
      </c>
      <c r="AE173" s="84">
        <v>0</v>
      </c>
      <c r="AF173" s="84">
        <v>0</v>
      </c>
      <c r="AG173" s="84">
        <v>0</v>
      </c>
      <c r="AH173" s="84">
        <v>0</v>
      </c>
      <c r="AI173" s="87">
        <f t="shared" si="151"/>
        <v>0.69392171140650294</v>
      </c>
      <c r="AS173"/>
    </row>
    <row r="174" spans="1:45" ht="15">
      <c r="A174" s="8" t="s">
        <v>25</v>
      </c>
      <c r="B174" s="48">
        <v>1.1107916018841391</v>
      </c>
      <c r="C174" s="48">
        <v>0.51277380711864284</v>
      </c>
      <c r="D174" s="48">
        <v>96.886440645056055</v>
      </c>
      <c r="E174" s="48">
        <v>9.5427523231201601</v>
      </c>
      <c r="F174" s="400"/>
      <c r="G174" s="48">
        <v>1.5871716608004534</v>
      </c>
      <c r="H174" s="49">
        <v>1.0403349897777006</v>
      </c>
      <c r="I174" s="50">
        <f t="shared" si="149"/>
        <v>110.68026502775714</v>
      </c>
      <c r="J174" s="5"/>
      <c r="K174" s="20" t="s">
        <v>25</v>
      </c>
      <c r="L174" s="51">
        <v>1.1107916018841391</v>
      </c>
      <c r="M174" s="51">
        <v>0.51277380711864284</v>
      </c>
      <c r="N174" s="51">
        <v>96.886440645056055</v>
      </c>
      <c r="O174" s="51">
        <v>9.5427523231201601</v>
      </c>
      <c r="P174" s="51">
        <v>0.12145309006862449</v>
      </c>
      <c r="Q174" s="51">
        <v>1.5871716608004534</v>
      </c>
      <c r="R174" s="52">
        <v>1.0403349897777006</v>
      </c>
      <c r="S174" s="53">
        <f t="shared" si="150"/>
        <v>110.80171811782577</v>
      </c>
      <c r="U174" s="30" t="s">
        <v>25</v>
      </c>
      <c r="V174" s="88">
        <v>0.27571704171474881</v>
      </c>
      <c r="W174" s="88">
        <v>0.41535727464705219</v>
      </c>
      <c r="X174" s="88">
        <v>1.5871716608004534</v>
      </c>
      <c r="Y174" s="88">
        <v>0.51277380711864284</v>
      </c>
      <c r="Z174" s="88">
        <v>96.439413472569356</v>
      </c>
      <c r="AA174" s="88">
        <v>9.5408264274195389</v>
      </c>
      <c r="AB174" s="88">
        <v>0.12145309006862449</v>
      </c>
      <c r="AC174" s="89">
        <v>1.9090053434873528</v>
      </c>
      <c r="AD174" s="88">
        <v>0.41971728552233817</v>
      </c>
      <c r="AE174" s="88">
        <v>1.925895700620841E-3</v>
      </c>
      <c r="AF174" s="88">
        <v>1.0403349897777006</v>
      </c>
      <c r="AG174" s="88">
        <v>0.44702717248669316</v>
      </c>
      <c r="AH174" s="88">
        <v>0</v>
      </c>
      <c r="AI174" s="90">
        <f t="shared" si="151"/>
        <v>110.80171811782576</v>
      </c>
      <c r="AS174"/>
    </row>
    <row r="175" spans="1:45" ht="15">
      <c r="A175" s="9" t="s">
        <v>24</v>
      </c>
      <c r="B175" s="45">
        <v>1.8366764514344109</v>
      </c>
      <c r="C175" s="45">
        <v>0</v>
      </c>
      <c r="D175" s="45">
        <v>0</v>
      </c>
      <c r="E175" s="45">
        <v>0</v>
      </c>
      <c r="F175" s="400"/>
      <c r="G175" s="45">
        <v>0</v>
      </c>
      <c r="H175" s="54">
        <v>0</v>
      </c>
      <c r="I175" s="44">
        <f t="shared" si="149"/>
        <v>1.8366764514344109</v>
      </c>
      <c r="J175" s="5"/>
      <c r="K175" s="21" t="s">
        <v>24</v>
      </c>
      <c r="L175" s="45">
        <v>1.8366764514344109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6">
        <v>0</v>
      </c>
      <c r="S175" s="47">
        <f t="shared" si="150"/>
        <v>1.8366764514344109</v>
      </c>
      <c r="U175" s="31" t="s">
        <v>24</v>
      </c>
      <c r="V175" s="84">
        <v>1.8366764514344109</v>
      </c>
      <c r="W175" s="84">
        <v>0</v>
      </c>
      <c r="X175" s="84">
        <v>0</v>
      </c>
      <c r="Y175" s="84">
        <v>0</v>
      </c>
      <c r="Z175" s="84">
        <v>0</v>
      </c>
      <c r="AA175" s="84">
        <v>0</v>
      </c>
      <c r="AB175" s="84">
        <v>0</v>
      </c>
      <c r="AC175" s="85">
        <v>0</v>
      </c>
      <c r="AD175" s="84">
        <v>0</v>
      </c>
      <c r="AE175" s="84">
        <v>0</v>
      </c>
      <c r="AF175" s="84">
        <v>0</v>
      </c>
      <c r="AG175" s="84">
        <v>0</v>
      </c>
      <c r="AH175" s="84">
        <v>0</v>
      </c>
      <c r="AI175" s="87">
        <f t="shared" si="151"/>
        <v>1.8366764514344109</v>
      </c>
      <c r="AS175"/>
    </row>
    <row r="176" spans="1:45" ht="15">
      <c r="A176" s="8" t="s">
        <v>57</v>
      </c>
      <c r="B176" s="48">
        <v>0</v>
      </c>
      <c r="C176" s="48">
        <v>0</v>
      </c>
      <c r="D176" s="48">
        <v>0</v>
      </c>
      <c r="E176" s="48">
        <v>0</v>
      </c>
      <c r="F176" s="400"/>
      <c r="G176" s="48">
        <v>0</v>
      </c>
      <c r="H176" s="49">
        <v>0</v>
      </c>
      <c r="I176" s="50">
        <f t="shared" si="149"/>
        <v>0</v>
      </c>
      <c r="J176" s="5"/>
      <c r="K176" s="20" t="s">
        <v>57</v>
      </c>
      <c r="L176" s="51">
        <v>0</v>
      </c>
      <c r="M176" s="51">
        <v>0</v>
      </c>
      <c r="N176" s="51">
        <v>0</v>
      </c>
      <c r="O176" s="51">
        <v>0</v>
      </c>
      <c r="P176" s="51">
        <v>0</v>
      </c>
      <c r="Q176" s="51">
        <v>0</v>
      </c>
      <c r="R176" s="52">
        <v>0</v>
      </c>
      <c r="S176" s="53">
        <f t="shared" si="150"/>
        <v>0</v>
      </c>
      <c r="U176" s="30" t="s">
        <v>57</v>
      </c>
      <c r="V176" s="88">
        <v>0</v>
      </c>
      <c r="W176" s="88">
        <v>0</v>
      </c>
      <c r="X176" s="88">
        <v>0</v>
      </c>
      <c r="Y176" s="88">
        <v>0</v>
      </c>
      <c r="Z176" s="88">
        <v>0</v>
      </c>
      <c r="AA176" s="88">
        <v>0</v>
      </c>
      <c r="AB176" s="88">
        <v>0</v>
      </c>
      <c r="AC176" s="89">
        <v>0</v>
      </c>
      <c r="AD176" s="88">
        <v>0</v>
      </c>
      <c r="AE176" s="88">
        <v>0</v>
      </c>
      <c r="AF176" s="88">
        <v>0</v>
      </c>
      <c r="AG176" s="88">
        <v>0</v>
      </c>
      <c r="AH176" s="88">
        <v>0</v>
      </c>
      <c r="AI176" s="90">
        <f t="shared" si="151"/>
        <v>0</v>
      </c>
      <c r="AS176"/>
    </row>
    <row r="177" spans="1:45" ht="15">
      <c r="A177" s="9" t="s">
        <v>22</v>
      </c>
      <c r="B177" s="45">
        <v>9.816126877692222E-4</v>
      </c>
      <c r="C177" s="45">
        <v>0</v>
      </c>
      <c r="D177" s="45">
        <v>0</v>
      </c>
      <c r="E177" s="45">
        <v>0</v>
      </c>
      <c r="F177" s="400"/>
      <c r="G177" s="45">
        <v>0</v>
      </c>
      <c r="H177" s="54">
        <v>0</v>
      </c>
      <c r="I177" s="44">
        <f t="shared" si="149"/>
        <v>9.816126877692222E-4</v>
      </c>
      <c r="J177" s="5"/>
      <c r="K177" s="21" t="s">
        <v>22</v>
      </c>
      <c r="L177" s="45">
        <v>9.816126877692222E-4</v>
      </c>
      <c r="M177" s="45">
        <v>0</v>
      </c>
      <c r="N177" s="45">
        <v>0</v>
      </c>
      <c r="O177" s="45">
        <v>0</v>
      </c>
      <c r="P177" s="45">
        <v>6.9280447534468157E-3</v>
      </c>
      <c r="Q177" s="45">
        <v>0</v>
      </c>
      <c r="R177" s="46">
        <v>0</v>
      </c>
      <c r="S177" s="47">
        <f t="shared" si="150"/>
        <v>7.9096574412160382E-3</v>
      </c>
      <c r="U177" s="31" t="s">
        <v>22</v>
      </c>
      <c r="V177" s="84">
        <v>9.816126877692222E-4</v>
      </c>
      <c r="W177" s="84">
        <v>0</v>
      </c>
      <c r="X177" s="84">
        <v>0</v>
      </c>
      <c r="Y177" s="84">
        <v>0</v>
      </c>
      <c r="Z177" s="84">
        <v>0</v>
      </c>
      <c r="AA177" s="84">
        <v>0</v>
      </c>
      <c r="AB177" s="84">
        <v>6.9280447534468157E-3</v>
      </c>
      <c r="AC177" s="85">
        <v>0</v>
      </c>
      <c r="AD177" s="84">
        <v>0</v>
      </c>
      <c r="AE177" s="84">
        <v>0</v>
      </c>
      <c r="AF177" s="84">
        <v>0</v>
      </c>
      <c r="AG177" s="84">
        <v>0</v>
      </c>
      <c r="AH177" s="84">
        <v>0</v>
      </c>
      <c r="AI177" s="87">
        <f t="shared" si="151"/>
        <v>7.9096574412160382E-3</v>
      </c>
      <c r="AS177"/>
    </row>
    <row r="178" spans="1:45" ht="15">
      <c r="A178" s="8" t="s">
        <v>21</v>
      </c>
      <c r="B178" s="48">
        <v>0</v>
      </c>
      <c r="C178" s="48">
        <v>0</v>
      </c>
      <c r="D178" s="48">
        <v>0</v>
      </c>
      <c r="E178" s="48">
        <v>0</v>
      </c>
      <c r="F178" s="400"/>
      <c r="G178" s="48">
        <v>0</v>
      </c>
      <c r="H178" s="49">
        <v>0</v>
      </c>
      <c r="I178" s="50">
        <f t="shared" si="149"/>
        <v>0</v>
      </c>
      <c r="J178" s="5"/>
      <c r="K178" s="20" t="s">
        <v>21</v>
      </c>
      <c r="L178" s="51">
        <v>0</v>
      </c>
      <c r="M178" s="51">
        <v>0</v>
      </c>
      <c r="N178" s="51">
        <v>0</v>
      </c>
      <c r="O178" s="51">
        <v>0</v>
      </c>
      <c r="P178" s="51">
        <v>0</v>
      </c>
      <c r="Q178" s="51">
        <v>0</v>
      </c>
      <c r="R178" s="52">
        <v>0</v>
      </c>
      <c r="S178" s="53">
        <f t="shared" si="150"/>
        <v>0</v>
      </c>
      <c r="U178" s="30" t="s">
        <v>58</v>
      </c>
      <c r="V178" s="88">
        <v>0</v>
      </c>
      <c r="W178" s="88">
        <v>0</v>
      </c>
      <c r="X178" s="88">
        <v>0</v>
      </c>
      <c r="Y178" s="88">
        <v>0</v>
      </c>
      <c r="Z178" s="88">
        <v>0</v>
      </c>
      <c r="AA178" s="88">
        <v>0</v>
      </c>
      <c r="AB178" s="88">
        <v>0</v>
      </c>
      <c r="AC178" s="89">
        <v>0</v>
      </c>
      <c r="AD178" s="88">
        <v>0</v>
      </c>
      <c r="AE178" s="88">
        <v>0</v>
      </c>
      <c r="AF178" s="88">
        <v>0</v>
      </c>
      <c r="AG178" s="88">
        <v>0</v>
      </c>
      <c r="AH178" s="88">
        <v>0</v>
      </c>
      <c r="AI178" s="90">
        <f t="shared" si="151"/>
        <v>0</v>
      </c>
      <c r="AS178"/>
    </row>
    <row r="179" spans="1:45" ht="15">
      <c r="A179" s="10" t="s">
        <v>61</v>
      </c>
      <c r="B179" s="45">
        <v>0</v>
      </c>
      <c r="C179" s="45">
        <v>0</v>
      </c>
      <c r="D179" s="45">
        <v>0</v>
      </c>
      <c r="E179" s="45">
        <v>0</v>
      </c>
      <c r="F179" s="400"/>
      <c r="G179" s="45">
        <v>0</v>
      </c>
      <c r="H179" s="54">
        <v>0</v>
      </c>
      <c r="I179" s="44">
        <f t="shared" si="149"/>
        <v>0</v>
      </c>
      <c r="J179" s="5"/>
      <c r="K179" s="22" t="s">
        <v>61</v>
      </c>
      <c r="L179" s="45">
        <v>0</v>
      </c>
      <c r="M179" s="45">
        <v>0</v>
      </c>
      <c r="N179" s="45">
        <v>0</v>
      </c>
      <c r="O179" s="45">
        <v>0</v>
      </c>
      <c r="P179" s="45">
        <v>0</v>
      </c>
      <c r="Q179" s="45">
        <v>0</v>
      </c>
      <c r="R179" s="46">
        <v>0</v>
      </c>
      <c r="S179" s="47">
        <f t="shared" si="150"/>
        <v>0</v>
      </c>
      <c r="U179" s="32" t="s">
        <v>59</v>
      </c>
      <c r="V179" s="84">
        <v>0</v>
      </c>
      <c r="W179" s="84">
        <v>0</v>
      </c>
      <c r="X179" s="84">
        <v>0</v>
      </c>
      <c r="Y179" s="84">
        <v>0</v>
      </c>
      <c r="Z179" s="84">
        <v>0</v>
      </c>
      <c r="AA179" s="84">
        <v>0</v>
      </c>
      <c r="AB179" s="84">
        <v>0</v>
      </c>
      <c r="AC179" s="85">
        <v>0</v>
      </c>
      <c r="AD179" s="86">
        <v>0</v>
      </c>
      <c r="AE179" s="86">
        <v>0</v>
      </c>
      <c r="AF179" s="86">
        <v>0</v>
      </c>
      <c r="AG179" s="86">
        <v>0</v>
      </c>
      <c r="AH179" s="86">
        <v>0</v>
      </c>
      <c r="AI179" s="87">
        <f t="shared" si="151"/>
        <v>0</v>
      </c>
      <c r="AS179"/>
    </row>
    <row r="180" spans="1:45">
      <c r="A180" s="11" t="s">
        <v>23</v>
      </c>
      <c r="B180" s="55">
        <v>0</v>
      </c>
      <c r="C180" s="55">
        <v>0</v>
      </c>
      <c r="D180" s="55">
        <v>0</v>
      </c>
      <c r="E180" s="55">
        <v>0</v>
      </c>
      <c r="F180" s="400"/>
      <c r="G180" s="55">
        <v>0</v>
      </c>
      <c r="H180" s="56">
        <v>0</v>
      </c>
      <c r="I180" s="57">
        <f t="shared" si="149"/>
        <v>0</v>
      </c>
      <c r="J180" s="5"/>
      <c r="K180" s="23" t="s">
        <v>23</v>
      </c>
      <c r="L180" s="58">
        <v>0</v>
      </c>
      <c r="M180" s="58">
        <v>0</v>
      </c>
      <c r="N180" s="58">
        <v>0</v>
      </c>
      <c r="O180" s="58">
        <v>0</v>
      </c>
      <c r="P180" s="58">
        <v>0</v>
      </c>
      <c r="Q180" s="58">
        <v>0</v>
      </c>
      <c r="R180" s="59">
        <v>0</v>
      </c>
      <c r="S180" s="60">
        <f t="shared" si="150"/>
        <v>0</v>
      </c>
      <c r="U180" s="33" t="s">
        <v>62</v>
      </c>
      <c r="V180" s="91">
        <v>0</v>
      </c>
      <c r="W180" s="91">
        <v>0</v>
      </c>
      <c r="X180" s="91">
        <v>0</v>
      </c>
      <c r="Y180" s="91">
        <v>0</v>
      </c>
      <c r="Z180" s="91">
        <v>0</v>
      </c>
      <c r="AA180" s="91">
        <v>0</v>
      </c>
      <c r="AB180" s="91">
        <v>0</v>
      </c>
      <c r="AC180" s="91">
        <v>0</v>
      </c>
      <c r="AD180" s="91">
        <v>0</v>
      </c>
      <c r="AE180" s="91">
        <v>0</v>
      </c>
      <c r="AF180" s="91">
        <v>0</v>
      </c>
      <c r="AG180" s="91">
        <v>0</v>
      </c>
      <c r="AH180" s="92">
        <v>0</v>
      </c>
      <c r="AI180" s="93">
        <f t="shared" si="151"/>
        <v>0</v>
      </c>
      <c r="AS180"/>
    </row>
    <row r="181" spans="1:45">
      <c r="A181" s="12" t="s">
        <v>19</v>
      </c>
      <c r="B181" s="61">
        <v>0</v>
      </c>
      <c r="C181" s="61">
        <v>0</v>
      </c>
      <c r="D181" s="61">
        <v>0</v>
      </c>
      <c r="E181" s="61">
        <v>0</v>
      </c>
      <c r="F181" s="400"/>
      <c r="G181" s="61">
        <v>0</v>
      </c>
      <c r="H181" s="62">
        <v>0</v>
      </c>
      <c r="I181" s="63">
        <f t="shared" si="149"/>
        <v>0</v>
      </c>
      <c r="J181" s="5"/>
      <c r="K181" s="24" t="s">
        <v>19</v>
      </c>
      <c r="L181" s="61">
        <v>0</v>
      </c>
      <c r="M181" s="61">
        <v>0</v>
      </c>
      <c r="N181" s="61">
        <v>0</v>
      </c>
      <c r="O181" s="61">
        <v>0</v>
      </c>
      <c r="P181" s="61">
        <v>0</v>
      </c>
      <c r="Q181" s="61">
        <v>0</v>
      </c>
      <c r="R181" s="64">
        <v>0</v>
      </c>
      <c r="S181" s="65">
        <f t="shared" si="150"/>
        <v>0</v>
      </c>
      <c r="U181" s="34" t="s">
        <v>19</v>
      </c>
      <c r="V181" s="94">
        <v>0</v>
      </c>
      <c r="W181" s="94">
        <v>0</v>
      </c>
      <c r="X181" s="94">
        <v>0</v>
      </c>
      <c r="Y181" s="94">
        <v>0</v>
      </c>
      <c r="Z181" s="94">
        <v>0</v>
      </c>
      <c r="AA181" s="94">
        <v>0</v>
      </c>
      <c r="AB181" s="94">
        <v>0</v>
      </c>
      <c r="AC181" s="94">
        <v>0</v>
      </c>
      <c r="AD181" s="95">
        <v>0</v>
      </c>
      <c r="AE181" s="95">
        <v>0</v>
      </c>
      <c r="AF181" s="95">
        <v>0</v>
      </c>
      <c r="AG181" s="95">
        <v>0</v>
      </c>
      <c r="AH181" s="95">
        <v>0</v>
      </c>
      <c r="AI181" s="96">
        <f t="shared" si="151"/>
        <v>0</v>
      </c>
      <c r="AS181"/>
    </row>
    <row r="182" spans="1:45">
      <c r="A182" s="11" t="s">
        <v>20</v>
      </c>
      <c r="B182" s="55">
        <v>0</v>
      </c>
      <c r="C182" s="55">
        <v>0</v>
      </c>
      <c r="D182" s="55">
        <v>0</v>
      </c>
      <c r="E182" s="55">
        <v>0</v>
      </c>
      <c r="F182" s="400"/>
      <c r="G182" s="55">
        <v>0</v>
      </c>
      <c r="H182" s="56">
        <v>0</v>
      </c>
      <c r="I182" s="57">
        <f t="shared" si="149"/>
        <v>0</v>
      </c>
      <c r="J182" s="5"/>
      <c r="K182" s="23" t="s">
        <v>20</v>
      </c>
      <c r="L182" s="58">
        <v>0</v>
      </c>
      <c r="M182" s="58">
        <v>0</v>
      </c>
      <c r="N182" s="58">
        <v>0</v>
      </c>
      <c r="O182" s="58">
        <v>0</v>
      </c>
      <c r="P182" s="58">
        <v>0</v>
      </c>
      <c r="Q182" s="58">
        <v>0</v>
      </c>
      <c r="R182" s="59">
        <v>0</v>
      </c>
      <c r="S182" s="60">
        <f t="shared" si="150"/>
        <v>0</v>
      </c>
      <c r="U182" s="33" t="s">
        <v>20</v>
      </c>
      <c r="V182" s="91">
        <v>0</v>
      </c>
      <c r="W182" s="91">
        <v>0</v>
      </c>
      <c r="X182" s="91">
        <v>0</v>
      </c>
      <c r="Y182" s="91">
        <v>0</v>
      </c>
      <c r="Z182" s="91">
        <v>0</v>
      </c>
      <c r="AA182" s="91">
        <v>0</v>
      </c>
      <c r="AB182" s="91">
        <v>0</v>
      </c>
      <c r="AC182" s="91">
        <v>0</v>
      </c>
      <c r="AD182" s="91">
        <v>0</v>
      </c>
      <c r="AE182" s="91">
        <v>0</v>
      </c>
      <c r="AF182" s="91">
        <v>0</v>
      </c>
      <c r="AG182" s="91">
        <v>0</v>
      </c>
      <c r="AH182" s="92">
        <v>0</v>
      </c>
      <c r="AI182" s="93">
        <f t="shared" si="151"/>
        <v>0</v>
      </c>
      <c r="AS182"/>
    </row>
    <row r="183" spans="1:45" ht="15" thickBot="1">
      <c r="A183" s="13" t="s">
        <v>11</v>
      </c>
      <c r="B183" s="66">
        <v>0</v>
      </c>
      <c r="C183" s="66">
        <v>0</v>
      </c>
      <c r="D183" s="66">
        <v>0</v>
      </c>
      <c r="E183" s="66">
        <v>0</v>
      </c>
      <c r="F183" s="401"/>
      <c r="G183" s="66">
        <v>0</v>
      </c>
      <c r="H183" s="67">
        <v>0</v>
      </c>
      <c r="I183" s="68">
        <f t="shared" si="149"/>
        <v>0</v>
      </c>
      <c r="J183" s="5"/>
      <c r="K183" s="25" t="s">
        <v>11</v>
      </c>
      <c r="L183" s="66">
        <v>0</v>
      </c>
      <c r="M183" s="66">
        <v>0</v>
      </c>
      <c r="N183" s="66">
        <v>0</v>
      </c>
      <c r="O183" s="66">
        <v>0</v>
      </c>
      <c r="P183" s="66">
        <v>0</v>
      </c>
      <c r="Q183" s="66">
        <v>0</v>
      </c>
      <c r="R183" s="69">
        <v>0</v>
      </c>
      <c r="S183" s="70">
        <f t="shared" si="150"/>
        <v>0</v>
      </c>
      <c r="U183" s="34" t="s">
        <v>11</v>
      </c>
      <c r="V183" s="94">
        <v>0</v>
      </c>
      <c r="W183" s="94">
        <v>0</v>
      </c>
      <c r="X183" s="94">
        <v>0</v>
      </c>
      <c r="Y183" s="94">
        <v>0</v>
      </c>
      <c r="Z183" s="94">
        <v>0</v>
      </c>
      <c r="AA183" s="94">
        <v>0</v>
      </c>
      <c r="AB183" s="94">
        <v>0</v>
      </c>
      <c r="AC183" s="94">
        <v>0</v>
      </c>
      <c r="AD183" s="95">
        <v>0</v>
      </c>
      <c r="AE183" s="95">
        <v>0</v>
      </c>
      <c r="AF183" s="95">
        <v>0</v>
      </c>
      <c r="AG183" s="95">
        <v>0</v>
      </c>
      <c r="AH183" s="95">
        <v>0</v>
      </c>
      <c r="AI183" s="96">
        <f t="shared" si="151"/>
        <v>0</v>
      </c>
      <c r="AS183"/>
    </row>
    <row r="184" spans="1:45" ht="15">
      <c r="A184" s="14" t="s">
        <v>26</v>
      </c>
      <c r="B184" s="71">
        <f>SUM(B163:B179)</f>
        <v>4.3546556059003168</v>
      </c>
      <c r="C184" s="71">
        <f t="shared" ref="C184:I184" si="152">SUM(C163:C179)</f>
        <v>0.56308389600976139</v>
      </c>
      <c r="D184" s="71">
        <f t="shared" si="152"/>
        <v>97.710923023260477</v>
      </c>
      <c r="E184" s="71">
        <f t="shared" si="152"/>
        <v>9.6447760150905708</v>
      </c>
      <c r="F184" s="71">
        <f t="shared" si="152"/>
        <v>0</v>
      </c>
      <c r="G184" s="71">
        <f t="shared" si="152"/>
        <v>1.5871716608004534</v>
      </c>
      <c r="H184" s="72">
        <f t="shared" si="152"/>
        <v>1.0403349897777006</v>
      </c>
      <c r="I184" s="44">
        <f t="shared" si="152"/>
        <v>114.90094519083928</v>
      </c>
      <c r="J184" s="5"/>
      <c r="K184" s="26" t="s">
        <v>26</v>
      </c>
      <c r="L184" s="71">
        <f>SUM(L163:L179)</f>
        <v>4.3546556059003168</v>
      </c>
      <c r="M184" s="71">
        <f t="shared" ref="M184:S184" si="153">SUM(M163:M179)</f>
        <v>0.56308389600976139</v>
      </c>
      <c r="N184" s="71">
        <f t="shared" si="153"/>
        <v>97.710923023260477</v>
      </c>
      <c r="O184" s="71">
        <f t="shared" si="153"/>
        <v>9.6447760150905708</v>
      </c>
      <c r="P184" s="71">
        <f t="shared" si="153"/>
        <v>1.6969928700698504</v>
      </c>
      <c r="Q184" s="71">
        <f t="shared" si="153"/>
        <v>1.5871716608004534</v>
      </c>
      <c r="R184" s="72">
        <f t="shared" si="153"/>
        <v>1.0403349897777006</v>
      </c>
      <c r="S184" s="73">
        <f t="shared" si="153"/>
        <v>116.59793806090913</v>
      </c>
      <c r="U184" s="35" t="s">
        <v>60</v>
      </c>
      <c r="V184" s="97">
        <f>SUM(V163:V179)</f>
        <v>3.5195810457309271</v>
      </c>
      <c r="W184" s="97">
        <f t="shared" ref="W184:AH184" si="154">SUM(W163:W179)</f>
        <v>0.41535727464705219</v>
      </c>
      <c r="X184" s="97">
        <f t="shared" si="154"/>
        <v>1.5871716608004534</v>
      </c>
      <c r="Y184" s="97">
        <f t="shared" si="154"/>
        <v>0.56308389600976139</v>
      </c>
      <c r="Z184" s="97">
        <f t="shared" si="154"/>
        <v>97.263895850773778</v>
      </c>
      <c r="AA184" s="97">
        <f t="shared" si="154"/>
        <v>9.641973433896192</v>
      </c>
      <c r="AB184" s="97">
        <f t="shared" si="154"/>
        <v>1.6969928700698504</v>
      </c>
      <c r="AC184" s="97">
        <f t="shared" si="154"/>
        <v>1.9098820289811107</v>
      </c>
      <c r="AD184" s="98">
        <f t="shared" si="154"/>
        <v>0.41971728552233817</v>
      </c>
      <c r="AE184" s="98">
        <f t="shared" si="154"/>
        <v>1.925895700620841E-3</v>
      </c>
      <c r="AF184" s="98">
        <f t="shared" si="154"/>
        <v>1.0403349897777006</v>
      </c>
      <c r="AG184" s="98">
        <f t="shared" si="154"/>
        <v>0.44702717248669316</v>
      </c>
      <c r="AH184" s="98">
        <f t="shared" si="154"/>
        <v>8.7668549375776751E-4</v>
      </c>
      <c r="AI184" s="99">
        <f>SUM(V184:AC184)</f>
        <v>116.59793806090913</v>
      </c>
      <c r="AS184"/>
    </row>
    <row r="185" spans="1:45" s="2" customFormat="1" ht="15" thickBot="1">
      <c r="A185" s="15" t="s">
        <v>100</v>
      </c>
      <c r="B185" s="100">
        <f>IF($I184=0,"-",B184/$I184)</f>
        <v>3.7899214829500816E-2</v>
      </c>
      <c r="C185" s="100">
        <f t="shared" ref="C185:H185" si="155">IF($I184=0,"-",C184/$I184)</f>
        <v>4.9006028198857188E-3</v>
      </c>
      <c r="D185" s="100">
        <f t="shared" si="155"/>
        <v>0.85039268267960855</v>
      </c>
      <c r="E185" s="100">
        <f t="shared" si="155"/>
        <v>8.3939918849853995E-2</v>
      </c>
      <c r="F185" s="100">
        <f t="shared" si="155"/>
        <v>0</v>
      </c>
      <c r="G185" s="100">
        <f t="shared" si="155"/>
        <v>1.3813390813838091E-2</v>
      </c>
      <c r="H185" s="101">
        <f t="shared" si="155"/>
        <v>9.0541900073128675E-3</v>
      </c>
      <c r="I185" s="102">
        <f>SUM(B185:H185)</f>
        <v>1</v>
      </c>
      <c r="J185"/>
      <c r="K185" s="27" t="s">
        <v>100</v>
      </c>
      <c r="L185" s="76">
        <f>IF($S184=0,"-",L184/$S184)</f>
        <v>3.7347621049915188E-2</v>
      </c>
      <c r="M185" s="76">
        <f t="shared" ref="M185:R185" si="156">IF($S184=0,"-",M184/$S184)</f>
        <v>4.8292783335123326E-3</v>
      </c>
      <c r="N185" s="76">
        <f t="shared" si="156"/>
        <v>0.83801587445069281</v>
      </c>
      <c r="O185" s="76">
        <f t="shared" si="156"/>
        <v>8.2718238208057113E-2</v>
      </c>
      <c r="P185" s="76">
        <f t="shared" si="156"/>
        <v>1.4554227101197666E-2</v>
      </c>
      <c r="Q185" s="76">
        <f t="shared" si="156"/>
        <v>1.3612347586895895E-2</v>
      </c>
      <c r="R185" s="77">
        <f t="shared" si="156"/>
        <v>8.9224132697290418E-3</v>
      </c>
      <c r="S185" s="78">
        <f>SUM(L185:R185)</f>
        <v>1</v>
      </c>
      <c r="U185" s="36" t="s">
        <v>100</v>
      </c>
      <c r="V185" s="103">
        <f>+V184/$AI184</f>
        <v>3.0185619954036815E-2</v>
      </c>
      <c r="W185" s="103">
        <f t="shared" ref="W185:AH185" si="157">+W184/$AI184</f>
        <v>3.5623037727311726E-3</v>
      </c>
      <c r="X185" s="103">
        <f t="shared" si="157"/>
        <v>1.3612347586895895E-2</v>
      </c>
      <c r="Y185" s="103">
        <f t="shared" si="157"/>
        <v>4.8292783335123326E-3</v>
      </c>
      <c r="Z185" s="103">
        <f t="shared" si="157"/>
        <v>0.83418195440098164</v>
      </c>
      <c r="AA185" s="103">
        <f t="shared" si="157"/>
        <v>8.2694201923702637E-2</v>
      </c>
      <c r="AB185" s="103">
        <f t="shared" si="157"/>
        <v>1.4554227101197666E-2</v>
      </c>
      <c r="AC185" s="103">
        <f t="shared" si="157"/>
        <v>1.6380066926941838E-2</v>
      </c>
      <c r="AD185" s="103">
        <f t="shared" si="157"/>
        <v>3.5996973231472045E-3</v>
      </c>
      <c r="AE185" s="103">
        <f t="shared" si="157"/>
        <v>1.6517407877442739E-5</v>
      </c>
      <c r="AF185" s="103">
        <f t="shared" si="157"/>
        <v>8.9224132697290418E-3</v>
      </c>
      <c r="AG185" s="103">
        <f t="shared" si="157"/>
        <v>3.8339200497111057E-3</v>
      </c>
      <c r="AH185" s="103">
        <f t="shared" si="157"/>
        <v>7.5188764770419809E-6</v>
      </c>
      <c r="AI185" s="104">
        <f>SUM(V185:AC185)</f>
        <v>1.0000000000000002</v>
      </c>
    </row>
    <row r="186" spans="1:45" ht="15" thickBot="1">
      <c r="A186" s="16"/>
      <c r="B186" s="16"/>
      <c r="C186" s="16"/>
      <c r="D186" s="16"/>
      <c r="E186" s="16"/>
      <c r="F186" s="16"/>
      <c r="G186" s="16"/>
      <c r="H186" s="16"/>
      <c r="I186" s="16"/>
      <c r="K186" s="16"/>
      <c r="L186" s="16"/>
      <c r="M186" s="16"/>
      <c r="N186" s="16"/>
      <c r="O186" s="16"/>
      <c r="P186" s="16"/>
      <c r="Q186" s="16"/>
      <c r="R186" s="16"/>
      <c r="S186" s="16"/>
      <c r="AI186" s="5"/>
      <c r="AS186"/>
    </row>
    <row r="187" spans="1:45" ht="28.5">
      <c r="A187" s="431" t="s">
        <v>32</v>
      </c>
      <c r="B187" s="37" t="s">
        <v>0</v>
      </c>
      <c r="C187" s="37" t="s">
        <v>1</v>
      </c>
      <c r="D187" s="37" t="s">
        <v>2</v>
      </c>
      <c r="E187" s="37" t="s">
        <v>3</v>
      </c>
      <c r="F187" s="37" t="s">
        <v>27</v>
      </c>
      <c r="G187" s="37" t="s">
        <v>4</v>
      </c>
      <c r="H187" s="37" t="s">
        <v>5</v>
      </c>
      <c r="I187" s="38" t="s">
        <v>6</v>
      </c>
      <c r="K187" s="381" t="s">
        <v>32</v>
      </c>
      <c r="L187" s="39" t="s">
        <v>0</v>
      </c>
      <c r="M187" s="39" t="s">
        <v>1</v>
      </c>
      <c r="N187" s="39" t="s">
        <v>2</v>
      </c>
      <c r="O187" s="39" t="s">
        <v>3</v>
      </c>
      <c r="P187" s="39" t="s">
        <v>27</v>
      </c>
      <c r="Q187" s="39" t="s">
        <v>4</v>
      </c>
      <c r="R187" s="39" t="s">
        <v>5</v>
      </c>
      <c r="S187" s="40" t="s">
        <v>6</v>
      </c>
      <c r="U187" s="383" t="s">
        <v>32</v>
      </c>
      <c r="V187" s="79" t="s">
        <v>69</v>
      </c>
      <c r="W187" s="79" t="s">
        <v>70</v>
      </c>
      <c r="X187" s="79" t="s">
        <v>4</v>
      </c>
      <c r="Y187" s="79" t="s">
        <v>1</v>
      </c>
      <c r="Z187" s="79" t="s">
        <v>2</v>
      </c>
      <c r="AA187" s="79" t="s">
        <v>3</v>
      </c>
      <c r="AB187" s="79" t="s">
        <v>52</v>
      </c>
      <c r="AC187" s="79" t="s">
        <v>64</v>
      </c>
      <c r="AD187" s="80" t="s">
        <v>72</v>
      </c>
      <c r="AE187" s="80" t="s">
        <v>79</v>
      </c>
      <c r="AF187" s="80" t="s">
        <v>73</v>
      </c>
      <c r="AG187" s="80" t="s">
        <v>80</v>
      </c>
      <c r="AH187" s="80" t="s">
        <v>81</v>
      </c>
      <c r="AI187" s="81" t="s">
        <v>60</v>
      </c>
      <c r="AS187"/>
    </row>
    <row r="188" spans="1:45" ht="15" customHeight="1">
      <c r="A188" s="432" t="s">
        <v>32</v>
      </c>
      <c r="B188" s="372" t="s">
        <v>109</v>
      </c>
      <c r="C188" s="373"/>
      <c r="D188" s="373"/>
      <c r="E188" s="373"/>
      <c r="F188" s="373"/>
      <c r="G188" s="373"/>
      <c r="H188" s="373"/>
      <c r="I188" s="374"/>
      <c r="K188" s="382" t="s">
        <v>32</v>
      </c>
      <c r="L188" s="369" t="s">
        <v>109</v>
      </c>
      <c r="M188" s="370"/>
      <c r="N188" s="370"/>
      <c r="O188" s="370"/>
      <c r="P188" s="370"/>
      <c r="Q188" s="370"/>
      <c r="R188" s="370"/>
      <c r="S188" s="371"/>
      <c r="U188" s="384" t="s">
        <v>32</v>
      </c>
      <c r="V188" s="379" t="s">
        <v>109</v>
      </c>
      <c r="W188" s="379"/>
      <c r="X188" s="379"/>
      <c r="Y188" s="379"/>
      <c r="Z188" s="379"/>
      <c r="AA188" s="379"/>
      <c r="AB188" s="379"/>
      <c r="AC188" s="379"/>
      <c r="AD188" s="379"/>
      <c r="AE188" s="379"/>
      <c r="AF188" s="379"/>
      <c r="AG188" s="379"/>
      <c r="AH188" s="379"/>
      <c r="AI188" s="380"/>
      <c r="AS188"/>
    </row>
    <row r="189" spans="1:45" ht="15">
      <c r="A189" s="7" t="s">
        <v>7</v>
      </c>
      <c r="B189" s="42">
        <v>0</v>
      </c>
      <c r="C189" s="42">
        <v>0</v>
      </c>
      <c r="D189" s="42">
        <v>0</v>
      </c>
      <c r="E189" s="42">
        <v>0</v>
      </c>
      <c r="F189" s="399"/>
      <c r="G189" s="42">
        <v>0</v>
      </c>
      <c r="H189" s="43">
        <v>0</v>
      </c>
      <c r="I189" s="44">
        <f>SUM(B189:H189)</f>
        <v>0</v>
      </c>
      <c r="J189" s="5"/>
      <c r="K189" s="28" t="s">
        <v>7</v>
      </c>
      <c r="L189" s="42">
        <v>0</v>
      </c>
      <c r="M189" s="42">
        <v>0</v>
      </c>
      <c r="N189" s="42">
        <v>0</v>
      </c>
      <c r="O189" s="42">
        <v>0</v>
      </c>
      <c r="P189" s="42">
        <v>0</v>
      </c>
      <c r="Q189" s="42">
        <v>0</v>
      </c>
      <c r="R189" s="82">
        <v>0</v>
      </c>
      <c r="S189" s="83">
        <f>SUM(L189:R189)</f>
        <v>0</v>
      </c>
      <c r="U189" s="29" t="s">
        <v>7</v>
      </c>
      <c r="V189" s="84">
        <v>0</v>
      </c>
      <c r="W189" s="84">
        <v>0</v>
      </c>
      <c r="X189" s="84">
        <v>0</v>
      </c>
      <c r="Y189" s="84">
        <v>0</v>
      </c>
      <c r="Z189" s="84">
        <v>0</v>
      </c>
      <c r="AA189" s="84">
        <v>0</v>
      </c>
      <c r="AB189" s="84">
        <v>0</v>
      </c>
      <c r="AC189" s="85">
        <v>0</v>
      </c>
      <c r="AD189" s="86">
        <v>0</v>
      </c>
      <c r="AE189" s="86">
        <v>0</v>
      </c>
      <c r="AF189" s="86">
        <v>0</v>
      </c>
      <c r="AG189" s="86">
        <v>0</v>
      </c>
      <c r="AH189" s="86">
        <v>0</v>
      </c>
      <c r="AI189" s="87">
        <f>SUM(V189:AC189)</f>
        <v>0</v>
      </c>
      <c r="AS189"/>
    </row>
    <row r="190" spans="1:45" ht="15">
      <c r="A190" s="8" t="s">
        <v>8</v>
      </c>
      <c r="B190" s="48">
        <v>0</v>
      </c>
      <c r="C190" s="48">
        <v>0</v>
      </c>
      <c r="D190" s="48">
        <v>0</v>
      </c>
      <c r="E190" s="48">
        <v>0</v>
      </c>
      <c r="F190" s="400"/>
      <c r="G190" s="48">
        <v>0</v>
      </c>
      <c r="H190" s="49">
        <v>0</v>
      </c>
      <c r="I190" s="50">
        <f t="shared" ref="I190:I209" si="158">SUM(B190:H190)</f>
        <v>0</v>
      </c>
      <c r="J190" s="5"/>
      <c r="K190" s="20" t="s">
        <v>8</v>
      </c>
      <c r="L190" s="51">
        <v>0</v>
      </c>
      <c r="M190" s="51">
        <v>0</v>
      </c>
      <c r="N190" s="51">
        <v>0</v>
      </c>
      <c r="O190" s="51">
        <v>0</v>
      </c>
      <c r="P190" s="51">
        <v>0</v>
      </c>
      <c r="Q190" s="51">
        <v>0</v>
      </c>
      <c r="R190" s="52">
        <v>0</v>
      </c>
      <c r="S190" s="53">
        <f t="shared" ref="S190:S209" si="159">SUM(L190:R190)</f>
        <v>0</v>
      </c>
      <c r="U190" s="30" t="s">
        <v>8</v>
      </c>
      <c r="V190" s="88">
        <v>0</v>
      </c>
      <c r="W190" s="88">
        <v>0</v>
      </c>
      <c r="X190" s="88">
        <v>0</v>
      </c>
      <c r="Y190" s="88">
        <v>0</v>
      </c>
      <c r="Z190" s="88">
        <v>0</v>
      </c>
      <c r="AA190" s="88">
        <v>0</v>
      </c>
      <c r="AB190" s="88">
        <v>0</v>
      </c>
      <c r="AC190" s="89">
        <v>0</v>
      </c>
      <c r="AD190" s="88">
        <v>0</v>
      </c>
      <c r="AE190" s="88">
        <v>0</v>
      </c>
      <c r="AF190" s="88">
        <v>0</v>
      </c>
      <c r="AG190" s="88">
        <v>0</v>
      </c>
      <c r="AH190" s="88">
        <v>0</v>
      </c>
      <c r="AI190" s="90">
        <f t="shared" ref="AI190:AI209" si="160">SUM(V190:AC190)</f>
        <v>0</v>
      </c>
      <c r="AS190"/>
    </row>
    <row r="191" spans="1:45" ht="15">
      <c r="A191" s="9" t="s">
        <v>10</v>
      </c>
      <c r="B191" s="45">
        <v>0</v>
      </c>
      <c r="C191" s="45">
        <v>0</v>
      </c>
      <c r="D191" s="45">
        <v>0</v>
      </c>
      <c r="E191" s="45">
        <v>0</v>
      </c>
      <c r="F191" s="400"/>
      <c r="G191" s="45">
        <v>0</v>
      </c>
      <c r="H191" s="54">
        <v>0</v>
      </c>
      <c r="I191" s="44">
        <f t="shared" si="158"/>
        <v>0</v>
      </c>
      <c r="J191" s="5"/>
      <c r="K191" s="21" t="s">
        <v>10</v>
      </c>
      <c r="L191" s="45">
        <v>0</v>
      </c>
      <c r="M191" s="45">
        <v>0</v>
      </c>
      <c r="N191" s="45">
        <v>0</v>
      </c>
      <c r="O191" s="45">
        <v>0</v>
      </c>
      <c r="P191" s="45">
        <v>0</v>
      </c>
      <c r="Q191" s="45">
        <v>0</v>
      </c>
      <c r="R191" s="46">
        <v>0</v>
      </c>
      <c r="S191" s="47">
        <f t="shared" si="159"/>
        <v>0</v>
      </c>
      <c r="U191" s="31" t="s">
        <v>10</v>
      </c>
      <c r="V191" s="84">
        <v>0</v>
      </c>
      <c r="W191" s="84">
        <v>0</v>
      </c>
      <c r="X191" s="84">
        <v>0</v>
      </c>
      <c r="Y191" s="84">
        <v>0</v>
      </c>
      <c r="Z191" s="84">
        <v>0</v>
      </c>
      <c r="AA191" s="84">
        <v>0</v>
      </c>
      <c r="AB191" s="84">
        <v>0</v>
      </c>
      <c r="AC191" s="85">
        <v>0</v>
      </c>
      <c r="AD191" s="86">
        <v>0</v>
      </c>
      <c r="AE191" s="86">
        <v>0</v>
      </c>
      <c r="AF191" s="86">
        <v>0</v>
      </c>
      <c r="AG191" s="86">
        <v>0</v>
      </c>
      <c r="AH191" s="86">
        <v>0</v>
      </c>
      <c r="AI191" s="87">
        <f t="shared" si="160"/>
        <v>0</v>
      </c>
      <c r="AS191"/>
    </row>
    <row r="192" spans="1:45" ht="15">
      <c r="A192" s="8" t="s">
        <v>53</v>
      </c>
      <c r="B192" s="48">
        <v>0</v>
      </c>
      <c r="C192" s="48">
        <v>0</v>
      </c>
      <c r="D192" s="48">
        <v>0</v>
      </c>
      <c r="E192" s="48">
        <v>0</v>
      </c>
      <c r="F192" s="400"/>
      <c r="G192" s="48">
        <v>0</v>
      </c>
      <c r="H192" s="49">
        <v>0</v>
      </c>
      <c r="I192" s="50">
        <f t="shared" si="158"/>
        <v>0</v>
      </c>
      <c r="J192" s="5"/>
      <c r="K192" s="20" t="s">
        <v>53</v>
      </c>
      <c r="L192" s="51">
        <v>0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2">
        <v>0</v>
      </c>
      <c r="S192" s="53">
        <f t="shared" si="159"/>
        <v>0</v>
      </c>
      <c r="U192" s="30" t="s">
        <v>53</v>
      </c>
      <c r="V192" s="88">
        <v>0</v>
      </c>
      <c r="W192" s="88">
        <v>0</v>
      </c>
      <c r="X192" s="88">
        <v>0</v>
      </c>
      <c r="Y192" s="88">
        <v>0</v>
      </c>
      <c r="Z192" s="88">
        <v>0</v>
      </c>
      <c r="AA192" s="88">
        <v>0</v>
      </c>
      <c r="AB192" s="88">
        <v>0</v>
      </c>
      <c r="AC192" s="89">
        <v>0</v>
      </c>
      <c r="AD192" s="88">
        <v>0</v>
      </c>
      <c r="AE192" s="88">
        <v>0</v>
      </c>
      <c r="AF192" s="88">
        <v>0</v>
      </c>
      <c r="AG192" s="88">
        <v>0</v>
      </c>
      <c r="AH192" s="88">
        <v>0</v>
      </c>
      <c r="AI192" s="90">
        <f t="shared" si="160"/>
        <v>0</v>
      </c>
      <c r="AS192"/>
    </row>
    <row r="193" spans="1:45" ht="15">
      <c r="A193" s="9" t="s">
        <v>16</v>
      </c>
      <c r="B193" s="45">
        <v>10.128053314456556</v>
      </c>
      <c r="C193" s="45">
        <v>0</v>
      </c>
      <c r="D193" s="45">
        <v>12.542090656645147</v>
      </c>
      <c r="E193" s="45">
        <v>0</v>
      </c>
      <c r="F193" s="400"/>
      <c r="G193" s="45">
        <v>0</v>
      </c>
      <c r="H193" s="54">
        <v>0</v>
      </c>
      <c r="I193" s="44">
        <f t="shared" si="158"/>
        <v>22.670143971101702</v>
      </c>
      <c r="J193" s="5"/>
      <c r="K193" s="21" t="s">
        <v>16</v>
      </c>
      <c r="L193" s="45">
        <v>10.128053314456556</v>
      </c>
      <c r="M193" s="45">
        <v>0</v>
      </c>
      <c r="N193" s="45">
        <v>12.542090656645147</v>
      </c>
      <c r="O193" s="45">
        <v>0</v>
      </c>
      <c r="P193" s="45">
        <v>0</v>
      </c>
      <c r="Q193" s="45">
        <v>0</v>
      </c>
      <c r="R193" s="46">
        <v>0</v>
      </c>
      <c r="S193" s="47">
        <f t="shared" si="159"/>
        <v>22.670143971101702</v>
      </c>
      <c r="U193" s="31" t="s">
        <v>16</v>
      </c>
      <c r="V193" s="84">
        <v>10.128053314456556</v>
      </c>
      <c r="W193" s="84">
        <v>0</v>
      </c>
      <c r="X193" s="84">
        <v>0</v>
      </c>
      <c r="Y193" s="84">
        <v>0</v>
      </c>
      <c r="Z193" s="84">
        <v>12.542090656645147</v>
      </c>
      <c r="AA193" s="84">
        <v>0</v>
      </c>
      <c r="AB193" s="84">
        <v>0</v>
      </c>
      <c r="AC193" s="85">
        <v>0</v>
      </c>
      <c r="AD193" s="86">
        <v>0</v>
      </c>
      <c r="AE193" s="86">
        <v>0</v>
      </c>
      <c r="AF193" s="86">
        <v>0</v>
      </c>
      <c r="AG193" s="86">
        <v>0</v>
      </c>
      <c r="AH193" s="86">
        <v>0</v>
      </c>
      <c r="AI193" s="87">
        <f t="shared" si="160"/>
        <v>22.670143971101702</v>
      </c>
      <c r="AS193"/>
    </row>
    <row r="194" spans="1:45" ht="15">
      <c r="A194" s="8" t="s">
        <v>65</v>
      </c>
      <c r="B194" s="48">
        <v>2.1591070500886511</v>
      </c>
      <c r="C194" s="48">
        <v>1.363902982979065</v>
      </c>
      <c r="D194" s="48">
        <v>6.2285805830819481</v>
      </c>
      <c r="E194" s="48">
        <v>0</v>
      </c>
      <c r="F194" s="400"/>
      <c r="G194" s="48">
        <v>0</v>
      </c>
      <c r="H194" s="49">
        <v>0</v>
      </c>
      <c r="I194" s="50">
        <f t="shared" si="158"/>
        <v>9.751590616149663</v>
      </c>
      <c r="J194" s="5"/>
      <c r="K194" s="20" t="s">
        <v>65</v>
      </c>
      <c r="L194" s="51">
        <v>2.1591070500886511</v>
      </c>
      <c r="M194" s="51">
        <v>1.363902982979065</v>
      </c>
      <c r="N194" s="51">
        <v>6.2285805830819481</v>
      </c>
      <c r="O194" s="51">
        <v>0</v>
      </c>
      <c r="P194" s="51">
        <v>0</v>
      </c>
      <c r="Q194" s="51">
        <v>0</v>
      </c>
      <c r="R194" s="52">
        <v>0</v>
      </c>
      <c r="S194" s="53">
        <f t="shared" si="159"/>
        <v>9.751590616149663</v>
      </c>
      <c r="U194" s="30" t="s">
        <v>54</v>
      </c>
      <c r="V194" s="88">
        <v>2.1044068464828771</v>
      </c>
      <c r="W194" s="88">
        <v>0</v>
      </c>
      <c r="X194" s="88">
        <v>0</v>
      </c>
      <c r="Y194" s="88">
        <v>1.363902982979065</v>
      </c>
      <c r="Z194" s="88">
        <v>4.2623648815095443</v>
      </c>
      <c r="AA194" s="88">
        <v>0</v>
      </c>
      <c r="AB194" s="88">
        <v>0</v>
      </c>
      <c r="AC194" s="89">
        <v>2.0209159051781782</v>
      </c>
      <c r="AD194" s="88">
        <v>5.470020360577383E-2</v>
      </c>
      <c r="AE194" s="88">
        <v>0</v>
      </c>
      <c r="AF194" s="88">
        <v>0</v>
      </c>
      <c r="AG194" s="88">
        <v>1.966215701572404</v>
      </c>
      <c r="AH194" s="88">
        <v>0</v>
      </c>
      <c r="AI194" s="90">
        <f t="shared" si="160"/>
        <v>9.7515906161496648</v>
      </c>
      <c r="AS194"/>
    </row>
    <row r="195" spans="1:45" ht="15">
      <c r="A195" s="9" t="s">
        <v>55</v>
      </c>
      <c r="B195" s="45">
        <v>0</v>
      </c>
      <c r="C195" s="45">
        <v>0</v>
      </c>
      <c r="D195" s="45">
        <v>6.5866214247585333E-2</v>
      </c>
      <c r="E195" s="45">
        <v>0.92328485540981997</v>
      </c>
      <c r="F195" s="400"/>
      <c r="G195" s="45">
        <v>0</v>
      </c>
      <c r="H195" s="54">
        <v>0</v>
      </c>
      <c r="I195" s="44">
        <f t="shared" si="158"/>
        <v>0.98915106965740529</v>
      </c>
      <c r="J195" s="5"/>
      <c r="K195" s="21" t="s">
        <v>55</v>
      </c>
      <c r="L195" s="45">
        <v>0</v>
      </c>
      <c r="M195" s="45">
        <v>0</v>
      </c>
      <c r="N195" s="45">
        <v>6.5866214247585333E-2</v>
      </c>
      <c r="O195" s="45">
        <v>0.92328485540981997</v>
      </c>
      <c r="P195" s="45">
        <v>150.5062316153373</v>
      </c>
      <c r="Q195" s="45">
        <v>0</v>
      </c>
      <c r="R195" s="46">
        <v>0</v>
      </c>
      <c r="S195" s="47">
        <f t="shared" si="159"/>
        <v>151.49538268499469</v>
      </c>
      <c r="U195" s="31" t="s">
        <v>55</v>
      </c>
      <c r="V195" s="84">
        <v>0</v>
      </c>
      <c r="W195" s="84">
        <v>0</v>
      </c>
      <c r="X195" s="84">
        <v>0</v>
      </c>
      <c r="Y195" s="84">
        <v>0</v>
      </c>
      <c r="Z195" s="84">
        <v>0</v>
      </c>
      <c r="AA195" s="84">
        <v>0.11841708514348141</v>
      </c>
      <c r="AB195" s="84">
        <v>150.5062316153373</v>
      </c>
      <c r="AC195" s="85">
        <v>0.87073398451392381</v>
      </c>
      <c r="AD195" s="84">
        <v>0</v>
      </c>
      <c r="AE195" s="84">
        <v>0.8048677702663386</v>
      </c>
      <c r="AF195" s="84">
        <v>0</v>
      </c>
      <c r="AG195" s="84">
        <v>6.5866214247585333E-2</v>
      </c>
      <c r="AH195" s="84">
        <v>0</v>
      </c>
      <c r="AI195" s="87">
        <f t="shared" si="160"/>
        <v>151.49538268499469</v>
      </c>
      <c r="AS195"/>
    </row>
    <row r="196" spans="1:45" ht="15">
      <c r="A196" s="8" t="s">
        <v>12</v>
      </c>
      <c r="B196" s="48">
        <v>0</v>
      </c>
      <c r="C196" s="48">
        <v>0</v>
      </c>
      <c r="D196" s="48">
        <v>0</v>
      </c>
      <c r="E196" s="48">
        <v>0</v>
      </c>
      <c r="F196" s="400"/>
      <c r="G196" s="48">
        <v>0</v>
      </c>
      <c r="H196" s="49">
        <v>0</v>
      </c>
      <c r="I196" s="50">
        <f t="shared" si="158"/>
        <v>0</v>
      </c>
      <c r="J196" s="5"/>
      <c r="K196" s="20" t="s">
        <v>12</v>
      </c>
      <c r="L196" s="51">
        <v>0</v>
      </c>
      <c r="M196" s="51">
        <v>0</v>
      </c>
      <c r="N196" s="51">
        <v>0</v>
      </c>
      <c r="O196" s="51">
        <v>0</v>
      </c>
      <c r="P196" s="51">
        <v>1.3616726053541828</v>
      </c>
      <c r="Q196" s="51">
        <v>0</v>
      </c>
      <c r="R196" s="52">
        <v>0</v>
      </c>
      <c r="S196" s="53">
        <f t="shared" si="159"/>
        <v>1.3616726053541828</v>
      </c>
      <c r="U196" s="30" t="s">
        <v>12</v>
      </c>
      <c r="V196" s="88">
        <v>0</v>
      </c>
      <c r="W196" s="88">
        <v>0</v>
      </c>
      <c r="X196" s="88">
        <v>0</v>
      </c>
      <c r="Y196" s="88">
        <v>0</v>
      </c>
      <c r="Z196" s="88">
        <v>0</v>
      </c>
      <c r="AA196" s="88">
        <v>0</v>
      </c>
      <c r="AB196" s="88">
        <v>1.3616726053541828</v>
      </c>
      <c r="AC196" s="89">
        <v>0</v>
      </c>
      <c r="AD196" s="88">
        <v>0</v>
      </c>
      <c r="AE196" s="88">
        <v>0</v>
      </c>
      <c r="AF196" s="88">
        <v>0</v>
      </c>
      <c r="AG196" s="88">
        <v>0</v>
      </c>
      <c r="AH196" s="88">
        <v>0</v>
      </c>
      <c r="AI196" s="90">
        <f t="shared" si="160"/>
        <v>1.3616726053541828</v>
      </c>
      <c r="AS196"/>
    </row>
    <row r="197" spans="1:45" ht="15">
      <c r="A197" s="9" t="s">
        <v>56</v>
      </c>
      <c r="B197" s="45">
        <v>0</v>
      </c>
      <c r="C197" s="45">
        <v>0</v>
      </c>
      <c r="D197" s="45">
        <v>0</v>
      </c>
      <c r="E197" s="45">
        <v>0</v>
      </c>
      <c r="F197" s="400"/>
      <c r="G197" s="45">
        <v>0</v>
      </c>
      <c r="H197" s="54">
        <v>0</v>
      </c>
      <c r="I197" s="44">
        <f t="shared" si="158"/>
        <v>0</v>
      </c>
      <c r="J197" s="5"/>
      <c r="K197" s="21" t="s">
        <v>56</v>
      </c>
      <c r="L197" s="45">
        <v>0</v>
      </c>
      <c r="M197" s="45">
        <v>0</v>
      </c>
      <c r="N197" s="45">
        <v>0</v>
      </c>
      <c r="O197" s="45">
        <v>0</v>
      </c>
      <c r="P197" s="45">
        <v>0</v>
      </c>
      <c r="Q197" s="45">
        <v>0</v>
      </c>
      <c r="R197" s="46">
        <v>0</v>
      </c>
      <c r="S197" s="47">
        <f t="shared" si="159"/>
        <v>0</v>
      </c>
      <c r="U197" s="31" t="s">
        <v>56</v>
      </c>
      <c r="V197" s="84">
        <v>0</v>
      </c>
      <c r="W197" s="84">
        <v>0</v>
      </c>
      <c r="X197" s="84">
        <v>0</v>
      </c>
      <c r="Y197" s="84">
        <v>0</v>
      </c>
      <c r="Z197" s="84">
        <v>0</v>
      </c>
      <c r="AA197" s="84">
        <v>0</v>
      </c>
      <c r="AB197" s="84">
        <v>0</v>
      </c>
      <c r="AC197" s="85">
        <v>0</v>
      </c>
      <c r="AD197" s="84">
        <v>0</v>
      </c>
      <c r="AE197" s="84">
        <v>0</v>
      </c>
      <c r="AF197" s="84">
        <v>0</v>
      </c>
      <c r="AG197" s="84">
        <v>0</v>
      </c>
      <c r="AH197" s="84">
        <v>0</v>
      </c>
      <c r="AI197" s="87">
        <f t="shared" si="160"/>
        <v>0</v>
      </c>
      <c r="AS197"/>
    </row>
    <row r="198" spans="1:45" ht="15">
      <c r="A198" s="8" t="s">
        <v>17</v>
      </c>
      <c r="B198" s="48">
        <v>1.9078785951228652</v>
      </c>
      <c r="C198" s="48">
        <v>0</v>
      </c>
      <c r="D198" s="48">
        <v>1.1360005374906459</v>
      </c>
      <c r="E198" s="48">
        <v>0</v>
      </c>
      <c r="F198" s="400"/>
      <c r="G198" s="48">
        <v>0</v>
      </c>
      <c r="H198" s="49">
        <v>0</v>
      </c>
      <c r="I198" s="50">
        <f t="shared" si="158"/>
        <v>3.0438791326135108</v>
      </c>
      <c r="J198" s="5"/>
      <c r="K198" s="20" t="s">
        <v>17</v>
      </c>
      <c r="L198" s="51">
        <v>1.9078785951228652</v>
      </c>
      <c r="M198" s="51">
        <v>0</v>
      </c>
      <c r="N198" s="51">
        <v>1.1360005374906459</v>
      </c>
      <c r="O198" s="51">
        <v>0</v>
      </c>
      <c r="P198" s="51">
        <v>0</v>
      </c>
      <c r="Q198" s="51">
        <v>0</v>
      </c>
      <c r="R198" s="52">
        <v>0</v>
      </c>
      <c r="S198" s="53">
        <f t="shared" si="159"/>
        <v>3.0438791326135108</v>
      </c>
      <c r="U198" s="30" t="s">
        <v>17</v>
      </c>
      <c r="V198" s="88">
        <v>1.9078785951228652</v>
      </c>
      <c r="W198" s="88">
        <v>0</v>
      </c>
      <c r="X198" s="88">
        <v>0</v>
      </c>
      <c r="Y198" s="88">
        <v>0</v>
      </c>
      <c r="Z198" s="88">
        <v>0.42426771090647042</v>
      </c>
      <c r="AA198" s="88">
        <v>0</v>
      </c>
      <c r="AB198" s="88">
        <v>0</v>
      </c>
      <c r="AC198" s="89">
        <v>0.71173282658417558</v>
      </c>
      <c r="AD198" s="88">
        <v>0</v>
      </c>
      <c r="AE198" s="88">
        <v>0</v>
      </c>
      <c r="AF198" s="88">
        <v>0</v>
      </c>
      <c r="AG198" s="88">
        <v>0.71173282658417558</v>
      </c>
      <c r="AH198" s="88">
        <v>0</v>
      </c>
      <c r="AI198" s="90">
        <f t="shared" si="160"/>
        <v>3.0438791326135108</v>
      </c>
      <c r="AS198"/>
    </row>
    <row r="199" spans="1:45" ht="15">
      <c r="A199" s="9" t="s">
        <v>141</v>
      </c>
      <c r="B199" s="45">
        <v>14.407878879685702</v>
      </c>
      <c r="C199" s="45">
        <v>20.394191818466524</v>
      </c>
      <c r="D199" s="45">
        <v>159.5809823265698</v>
      </c>
      <c r="E199" s="45">
        <v>0</v>
      </c>
      <c r="F199" s="400"/>
      <c r="G199" s="45">
        <v>0</v>
      </c>
      <c r="H199" s="54">
        <v>0</v>
      </c>
      <c r="I199" s="44">
        <f t="shared" si="158"/>
        <v>194.38305302472202</v>
      </c>
      <c r="J199" s="5"/>
      <c r="K199" s="21" t="s">
        <v>141</v>
      </c>
      <c r="L199" s="45">
        <v>14.407878879685702</v>
      </c>
      <c r="M199" s="45">
        <v>20.394191818466524</v>
      </c>
      <c r="N199" s="45">
        <v>159.5809823265698</v>
      </c>
      <c r="O199" s="45">
        <v>0</v>
      </c>
      <c r="P199" s="45">
        <v>0</v>
      </c>
      <c r="Q199" s="45">
        <v>0</v>
      </c>
      <c r="R199" s="46">
        <v>0</v>
      </c>
      <c r="S199" s="47">
        <f t="shared" si="159"/>
        <v>194.38305302472202</v>
      </c>
      <c r="U199" s="31" t="s">
        <v>141</v>
      </c>
      <c r="V199" s="84">
        <v>10.744198034587249</v>
      </c>
      <c r="W199" s="84">
        <v>0</v>
      </c>
      <c r="X199" s="84">
        <v>0</v>
      </c>
      <c r="Y199" s="84">
        <v>20.394191818466524</v>
      </c>
      <c r="Z199" s="84">
        <v>155.3613656979357</v>
      </c>
      <c r="AA199" s="84">
        <v>0</v>
      </c>
      <c r="AB199" s="84">
        <v>0</v>
      </c>
      <c r="AC199" s="85">
        <v>7.8832974737325596</v>
      </c>
      <c r="AD199" s="84">
        <v>3.6636808450984524</v>
      </c>
      <c r="AE199" s="84">
        <v>0</v>
      </c>
      <c r="AF199" s="84">
        <v>0</v>
      </c>
      <c r="AG199" s="84">
        <v>4.2196166286341086</v>
      </c>
      <c r="AH199" s="84">
        <v>0</v>
      </c>
      <c r="AI199" s="87">
        <f t="shared" si="160"/>
        <v>194.38305302472205</v>
      </c>
      <c r="AS199"/>
    </row>
    <row r="200" spans="1:45" ht="15">
      <c r="A200" s="8" t="s">
        <v>25</v>
      </c>
      <c r="B200" s="48">
        <v>4.9099438064829428</v>
      </c>
      <c r="C200" s="48">
        <v>4.8820959426091597E-2</v>
      </c>
      <c r="D200" s="48">
        <v>50.964503686479951</v>
      </c>
      <c r="E200" s="48">
        <v>37.670706660295615</v>
      </c>
      <c r="F200" s="400"/>
      <c r="G200" s="48">
        <v>4.2503337095727378</v>
      </c>
      <c r="H200" s="49">
        <v>0</v>
      </c>
      <c r="I200" s="50">
        <f t="shared" si="158"/>
        <v>97.844308822257346</v>
      </c>
      <c r="J200" s="5"/>
      <c r="K200" s="20" t="s">
        <v>25</v>
      </c>
      <c r="L200" s="51">
        <v>4.9099438064829428</v>
      </c>
      <c r="M200" s="51">
        <v>4.8820959426091597E-2</v>
      </c>
      <c r="N200" s="51">
        <v>50.964503686479951</v>
      </c>
      <c r="O200" s="51">
        <v>37.670706660295615</v>
      </c>
      <c r="P200" s="51">
        <v>0.12145309006862449</v>
      </c>
      <c r="Q200" s="51">
        <v>4.2503337095727378</v>
      </c>
      <c r="R200" s="52">
        <v>0</v>
      </c>
      <c r="S200" s="53">
        <f t="shared" si="159"/>
        <v>97.965761912325974</v>
      </c>
      <c r="U200" s="30" t="s">
        <v>25</v>
      </c>
      <c r="V200" s="88">
        <v>0.4645145772109131</v>
      </c>
      <c r="W200" s="88">
        <v>0.86090058669569358</v>
      </c>
      <c r="X200" s="88">
        <v>4.2503337095727378</v>
      </c>
      <c r="Y200" s="88">
        <v>4.8820959426091597E-2</v>
      </c>
      <c r="Z200" s="88">
        <v>50.151742936713077</v>
      </c>
      <c r="AA200" s="88">
        <v>37.620118260205125</v>
      </c>
      <c r="AB200" s="88">
        <v>0.12145309006862449</v>
      </c>
      <c r="AC200" s="89">
        <v>4.4478777924336983</v>
      </c>
      <c r="AD200" s="88">
        <v>3.5845286425763359</v>
      </c>
      <c r="AE200" s="88">
        <v>3.9243184763294824E-2</v>
      </c>
      <c r="AF200" s="88">
        <v>0</v>
      </c>
      <c r="AG200" s="88">
        <v>0.81276074976687229</v>
      </c>
      <c r="AH200" s="88">
        <v>1.1345215327195377E-2</v>
      </c>
      <c r="AI200" s="90">
        <f t="shared" si="160"/>
        <v>97.965761912325974</v>
      </c>
      <c r="AS200"/>
    </row>
    <row r="201" spans="1:45" ht="15">
      <c r="A201" s="9" t="s">
        <v>24</v>
      </c>
      <c r="B201" s="45">
        <v>0.2115387962807859</v>
      </c>
      <c r="C201" s="45">
        <v>3.4671912684835743E-2</v>
      </c>
      <c r="D201" s="45">
        <v>0</v>
      </c>
      <c r="E201" s="45">
        <v>0</v>
      </c>
      <c r="F201" s="400"/>
      <c r="G201" s="45">
        <v>0</v>
      </c>
      <c r="H201" s="54">
        <v>0</v>
      </c>
      <c r="I201" s="44">
        <f t="shared" si="158"/>
        <v>0.24621070896562164</v>
      </c>
      <c r="J201" s="5"/>
      <c r="K201" s="21" t="s">
        <v>24</v>
      </c>
      <c r="L201" s="45">
        <v>0.2115387962807859</v>
      </c>
      <c r="M201" s="45">
        <v>3.4671912684835743E-2</v>
      </c>
      <c r="N201" s="45">
        <v>0</v>
      </c>
      <c r="O201" s="45">
        <v>0</v>
      </c>
      <c r="P201" s="45">
        <v>0</v>
      </c>
      <c r="Q201" s="45">
        <v>0</v>
      </c>
      <c r="R201" s="46">
        <v>0</v>
      </c>
      <c r="S201" s="47">
        <f t="shared" si="159"/>
        <v>0.24621070896562164</v>
      </c>
      <c r="U201" s="31" t="s">
        <v>24</v>
      </c>
      <c r="V201" s="84">
        <v>0.21151893441299632</v>
      </c>
      <c r="W201" s="84">
        <v>0</v>
      </c>
      <c r="X201" s="84">
        <v>0</v>
      </c>
      <c r="Y201" s="84">
        <v>3.4671912684835743E-2</v>
      </c>
      <c r="Z201" s="84">
        <v>0</v>
      </c>
      <c r="AA201" s="84">
        <v>0</v>
      </c>
      <c r="AB201" s="84">
        <v>0</v>
      </c>
      <c r="AC201" s="85">
        <v>1.9861867789569666E-5</v>
      </c>
      <c r="AD201" s="84">
        <v>1.9861867789569666E-5</v>
      </c>
      <c r="AE201" s="84">
        <v>0</v>
      </c>
      <c r="AF201" s="84">
        <v>0</v>
      </c>
      <c r="AG201" s="84">
        <v>0</v>
      </c>
      <c r="AH201" s="84">
        <v>0</v>
      </c>
      <c r="AI201" s="87">
        <f t="shared" si="160"/>
        <v>0.24621070896562164</v>
      </c>
      <c r="AS201"/>
    </row>
    <row r="202" spans="1:45" ht="15">
      <c r="A202" s="8" t="s">
        <v>57</v>
      </c>
      <c r="B202" s="48">
        <v>0.48144131098647663</v>
      </c>
      <c r="C202" s="48">
        <v>0.81646490368325164</v>
      </c>
      <c r="D202" s="48">
        <v>1.4889937453189999</v>
      </c>
      <c r="E202" s="48">
        <v>0</v>
      </c>
      <c r="F202" s="400"/>
      <c r="G202" s="48">
        <v>0</v>
      </c>
      <c r="H202" s="49">
        <v>0</v>
      </c>
      <c r="I202" s="50">
        <f t="shared" si="158"/>
        <v>2.7868999599887281</v>
      </c>
      <c r="J202" s="5"/>
      <c r="K202" s="20" t="s">
        <v>57</v>
      </c>
      <c r="L202" s="51">
        <v>0.48144131098647663</v>
      </c>
      <c r="M202" s="51">
        <v>0.81646490368325164</v>
      </c>
      <c r="N202" s="51">
        <v>1.4889937453189999</v>
      </c>
      <c r="O202" s="51">
        <v>0</v>
      </c>
      <c r="P202" s="51">
        <v>0</v>
      </c>
      <c r="Q202" s="51">
        <v>0</v>
      </c>
      <c r="R202" s="52">
        <v>0</v>
      </c>
      <c r="S202" s="53">
        <f t="shared" si="159"/>
        <v>2.7868999599887281</v>
      </c>
      <c r="U202" s="30" t="s">
        <v>57</v>
      </c>
      <c r="V202" s="88">
        <v>0.48144131098647663</v>
      </c>
      <c r="W202" s="88">
        <v>0</v>
      </c>
      <c r="X202" s="88">
        <v>0</v>
      </c>
      <c r="Y202" s="88">
        <v>0.81646490368325164</v>
      </c>
      <c r="Z202" s="88">
        <v>1.4889937453189999</v>
      </c>
      <c r="AA202" s="88">
        <v>0</v>
      </c>
      <c r="AB202" s="88">
        <v>0</v>
      </c>
      <c r="AC202" s="89">
        <v>0</v>
      </c>
      <c r="AD202" s="88">
        <v>0</v>
      </c>
      <c r="AE202" s="88">
        <v>0</v>
      </c>
      <c r="AF202" s="88">
        <v>0</v>
      </c>
      <c r="AG202" s="88">
        <v>0</v>
      </c>
      <c r="AH202" s="88">
        <v>0</v>
      </c>
      <c r="AI202" s="90">
        <f t="shared" si="160"/>
        <v>2.7868999599887281</v>
      </c>
      <c r="AS202"/>
    </row>
    <row r="203" spans="1:45" ht="15">
      <c r="A203" s="9" t="s">
        <v>22</v>
      </c>
      <c r="B203" s="45">
        <v>0</v>
      </c>
      <c r="C203" s="45">
        <v>0</v>
      </c>
      <c r="D203" s="45">
        <v>0.13910624959676349</v>
      </c>
      <c r="E203" s="45">
        <v>0</v>
      </c>
      <c r="F203" s="400"/>
      <c r="G203" s="45">
        <v>0</v>
      </c>
      <c r="H203" s="54">
        <v>0</v>
      </c>
      <c r="I203" s="44">
        <f t="shared" si="158"/>
        <v>0.13910624959676349</v>
      </c>
      <c r="J203" s="5"/>
      <c r="K203" s="21" t="s">
        <v>22</v>
      </c>
      <c r="L203" s="45">
        <v>0</v>
      </c>
      <c r="M203" s="45">
        <v>0</v>
      </c>
      <c r="N203" s="45">
        <v>0.13910624959676349</v>
      </c>
      <c r="O203" s="45">
        <v>0</v>
      </c>
      <c r="P203" s="45">
        <v>0.70397647968974641</v>
      </c>
      <c r="Q203" s="45">
        <v>0</v>
      </c>
      <c r="R203" s="46">
        <v>0</v>
      </c>
      <c r="S203" s="47">
        <f t="shared" si="159"/>
        <v>0.84308272928650996</v>
      </c>
      <c r="U203" s="31" t="s">
        <v>22</v>
      </c>
      <c r="V203" s="84">
        <v>0</v>
      </c>
      <c r="W203" s="84">
        <v>0</v>
      </c>
      <c r="X203" s="84">
        <v>0</v>
      </c>
      <c r="Y203" s="84">
        <v>0</v>
      </c>
      <c r="Z203" s="84">
        <v>0.13910624959676349</v>
      </c>
      <c r="AA203" s="84">
        <v>0</v>
      </c>
      <c r="AB203" s="84">
        <v>0.70397647968974641</v>
      </c>
      <c r="AC203" s="85">
        <v>0</v>
      </c>
      <c r="AD203" s="84">
        <v>0</v>
      </c>
      <c r="AE203" s="84">
        <v>0</v>
      </c>
      <c r="AF203" s="84">
        <v>0</v>
      </c>
      <c r="AG203" s="84">
        <v>0</v>
      </c>
      <c r="AH203" s="84">
        <v>0</v>
      </c>
      <c r="AI203" s="87">
        <f t="shared" si="160"/>
        <v>0.84308272928650996</v>
      </c>
      <c r="AS203"/>
    </row>
    <row r="204" spans="1:45" ht="15">
      <c r="A204" s="8" t="s">
        <v>21</v>
      </c>
      <c r="B204" s="48">
        <v>0</v>
      </c>
      <c r="C204" s="48">
        <v>0</v>
      </c>
      <c r="D204" s="48">
        <v>0</v>
      </c>
      <c r="E204" s="48">
        <v>0</v>
      </c>
      <c r="F204" s="400"/>
      <c r="G204" s="48">
        <v>0</v>
      </c>
      <c r="H204" s="49">
        <v>0</v>
      </c>
      <c r="I204" s="50">
        <f t="shared" si="158"/>
        <v>0</v>
      </c>
      <c r="J204" s="5"/>
      <c r="K204" s="20" t="s">
        <v>21</v>
      </c>
      <c r="L204" s="51">
        <v>0</v>
      </c>
      <c r="M204" s="51">
        <v>0</v>
      </c>
      <c r="N204" s="51">
        <v>0</v>
      </c>
      <c r="O204" s="51">
        <v>0</v>
      </c>
      <c r="P204" s="51">
        <v>0</v>
      </c>
      <c r="Q204" s="51">
        <v>0</v>
      </c>
      <c r="R204" s="52">
        <v>0</v>
      </c>
      <c r="S204" s="53">
        <f t="shared" si="159"/>
        <v>0</v>
      </c>
      <c r="U204" s="30" t="s">
        <v>58</v>
      </c>
      <c r="V204" s="88">
        <v>0</v>
      </c>
      <c r="W204" s="88">
        <v>0</v>
      </c>
      <c r="X204" s="88">
        <v>0</v>
      </c>
      <c r="Y204" s="88">
        <v>0</v>
      </c>
      <c r="Z204" s="88">
        <v>0</v>
      </c>
      <c r="AA204" s="88">
        <v>0</v>
      </c>
      <c r="AB204" s="88">
        <v>0</v>
      </c>
      <c r="AC204" s="89">
        <v>0</v>
      </c>
      <c r="AD204" s="88">
        <v>0</v>
      </c>
      <c r="AE204" s="88">
        <v>0</v>
      </c>
      <c r="AF204" s="88">
        <v>0</v>
      </c>
      <c r="AG204" s="88">
        <v>0</v>
      </c>
      <c r="AH204" s="88">
        <v>0</v>
      </c>
      <c r="AI204" s="90">
        <f t="shared" si="160"/>
        <v>0</v>
      </c>
      <c r="AS204"/>
    </row>
    <row r="205" spans="1:45" ht="15">
      <c r="A205" s="10" t="s">
        <v>61</v>
      </c>
      <c r="B205" s="45">
        <v>0</v>
      </c>
      <c r="C205" s="45">
        <v>0</v>
      </c>
      <c r="D205" s="45">
        <v>0</v>
      </c>
      <c r="E205" s="45">
        <v>0</v>
      </c>
      <c r="F205" s="400"/>
      <c r="G205" s="45">
        <v>0</v>
      </c>
      <c r="H205" s="54">
        <v>0</v>
      </c>
      <c r="I205" s="44">
        <f t="shared" si="158"/>
        <v>0</v>
      </c>
      <c r="J205" s="5"/>
      <c r="K205" s="22" t="s">
        <v>61</v>
      </c>
      <c r="L205" s="45">
        <v>0</v>
      </c>
      <c r="M205" s="45">
        <v>0</v>
      </c>
      <c r="N205" s="45">
        <v>0</v>
      </c>
      <c r="O205" s="45">
        <v>0</v>
      </c>
      <c r="P205" s="45">
        <v>0</v>
      </c>
      <c r="Q205" s="45">
        <v>0</v>
      </c>
      <c r="R205" s="46">
        <v>0</v>
      </c>
      <c r="S205" s="47">
        <f t="shared" si="159"/>
        <v>0</v>
      </c>
      <c r="U205" s="32" t="s">
        <v>59</v>
      </c>
      <c r="V205" s="84">
        <v>0</v>
      </c>
      <c r="W205" s="84">
        <v>0</v>
      </c>
      <c r="X205" s="84">
        <v>0</v>
      </c>
      <c r="Y205" s="84">
        <v>0</v>
      </c>
      <c r="Z205" s="84">
        <v>0</v>
      </c>
      <c r="AA205" s="84">
        <v>0</v>
      </c>
      <c r="AB205" s="84">
        <v>0</v>
      </c>
      <c r="AC205" s="85">
        <v>0</v>
      </c>
      <c r="AD205" s="86">
        <v>0</v>
      </c>
      <c r="AE205" s="86">
        <v>0</v>
      </c>
      <c r="AF205" s="86">
        <v>0</v>
      </c>
      <c r="AG205" s="86">
        <v>0</v>
      </c>
      <c r="AH205" s="86">
        <v>0</v>
      </c>
      <c r="AI205" s="87">
        <f t="shared" si="160"/>
        <v>0</v>
      </c>
      <c r="AS205"/>
    </row>
    <row r="206" spans="1:45">
      <c r="A206" s="11" t="s">
        <v>23</v>
      </c>
      <c r="B206" s="55">
        <v>0</v>
      </c>
      <c r="C206" s="55">
        <v>0</v>
      </c>
      <c r="D206" s="55">
        <v>0</v>
      </c>
      <c r="E206" s="55">
        <v>0</v>
      </c>
      <c r="F206" s="400"/>
      <c r="G206" s="55">
        <v>0</v>
      </c>
      <c r="H206" s="56">
        <v>0</v>
      </c>
      <c r="I206" s="57">
        <f t="shared" si="158"/>
        <v>0</v>
      </c>
      <c r="J206" s="5"/>
      <c r="K206" s="23" t="s">
        <v>23</v>
      </c>
      <c r="L206" s="58">
        <v>0</v>
      </c>
      <c r="M206" s="58">
        <v>0</v>
      </c>
      <c r="N206" s="58">
        <v>0</v>
      </c>
      <c r="O206" s="58">
        <v>0</v>
      </c>
      <c r="P206" s="58">
        <v>0</v>
      </c>
      <c r="Q206" s="58">
        <v>0</v>
      </c>
      <c r="R206" s="59">
        <v>0</v>
      </c>
      <c r="S206" s="60">
        <f t="shared" si="159"/>
        <v>0</v>
      </c>
      <c r="U206" s="33" t="s">
        <v>62</v>
      </c>
      <c r="V206" s="91">
        <v>0</v>
      </c>
      <c r="W206" s="91">
        <v>0</v>
      </c>
      <c r="X206" s="91">
        <v>0</v>
      </c>
      <c r="Y206" s="91">
        <v>0</v>
      </c>
      <c r="Z206" s="91">
        <v>0</v>
      </c>
      <c r="AA206" s="91">
        <v>0</v>
      </c>
      <c r="AB206" s="91">
        <v>0</v>
      </c>
      <c r="AC206" s="91">
        <v>0</v>
      </c>
      <c r="AD206" s="91">
        <v>0</v>
      </c>
      <c r="AE206" s="91">
        <v>0</v>
      </c>
      <c r="AF206" s="91">
        <v>0</v>
      </c>
      <c r="AG206" s="91">
        <v>0</v>
      </c>
      <c r="AH206" s="92">
        <v>0</v>
      </c>
      <c r="AI206" s="93">
        <f t="shared" si="160"/>
        <v>0</v>
      </c>
      <c r="AS206"/>
    </row>
    <row r="207" spans="1:45">
      <c r="A207" s="12" t="s">
        <v>19</v>
      </c>
      <c r="B207" s="61">
        <v>0</v>
      </c>
      <c r="C207" s="61">
        <v>0</v>
      </c>
      <c r="D207" s="61">
        <v>0</v>
      </c>
      <c r="E207" s="61">
        <v>0</v>
      </c>
      <c r="F207" s="400"/>
      <c r="G207" s="61">
        <v>0</v>
      </c>
      <c r="H207" s="62">
        <v>0</v>
      </c>
      <c r="I207" s="63">
        <f t="shared" si="158"/>
        <v>0</v>
      </c>
      <c r="J207" s="5"/>
      <c r="K207" s="24" t="s">
        <v>19</v>
      </c>
      <c r="L207" s="61">
        <v>0</v>
      </c>
      <c r="M207" s="61">
        <v>0</v>
      </c>
      <c r="N207" s="61">
        <v>0</v>
      </c>
      <c r="O207" s="61">
        <v>0</v>
      </c>
      <c r="P207" s="61">
        <v>0</v>
      </c>
      <c r="Q207" s="61">
        <v>0</v>
      </c>
      <c r="R207" s="64">
        <v>0</v>
      </c>
      <c r="S207" s="65">
        <f t="shared" si="159"/>
        <v>0</v>
      </c>
      <c r="U207" s="34" t="s">
        <v>19</v>
      </c>
      <c r="V207" s="94">
        <v>0</v>
      </c>
      <c r="W207" s="94">
        <v>0</v>
      </c>
      <c r="X207" s="94">
        <v>0</v>
      </c>
      <c r="Y207" s="94">
        <v>0</v>
      </c>
      <c r="Z207" s="94">
        <v>0</v>
      </c>
      <c r="AA207" s="94">
        <v>0</v>
      </c>
      <c r="AB207" s="94">
        <v>0</v>
      </c>
      <c r="AC207" s="94">
        <v>0</v>
      </c>
      <c r="AD207" s="95">
        <v>0</v>
      </c>
      <c r="AE207" s="95">
        <v>0</v>
      </c>
      <c r="AF207" s="95">
        <v>0</v>
      </c>
      <c r="AG207" s="95">
        <v>0</v>
      </c>
      <c r="AH207" s="95">
        <v>0</v>
      </c>
      <c r="AI207" s="96">
        <f t="shared" si="160"/>
        <v>0</v>
      </c>
      <c r="AS207"/>
    </row>
    <row r="208" spans="1:45">
      <c r="A208" s="11" t="s">
        <v>20</v>
      </c>
      <c r="B208" s="55">
        <v>0</v>
      </c>
      <c r="C208" s="55">
        <v>0</v>
      </c>
      <c r="D208" s="55">
        <v>0</v>
      </c>
      <c r="E208" s="55">
        <v>0</v>
      </c>
      <c r="F208" s="400"/>
      <c r="G208" s="55">
        <v>0</v>
      </c>
      <c r="H208" s="56">
        <v>0</v>
      </c>
      <c r="I208" s="57">
        <f t="shared" si="158"/>
        <v>0</v>
      </c>
      <c r="J208" s="5"/>
      <c r="K208" s="23" t="s">
        <v>20</v>
      </c>
      <c r="L208" s="58">
        <v>0</v>
      </c>
      <c r="M208" s="58">
        <v>0</v>
      </c>
      <c r="N208" s="58">
        <v>0</v>
      </c>
      <c r="O208" s="58">
        <v>0</v>
      </c>
      <c r="P208" s="58">
        <v>0</v>
      </c>
      <c r="Q208" s="58">
        <v>0</v>
      </c>
      <c r="R208" s="59">
        <v>0</v>
      </c>
      <c r="S208" s="60">
        <f t="shared" si="159"/>
        <v>0</v>
      </c>
      <c r="U208" s="33" t="s">
        <v>20</v>
      </c>
      <c r="V208" s="91">
        <v>0</v>
      </c>
      <c r="W208" s="91">
        <v>0</v>
      </c>
      <c r="X208" s="91">
        <v>0</v>
      </c>
      <c r="Y208" s="91">
        <v>0</v>
      </c>
      <c r="Z208" s="91">
        <v>0</v>
      </c>
      <c r="AA208" s="91">
        <v>0</v>
      </c>
      <c r="AB208" s="91">
        <v>0</v>
      </c>
      <c r="AC208" s="91">
        <v>0</v>
      </c>
      <c r="AD208" s="91">
        <v>0</v>
      </c>
      <c r="AE208" s="91">
        <v>0</v>
      </c>
      <c r="AF208" s="91">
        <v>0</v>
      </c>
      <c r="AG208" s="91">
        <v>0</v>
      </c>
      <c r="AH208" s="92">
        <v>0</v>
      </c>
      <c r="AI208" s="93">
        <f t="shared" si="160"/>
        <v>0</v>
      </c>
      <c r="AS208"/>
    </row>
    <row r="209" spans="1:45" ht="15" thickBot="1">
      <c r="A209" s="13" t="s">
        <v>11</v>
      </c>
      <c r="B209" s="66">
        <v>0</v>
      </c>
      <c r="C209" s="66">
        <v>0</v>
      </c>
      <c r="D209" s="66">
        <v>0</v>
      </c>
      <c r="E209" s="66">
        <v>0</v>
      </c>
      <c r="F209" s="401"/>
      <c r="G209" s="66">
        <v>0</v>
      </c>
      <c r="H209" s="67">
        <v>0</v>
      </c>
      <c r="I209" s="68">
        <f t="shared" si="158"/>
        <v>0</v>
      </c>
      <c r="J209" s="5"/>
      <c r="K209" s="25" t="s">
        <v>11</v>
      </c>
      <c r="L209" s="66">
        <v>0</v>
      </c>
      <c r="M209" s="66">
        <v>0</v>
      </c>
      <c r="N209" s="66">
        <v>0</v>
      </c>
      <c r="O209" s="66">
        <v>0</v>
      </c>
      <c r="P209" s="66">
        <v>0</v>
      </c>
      <c r="Q209" s="66">
        <v>0</v>
      </c>
      <c r="R209" s="69">
        <v>0</v>
      </c>
      <c r="S209" s="70">
        <f t="shared" si="159"/>
        <v>0</v>
      </c>
      <c r="U209" s="34" t="s">
        <v>11</v>
      </c>
      <c r="V209" s="94">
        <v>0</v>
      </c>
      <c r="W209" s="94">
        <v>0</v>
      </c>
      <c r="X209" s="94">
        <v>0</v>
      </c>
      <c r="Y209" s="94">
        <v>0</v>
      </c>
      <c r="Z209" s="94">
        <v>0</v>
      </c>
      <c r="AA209" s="94">
        <v>0</v>
      </c>
      <c r="AB209" s="94">
        <v>0</v>
      </c>
      <c r="AC209" s="94">
        <v>0</v>
      </c>
      <c r="AD209" s="95">
        <v>0</v>
      </c>
      <c r="AE209" s="95">
        <v>0</v>
      </c>
      <c r="AF209" s="95">
        <v>0</v>
      </c>
      <c r="AG209" s="95">
        <v>0</v>
      </c>
      <c r="AH209" s="95">
        <v>0</v>
      </c>
      <c r="AI209" s="96">
        <f t="shared" si="160"/>
        <v>0</v>
      </c>
      <c r="AS209"/>
    </row>
    <row r="210" spans="1:45" ht="15">
      <c r="A210" s="14" t="s">
        <v>26</v>
      </c>
      <c r="B210" s="71">
        <f>SUM(B189:B205)</f>
        <v>34.205841753103982</v>
      </c>
      <c r="C210" s="71">
        <f t="shared" ref="C210:I210" si="161">SUM(C189:C205)</f>
        <v>22.658052577239769</v>
      </c>
      <c r="D210" s="71">
        <f t="shared" si="161"/>
        <v>232.14612399943081</v>
      </c>
      <c r="E210" s="71">
        <f t="shared" si="161"/>
        <v>38.593991515705433</v>
      </c>
      <c r="F210" s="71">
        <f t="shared" si="161"/>
        <v>0</v>
      </c>
      <c r="G210" s="71">
        <f t="shared" si="161"/>
        <v>4.2503337095727378</v>
      </c>
      <c r="H210" s="72">
        <f t="shared" si="161"/>
        <v>0</v>
      </c>
      <c r="I210" s="44">
        <f t="shared" si="161"/>
        <v>331.85434355505271</v>
      </c>
      <c r="J210" s="5"/>
      <c r="K210" s="26" t="s">
        <v>26</v>
      </c>
      <c r="L210" s="71">
        <f>SUM(L189:L205)</f>
        <v>34.205841753103982</v>
      </c>
      <c r="M210" s="71">
        <f t="shared" ref="M210:S210" si="162">SUM(M189:M205)</f>
        <v>22.658052577239769</v>
      </c>
      <c r="N210" s="71">
        <f t="shared" si="162"/>
        <v>232.14612399943081</v>
      </c>
      <c r="O210" s="71">
        <f t="shared" si="162"/>
        <v>38.593991515705433</v>
      </c>
      <c r="P210" s="71">
        <f t="shared" si="162"/>
        <v>152.69333379044986</v>
      </c>
      <c r="Q210" s="71">
        <f t="shared" si="162"/>
        <v>4.2503337095727378</v>
      </c>
      <c r="R210" s="72">
        <f t="shared" si="162"/>
        <v>0</v>
      </c>
      <c r="S210" s="73">
        <f t="shared" si="162"/>
        <v>484.54767734550262</v>
      </c>
      <c r="U210" s="35" t="s">
        <v>60</v>
      </c>
      <c r="V210" s="97">
        <f>SUM(V189:V205)</f>
        <v>26.042011613259934</v>
      </c>
      <c r="W210" s="97">
        <f t="shared" ref="W210:AH210" si="163">SUM(W189:W205)</f>
        <v>0.86090058669569358</v>
      </c>
      <c r="X210" s="97">
        <f t="shared" si="163"/>
        <v>4.2503337095727378</v>
      </c>
      <c r="Y210" s="97">
        <f t="shared" si="163"/>
        <v>22.658052577239769</v>
      </c>
      <c r="Z210" s="97">
        <f t="shared" si="163"/>
        <v>224.36993187862566</v>
      </c>
      <c r="AA210" s="97">
        <f t="shared" si="163"/>
        <v>37.738535345348609</v>
      </c>
      <c r="AB210" s="97">
        <f t="shared" si="163"/>
        <v>152.69333379044986</v>
      </c>
      <c r="AC210" s="97">
        <f t="shared" si="163"/>
        <v>15.934577844310324</v>
      </c>
      <c r="AD210" s="98">
        <f t="shared" si="163"/>
        <v>7.3029295531483518</v>
      </c>
      <c r="AE210" s="98">
        <f t="shared" si="163"/>
        <v>0.8441109550296334</v>
      </c>
      <c r="AF210" s="98">
        <f t="shared" si="163"/>
        <v>0</v>
      </c>
      <c r="AG210" s="98">
        <f t="shared" si="163"/>
        <v>7.7761921208051463</v>
      </c>
      <c r="AH210" s="98">
        <f t="shared" si="163"/>
        <v>1.1345215327195377E-2</v>
      </c>
      <c r="AI210" s="99">
        <f>SUM(V210:AC210)</f>
        <v>484.54767734550256</v>
      </c>
      <c r="AS210"/>
    </row>
    <row r="211" spans="1:45" s="2" customFormat="1" ht="15" thickBot="1">
      <c r="A211" s="15" t="s">
        <v>100</v>
      </c>
      <c r="B211" s="100">
        <f>IF($I210=0,"-",B210/$I210)</f>
        <v>0.10307486527573333</v>
      </c>
      <c r="C211" s="100">
        <f t="shared" ref="C211:H211" si="164">IF($I210=0,"-",C210/$I210)</f>
        <v>6.8277101135730434E-2</v>
      </c>
      <c r="D211" s="100">
        <f t="shared" si="164"/>
        <v>0.69954221937408245</v>
      </c>
      <c r="E211" s="100">
        <f t="shared" si="164"/>
        <v>0.11629798514089032</v>
      </c>
      <c r="F211" s="100">
        <f t="shared" si="164"/>
        <v>0</v>
      </c>
      <c r="G211" s="100">
        <f t="shared" si="164"/>
        <v>1.2807829073563511E-2</v>
      </c>
      <c r="H211" s="101">
        <f t="shared" si="164"/>
        <v>0</v>
      </c>
      <c r="I211" s="102">
        <f>SUM(B211:H211)</f>
        <v>1</v>
      </c>
      <c r="J211"/>
      <c r="K211" s="27" t="s">
        <v>100</v>
      </c>
      <c r="L211" s="76">
        <f>IF($S210=0,"-",L210/$S210)</f>
        <v>7.059334581994868E-2</v>
      </c>
      <c r="M211" s="76">
        <f t="shared" ref="M211:R211" si="165">IF($S210=0,"-",M210/$S210)</f>
        <v>4.6761244840481685E-2</v>
      </c>
      <c r="N211" s="76">
        <f t="shared" si="165"/>
        <v>0.47909862094726541</v>
      </c>
      <c r="O211" s="76">
        <f t="shared" si="165"/>
        <v>7.9649523297964986E-2</v>
      </c>
      <c r="P211" s="76">
        <f t="shared" si="165"/>
        <v>0.31512550968554776</v>
      </c>
      <c r="Q211" s="76">
        <f t="shared" si="165"/>
        <v>8.7717554087914304E-3</v>
      </c>
      <c r="R211" s="77">
        <f t="shared" si="165"/>
        <v>0</v>
      </c>
      <c r="S211" s="78">
        <f>SUM(L211:R211)</f>
        <v>0.99999999999999989</v>
      </c>
      <c r="U211" s="36" t="s">
        <v>100</v>
      </c>
      <c r="V211" s="103">
        <f>+V210/$AI210</f>
        <v>5.3744993177814573E-2</v>
      </c>
      <c r="W211" s="103">
        <f t="shared" ref="W211:AH211" si="166">+W210/$AI210</f>
        <v>1.7767097582883176E-3</v>
      </c>
      <c r="X211" s="103">
        <f t="shared" si="166"/>
        <v>8.7717554087914321E-3</v>
      </c>
      <c r="Y211" s="103">
        <f t="shared" si="166"/>
        <v>4.6761244840481692E-2</v>
      </c>
      <c r="Z211" s="103">
        <f t="shared" si="166"/>
        <v>0.46305026805162169</v>
      </c>
      <c r="AA211" s="103">
        <f t="shared" si="166"/>
        <v>7.7884049619413351E-2</v>
      </c>
      <c r="AB211" s="103">
        <f t="shared" si="166"/>
        <v>0.31512550968554781</v>
      </c>
      <c r="AC211" s="103">
        <f t="shared" si="166"/>
        <v>3.2885469458041196E-2</v>
      </c>
      <c r="AD211" s="103">
        <f t="shared" si="166"/>
        <v>1.5071642883845795E-2</v>
      </c>
      <c r="AE211" s="103">
        <f t="shared" si="166"/>
        <v>1.7420596455108943E-3</v>
      </c>
      <c r="AF211" s="103">
        <f t="shared" si="166"/>
        <v>0</v>
      </c>
      <c r="AG211" s="103">
        <f t="shared" si="166"/>
        <v>1.6048352895643745E-2</v>
      </c>
      <c r="AH211" s="103">
        <f t="shared" si="166"/>
        <v>2.34140330407688E-5</v>
      </c>
      <c r="AI211" s="104">
        <f>SUM(V211:AC211)</f>
        <v>1</v>
      </c>
    </row>
    <row r="212" spans="1:45" ht="15" thickBot="1">
      <c r="A212" s="16"/>
      <c r="B212" s="16"/>
      <c r="C212" s="16"/>
      <c r="D212" s="16"/>
      <c r="E212" s="16"/>
      <c r="F212" s="16"/>
      <c r="G212" s="16"/>
      <c r="H212" s="16"/>
      <c r="I212" s="16"/>
      <c r="K212" s="16"/>
      <c r="L212" s="16"/>
      <c r="M212" s="16"/>
      <c r="N212" s="16"/>
      <c r="O212" s="16"/>
      <c r="P212" s="16"/>
      <c r="Q212" s="16"/>
      <c r="R212" s="16"/>
      <c r="S212" s="16"/>
      <c r="AI212" s="5"/>
      <c r="AS212"/>
    </row>
    <row r="213" spans="1:45" ht="28.5">
      <c r="A213" s="431" t="s">
        <v>33</v>
      </c>
      <c r="B213" s="37" t="s">
        <v>0</v>
      </c>
      <c r="C213" s="37" t="s">
        <v>1</v>
      </c>
      <c r="D213" s="37" t="s">
        <v>2</v>
      </c>
      <c r="E213" s="37" t="s">
        <v>3</v>
      </c>
      <c r="F213" s="37" t="s">
        <v>27</v>
      </c>
      <c r="G213" s="37" t="s">
        <v>4</v>
      </c>
      <c r="H213" s="37" t="s">
        <v>5</v>
      </c>
      <c r="I213" s="38" t="s">
        <v>6</v>
      </c>
      <c r="K213" s="381" t="s">
        <v>33</v>
      </c>
      <c r="L213" s="39" t="s">
        <v>0</v>
      </c>
      <c r="M213" s="39" t="s">
        <v>1</v>
      </c>
      <c r="N213" s="39" t="s">
        <v>2</v>
      </c>
      <c r="O213" s="39" t="s">
        <v>3</v>
      </c>
      <c r="P213" s="39" t="s">
        <v>27</v>
      </c>
      <c r="Q213" s="39" t="s">
        <v>4</v>
      </c>
      <c r="R213" s="39" t="s">
        <v>5</v>
      </c>
      <c r="S213" s="40" t="s">
        <v>6</v>
      </c>
      <c r="U213" s="383" t="s">
        <v>33</v>
      </c>
      <c r="V213" s="79" t="s">
        <v>69</v>
      </c>
      <c r="W213" s="79" t="s">
        <v>70</v>
      </c>
      <c r="X213" s="79" t="s">
        <v>4</v>
      </c>
      <c r="Y213" s="79" t="s">
        <v>1</v>
      </c>
      <c r="Z213" s="79" t="s">
        <v>2</v>
      </c>
      <c r="AA213" s="79" t="s">
        <v>3</v>
      </c>
      <c r="AB213" s="79" t="s">
        <v>52</v>
      </c>
      <c r="AC213" s="79" t="s">
        <v>64</v>
      </c>
      <c r="AD213" s="80" t="s">
        <v>72</v>
      </c>
      <c r="AE213" s="80" t="s">
        <v>79</v>
      </c>
      <c r="AF213" s="80" t="s">
        <v>73</v>
      </c>
      <c r="AG213" s="80" t="s">
        <v>80</v>
      </c>
      <c r="AH213" s="80" t="s">
        <v>81</v>
      </c>
      <c r="AI213" s="81" t="s">
        <v>60</v>
      </c>
      <c r="AS213"/>
    </row>
    <row r="214" spans="1:45" ht="15" customHeight="1">
      <c r="A214" s="432" t="s">
        <v>33</v>
      </c>
      <c r="B214" s="372" t="s">
        <v>109</v>
      </c>
      <c r="C214" s="373"/>
      <c r="D214" s="373"/>
      <c r="E214" s="373"/>
      <c r="F214" s="373"/>
      <c r="G214" s="373"/>
      <c r="H214" s="373"/>
      <c r="I214" s="374"/>
      <c r="K214" s="382" t="s">
        <v>33</v>
      </c>
      <c r="L214" s="369" t="s">
        <v>109</v>
      </c>
      <c r="M214" s="370"/>
      <c r="N214" s="370"/>
      <c r="O214" s="370"/>
      <c r="P214" s="370"/>
      <c r="Q214" s="370"/>
      <c r="R214" s="370"/>
      <c r="S214" s="371"/>
      <c r="U214" s="384" t="s">
        <v>33</v>
      </c>
      <c r="V214" s="379" t="s">
        <v>109</v>
      </c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80"/>
      <c r="AS214"/>
    </row>
    <row r="215" spans="1:45" ht="15">
      <c r="A215" s="7" t="s">
        <v>7</v>
      </c>
      <c r="B215" s="42">
        <v>0</v>
      </c>
      <c r="C215" s="42">
        <v>0</v>
      </c>
      <c r="D215" s="42">
        <v>0</v>
      </c>
      <c r="E215" s="42">
        <v>0</v>
      </c>
      <c r="F215" s="399"/>
      <c r="G215" s="42">
        <v>0</v>
      </c>
      <c r="H215" s="43">
        <v>0</v>
      </c>
      <c r="I215" s="44">
        <f>SUM(B215:H215)</f>
        <v>0</v>
      </c>
      <c r="J215" s="5"/>
      <c r="K215" s="28" t="s">
        <v>7</v>
      </c>
      <c r="L215" s="42">
        <v>0</v>
      </c>
      <c r="M215" s="42">
        <v>0</v>
      </c>
      <c r="N215" s="42">
        <v>0</v>
      </c>
      <c r="O215" s="42">
        <v>0</v>
      </c>
      <c r="P215" s="42">
        <v>0</v>
      </c>
      <c r="Q215" s="42">
        <v>0</v>
      </c>
      <c r="R215" s="82">
        <v>0</v>
      </c>
      <c r="S215" s="83">
        <f>SUM(L215:R215)</f>
        <v>0</v>
      </c>
      <c r="U215" s="29" t="s">
        <v>7</v>
      </c>
      <c r="V215" s="84">
        <v>0</v>
      </c>
      <c r="W215" s="84">
        <v>0</v>
      </c>
      <c r="X215" s="84">
        <v>0</v>
      </c>
      <c r="Y215" s="84">
        <v>0</v>
      </c>
      <c r="Z215" s="84">
        <v>0</v>
      </c>
      <c r="AA215" s="84">
        <v>0</v>
      </c>
      <c r="AB215" s="84">
        <v>0</v>
      </c>
      <c r="AC215" s="85">
        <v>0</v>
      </c>
      <c r="AD215" s="86">
        <v>0</v>
      </c>
      <c r="AE215" s="86">
        <v>0</v>
      </c>
      <c r="AF215" s="86">
        <v>0</v>
      </c>
      <c r="AG215" s="86">
        <v>0</v>
      </c>
      <c r="AH215" s="86">
        <v>0</v>
      </c>
      <c r="AI215" s="87">
        <f>SUM(V215:AC215)</f>
        <v>0</v>
      </c>
      <c r="AS215"/>
    </row>
    <row r="216" spans="1:45" ht="15">
      <c r="A216" s="8" t="s">
        <v>8</v>
      </c>
      <c r="B216" s="48">
        <v>0</v>
      </c>
      <c r="C216" s="48">
        <v>0</v>
      </c>
      <c r="D216" s="48">
        <v>0</v>
      </c>
      <c r="E216" s="48">
        <v>0</v>
      </c>
      <c r="F216" s="400"/>
      <c r="G216" s="48">
        <v>0</v>
      </c>
      <c r="H216" s="49">
        <v>0</v>
      </c>
      <c r="I216" s="50">
        <f t="shared" ref="I216:I235" si="167">SUM(B216:H216)</f>
        <v>0</v>
      </c>
      <c r="J216" s="5"/>
      <c r="K216" s="20" t="s">
        <v>8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0</v>
      </c>
      <c r="R216" s="52">
        <v>0</v>
      </c>
      <c r="S216" s="53">
        <f t="shared" ref="S216:S235" si="168">SUM(L216:R216)</f>
        <v>0</v>
      </c>
      <c r="U216" s="30" t="s">
        <v>8</v>
      </c>
      <c r="V216" s="88">
        <v>0</v>
      </c>
      <c r="W216" s="88">
        <v>0</v>
      </c>
      <c r="X216" s="88">
        <v>0</v>
      </c>
      <c r="Y216" s="88">
        <v>0</v>
      </c>
      <c r="Z216" s="88">
        <v>0</v>
      </c>
      <c r="AA216" s="88">
        <v>0</v>
      </c>
      <c r="AB216" s="88">
        <v>0</v>
      </c>
      <c r="AC216" s="89">
        <v>0</v>
      </c>
      <c r="AD216" s="88">
        <v>0</v>
      </c>
      <c r="AE216" s="88">
        <v>0</v>
      </c>
      <c r="AF216" s="88">
        <v>0</v>
      </c>
      <c r="AG216" s="88">
        <v>0</v>
      </c>
      <c r="AH216" s="88">
        <v>0</v>
      </c>
      <c r="AI216" s="90">
        <f t="shared" ref="AI216:AI235" si="169">SUM(V216:AC216)</f>
        <v>0</v>
      </c>
      <c r="AS216"/>
    </row>
    <row r="217" spans="1:45" ht="15">
      <c r="A217" s="9" t="s">
        <v>10</v>
      </c>
      <c r="B217" s="45">
        <v>0</v>
      </c>
      <c r="C217" s="45">
        <v>0</v>
      </c>
      <c r="D217" s="45">
        <v>0</v>
      </c>
      <c r="E217" s="45">
        <v>0</v>
      </c>
      <c r="F217" s="400"/>
      <c r="G217" s="45">
        <v>0</v>
      </c>
      <c r="H217" s="54">
        <v>0</v>
      </c>
      <c r="I217" s="44">
        <f t="shared" si="167"/>
        <v>0</v>
      </c>
      <c r="J217" s="5"/>
      <c r="K217" s="21" t="s">
        <v>10</v>
      </c>
      <c r="L217" s="45">
        <v>0</v>
      </c>
      <c r="M217" s="45">
        <v>0</v>
      </c>
      <c r="N217" s="45">
        <v>0</v>
      </c>
      <c r="O217" s="45">
        <v>0</v>
      </c>
      <c r="P217" s="45">
        <v>0</v>
      </c>
      <c r="Q217" s="45">
        <v>0</v>
      </c>
      <c r="R217" s="46">
        <v>0</v>
      </c>
      <c r="S217" s="47">
        <f t="shared" si="168"/>
        <v>0</v>
      </c>
      <c r="U217" s="31" t="s">
        <v>10</v>
      </c>
      <c r="V217" s="84">
        <v>0</v>
      </c>
      <c r="W217" s="84">
        <v>0</v>
      </c>
      <c r="X217" s="84">
        <v>0</v>
      </c>
      <c r="Y217" s="84">
        <v>0</v>
      </c>
      <c r="Z217" s="84">
        <v>0</v>
      </c>
      <c r="AA217" s="84">
        <v>0</v>
      </c>
      <c r="AB217" s="84">
        <v>0</v>
      </c>
      <c r="AC217" s="85">
        <v>0</v>
      </c>
      <c r="AD217" s="86">
        <v>0</v>
      </c>
      <c r="AE217" s="86">
        <v>0</v>
      </c>
      <c r="AF217" s="86">
        <v>0</v>
      </c>
      <c r="AG217" s="86">
        <v>0</v>
      </c>
      <c r="AH217" s="86">
        <v>0</v>
      </c>
      <c r="AI217" s="87">
        <f t="shared" si="169"/>
        <v>0</v>
      </c>
      <c r="AS217"/>
    </row>
    <row r="218" spans="1:45" ht="15">
      <c r="A218" s="8" t="s">
        <v>53</v>
      </c>
      <c r="B218" s="48">
        <v>0</v>
      </c>
      <c r="C218" s="48">
        <v>0</v>
      </c>
      <c r="D218" s="48">
        <v>0</v>
      </c>
      <c r="E218" s="48">
        <v>0</v>
      </c>
      <c r="F218" s="400"/>
      <c r="G218" s="48">
        <v>0</v>
      </c>
      <c r="H218" s="49">
        <v>0</v>
      </c>
      <c r="I218" s="50">
        <f t="shared" si="167"/>
        <v>0</v>
      </c>
      <c r="J218" s="5"/>
      <c r="K218" s="20" t="s">
        <v>53</v>
      </c>
      <c r="L218" s="51">
        <v>0</v>
      </c>
      <c r="M218" s="51">
        <v>0</v>
      </c>
      <c r="N218" s="51">
        <v>0</v>
      </c>
      <c r="O218" s="51">
        <v>0</v>
      </c>
      <c r="P218" s="51">
        <v>0</v>
      </c>
      <c r="Q218" s="51">
        <v>0</v>
      </c>
      <c r="R218" s="52">
        <v>0</v>
      </c>
      <c r="S218" s="53">
        <f t="shared" si="168"/>
        <v>0</v>
      </c>
      <c r="U218" s="30" t="s">
        <v>53</v>
      </c>
      <c r="V218" s="88">
        <v>0</v>
      </c>
      <c r="W218" s="88">
        <v>0</v>
      </c>
      <c r="X218" s="88">
        <v>0</v>
      </c>
      <c r="Y218" s="88">
        <v>0</v>
      </c>
      <c r="Z218" s="88">
        <v>0</v>
      </c>
      <c r="AA218" s="88">
        <v>0</v>
      </c>
      <c r="AB218" s="88">
        <v>0</v>
      </c>
      <c r="AC218" s="89">
        <v>0</v>
      </c>
      <c r="AD218" s="88">
        <v>0</v>
      </c>
      <c r="AE218" s="88">
        <v>0</v>
      </c>
      <c r="AF218" s="88">
        <v>0</v>
      </c>
      <c r="AG218" s="88">
        <v>0</v>
      </c>
      <c r="AH218" s="88">
        <v>0</v>
      </c>
      <c r="AI218" s="90">
        <f t="shared" si="169"/>
        <v>0</v>
      </c>
      <c r="AS218"/>
    </row>
    <row r="219" spans="1:45" ht="15">
      <c r="A219" s="9" t="s">
        <v>16</v>
      </c>
      <c r="B219" s="45">
        <v>3.3717340506774263</v>
      </c>
      <c r="C219" s="45">
        <v>1.7277673874738415</v>
      </c>
      <c r="D219" s="45">
        <v>0.45646492703281838</v>
      </c>
      <c r="E219" s="45">
        <v>0</v>
      </c>
      <c r="F219" s="400"/>
      <c r="G219" s="45">
        <v>0</v>
      </c>
      <c r="H219" s="54">
        <v>0</v>
      </c>
      <c r="I219" s="44">
        <f t="shared" si="167"/>
        <v>5.5559663651840863</v>
      </c>
      <c r="J219" s="5"/>
      <c r="K219" s="21" t="s">
        <v>16</v>
      </c>
      <c r="L219" s="45">
        <v>3.3717340506774263</v>
      </c>
      <c r="M219" s="45">
        <v>1.7277673874738415</v>
      </c>
      <c r="N219" s="45">
        <v>0.45646492703281838</v>
      </c>
      <c r="O219" s="45">
        <v>0</v>
      </c>
      <c r="P219" s="45">
        <v>0</v>
      </c>
      <c r="Q219" s="45">
        <v>0</v>
      </c>
      <c r="R219" s="46">
        <v>0</v>
      </c>
      <c r="S219" s="47">
        <f t="shared" si="168"/>
        <v>5.5559663651840863</v>
      </c>
      <c r="U219" s="31" t="s">
        <v>16</v>
      </c>
      <c r="V219" s="84">
        <v>3.3717340506774263</v>
      </c>
      <c r="W219" s="84">
        <v>0</v>
      </c>
      <c r="X219" s="84">
        <v>0</v>
      </c>
      <c r="Y219" s="84">
        <v>1.7277673874738415</v>
      </c>
      <c r="Z219" s="84">
        <v>0.32221053672904826</v>
      </c>
      <c r="AA219" s="84">
        <v>0</v>
      </c>
      <c r="AB219" s="84">
        <v>0</v>
      </c>
      <c r="AC219" s="85">
        <v>0.13425439030377012</v>
      </c>
      <c r="AD219" s="86">
        <v>0</v>
      </c>
      <c r="AE219" s="86">
        <v>0</v>
      </c>
      <c r="AF219" s="86">
        <v>0</v>
      </c>
      <c r="AG219" s="86">
        <v>0.13425439030377012</v>
      </c>
      <c r="AH219" s="86">
        <v>0</v>
      </c>
      <c r="AI219" s="87">
        <f t="shared" si="169"/>
        <v>5.5559663651840863</v>
      </c>
      <c r="AS219"/>
    </row>
    <row r="220" spans="1:45" ht="15">
      <c r="A220" s="8" t="s">
        <v>65</v>
      </c>
      <c r="B220" s="48">
        <v>2.1900299578956965</v>
      </c>
      <c r="C220" s="48">
        <v>0</v>
      </c>
      <c r="D220" s="48">
        <v>2.1560989794834224</v>
      </c>
      <c r="E220" s="48">
        <v>0</v>
      </c>
      <c r="F220" s="400"/>
      <c r="G220" s="48">
        <v>0</v>
      </c>
      <c r="H220" s="49">
        <v>0</v>
      </c>
      <c r="I220" s="50">
        <f t="shared" si="167"/>
        <v>4.3461289373791185</v>
      </c>
      <c r="J220" s="5"/>
      <c r="K220" s="20" t="s">
        <v>65</v>
      </c>
      <c r="L220" s="51">
        <v>2.1900299578956965</v>
      </c>
      <c r="M220" s="51">
        <v>0</v>
      </c>
      <c r="N220" s="51">
        <v>2.1560989794834224</v>
      </c>
      <c r="O220" s="51">
        <v>0</v>
      </c>
      <c r="P220" s="51">
        <v>0</v>
      </c>
      <c r="Q220" s="51">
        <v>0</v>
      </c>
      <c r="R220" s="52">
        <v>0</v>
      </c>
      <c r="S220" s="53">
        <f t="shared" si="168"/>
        <v>4.3461289373791185</v>
      </c>
      <c r="U220" s="30" t="s">
        <v>54</v>
      </c>
      <c r="V220" s="88">
        <v>2.1900299578956965</v>
      </c>
      <c r="W220" s="88">
        <v>0</v>
      </c>
      <c r="X220" s="88">
        <v>0</v>
      </c>
      <c r="Y220" s="88">
        <v>0</v>
      </c>
      <c r="Z220" s="88">
        <v>2.1560989794834224</v>
      </c>
      <c r="AA220" s="88">
        <v>0</v>
      </c>
      <c r="AB220" s="88">
        <v>0</v>
      </c>
      <c r="AC220" s="89">
        <v>0</v>
      </c>
      <c r="AD220" s="88">
        <v>0</v>
      </c>
      <c r="AE220" s="88">
        <v>0</v>
      </c>
      <c r="AF220" s="88">
        <v>0</v>
      </c>
      <c r="AG220" s="88">
        <v>0</v>
      </c>
      <c r="AH220" s="88">
        <v>0</v>
      </c>
      <c r="AI220" s="90">
        <f t="shared" si="169"/>
        <v>4.3461289373791185</v>
      </c>
      <c r="AS220"/>
    </row>
    <row r="221" spans="1:45" ht="15">
      <c r="A221" s="9" t="s">
        <v>55</v>
      </c>
      <c r="B221" s="45">
        <v>0</v>
      </c>
      <c r="C221" s="45">
        <v>0</v>
      </c>
      <c r="D221" s="45">
        <v>0</v>
      </c>
      <c r="E221" s="45">
        <v>4.6035100874072636E-3</v>
      </c>
      <c r="F221" s="400"/>
      <c r="G221" s="45">
        <v>0</v>
      </c>
      <c r="H221" s="54">
        <v>0</v>
      </c>
      <c r="I221" s="44">
        <f t="shared" si="167"/>
        <v>4.6035100874072636E-3</v>
      </c>
      <c r="J221" s="5"/>
      <c r="K221" s="21" t="s">
        <v>55</v>
      </c>
      <c r="L221" s="45">
        <v>0</v>
      </c>
      <c r="M221" s="45">
        <v>0</v>
      </c>
      <c r="N221" s="45">
        <v>0</v>
      </c>
      <c r="O221" s="45">
        <v>4.6035100874072636E-3</v>
      </c>
      <c r="P221" s="45">
        <v>6.8777297310673049</v>
      </c>
      <c r="Q221" s="45">
        <v>0</v>
      </c>
      <c r="R221" s="46">
        <v>0</v>
      </c>
      <c r="S221" s="47">
        <f t="shared" si="168"/>
        <v>6.8823332411547122</v>
      </c>
      <c r="U221" s="31" t="s">
        <v>55</v>
      </c>
      <c r="V221" s="84">
        <v>0</v>
      </c>
      <c r="W221" s="84">
        <v>0</v>
      </c>
      <c r="X221" s="84">
        <v>0</v>
      </c>
      <c r="Y221" s="84">
        <v>0</v>
      </c>
      <c r="Z221" s="84">
        <v>0</v>
      </c>
      <c r="AA221" s="84">
        <v>4.6035100874072636E-3</v>
      </c>
      <c r="AB221" s="84">
        <v>6.8777297310673049</v>
      </c>
      <c r="AC221" s="85">
        <v>0</v>
      </c>
      <c r="AD221" s="84">
        <v>0</v>
      </c>
      <c r="AE221" s="84">
        <v>0</v>
      </c>
      <c r="AF221" s="84">
        <v>0</v>
      </c>
      <c r="AG221" s="84">
        <v>0</v>
      </c>
      <c r="AH221" s="84">
        <v>0</v>
      </c>
      <c r="AI221" s="87">
        <f t="shared" si="169"/>
        <v>6.8823332411547122</v>
      </c>
      <c r="AS221"/>
    </row>
    <row r="222" spans="1:45" ht="15">
      <c r="A222" s="8" t="s">
        <v>12</v>
      </c>
      <c r="B222" s="48">
        <v>0</v>
      </c>
      <c r="C222" s="48">
        <v>0</v>
      </c>
      <c r="D222" s="48">
        <v>0</v>
      </c>
      <c r="E222" s="48">
        <v>1.0760811663406854E-15</v>
      </c>
      <c r="F222" s="400"/>
      <c r="G222" s="48">
        <v>0</v>
      </c>
      <c r="H222" s="49">
        <v>0</v>
      </c>
      <c r="I222" s="50">
        <f t="shared" si="167"/>
        <v>1.0760811663406854E-15</v>
      </c>
      <c r="J222" s="5"/>
      <c r="K222" s="20" t="s">
        <v>12</v>
      </c>
      <c r="L222" s="51">
        <v>0</v>
      </c>
      <c r="M222" s="51">
        <v>0</v>
      </c>
      <c r="N222" s="51">
        <v>0</v>
      </c>
      <c r="O222" s="51">
        <v>1.0760811663406854E-15</v>
      </c>
      <c r="P222" s="51">
        <v>1.0072715176642113</v>
      </c>
      <c r="Q222" s="51">
        <v>0</v>
      </c>
      <c r="R222" s="52">
        <v>0</v>
      </c>
      <c r="S222" s="53">
        <f t="shared" si="168"/>
        <v>1.0072715176642124</v>
      </c>
      <c r="U222" s="30" t="s">
        <v>12</v>
      </c>
      <c r="V222" s="88">
        <v>0</v>
      </c>
      <c r="W222" s="88">
        <v>0</v>
      </c>
      <c r="X222" s="88">
        <v>0</v>
      </c>
      <c r="Y222" s="88">
        <v>0</v>
      </c>
      <c r="Z222" s="88">
        <v>0</v>
      </c>
      <c r="AA222" s="88">
        <v>1.0760811663406854E-15</v>
      </c>
      <c r="AB222" s="88">
        <v>1.0072715176642113</v>
      </c>
      <c r="AC222" s="89">
        <v>0</v>
      </c>
      <c r="AD222" s="88">
        <v>0</v>
      </c>
      <c r="AE222" s="88">
        <v>0</v>
      </c>
      <c r="AF222" s="88">
        <v>0</v>
      </c>
      <c r="AG222" s="88">
        <v>0</v>
      </c>
      <c r="AH222" s="88">
        <v>0</v>
      </c>
      <c r="AI222" s="90">
        <f t="shared" si="169"/>
        <v>1.0072715176642124</v>
      </c>
      <c r="AS222"/>
    </row>
    <row r="223" spans="1:45" ht="15">
      <c r="A223" s="9" t="s">
        <v>56</v>
      </c>
      <c r="B223" s="45">
        <v>0</v>
      </c>
      <c r="C223" s="45">
        <v>0</v>
      </c>
      <c r="D223" s="45">
        <v>0</v>
      </c>
      <c r="E223" s="45">
        <v>0</v>
      </c>
      <c r="F223" s="400"/>
      <c r="G223" s="45">
        <v>0</v>
      </c>
      <c r="H223" s="54">
        <v>0</v>
      </c>
      <c r="I223" s="44">
        <f t="shared" si="167"/>
        <v>0</v>
      </c>
      <c r="J223" s="5"/>
      <c r="K223" s="21" t="s">
        <v>56</v>
      </c>
      <c r="L223" s="45">
        <v>0</v>
      </c>
      <c r="M223" s="45">
        <v>0</v>
      </c>
      <c r="N223" s="45">
        <v>0</v>
      </c>
      <c r="O223" s="45">
        <v>0</v>
      </c>
      <c r="P223" s="45">
        <v>0</v>
      </c>
      <c r="Q223" s="45">
        <v>0</v>
      </c>
      <c r="R223" s="46">
        <v>0</v>
      </c>
      <c r="S223" s="47">
        <f t="shared" si="168"/>
        <v>0</v>
      </c>
      <c r="U223" s="31" t="s">
        <v>56</v>
      </c>
      <c r="V223" s="84">
        <v>0</v>
      </c>
      <c r="W223" s="84">
        <v>0</v>
      </c>
      <c r="X223" s="84">
        <v>0</v>
      </c>
      <c r="Y223" s="84">
        <v>0</v>
      </c>
      <c r="Z223" s="84">
        <v>0</v>
      </c>
      <c r="AA223" s="84">
        <v>0</v>
      </c>
      <c r="AB223" s="84">
        <v>0</v>
      </c>
      <c r="AC223" s="85">
        <v>0</v>
      </c>
      <c r="AD223" s="84">
        <v>0</v>
      </c>
      <c r="AE223" s="84">
        <v>0</v>
      </c>
      <c r="AF223" s="84">
        <v>0</v>
      </c>
      <c r="AG223" s="84">
        <v>0</v>
      </c>
      <c r="AH223" s="84">
        <v>0</v>
      </c>
      <c r="AI223" s="87">
        <f t="shared" si="169"/>
        <v>0</v>
      </c>
      <c r="AS223"/>
    </row>
    <row r="224" spans="1:45" ht="15">
      <c r="A224" s="8" t="s">
        <v>17</v>
      </c>
      <c r="B224" s="48">
        <v>9.1549946304347509E-3</v>
      </c>
      <c r="C224" s="48">
        <v>0</v>
      </c>
      <c r="D224" s="48">
        <v>3.6262612233361996E-2</v>
      </c>
      <c r="E224" s="48">
        <v>1.9165030963392221E-3</v>
      </c>
      <c r="F224" s="400"/>
      <c r="G224" s="48">
        <v>0</v>
      </c>
      <c r="H224" s="49">
        <v>0</v>
      </c>
      <c r="I224" s="50">
        <f t="shared" si="167"/>
        <v>4.733410996013597E-2</v>
      </c>
      <c r="J224" s="5"/>
      <c r="K224" s="20" t="s">
        <v>17</v>
      </c>
      <c r="L224" s="51">
        <v>9.1549946304347509E-3</v>
      </c>
      <c r="M224" s="51">
        <v>0</v>
      </c>
      <c r="N224" s="51">
        <v>3.6262612233361996E-2</v>
      </c>
      <c r="O224" s="51">
        <v>1.9165030963392221E-3</v>
      </c>
      <c r="P224" s="51">
        <v>0</v>
      </c>
      <c r="Q224" s="51">
        <v>0</v>
      </c>
      <c r="R224" s="52">
        <v>0</v>
      </c>
      <c r="S224" s="53">
        <f t="shared" si="168"/>
        <v>4.733410996013597E-2</v>
      </c>
      <c r="U224" s="30" t="s">
        <v>17</v>
      </c>
      <c r="V224" s="88">
        <v>9.1549946304347509E-3</v>
      </c>
      <c r="W224" s="88">
        <v>0</v>
      </c>
      <c r="X224" s="88">
        <v>0</v>
      </c>
      <c r="Y224" s="88">
        <v>0</v>
      </c>
      <c r="Z224" s="88">
        <v>3.6262612233361996E-2</v>
      </c>
      <c r="AA224" s="88">
        <v>1.9165030963392221E-3</v>
      </c>
      <c r="AB224" s="88">
        <v>0</v>
      </c>
      <c r="AC224" s="89">
        <v>0</v>
      </c>
      <c r="AD224" s="88">
        <v>0</v>
      </c>
      <c r="AE224" s="88">
        <v>0</v>
      </c>
      <c r="AF224" s="88">
        <v>0</v>
      </c>
      <c r="AG224" s="88">
        <v>0</v>
      </c>
      <c r="AH224" s="88">
        <v>0</v>
      </c>
      <c r="AI224" s="90">
        <f t="shared" si="169"/>
        <v>4.733410996013597E-2</v>
      </c>
      <c r="AS224"/>
    </row>
    <row r="225" spans="1:45" ht="15">
      <c r="A225" s="9" t="s">
        <v>141</v>
      </c>
      <c r="B225" s="45">
        <v>3.9081696951056992</v>
      </c>
      <c r="C225" s="45">
        <v>0.15422176893077202</v>
      </c>
      <c r="D225" s="45">
        <v>33.552633728923951</v>
      </c>
      <c r="E225" s="45">
        <v>4.2707566780829175E-2</v>
      </c>
      <c r="F225" s="400"/>
      <c r="G225" s="45">
        <v>0</v>
      </c>
      <c r="H225" s="54">
        <v>0</v>
      </c>
      <c r="I225" s="44">
        <f t="shared" si="167"/>
        <v>37.657732759741251</v>
      </c>
      <c r="J225" s="5"/>
      <c r="K225" s="21" t="s">
        <v>141</v>
      </c>
      <c r="L225" s="45">
        <v>3.9081696951056992</v>
      </c>
      <c r="M225" s="45">
        <v>0.15422176893077202</v>
      </c>
      <c r="N225" s="45">
        <v>33.552633728923951</v>
      </c>
      <c r="O225" s="45">
        <v>4.2707566780829175E-2</v>
      </c>
      <c r="P225" s="45">
        <v>0</v>
      </c>
      <c r="Q225" s="45">
        <v>0</v>
      </c>
      <c r="R225" s="46">
        <v>0</v>
      </c>
      <c r="S225" s="47">
        <f t="shared" si="168"/>
        <v>37.657732759741251</v>
      </c>
      <c r="U225" s="31" t="s">
        <v>141</v>
      </c>
      <c r="V225" s="84">
        <v>3.5901585367858941</v>
      </c>
      <c r="W225" s="84">
        <v>0</v>
      </c>
      <c r="X225" s="84">
        <v>0</v>
      </c>
      <c r="Y225" s="84">
        <v>0.15422176893077202</v>
      </c>
      <c r="Z225" s="84">
        <v>11.222955389352173</v>
      </c>
      <c r="AA225" s="84">
        <v>4.2707566780829175E-2</v>
      </c>
      <c r="AB225" s="84">
        <v>0</v>
      </c>
      <c r="AC225" s="85">
        <v>22.647689497891584</v>
      </c>
      <c r="AD225" s="84">
        <v>0.31801115831980498</v>
      </c>
      <c r="AE225" s="84">
        <v>0</v>
      </c>
      <c r="AF225" s="84">
        <v>0</v>
      </c>
      <c r="AG225" s="84">
        <v>22.329678339571775</v>
      </c>
      <c r="AH225" s="84">
        <v>0</v>
      </c>
      <c r="AI225" s="87">
        <f t="shared" si="169"/>
        <v>37.657732759741251</v>
      </c>
      <c r="AS225"/>
    </row>
    <row r="226" spans="1:45" ht="15">
      <c r="A226" s="8" t="s">
        <v>25</v>
      </c>
      <c r="B226" s="48">
        <v>6.5344720529641016</v>
      </c>
      <c r="C226" s="48">
        <v>0.27489865834790927</v>
      </c>
      <c r="D226" s="48">
        <v>8.33131406525081</v>
      </c>
      <c r="E226" s="48">
        <v>80.489729767594056</v>
      </c>
      <c r="F226" s="400"/>
      <c r="G226" s="48">
        <v>15.406700783451084</v>
      </c>
      <c r="H226" s="49">
        <v>1.6969052984438839</v>
      </c>
      <c r="I226" s="50">
        <f t="shared" si="167"/>
        <v>112.73402062605184</v>
      </c>
      <c r="J226" s="5"/>
      <c r="K226" s="20" t="s">
        <v>25</v>
      </c>
      <c r="L226" s="51">
        <v>6.5344720529641016</v>
      </c>
      <c r="M226" s="51">
        <v>0.27489865834790927</v>
      </c>
      <c r="N226" s="51">
        <v>8.33131406525081</v>
      </c>
      <c r="O226" s="51">
        <v>80.489729767594056</v>
      </c>
      <c r="P226" s="51">
        <v>0.12145309006862449</v>
      </c>
      <c r="Q226" s="51">
        <v>15.406700783451084</v>
      </c>
      <c r="R226" s="52">
        <v>1.6969052984438839</v>
      </c>
      <c r="S226" s="53">
        <f t="shared" si="168"/>
        <v>112.85547371612047</v>
      </c>
      <c r="U226" s="30" t="s">
        <v>25</v>
      </c>
      <c r="V226" s="88">
        <v>0</v>
      </c>
      <c r="W226" s="88">
        <v>5.8616160511627609</v>
      </c>
      <c r="X226" s="88">
        <v>15.406700783451084</v>
      </c>
      <c r="Y226" s="88">
        <v>0.27489865834790927</v>
      </c>
      <c r="Z226" s="88">
        <v>8.2269059907408746</v>
      </c>
      <c r="AA226" s="88">
        <v>79.701431002096726</v>
      </c>
      <c r="AB226" s="88">
        <v>0.12145309006862449</v>
      </c>
      <c r="AC226" s="89">
        <v>3.2624681402524853</v>
      </c>
      <c r="AD226" s="88">
        <v>0.67285600180134075</v>
      </c>
      <c r="AE226" s="88">
        <v>0.4373787497791306</v>
      </c>
      <c r="AF226" s="88">
        <v>1.6969052984438839</v>
      </c>
      <c r="AG226" s="88">
        <v>0.1044080745099354</v>
      </c>
      <c r="AH226" s="88">
        <v>0.35092001571819526</v>
      </c>
      <c r="AI226" s="90">
        <f t="shared" si="169"/>
        <v>112.85547371612046</v>
      </c>
      <c r="AS226"/>
    </row>
    <row r="227" spans="1:45" ht="15">
      <c r="A227" s="9" t="s">
        <v>24</v>
      </c>
      <c r="B227" s="45">
        <v>1.3509208381334681</v>
      </c>
      <c r="C227" s="45">
        <v>0</v>
      </c>
      <c r="D227" s="45">
        <v>0.3719292178057198</v>
      </c>
      <c r="E227" s="45">
        <v>0</v>
      </c>
      <c r="F227" s="400"/>
      <c r="G227" s="45">
        <v>0</v>
      </c>
      <c r="H227" s="54">
        <v>0</v>
      </c>
      <c r="I227" s="44">
        <f t="shared" si="167"/>
        <v>1.7228500559391879</v>
      </c>
      <c r="J227" s="5"/>
      <c r="K227" s="21" t="s">
        <v>24</v>
      </c>
      <c r="L227" s="45">
        <v>1.3509208381334681</v>
      </c>
      <c r="M227" s="45">
        <v>0</v>
      </c>
      <c r="N227" s="45">
        <v>0.3719292178057198</v>
      </c>
      <c r="O227" s="45">
        <v>0</v>
      </c>
      <c r="P227" s="45">
        <v>0</v>
      </c>
      <c r="Q227" s="45">
        <v>0</v>
      </c>
      <c r="R227" s="46">
        <v>0</v>
      </c>
      <c r="S227" s="47">
        <f t="shared" si="168"/>
        <v>1.7228500559391879</v>
      </c>
      <c r="U227" s="31" t="s">
        <v>24</v>
      </c>
      <c r="V227" s="84">
        <v>1.3509208381334681</v>
      </c>
      <c r="W227" s="84">
        <v>0</v>
      </c>
      <c r="X227" s="84">
        <v>0</v>
      </c>
      <c r="Y227" s="84">
        <v>0</v>
      </c>
      <c r="Z227" s="84">
        <v>0</v>
      </c>
      <c r="AA227" s="84">
        <v>0</v>
      </c>
      <c r="AB227" s="84">
        <v>0</v>
      </c>
      <c r="AC227" s="85">
        <v>0.3719292178057198</v>
      </c>
      <c r="AD227" s="84">
        <v>0</v>
      </c>
      <c r="AE227" s="84">
        <v>0</v>
      </c>
      <c r="AF227" s="84">
        <v>0</v>
      </c>
      <c r="AG227" s="84">
        <v>0.3719292178057198</v>
      </c>
      <c r="AH227" s="84">
        <v>0</v>
      </c>
      <c r="AI227" s="87">
        <f t="shared" si="169"/>
        <v>1.7228500559391879</v>
      </c>
      <c r="AS227"/>
    </row>
    <row r="228" spans="1:45" ht="15">
      <c r="A228" s="8" t="s">
        <v>57</v>
      </c>
      <c r="B228" s="48">
        <v>0.10555431360704962</v>
      </c>
      <c r="C228" s="48">
        <v>0</v>
      </c>
      <c r="D228" s="48">
        <v>0</v>
      </c>
      <c r="E228" s="48">
        <v>0</v>
      </c>
      <c r="F228" s="400"/>
      <c r="G228" s="48">
        <v>0</v>
      </c>
      <c r="H228" s="49">
        <v>0</v>
      </c>
      <c r="I228" s="50">
        <f t="shared" si="167"/>
        <v>0.10555431360704962</v>
      </c>
      <c r="J228" s="5"/>
      <c r="K228" s="20" t="s">
        <v>57</v>
      </c>
      <c r="L228" s="51">
        <v>0.10555431360704962</v>
      </c>
      <c r="M228" s="51">
        <v>0</v>
      </c>
      <c r="N228" s="51">
        <v>0</v>
      </c>
      <c r="O228" s="51">
        <v>0</v>
      </c>
      <c r="P228" s="51">
        <v>0</v>
      </c>
      <c r="Q228" s="51">
        <v>0</v>
      </c>
      <c r="R228" s="52">
        <v>0</v>
      </c>
      <c r="S228" s="53">
        <f t="shared" si="168"/>
        <v>0.10555431360704962</v>
      </c>
      <c r="U228" s="30" t="s">
        <v>57</v>
      </c>
      <c r="V228" s="88">
        <v>0.10555431360704962</v>
      </c>
      <c r="W228" s="88">
        <v>0</v>
      </c>
      <c r="X228" s="88">
        <v>0</v>
      </c>
      <c r="Y228" s="88">
        <v>0</v>
      </c>
      <c r="Z228" s="88">
        <v>0</v>
      </c>
      <c r="AA228" s="88">
        <v>0</v>
      </c>
      <c r="AB228" s="88">
        <v>0</v>
      </c>
      <c r="AC228" s="89">
        <v>0</v>
      </c>
      <c r="AD228" s="88">
        <v>0</v>
      </c>
      <c r="AE228" s="88">
        <v>0</v>
      </c>
      <c r="AF228" s="88">
        <v>0</v>
      </c>
      <c r="AG228" s="88">
        <v>0</v>
      </c>
      <c r="AH228" s="88">
        <v>0</v>
      </c>
      <c r="AI228" s="90">
        <f t="shared" si="169"/>
        <v>0.10555431360704962</v>
      </c>
      <c r="AS228"/>
    </row>
    <row r="229" spans="1:45" ht="15">
      <c r="A229" s="9" t="s">
        <v>22</v>
      </c>
      <c r="B229" s="45">
        <v>3.7374536285367028E-2</v>
      </c>
      <c r="C229" s="45">
        <v>0</v>
      </c>
      <c r="D229" s="45">
        <v>0</v>
      </c>
      <c r="E229" s="45">
        <v>0</v>
      </c>
      <c r="F229" s="400"/>
      <c r="G229" s="45">
        <v>0</v>
      </c>
      <c r="H229" s="54">
        <v>0</v>
      </c>
      <c r="I229" s="44">
        <f t="shared" si="167"/>
        <v>3.7374536285367028E-2</v>
      </c>
      <c r="J229" s="5"/>
      <c r="K229" s="21" t="s">
        <v>22</v>
      </c>
      <c r="L229" s="45">
        <v>3.7374536285367028E-2</v>
      </c>
      <c r="M229" s="45">
        <v>0</v>
      </c>
      <c r="N229" s="45">
        <v>0</v>
      </c>
      <c r="O229" s="45">
        <v>0</v>
      </c>
      <c r="P229" s="45">
        <v>3.2170903341164972E-2</v>
      </c>
      <c r="Q229" s="45">
        <v>0</v>
      </c>
      <c r="R229" s="46">
        <v>0</v>
      </c>
      <c r="S229" s="47">
        <f t="shared" si="168"/>
        <v>6.9545439626532007E-2</v>
      </c>
      <c r="U229" s="31" t="s">
        <v>22</v>
      </c>
      <c r="V229" s="84">
        <v>3.7374536285367028E-2</v>
      </c>
      <c r="W229" s="84">
        <v>0</v>
      </c>
      <c r="X229" s="84">
        <v>0</v>
      </c>
      <c r="Y229" s="84">
        <v>0</v>
      </c>
      <c r="Z229" s="84">
        <v>0</v>
      </c>
      <c r="AA229" s="84">
        <v>0</v>
      </c>
      <c r="AB229" s="84">
        <v>3.2170903341164972E-2</v>
      </c>
      <c r="AC229" s="85">
        <v>0</v>
      </c>
      <c r="AD229" s="84">
        <v>0</v>
      </c>
      <c r="AE229" s="84">
        <v>0</v>
      </c>
      <c r="AF229" s="84">
        <v>0</v>
      </c>
      <c r="AG229" s="84">
        <v>0</v>
      </c>
      <c r="AH229" s="84">
        <v>0</v>
      </c>
      <c r="AI229" s="87">
        <f t="shared" si="169"/>
        <v>6.9545439626532007E-2</v>
      </c>
      <c r="AS229"/>
    </row>
    <row r="230" spans="1:45" ht="15">
      <c r="A230" s="8" t="s">
        <v>21</v>
      </c>
      <c r="B230" s="48">
        <v>0</v>
      </c>
      <c r="C230" s="48">
        <v>0</v>
      </c>
      <c r="D230" s="48">
        <v>0</v>
      </c>
      <c r="E230" s="48">
        <v>0</v>
      </c>
      <c r="F230" s="400"/>
      <c r="G230" s="48">
        <v>0</v>
      </c>
      <c r="H230" s="49">
        <v>0</v>
      </c>
      <c r="I230" s="50">
        <f t="shared" si="167"/>
        <v>0</v>
      </c>
      <c r="J230" s="5"/>
      <c r="K230" s="20" t="s">
        <v>21</v>
      </c>
      <c r="L230" s="51">
        <v>0</v>
      </c>
      <c r="M230" s="51">
        <v>0</v>
      </c>
      <c r="N230" s="51">
        <v>0</v>
      </c>
      <c r="O230" s="51">
        <v>0</v>
      </c>
      <c r="P230" s="51">
        <v>0</v>
      </c>
      <c r="Q230" s="51">
        <v>0</v>
      </c>
      <c r="R230" s="52">
        <v>0</v>
      </c>
      <c r="S230" s="53">
        <f t="shared" si="168"/>
        <v>0</v>
      </c>
      <c r="U230" s="30" t="s">
        <v>58</v>
      </c>
      <c r="V230" s="88">
        <v>0</v>
      </c>
      <c r="W230" s="88">
        <v>0</v>
      </c>
      <c r="X230" s="88">
        <v>0</v>
      </c>
      <c r="Y230" s="88">
        <v>0</v>
      </c>
      <c r="Z230" s="88">
        <v>0</v>
      </c>
      <c r="AA230" s="88">
        <v>0</v>
      </c>
      <c r="AB230" s="88">
        <v>0</v>
      </c>
      <c r="AC230" s="89">
        <v>0</v>
      </c>
      <c r="AD230" s="88">
        <v>0</v>
      </c>
      <c r="AE230" s="88">
        <v>0</v>
      </c>
      <c r="AF230" s="88">
        <v>0</v>
      </c>
      <c r="AG230" s="88">
        <v>0</v>
      </c>
      <c r="AH230" s="88">
        <v>0</v>
      </c>
      <c r="AI230" s="90">
        <f t="shared" si="169"/>
        <v>0</v>
      </c>
      <c r="AS230"/>
    </row>
    <row r="231" spans="1:45" ht="15">
      <c r="A231" s="10" t="s">
        <v>61</v>
      </c>
      <c r="B231" s="45">
        <v>0</v>
      </c>
      <c r="C231" s="45">
        <v>0</v>
      </c>
      <c r="D231" s="45">
        <v>0</v>
      </c>
      <c r="E231" s="45">
        <v>0</v>
      </c>
      <c r="F231" s="400"/>
      <c r="G231" s="45">
        <v>0</v>
      </c>
      <c r="H231" s="54">
        <v>0</v>
      </c>
      <c r="I231" s="44">
        <f t="shared" si="167"/>
        <v>0</v>
      </c>
      <c r="J231" s="5"/>
      <c r="K231" s="22" t="s">
        <v>61</v>
      </c>
      <c r="L231" s="45">
        <v>0</v>
      </c>
      <c r="M231" s="45">
        <v>0</v>
      </c>
      <c r="N231" s="45">
        <v>0</v>
      </c>
      <c r="O231" s="45">
        <v>0</v>
      </c>
      <c r="P231" s="45">
        <v>0</v>
      </c>
      <c r="Q231" s="45">
        <v>0</v>
      </c>
      <c r="R231" s="46">
        <v>0</v>
      </c>
      <c r="S231" s="47">
        <f t="shared" si="168"/>
        <v>0</v>
      </c>
      <c r="U231" s="32" t="s">
        <v>59</v>
      </c>
      <c r="V231" s="84">
        <v>0</v>
      </c>
      <c r="W231" s="84">
        <v>0</v>
      </c>
      <c r="X231" s="84">
        <v>0</v>
      </c>
      <c r="Y231" s="84">
        <v>0</v>
      </c>
      <c r="Z231" s="84">
        <v>0</v>
      </c>
      <c r="AA231" s="84">
        <v>0</v>
      </c>
      <c r="AB231" s="84">
        <v>0</v>
      </c>
      <c r="AC231" s="85">
        <v>0</v>
      </c>
      <c r="AD231" s="86">
        <v>0</v>
      </c>
      <c r="AE231" s="86">
        <v>0</v>
      </c>
      <c r="AF231" s="86">
        <v>0</v>
      </c>
      <c r="AG231" s="86">
        <v>0</v>
      </c>
      <c r="AH231" s="86">
        <v>0</v>
      </c>
      <c r="AI231" s="87">
        <f t="shared" si="169"/>
        <v>0</v>
      </c>
      <c r="AS231"/>
    </row>
    <row r="232" spans="1:45">
      <c r="A232" s="11" t="s">
        <v>23</v>
      </c>
      <c r="B232" s="55">
        <v>0</v>
      </c>
      <c r="C232" s="55">
        <v>0</v>
      </c>
      <c r="D232" s="55">
        <v>0</v>
      </c>
      <c r="E232" s="55">
        <v>0</v>
      </c>
      <c r="F232" s="400"/>
      <c r="G232" s="55">
        <v>0</v>
      </c>
      <c r="H232" s="56">
        <v>0</v>
      </c>
      <c r="I232" s="57">
        <f t="shared" si="167"/>
        <v>0</v>
      </c>
      <c r="J232" s="5"/>
      <c r="K232" s="23" t="s">
        <v>23</v>
      </c>
      <c r="L232" s="58">
        <v>0</v>
      </c>
      <c r="M232" s="58">
        <v>0</v>
      </c>
      <c r="N232" s="58">
        <v>0</v>
      </c>
      <c r="O232" s="58">
        <v>0</v>
      </c>
      <c r="P232" s="58">
        <v>0</v>
      </c>
      <c r="Q232" s="58">
        <v>0</v>
      </c>
      <c r="R232" s="59">
        <v>0</v>
      </c>
      <c r="S232" s="60">
        <f t="shared" si="168"/>
        <v>0</v>
      </c>
      <c r="U232" s="33" t="s">
        <v>62</v>
      </c>
      <c r="V232" s="91">
        <v>0</v>
      </c>
      <c r="W232" s="91">
        <v>0</v>
      </c>
      <c r="X232" s="91">
        <v>0</v>
      </c>
      <c r="Y232" s="91">
        <v>0</v>
      </c>
      <c r="Z232" s="91">
        <v>0</v>
      </c>
      <c r="AA232" s="91">
        <v>0</v>
      </c>
      <c r="AB232" s="91">
        <v>0</v>
      </c>
      <c r="AC232" s="91">
        <v>0</v>
      </c>
      <c r="AD232" s="91">
        <v>0</v>
      </c>
      <c r="AE232" s="91">
        <v>0</v>
      </c>
      <c r="AF232" s="91">
        <v>0</v>
      </c>
      <c r="AG232" s="91">
        <v>0</v>
      </c>
      <c r="AH232" s="92">
        <v>0</v>
      </c>
      <c r="AI232" s="93">
        <f t="shared" si="169"/>
        <v>0</v>
      </c>
      <c r="AS232"/>
    </row>
    <row r="233" spans="1:45">
      <c r="A233" s="12" t="s">
        <v>19</v>
      </c>
      <c r="B233" s="61">
        <v>0</v>
      </c>
      <c r="C233" s="61">
        <v>0</v>
      </c>
      <c r="D233" s="61">
        <v>0</v>
      </c>
      <c r="E233" s="61">
        <v>0</v>
      </c>
      <c r="F233" s="400"/>
      <c r="G233" s="61">
        <v>0</v>
      </c>
      <c r="H233" s="62">
        <v>0</v>
      </c>
      <c r="I233" s="63">
        <f t="shared" si="167"/>
        <v>0</v>
      </c>
      <c r="J233" s="5"/>
      <c r="K233" s="24" t="s">
        <v>19</v>
      </c>
      <c r="L233" s="61">
        <v>0</v>
      </c>
      <c r="M233" s="61">
        <v>0</v>
      </c>
      <c r="N233" s="61">
        <v>0</v>
      </c>
      <c r="O233" s="61">
        <v>0</v>
      </c>
      <c r="P233" s="61">
        <v>0</v>
      </c>
      <c r="Q233" s="61">
        <v>0</v>
      </c>
      <c r="R233" s="64">
        <v>0</v>
      </c>
      <c r="S233" s="65">
        <f t="shared" si="168"/>
        <v>0</v>
      </c>
      <c r="U233" s="34" t="s">
        <v>19</v>
      </c>
      <c r="V233" s="94">
        <v>0</v>
      </c>
      <c r="W233" s="94">
        <v>0</v>
      </c>
      <c r="X233" s="94">
        <v>0</v>
      </c>
      <c r="Y233" s="94">
        <v>0</v>
      </c>
      <c r="Z233" s="94">
        <v>0</v>
      </c>
      <c r="AA233" s="94">
        <v>0</v>
      </c>
      <c r="AB233" s="94">
        <v>0</v>
      </c>
      <c r="AC233" s="94">
        <v>0</v>
      </c>
      <c r="AD233" s="95">
        <v>0</v>
      </c>
      <c r="AE233" s="95">
        <v>0</v>
      </c>
      <c r="AF233" s="95">
        <v>0</v>
      </c>
      <c r="AG233" s="95">
        <v>0</v>
      </c>
      <c r="AH233" s="95">
        <v>0</v>
      </c>
      <c r="AI233" s="96">
        <f t="shared" si="169"/>
        <v>0</v>
      </c>
      <c r="AS233"/>
    </row>
    <row r="234" spans="1:45">
      <c r="A234" s="11" t="s">
        <v>20</v>
      </c>
      <c r="B234" s="55">
        <v>0</v>
      </c>
      <c r="C234" s="55">
        <v>0</v>
      </c>
      <c r="D234" s="55">
        <v>0</v>
      </c>
      <c r="E234" s="55">
        <v>0</v>
      </c>
      <c r="F234" s="400"/>
      <c r="G234" s="55">
        <v>0</v>
      </c>
      <c r="H234" s="56">
        <v>0</v>
      </c>
      <c r="I234" s="57">
        <f t="shared" si="167"/>
        <v>0</v>
      </c>
      <c r="J234" s="5"/>
      <c r="K234" s="23" t="s">
        <v>20</v>
      </c>
      <c r="L234" s="58">
        <v>0</v>
      </c>
      <c r="M234" s="58">
        <v>0</v>
      </c>
      <c r="N234" s="58">
        <v>0</v>
      </c>
      <c r="O234" s="58">
        <v>0</v>
      </c>
      <c r="P234" s="58">
        <v>0</v>
      </c>
      <c r="Q234" s="58">
        <v>0</v>
      </c>
      <c r="R234" s="59">
        <v>0</v>
      </c>
      <c r="S234" s="60">
        <f t="shared" si="168"/>
        <v>0</v>
      </c>
      <c r="U234" s="33" t="s">
        <v>20</v>
      </c>
      <c r="V234" s="91">
        <v>0</v>
      </c>
      <c r="W234" s="91">
        <v>0</v>
      </c>
      <c r="X234" s="91">
        <v>0</v>
      </c>
      <c r="Y234" s="91">
        <v>0</v>
      </c>
      <c r="Z234" s="91">
        <v>0</v>
      </c>
      <c r="AA234" s="91">
        <v>0</v>
      </c>
      <c r="AB234" s="91">
        <v>0</v>
      </c>
      <c r="AC234" s="91">
        <v>0</v>
      </c>
      <c r="AD234" s="91">
        <v>0</v>
      </c>
      <c r="AE234" s="91">
        <v>0</v>
      </c>
      <c r="AF234" s="91">
        <v>0</v>
      </c>
      <c r="AG234" s="91">
        <v>0</v>
      </c>
      <c r="AH234" s="92">
        <v>0</v>
      </c>
      <c r="AI234" s="93">
        <f t="shared" si="169"/>
        <v>0</v>
      </c>
      <c r="AS234"/>
    </row>
    <row r="235" spans="1:45" ht="15" thickBot="1">
      <c r="A235" s="13" t="s">
        <v>11</v>
      </c>
      <c r="B235" s="66">
        <v>0</v>
      </c>
      <c r="C235" s="66">
        <v>0</v>
      </c>
      <c r="D235" s="66">
        <v>0</v>
      </c>
      <c r="E235" s="66">
        <v>0</v>
      </c>
      <c r="F235" s="401"/>
      <c r="G235" s="66">
        <v>0</v>
      </c>
      <c r="H235" s="67">
        <v>0</v>
      </c>
      <c r="I235" s="68">
        <f t="shared" si="167"/>
        <v>0</v>
      </c>
      <c r="J235" s="5"/>
      <c r="K235" s="25" t="s">
        <v>11</v>
      </c>
      <c r="L235" s="66">
        <v>0</v>
      </c>
      <c r="M235" s="66">
        <v>0</v>
      </c>
      <c r="N235" s="66">
        <v>0</v>
      </c>
      <c r="O235" s="66">
        <v>0</v>
      </c>
      <c r="P235" s="66">
        <v>0</v>
      </c>
      <c r="Q235" s="66">
        <v>0</v>
      </c>
      <c r="R235" s="69">
        <v>0</v>
      </c>
      <c r="S235" s="70">
        <f t="shared" si="168"/>
        <v>0</v>
      </c>
      <c r="U235" s="34" t="s">
        <v>11</v>
      </c>
      <c r="V235" s="94">
        <v>0</v>
      </c>
      <c r="W235" s="94">
        <v>0</v>
      </c>
      <c r="X235" s="94">
        <v>0</v>
      </c>
      <c r="Y235" s="94">
        <v>0</v>
      </c>
      <c r="Z235" s="94">
        <v>0</v>
      </c>
      <c r="AA235" s="94">
        <v>0</v>
      </c>
      <c r="AB235" s="94">
        <v>0</v>
      </c>
      <c r="AC235" s="94">
        <v>0</v>
      </c>
      <c r="AD235" s="95">
        <v>0</v>
      </c>
      <c r="AE235" s="95">
        <v>0</v>
      </c>
      <c r="AF235" s="95">
        <v>0</v>
      </c>
      <c r="AG235" s="95">
        <v>0</v>
      </c>
      <c r="AH235" s="95">
        <v>0</v>
      </c>
      <c r="AI235" s="96">
        <f t="shared" si="169"/>
        <v>0</v>
      </c>
      <c r="AS235"/>
    </row>
    <row r="236" spans="1:45" ht="15">
      <c r="A236" s="14" t="s">
        <v>26</v>
      </c>
      <c r="B236" s="71">
        <f>SUM(B215:B231)</f>
        <v>17.507410439299246</v>
      </c>
      <c r="C236" s="71">
        <f t="shared" ref="C236:I236" si="170">SUM(C215:C231)</f>
        <v>2.156887814752523</v>
      </c>
      <c r="D236" s="71">
        <f t="shared" si="170"/>
        <v>44.904703530730082</v>
      </c>
      <c r="E236" s="71">
        <f t="shared" si="170"/>
        <v>80.538957347558636</v>
      </c>
      <c r="F236" s="71">
        <f t="shared" si="170"/>
        <v>0</v>
      </c>
      <c r="G236" s="71">
        <f t="shared" si="170"/>
        <v>15.406700783451084</v>
      </c>
      <c r="H236" s="72">
        <f t="shared" si="170"/>
        <v>1.6969052984438839</v>
      </c>
      <c r="I236" s="44">
        <f t="shared" si="170"/>
        <v>162.21156521423543</v>
      </c>
      <c r="J236" s="5"/>
      <c r="K236" s="26" t="s">
        <v>26</v>
      </c>
      <c r="L236" s="71">
        <f>SUM(L215:L231)</f>
        <v>17.507410439299246</v>
      </c>
      <c r="M236" s="71">
        <f t="shared" ref="M236:S236" si="171">SUM(M215:M231)</f>
        <v>2.156887814752523</v>
      </c>
      <c r="N236" s="71">
        <f t="shared" si="171"/>
        <v>44.904703530730082</v>
      </c>
      <c r="O236" s="71">
        <f t="shared" si="171"/>
        <v>80.538957347558636</v>
      </c>
      <c r="P236" s="71">
        <f t="shared" si="171"/>
        <v>8.0386252421413058</v>
      </c>
      <c r="Q236" s="71">
        <f t="shared" si="171"/>
        <v>15.406700783451084</v>
      </c>
      <c r="R236" s="72">
        <f t="shared" si="171"/>
        <v>1.6969052984438839</v>
      </c>
      <c r="S236" s="73">
        <f t="shared" si="171"/>
        <v>170.25019045637674</v>
      </c>
      <c r="U236" s="35" t="s">
        <v>60</v>
      </c>
      <c r="V236" s="97">
        <f>SUM(V215:V231)</f>
        <v>10.654927228015337</v>
      </c>
      <c r="W236" s="97">
        <f t="shared" ref="W236:AH236" si="172">SUM(W215:W231)</f>
        <v>5.8616160511627609</v>
      </c>
      <c r="X236" s="97">
        <f t="shared" si="172"/>
        <v>15.406700783451084</v>
      </c>
      <c r="Y236" s="97">
        <f t="shared" si="172"/>
        <v>2.156887814752523</v>
      </c>
      <c r="Z236" s="97">
        <f t="shared" si="172"/>
        <v>21.964433508538882</v>
      </c>
      <c r="AA236" s="97">
        <f t="shared" si="172"/>
        <v>79.750658582061305</v>
      </c>
      <c r="AB236" s="97">
        <f t="shared" si="172"/>
        <v>8.0386252421413058</v>
      </c>
      <c r="AC236" s="97">
        <f t="shared" si="172"/>
        <v>26.416341246253555</v>
      </c>
      <c r="AD236" s="98">
        <f t="shared" si="172"/>
        <v>0.99086716012114573</v>
      </c>
      <c r="AE236" s="98">
        <f t="shared" si="172"/>
        <v>0.4373787497791306</v>
      </c>
      <c r="AF236" s="98">
        <f t="shared" si="172"/>
        <v>1.6969052984438839</v>
      </c>
      <c r="AG236" s="98">
        <f t="shared" si="172"/>
        <v>22.9402700221912</v>
      </c>
      <c r="AH236" s="98">
        <f t="shared" si="172"/>
        <v>0.35092001571819526</v>
      </c>
      <c r="AI236" s="99">
        <f>SUM(V236:AC236)</f>
        <v>170.25019045637674</v>
      </c>
      <c r="AS236"/>
    </row>
    <row r="237" spans="1:45" s="2" customFormat="1" ht="15" thickBot="1">
      <c r="A237" s="15" t="s">
        <v>100</v>
      </c>
      <c r="B237" s="100">
        <f>IF($I236=0,"-",B236/$I236)</f>
        <v>0.10792948342602407</v>
      </c>
      <c r="C237" s="100">
        <f t="shared" ref="C237:H237" si="173">IF($I236=0,"-",C236/$I236)</f>
        <v>1.3296757305213635E-2</v>
      </c>
      <c r="D237" s="100">
        <f t="shared" si="173"/>
        <v>0.2768280021922217</v>
      </c>
      <c r="E237" s="100">
        <f t="shared" si="173"/>
        <v>0.49650564212970594</v>
      </c>
      <c r="F237" s="100">
        <f t="shared" si="173"/>
        <v>0</v>
      </c>
      <c r="G237" s="100">
        <f t="shared" si="173"/>
        <v>9.4979052591615196E-2</v>
      </c>
      <c r="H237" s="101">
        <f t="shared" si="173"/>
        <v>1.0461062355219578E-2</v>
      </c>
      <c r="I237" s="102">
        <f>SUM(B237:H237)</f>
        <v>1</v>
      </c>
      <c r="J237"/>
      <c r="K237" s="27" t="s">
        <v>100</v>
      </c>
      <c r="L237" s="76">
        <f>IF($S236=0,"-",L236/$S236)</f>
        <v>0.10283342645531533</v>
      </c>
      <c r="M237" s="76">
        <f t="shared" ref="M237:R237" si="174">IF($S236=0,"-",M236/$S236)</f>
        <v>1.2668930407482763E-2</v>
      </c>
      <c r="N237" s="76">
        <f t="shared" si="174"/>
        <v>0.26375714124229438</v>
      </c>
      <c r="O237" s="76">
        <f t="shared" si="174"/>
        <v>0.47306236270082269</v>
      </c>
      <c r="P237" s="76">
        <f t="shared" si="174"/>
        <v>4.7216541846988681E-2</v>
      </c>
      <c r="Q237" s="76">
        <f t="shared" si="174"/>
        <v>9.0494470180335851E-2</v>
      </c>
      <c r="R237" s="77">
        <f t="shared" si="174"/>
        <v>9.9671271667603947E-3</v>
      </c>
      <c r="S237" s="78">
        <f>SUM(L237:R237)</f>
        <v>1</v>
      </c>
      <c r="U237" s="36" t="s">
        <v>100</v>
      </c>
      <c r="V237" s="103">
        <f>+V236/$AI236</f>
        <v>6.2583937201206558E-2</v>
      </c>
      <c r="W237" s="103">
        <f t="shared" ref="W237:AH237" si="175">+W236/$AI236</f>
        <v>3.4429424339849329E-2</v>
      </c>
      <c r="X237" s="103">
        <f t="shared" si="175"/>
        <v>9.0494470180335851E-2</v>
      </c>
      <c r="Y237" s="103">
        <f t="shared" si="175"/>
        <v>1.2668930407482763E-2</v>
      </c>
      <c r="Z237" s="103">
        <f t="shared" si="175"/>
        <v>0.12901268098238536</v>
      </c>
      <c r="AA237" s="103">
        <f t="shared" si="175"/>
        <v>0.46843212549883073</v>
      </c>
      <c r="AB237" s="103">
        <f t="shared" si="175"/>
        <v>4.7216541846988681E-2</v>
      </c>
      <c r="AC237" s="103">
        <f t="shared" si="175"/>
        <v>0.15516188954292079</v>
      </c>
      <c r="AD237" s="103">
        <f t="shared" si="175"/>
        <v>5.8200649142594405E-3</v>
      </c>
      <c r="AE237" s="103">
        <f t="shared" si="175"/>
        <v>2.569035303905873E-3</v>
      </c>
      <c r="AF237" s="103">
        <f t="shared" si="175"/>
        <v>9.9671271667603947E-3</v>
      </c>
      <c r="AG237" s="103">
        <f t="shared" si="175"/>
        <v>0.13474446025990902</v>
      </c>
      <c r="AH237" s="103">
        <f t="shared" si="175"/>
        <v>2.0612018980860499E-3</v>
      </c>
      <c r="AI237" s="104">
        <f>SUM(V237:AC237)</f>
        <v>1</v>
      </c>
    </row>
    <row r="238" spans="1:45" ht="15" thickBot="1">
      <c r="A238" s="16"/>
      <c r="B238" s="16"/>
      <c r="C238" s="16"/>
      <c r="D238" s="16"/>
      <c r="E238" s="16"/>
      <c r="F238" s="16"/>
      <c r="G238" s="16"/>
      <c r="H238" s="16"/>
      <c r="I238" s="16"/>
      <c r="K238" s="16"/>
      <c r="L238" s="16"/>
      <c r="M238" s="16"/>
      <c r="N238" s="16"/>
      <c r="O238" s="16"/>
      <c r="P238" s="16"/>
      <c r="Q238" s="16"/>
      <c r="R238" s="16"/>
      <c r="S238" s="16"/>
      <c r="AI238" s="5"/>
      <c r="AS238"/>
    </row>
    <row r="239" spans="1:45" ht="28.5">
      <c r="A239" s="431" t="s">
        <v>66</v>
      </c>
      <c r="B239" s="37" t="s">
        <v>0</v>
      </c>
      <c r="C239" s="37" t="s">
        <v>1</v>
      </c>
      <c r="D239" s="37" t="s">
        <v>2</v>
      </c>
      <c r="E239" s="37" t="s">
        <v>3</v>
      </c>
      <c r="F239" s="37" t="s">
        <v>27</v>
      </c>
      <c r="G239" s="37" t="s">
        <v>4</v>
      </c>
      <c r="H239" s="37" t="s">
        <v>5</v>
      </c>
      <c r="I239" s="38" t="s">
        <v>6</v>
      </c>
      <c r="K239" s="381" t="s">
        <v>66</v>
      </c>
      <c r="L239" s="39" t="s">
        <v>0</v>
      </c>
      <c r="M239" s="39" t="s">
        <v>1</v>
      </c>
      <c r="N239" s="39" t="s">
        <v>2</v>
      </c>
      <c r="O239" s="39" t="s">
        <v>3</v>
      </c>
      <c r="P239" s="39" t="s">
        <v>27</v>
      </c>
      <c r="Q239" s="39" t="s">
        <v>4</v>
      </c>
      <c r="R239" s="39" t="s">
        <v>5</v>
      </c>
      <c r="S239" s="40" t="s">
        <v>6</v>
      </c>
      <c r="U239" s="383" t="s">
        <v>66</v>
      </c>
      <c r="V239" s="79" t="s">
        <v>69</v>
      </c>
      <c r="W239" s="79" t="s">
        <v>70</v>
      </c>
      <c r="X239" s="79" t="s">
        <v>4</v>
      </c>
      <c r="Y239" s="79" t="s">
        <v>1</v>
      </c>
      <c r="Z239" s="79" t="s">
        <v>2</v>
      </c>
      <c r="AA239" s="79" t="s">
        <v>3</v>
      </c>
      <c r="AB239" s="79" t="s">
        <v>52</v>
      </c>
      <c r="AC239" s="79" t="s">
        <v>64</v>
      </c>
      <c r="AD239" s="80" t="s">
        <v>72</v>
      </c>
      <c r="AE239" s="80" t="s">
        <v>79</v>
      </c>
      <c r="AF239" s="80" t="s">
        <v>73</v>
      </c>
      <c r="AG239" s="80" t="s">
        <v>80</v>
      </c>
      <c r="AH239" s="80" t="s">
        <v>81</v>
      </c>
      <c r="AI239" s="81" t="s">
        <v>60</v>
      </c>
      <c r="AS239"/>
    </row>
    <row r="240" spans="1:45" ht="15" customHeight="1">
      <c r="A240" s="432" t="s">
        <v>66</v>
      </c>
      <c r="B240" s="372" t="s">
        <v>109</v>
      </c>
      <c r="C240" s="373"/>
      <c r="D240" s="373"/>
      <c r="E240" s="373"/>
      <c r="F240" s="373"/>
      <c r="G240" s="373"/>
      <c r="H240" s="373"/>
      <c r="I240" s="374"/>
      <c r="K240" s="382" t="s">
        <v>66</v>
      </c>
      <c r="L240" s="369" t="s">
        <v>109</v>
      </c>
      <c r="M240" s="370"/>
      <c r="N240" s="370"/>
      <c r="O240" s="370"/>
      <c r="P240" s="370"/>
      <c r="Q240" s="370"/>
      <c r="R240" s="370"/>
      <c r="S240" s="371"/>
      <c r="U240" s="384" t="s">
        <v>66</v>
      </c>
      <c r="V240" s="379" t="s">
        <v>109</v>
      </c>
      <c r="W240" s="379"/>
      <c r="X240" s="379"/>
      <c r="Y240" s="379"/>
      <c r="Z240" s="379"/>
      <c r="AA240" s="379"/>
      <c r="AB240" s="379"/>
      <c r="AC240" s="379"/>
      <c r="AD240" s="379"/>
      <c r="AE240" s="379"/>
      <c r="AF240" s="379"/>
      <c r="AG240" s="379"/>
      <c r="AH240" s="379"/>
      <c r="AI240" s="380"/>
      <c r="AS240"/>
    </row>
    <row r="241" spans="1:45" ht="15">
      <c r="A241" s="7" t="s">
        <v>7</v>
      </c>
      <c r="B241" s="42">
        <v>0</v>
      </c>
      <c r="C241" s="42">
        <v>0</v>
      </c>
      <c r="D241" s="42">
        <v>0</v>
      </c>
      <c r="E241" s="42">
        <v>0</v>
      </c>
      <c r="F241" s="399"/>
      <c r="G241" s="42">
        <v>0</v>
      </c>
      <c r="H241" s="43">
        <v>0</v>
      </c>
      <c r="I241" s="44">
        <f>SUM(B241:H241)</f>
        <v>0</v>
      </c>
      <c r="J241" s="5"/>
      <c r="K241" s="28" t="s">
        <v>7</v>
      </c>
      <c r="L241" s="42">
        <v>0</v>
      </c>
      <c r="M241" s="42">
        <v>0</v>
      </c>
      <c r="N241" s="42">
        <v>0</v>
      </c>
      <c r="O241" s="42">
        <v>0</v>
      </c>
      <c r="P241" s="42">
        <v>0</v>
      </c>
      <c r="Q241" s="42">
        <v>0</v>
      </c>
      <c r="R241" s="82">
        <v>0</v>
      </c>
      <c r="S241" s="83">
        <f>SUM(L241:R241)</f>
        <v>0</v>
      </c>
      <c r="U241" s="29" t="s">
        <v>7</v>
      </c>
      <c r="V241" s="84">
        <v>0</v>
      </c>
      <c r="W241" s="84">
        <v>0</v>
      </c>
      <c r="X241" s="84">
        <v>0</v>
      </c>
      <c r="Y241" s="84">
        <v>0</v>
      </c>
      <c r="Z241" s="84">
        <v>0</v>
      </c>
      <c r="AA241" s="84">
        <v>0</v>
      </c>
      <c r="AB241" s="84">
        <v>0</v>
      </c>
      <c r="AC241" s="85">
        <v>0</v>
      </c>
      <c r="AD241" s="86">
        <v>0</v>
      </c>
      <c r="AE241" s="86">
        <v>0</v>
      </c>
      <c r="AF241" s="86">
        <v>0</v>
      </c>
      <c r="AG241" s="86">
        <v>0</v>
      </c>
      <c r="AH241" s="86">
        <v>0</v>
      </c>
      <c r="AI241" s="87">
        <f>SUM(V241:AC241)</f>
        <v>0</v>
      </c>
      <c r="AS241"/>
    </row>
    <row r="242" spans="1:45" ht="15">
      <c r="A242" s="8" t="s">
        <v>8</v>
      </c>
      <c r="B242" s="48">
        <v>0</v>
      </c>
      <c r="C242" s="48">
        <v>0</v>
      </c>
      <c r="D242" s="48">
        <v>0</v>
      </c>
      <c r="E242" s="48">
        <v>0</v>
      </c>
      <c r="F242" s="400"/>
      <c r="G242" s="48">
        <v>0</v>
      </c>
      <c r="H242" s="49">
        <v>0</v>
      </c>
      <c r="I242" s="50">
        <f t="shared" ref="I242:I261" si="176">SUM(B242:H242)</f>
        <v>0</v>
      </c>
      <c r="J242" s="5"/>
      <c r="K242" s="20" t="s">
        <v>8</v>
      </c>
      <c r="L242" s="51">
        <v>0</v>
      </c>
      <c r="M242" s="51">
        <v>0</v>
      </c>
      <c r="N242" s="51">
        <v>0</v>
      </c>
      <c r="O242" s="51">
        <v>0</v>
      </c>
      <c r="P242" s="51">
        <v>0</v>
      </c>
      <c r="Q242" s="51">
        <v>0</v>
      </c>
      <c r="R242" s="52">
        <v>0</v>
      </c>
      <c r="S242" s="53">
        <f t="shared" ref="S242:S261" si="177">SUM(L242:R242)</f>
        <v>0</v>
      </c>
      <c r="U242" s="30" t="s">
        <v>8</v>
      </c>
      <c r="V242" s="88">
        <v>0</v>
      </c>
      <c r="W242" s="88">
        <v>0</v>
      </c>
      <c r="X242" s="88">
        <v>0</v>
      </c>
      <c r="Y242" s="88">
        <v>0</v>
      </c>
      <c r="Z242" s="88">
        <v>0</v>
      </c>
      <c r="AA242" s="88">
        <v>0</v>
      </c>
      <c r="AB242" s="88">
        <v>0</v>
      </c>
      <c r="AC242" s="89">
        <v>0</v>
      </c>
      <c r="AD242" s="88">
        <v>0</v>
      </c>
      <c r="AE242" s="88">
        <v>0</v>
      </c>
      <c r="AF242" s="88">
        <v>0</v>
      </c>
      <c r="AG242" s="88">
        <v>0</v>
      </c>
      <c r="AH242" s="88">
        <v>0</v>
      </c>
      <c r="AI242" s="90">
        <f t="shared" ref="AI242:AI261" si="178">SUM(V242:AC242)</f>
        <v>0</v>
      </c>
      <c r="AS242"/>
    </row>
    <row r="243" spans="1:45" ht="15">
      <c r="A243" s="9" t="s">
        <v>10</v>
      </c>
      <c r="B243" s="45">
        <v>0</v>
      </c>
      <c r="C243" s="45">
        <v>0</v>
      </c>
      <c r="D243" s="45">
        <v>0</v>
      </c>
      <c r="E243" s="45">
        <v>0</v>
      </c>
      <c r="F243" s="400"/>
      <c r="G243" s="45">
        <v>0</v>
      </c>
      <c r="H243" s="54">
        <v>0</v>
      </c>
      <c r="I243" s="44">
        <f t="shared" si="176"/>
        <v>0</v>
      </c>
      <c r="J243" s="5"/>
      <c r="K243" s="21" t="s">
        <v>10</v>
      </c>
      <c r="L243" s="45">
        <v>0</v>
      </c>
      <c r="M243" s="45">
        <v>0</v>
      </c>
      <c r="N243" s="45">
        <v>0</v>
      </c>
      <c r="O243" s="45">
        <v>0</v>
      </c>
      <c r="P243" s="45">
        <v>0</v>
      </c>
      <c r="Q243" s="45">
        <v>0</v>
      </c>
      <c r="R243" s="46">
        <v>0</v>
      </c>
      <c r="S243" s="47">
        <f t="shared" si="177"/>
        <v>0</v>
      </c>
      <c r="U243" s="31" t="s">
        <v>10</v>
      </c>
      <c r="V243" s="84">
        <v>0</v>
      </c>
      <c r="W243" s="84">
        <v>0</v>
      </c>
      <c r="X243" s="84">
        <v>0</v>
      </c>
      <c r="Y243" s="84">
        <v>0</v>
      </c>
      <c r="Z243" s="84">
        <v>0</v>
      </c>
      <c r="AA243" s="84">
        <v>0</v>
      </c>
      <c r="AB243" s="84">
        <v>0</v>
      </c>
      <c r="AC243" s="85">
        <v>0</v>
      </c>
      <c r="AD243" s="86">
        <v>0</v>
      </c>
      <c r="AE243" s="86">
        <v>0</v>
      </c>
      <c r="AF243" s="86">
        <v>0</v>
      </c>
      <c r="AG243" s="86">
        <v>0</v>
      </c>
      <c r="AH243" s="86">
        <v>0</v>
      </c>
      <c r="AI243" s="87">
        <f t="shared" si="178"/>
        <v>0</v>
      </c>
      <c r="AS243"/>
    </row>
    <row r="244" spans="1:45" ht="15">
      <c r="A244" s="8" t="s">
        <v>53</v>
      </c>
      <c r="B244" s="48">
        <v>0</v>
      </c>
      <c r="C244" s="48">
        <v>0</v>
      </c>
      <c r="D244" s="48">
        <v>0</v>
      </c>
      <c r="E244" s="48">
        <v>0</v>
      </c>
      <c r="F244" s="400"/>
      <c r="G244" s="48">
        <v>0</v>
      </c>
      <c r="H244" s="49">
        <v>0</v>
      </c>
      <c r="I244" s="50">
        <f t="shared" si="176"/>
        <v>0</v>
      </c>
      <c r="J244" s="5"/>
      <c r="K244" s="20" t="s">
        <v>53</v>
      </c>
      <c r="L244" s="51">
        <v>0</v>
      </c>
      <c r="M244" s="51">
        <v>0</v>
      </c>
      <c r="N244" s="51">
        <v>0</v>
      </c>
      <c r="O244" s="51">
        <v>0</v>
      </c>
      <c r="P244" s="51">
        <v>0</v>
      </c>
      <c r="Q244" s="51">
        <v>0</v>
      </c>
      <c r="R244" s="52">
        <v>0</v>
      </c>
      <c r="S244" s="53">
        <f t="shared" si="177"/>
        <v>0</v>
      </c>
      <c r="U244" s="30" t="s">
        <v>53</v>
      </c>
      <c r="V244" s="88">
        <v>0</v>
      </c>
      <c r="W244" s="88">
        <v>0</v>
      </c>
      <c r="X244" s="88">
        <v>0</v>
      </c>
      <c r="Y244" s="88">
        <v>0</v>
      </c>
      <c r="Z244" s="88">
        <v>0</v>
      </c>
      <c r="AA244" s="88">
        <v>0</v>
      </c>
      <c r="AB244" s="88">
        <v>0</v>
      </c>
      <c r="AC244" s="89">
        <v>0</v>
      </c>
      <c r="AD244" s="88">
        <v>0</v>
      </c>
      <c r="AE244" s="88">
        <v>0</v>
      </c>
      <c r="AF244" s="88">
        <v>0</v>
      </c>
      <c r="AG244" s="88">
        <v>0</v>
      </c>
      <c r="AH244" s="88">
        <v>0</v>
      </c>
      <c r="AI244" s="90">
        <f t="shared" si="178"/>
        <v>0</v>
      </c>
      <c r="AS244"/>
    </row>
    <row r="245" spans="1:45" ht="15">
      <c r="A245" s="9" t="s">
        <v>16</v>
      </c>
      <c r="B245" s="45">
        <v>67.832305935795915</v>
      </c>
      <c r="C245" s="45">
        <v>0.40026186387003426</v>
      </c>
      <c r="D245" s="45">
        <v>1.4487541314125036</v>
      </c>
      <c r="E245" s="45">
        <v>0</v>
      </c>
      <c r="F245" s="400"/>
      <c r="G245" s="45">
        <v>0</v>
      </c>
      <c r="H245" s="54">
        <v>0</v>
      </c>
      <c r="I245" s="44">
        <f t="shared" si="176"/>
        <v>69.681321931078443</v>
      </c>
      <c r="J245" s="5"/>
      <c r="K245" s="21" t="s">
        <v>16</v>
      </c>
      <c r="L245" s="45">
        <v>67.832305935795915</v>
      </c>
      <c r="M245" s="45">
        <v>0.40026186387003426</v>
      </c>
      <c r="N245" s="45">
        <v>1.4487541314125036</v>
      </c>
      <c r="O245" s="45">
        <v>0</v>
      </c>
      <c r="P245" s="45">
        <v>0</v>
      </c>
      <c r="Q245" s="45">
        <v>0</v>
      </c>
      <c r="R245" s="46">
        <v>0</v>
      </c>
      <c r="S245" s="47">
        <f t="shared" si="177"/>
        <v>69.681321931078443</v>
      </c>
      <c r="U245" s="31" t="s">
        <v>16</v>
      </c>
      <c r="V245" s="84">
        <v>67.718309256490244</v>
      </c>
      <c r="W245" s="84">
        <v>0</v>
      </c>
      <c r="X245" s="84">
        <v>0</v>
      </c>
      <c r="Y245" s="84">
        <v>0.40026186387003426</v>
      </c>
      <c r="Z245" s="84">
        <v>1.3904232937597221</v>
      </c>
      <c r="AA245" s="84">
        <v>0</v>
      </c>
      <c r="AB245" s="84">
        <v>0</v>
      </c>
      <c r="AC245" s="85">
        <v>0.17232751695845949</v>
      </c>
      <c r="AD245" s="86">
        <v>0.11399667930567786</v>
      </c>
      <c r="AE245" s="86">
        <v>0</v>
      </c>
      <c r="AF245" s="86">
        <v>0</v>
      </c>
      <c r="AG245" s="86">
        <v>5.8330837652781672E-2</v>
      </c>
      <c r="AH245" s="86">
        <v>0</v>
      </c>
      <c r="AI245" s="87">
        <f t="shared" si="178"/>
        <v>69.681321931078458</v>
      </c>
      <c r="AS245"/>
    </row>
    <row r="246" spans="1:45" ht="15">
      <c r="A246" s="8" t="s">
        <v>65</v>
      </c>
      <c r="B246" s="48">
        <v>28.522386602039973</v>
      </c>
      <c r="C246" s="48">
        <v>0.13886722377332653</v>
      </c>
      <c r="D246" s="48">
        <v>0.47827060825392764</v>
      </c>
      <c r="E246" s="48">
        <v>0</v>
      </c>
      <c r="F246" s="400"/>
      <c r="G246" s="48">
        <v>0</v>
      </c>
      <c r="H246" s="49">
        <v>0</v>
      </c>
      <c r="I246" s="50">
        <f t="shared" si="176"/>
        <v>29.13952443406723</v>
      </c>
      <c r="J246" s="5"/>
      <c r="K246" s="20" t="s">
        <v>65</v>
      </c>
      <c r="L246" s="51">
        <v>28.522386602039973</v>
      </c>
      <c r="M246" s="51">
        <v>0.13886722377332653</v>
      </c>
      <c r="N246" s="51">
        <v>0.47827060825392764</v>
      </c>
      <c r="O246" s="51">
        <v>0</v>
      </c>
      <c r="P246" s="51">
        <v>0</v>
      </c>
      <c r="Q246" s="51">
        <v>0</v>
      </c>
      <c r="R246" s="52">
        <v>0</v>
      </c>
      <c r="S246" s="53">
        <f t="shared" si="177"/>
        <v>29.13952443406723</v>
      </c>
      <c r="U246" s="30" t="s">
        <v>54</v>
      </c>
      <c r="V246" s="88">
        <v>28.519380236911278</v>
      </c>
      <c r="W246" s="88">
        <v>0</v>
      </c>
      <c r="X246" s="88">
        <v>0</v>
      </c>
      <c r="Y246" s="88">
        <v>0.13886722377332653</v>
      </c>
      <c r="Z246" s="88">
        <v>0.47584069145238317</v>
      </c>
      <c r="AA246" s="88">
        <v>0</v>
      </c>
      <c r="AB246" s="88">
        <v>0</v>
      </c>
      <c r="AC246" s="89">
        <v>5.436281930239633E-3</v>
      </c>
      <c r="AD246" s="88">
        <v>3.0063651286951353E-3</v>
      </c>
      <c r="AE246" s="88">
        <v>0</v>
      </c>
      <c r="AF246" s="88">
        <v>0</v>
      </c>
      <c r="AG246" s="88">
        <v>2.4299168015444982E-3</v>
      </c>
      <c r="AH246" s="88">
        <v>0</v>
      </c>
      <c r="AI246" s="90">
        <f t="shared" si="178"/>
        <v>29.13952443406723</v>
      </c>
      <c r="AS246"/>
    </row>
    <row r="247" spans="1:45" ht="15">
      <c r="A247" s="9" t="s">
        <v>55</v>
      </c>
      <c r="B247" s="45">
        <v>0</v>
      </c>
      <c r="C247" s="45">
        <v>0</v>
      </c>
      <c r="D247" s="45">
        <v>0</v>
      </c>
      <c r="E247" s="45">
        <v>0.70781583852238283</v>
      </c>
      <c r="F247" s="400"/>
      <c r="G247" s="45">
        <v>0</v>
      </c>
      <c r="H247" s="54">
        <v>0</v>
      </c>
      <c r="I247" s="44">
        <f t="shared" si="176"/>
        <v>0.70781583852238283</v>
      </c>
      <c r="J247" s="5"/>
      <c r="K247" s="21" t="s">
        <v>55</v>
      </c>
      <c r="L247" s="45">
        <v>0</v>
      </c>
      <c r="M247" s="45">
        <v>0</v>
      </c>
      <c r="N247" s="45">
        <v>0</v>
      </c>
      <c r="O247" s="45">
        <v>0.70781583852238283</v>
      </c>
      <c r="P247" s="45">
        <v>131.80418409210841</v>
      </c>
      <c r="Q247" s="45">
        <v>0</v>
      </c>
      <c r="R247" s="46">
        <v>0</v>
      </c>
      <c r="S247" s="47">
        <f t="shared" si="177"/>
        <v>132.51199993063079</v>
      </c>
      <c r="U247" s="31" t="s">
        <v>55</v>
      </c>
      <c r="V247" s="84">
        <v>0</v>
      </c>
      <c r="W247" s="84">
        <v>0</v>
      </c>
      <c r="X247" s="84">
        <v>0</v>
      </c>
      <c r="Y247" s="84">
        <v>0</v>
      </c>
      <c r="Z247" s="84">
        <v>0</v>
      </c>
      <c r="AA247" s="84">
        <v>0.70781583852238283</v>
      </c>
      <c r="AB247" s="84">
        <v>131.80418409210841</v>
      </c>
      <c r="AC247" s="85">
        <v>0</v>
      </c>
      <c r="AD247" s="84">
        <v>0</v>
      </c>
      <c r="AE247" s="84">
        <v>0</v>
      </c>
      <c r="AF247" s="84">
        <v>0</v>
      </c>
      <c r="AG247" s="84">
        <v>0</v>
      </c>
      <c r="AH247" s="84">
        <v>0</v>
      </c>
      <c r="AI247" s="87">
        <f t="shared" si="178"/>
        <v>132.51199993063079</v>
      </c>
      <c r="AS247"/>
    </row>
    <row r="248" spans="1:45" ht="15">
      <c r="A248" s="8" t="s">
        <v>12</v>
      </c>
      <c r="B248" s="48">
        <v>0</v>
      </c>
      <c r="C248" s="48">
        <v>0</v>
      </c>
      <c r="D248" s="48">
        <v>0</v>
      </c>
      <c r="E248" s="48">
        <v>0.1006536033451373</v>
      </c>
      <c r="F248" s="400"/>
      <c r="G248" s="48">
        <v>0</v>
      </c>
      <c r="H248" s="49">
        <v>0</v>
      </c>
      <c r="I248" s="50">
        <f t="shared" si="176"/>
        <v>0.1006536033451373</v>
      </c>
      <c r="J248" s="5"/>
      <c r="K248" s="20" t="s">
        <v>12</v>
      </c>
      <c r="L248" s="51">
        <v>0</v>
      </c>
      <c r="M248" s="51">
        <v>0</v>
      </c>
      <c r="N248" s="51">
        <v>0</v>
      </c>
      <c r="O248" s="51">
        <v>0.1006536033451373</v>
      </c>
      <c r="P248" s="51">
        <v>23.487117683279909</v>
      </c>
      <c r="Q248" s="51">
        <v>0</v>
      </c>
      <c r="R248" s="52">
        <v>0</v>
      </c>
      <c r="S248" s="53">
        <f t="shared" si="177"/>
        <v>23.587771286625046</v>
      </c>
      <c r="U248" s="30" t="s">
        <v>12</v>
      </c>
      <c r="V248" s="88">
        <v>0</v>
      </c>
      <c r="W248" s="88">
        <v>0</v>
      </c>
      <c r="X248" s="88">
        <v>0</v>
      </c>
      <c r="Y248" s="88">
        <v>0</v>
      </c>
      <c r="Z248" s="88">
        <v>0</v>
      </c>
      <c r="AA248" s="88">
        <v>0.1006536033451373</v>
      </c>
      <c r="AB248" s="88">
        <v>23.487117683279909</v>
      </c>
      <c r="AC248" s="89">
        <v>0</v>
      </c>
      <c r="AD248" s="88">
        <v>0</v>
      </c>
      <c r="AE248" s="88">
        <v>0</v>
      </c>
      <c r="AF248" s="88">
        <v>0</v>
      </c>
      <c r="AG248" s="88">
        <v>0</v>
      </c>
      <c r="AH248" s="88">
        <v>0</v>
      </c>
      <c r="AI248" s="90">
        <f t="shared" si="178"/>
        <v>23.587771286625046</v>
      </c>
      <c r="AS248"/>
    </row>
    <row r="249" spans="1:45" ht="15">
      <c r="A249" s="9" t="s">
        <v>56</v>
      </c>
      <c r="B249" s="45">
        <v>0</v>
      </c>
      <c r="C249" s="45">
        <v>0</v>
      </c>
      <c r="D249" s="45">
        <v>6.2449403256682336E-2</v>
      </c>
      <c r="E249" s="45">
        <v>0</v>
      </c>
      <c r="F249" s="400"/>
      <c r="G249" s="45">
        <v>0</v>
      </c>
      <c r="H249" s="54">
        <v>0</v>
      </c>
      <c r="I249" s="44">
        <f t="shared" si="176"/>
        <v>6.2449403256682336E-2</v>
      </c>
      <c r="J249" s="5"/>
      <c r="K249" s="21" t="s">
        <v>56</v>
      </c>
      <c r="L249" s="45">
        <v>0</v>
      </c>
      <c r="M249" s="45">
        <v>0</v>
      </c>
      <c r="N249" s="45">
        <v>6.2449403256682336E-2</v>
      </c>
      <c r="O249" s="45">
        <v>0</v>
      </c>
      <c r="P249" s="45">
        <v>0</v>
      </c>
      <c r="Q249" s="45">
        <v>0</v>
      </c>
      <c r="R249" s="46">
        <v>0</v>
      </c>
      <c r="S249" s="47">
        <f t="shared" si="177"/>
        <v>6.2449403256682336E-2</v>
      </c>
      <c r="U249" s="31" t="s">
        <v>56</v>
      </c>
      <c r="V249" s="84">
        <v>0</v>
      </c>
      <c r="W249" s="84">
        <v>0</v>
      </c>
      <c r="X249" s="84">
        <v>0</v>
      </c>
      <c r="Y249" s="84">
        <v>0</v>
      </c>
      <c r="Z249" s="84">
        <v>6.2449403256682336E-2</v>
      </c>
      <c r="AA249" s="84">
        <v>0</v>
      </c>
      <c r="AB249" s="84">
        <v>0</v>
      </c>
      <c r="AC249" s="85">
        <v>0</v>
      </c>
      <c r="AD249" s="84">
        <v>0</v>
      </c>
      <c r="AE249" s="84">
        <v>0</v>
      </c>
      <c r="AF249" s="84">
        <v>0</v>
      </c>
      <c r="AG249" s="84">
        <v>0</v>
      </c>
      <c r="AH249" s="84">
        <v>0</v>
      </c>
      <c r="AI249" s="87">
        <f t="shared" si="178"/>
        <v>6.2449403256682336E-2</v>
      </c>
      <c r="AS249"/>
    </row>
    <row r="250" spans="1:45" ht="15">
      <c r="A250" s="8" t="s">
        <v>17</v>
      </c>
      <c r="B250" s="48">
        <v>4.7127810397719756</v>
      </c>
      <c r="C250" s="48">
        <v>0.22573332858239445</v>
      </c>
      <c r="D250" s="48">
        <v>2.3136717277128955</v>
      </c>
      <c r="E250" s="48">
        <v>8.7827724055002838E-3</v>
      </c>
      <c r="F250" s="400"/>
      <c r="G250" s="48">
        <v>0</v>
      </c>
      <c r="H250" s="49">
        <v>0</v>
      </c>
      <c r="I250" s="50">
        <f t="shared" si="176"/>
        <v>7.2609688684727658</v>
      </c>
      <c r="J250" s="5"/>
      <c r="K250" s="20" t="s">
        <v>17</v>
      </c>
      <c r="L250" s="51">
        <v>4.7127810397719756</v>
      </c>
      <c r="M250" s="51">
        <v>0.22573332858239445</v>
      </c>
      <c r="N250" s="51">
        <v>2.3136717277128955</v>
      </c>
      <c r="O250" s="51">
        <v>8.7827724055002838E-3</v>
      </c>
      <c r="P250" s="51">
        <v>0</v>
      </c>
      <c r="Q250" s="51">
        <v>0</v>
      </c>
      <c r="R250" s="52">
        <v>0</v>
      </c>
      <c r="S250" s="53">
        <f t="shared" si="177"/>
        <v>7.2609688684727658</v>
      </c>
      <c r="U250" s="30" t="s">
        <v>17</v>
      </c>
      <c r="V250" s="88">
        <v>4.708698268869739</v>
      </c>
      <c r="W250" s="88">
        <v>0</v>
      </c>
      <c r="X250" s="88">
        <v>0</v>
      </c>
      <c r="Y250" s="88">
        <v>0.22573332858239445</v>
      </c>
      <c r="Z250" s="88">
        <v>2.3136717277128955</v>
      </c>
      <c r="AA250" s="88">
        <v>0</v>
      </c>
      <c r="AB250" s="88">
        <v>0</v>
      </c>
      <c r="AC250" s="89">
        <v>1.2865543307737115E-2</v>
      </c>
      <c r="AD250" s="88">
        <v>4.0827709022368307E-3</v>
      </c>
      <c r="AE250" s="88">
        <v>0</v>
      </c>
      <c r="AF250" s="88">
        <v>0</v>
      </c>
      <c r="AG250" s="88">
        <v>0</v>
      </c>
      <c r="AH250" s="88">
        <v>8.7827724055002838E-3</v>
      </c>
      <c r="AI250" s="90">
        <f t="shared" si="178"/>
        <v>7.2609688684727658</v>
      </c>
      <c r="AS250"/>
    </row>
    <row r="251" spans="1:45" ht="15">
      <c r="A251" s="9" t="s">
        <v>141</v>
      </c>
      <c r="B251" s="45">
        <v>231.89111938746726</v>
      </c>
      <c r="C251" s="45">
        <v>6.8009474603398656</v>
      </c>
      <c r="D251" s="45">
        <v>159.88254305520417</v>
      </c>
      <c r="E251" s="45">
        <v>0.93751587809792325</v>
      </c>
      <c r="F251" s="400"/>
      <c r="G251" s="45">
        <v>0</v>
      </c>
      <c r="H251" s="54">
        <v>0</v>
      </c>
      <c r="I251" s="44">
        <f t="shared" si="176"/>
        <v>399.51212578110921</v>
      </c>
      <c r="J251" s="5"/>
      <c r="K251" s="21" t="s">
        <v>141</v>
      </c>
      <c r="L251" s="45">
        <v>231.89111938746726</v>
      </c>
      <c r="M251" s="45">
        <v>6.8009474603398656</v>
      </c>
      <c r="N251" s="45">
        <v>159.88254305520417</v>
      </c>
      <c r="O251" s="45">
        <v>0.93751587809792325</v>
      </c>
      <c r="P251" s="45">
        <v>0</v>
      </c>
      <c r="Q251" s="45">
        <v>0</v>
      </c>
      <c r="R251" s="46">
        <v>0</v>
      </c>
      <c r="S251" s="47">
        <f t="shared" si="177"/>
        <v>399.51212578110921</v>
      </c>
      <c r="U251" s="31" t="s">
        <v>141</v>
      </c>
      <c r="V251" s="84">
        <v>225.42994565906361</v>
      </c>
      <c r="W251" s="84">
        <v>0</v>
      </c>
      <c r="X251" s="84">
        <v>0</v>
      </c>
      <c r="Y251" s="84">
        <v>6.8009474603398656</v>
      </c>
      <c r="Z251" s="84">
        <v>159.71779224334145</v>
      </c>
      <c r="AA251" s="84">
        <v>0.93751587809792325</v>
      </c>
      <c r="AB251" s="84">
        <v>0</v>
      </c>
      <c r="AC251" s="85">
        <v>6.6259245402663671</v>
      </c>
      <c r="AD251" s="84">
        <v>6.4611737284036623</v>
      </c>
      <c r="AE251" s="84">
        <v>0</v>
      </c>
      <c r="AF251" s="84">
        <v>0</v>
      </c>
      <c r="AG251" s="84">
        <v>0.16475081186270552</v>
      </c>
      <c r="AH251" s="84">
        <v>0</v>
      </c>
      <c r="AI251" s="87">
        <f t="shared" si="178"/>
        <v>399.51212578110921</v>
      </c>
      <c r="AS251"/>
    </row>
    <row r="252" spans="1:45" ht="15">
      <c r="A252" s="8" t="s">
        <v>25</v>
      </c>
      <c r="B252" s="48">
        <v>97.731986294035877</v>
      </c>
      <c r="C252" s="48">
        <v>4.2981391527769874</v>
      </c>
      <c r="D252" s="48">
        <v>70.20430070693314</v>
      </c>
      <c r="E252" s="48">
        <v>467.69650639756856</v>
      </c>
      <c r="F252" s="400"/>
      <c r="G252" s="48">
        <v>73.113646453831834</v>
      </c>
      <c r="H252" s="49">
        <v>10.962039867628645</v>
      </c>
      <c r="I252" s="50">
        <f t="shared" si="176"/>
        <v>724.00661887277499</v>
      </c>
      <c r="J252" s="5"/>
      <c r="K252" s="20" t="s">
        <v>25</v>
      </c>
      <c r="L252" s="51">
        <v>97.731986294035877</v>
      </c>
      <c r="M252" s="51">
        <v>4.2981391527769874</v>
      </c>
      <c r="N252" s="51">
        <v>70.20430070693314</v>
      </c>
      <c r="O252" s="51">
        <v>467.69650639756856</v>
      </c>
      <c r="P252" s="51">
        <v>0.12145309006862449</v>
      </c>
      <c r="Q252" s="51">
        <v>73.113646453831834</v>
      </c>
      <c r="R252" s="52">
        <v>10.962039867628645</v>
      </c>
      <c r="S252" s="53">
        <f t="shared" si="177"/>
        <v>724.12807196284359</v>
      </c>
      <c r="U252" s="30" t="s">
        <v>25</v>
      </c>
      <c r="V252" s="88">
        <v>3.6188106034544663</v>
      </c>
      <c r="W252" s="88">
        <v>36.357437655971104</v>
      </c>
      <c r="X252" s="88">
        <v>73.113646453831834</v>
      </c>
      <c r="Y252" s="88">
        <v>4.2981391527769874</v>
      </c>
      <c r="Z252" s="88">
        <v>69.404381303920218</v>
      </c>
      <c r="AA252" s="88">
        <v>433.78871291301806</v>
      </c>
      <c r="AB252" s="88">
        <v>0.12145309006862449</v>
      </c>
      <c r="AC252" s="89">
        <v>103.42549078980241</v>
      </c>
      <c r="AD252" s="88">
        <v>57.75573803461031</v>
      </c>
      <c r="AE252" s="88">
        <v>32.373368102142997</v>
      </c>
      <c r="AF252" s="88">
        <v>10.962039867628645</v>
      </c>
      <c r="AG252" s="88">
        <v>0.79991940301292663</v>
      </c>
      <c r="AH252" s="88">
        <v>1.5344253824074847</v>
      </c>
      <c r="AI252" s="90">
        <f t="shared" si="178"/>
        <v>724.12807196284371</v>
      </c>
      <c r="AS252"/>
    </row>
    <row r="253" spans="1:45" ht="15">
      <c r="A253" s="9" t="s">
        <v>24</v>
      </c>
      <c r="B253" s="45">
        <v>11.432398251896133</v>
      </c>
      <c r="C253" s="45">
        <v>0</v>
      </c>
      <c r="D253" s="45">
        <v>0.2100811737689543</v>
      </c>
      <c r="E253" s="45">
        <v>0</v>
      </c>
      <c r="F253" s="400"/>
      <c r="G253" s="45">
        <v>0</v>
      </c>
      <c r="H253" s="54">
        <v>0</v>
      </c>
      <c r="I253" s="44">
        <f t="shared" si="176"/>
        <v>11.642479425665087</v>
      </c>
      <c r="J253" s="5"/>
      <c r="K253" s="21" t="s">
        <v>24</v>
      </c>
      <c r="L253" s="45">
        <v>11.432398251896133</v>
      </c>
      <c r="M253" s="45">
        <v>0</v>
      </c>
      <c r="N253" s="45">
        <v>0.2100811737689543</v>
      </c>
      <c r="O253" s="45">
        <v>0</v>
      </c>
      <c r="P253" s="45">
        <v>0</v>
      </c>
      <c r="Q253" s="45">
        <v>0</v>
      </c>
      <c r="R253" s="46">
        <v>0</v>
      </c>
      <c r="S253" s="47">
        <f t="shared" si="177"/>
        <v>11.642479425665087</v>
      </c>
      <c r="U253" s="31" t="s">
        <v>24</v>
      </c>
      <c r="V253" s="84">
        <v>11.34068865355694</v>
      </c>
      <c r="W253" s="84">
        <v>0</v>
      </c>
      <c r="X253" s="84">
        <v>0</v>
      </c>
      <c r="Y253" s="84">
        <v>0</v>
      </c>
      <c r="Z253" s="84">
        <v>0.2100811737689543</v>
      </c>
      <c r="AA253" s="84">
        <v>0</v>
      </c>
      <c r="AB253" s="84">
        <v>0</v>
      </c>
      <c r="AC253" s="85">
        <v>9.1709598339193066E-2</v>
      </c>
      <c r="AD253" s="84">
        <v>9.1709598339193066E-2</v>
      </c>
      <c r="AE253" s="84">
        <v>0</v>
      </c>
      <c r="AF253" s="84">
        <v>0</v>
      </c>
      <c r="AG253" s="84">
        <v>0</v>
      </c>
      <c r="AH253" s="84">
        <v>0</v>
      </c>
      <c r="AI253" s="87">
        <f t="shared" si="178"/>
        <v>11.642479425665087</v>
      </c>
      <c r="AS253"/>
    </row>
    <row r="254" spans="1:45" ht="15">
      <c r="A254" s="8" t="s">
        <v>57</v>
      </c>
      <c r="B254" s="48">
        <v>0.55480455157450825</v>
      </c>
      <c r="C254" s="48">
        <v>0.94087988385573829</v>
      </c>
      <c r="D254" s="48">
        <v>1.7158903656943554</v>
      </c>
      <c r="E254" s="48">
        <v>0</v>
      </c>
      <c r="F254" s="400"/>
      <c r="G254" s="48">
        <v>0</v>
      </c>
      <c r="H254" s="49">
        <v>0</v>
      </c>
      <c r="I254" s="50">
        <f t="shared" si="176"/>
        <v>3.2115748011246019</v>
      </c>
      <c r="J254" s="5"/>
      <c r="K254" s="20" t="s">
        <v>57</v>
      </c>
      <c r="L254" s="51">
        <v>0.55480455157450825</v>
      </c>
      <c r="M254" s="51">
        <v>0.94087988385573829</v>
      </c>
      <c r="N254" s="51">
        <v>1.7158903656943554</v>
      </c>
      <c r="O254" s="51">
        <v>0</v>
      </c>
      <c r="P254" s="51">
        <v>0</v>
      </c>
      <c r="Q254" s="51">
        <v>0</v>
      </c>
      <c r="R254" s="52">
        <v>0</v>
      </c>
      <c r="S254" s="53">
        <f t="shared" si="177"/>
        <v>3.2115748011246019</v>
      </c>
      <c r="U254" s="30" t="s">
        <v>57</v>
      </c>
      <c r="V254" s="88">
        <v>0.55480455157450825</v>
      </c>
      <c r="W254" s="88">
        <v>0</v>
      </c>
      <c r="X254" s="88">
        <v>0</v>
      </c>
      <c r="Y254" s="88">
        <v>0.94087988385573829</v>
      </c>
      <c r="Z254" s="88">
        <v>1.7158903656943554</v>
      </c>
      <c r="AA254" s="88">
        <v>0</v>
      </c>
      <c r="AB254" s="88">
        <v>0</v>
      </c>
      <c r="AC254" s="89">
        <v>0</v>
      </c>
      <c r="AD254" s="88">
        <v>0</v>
      </c>
      <c r="AE254" s="88">
        <v>0</v>
      </c>
      <c r="AF254" s="88">
        <v>0</v>
      </c>
      <c r="AG254" s="88">
        <v>0</v>
      </c>
      <c r="AH254" s="88">
        <v>0</v>
      </c>
      <c r="AI254" s="90">
        <f t="shared" si="178"/>
        <v>3.2115748011246019</v>
      </c>
      <c r="AS254"/>
    </row>
    <row r="255" spans="1:45" ht="15">
      <c r="A255" s="9" t="s">
        <v>22</v>
      </c>
      <c r="B255" s="45">
        <v>1.2299231990625334</v>
      </c>
      <c r="C255" s="45">
        <v>0</v>
      </c>
      <c r="D255" s="45">
        <v>46.293157575992062</v>
      </c>
      <c r="E255" s="45">
        <v>0</v>
      </c>
      <c r="F255" s="400"/>
      <c r="G255" s="45">
        <v>0</v>
      </c>
      <c r="H255" s="54">
        <v>0</v>
      </c>
      <c r="I255" s="44">
        <f t="shared" si="176"/>
        <v>47.523080775054595</v>
      </c>
      <c r="J255" s="5"/>
      <c r="K255" s="21" t="s">
        <v>22</v>
      </c>
      <c r="L255" s="45">
        <v>1.2299231990625334</v>
      </c>
      <c r="M255" s="45">
        <v>0</v>
      </c>
      <c r="N255" s="45">
        <v>46.293157575992062</v>
      </c>
      <c r="O255" s="45">
        <v>0</v>
      </c>
      <c r="P255" s="45">
        <v>0.61650387895666747</v>
      </c>
      <c r="Q255" s="45">
        <v>0</v>
      </c>
      <c r="R255" s="46">
        <v>0</v>
      </c>
      <c r="S255" s="47">
        <f t="shared" si="177"/>
        <v>48.139584654011266</v>
      </c>
      <c r="U255" s="31" t="s">
        <v>22</v>
      </c>
      <c r="V255" s="84">
        <v>1.2299231990625334</v>
      </c>
      <c r="W255" s="84">
        <v>0</v>
      </c>
      <c r="X255" s="84">
        <v>0</v>
      </c>
      <c r="Y255" s="84">
        <v>0</v>
      </c>
      <c r="Z255" s="84">
        <v>46.277346725707702</v>
      </c>
      <c r="AA255" s="84">
        <v>0</v>
      </c>
      <c r="AB255" s="84">
        <v>0.61650387895666747</v>
      </c>
      <c r="AC255" s="85">
        <v>1.5810850284357907E-2</v>
      </c>
      <c r="AD255" s="84">
        <v>0</v>
      </c>
      <c r="AE255" s="84">
        <v>0</v>
      </c>
      <c r="AF255" s="84">
        <v>0</v>
      </c>
      <c r="AG255" s="84">
        <v>1.5810850284357907E-2</v>
      </c>
      <c r="AH255" s="84">
        <v>0</v>
      </c>
      <c r="AI255" s="87">
        <f t="shared" si="178"/>
        <v>48.139584654011266</v>
      </c>
      <c r="AS255"/>
    </row>
    <row r="256" spans="1:45" ht="15">
      <c r="A256" s="8" t="s">
        <v>21</v>
      </c>
      <c r="B256" s="48">
        <v>0</v>
      </c>
      <c r="C256" s="48">
        <v>0</v>
      </c>
      <c r="D256" s="48">
        <v>0</v>
      </c>
      <c r="E256" s="48">
        <v>0</v>
      </c>
      <c r="F256" s="400"/>
      <c r="G256" s="48">
        <v>0</v>
      </c>
      <c r="H256" s="49">
        <v>0</v>
      </c>
      <c r="I256" s="50">
        <f t="shared" si="176"/>
        <v>0</v>
      </c>
      <c r="J256" s="5"/>
      <c r="K256" s="20" t="s">
        <v>21</v>
      </c>
      <c r="L256" s="51">
        <v>0</v>
      </c>
      <c r="M256" s="51">
        <v>0</v>
      </c>
      <c r="N256" s="51">
        <v>0</v>
      </c>
      <c r="O256" s="51">
        <v>0</v>
      </c>
      <c r="P256" s="51">
        <v>0</v>
      </c>
      <c r="Q256" s="51">
        <v>0</v>
      </c>
      <c r="R256" s="52">
        <v>0</v>
      </c>
      <c r="S256" s="53">
        <f t="shared" si="177"/>
        <v>0</v>
      </c>
      <c r="U256" s="30" t="s">
        <v>58</v>
      </c>
      <c r="V256" s="88">
        <v>0</v>
      </c>
      <c r="W256" s="88">
        <v>0</v>
      </c>
      <c r="X256" s="88">
        <v>0</v>
      </c>
      <c r="Y256" s="88">
        <v>0</v>
      </c>
      <c r="Z256" s="88">
        <v>0</v>
      </c>
      <c r="AA256" s="88">
        <v>0</v>
      </c>
      <c r="AB256" s="88">
        <v>0</v>
      </c>
      <c r="AC256" s="89">
        <v>0</v>
      </c>
      <c r="AD256" s="88">
        <v>0</v>
      </c>
      <c r="AE256" s="88">
        <v>0</v>
      </c>
      <c r="AF256" s="88">
        <v>0</v>
      </c>
      <c r="AG256" s="88">
        <v>0</v>
      </c>
      <c r="AH256" s="88">
        <v>0</v>
      </c>
      <c r="AI256" s="90">
        <f t="shared" si="178"/>
        <v>0</v>
      </c>
      <c r="AS256"/>
    </row>
    <row r="257" spans="1:45" ht="15">
      <c r="A257" s="10" t="s">
        <v>61</v>
      </c>
      <c r="B257" s="45">
        <v>6.4799999999999995</v>
      </c>
      <c r="C257" s="45">
        <v>0</v>
      </c>
      <c r="D257" s="45">
        <v>0</v>
      </c>
      <c r="E257" s="45">
        <v>0</v>
      </c>
      <c r="F257" s="400"/>
      <c r="G257" s="45">
        <v>0</v>
      </c>
      <c r="H257" s="54">
        <v>0</v>
      </c>
      <c r="I257" s="44">
        <f t="shared" si="176"/>
        <v>6.4799999999999995</v>
      </c>
      <c r="J257" s="5"/>
      <c r="K257" s="22" t="s">
        <v>61</v>
      </c>
      <c r="L257" s="45">
        <v>6.4799999999999995</v>
      </c>
      <c r="M257" s="45">
        <v>0</v>
      </c>
      <c r="N257" s="45">
        <v>0</v>
      </c>
      <c r="O257" s="45">
        <v>0</v>
      </c>
      <c r="P257" s="45">
        <v>0</v>
      </c>
      <c r="Q257" s="45">
        <v>0</v>
      </c>
      <c r="R257" s="46">
        <v>0</v>
      </c>
      <c r="S257" s="47">
        <f t="shared" si="177"/>
        <v>6.4799999999999995</v>
      </c>
      <c r="U257" s="32" t="s">
        <v>59</v>
      </c>
      <c r="V257" s="84">
        <v>6.4799999999999995</v>
      </c>
      <c r="W257" s="84">
        <v>0</v>
      </c>
      <c r="X257" s="84">
        <v>0</v>
      </c>
      <c r="Y257" s="84">
        <v>0</v>
      </c>
      <c r="Z257" s="84">
        <v>0</v>
      </c>
      <c r="AA257" s="84">
        <v>0</v>
      </c>
      <c r="AB257" s="84">
        <v>0</v>
      </c>
      <c r="AC257" s="85">
        <v>0</v>
      </c>
      <c r="AD257" s="86">
        <v>0</v>
      </c>
      <c r="AE257" s="86">
        <v>0</v>
      </c>
      <c r="AF257" s="86">
        <v>0</v>
      </c>
      <c r="AG257" s="86">
        <v>0</v>
      </c>
      <c r="AH257" s="86">
        <v>0</v>
      </c>
      <c r="AI257" s="87">
        <f t="shared" si="178"/>
        <v>6.4799999999999995</v>
      </c>
      <c r="AS257"/>
    </row>
    <row r="258" spans="1:45">
      <c r="A258" s="11" t="s">
        <v>23</v>
      </c>
      <c r="B258" s="55">
        <v>6.4799999999999995</v>
      </c>
      <c r="C258" s="55">
        <v>0</v>
      </c>
      <c r="D258" s="55">
        <v>0</v>
      </c>
      <c r="E258" s="55">
        <v>0</v>
      </c>
      <c r="F258" s="400"/>
      <c r="G258" s="55">
        <v>0</v>
      </c>
      <c r="H258" s="56">
        <v>0</v>
      </c>
      <c r="I258" s="57">
        <f t="shared" si="176"/>
        <v>6.4799999999999995</v>
      </c>
      <c r="J258" s="5"/>
      <c r="K258" s="23" t="s">
        <v>23</v>
      </c>
      <c r="L258" s="58">
        <v>6.4799999999999995</v>
      </c>
      <c r="M258" s="58">
        <v>0</v>
      </c>
      <c r="N258" s="58">
        <v>0</v>
      </c>
      <c r="O258" s="58">
        <v>0</v>
      </c>
      <c r="P258" s="58">
        <v>0</v>
      </c>
      <c r="Q258" s="58">
        <v>0</v>
      </c>
      <c r="R258" s="59">
        <v>0</v>
      </c>
      <c r="S258" s="60">
        <f t="shared" si="177"/>
        <v>6.4799999999999995</v>
      </c>
      <c r="U258" s="33" t="s">
        <v>62</v>
      </c>
      <c r="V258" s="91">
        <v>6.4799999999999995</v>
      </c>
      <c r="W258" s="91">
        <v>0</v>
      </c>
      <c r="X258" s="91">
        <v>0</v>
      </c>
      <c r="Y258" s="91">
        <v>0</v>
      </c>
      <c r="Z258" s="91">
        <v>0</v>
      </c>
      <c r="AA258" s="91">
        <v>0</v>
      </c>
      <c r="AB258" s="91">
        <v>0</v>
      </c>
      <c r="AC258" s="91">
        <v>0</v>
      </c>
      <c r="AD258" s="91">
        <v>0</v>
      </c>
      <c r="AE258" s="91">
        <v>0</v>
      </c>
      <c r="AF258" s="91">
        <v>0</v>
      </c>
      <c r="AG258" s="91">
        <v>0</v>
      </c>
      <c r="AH258" s="92">
        <v>0</v>
      </c>
      <c r="AI258" s="93">
        <f t="shared" si="178"/>
        <v>6.4799999999999995</v>
      </c>
      <c r="AS258"/>
    </row>
    <row r="259" spans="1:45">
      <c r="A259" s="12" t="s">
        <v>19</v>
      </c>
      <c r="B259" s="61">
        <v>0</v>
      </c>
      <c r="C259" s="61">
        <v>0</v>
      </c>
      <c r="D259" s="61">
        <v>0</v>
      </c>
      <c r="E259" s="61">
        <v>0</v>
      </c>
      <c r="F259" s="400"/>
      <c r="G259" s="61">
        <v>0</v>
      </c>
      <c r="H259" s="62">
        <v>0</v>
      </c>
      <c r="I259" s="63">
        <f t="shared" si="176"/>
        <v>0</v>
      </c>
      <c r="J259" s="5"/>
      <c r="K259" s="24" t="s">
        <v>19</v>
      </c>
      <c r="L259" s="61">
        <v>0</v>
      </c>
      <c r="M259" s="61">
        <v>0</v>
      </c>
      <c r="N259" s="61">
        <v>0</v>
      </c>
      <c r="O259" s="61">
        <v>0</v>
      </c>
      <c r="P259" s="61">
        <v>0</v>
      </c>
      <c r="Q259" s="61">
        <v>0</v>
      </c>
      <c r="R259" s="64">
        <v>0</v>
      </c>
      <c r="S259" s="65">
        <f t="shared" si="177"/>
        <v>0</v>
      </c>
      <c r="U259" s="34" t="s">
        <v>19</v>
      </c>
      <c r="V259" s="94">
        <v>0</v>
      </c>
      <c r="W259" s="94">
        <v>0</v>
      </c>
      <c r="X259" s="94">
        <v>0</v>
      </c>
      <c r="Y259" s="94">
        <v>0</v>
      </c>
      <c r="Z259" s="94">
        <v>0</v>
      </c>
      <c r="AA259" s="94">
        <v>0</v>
      </c>
      <c r="AB259" s="94">
        <v>0</v>
      </c>
      <c r="AC259" s="94">
        <v>0</v>
      </c>
      <c r="AD259" s="95">
        <v>0</v>
      </c>
      <c r="AE259" s="95">
        <v>0</v>
      </c>
      <c r="AF259" s="95">
        <v>0</v>
      </c>
      <c r="AG259" s="95">
        <v>0</v>
      </c>
      <c r="AH259" s="95">
        <v>0</v>
      </c>
      <c r="AI259" s="96">
        <f t="shared" si="178"/>
        <v>0</v>
      </c>
      <c r="AS259"/>
    </row>
    <row r="260" spans="1:45">
      <c r="A260" s="11" t="s">
        <v>20</v>
      </c>
      <c r="B260" s="55">
        <v>0</v>
      </c>
      <c r="C260" s="55">
        <v>0</v>
      </c>
      <c r="D260" s="55">
        <v>0</v>
      </c>
      <c r="E260" s="55">
        <v>0</v>
      </c>
      <c r="F260" s="400"/>
      <c r="G260" s="55">
        <v>0</v>
      </c>
      <c r="H260" s="56">
        <v>0</v>
      </c>
      <c r="I260" s="57">
        <f t="shared" si="176"/>
        <v>0</v>
      </c>
      <c r="J260" s="5"/>
      <c r="K260" s="23" t="s">
        <v>20</v>
      </c>
      <c r="L260" s="58">
        <v>0</v>
      </c>
      <c r="M260" s="58">
        <v>0</v>
      </c>
      <c r="N260" s="58">
        <v>0</v>
      </c>
      <c r="O260" s="58">
        <v>0</v>
      </c>
      <c r="P260" s="58">
        <v>0</v>
      </c>
      <c r="Q260" s="58">
        <v>0</v>
      </c>
      <c r="R260" s="59">
        <v>0</v>
      </c>
      <c r="S260" s="60">
        <f t="shared" si="177"/>
        <v>0</v>
      </c>
      <c r="U260" s="33" t="s">
        <v>20</v>
      </c>
      <c r="V260" s="91">
        <v>0</v>
      </c>
      <c r="W260" s="91">
        <v>0</v>
      </c>
      <c r="X260" s="91">
        <v>0</v>
      </c>
      <c r="Y260" s="91">
        <v>0</v>
      </c>
      <c r="Z260" s="91">
        <v>0</v>
      </c>
      <c r="AA260" s="91">
        <v>0</v>
      </c>
      <c r="AB260" s="91">
        <v>0</v>
      </c>
      <c r="AC260" s="91">
        <v>0</v>
      </c>
      <c r="AD260" s="91">
        <v>0</v>
      </c>
      <c r="AE260" s="91">
        <v>0</v>
      </c>
      <c r="AF260" s="91">
        <v>0</v>
      </c>
      <c r="AG260" s="91">
        <v>0</v>
      </c>
      <c r="AH260" s="92">
        <v>0</v>
      </c>
      <c r="AI260" s="93">
        <f t="shared" si="178"/>
        <v>0</v>
      </c>
      <c r="AS260"/>
    </row>
    <row r="261" spans="1:45" ht="15" thickBot="1">
      <c r="A261" s="13" t="s">
        <v>11</v>
      </c>
      <c r="B261" s="66">
        <v>0</v>
      </c>
      <c r="C261" s="66">
        <v>0</v>
      </c>
      <c r="D261" s="66">
        <v>0</v>
      </c>
      <c r="E261" s="66">
        <v>0</v>
      </c>
      <c r="F261" s="401"/>
      <c r="G261" s="66">
        <v>0</v>
      </c>
      <c r="H261" s="67">
        <v>0</v>
      </c>
      <c r="I261" s="68">
        <f t="shared" si="176"/>
        <v>0</v>
      </c>
      <c r="J261" s="5"/>
      <c r="K261" s="25" t="s">
        <v>11</v>
      </c>
      <c r="L261" s="66">
        <v>0</v>
      </c>
      <c r="M261" s="66">
        <v>0</v>
      </c>
      <c r="N261" s="66">
        <v>0</v>
      </c>
      <c r="O261" s="66">
        <v>0</v>
      </c>
      <c r="P261" s="66">
        <v>0</v>
      </c>
      <c r="Q261" s="66">
        <v>0</v>
      </c>
      <c r="R261" s="69">
        <v>0</v>
      </c>
      <c r="S261" s="70">
        <f t="shared" si="177"/>
        <v>0</v>
      </c>
      <c r="U261" s="34" t="s">
        <v>11</v>
      </c>
      <c r="V261" s="94">
        <v>0</v>
      </c>
      <c r="W261" s="94">
        <v>0</v>
      </c>
      <c r="X261" s="94">
        <v>0</v>
      </c>
      <c r="Y261" s="94">
        <v>0</v>
      </c>
      <c r="Z261" s="94">
        <v>0</v>
      </c>
      <c r="AA261" s="94">
        <v>0</v>
      </c>
      <c r="AB261" s="94">
        <v>0</v>
      </c>
      <c r="AC261" s="94">
        <v>0</v>
      </c>
      <c r="AD261" s="95">
        <v>0</v>
      </c>
      <c r="AE261" s="95">
        <v>0</v>
      </c>
      <c r="AF261" s="95">
        <v>0</v>
      </c>
      <c r="AG261" s="95">
        <v>0</v>
      </c>
      <c r="AH261" s="95">
        <v>0</v>
      </c>
      <c r="AI261" s="96">
        <f t="shared" si="178"/>
        <v>0</v>
      </c>
      <c r="AS261"/>
    </row>
    <row r="262" spans="1:45" ht="15">
      <c r="A262" s="14" t="s">
        <v>26</v>
      </c>
      <c r="B262" s="71">
        <f>SUM(B241:B257)</f>
        <v>450.38770526164421</v>
      </c>
      <c r="C262" s="71">
        <f t="shared" ref="C262:I262" si="179">SUM(C241:C257)</f>
        <v>12.804828913198346</v>
      </c>
      <c r="D262" s="71">
        <f t="shared" si="179"/>
        <v>282.60911874822864</v>
      </c>
      <c r="E262" s="71">
        <f t="shared" si="179"/>
        <v>469.45127448993952</v>
      </c>
      <c r="F262" s="71">
        <f t="shared" si="179"/>
        <v>0</v>
      </c>
      <c r="G262" s="71">
        <f t="shared" si="179"/>
        <v>73.113646453831834</v>
      </c>
      <c r="H262" s="72">
        <f t="shared" si="179"/>
        <v>10.962039867628645</v>
      </c>
      <c r="I262" s="44">
        <f t="shared" si="179"/>
        <v>1299.328613734471</v>
      </c>
      <c r="J262" s="5"/>
      <c r="K262" s="26" t="s">
        <v>26</v>
      </c>
      <c r="L262" s="71">
        <f>SUM(L241:L257)</f>
        <v>450.38770526164421</v>
      </c>
      <c r="M262" s="71">
        <f t="shared" ref="M262:S262" si="180">SUM(M241:M257)</f>
        <v>12.804828913198346</v>
      </c>
      <c r="N262" s="71">
        <f t="shared" si="180"/>
        <v>282.60911874822864</v>
      </c>
      <c r="O262" s="71">
        <f t="shared" si="180"/>
        <v>469.45127448993952</v>
      </c>
      <c r="P262" s="71">
        <f t="shared" si="180"/>
        <v>156.02925874441362</v>
      </c>
      <c r="Q262" s="71">
        <f t="shared" si="180"/>
        <v>73.113646453831834</v>
      </c>
      <c r="R262" s="72">
        <f t="shared" si="180"/>
        <v>10.962039867628645</v>
      </c>
      <c r="S262" s="73">
        <f t="shared" si="180"/>
        <v>1455.3578724788849</v>
      </c>
      <c r="U262" s="35" t="s">
        <v>60</v>
      </c>
      <c r="V262" s="97">
        <f>SUM(V241:V257)</f>
        <v>349.60056042898327</v>
      </c>
      <c r="W262" s="97">
        <f t="shared" ref="W262:AH262" si="181">SUM(W241:W257)</f>
        <v>36.357437655971104</v>
      </c>
      <c r="X262" s="97">
        <f t="shared" si="181"/>
        <v>73.113646453831834</v>
      </c>
      <c r="Y262" s="97">
        <f t="shared" si="181"/>
        <v>12.804828913198346</v>
      </c>
      <c r="Z262" s="97">
        <f t="shared" si="181"/>
        <v>281.56787692861434</v>
      </c>
      <c r="AA262" s="97">
        <f t="shared" si="181"/>
        <v>435.53469823298349</v>
      </c>
      <c r="AB262" s="97">
        <f t="shared" si="181"/>
        <v>156.02925874441362</v>
      </c>
      <c r="AC262" s="97">
        <f t="shared" si="181"/>
        <v>110.34956512088876</v>
      </c>
      <c r="AD262" s="98">
        <f t="shared" si="181"/>
        <v>64.429707176689774</v>
      </c>
      <c r="AE262" s="98">
        <f t="shared" si="181"/>
        <v>32.373368102142997</v>
      </c>
      <c r="AF262" s="98">
        <f t="shared" si="181"/>
        <v>10.962039867628645</v>
      </c>
      <c r="AG262" s="98">
        <f t="shared" si="181"/>
        <v>1.0412418196143163</v>
      </c>
      <c r="AH262" s="98">
        <f t="shared" si="181"/>
        <v>1.543208154812985</v>
      </c>
      <c r="AI262" s="99">
        <f>SUM(V262:AC262)</f>
        <v>1455.3578724788849</v>
      </c>
      <c r="AS262"/>
    </row>
    <row r="263" spans="1:45" s="2" customFormat="1" ht="15" thickBot="1">
      <c r="A263" s="15" t="s">
        <v>100</v>
      </c>
      <c r="B263" s="100">
        <f>IF($I262=0,"-",B262/$I262)</f>
        <v>0.34663109893898236</v>
      </c>
      <c r="C263" s="100">
        <f t="shared" ref="C263:H263" si="182">IF($I262=0,"-",C262/$I262)</f>
        <v>9.8549579974193686E-3</v>
      </c>
      <c r="D263" s="100">
        <f t="shared" si="182"/>
        <v>0.21750395993817639</v>
      </c>
      <c r="E263" s="100">
        <f t="shared" si="182"/>
        <v>0.36130296025780889</v>
      </c>
      <c r="F263" s="100">
        <f t="shared" si="182"/>
        <v>0</v>
      </c>
      <c r="G263" s="100">
        <f t="shared" si="182"/>
        <v>5.6270327368295174E-2</v>
      </c>
      <c r="H263" s="101">
        <f t="shared" si="182"/>
        <v>8.4366954993179526E-3</v>
      </c>
      <c r="I263" s="102">
        <f>SUM(B263:H263)</f>
        <v>1.0000000000000002</v>
      </c>
      <c r="J263"/>
      <c r="K263" s="27" t="s">
        <v>100</v>
      </c>
      <c r="L263" s="76">
        <f>IF($S262=0,"-",L262/$S262)</f>
        <v>0.30946869754757084</v>
      </c>
      <c r="M263" s="76">
        <f t="shared" ref="M263:R263" si="183">IF($S262=0,"-",M262/$S262)</f>
        <v>8.7984056398362764E-3</v>
      </c>
      <c r="N263" s="76">
        <f t="shared" si="183"/>
        <v>0.19418530939532117</v>
      </c>
      <c r="O263" s="76">
        <f t="shared" si="183"/>
        <v>0.32256758517431289</v>
      </c>
      <c r="P263" s="76">
        <f t="shared" si="183"/>
        <v>0.1072102344687577</v>
      </c>
      <c r="Q263" s="76">
        <f t="shared" si="183"/>
        <v>5.0237572377506486E-2</v>
      </c>
      <c r="R263" s="77">
        <f t="shared" si="183"/>
        <v>7.5321953966945602E-3</v>
      </c>
      <c r="S263" s="78">
        <f>SUM(L263:R263)</f>
        <v>0.99999999999999989</v>
      </c>
      <c r="U263" s="36" t="s">
        <v>100</v>
      </c>
      <c r="V263" s="103">
        <f>+V262/$AI262</f>
        <v>0.24021621557144218</v>
      </c>
      <c r="W263" s="103">
        <f t="shared" ref="W263:AH263" si="184">+W262/$AI262</f>
        <v>2.4981785128934737E-2</v>
      </c>
      <c r="X263" s="103">
        <f t="shared" si="184"/>
        <v>5.0237572377506486E-2</v>
      </c>
      <c r="Y263" s="103">
        <f t="shared" si="184"/>
        <v>8.7984056398362764E-3</v>
      </c>
      <c r="Z263" s="103">
        <f t="shared" si="184"/>
        <v>0.19346985525218263</v>
      </c>
      <c r="AA263" s="103">
        <f t="shared" si="184"/>
        <v>0.29926295550327087</v>
      </c>
      <c r="AB263" s="103">
        <f t="shared" si="184"/>
        <v>0.1072102344687577</v>
      </c>
      <c r="AC263" s="103">
        <f t="shared" si="184"/>
        <v>7.5822976058069022E-2</v>
      </c>
      <c r="AD263" s="103">
        <f t="shared" si="184"/>
        <v>4.427069684719389E-2</v>
      </c>
      <c r="AE263" s="103">
        <f t="shared" si="184"/>
        <v>2.2244266317123788E-2</v>
      </c>
      <c r="AF263" s="103">
        <f t="shared" si="184"/>
        <v>7.5321953966945602E-3</v>
      </c>
      <c r="AG263" s="103">
        <f t="shared" si="184"/>
        <v>7.1545414313854488E-4</v>
      </c>
      <c r="AH263" s="103">
        <f t="shared" si="184"/>
        <v>1.0603633539182128E-3</v>
      </c>
      <c r="AI263" s="104">
        <f>SUM(V263:AC263)</f>
        <v>0.99999999999999978</v>
      </c>
    </row>
    <row r="264" spans="1:45" ht="15" thickBot="1">
      <c r="A264" s="16"/>
      <c r="B264" s="16"/>
      <c r="C264" s="16"/>
      <c r="D264" s="16"/>
      <c r="E264" s="16"/>
      <c r="F264" s="16"/>
      <c r="G264" s="16"/>
      <c r="H264" s="16"/>
      <c r="I264" s="16"/>
      <c r="K264" s="16"/>
      <c r="L264" s="16"/>
      <c r="M264" s="16"/>
      <c r="N264" s="16"/>
      <c r="O264" s="16"/>
      <c r="P264" s="16"/>
      <c r="Q264" s="16"/>
      <c r="R264" s="16"/>
      <c r="S264" s="16"/>
      <c r="AI264" s="5"/>
      <c r="AS264"/>
    </row>
    <row r="265" spans="1:45" ht="28.5">
      <c r="A265" s="431" t="s">
        <v>34</v>
      </c>
      <c r="B265" s="37" t="s">
        <v>0</v>
      </c>
      <c r="C265" s="37" t="s">
        <v>1</v>
      </c>
      <c r="D265" s="37" t="s">
        <v>2</v>
      </c>
      <c r="E265" s="37" t="s">
        <v>3</v>
      </c>
      <c r="F265" s="37" t="s">
        <v>27</v>
      </c>
      <c r="G265" s="37" t="s">
        <v>4</v>
      </c>
      <c r="H265" s="37" t="s">
        <v>5</v>
      </c>
      <c r="I265" s="38" t="s">
        <v>6</v>
      </c>
      <c r="K265" s="381" t="s">
        <v>34</v>
      </c>
      <c r="L265" s="39" t="s">
        <v>0</v>
      </c>
      <c r="M265" s="39" t="s">
        <v>1</v>
      </c>
      <c r="N265" s="39" t="s">
        <v>2</v>
      </c>
      <c r="O265" s="39" t="s">
        <v>3</v>
      </c>
      <c r="P265" s="39" t="s">
        <v>27</v>
      </c>
      <c r="Q265" s="39" t="s">
        <v>4</v>
      </c>
      <c r="R265" s="39" t="s">
        <v>5</v>
      </c>
      <c r="S265" s="40" t="s">
        <v>6</v>
      </c>
      <c r="U265" s="383" t="s">
        <v>34</v>
      </c>
      <c r="V265" s="79" t="s">
        <v>69</v>
      </c>
      <c r="W265" s="79" t="s">
        <v>70</v>
      </c>
      <c r="X265" s="79" t="s">
        <v>4</v>
      </c>
      <c r="Y265" s="79" t="s">
        <v>1</v>
      </c>
      <c r="Z265" s="79" t="s">
        <v>2</v>
      </c>
      <c r="AA265" s="79" t="s">
        <v>3</v>
      </c>
      <c r="AB265" s="79" t="s">
        <v>52</v>
      </c>
      <c r="AC265" s="79" t="s">
        <v>64</v>
      </c>
      <c r="AD265" s="80" t="s">
        <v>72</v>
      </c>
      <c r="AE265" s="80" t="s">
        <v>79</v>
      </c>
      <c r="AF265" s="80" t="s">
        <v>73</v>
      </c>
      <c r="AG265" s="80" t="s">
        <v>80</v>
      </c>
      <c r="AH265" s="80" t="s">
        <v>81</v>
      </c>
      <c r="AI265" s="81" t="s">
        <v>60</v>
      </c>
      <c r="AS265"/>
    </row>
    <row r="266" spans="1:45" ht="15" customHeight="1">
      <c r="A266" s="432" t="s">
        <v>34</v>
      </c>
      <c r="B266" s="372" t="s">
        <v>109</v>
      </c>
      <c r="C266" s="373"/>
      <c r="D266" s="373"/>
      <c r="E266" s="373"/>
      <c r="F266" s="373"/>
      <c r="G266" s="373"/>
      <c r="H266" s="373"/>
      <c r="I266" s="374"/>
      <c r="K266" s="382" t="s">
        <v>34</v>
      </c>
      <c r="L266" s="369" t="s">
        <v>109</v>
      </c>
      <c r="M266" s="370"/>
      <c r="N266" s="370"/>
      <c r="O266" s="370"/>
      <c r="P266" s="370"/>
      <c r="Q266" s="370"/>
      <c r="R266" s="370"/>
      <c r="S266" s="371"/>
      <c r="U266" s="384" t="s">
        <v>34</v>
      </c>
      <c r="V266" s="379" t="s">
        <v>109</v>
      </c>
      <c r="W266" s="379"/>
      <c r="X266" s="379"/>
      <c r="Y266" s="379"/>
      <c r="Z266" s="379"/>
      <c r="AA266" s="379"/>
      <c r="AB266" s="379"/>
      <c r="AC266" s="379"/>
      <c r="AD266" s="379"/>
      <c r="AE266" s="379"/>
      <c r="AF266" s="379"/>
      <c r="AG266" s="379"/>
      <c r="AH266" s="379"/>
      <c r="AI266" s="380"/>
      <c r="AS266"/>
    </row>
    <row r="267" spans="1:45" ht="15">
      <c r="A267" s="7" t="s">
        <v>7</v>
      </c>
      <c r="B267" s="42">
        <v>0</v>
      </c>
      <c r="C267" s="42">
        <v>0</v>
      </c>
      <c r="D267" s="42">
        <v>0</v>
      </c>
      <c r="E267" s="42">
        <v>0</v>
      </c>
      <c r="F267" s="399"/>
      <c r="G267" s="42">
        <v>0</v>
      </c>
      <c r="H267" s="43">
        <v>0</v>
      </c>
      <c r="I267" s="44">
        <f>SUM(B267:H267)</f>
        <v>0</v>
      </c>
      <c r="J267" s="5"/>
      <c r="K267" s="28" t="s">
        <v>7</v>
      </c>
      <c r="L267" s="42">
        <v>0</v>
      </c>
      <c r="M267" s="42">
        <v>0</v>
      </c>
      <c r="N267" s="42">
        <v>0</v>
      </c>
      <c r="O267" s="42">
        <v>0</v>
      </c>
      <c r="P267" s="42">
        <v>0</v>
      </c>
      <c r="Q267" s="42">
        <v>0</v>
      </c>
      <c r="R267" s="82">
        <v>0</v>
      </c>
      <c r="S267" s="83">
        <f>SUM(L267:R267)</f>
        <v>0</v>
      </c>
      <c r="U267" s="29" t="s">
        <v>7</v>
      </c>
      <c r="V267" s="84">
        <v>0</v>
      </c>
      <c r="W267" s="84">
        <v>0</v>
      </c>
      <c r="X267" s="84">
        <v>0</v>
      </c>
      <c r="Y267" s="84">
        <v>0</v>
      </c>
      <c r="Z267" s="84">
        <v>0</v>
      </c>
      <c r="AA267" s="84">
        <v>0</v>
      </c>
      <c r="AB267" s="84">
        <v>0</v>
      </c>
      <c r="AC267" s="85">
        <v>0</v>
      </c>
      <c r="AD267" s="86">
        <v>0</v>
      </c>
      <c r="AE267" s="86">
        <v>0</v>
      </c>
      <c r="AF267" s="86">
        <v>0</v>
      </c>
      <c r="AG267" s="86">
        <v>0</v>
      </c>
      <c r="AH267" s="86">
        <v>0</v>
      </c>
      <c r="AI267" s="87">
        <f>SUM(V267:AC267)</f>
        <v>0</v>
      </c>
      <c r="AS267"/>
    </row>
    <row r="268" spans="1:45" ht="15">
      <c r="A268" s="8" t="s">
        <v>8</v>
      </c>
      <c r="B268" s="48">
        <v>0</v>
      </c>
      <c r="C268" s="48">
        <v>0</v>
      </c>
      <c r="D268" s="48">
        <v>0</v>
      </c>
      <c r="E268" s="48">
        <v>0</v>
      </c>
      <c r="F268" s="400"/>
      <c r="G268" s="48">
        <v>0</v>
      </c>
      <c r="H268" s="49">
        <v>0</v>
      </c>
      <c r="I268" s="50">
        <f t="shared" ref="I268:I287" si="185">SUM(B268:H268)</f>
        <v>0</v>
      </c>
      <c r="J268" s="5"/>
      <c r="K268" s="20" t="s">
        <v>8</v>
      </c>
      <c r="L268" s="51">
        <v>0</v>
      </c>
      <c r="M268" s="51">
        <v>0</v>
      </c>
      <c r="N268" s="51">
        <v>0</v>
      </c>
      <c r="O268" s="51">
        <v>0</v>
      </c>
      <c r="P268" s="51">
        <v>0</v>
      </c>
      <c r="Q268" s="51">
        <v>0</v>
      </c>
      <c r="R268" s="52">
        <v>0</v>
      </c>
      <c r="S268" s="53">
        <f t="shared" ref="S268:S287" si="186">SUM(L268:R268)</f>
        <v>0</v>
      </c>
      <c r="U268" s="30" t="s">
        <v>8</v>
      </c>
      <c r="V268" s="88">
        <v>0</v>
      </c>
      <c r="W268" s="88">
        <v>0</v>
      </c>
      <c r="X268" s="88">
        <v>0</v>
      </c>
      <c r="Y268" s="88">
        <v>0</v>
      </c>
      <c r="Z268" s="88">
        <v>0</v>
      </c>
      <c r="AA268" s="88">
        <v>0</v>
      </c>
      <c r="AB268" s="88">
        <v>0</v>
      </c>
      <c r="AC268" s="89">
        <v>0</v>
      </c>
      <c r="AD268" s="88">
        <v>0</v>
      </c>
      <c r="AE268" s="88">
        <v>0</v>
      </c>
      <c r="AF268" s="88">
        <v>0</v>
      </c>
      <c r="AG268" s="88">
        <v>0</v>
      </c>
      <c r="AH268" s="88">
        <v>0</v>
      </c>
      <c r="AI268" s="90">
        <f t="shared" ref="AI268:AI287" si="187">SUM(V268:AC268)</f>
        <v>0</v>
      </c>
      <c r="AK268">
        <v>466.9</v>
      </c>
      <c r="AS268"/>
    </row>
    <row r="269" spans="1:45" ht="15">
      <c r="A269" s="9" t="s">
        <v>10</v>
      </c>
      <c r="B269" s="45">
        <v>0</v>
      </c>
      <c r="C269" s="45">
        <v>0</v>
      </c>
      <c r="D269" s="45">
        <v>0</v>
      </c>
      <c r="E269" s="45">
        <v>0</v>
      </c>
      <c r="F269" s="400"/>
      <c r="G269" s="45">
        <v>0</v>
      </c>
      <c r="H269" s="54">
        <v>0</v>
      </c>
      <c r="I269" s="44">
        <f t="shared" si="185"/>
        <v>0</v>
      </c>
      <c r="J269" s="5"/>
      <c r="K269" s="21" t="s">
        <v>10</v>
      </c>
      <c r="L269" s="45">
        <v>0</v>
      </c>
      <c r="M269" s="45">
        <v>0</v>
      </c>
      <c r="N269" s="45">
        <v>0</v>
      </c>
      <c r="O269" s="45">
        <v>0</v>
      </c>
      <c r="P269" s="45">
        <v>0</v>
      </c>
      <c r="Q269" s="45">
        <v>0</v>
      </c>
      <c r="R269" s="46">
        <v>0</v>
      </c>
      <c r="S269" s="47">
        <f t="shared" si="186"/>
        <v>0</v>
      </c>
      <c r="U269" s="31" t="s">
        <v>10</v>
      </c>
      <c r="V269" s="84">
        <v>0</v>
      </c>
      <c r="W269" s="84">
        <v>0</v>
      </c>
      <c r="X269" s="84">
        <v>0</v>
      </c>
      <c r="Y269" s="84">
        <v>0</v>
      </c>
      <c r="Z269" s="84">
        <v>0</v>
      </c>
      <c r="AA269" s="84">
        <v>0</v>
      </c>
      <c r="AB269" s="84">
        <v>0</v>
      </c>
      <c r="AC269" s="85">
        <v>0</v>
      </c>
      <c r="AD269" s="86">
        <v>0</v>
      </c>
      <c r="AE269" s="86">
        <v>0</v>
      </c>
      <c r="AF269" s="86">
        <v>0</v>
      </c>
      <c r="AG269" s="86">
        <v>0</v>
      </c>
      <c r="AH269" s="86">
        <v>0</v>
      </c>
      <c r="AI269" s="87">
        <f t="shared" si="187"/>
        <v>0</v>
      </c>
      <c r="AS269"/>
    </row>
    <row r="270" spans="1:45" ht="15">
      <c r="A270" s="8" t="s">
        <v>53</v>
      </c>
      <c r="B270" s="48">
        <v>0</v>
      </c>
      <c r="C270" s="48">
        <v>0</v>
      </c>
      <c r="D270" s="48">
        <v>0</v>
      </c>
      <c r="E270" s="48">
        <v>0</v>
      </c>
      <c r="F270" s="400"/>
      <c r="G270" s="48">
        <v>0</v>
      </c>
      <c r="H270" s="49">
        <v>0</v>
      </c>
      <c r="I270" s="50">
        <f t="shared" si="185"/>
        <v>0</v>
      </c>
      <c r="J270" s="5"/>
      <c r="K270" s="20" t="s">
        <v>53</v>
      </c>
      <c r="L270" s="51">
        <v>0</v>
      </c>
      <c r="M270" s="51">
        <v>0</v>
      </c>
      <c r="N270" s="51">
        <v>0</v>
      </c>
      <c r="O270" s="51">
        <v>0</v>
      </c>
      <c r="P270" s="51">
        <v>0</v>
      </c>
      <c r="Q270" s="51">
        <v>0</v>
      </c>
      <c r="R270" s="52">
        <v>0</v>
      </c>
      <c r="S270" s="53">
        <f t="shared" si="186"/>
        <v>0</v>
      </c>
      <c r="U270" s="30" t="s">
        <v>53</v>
      </c>
      <c r="V270" s="88">
        <v>0</v>
      </c>
      <c r="W270" s="88">
        <v>0</v>
      </c>
      <c r="X270" s="88">
        <v>0</v>
      </c>
      <c r="Y270" s="88">
        <v>0</v>
      </c>
      <c r="Z270" s="88">
        <v>0</v>
      </c>
      <c r="AA270" s="88">
        <v>0</v>
      </c>
      <c r="AB270" s="88">
        <v>0</v>
      </c>
      <c r="AC270" s="89">
        <v>0</v>
      </c>
      <c r="AD270" s="88">
        <v>0</v>
      </c>
      <c r="AE270" s="88">
        <v>0</v>
      </c>
      <c r="AF270" s="88">
        <v>0</v>
      </c>
      <c r="AG270" s="88">
        <v>0</v>
      </c>
      <c r="AH270" s="88">
        <v>0</v>
      </c>
      <c r="AI270" s="90">
        <f t="shared" si="187"/>
        <v>0</v>
      </c>
      <c r="AS270"/>
    </row>
    <row r="271" spans="1:45" ht="15">
      <c r="A271" s="9" t="s">
        <v>16</v>
      </c>
      <c r="B271" s="45">
        <v>1.0821695008997083</v>
      </c>
      <c r="C271" s="45">
        <v>5.8629257109784279</v>
      </c>
      <c r="D271" s="45">
        <v>2.1058101585845623</v>
      </c>
      <c r="E271" s="45">
        <v>0</v>
      </c>
      <c r="F271" s="400"/>
      <c r="G271" s="45">
        <v>0</v>
      </c>
      <c r="H271" s="54">
        <v>0</v>
      </c>
      <c r="I271" s="44">
        <f t="shared" si="185"/>
        <v>9.0509053704626989</v>
      </c>
      <c r="J271" s="5"/>
      <c r="K271" s="21" t="s">
        <v>16</v>
      </c>
      <c r="L271" s="45">
        <v>1.0821695008997083</v>
      </c>
      <c r="M271" s="45">
        <v>5.8629257109784279</v>
      </c>
      <c r="N271" s="45">
        <v>2.1058101585845623</v>
      </c>
      <c r="O271" s="45">
        <v>0</v>
      </c>
      <c r="P271" s="45">
        <v>0</v>
      </c>
      <c r="Q271" s="45">
        <v>0</v>
      </c>
      <c r="R271" s="46">
        <v>0</v>
      </c>
      <c r="S271" s="47">
        <f t="shared" si="186"/>
        <v>9.0509053704626989</v>
      </c>
      <c r="U271" s="31" t="s">
        <v>16</v>
      </c>
      <c r="V271" s="84">
        <v>1.0821695008997083</v>
      </c>
      <c r="W271" s="84">
        <v>0</v>
      </c>
      <c r="X271" s="84">
        <v>0</v>
      </c>
      <c r="Y271" s="84">
        <v>5.8629257109784279</v>
      </c>
      <c r="Z271" s="84">
        <v>2.1058101585845623</v>
      </c>
      <c r="AA271" s="84">
        <v>0</v>
      </c>
      <c r="AB271" s="84">
        <v>0</v>
      </c>
      <c r="AC271" s="85">
        <v>0</v>
      </c>
      <c r="AD271" s="86">
        <v>0</v>
      </c>
      <c r="AE271" s="86">
        <v>0</v>
      </c>
      <c r="AF271" s="86">
        <v>0</v>
      </c>
      <c r="AG271" s="86">
        <v>0</v>
      </c>
      <c r="AH271" s="86">
        <v>0</v>
      </c>
      <c r="AI271" s="87">
        <f t="shared" si="187"/>
        <v>9.0509053704626989</v>
      </c>
      <c r="AS271"/>
    </row>
    <row r="272" spans="1:45" ht="15">
      <c r="A272" s="8" t="s">
        <v>65</v>
      </c>
      <c r="B272" s="48">
        <v>0.69836952859688262</v>
      </c>
      <c r="C272" s="48">
        <v>0.11042778120686711</v>
      </c>
      <c r="D272" s="48">
        <v>1.9526863749994789</v>
      </c>
      <c r="E272" s="48">
        <v>9.9923675189628539E-2</v>
      </c>
      <c r="F272" s="400"/>
      <c r="G272" s="48">
        <v>0</v>
      </c>
      <c r="H272" s="49">
        <v>0</v>
      </c>
      <c r="I272" s="50">
        <f t="shared" si="185"/>
        <v>2.8614073599928571</v>
      </c>
      <c r="J272" s="5"/>
      <c r="K272" s="20" t="s">
        <v>65</v>
      </c>
      <c r="L272" s="51">
        <v>0.69836952859688262</v>
      </c>
      <c r="M272" s="51">
        <v>0.11042778120686711</v>
      </c>
      <c r="N272" s="51">
        <v>1.9526863749994789</v>
      </c>
      <c r="O272" s="51">
        <v>9.9923675189628539E-2</v>
      </c>
      <c r="P272" s="51">
        <v>0</v>
      </c>
      <c r="Q272" s="51">
        <v>0</v>
      </c>
      <c r="R272" s="52">
        <v>0</v>
      </c>
      <c r="S272" s="53">
        <f t="shared" si="186"/>
        <v>2.8614073599928571</v>
      </c>
      <c r="U272" s="30" t="s">
        <v>54</v>
      </c>
      <c r="V272" s="88">
        <v>0.69836952859688262</v>
      </c>
      <c r="W272" s="88">
        <v>0</v>
      </c>
      <c r="X272" s="88">
        <v>0</v>
      </c>
      <c r="Y272" s="88">
        <v>0.11042778120686711</v>
      </c>
      <c r="Z272" s="88">
        <v>1.9526863749994789</v>
      </c>
      <c r="AA272" s="88">
        <v>9.9923675189628539E-2</v>
      </c>
      <c r="AB272" s="88">
        <v>0</v>
      </c>
      <c r="AC272" s="89">
        <v>0</v>
      </c>
      <c r="AD272" s="88">
        <v>0</v>
      </c>
      <c r="AE272" s="88">
        <v>0</v>
      </c>
      <c r="AF272" s="88">
        <v>0</v>
      </c>
      <c r="AG272" s="88">
        <v>0</v>
      </c>
      <c r="AH272" s="88">
        <v>0</v>
      </c>
      <c r="AI272" s="90">
        <f t="shared" si="187"/>
        <v>2.8614073599928571</v>
      </c>
      <c r="AS272"/>
    </row>
    <row r="273" spans="1:45" ht="15">
      <c r="A273" s="9" t="s">
        <v>55</v>
      </c>
      <c r="B273" s="45">
        <v>0</v>
      </c>
      <c r="C273" s="45">
        <v>0</v>
      </c>
      <c r="D273" s="45">
        <v>0</v>
      </c>
      <c r="E273" s="45">
        <v>8.839885473568275</v>
      </c>
      <c r="F273" s="400"/>
      <c r="G273" s="45">
        <v>0</v>
      </c>
      <c r="H273" s="54">
        <v>0</v>
      </c>
      <c r="I273" s="44">
        <f t="shared" si="185"/>
        <v>8.839885473568275</v>
      </c>
      <c r="J273" s="5"/>
      <c r="K273" s="21" t="s">
        <v>55</v>
      </c>
      <c r="L273" s="45">
        <v>0</v>
      </c>
      <c r="M273" s="45">
        <v>0</v>
      </c>
      <c r="N273" s="45">
        <v>0</v>
      </c>
      <c r="O273" s="45">
        <v>8.839885473568275</v>
      </c>
      <c r="P273" s="45">
        <v>120.53609788543692</v>
      </c>
      <c r="Q273" s="45">
        <v>0</v>
      </c>
      <c r="R273" s="46">
        <v>0</v>
      </c>
      <c r="S273" s="47">
        <f t="shared" si="186"/>
        <v>129.3759833590052</v>
      </c>
      <c r="U273" s="31" t="s">
        <v>55</v>
      </c>
      <c r="V273" s="84">
        <v>0</v>
      </c>
      <c r="W273" s="84">
        <v>0</v>
      </c>
      <c r="X273" s="84">
        <v>0</v>
      </c>
      <c r="Y273" s="84">
        <v>0</v>
      </c>
      <c r="Z273" s="84">
        <v>0</v>
      </c>
      <c r="AA273" s="84">
        <v>8.839885473568275</v>
      </c>
      <c r="AB273" s="84">
        <v>120.53609788543692</v>
      </c>
      <c r="AC273" s="85">
        <v>0</v>
      </c>
      <c r="AD273" s="84">
        <v>0</v>
      </c>
      <c r="AE273" s="84">
        <v>0</v>
      </c>
      <c r="AF273" s="84">
        <v>0</v>
      </c>
      <c r="AG273" s="84">
        <v>0</v>
      </c>
      <c r="AH273" s="84">
        <v>0</v>
      </c>
      <c r="AI273" s="87">
        <f t="shared" si="187"/>
        <v>129.3759833590052</v>
      </c>
      <c r="AS273"/>
    </row>
    <row r="274" spans="1:45" ht="15">
      <c r="A274" s="8" t="s">
        <v>12</v>
      </c>
      <c r="B274" s="48">
        <v>0</v>
      </c>
      <c r="C274" s="48">
        <v>0</v>
      </c>
      <c r="D274" s="48">
        <v>0</v>
      </c>
      <c r="E274" s="48">
        <v>1.6892328233790155E-2</v>
      </c>
      <c r="F274" s="400"/>
      <c r="G274" s="48">
        <v>0</v>
      </c>
      <c r="H274" s="49">
        <v>0</v>
      </c>
      <c r="I274" s="50">
        <f t="shared" si="185"/>
        <v>1.6892328233790155E-2</v>
      </c>
      <c r="J274" s="5"/>
      <c r="K274" s="20" t="s">
        <v>12</v>
      </c>
      <c r="L274" s="51">
        <v>0</v>
      </c>
      <c r="M274" s="51">
        <v>0</v>
      </c>
      <c r="N274" s="51">
        <v>0</v>
      </c>
      <c r="O274" s="51">
        <v>1.6892328233790155E-2</v>
      </c>
      <c r="P274" s="51">
        <v>0.1735457561851273</v>
      </c>
      <c r="Q274" s="51">
        <v>0</v>
      </c>
      <c r="R274" s="52">
        <v>0</v>
      </c>
      <c r="S274" s="53">
        <f t="shared" si="186"/>
        <v>0.19043808441891746</v>
      </c>
      <c r="U274" s="30" t="s">
        <v>12</v>
      </c>
      <c r="V274" s="88">
        <v>0</v>
      </c>
      <c r="W274" s="88">
        <v>0</v>
      </c>
      <c r="X274" s="88">
        <v>0</v>
      </c>
      <c r="Y274" s="88">
        <v>0</v>
      </c>
      <c r="Z274" s="88">
        <v>0</v>
      </c>
      <c r="AA274" s="88">
        <v>1.6892328233790155E-2</v>
      </c>
      <c r="AB274" s="88">
        <v>0.1735457561851273</v>
      </c>
      <c r="AC274" s="89">
        <v>0</v>
      </c>
      <c r="AD274" s="88">
        <v>0</v>
      </c>
      <c r="AE274" s="88">
        <v>0</v>
      </c>
      <c r="AF274" s="88">
        <v>0</v>
      </c>
      <c r="AG274" s="88">
        <v>0</v>
      </c>
      <c r="AH274" s="88">
        <v>0</v>
      </c>
      <c r="AI274" s="90">
        <f t="shared" si="187"/>
        <v>0.19043808441891746</v>
      </c>
      <c r="AS274"/>
    </row>
    <row r="275" spans="1:45" ht="15">
      <c r="A275" s="9" t="s">
        <v>56</v>
      </c>
      <c r="B275" s="45">
        <v>0</v>
      </c>
      <c r="C275" s="45">
        <v>0</v>
      </c>
      <c r="D275" s="45">
        <v>0</v>
      </c>
      <c r="E275" s="45">
        <v>0</v>
      </c>
      <c r="F275" s="400"/>
      <c r="G275" s="45">
        <v>0</v>
      </c>
      <c r="H275" s="54">
        <v>0</v>
      </c>
      <c r="I275" s="44">
        <f t="shared" si="185"/>
        <v>0</v>
      </c>
      <c r="J275" s="5"/>
      <c r="K275" s="21" t="s">
        <v>56</v>
      </c>
      <c r="L275" s="45">
        <v>0</v>
      </c>
      <c r="M275" s="45">
        <v>0</v>
      </c>
      <c r="N275" s="45">
        <v>0</v>
      </c>
      <c r="O275" s="45">
        <v>0</v>
      </c>
      <c r="P275" s="45">
        <v>0</v>
      </c>
      <c r="Q275" s="45">
        <v>0</v>
      </c>
      <c r="R275" s="46">
        <v>0</v>
      </c>
      <c r="S275" s="47">
        <f t="shared" si="186"/>
        <v>0</v>
      </c>
      <c r="U275" s="31" t="s">
        <v>56</v>
      </c>
      <c r="V275" s="84">
        <v>0</v>
      </c>
      <c r="W275" s="84">
        <v>0</v>
      </c>
      <c r="X275" s="84">
        <v>0</v>
      </c>
      <c r="Y275" s="84">
        <v>0</v>
      </c>
      <c r="Z275" s="84">
        <v>0</v>
      </c>
      <c r="AA275" s="84">
        <v>0</v>
      </c>
      <c r="AB275" s="84">
        <v>0</v>
      </c>
      <c r="AC275" s="85">
        <v>0</v>
      </c>
      <c r="AD275" s="84">
        <v>0</v>
      </c>
      <c r="AE275" s="84">
        <v>0</v>
      </c>
      <c r="AF275" s="84">
        <v>0</v>
      </c>
      <c r="AG275" s="84">
        <v>0</v>
      </c>
      <c r="AH275" s="84">
        <v>0</v>
      </c>
      <c r="AI275" s="87">
        <f t="shared" si="187"/>
        <v>0</v>
      </c>
      <c r="AS275"/>
    </row>
    <row r="276" spans="1:45" ht="15">
      <c r="A276" s="8" t="s">
        <v>17</v>
      </c>
      <c r="B276" s="48">
        <v>2.4588874286152047E-2</v>
      </c>
      <c r="C276" s="48">
        <v>0</v>
      </c>
      <c r="D276" s="48">
        <v>0.3322820849480006</v>
      </c>
      <c r="E276" s="48">
        <v>0</v>
      </c>
      <c r="F276" s="400"/>
      <c r="G276" s="48">
        <v>0</v>
      </c>
      <c r="H276" s="49">
        <v>0</v>
      </c>
      <c r="I276" s="50">
        <f t="shared" si="185"/>
        <v>0.35687095923415263</v>
      </c>
      <c r="J276" s="5"/>
      <c r="K276" s="20" t="s">
        <v>17</v>
      </c>
      <c r="L276" s="51">
        <v>2.4588874286152047E-2</v>
      </c>
      <c r="M276" s="51">
        <v>0</v>
      </c>
      <c r="N276" s="51">
        <v>0.3322820849480006</v>
      </c>
      <c r="O276" s="51">
        <v>0</v>
      </c>
      <c r="P276" s="51">
        <v>0</v>
      </c>
      <c r="Q276" s="51">
        <v>0</v>
      </c>
      <c r="R276" s="52">
        <v>0</v>
      </c>
      <c r="S276" s="53">
        <f t="shared" si="186"/>
        <v>0.35687095923415263</v>
      </c>
      <c r="U276" s="30" t="s">
        <v>17</v>
      </c>
      <c r="V276" s="88">
        <v>2.4588874286152047E-2</v>
      </c>
      <c r="W276" s="88">
        <v>0</v>
      </c>
      <c r="X276" s="88">
        <v>0</v>
      </c>
      <c r="Y276" s="88">
        <v>0</v>
      </c>
      <c r="Z276" s="88">
        <v>0.3322820849480006</v>
      </c>
      <c r="AA276" s="88">
        <v>0</v>
      </c>
      <c r="AB276" s="88">
        <v>0</v>
      </c>
      <c r="AC276" s="89">
        <v>0</v>
      </c>
      <c r="AD276" s="88">
        <v>0</v>
      </c>
      <c r="AE276" s="88">
        <v>0</v>
      </c>
      <c r="AF276" s="88">
        <v>0</v>
      </c>
      <c r="AG276" s="88">
        <v>0</v>
      </c>
      <c r="AH276" s="88">
        <v>0</v>
      </c>
      <c r="AI276" s="90">
        <f t="shared" si="187"/>
        <v>0.35687095923415263</v>
      </c>
      <c r="AS276"/>
    </row>
    <row r="277" spans="1:45" ht="15">
      <c r="A277" s="9" t="s">
        <v>141</v>
      </c>
      <c r="B277" s="45">
        <v>5.9606196230129666E-2</v>
      </c>
      <c r="C277" s="45">
        <v>0.69225608166320673</v>
      </c>
      <c r="D277" s="45">
        <v>2.5985784048773537</v>
      </c>
      <c r="E277" s="45">
        <v>0</v>
      </c>
      <c r="F277" s="400"/>
      <c r="G277" s="45">
        <v>0</v>
      </c>
      <c r="H277" s="54">
        <v>0</v>
      </c>
      <c r="I277" s="44">
        <f t="shared" si="185"/>
        <v>3.3504406827706901</v>
      </c>
      <c r="J277" s="5"/>
      <c r="K277" s="21" t="s">
        <v>141</v>
      </c>
      <c r="L277" s="45">
        <v>5.9606196230129666E-2</v>
      </c>
      <c r="M277" s="45">
        <v>0.69225608166320673</v>
      </c>
      <c r="N277" s="45">
        <v>2.5985784048773537</v>
      </c>
      <c r="O277" s="45">
        <v>0</v>
      </c>
      <c r="P277" s="45">
        <v>0</v>
      </c>
      <c r="Q277" s="45">
        <v>0</v>
      </c>
      <c r="R277" s="46">
        <v>0</v>
      </c>
      <c r="S277" s="47">
        <f t="shared" si="186"/>
        <v>3.3504406827706901</v>
      </c>
      <c r="U277" s="31" t="s">
        <v>141</v>
      </c>
      <c r="V277" s="84">
        <v>5.8836167218268481E-2</v>
      </c>
      <c r="W277" s="84">
        <v>0</v>
      </c>
      <c r="X277" s="84">
        <v>0</v>
      </c>
      <c r="Y277" s="84">
        <v>0.69225608166320673</v>
      </c>
      <c r="Z277" s="84">
        <v>2.058095041451987</v>
      </c>
      <c r="AA277" s="84">
        <v>0</v>
      </c>
      <c r="AB277" s="84">
        <v>0</v>
      </c>
      <c r="AC277" s="85">
        <v>0.54125339243722792</v>
      </c>
      <c r="AD277" s="84">
        <v>7.700290118611866E-4</v>
      </c>
      <c r="AE277" s="84">
        <v>0</v>
      </c>
      <c r="AF277" s="84">
        <v>0</v>
      </c>
      <c r="AG277" s="84">
        <v>0.54048336342536685</v>
      </c>
      <c r="AH277" s="84">
        <v>0</v>
      </c>
      <c r="AI277" s="87">
        <f t="shared" si="187"/>
        <v>3.3504406827706901</v>
      </c>
      <c r="AS277"/>
    </row>
    <row r="278" spans="1:45" ht="15">
      <c r="A278" s="8" t="s">
        <v>25</v>
      </c>
      <c r="B278" s="48">
        <v>0.29480737629987547</v>
      </c>
      <c r="C278" s="48">
        <v>0</v>
      </c>
      <c r="D278" s="48">
        <v>4.4236960041724789E-2</v>
      </c>
      <c r="E278" s="48">
        <v>25.653869525817466</v>
      </c>
      <c r="F278" s="400"/>
      <c r="G278" s="48">
        <v>0.25617325847973549</v>
      </c>
      <c r="H278" s="49">
        <v>0</v>
      </c>
      <c r="I278" s="50">
        <f t="shared" si="185"/>
        <v>26.249087120638801</v>
      </c>
      <c r="J278" s="5"/>
      <c r="K278" s="20" t="s">
        <v>25</v>
      </c>
      <c r="L278" s="51">
        <v>0.29480737629987547</v>
      </c>
      <c r="M278" s="51">
        <v>0</v>
      </c>
      <c r="N278" s="51">
        <v>4.4236960041724789E-2</v>
      </c>
      <c r="O278" s="51">
        <v>25.653869525817466</v>
      </c>
      <c r="P278" s="51">
        <v>0.12145309006862449</v>
      </c>
      <c r="Q278" s="51">
        <v>0.25617325847973549</v>
      </c>
      <c r="R278" s="52">
        <v>0</v>
      </c>
      <c r="S278" s="53">
        <f t="shared" si="186"/>
        <v>26.370540210707425</v>
      </c>
      <c r="U278" s="30" t="s">
        <v>25</v>
      </c>
      <c r="V278" s="88">
        <v>0.15291625315961918</v>
      </c>
      <c r="W278" s="88">
        <v>7.9280256015634945E-2</v>
      </c>
      <c r="X278" s="88">
        <v>0.25617325847973549</v>
      </c>
      <c r="Y278" s="88">
        <v>0</v>
      </c>
      <c r="Z278" s="88">
        <v>0</v>
      </c>
      <c r="AA278" s="88">
        <v>25.60963256577574</v>
      </c>
      <c r="AB278" s="88">
        <v>0.12145309006862449</v>
      </c>
      <c r="AC278" s="89">
        <v>0.15108478720807086</v>
      </c>
      <c r="AD278" s="88">
        <v>6.2610867124621314E-2</v>
      </c>
      <c r="AE278" s="88">
        <v>4.4236960041724789E-2</v>
      </c>
      <c r="AF278" s="88">
        <v>0</v>
      </c>
      <c r="AG278" s="88">
        <v>4.4236960041724789E-2</v>
      </c>
      <c r="AH278" s="88">
        <v>0</v>
      </c>
      <c r="AI278" s="90">
        <f t="shared" si="187"/>
        <v>26.370540210707425</v>
      </c>
      <c r="AS278"/>
    </row>
    <row r="279" spans="1:45" ht="15">
      <c r="A279" s="9" t="s">
        <v>24</v>
      </c>
      <c r="B279" s="45">
        <v>0</v>
      </c>
      <c r="C279" s="45">
        <v>0</v>
      </c>
      <c r="D279" s="45">
        <v>0</v>
      </c>
      <c r="E279" s="45">
        <v>0</v>
      </c>
      <c r="F279" s="400"/>
      <c r="G279" s="45">
        <v>0</v>
      </c>
      <c r="H279" s="54">
        <v>0</v>
      </c>
      <c r="I279" s="44">
        <f t="shared" si="185"/>
        <v>0</v>
      </c>
      <c r="J279" s="5"/>
      <c r="K279" s="21" t="s">
        <v>24</v>
      </c>
      <c r="L279" s="45">
        <v>0</v>
      </c>
      <c r="M279" s="45">
        <v>0</v>
      </c>
      <c r="N279" s="45">
        <v>0</v>
      </c>
      <c r="O279" s="45">
        <v>0</v>
      </c>
      <c r="P279" s="45">
        <v>0</v>
      </c>
      <c r="Q279" s="45">
        <v>0</v>
      </c>
      <c r="R279" s="46">
        <v>0</v>
      </c>
      <c r="S279" s="47">
        <f t="shared" si="186"/>
        <v>0</v>
      </c>
      <c r="U279" s="31" t="s">
        <v>24</v>
      </c>
      <c r="V279" s="84">
        <v>0</v>
      </c>
      <c r="W279" s="84">
        <v>0</v>
      </c>
      <c r="X279" s="84">
        <v>0</v>
      </c>
      <c r="Y279" s="84">
        <v>0</v>
      </c>
      <c r="Z279" s="84">
        <v>0</v>
      </c>
      <c r="AA279" s="84">
        <v>0</v>
      </c>
      <c r="AB279" s="84">
        <v>0</v>
      </c>
      <c r="AC279" s="85">
        <v>0</v>
      </c>
      <c r="AD279" s="84">
        <v>0</v>
      </c>
      <c r="AE279" s="84">
        <v>0</v>
      </c>
      <c r="AF279" s="84">
        <v>0</v>
      </c>
      <c r="AG279" s="84">
        <v>0</v>
      </c>
      <c r="AH279" s="84">
        <v>0</v>
      </c>
      <c r="AI279" s="87">
        <f t="shared" si="187"/>
        <v>0</v>
      </c>
      <c r="AS279"/>
    </row>
    <row r="280" spans="1:45" ht="15">
      <c r="A280" s="8" t="s">
        <v>57</v>
      </c>
      <c r="B280" s="48">
        <v>5.279190061807066E-2</v>
      </c>
      <c r="C280" s="48">
        <v>0</v>
      </c>
      <c r="D280" s="48">
        <v>0</v>
      </c>
      <c r="E280" s="48">
        <v>0</v>
      </c>
      <c r="F280" s="400"/>
      <c r="G280" s="48">
        <v>0</v>
      </c>
      <c r="H280" s="49">
        <v>0</v>
      </c>
      <c r="I280" s="50">
        <f t="shared" si="185"/>
        <v>5.279190061807066E-2</v>
      </c>
      <c r="J280" s="5"/>
      <c r="K280" s="20" t="s">
        <v>57</v>
      </c>
      <c r="L280" s="51">
        <v>5.279190061807066E-2</v>
      </c>
      <c r="M280" s="51">
        <v>0</v>
      </c>
      <c r="N280" s="51">
        <v>0</v>
      </c>
      <c r="O280" s="51">
        <v>0</v>
      </c>
      <c r="P280" s="51">
        <v>0</v>
      </c>
      <c r="Q280" s="51">
        <v>0</v>
      </c>
      <c r="R280" s="52">
        <v>0</v>
      </c>
      <c r="S280" s="53">
        <f t="shared" si="186"/>
        <v>5.279190061807066E-2</v>
      </c>
      <c r="U280" s="30" t="s">
        <v>57</v>
      </c>
      <c r="V280" s="88">
        <v>5.279190061807066E-2</v>
      </c>
      <c r="W280" s="88">
        <v>0</v>
      </c>
      <c r="X280" s="88">
        <v>0</v>
      </c>
      <c r="Y280" s="88">
        <v>0</v>
      </c>
      <c r="Z280" s="88">
        <v>0</v>
      </c>
      <c r="AA280" s="88">
        <v>0</v>
      </c>
      <c r="AB280" s="88">
        <v>0</v>
      </c>
      <c r="AC280" s="89">
        <v>0</v>
      </c>
      <c r="AD280" s="88">
        <v>0</v>
      </c>
      <c r="AE280" s="88">
        <v>0</v>
      </c>
      <c r="AF280" s="88">
        <v>0</v>
      </c>
      <c r="AG280" s="88">
        <v>0</v>
      </c>
      <c r="AH280" s="88">
        <v>0</v>
      </c>
      <c r="AI280" s="90">
        <f t="shared" si="187"/>
        <v>5.279190061807066E-2</v>
      </c>
      <c r="AS280"/>
    </row>
    <row r="281" spans="1:45" ht="15">
      <c r="A281" s="9" t="s">
        <v>22</v>
      </c>
      <c r="B281" s="45">
        <v>1.110924898232976</v>
      </c>
      <c r="C281" s="45">
        <v>0</v>
      </c>
      <c r="D281" s="45">
        <v>0</v>
      </c>
      <c r="E281" s="45">
        <v>0</v>
      </c>
      <c r="F281" s="400"/>
      <c r="G281" s="45">
        <v>0</v>
      </c>
      <c r="H281" s="54">
        <v>0</v>
      </c>
      <c r="I281" s="44">
        <f t="shared" si="185"/>
        <v>1.110924898232976</v>
      </c>
      <c r="J281" s="5"/>
      <c r="K281" s="21" t="s">
        <v>22</v>
      </c>
      <c r="L281" s="45">
        <v>1.110924898232976</v>
      </c>
      <c r="M281" s="45">
        <v>0</v>
      </c>
      <c r="N281" s="45">
        <v>0</v>
      </c>
      <c r="O281" s="45">
        <v>0</v>
      </c>
      <c r="P281" s="45">
        <v>0.56358178585302243</v>
      </c>
      <c r="Q281" s="45">
        <v>0</v>
      </c>
      <c r="R281" s="46">
        <v>0</v>
      </c>
      <c r="S281" s="47">
        <f t="shared" si="186"/>
        <v>1.6745066840859986</v>
      </c>
      <c r="U281" s="31" t="s">
        <v>22</v>
      </c>
      <c r="V281" s="84">
        <v>0</v>
      </c>
      <c r="W281" s="84">
        <v>0</v>
      </c>
      <c r="X281" s="84">
        <v>0</v>
      </c>
      <c r="Y281" s="84">
        <v>0</v>
      </c>
      <c r="Z281" s="84">
        <v>0</v>
      </c>
      <c r="AA281" s="84">
        <v>0</v>
      </c>
      <c r="AB281" s="84">
        <v>0.56358178585302243</v>
      </c>
      <c r="AC281" s="85">
        <v>1.110924898232976</v>
      </c>
      <c r="AD281" s="84">
        <v>1.110924898232976</v>
      </c>
      <c r="AE281" s="84">
        <v>0</v>
      </c>
      <c r="AF281" s="84">
        <v>0</v>
      </c>
      <c r="AG281" s="84">
        <v>0</v>
      </c>
      <c r="AH281" s="84">
        <v>0</v>
      </c>
      <c r="AI281" s="87">
        <f t="shared" si="187"/>
        <v>1.6745066840859986</v>
      </c>
      <c r="AS281"/>
    </row>
    <row r="282" spans="1:45" ht="15">
      <c r="A282" s="8" t="s">
        <v>21</v>
      </c>
      <c r="B282" s="48">
        <v>0</v>
      </c>
      <c r="C282" s="48">
        <v>0</v>
      </c>
      <c r="D282" s="48">
        <v>0</v>
      </c>
      <c r="E282" s="48">
        <v>0</v>
      </c>
      <c r="F282" s="400"/>
      <c r="G282" s="48">
        <v>0</v>
      </c>
      <c r="H282" s="49">
        <v>0</v>
      </c>
      <c r="I282" s="50">
        <f t="shared" si="185"/>
        <v>0</v>
      </c>
      <c r="J282" s="5"/>
      <c r="K282" s="20" t="s">
        <v>21</v>
      </c>
      <c r="L282" s="51">
        <v>0</v>
      </c>
      <c r="M282" s="51">
        <v>0</v>
      </c>
      <c r="N282" s="51">
        <v>0</v>
      </c>
      <c r="O282" s="51">
        <v>0</v>
      </c>
      <c r="P282" s="51">
        <v>0</v>
      </c>
      <c r="Q282" s="51">
        <v>0</v>
      </c>
      <c r="R282" s="52">
        <v>0</v>
      </c>
      <c r="S282" s="53">
        <f t="shared" si="186"/>
        <v>0</v>
      </c>
      <c r="U282" s="30" t="s">
        <v>58</v>
      </c>
      <c r="V282" s="88">
        <v>0</v>
      </c>
      <c r="W282" s="88">
        <v>0</v>
      </c>
      <c r="X282" s="88">
        <v>0</v>
      </c>
      <c r="Y282" s="88">
        <v>0</v>
      </c>
      <c r="Z282" s="88">
        <v>0</v>
      </c>
      <c r="AA282" s="88">
        <v>0</v>
      </c>
      <c r="AB282" s="88">
        <v>0</v>
      </c>
      <c r="AC282" s="89">
        <v>0</v>
      </c>
      <c r="AD282" s="88">
        <v>0</v>
      </c>
      <c r="AE282" s="88">
        <v>0</v>
      </c>
      <c r="AF282" s="88">
        <v>0</v>
      </c>
      <c r="AG282" s="88">
        <v>0</v>
      </c>
      <c r="AH282" s="88">
        <v>0</v>
      </c>
      <c r="AI282" s="90">
        <f t="shared" si="187"/>
        <v>0</v>
      </c>
      <c r="AS282"/>
    </row>
    <row r="283" spans="1:45" ht="15">
      <c r="A283" s="10" t="s">
        <v>61</v>
      </c>
      <c r="B283" s="45">
        <v>0</v>
      </c>
      <c r="C283" s="45">
        <v>0</v>
      </c>
      <c r="D283" s="45">
        <v>0</v>
      </c>
      <c r="E283" s="45">
        <v>0</v>
      </c>
      <c r="F283" s="400"/>
      <c r="G283" s="45">
        <v>0</v>
      </c>
      <c r="H283" s="54">
        <v>0</v>
      </c>
      <c r="I283" s="44">
        <f t="shared" si="185"/>
        <v>0</v>
      </c>
      <c r="J283" s="5"/>
      <c r="K283" s="22" t="s">
        <v>61</v>
      </c>
      <c r="L283" s="45">
        <v>0</v>
      </c>
      <c r="M283" s="45">
        <v>0</v>
      </c>
      <c r="N283" s="45">
        <v>0</v>
      </c>
      <c r="O283" s="45">
        <v>0</v>
      </c>
      <c r="P283" s="45">
        <v>0</v>
      </c>
      <c r="Q283" s="45">
        <v>0</v>
      </c>
      <c r="R283" s="46">
        <v>0</v>
      </c>
      <c r="S283" s="47">
        <f t="shared" si="186"/>
        <v>0</v>
      </c>
      <c r="U283" s="32" t="s">
        <v>59</v>
      </c>
      <c r="V283" s="84">
        <v>0</v>
      </c>
      <c r="W283" s="84">
        <v>0</v>
      </c>
      <c r="X283" s="84">
        <v>0</v>
      </c>
      <c r="Y283" s="84">
        <v>0</v>
      </c>
      <c r="Z283" s="84">
        <v>0</v>
      </c>
      <c r="AA283" s="84">
        <v>0</v>
      </c>
      <c r="AB283" s="84">
        <v>0</v>
      </c>
      <c r="AC283" s="85">
        <v>0</v>
      </c>
      <c r="AD283" s="86">
        <v>0</v>
      </c>
      <c r="AE283" s="86">
        <v>0</v>
      </c>
      <c r="AF283" s="86">
        <v>0</v>
      </c>
      <c r="AG283" s="86">
        <v>0</v>
      </c>
      <c r="AH283" s="86">
        <v>0</v>
      </c>
      <c r="AI283" s="87">
        <f t="shared" si="187"/>
        <v>0</v>
      </c>
      <c r="AS283"/>
    </row>
    <row r="284" spans="1:45">
      <c r="A284" s="11" t="s">
        <v>23</v>
      </c>
      <c r="B284" s="55">
        <v>0</v>
      </c>
      <c r="C284" s="55">
        <v>0</v>
      </c>
      <c r="D284" s="55">
        <v>0</v>
      </c>
      <c r="E284" s="55">
        <v>0</v>
      </c>
      <c r="F284" s="400"/>
      <c r="G284" s="55">
        <v>0</v>
      </c>
      <c r="H284" s="56">
        <v>0</v>
      </c>
      <c r="I284" s="57">
        <f t="shared" si="185"/>
        <v>0</v>
      </c>
      <c r="J284" s="5"/>
      <c r="K284" s="23" t="s">
        <v>23</v>
      </c>
      <c r="L284" s="58">
        <v>0</v>
      </c>
      <c r="M284" s="58">
        <v>0</v>
      </c>
      <c r="N284" s="58">
        <v>0</v>
      </c>
      <c r="O284" s="58">
        <v>0</v>
      </c>
      <c r="P284" s="58">
        <v>0</v>
      </c>
      <c r="Q284" s="58">
        <v>0</v>
      </c>
      <c r="R284" s="59">
        <v>0</v>
      </c>
      <c r="S284" s="60">
        <f t="shared" si="186"/>
        <v>0</v>
      </c>
      <c r="U284" s="33" t="s">
        <v>62</v>
      </c>
      <c r="V284" s="91">
        <v>0</v>
      </c>
      <c r="W284" s="91">
        <v>0</v>
      </c>
      <c r="X284" s="91">
        <v>0</v>
      </c>
      <c r="Y284" s="91">
        <v>0</v>
      </c>
      <c r="Z284" s="91">
        <v>0</v>
      </c>
      <c r="AA284" s="91">
        <v>0</v>
      </c>
      <c r="AB284" s="91">
        <v>0</v>
      </c>
      <c r="AC284" s="91">
        <v>0</v>
      </c>
      <c r="AD284" s="91">
        <v>0</v>
      </c>
      <c r="AE284" s="91">
        <v>0</v>
      </c>
      <c r="AF284" s="91">
        <v>0</v>
      </c>
      <c r="AG284" s="91">
        <v>0</v>
      </c>
      <c r="AH284" s="92">
        <v>0</v>
      </c>
      <c r="AI284" s="93">
        <f t="shared" si="187"/>
        <v>0</v>
      </c>
      <c r="AS284"/>
    </row>
    <row r="285" spans="1:45">
      <c r="A285" s="12" t="s">
        <v>19</v>
      </c>
      <c r="B285" s="61">
        <v>0</v>
      </c>
      <c r="C285" s="61">
        <v>0</v>
      </c>
      <c r="D285" s="61">
        <v>0</v>
      </c>
      <c r="E285" s="61">
        <v>0</v>
      </c>
      <c r="F285" s="400"/>
      <c r="G285" s="61">
        <v>0</v>
      </c>
      <c r="H285" s="62">
        <v>0</v>
      </c>
      <c r="I285" s="63">
        <f t="shared" si="185"/>
        <v>0</v>
      </c>
      <c r="J285" s="5"/>
      <c r="K285" s="24" t="s">
        <v>19</v>
      </c>
      <c r="L285" s="61">
        <v>0</v>
      </c>
      <c r="M285" s="61">
        <v>0</v>
      </c>
      <c r="N285" s="61">
        <v>0</v>
      </c>
      <c r="O285" s="61">
        <v>0</v>
      </c>
      <c r="P285" s="61">
        <v>0</v>
      </c>
      <c r="Q285" s="61">
        <v>0</v>
      </c>
      <c r="R285" s="64">
        <v>0</v>
      </c>
      <c r="S285" s="65">
        <f t="shared" si="186"/>
        <v>0</v>
      </c>
      <c r="U285" s="34" t="s">
        <v>19</v>
      </c>
      <c r="V285" s="94">
        <v>0</v>
      </c>
      <c r="W285" s="94">
        <v>0</v>
      </c>
      <c r="X285" s="94">
        <v>0</v>
      </c>
      <c r="Y285" s="94">
        <v>0</v>
      </c>
      <c r="Z285" s="94">
        <v>0</v>
      </c>
      <c r="AA285" s="94">
        <v>0</v>
      </c>
      <c r="AB285" s="94">
        <v>0</v>
      </c>
      <c r="AC285" s="94">
        <v>0</v>
      </c>
      <c r="AD285" s="95">
        <v>0</v>
      </c>
      <c r="AE285" s="95">
        <v>0</v>
      </c>
      <c r="AF285" s="95">
        <v>0</v>
      </c>
      <c r="AG285" s="95">
        <v>0</v>
      </c>
      <c r="AH285" s="95">
        <v>0</v>
      </c>
      <c r="AI285" s="96">
        <f t="shared" si="187"/>
        <v>0</v>
      </c>
      <c r="AS285"/>
    </row>
    <row r="286" spans="1:45">
      <c r="A286" s="11" t="s">
        <v>20</v>
      </c>
      <c r="B286" s="55">
        <v>0</v>
      </c>
      <c r="C286" s="55">
        <v>0</v>
      </c>
      <c r="D286" s="55">
        <v>0</v>
      </c>
      <c r="E286" s="55">
        <v>0</v>
      </c>
      <c r="F286" s="400"/>
      <c r="G286" s="55">
        <v>0</v>
      </c>
      <c r="H286" s="56">
        <v>0</v>
      </c>
      <c r="I286" s="57">
        <f t="shared" si="185"/>
        <v>0</v>
      </c>
      <c r="J286" s="5"/>
      <c r="K286" s="23" t="s">
        <v>20</v>
      </c>
      <c r="L286" s="58">
        <v>0</v>
      </c>
      <c r="M286" s="58">
        <v>0</v>
      </c>
      <c r="N286" s="58">
        <v>0</v>
      </c>
      <c r="O286" s="58">
        <v>0</v>
      </c>
      <c r="P286" s="58">
        <v>0</v>
      </c>
      <c r="Q286" s="58">
        <v>0</v>
      </c>
      <c r="R286" s="59">
        <v>0</v>
      </c>
      <c r="S286" s="60">
        <f t="shared" si="186"/>
        <v>0</v>
      </c>
      <c r="U286" s="33" t="s">
        <v>20</v>
      </c>
      <c r="V286" s="91">
        <v>0</v>
      </c>
      <c r="W286" s="91">
        <v>0</v>
      </c>
      <c r="X286" s="91">
        <v>0</v>
      </c>
      <c r="Y286" s="91">
        <v>0</v>
      </c>
      <c r="Z286" s="91">
        <v>0</v>
      </c>
      <c r="AA286" s="91">
        <v>0</v>
      </c>
      <c r="AB286" s="91">
        <v>0</v>
      </c>
      <c r="AC286" s="91">
        <v>0</v>
      </c>
      <c r="AD286" s="91">
        <v>0</v>
      </c>
      <c r="AE286" s="91">
        <v>0</v>
      </c>
      <c r="AF286" s="91">
        <v>0</v>
      </c>
      <c r="AG286" s="91">
        <v>0</v>
      </c>
      <c r="AH286" s="92">
        <v>0</v>
      </c>
      <c r="AI286" s="93">
        <f t="shared" si="187"/>
        <v>0</v>
      </c>
      <c r="AS286"/>
    </row>
    <row r="287" spans="1:45" ht="15" thickBot="1">
      <c r="A287" s="13" t="s">
        <v>11</v>
      </c>
      <c r="B287" s="66">
        <v>0</v>
      </c>
      <c r="C287" s="66">
        <v>0</v>
      </c>
      <c r="D287" s="66">
        <v>0</v>
      </c>
      <c r="E287" s="66">
        <v>0</v>
      </c>
      <c r="F287" s="401"/>
      <c r="G287" s="66">
        <v>0</v>
      </c>
      <c r="H287" s="67">
        <v>0</v>
      </c>
      <c r="I287" s="68">
        <f t="shared" si="185"/>
        <v>0</v>
      </c>
      <c r="J287" s="5"/>
      <c r="K287" s="25" t="s">
        <v>11</v>
      </c>
      <c r="L287" s="66">
        <v>0</v>
      </c>
      <c r="M287" s="66">
        <v>0</v>
      </c>
      <c r="N287" s="66">
        <v>0</v>
      </c>
      <c r="O287" s="66">
        <v>0</v>
      </c>
      <c r="P287" s="66">
        <v>0</v>
      </c>
      <c r="Q287" s="66">
        <v>0</v>
      </c>
      <c r="R287" s="69">
        <v>0</v>
      </c>
      <c r="S287" s="70">
        <f t="shared" si="186"/>
        <v>0</v>
      </c>
      <c r="U287" s="34" t="s">
        <v>11</v>
      </c>
      <c r="V287" s="94">
        <v>0</v>
      </c>
      <c r="W287" s="94">
        <v>0</v>
      </c>
      <c r="X287" s="94">
        <v>0</v>
      </c>
      <c r="Y287" s="94">
        <v>0</v>
      </c>
      <c r="Z287" s="94">
        <v>0</v>
      </c>
      <c r="AA287" s="94">
        <v>0</v>
      </c>
      <c r="AB287" s="94">
        <v>0</v>
      </c>
      <c r="AC287" s="94">
        <v>0</v>
      </c>
      <c r="AD287" s="95">
        <v>0</v>
      </c>
      <c r="AE287" s="95">
        <v>0</v>
      </c>
      <c r="AF287" s="95">
        <v>0</v>
      </c>
      <c r="AG287" s="95">
        <v>0</v>
      </c>
      <c r="AH287" s="95">
        <v>0</v>
      </c>
      <c r="AI287" s="96">
        <f t="shared" si="187"/>
        <v>0</v>
      </c>
      <c r="AS287"/>
    </row>
    <row r="288" spans="1:45" ht="15.75" thickBot="1">
      <c r="A288" s="14" t="s">
        <v>26</v>
      </c>
      <c r="B288" s="71">
        <f>SUM(B267:B283)</f>
        <v>3.3232582751637949</v>
      </c>
      <c r="C288" s="71">
        <f t="shared" ref="C288:I288" si="188">SUM(C267:C283)</f>
        <v>6.6656095738485011</v>
      </c>
      <c r="D288" s="71">
        <f t="shared" si="188"/>
        <v>7.0335939834511203</v>
      </c>
      <c r="E288" s="71">
        <f t="shared" si="188"/>
        <v>34.610571002809159</v>
      </c>
      <c r="F288" s="71">
        <f t="shared" si="188"/>
        <v>0</v>
      </c>
      <c r="G288" s="71">
        <f t="shared" si="188"/>
        <v>0.25617325847973549</v>
      </c>
      <c r="H288" s="72">
        <f t="shared" si="188"/>
        <v>0</v>
      </c>
      <c r="I288" s="44">
        <f t="shared" si="188"/>
        <v>51.889206093752307</v>
      </c>
      <c r="J288" s="5"/>
      <c r="K288" s="26" t="s">
        <v>26</v>
      </c>
      <c r="L288" s="71">
        <f>SUM(L267:L283)</f>
        <v>3.3232582751637949</v>
      </c>
      <c r="M288" s="71">
        <f t="shared" ref="M288:S288" si="189">SUM(M267:M283)</f>
        <v>6.6656095738485011</v>
      </c>
      <c r="N288" s="71">
        <f t="shared" si="189"/>
        <v>7.0335939834511203</v>
      </c>
      <c r="O288" s="71">
        <f t="shared" si="189"/>
        <v>34.610571002809159</v>
      </c>
      <c r="P288" s="71">
        <f t="shared" si="189"/>
        <v>121.39467851754368</v>
      </c>
      <c r="Q288" s="71">
        <f t="shared" si="189"/>
        <v>0.25617325847973549</v>
      </c>
      <c r="R288" s="72">
        <f t="shared" si="189"/>
        <v>0</v>
      </c>
      <c r="S288" s="73">
        <f t="shared" si="189"/>
        <v>173.28388461129603</v>
      </c>
      <c r="U288" s="36" t="s">
        <v>100</v>
      </c>
      <c r="V288" s="97">
        <f>SUM(V267:V283)</f>
        <v>2.0696722247787016</v>
      </c>
      <c r="W288" s="97">
        <f t="shared" ref="W288:AH288" si="190">SUM(W267:W283)</f>
        <v>7.9280256015634945E-2</v>
      </c>
      <c r="X288" s="97">
        <f t="shared" si="190"/>
        <v>0.25617325847973549</v>
      </c>
      <c r="Y288" s="97">
        <f t="shared" si="190"/>
        <v>6.6656095738485011</v>
      </c>
      <c r="Z288" s="97">
        <f t="shared" si="190"/>
        <v>6.4488736599840291</v>
      </c>
      <c r="AA288" s="97">
        <f t="shared" si="190"/>
        <v>34.566334042767437</v>
      </c>
      <c r="AB288" s="97">
        <f t="shared" si="190"/>
        <v>121.39467851754368</v>
      </c>
      <c r="AC288" s="97">
        <f t="shared" si="190"/>
        <v>1.8032630778782748</v>
      </c>
      <c r="AD288" s="98">
        <f t="shared" si="190"/>
        <v>1.1743057943694586</v>
      </c>
      <c r="AE288" s="98">
        <f t="shared" si="190"/>
        <v>4.4236960041724789E-2</v>
      </c>
      <c r="AF288" s="98">
        <f t="shared" si="190"/>
        <v>0</v>
      </c>
      <c r="AG288" s="98">
        <f t="shared" si="190"/>
        <v>0.58472032346709168</v>
      </c>
      <c r="AH288" s="98">
        <f t="shared" si="190"/>
        <v>0</v>
      </c>
      <c r="AI288" s="99">
        <f>SUM(V288:AC288)</f>
        <v>173.283884611296</v>
      </c>
      <c r="AS288"/>
    </row>
    <row r="289" spans="1:45" s="2" customFormat="1" ht="15" thickBot="1">
      <c r="A289" s="15" t="s">
        <v>100</v>
      </c>
      <c r="B289" s="100">
        <f>IF($I288=0,"-",B288/$I288)</f>
        <v>6.4045271171800214E-2</v>
      </c>
      <c r="C289" s="100">
        <f t="shared" ref="C289:H289" si="191">IF($I288=0,"-",C288/$I288)</f>
        <v>0.12845849986228774</v>
      </c>
      <c r="D289" s="100">
        <f t="shared" si="191"/>
        <v>0.13555023313987447</v>
      </c>
      <c r="E289" s="100">
        <f t="shared" si="191"/>
        <v>0.66700906813404548</v>
      </c>
      <c r="F289" s="100">
        <f t="shared" si="191"/>
        <v>0</v>
      </c>
      <c r="G289" s="100">
        <f t="shared" si="191"/>
        <v>4.9369276919921865E-3</v>
      </c>
      <c r="H289" s="101">
        <f t="shared" si="191"/>
        <v>0</v>
      </c>
      <c r="I289" s="102">
        <f>SUM(B289:H289)</f>
        <v>1</v>
      </c>
      <c r="J289"/>
      <c r="K289" s="27" t="s">
        <v>100</v>
      </c>
      <c r="L289" s="76">
        <f>IF($S288=0,"-",L288/$S288)</f>
        <v>1.9178115048715607E-2</v>
      </c>
      <c r="M289" s="76">
        <f t="shared" ref="M289:R289" si="192">IF($S288=0,"-",M288/$S288)</f>
        <v>3.8466413589472261E-2</v>
      </c>
      <c r="N289" s="76">
        <f t="shared" si="192"/>
        <v>4.0590006388814617E-2</v>
      </c>
      <c r="O289" s="76">
        <f t="shared" si="192"/>
        <v>0.19973335131796188</v>
      </c>
      <c r="P289" s="76">
        <f t="shared" si="192"/>
        <v>0.70055376926626334</v>
      </c>
      <c r="Q289" s="76">
        <f t="shared" si="192"/>
        <v>1.478344388772065E-3</v>
      </c>
      <c r="R289" s="77">
        <f t="shared" si="192"/>
        <v>0</v>
      </c>
      <c r="S289" s="78">
        <f>SUM(L289:R289)</f>
        <v>0.99999999999999978</v>
      </c>
      <c r="U289" s="36"/>
      <c r="V289" s="103">
        <f>+V288/$AI288</f>
        <v>1.1943824028537412E-2</v>
      </c>
      <c r="W289" s="103">
        <f t="shared" ref="W289:AH289" si="193">+W288/$AI288</f>
        <v>4.5751661323540548E-4</v>
      </c>
      <c r="X289" s="103">
        <f t="shared" si="193"/>
        <v>1.4783443887720652E-3</v>
      </c>
      <c r="Y289" s="103">
        <f t="shared" si="193"/>
        <v>3.8466413589472268E-2</v>
      </c>
      <c r="Z289" s="103">
        <f t="shared" si="193"/>
        <v>3.7215657269283317E-2</v>
      </c>
      <c r="AA289" s="103">
        <f t="shared" si="193"/>
        <v>0.19947806525866707</v>
      </c>
      <c r="AB289" s="103">
        <f t="shared" si="193"/>
        <v>0.70055376926626345</v>
      </c>
      <c r="AC289" s="103">
        <f t="shared" si="193"/>
        <v>1.040640958576897E-2</v>
      </c>
      <c r="AD289" s="103">
        <f t="shared" si="193"/>
        <v>6.7767744069427913E-3</v>
      </c>
      <c r="AE289" s="103">
        <f t="shared" si="193"/>
        <v>2.5528605929487036E-4</v>
      </c>
      <c r="AF289" s="103">
        <f t="shared" si="193"/>
        <v>0</v>
      </c>
      <c r="AG289" s="103">
        <f t="shared" si="193"/>
        <v>3.3743491195313093E-3</v>
      </c>
      <c r="AH289" s="103">
        <f t="shared" si="193"/>
        <v>0</v>
      </c>
      <c r="AI289" s="104">
        <f>SUM(V289:AC289)</f>
        <v>1</v>
      </c>
    </row>
    <row r="290" spans="1:45" ht="15" thickBot="1">
      <c r="A290" s="16"/>
      <c r="B290" s="16"/>
      <c r="C290" s="16"/>
      <c r="D290" s="16"/>
      <c r="E290" s="16"/>
      <c r="F290" s="16"/>
      <c r="G290" s="16"/>
      <c r="H290" s="16"/>
      <c r="I290" s="16"/>
      <c r="K290" s="16"/>
      <c r="L290" s="16"/>
      <c r="M290" s="16"/>
      <c r="N290" s="16"/>
      <c r="O290" s="16"/>
      <c r="P290" s="16"/>
      <c r="Q290" s="16"/>
      <c r="R290" s="16"/>
      <c r="S290" s="16"/>
      <c r="AI290" s="5"/>
      <c r="AS290"/>
    </row>
    <row r="291" spans="1:45" ht="29.25" customHeight="1">
      <c r="A291" s="431" t="s">
        <v>35</v>
      </c>
      <c r="B291" s="37" t="s">
        <v>0</v>
      </c>
      <c r="C291" s="37" t="s">
        <v>1</v>
      </c>
      <c r="D291" s="37" t="s">
        <v>2</v>
      </c>
      <c r="E291" s="37" t="s">
        <v>3</v>
      </c>
      <c r="F291" s="37" t="s">
        <v>27</v>
      </c>
      <c r="G291" s="37" t="s">
        <v>4</v>
      </c>
      <c r="H291" s="37" t="s">
        <v>5</v>
      </c>
      <c r="I291" s="38" t="s">
        <v>6</v>
      </c>
      <c r="K291" s="381" t="s">
        <v>35</v>
      </c>
      <c r="L291" s="39" t="s">
        <v>0</v>
      </c>
      <c r="M291" s="39" t="s">
        <v>1</v>
      </c>
      <c r="N291" s="39" t="s">
        <v>2</v>
      </c>
      <c r="O291" s="39" t="s">
        <v>3</v>
      </c>
      <c r="P291" s="39" t="s">
        <v>27</v>
      </c>
      <c r="Q291" s="39" t="s">
        <v>4</v>
      </c>
      <c r="R291" s="39" t="s">
        <v>5</v>
      </c>
      <c r="S291" s="40" t="s">
        <v>6</v>
      </c>
      <c r="U291" s="383" t="s">
        <v>35</v>
      </c>
      <c r="V291" s="79" t="s">
        <v>69</v>
      </c>
      <c r="W291" s="79" t="s">
        <v>70</v>
      </c>
      <c r="X291" s="79" t="s">
        <v>4</v>
      </c>
      <c r="Y291" s="79" t="s">
        <v>1</v>
      </c>
      <c r="Z291" s="79" t="s">
        <v>2</v>
      </c>
      <c r="AA291" s="79" t="s">
        <v>3</v>
      </c>
      <c r="AB291" s="79" t="s">
        <v>52</v>
      </c>
      <c r="AC291" s="79" t="s">
        <v>64</v>
      </c>
      <c r="AD291" s="80" t="s">
        <v>72</v>
      </c>
      <c r="AE291" s="80" t="s">
        <v>79</v>
      </c>
      <c r="AF291" s="80" t="s">
        <v>73</v>
      </c>
      <c r="AG291" s="80" t="s">
        <v>80</v>
      </c>
      <c r="AH291" s="80" t="s">
        <v>81</v>
      </c>
      <c r="AI291" s="81" t="s">
        <v>60</v>
      </c>
      <c r="AS291"/>
    </row>
    <row r="292" spans="1:45" ht="15" customHeight="1">
      <c r="A292" s="432" t="s">
        <v>35</v>
      </c>
      <c r="B292" s="372" t="s">
        <v>109</v>
      </c>
      <c r="C292" s="373"/>
      <c r="D292" s="373"/>
      <c r="E292" s="373"/>
      <c r="F292" s="373"/>
      <c r="G292" s="373"/>
      <c r="H292" s="373"/>
      <c r="I292" s="374"/>
      <c r="K292" s="382" t="s">
        <v>35</v>
      </c>
      <c r="L292" s="369" t="s">
        <v>109</v>
      </c>
      <c r="M292" s="370"/>
      <c r="N292" s="370"/>
      <c r="O292" s="370"/>
      <c r="P292" s="370"/>
      <c r="Q292" s="370"/>
      <c r="R292" s="370"/>
      <c r="S292" s="371"/>
      <c r="U292" s="384" t="s">
        <v>35</v>
      </c>
      <c r="V292" s="379" t="s">
        <v>109</v>
      </c>
      <c r="W292" s="379"/>
      <c r="X292" s="379"/>
      <c r="Y292" s="379"/>
      <c r="Z292" s="379"/>
      <c r="AA292" s="379"/>
      <c r="AB292" s="379"/>
      <c r="AC292" s="379"/>
      <c r="AD292" s="379"/>
      <c r="AE292" s="379"/>
      <c r="AF292" s="379"/>
      <c r="AG292" s="379"/>
      <c r="AH292" s="379"/>
      <c r="AI292" s="380"/>
      <c r="AS292"/>
    </row>
    <row r="293" spans="1:45" ht="15">
      <c r="A293" s="7" t="s">
        <v>7</v>
      </c>
      <c r="B293" s="42">
        <v>0</v>
      </c>
      <c r="C293" s="42">
        <v>0</v>
      </c>
      <c r="D293" s="42">
        <v>0</v>
      </c>
      <c r="E293" s="42">
        <v>0</v>
      </c>
      <c r="F293" s="399"/>
      <c r="G293" s="42">
        <v>0</v>
      </c>
      <c r="H293" s="43">
        <v>0</v>
      </c>
      <c r="I293" s="44">
        <f>SUM(B293:H293)</f>
        <v>0</v>
      </c>
      <c r="J293" s="5"/>
      <c r="K293" s="28" t="s">
        <v>7</v>
      </c>
      <c r="L293" s="42">
        <v>0</v>
      </c>
      <c r="M293" s="42">
        <v>0</v>
      </c>
      <c r="N293" s="42">
        <v>0</v>
      </c>
      <c r="O293" s="42">
        <v>0</v>
      </c>
      <c r="P293" s="42">
        <v>0</v>
      </c>
      <c r="Q293" s="42">
        <v>0</v>
      </c>
      <c r="R293" s="82">
        <v>0</v>
      </c>
      <c r="S293" s="83">
        <f>SUM(L293:R293)</f>
        <v>0</v>
      </c>
      <c r="U293" s="29" t="s">
        <v>7</v>
      </c>
      <c r="V293" s="84">
        <v>0</v>
      </c>
      <c r="W293" s="84">
        <v>0</v>
      </c>
      <c r="X293" s="84">
        <v>0</v>
      </c>
      <c r="Y293" s="84">
        <v>0</v>
      </c>
      <c r="Z293" s="84">
        <v>0</v>
      </c>
      <c r="AA293" s="84">
        <v>0</v>
      </c>
      <c r="AB293" s="84">
        <v>0</v>
      </c>
      <c r="AC293" s="85">
        <v>0</v>
      </c>
      <c r="AD293" s="86">
        <v>0</v>
      </c>
      <c r="AE293" s="86">
        <v>0</v>
      </c>
      <c r="AF293" s="86">
        <v>0</v>
      </c>
      <c r="AG293" s="86">
        <v>0</v>
      </c>
      <c r="AH293" s="86">
        <v>0</v>
      </c>
      <c r="AI293" s="87">
        <f>SUM(V293:AC293)</f>
        <v>0</v>
      </c>
      <c r="AS293"/>
    </row>
    <row r="294" spans="1:45" ht="15">
      <c r="A294" s="8" t="s">
        <v>8</v>
      </c>
      <c r="B294" s="48">
        <v>0</v>
      </c>
      <c r="C294" s="48">
        <v>0</v>
      </c>
      <c r="D294" s="48">
        <v>0</v>
      </c>
      <c r="E294" s="48">
        <v>0</v>
      </c>
      <c r="F294" s="400"/>
      <c r="G294" s="48">
        <v>0</v>
      </c>
      <c r="H294" s="49">
        <v>0</v>
      </c>
      <c r="I294" s="50">
        <f t="shared" ref="I294:I313" si="194">SUM(B294:H294)</f>
        <v>0</v>
      </c>
      <c r="J294" s="5"/>
      <c r="K294" s="20" t="s">
        <v>8</v>
      </c>
      <c r="L294" s="51">
        <v>0</v>
      </c>
      <c r="M294" s="51">
        <v>0</v>
      </c>
      <c r="N294" s="51">
        <v>0</v>
      </c>
      <c r="O294" s="51">
        <v>0</v>
      </c>
      <c r="P294" s="51">
        <v>0</v>
      </c>
      <c r="Q294" s="51">
        <v>0</v>
      </c>
      <c r="R294" s="52">
        <v>0</v>
      </c>
      <c r="S294" s="53">
        <f t="shared" ref="S294:S313" si="195">SUM(L294:R294)</f>
        <v>0</v>
      </c>
      <c r="U294" s="30" t="s">
        <v>8</v>
      </c>
      <c r="V294" s="88">
        <v>0</v>
      </c>
      <c r="W294" s="88">
        <v>0</v>
      </c>
      <c r="X294" s="88">
        <v>0</v>
      </c>
      <c r="Y294" s="88">
        <v>0</v>
      </c>
      <c r="Z294" s="88">
        <v>0</v>
      </c>
      <c r="AA294" s="88">
        <v>0</v>
      </c>
      <c r="AB294" s="88">
        <v>0</v>
      </c>
      <c r="AC294" s="89">
        <v>0</v>
      </c>
      <c r="AD294" s="88">
        <v>0</v>
      </c>
      <c r="AE294" s="88">
        <v>0</v>
      </c>
      <c r="AF294" s="88">
        <v>0</v>
      </c>
      <c r="AG294" s="88">
        <v>0</v>
      </c>
      <c r="AH294" s="88">
        <v>0</v>
      </c>
      <c r="AI294" s="90">
        <f t="shared" ref="AI294:AI313" si="196">SUM(V294:AC294)</f>
        <v>0</v>
      </c>
      <c r="AS294"/>
    </row>
    <row r="295" spans="1:45" ht="15">
      <c r="A295" s="9" t="s">
        <v>10</v>
      </c>
      <c r="B295" s="45">
        <v>0</v>
      </c>
      <c r="C295" s="45">
        <v>0</v>
      </c>
      <c r="D295" s="45">
        <v>0</v>
      </c>
      <c r="E295" s="45">
        <v>0</v>
      </c>
      <c r="F295" s="400"/>
      <c r="G295" s="45">
        <v>0</v>
      </c>
      <c r="H295" s="54">
        <v>0</v>
      </c>
      <c r="I295" s="44">
        <f t="shared" si="194"/>
        <v>0</v>
      </c>
      <c r="J295" s="5"/>
      <c r="K295" s="21" t="s">
        <v>10</v>
      </c>
      <c r="L295" s="45">
        <v>0</v>
      </c>
      <c r="M295" s="45">
        <v>0</v>
      </c>
      <c r="N295" s="45">
        <v>0</v>
      </c>
      <c r="O295" s="45">
        <v>0</v>
      </c>
      <c r="P295" s="45">
        <v>0</v>
      </c>
      <c r="Q295" s="45">
        <v>0</v>
      </c>
      <c r="R295" s="46">
        <v>0</v>
      </c>
      <c r="S295" s="47">
        <f t="shared" si="195"/>
        <v>0</v>
      </c>
      <c r="U295" s="31" t="s">
        <v>10</v>
      </c>
      <c r="V295" s="84">
        <v>0</v>
      </c>
      <c r="W295" s="84">
        <v>0</v>
      </c>
      <c r="X295" s="84">
        <v>0</v>
      </c>
      <c r="Y295" s="84">
        <v>0</v>
      </c>
      <c r="Z295" s="84">
        <v>0</v>
      </c>
      <c r="AA295" s="84">
        <v>0</v>
      </c>
      <c r="AB295" s="84">
        <v>0</v>
      </c>
      <c r="AC295" s="85">
        <v>0</v>
      </c>
      <c r="AD295" s="86">
        <v>0</v>
      </c>
      <c r="AE295" s="86">
        <v>0</v>
      </c>
      <c r="AF295" s="86">
        <v>0</v>
      </c>
      <c r="AG295" s="86">
        <v>0</v>
      </c>
      <c r="AH295" s="86">
        <v>0</v>
      </c>
      <c r="AI295" s="87">
        <f t="shared" si="196"/>
        <v>0</v>
      </c>
      <c r="AS295"/>
    </row>
    <row r="296" spans="1:45" ht="15">
      <c r="A296" s="8" t="s">
        <v>53</v>
      </c>
      <c r="B296" s="48">
        <v>0</v>
      </c>
      <c r="C296" s="48">
        <v>0</v>
      </c>
      <c r="D296" s="48">
        <v>0</v>
      </c>
      <c r="E296" s="48">
        <v>0</v>
      </c>
      <c r="F296" s="400"/>
      <c r="G296" s="48">
        <v>0</v>
      </c>
      <c r="H296" s="49">
        <v>0</v>
      </c>
      <c r="I296" s="50">
        <f t="shared" si="194"/>
        <v>0</v>
      </c>
      <c r="J296" s="5"/>
      <c r="K296" s="20" t="s">
        <v>53</v>
      </c>
      <c r="L296" s="51">
        <v>0</v>
      </c>
      <c r="M296" s="51">
        <v>0</v>
      </c>
      <c r="N296" s="51">
        <v>0</v>
      </c>
      <c r="O296" s="51">
        <v>0</v>
      </c>
      <c r="P296" s="51">
        <v>0</v>
      </c>
      <c r="Q296" s="51">
        <v>0</v>
      </c>
      <c r="R296" s="52">
        <v>0</v>
      </c>
      <c r="S296" s="53">
        <f t="shared" si="195"/>
        <v>0</v>
      </c>
      <c r="U296" s="30" t="s">
        <v>53</v>
      </c>
      <c r="V296" s="88">
        <v>0</v>
      </c>
      <c r="W296" s="88">
        <v>0</v>
      </c>
      <c r="X296" s="88">
        <v>0</v>
      </c>
      <c r="Y296" s="88">
        <v>0</v>
      </c>
      <c r="Z296" s="88">
        <v>0</v>
      </c>
      <c r="AA296" s="88">
        <v>0</v>
      </c>
      <c r="AB296" s="88">
        <v>0</v>
      </c>
      <c r="AC296" s="89">
        <v>0</v>
      </c>
      <c r="AD296" s="88">
        <v>0</v>
      </c>
      <c r="AE296" s="88">
        <v>0</v>
      </c>
      <c r="AF296" s="88">
        <v>0</v>
      </c>
      <c r="AG296" s="88">
        <v>0</v>
      </c>
      <c r="AH296" s="88">
        <v>0</v>
      </c>
      <c r="AI296" s="90">
        <f t="shared" si="196"/>
        <v>0</v>
      </c>
      <c r="AS296"/>
    </row>
    <row r="297" spans="1:45" ht="15">
      <c r="A297" s="9" t="s">
        <v>16</v>
      </c>
      <c r="B297" s="45">
        <v>17.582845553666658</v>
      </c>
      <c r="C297" s="45">
        <v>42.400076029570286</v>
      </c>
      <c r="D297" s="45">
        <v>5.5934871631549665</v>
      </c>
      <c r="E297" s="45">
        <v>0</v>
      </c>
      <c r="F297" s="400"/>
      <c r="G297" s="45">
        <v>0</v>
      </c>
      <c r="H297" s="54">
        <v>0</v>
      </c>
      <c r="I297" s="44">
        <f t="shared" si="194"/>
        <v>65.576408746391905</v>
      </c>
      <c r="J297" s="5"/>
      <c r="K297" s="21" t="s">
        <v>16</v>
      </c>
      <c r="L297" s="45">
        <v>17.582845553666658</v>
      </c>
      <c r="M297" s="45">
        <v>42.400076029570286</v>
      </c>
      <c r="N297" s="45">
        <v>5.5934871631549665</v>
      </c>
      <c r="O297" s="45">
        <v>0</v>
      </c>
      <c r="P297" s="45">
        <v>0</v>
      </c>
      <c r="Q297" s="45">
        <v>0</v>
      </c>
      <c r="R297" s="46">
        <v>0</v>
      </c>
      <c r="S297" s="47">
        <f t="shared" si="195"/>
        <v>65.576408746391905</v>
      </c>
      <c r="U297" s="31" t="s">
        <v>16</v>
      </c>
      <c r="V297" s="84">
        <v>17.490244673863813</v>
      </c>
      <c r="W297" s="84">
        <v>0</v>
      </c>
      <c r="X297" s="84">
        <v>0</v>
      </c>
      <c r="Y297" s="84">
        <v>42.400076029570286</v>
      </c>
      <c r="Z297" s="84">
        <v>4.8376995247619963</v>
      </c>
      <c r="AA297" s="84">
        <v>0</v>
      </c>
      <c r="AB297" s="84">
        <v>0</v>
      </c>
      <c r="AC297" s="85">
        <v>0.84838851819581351</v>
      </c>
      <c r="AD297" s="86">
        <v>9.2600879802843344E-2</v>
      </c>
      <c r="AE297" s="86">
        <v>0</v>
      </c>
      <c r="AF297" s="86">
        <v>0</v>
      </c>
      <c r="AG297" s="86">
        <v>0.75578763839297014</v>
      </c>
      <c r="AH297" s="86">
        <v>0</v>
      </c>
      <c r="AI297" s="87">
        <f t="shared" si="196"/>
        <v>65.57640874639192</v>
      </c>
      <c r="AS297"/>
    </row>
    <row r="298" spans="1:45" ht="15">
      <c r="A298" s="8" t="s">
        <v>65</v>
      </c>
      <c r="B298" s="48">
        <v>21.58516549993691</v>
      </c>
      <c r="C298" s="48">
        <v>38.988197413077863</v>
      </c>
      <c r="D298" s="48">
        <v>11.249418464445938</v>
      </c>
      <c r="E298" s="48">
        <v>0.16909792392042505</v>
      </c>
      <c r="F298" s="400"/>
      <c r="G298" s="48">
        <v>0</v>
      </c>
      <c r="H298" s="49">
        <v>0</v>
      </c>
      <c r="I298" s="50">
        <f t="shared" si="194"/>
        <v>71.991879301381132</v>
      </c>
      <c r="J298" s="5"/>
      <c r="K298" s="20" t="s">
        <v>65</v>
      </c>
      <c r="L298" s="51">
        <v>21.58516549993691</v>
      </c>
      <c r="M298" s="51">
        <v>38.988197413077863</v>
      </c>
      <c r="N298" s="51">
        <v>11.249418464445938</v>
      </c>
      <c r="O298" s="51">
        <v>0.16909792392042505</v>
      </c>
      <c r="P298" s="51">
        <v>0</v>
      </c>
      <c r="Q298" s="51">
        <v>0</v>
      </c>
      <c r="R298" s="52">
        <v>0</v>
      </c>
      <c r="S298" s="53">
        <f t="shared" si="195"/>
        <v>71.991879301381132</v>
      </c>
      <c r="U298" s="30" t="s">
        <v>54</v>
      </c>
      <c r="V298" s="88">
        <v>20.502093297226587</v>
      </c>
      <c r="W298" s="88">
        <v>0</v>
      </c>
      <c r="X298" s="88">
        <v>0</v>
      </c>
      <c r="Y298" s="88">
        <v>38.988197413077863</v>
      </c>
      <c r="Z298" s="88">
        <v>10.482606651827105</v>
      </c>
      <c r="AA298" s="88">
        <v>0.16909792392042505</v>
      </c>
      <c r="AB298" s="88">
        <v>0</v>
      </c>
      <c r="AC298" s="89">
        <v>1.8498840153291567</v>
      </c>
      <c r="AD298" s="88">
        <v>1.0830722027103226</v>
      </c>
      <c r="AE298" s="88">
        <v>0</v>
      </c>
      <c r="AF298" s="88">
        <v>0</v>
      </c>
      <c r="AG298" s="88">
        <v>0.76681181261883391</v>
      </c>
      <c r="AH298" s="88">
        <v>0</v>
      </c>
      <c r="AI298" s="90">
        <f t="shared" si="196"/>
        <v>71.991879301381132</v>
      </c>
      <c r="AS298"/>
    </row>
    <row r="299" spans="1:45" ht="15">
      <c r="A299" s="9" t="s">
        <v>55</v>
      </c>
      <c r="B299" s="45">
        <v>0</v>
      </c>
      <c r="C299" s="45">
        <v>0</v>
      </c>
      <c r="D299" s="45">
        <v>0</v>
      </c>
      <c r="E299" s="45">
        <v>0.39236472021686697</v>
      </c>
      <c r="F299" s="400"/>
      <c r="G299" s="45">
        <v>0</v>
      </c>
      <c r="H299" s="54">
        <v>0</v>
      </c>
      <c r="I299" s="44">
        <f t="shared" si="194"/>
        <v>0.39236472021686697</v>
      </c>
      <c r="J299" s="5"/>
      <c r="K299" s="21" t="s">
        <v>55</v>
      </c>
      <c r="L299" s="45">
        <v>0</v>
      </c>
      <c r="M299" s="45">
        <v>0</v>
      </c>
      <c r="N299" s="45">
        <v>0</v>
      </c>
      <c r="O299" s="45">
        <v>0.39236472021686697</v>
      </c>
      <c r="P299" s="45">
        <v>146.5693321807934</v>
      </c>
      <c r="Q299" s="45">
        <v>0</v>
      </c>
      <c r="R299" s="46">
        <v>0</v>
      </c>
      <c r="S299" s="47">
        <f t="shared" si="195"/>
        <v>146.96169690101027</v>
      </c>
      <c r="U299" s="31" t="s">
        <v>55</v>
      </c>
      <c r="V299" s="84">
        <v>0</v>
      </c>
      <c r="W299" s="84">
        <v>0</v>
      </c>
      <c r="X299" s="84">
        <v>0</v>
      </c>
      <c r="Y299" s="84">
        <v>0</v>
      </c>
      <c r="Z299" s="84">
        <v>0</v>
      </c>
      <c r="AA299" s="84">
        <v>0.39236472021686697</v>
      </c>
      <c r="AB299" s="84">
        <v>146.5693321807934</v>
      </c>
      <c r="AC299" s="85">
        <v>0</v>
      </c>
      <c r="AD299" s="84">
        <v>0</v>
      </c>
      <c r="AE299" s="84">
        <v>0</v>
      </c>
      <c r="AF299" s="84">
        <v>0</v>
      </c>
      <c r="AG299" s="84">
        <v>0</v>
      </c>
      <c r="AH299" s="84">
        <v>0</v>
      </c>
      <c r="AI299" s="87">
        <f t="shared" si="196"/>
        <v>146.96169690101027</v>
      </c>
      <c r="AS299"/>
    </row>
    <row r="300" spans="1:45" ht="15">
      <c r="A300" s="8" t="s">
        <v>12</v>
      </c>
      <c r="B300" s="48">
        <v>0</v>
      </c>
      <c r="C300" s="48">
        <v>0</v>
      </c>
      <c r="D300" s="48">
        <v>0</v>
      </c>
      <c r="E300" s="48">
        <v>0</v>
      </c>
      <c r="F300" s="400"/>
      <c r="G300" s="48">
        <v>0</v>
      </c>
      <c r="H300" s="49">
        <v>0</v>
      </c>
      <c r="I300" s="50">
        <f t="shared" si="194"/>
        <v>0</v>
      </c>
      <c r="J300" s="5"/>
      <c r="K300" s="20" t="s">
        <v>12</v>
      </c>
      <c r="L300" s="51">
        <v>0</v>
      </c>
      <c r="M300" s="51">
        <v>0</v>
      </c>
      <c r="N300" s="51">
        <v>0</v>
      </c>
      <c r="O300" s="51">
        <v>0</v>
      </c>
      <c r="P300" s="51">
        <v>10.202648382684615</v>
      </c>
      <c r="Q300" s="51">
        <v>0</v>
      </c>
      <c r="R300" s="52">
        <v>0</v>
      </c>
      <c r="S300" s="53">
        <f t="shared" si="195"/>
        <v>10.202648382684615</v>
      </c>
      <c r="U300" s="30" t="s">
        <v>12</v>
      </c>
      <c r="V300" s="88">
        <v>0</v>
      </c>
      <c r="W300" s="88">
        <v>0</v>
      </c>
      <c r="X300" s="88">
        <v>0</v>
      </c>
      <c r="Y300" s="88">
        <v>0</v>
      </c>
      <c r="Z300" s="88">
        <v>0</v>
      </c>
      <c r="AA300" s="88">
        <v>0</v>
      </c>
      <c r="AB300" s="88">
        <v>10.202648382684615</v>
      </c>
      <c r="AC300" s="89">
        <v>0</v>
      </c>
      <c r="AD300" s="88">
        <v>0</v>
      </c>
      <c r="AE300" s="88">
        <v>0</v>
      </c>
      <c r="AF300" s="88">
        <v>0</v>
      </c>
      <c r="AG300" s="88">
        <v>0</v>
      </c>
      <c r="AH300" s="88">
        <v>0</v>
      </c>
      <c r="AI300" s="90">
        <f t="shared" si="196"/>
        <v>10.202648382684615</v>
      </c>
      <c r="AS300"/>
    </row>
    <row r="301" spans="1:45" ht="15">
      <c r="A301" s="9" t="s">
        <v>56</v>
      </c>
      <c r="B301" s="45">
        <v>0</v>
      </c>
      <c r="C301" s="45">
        <v>0</v>
      </c>
      <c r="D301" s="45">
        <v>0</v>
      </c>
      <c r="E301" s="45">
        <v>0</v>
      </c>
      <c r="F301" s="400"/>
      <c r="G301" s="45">
        <v>0</v>
      </c>
      <c r="H301" s="54">
        <v>0</v>
      </c>
      <c r="I301" s="44">
        <f t="shared" si="194"/>
        <v>0</v>
      </c>
      <c r="J301" s="5"/>
      <c r="K301" s="21" t="s">
        <v>56</v>
      </c>
      <c r="L301" s="45">
        <v>0</v>
      </c>
      <c r="M301" s="45">
        <v>0</v>
      </c>
      <c r="N301" s="45">
        <v>0</v>
      </c>
      <c r="O301" s="45">
        <v>0</v>
      </c>
      <c r="P301" s="45">
        <v>0</v>
      </c>
      <c r="Q301" s="45">
        <v>0</v>
      </c>
      <c r="R301" s="46">
        <v>0</v>
      </c>
      <c r="S301" s="47">
        <f t="shared" si="195"/>
        <v>0</v>
      </c>
      <c r="U301" s="31" t="s">
        <v>56</v>
      </c>
      <c r="V301" s="84">
        <v>0</v>
      </c>
      <c r="W301" s="84">
        <v>0</v>
      </c>
      <c r="X301" s="84">
        <v>0</v>
      </c>
      <c r="Y301" s="84">
        <v>0</v>
      </c>
      <c r="Z301" s="84">
        <v>0</v>
      </c>
      <c r="AA301" s="84">
        <v>0</v>
      </c>
      <c r="AB301" s="84">
        <v>0</v>
      </c>
      <c r="AC301" s="85">
        <v>0</v>
      </c>
      <c r="AD301" s="84">
        <v>0</v>
      </c>
      <c r="AE301" s="84">
        <v>0</v>
      </c>
      <c r="AF301" s="84">
        <v>0</v>
      </c>
      <c r="AG301" s="84">
        <v>0</v>
      </c>
      <c r="AH301" s="84">
        <v>0</v>
      </c>
      <c r="AI301" s="87">
        <f t="shared" si="196"/>
        <v>0</v>
      </c>
      <c r="AS301"/>
    </row>
    <row r="302" spans="1:45" ht="15">
      <c r="A302" s="8" t="s">
        <v>17</v>
      </c>
      <c r="B302" s="48">
        <v>0.31974389441379197</v>
      </c>
      <c r="C302" s="48">
        <v>5.5693655330764272E-2</v>
      </c>
      <c r="D302" s="48">
        <v>1.392451755158387</v>
      </c>
      <c r="E302" s="48">
        <v>2.7435298192494715</v>
      </c>
      <c r="F302" s="400"/>
      <c r="G302" s="48">
        <v>0</v>
      </c>
      <c r="H302" s="49">
        <v>0</v>
      </c>
      <c r="I302" s="50">
        <f t="shared" si="194"/>
        <v>4.5114191241524146</v>
      </c>
      <c r="J302" s="5"/>
      <c r="K302" s="20" t="s">
        <v>17</v>
      </c>
      <c r="L302" s="51">
        <v>0.31974389441379197</v>
      </c>
      <c r="M302" s="51">
        <v>5.5693655330764272E-2</v>
      </c>
      <c r="N302" s="51">
        <v>1.392451755158387</v>
      </c>
      <c r="O302" s="51">
        <v>2.7435298192494715</v>
      </c>
      <c r="P302" s="51">
        <v>0</v>
      </c>
      <c r="Q302" s="51">
        <v>0</v>
      </c>
      <c r="R302" s="52">
        <v>0</v>
      </c>
      <c r="S302" s="53">
        <f t="shared" si="195"/>
        <v>4.5114191241524146</v>
      </c>
      <c r="U302" s="30" t="s">
        <v>17</v>
      </c>
      <c r="V302" s="88">
        <v>0.25212723690647559</v>
      </c>
      <c r="W302" s="88">
        <v>0</v>
      </c>
      <c r="X302" s="88">
        <v>0</v>
      </c>
      <c r="Y302" s="88">
        <v>5.5693655330764272E-2</v>
      </c>
      <c r="Z302" s="88">
        <v>1.2237404386872988</v>
      </c>
      <c r="AA302" s="88">
        <v>2.7435298192494715</v>
      </c>
      <c r="AB302" s="88">
        <v>0</v>
      </c>
      <c r="AC302" s="89">
        <v>0.23632797397840458</v>
      </c>
      <c r="AD302" s="88">
        <v>6.761665750731638E-2</v>
      </c>
      <c r="AE302" s="88">
        <v>0</v>
      </c>
      <c r="AF302" s="88">
        <v>0</v>
      </c>
      <c r="AG302" s="88">
        <v>0.1687113164710882</v>
      </c>
      <c r="AH302" s="88">
        <v>0</v>
      </c>
      <c r="AI302" s="90">
        <f t="shared" si="196"/>
        <v>4.5114191241524146</v>
      </c>
      <c r="AS302"/>
    </row>
    <row r="303" spans="1:45" ht="15">
      <c r="A303" s="9" t="s">
        <v>141</v>
      </c>
      <c r="B303" s="45">
        <v>63.576175901971212</v>
      </c>
      <c r="C303" s="45">
        <v>694.59240800276712</v>
      </c>
      <c r="D303" s="45">
        <v>144.26416872861228</v>
      </c>
      <c r="E303" s="45">
        <v>0</v>
      </c>
      <c r="F303" s="400"/>
      <c r="G303" s="45">
        <v>0</v>
      </c>
      <c r="H303" s="54">
        <v>0</v>
      </c>
      <c r="I303" s="44">
        <f t="shared" si="194"/>
        <v>902.43275263335056</v>
      </c>
      <c r="J303" s="5"/>
      <c r="K303" s="21" t="s">
        <v>141</v>
      </c>
      <c r="L303" s="45">
        <v>63.576175901971212</v>
      </c>
      <c r="M303" s="45">
        <v>694.59240800276712</v>
      </c>
      <c r="N303" s="45">
        <v>144.26416872861228</v>
      </c>
      <c r="O303" s="45">
        <v>0</v>
      </c>
      <c r="P303" s="45">
        <v>0</v>
      </c>
      <c r="Q303" s="45">
        <v>0</v>
      </c>
      <c r="R303" s="46">
        <v>0</v>
      </c>
      <c r="S303" s="47">
        <f t="shared" si="195"/>
        <v>902.43275263335056</v>
      </c>
      <c r="U303" s="31" t="s">
        <v>141</v>
      </c>
      <c r="V303" s="84">
        <v>57.080801508323148</v>
      </c>
      <c r="W303" s="84">
        <v>0</v>
      </c>
      <c r="X303" s="84">
        <v>0</v>
      </c>
      <c r="Y303" s="84">
        <v>694.59240800276712</v>
      </c>
      <c r="Z303" s="84">
        <v>128.4039881986285</v>
      </c>
      <c r="AA303" s="84">
        <v>0</v>
      </c>
      <c r="AB303" s="84">
        <v>0</v>
      </c>
      <c r="AC303" s="85">
        <v>22.355554923631846</v>
      </c>
      <c r="AD303" s="84">
        <v>6.4953743936480626</v>
      </c>
      <c r="AE303" s="84">
        <v>0</v>
      </c>
      <c r="AF303" s="84">
        <v>0</v>
      </c>
      <c r="AG303" s="84">
        <v>15.860180529983779</v>
      </c>
      <c r="AH303" s="84">
        <v>0</v>
      </c>
      <c r="AI303" s="87">
        <f t="shared" si="196"/>
        <v>902.43275263335067</v>
      </c>
      <c r="AS303"/>
    </row>
    <row r="304" spans="1:45" ht="15">
      <c r="A304" s="8" t="s">
        <v>25</v>
      </c>
      <c r="B304" s="48">
        <v>66.267481233503673</v>
      </c>
      <c r="C304" s="48">
        <v>2.4042754072675177</v>
      </c>
      <c r="D304" s="48">
        <v>8.3331782417301987</v>
      </c>
      <c r="E304" s="48">
        <v>410.98163108750737</v>
      </c>
      <c r="F304" s="400"/>
      <c r="G304" s="48">
        <v>27.655599367229193</v>
      </c>
      <c r="H304" s="49">
        <v>0</v>
      </c>
      <c r="I304" s="50">
        <f t="shared" si="194"/>
        <v>515.642165337238</v>
      </c>
      <c r="J304" s="5"/>
      <c r="K304" s="20" t="s">
        <v>25</v>
      </c>
      <c r="L304" s="51">
        <v>66.267481233503673</v>
      </c>
      <c r="M304" s="51">
        <v>2.4042754072675177</v>
      </c>
      <c r="N304" s="51">
        <v>8.3331782417301987</v>
      </c>
      <c r="O304" s="51">
        <v>410.98163108750737</v>
      </c>
      <c r="P304" s="51">
        <v>0.12145309006862449</v>
      </c>
      <c r="Q304" s="51">
        <v>27.655599367229193</v>
      </c>
      <c r="R304" s="52">
        <v>0</v>
      </c>
      <c r="S304" s="53">
        <f t="shared" si="195"/>
        <v>515.7636184273066</v>
      </c>
      <c r="U304" s="30" t="s">
        <v>25</v>
      </c>
      <c r="V304" s="88">
        <v>1.3290981848056567</v>
      </c>
      <c r="W304" s="88">
        <v>37.634976805883014</v>
      </c>
      <c r="X304" s="88">
        <v>27.655599367229193</v>
      </c>
      <c r="Y304" s="88">
        <v>2.4042754072675177</v>
      </c>
      <c r="Z304" s="88">
        <v>3.5763260165998023</v>
      </c>
      <c r="AA304" s="88">
        <v>362.99667285793231</v>
      </c>
      <c r="AB304" s="88">
        <v>0.12145309006862449</v>
      </c>
      <c r="AC304" s="89">
        <v>80.045216697520459</v>
      </c>
      <c r="AD304" s="88">
        <v>27.303406242815004</v>
      </c>
      <c r="AE304" s="88">
        <v>47.984958229575035</v>
      </c>
      <c r="AF304" s="88">
        <v>0</v>
      </c>
      <c r="AG304" s="88">
        <v>4.7568522251303973</v>
      </c>
      <c r="AH304" s="88">
        <v>0</v>
      </c>
      <c r="AI304" s="90">
        <f t="shared" si="196"/>
        <v>515.76361842730648</v>
      </c>
      <c r="AS304"/>
    </row>
    <row r="305" spans="1:45" ht="15">
      <c r="A305" s="9" t="s">
        <v>24</v>
      </c>
      <c r="B305" s="45">
        <v>0.79676384120345756</v>
      </c>
      <c r="C305" s="45">
        <v>0</v>
      </c>
      <c r="D305" s="45">
        <v>5.0792748867509436</v>
      </c>
      <c r="E305" s="45">
        <v>0</v>
      </c>
      <c r="F305" s="400"/>
      <c r="G305" s="45">
        <v>0</v>
      </c>
      <c r="H305" s="54">
        <v>0</v>
      </c>
      <c r="I305" s="44">
        <f t="shared" si="194"/>
        <v>5.8760387279544011</v>
      </c>
      <c r="J305" s="5"/>
      <c r="K305" s="21" t="s">
        <v>24</v>
      </c>
      <c r="L305" s="45">
        <v>0.79676384120345756</v>
      </c>
      <c r="M305" s="45">
        <v>0</v>
      </c>
      <c r="N305" s="45">
        <v>5.0792748867509436</v>
      </c>
      <c r="O305" s="45">
        <v>0</v>
      </c>
      <c r="P305" s="45">
        <v>0</v>
      </c>
      <c r="Q305" s="45">
        <v>0</v>
      </c>
      <c r="R305" s="46">
        <v>0</v>
      </c>
      <c r="S305" s="47">
        <f t="shared" si="195"/>
        <v>5.8760387279544011</v>
      </c>
      <c r="U305" s="31" t="s">
        <v>24</v>
      </c>
      <c r="V305" s="84">
        <v>0.62831022993275476</v>
      </c>
      <c r="W305" s="84">
        <v>0</v>
      </c>
      <c r="X305" s="84">
        <v>0</v>
      </c>
      <c r="Y305" s="84">
        <v>0</v>
      </c>
      <c r="Z305" s="84">
        <v>0.21613935688301886</v>
      </c>
      <c r="AA305" s="84">
        <v>0</v>
      </c>
      <c r="AB305" s="84">
        <v>0</v>
      </c>
      <c r="AC305" s="85">
        <v>5.0315891411386273</v>
      </c>
      <c r="AD305" s="84">
        <v>0.1684536112707028</v>
      </c>
      <c r="AE305" s="84">
        <v>0</v>
      </c>
      <c r="AF305" s="84">
        <v>0</v>
      </c>
      <c r="AG305" s="84">
        <v>4.8631355298679244</v>
      </c>
      <c r="AH305" s="84">
        <v>0</v>
      </c>
      <c r="AI305" s="87">
        <f t="shared" si="196"/>
        <v>5.8760387279544011</v>
      </c>
      <c r="AS305"/>
    </row>
    <row r="306" spans="1:45" ht="15">
      <c r="A306" s="8" t="s">
        <v>57</v>
      </c>
      <c r="B306" s="48">
        <v>1.6385322861852401</v>
      </c>
      <c r="C306" s="48">
        <v>0</v>
      </c>
      <c r="D306" s="48">
        <v>1.3179498823663889</v>
      </c>
      <c r="E306" s="48">
        <v>0</v>
      </c>
      <c r="F306" s="400"/>
      <c r="G306" s="48">
        <v>0</v>
      </c>
      <c r="H306" s="49">
        <v>0</v>
      </c>
      <c r="I306" s="50">
        <f t="shared" si="194"/>
        <v>2.9564821685516289</v>
      </c>
      <c r="J306" s="5"/>
      <c r="K306" s="20" t="s">
        <v>57</v>
      </c>
      <c r="L306" s="51">
        <v>1.6385322861852401</v>
      </c>
      <c r="M306" s="51">
        <v>0</v>
      </c>
      <c r="N306" s="51">
        <v>1.3179498823663889</v>
      </c>
      <c r="O306" s="51">
        <v>0</v>
      </c>
      <c r="P306" s="51">
        <v>0</v>
      </c>
      <c r="Q306" s="51">
        <v>0</v>
      </c>
      <c r="R306" s="52">
        <v>0</v>
      </c>
      <c r="S306" s="53">
        <f t="shared" si="195"/>
        <v>2.9564821685516289</v>
      </c>
      <c r="U306" s="30" t="s">
        <v>57</v>
      </c>
      <c r="V306" s="88">
        <v>0.5699242734557356</v>
      </c>
      <c r="W306" s="88">
        <v>0</v>
      </c>
      <c r="X306" s="88">
        <v>0</v>
      </c>
      <c r="Y306" s="88">
        <v>0</v>
      </c>
      <c r="Z306" s="88">
        <v>1.3179498823663889</v>
      </c>
      <c r="AA306" s="88">
        <v>0</v>
      </c>
      <c r="AB306" s="88">
        <v>0</v>
      </c>
      <c r="AC306" s="89">
        <v>1.0686080127295043</v>
      </c>
      <c r="AD306" s="88">
        <v>1.0686080127295043</v>
      </c>
      <c r="AE306" s="88">
        <v>0</v>
      </c>
      <c r="AF306" s="88">
        <v>0</v>
      </c>
      <c r="AG306" s="88">
        <v>0</v>
      </c>
      <c r="AH306" s="88">
        <v>0</v>
      </c>
      <c r="AI306" s="90">
        <f t="shared" si="196"/>
        <v>2.9564821685516289</v>
      </c>
      <c r="AS306"/>
    </row>
    <row r="307" spans="1:45" ht="15">
      <c r="A307" s="9" t="s">
        <v>22</v>
      </c>
      <c r="B307" s="45">
        <v>5.9908248926473515</v>
      </c>
      <c r="C307" s="45">
        <v>0</v>
      </c>
      <c r="D307" s="45">
        <v>0</v>
      </c>
      <c r="E307" s="45">
        <v>0</v>
      </c>
      <c r="F307" s="400"/>
      <c r="G307" s="45">
        <v>0</v>
      </c>
      <c r="H307" s="54">
        <v>0</v>
      </c>
      <c r="I307" s="44">
        <f t="shared" si="194"/>
        <v>5.9908248926473515</v>
      </c>
      <c r="J307" s="5"/>
      <c r="K307" s="21" t="s">
        <v>22</v>
      </c>
      <c r="L307" s="45">
        <v>5.9908248926473515</v>
      </c>
      <c r="M307" s="45">
        <v>0</v>
      </c>
      <c r="N307" s="45">
        <v>0</v>
      </c>
      <c r="O307" s="45">
        <v>0</v>
      </c>
      <c r="P307" s="45">
        <v>0.6855771485768275</v>
      </c>
      <c r="Q307" s="45">
        <v>0</v>
      </c>
      <c r="R307" s="46">
        <v>0</v>
      </c>
      <c r="S307" s="47">
        <f t="shared" si="195"/>
        <v>6.6764020412241791</v>
      </c>
      <c r="U307" s="31" t="s">
        <v>22</v>
      </c>
      <c r="V307" s="84">
        <v>5.9908248926473515</v>
      </c>
      <c r="W307" s="84">
        <v>0</v>
      </c>
      <c r="X307" s="84">
        <v>0</v>
      </c>
      <c r="Y307" s="84">
        <v>0</v>
      </c>
      <c r="Z307" s="84">
        <v>0</v>
      </c>
      <c r="AA307" s="84">
        <v>0</v>
      </c>
      <c r="AB307" s="84">
        <v>0.6855771485768275</v>
      </c>
      <c r="AC307" s="85">
        <v>0</v>
      </c>
      <c r="AD307" s="84">
        <v>0</v>
      </c>
      <c r="AE307" s="84">
        <v>0</v>
      </c>
      <c r="AF307" s="84">
        <v>0</v>
      </c>
      <c r="AG307" s="84">
        <v>0</v>
      </c>
      <c r="AH307" s="84">
        <v>0</v>
      </c>
      <c r="AI307" s="87">
        <f t="shared" si="196"/>
        <v>6.6764020412241791</v>
      </c>
      <c r="AS307"/>
    </row>
    <row r="308" spans="1:45" ht="15">
      <c r="A308" s="8" t="s">
        <v>21</v>
      </c>
      <c r="B308" s="48">
        <v>0</v>
      </c>
      <c r="C308" s="48">
        <v>0</v>
      </c>
      <c r="D308" s="48">
        <v>0</v>
      </c>
      <c r="E308" s="48">
        <v>0</v>
      </c>
      <c r="F308" s="400"/>
      <c r="G308" s="48">
        <v>0</v>
      </c>
      <c r="H308" s="49">
        <v>0</v>
      </c>
      <c r="I308" s="50">
        <f t="shared" si="194"/>
        <v>0</v>
      </c>
      <c r="J308" s="5"/>
      <c r="K308" s="20" t="s">
        <v>21</v>
      </c>
      <c r="L308" s="51">
        <v>0</v>
      </c>
      <c r="M308" s="51">
        <v>0</v>
      </c>
      <c r="N308" s="51">
        <v>0</v>
      </c>
      <c r="O308" s="51">
        <v>0</v>
      </c>
      <c r="P308" s="51">
        <v>0</v>
      </c>
      <c r="Q308" s="51">
        <v>0</v>
      </c>
      <c r="R308" s="52">
        <v>0</v>
      </c>
      <c r="S308" s="53">
        <f t="shared" si="195"/>
        <v>0</v>
      </c>
      <c r="U308" s="30" t="s">
        <v>58</v>
      </c>
      <c r="V308" s="88">
        <v>0</v>
      </c>
      <c r="W308" s="88">
        <v>0</v>
      </c>
      <c r="X308" s="88">
        <v>0</v>
      </c>
      <c r="Y308" s="88">
        <v>0</v>
      </c>
      <c r="Z308" s="88">
        <v>0</v>
      </c>
      <c r="AA308" s="88">
        <v>0</v>
      </c>
      <c r="AB308" s="88">
        <v>0</v>
      </c>
      <c r="AC308" s="89">
        <v>0</v>
      </c>
      <c r="AD308" s="88">
        <v>0</v>
      </c>
      <c r="AE308" s="88">
        <v>0</v>
      </c>
      <c r="AF308" s="88">
        <v>0</v>
      </c>
      <c r="AG308" s="88">
        <v>0</v>
      </c>
      <c r="AH308" s="88">
        <v>0</v>
      </c>
      <c r="AI308" s="90">
        <f t="shared" si="196"/>
        <v>0</v>
      </c>
      <c r="AS308"/>
    </row>
    <row r="309" spans="1:45" ht="15">
      <c r="A309" s="10" t="s">
        <v>61</v>
      </c>
      <c r="B309" s="45">
        <v>0</v>
      </c>
      <c r="C309" s="45">
        <v>0</v>
      </c>
      <c r="D309" s="45">
        <v>0</v>
      </c>
      <c r="E309" s="45">
        <v>0</v>
      </c>
      <c r="F309" s="400"/>
      <c r="G309" s="45">
        <v>0</v>
      </c>
      <c r="H309" s="54">
        <v>0</v>
      </c>
      <c r="I309" s="44">
        <f t="shared" si="194"/>
        <v>0</v>
      </c>
      <c r="J309" s="5"/>
      <c r="K309" s="22" t="s">
        <v>61</v>
      </c>
      <c r="L309" s="45">
        <v>0</v>
      </c>
      <c r="M309" s="45">
        <v>0</v>
      </c>
      <c r="N309" s="45">
        <v>0</v>
      </c>
      <c r="O309" s="45">
        <v>0</v>
      </c>
      <c r="P309" s="45">
        <v>0</v>
      </c>
      <c r="Q309" s="45">
        <v>0</v>
      </c>
      <c r="R309" s="46">
        <v>0</v>
      </c>
      <c r="S309" s="47">
        <f t="shared" si="195"/>
        <v>0</v>
      </c>
      <c r="U309" s="32" t="s">
        <v>59</v>
      </c>
      <c r="V309" s="84">
        <v>0</v>
      </c>
      <c r="W309" s="84">
        <v>0</v>
      </c>
      <c r="X309" s="84">
        <v>0</v>
      </c>
      <c r="Y309" s="84">
        <v>0</v>
      </c>
      <c r="Z309" s="84">
        <v>0</v>
      </c>
      <c r="AA309" s="84">
        <v>0</v>
      </c>
      <c r="AB309" s="84">
        <v>0</v>
      </c>
      <c r="AC309" s="85">
        <v>0</v>
      </c>
      <c r="AD309" s="86">
        <v>0</v>
      </c>
      <c r="AE309" s="86">
        <v>0</v>
      </c>
      <c r="AF309" s="86">
        <v>0</v>
      </c>
      <c r="AG309" s="86">
        <v>0</v>
      </c>
      <c r="AH309" s="86">
        <v>0</v>
      </c>
      <c r="AI309" s="87">
        <f t="shared" si="196"/>
        <v>0</v>
      </c>
      <c r="AS309"/>
    </row>
    <row r="310" spans="1:45">
      <c r="A310" s="11" t="s">
        <v>23</v>
      </c>
      <c r="B310" s="55">
        <v>0</v>
      </c>
      <c r="C310" s="55">
        <v>0</v>
      </c>
      <c r="D310" s="55">
        <v>0</v>
      </c>
      <c r="E310" s="55">
        <v>0</v>
      </c>
      <c r="F310" s="400"/>
      <c r="G310" s="55">
        <v>0</v>
      </c>
      <c r="H310" s="56">
        <v>0</v>
      </c>
      <c r="I310" s="57">
        <f t="shared" si="194"/>
        <v>0</v>
      </c>
      <c r="J310" s="5"/>
      <c r="K310" s="23" t="s">
        <v>23</v>
      </c>
      <c r="L310" s="58">
        <v>0</v>
      </c>
      <c r="M310" s="58">
        <v>0</v>
      </c>
      <c r="N310" s="58">
        <v>0</v>
      </c>
      <c r="O310" s="58">
        <v>0</v>
      </c>
      <c r="P310" s="58">
        <v>0</v>
      </c>
      <c r="Q310" s="58">
        <v>0</v>
      </c>
      <c r="R310" s="59">
        <v>0</v>
      </c>
      <c r="S310" s="60">
        <f t="shared" si="195"/>
        <v>0</v>
      </c>
      <c r="U310" s="33" t="s">
        <v>62</v>
      </c>
      <c r="V310" s="91">
        <v>0</v>
      </c>
      <c r="W310" s="91">
        <v>0</v>
      </c>
      <c r="X310" s="91">
        <v>0</v>
      </c>
      <c r="Y310" s="91">
        <v>0</v>
      </c>
      <c r="Z310" s="91">
        <v>0</v>
      </c>
      <c r="AA310" s="91">
        <v>0</v>
      </c>
      <c r="AB310" s="91">
        <v>0</v>
      </c>
      <c r="AC310" s="91">
        <v>0</v>
      </c>
      <c r="AD310" s="91">
        <v>0</v>
      </c>
      <c r="AE310" s="91">
        <v>0</v>
      </c>
      <c r="AF310" s="91">
        <v>0</v>
      </c>
      <c r="AG310" s="91">
        <v>0</v>
      </c>
      <c r="AH310" s="92">
        <v>0</v>
      </c>
      <c r="AI310" s="93">
        <f t="shared" si="196"/>
        <v>0</v>
      </c>
      <c r="AS310"/>
    </row>
    <row r="311" spans="1:45">
      <c r="A311" s="12" t="s">
        <v>19</v>
      </c>
      <c r="B311" s="61">
        <v>0</v>
      </c>
      <c r="C311" s="61">
        <v>0</v>
      </c>
      <c r="D311" s="61">
        <v>0</v>
      </c>
      <c r="E311" s="61">
        <v>0</v>
      </c>
      <c r="F311" s="400"/>
      <c r="G311" s="61">
        <v>0</v>
      </c>
      <c r="H311" s="62">
        <v>0</v>
      </c>
      <c r="I311" s="63">
        <f t="shared" si="194"/>
        <v>0</v>
      </c>
      <c r="J311" s="5"/>
      <c r="K311" s="24" t="s">
        <v>19</v>
      </c>
      <c r="L311" s="61">
        <v>0</v>
      </c>
      <c r="M311" s="61">
        <v>0</v>
      </c>
      <c r="N311" s="61">
        <v>0</v>
      </c>
      <c r="O311" s="61">
        <v>0</v>
      </c>
      <c r="P311" s="61">
        <v>0</v>
      </c>
      <c r="Q311" s="61">
        <v>0</v>
      </c>
      <c r="R311" s="64">
        <v>0</v>
      </c>
      <c r="S311" s="65">
        <f t="shared" si="195"/>
        <v>0</v>
      </c>
      <c r="U311" s="34" t="s">
        <v>19</v>
      </c>
      <c r="V311" s="94">
        <v>0</v>
      </c>
      <c r="W311" s="94">
        <v>0</v>
      </c>
      <c r="X311" s="94">
        <v>0</v>
      </c>
      <c r="Y311" s="94">
        <v>0</v>
      </c>
      <c r="Z311" s="94">
        <v>0</v>
      </c>
      <c r="AA311" s="94">
        <v>0</v>
      </c>
      <c r="AB311" s="94">
        <v>0</v>
      </c>
      <c r="AC311" s="94">
        <v>0</v>
      </c>
      <c r="AD311" s="95">
        <v>0</v>
      </c>
      <c r="AE311" s="95">
        <v>0</v>
      </c>
      <c r="AF311" s="95">
        <v>0</v>
      </c>
      <c r="AG311" s="95">
        <v>0</v>
      </c>
      <c r="AH311" s="95">
        <v>0</v>
      </c>
      <c r="AI311" s="96">
        <f t="shared" si="196"/>
        <v>0</v>
      </c>
      <c r="AS311"/>
    </row>
    <row r="312" spans="1:45">
      <c r="A312" s="11" t="s">
        <v>20</v>
      </c>
      <c r="B312" s="55">
        <v>0</v>
      </c>
      <c r="C312" s="55">
        <v>0</v>
      </c>
      <c r="D312" s="55">
        <v>0</v>
      </c>
      <c r="E312" s="55">
        <v>0</v>
      </c>
      <c r="F312" s="400"/>
      <c r="G312" s="55">
        <v>0</v>
      </c>
      <c r="H312" s="56">
        <v>0</v>
      </c>
      <c r="I312" s="57">
        <f t="shared" si="194"/>
        <v>0</v>
      </c>
      <c r="J312" s="5"/>
      <c r="K312" s="23" t="s">
        <v>20</v>
      </c>
      <c r="L312" s="58">
        <v>0</v>
      </c>
      <c r="M312" s="58">
        <v>0</v>
      </c>
      <c r="N312" s="58">
        <v>0</v>
      </c>
      <c r="O312" s="58">
        <v>0</v>
      </c>
      <c r="P312" s="58">
        <v>0</v>
      </c>
      <c r="Q312" s="58">
        <v>0</v>
      </c>
      <c r="R312" s="59">
        <v>0</v>
      </c>
      <c r="S312" s="60">
        <f t="shared" si="195"/>
        <v>0</v>
      </c>
      <c r="U312" s="33" t="s">
        <v>20</v>
      </c>
      <c r="V312" s="91">
        <v>0</v>
      </c>
      <c r="W312" s="91">
        <v>0</v>
      </c>
      <c r="X312" s="91">
        <v>0</v>
      </c>
      <c r="Y312" s="91">
        <v>0</v>
      </c>
      <c r="Z312" s="91">
        <v>0</v>
      </c>
      <c r="AA312" s="91">
        <v>0</v>
      </c>
      <c r="AB312" s="91">
        <v>0</v>
      </c>
      <c r="AC312" s="91">
        <v>0</v>
      </c>
      <c r="AD312" s="91">
        <v>0</v>
      </c>
      <c r="AE312" s="91">
        <v>0</v>
      </c>
      <c r="AF312" s="91">
        <v>0</v>
      </c>
      <c r="AG312" s="91">
        <v>0</v>
      </c>
      <c r="AH312" s="92">
        <v>0</v>
      </c>
      <c r="AI312" s="93">
        <f t="shared" si="196"/>
        <v>0</v>
      </c>
      <c r="AS312"/>
    </row>
    <row r="313" spans="1:45" ht="15" thickBot="1">
      <c r="A313" s="13" t="s">
        <v>11</v>
      </c>
      <c r="B313" s="66">
        <v>0</v>
      </c>
      <c r="C313" s="66">
        <v>0</v>
      </c>
      <c r="D313" s="66">
        <v>0</v>
      </c>
      <c r="E313" s="66">
        <v>0</v>
      </c>
      <c r="F313" s="401"/>
      <c r="G313" s="66">
        <v>0</v>
      </c>
      <c r="H313" s="67">
        <v>0</v>
      </c>
      <c r="I313" s="68">
        <f t="shared" si="194"/>
        <v>0</v>
      </c>
      <c r="J313" s="5"/>
      <c r="K313" s="25" t="s">
        <v>11</v>
      </c>
      <c r="L313" s="66">
        <v>0</v>
      </c>
      <c r="M313" s="66">
        <v>0</v>
      </c>
      <c r="N313" s="66">
        <v>0</v>
      </c>
      <c r="O313" s="66">
        <v>0</v>
      </c>
      <c r="P313" s="66">
        <v>0</v>
      </c>
      <c r="Q313" s="66">
        <v>0</v>
      </c>
      <c r="R313" s="69">
        <v>0</v>
      </c>
      <c r="S313" s="70">
        <f t="shared" si="195"/>
        <v>0</v>
      </c>
      <c r="U313" s="34" t="s">
        <v>11</v>
      </c>
      <c r="V313" s="94">
        <v>0</v>
      </c>
      <c r="W313" s="94">
        <v>0</v>
      </c>
      <c r="X313" s="94">
        <v>0</v>
      </c>
      <c r="Y313" s="94">
        <v>0</v>
      </c>
      <c r="Z313" s="94">
        <v>0</v>
      </c>
      <c r="AA313" s="94">
        <v>0</v>
      </c>
      <c r="AB313" s="94">
        <v>0</v>
      </c>
      <c r="AC313" s="94">
        <v>0</v>
      </c>
      <c r="AD313" s="95">
        <v>0</v>
      </c>
      <c r="AE313" s="95">
        <v>0</v>
      </c>
      <c r="AF313" s="95">
        <v>0</v>
      </c>
      <c r="AG313" s="95">
        <v>0</v>
      </c>
      <c r="AH313" s="95">
        <v>0</v>
      </c>
      <c r="AI313" s="96">
        <f t="shared" si="196"/>
        <v>0</v>
      </c>
      <c r="AS313"/>
    </row>
    <row r="314" spans="1:45" ht="15">
      <c r="A314" s="14" t="s">
        <v>26</v>
      </c>
      <c r="B314" s="71">
        <f>SUM(B293:B309)</f>
        <v>177.75753310352829</v>
      </c>
      <c r="C314" s="71">
        <f t="shared" ref="C314:I314" si="197">SUM(C293:C309)</f>
        <v>778.4406505080135</v>
      </c>
      <c r="D314" s="71">
        <f t="shared" si="197"/>
        <v>177.22992912221909</v>
      </c>
      <c r="E314" s="71">
        <f t="shared" si="197"/>
        <v>414.28662355089415</v>
      </c>
      <c r="F314" s="71">
        <f t="shared" si="197"/>
        <v>0</v>
      </c>
      <c r="G314" s="71">
        <f t="shared" si="197"/>
        <v>27.655599367229193</v>
      </c>
      <c r="H314" s="72">
        <f t="shared" si="197"/>
        <v>0</v>
      </c>
      <c r="I314" s="44">
        <f t="shared" si="197"/>
        <v>1575.3703356518843</v>
      </c>
      <c r="J314" s="5"/>
      <c r="K314" s="26" t="s">
        <v>26</v>
      </c>
      <c r="L314" s="71">
        <f>SUM(L293:L309)</f>
        <v>177.75753310352829</v>
      </c>
      <c r="M314" s="71">
        <f t="shared" ref="M314:S314" si="198">SUM(M293:M309)</f>
        <v>778.4406505080135</v>
      </c>
      <c r="N314" s="71">
        <f t="shared" si="198"/>
        <v>177.22992912221909</v>
      </c>
      <c r="O314" s="71">
        <f t="shared" si="198"/>
        <v>414.28662355089415</v>
      </c>
      <c r="P314" s="71">
        <f t="shared" si="198"/>
        <v>157.57901080212346</v>
      </c>
      <c r="Q314" s="71">
        <f t="shared" si="198"/>
        <v>27.655599367229193</v>
      </c>
      <c r="R314" s="72">
        <f t="shared" si="198"/>
        <v>0</v>
      </c>
      <c r="S314" s="73">
        <f t="shared" si="198"/>
        <v>1732.9493464540078</v>
      </c>
      <c r="U314" s="35" t="s">
        <v>60</v>
      </c>
      <c r="V314" s="97">
        <f>SUM(V293:V309)</f>
        <v>103.84342429716152</v>
      </c>
      <c r="W314" s="97">
        <f t="shared" ref="W314:AH314" si="199">SUM(W293:W309)</f>
        <v>37.634976805883014</v>
      </c>
      <c r="X314" s="97">
        <f t="shared" si="199"/>
        <v>27.655599367229193</v>
      </c>
      <c r="Y314" s="97">
        <f t="shared" si="199"/>
        <v>778.4406505080135</v>
      </c>
      <c r="Z314" s="97">
        <f t="shared" si="199"/>
        <v>150.05845006975409</v>
      </c>
      <c r="AA314" s="97">
        <f t="shared" si="199"/>
        <v>366.30166532131909</v>
      </c>
      <c r="AB314" s="97">
        <f t="shared" si="199"/>
        <v>157.57901080212346</v>
      </c>
      <c r="AC314" s="97">
        <f t="shared" si="199"/>
        <v>111.4355692825238</v>
      </c>
      <c r="AD314" s="98">
        <f t="shared" si="199"/>
        <v>36.279132000483756</v>
      </c>
      <c r="AE314" s="98">
        <f t="shared" si="199"/>
        <v>47.984958229575035</v>
      </c>
      <c r="AF314" s="98">
        <f t="shared" si="199"/>
        <v>0</v>
      </c>
      <c r="AG314" s="98">
        <f t="shared" si="199"/>
        <v>27.171479052464996</v>
      </c>
      <c r="AH314" s="98">
        <f t="shared" si="199"/>
        <v>0</v>
      </c>
      <c r="AI314" s="99">
        <f>SUM(V314:AC314)</f>
        <v>1732.9493464540076</v>
      </c>
      <c r="AS314"/>
    </row>
    <row r="315" spans="1:45" s="2" customFormat="1" ht="15" thickBot="1">
      <c r="A315" s="15" t="s">
        <v>100</v>
      </c>
      <c r="B315" s="100">
        <f>IF($I314=0,"-",B314/$I314)</f>
        <v>0.11283539437091956</v>
      </c>
      <c r="C315" s="100">
        <f t="shared" ref="C315:H315" si="200">IF($I314=0,"-",C314/$I314)</f>
        <v>0.4941318449962413</v>
      </c>
      <c r="D315" s="100">
        <f t="shared" si="200"/>
        <v>0.11250048646427115</v>
      </c>
      <c r="E315" s="100">
        <f t="shared" si="200"/>
        <v>0.2629772912281374</v>
      </c>
      <c r="F315" s="100">
        <f t="shared" si="200"/>
        <v>0</v>
      </c>
      <c r="G315" s="100">
        <f t="shared" si="200"/>
        <v>1.755498294043056E-2</v>
      </c>
      <c r="H315" s="101">
        <f t="shared" si="200"/>
        <v>0</v>
      </c>
      <c r="I315" s="102">
        <f>SUM(B315:H315)</f>
        <v>1</v>
      </c>
      <c r="J315"/>
      <c r="K315" s="27" t="s">
        <v>100</v>
      </c>
      <c r="L315" s="76">
        <f>IF($S314=0,"-",L314/$S314)</f>
        <v>0.10257514650803785</v>
      </c>
      <c r="M315" s="76">
        <f t="shared" ref="M315:R315" si="201">IF($S314=0,"-",M314/$S314)</f>
        <v>0.44919988694468932</v>
      </c>
      <c r="N315" s="76">
        <f t="shared" si="201"/>
        <v>0.10227069214969853</v>
      </c>
      <c r="O315" s="76">
        <f t="shared" si="201"/>
        <v>0.2390644737531509</v>
      </c>
      <c r="P315" s="76">
        <f t="shared" si="201"/>
        <v>9.0931111820760649E-2</v>
      </c>
      <c r="Q315" s="76">
        <f t="shared" si="201"/>
        <v>1.5958688823662723E-2</v>
      </c>
      <c r="R315" s="77">
        <f t="shared" si="201"/>
        <v>0</v>
      </c>
      <c r="S315" s="78">
        <f>SUM(L315:R315)</f>
        <v>0.99999999999999989</v>
      </c>
      <c r="U315" s="36" t="s">
        <v>100</v>
      </c>
      <c r="V315" s="103">
        <f>+V314/$AI314</f>
        <v>5.992294264667794E-2</v>
      </c>
      <c r="W315" s="103">
        <f t="shared" ref="W315:AH315" si="202">+W314/$AI314</f>
        <v>2.1717297671101806E-2</v>
      </c>
      <c r="X315" s="103">
        <f t="shared" si="202"/>
        <v>1.5958688823662723E-2</v>
      </c>
      <c r="Y315" s="103">
        <f t="shared" si="202"/>
        <v>0.44919988694468937</v>
      </c>
      <c r="Z315" s="103">
        <f t="shared" si="202"/>
        <v>8.6591365394958833E-2</v>
      </c>
      <c r="AA315" s="103">
        <f t="shared" si="202"/>
        <v>0.21137470986722851</v>
      </c>
      <c r="AB315" s="103">
        <f t="shared" si="202"/>
        <v>9.0931111820760663E-2</v>
      </c>
      <c r="AC315" s="103">
        <f t="shared" si="202"/>
        <v>6.4303996830920238E-2</v>
      </c>
      <c r="AD315" s="103">
        <f t="shared" si="202"/>
        <v>2.0934906190258114E-2</v>
      </c>
      <c r="AE315" s="103">
        <f t="shared" si="202"/>
        <v>2.7689763885922418E-2</v>
      </c>
      <c r="AF315" s="103">
        <f t="shared" si="202"/>
        <v>0</v>
      </c>
      <c r="AG315" s="103">
        <f t="shared" si="202"/>
        <v>1.5679326754739698E-2</v>
      </c>
      <c r="AH315" s="103">
        <f t="shared" si="202"/>
        <v>0</v>
      </c>
      <c r="AI315" s="104">
        <f>SUM(V315:AC315)</f>
        <v>1</v>
      </c>
    </row>
    <row r="316" spans="1:45" ht="15" thickBot="1">
      <c r="A316" s="16"/>
      <c r="B316" s="16"/>
      <c r="C316" s="16"/>
      <c r="D316" s="16"/>
      <c r="E316" s="16"/>
      <c r="F316" s="16"/>
      <c r="G316" s="16"/>
      <c r="H316" s="16"/>
      <c r="I316" s="16"/>
      <c r="K316" s="16"/>
      <c r="L316" s="16"/>
      <c r="M316" s="16"/>
      <c r="N316" s="16"/>
      <c r="O316" s="16"/>
      <c r="P316" s="16"/>
      <c r="Q316" s="16"/>
      <c r="R316" s="16"/>
      <c r="S316" s="16"/>
      <c r="AI316" s="5"/>
      <c r="AS316"/>
    </row>
    <row r="317" spans="1:45" ht="28.5">
      <c r="A317" s="431" t="s">
        <v>36</v>
      </c>
      <c r="B317" s="37" t="s">
        <v>0</v>
      </c>
      <c r="C317" s="37" t="s">
        <v>1</v>
      </c>
      <c r="D317" s="37" t="s">
        <v>2</v>
      </c>
      <c r="E317" s="37" t="s">
        <v>3</v>
      </c>
      <c r="F317" s="37" t="s">
        <v>27</v>
      </c>
      <c r="G317" s="37" t="s">
        <v>4</v>
      </c>
      <c r="H317" s="37" t="s">
        <v>5</v>
      </c>
      <c r="I317" s="38" t="s">
        <v>6</v>
      </c>
      <c r="K317" s="381" t="s">
        <v>36</v>
      </c>
      <c r="L317" s="39" t="s">
        <v>0</v>
      </c>
      <c r="M317" s="39" t="s">
        <v>1</v>
      </c>
      <c r="N317" s="39" t="s">
        <v>2</v>
      </c>
      <c r="O317" s="39" t="s">
        <v>3</v>
      </c>
      <c r="P317" s="39" t="s">
        <v>27</v>
      </c>
      <c r="Q317" s="39" t="s">
        <v>4</v>
      </c>
      <c r="R317" s="39" t="s">
        <v>5</v>
      </c>
      <c r="S317" s="40" t="s">
        <v>6</v>
      </c>
      <c r="U317" s="383" t="s">
        <v>36</v>
      </c>
      <c r="V317" s="79" t="s">
        <v>69</v>
      </c>
      <c r="W317" s="79" t="s">
        <v>70</v>
      </c>
      <c r="X317" s="79" t="s">
        <v>4</v>
      </c>
      <c r="Y317" s="79" t="s">
        <v>1</v>
      </c>
      <c r="Z317" s="79" t="s">
        <v>2</v>
      </c>
      <c r="AA317" s="79" t="s">
        <v>3</v>
      </c>
      <c r="AB317" s="79" t="s">
        <v>52</v>
      </c>
      <c r="AC317" s="79" t="s">
        <v>64</v>
      </c>
      <c r="AD317" s="80" t="s">
        <v>72</v>
      </c>
      <c r="AE317" s="80" t="s">
        <v>79</v>
      </c>
      <c r="AF317" s="80" t="s">
        <v>73</v>
      </c>
      <c r="AG317" s="80" t="s">
        <v>80</v>
      </c>
      <c r="AH317" s="80" t="s">
        <v>81</v>
      </c>
      <c r="AI317" s="81" t="s">
        <v>60</v>
      </c>
      <c r="AS317"/>
    </row>
    <row r="318" spans="1:45" ht="15" customHeight="1">
      <c r="A318" s="432" t="s">
        <v>36</v>
      </c>
      <c r="B318" s="372" t="s">
        <v>109</v>
      </c>
      <c r="C318" s="373"/>
      <c r="D318" s="373"/>
      <c r="E318" s="373"/>
      <c r="F318" s="373"/>
      <c r="G318" s="373"/>
      <c r="H318" s="373"/>
      <c r="I318" s="374"/>
      <c r="K318" s="382" t="s">
        <v>36</v>
      </c>
      <c r="L318" s="369" t="s">
        <v>109</v>
      </c>
      <c r="M318" s="370"/>
      <c r="N318" s="370"/>
      <c r="O318" s="370"/>
      <c r="P318" s="370"/>
      <c r="Q318" s="370"/>
      <c r="R318" s="370"/>
      <c r="S318" s="371"/>
      <c r="U318" s="384" t="s">
        <v>36</v>
      </c>
      <c r="V318" s="379" t="s">
        <v>109</v>
      </c>
      <c r="W318" s="379"/>
      <c r="X318" s="379"/>
      <c r="Y318" s="379"/>
      <c r="Z318" s="379"/>
      <c r="AA318" s="379"/>
      <c r="AB318" s="379"/>
      <c r="AC318" s="379"/>
      <c r="AD318" s="379"/>
      <c r="AE318" s="379"/>
      <c r="AF318" s="379"/>
      <c r="AG318" s="379"/>
      <c r="AH318" s="379"/>
      <c r="AI318" s="380"/>
      <c r="AS318"/>
    </row>
    <row r="319" spans="1:45" ht="15">
      <c r="A319" s="7" t="s">
        <v>7</v>
      </c>
      <c r="B319" s="42">
        <v>0</v>
      </c>
      <c r="C319" s="42">
        <v>0</v>
      </c>
      <c r="D319" s="42">
        <v>0</v>
      </c>
      <c r="E319" s="42">
        <v>0</v>
      </c>
      <c r="F319" s="399"/>
      <c r="G319" s="42">
        <v>0</v>
      </c>
      <c r="H319" s="43">
        <v>0</v>
      </c>
      <c r="I319" s="44">
        <f>SUM(B319:H319)</f>
        <v>0</v>
      </c>
      <c r="J319" s="5"/>
      <c r="K319" s="28" t="s">
        <v>7</v>
      </c>
      <c r="L319" s="42">
        <v>0</v>
      </c>
      <c r="M319" s="42">
        <v>0</v>
      </c>
      <c r="N319" s="42">
        <v>0</v>
      </c>
      <c r="O319" s="42">
        <v>0</v>
      </c>
      <c r="P319" s="42">
        <v>0</v>
      </c>
      <c r="Q319" s="42">
        <v>0</v>
      </c>
      <c r="R319" s="82">
        <v>0</v>
      </c>
      <c r="S319" s="83">
        <f>SUM(L319:R319)</f>
        <v>0</v>
      </c>
      <c r="U319" s="29" t="s">
        <v>7</v>
      </c>
      <c r="V319" s="84">
        <v>0</v>
      </c>
      <c r="W319" s="84">
        <v>0</v>
      </c>
      <c r="X319" s="84">
        <v>0</v>
      </c>
      <c r="Y319" s="84">
        <v>0</v>
      </c>
      <c r="Z319" s="84">
        <v>0</v>
      </c>
      <c r="AA319" s="84">
        <v>0</v>
      </c>
      <c r="AB319" s="84">
        <v>0</v>
      </c>
      <c r="AC319" s="85">
        <v>0</v>
      </c>
      <c r="AD319" s="86">
        <v>0</v>
      </c>
      <c r="AE319" s="86">
        <v>0</v>
      </c>
      <c r="AF319" s="86">
        <v>0</v>
      </c>
      <c r="AG319" s="86">
        <v>0</v>
      </c>
      <c r="AH319" s="86">
        <v>0</v>
      </c>
      <c r="AI319" s="87">
        <f>SUM(V319:AC319)</f>
        <v>0</v>
      </c>
      <c r="AS319"/>
    </row>
    <row r="320" spans="1:45" ht="15">
      <c r="A320" s="8" t="s">
        <v>8</v>
      </c>
      <c r="B320" s="48">
        <v>0</v>
      </c>
      <c r="C320" s="48">
        <v>0</v>
      </c>
      <c r="D320" s="48">
        <v>0</v>
      </c>
      <c r="E320" s="48">
        <v>0</v>
      </c>
      <c r="F320" s="400"/>
      <c r="G320" s="48">
        <v>0</v>
      </c>
      <c r="H320" s="49">
        <v>0</v>
      </c>
      <c r="I320" s="50">
        <f t="shared" ref="I320:I339" si="203">SUM(B320:H320)</f>
        <v>0</v>
      </c>
      <c r="J320" s="5"/>
      <c r="K320" s="20" t="s">
        <v>8</v>
      </c>
      <c r="L320" s="51">
        <v>0</v>
      </c>
      <c r="M320" s="51">
        <v>0</v>
      </c>
      <c r="N320" s="51">
        <v>0</v>
      </c>
      <c r="O320" s="51">
        <v>0</v>
      </c>
      <c r="P320" s="51">
        <v>0</v>
      </c>
      <c r="Q320" s="51">
        <v>0</v>
      </c>
      <c r="R320" s="52">
        <v>0</v>
      </c>
      <c r="S320" s="53">
        <f t="shared" ref="S320:S339" si="204">SUM(L320:R320)</f>
        <v>0</v>
      </c>
      <c r="U320" s="30" t="s">
        <v>8</v>
      </c>
      <c r="V320" s="88">
        <v>0</v>
      </c>
      <c r="W320" s="88">
        <v>0</v>
      </c>
      <c r="X320" s="88">
        <v>0</v>
      </c>
      <c r="Y320" s="88">
        <v>0</v>
      </c>
      <c r="Z320" s="88">
        <v>0</v>
      </c>
      <c r="AA320" s="88">
        <v>0</v>
      </c>
      <c r="AB320" s="88">
        <v>0</v>
      </c>
      <c r="AC320" s="89">
        <v>0</v>
      </c>
      <c r="AD320" s="88">
        <v>0</v>
      </c>
      <c r="AE320" s="88">
        <v>0</v>
      </c>
      <c r="AF320" s="88">
        <v>0</v>
      </c>
      <c r="AG320" s="88">
        <v>0</v>
      </c>
      <c r="AH320" s="88">
        <v>0</v>
      </c>
      <c r="AI320" s="90">
        <f t="shared" ref="AI320:AI339" si="205">SUM(V320:AC320)</f>
        <v>0</v>
      </c>
      <c r="AS320"/>
    </row>
    <row r="321" spans="1:45" ht="15">
      <c r="A321" s="9" t="s">
        <v>10</v>
      </c>
      <c r="B321" s="45">
        <v>0</v>
      </c>
      <c r="C321" s="45">
        <v>0</v>
      </c>
      <c r="D321" s="45">
        <v>0</v>
      </c>
      <c r="E321" s="45">
        <v>0</v>
      </c>
      <c r="F321" s="400"/>
      <c r="G321" s="45">
        <v>0</v>
      </c>
      <c r="H321" s="54">
        <v>0</v>
      </c>
      <c r="I321" s="44">
        <f t="shared" si="203"/>
        <v>0</v>
      </c>
      <c r="J321" s="5"/>
      <c r="K321" s="21" t="s">
        <v>10</v>
      </c>
      <c r="L321" s="45">
        <v>0</v>
      </c>
      <c r="M321" s="45">
        <v>0</v>
      </c>
      <c r="N321" s="45">
        <v>0</v>
      </c>
      <c r="O321" s="45">
        <v>0</v>
      </c>
      <c r="P321" s="45">
        <v>0</v>
      </c>
      <c r="Q321" s="45">
        <v>0</v>
      </c>
      <c r="R321" s="46">
        <v>0</v>
      </c>
      <c r="S321" s="47">
        <f t="shared" si="204"/>
        <v>0</v>
      </c>
      <c r="U321" s="31" t="s">
        <v>10</v>
      </c>
      <c r="V321" s="84">
        <v>0</v>
      </c>
      <c r="W321" s="84">
        <v>0</v>
      </c>
      <c r="X321" s="84">
        <v>0</v>
      </c>
      <c r="Y321" s="84">
        <v>0</v>
      </c>
      <c r="Z321" s="84">
        <v>0</v>
      </c>
      <c r="AA321" s="84">
        <v>0</v>
      </c>
      <c r="AB321" s="84">
        <v>0</v>
      </c>
      <c r="AC321" s="85">
        <v>0</v>
      </c>
      <c r="AD321" s="86">
        <v>0</v>
      </c>
      <c r="AE321" s="86">
        <v>0</v>
      </c>
      <c r="AF321" s="86">
        <v>0</v>
      </c>
      <c r="AG321" s="86">
        <v>0</v>
      </c>
      <c r="AH321" s="86">
        <v>0</v>
      </c>
      <c r="AI321" s="87">
        <f t="shared" si="205"/>
        <v>0</v>
      </c>
      <c r="AS321"/>
    </row>
    <row r="322" spans="1:45" ht="15">
      <c r="A322" s="8" t="s">
        <v>53</v>
      </c>
      <c r="B322" s="48">
        <v>0</v>
      </c>
      <c r="C322" s="48">
        <v>0</v>
      </c>
      <c r="D322" s="48">
        <v>0</v>
      </c>
      <c r="E322" s="48">
        <v>0</v>
      </c>
      <c r="F322" s="400"/>
      <c r="G322" s="48">
        <v>0</v>
      </c>
      <c r="H322" s="49">
        <v>0</v>
      </c>
      <c r="I322" s="50">
        <f t="shared" si="203"/>
        <v>0</v>
      </c>
      <c r="J322" s="5"/>
      <c r="K322" s="20" t="s">
        <v>53</v>
      </c>
      <c r="L322" s="51">
        <v>0</v>
      </c>
      <c r="M322" s="51">
        <v>0</v>
      </c>
      <c r="N322" s="51">
        <v>0</v>
      </c>
      <c r="O322" s="51">
        <v>0</v>
      </c>
      <c r="P322" s="51">
        <v>0</v>
      </c>
      <c r="Q322" s="51">
        <v>0</v>
      </c>
      <c r="R322" s="52">
        <v>0</v>
      </c>
      <c r="S322" s="53">
        <f t="shared" si="204"/>
        <v>0</v>
      </c>
      <c r="U322" s="30" t="s">
        <v>53</v>
      </c>
      <c r="V322" s="88">
        <v>0</v>
      </c>
      <c r="W322" s="88">
        <v>0</v>
      </c>
      <c r="X322" s="88">
        <v>0</v>
      </c>
      <c r="Y322" s="88">
        <v>0</v>
      </c>
      <c r="Z322" s="88">
        <v>0</v>
      </c>
      <c r="AA322" s="88">
        <v>0</v>
      </c>
      <c r="AB322" s="88">
        <v>0</v>
      </c>
      <c r="AC322" s="89">
        <v>0</v>
      </c>
      <c r="AD322" s="88">
        <v>0</v>
      </c>
      <c r="AE322" s="88">
        <v>0</v>
      </c>
      <c r="AF322" s="88">
        <v>0</v>
      </c>
      <c r="AG322" s="88">
        <v>0</v>
      </c>
      <c r="AH322" s="88">
        <v>0</v>
      </c>
      <c r="AI322" s="90">
        <f t="shared" si="205"/>
        <v>0</v>
      </c>
      <c r="AS322"/>
    </row>
    <row r="323" spans="1:45" ht="15">
      <c r="A323" s="9" t="s">
        <v>16</v>
      </c>
      <c r="B323" s="45">
        <v>2.6058210765574414</v>
      </c>
      <c r="C323" s="45">
        <v>7.0571588328290664</v>
      </c>
      <c r="D323" s="45">
        <v>3.9491498333827328</v>
      </c>
      <c r="E323" s="45">
        <v>0</v>
      </c>
      <c r="F323" s="400"/>
      <c r="G323" s="45">
        <v>0</v>
      </c>
      <c r="H323" s="54">
        <v>0</v>
      </c>
      <c r="I323" s="44">
        <f t="shared" si="203"/>
        <v>13.612129742769241</v>
      </c>
      <c r="J323" s="5"/>
      <c r="K323" s="21" t="s">
        <v>16</v>
      </c>
      <c r="L323" s="45">
        <v>2.6058210765574414</v>
      </c>
      <c r="M323" s="45">
        <v>7.0571588328290664</v>
      </c>
      <c r="N323" s="45">
        <v>3.9491498333827328</v>
      </c>
      <c r="O323" s="45">
        <v>0</v>
      </c>
      <c r="P323" s="45">
        <v>0</v>
      </c>
      <c r="Q323" s="45">
        <v>0</v>
      </c>
      <c r="R323" s="46">
        <v>0</v>
      </c>
      <c r="S323" s="47">
        <f t="shared" si="204"/>
        <v>13.612129742769241</v>
      </c>
      <c r="U323" s="31" t="s">
        <v>16</v>
      </c>
      <c r="V323" s="84">
        <v>2.6058210765574414</v>
      </c>
      <c r="W323" s="84">
        <v>0</v>
      </c>
      <c r="X323" s="84">
        <v>0</v>
      </c>
      <c r="Y323" s="84">
        <v>7.0571588328290664</v>
      </c>
      <c r="Z323" s="84">
        <v>3.9491498333827328</v>
      </c>
      <c r="AA323" s="84">
        <v>0</v>
      </c>
      <c r="AB323" s="84">
        <v>0</v>
      </c>
      <c r="AC323" s="85">
        <v>0</v>
      </c>
      <c r="AD323" s="86">
        <v>0</v>
      </c>
      <c r="AE323" s="86">
        <v>0</v>
      </c>
      <c r="AF323" s="86">
        <v>0</v>
      </c>
      <c r="AG323" s="86">
        <v>0</v>
      </c>
      <c r="AH323" s="86">
        <v>0</v>
      </c>
      <c r="AI323" s="87">
        <f t="shared" si="205"/>
        <v>13.612129742769241</v>
      </c>
      <c r="AS323"/>
    </row>
    <row r="324" spans="1:45" ht="15">
      <c r="A324" s="8" t="s">
        <v>65</v>
      </c>
      <c r="B324" s="48">
        <v>7.6207113448321158</v>
      </c>
      <c r="C324" s="48">
        <v>3.3832867512424464E-4</v>
      </c>
      <c r="D324" s="48">
        <v>0</v>
      </c>
      <c r="E324" s="48">
        <v>0</v>
      </c>
      <c r="F324" s="400"/>
      <c r="G324" s="48">
        <v>0</v>
      </c>
      <c r="H324" s="49">
        <v>0</v>
      </c>
      <c r="I324" s="50">
        <f t="shared" si="203"/>
        <v>7.6210496735072404</v>
      </c>
      <c r="J324" s="5"/>
      <c r="K324" s="20" t="s">
        <v>65</v>
      </c>
      <c r="L324" s="51">
        <v>7.6207113448321158</v>
      </c>
      <c r="M324" s="51">
        <v>3.3832867512424464E-4</v>
      </c>
      <c r="N324" s="51">
        <v>0</v>
      </c>
      <c r="O324" s="51">
        <v>0</v>
      </c>
      <c r="P324" s="51">
        <v>0</v>
      </c>
      <c r="Q324" s="51">
        <v>0</v>
      </c>
      <c r="R324" s="52">
        <v>0</v>
      </c>
      <c r="S324" s="53">
        <f t="shared" si="204"/>
        <v>7.6210496735072404</v>
      </c>
      <c r="U324" s="30" t="s">
        <v>54</v>
      </c>
      <c r="V324" s="88">
        <v>7.6169909203226851</v>
      </c>
      <c r="W324" s="88">
        <v>0</v>
      </c>
      <c r="X324" s="88">
        <v>0</v>
      </c>
      <c r="Y324" s="88">
        <v>3.3832867512424464E-4</v>
      </c>
      <c r="Z324" s="88">
        <v>0</v>
      </c>
      <c r="AA324" s="88">
        <v>0</v>
      </c>
      <c r="AB324" s="88">
        <v>0</v>
      </c>
      <c r="AC324" s="89">
        <v>3.720424509430254E-3</v>
      </c>
      <c r="AD324" s="88">
        <v>3.720424509430254E-3</v>
      </c>
      <c r="AE324" s="88">
        <v>0</v>
      </c>
      <c r="AF324" s="88">
        <v>0</v>
      </c>
      <c r="AG324" s="88">
        <v>0</v>
      </c>
      <c r="AH324" s="88">
        <v>0</v>
      </c>
      <c r="AI324" s="90">
        <f t="shared" si="205"/>
        <v>7.6210496735072404</v>
      </c>
      <c r="AS324"/>
    </row>
    <row r="325" spans="1:45" ht="15">
      <c r="A325" s="9" t="s">
        <v>55</v>
      </c>
      <c r="B325" s="45">
        <v>0</v>
      </c>
      <c r="C325" s="45">
        <v>0</v>
      </c>
      <c r="D325" s="45">
        <v>0</v>
      </c>
      <c r="E325" s="45">
        <v>1.2068112358188168</v>
      </c>
      <c r="F325" s="400"/>
      <c r="G325" s="45">
        <v>0</v>
      </c>
      <c r="H325" s="54">
        <v>0</v>
      </c>
      <c r="I325" s="44">
        <f t="shared" si="203"/>
        <v>1.2068112358188168</v>
      </c>
      <c r="J325" s="5"/>
      <c r="K325" s="21" t="s">
        <v>55</v>
      </c>
      <c r="L325" s="45">
        <v>0</v>
      </c>
      <c r="M325" s="45">
        <v>0</v>
      </c>
      <c r="N325" s="45">
        <v>0</v>
      </c>
      <c r="O325" s="45">
        <v>1.2068112358188168</v>
      </c>
      <c r="P325" s="45">
        <v>18.761222643695653</v>
      </c>
      <c r="Q325" s="45">
        <v>0</v>
      </c>
      <c r="R325" s="46">
        <v>0</v>
      </c>
      <c r="S325" s="47">
        <f t="shared" si="204"/>
        <v>19.968033879514469</v>
      </c>
      <c r="U325" s="31" t="s">
        <v>55</v>
      </c>
      <c r="V325" s="84">
        <v>0</v>
      </c>
      <c r="W325" s="84">
        <v>0</v>
      </c>
      <c r="X325" s="84">
        <v>0</v>
      </c>
      <c r="Y325" s="84">
        <v>0</v>
      </c>
      <c r="Z325" s="84">
        <v>0</v>
      </c>
      <c r="AA325" s="84">
        <v>1.2068112358188168</v>
      </c>
      <c r="AB325" s="84">
        <v>18.761222643695653</v>
      </c>
      <c r="AC325" s="85">
        <v>0</v>
      </c>
      <c r="AD325" s="84">
        <v>0</v>
      </c>
      <c r="AE325" s="84">
        <v>0</v>
      </c>
      <c r="AF325" s="84">
        <v>0</v>
      </c>
      <c r="AG325" s="84">
        <v>0</v>
      </c>
      <c r="AH325" s="84">
        <v>0</v>
      </c>
      <c r="AI325" s="87">
        <f t="shared" si="205"/>
        <v>19.968033879514469</v>
      </c>
      <c r="AS325"/>
    </row>
    <row r="326" spans="1:45" ht="15">
      <c r="A326" s="8" t="s">
        <v>12</v>
      </c>
      <c r="B326" s="48">
        <v>0</v>
      </c>
      <c r="C326" s="48">
        <v>0</v>
      </c>
      <c r="D326" s="48">
        <v>0</v>
      </c>
      <c r="E326" s="48">
        <v>0</v>
      </c>
      <c r="F326" s="400"/>
      <c r="G326" s="48">
        <v>0</v>
      </c>
      <c r="H326" s="49">
        <v>0</v>
      </c>
      <c r="I326" s="50">
        <f t="shared" si="203"/>
        <v>0</v>
      </c>
      <c r="J326" s="5"/>
      <c r="K326" s="20" t="s">
        <v>12</v>
      </c>
      <c r="L326" s="51">
        <v>0</v>
      </c>
      <c r="M326" s="51">
        <v>0</v>
      </c>
      <c r="N326" s="51">
        <v>0</v>
      </c>
      <c r="O326" s="51">
        <v>0</v>
      </c>
      <c r="P326" s="51">
        <v>4.7461105040376079</v>
      </c>
      <c r="Q326" s="51">
        <v>0</v>
      </c>
      <c r="R326" s="52">
        <v>0</v>
      </c>
      <c r="S326" s="53">
        <f t="shared" si="204"/>
        <v>4.7461105040376079</v>
      </c>
      <c r="U326" s="30" t="s">
        <v>12</v>
      </c>
      <c r="V326" s="88">
        <v>0</v>
      </c>
      <c r="W326" s="88">
        <v>0</v>
      </c>
      <c r="X326" s="88">
        <v>0</v>
      </c>
      <c r="Y326" s="88">
        <v>0</v>
      </c>
      <c r="Z326" s="88">
        <v>0</v>
      </c>
      <c r="AA326" s="88">
        <v>0</v>
      </c>
      <c r="AB326" s="88">
        <v>4.7461105040376079</v>
      </c>
      <c r="AC326" s="89">
        <v>0</v>
      </c>
      <c r="AD326" s="88">
        <v>0</v>
      </c>
      <c r="AE326" s="88">
        <v>0</v>
      </c>
      <c r="AF326" s="88">
        <v>0</v>
      </c>
      <c r="AG326" s="88">
        <v>0</v>
      </c>
      <c r="AH326" s="88">
        <v>0</v>
      </c>
      <c r="AI326" s="90">
        <f t="shared" si="205"/>
        <v>4.7461105040376079</v>
      </c>
      <c r="AS326"/>
    </row>
    <row r="327" spans="1:45" ht="15">
      <c r="A327" s="9" t="s">
        <v>56</v>
      </c>
      <c r="B327" s="45">
        <v>0</v>
      </c>
      <c r="C327" s="45">
        <v>0</v>
      </c>
      <c r="D327" s="45">
        <v>0</v>
      </c>
      <c r="E327" s="45">
        <v>0</v>
      </c>
      <c r="F327" s="400"/>
      <c r="G327" s="45">
        <v>0</v>
      </c>
      <c r="H327" s="54">
        <v>0</v>
      </c>
      <c r="I327" s="44">
        <f t="shared" si="203"/>
        <v>0</v>
      </c>
      <c r="J327" s="5"/>
      <c r="K327" s="21" t="s">
        <v>56</v>
      </c>
      <c r="L327" s="45">
        <v>0</v>
      </c>
      <c r="M327" s="45">
        <v>0</v>
      </c>
      <c r="N327" s="45">
        <v>0</v>
      </c>
      <c r="O327" s="45">
        <v>0</v>
      </c>
      <c r="P327" s="45">
        <v>0</v>
      </c>
      <c r="Q327" s="45">
        <v>0</v>
      </c>
      <c r="R327" s="46">
        <v>0</v>
      </c>
      <c r="S327" s="47">
        <f t="shared" si="204"/>
        <v>0</v>
      </c>
      <c r="U327" s="31" t="s">
        <v>56</v>
      </c>
      <c r="V327" s="84">
        <v>0</v>
      </c>
      <c r="W327" s="84">
        <v>0</v>
      </c>
      <c r="X327" s="84">
        <v>0</v>
      </c>
      <c r="Y327" s="84">
        <v>0</v>
      </c>
      <c r="Z327" s="84">
        <v>0</v>
      </c>
      <c r="AA327" s="84">
        <v>0</v>
      </c>
      <c r="AB327" s="84">
        <v>0</v>
      </c>
      <c r="AC327" s="85">
        <v>0</v>
      </c>
      <c r="AD327" s="84">
        <v>0</v>
      </c>
      <c r="AE327" s="84">
        <v>0</v>
      </c>
      <c r="AF327" s="84">
        <v>0</v>
      </c>
      <c r="AG327" s="84">
        <v>0</v>
      </c>
      <c r="AH327" s="84">
        <v>0</v>
      </c>
      <c r="AI327" s="87">
        <f t="shared" si="205"/>
        <v>0</v>
      </c>
      <c r="AS327"/>
    </row>
    <row r="328" spans="1:45" ht="15">
      <c r="A328" s="8" t="s">
        <v>17</v>
      </c>
      <c r="B328" s="48">
        <v>3.8357218265975601</v>
      </c>
      <c r="C328" s="48">
        <v>0</v>
      </c>
      <c r="D328" s="48">
        <v>4.884879875448097E-2</v>
      </c>
      <c r="E328" s="48">
        <v>0</v>
      </c>
      <c r="F328" s="400"/>
      <c r="G328" s="48">
        <v>0</v>
      </c>
      <c r="H328" s="49">
        <v>0</v>
      </c>
      <c r="I328" s="50">
        <f t="shared" si="203"/>
        <v>3.8845706253520409</v>
      </c>
      <c r="J328" s="5"/>
      <c r="K328" s="20" t="s">
        <v>17</v>
      </c>
      <c r="L328" s="51">
        <v>3.8357218265975601</v>
      </c>
      <c r="M328" s="51">
        <v>0</v>
      </c>
      <c r="N328" s="51">
        <v>4.884879875448097E-2</v>
      </c>
      <c r="O328" s="51">
        <v>0</v>
      </c>
      <c r="P328" s="51">
        <v>0</v>
      </c>
      <c r="Q328" s="51">
        <v>0</v>
      </c>
      <c r="R328" s="52">
        <v>0</v>
      </c>
      <c r="S328" s="53">
        <f t="shared" si="204"/>
        <v>3.8845706253520409</v>
      </c>
      <c r="U328" s="30" t="s">
        <v>17</v>
      </c>
      <c r="V328" s="88">
        <v>0</v>
      </c>
      <c r="W328" s="88">
        <v>3.8357218265975601</v>
      </c>
      <c r="X328" s="88">
        <v>0</v>
      </c>
      <c r="Y328" s="88">
        <v>0</v>
      </c>
      <c r="Z328" s="88">
        <v>0</v>
      </c>
      <c r="AA328" s="88">
        <v>0</v>
      </c>
      <c r="AB328" s="88">
        <v>0</v>
      </c>
      <c r="AC328" s="89">
        <v>4.884879875448097E-2</v>
      </c>
      <c r="AD328" s="88">
        <v>0</v>
      </c>
      <c r="AE328" s="88">
        <v>0</v>
      </c>
      <c r="AF328" s="88">
        <v>0</v>
      </c>
      <c r="AG328" s="88">
        <v>4.884879875448097E-2</v>
      </c>
      <c r="AH328" s="88">
        <v>0</v>
      </c>
      <c r="AI328" s="90">
        <f t="shared" si="205"/>
        <v>3.8845706253520409</v>
      </c>
      <c r="AS328"/>
    </row>
    <row r="329" spans="1:45" ht="15">
      <c r="A329" s="9" t="s">
        <v>141</v>
      </c>
      <c r="B329" s="45">
        <v>38.684913640475926</v>
      </c>
      <c r="C329" s="45">
        <v>418.82473311183861</v>
      </c>
      <c r="D329" s="45">
        <v>86.549337295438278</v>
      </c>
      <c r="E329" s="45">
        <v>0</v>
      </c>
      <c r="F329" s="400"/>
      <c r="G329" s="45">
        <v>0</v>
      </c>
      <c r="H329" s="54">
        <v>0</v>
      </c>
      <c r="I329" s="44">
        <f t="shared" si="203"/>
        <v>544.0589840477528</v>
      </c>
      <c r="J329" s="5"/>
      <c r="K329" s="21" t="s">
        <v>141</v>
      </c>
      <c r="L329" s="45">
        <v>38.684913640475926</v>
      </c>
      <c r="M329" s="45">
        <v>418.82473311183861</v>
      </c>
      <c r="N329" s="45">
        <v>86.549337295438278</v>
      </c>
      <c r="O329" s="45">
        <v>0</v>
      </c>
      <c r="P329" s="45">
        <v>0</v>
      </c>
      <c r="Q329" s="45">
        <v>0</v>
      </c>
      <c r="R329" s="46">
        <v>0</v>
      </c>
      <c r="S329" s="47">
        <f t="shared" si="204"/>
        <v>544.0589840477528</v>
      </c>
      <c r="U329" s="31" t="s">
        <v>141</v>
      </c>
      <c r="V329" s="84">
        <v>37.929864406562132</v>
      </c>
      <c r="W329" s="84">
        <v>0</v>
      </c>
      <c r="X329" s="84">
        <v>0</v>
      </c>
      <c r="Y329" s="84">
        <v>418.82473311183861</v>
      </c>
      <c r="Z329" s="84">
        <v>24.919282917462155</v>
      </c>
      <c r="AA329" s="84">
        <v>0</v>
      </c>
      <c r="AB329" s="84">
        <v>0</v>
      </c>
      <c r="AC329" s="85">
        <v>62.38510361188991</v>
      </c>
      <c r="AD329" s="84">
        <v>0.75504923391379153</v>
      </c>
      <c r="AE329" s="84">
        <v>0</v>
      </c>
      <c r="AF329" s="84">
        <v>0</v>
      </c>
      <c r="AG329" s="84">
        <v>61.630054377976116</v>
      </c>
      <c r="AH329" s="84">
        <v>0</v>
      </c>
      <c r="AI329" s="87">
        <f t="shared" si="205"/>
        <v>544.0589840477528</v>
      </c>
      <c r="AS329"/>
    </row>
    <row r="330" spans="1:45" ht="15">
      <c r="A330" s="8" t="s">
        <v>25</v>
      </c>
      <c r="B330" s="48">
        <v>15.623175340946428</v>
      </c>
      <c r="C330" s="48">
        <v>0.90570679269519438</v>
      </c>
      <c r="D330" s="48">
        <v>1.8961800953748216</v>
      </c>
      <c r="E330" s="48">
        <v>227.81596569834264</v>
      </c>
      <c r="F330" s="400"/>
      <c r="G330" s="48">
        <v>11.127578811593747</v>
      </c>
      <c r="H330" s="49">
        <v>0</v>
      </c>
      <c r="I330" s="50">
        <f t="shared" si="203"/>
        <v>257.36860673895285</v>
      </c>
      <c r="J330" s="5"/>
      <c r="K330" s="20" t="s">
        <v>25</v>
      </c>
      <c r="L330" s="51">
        <v>15.623175340946428</v>
      </c>
      <c r="M330" s="51">
        <v>0.90570679269519438</v>
      </c>
      <c r="N330" s="51">
        <v>1.8961800953748216</v>
      </c>
      <c r="O330" s="51">
        <v>227.81596569834264</v>
      </c>
      <c r="P330" s="51">
        <v>0.12145309006862449</v>
      </c>
      <c r="Q330" s="51">
        <v>11.127578811593747</v>
      </c>
      <c r="R330" s="52">
        <v>0</v>
      </c>
      <c r="S330" s="53">
        <f t="shared" si="204"/>
        <v>257.49005982902145</v>
      </c>
      <c r="U330" s="30" t="s">
        <v>25</v>
      </c>
      <c r="V330" s="88">
        <v>0.45250470594868464</v>
      </c>
      <c r="W330" s="88">
        <v>4.6806197277807335</v>
      </c>
      <c r="X330" s="88">
        <v>11.127578811593747</v>
      </c>
      <c r="Y330" s="88">
        <v>0.90570679269519438</v>
      </c>
      <c r="Z330" s="88">
        <v>1.5676711076151987E-2</v>
      </c>
      <c r="AA330" s="88">
        <v>224.52633343840029</v>
      </c>
      <c r="AB330" s="88">
        <v>0.12145309006862449</v>
      </c>
      <c r="AC330" s="89">
        <v>15.660186551458041</v>
      </c>
      <c r="AD330" s="88">
        <v>10.490050907217011</v>
      </c>
      <c r="AE330" s="88">
        <v>3.2896322599423615</v>
      </c>
      <c r="AF330" s="88">
        <v>0</v>
      </c>
      <c r="AG330" s="88">
        <v>1.8805033842986696</v>
      </c>
      <c r="AH330" s="88">
        <v>0</v>
      </c>
      <c r="AI330" s="90">
        <f t="shared" si="205"/>
        <v>257.49005982902145</v>
      </c>
      <c r="AS330"/>
    </row>
    <row r="331" spans="1:45" ht="15">
      <c r="A331" s="9" t="s">
        <v>24</v>
      </c>
      <c r="B331" s="45">
        <v>2.1767519236145021</v>
      </c>
      <c r="C331" s="45">
        <v>0</v>
      </c>
      <c r="D331" s="45">
        <v>0</v>
      </c>
      <c r="E331" s="45">
        <v>0</v>
      </c>
      <c r="F331" s="400"/>
      <c r="G331" s="45">
        <v>0</v>
      </c>
      <c r="H331" s="54">
        <v>0</v>
      </c>
      <c r="I331" s="44">
        <f t="shared" si="203"/>
        <v>2.1767519236145021</v>
      </c>
      <c r="J331" s="5"/>
      <c r="K331" s="21" t="s">
        <v>24</v>
      </c>
      <c r="L331" s="45">
        <v>2.1767519236145021</v>
      </c>
      <c r="M331" s="45">
        <v>0</v>
      </c>
      <c r="N331" s="45">
        <v>0</v>
      </c>
      <c r="O331" s="45">
        <v>0</v>
      </c>
      <c r="P331" s="45">
        <v>0</v>
      </c>
      <c r="Q331" s="45">
        <v>0</v>
      </c>
      <c r="R331" s="46">
        <v>0</v>
      </c>
      <c r="S331" s="47">
        <f t="shared" si="204"/>
        <v>2.1767519236145021</v>
      </c>
      <c r="U331" s="31" t="s">
        <v>24</v>
      </c>
      <c r="V331" s="84">
        <v>2.0194701735327891</v>
      </c>
      <c r="W331" s="84">
        <v>0</v>
      </c>
      <c r="X331" s="84">
        <v>0</v>
      </c>
      <c r="Y331" s="84">
        <v>0</v>
      </c>
      <c r="Z331" s="84">
        <v>0</v>
      </c>
      <c r="AA331" s="84">
        <v>0</v>
      </c>
      <c r="AB331" s="84">
        <v>0</v>
      </c>
      <c r="AC331" s="85">
        <v>0.15728175008171288</v>
      </c>
      <c r="AD331" s="84">
        <v>0.15728175008171288</v>
      </c>
      <c r="AE331" s="84">
        <v>0</v>
      </c>
      <c r="AF331" s="84">
        <v>0</v>
      </c>
      <c r="AG331" s="84">
        <v>0</v>
      </c>
      <c r="AH331" s="84">
        <v>0</v>
      </c>
      <c r="AI331" s="87">
        <f t="shared" si="205"/>
        <v>2.1767519236145021</v>
      </c>
      <c r="AS331"/>
    </row>
    <row r="332" spans="1:45" ht="15">
      <c r="A332" s="8" t="s">
        <v>57</v>
      </c>
      <c r="B332" s="48">
        <v>0</v>
      </c>
      <c r="C332" s="48">
        <v>0.12524526508303555</v>
      </c>
      <c r="D332" s="48">
        <v>0</v>
      </c>
      <c r="E332" s="48">
        <v>0</v>
      </c>
      <c r="F332" s="400"/>
      <c r="G332" s="48">
        <v>0</v>
      </c>
      <c r="H332" s="49">
        <v>0</v>
      </c>
      <c r="I332" s="50">
        <f t="shared" si="203"/>
        <v>0.12524526508303555</v>
      </c>
      <c r="J332" s="5"/>
      <c r="K332" s="20" t="s">
        <v>57</v>
      </c>
      <c r="L332" s="51">
        <v>0</v>
      </c>
      <c r="M332" s="51">
        <v>0.12524526508303555</v>
      </c>
      <c r="N332" s="51">
        <v>0</v>
      </c>
      <c r="O332" s="51">
        <v>0</v>
      </c>
      <c r="P332" s="51">
        <v>0</v>
      </c>
      <c r="Q332" s="51">
        <v>0</v>
      </c>
      <c r="R332" s="52">
        <v>0</v>
      </c>
      <c r="S332" s="53">
        <f t="shared" si="204"/>
        <v>0.12524526508303555</v>
      </c>
      <c r="U332" s="30" t="s">
        <v>57</v>
      </c>
      <c r="V332" s="88">
        <v>0</v>
      </c>
      <c r="W332" s="88">
        <v>0</v>
      </c>
      <c r="X332" s="88">
        <v>0</v>
      </c>
      <c r="Y332" s="88">
        <v>0.12524526508303555</v>
      </c>
      <c r="Z332" s="88">
        <v>0</v>
      </c>
      <c r="AA332" s="88">
        <v>0</v>
      </c>
      <c r="AB332" s="88">
        <v>0</v>
      </c>
      <c r="AC332" s="89">
        <v>0</v>
      </c>
      <c r="AD332" s="88">
        <v>0</v>
      </c>
      <c r="AE332" s="88">
        <v>0</v>
      </c>
      <c r="AF332" s="88">
        <v>0</v>
      </c>
      <c r="AG332" s="88">
        <v>0</v>
      </c>
      <c r="AH332" s="88">
        <v>0</v>
      </c>
      <c r="AI332" s="90">
        <f t="shared" si="205"/>
        <v>0.12524526508303555</v>
      </c>
      <c r="AS332"/>
    </row>
    <row r="333" spans="1:45" ht="15">
      <c r="A333" s="9" t="s">
        <v>22</v>
      </c>
      <c r="B333" s="45">
        <v>0</v>
      </c>
      <c r="C333" s="45">
        <v>0.75086060606821403</v>
      </c>
      <c r="D333" s="45">
        <v>0</v>
      </c>
      <c r="E333" s="45">
        <v>0</v>
      </c>
      <c r="F333" s="400"/>
      <c r="G333" s="45">
        <v>0</v>
      </c>
      <c r="H333" s="54">
        <v>0</v>
      </c>
      <c r="I333" s="44">
        <f t="shared" si="203"/>
        <v>0.75086060606821403</v>
      </c>
      <c r="J333" s="5"/>
      <c r="K333" s="21" t="s">
        <v>22</v>
      </c>
      <c r="L333" s="45">
        <v>0</v>
      </c>
      <c r="M333" s="45">
        <v>0.75086060606821403</v>
      </c>
      <c r="N333" s="45">
        <v>0</v>
      </c>
      <c r="O333" s="45">
        <v>0</v>
      </c>
      <c r="P333" s="45">
        <v>8.7724940224195594E-2</v>
      </c>
      <c r="Q333" s="45">
        <v>0</v>
      </c>
      <c r="R333" s="46">
        <v>0</v>
      </c>
      <c r="S333" s="47">
        <f t="shared" si="204"/>
        <v>0.83858554629240967</v>
      </c>
      <c r="U333" s="31" t="s">
        <v>22</v>
      </c>
      <c r="V333" s="84">
        <v>0</v>
      </c>
      <c r="W333" s="84">
        <v>0</v>
      </c>
      <c r="X333" s="84">
        <v>0</v>
      </c>
      <c r="Y333" s="84">
        <v>0.75086060606821403</v>
      </c>
      <c r="Z333" s="84">
        <v>0</v>
      </c>
      <c r="AA333" s="84">
        <v>0</v>
      </c>
      <c r="AB333" s="84">
        <v>8.7724940224195594E-2</v>
      </c>
      <c r="AC333" s="85">
        <v>0</v>
      </c>
      <c r="AD333" s="84">
        <v>0</v>
      </c>
      <c r="AE333" s="84">
        <v>0</v>
      </c>
      <c r="AF333" s="84">
        <v>0</v>
      </c>
      <c r="AG333" s="84">
        <v>0</v>
      </c>
      <c r="AH333" s="84">
        <v>0</v>
      </c>
      <c r="AI333" s="87">
        <f t="shared" si="205"/>
        <v>0.83858554629240967</v>
      </c>
      <c r="AS333"/>
    </row>
    <row r="334" spans="1:45" ht="15">
      <c r="A334" s="8" t="s">
        <v>21</v>
      </c>
      <c r="B334" s="48">
        <v>0</v>
      </c>
      <c r="C334" s="48">
        <v>0</v>
      </c>
      <c r="D334" s="48">
        <v>0</v>
      </c>
      <c r="E334" s="48">
        <v>0</v>
      </c>
      <c r="F334" s="400"/>
      <c r="G334" s="48">
        <v>0</v>
      </c>
      <c r="H334" s="49">
        <v>0</v>
      </c>
      <c r="I334" s="50">
        <f t="shared" si="203"/>
        <v>0</v>
      </c>
      <c r="J334" s="5"/>
      <c r="K334" s="20" t="s">
        <v>21</v>
      </c>
      <c r="L334" s="51">
        <v>0</v>
      </c>
      <c r="M334" s="51">
        <v>0</v>
      </c>
      <c r="N334" s="51">
        <v>0</v>
      </c>
      <c r="O334" s="51">
        <v>0</v>
      </c>
      <c r="P334" s="51">
        <v>0</v>
      </c>
      <c r="Q334" s="51">
        <v>0</v>
      </c>
      <c r="R334" s="52">
        <v>0</v>
      </c>
      <c r="S334" s="53">
        <f t="shared" si="204"/>
        <v>0</v>
      </c>
      <c r="U334" s="30" t="s">
        <v>58</v>
      </c>
      <c r="V334" s="88">
        <v>0</v>
      </c>
      <c r="W334" s="88">
        <v>0</v>
      </c>
      <c r="X334" s="88">
        <v>0</v>
      </c>
      <c r="Y334" s="88">
        <v>0</v>
      </c>
      <c r="Z334" s="88">
        <v>0</v>
      </c>
      <c r="AA334" s="88">
        <v>0</v>
      </c>
      <c r="AB334" s="88">
        <v>0</v>
      </c>
      <c r="AC334" s="89">
        <v>0</v>
      </c>
      <c r="AD334" s="88">
        <v>0</v>
      </c>
      <c r="AE334" s="88">
        <v>0</v>
      </c>
      <c r="AF334" s="88">
        <v>0</v>
      </c>
      <c r="AG334" s="88">
        <v>0</v>
      </c>
      <c r="AH334" s="88">
        <v>0</v>
      </c>
      <c r="AI334" s="90">
        <f t="shared" si="205"/>
        <v>0</v>
      </c>
      <c r="AS334"/>
    </row>
    <row r="335" spans="1:45" ht="15">
      <c r="A335" s="10" t="s">
        <v>61</v>
      </c>
      <c r="B335" s="45">
        <v>0</v>
      </c>
      <c r="C335" s="45">
        <v>0</v>
      </c>
      <c r="D335" s="45">
        <v>0</v>
      </c>
      <c r="E335" s="45">
        <v>0</v>
      </c>
      <c r="F335" s="400"/>
      <c r="G335" s="45">
        <v>0</v>
      </c>
      <c r="H335" s="54">
        <v>0</v>
      </c>
      <c r="I335" s="44">
        <f t="shared" si="203"/>
        <v>0</v>
      </c>
      <c r="J335" s="5"/>
      <c r="K335" s="22" t="s">
        <v>61</v>
      </c>
      <c r="L335" s="45">
        <v>0</v>
      </c>
      <c r="M335" s="45">
        <v>0</v>
      </c>
      <c r="N335" s="45">
        <v>0</v>
      </c>
      <c r="O335" s="45">
        <v>0</v>
      </c>
      <c r="P335" s="45">
        <v>0</v>
      </c>
      <c r="Q335" s="45">
        <v>0</v>
      </c>
      <c r="R335" s="46">
        <v>0</v>
      </c>
      <c r="S335" s="47">
        <f t="shared" si="204"/>
        <v>0</v>
      </c>
      <c r="U335" s="32" t="s">
        <v>59</v>
      </c>
      <c r="V335" s="84">
        <v>0</v>
      </c>
      <c r="W335" s="84">
        <v>0</v>
      </c>
      <c r="X335" s="84">
        <v>0</v>
      </c>
      <c r="Y335" s="84">
        <v>0</v>
      </c>
      <c r="Z335" s="84">
        <v>0</v>
      </c>
      <c r="AA335" s="84">
        <v>0</v>
      </c>
      <c r="AB335" s="84">
        <v>0</v>
      </c>
      <c r="AC335" s="85">
        <v>0</v>
      </c>
      <c r="AD335" s="86">
        <v>0</v>
      </c>
      <c r="AE335" s="86">
        <v>0</v>
      </c>
      <c r="AF335" s="86">
        <v>0</v>
      </c>
      <c r="AG335" s="86">
        <v>0</v>
      </c>
      <c r="AH335" s="86">
        <v>0</v>
      </c>
      <c r="AI335" s="87">
        <f t="shared" si="205"/>
        <v>0</v>
      </c>
      <c r="AS335"/>
    </row>
    <row r="336" spans="1:45">
      <c r="A336" s="11" t="s">
        <v>23</v>
      </c>
      <c r="B336" s="55">
        <v>0</v>
      </c>
      <c r="C336" s="55">
        <v>0</v>
      </c>
      <c r="D336" s="55">
        <v>0</v>
      </c>
      <c r="E336" s="55">
        <v>0</v>
      </c>
      <c r="F336" s="400"/>
      <c r="G336" s="55">
        <v>0</v>
      </c>
      <c r="H336" s="56">
        <v>0</v>
      </c>
      <c r="I336" s="57">
        <f t="shared" si="203"/>
        <v>0</v>
      </c>
      <c r="J336" s="5"/>
      <c r="K336" s="23" t="s">
        <v>23</v>
      </c>
      <c r="L336" s="58">
        <v>0</v>
      </c>
      <c r="M336" s="58">
        <v>0</v>
      </c>
      <c r="N336" s="58">
        <v>0</v>
      </c>
      <c r="O336" s="58">
        <v>0</v>
      </c>
      <c r="P336" s="58">
        <v>0</v>
      </c>
      <c r="Q336" s="58">
        <v>0</v>
      </c>
      <c r="R336" s="59">
        <v>0</v>
      </c>
      <c r="S336" s="60">
        <f t="shared" si="204"/>
        <v>0</v>
      </c>
      <c r="U336" s="33" t="s">
        <v>62</v>
      </c>
      <c r="V336" s="91">
        <v>0</v>
      </c>
      <c r="W336" s="91">
        <v>0</v>
      </c>
      <c r="X336" s="91">
        <v>0</v>
      </c>
      <c r="Y336" s="91">
        <v>0</v>
      </c>
      <c r="Z336" s="91">
        <v>0</v>
      </c>
      <c r="AA336" s="91">
        <v>0</v>
      </c>
      <c r="AB336" s="91">
        <v>0</v>
      </c>
      <c r="AC336" s="91">
        <v>0</v>
      </c>
      <c r="AD336" s="91">
        <v>0</v>
      </c>
      <c r="AE336" s="91">
        <v>0</v>
      </c>
      <c r="AF336" s="91">
        <v>0</v>
      </c>
      <c r="AG336" s="91">
        <v>0</v>
      </c>
      <c r="AH336" s="92">
        <v>0</v>
      </c>
      <c r="AI336" s="93">
        <f t="shared" si="205"/>
        <v>0</v>
      </c>
      <c r="AS336"/>
    </row>
    <row r="337" spans="1:45">
      <c r="A337" s="12" t="s">
        <v>19</v>
      </c>
      <c r="B337" s="61">
        <v>0</v>
      </c>
      <c r="C337" s="61">
        <v>0</v>
      </c>
      <c r="D337" s="61">
        <v>0</v>
      </c>
      <c r="E337" s="61">
        <v>0</v>
      </c>
      <c r="F337" s="400"/>
      <c r="G337" s="61">
        <v>0</v>
      </c>
      <c r="H337" s="62">
        <v>0</v>
      </c>
      <c r="I337" s="63">
        <f t="shared" si="203"/>
        <v>0</v>
      </c>
      <c r="J337" s="5"/>
      <c r="K337" s="24" t="s">
        <v>19</v>
      </c>
      <c r="L337" s="61">
        <v>0</v>
      </c>
      <c r="M337" s="61">
        <v>0</v>
      </c>
      <c r="N337" s="61">
        <v>0</v>
      </c>
      <c r="O337" s="61">
        <v>0</v>
      </c>
      <c r="P337" s="61">
        <v>0</v>
      </c>
      <c r="Q337" s="61">
        <v>0</v>
      </c>
      <c r="R337" s="64">
        <v>0</v>
      </c>
      <c r="S337" s="65">
        <f t="shared" si="204"/>
        <v>0</v>
      </c>
      <c r="U337" s="34" t="s">
        <v>19</v>
      </c>
      <c r="V337" s="94">
        <v>0</v>
      </c>
      <c r="W337" s="94">
        <v>0</v>
      </c>
      <c r="X337" s="94">
        <v>0</v>
      </c>
      <c r="Y337" s="94">
        <v>0</v>
      </c>
      <c r="Z337" s="94">
        <v>0</v>
      </c>
      <c r="AA337" s="94">
        <v>0</v>
      </c>
      <c r="AB337" s="94">
        <v>0</v>
      </c>
      <c r="AC337" s="94">
        <v>0</v>
      </c>
      <c r="AD337" s="95">
        <v>0</v>
      </c>
      <c r="AE337" s="95">
        <v>0</v>
      </c>
      <c r="AF337" s="95">
        <v>0</v>
      </c>
      <c r="AG337" s="95">
        <v>0</v>
      </c>
      <c r="AH337" s="95">
        <v>0</v>
      </c>
      <c r="AI337" s="96">
        <f t="shared" si="205"/>
        <v>0</v>
      </c>
      <c r="AS337"/>
    </row>
    <row r="338" spans="1:45">
      <c r="A338" s="11" t="s">
        <v>20</v>
      </c>
      <c r="B338" s="55">
        <v>0</v>
      </c>
      <c r="C338" s="55">
        <v>0</v>
      </c>
      <c r="D338" s="55">
        <v>0</v>
      </c>
      <c r="E338" s="55">
        <v>0</v>
      </c>
      <c r="F338" s="400"/>
      <c r="G338" s="55">
        <v>0</v>
      </c>
      <c r="H338" s="56">
        <v>0</v>
      </c>
      <c r="I338" s="57">
        <f t="shared" si="203"/>
        <v>0</v>
      </c>
      <c r="J338" s="5"/>
      <c r="K338" s="23" t="s">
        <v>20</v>
      </c>
      <c r="L338" s="58">
        <v>0</v>
      </c>
      <c r="M338" s="58">
        <v>0</v>
      </c>
      <c r="N338" s="58">
        <v>0</v>
      </c>
      <c r="O338" s="58">
        <v>0</v>
      </c>
      <c r="P338" s="58">
        <v>0</v>
      </c>
      <c r="Q338" s="58">
        <v>0</v>
      </c>
      <c r="R338" s="59">
        <v>0</v>
      </c>
      <c r="S338" s="60">
        <f t="shared" si="204"/>
        <v>0</v>
      </c>
      <c r="U338" s="33" t="s">
        <v>20</v>
      </c>
      <c r="V338" s="91">
        <v>0</v>
      </c>
      <c r="W338" s="91">
        <v>0</v>
      </c>
      <c r="X338" s="91">
        <v>0</v>
      </c>
      <c r="Y338" s="91">
        <v>0</v>
      </c>
      <c r="Z338" s="91">
        <v>0</v>
      </c>
      <c r="AA338" s="91">
        <v>0</v>
      </c>
      <c r="AB338" s="91">
        <v>0</v>
      </c>
      <c r="AC338" s="91">
        <v>0</v>
      </c>
      <c r="AD338" s="91">
        <v>0</v>
      </c>
      <c r="AE338" s="91">
        <v>0</v>
      </c>
      <c r="AF338" s="91">
        <v>0</v>
      </c>
      <c r="AG338" s="91">
        <v>0</v>
      </c>
      <c r="AH338" s="92">
        <v>0</v>
      </c>
      <c r="AI338" s="93">
        <f t="shared" si="205"/>
        <v>0</v>
      </c>
      <c r="AS338"/>
    </row>
    <row r="339" spans="1:45" ht="15" thickBot="1">
      <c r="A339" s="13" t="s">
        <v>11</v>
      </c>
      <c r="B339" s="66">
        <v>0</v>
      </c>
      <c r="C339" s="66">
        <v>0</v>
      </c>
      <c r="D339" s="66">
        <v>0</v>
      </c>
      <c r="E339" s="66">
        <v>0</v>
      </c>
      <c r="F339" s="401"/>
      <c r="G339" s="66">
        <v>0</v>
      </c>
      <c r="H339" s="67">
        <v>0</v>
      </c>
      <c r="I339" s="68">
        <f t="shared" si="203"/>
        <v>0</v>
      </c>
      <c r="J339" s="5"/>
      <c r="K339" s="25" t="s">
        <v>11</v>
      </c>
      <c r="L339" s="66">
        <v>0</v>
      </c>
      <c r="M339" s="66">
        <v>0</v>
      </c>
      <c r="N339" s="66">
        <v>0</v>
      </c>
      <c r="O339" s="66">
        <v>0</v>
      </c>
      <c r="P339" s="66">
        <v>0</v>
      </c>
      <c r="Q339" s="66">
        <v>0</v>
      </c>
      <c r="R339" s="69">
        <v>0</v>
      </c>
      <c r="S339" s="70">
        <f t="shared" si="204"/>
        <v>0</v>
      </c>
      <c r="U339" s="34" t="s">
        <v>11</v>
      </c>
      <c r="V339" s="94">
        <v>0</v>
      </c>
      <c r="W339" s="94">
        <v>0</v>
      </c>
      <c r="X339" s="94">
        <v>0</v>
      </c>
      <c r="Y339" s="94">
        <v>0</v>
      </c>
      <c r="Z339" s="94">
        <v>0</v>
      </c>
      <c r="AA339" s="94">
        <v>0</v>
      </c>
      <c r="AB339" s="94">
        <v>0</v>
      </c>
      <c r="AC339" s="94">
        <v>0</v>
      </c>
      <c r="AD339" s="95">
        <v>0</v>
      </c>
      <c r="AE339" s="95">
        <v>0</v>
      </c>
      <c r="AF339" s="95">
        <v>0</v>
      </c>
      <c r="AG339" s="95">
        <v>0</v>
      </c>
      <c r="AH339" s="95">
        <v>0</v>
      </c>
      <c r="AI339" s="96">
        <f t="shared" si="205"/>
        <v>0</v>
      </c>
      <c r="AS339"/>
    </row>
    <row r="340" spans="1:45" ht="15">
      <c r="A340" s="14" t="s">
        <v>26</v>
      </c>
      <c r="B340" s="71">
        <f>SUM(B319:B335)</f>
        <v>70.547095153023974</v>
      </c>
      <c r="C340" s="71">
        <f t="shared" ref="C340:I340" si="206">SUM(C319:C335)</f>
        <v>427.66404293718927</v>
      </c>
      <c r="D340" s="71">
        <f t="shared" si="206"/>
        <v>92.443516022950305</v>
      </c>
      <c r="E340" s="71">
        <f t="shared" si="206"/>
        <v>229.02277693416144</v>
      </c>
      <c r="F340" s="71">
        <f t="shared" si="206"/>
        <v>0</v>
      </c>
      <c r="G340" s="71">
        <f t="shared" si="206"/>
        <v>11.127578811593747</v>
      </c>
      <c r="H340" s="72">
        <f t="shared" si="206"/>
        <v>0</v>
      </c>
      <c r="I340" s="44">
        <f t="shared" si="206"/>
        <v>830.80500985891854</v>
      </c>
      <c r="J340" s="5"/>
      <c r="K340" s="26" t="s">
        <v>26</v>
      </c>
      <c r="L340" s="71">
        <f>SUM(L319:L335)</f>
        <v>70.547095153023974</v>
      </c>
      <c r="M340" s="71">
        <f t="shared" ref="M340:S340" si="207">SUM(M319:M335)</f>
        <v>427.66404293718927</v>
      </c>
      <c r="N340" s="71">
        <f t="shared" si="207"/>
        <v>92.443516022950305</v>
      </c>
      <c r="O340" s="71">
        <f t="shared" si="207"/>
        <v>229.02277693416144</v>
      </c>
      <c r="P340" s="71">
        <f t="shared" si="207"/>
        <v>23.716511178026082</v>
      </c>
      <c r="Q340" s="71">
        <f t="shared" si="207"/>
        <v>11.127578811593747</v>
      </c>
      <c r="R340" s="72">
        <f t="shared" si="207"/>
        <v>0</v>
      </c>
      <c r="S340" s="73">
        <f t="shared" si="207"/>
        <v>854.5215210369447</v>
      </c>
      <c r="U340" s="35" t="s">
        <v>60</v>
      </c>
      <c r="V340" s="97">
        <f>SUM(V319:V335)</f>
        <v>50.624651282923729</v>
      </c>
      <c r="W340" s="97">
        <f t="shared" ref="W340:AH340" si="208">SUM(W319:W335)</f>
        <v>8.5163415543782932</v>
      </c>
      <c r="X340" s="97">
        <f t="shared" si="208"/>
        <v>11.127578811593747</v>
      </c>
      <c r="Y340" s="97">
        <f t="shared" si="208"/>
        <v>427.66404293718927</v>
      </c>
      <c r="Z340" s="97">
        <f t="shared" si="208"/>
        <v>28.884109461921042</v>
      </c>
      <c r="AA340" s="97">
        <f t="shared" si="208"/>
        <v>225.73314467421909</v>
      </c>
      <c r="AB340" s="97">
        <f t="shared" si="208"/>
        <v>23.716511178026082</v>
      </c>
      <c r="AC340" s="97">
        <f t="shared" si="208"/>
        <v>78.255141136693567</v>
      </c>
      <c r="AD340" s="98">
        <f t="shared" si="208"/>
        <v>11.406102315721947</v>
      </c>
      <c r="AE340" s="98">
        <f t="shared" si="208"/>
        <v>3.2896322599423615</v>
      </c>
      <c r="AF340" s="98">
        <f t="shared" si="208"/>
        <v>0</v>
      </c>
      <c r="AG340" s="98">
        <f t="shared" si="208"/>
        <v>63.55940656102927</v>
      </c>
      <c r="AH340" s="98">
        <f t="shared" si="208"/>
        <v>0</v>
      </c>
      <c r="AI340" s="99">
        <f>SUM(V340:AC340)</f>
        <v>854.52152103694493</v>
      </c>
      <c r="AS340"/>
    </row>
    <row r="341" spans="1:45" s="2" customFormat="1" ht="15" thickBot="1">
      <c r="A341" s="15" t="s">
        <v>100</v>
      </c>
      <c r="B341" s="100">
        <f>IF($I340=0,"-",B340/$I340)</f>
        <v>8.491414268795007E-2</v>
      </c>
      <c r="C341" s="100">
        <f t="shared" ref="C341:H341" si="209">IF($I340=0,"-",C340/$I340)</f>
        <v>0.51475862309714782</v>
      </c>
      <c r="D341" s="100">
        <f t="shared" si="209"/>
        <v>0.11126981051624667</v>
      </c>
      <c r="E341" s="100">
        <f t="shared" si="209"/>
        <v>0.27566369270336066</v>
      </c>
      <c r="F341" s="100">
        <f t="shared" si="209"/>
        <v>0</v>
      </c>
      <c r="G341" s="100">
        <f t="shared" si="209"/>
        <v>1.3393730995294978E-2</v>
      </c>
      <c r="H341" s="101">
        <f t="shared" si="209"/>
        <v>0</v>
      </c>
      <c r="I341" s="102">
        <f>SUM(B341:H341)</f>
        <v>1.0000000000000002</v>
      </c>
      <c r="J341"/>
      <c r="K341" s="27" t="s">
        <v>100</v>
      </c>
      <c r="L341" s="76">
        <f>IF($S340=0,"-",L340/$S340)</f>
        <v>8.2557423559580442E-2</v>
      </c>
      <c r="M341" s="76">
        <f t="shared" ref="M341:R341" si="210">IF($S340=0,"-",M340/$S340)</f>
        <v>0.50047193945241719</v>
      </c>
      <c r="N341" s="76">
        <f t="shared" si="210"/>
        <v>0.10818161245461899</v>
      </c>
      <c r="O341" s="76">
        <f t="shared" si="210"/>
        <v>0.26801288357986219</v>
      </c>
      <c r="P341" s="76">
        <f t="shared" si="210"/>
        <v>2.7754141462986878E-2</v>
      </c>
      <c r="Q341" s="76">
        <f t="shared" si="210"/>
        <v>1.3021999490534368E-2</v>
      </c>
      <c r="R341" s="77">
        <f t="shared" si="210"/>
        <v>0</v>
      </c>
      <c r="S341" s="78">
        <f>SUM(L341:R341)</f>
        <v>1</v>
      </c>
      <c r="U341" s="36" t="s">
        <v>100</v>
      </c>
      <c r="V341" s="103">
        <f>+V340/$AI340</f>
        <v>5.9243272447359448E-2</v>
      </c>
      <c r="W341" s="103">
        <f t="shared" ref="W341:AH341" si="211">+W340/$AI340</f>
        <v>9.9662107328132368E-3</v>
      </c>
      <c r="X341" s="103">
        <f t="shared" si="211"/>
        <v>1.3021999490534364E-2</v>
      </c>
      <c r="Y341" s="103">
        <f t="shared" si="211"/>
        <v>0.50047193945241708</v>
      </c>
      <c r="Z341" s="103">
        <f t="shared" si="211"/>
        <v>3.3801500314317126E-2</v>
      </c>
      <c r="AA341" s="103">
        <f t="shared" si="211"/>
        <v>0.26416320609491073</v>
      </c>
      <c r="AB341" s="103">
        <f t="shared" si="211"/>
        <v>2.7754141462986871E-2</v>
      </c>
      <c r="AC341" s="103">
        <f t="shared" si="211"/>
        <v>9.1577730004660976E-2</v>
      </c>
      <c r="AD341" s="103">
        <f t="shared" si="211"/>
        <v>1.3347940379407727E-2</v>
      </c>
      <c r="AE341" s="103">
        <f t="shared" si="211"/>
        <v>3.8496774849514125E-3</v>
      </c>
      <c r="AF341" s="103">
        <f t="shared" si="211"/>
        <v>0</v>
      </c>
      <c r="AG341" s="103">
        <f t="shared" si="211"/>
        <v>7.4380112140301852E-2</v>
      </c>
      <c r="AH341" s="103">
        <f t="shared" si="211"/>
        <v>0</v>
      </c>
      <c r="AI341" s="104">
        <f>SUM(V341:AC341)</f>
        <v>0.99999999999999978</v>
      </c>
    </row>
    <row r="342" spans="1:45" ht="15" thickBot="1">
      <c r="A342" s="16"/>
      <c r="B342" s="16"/>
      <c r="C342" s="16"/>
      <c r="D342" s="16"/>
      <c r="E342" s="16"/>
      <c r="F342" s="16"/>
      <c r="G342" s="16"/>
      <c r="H342" s="16"/>
      <c r="I342" s="16"/>
      <c r="K342" s="16"/>
      <c r="L342" s="16"/>
      <c r="M342" s="16"/>
      <c r="N342" s="16"/>
      <c r="O342" s="16"/>
      <c r="P342" s="16"/>
      <c r="Q342" s="16"/>
      <c r="R342" s="16"/>
      <c r="S342" s="16"/>
      <c r="AI342" s="5"/>
      <c r="AS342"/>
    </row>
    <row r="343" spans="1:45" ht="28.5">
      <c r="A343" s="431" t="s">
        <v>37</v>
      </c>
      <c r="B343" s="37" t="s">
        <v>0</v>
      </c>
      <c r="C343" s="37" t="s">
        <v>1</v>
      </c>
      <c r="D343" s="37" t="s">
        <v>2</v>
      </c>
      <c r="E343" s="37" t="s">
        <v>3</v>
      </c>
      <c r="F343" s="37" t="s">
        <v>27</v>
      </c>
      <c r="G343" s="37" t="s">
        <v>4</v>
      </c>
      <c r="H343" s="37" t="s">
        <v>5</v>
      </c>
      <c r="I343" s="38" t="s">
        <v>6</v>
      </c>
      <c r="K343" s="381" t="s">
        <v>37</v>
      </c>
      <c r="L343" s="39" t="s">
        <v>0</v>
      </c>
      <c r="M343" s="39" t="s">
        <v>1</v>
      </c>
      <c r="N343" s="39" t="s">
        <v>2</v>
      </c>
      <c r="O343" s="39" t="s">
        <v>3</v>
      </c>
      <c r="P343" s="39" t="s">
        <v>27</v>
      </c>
      <c r="Q343" s="39" t="s">
        <v>4</v>
      </c>
      <c r="R343" s="39" t="s">
        <v>5</v>
      </c>
      <c r="S343" s="40" t="s">
        <v>6</v>
      </c>
      <c r="U343" s="383" t="s">
        <v>37</v>
      </c>
      <c r="V343" s="79" t="s">
        <v>69</v>
      </c>
      <c r="W343" s="79" t="s">
        <v>70</v>
      </c>
      <c r="X343" s="79" t="s">
        <v>4</v>
      </c>
      <c r="Y343" s="79" t="s">
        <v>1</v>
      </c>
      <c r="Z343" s="79" t="s">
        <v>2</v>
      </c>
      <c r="AA343" s="79" t="s">
        <v>3</v>
      </c>
      <c r="AB343" s="79" t="s">
        <v>52</v>
      </c>
      <c r="AC343" s="79" t="s">
        <v>64</v>
      </c>
      <c r="AD343" s="80" t="s">
        <v>72</v>
      </c>
      <c r="AE343" s="80" t="s">
        <v>79</v>
      </c>
      <c r="AF343" s="80" t="s">
        <v>73</v>
      </c>
      <c r="AG343" s="80" t="s">
        <v>80</v>
      </c>
      <c r="AH343" s="80" t="s">
        <v>81</v>
      </c>
      <c r="AI343" s="81" t="s">
        <v>60</v>
      </c>
      <c r="AS343"/>
    </row>
    <row r="344" spans="1:45" ht="15" customHeight="1">
      <c r="A344" s="432" t="s">
        <v>37</v>
      </c>
      <c r="B344" s="372" t="s">
        <v>109</v>
      </c>
      <c r="C344" s="373"/>
      <c r="D344" s="373"/>
      <c r="E344" s="373"/>
      <c r="F344" s="373"/>
      <c r="G344" s="373"/>
      <c r="H344" s="373"/>
      <c r="I344" s="374"/>
      <c r="K344" s="382" t="s">
        <v>37</v>
      </c>
      <c r="L344" s="369" t="s">
        <v>109</v>
      </c>
      <c r="M344" s="370"/>
      <c r="N344" s="370"/>
      <c r="O344" s="370"/>
      <c r="P344" s="370"/>
      <c r="Q344" s="370"/>
      <c r="R344" s="370"/>
      <c r="S344" s="371"/>
      <c r="U344" s="384" t="s">
        <v>37</v>
      </c>
      <c r="V344" s="379" t="s">
        <v>109</v>
      </c>
      <c r="W344" s="379"/>
      <c r="X344" s="379"/>
      <c r="Y344" s="379"/>
      <c r="Z344" s="379"/>
      <c r="AA344" s="379"/>
      <c r="AB344" s="379"/>
      <c r="AC344" s="379"/>
      <c r="AD344" s="379"/>
      <c r="AE344" s="379"/>
      <c r="AF344" s="379"/>
      <c r="AG344" s="379"/>
      <c r="AH344" s="379"/>
      <c r="AI344" s="380"/>
      <c r="AS344"/>
    </row>
    <row r="345" spans="1:45" ht="15">
      <c r="A345" s="7" t="s">
        <v>7</v>
      </c>
      <c r="B345" s="42">
        <v>0</v>
      </c>
      <c r="C345" s="42">
        <v>0</v>
      </c>
      <c r="D345" s="42">
        <v>0</v>
      </c>
      <c r="E345" s="42">
        <v>0</v>
      </c>
      <c r="F345" s="399"/>
      <c r="G345" s="42">
        <v>0</v>
      </c>
      <c r="H345" s="43">
        <v>0</v>
      </c>
      <c r="I345" s="44">
        <f>SUM(B345:H345)</f>
        <v>0</v>
      </c>
      <c r="J345" s="5"/>
      <c r="K345" s="28" t="s">
        <v>7</v>
      </c>
      <c r="L345" s="42">
        <v>0</v>
      </c>
      <c r="M345" s="42">
        <v>0</v>
      </c>
      <c r="N345" s="42">
        <v>0</v>
      </c>
      <c r="O345" s="42">
        <v>0</v>
      </c>
      <c r="P345" s="42">
        <v>0</v>
      </c>
      <c r="Q345" s="42">
        <v>0</v>
      </c>
      <c r="R345" s="82">
        <v>0</v>
      </c>
      <c r="S345" s="83">
        <f>SUM(L345:R345)</f>
        <v>0</v>
      </c>
      <c r="U345" s="29" t="s">
        <v>7</v>
      </c>
      <c r="V345" s="84">
        <v>0</v>
      </c>
      <c r="W345" s="84">
        <v>0</v>
      </c>
      <c r="X345" s="84">
        <v>0</v>
      </c>
      <c r="Y345" s="84">
        <v>0</v>
      </c>
      <c r="Z345" s="84">
        <v>0</v>
      </c>
      <c r="AA345" s="84">
        <v>0</v>
      </c>
      <c r="AB345" s="84">
        <v>0</v>
      </c>
      <c r="AC345" s="85">
        <v>0</v>
      </c>
      <c r="AD345" s="86">
        <v>0</v>
      </c>
      <c r="AE345" s="86">
        <v>0</v>
      </c>
      <c r="AF345" s="86">
        <v>0</v>
      </c>
      <c r="AG345" s="86">
        <v>0</v>
      </c>
      <c r="AH345" s="86">
        <v>0</v>
      </c>
      <c r="AI345" s="87">
        <f>SUM(V345:AC345)</f>
        <v>0</v>
      </c>
      <c r="AS345"/>
    </row>
    <row r="346" spans="1:45" ht="15">
      <c r="A346" s="8" t="s">
        <v>8</v>
      </c>
      <c r="B346" s="48">
        <v>0</v>
      </c>
      <c r="C346" s="48">
        <v>0</v>
      </c>
      <c r="D346" s="48">
        <v>0</v>
      </c>
      <c r="E346" s="48">
        <v>0</v>
      </c>
      <c r="F346" s="400"/>
      <c r="G346" s="48">
        <v>0</v>
      </c>
      <c r="H346" s="49">
        <v>0</v>
      </c>
      <c r="I346" s="50">
        <f t="shared" ref="I346:I365" si="212">SUM(B346:H346)</f>
        <v>0</v>
      </c>
      <c r="J346" s="5"/>
      <c r="K346" s="20" t="s">
        <v>8</v>
      </c>
      <c r="L346" s="51">
        <v>0</v>
      </c>
      <c r="M346" s="51">
        <v>0</v>
      </c>
      <c r="N346" s="51">
        <v>0</v>
      </c>
      <c r="O346" s="51">
        <v>0</v>
      </c>
      <c r="P346" s="51">
        <v>0</v>
      </c>
      <c r="Q346" s="51">
        <v>0</v>
      </c>
      <c r="R346" s="52">
        <v>0</v>
      </c>
      <c r="S346" s="53">
        <f t="shared" ref="S346:S365" si="213">SUM(L346:R346)</f>
        <v>0</v>
      </c>
      <c r="U346" s="30" t="s">
        <v>8</v>
      </c>
      <c r="V346" s="88">
        <v>0</v>
      </c>
      <c r="W346" s="88">
        <v>0</v>
      </c>
      <c r="X346" s="88">
        <v>0</v>
      </c>
      <c r="Y346" s="88">
        <v>0</v>
      </c>
      <c r="Z346" s="88">
        <v>0</v>
      </c>
      <c r="AA346" s="88">
        <v>0</v>
      </c>
      <c r="AB346" s="88">
        <v>0</v>
      </c>
      <c r="AC346" s="89">
        <v>0</v>
      </c>
      <c r="AD346" s="88">
        <v>0</v>
      </c>
      <c r="AE346" s="88">
        <v>0</v>
      </c>
      <c r="AF346" s="88">
        <v>0</v>
      </c>
      <c r="AG346" s="88">
        <v>0</v>
      </c>
      <c r="AH346" s="88">
        <v>0</v>
      </c>
      <c r="AI346" s="90">
        <f t="shared" ref="AI346:AI365" si="214">SUM(V346:AC346)</f>
        <v>0</v>
      </c>
      <c r="AS346"/>
    </row>
    <row r="347" spans="1:45" ht="15">
      <c r="A347" s="9" t="s">
        <v>10</v>
      </c>
      <c r="B347" s="45">
        <v>0</v>
      </c>
      <c r="C347" s="45">
        <v>0</v>
      </c>
      <c r="D347" s="45">
        <v>0</v>
      </c>
      <c r="E347" s="45">
        <v>0</v>
      </c>
      <c r="F347" s="400"/>
      <c r="G347" s="45">
        <v>0</v>
      </c>
      <c r="H347" s="54">
        <v>0</v>
      </c>
      <c r="I347" s="44">
        <f t="shared" si="212"/>
        <v>0</v>
      </c>
      <c r="J347" s="5"/>
      <c r="K347" s="21" t="s">
        <v>10</v>
      </c>
      <c r="L347" s="45">
        <v>0</v>
      </c>
      <c r="M347" s="45">
        <v>0</v>
      </c>
      <c r="N347" s="45">
        <v>0</v>
      </c>
      <c r="O347" s="45">
        <v>0</v>
      </c>
      <c r="P347" s="45">
        <v>0</v>
      </c>
      <c r="Q347" s="45">
        <v>0</v>
      </c>
      <c r="R347" s="46">
        <v>0</v>
      </c>
      <c r="S347" s="47">
        <f t="shared" si="213"/>
        <v>0</v>
      </c>
      <c r="U347" s="31" t="s">
        <v>10</v>
      </c>
      <c r="V347" s="84">
        <v>0</v>
      </c>
      <c r="W347" s="84">
        <v>0</v>
      </c>
      <c r="X347" s="84">
        <v>0</v>
      </c>
      <c r="Y347" s="84">
        <v>0</v>
      </c>
      <c r="Z347" s="84">
        <v>0</v>
      </c>
      <c r="AA347" s="84">
        <v>0</v>
      </c>
      <c r="AB347" s="84">
        <v>0</v>
      </c>
      <c r="AC347" s="85">
        <v>0</v>
      </c>
      <c r="AD347" s="86">
        <v>0</v>
      </c>
      <c r="AE347" s="86">
        <v>0</v>
      </c>
      <c r="AF347" s="86">
        <v>0</v>
      </c>
      <c r="AG347" s="86">
        <v>0</v>
      </c>
      <c r="AH347" s="86">
        <v>0</v>
      </c>
      <c r="AI347" s="87">
        <f t="shared" si="214"/>
        <v>0</v>
      </c>
      <c r="AS347"/>
    </row>
    <row r="348" spans="1:45" ht="15">
      <c r="A348" s="8" t="s">
        <v>53</v>
      </c>
      <c r="B348" s="48">
        <v>0</v>
      </c>
      <c r="C348" s="48">
        <v>0</v>
      </c>
      <c r="D348" s="48">
        <v>0</v>
      </c>
      <c r="E348" s="48">
        <v>0</v>
      </c>
      <c r="F348" s="400"/>
      <c r="G348" s="48">
        <v>0</v>
      </c>
      <c r="H348" s="49">
        <v>0</v>
      </c>
      <c r="I348" s="50">
        <f t="shared" si="212"/>
        <v>0</v>
      </c>
      <c r="J348" s="5"/>
      <c r="K348" s="20" t="s">
        <v>53</v>
      </c>
      <c r="L348" s="51">
        <v>0</v>
      </c>
      <c r="M348" s="51">
        <v>0</v>
      </c>
      <c r="N348" s="51">
        <v>0</v>
      </c>
      <c r="O348" s="51">
        <v>0</v>
      </c>
      <c r="P348" s="51">
        <v>0</v>
      </c>
      <c r="Q348" s="51">
        <v>0</v>
      </c>
      <c r="R348" s="52">
        <v>0</v>
      </c>
      <c r="S348" s="53">
        <f t="shared" si="213"/>
        <v>0</v>
      </c>
      <c r="U348" s="30" t="s">
        <v>53</v>
      </c>
      <c r="V348" s="88">
        <v>0</v>
      </c>
      <c r="W348" s="88">
        <v>0</v>
      </c>
      <c r="X348" s="88">
        <v>0</v>
      </c>
      <c r="Y348" s="88">
        <v>0</v>
      </c>
      <c r="Z348" s="88">
        <v>0</v>
      </c>
      <c r="AA348" s="88">
        <v>0</v>
      </c>
      <c r="AB348" s="88">
        <v>0</v>
      </c>
      <c r="AC348" s="89">
        <v>0</v>
      </c>
      <c r="AD348" s="88">
        <v>0</v>
      </c>
      <c r="AE348" s="88">
        <v>0</v>
      </c>
      <c r="AF348" s="88">
        <v>0</v>
      </c>
      <c r="AG348" s="88">
        <v>0</v>
      </c>
      <c r="AH348" s="88">
        <v>0</v>
      </c>
      <c r="AI348" s="90">
        <f t="shared" si="214"/>
        <v>0</v>
      </c>
      <c r="AS348"/>
    </row>
    <row r="349" spans="1:45" ht="15">
      <c r="A349" s="9" t="s">
        <v>16</v>
      </c>
      <c r="B349" s="45">
        <v>0.65591221462769445</v>
      </c>
      <c r="C349" s="45">
        <v>0</v>
      </c>
      <c r="D349" s="45">
        <v>0.59872760138240344</v>
      </c>
      <c r="E349" s="45">
        <v>0</v>
      </c>
      <c r="F349" s="400"/>
      <c r="G349" s="45">
        <v>0</v>
      </c>
      <c r="H349" s="54">
        <v>0</v>
      </c>
      <c r="I349" s="44">
        <f t="shared" si="212"/>
        <v>1.2546398160100978</v>
      </c>
      <c r="J349" s="5"/>
      <c r="K349" s="21" t="s">
        <v>16</v>
      </c>
      <c r="L349" s="45">
        <v>0.65591221462769445</v>
      </c>
      <c r="M349" s="45">
        <v>0</v>
      </c>
      <c r="N349" s="45">
        <v>0.59872760138240344</v>
      </c>
      <c r="O349" s="45">
        <v>0</v>
      </c>
      <c r="P349" s="45">
        <v>0</v>
      </c>
      <c r="Q349" s="45">
        <v>0</v>
      </c>
      <c r="R349" s="46">
        <v>0</v>
      </c>
      <c r="S349" s="47">
        <f t="shared" si="213"/>
        <v>1.2546398160100978</v>
      </c>
      <c r="U349" s="31" t="s">
        <v>16</v>
      </c>
      <c r="V349" s="84">
        <v>0.65591221462769445</v>
      </c>
      <c r="W349" s="84">
        <v>0</v>
      </c>
      <c r="X349" s="84">
        <v>0</v>
      </c>
      <c r="Y349" s="84">
        <v>0</v>
      </c>
      <c r="Z349" s="84">
        <v>0.52615455879059692</v>
      </c>
      <c r="AA349" s="84">
        <v>0</v>
      </c>
      <c r="AB349" s="84">
        <v>0</v>
      </c>
      <c r="AC349" s="85">
        <v>7.2573042591806469E-2</v>
      </c>
      <c r="AD349" s="86">
        <v>0</v>
      </c>
      <c r="AE349" s="86">
        <v>0</v>
      </c>
      <c r="AF349" s="86">
        <v>0</v>
      </c>
      <c r="AG349" s="86">
        <v>7.2573042591806469E-2</v>
      </c>
      <c r="AH349" s="86">
        <v>0</v>
      </c>
      <c r="AI349" s="87">
        <f t="shared" si="214"/>
        <v>1.254639816010098</v>
      </c>
      <c r="AS349"/>
    </row>
    <row r="350" spans="1:45" ht="15">
      <c r="A350" s="8" t="s">
        <v>65</v>
      </c>
      <c r="B350" s="48">
        <v>16.234748427659191</v>
      </c>
      <c r="C350" s="48">
        <v>0</v>
      </c>
      <c r="D350" s="48">
        <v>3.1676526616775752E-2</v>
      </c>
      <c r="E350" s="48">
        <v>0</v>
      </c>
      <c r="F350" s="400"/>
      <c r="G350" s="48">
        <v>0</v>
      </c>
      <c r="H350" s="49">
        <v>0</v>
      </c>
      <c r="I350" s="50">
        <f t="shared" si="212"/>
        <v>16.266424954275966</v>
      </c>
      <c r="J350" s="5"/>
      <c r="K350" s="20" t="s">
        <v>65</v>
      </c>
      <c r="L350" s="51">
        <v>16.234748427659191</v>
      </c>
      <c r="M350" s="51">
        <v>0</v>
      </c>
      <c r="N350" s="51">
        <v>3.1676526616775752E-2</v>
      </c>
      <c r="O350" s="51">
        <v>0</v>
      </c>
      <c r="P350" s="51">
        <v>0</v>
      </c>
      <c r="Q350" s="51">
        <v>0</v>
      </c>
      <c r="R350" s="52">
        <v>0</v>
      </c>
      <c r="S350" s="53">
        <f t="shared" si="213"/>
        <v>16.266424954275966</v>
      </c>
      <c r="U350" s="30" t="s">
        <v>54</v>
      </c>
      <c r="V350" s="88">
        <v>16.234748427659191</v>
      </c>
      <c r="W350" s="88">
        <v>0</v>
      </c>
      <c r="X350" s="88">
        <v>0</v>
      </c>
      <c r="Y350" s="88">
        <v>0</v>
      </c>
      <c r="Z350" s="88">
        <v>0</v>
      </c>
      <c r="AA350" s="88">
        <v>0</v>
      </c>
      <c r="AB350" s="88">
        <v>0</v>
      </c>
      <c r="AC350" s="89">
        <v>3.1676526616775752E-2</v>
      </c>
      <c r="AD350" s="88">
        <v>0</v>
      </c>
      <c r="AE350" s="88">
        <v>0</v>
      </c>
      <c r="AF350" s="88">
        <v>0</v>
      </c>
      <c r="AG350" s="88">
        <v>3.1676526616775752E-2</v>
      </c>
      <c r="AH350" s="88">
        <v>0</v>
      </c>
      <c r="AI350" s="90">
        <f t="shared" si="214"/>
        <v>16.266424954275966</v>
      </c>
      <c r="AS350"/>
    </row>
    <row r="351" spans="1:45" ht="15">
      <c r="A351" s="9" t="s">
        <v>55</v>
      </c>
      <c r="B351" s="45">
        <v>0</v>
      </c>
      <c r="C351" s="45">
        <v>0</v>
      </c>
      <c r="D351" s="45">
        <v>1.4191345244834688</v>
      </c>
      <c r="E351" s="45">
        <v>0</v>
      </c>
      <c r="F351" s="400"/>
      <c r="G351" s="45">
        <v>0</v>
      </c>
      <c r="H351" s="54">
        <v>0</v>
      </c>
      <c r="I351" s="44">
        <f t="shared" si="212"/>
        <v>1.4191345244834688</v>
      </c>
      <c r="J351" s="5"/>
      <c r="K351" s="21" t="s">
        <v>55</v>
      </c>
      <c r="L351" s="45">
        <v>0</v>
      </c>
      <c r="M351" s="45">
        <v>0</v>
      </c>
      <c r="N351" s="45">
        <v>1.4191345244834688</v>
      </c>
      <c r="O351" s="45">
        <v>0</v>
      </c>
      <c r="P351" s="45">
        <v>82.353333337245985</v>
      </c>
      <c r="Q351" s="45">
        <v>0</v>
      </c>
      <c r="R351" s="46">
        <v>0</v>
      </c>
      <c r="S351" s="47">
        <f t="shared" si="213"/>
        <v>83.772467861729453</v>
      </c>
      <c r="U351" s="31" t="s">
        <v>55</v>
      </c>
      <c r="V351" s="84">
        <v>0</v>
      </c>
      <c r="W351" s="84">
        <v>0</v>
      </c>
      <c r="X351" s="84">
        <v>0</v>
      </c>
      <c r="Y351" s="84">
        <v>0</v>
      </c>
      <c r="Z351" s="84">
        <v>0</v>
      </c>
      <c r="AA351" s="84">
        <v>0</v>
      </c>
      <c r="AB351" s="84">
        <v>82.353333337245985</v>
      </c>
      <c r="AC351" s="85">
        <v>1.4191345244834688</v>
      </c>
      <c r="AD351" s="84">
        <v>0</v>
      </c>
      <c r="AE351" s="84">
        <v>0</v>
      </c>
      <c r="AF351" s="84">
        <v>0</v>
      </c>
      <c r="AG351" s="84">
        <v>1.4191345244834688</v>
      </c>
      <c r="AH351" s="84">
        <v>0</v>
      </c>
      <c r="AI351" s="87">
        <f t="shared" si="214"/>
        <v>83.772467861729453</v>
      </c>
      <c r="AS351"/>
    </row>
    <row r="352" spans="1:45" ht="15">
      <c r="A352" s="8" t="s">
        <v>12</v>
      </c>
      <c r="B352" s="48">
        <v>0</v>
      </c>
      <c r="C352" s="48">
        <v>0</v>
      </c>
      <c r="D352" s="48">
        <v>0</v>
      </c>
      <c r="E352" s="48">
        <v>0</v>
      </c>
      <c r="F352" s="400"/>
      <c r="G352" s="48">
        <v>0</v>
      </c>
      <c r="H352" s="49">
        <v>0</v>
      </c>
      <c r="I352" s="50">
        <f t="shared" si="212"/>
        <v>0</v>
      </c>
      <c r="J352" s="5"/>
      <c r="K352" s="20" t="s">
        <v>12</v>
      </c>
      <c r="L352" s="51">
        <v>0</v>
      </c>
      <c r="M352" s="51">
        <v>0</v>
      </c>
      <c r="N352" s="51">
        <v>0</v>
      </c>
      <c r="O352" s="51">
        <v>0</v>
      </c>
      <c r="P352" s="51">
        <v>7.2002668527279017</v>
      </c>
      <c r="Q352" s="51">
        <v>0</v>
      </c>
      <c r="R352" s="52">
        <v>0</v>
      </c>
      <c r="S352" s="53">
        <f t="shared" si="213"/>
        <v>7.2002668527279017</v>
      </c>
      <c r="U352" s="30" t="s">
        <v>12</v>
      </c>
      <c r="V352" s="88">
        <v>0</v>
      </c>
      <c r="W352" s="88">
        <v>0</v>
      </c>
      <c r="X352" s="88">
        <v>0</v>
      </c>
      <c r="Y352" s="88">
        <v>0</v>
      </c>
      <c r="Z352" s="88">
        <v>0</v>
      </c>
      <c r="AA352" s="88">
        <v>0</v>
      </c>
      <c r="AB352" s="88">
        <v>7.2002668527279017</v>
      </c>
      <c r="AC352" s="89">
        <v>0</v>
      </c>
      <c r="AD352" s="88">
        <v>0</v>
      </c>
      <c r="AE352" s="88">
        <v>0</v>
      </c>
      <c r="AF352" s="88">
        <v>0</v>
      </c>
      <c r="AG352" s="88">
        <v>0</v>
      </c>
      <c r="AH352" s="88">
        <v>0</v>
      </c>
      <c r="AI352" s="90">
        <f t="shared" si="214"/>
        <v>7.2002668527279017</v>
      </c>
      <c r="AS352"/>
    </row>
    <row r="353" spans="1:45" ht="15">
      <c r="A353" s="9" t="s">
        <v>56</v>
      </c>
      <c r="B353" s="45">
        <v>0</v>
      </c>
      <c r="C353" s="45">
        <v>0</v>
      </c>
      <c r="D353" s="45">
        <v>0</v>
      </c>
      <c r="E353" s="45">
        <v>0</v>
      </c>
      <c r="F353" s="400"/>
      <c r="G353" s="45">
        <v>0</v>
      </c>
      <c r="H353" s="54">
        <v>0</v>
      </c>
      <c r="I353" s="44">
        <f t="shared" si="212"/>
        <v>0</v>
      </c>
      <c r="J353" s="5"/>
      <c r="K353" s="21" t="s">
        <v>56</v>
      </c>
      <c r="L353" s="45">
        <v>0</v>
      </c>
      <c r="M353" s="45">
        <v>0</v>
      </c>
      <c r="N353" s="45">
        <v>0</v>
      </c>
      <c r="O353" s="45">
        <v>0</v>
      </c>
      <c r="P353" s="45">
        <v>0</v>
      </c>
      <c r="Q353" s="45">
        <v>0</v>
      </c>
      <c r="R353" s="46">
        <v>0</v>
      </c>
      <c r="S353" s="47">
        <f t="shared" si="213"/>
        <v>0</v>
      </c>
      <c r="U353" s="31" t="s">
        <v>56</v>
      </c>
      <c r="V353" s="84">
        <v>0</v>
      </c>
      <c r="W353" s="84">
        <v>0</v>
      </c>
      <c r="X353" s="84">
        <v>0</v>
      </c>
      <c r="Y353" s="84">
        <v>0</v>
      </c>
      <c r="Z353" s="84">
        <v>0</v>
      </c>
      <c r="AA353" s="84">
        <v>0</v>
      </c>
      <c r="AB353" s="84">
        <v>0</v>
      </c>
      <c r="AC353" s="85">
        <v>0</v>
      </c>
      <c r="AD353" s="84">
        <v>0</v>
      </c>
      <c r="AE353" s="84">
        <v>0</v>
      </c>
      <c r="AF353" s="84">
        <v>0</v>
      </c>
      <c r="AG353" s="84">
        <v>0</v>
      </c>
      <c r="AH353" s="84">
        <v>0</v>
      </c>
      <c r="AI353" s="87">
        <f t="shared" si="214"/>
        <v>0</v>
      </c>
      <c r="AS353"/>
    </row>
    <row r="354" spans="1:45" ht="15">
      <c r="A354" s="8" t="s">
        <v>17</v>
      </c>
      <c r="B354" s="48">
        <v>0</v>
      </c>
      <c r="C354" s="48">
        <v>0.97019873295589976</v>
      </c>
      <c r="D354" s="48">
        <v>0</v>
      </c>
      <c r="E354" s="48">
        <v>0</v>
      </c>
      <c r="F354" s="400"/>
      <c r="G354" s="48">
        <v>0</v>
      </c>
      <c r="H354" s="49">
        <v>0</v>
      </c>
      <c r="I354" s="50">
        <f t="shared" si="212"/>
        <v>0.97019873295589976</v>
      </c>
      <c r="J354" s="5"/>
      <c r="K354" s="20" t="s">
        <v>17</v>
      </c>
      <c r="L354" s="51">
        <v>0</v>
      </c>
      <c r="M354" s="51">
        <v>0.97019873295589976</v>
      </c>
      <c r="N354" s="51">
        <v>0</v>
      </c>
      <c r="O354" s="51">
        <v>0</v>
      </c>
      <c r="P354" s="51">
        <v>0</v>
      </c>
      <c r="Q354" s="51">
        <v>0</v>
      </c>
      <c r="R354" s="52">
        <v>0</v>
      </c>
      <c r="S354" s="53">
        <f t="shared" si="213"/>
        <v>0.97019873295589976</v>
      </c>
      <c r="U354" s="30" t="s">
        <v>17</v>
      </c>
      <c r="V354" s="88">
        <v>0</v>
      </c>
      <c r="W354" s="88">
        <v>0</v>
      </c>
      <c r="X354" s="88">
        <v>0</v>
      </c>
      <c r="Y354" s="88">
        <v>0.97019873295589976</v>
      </c>
      <c r="Z354" s="88">
        <v>0</v>
      </c>
      <c r="AA354" s="88">
        <v>0</v>
      </c>
      <c r="AB354" s="88">
        <v>0</v>
      </c>
      <c r="AC354" s="89">
        <v>0</v>
      </c>
      <c r="AD354" s="88">
        <v>0</v>
      </c>
      <c r="AE354" s="88">
        <v>0</v>
      </c>
      <c r="AF354" s="88">
        <v>0</v>
      </c>
      <c r="AG354" s="88">
        <v>0</v>
      </c>
      <c r="AH354" s="88">
        <v>0</v>
      </c>
      <c r="AI354" s="90">
        <f t="shared" si="214"/>
        <v>0.97019873295589976</v>
      </c>
      <c r="AS354"/>
    </row>
    <row r="355" spans="1:45" ht="15">
      <c r="A355" s="9" t="s">
        <v>141</v>
      </c>
      <c r="B355" s="45">
        <v>1.8709767339842909E-2</v>
      </c>
      <c r="C355" s="45">
        <v>0.64921088988310882</v>
      </c>
      <c r="D355" s="45">
        <v>0</v>
      </c>
      <c r="E355" s="45">
        <v>0</v>
      </c>
      <c r="F355" s="400"/>
      <c r="G355" s="45">
        <v>0</v>
      </c>
      <c r="H355" s="54">
        <v>0</v>
      </c>
      <c r="I355" s="44">
        <f t="shared" si="212"/>
        <v>0.66792065722295169</v>
      </c>
      <c r="J355" s="5"/>
      <c r="K355" s="21" t="s">
        <v>141</v>
      </c>
      <c r="L355" s="45">
        <v>1.8709767339842909E-2</v>
      </c>
      <c r="M355" s="45">
        <v>0.64921088988310882</v>
      </c>
      <c r="N355" s="45">
        <v>0</v>
      </c>
      <c r="O355" s="45">
        <v>0</v>
      </c>
      <c r="P355" s="45">
        <v>0</v>
      </c>
      <c r="Q355" s="45">
        <v>0</v>
      </c>
      <c r="R355" s="46">
        <v>0</v>
      </c>
      <c r="S355" s="47">
        <f t="shared" si="213"/>
        <v>0.66792065722295169</v>
      </c>
      <c r="U355" s="31" t="s">
        <v>141</v>
      </c>
      <c r="V355" s="84">
        <v>1.8709767339842909E-2</v>
      </c>
      <c r="W355" s="84">
        <v>0</v>
      </c>
      <c r="X355" s="84">
        <v>0</v>
      </c>
      <c r="Y355" s="84">
        <v>0.64921088988310882</v>
      </c>
      <c r="Z355" s="84">
        <v>0</v>
      </c>
      <c r="AA355" s="84">
        <v>0</v>
      </c>
      <c r="AB355" s="84">
        <v>0</v>
      </c>
      <c r="AC355" s="85">
        <v>0</v>
      </c>
      <c r="AD355" s="84">
        <v>0</v>
      </c>
      <c r="AE355" s="84">
        <v>0</v>
      </c>
      <c r="AF355" s="84">
        <v>0</v>
      </c>
      <c r="AG355" s="84">
        <v>0</v>
      </c>
      <c r="AH355" s="84">
        <v>0</v>
      </c>
      <c r="AI355" s="87">
        <f t="shared" si="214"/>
        <v>0.66792065722295169</v>
      </c>
      <c r="AS355"/>
    </row>
    <row r="356" spans="1:45" ht="15">
      <c r="A356" s="8" t="s">
        <v>25</v>
      </c>
      <c r="B356" s="48">
        <v>1.0287993542321627</v>
      </c>
      <c r="C356" s="48">
        <v>0</v>
      </c>
      <c r="D356" s="48">
        <v>7.766087266438511</v>
      </c>
      <c r="E356" s="48">
        <v>118.1904789701253</v>
      </c>
      <c r="F356" s="400"/>
      <c r="G356" s="48">
        <v>3.367565433512</v>
      </c>
      <c r="H356" s="49">
        <v>0</v>
      </c>
      <c r="I356" s="50">
        <f t="shared" si="212"/>
        <v>130.35293102430796</v>
      </c>
      <c r="J356" s="5"/>
      <c r="K356" s="20" t="s">
        <v>25</v>
      </c>
      <c r="L356" s="51">
        <v>1.0287993542321627</v>
      </c>
      <c r="M356" s="51">
        <v>0</v>
      </c>
      <c r="N356" s="51">
        <v>7.766087266438511</v>
      </c>
      <c r="O356" s="51">
        <v>118.1904789701253</v>
      </c>
      <c r="P356" s="51">
        <v>0.12145309006862449</v>
      </c>
      <c r="Q356" s="51">
        <v>3.367565433512</v>
      </c>
      <c r="R356" s="52">
        <v>0</v>
      </c>
      <c r="S356" s="53">
        <f t="shared" si="213"/>
        <v>130.47438411437659</v>
      </c>
      <c r="U356" s="30" t="s">
        <v>25</v>
      </c>
      <c r="V356" s="88">
        <v>7.2718854565128443E-2</v>
      </c>
      <c r="W356" s="88">
        <v>0.16285160584591873</v>
      </c>
      <c r="X356" s="88">
        <v>3.367565433512</v>
      </c>
      <c r="Y356" s="88">
        <v>0</v>
      </c>
      <c r="Z356" s="88">
        <v>7.6268422985342426</v>
      </c>
      <c r="AA356" s="88">
        <v>118.14865091887098</v>
      </c>
      <c r="AB356" s="88">
        <v>0.12145309006862449</v>
      </c>
      <c r="AC356" s="89">
        <v>0.97430191297969826</v>
      </c>
      <c r="AD356" s="88">
        <v>0.7932288938211155</v>
      </c>
      <c r="AE356" s="88">
        <v>4.1828051254314144E-2</v>
      </c>
      <c r="AF356" s="88">
        <v>0</v>
      </c>
      <c r="AG356" s="88">
        <v>0.13924496790426866</v>
      </c>
      <c r="AH356" s="88">
        <v>0</v>
      </c>
      <c r="AI356" s="90">
        <f t="shared" si="214"/>
        <v>130.47438411437662</v>
      </c>
      <c r="AS356"/>
    </row>
    <row r="357" spans="1:45" ht="15">
      <c r="A357" s="9" t="s">
        <v>24</v>
      </c>
      <c r="B357" s="45">
        <v>4.4209182009272308</v>
      </c>
      <c r="C357" s="45">
        <v>0</v>
      </c>
      <c r="D357" s="45">
        <v>16.645919679011623</v>
      </c>
      <c r="E357" s="45">
        <v>0</v>
      </c>
      <c r="F357" s="400"/>
      <c r="G357" s="45">
        <v>0</v>
      </c>
      <c r="H357" s="54">
        <v>0</v>
      </c>
      <c r="I357" s="44">
        <f t="shared" si="212"/>
        <v>21.066837879938852</v>
      </c>
      <c r="J357" s="5"/>
      <c r="K357" s="21" t="s">
        <v>24</v>
      </c>
      <c r="L357" s="45">
        <v>4.4209182009272308</v>
      </c>
      <c r="M357" s="45">
        <v>0</v>
      </c>
      <c r="N357" s="45">
        <v>16.645919679011623</v>
      </c>
      <c r="O357" s="45">
        <v>0</v>
      </c>
      <c r="P357" s="45">
        <v>0</v>
      </c>
      <c r="Q357" s="45">
        <v>0</v>
      </c>
      <c r="R357" s="46">
        <v>0</v>
      </c>
      <c r="S357" s="47">
        <f t="shared" si="213"/>
        <v>21.066837879938852</v>
      </c>
      <c r="U357" s="31" t="s">
        <v>24</v>
      </c>
      <c r="V357" s="84">
        <v>4.4209182009272308</v>
      </c>
      <c r="W357" s="84">
        <v>0</v>
      </c>
      <c r="X357" s="84">
        <v>0</v>
      </c>
      <c r="Y357" s="84">
        <v>0</v>
      </c>
      <c r="Z357" s="84">
        <v>0</v>
      </c>
      <c r="AA357" s="84">
        <v>0</v>
      </c>
      <c r="AB357" s="84">
        <v>0</v>
      </c>
      <c r="AC357" s="85">
        <v>16.645919679011623</v>
      </c>
      <c r="AD357" s="84">
        <v>0</v>
      </c>
      <c r="AE357" s="84">
        <v>0</v>
      </c>
      <c r="AF357" s="84">
        <v>0</v>
      </c>
      <c r="AG357" s="84">
        <v>16.645919679011623</v>
      </c>
      <c r="AH357" s="84">
        <v>0</v>
      </c>
      <c r="AI357" s="87">
        <f t="shared" si="214"/>
        <v>21.066837879938852</v>
      </c>
      <c r="AS357"/>
    </row>
    <row r="358" spans="1:45" ht="15">
      <c r="A358" s="8" t="s">
        <v>57</v>
      </c>
      <c r="B358" s="48">
        <v>4.4144231393194664</v>
      </c>
      <c r="C358" s="48">
        <v>7.4863155300830133</v>
      </c>
      <c r="D358" s="48">
        <v>13.652855070060205</v>
      </c>
      <c r="E358" s="48">
        <v>0</v>
      </c>
      <c r="F358" s="400"/>
      <c r="G358" s="48">
        <v>0</v>
      </c>
      <c r="H358" s="49">
        <v>0</v>
      </c>
      <c r="I358" s="50">
        <f t="shared" si="212"/>
        <v>25.553593739462684</v>
      </c>
      <c r="J358" s="5"/>
      <c r="K358" s="20" t="s">
        <v>57</v>
      </c>
      <c r="L358" s="51">
        <v>4.4144231393194664</v>
      </c>
      <c r="M358" s="51">
        <v>7.4863155300830133</v>
      </c>
      <c r="N358" s="51">
        <v>13.652855070060205</v>
      </c>
      <c r="O358" s="51">
        <v>0</v>
      </c>
      <c r="P358" s="51">
        <v>0</v>
      </c>
      <c r="Q358" s="51">
        <v>0</v>
      </c>
      <c r="R358" s="52">
        <v>0</v>
      </c>
      <c r="S358" s="53">
        <f t="shared" si="213"/>
        <v>25.553593739462684</v>
      </c>
      <c r="U358" s="30" t="s">
        <v>57</v>
      </c>
      <c r="V358" s="88">
        <v>4.4144231393194664</v>
      </c>
      <c r="W358" s="88">
        <v>0</v>
      </c>
      <c r="X358" s="88">
        <v>0</v>
      </c>
      <c r="Y358" s="88">
        <v>7.4863155300830133</v>
      </c>
      <c r="Z358" s="88">
        <v>13.652855070060205</v>
      </c>
      <c r="AA358" s="88">
        <v>0</v>
      </c>
      <c r="AB358" s="88">
        <v>0</v>
      </c>
      <c r="AC358" s="89">
        <v>0</v>
      </c>
      <c r="AD358" s="88">
        <v>0</v>
      </c>
      <c r="AE358" s="88">
        <v>0</v>
      </c>
      <c r="AF358" s="88">
        <v>0</v>
      </c>
      <c r="AG358" s="88">
        <v>0</v>
      </c>
      <c r="AH358" s="88">
        <v>0</v>
      </c>
      <c r="AI358" s="90">
        <f t="shared" si="214"/>
        <v>25.553593739462684</v>
      </c>
      <c r="AS358"/>
    </row>
    <row r="359" spans="1:45" ht="15">
      <c r="A359" s="9" t="s">
        <v>22</v>
      </c>
      <c r="B359" s="45">
        <v>3.2271879003287229</v>
      </c>
      <c r="C359" s="45">
        <v>151.01698134450973</v>
      </c>
      <c r="D359" s="45">
        <v>66.750829381494583</v>
      </c>
      <c r="E359" s="45">
        <v>0</v>
      </c>
      <c r="F359" s="400"/>
      <c r="G359" s="45">
        <v>0</v>
      </c>
      <c r="H359" s="54">
        <v>0</v>
      </c>
      <c r="I359" s="44">
        <f t="shared" si="212"/>
        <v>220.99499862633303</v>
      </c>
      <c r="J359" s="5"/>
      <c r="K359" s="21" t="s">
        <v>22</v>
      </c>
      <c r="L359" s="45">
        <v>3.2271879003287229</v>
      </c>
      <c r="M359" s="45">
        <v>151.01698134450973</v>
      </c>
      <c r="N359" s="45">
        <v>66.750829381494583</v>
      </c>
      <c r="O359" s="45">
        <v>0</v>
      </c>
      <c r="P359" s="45">
        <v>0.38517553415704187</v>
      </c>
      <c r="Q359" s="45">
        <v>0</v>
      </c>
      <c r="R359" s="46">
        <v>0</v>
      </c>
      <c r="S359" s="47">
        <f t="shared" si="213"/>
        <v>221.38017416049007</v>
      </c>
      <c r="U359" s="31" t="s">
        <v>22</v>
      </c>
      <c r="V359" s="84">
        <v>3.2271879003287229</v>
      </c>
      <c r="W359" s="84">
        <v>0</v>
      </c>
      <c r="X359" s="84">
        <v>0</v>
      </c>
      <c r="Y359" s="84">
        <v>151.01698134450973</v>
      </c>
      <c r="Z359" s="84">
        <v>20.36005507470545</v>
      </c>
      <c r="AA359" s="84">
        <v>0</v>
      </c>
      <c r="AB359" s="84">
        <v>0.38517553415704187</v>
      </c>
      <c r="AC359" s="85">
        <v>46.39077430678914</v>
      </c>
      <c r="AD359" s="84">
        <v>0</v>
      </c>
      <c r="AE359" s="84">
        <v>0</v>
      </c>
      <c r="AF359" s="84">
        <v>0</v>
      </c>
      <c r="AG359" s="84">
        <v>46.39077430678914</v>
      </c>
      <c r="AH359" s="84">
        <v>0</v>
      </c>
      <c r="AI359" s="87">
        <f t="shared" si="214"/>
        <v>221.38017416049007</v>
      </c>
      <c r="AS359"/>
    </row>
    <row r="360" spans="1:45" ht="15">
      <c r="A360" s="8" t="s">
        <v>21</v>
      </c>
      <c r="B360" s="48">
        <v>0</v>
      </c>
      <c r="C360" s="48">
        <v>0</v>
      </c>
      <c r="D360" s="48">
        <v>0</v>
      </c>
      <c r="E360" s="48">
        <v>0</v>
      </c>
      <c r="F360" s="400"/>
      <c r="G360" s="48">
        <v>0</v>
      </c>
      <c r="H360" s="49">
        <v>0</v>
      </c>
      <c r="I360" s="50">
        <f t="shared" si="212"/>
        <v>0</v>
      </c>
      <c r="J360" s="5"/>
      <c r="K360" s="20" t="s">
        <v>21</v>
      </c>
      <c r="L360" s="51">
        <v>0</v>
      </c>
      <c r="M360" s="51">
        <v>0</v>
      </c>
      <c r="N360" s="51">
        <v>0</v>
      </c>
      <c r="O360" s="51">
        <v>0</v>
      </c>
      <c r="P360" s="51">
        <v>0</v>
      </c>
      <c r="Q360" s="51">
        <v>0</v>
      </c>
      <c r="R360" s="52">
        <v>0</v>
      </c>
      <c r="S360" s="53">
        <f t="shared" si="213"/>
        <v>0</v>
      </c>
      <c r="U360" s="30" t="s">
        <v>58</v>
      </c>
      <c r="V360" s="88">
        <v>0</v>
      </c>
      <c r="W360" s="88">
        <v>0</v>
      </c>
      <c r="X360" s="88">
        <v>0</v>
      </c>
      <c r="Y360" s="88">
        <v>0</v>
      </c>
      <c r="Z360" s="88">
        <v>0</v>
      </c>
      <c r="AA360" s="88">
        <v>0</v>
      </c>
      <c r="AB360" s="88">
        <v>0</v>
      </c>
      <c r="AC360" s="89">
        <v>0</v>
      </c>
      <c r="AD360" s="88">
        <v>0</v>
      </c>
      <c r="AE360" s="88">
        <v>0</v>
      </c>
      <c r="AF360" s="88">
        <v>0</v>
      </c>
      <c r="AG360" s="88">
        <v>0</v>
      </c>
      <c r="AH360" s="88">
        <v>0</v>
      </c>
      <c r="AI360" s="90">
        <f t="shared" si="214"/>
        <v>0</v>
      </c>
      <c r="AS360"/>
    </row>
    <row r="361" spans="1:45" ht="15">
      <c r="A361" s="10" t="s">
        <v>61</v>
      </c>
      <c r="B361" s="45">
        <v>0</v>
      </c>
      <c r="C361" s="45">
        <v>0</v>
      </c>
      <c r="D361" s="45">
        <v>0</v>
      </c>
      <c r="E361" s="45">
        <v>0</v>
      </c>
      <c r="F361" s="400"/>
      <c r="G361" s="45">
        <v>0</v>
      </c>
      <c r="H361" s="54">
        <v>0</v>
      </c>
      <c r="I361" s="44">
        <f t="shared" si="212"/>
        <v>0</v>
      </c>
      <c r="J361" s="5"/>
      <c r="K361" s="22" t="s">
        <v>61</v>
      </c>
      <c r="L361" s="45">
        <v>0</v>
      </c>
      <c r="M361" s="45">
        <v>0</v>
      </c>
      <c r="N361" s="45">
        <v>0</v>
      </c>
      <c r="O361" s="45">
        <v>0</v>
      </c>
      <c r="P361" s="45">
        <v>0</v>
      </c>
      <c r="Q361" s="45">
        <v>0</v>
      </c>
      <c r="R361" s="46">
        <v>0</v>
      </c>
      <c r="S361" s="47">
        <f t="shared" si="213"/>
        <v>0</v>
      </c>
      <c r="U361" s="32" t="s">
        <v>59</v>
      </c>
      <c r="V361" s="84">
        <v>0</v>
      </c>
      <c r="W361" s="84">
        <v>0</v>
      </c>
      <c r="X361" s="84">
        <v>0</v>
      </c>
      <c r="Y361" s="84">
        <v>0</v>
      </c>
      <c r="Z361" s="84">
        <v>0</v>
      </c>
      <c r="AA361" s="84">
        <v>0</v>
      </c>
      <c r="AB361" s="84">
        <v>0</v>
      </c>
      <c r="AC361" s="85">
        <v>0</v>
      </c>
      <c r="AD361" s="86">
        <v>0</v>
      </c>
      <c r="AE361" s="86">
        <v>0</v>
      </c>
      <c r="AF361" s="86">
        <v>0</v>
      </c>
      <c r="AG361" s="86">
        <v>0</v>
      </c>
      <c r="AH361" s="86">
        <v>0</v>
      </c>
      <c r="AI361" s="87">
        <f t="shared" si="214"/>
        <v>0</v>
      </c>
      <c r="AS361"/>
    </row>
    <row r="362" spans="1:45">
      <c r="A362" s="11" t="s">
        <v>23</v>
      </c>
      <c r="B362" s="55">
        <v>0</v>
      </c>
      <c r="C362" s="55">
        <v>0</v>
      </c>
      <c r="D362" s="55">
        <v>0</v>
      </c>
      <c r="E362" s="55">
        <v>0</v>
      </c>
      <c r="F362" s="400"/>
      <c r="G362" s="55">
        <v>0</v>
      </c>
      <c r="H362" s="56">
        <v>0</v>
      </c>
      <c r="I362" s="57">
        <f t="shared" si="212"/>
        <v>0</v>
      </c>
      <c r="J362" s="5"/>
      <c r="K362" s="23" t="s">
        <v>23</v>
      </c>
      <c r="L362" s="58">
        <v>0</v>
      </c>
      <c r="M362" s="58">
        <v>0</v>
      </c>
      <c r="N362" s="58">
        <v>0</v>
      </c>
      <c r="O362" s="58">
        <v>0</v>
      </c>
      <c r="P362" s="58">
        <v>0</v>
      </c>
      <c r="Q362" s="58">
        <v>0</v>
      </c>
      <c r="R362" s="59">
        <v>0</v>
      </c>
      <c r="S362" s="60">
        <f t="shared" si="213"/>
        <v>0</v>
      </c>
      <c r="U362" s="33" t="s">
        <v>62</v>
      </c>
      <c r="V362" s="91">
        <v>0</v>
      </c>
      <c r="W362" s="91">
        <v>0</v>
      </c>
      <c r="X362" s="91">
        <v>0</v>
      </c>
      <c r="Y362" s="91">
        <v>0</v>
      </c>
      <c r="Z362" s="91">
        <v>0</v>
      </c>
      <c r="AA362" s="91">
        <v>0</v>
      </c>
      <c r="AB362" s="91">
        <v>0</v>
      </c>
      <c r="AC362" s="91">
        <v>0</v>
      </c>
      <c r="AD362" s="91">
        <v>0</v>
      </c>
      <c r="AE362" s="91">
        <v>0</v>
      </c>
      <c r="AF362" s="91">
        <v>0</v>
      </c>
      <c r="AG362" s="91">
        <v>0</v>
      </c>
      <c r="AH362" s="92">
        <v>0</v>
      </c>
      <c r="AI362" s="93">
        <f t="shared" si="214"/>
        <v>0</v>
      </c>
      <c r="AS362"/>
    </row>
    <row r="363" spans="1:45">
      <c r="A363" s="12" t="s">
        <v>19</v>
      </c>
      <c r="B363" s="61">
        <v>0</v>
      </c>
      <c r="C363" s="61">
        <v>0</v>
      </c>
      <c r="D363" s="61">
        <v>0</v>
      </c>
      <c r="E363" s="61">
        <v>0</v>
      </c>
      <c r="F363" s="400"/>
      <c r="G363" s="61">
        <v>0</v>
      </c>
      <c r="H363" s="62">
        <v>0</v>
      </c>
      <c r="I363" s="63">
        <f t="shared" si="212"/>
        <v>0</v>
      </c>
      <c r="J363" s="5"/>
      <c r="K363" s="24" t="s">
        <v>19</v>
      </c>
      <c r="L363" s="61">
        <v>0</v>
      </c>
      <c r="M363" s="61">
        <v>0</v>
      </c>
      <c r="N363" s="61">
        <v>0</v>
      </c>
      <c r="O363" s="61">
        <v>0</v>
      </c>
      <c r="P363" s="61">
        <v>0</v>
      </c>
      <c r="Q363" s="61">
        <v>0</v>
      </c>
      <c r="R363" s="64">
        <v>0</v>
      </c>
      <c r="S363" s="65">
        <f t="shared" si="213"/>
        <v>0</v>
      </c>
      <c r="U363" s="34" t="s">
        <v>19</v>
      </c>
      <c r="V363" s="94">
        <v>0</v>
      </c>
      <c r="W363" s="94">
        <v>0</v>
      </c>
      <c r="X363" s="94">
        <v>0</v>
      </c>
      <c r="Y363" s="94">
        <v>0</v>
      </c>
      <c r="Z363" s="94">
        <v>0</v>
      </c>
      <c r="AA363" s="94">
        <v>0</v>
      </c>
      <c r="AB363" s="94">
        <v>0</v>
      </c>
      <c r="AC363" s="94">
        <v>0</v>
      </c>
      <c r="AD363" s="95">
        <v>0</v>
      </c>
      <c r="AE363" s="95">
        <v>0</v>
      </c>
      <c r="AF363" s="95">
        <v>0</v>
      </c>
      <c r="AG363" s="95">
        <v>0</v>
      </c>
      <c r="AH363" s="95">
        <v>0</v>
      </c>
      <c r="AI363" s="96">
        <f t="shared" si="214"/>
        <v>0</v>
      </c>
      <c r="AS363"/>
    </row>
    <row r="364" spans="1:45">
      <c r="A364" s="11" t="s">
        <v>20</v>
      </c>
      <c r="B364" s="55">
        <v>0</v>
      </c>
      <c r="C364" s="55">
        <v>0</v>
      </c>
      <c r="D364" s="55">
        <v>0</v>
      </c>
      <c r="E364" s="55">
        <v>0</v>
      </c>
      <c r="F364" s="400"/>
      <c r="G364" s="55">
        <v>0</v>
      </c>
      <c r="H364" s="56">
        <v>0</v>
      </c>
      <c r="I364" s="57">
        <f t="shared" si="212"/>
        <v>0</v>
      </c>
      <c r="J364" s="5"/>
      <c r="K364" s="23" t="s">
        <v>20</v>
      </c>
      <c r="L364" s="58">
        <v>0</v>
      </c>
      <c r="M364" s="58">
        <v>0</v>
      </c>
      <c r="N364" s="58">
        <v>0</v>
      </c>
      <c r="O364" s="58">
        <v>0</v>
      </c>
      <c r="P364" s="58">
        <v>0</v>
      </c>
      <c r="Q364" s="58">
        <v>0</v>
      </c>
      <c r="R364" s="59">
        <v>0</v>
      </c>
      <c r="S364" s="60">
        <f t="shared" si="213"/>
        <v>0</v>
      </c>
      <c r="U364" s="33" t="s">
        <v>20</v>
      </c>
      <c r="V364" s="91">
        <v>0</v>
      </c>
      <c r="W364" s="91">
        <v>0</v>
      </c>
      <c r="X364" s="91">
        <v>0</v>
      </c>
      <c r="Y364" s="91">
        <v>0</v>
      </c>
      <c r="Z364" s="91">
        <v>0</v>
      </c>
      <c r="AA364" s="91">
        <v>0</v>
      </c>
      <c r="AB364" s="91">
        <v>0</v>
      </c>
      <c r="AC364" s="91">
        <v>0</v>
      </c>
      <c r="AD364" s="91">
        <v>0</v>
      </c>
      <c r="AE364" s="91">
        <v>0</v>
      </c>
      <c r="AF364" s="91">
        <v>0</v>
      </c>
      <c r="AG364" s="91">
        <v>0</v>
      </c>
      <c r="AH364" s="92">
        <v>0</v>
      </c>
      <c r="AI364" s="93">
        <f t="shared" si="214"/>
        <v>0</v>
      </c>
      <c r="AS364"/>
    </row>
    <row r="365" spans="1:45" ht="15" thickBot="1">
      <c r="A365" s="13" t="s">
        <v>11</v>
      </c>
      <c r="B365" s="66">
        <v>0</v>
      </c>
      <c r="C365" s="66">
        <v>0</v>
      </c>
      <c r="D365" s="66">
        <v>0</v>
      </c>
      <c r="E365" s="66">
        <v>0</v>
      </c>
      <c r="F365" s="401"/>
      <c r="G365" s="66">
        <v>0</v>
      </c>
      <c r="H365" s="67">
        <v>0</v>
      </c>
      <c r="I365" s="68">
        <f t="shared" si="212"/>
        <v>0</v>
      </c>
      <c r="J365" s="5"/>
      <c r="K365" s="25" t="s">
        <v>11</v>
      </c>
      <c r="L365" s="66">
        <v>0</v>
      </c>
      <c r="M365" s="66">
        <v>0</v>
      </c>
      <c r="N365" s="66">
        <v>0</v>
      </c>
      <c r="O365" s="66">
        <v>0</v>
      </c>
      <c r="P365" s="66">
        <v>0</v>
      </c>
      <c r="Q365" s="66">
        <v>0</v>
      </c>
      <c r="R365" s="69">
        <v>0</v>
      </c>
      <c r="S365" s="70">
        <f t="shared" si="213"/>
        <v>0</v>
      </c>
      <c r="U365" s="34" t="s">
        <v>11</v>
      </c>
      <c r="V365" s="94">
        <v>0</v>
      </c>
      <c r="W365" s="94">
        <v>0</v>
      </c>
      <c r="X365" s="94">
        <v>0</v>
      </c>
      <c r="Y365" s="94">
        <v>0</v>
      </c>
      <c r="Z365" s="94">
        <v>0</v>
      </c>
      <c r="AA365" s="94">
        <v>0</v>
      </c>
      <c r="AB365" s="94">
        <v>0</v>
      </c>
      <c r="AC365" s="94">
        <v>0</v>
      </c>
      <c r="AD365" s="95">
        <v>0</v>
      </c>
      <c r="AE365" s="95">
        <v>0</v>
      </c>
      <c r="AF365" s="95">
        <v>0</v>
      </c>
      <c r="AG365" s="95">
        <v>0</v>
      </c>
      <c r="AH365" s="95">
        <v>0</v>
      </c>
      <c r="AI365" s="96">
        <f t="shared" si="214"/>
        <v>0</v>
      </c>
      <c r="AS365"/>
    </row>
    <row r="366" spans="1:45" ht="15">
      <c r="A366" s="14" t="s">
        <v>26</v>
      </c>
      <c r="B366" s="71">
        <f>SUM(B345:B361)</f>
        <v>30.00069900443431</v>
      </c>
      <c r="C366" s="71">
        <f t="shared" ref="C366:I366" si="215">SUM(C345:C361)</f>
        <v>160.12270649743175</v>
      </c>
      <c r="D366" s="71">
        <f t="shared" si="215"/>
        <v>106.86523004948756</v>
      </c>
      <c r="E366" s="71">
        <f t="shared" si="215"/>
        <v>118.1904789701253</v>
      </c>
      <c r="F366" s="71">
        <f t="shared" si="215"/>
        <v>0</v>
      </c>
      <c r="G366" s="71">
        <f t="shared" si="215"/>
        <v>3.367565433512</v>
      </c>
      <c r="H366" s="72">
        <f t="shared" si="215"/>
        <v>0</v>
      </c>
      <c r="I366" s="44">
        <f t="shared" si="215"/>
        <v>418.54667995499091</v>
      </c>
      <c r="J366" s="5"/>
      <c r="K366" s="26" t="s">
        <v>26</v>
      </c>
      <c r="L366" s="71">
        <f>SUM(L345:L361)</f>
        <v>30.00069900443431</v>
      </c>
      <c r="M366" s="71">
        <f t="shared" ref="M366:S366" si="216">SUM(M345:M361)</f>
        <v>160.12270649743175</v>
      </c>
      <c r="N366" s="71">
        <f t="shared" si="216"/>
        <v>106.86523004948756</v>
      </c>
      <c r="O366" s="71">
        <f t="shared" si="216"/>
        <v>118.1904789701253</v>
      </c>
      <c r="P366" s="71">
        <f t="shared" si="216"/>
        <v>90.060228814199561</v>
      </c>
      <c r="Q366" s="71">
        <f t="shared" si="216"/>
        <v>3.367565433512</v>
      </c>
      <c r="R366" s="72">
        <f t="shared" si="216"/>
        <v>0</v>
      </c>
      <c r="S366" s="73">
        <f t="shared" si="216"/>
        <v>508.60690876919051</v>
      </c>
      <c r="U366" s="35" t="s">
        <v>60</v>
      </c>
      <c r="V366" s="97">
        <f>SUM(V345:V361)</f>
        <v>29.044618504767278</v>
      </c>
      <c r="W366" s="97">
        <f t="shared" ref="W366:AH366" si="217">SUM(W345:W361)</f>
        <v>0.16285160584591873</v>
      </c>
      <c r="X366" s="97">
        <f t="shared" si="217"/>
        <v>3.367565433512</v>
      </c>
      <c r="Y366" s="97">
        <f t="shared" si="217"/>
        <v>160.12270649743175</v>
      </c>
      <c r="Z366" s="97">
        <f t="shared" si="217"/>
        <v>42.165907002090492</v>
      </c>
      <c r="AA366" s="97">
        <f t="shared" si="217"/>
        <v>118.14865091887098</v>
      </c>
      <c r="AB366" s="97">
        <f t="shared" si="217"/>
        <v>90.060228814199561</v>
      </c>
      <c r="AC366" s="97">
        <f t="shared" si="217"/>
        <v>65.534379992472509</v>
      </c>
      <c r="AD366" s="98">
        <f t="shared" si="217"/>
        <v>0.7932288938211155</v>
      </c>
      <c r="AE366" s="98">
        <f t="shared" si="217"/>
        <v>4.1828051254314144E-2</v>
      </c>
      <c r="AF366" s="98">
        <f t="shared" si="217"/>
        <v>0</v>
      </c>
      <c r="AG366" s="98">
        <f t="shared" si="217"/>
        <v>64.699323047397087</v>
      </c>
      <c r="AH366" s="98">
        <f t="shared" si="217"/>
        <v>0</v>
      </c>
      <c r="AI366" s="99">
        <f>SUM(V366:AC366)</f>
        <v>508.60690876919051</v>
      </c>
      <c r="AS366"/>
    </row>
    <row r="367" spans="1:45" s="2" customFormat="1" ht="15" thickBot="1">
      <c r="A367" s="15" t="s">
        <v>100</v>
      </c>
      <c r="B367" s="100">
        <f>IF($I366=0,"-",B366/$I366)</f>
        <v>7.1678263002015644E-2</v>
      </c>
      <c r="C367" s="100">
        <f t="shared" ref="C367:H367" si="218">IF($I366=0,"-",C366/$I366)</f>
        <v>0.38256833506516119</v>
      </c>
      <c r="D367" s="100">
        <f t="shared" si="218"/>
        <v>0.25532451974288622</v>
      </c>
      <c r="E367" s="100">
        <f t="shared" si="218"/>
        <v>0.28238302829886286</v>
      </c>
      <c r="F367" s="100">
        <f t="shared" si="218"/>
        <v>0</v>
      </c>
      <c r="G367" s="100">
        <f t="shared" si="218"/>
        <v>8.0458538910740778E-3</v>
      </c>
      <c r="H367" s="101">
        <f t="shared" si="218"/>
        <v>0</v>
      </c>
      <c r="I367" s="102">
        <f>SUM(B367:H367)</f>
        <v>0.99999999999999989</v>
      </c>
      <c r="J367"/>
      <c r="K367" s="27" t="s">
        <v>100</v>
      </c>
      <c r="L367" s="76">
        <f>IF($S366=0,"-",L366/$S366)</f>
        <v>5.8986023365342928E-2</v>
      </c>
      <c r="M367" s="76">
        <f t="shared" ref="M367:R367" si="219">IF($S366=0,"-",M366/$S366)</f>
        <v>0.31482605473237207</v>
      </c>
      <c r="N367" s="76">
        <f t="shared" si="219"/>
        <v>0.21011360287672337</v>
      </c>
      <c r="O367" s="76">
        <f t="shared" si="219"/>
        <v>0.23238079729617081</v>
      </c>
      <c r="P367" s="76">
        <f t="shared" si="219"/>
        <v>0.17707236622511069</v>
      </c>
      <c r="Q367" s="76">
        <f t="shared" si="219"/>
        <v>6.6211555042800753E-3</v>
      </c>
      <c r="R367" s="77">
        <f t="shared" si="219"/>
        <v>0</v>
      </c>
      <c r="S367" s="78">
        <f>SUM(L367:R367)</f>
        <v>1</v>
      </c>
      <c r="U367" s="36" t="s">
        <v>100</v>
      </c>
      <c r="V367" s="103">
        <f>+V366/$AI366</f>
        <v>5.7106220941933641E-2</v>
      </c>
      <c r="W367" s="103">
        <f t="shared" ref="W367:AH367" si="220">+W366/$AI366</f>
        <v>3.201914937412342E-4</v>
      </c>
      <c r="X367" s="103">
        <f t="shared" si="220"/>
        <v>6.6211555042800753E-3</v>
      </c>
      <c r="Y367" s="103">
        <f t="shared" si="220"/>
        <v>0.31482605473237207</v>
      </c>
      <c r="Z367" s="103">
        <f t="shared" si="220"/>
        <v>8.2904707496267382E-2</v>
      </c>
      <c r="AA367" s="103">
        <f t="shared" si="220"/>
        <v>0.23229855686543122</v>
      </c>
      <c r="AB367" s="103">
        <f t="shared" si="220"/>
        <v>0.17707236622511069</v>
      </c>
      <c r="AC367" s="103">
        <f t="shared" si="220"/>
        <v>0.12885074674086364</v>
      </c>
      <c r="AD367" s="103">
        <f t="shared" si="220"/>
        <v>1.5596109296680603E-3</v>
      </c>
      <c r="AE367" s="103">
        <f t="shared" si="220"/>
        <v>8.2240430739598976E-5</v>
      </c>
      <c r="AF367" s="103">
        <f t="shared" si="220"/>
        <v>0</v>
      </c>
      <c r="AG367" s="103">
        <f t="shared" si="220"/>
        <v>0.12720889538045602</v>
      </c>
      <c r="AH367" s="103">
        <f t="shared" si="220"/>
        <v>0</v>
      </c>
      <c r="AI367" s="104">
        <f>SUM(V367:AC367)</f>
        <v>1</v>
      </c>
    </row>
    <row r="368" spans="1:45" ht="15" thickBot="1">
      <c r="A368" s="16"/>
      <c r="B368" s="16"/>
      <c r="C368" s="16"/>
      <c r="D368" s="16"/>
      <c r="E368" s="16"/>
      <c r="F368" s="16"/>
      <c r="G368" s="16"/>
      <c r="H368" s="16"/>
      <c r="I368" s="16"/>
      <c r="K368" s="16"/>
      <c r="L368" s="16"/>
      <c r="M368" s="16"/>
      <c r="N368" s="16"/>
      <c r="O368" s="16"/>
      <c r="P368" s="16"/>
      <c r="Q368" s="16"/>
      <c r="R368" s="16"/>
      <c r="S368" s="16"/>
      <c r="AI368" s="5"/>
      <c r="AS368"/>
    </row>
    <row r="369" spans="1:45" ht="28.5">
      <c r="A369" s="431" t="s">
        <v>38</v>
      </c>
      <c r="B369" s="37" t="s">
        <v>0</v>
      </c>
      <c r="C369" s="37" t="s">
        <v>1</v>
      </c>
      <c r="D369" s="37" t="s">
        <v>2</v>
      </c>
      <c r="E369" s="37" t="s">
        <v>3</v>
      </c>
      <c r="F369" s="37" t="s">
        <v>27</v>
      </c>
      <c r="G369" s="37" t="s">
        <v>4</v>
      </c>
      <c r="H369" s="37" t="s">
        <v>5</v>
      </c>
      <c r="I369" s="38" t="s">
        <v>6</v>
      </c>
      <c r="K369" s="381" t="s">
        <v>38</v>
      </c>
      <c r="L369" s="39" t="s">
        <v>0</v>
      </c>
      <c r="M369" s="39" t="s">
        <v>1</v>
      </c>
      <c r="N369" s="39" t="s">
        <v>2</v>
      </c>
      <c r="O369" s="39" t="s">
        <v>3</v>
      </c>
      <c r="P369" s="39" t="s">
        <v>27</v>
      </c>
      <c r="Q369" s="39" t="s">
        <v>4</v>
      </c>
      <c r="R369" s="39" t="s">
        <v>5</v>
      </c>
      <c r="S369" s="40" t="s">
        <v>6</v>
      </c>
      <c r="U369" s="383" t="s">
        <v>38</v>
      </c>
      <c r="V369" s="79" t="s">
        <v>69</v>
      </c>
      <c r="W369" s="79" t="s">
        <v>70</v>
      </c>
      <c r="X369" s="79" t="s">
        <v>4</v>
      </c>
      <c r="Y369" s="79" t="s">
        <v>1</v>
      </c>
      <c r="Z369" s="79" t="s">
        <v>2</v>
      </c>
      <c r="AA369" s="79" t="s">
        <v>3</v>
      </c>
      <c r="AB369" s="79" t="s">
        <v>52</v>
      </c>
      <c r="AC369" s="79" t="s">
        <v>64</v>
      </c>
      <c r="AD369" s="80" t="s">
        <v>72</v>
      </c>
      <c r="AE369" s="80" t="s">
        <v>79</v>
      </c>
      <c r="AF369" s="80" t="s">
        <v>73</v>
      </c>
      <c r="AG369" s="80" t="s">
        <v>80</v>
      </c>
      <c r="AH369" s="80" t="s">
        <v>81</v>
      </c>
      <c r="AI369" s="81" t="s">
        <v>60</v>
      </c>
      <c r="AS369"/>
    </row>
    <row r="370" spans="1:45" ht="15" customHeight="1">
      <c r="A370" s="432" t="s">
        <v>38</v>
      </c>
      <c r="B370" s="372" t="s">
        <v>109</v>
      </c>
      <c r="C370" s="373"/>
      <c r="D370" s="373"/>
      <c r="E370" s="373"/>
      <c r="F370" s="373"/>
      <c r="G370" s="373"/>
      <c r="H370" s="373"/>
      <c r="I370" s="374"/>
      <c r="K370" s="382" t="s">
        <v>38</v>
      </c>
      <c r="L370" s="369" t="s">
        <v>109</v>
      </c>
      <c r="M370" s="370"/>
      <c r="N370" s="370"/>
      <c r="O370" s="370"/>
      <c r="P370" s="370"/>
      <c r="Q370" s="370"/>
      <c r="R370" s="370"/>
      <c r="S370" s="371"/>
      <c r="U370" s="384" t="s">
        <v>38</v>
      </c>
      <c r="V370" s="379" t="s">
        <v>109</v>
      </c>
      <c r="W370" s="379"/>
      <c r="X370" s="379"/>
      <c r="Y370" s="379"/>
      <c r="Z370" s="379"/>
      <c r="AA370" s="379"/>
      <c r="AB370" s="379"/>
      <c r="AC370" s="379"/>
      <c r="AD370" s="379"/>
      <c r="AE370" s="379"/>
      <c r="AF370" s="379"/>
      <c r="AG370" s="379"/>
      <c r="AH370" s="379"/>
      <c r="AI370" s="380"/>
      <c r="AS370"/>
    </row>
    <row r="371" spans="1:45" ht="15">
      <c r="A371" s="7" t="s">
        <v>7</v>
      </c>
      <c r="B371" s="42">
        <v>0</v>
      </c>
      <c r="C371" s="42">
        <v>0</v>
      </c>
      <c r="D371" s="42">
        <v>0</v>
      </c>
      <c r="E371" s="42">
        <v>0</v>
      </c>
      <c r="F371" s="399"/>
      <c r="G371" s="42">
        <v>0</v>
      </c>
      <c r="H371" s="43">
        <v>0</v>
      </c>
      <c r="I371" s="44">
        <f>SUM(B371:H371)</f>
        <v>0</v>
      </c>
      <c r="J371" s="5"/>
      <c r="K371" s="28" t="s">
        <v>7</v>
      </c>
      <c r="L371" s="42">
        <v>0</v>
      </c>
      <c r="M371" s="42">
        <v>0</v>
      </c>
      <c r="N371" s="42">
        <v>0</v>
      </c>
      <c r="O371" s="42">
        <v>0</v>
      </c>
      <c r="P371" s="42">
        <v>0</v>
      </c>
      <c r="Q371" s="42">
        <v>0</v>
      </c>
      <c r="R371" s="82">
        <v>0</v>
      </c>
      <c r="S371" s="83">
        <f>SUM(L371:R371)</f>
        <v>0</v>
      </c>
      <c r="U371" s="29" t="s">
        <v>7</v>
      </c>
      <c r="V371" s="84">
        <v>0</v>
      </c>
      <c r="W371" s="84">
        <v>0</v>
      </c>
      <c r="X371" s="84">
        <v>0</v>
      </c>
      <c r="Y371" s="84">
        <v>0</v>
      </c>
      <c r="Z371" s="84">
        <v>0</v>
      </c>
      <c r="AA371" s="84">
        <v>0</v>
      </c>
      <c r="AB371" s="84">
        <v>0</v>
      </c>
      <c r="AC371" s="85">
        <v>0</v>
      </c>
      <c r="AD371" s="86">
        <v>0</v>
      </c>
      <c r="AE371" s="86">
        <v>0</v>
      </c>
      <c r="AF371" s="86">
        <v>0</v>
      </c>
      <c r="AG371" s="86">
        <v>0</v>
      </c>
      <c r="AH371" s="86">
        <v>0</v>
      </c>
      <c r="AI371" s="87">
        <f>SUM(V371:AC371)</f>
        <v>0</v>
      </c>
      <c r="AS371"/>
    </row>
    <row r="372" spans="1:45" ht="15">
      <c r="A372" s="8" t="s">
        <v>8</v>
      </c>
      <c r="B372" s="48">
        <v>0</v>
      </c>
      <c r="C372" s="48">
        <v>0</v>
      </c>
      <c r="D372" s="48">
        <v>0</v>
      </c>
      <c r="E372" s="48">
        <v>0</v>
      </c>
      <c r="F372" s="400"/>
      <c r="G372" s="48">
        <v>0</v>
      </c>
      <c r="H372" s="49">
        <v>0</v>
      </c>
      <c r="I372" s="50">
        <f t="shared" ref="I372:I391" si="221">SUM(B372:H372)</f>
        <v>0</v>
      </c>
      <c r="J372" s="5"/>
      <c r="K372" s="20" t="s">
        <v>8</v>
      </c>
      <c r="L372" s="51">
        <v>0</v>
      </c>
      <c r="M372" s="51">
        <v>0</v>
      </c>
      <c r="N372" s="51">
        <v>0</v>
      </c>
      <c r="O372" s="51">
        <v>0</v>
      </c>
      <c r="P372" s="51">
        <v>0</v>
      </c>
      <c r="Q372" s="51">
        <v>0</v>
      </c>
      <c r="R372" s="52">
        <v>0</v>
      </c>
      <c r="S372" s="53">
        <f t="shared" ref="S372:S391" si="222">SUM(L372:R372)</f>
        <v>0</v>
      </c>
      <c r="U372" s="30" t="s">
        <v>8</v>
      </c>
      <c r="V372" s="88">
        <v>0</v>
      </c>
      <c r="W372" s="88">
        <v>0</v>
      </c>
      <c r="X372" s="88">
        <v>0</v>
      </c>
      <c r="Y372" s="88">
        <v>0</v>
      </c>
      <c r="Z372" s="88">
        <v>0</v>
      </c>
      <c r="AA372" s="88">
        <v>0</v>
      </c>
      <c r="AB372" s="88">
        <v>0</v>
      </c>
      <c r="AC372" s="89">
        <v>0</v>
      </c>
      <c r="AD372" s="88">
        <v>0</v>
      </c>
      <c r="AE372" s="88">
        <v>0</v>
      </c>
      <c r="AF372" s="88">
        <v>0</v>
      </c>
      <c r="AG372" s="88">
        <v>0</v>
      </c>
      <c r="AH372" s="88">
        <v>0</v>
      </c>
      <c r="AI372" s="90">
        <f t="shared" ref="AI372:AI391" si="223">SUM(V372:AC372)</f>
        <v>0</v>
      </c>
      <c r="AS372"/>
    </row>
    <row r="373" spans="1:45" ht="15">
      <c r="A373" s="9" t="s">
        <v>10</v>
      </c>
      <c r="B373" s="45">
        <v>0</v>
      </c>
      <c r="C373" s="45">
        <v>0</v>
      </c>
      <c r="D373" s="45">
        <v>0</v>
      </c>
      <c r="E373" s="45">
        <v>0</v>
      </c>
      <c r="F373" s="400"/>
      <c r="G373" s="45">
        <v>0</v>
      </c>
      <c r="H373" s="54">
        <v>0</v>
      </c>
      <c r="I373" s="44">
        <f t="shared" si="221"/>
        <v>0</v>
      </c>
      <c r="J373" s="5"/>
      <c r="K373" s="21" t="s">
        <v>10</v>
      </c>
      <c r="L373" s="45">
        <v>0</v>
      </c>
      <c r="M373" s="45">
        <v>0</v>
      </c>
      <c r="N373" s="45">
        <v>0</v>
      </c>
      <c r="O373" s="45">
        <v>0</v>
      </c>
      <c r="P373" s="45">
        <v>0</v>
      </c>
      <c r="Q373" s="45">
        <v>0</v>
      </c>
      <c r="R373" s="46">
        <v>0</v>
      </c>
      <c r="S373" s="47">
        <f t="shared" si="222"/>
        <v>0</v>
      </c>
      <c r="U373" s="31" t="s">
        <v>10</v>
      </c>
      <c r="V373" s="84">
        <v>0</v>
      </c>
      <c r="W373" s="84">
        <v>0</v>
      </c>
      <c r="X373" s="84">
        <v>0</v>
      </c>
      <c r="Y373" s="84">
        <v>0</v>
      </c>
      <c r="Z373" s="84">
        <v>0</v>
      </c>
      <c r="AA373" s="84">
        <v>0</v>
      </c>
      <c r="AB373" s="84">
        <v>0</v>
      </c>
      <c r="AC373" s="85">
        <v>0</v>
      </c>
      <c r="AD373" s="86">
        <v>0</v>
      </c>
      <c r="AE373" s="86">
        <v>0</v>
      </c>
      <c r="AF373" s="86">
        <v>0</v>
      </c>
      <c r="AG373" s="86">
        <v>0</v>
      </c>
      <c r="AH373" s="86">
        <v>0</v>
      </c>
      <c r="AI373" s="87">
        <f t="shared" si="223"/>
        <v>0</v>
      </c>
      <c r="AS373"/>
    </row>
    <row r="374" spans="1:45" ht="15">
      <c r="A374" s="8" t="s">
        <v>53</v>
      </c>
      <c r="B374" s="48">
        <v>0</v>
      </c>
      <c r="C374" s="48">
        <v>0</v>
      </c>
      <c r="D374" s="48">
        <v>0</v>
      </c>
      <c r="E374" s="48">
        <v>0</v>
      </c>
      <c r="F374" s="400"/>
      <c r="G374" s="48">
        <v>0</v>
      </c>
      <c r="H374" s="49">
        <v>0</v>
      </c>
      <c r="I374" s="50">
        <f t="shared" si="221"/>
        <v>0</v>
      </c>
      <c r="J374" s="5"/>
      <c r="K374" s="20" t="s">
        <v>53</v>
      </c>
      <c r="L374" s="51">
        <v>0</v>
      </c>
      <c r="M374" s="51">
        <v>0</v>
      </c>
      <c r="N374" s="51">
        <v>0</v>
      </c>
      <c r="O374" s="51">
        <v>0</v>
      </c>
      <c r="P374" s="51">
        <v>0</v>
      </c>
      <c r="Q374" s="51">
        <v>0</v>
      </c>
      <c r="R374" s="52">
        <v>0</v>
      </c>
      <c r="S374" s="53">
        <f t="shared" si="222"/>
        <v>0</v>
      </c>
      <c r="U374" s="30" t="s">
        <v>53</v>
      </c>
      <c r="V374" s="88">
        <v>0</v>
      </c>
      <c r="W374" s="88">
        <v>0</v>
      </c>
      <c r="X374" s="88">
        <v>0</v>
      </c>
      <c r="Y374" s="88">
        <v>0</v>
      </c>
      <c r="Z374" s="88">
        <v>0</v>
      </c>
      <c r="AA374" s="88">
        <v>0</v>
      </c>
      <c r="AB374" s="88">
        <v>0</v>
      </c>
      <c r="AC374" s="89">
        <v>0</v>
      </c>
      <c r="AD374" s="88">
        <v>0</v>
      </c>
      <c r="AE374" s="88">
        <v>0</v>
      </c>
      <c r="AF374" s="88">
        <v>0</v>
      </c>
      <c r="AG374" s="88">
        <v>0</v>
      </c>
      <c r="AH374" s="88">
        <v>0</v>
      </c>
      <c r="AI374" s="90">
        <f t="shared" si="223"/>
        <v>0</v>
      </c>
      <c r="AS374"/>
    </row>
    <row r="375" spans="1:45" ht="15">
      <c r="A375" s="9" t="s">
        <v>16</v>
      </c>
      <c r="B375" s="45">
        <v>56.537876981797396</v>
      </c>
      <c r="C375" s="45">
        <v>1.163265722618537</v>
      </c>
      <c r="D375" s="45">
        <v>1.163265722618537</v>
      </c>
      <c r="E375" s="45">
        <v>0</v>
      </c>
      <c r="F375" s="400"/>
      <c r="G375" s="45">
        <v>0</v>
      </c>
      <c r="H375" s="54">
        <v>0</v>
      </c>
      <c r="I375" s="44">
        <f t="shared" si="221"/>
        <v>58.864408427034476</v>
      </c>
      <c r="J375" s="5"/>
      <c r="K375" s="21" t="s">
        <v>16</v>
      </c>
      <c r="L375" s="45">
        <v>56.537876981797396</v>
      </c>
      <c r="M375" s="45">
        <v>1.163265722618537</v>
      </c>
      <c r="N375" s="45">
        <v>1.163265722618537</v>
      </c>
      <c r="O375" s="45">
        <v>0</v>
      </c>
      <c r="P375" s="45">
        <v>0</v>
      </c>
      <c r="Q375" s="45">
        <v>0</v>
      </c>
      <c r="R375" s="46">
        <v>0</v>
      </c>
      <c r="S375" s="47">
        <f t="shared" si="222"/>
        <v>58.864408427034476</v>
      </c>
      <c r="U375" s="31" t="s">
        <v>16</v>
      </c>
      <c r="V375" s="84">
        <v>56.537876981797396</v>
      </c>
      <c r="W375" s="84">
        <v>0</v>
      </c>
      <c r="X375" s="84">
        <v>0</v>
      </c>
      <c r="Y375" s="84">
        <v>1.163265722618537</v>
      </c>
      <c r="Z375" s="84">
        <v>1.163265722618537</v>
      </c>
      <c r="AA375" s="84">
        <v>0</v>
      </c>
      <c r="AB375" s="84">
        <v>0</v>
      </c>
      <c r="AC375" s="85">
        <v>0</v>
      </c>
      <c r="AD375" s="86">
        <v>0</v>
      </c>
      <c r="AE375" s="86">
        <v>0</v>
      </c>
      <c r="AF375" s="86">
        <v>0</v>
      </c>
      <c r="AG375" s="86">
        <v>0</v>
      </c>
      <c r="AH375" s="86">
        <v>0</v>
      </c>
      <c r="AI375" s="87">
        <f t="shared" si="223"/>
        <v>58.864408427034476</v>
      </c>
      <c r="AS375"/>
    </row>
    <row r="376" spans="1:45" ht="15">
      <c r="A376" s="8" t="s">
        <v>65</v>
      </c>
      <c r="B376" s="48">
        <v>82.32580091106631</v>
      </c>
      <c r="C376" s="48">
        <v>0.40636395199298736</v>
      </c>
      <c r="D376" s="48">
        <v>0</v>
      </c>
      <c r="E376" s="48">
        <v>0.85495899739359782</v>
      </c>
      <c r="F376" s="400"/>
      <c r="G376" s="48">
        <v>0</v>
      </c>
      <c r="H376" s="49">
        <v>0</v>
      </c>
      <c r="I376" s="50">
        <f t="shared" si="221"/>
        <v>83.587123860452891</v>
      </c>
      <c r="J376" s="5"/>
      <c r="K376" s="20" t="s">
        <v>65</v>
      </c>
      <c r="L376" s="51">
        <v>82.32580091106631</v>
      </c>
      <c r="M376" s="51">
        <v>0.40636395199298736</v>
      </c>
      <c r="N376" s="51">
        <v>0</v>
      </c>
      <c r="O376" s="51">
        <v>0.85495899739359782</v>
      </c>
      <c r="P376" s="51">
        <v>0</v>
      </c>
      <c r="Q376" s="51">
        <v>0</v>
      </c>
      <c r="R376" s="52">
        <v>0</v>
      </c>
      <c r="S376" s="53">
        <f t="shared" si="222"/>
        <v>83.587123860452891</v>
      </c>
      <c r="U376" s="30" t="s">
        <v>54</v>
      </c>
      <c r="V376" s="88">
        <v>81.269254635884536</v>
      </c>
      <c r="W376" s="88">
        <v>1.0565462751817671</v>
      </c>
      <c r="X376" s="88">
        <v>0</v>
      </c>
      <c r="Y376" s="88">
        <v>0.40636395199298736</v>
      </c>
      <c r="Z376" s="88">
        <v>0</v>
      </c>
      <c r="AA376" s="88">
        <v>0</v>
      </c>
      <c r="AB376" s="88">
        <v>0</v>
      </c>
      <c r="AC376" s="89">
        <v>0.85495899739359782</v>
      </c>
      <c r="AD376" s="88">
        <v>0</v>
      </c>
      <c r="AE376" s="88">
        <v>0</v>
      </c>
      <c r="AF376" s="88">
        <v>0</v>
      </c>
      <c r="AG376" s="88">
        <v>0</v>
      </c>
      <c r="AH376" s="88">
        <v>0.85495899739359782</v>
      </c>
      <c r="AI376" s="90">
        <f t="shared" si="223"/>
        <v>83.587123860452891</v>
      </c>
      <c r="AS376"/>
    </row>
    <row r="377" spans="1:45" ht="15">
      <c r="A377" s="9" t="s">
        <v>55</v>
      </c>
      <c r="B377" s="45">
        <v>0</v>
      </c>
      <c r="C377" s="45">
        <v>0</v>
      </c>
      <c r="D377" s="45">
        <v>0</v>
      </c>
      <c r="E377" s="45">
        <v>684.63260860654998</v>
      </c>
      <c r="F377" s="400"/>
      <c r="G377" s="45">
        <v>0</v>
      </c>
      <c r="H377" s="54">
        <v>0</v>
      </c>
      <c r="I377" s="44">
        <f t="shared" si="221"/>
        <v>684.63260860654998</v>
      </c>
      <c r="J377" s="5"/>
      <c r="K377" s="21" t="s">
        <v>55</v>
      </c>
      <c r="L377" s="45">
        <v>0</v>
      </c>
      <c r="M377" s="45">
        <v>0</v>
      </c>
      <c r="N377" s="45">
        <v>0</v>
      </c>
      <c r="O377" s="45">
        <v>684.63260860654998</v>
      </c>
      <c r="P377" s="45">
        <v>425.56627795339932</v>
      </c>
      <c r="Q377" s="45">
        <v>0</v>
      </c>
      <c r="R377" s="46">
        <v>0</v>
      </c>
      <c r="S377" s="47">
        <f t="shared" si="222"/>
        <v>1110.1988865599492</v>
      </c>
      <c r="U377" s="31" t="s">
        <v>55</v>
      </c>
      <c r="V377" s="84">
        <v>0</v>
      </c>
      <c r="W377" s="84">
        <v>0</v>
      </c>
      <c r="X377" s="84">
        <v>0</v>
      </c>
      <c r="Y377" s="84">
        <v>0</v>
      </c>
      <c r="Z377" s="84">
        <v>0</v>
      </c>
      <c r="AA377" s="84">
        <v>684.63260860654998</v>
      </c>
      <c r="AB377" s="84">
        <v>425.56627795339932</v>
      </c>
      <c r="AC377" s="85">
        <v>0</v>
      </c>
      <c r="AD377" s="84">
        <v>0</v>
      </c>
      <c r="AE377" s="84">
        <v>0</v>
      </c>
      <c r="AF377" s="84">
        <v>0</v>
      </c>
      <c r="AG377" s="84">
        <v>0</v>
      </c>
      <c r="AH377" s="84">
        <v>0</v>
      </c>
      <c r="AI377" s="87">
        <f t="shared" si="223"/>
        <v>1110.1988865599492</v>
      </c>
      <c r="AS377"/>
    </row>
    <row r="378" spans="1:45" ht="15">
      <c r="A378" s="8" t="s">
        <v>12</v>
      </c>
      <c r="B378" s="48">
        <v>0</v>
      </c>
      <c r="C378" s="48">
        <v>0</v>
      </c>
      <c r="D378" s="48">
        <v>0</v>
      </c>
      <c r="E378" s="48">
        <v>10.591643892127491</v>
      </c>
      <c r="F378" s="400"/>
      <c r="G378" s="48">
        <v>0</v>
      </c>
      <c r="H378" s="49">
        <v>0</v>
      </c>
      <c r="I378" s="50">
        <f t="shared" si="221"/>
        <v>10.591643892127491</v>
      </c>
      <c r="J378" s="5"/>
      <c r="K378" s="20" t="s">
        <v>12</v>
      </c>
      <c r="L378" s="51">
        <v>0</v>
      </c>
      <c r="M378" s="51">
        <v>0</v>
      </c>
      <c r="N378" s="51">
        <v>0</v>
      </c>
      <c r="O378" s="51">
        <v>10.591643892127491</v>
      </c>
      <c r="P378" s="51">
        <v>21.080072971982318</v>
      </c>
      <c r="Q378" s="51">
        <v>0</v>
      </c>
      <c r="R378" s="52">
        <v>0</v>
      </c>
      <c r="S378" s="53">
        <f t="shared" si="222"/>
        <v>31.671716864109811</v>
      </c>
      <c r="U378" s="30" t="s">
        <v>12</v>
      </c>
      <c r="V378" s="88">
        <v>0</v>
      </c>
      <c r="W378" s="88">
        <v>0</v>
      </c>
      <c r="X378" s="88">
        <v>0</v>
      </c>
      <c r="Y378" s="88">
        <v>0</v>
      </c>
      <c r="Z378" s="88">
        <v>0</v>
      </c>
      <c r="AA378" s="88">
        <v>10.591643892127491</v>
      </c>
      <c r="AB378" s="88">
        <v>21.080072971982318</v>
      </c>
      <c r="AC378" s="89">
        <v>0</v>
      </c>
      <c r="AD378" s="88">
        <v>0</v>
      </c>
      <c r="AE378" s="88">
        <v>0</v>
      </c>
      <c r="AF378" s="88">
        <v>0</v>
      </c>
      <c r="AG378" s="88">
        <v>0</v>
      </c>
      <c r="AH378" s="88">
        <v>0</v>
      </c>
      <c r="AI378" s="90">
        <f t="shared" si="223"/>
        <v>31.671716864109811</v>
      </c>
      <c r="AS378"/>
    </row>
    <row r="379" spans="1:45" ht="15">
      <c r="A379" s="9" t="s">
        <v>56</v>
      </c>
      <c r="B379" s="45">
        <v>0</v>
      </c>
      <c r="C379" s="45">
        <v>0</v>
      </c>
      <c r="D379" s="45">
        <v>0</v>
      </c>
      <c r="E379" s="45">
        <v>0</v>
      </c>
      <c r="F379" s="400"/>
      <c r="G379" s="45">
        <v>0</v>
      </c>
      <c r="H379" s="54">
        <v>0</v>
      </c>
      <c r="I379" s="44">
        <f t="shared" si="221"/>
        <v>0</v>
      </c>
      <c r="J379" s="5"/>
      <c r="K379" s="21" t="s">
        <v>56</v>
      </c>
      <c r="L379" s="45">
        <v>0</v>
      </c>
      <c r="M379" s="45">
        <v>0</v>
      </c>
      <c r="N379" s="45">
        <v>0</v>
      </c>
      <c r="O379" s="45">
        <v>0</v>
      </c>
      <c r="P379" s="45">
        <v>0</v>
      </c>
      <c r="Q379" s="45">
        <v>0</v>
      </c>
      <c r="R379" s="46">
        <v>0</v>
      </c>
      <c r="S379" s="47">
        <f t="shared" si="222"/>
        <v>0</v>
      </c>
      <c r="U379" s="31" t="s">
        <v>56</v>
      </c>
      <c r="V379" s="84">
        <v>0</v>
      </c>
      <c r="W379" s="84">
        <v>0</v>
      </c>
      <c r="X379" s="84">
        <v>0</v>
      </c>
      <c r="Y379" s="84">
        <v>0</v>
      </c>
      <c r="Z379" s="84">
        <v>0</v>
      </c>
      <c r="AA379" s="84">
        <v>0</v>
      </c>
      <c r="AB379" s="84">
        <v>0</v>
      </c>
      <c r="AC379" s="85">
        <v>0</v>
      </c>
      <c r="AD379" s="84">
        <v>0</v>
      </c>
      <c r="AE379" s="84">
        <v>0</v>
      </c>
      <c r="AF379" s="84">
        <v>0</v>
      </c>
      <c r="AG379" s="84">
        <v>0</v>
      </c>
      <c r="AH379" s="84">
        <v>0</v>
      </c>
      <c r="AI379" s="87">
        <f t="shared" si="223"/>
        <v>0</v>
      </c>
      <c r="AS379"/>
    </row>
    <row r="380" spans="1:45" ht="15">
      <c r="A380" s="8" t="s">
        <v>17</v>
      </c>
      <c r="B380" s="48">
        <v>1.8135315609844571</v>
      </c>
      <c r="C380" s="48">
        <v>0</v>
      </c>
      <c r="D380" s="48">
        <v>0</v>
      </c>
      <c r="E380" s="48">
        <v>0.94599995581959273</v>
      </c>
      <c r="F380" s="400"/>
      <c r="G380" s="48">
        <v>0</v>
      </c>
      <c r="H380" s="49">
        <v>0</v>
      </c>
      <c r="I380" s="50">
        <f t="shared" si="221"/>
        <v>2.7595315168040497</v>
      </c>
      <c r="J380" s="5"/>
      <c r="K380" s="20" t="s">
        <v>17</v>
      </c>
      <c r="L380" s="51">
        <v>1.8135315609844571</v>
      </c>
      <c r="M380" s="51">
        <v>0</v>
      </c>
      <c r="N380" s="51">
        <v>0</v>
      </c>
      <c r="O380" s="51">
        <v>0.94599995581959273</v>
      </c>
      <c r="P380" s="51">
        <v>0</v>
      </c>
      <c r="Q380" s="51">
        <v>0</v>
      </c>
      <c r="R380" s="52">
        <v>0</v>
      </c>
      <c r="S380" s="53">
        <f t="shared" si="222"/>
        <v>2.7595315168040497</v>
      </c>
      <c r="U380" s="30" t="s">
        <v>17</v>
      </c>
      <c r="V380" s="88">
        <v>1.6654214517456096</v>
      </c>
      <c r="W380" s="88">
        <v>0</v>
      </c>
      <c r="X380" s="88">
        <v>0</v>
      </c>
      <c r="Y380" s="88">
        <v>0</v>
      </c>
      <c r="Z380" s="88">
        <v>0</v>
      </c>
      <c r="AA380" s="88">
        <v>0</v>
      </c>
      <c r="AB380" s="88">
        <v>0</v>
      </c>
      <c r="AC380" s="89">
        <v>1.0941100650584401</v>
      </c>
      <c r="AD380" s="88">
        <v>0.14811010923884743</v>
      </c>
      <c r="AE380" s="88">
        <v>0</v>
      </c>
      <c r="AF380" s="88">
        <v>0</v>
      </c>
      <c r="AG380" s="88">
        <v>0</v>
      </c>
      <c r="AH380" s="88">
        <v>0.94599995581959273</v>
      </c>
      <c r="AI380" s="90">
        <f t="shared" si="223"/>
        <v>2.7595315168040497</v>
      </c>
      <c r="AS380"/>
    </row>
    <row r="381" spans="1:45" ht="15">
      <c r="A381" s="9" t="s">
        <v>141</v>
      </c>
      <c r="B381" s="45">
        <v>71.930804630966534</v>
      </c>
      <c r="C381" s="45">
        <v>0</v>
      </c>
      <c r="D381" s="45">
        <v>54.809187959078379</v>
      </c>
      <c r="E381" s="45">
        <v>3.0820732085960326E-2</v>
      </c>
      <c r="F381" s="400"/>
      <c r="G381" s="45">
        <v>0</v>
      </c>
      <c r="H381" s="54">
        <v>0</v>
      </c>
      <c r="I381" s="44">
        <f t="shared" si="221"/>
        <v>126.77081332213088</v>
      </c>
      <c r="J381" s="5"/>
      <c r="K381" s="21" t="s">
        <v>141</v>
      </c>
      <c r="L381" s="45">
        <v>71.930804630966534</v>
      </c>
      <c r="M381" s="45">
        <v>0</v>
      </c>
      <c r="N381" s="45">
        <v>54.809187959078379</v>
      </c>
      <c r="O381" s="45">
        <v>3.0820732085960326E-2</v>
      </c>
      <c r="P381" s="45">
        <v>0</v>
      </c>
      <c r="Q381" s="45">
        <v>0</v>
      </c>
      <c r="R381" s="46">
        <v>0</v>
      </c>
      <c r="S381" s="47">
        <f t="shared" si="222"/>
        <v>126.77081332213088</v>
      </c>
      <c r="U381" s="31" t="s">
        <v>141</v>
      </c>
      <c r="V381" s="84">
        <v>71.587266941047943</v>
      </c>
      <c r="W381" s="84">
        <v>0</v>
      </c>
      <c r="X381" s="84">
        <v>0</v>
      </c>
      <c r="Y381" s="84">
        <v>0</v>
      </c>
      <c r="Z381" s="84">
        <v>54.809187959078379</v>
      </c>
      <c r="AA381" s="84">
        <v>3.0820732085960326E-2</v>
      </c>
      <c r="AB381" s="84">
        <v>0</v>
      </c>
      <c r="AC381" s="85">
        <v>0.34353768991859562</v>
      </c>
      <c r="AD381" s="84">
        <v>0.34353768991859562</v>
      </c>
      <c r="AE381" s="84">
        <v>0</v>
      </c>
      <c r="AF381" s="84">
        <v>0</v>
      </c>
      <c r="AG381" s="84">
        <v>0</v>
      </c>
      <c r="AH381" s="84">
        <v>0</v>
      </c>
      <c r="AI381" s="87">
        <f t="shared" si="223"/>
        <v>126.77081332213086</v>
      </c>
      <c r="AS381"/>
    </row>
    <row r="382" spans="1:45" ht="15">
      <c r="A382" s="8" t="s">
        <v>25</v>
      </c>
      <c r="B382" s="48">
        <v>14.516736740252298</v>
      </c>
      <c r="C382" s="48">
        <v>2.4813591046952124E-3</v>
      </c>
      <c r="D382" s="48">
        <v>4.4153091909904729</v>
      </c>
      <c r="E382" s="48">
        <v>52.261597977310672</v>
      </c>
      <c r="F382" s="400"/>
      <c r="G382" s="48">
        <v>57.297306313777227</v>
      </c>
      <c r="H382" s="49">
        <v>0</v>
      </c>
      <c r="I382" s="50">
        <f t="shared" si="221"/>
        <v>128.49343158143537</v>
      </c>
      <c r="J382" s="5"/>
      <c r="K382" s="20" t="s">
        <v>25</v>
      </c>
      <c r="L382" s="51">
        <v>14.516736740252298</v>
      </c>
      <c r="M382" s="51">
        <v>2.4813591046952124E-3</v>
      </c>
      <c r="N382" s="51">
        <v>4.4153091909904729</v>
      </c>
      <c r="O382" s="51">
        <v>52.261597977310672</v>
      </c>
      <c r="P382" s="51">
        <v>0.12145309006862449</v>
      </c>
      <c r="Q382" s="51">
        <v>57.297306313777227</v>
      </c>
      <c r="R382" s="52">
        <v>0</v>
      </c>
      <c r="S382" s="53">
        <f t="shared" si="222"/>
        <v>128.614884671504</v>
      </c>
      <c r="U382" s="30" t="s">
        <v>25</v>
      </c>
      <c r="V382" s="88">
        <v>3.9019045153039369</v>
      </c>
      <c r="W382" s="88">
        <v>6.8844018281804793</v>
      </c>
      <c r="X382" s="88">
        <v>57.297306313777227</v>
      </c>
      <c r="Y382" s="88">
        <v>2.4813591046952124E-3</v>
      </c>
      <c r="Z382" s="88">
        <v>4.4153091909904729</v>
      </c>
      <c r="AA382" s="88">
        <v>49.160709901251359</v>
      </c>
      <c r="AB382" s="88">
        <v>0.12145309006862449</v>
      </c>
      <c r="AC382" s="89">
        <v>6.8313184728271965</v>
      </c>
      <c r="AD382" s="88">
        <v>3.7304303967678818</v>
      </c>
      <c r="AE382" s="88">
        <v>0</v>
      </c>
      <c r="AF382" s="88">
        <v>0</v>
      </c>
      <c r="AG382" s="88">
        <v>0</v>
      </c>
      <c r="AH382" s="88">
        <v>3.1008880760593147</v>
      </c>
      <c r="AI382" s="90">
        <f t="shared" si="223"/>
        <v>128.614884671504</v>
      </c>
      <c r="AS382"/>
    </row>
    <row r="383" spans="1:45" ht="15">
      <c r="A383" s="9" t="s">
        <v>24</v>
      </c>
      <c r="B383" s="45">
        <v>20.170026175787708</v>
      </c>
      <c r="C383" s="45">
        <v>0</v>
      </c>
      <c r="D383" s="45">
        <v>0</v>
      </c>
      <c r="E383" s="45">
        <v>0</v>
      </c>
      <c r="F383" s="400"/>
      <c r="G383" s="45">
        <v>0</v>
      </c>
      <c r="H383" s="54">
        <v>0</v>
      </c>
      <c r="I383" s="44">
        <f t="shared" si="221"/>
        <v>20.170026175787708</v>
      </c>
      <c r="J383" s="5"/>
      <c r="K383" s="21" t="s">
        <v>24</v>
      </c>
      <c r="L383" s="45">
        <v>20.170026175787708</v>
      </c>
      <c r="M383" s="45">
        <v>0</v>
      </c>
      <c r="N383" s="45">
        <v>0</v>
      </c>
      <c r="O383" s="45">
        <v>0</v>
      </c>
      <c r="P383" s="45">
        <v>0</v>
      </c>
      <c r="Q383" s="45">
        <v>0</v>
      </c>
      <c r="R383" s="46">
        <v>0</v>
      </c>
      <c r="S383" s="47">
        <f t="shared" si="222"/>
        <v>20.170026175787708</v>
      </c>
      <c r="U383" s="31" t="s">
        <v>24</v>
      </c>
      <c r="V383" s="84">
        <v>20.170026175787708</v>
      </c>
      <c r="W383" s="84">
        <v>0</v>
      </c>
      <c r="X383" s="84">
        <v>0</v>
      </c>
      <c r="Y383" s="84">
        <v>0</v>
      </c>
      <c r="Z383" s="84">
        <v>0</v>
      </c>
      <c r="AA383" s="84">
        <v>0</v>
      </c>
      <c r="AB383" s="84">
        <v>0</v>
      </c>
      <c r="AC383" s="85">
        <v>0</v>
      </c>
      <c r="AD383" s="84">
        <v>0</v>
      </c>
      <c r="AE383" s="84">
        <v>0</v>
      </c>
      <c r="AF383" s="84">
        <v>0</v>
      </c>
      <c r="AG383" s="84">
        <v>0</v>
      </c>
      <c r="AH383" s="84">
        <v>0</v>
      </c>
      <c r="AI383" s="87">
        <f t="shared" si="223"/>
        <v>20.170026175787708</v>
      </c>
      <c r="AS383"/>
    </row>
    <row r="384" spans="1:45" ht="15">
      <c r="A384" s="8" t="s">
        <v>57</v>
      </c>
      <c r="B384" s="48">
        <v>14.402649488355511</v>
      </c>
      <c r="C384" s="48">
        <v>0</v>
      </c>
      <c r="D384" s="48">
        <v>0</v>
      </c>
      <c r="E384" s="48">
        <v>0</v>
      </c>
      <c r="F384" s="400"/>
      <c r="G384" s="48">
        <v>0</v>
      </c>
      <c r="H384" s="49">
        <v>0</v>
      </c>
      <c r="I384" s="50">
        <f t="shared" si="221"/>
        <v>14.402649488355511</v>
      </c>
      <c r="J384" s="5"/>
      <c r="K384" s="20" t="s">
        <v>57</v>
      </c>
      <c r="L384" s="51">
        <v>14.402649488355511</v>
      </c>
      <c r="M384" s="51">
        <v>0</v>
      </c>
      <c r="N384" s="51">
        <v>0</v>
      </c>
      <c r="O384" s="51">
        <v>0</v>
      </c>
      <c r="P384" s="51">
        <v>0</v>
      </c>
      <c r="Q384" s="51">
        <v>0</v>
      </c>
      <c r="R384" s="52">
        <v>0</v>
      </c>
      <c r="S384" s="53">
        <f t="shared" si="222"/>
        <v>14.402649488355511</v>
      </c>
      <c r="U384" s="30" t="s">
        <v>57</v>
      </c>
      <c r="V384" s="88">
        <v>14.402649488355511</v>
      </c>
      <c r="W384" s="88">
        <v>0</v>
      </c>
      <c r="X384" s="88">
        <v>0</v>
      </c>
      <c r="Y384" s="88">
        <v>0</v>
      </c>
      <c r="Z384" s="88">
        <v>0</v>
      </c>
      <c r="AA384" s="88">
        <v>0</v>
      </c>
      <c r="AB384" s="88">
        <v>0</v>
      </c>
      <c r="AC384" s="89">
        <v>0</v>
      </c>
      <c r="AD384" s="88">
        <v>0</v>
      </c>
      <c r="AE384" s="88">
        <v>0</v>
      </c>
      <c r="AF384" s="88">
        <v>0</v>
      </c>
      <c r="AG384" s="88">
        <v>0</v>
      </c>
      <c r="AH384" s="88">
        <v>0</v>
      </c>
      <c r="AI384" s="90">
        <f t="shared" si="223"/>
        <v>14.402649488355511</v>
      </c>
      <c r="AS384"/>
    </row>
    <row r="385" spans="1:45" ht="15">
      <c r="A385" s="9" t="s">
        <v>22</v>
      </c>
      <c r="B385" s="45">
        <v>12.793823354891687</v>
      </c>
      <c r="C385" s="45">
        <v>0</v>
      </c>
      <c r="D385" s="45">
        <v>0</v>
      </c>
      <c r="E385" s="45">
        <v>0</v>
      </c>
      <c r="F385" s="400"/>
      <c r="G385" s="45">
        <v>0</v>
      </c>
      <c r="H385" s="54">
        <v>0</v>
      </c>
      <c r="I385" s="44">
        <f t="shared" si="221"/>
        <v>12.793823354891687</v>
      </c>
      <c r="J385" s="5"/>
      <c r="K385" s="21" t="s">
        <v>22</v>
      </c>
      <c r="L385" s="45">
        <v>12.793823354891687</v>
      </c>
      <c r="M385" s="45">
        <v>0</v>
      </c>
      <c r="N385" s="45">
        <v>0</v>
      </c>
      <c r="O385" s="45">
        <v>0</v>
      </c>
      <c r="P385" s="45">
        <v>5.643488571008219</v>
      </c>
      <c r="Q385" s="45">
        <v>0</v>
      </c>
      <c r="R385" s="46">
        <v>0</v>
      </c>
      <c r="S385" s="47">
        <f t="shared" si="222"/>
        <v>18.437311925899905</v>
      </c>
      <c r="U385" s="31" t="s">
        <v>22</v>
      </c>
      <c r="V385" s="84">
        <v>12.673672015803824</v>
      </c>
      <c r="W385" s="84">
        <v>0</v>
      </c>
      <c r="X385" s="84">
        <v>0</v>
      </c>
      <c r="Y385" s="84">
        <v>0</v>
      </c>
      <c r="Z385" s="84">
        <v>0</v>
      </c>
      <c r="AA385" s="84">
        <v>0</v>
      </c>
      <c r="AB385" s="84">
        <v>5.643488571008219</v>
      </c>
      <c r="AC385" s="85">
        <v>0.12015133908786343</v>
      </c>
      <c r="AD385" s="84">
        <v>0.12015133908786343</v>
      </c>
      <c r="AE385" s="84">
        <v>0</v>
      </c>
      <c r="AF385" s="84">
        <v>0</v>
      </c>
      <c r="AG385" s="84">
        <v>0</v>
      </c>
      <c r="AH385" s="84">
        <v>0</v>
      </c>
      <c r="AI385" s="87">
        <f t="shared" si="223"/>
        <v>18.437311925899905</v>
      </c>
      <c r="AS385"/>
    </row>
    <row r="386" spans="1:45" ht="15">
      <c r="A386" s="8" t="s">
        <v>21</v>
      </c>
      <c r="B386" s="48">
        <v>0.99253266872536261</v>
      </c>
      <c r="C386" s="48">
        <v>0</v>
      </c>
      <c r="D386" s="48">
        <v>0</v>
      </c>
      <c r="E386" s="48">
        <v>0</v>
      </c>
      <c r="F386" s="400"/>
      <c r="G386" s="48">
        <v>0</v>
      </c>
      <c r="H386" s="49">
        <v>0</v>
      </c>
      <c r="I386" s="50">
        <f t="shared" si="221"/>
        <v>0.99253266872536261</v>
      </c>
      <c r="J386" s="5"/>
      <c r="K386" s="20" t="s">
        <v>21</v>
      </c>
      <c r="L386" s="51">
        <v>0.99253266872536261</v>
      </c>
      <c r="M386" s="51">
        <v>0</v>
      </c>
      <c r="N386" s="51">
        <v>0</v>
      </c>
      <c r="O386" s="51">
        <v>0</v>
      </c>
      <c r="P386" s="51">
        <v>0</v>
      </c>
      <c r="Q386" s="51">
        <v>0</v>
      </c>
      <c r="R386" s="52">
        <v>0</v>
      </c>
      <c r="S386" s="53">
        <f t="shared" si="222"/>
        <v>0.99253266872536261</v>
      </c>
      <c r="U386" s="30" t="s">
        <v>58</v>
      </c>
      <c r="V386" s="88">
        <v>0.99253266872536261</v>
      </c>
      <c r="W386" s="88">
        <v>0</v>
      </c>
      <c r="X386" s="88">
        <v>0</v>
      </c>
      <c r="Y386" s="88">
        <v>0</v>
      </c>
      <c r="Z386" s="88">
        <v>0</v>
      </c>
      <c r="AA386" s="88">
        <v>0</v>
      </c>
      <c r="AB386" s="88">
        <v>0</v>
      </c>
      <c r="AC386" s="89">
        <v>0</v>
      </c>
      <c r="AD386" s="88">
        <v>0</v>
      </c>
      <c r="AE386" s="88">
        <v>0</v>
      </c>
      <c r="AF386" s="88">
        <v>0</v>
      </c>
      <c r="AG386" s="88">
        <v>0</v>
      </c>
      <c r="AH386" s="88">
        <v>0</v>
      </c>
      <c r="AI386" s="90">
        <f t="shared" si="223"/>
        <v>0.99253266872536261</v>
      </c>
      <c r="AS386"/>
    </row>
    <row r="387" spans="1:45" ht="15">
      <c r="A387" s="10" t="s">
        <v>61</v>
      </c>
      <c r="B387" s="45">
        <v>0</v>
      </c>
      <c r="C387" s="45">
        <v>0</v>
      </c>
      <c r="D387" s="45">
        <v>0</v>
      </c>
      <c r="E387" s="45">
        <v>0</v>
      </c>
      <c r="F387" s="400"/>
      <c r="G387" s="45">
        <v>0</v>
      </c>
      <c r="H387" s="54">
        <v>0</v>
      </c>
      <c r="I387" s="44">
        <f t="shared" si="221"/>
        <v>0</v>
      </c>
      <c r="J387" s="5"/>
      <c r="K387" s="22" t="s">
        <v>61</v>
      </c>
      <c r="L387" s="45">
        <v>0</v>
      </c>
      <c r="M387" s="45">
        <v>0</v>
      </c>
      <c r="N387" s="45">
        <v>0</v>
      </c>
      <c r="O387" s="45">
        <v>0</v>
      </c>
      <c r="P387" s="45">
        <v>0</v>
      </c>
      <c r="Q387" s="45">
        <v>0</v>
      </c>
      <c r="R387" s="46">
        <v>0</v>
      </c>
      <c r="S387" s="47">
        <f t="shared" si="222"/>
        <v>0</v>
      </c>
      <c r="U387" s="32" t="s">
        <v>59</v>
      </c>
      <c r="V387" s="84">
        <v>0</v>
      </c>
      <c r="W387" s="84">
        <v>0</v>
      </c>
      <c r="X387" s="84">
        <v>0</v>
      </c>
      <c r="Y387" s="84">
        <v>0</v>
      </c>
      <c r="Z387" s="84">
        <v>0</v>
      </c>
      <c r="AA387" s="84">
        <v>0</v>
      </c>
      <c r="AB387" s="84">
        <v>0</v>
      </c>
      <c r="AC387" s="85">
        <v>0</v>
      </c>
      <c r="AD387" s="86">
        <v>0</v>
      </c>
      <c r="AE387" s="86">
        <v>0</v>
      </c>
      <c r="AF387" s="86">
        <v>0</v>
      </c>
      <c r="AG387" s="86">
        <v>0</v>
      </c>
      <c r="AH387" s="86">
        <v>0</v>
      </c>
      <c r="AI387" s="87">
        <f t="shared" si="223"/>
        <v>0</v>
      </c>
      <c r="AS387"/>
    </row>
    <row r="388" spans="1:45">
      <c r="A388" s="11" t="s">
        <v>23</v>
      </c>
      <c r="B388" s="55">
        <v>0</v>
      </c>
      <c r="C388" s="55">
        <v>0</v>
      </c>
      <c r="D388" s="55">
        <v>0</v>
      </c>
      <c r="E388" s="55">
        <v>0</v>
      </c>
      <c r="F388" s="400"/>
      <c r="G388" s="55">
        <v>0</v>
      </c>
      <c r="H388" s="56">
        <v>0</v>
      </c>
      <c r="I388" s="57">
        <f t="shared" si="221"/>
        <v>0</v>
      </c>
      <c r="J388" s="5"/>
      <c r="K388" s="23" t="s">
        <v>23</v>
      </c>
      <c r="L388" s="58">
        <v>0</v>
      </c>
      <c r="M388" s="58">
        <v>0</v>
      </c>
      <c r="N388" s="58">
        <v>0</v>
      </c>
      <c r="O388" s="58">
        <v>0</v>
      </c>
      <c r="P388" s="58">
        <v>0</v>
      </c>
      <c r="Q388" s="58">
        <v>0</v>
      </c>
      <c r="R388" s="59">
        <v>0</v>
      </c>
      <c r="S388" s="60">
        <f t="shared" si="222"/>
        <v>0</v>
      </c>
      <c r="U388" s="33" t="s">
        <v>62</v>
      </c>
      <c r="V388" s="91">
        <v>0</v>
      </c>
      <c r="W388" s="91">
        <v>0</v>
      </c>
      <c r="X388" s="91">
        <v>0</v>
      </c>
      <c r="Y388" s="91">
        <v>0</v>
      </c>
      <c r="Z388" s="91">
        <v>0</v>
      </c>
      <c r="AA388" s="91">
        <v>0</v>
      </c>
      <c r="AB388" s="91">
        <v>0</v>
      </c>
      <c r="AC388" s="91">
        <v>0</v>
      </c>
      <c r="AD388" s="91">
        <v>0</v>
      </c>
      <c r="AE388" s="91">
        <v>0</v>
      </c>
      <c r="AF388" s="91">
        <v>0</v>
      </c>
      <c r="AG388" s="91">
        <v>0</v>
      </c>
      <c r="AH388" s="92">
        <v>0</v>
      </c>
      <c r="AI388" s="93">
        <f t="shared" si="223"/>
        <v>0</v>
      </c>
      <c r="AS388"/>
    </row>
    <row r="389" spans="1:45">
      <c r="A389" s="12" t="s">
        <v>19</v>
      </c>
      <c r="B389" s="61">
        <v>0</v>
      </c>
      <c r="C389" s="61">
        <v>0</v>
      </c>
      <c r="D389" s="61">
        <v>0</v>
      </c>
      <c r="E389" s="61">
        <v>0</v>
      </c>
      <c r="F389" s="400"/>
      <c r="G389" s="61">
        <v>0</v>
      </c>
      <c r="H389" s="62">
        <v>0</v>
      </c>
      <c r="I389" s="63">
        <f t="shared" si="221"/>
        <v>0</v>
      </c>
      <c r="J389" s="5"/>
      <c r="K389" s="24" t="s">
        <v>19</v>
      </c>
      <c r="L389" s="61">
        <v>0</v>
      </c>
      <c r="M389" s="61">
        <v>0</v>
      </c>
      <c r="N389" s="61">
        <v>0</v>
      </c>
      <c r="O389" s="61">
        <v>0</v>
      </c>
      <c r="P389" s="61">
        <v>0</v>
      </c>
      <c r="Q389" s="61">
        <v>0</v>
      </c>
      <c r="R389" s="64">
        <v>0</v>
      </c>
      <c r="S389" s="65">
        <f t="shared" si="222"/>
        <v>0</v>
      </c>
      <c r="U389" s="34" t="s">
        <v>19</v>
      </c>
      <c r="V389" s="94">
        <v>0</v>
      </c>
      <c r="W389" s="94">
        <v>0</v>
      </c>
      <c r="X389" s="94">
        <v>0</v>
      </c>
      <c r="Y389" s="94">
        <v>0</v>
      </c>
      <c r="Z389" s="94">
        <v>0</v>
      </c>
      <c r="AA389" s="94">
        <v>0</v>
      </c>
      <c r="AB389" s="94">
        <v>0</v>
      </c>
      <c r="AC389" s="94">
        <v>0</v>
      </c>
      <c r="AD389" s="95">
        <v>0</v>
      </c>
      <c r="AE389" s="95">
        <v>0</v>
      </c>
      <c r="AF389" s="95">
        <v>0</v>
      </c>
      <c r="AG389" s="95">
        <v>0</v>
      </c>
      <c r="AH389" s="95">
        <v>0</v>
      </c>
      <c r="AI389" s="96">
        <f t="shared" si="223"/>
        <v>0</v>
      </c>
      <c r="AS389"/>
    </row>
    <row r="390" spans="1:45">
      <c r="A390" s="11" t="s">
        <v>20</v>
      </c>
      <c r="B390" s="55">
        <v>0</v>
      </c>
      <c r="C390" s="55">
        <v>0</v>
      </c>
      <c r="D390" s="55">
        <v>0</v>
      </c>
      <c r="E390" s="55">
        <v>0</v>
      </c>
      <c r="F390" s="400"/>
      <c r="G390" s="55">
        <v>0</v>
      </c>
      <c r="H390" s="56">
        <v>0</v>
      </c>
      <c r="I390" s="57">
        <f t="shared" si="221"/>
        <v>0</v>
      </c>
      <c r="J390" s="5"/>
      <c r="K390" s="23" t="s">
        <v>20</v>
      </c>
      <c r="L390" s="58">
        <v>0</v>
      </c>
      <c r="M390" s="58">
        <v>0</v>
      </c>
      <c r="N390" s="58">
        <v>0</v>
      </c>
      <c r="O390" s="58">
        <v>0</v>
      </c>
      <c r="P390" s="58">
        <v>0</v>
      </c>
      <c r="Q390" s="58">
        <v>0</v>
      </c>
      <c r="R390" s="59">
        <v>0</v>
      </c>
      <c r="S390" s="60">
        <f t="shared" si="222"/>
        <v>0</v>
      </c>
      <c r="U390" s="33" t="s">
        <v>20</v>
      </c>
      <c r="V390" s="91">
        <v>0</v>
      </c>
      <c r="W390" s="91">
        <v>0</v>
      </c>
      <c r="X390" s="91">
        <v>0</v>
      </c>
      <c r="Y390" s="91">
        <v>0</v>
      </c>
      <c r="Z390" s="91">
        <v>0</v>
      </c>
      <c r="AA390" s="91">
        <v>0</v>
      </c>
      <c r="AB390" s="91">
        <v>0</v>
      </c>
      <c r="AC390" s="91">
        <v>0</v>
      </c>
      <c r="AD390" s="91">
        <v>0</v>
      </c>
      <c r="AE390" s="91">
        <v>0</v>
      </c>
      <c r="AF390" s="91">
        <v>0</v>
      </c>
      <c r="AG390" s="91">
        <v>0</v>
      </c>
      <c r="AH390" s="92">
        <v>0</v>
      </c>
      <c r="AI390" s="93">
        <f t="shared" si="223"/>
        <v>0</v>
      </c>
      <c r="AS390"/>
    </row>
    <row r="391" spans="1:45" ht="15" thickBot="1">
      <c r="A391" s="13" t="s">
        <v>11</v>
      </c>
      <c r="B391" s="66">
        <v>0</v>
      </c>
      <c r="C391" s="66">
        <v>0</v>
      </c>
      <c r="D391" s="66">
        <v>0</v>
      </c>
      <c r="E391" s="66">
        <v>0</v>
      </c>
      <c r="F391" s="401"/>
      <c r="G391" s="66">
        <v>0</v>
      </c>
      <c r="H391" s="67">
        <v>0</v>
      </c>
      <c r="I391" s="68">
        <f t="shared" si="221"/>
        <v>0</v>
      </c>
      <c r="J391" s="5"/>
      <c r="K391" s="25" t="s">
        <v>11</v>
      </c>
      <c r="L391" s="66">
        <v>0</v>
      </c>
      <c r="M391" s="66">
        <v>0</v>
      </c>
      <c r="N391" s="66">
        <v>0</v>
      </c>
      <c r="O391" s="66">
        <v>0</v>
      </c>
      <c r="P391" s="66">
        <v>0</v>
      </c>
      <c r="Q391" s="66">
        <v>0</v>
      </c>
      <c r="R391" s="69">
        <v>0</v>
      </c>
      <c r="S391" s="70">
        <f t="shared" si="222"/>
        <v>0</v>
      </c>
      <c r="U391" s="34" t="s">
        <v>11</v>
      </c>
      <c r="V391" s="94">
        <v>0</v>
      </c>
      <c r="W391" s="94">
        <v>0</v>
      </c>
      <c r="X391" s="94">
        <v>0</v>
      </c>
      <c r="Y391" s="94">
        <v>0</v>
      </c>
      <c r="Z391" s="94">
        <v>0</v>
      </c>
      <c r="AA391" s="94">
        <v>0</v>
      </c>
      <c r="AB391" s="94">
        <v>0</v>
      </c>
      <c r="AC391" s="94">
        <v>0</v>
      </c>
      <c r="AD391" s="95">
        <v>0</v>
      </c>
      <c r="AE391" s="95">
        <v>0</v>
      </c>
      <c r="AF391" s="95">
        <v>0</v>
      </c>
      <c r="AG391" s="95">
        <v>0</v>
      </c>
      <c r="AH391" s="95">
        <v>0</v>
      </c>
      <c r="AI391" s="96">
        <f t="shared" si="223"/>
        <v>0</v>
      </c>
      <c r="AS391"/>
    </row>
    <row r="392" spans="1:45" ht="15">
      <c r="A392" s="14" t="s">
        <v>26</v>
      </c>
      <c r="B392" s="71">
        <f>SUM(B371:B387)</f>
        <v>275.48378251282725</v>
      </c>
      <c r="C392" s="71">
        <f t="shared" ref="C392:I392" si="224">SUM(C371:C387)</f>
        <v>1.5721110337162196</v>
      </c>
      <c r="D392" s="71">
        <f t="shared" si="224"/>
        <v>60.387762872687389</v>
      </c>
      <c r="E392" s="71">
        <f t="shared" si="224"/>
        <v>749.31763016128741</v>
      </c>
      <c r="F392" s="71">
        <f t="shared" si="224"/>
        <v>0</v>
      </c>
      <c r="G392" s="71">
        <f t="shared" si="224"/>
        <v>57.297306313777227</v>
      </c>
      <c r="H392" s="72">
        <f t="shared" si="224"/>
        <v>0</v>
      </c>
      <c r="I392" s="44">
        <f t="shared" si="224"/>
        <v>1144.0585928942951</v>
      </c>
      <c r="J392" s="5"/>
      <c r="K392" s="26" t="s">
        <v>26</v>
      </c>
      <c r="L392" s="71">
        <f>SUM(L371:L387)</f>
        <v>275.48378251282725</v>
      </c>
      <c r="M392" s="71">
        <f t="shared" ref="M392:S392" si="225">SUM(M371:M387)</f>
        <v>1.5721110337162196</v>
      </c>
      <c r="N392" s="71">
        <f t="shared" si="225"/>
        <v>60.387762872687389</v>
      </c>
      <c r="O392" s="71">
        <f t="shared" si="225"/>
        <v>749.31763016128741</v>
      </c>
      <c r="P392" s="71">
        <f t="shared" si="225"/>
        <v>452.41129258645844</v>
      </c>
      <c r="Q392" s="71">
        <f t="shared" si="225"/>
        <v>57.297306313777227</v>
      </c>
      <c r="R392" s="72">
        <f t="shared" si="225"/>
        <v>0</v>
      </c>
      <c r="S392" s="73">
        <f t="shared" si="225"/>
        <v>1596.4698854807536</v>
      </c>
      <c r="U392" s="35" t="s">
        <v>60</v>
      </c>
      <c r="V392" s="97">
        <f>SUM(V371:V387)</f>
        <v>263.20060487445181</v>
      </c>
      <c r="W392" s="97">
        <f t="shared" ref="W392:AH392" si="226">SUM(W371:W387)</f>
        <v>7.9409481033622464</v>
      </c>
      <c r="X392" s="97">
        <f t="shared" si="226"/>
        <v>57.297306313777227</v>
      </c>
      <c r="Y392" s="97">
        <f t="shared" si="226"/>
        <v>1.5721110337162196</v>
      </c>
      <c r="Z392" s="97">
        <f t="shared" si="226"/>
        <v>60.387762872687389</v>
      </c>
      <c r="AA392" s="97">
        <f t="shared" si="226"/>
        <v>744.41578313201489</v>
      </c>
      <c r="AB392" s="97">
        <f t="shared" si="226"/>
        <v>452.41129258645844</v>
      </c>
      <c r="AC392" s="97">
        <f t="shared" si="226"/>
        <v>9.2440765642856935</v>
      </c>
      <c r="AD392" s="98">
        <f t="shared" si="226"/>
        <v>4.3422295350131881</v>
      </c>
      <c r="AE392" s="98">
        <f t="shared" si="226"/>
        <v>0</v>
      </c>
      <c r="AF392" s="98">
        <f t="shared" si="226"/>
        <v>0</v>
      </c>
      <c r="AG392" s="98">
        <f t="shared" si="226"/>
        <v>0</v>
      </c>
      <c r="AH392" s="98">
        <f t="shared" si="226"/>
        <v>4.9018470292725054</v>
      </c>
      <c r="AI392" s="99">
        <f>SUM(V392:AC392)</f>
        <v>1596.4698854807541</v>
      </c>
      <c r="AS392"/>
    </row>
    <row r="393" spans="1:45" s="2" customFormat="1" ht="15" thickBot="1">
      <c r="A393" s="15" t="s">
        <v>100</v>
      </c>
      <c r="B393" s="100">
        <f>IF($I392=0,"-",B392/$I392)</f>
        <v>0.24079516925430799</v>
      </c>
      <c r="C393" s="100">
        <f t="shared" ref="C393:H393" si="227">IF($I392=0,"-",C392/$I392)</f>
        <v>1.3741525508226085E-3</v>
      </c>
      <c r="D393" s="100">
        <f t="shared" si="227"/>
        <v>5.2783802549758826E-2</v>
      </c>
      <c r="E393" s="100">
        <f t="shared" si="227"/>
        <v>0.6549643827818532</v>
      </c>
      <c r="F393" s="100">
        <f t="shared" si="227"/>
        <v>0</v>
      </c>
      <c r="G393" s="100">
        <f t="shared" si="227"/>
        <v>5.0082492863257742E-2</v>
      </c>
      <c r="H393" s="101">
        <f t="shared" si="227"/>
        <v>0</v>
      </c>
      <c r="I393" s="102">
        <f>SUM(B393:H393)</f>
        <v>1.0000000000000004</v>
      </c>
      <c r="J393"/>
      <c r="K393" s="27" t="s">
        <v>100</v>
      </c>
      <c r="L393" s="76">
        <f>IF($S392=0,"-",L392/$S392)</f>
        <v>0.17255808269121803</v>
      </c>
      <c r="M393" s="76">
        <f t="shared" ref="M393:R393" si="228">IF($S392=0,"-",M392/$S392)</f>
        <v>9.8474205371108597E-4</v>
      </c>
      <c r="N393" s="76">
        <f t="shared" si="228"/>
        <v>3.7825807691012285E-2</v>
      </c>
      <c r="O393" s="76">
        <f t="shared" si="228"/>
        <v>0.46935907590617743</v>
      </c>
      <c r="P393" s="76">
        <f t="shared" si="228"/>
        <v>0.2833822903275256</v>
      </c>
      <c r="Q393" s="76">
        <f t="shared" si="228"/>
        <v>3.5890001330355803E-2</v>
      </c>
      <c r="R393" s="77">
        <f t="shared" si="228"/>
        <v>0</v>
      </c>
      <c r="S393" s="78">
        <f>SUM(L393:R393)</f>
        <v>1.0000000000000002</v>
      </c>
      <c r="U393" s="36" t="s">
        <v>100</v>
      </c>
      <c r="V393" s="103">
        <f>+V392/$AI392</f>
        <v>0.16486412131425374</v>
      </c>
      <c r="W393" s="103">
        <f t="shared" ref="W393:AH393" si="229">+W392/$AI392</f>
        <v>4.9740669558392221E-3</v>
      </c>
      <c r="X393" s="103">
        <f t="shared" si="229"/>
        <v>3.5890001330355796E-2</v>
      </c>
      <c r="Y393" s="103">
        <f t="shared" si="229"/>
        <v>9.8474205371108575E-4</v>
      </c>
      <c r="Z393" s="103">
        <f t="shared" si="229"/>
        <v>3.7825807691012271E-2</v>
      </c>
      <c r="AA393" s="103">
        <f t="shared" si="229"/>
        <v>0.46628864715969554</v>
      </c>
      <c r="AB393" s="103">
        <f t="shared" si="229"/>
        <v>0.28338229032752549</v>
      </c>
      <c r="AC393" s="103">
        <f t="shared" si="229"/>
        <v>5.7903231676067427E-3</v>
      </c>
      <c r="AD393" s="103">
        <f t="shared" si="229"/>
        <v>2.7198944211250108E-3</v>
      </c>
      <c r="AE393" s="103">
        <f t="shared" si="229"/>
        <v>0</v>
      </c>
      <c r="AF393" s="103">
        <f t="shared" si="229"/>
        <v>0</v>
      </c>
      <c r="AG393" s="103">
        <f t="shared" si="229"/>
        <v>0</v>
      </c>
      <c r="AH393" s="103">
        <f t="shared" si="229"/>
        <v>3.0704287464817315E-3</v>
      </c>
      <c r="AI393" s="104">
        <f>SUM(V393:AC393)</f>
        <v>0.99999999999999989</v>
      </c>
    </row>
    <row r="394" spans="1:45" ht="15" thickBot="1">
      <c r="A394" s="16"/>
      <c r="B394" s="16"/>
      <c r="C394" s="16"/>
      <c r="D394" s="16"/>
      <c r="E394" s="16"/>
      <c r="F394" s="16"/>
      <c r="G394" s="16"/>
      <c r="H394" s="16"/>
      <c r="I394" s="16"/>
      <c r="K394" s="16"/>
      <c r="L394" s="16"/>
      <c r="M394" s="16"/>
      <c r="N394" s="16"/>
      <c r="O394" s="16"/>
      <c r="P394" s="16"/>
      <c r="Q394" s="16"/>
      <c r="R394" s="16"/>
      <c r="S394" s="16"/>
      <c r="AI394" s="5"/>
      <c r="AS394"/>
    </row>
    <row r="395" spans="1:45" ht="28.5">
      <c r="A395" s="431" t="s">
        <v>39</v>
      </c>
      <c r="B395" s="37" t="s">
        <v>0</v>
      </c>
      <c r="C395" s="37" t="s">
        <v>1</v>
      </c>
      <c r="D395" s="37" t="s">
        <v>2</v>
      </c>
      <c r="E395" s="37" t="s">
        <v>3</v>
      </c>
      <c r="F395" s="37" t="s">
        <v>27</v>
      </c>
      <c r="G395" s="37" t="s">
        <v>4</v>
      </c>
      <c r="H395" s="37" t="s">
        <v>5</v>
      </c>
      <c r="I395" s="38" t="s">
        <v>6</v>
      </c>
      <c r="K395" s="381" t="s">
        <v>39</v>
      </c>
      <c r="L395" s="39" t="s">
        <v>0</v>
      </c>
      <c r="M395" s="39" t="s">
        <v>1</v>
      </c>
      <c r="N395" s="39" t="s">
        <v>2</v>
      </c>
      <c r="O395" s="39" t="s">
        <v>3</v>
      </c>
      <c r="P395" s="39" t="s">
        <v>27</v>
      </c>
      <c r="Q395" s="39" t="s">
        <v>4</v>
      </c>
      <c r="R395" s="39" t="s">
        <v>5</v>
      </c>
      <c r="S395" s="40" t="s">
        <v>6</v>
      </c>
      <c r="U395" s="383" t="s">
        <v>39</v>
      </c>
      <c r="V395" s="79" t="s">
        <v>69</v>
      </c>
      <c r="W395" s="79" t="s">
        <v>70</v>
      </c>
      <c r="X395" s="79" t="s">
        <v>4</v>
      </c>
      <c r="Y395" s="79" t="s">
        <v>1</v>
      </c>
      <c r="Z395" s="79" t="s">
        <v>2</v>
      </c>
      <c r="AA395" s="79" t="s">
        <v>3</v>
      </c>
      <c r="AB395" s="79" t="s">
        <v>52</v>
      </c>
      <c r="AC395" s="79" t="s">
        <v>64</v>
      </c>
      <c r="AD395" s="80" t="s">
        <v>72</v>
      </c>
      <c r="AE395" s="80" t="s">
        <v>79</v>
      </c>
      <c r="AF395" s="80" t="s">
        <v>73</v>
      </c>
      <c r="AG395" s="80" t="s">
        <v>80</v>
      </c>
      <c r="AH395" s="80" t="s">
        <v>81</v>
      </c>
      <c r="AI395" s="81" t="s">
        <v>60</v>
      </c>
      <c r="AS395"/>
    </row>
    <row r="396" spans="1:45" ht="15" customHeight="1">
      <c r="A396" s="432" t="s">
        <v>39</v>
      </c>
      <c r="B396" s="372" t="s">
        <v>109</v>
      </c>
      <c r="C396" s="373"/>
      <c r="D396" s="373"/>
      <c r="E396" s="373"/>
      <c r="F396" s="373"/>
      <c r="G396" s="373"/>
      <c r="H396" s="373"/>
      <c r="I396" s="374"/>
      <c r="K396" s="382" t="s">
        <v>39</v>
      </c>
      <c r="L396" s="369" t="s">
        <v>109</v>
      </c>
      <c r="M396" s="370"/>
      <c r="N396" s="370"/>
      <c r="O396" s="370"/>
      <c r="P396" s="370"/>
      <c r="Q396" s="370"/>
      <c r="R396" s="370"/>
      <c r="S396" s="371"/>
      <c r="U396" s="384" t="s">
        <v>39</v>
      </c>
      <c r="V396" s="379" t="s">
        <v>109</v>
      </c>
      <c r="W396" s="379"/>
      <c r="X396" s="379"/>
      <c r="Y396" s="379"/>
      <c r="Z396" s="379"/>
      <c r="AA396" s="379"/>
      <c r="AB396" s="379"/>
      <c r="AC396" s="379"/>
      <c r="AD396" s="379"/>
      <c r="AE396" s="379"/>
      <c r="AF396" s="379"/>
      <c r="AG396" s="379"/>
      <c r="AH396" s="379"/>
      <c r="AI396" s="380"/>
      <c r="AS396"/>
    </row>
    <row r="397" spans="1:45" ht="15">
      <c r="A397" s="7" t="s">
        <v>7</v>
      </c>
      <c r="B397" s="42">
        <v>0</v>
      </c>
      <c r="C397" s="42">
        <v>0</v>
      </c>
      <c r="D397" s="42">
        <v>0</v>
      </c>
      <c r="E397" s="42">
        <v>0</v>
      </c>
      <c r="F397" s="399"/>
      <c r="G397" s="42">
        <v>0</v>
      </c>
      <c r="H397" s="43">
        <v>0</v>
      </c>
      <c r="I397" s="44">
        <f>SUM(B397:H397)</f>
        <v>0</v>
      </c>
      <c r="J397" s="5"/>
      <c r="K397" s="28" t="s">
        <v>7</v>
      </c>
      <c r="L397" s="42">
        <v>0</v>
      </c>
      <c r="M397" s="42">
        <v>0</v>
      </c>
      <c r="N397" s="42">
        <v>0</v>
      </c>
      <c r="O397" s="42">
        <v>0</v>
      </c>
      <c r="P397" s="42">
        <v>0</v>
      </c>
      <c r="Q397" s="42">
        <v>0</v>
      </c>
      <c r="R397" s="82">
        <v>0</v>
      </c>
      <c r="S397" s="83">
        <f>SUM(L397:R397)</f>
        <v>0</v>
      </c>
      <c r="U397" s="29" t="s">
        <v>7</v>
      </c>
      <c r="V397" s="84">
        <v>0</v>
      </c>
      <c r="W397" s="84">
        <v>0</v>
      </c>
      <c r="X397" s="84">
        <v>0</v>
      </c>
      <c r="Y397" s="84">
        <v>0</v>
      </c>
      <c r="Z397" s="84">
        <v>0</v>
      </c>
      <c r="AA397" s="84">
        <v>0</v>
      </c>
      <c r="AB397" s="84">
        <v>0</v>
      </c>
      <c r="AC397" s="85">
        <v>0</v>
      </c>
      <c r="AD397" s="86">
        <v>0</v>
      </c>
      <c r="AE397" s="86">
        <v>0</v>
      </c>
      <c r="AF397" s="86">
        <v>0</v>
      </c>
      <c r="AG397" s="86">
        <v>0</v>
      </c>
      <c r="AH397" s="86">
        <v>0</v>
      </c>
      <c r="AI397" s="87">
        <f>SUM(V397:AC397)</f>
        <v>0</v>
      </c>
      <c r="AS397"/>
    </row>
    <row r="398" spans="1:45" ht="15">
      <c r="A398" s="8" t="s">
        <v>8</v>
      </c>
      <c r="B398" s="48">
        <v>0</v>
      </c>
      <c r="C398" s="48">
        <v>0</v>
      </c>
      <c r="D398" s="48">
        <v>0</v>
      </c>
      <c r="E398" s="48">
        <v>0</v>
      </c>
      <c r="F398" s="400"/>
      <c r="G398" s="48">
        <v>0</v>
      </c>
      <c r="H398" s="49">
        <v>0</v>
      </c>
      <c r="I398" s="50">
        <f t="shared" ref="I398:I417" si="230">SUM(B398:H398)</f>
        <v>0</v>
      </c>
      <c r="J398" s="5"/>
      <c r="K398" s="20" t="s">
        <v>8</v>
      </c>
      <c r="L398" s="51">
        <v>0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2">
        <v>0</v>
      </c>
      <c r="S398" s="53">
        <f t="shared" ref="S398:S417" si="231">SUM(L398:R398)</f>
        <v>0</v>
      </c>
      <c r="U398" s="30" t="s">
        <v>8</v>
      </c>
      <c r="V398" s="88">
        <v>0</v>
      </c>
      <c r="W398" s="88">
        <v>0</v>
      </c>
      <c r="X398" s="88">
        <v>0</v>
      </c>
      <c r="Y398" s="88">
        <v>0</v>
      </c>
      <c r="Z398" s="88">
        <v>0</v>
      </c>
      <c r="AA398" s="88">
        <v>0</v>
      </c>
      <c r="AB398" s="88">
        <v>0</v>
      </c>
      <c r="AC398" s="89">
        <v>0</v>
      </c>
      <c r="AD398" s="88">
        <v>0</v>
      </c>
      <c r="AE398" s="88">
        <v>0</v>
      </c>
      <c r="AF398" s="88">
        <v>0</v>
      </c>
      <c r="AG398" s="88">
        <v>0</v>
      </c>
      <c r="AH398" s="88">
        <v>0</v>
      </c>
      <c r="AI398" s="90">
        <f t="shared" ref="AI398:AI417" si="232">SUM(V398:AC398)</f>
        <v>0</v>
      </c>
      <c r="AS398"/>
    </row>
    <row r="399" spans="1:45" ht="15">
      <c r="A399" s="9" t="s">
        <v>10</v>
      </c>
      <c r="B399" s="45">
        <v>0</v>
      </c>
      <c r="C399" s="45">
        <v>0</v>
      </c>
      <c r="D399" s="45">
        <v>0</v>
      </c>
      <c r="E399" s="45">
        <v>0</v>
      </c>
      <c r="F399" s="400"/>
      <c r="G399" s="45">
        <v>0</v>
      </c>
      <c r="H399" s="54">
        <v>0</v>
      </c>
      <c r="I399" s="44">
        <f t="shared" si="230"/>
        <v>0</v>
      </c>
      <c r="J399" s="5"/>
      <c r="K399" s="21" t="s">
        <v>10</v>
      </c>
      <c r="L399" s="45">
        <v>0</v>
      </c>
      <c r="M399" s="45">
        <v>0</v>
      </c>
      <c r="N399" s="45">
        <v>0</v>
      </c>
      <c r="O399" s="45">
        <v>0</v>
      </c>
      <c r="P399" s="45">
        <v>0</v>
      </c>
      <c r="Q399" s="45">
        <v>0</v>
      </c>
      <c r="R399" s="46">
        <v>0</v>
      </c>
      <c r="S399" s="47">
        <f t="shared" si="231"/>
        <v>0</v>
      </c>
      <c r="U399" s="31" t="s">
        <v>10</v>
      </c>
      <c r="V399" s="84">
        <v>0</v>
      </c>
      <c r="W399" s="84">
        <v>0</v>
      </c>
      <c r="X399" s="84">
        <v>0</v>
      </c>
      <c r="Y399" s="84">
        <v>0</v>
      </c>
      <c r="Z399" s="84">
        <v>0</v>
      </c>
      <c r="AA399" s="84">
        <v>0</v>
      </c>
      <c r="AB399" s="84">
        <v>0</v>
      </c>
      <c r="AC399" s="85">
        <v>0</v>
      </c>
      <c r="AD399" s="86">
        <v>0</v>
      </c>
      <c r="AE399" s="86">
        <v>0</v>
      </c>
      <c r="AF399" s="86">
        <v>0</v>
      </c>
      <c r="AG399" s="86">
        <v>0</v>
      </c>
      <c r="AH399" s="86">
        <v>0</v>
      </c>
      <c r="AI399" s="87">
        <f t="shared" si="232"/>
        <v>0</v>
      </c>
      <c r="AS399"/>
    </row>
    <row r="400" spans="1:45" ht="15">
      <c r="A400" s="8" t="s">
        <v>53</v>
      </c>
      <c r="B400" s="48">
        <v>0</v>
      </c>
      <c r="C400" s="48">
        <v>0</v>
      </c>
      <c r="D400" s="48">
        <v>0</v>
      </c>
      <c r="E400" s="48">
        <v>0</v>
      </c>
      <c r="F400" s="400"/>
      <c r="G400" s="48">
        <v>0</v>
      </c>
      <c r="H400" s="49">
        <v>0</v>
      </c>
      <c r="I400" s="50">
        <f t="shared" si="230"/>
        <v>0</v>
      </c>
      <c r="J400" s="5"/>
      <c r="K400" s="20" t="s">
        <v>53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2">
        <v>0</v>
      </c>
      <c r="S400" s="53">
        <f t="shared" si="231"/>
        <v>0</v>
      </c>
      <c r="U400" s="30" t="s">
        <v>53</v>
      </c>
      <c r="V400" s="88">
        <v>0</v>
      </c>
      <c r="W400" s="88">
        <v>0</v>
      </c>
      <c r="X400" s="88">
        <v>0</v>
      </c>
      <c r="Y400" s="88">
        <v>0</v>
      </c>
      <c r="Z400" s="88">
        <v>0</v>
      </c>
      <c r="AA400" s="88">
        <v>0</v>
      </c>
      <c r="AB400" s="88">
        <v>0</v>
      </c>
      <c r="AC400" s="89">
        <v>0</v>
      </c>
      <c r="AD400" s="88">
        <v>0</v>
      </c>
      <c r="AE400" s="88">
        <v>0</v>
      </c>
      <c r="AF400" s="88">
        <v>0</v>
      </c>
      <c r="AG400" s="88">
        <v>0</v>
      </c>
      <c r="AH400" s="88">
        <v>0</v>
      </c>
      <c r="AI400" s="90">
        <f t="shared" si="232"/>
        <v>0</v>
      </c>
      <c r="AS400"/>
    </row>
    <row r="401" spans="1:45" ht="15">
      <c r="A401" s="9" t="s">
        <v>16</v>
      </c>
      <c r="B401" s="45">
        <v>54.772405971877319</v>
      </c>
      <c r="C401" s="45">
        <v>23.881221086081698</v>
      </c>
      <c r="D401" s="45">
        <v>0</v>
      </c>
      <c r="E401" s="45">
        <v>0</v>
      </c>
      <c r="F401" s="400"/>
      <c r="G401" s="45">
        <v>0</v>
      </c>
      <c r="H401" s="54">
        <v>0</v>
      </c>
      <c r="I401" s="44">
        <f t="shared" si="230"/>
        <v>78.653627057959014</v>
      </c>
      <c r="J401" s="5"/>
      <c r="K401" s="21" t="s">
        <v>16</v>
      </c>
      <c r="L401" s="45">
        <v>54.772405971877319</v>
      </c>
      <c r="M401" s="45">
        <v>23.881221086081698</v>
      </c>
      <c r="N401" s="45">
        <v>0</v>
      </c>
      <c r="O401" s="45">
        <v>0</v>
      </c>
      <c r="P401" s="45">
        <v>0</v>
      </c>
      <c r="Q401" s="45">
        <v>0</v>
      </c>
      <c r="R401" s="46">
        <v>0</v>
      </c>
      <c r="S401" s="47">
        <f t="shared" si="231"/>
        <v>78.653627057959014</v>
      </c>
      <c r="U401" s="31" t="s">
        <v>16</v>
      </c>
      <c r="V401" s="84">
        <v>54.772405971877319</v>
      </c>
      <c r="W401" s="84">
        <v>0</v>
      </c>
      <c r="X401" s="84">
        <v>0</v>
      </c>
      <c r="Y401" s="84">
        <v>23.881221086081698</v>
      </c>
      <c r="Z401" s="84">
        <v>0</v>
      </c>
      <c r="AA401" s="84">
        <v>0</v>
      </c>
      <c r="AB401" s="84">
        <v>0</v>
      </c>
      <c r="AC401" s="85">
        <v>0</v>
      </c>
      <c r="AD401" s="86">
        <v>0</v>
      </c>
      <c r="AE401" s="86">
        <v>0</v>
      </c>
      <c r="AF401" s="86">
        <v>0</v>
      </c>
      <c r="AG401" s="86">
        <v>0</v>
      </c>
      <c r="AH401" s="86">
        <v>0</v>
      </c>
      <c r="AI401" s="87">
        <f t="shared" si="232"/>
        <v>78.653627057959014</v>
      </c>
      <c r="AS401"/>
    </row>
    <row r="402" spans="1:45" ht="15">
      <c r="A402" s="8" t="s">
        <v>65</v>
      </c>
      <c r="B402" s="48">
        <v>20.397351095171587</v>
      </c>
      <c r="C402" s="48">
        <v>12.876203490701164</v>
      </c>
      <c r="D402" s="48">
        <v>3.1032549475547917</v>
      </c>
      <c r="E402" s="48">
        <v>0</v>
      </c>
      <c r="F402" s="400"/>
      <c r="G402" s="48">
        <v>0</v>
      </c>
      <c r="H402" s="49">
        <v>0</v>
      </c>
      <c r="I402" s="50">
        <f t="shared" si="230"/>
        <v>36.376809533427547</v>
      </c>
      <c r="J402" s="5"/>
      <c r="K402" s="20" t="s">
        <v>65</v>
      </c>
      <c r="L402" s="51">
        <v>20.397351095171587</v>
      </c>
      <c r="M402" s="51">
        <v>12.876203490701164</v>
      </c>
      <c r="N402" s="51">
        <v>3.1032549475547917</v>
      </c>
      <c r="O402" s="51">
        <v>0</v>
      </c>
      <c r="P402" s="51">
        <v>0</v>
      </c>
      <c r="Q402" s="51">
        <v>0</v>
      </c>
      <c r="R402" s="52">
        <v>0</v>
      </c>
      <c r="S402" s="53">
        <f t="shared" si="231"/>
        <v>36.376809533427547</v>
      </c>
      <c r="U402" s="30" t="s">
        <v>54</v>
      </c>
      <c r="V402" s="88">
        <v>20.397351095171587</v>
      </c>
      <c r="W402" s="88">
        <v>0</v>
      </c>
      <c r="X402" s="88">
        <v>0</v>
      </c>
      <c r="Y402" s="88">
        <v>12.876203490701164</v>
      </c>
      <c r="Z402" s="88">
        <v>3.1032549475547917</v>
      </c>
      <c r="AA402" s="88">
        <v>0</v>
      </c>
      <c r="AB402" s="88">
        <v>0</v>
      </c>
      <c r="AC402" s="89">
        <v>0</v>
      </c>
      <c r="AD402" s="88">
        <v>0</v>
      </c>
      <c r="AE402" s="88">
        <v>0</v>
      </c>
      <c r="AF402" s="88">
        <v>0</v>
      </c>
      <c r="AG402" s="88">
        <v>0</v>
      </c>
      <c r="AH402" s="88">
        <v>0</v>
      </c>
      <c r="AI402" s="90">
        <f t="shared" si="232"/>
        <v>36.376809533427547</v>
      </c>
      <c r="AS402"/>
    </row>
    <row r="403" spans="1:45" ht="15">
      <c r="A403" s="9" t="s">
        <v>55</v>
      </c>
      <c r="B403" s="45">
        <v>0</v>
      </c>
      <c r="C403" s="45">
        <v>0</v>
      </c>
      <c r="D403" s="45">
        <v>0</v>
      </c>
      <c r="E403" s="45">
        <v>0</v>
      </c>
      <c r="F403" s="400"/>
      <c r="G403" s="45">
        <v>0</v>
      </c>
      <c r="H403" s="54">
        <v>0</v>
      </c>
      <c r="I403" s="44">
        <f t="shared" si="230"/>
        <v>0</v>
      </c>
      <c r="J403" s="5"/>
      <c r="K403" s="21" t="s">
        <v>55</v>
      </c>
      <c r="L403" s="45">
        <v>0</v>
      </c>
      <c r="M403" s="45">
        <v>0</v>
      </c>
      <c r="N403" s="45">
        <v>0</v>
      </c>
      <c r="O403" s="45">
        <v>0</v>
      </c>
      <c r="P403" s="45">
        <v>33.04891656865928</v>
      </c>
      <c r="Q403" s="45">
        <v>0</v>
      </c>
      <c r="R403" s="46">
        <v>0</v>
      </c>
      <c r="S403" s="47">
        <f t="shared" si="231"/>
        <v>33.04891656865928</v>
      </c>
      <c r="U403" s="31" t="s">
        <v>55</v>
      </c>
      <c r="V403" s="84">
        <v>0</v>
      </c>
      <c r="W403" s="84">
        <v>0</v>
      </c>
      <c r="X403" s="84">
        <v>0</v>
      </c>
      <c r="Y403" s="84">
        <v>0</v>
      </c>
      <c r="Z403" s="84">
        <v>0</v>
      </c>
      <c r="AA403" s="84">
        <v>0</v>
      </c>
      <c r="AB403" s="84">
        <v>33.04891656865928</v>
      </c>
      <c r="AC403" s="85">
        <v>0</v>
      </c>
      <c r="AD403" s="84">
        <v>0</v>
      </c>
      <c r="AE403" s="84">
        <v>0</v>
      </c>
      <c r="AF403" s="84">
        <v>0</v>
      </c>
      <c r="AG403" s="84">
        <v>0</v>
      </c>
      <c r="AH403" s="84">
        <v>0</v>
      </c>
      <c r="AI403" s="87">
        <f t="shared" si="232"/>
        <v>33.04891656865928</v>
      </c>
      <c r="AS403"/>
    </row>
    <row r="404" spans="1:45" ht="15">
      <c r="A404" s="8" t="s">
        <v>12</v>
      </c>
      <c r="B404" s="48">
        <v>0</v>
      </c>
      <c r="C404" s="48">
        <v>0.49548527939973508</v>
      </c>
      <c r="D404" s="48">
        <v>0</v>
      </c>
      <c r="E404" s="48">
        <v>0</v>
      </c>
      <c r="F404" s="400"/>
      <c r="G404" s="48">
        <v>0</v>
      </c>
      <c r="H404" s="49">
        <v>0</v>
      </c>
      <c r="I404" s="50">
        <f t="shared" si="230"/>
        <v>0.49548527939973508</v>
      </c>
      <c r="J404" s="5"/>
      <c r="K404" s="20" t="s">
        <v>12</v>
      </c>
      <c r="L404" s="51">
        <v>0</v>
      </c>
      <c r="M404" s="51">
        <v>0.49548527939973508</v>
      </c>
      <c r="N404" s="51">
        <v>0</v>
      </c>
      <c r="O404" s="51">
        <v>0</v>
      </c>
      <c r="P404" s="51">
        <v>10.171884392468826</v>
      </c>
      <c r="Q404" s="51">
        <v>0</v>
      </c>
      <c r="R404" s="52">
        <v>0</v>
      </c>
      <c r="S404" s="53">
        <f t="shared" si="231"/>
        <v>10.667369671868562</v>
      </c>
      <c r="U404" s="30" t="s">
        <v>12</v>
      </c>
      <c r="V404" s="88">
        <v>0</v>
      </c>
      <c r="W404" s="88">
        <v>0</v>
      </c>
      <c r="X404" s="88">
        <v>0</v>
      </c>
      <c r="Y404" s="88">
        <v>0.49548527939973508</v>
      </c>
      <c r="Z404" s="88">
        <v>0</v>
      </c>
      <c r="AA404" s="88">
        <v>0</v>
      </c>
      <c r="AB404" s="88">
        <v>10.171884392468826</v>
      </c>
      <c r="AC404" s="89">
        <v>0</v>
      </c>
      <c r="AD404" s="88">
        <v>0</v>
      </c>
      <c r="AE404" s="88">
        <v>0</v>
      </c>
      <c r="AF404" s="88">
        <v>0</v>
      </c>
      <c r="AG404" s="88">
        <v>0</v>
      </c>
      <c r="AH404" s="88">
        <v>0</v>
      </c>
      <c r="AI404" s="90">
        <f t="shared" si="232"/>
        <v>10.667369671868562</v>
      </c>
      <c r="AS404"/>
    </row>
    <row r="405" spans="1:45" ht="15">
      <c r="A405" s="9" t="s">
        <v>56</v>
      </c>
      <c r="B405" s="45">
        <v>0</v>
      </c>
      <c r="C405" s="45">
        <v>0</v>
      </c>
      <c r="D405" s="45">
        <v>0</v>
      </c>
      <c r="E405" s="45">
        <v>0</v>
      </c>
      <c r="F405" s="400"/>
      <c r="G405" s="45">
        <v>0</v>
      </c>
      <c r="H405" s="54">
        <v>0</v>
      </c>
      <c r="I405" s="44">
        <f t="shared" si="230"/>
        <v>0</v>
      </c>
      <c r="J405" s="5"/>
      <c r="K405" s="21" t="s">
        <v>56</v>
      </c>
      <c r="L405" s="45">
        <v>0</v>
      </c>
      <c r="M405" s="45">
        <v>0</v>
      </c>
      <c r="N405" s="45">
        <v>0</v>
      </c>
      <c r="O405" s="45">
        <v>0</v>
      </c>
      <c r="P405" s="45">
        <v>0</v>
      </c>
      <c r="Q405" s="45">
        <v>0</v>
      </c>
      <c r="R405" s="46">
        <v>0</v>
      </c>
      <c r="S405" s="47">
        <f t="shared" si="231"/>
        <v>0</v>
      </c>
      <c r="U405" s="31" t="s">
        <v>56</v>
      </c>
      <c r="V405" s="84">
        <v>0</v>
      </c>
      <c r="W405" s="84">
        <v>0</v>
      </c>
      <c r="X405" s="84">
        <v>0</v>
      </c>
      <c r="Y405" s="84">
        <v>0</v>
      </c>
      <c r="Z405" s="84">
        <v>0</v>
      </c>
      <c r="AA405" s="84">
        <v>0</v>
      </c>
      <c r="AB405" s="84">
        <v>0</v>
      </c>
      <c r="AC405" s="85">
        <v>0</v>
      </c>
      <c r="AD405" s="84">
        <v>0</v>
      </c>
      <c r="AE405" s="84">
        <v>0</v>
      </c>
      <c r="AF405" s="84">
        <v>0</v>
      </c>
      <c r="AG405" s="84">
        <v>0</v>
      </c>
      <c r="AH405" s="84">
        <v>0</v>
      </c>
      <c r="AI405" s="87">
        <f t="shared" si="232"/>
        <v>0</v>
      </c>
      <c r="AS405"/>
    </row>
    <row r="406" spans="1:45" ht="15">
      <c r="A406" s="8" t="s">
        <v>17</v>
      </c>
      <c r="B406" s="48">
        <v>0</v>
      </c>
      <c r="C406" s="48">
        <v>0</v>
      </c>
      <c r="D406" s="48">
        <v>4.8092672346887557</v>
      </c>
      <c r="E406" s="48">
        <v>0</v>
      </c>
      <c r="F406" s="400"/>
      <c r="G406" s="48">
        <v>0</v>
      </c>
      <c r="H406" s="49">
        <v>0</v>
      </c>
      <c r="I406" s="50">
        <f t="shared" si="230"/>
        <v>4.8092672346887557</v>
      </c>
      <c r="J406" s="5"/>
      <c r="K406" s="20" t="s">
        <v>17</v>
      </c>
      <c r="L406" s="51">
        <v>0</v>
      </c>
      <c r="M406" s="51">
        <v>0</v>
      </c>
      <c r="N406" s="51">
        <v>4.8092672346887557</v>
      </c>
      <c r="O406" s="51">
        <v>0</v>
      </c>
      <c r="P406" s="51">
        <v>0</v>
      </c>
      <c r="Q406" s="51">
        <v>0</v>
      </c>
      <c r="R406" s="52">
        <v>0</v>
      </c>
      <c r="S406" s="53">
        <f t="shared" si="231"/>
        <v>4.8092672346887557</v>
      </c>
      <c r="U406" s="30" t="s">
        <v>17</v>
      </c>
      <c r="V406" s="88">
        <v>0</v>
      </c>
      <c r="W406" s="88">
        <v>0</v>
      </c>
      <c r="X406" s="88">
        <v>0</v>
      </c>
      <c r="Y406" s="88">
        <v>0</v>
      </c>
      <c r="Z406" s="88">
        <v>4.8092672346887557</v>
      </c>
      <c r="AA406" s="88">
        <v>0</v>
      </c>
      <c r="AB406" s="88">
        <v>0</v>
      </c>
      <c r="AC406" s="89">
        <v>0</v>
      </c>
      <c r="AD406" s="88">
        <v>0</v>
      </c>
      <c r="AE406" s="88">
        <v>0</v>
      </c>
      <c r="AF406" s="88">
        <v>0</v>
      </c>
      <c r="AG406" s="88">
        <v>0</v>
      </c>
      <c r="AH406" s="88">
        <v>0</v>
      </c>
      <c r="AI406" s="90">
        <f t="shared" si="232"/>
        <v>4.8092672346887557</v>
      </c>
      <c r="AS406"/>
    </row>
    <row r="407" spans="1:45" ht="15">
      <c r="A407" s="9" t="s">
        <v>141</v>
      </c>
      <c r="B407" s="45">
        <v>76.825937298539074</v>
      </c>
      <c r="C407" s="45">
        <v>567.45368637933768</v>
      </c>
      <c r="D407" s="45">
        <v>224.21997982241177</v>
      </c>
      <c r="E407" s="45">
        <v>0</v>
      </c>
      <c r="F407" s="400"/>
      <c r="G407" s="45">
        <v>0</v>
      </c>
      <c r="H407" s="54">
        <v>0</v>
      </c>
      <c r="I407" s="44">
        <f t="shared" si="230"/>
        <v>868.49960350028857</v>
      </c>
      <c r="J407" s="5"/>
      <c r="K407" s="21" t="s">
        <v>141</v>
      </c>
      <c r="L407" s="45">
        <v>76.825937298539074</v>
      </c>
      <c r="M407" s="45">
        <v>567.45368637933768</v>
      </c>
      <c r="N407" s="45">
        <v>224.21997982241177</v>
      </c>
      <c r="O407" s="45">
        <v>0</v>
      </c>
      <c r="P407" s="45">
        <v>0</v>
      </c>
      <c r="Q407" s="45">
        <v>0</v>
      </c>
      <c r="R407" s="46">
        <v>0</v>
      </c>
      <c r="S407" s="47">
        <f t="shared" si="231"/>
        <v>868.49960350028857</v>
      </c>
      <c r="U407" s="31" t="s">
        <v>141</v>
      </c>
      <c r="V407" s="84">
        <v>76.825937298539074</v>
      </c>
      <c r="W407" s="84">
        <v>0</v>
      </c>
      <c r="X407" s="84">
        <v>0</v>
      </c>
      <c r="Y407" s="84">
        <v>567.45368637933768</v>
      </c>
      <c r="Z407" s="84">
        <v>97.198665333200353</v>
      </c>
      <c r="AA407" s="84">
        <v>0</v>
      </c>
      <c r="AB407" s="84">
        <v>0</v>
      </c>
      <c r="AC407" s="85">
        <v>127.02131448921142</v>
      </c>
      <c r="AD407" s="84">
        <v>0</v>
      </c>
      <c r="AE407" s="84">
        <v>0</v>
      </c>
      <c r="AF407" s="84">
        <v>0</v>
      </c>
      <c r="AG407" s="84">
        <v>127.02131448921142</v>
      </c>
      <c r="AH407" s="84">
        <v>0</v>
      </c>
      <c r="AI407" s="87">
        <f t="shared" si="232"/>
        <v>868.49960350028846</v>
      </c>
      <c r="AS407"/>
    </row>
    <row r="408" spans="1:45" ht="15">
      <c r="A408" s="8" t="s">
        <v>25</v>
      </c>
      <c r="B408" s="48">
        <v>67.885022040241751</v>
      </c>
      <c r="C408" s="48">
        <v>1.6591879402561094</v>
      </c>
      <c r="D408" s="48">
        <v>13.37226470896888</v>
      </c>
      <c r="E408" s="48">
        <v>496.52591811075183</v>
      </c>
      <c r="F408" s="400"/>
      <c r="G408" s="48">
        <v>69.115843932048207</v>
      </c>
      <c r="H408" s="49">
        <v>0</v>
      </c>
      <c r="I408" s="50">
        <f t="shared" si="230"/>
        <v>648.55823673226678</v>
      </c>
      <c r="J408" s="5"/>
      <c r="K408" s="20" t="s">
        <v>25</v>
      </c>
      <c r="L408" s="51">
        <v>67.885022040241751</v>
      </c>
      <c r="M408" s="51">
        <v>1.6591879402561094</v>
      </c>
      <c r="N408" s="51">
        <v>13.37226470896888</v>
      </c>
      <c r="O408" s="51">
        <v>496.52591811075183</v>
      </c>
      <c r="P408" s="51">
        <v>0.12145309006862449</v>
      </c>
      <c r="Q408" s="51">
        <v>69.115843932048207</v>
      </c>
      <c r="R408" s="52">
        <v>0</v>
      </c>
      <c r="S408" s="53">
        <f t="shared" si="231"/>
        <v>648.67968982233538</v>
      </c>
      <c r="U408" s="30" t="s">
        <v>25</v>
      </c>
      <c r="V408" s="88">
        <v>0</v>
      </c>
      <c r="W408" s="88">
        <v>52.398528277171621</v>
      </c>
      <c r="X408" s="88">
        <v>69.115843932048207</v>
      </c>
      <c r="Y408" s="88">
        <v>1.6591879402561094</v>
      </c>
      <c r="Z408" s="88">
        <v>13.37226470896888</v>
      </c>
      <c r="AA408" s="88">
        <v>476.28289434382657</v>
      </c>
      <c r="AB408" s="88">
        <v>0.12145309006862449</v>
      </c>
      <c r="AC408" s="89">
        <v>35.729517529995377</v>
      </c>
      <c r="AD408" s="88">
        <v>15.486493763070127</v>
      </c>
      <c r="AE408" s="88">
        <v>20.243023766925237</v>
      </c>
      <c r="AF408" s="88">
        <v>0</v>
      </c>
      <c r="AG408" s="88">
        <v>0</v>
      </c>
      <c r="AH408" s="88">
        <v>0</v>
      </c>
      <c r="AI408" s="90">
        <f t="shared" si="232"/>
        <v>648.67968982233538</v>
      </c>
      <c r="AS408"/>
    </row>
    <row r="409" spans="1:45" ht="15">
      <c r="A409" s="9" t="s">
        <v>24</v>
      </c>
      <c r="B409" s="45">
        <v>4.1230069445402471</v>
      </c>
      <c r="C409" s="45">
        <v>0</v>
      </c>
      <c r="D409" s="45">
        <v>0</v>
      </c>
      <c r="E409" s="45">
        <v>0</v>
      </c>
      <c r="F409" s="400"/>
      <c r="G409" s="45">
        <v>0</v>
      </c>
      <c r="H409" s="54">
        <v>0</v>
      </c>
      <c r="I409" s="44">
        <f t="shared" si="230"/>
        <v>4.1230069445402471</v>
      </c>
      <c r="J409" s="5"/>
      <c r="K409" s="21" t="s">
        <v>24</v>
      </c>
      <c r="L409" s="45">
        <v>4.1230069445402471</v>
      </c>
      <c r="M409" s="45">
        <v>0</v>
      </c>
      <c r="N409" s="45">
        <v>0</v>
      </c>
      <c r="O409" s="45">
        <v>0</v>
      </c>
      <c r="P409" s="45">
        <v>0</v>
      </c>
      <c r="Q409" s="45">
        <v>0</v>
      </c>
      <c r="R409" s="46">
        <v>0</v>
      </c>
      <c r="S409" s="47">
        <f t="shared" si="231"/>
        <v>4.1230069445402471</v>
      </c>
      <c r="U409" s="31" t="s">
        <v>24</v>
      </c>
      <c r="V409" s="84">
        <v>4.1230069445402471</v>
      </c>
      <c r="W409" s="84">
        <v>0</v>
      </c>
      <c r="X409" s="84">
        <v>0</v>
      </c>
      <c r="Y409" s="84">
        <v>0</v>
      </c>
      <c r="Z409" s="84">
        <v>0</v>
      </c>
      <c r="AA409" s="84">
        <v>0</v>
      </c>
      <c r="AB409" s="84">
        <v>0</v>
      </c>
      <c r="AC409" s="85">
        <v>0</v>
      </c>
      <c r="AD409" s="84">
        <v>0</v>
      </c>
      <c r="AE409" s="84">
        <v>0</v>
      </c>
      <c r="AF409" s="84">
        <v>0</v>
      </c>
      <c r="AG409" s="84">
        <v>0</v>
      </c>
      <c r="AH409" s="84">
        <v>0</v>
      </c>
      <c r="AI409" s="87">
        <f t="shared" si="232"/>
        <v>4.1230069445402471</v>
      </c>
      <c r="AS409"/>
    </row>
    <row r="410" spans="1:45" ht="15">
      <c r="A410" s="8" t="s">
        <v>57</v>
      </c>
      <c r="B410" s="48">
        <v>0.78899056268707457</v>
      </c>
      <c r="C410" s="48">
        <v>0</v>
      </c>
      <c r="D410" s="48">
        <v>0</v>
      </c>
      <c r="E410" s="48">
        <v>0</v>
      </c>
      <c r="F410" s="400"/>
      <c r="G410" s="48">
        <v>0</v>
      </c>
      <c r="H410" s="49">
        <v>0</v>
      </c>
      <c r="I410" s="50">
        <f t="shared" si="230"/>
        <v>0.78899056268707457</v>
      </c>
      <c r="J410" s="5"/>
      <c r="K410" s="20" t="s">
        <v>57</v>
      </c>
      <c r="L410" s="51">
        <v>0.78899056268707457</v>
      </c>
      <c r="M410" s="51">
        <v>0</v>
      </c>
      <c r="N410" s="51">
        <v>0</v>
      </c>
      <c r="O410" s="51">
        <v>0</v>
      </c>
      <c r="P410" s="51">
        <v>0</v>
      </c>
      <c r="Q410" s="51">
        <v>0</v>
      </c>
      <c r="R410" s="52">
        <v>0</v>
      </c>
      <c r="S410" s="53">
        <f t="shared" si="231"/>
        <v>0.78899056268707457</v>
      </c>
      <c r="U410" s="30" t="s">
        <v>57</v>
      </c>
      <c r="V410" s="88">
        <v>0.78899056268707457</v>
      </c>
      <c r="W410" s="88">
        <v>0</v>
      </c>
      <c r="X410" s="88">
        <v>0</v>
      </c>
      <c r="Y410" s="88">
        <v>0</v>
      </c>
      <c r="Z410" s="88">
        <v>0</v>
      </c>
      <c r="AA410" s="88">
        <v>0</v>
      </c>
      <c r="AB410" s="88">
        <v>0</v>
      </c>
      <c r="AC410" s="89">
        <v>0</v>
      </c>
      <c r="AD410" s="88">
        <v>0</v>
      </c>
      <c r="AE410" s="88">
        <v>0</v>
      </c>
      <c r="AF410" s="88">
        <v>0</v>
      </c>
      <c r="AG410" s="88">
        <v>0</v>
      </c>
      <c r="AH410" s="88">
        <v>0</v>
      </c>
      <c r="AI410" s="90">
        <f t="shared" si="232"/>
        <v>0.78899056268707457</v>
      </c>
      <c r="AS410"/>
    </row>
    <row r="411" spans="1:45" ht="15">
      <c r="A411" s="9" t="s">
        <v>22</v>
      </c>
      <c r="B411" s="45">
        <v>0.78220169533536521</v>
      </c>
      <c r="C411" s="45">
        <v>0</v>
      </c>
      <c r="D411" s="45">
        <v>0</v>
      </c>
      <c r="E411" s="45">
        <v>0</v>
      </c>
      <c r="F411" s="400"/>
      <c r="G411" s="45">
        <v>0</v>
      </c>
      <c r="H411" s="54">
        <v>0</v>
      </c>
      <c r="I411" s="44">
        <f t="shared" si="230"/>
        <v>0.78220169533536521</v>
      </c>
      <c r="J411" s="5"/>
      <c r="K411" s="21" t="s">
        <v>22</v>
      </c>
      <c r="L411" s="45">
        <v>0.78220169533536521</v>
      </c>
      <c r="M411" s="45">
        <v>0</v>
      </c>
      <c r="N411" s="45">
        <v>0</v>
      </c>
      <c r="O411" s="45">
        <v>0</v>
      </c>
      <c r="P411" s="45">
        <v>0.15458844159374158</v>
      </c>
      <c r="Q411" s="45">
        <v>0</v>
      </c>
      <c r="R411" s="46">
        <v>0</v>
      </c>
      <c r="S411" s="47">
        <f t="shared" si="231"/>
        <v>0.93679013692910673</v>
      </c>
      <c r="U411" s="31" t="s">
        <v>22</v>
      </c>
      <c r="V411" s="84">
        <v>0</v>
      </c>
      <c r="W411" s="84">
        <v>0</v>
      </c>
      <c r="X411" s="84">
        <v>0</v>
      </c>
      <c r="Y411" s="84">
        <v>0</v>
      </c>
      <c r="Z411" s="84">
        <v>0</v>
      </c>
      <c r="AA411" s="84">
        <v>0</v>
      </c>
      <c r="AB411" s="84">
        <v>0.15458844159374158</v>
      </c>
      <c r="AC411" s="85">
        <v>0.78220169533536521</v>
      </c>
      <c r="AD411" s="84">
        <v>0.78220169533536521</v>
      </c>
      <c r="AE411" s="84">
        <v>0</v>
      </c>
      <c r="AF411" s="84">
        <v>0</v>
      </c>
      <c r="AG411" s="84">
        <v>0</v>
      </c>
      <c r="AH411" s="84">
        <v>0</v>
      </c>
      <c r="AI411" s="87">
        <f t="shared" si="232"/>
        <v>0.93679013692910673</v>
      </c>
      <c r="AS411"/>
    </row>
    <row r="412" spans="1:45" ht="15">
      <c r="A412" s="8" t="s">
        <v>21</v>
      </c>
      <c r="B412" s="48">
        <v>0</v>
      </c>
      <c r="C412" s="48">
        <v>0</v>
      </c>
      <c r="D412" s="48">
        <v>0</v>
      </c>
      <c r="E412" s="48">
        <v>0</v>
      </c>
      <c r="F412" s="400"/>
      <c r="G412" s="48">
        <v>0</v>
      </c>
      <c r="H412" s="49">
        <v>0</v>
      </c>
      <c r="I412" s="50">
        <f t="shared" si="230"/>
        <v>0</v>
      </c>
      <c r="J412" s="5"/>
      <c r="K412" s="20" t="s">
        <v>21</v>
      </c>
      <c r="L412" s="51">
        <v>0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2">
        <v>0</v>
      </c>
      <c r="S412" s="53">
        <f t="shared" si="231"/>
        <v>0</v>
      </c>
      <c r="U412" s="30" t="s">
        <v>58</v>
      </c>
      <c r="V412" s="88">
        <v>0</v>
      </c>
      <c r="W412" s="88">
        <v>0</v>
      </c>
      <c r="X412" s="88">
        <v>0</v>
      </c>
      <c r="Y412" s="88">
        <v>0</v>
      </c>
      <c r="Z412" s="88">
        <v>0</v>
      </c>
      <c r="AA412" s="88">
        <v>0</v>
      </c>
      <c r="AB412" s="88">
        <v>0</v>
      </c>
      <c r="AC412" s="89">
        <v>0</v>
      </c>
      <c r="AD412" s="88">
        <v>0</v>
      </c>
      <c r="AE412" s="88">
        <v>0</v>
      </c>
      <c r="AF412" s="88">
        <v>0</v>
      </c>
      <c r="AG412" s="88">
        <v>0</v>
      </c>
      <c r="AH412" s="88">
        <v>0</v>
      </c>
      <c r="AI412" s="90">
        <f t="shared" si="232"/>
        <v>0</v>
      </c>
      <c r="AS412"/>
    </row>
    <row r="413" spans="1:45" ht="15">
      <c r="A413" s="10" t="s">
        <v>61</v>
      </c>
      <c r="B413" s="45">
        <v>0</v>
      </c>
      <c r="C413" s="45">
        <v>0</v>
      </c>
      <c r="D413" s="45">
        <v>0</v>
      </c>
      <c r="E413" s="45">
        <v>0</v>
      </c>
      <c r="F413" s="400"/>
      <c r="G413" s="45">
        <v>0</v>
      </c>
      <c r="H413" s="54">
        <v>0</v>
      </c>
      <c r="I413" s="44">
        <f t="shared" si="230"/>
        <v>0</v>
      </c>
      <c r="J413" s="5"/>
      <c r="K413" s="22" t="s">
        <v>61</v>
      </c>
      <c r="L413" s="45">
        <v>0</v>
      </c>
      <c r="M413" s="45">
        <v>0</v>
      </c>
      <c r="N413" s="45">
        <v>0</v>
      </c>
      <c r="O413" s="45">
        <v>0</v>
      </c>
      <c r="P413" s="45">
        <v>0</v>
      </c>
      <c r="Q413" s="45">
        <v>0</v>
      </c>
      <c r="R413" s="46">
        <v>0</v>
      </c>
      <c r="S413" s="47">
        <f t="shared" si="231"/>
        <v>0</v>
      </c>
      <c r="U413" s="32" t="s">
        <v>59</v>
      </c>
      <c r="V413" s="84">
        <v>0</v>
      </c>
      <c r="W413" s="84">
        <v>0</v>
      </c>
      <c r="X413" s="84">
        <v>0</v>
      </c>
      <c r="Y413" s="84">
        <v>0</v>
      </c>
      <c r="Z413" s="84">
        <v>0</v>
      </c>
      <c r="AA413" s="84">
        <v>0</v>
      </c>
      <c r="AB413" s="84">
        <v>0</v>
      </c>
      <c r="AC413" s="85">
        <v>0</v>
      </c>
      <c r="AD413" s="86">
        <v>0</v>
      </c>
      <c r="AE413" s="86">
        <v>0</v>
      </c>
      <c r="AF413" s="86">
        <v>0</v>
      </c>
      <c r="AG413" s="86">
        <v>0</v>
      </c>
      <c r="AH413" s="86">
        <v>0</v>
      </c>
      <c r="AI413" s="87">
        <f t="shared" si="232"/>
        <v>0</v>
      </c>
      <c r="AS413"/>
    </row>
    <row r="414" spans="1:45">
      <c r="A414" s="11" t="s">
        <v>23</v>
      </c>
      <c r="B414" s="55">
        <v>0</v>
      </c>
      <c r="C414" s="55">
        <v>0</v>
      </c>
      <c r="D414" s="55">
        <v>0</v>
      </c>
      <c r="E414" s="55">
        <v>0</v>
      </c>
      <c r="F414" s="400"/>
      <c r="G414" s="55">
        <v>0</v>
      </c>
      <c r="H414" s="56">
        <v>0</v>
      </c>
      <c r="I414" s="57">
        <f t="shared" si="230"/>
        <v>0</v>
      </c>
      <c r="J414" s="5"/>
      <c r="K414" s="23" t="s">
        <v>23</v>
      </c>
      <c r="L414" s="58">
        <v>0</v>
      </c>
      <c r="M414" s="58">
        <v>0</v>
      </c>
      <c r="N414" s="58">
        <v>0</v>
      </c>
      <c r="O414" s="58">
        <v>0</v>
      </c>
      <c r="P414" s="58">
        <v>0</v>
      </c>
      <c r="Q414" s="58">
        <v>0</v>
      </c>
      <c r="R414" s="59">
        <v>0</v>
      </c>
      <c r="S414" s="60">
        <f t="shared" si="231"/>
        <v>0</v>
      </c>
      <c r="U414" s="33" t="s">
        <v>62</v>
      </c>
      <c r="V414" s="91">
        <v>0</v>
      </c>
      <c r="W414" s="91">
        <v>0</v>
      </c>
      <c r="X414" s="91">
        <v>0</v>
      </c>
      <c r="Y414" s="91">
        <v>0</v>
      </c>
      <c r="Z414" s="91">
        <v>0</v>
      </c>
      <c r="AA414" s="91">
        <v>0</v>
      </c>
      <c r="AB414" s="91">
        <v>0</v>
      </c>
      <c r="AC414" s="91">
        <v>0</v>
      </c>
      <c r="AD414" s="91">
        <v>0</v>
      </c>
      <c r="AE414" s="91">
        <v>0</v>
      </c>
      <c r="AF414" s="91">
        <v>0</v>
      </c>
      <c r="AG414" s="91">
        <v>0</v>
      </c>
      <c r="AH414" s="92">
        <v>0</v>
      </c>
      <c r="AI414" s="93">
        <f t="shared" si="232"/>
        <v>0</v>
      </c>
      <c r="AS414"/>
    </row>
    <row r="415" spans="1:45">
      <c r="A415" s="12" t="s">
        <v>19</v>
      </c>
      <c r="B415" s="61">
        <v>0</v>
      </c>
      <c r="C415" s="61">
        <v>0</v>
      </c>
      <c r="D415" s="61">
        <v>0</v>
      </c>
      <c r="E415" s="61">
        <v>0</v>
      </c>
      <c r="F415" s="400"/>
      <c r="G415" s="61">
        <v>0</v>
      </c>
      <c r="H415" s="62">
        <v>0</v>
      </c>
      <c r="I415" s="63">
        <f t="shared" si="230"/>
        <v>0</v>
      </c>
      <c r="J415" s="5"/>
      <c r="K415" s="24" t="s">
        <v>19</v>
      </c>
      <c r="L415" s="61">
        <v>0</v>
      </c>
      <c r="M415" s="61">
        <v>0</v>
      </c>
      <c r="N415" s="61">
        <v>0</v>
      </c>
      <c r="O415" s="61">
        <v>0</v>
      </c>
      <c r="P415" s="61">
        <v>0</v>
      </c>
      <c r="Q415" s="61">
        <v>0</v>
      </c>
      <c r="R415" s="64">
        <v>0</v>
      </c>
      <c r="S415" s="65">
        <f t="shared" si="231"/>
        <v>0</v>
      </c>
      <c r="U415" s="34" t="s">
        <v>19</v>
      </c>
      <c r="V415" s="94">
        <v>0</v>
      </c>
      <c r="W415" s="94">
        <v>0</v>
      </c>
      <c r="X415" s="94">
        <v>0</v>
      </c>
      <c r="Y415" s="94">
        <v>0</v>
      </c>
      <c r="Z415" s="94">
        <v>0</v>
      </c>
      <c r="AA415" s="94">
        <v>0</v>
      </c>
      <c r="AB415" s="94">
        <v>0</v>
      </c>
      <c r="AC415" s="94">
        <v>0</v>
      </c>
      <c r="AD415" s="95">
        <v>0</v>
      </c>
      <c r="AE415" s="95">
        <v>0</v>
      </c>
      <c r="AF415" s="95">
        <v>0</v>
      </c>
      <c r="AG415" s="95">
        <v>0</v>
      </c>
      <c r="AH415" s="95">
        <v>0</v>
      </c>
      <c r="AI415" s="96">
        <f t="shared" si="232"/>
        <v>0</v>
      </c>
      <c r="AS415"/>
    </row>
    <row r="416" spans="1:45">
      <c r="A416" s="11" t="s">
        <v>20</v>
      </c>
      <c r="B416" s="55">
        <v>0</v>
      </c>
      <c r="C416" s="55">
        <v>0</v>
      </c>
      <c r="D416" s="55">
        <v>0</v>
      </c>
      <c r="E416" s="55">
        <v>0</v>
      </c>
      <c r="F416" s="400"/>
      <c r="G416" s="55">
        <v>0</v>
      </c>
      <c r="H416" s="56">
        <v>0</v>
      </c>
      <c r="I416" s="57">
        <f t="shared" si="230"/>
        <v>0</v>
      </c>
      <c r="J416" s="5"/>
      <c r="K416" s="23" t="s">
        <v>20</v>
      </c>
      <c r="L416" s="58">
        <v>0</v>
      </c>
      <c r="M416" s="58">
        <v>0</v>
      </c>
      <c r="N416" s="58">
        <v>0</v>
      </c>
      <c r="O416" s="58">
        <v>0</v>
      </c>
      <c r="P416" s="58">
        <v>0</v>
      </c>
      <c r="Q416" s="58">
        <v>0</v>
      </c>
      <c r="R416" s="59">
        <v>0</v>
      </c>
      <c r="S416" s="60">
        <f t="shared" si="231"/>
        <v>0</v>
      </c>
      <c r="U416" s="33" t="s">
        <v>20</v>
      </c>
      <c r="V416" s="91">
        <v>0</v>
      </c>
      <c r="W416" s="91">
        <v>0</v>
      </c>
      <c r="X416" s="91">
        <v>0</v>
      </c>
      <c r="Y416" s="91">
        <v>0</v>
      </c>
      <c r="Z416" s="91">
        <v>0</v>
      </c>
      <c r="AA416" s="91">
        <v>0</v>
      </c>
      <c r="AB416" s="91">
        <v>0</v>
      </c>
      <c r="AC416" s="91">
        <v>0</v>
      </c>
      <c r="AD416" s="91">
        <v>0</v>
      </c>
      <c r="AE416" s="91">
        <v>0</v>
      </c>
      <c r="AF416" s="91">
        <v>0</v>
      </c>
      <c r="AG416" s="91">
        <v>0</v>
      </c>
      <c r="AH416" s="92">
        <v>0</v>
      </c>
      <c r="AI416" s="93">
        <f t="shared" si="232"/>
        <v>0</v>
      </c>
      <c r="AS416"/>
    </row>
    <row r="417" spans="1:45" ht="15" thickBot="1">
      <c r="A417" s="13" t="s">
        <v>11</v>
      </c>
      <c r="B417" s="66">
        <v>0</v>
      </c>
      <c r="C417" s="66">
        <v>0</v>
      </c>
      <c r="D417" s="66">
        <v>0</v>
      </c>
      <c r="E417" s="66">
        <v>0</v>
      </c>
      <c r="F417" s="401"/>
      <c r="G417" s="66">
        <v>0</v>
      </c>
      <c r="H417" s="67">
        <v>0</v>
      </c>
      <c r="I417" s="68">
        <f t="shared" si="230"/>
        <v>0</v>
      </c>
      <c r="J417" s="5"/>
      <c r="K417" s="25" t="s">
        <v>11</v>
      </c>
      <c r="L417" s="66">
        <v>0</v>
      </c>
      <c r="M417" s="66">
        <v>0</v>
      </c>
      <c r="N417" s="66">
        <v>0</v>
      </c>
      <c r="O417" s="66">
        <v>0</v>
      </c>
      <c r="P417" s="66">
        <v>0</v>
      </c>
      <c r="Q417" s="66">
        <v>0</v>
      </c>
      <c r="R417" s="69">
        <v>0</v>
      </c>
      <c r="S417" s="70">
        <f t="shared" si="231"/>
        <v>0</v>
      </c>
      <c r="U417" s="34" t="s">
        <v>11</v>
      </c>
      <c r="V417" s="94">
        <v>0</v>
      </c>
      <c r="W417" s="94">
        <v>0</v>
      </c>
      <c r="X417" s="94">
        <v>0</v>
      </c>
      <c r="Y417" s="94">
        <v>0</v>
      </c>
      <c r="Z417" s="94">
        <v>0</v>
      </c>
      <c r="AA417" s="94">
        <v>0</v>
      </c>
      <c r="AB417" s="94">
        <v>0</v>
      </c>
      <c r="AC417" s="94">
        <v>0</v>
      </c>
      <c r="AD417" s="95">
        <v>0</v>
      </c>
      <c r="AE417" s="95">
        <v>0</v>
      </c>
      <c r="AF417" s="95">
        <v>0</v>
      </c>
      <c r="AG417" s="95">
        <v>0</v>
      </c>
      <c r="AH417" s="95">
        <v>0</v>
      </c>
      <c r="AI417" s="96">
        <f t="shared" si="232"/>
        <v>0</v>
      </c>
      <c r="AS417"/>
    </row>
    <row r="418" spans="1:45" ht="15">
      <c r="A418" s="14" t="s">
        <v>26</v>
      </c>
      <c r="B418" s="71">
        <f>SUM(B397:B413)</f>
        <v>225.57491560839242</v>
      </c>
      <c r="C418" s="71">
        <f t="shared" ref="C418:I418" si="233">SUM(C397:C413)</f>
        <v>606.3657841757763</v>
      </c>
      <c r="D418" s="71">
        <f t="shared" si="233"/>
        <v>245.50476671362421</v>
      </c>
      <c r="E418" s="71">
        <f t="shared" si="233"/>
        <v>496.52591811075183</v>
      </c>
      <c r="F418" s="71">
        <f t="shared" si="233"/>
        <v>0</v>
      </c>
      <c r="G418" s="71">
        <f t="shared" si="233"/>
        <v>69.115843932048207</v>
      </c>
      <c r="H418" s="72">
        <f t="shared" si="233"/>
        <v>0</v>
      </c>
      <c r="I418" s="44">
        <f t="shared" si="233"/>
        <v>1643.0872285405931</v>
      </c>
      <c r="J418" s="5"/>
      <c r="K418" s="26" t="s">
        <v>26</v>
      </c>
      <c r="L418" s="71">
        <f>SUM(L397:L413)</f>
        <v>225.57491560839242</v>
      </c>
      <c r="M418" s="71">
        <f t="shared" ref="M418:S418" si="234">SUM(M397:M413)</f>
        <v>606.3657841757763</v>
      </c>
      <c r="N418" s="71">
        <f t="shared" si="234"/>
        <v>245.50476671362421</v>
      </c>
      <c r="O418" s="71">
        <f t="shared" si="234"/>
        <v>496.52591811075183</v>
      </c>
      <c r="P418" s="71">
        <f t="shared" si="234"/>
        <v>43.496842492790478</v>
      </c>
      <c r="Q418" s="71">
        <f t="shared" si="234"/>
        <v>69.115843932048207</v>
      </c>
      <c r="R418" s="72">
        <f t="shared" si="234"/>
        <v>0</v>
      </c>
      <c r="S418" s="73">
        <f t="shared" si="234"/>
        <v>1686.5840710333837</v>
      </c>
      <c r="U418" s="35" t="s">
        <v>60</v>
      </c>
      <c r="V418" s="97">
        <f>SUM(V397:V413)</f>
        <v>156.90769187281529</v>
      </c>
      <c r="W418" s="97">
        <f t="shared" ref="W418:AH418" si="235">SUM(W397:W413)</f>
        <v>52.398528277171621</v>
      </c>
      <c r="X418" s="97">
        <f t="shared" si="235"/>
        <v>69.115843932048207</v>
      </c>
      <c r="Y418" s="97">
        <f t="shared" si="235"/>
        <v>606.3657841757763</v>
      </c>
      <c r="Z418" s="97">
        <f t="shared" si="235"/>
        <v>118.48345222441279</v>
      </c>
      <c r="AA418" s="97">
        <f t="shared" si="235"/>
        <v>476.28289434382657</v>
      </c>
      <c r="AB418" s="97">
        <f t="shared" si="235"/>
        <v>43.496842492790478</v>
      </c>
      <c r="AC418" s="97">
        <f t="shared" si="235"/>
        <v>163.53303371454217</v>
      </c>
      <c r="AD418" s="98">
        <f t="shared" si="235"/>
        <v>16.268695458405492</v>
      </c>
      <c r="AE418" s="98">
        <f t="shared" si="235"/>
        <v>20.243023766925237</v>
      </c>
      <c r="AF418" s="98">
        <f t="shared" si="235"/>
        <v>0</v>
      </c>
      <c r="AG418" s="98">
        <f t="shared" si="235"/>
        <v>127.02131448921142</v>
      </c>
      <c r="AH418" s="98">
        <f t="shared" si="235"/>
        <v>0</v>
      </c>
      <c r="AI418" s="99">
        <f>SUM(V418:AC418)</f>
        <v>1686.5840710333832</v>
      </c>
      <c r="AS418"/>
    </row>
    <row r="419" spans="1:45" s="2" customFormat="1" ht="15" thickBot="1">
      <c r="A419" s="15" t="s">
        <v>100</v>
      </c>
      <c r="B419" s="100">
        <f>IF($I418=0,"-",B418/$I418)</f>
        <v>0.13728724299607051</v>
      </c>
      <c r="C419" s="100">
        <f t="shared" ref="C419:H419" si="236">IF($I418=0,"-",C418/$I418)</f>
        <v>0.36904053153304384</v>
      </c>
      <c r="D419" s="100">
        <f t="shared" si="236"/>
        <v>0.14941675794758874</v>
      </c>
      <c r="E419" s="100">
        <f t="shared" si="236"/>
        <v>0.3021908450665588</v>
      </c>
      <c r="F419" s="100">
        <f t="shared" si="236"/>
        <v>0</v>
      </c>
      <c r="G419" s="100">
        <f t="shared" si="236"/>
        <v>4.2064622456738109E-2</v>
      </c>
      <c r="H419" s="101">
        <f t="shared" si="236"/>
        <v>0</v>
      </c>
      <c r="I419" s="102">
        <f>SUM(B419:H419)</f>
        <v>1</v>
      </c>
      <c r="J419"/>
      <c r="K419" s="27" t="s">
        <v>100</v>
      </c>
      <c r="L419" s="76">
        <f>IF($S418=0,"-",L418/$S418)</f>
        <v>0.13374661808004676</v>
      </c>
      <c r="M419" s="76">
        <f t="shared" ref="M419:R419" si="237">IF($S418=0,"-",M418/$S418)</f>
        <v>0.35952301138730136</v>
      </c>
      <c r="N419" s="76">
        <f t="shared" si="237"/>
        <v>0.1455633139966758</v>
      </c>
      <c r="O419" s="76">
        <f t="shared" si="237"/>
        <v>0.2943973719652922</v>
      </c>
      <c r="P419" s="76">
        <f t="shared" si="237"/>
        <v>2.5789904719152015E-2</v>
      </c>
      <c r="Q419" s="76">
        <f t="shared" si="237"/>
        <v>4.0979779851531728E-2</v>
      </c>
      <c r="R419" s="77">
        <f t="shared" si="237"/>
        <v>0</v>
      </c>
      <c r="S419" s="78">
        <f>SUM(L419:R419)</f>
        <v>0.99999999999999978</v>
      </c>
      <c r="U419" s="36" t="s">
        <v>100</v>
      </c>
      <c r="V419" s="103">
        <f>+V418/$AI418</f>
        <v>9.3032831607781474E-2</v>
      </c>
      <c r="W419" s="103">
        <f t="shared" ref="W419:AH419" si="238">+W418/$AI418</f>
        <v>3.1067842497211916E-2</v>
      </c>
      <c r="X419" s="103">
        <f t="shared" si="238"/>
        <v>4.0979779851531735E-2</v>
      </c>
      <c r="Y419" s="103">
        <f t="shared" si="238"/>
        <v>0.35952301138730147</v>
      </c>
      <c r="Z419" s="103">
        <f t="shared" si="238"/>
        <v>7.0250546213102227E-2</v>
      </c>
      <c r="AA419" s="103">
        <f t="shared" si="238"/>
        <v>0.28239499146461422</v>
      </c>
      <c r="AB419" s="103">
        <f t="shared" si="238"/>
        <v>2.5789904719152022E-2</v>
      </c>
      <c r="AC419" s="103">
        <f t="shared" si="238"/>
        <v>9.6961092259305048E-2</v>
      </c>
      <c r="AD419" s="103">
        <f t="shared" si="238"/>
        <v>9.6459439750533962E-3</v>
      </c>
      <c r="AE419" s="103">
        <f t="shared" si="238"/>
        <v>1.2002380500678023E-2</v>
      </c>
      <c r="AF419" s="103">
        <f t="shared" si="238"/>
        <v>0</v>
      </c>
      <c r="AG419" s="103">
        <f t="shared" si="238"/>
        <v>7.5312767783573611E-2</v>
      </c>
      <c r="AH419" s="103">
        <f t="shared" si="238"/>
        <v>0</v>
      </c>
      <c r="AI419" s="104">
        <f>SUM(V419:AC419)</f>
        <v>1</v>
      </c>
    </row>
    <row r="420" spans="1:45" ht="15" thickBot="1">
      <c r="A420" s="16"/>
      <c r="B420" s="16"/>
      <c r="C420" s="16"/>
      <c r="D420" s="16"/>
      <c r="E420" s="16"/>
      <c r="F420" s="16"/>
      <c r="G420" s="16"/>
      <c r="H420" s="16"/>
      <c r="I420" s="16"/>
      <c r="K420" s="16"/>
      <c r="L420" s="16"/>
      <c r="M420" s="16"/>
      <c r="N420" s="16"/>
      <c r="O420" s="16"/>
      <c r="P420" s="16"/>
      <c r="Q420" s="16"/>
      <c r="R420" s="16"/>
      <c r="S420" s="16"/>
      <c r="AI420" s="5"/>
      <c r="AS420"/>
    </row>
    <row r="421" spans="1:45" ht="28.5">
      <c r="A421" s="431" t="s">
        <v>40</v>
      </c>
      <c r="B421" s="37" t="s">
        <v>0</v>
      </c>
      <c r="C421" s="37" t="s">
        <v>1</v>
      </c>
      <c r="D421" s="37" t="s">
        <v>2</v>
      </c>
      <c r="E421" s="37" t="s">
        <v>3</v>
      </c>
      <c r="F421" s="37" t="s">
        <v>27</v>
      </c>
      <c r="G421" s="37" t="s">
        <v>4</v>
      </c>
      <c r="H421" s="37" t="s">
        <v>5</v>
      </c>
      <c r="I421" s="38" t="s">
        <v>6</v>
      </c>
      <c r="K421" s="381" t="s">
        <v>40</v>
      </c>
      <c r="L421" s="39" t="s">
        <v>0</v>
      </c>
      <c r="M421" s="39" t="s">
        <v>1</v>
      </c>
      <c r="N421" s="39" t="s">
        <v>2</v>
      </c>
      <c r="O421" s="39" t="s">
        <v>3</v>
      </c>
      <c r="P421" s="39" t="s">
        <v>27</v>
      </c>
      <c r="Q421" s="39" t="s">
        <v>4</v>
      </c>
      <c r="R421" s="39" t="s">
        <v>5</v>
      </c>
      <c r="S421" s="40" t="s">
        <v>6</v>
      </c>
      <c r="U421" s="383" t="s">
        <v>40</v>
      </c>
      <c r="V421" s="79" t="s">
        <v>69</v>
      </c>
      <c r="W421" s="79" t="s">
        <v>70</v>
      </c>
      <c r="X421" s="79" t="s">
        <v>4</v>
      </c>
      <c r="Y421" s="79" t="s">
        <v>1</v>
      </c>
      <c r="Z421" s="79" t="s">
        <v>2</v>
      </c>
      <c r="AA421" s="79" t="s">
        <v>3</v>
      </c>
      <c r="AB421" s="79" t="s">
        <v>52</v>
      </c>
      <c r="AC421" s="79" t="s">
        <v>64</v>
      </c>
      <c r="AD421" s="80" t="s">
        <v>72</v>
      </c>
      <c r="AE421" s="80" t="s">
        <v>79</v>
      </c>
      <c r="AF421" s="80" t="s">
        <v>73</v>
      </c>
      <c r="AG421" s="80" t="s">
        <v>80</v>
      </c>
      <c r="AH421" s="80" t="s">
        <v>81</v>
      </c>
      <c r="AI421" s="81" t="s">
        <v>60</v>
      </c>
      <c r="AS421"/>
    </row>
    <row r="422" spans="1:45" ht="15" customHeight="1">
      <c r="A422" s="432" t="s">
        <v>40</v>
      </c>
      <c r="B422" s="372" t="s">
        <v>109</v>
      </c>
      <c r="C422" s="373"/>
      <c r="D422" s="373"/>
      <c r="E422" s="373"/>
      <c r="F422" s="373"/>
      <c r="G422" s="373"/>
      <c r="H422" s="373"/>
      <c r="I422" s="374"/>
      <c r="K422" s="382" t="s">
        <v>40</v>
      </c>
      <c r="L422" s="369" t="s">
        <v>109</v>
      </c>
      <c r="M422" s="370"/>
      <c r="N422" s="370"/>
      <c r="O422" s="370"/>
      <c r="P422" s="370"/>
      <c r="Q422" s="370"/>
      <c r="R422" s="370"/>
      <c r="S422" s="371"/>
      <c r="U422" s="384" t="s">
        <v>40</v>
      </c>
      <c r="V422" s="379" t="s">
        <v>109</v>
      </c>
      <c r="W422" s="379"/>
      <c r="X422" s="379"/>
      <c r="Y422" s="379"/>
      <c r="Z422" s="379"/>
      <c r="AA422" s="379"/>
      <c r="AB422" s="379"/>
      <c r="AC422" s="379"/>
      <c r="AD422" s="379"/>
      <c r="AE422" s="379"/>
      <c r="AF422" s="379"/>
      <c r="AG422" s="379"/>
      <c r="AH422" s="379"/>
      <c r="AI422" s="380"/>
      <c r="AS422"/>
    </row>
    <row r="423" spans="1:45" ht="15">
      <c r="A423" s="7" t="s">
        <v>7</v>
      </c>
      <c r="B423" s="42">
        <v>0</v>
      </c>
      <c r="C423" s="42">
        <v>0</v>
      </c>
      <c r="D423" s="42">
        <v>0</v>
      </c>
      <c r="E423" s="42">
        <v>0</v>
      </c>
      <c r="F423" s="399"/>
      <c r="G423" s="42">
        <v>0</v>
      </c>
      <c r="H423" s="43">
        <v>0</v>
      </c>
      <c r="I423" s="44">
        <f>SUM(B423:H423)</f>
        <v>0</v>
      </c>
      <c r="J423" s="5"/>
      <c r="K423" s="28" t="s">
        <v>7</v>
      </c>
      <c r="L423" s="42">
        <v>0</v>
      </c>
      <c r="M423" s="42">
        <v>0</v>
      </c>
      <c r="N423" s="42">
        <v>0</v>
      </c>
      <c r="O423" s="42">
        <v>0</v>
      </c>
      <c r="P423" s="42">
        <v>0</v>
      </c>
      <c r="Q423" s="42">
        <v>0</v>
      </c>
      <c r="R423" s="82">
        <v>0</v>
      </c>
      <c r="S423" s="83">
        <f>SUM(L423:R423)</f>
        <v>0</v>
      </c>
      <c r="U423" s="29" t="s">
        <v>7</v>
      </c>
      <c r="V423" s="84">
        <v>0</v>
      </c>
      <c r="W423" s="84">
        <v>0</v>
      </c>
      <c r="X423" s="84">
        <v>0</v>
      </c>
      <c r="Y423" s="84">
        <v>0</v>
      </c>
      <c r="Z423" s="84">
        <v>0</v>
      </c>
      <c r="AA423" s="84">
        <v>0</v>
      </c>
      <c r="AB423" s="84">
        <v>0</v>
      </c>
      <c r="AC423" s="85">
        <v>0</v>
      </c>
      <c r="AD423" s="86">
        <v>0</v>
      </c>
      <c r="AE423" s="86">
        <v>0</v>
      </c>
      <c r="AF423" s="86">
        <v>0</v>
      </c>
      <c r="AG423" s="86">
        <v>0</v>
      </c>
      <c r="AH423" s="86">
        <v>0</v>
      </c>
      <c r="AI423" s="87">
        <f>SUM(V423:AC423)</f>
        <v>0</v>
      </c>
      <c r="AS423"/>
    </row>
    <row r="424" spans="1:45" ht="15">
      <c r="A424" s="8" t="s">
        <v>8</v>
      </c>
      <c r="B424" s="48">
        <v>0</v>
      </c>
      <c r="C424" s="48">
        <v>0</v>
      </c>
      <c r="D424" s="48">
        <v>0</v>
      </c>
      <c r="E424" s="48">
        <v>0</v>
      </c>
      <c r="F424" s="400"/>
      <c r="G424" s="48">
        <v>0</v>
      </c>
      <c r="H424" s="49">
        <v>0</v>
      </c>
      <c r="I424" s="50">
        <f t="shared" ref="I424:I443" si="239">SUM(B424:H424)</f>
        <v>0</v>
      </c>
      <c r="J424" s="5"/>
      <c r="K424" s="20" t="s">
        <v>8</v>
      </c>
      <c r="L424" s="51">
        <v>0</v>
      </c>
      <c r="M424" s="51">
        <v>0</v>
      </c>
      <c r="N424" s="51">
        <v>0</v>
      </c>
      <c r="O424" s="51">
        <v>0</v>
      </c>
      <c r="P424" s="51">
        <v>0</v>
      </c>
      <c r="Q424" s="51">
        <v>0</v>
      </c>
      <c r="R424" s="52">
        <v>0</v>
      </c>
      <c r="S424" s="53">
        <f t="shared" ref="S424:S443" si="240">SUM(L424:R424)</f>
        <v>0</v>
      </c>
      <c r="U424" s="30" t="s">
        <v>8</v>
      </c>
      <c r="V424" s="88">
        <v>0</v>
      </c>
      <c r="W424" s="88">
        <v>0</v>
      </c>
      <c r="X424" s="88">
        <v>0</v>
      </c>
      <c r="Y424" s="88">
        <v>0</v>
      </c>
      <c r="Z424" s="88">
        <v>0</v>
      </c>
      <c r="AA424" s="88">
        <v>0</v>
      </c>
      <c r="AB424" s="88">
        <v>0</v>
      </c>
      <c r="AC424" s="89">
        <v>0</v>
      </c>
      <c r="AD424" s="88">
        <v>0</v>
      </c>
      <c r="AE424" s="88">
        <v>0</v>
      </c>
      <c r="AF424" s="88">
        <v>0</v>
      </c>
      <c r="AG424" s="88">
        <v>0</v>
      </c>
      <c r="AH424" s="88">
        <v>0</v>
      </c>
      <c r="AI424" s="90">
        <f t="shared" ref="AI424:AI443" si="241">SUM(V424:AC424)</f>
        <v>0</v>
      </c>
      <c r="AS424"/>
    </row>
    <row r="425" spans="1:45" ht="15">
      <c r="A425" s="9" t="s">
        <v>10</v>
      </c>
      <c r="B425" s="45">
        <v>0</v>
      </c>
      <c r="C425" s="45">
        <v>0</v>
      </c>
      <c r="D425" s="45">
        <v>0</v>
      </c>
      <c r="E425" s="45">
        <v>0</v>
      </c>
      <c r="F425" s="400"/>
      <c r="G425" s="45">
        <v>0</v>
      </c>
      <c r="H425" s="54">
        <v>0</v>
      </c>
      <c r="I425" s="44">
        <f t="shared" si="239"/>
        <v>0</v>
      </c>
      <c r="J425" s="5"/>
      <c r="K425" s="21" t="s">
        <v>10</v>
      </c>
      <c r="L425" s="45">
        <v>0</v>
      </c>
      <c r="M425" s="45">
        <v>0</v>
      </c>
      <c r="N425" s="45">
        <v>0</v>
      </c>
      <c r="O425" s="45">
        <v>0</v>
      </c>
      <c r="P425" s="45">
        <v>0</v>
      </c>
      <c r="Q425" s="45">
        <v>0</v>
      </c>
      <c r="R425" s="46">
        <v>0</v>
      </c>
      <c r="S425" s="47">
        <f t="shared" si="240"/>
        <v>0</v>
      </c>
      <c r="U425" s="31" t="s">
        <v>10</v>
      </c>
      <c r="V425" s="84">
        <v>0</v>
      </c>
      <c r="W425" s="84">
        <v>0</v>
      </c>
      <c r="X425" s="84">
        <v>0</v>
      </c>
      <c r="Y425" s="84">
        <v>0</v>
      </c>
      <c r="Z425" s="84">
        <v>0</v>
      </c>
      <c r="AA425" s="84">
        <v>0</v>
      </c>
      <c r="AB425" s="84">
        <v>0</v>
      </c>
      <c r="AC425" s="85">
        <v>0</v>
      </c>
      <c r="AD425" s="86">
        <v>0</v>
      </c>
      <c r="AE425" s="86">
        <v>0</v>
      </c>
      <c r="AF425" s="86">
        <v>0</v>
      </c>
      <c r="AG425" s="86">
        <v>0</v>
      </c>
      <c r="AH425" s="86">
        <v>0</v>
      </c>
      <c r="AI425" s="87">
        <f t="shared" si="241"/>
        <v>0</v>
      </c>
      <c r="AS425"/>
    </row>
    <row r="426" spans="1:45" ht="15">
      <c r="A426" s="8" t="s">
        <v>53</v>
      </c>
      <c r="B426" s="48">
        <v>0</v>
      </c>
      <c r="C426" s="48">
        <v>0</v>
      </c>
      <c r="D426" s="48">
        <v>0</v>
      </c>
      <c r="E426" s="48">
        <v>0</v>
      </c>
      <c r="F426" s="400"/>
      <c r="G426" s="48">
        <v>0</v>
      </c>
      <c r="H426" s="49">
        <v>0</v>
      </c>
      <c r="I426" s="50">
        <f t="shared" si="239"/>
        <v>0</v>
      </c>
      <c r="J426" s="5"/>
      <c r="K426" s="20" t="s">
        <v>53</v>
      </c>
      <c r="L426" s="51">
        <v>0</v>
      </c>
      <c r="M426" s="51">
        <v>0</v>
      </c>
      <c r="N426" s="51">
        <v>0</v>
      </c>
      <c r="O426" s="51">
        <v>0</v>
      </c>
      <c r="P426" s="51">
        <v>0</v>
      </c>
      <c r="Q426" s="51">
        <v>0</v>
      </c>
      <c r="R426" s="52">
        <v>0</v>
      </c>
      <c r="S426" s="53">
        <f t="shared" si="240"/>
        <v>0</v>
      </c>
      <c r="U426" s="30" t="s">
        <v>53</v>
      </c>
      <c r="V426" s="88">
        <v>0</v>
      </c>
      <c r="W426" s="88">
        <v>0</v>
      </c>
      <c r="X426" s="88">
        <v>0</v>
      </c>
      <c r="Y426" s="88">
        <v>0</v>
      </c>
      <c r="Z426" s="88">
        <v>0</v>
      </c>
      <c r="AA426" s="88">
        <v>0</v>
      </c>
      <c r="AB426" s="88">
        <v>0</v>
      </c>
      <c r="AC426" s="89">
        <v>0</v>
      </c>
      <c r="AD426" s="88">
        <v>0</v>
      </c>
      <c r="AE426" s="88">
        <v>0</v>
      </c>
      <c r="AF426" s="88">
        <v>0</v>
      </c>
      <c r="AG426" s="88">
        <v>0</v>
      </c>
      <c r="AH426" s="88">
        <v>0</v>
      </c>
      <c r="AI426" s="90">
        <f t="shared" si="241"/>
        <v>0</v>
      </c>
      <c r="AS426"/>
    </row>
    <row r="427" spans="1:45" ht="15">
      <c r="A427" s="9" t="s">
        <v>16</v>
      </c>
      <c r="B427" s="45">
        <v>43.272669287967481</v>
      </c>
      <c r="C427" s="45">
        <v>0</v>
      </c>
      <c r="D427" s="45">
        <v>1.5470130027301352</v>
      </c>
      <c r="E427" s="45">
        <v>0</v>
      </c>
      <c r="F427" s="400"/>
      <c r="G427" s="45">
        <v>0</v>
      </c>
      <c r="H427" s="54">
        <v>0</v>
      </c>
      <c r="I427" s="44">
        <f t="shared" si="239"/>
        <v>44.819682290697614</v>
      </c>
      <c r="J427" s="5"/>
      <c r="K427" s="21" t="s">
        <v>16</v>
      </c>
      <c r="L427" s="45">
        <v>43.272669287967481</v>
      </c>
      <c r="M427" s="45">
        <v>0</v>
      </c>
      <c r="N427" s="45">
        <v>1.5470130027301352</v>
      </c>
      <c r="O427" s="45">
        <v>0</v>
      </c>
      <c r="P427" s="45">
        <v>0</v>
      </c>
      <c r="Q427" s="45">
        <v>0</v>
      </c>
      <c r="R427" s="46">
        <v>0</v>
      </c>
      <c r="S427" s="47">
        <f t="shared" si="240"/>
        <v>44.819682290697614</v>
      </c>
      <c r="U427" s="31" t="s">
        <v>16</v>
      </c>
      <c r="V427" s="84">
        <v>29.224677531945044</v>
      </c>
      <c r="W427" s="84">
        <v>0</v>
      </c>
      <c r="X427" s="84">
        <v>0</v>
      </c>
      <c r="Y427" s="84">
        <v>0</v>
      </c>
      <c r="Z427" s="84">
        <v>1.4497789956738536</v>
      </c>
      <c r="AA427" s="84">
        <v>0</v>
      </c>
      <c r="AB427" s="84">
        <v>0</v>
      </c>
      <c r="AC427" s="85">
        <v>14.145225763078718</v>
      </c>
      <c r="AD427" s="86">
        <v>14.047991756022437</v>
      </c>
      <c r="AE427" s="86">
        <v>0</v>
      </c>
      <c r="AF427" s="86">
        <v>0</v>
      </c>
      <c r="AG427" s="86">
        <v>9.7234007056281505E-2</v>
      </c>
      <c r="AH427" s="86">
        <v>0</v>
      </c>
      <c r="AI427" s="87">
        <f t="shared" si="241"/>
        <v>44.819682290697614</v>
      </c>
      <c r="AS427"/>
    </row>
    <row r="428" spans="1:45" ht="15">
      <c r="A428" s="8" t="s">
        <v>65</v>
      </c>
      <c r="B428" s="48">
        <v>9.8055291225862646</v>
      </c>
      <c r="C428" s="48">
        <v>4.600923676042501</v>
      </c>
      <c r="D428" s="48">
        <v>0</v>
      </c>
      <c r="E428" s="48">
        <v>0</v>
      </c>
      <c r="F428" s="400"/>
      <c r="G428" s="48">
        <v>0</v>
      </c>
      <c r="H428" s="49">
        <v>0</v>
      </c>
      <c r="I428" s="50">
        <f t="shared" si="239"/>
        <v>14.406452798628766</v>
      </c>
      <c r="J428" s="5"/>
      <c r="K428" s="20" t="s">
        <v>65</v>
      </c>
      <c r="L428" s="51">
        <v>9.8055291225862646</v>
      </c>
      <c r="M428" s="51">
        <v>4.600923676042501</v>
      </c>
      <c r="N428" s="51">
        <v>0</v>
      </c>
      <c r="O428" s="51">
        <v>0</v>
      </c>
      <c r="P428" s="51">
        <v>0</v>
      </c>
      <c r="Q428" s="51">
        <v>0</v>
      </c>
      <c r="R428" s="52">
        <v>0</v>
      </c>
      <c r="S428" s="53">
        <f t="shared" si="240"/>
        <v>14.406452798628766</v>
      </c>
      <c r="U428" s="30" t="s">
        <v>54</v>
      </c>
      <c r="V428" s="88">
        <v>9.7381543465052172</v>
      </c>
      <c r="W428" s="88">
        <v>0</v>
      </c>
      <c r="X428" s="88">
        <v>0</v>
      </c>
      <c r="Y428" s="88">
        <v>4.600923676042501</v>
      </c>
      <c r="Z428" s="88">
        <v>0</v>
      </c>
      <c r="AA428" s="88">
        <v>0</v>
      </c>
      <c r="AB428" s="88">
        <v>0</v>
      </c>
      <c r="AC428" s="89">
        <v>6.7374776081047347E-2</v>
      </c>
      <c r="AD428" s="88">
        <v>6.7374776081047347E-2</v>
      </c>
      <c r="AE428" s="88">
        <v>0</v>
      </c>
      <c r="AF428" s="88">
        <v>0</v>
      </c>
      <c r="AG428" s="88">
        <v>0</v>
      </c>
      <c r="AH428" s="88">
        <v>0</v>
      </c>
      <c r="AI428" s="90">
        <f t="shared" si="241"/>
        <v>14.406452798628765</v>
      </c>
      <c r="AS428"/>
    </row>
    <row r="429" spans="1:45" ht="15">
      <c r="A429" s="9" t="s">
        <v>55</v>
      </c>
      <c r="B429" s="45">
        <v>0</v>
      </c>
      <c r="C429" s="45">
        <v>0</v>
      </c>
      <c r="D429" s="45">
        <v>0</v>
      </c>
      <c r="E429" s="45">
        <v>1.0600832305569002E-2</v>
      </c>
      <c r="F429" s="400"/>
      <c r="G429" s="45">
        <v>0</v>
      </c>
      <c r="H429" s="54">
        <v>0</v>
      </c>
      <c r="I429" s="44">
        <f t="shared" si="239"/>
        <v>1.0600832305569002E-2</v>
      </c>
      <c r="J429" s="5"/>
      <c r="K429" s="21" t="s">
        <v>55</v>
      </c>
      <c r="L429" s="45">
        <v>0</v>
      </c>
      <c r="M429" s="45">
        <v>0</v>
      </c>
      <c r="N429" s="45">
        <v>0</v>
      </c>
      <c r="O429" s="45">
        <v>1.0600832305569002E-2</v>
      </c>
      <c r="P429" s="45">
        <v>122.54309183244534</v>
      </c>
      <c r="Q429" s="45">
        <v>0</v>
      </c>
      <c r="R429" s="46">
        <v>0</v>
      </c>
      <c r="S429" s="47">
        <f t="shared" si="240"/>
        <v>122.55369266475091</v>
      </c>
      <c r="U429" s="31" t="s">
        <v>55</v>
      </c>
      <c r="V429" s="84">
        <v>0</v>
      </c>
      <c r="W429" s="84">
        <v>0</v>
      </c>
      <c r="X429" s="84">
        <v>0</v>
      </c>
      <c r="Y429" s="84">
        <v>0</v>
      </c>
      <c r="Z429" s="84">
        <v>0</v>
      </c>
      <c r="AA429" s="84">
        <v>1.0600832305569002E-2</v>
      </c>
      <c r="AB429" s="84">
        <v>122.54309183244534</v>
      </c>
      <c r="AC429" s="85">
        <v>0</v>
      </c>
      <c r="AD429" s="84">
        <v>0</v>
      </c>
      <c r="AE429" s="84">
        <v>0</v>
      </c>
      <c r="AF429" s="84">
        <v>0</v>
      </c>
      <c r="AG429" s="84">
        <v>0</v>
      </c>
      <c r="AH429" s="84">
        <v>0</v>
      </c>
      <c r="AI429" s="87">
        <f t="shared" si="241"/>
        <v>122.55369266475091</v>
      </c>
      <c r="AS429"/>
    </row>
    <row r="430" spans="1:45" ht="15">
      <c r="A430" s="8" t="s">
        <v>12</v>
      </c>
      <c r="B430" s="48">
        <v>0</v>
      </c>
      <c r="C430" s="48">
        <v>0</v>
      </c>
      <c r="D430" s="48">
        <v>0</v>
      </c>
      <c r="E430" s="48">
        <v>0</v>
      </c>
      <c r="F430" s="400"/>
      <c r="G430" s="48">
        <v>0</v>
      </c>
      <c r="H430" s="49">
        <v>0</v>
      </c>
      <c r="I430" s="50">
        <f t="shared" si="239"/>
        <v>0</v>
      </c>
      <c r="J430" s="5"/>
      <c r="K430" s="20" t="s">
        <v>12</v>
      </c>
      <c r="L430" s="51">
        <v>0</v>
      </c>
      <c r="M430" s="51">
        <v>0</v>
      </c>
      <c r="N430" s="51">
        <v>0</v>
      </c>
      <c r="O430" s="51">
        <v>0</v>
      </c>
      <c r="P430" s="51">
        <v>10.622506427627011</v>
      </c>
      <c r="Q430" s="51">
        <v>0</v>
      </c>
      <c r="R430" s="52">
        <v>0</v>
      </c>
      <c r="S430" s="53">
        <f t="shared" si="240"/>
        <v>10.622506427627011</v>
      </c>
      <c r="U430" s="30" t="s">
        <v>12</v>
      </c>
      <c r="V430" s="88">
        <v>0</v>
      </c>
      <c r="W430" s="88">
        <v>0</v>
      </c>
      <c r="X430" s="88">
        <v>0</v>
      </c>
      <c r="Y430" s="88">
        <v>0</v>
      </c>
      <c r="Z430" s="88">
        <v>0</v>
      </c>
      <c r="AA430" s="88">
        <v>0</v>
      </c>
      <c r="AB430" s="88">
        <v>10.622506427627011</v>
      </c>
      <c r="AC430" s="89">
        <v>0</v>
      </c>
      <c r="AD430" s="88">
        <v>0</v>
      </c>
      <c r="AE430" s="88">
        <v>0</v>
      </c>
      <c r="AF430" s="88">
        <v>0</v>
      </c>
      <c r="AG430" s="88">
        <v>0</v>
      </c>
      <c r="AH430" s="88">
        <v>0</v>
      </c>
      <c r="AI430" s="90">
        <f t="shared" si="241"/>
        <v>10.622506427627011</v>
      </c>
      <c r="AS430"/>
    </row>
    <row r="431" spans="1:45" ht="15">
      <c r="A431" s="9" t="s">
        <v>56</v>
      </c>
      <c r="B431" s="45">
        <v>0</v>
      </c>
      <c r="C431" s="45">
        <v>0</v>
      </c>
      <c r="D431" s="45">
        <v>0</v>
      </c>
      <c r="E431" s="45">
        <v>0</v>
      </c>
      <c r="F431" s="400"/>
      <c r="G431" s="45">
        <v>0</v>
      </c>
      <c r="H431" s="54">
        <v>0</v>
      </c>
      <c r="I431" s="44">
        <f t="shared" si="239"/>
        <v>0</v>
      </c>
      <c r="J431" s="5"/>
      <c r="K431" s="21" t="s">
        <v>56</v>
      </c>
      <c r="L431" s="45">
        <v>0</v>
      </c>
      <c r="M431" s="45">
        <v>0</v>
      </c>
      <c r="N431" s="45">
        <v>0</v>
      </c>
      <c r="O431" s="45">
        <v>0</v>
      </c>
      <c r="P431" s="45">
        <v>0</v>
      </c>
      <c r="Q431" s="45">
        <v>0</v>
      </c>
      <c r="R431" s="46">
        <v>0</v>
      </c>
      <c r="S431" s="47">
        <f t="shared" si="240"/>
        <v>0</v>
      </c>
      <c r="U431" s="31" t="s">
        <v>56</v>
      </c>
      <c r="V431" s="84">
        <v>0</v>
      </c>
      <c r="W431" s="84">
        <v>0</v>
      </c>
      <c r="X431" s="84">
        <v>0</v>
      </c>
      <c r="Y431" s="84">
        <v>0</v>
      </c>
      <c r="Z431" s="84">
        <v>0</v>
      </c>
      <c r="AA431" s="84">
        <v>0</v>
      </c>
      <c r="AB431" s="84">
        <v>0</v>
      </c>
      <c r="AC431" s="85">
        <v>0</v>
      </c>
      <c r="AD431" s="84">
        <v>0</v>
      </c>
      <c r="AE431" s="84">
        <v>0</v>
      </c>
      <c r="AF431" s="84">
        <v>0</v>
      </c>
      <c r="AG431" s="84">
        <v>0</v>
      </c>
      <c r="AH431" s="84">
        <v>0</v>
      </c>
      <c r="AI431" s="87">
        <f t="shared" si="241"/>
        <v>0</v>
      </c>
      <c r="AS431"/>
    </row>
    <row r="432" spans="1:45" ht="15">
      <c r="A432" s="8" t="s">
        <v>17</v>
      </c>
      <c r="B432" s="48">
        <v>0</v>
      </c>
      <c r="C432" s="48">
        <v>0</v>
      </c>
      <c r="D432" s="48">
        <v>0</v>
      </c>
      <c r="E432" s="48">
        <v>0</v>
      </c>
      <c r="F432" s="400"/>
      <c r="G432" s="48">
        <v>0</v>
      </c>
      <c r="H432" s="49">
        <v>0</v>
      </c>
      <c r="I432" s="50">
        <f t="shared" si="239"/>
        <v>0</v>
      </c>
      <c r="J432" s="5"/>
      <c r="K432" s="20" t="s">
        <v>17</v>
      </c>
      <c r="L432" s="51">
        <v>0</v>
      </c>
      <c r="M432" s="51">
        <v>0</v>
      </c>
      <c r="N432" s="51">
        <v>0</v>
      </c>
      <c r="O432" s="51">
        <v>0</v>
      </c>
      <c r="P432" s="51">
        <v>0</v>
      </c>
      <c r="Q432" s="51">
        <v>0</v>
      </c>
      <c r="R432" s="52">
        <v>0</v>
      </c>
      <c r="S432" s="53">
        <f t="shared" si="240"/>
        <v>0</v>
      </c>
      <c r="U432" s="30" t="s">
        <v>17</v>
      </c>
      <c r="V432" s="88">
        <v>0</v>
      </c>
      <c r="W432" s="88">
        <v>0</v>
      </c>
      <c r="X432" s="88">
        <v>0</v>
      </c>
      <c r="Y432" s="88">
        <v>0</v>
      </c>
      <c r="Z432" s="88">
        <v>0</v>
      </c>
      <c r="AA432" s="88">
        <v>0</v>
      </c>
      <c r="AB432" s="88">
        <v>0</v>
      </c>
      <c r="AC432" s="89">
        <v>0</v>
      </c>
      <c r="AD432" s="88">
        <v>0</v>
      </c>
      <c r="AE432" s="88">
        <v>0</v>
      </c>
      <c r="AF432" s="88">
        <v>0</v>
      </c>
      <c r="AG432" s="88">
        <v>0</v>
      </c>
      <c r="AH432" s="88">
        <v>0</v>
      </c>
      <c r="AI432" s="90">
        <f t="shared" si="241"/>
        <v>0</v>
      </c>
      <c r="AS432"/>
    </row>
    <row r="433" spans="1:45" ht="15">
      <c r="A433" s="9" t="s">
        <v>141</v>
      </c>
      <c r="B433" s="45">
        <v>39.795334926450259</v>
      </c>
      <c r="C433" s="45">
        <v>79.034862238389707</v>
      </c>
      <c r="D433" s="45">
        <v>32.394538422552522</v>
      </c>
      <c r="E433" s="45">
        <v>0</v>
      </c>
      <c r="F433" s="400"/>
      <c r="G433" s="45">
        <v>0</v>
      </c>
      <c r="H433" s="54">
        <v>0</v>
      </c>
      <c r="I433" s="44">
        <f t="shared" si="239"/>
        <v>151.2247355873925</v>
      </c>
      <c r="J433" s="5"/>
      <c r="K433" s="21" t="s">
        <v>141</v>
      </c>
      <c r="L433" s="45">
        <v>39.795334926450259</v>
      </c>
      <c r="M433" s="45">
        <v>79.034862238389707</v>
      </c>
      <c r="N433" s="45">
        <v>32.394538422552522</v>
      </c>
      <c r="O433" s="45">
        <v>0</v>
      </c>
      <c r="P433" s="45">
        <v>0</v>
      </c>
      <c r="Q433" s="45">
        <v>0</v>
      </c>
      <c r="R433" s="46">
        <v>0</v>
      </c>
      <c r="S433" s="47">
        <f t="shared" si="240"/>
        <v>151.2247355873925</v>
      </c>
      <c r="U433" s="31" t="s">
        <v>141</v>
      </c>
      <c r="V433" s="84">
        <v>38.175825352960281</v>
      </c>
      <c r="W433" s="84">
        <v>0</v>
      </c>
      <c r="X433" s="84">
        <v>0</v>
      </c>
      <c r="Y433" s="84">
        <v>79.034862238389707</v>
      </c>
      <c r="Z433" s="84">
        <v>32.394538422552522</v>
      </c>
      <c r="AA433" s="84">
        <v>0</v>
      </c>
      <c r="AB433" s="84">
        <v>0</v>
      </c>
      <c r="AC433" s="85">
        <v>1.6195095734899785</v>
      </c>
      <c r="AD433" s="84">
        <v>1.6195095734899785</v>
      </c>
      <c r="AE433" s="84">
        <v>0</v>
      </c>
      <c r="AF433" s="84">
        <v>0</v>
      </c>
      <c r="AG433" s="84">
        <v>0</v>
      </c>
      <c r="AH433" s="84">
        <v>0</v>
      </c>
      <c r="AI433" s="87">
        <f t="shared" si="241"/>
        <v>151.2247355873925</v>
      </c>
      <c r="AS433"/>
    </row>
    <row r="434" spans="1:45" ht="15">
      <c r="A434" s="8" t="s">
        <v>25</v>
      </c>
      <c r="B434" s="48">
        <v>137.92188540260275</v>
      </c>
      <c r="C434" s="48">
        <v>2.7793738492010823E-4</v>
      </c>
      <c r="D434" s="48">
        <v>3.9408917956068921</v>
      </c>
      <c r="E434" s="48">
        <v>262.01791405914264</v>
      </c>
      <c r="F434" s="400"/>
      <c r="G434" s="48">
        <v>73.35309211068919</v>
      </c>
      <c r="H434" s="49">
        <v>0</v>
      </c>
      <c r="I434" s="50">
        <f t="shared" si="239"/>
        <v>477.23406130542639</v>
      </c>
      <c r="J434" s="5"/>
      <c r="K434" s="20" t="s">
        <v>25</v>
      </c>
      <c r="L434" s="51">
        <v>137.92188540260275</v>
      </c>
      <c r="M434" s="51">
        <v>2.7793738492010823E-4</v>
      </c>
      <c r="N434" s="51">
        <v>3.9408917956068921</v>
      </c>
      <c r="O434" s="51">
        <v>262.01791405914264</v>
      </c>
      <c r="P434" s="51">
        <v>0.12145309006862449</v>
      </c>
      <c r="Q434" s="51">
        <v>73.35309211068919</v>
      </c>
      <c r="R434" s="52">
        <v>0</v>
      </c>
      <c r="S434" s="53">
        <f t="shared" si="240"/>
        <v>477.35551439549499</v>
      </c>
      <c r="U434" s="30" t="s">
        <v>25</v>
      </c>
      <c r="V434" s="88">
        <v>0.18792105999725758</v>
      </c>
      <c r="W434" s="88">
        <v>131.00424385060509</v>
      </c>
      <c r="X434" s="88">
        <v>73.35309211068919</v>
      </c>
      <c r="Y434" s="88">
        <v>2.7793738492010823E-4</v>
      </c>
      <c r="Z434" s="88">
        <v>2.1126389015638747</v>
      </c>
      <c r="AA434" s="88">
        <v>260.62248154904245</v>
      </c>
      <c r="AB434" s="88">
        <v>0.12145309006862449</v>
      </c>
      <c r="AC434" s="89">
        <v>9.9534058961436234</v>
      </c>
      <c r="AD434" s="88">
        <v>6.7297204920004168</v>
      </c>
      <c r="AE434" s="88">
        <v>1.3954325101001899</v>
      </c>
      <c r="AF434" s="88">
        <v>0</v>
      </c>
      <c r="AG434" s="88">
        <v>1.8282528940430172</v>
      </c>
      <c r="AH434" s="88">
        <v>0</v>
      </c>
      <c r="AI434" s="90">
        <f t="shared" si="241"/>
        <v>477.35551439549499</v>
      </c>
      <c r="AS434"/>
    </row>
    <row r="435" spans="1:45" ht="15">
      <c r="A435" s="9" t="s">
        <v>24</v>
      </c>
      <c r="B435" s="45">
        <v>4.6737470526550551</v>
      </c>
      <c r="C435" s="45">
        <v>0</v>
      </c>
      <c r="D435" s="45">
        <v>0</v>
      </c>
      <c r="E435" s="45">
        <v>0</v>
      </c>
      <c r="F435" s="400"/>
      <c r="G435" s="45">
        <v>0</v>
      </c>
      <c r="H435" s="54">
        <v>0</v>
      </c>
      <c r="I435" s="44">
        <f t="shared" si="239"/>
        <v>4.6737470526550551</v>
      </c>
      <c r="J435" s="5"/>
      <c r="K435" s="21" t="s">
        <v>24</v>
      </c>
      <c r="L435" s="45">
        <v>4.6737470526550551</v>
      </c>
      <c r="M435" s="45">
        <v>0</v>
      </c>
      <c r="N435" s="45">
        <v>0</v>
      </c>
      <c r="O435" s="45">
        <v>0</v>
      </c>
      <c r="P435" s="45">
        <v>0</v>
      </c>
      <c r="Q435" s="45">
        <v>0</v>
      </c>
      <c r="R435" s="46">
        <v>0</v>
      </c>
      <c r="S435" s="47">
        <f t="shared" si="240"/>
        <v>4.6737470526550551</v>
      </c>
      <c r="U435" s="31" t="s">
        <v>24</v>
      </c>
      <c r="V435" s="84">
        <v>3.9416693070452884</v>
      </c>
      <c r="W435" s="84">
        <v>0</v>
      </c>
      <c r="X435" s="84">
        <v>0</v>
      </c>
      <c r="Y435" s="84">
        <v>0</v>
      </c>
      <c r="Z435" s="84">
        <v>0</v>
      </c>
      <c r="AA435" s="84">
        <v>0</v>
      </c>
      <c r="AB435" s="84">
        <v>0</v>
      </c>
      <c r="AC435" s="85">
        <v>0.73207774560976679</v>
      </c>
      <c r="AD435" s="84">
        <v>0.73207774560976679</v>
      </c>
      <c r="AE435" s="84">
        <v>0</v>
      </c>
      <c r="AF435" s="84">
        <v>0</v>
      </c>
      <c r="AG435" s="84">
        <v>0</v>
      </c>
      <c r="AH435" s="84">
        <v>0</v>
      </c>
      <c r="AI435" s="87">
        <f t="shared" si="241"/>
        <v>4.6737470526550551</v>
      </c>
      <c r="AS435"/>
    </row>
    <row r="436" spans="1:45" ht="15">
      <c r="A436" s="8" t="s">
        <v>57</v>
      </c>
      <c r="B436" s="48">
        <v>10.998794254920359</v>
      </c>
      <c r="C436" s="48">
        <v>0.72918219715422072</v>
      </c>
      <c r="D436" s="48">
        <v>8.344514630776704</v>
      </c>
      <c r="E436" s="48">
        <v>0</v>
      </c>
      <c r="F436" s="400"/>
      <c r="G436" s="48">
        <v>0</v>
      </c>
      <c r="H436" s="49">
        <v>0</v>
      </c>
      <c r="I436" s="50">
        <f t="shared" si="239"/>
        <v>20.072491082851283</v>
      </c>
      <c r="J436" s="5"/>
      <c r="K436" s="20" t="s">
        <v>57</v>
      </c>
      <c r="L436" s="51">
        <v>10.998794254920359</v>
      </c>
      <c r="M436" s="51">
        <v>0.72918219715422072</v>
      </c>
      <c r="N436" s="51">
        <v>8.344514630776704</v>
      </c>
      <c r="O436" s="51">
        <v>0</v>
      </c>
      <c r="P436" s="51">
        <v>0</v>
      </c>
      <c r="Q436" s="51">
        <v>0</v>
      </c>
      <c r="R436" s="52">
        <v>0</v>
      </c>
      <c r="S436" s="53">
        <f t="shared" si="240"/>
        <v>20.072491082851283</v>
      </c>
      <c r="U436" s="30" t="s">
        <v>57</v>
      </c>
      <c r="V436" s="88">
        <v>10.998794254920359</v>
      </c>
      <c r="W436" s="88">
        <v>0</v>
      </c>
      <c r="X436" s="88">
        <v>0</v>
      </c>
      <c r="Y436" s="88">
        <v>0.72918219715422072</v>
      </c>
      <c r="Z436" s="88">
        <v>8.344514630776704</v>
      </c>
      <c r="AA436" s="88">
        <v>0</v>
      </c>
      <c r="AB436" s="88">
        <v>0</v>
      </c>
      <c r="AC436" s="89">
        <v>0</v>
      </c>
      <c r="AD436" s="88">
        <v>0</v>
      </c>
      <c r="AE436" s="88">
        <v>0</v>
      </c>
      <c r="AF436" s="88">
        <v>0</v>
      </c>
      <c r="AG436" s="88">
        <v>0</v>
      </c>
      <c r="AH436" s="88">
        <v>0</v>
      </c>
      <c r="AI436" s="90">
        <f t="shared" si="241"/>
        <v>20.072491082851283</v>
      </c>
      <c r="AS436"/>
    </row>
    <row r="437" spans="1:45" ht="15">
      <c r="A437" s="9" t="s">
        <v>22</v>
      </c>
      <c r="B437" s="45">
        <v>0.18024750470015657</v>
      </c>
      <c r="C437" s="45">
        <v>0</v>
      </c>
      <c r="D437" s="45">
        <v>0.95971307631966019</v>
      </c>
      <c r="E437" s="45">
        <v>0</v>
      </c>
      <c r="F437" s="400"/>
      <c r="G437" s="45">
        <v>0</v>
      </c>
      <c r="H437" s="54">
        <v>0</v>
      </c>
      <c r="I437" s="44">
        <f t="shared" si="239"/>
        <v>1.1399605810198168</v>
      </c>
      <c r="J437" s="5"/>
      <c r="K437" s="21" t="s">
        <v>22</v>
      </c>
      <c r="L437" s="45">
        <v>0.18024750470015657</v>
      </c>
      <c r="M437" s="45">
        <v>0</v>
      </c>
      <c r="N437" s="45">
        <v>0.95971307631966019</v>
      </c>
      <c r="O437" s="45">
        <v>0</v>
      </c>
      <c r="P437" s="45">
        <v>0</v>
      </c>
      <c r="Q437" s="45">
        <v>0</v>
      </c>
      <c r="R437" s="46">
        <v>0</v>
      </c>
      <c r="S437" s="47">
        <f t="shared" si="240"/>
        <v>1.1399605810198168</v>
      </c>
      <c r="U437" s="31" t="s">
        <v>22</v>
      </c>
      <c r="V437" s="84">
        <v>0.1796990641877648</v>
      </c>
      <c r="W437" s="84">
        <v>0</v>
      </c>
      <c r="X437" s="84">
        <v>0</v>
      </c>
      <c r="Y437" s="84">
        <v>0</v>
      </c>
      <c r="Z437" s="84">
        <v>0.89239668940247863</v>
      </c>
      <c r="AA437" s="84">
        <v>0</v>
      </c>
      <c r="AB437" s="84">
        <v>0</v>
      </c>
      <c r="AC437" s="85">
        <v>6.7864827429573407E-2</v>
      </c>
      <c r="AD437" s="84">
        <v>5.4844051239179249E-4</v>
      </c>
      <c r="AE437" s="84">
        <v>0</v>
      </c>
      <c r="AF437" s="84">
        <v>0</v>
      </c>
      <c r="AG437" s="84">
        <v>6.73163869171816E-2</v>
      </c>
      <c r="AH437" s="84">
        <v>0</v>
      </c>
      <c r="AI437" s="87">
        <f t="shared" si="241"/>
        <v>1.1399605810198168</v>
      </c>
      <c r="AS437"/>
    </row>
    <row r="438" spans="1:45" ht="15">
      <c r="A438" s="8" t="s">
        <v>21</v>
      </c>
      <c r="B438" s="48">
        <v>0</v>
      </c>
      <c r="C438" s="48">
        <v>0</v>
      </c>
      <c r="D438" s="48">
        <v>0</v>
      </c>
      <c r="E438" s="48">
        <v>0</v>
      </c>
      <c r="F438" s="400"/>
      <c r="G438" s="48">
        <v>0</v>
      </c>
      <c r="H438" s="49">
        <v>0</v>
      </c>
      <c r="I438" s="50">
        <f t="shared" si="239"/>
        <v>0</v>
      </c>
      <c r="J438" s="5"/>
      <c r="K438" s="20" t="s">
        <v>21</v>
      </c>
      <c r="L438" s="51">
        <v>0</v>
      </c>
      <c r="M438" s="51">
        <v>0</v>
      </c>
      <c r="N438" s="51">
        <v>0</v>
      </c>
      <c r="O438" s="51">
        <v>0</v>
      </c>
      <c r="P438" s="51">
        <v>0</v>
      </c>
      <c r="Q438" s="51">
        <v>0</v>
      </c>
      <c r="R438" s="52">
        <v>0</v>
      </c>
      <c r="S438" s="53">
        <f t="shared" si="240"/>
        <v>0</v>
      </c>
      <c r="U438" s="30" t="s">
        <v>58</v>
      </c>
      <c r="V438" s="88">
        <v>0</v>
      </c>
      <c r="W438" s="88">
        <v>0</v>
      </c>
      <c r="X438" s="88">
        <v>0</v>
      </c>
      <c r="Y438" s="88">
        <v>0</v>
      </c>
      <c r="Z438" s="88">
        <v>0</v>
      </c>
      <c r="AA438" s="88">
        <v>0</v>
      </c>
      <c r="AB438" s="88">
        <v>0</v>
      </c>
      <c r="AC438" s="89">
        <v>0</v>
      </c>
      <c r="AD438" s="88">
        <v>0</v>
      </c>
      <c r="AE438" s="88">
        <v>0</v>
      </c>
      <c r="AF438" s="88">
        <v>0</v>
      </c>
      <c r="AG438" s="88">
        <v>0</v>
      </c>
      <c r="AH438" s="88">
        <v>0</v>
      </c>
      <c r="AI438" s="90">
        <f t="shared" si="241"/>
        <v>0</v>
      </c>
      <c r="AS438"/>
    </row>
    <row r="439" spans="1:45" ht="15">
      <c r="A439" s="10" t="s">
        <v>61</v>
      </c>
      <c r="B439" s="45">
        <v>0.4536</v>
      </c>
      <c r="C439" s="45">
        <v>0</v>
      </c>
      <c r="D439" s="45">
        <v>0</v>
      </c>
      <c r="E439" s="45">
        <v>0</v>
      </c>
      <c r="F439" s="400"/>
      <c r="G439" s="45">
        <v>0</v>
      </c>
      <c r="H439" s="54">
        <v>0</v>
      </c>
      <c r="I439" s="44">
        <f t="shared" si="239"/>
        <v>0.4536</v>
      </c>
      <c r="J439" s="5"/>
      <c r="K439" s="22" t="s">
        <v>61</v>
      </c>
      <c r="L439" s="45">
        <v>0.4536</v>
      </c>
      <c r="M439" s="45">
        <v>0</v>
      </c>
      <c r="N439" s="45">
        <v>0</v>
      </c>
      <c r="O439" s="45">
        <v>0</v>
      </c>
      <c r="P439" s="45">
        <v>0</v>
      </c>
      <c r="Q439" s="45">
        <v>0</v>
      </c>
      <c r="R439" s="46">
        <v>0</v>
      </c>
      <c r="S439" s="47">
        <f t="shared" si="240"/>
        <v>0.4536</v>
      </c>
      <c r="U439" s="32" t="s">
        <v>59</v>
      </c>
      <c r="V439" s="84">
        <v>0.4536</v>
      </c>
      <c r="W439" s="84">
        <v>0</v>
      </c>
      <c r="X439" s="84">
        <v>0</v>
      </c>
      <c r="Y439" s="84">
        <v>0</v>
      </c>
      <c r="Z439" s="84">
        <v>0</v>
      </c>
      <c r="AA439" s="84">
        <v>0</v>
      </c>
      <c r="AB439" s="84">
        <v>0</v>
      </c>
      <c r="AC439" s="85">
        <v>0</v>
      </c>
      <c r="AD439" s="86">
        <v>0</v>
      </c>
      <c r="AE439" s="86">
        <v>0</v>
      </c>
      <c r="AF439" s="86">
        <v>0</v>
      </c>
      <c r="AG439" s="86">
        <v>0</v>
      </c>
      <c r="AH439" s="86">
        <v>0</v>
      </c>
      <c r="AI439" s="87">
        <f t="shared" si="241"/>
        <v>0.4536</v>
      </c>
      <c r="AS439"/>
    </row>
    <row r="440" spans="1:45">
      <c r="A440" s="11" t="s">
        <v>23</v>
      </c>
      <c r="B440" s="55">
        <v>0.4536</v>
      </c>
      <c r="C440" s="55">
        <v>0</v>
      </c>
      <c r="D440" s="55">
        <v>0</v>
      </c>
      <c r="E440" s="55">
        <v>0</v>
      </c>
      <c r="F440" s="400"/>
      <c r="G440" s="55">
        <v>0</v>
      </c>
      <c r="H440" s="56">
        <v>0</v>
      </c>
      <c r="I440" s="57">
        <f t="shared" si="239"/>
        <v>0.4536</v>
      </c>
      <c r="J440" s="5"/>
      <c r="K440" s="23" t="s">
        <v>23</v>
      </c>
      <c r="L440" s="58">
        <v>0.4536</v>
      </c>
      <c r="M440" s="58">
        <v>0</v>
      </c>
      <c r="N440" s="58">
        <v>0</v>
      </c>
      <c r="O440" s="58">
        <v>0</v>
      </c>
      <c r="P440" s="58">
        <v>0</v>
      </c>
      <c r="Q440" s="58">
        <v>0</v>
      </c>
      <c r="R440" s="59">
        <v>0</v>
      </c>
      <c r="S440" s="60">
        <f t="shared" si="240"/>
        <v>0.4536</v>
      </c>
      <c r="U440" s="33" t="s">
        <v>62</v>
      </c>
      <c r="V440" s="91">
        <v>0.4536</v>
      </c>
      <c r="W440" s="91">
        <v>0</v>
      </c>
      <c r="X440" s="91">
        <v>0</v>
      </c>
      <c r="Y440" s="91">
        <v>0</v>
      </c>
      <c r="Z440" s="91">
        <v>0</v>
      </c>
      <c r="AA440" s="91">
        <v>0</v>
      </c>
      <c r="AB440" s="91">
        <v>0</v>
      </c>
      <c r="AC440" s="91">
        <v>0</v>
      </c>
      <c r="AD440" s="91">
        <v>0</v>
      </c>
      <c r="AE440" s="91">
        <v>0</v>
      </c>
      <c r="AF440" s="91">
        <v>0</v>
      </c>
      <c r="AG440" s="91">
        <v>0</v>
      </c>
      <c r="AH440" s="92">
        <v>0</v>
      </c>
      <c r="AI440" s="93">
        <f t="shared" si="241"/>
        <v>0.4536</v>
      </c>
      <c r="AS440"/>
    </row>
    <row r="441" spans="1:45">
      <c r="A441" s="12" t="s">
        <v>19</v>
      </c>
      <c r="B441" s="61">
        <v>0</v>
      </c>
      <c r="C441" s="61">
        <v>0</v>
      </c>
      <c r="D441" s="61">
        <v>0</v>
      </c>
      <c r="E441" s="61">
        <v>0</v>
      </c>
      <c r="F441" s="400"/>
      <c r="G441" s="61">
        <v>0</v>
      </c>
      <c r="H441" s="62">
        <v>0</v>
      </c>
      <c r="I441" s="63">
        <f t="shared" si="239"/>
        <v>0</v>
      </c>
      <c r="J441" s="5"/>
      <c r="K441" s="24" t="s">
        <v>19</v>
      </c>
      <c r="L441" s="61">
        <v>0</v>
      </c>
      <c r="M441" s="61">
        <v>0</v>
      </c>
      <c r="N441" s="61">
        <v>0</v>
      </c>
      <c r="O441" s="61">
        <v>0</v>
      </c>
      <c r="P441" s="61">
        <v>0</v>
      </c>
      <c r="Q441" s="61">
        <v>0</v>
      </c>
      <c r="R441" s="64">
        <v>0</v>
      </c>
      <c r="S441" s="65">
        <f t="shared" si="240"/>
        <v>0</v>
      </c>
      <c r="U441" s="34" t="s">
        <v>19</v>
      </c>
      <c r="V441" s="94">
        <v>0</v>
      </c>
      <c r="W441" s="94">
        <v>0</v>
      </c>
      <c r="X441" s="94">
        <v>0</v>
      </c>
      <c r="Y441" s="94">
        <v>0</v>
      </c>
      <c r="Z441" s="94">
        <v>0</v>
      </c>
      <c r="AA441" s="94">
        <v>0</v>
      </c>
      <c r="AB441" s="94">
        <v>0</v>
      </c>
      <c r="AC441" s="94">
        <v>0</v>
      </c>
      <c r="AD441" s="95">
        <v>0</v>
      </c>
      <c r="AE441" s="95">
        <v>0</v>
      </c>
      <c r="AF441" s="95">
        <v>0</v>
      </c>
      <c r="AG441" s="95">
        <v>0</v>
      </c>
      <c r="AH441" s="95">
        <v>0</v>
      </c>
      <c r="AI441" s="96">
        <f t="shared" si="241"/>
        <v>0</v>
      </c>
      <c r="AS441"/>
    </row>
    <row r="442" spans="1:45">
      <c r="A442" s="11" t="s">
        <v>20</v>
      </c>
      <c r="B442" s="55">
        <v>0</v>
      </c>
      <c r="C442" s="55">
        <v>0</v>
      </c>
      <c r="D442" s="55">
        <v>0</v>
      </c>
      <c r="E442" s="55">
        <v>0</v>
      </c>
      <c r="F442" s="400"/>
      <c r="G442" s="55">
        <v>0</v>
      </c>
      <c r="H442" s="56">
        <v>0</v>
      </c>
      <c r="I442" s="57">
        <f t="shared" si="239"/>
        <v>0</v>
      </c>
      <c r="J442" s="5"/>
      <c r="K442" s="23" t="s">
        <v>20</v>
      </c>
      <c r="L442" s="58">
        <v>0</v>
      </c>
      <c r="M442" s="58">
        <v>0</v>
      </c>
      <c r="N442" s="58">
        <v>0</v>
      </c>
      <c r="O442" s="58">
        <v>0</v>
      </c>
      <c r="P442" s="58">
        <v>0</v>
      </c>
      <c r="Q442" s="58">
        <v>0</v>
      </c>
      <c r="R442" s="59">
        <v>0</v>
      </c>
      <c r="S442" s="60">
        <f t="shared" si="240"/>
        <v>0</v>
      </c>
      <c r="U442" s="33" t="s">
        <v>20</v>
      </c>
      <c r="V442" s="91">
        <v>0</v>
      </c>
      <c r="W442" s="91">
        <v>0</v>
      </c>
      <c r="X442" s="91">
        <v>0</v>
      </c>
      <c r="Y442" s="91">
        <v>0</v>
      </c>
      <c r="Z442" s="91">
        <v>0</v>
      </c>
      <c r="AA442" s="91">
        <v>0</v>
      </c>
      <c r="AB442" s="91">
        <v>0</v>
      </c>
      <c r="AC442" s="91">
        <v>0</v>
      </c>
      <c r="AD442" s="91">
        <v>0</v>
      </c>
      <c r="AE442" s="91">
        <v>0</v>
      </c>
      <c r="AF442" s="91">
        <v>0</v>
      </c>
      <c r="AG442" s="91">
        <v>0</v>
      </c>
      <c r="AH442" s="92">
        <v>0</v>
      </c>
      <c r="AI442" s="93">
        <f t="shared" si="241"/>
        <v>0</v>
      </c>
      <c r="AS442"/>
    </row>
    <row r="443" spans="1:45" ht="15" thickBot="1">
      <c r="A443" s="13" t="s">
        <v>11</v>
      </c>
      <c r="B443" s="66">
        <v>0</v>
      </c>
      <c r="C443" s="66">
        <v>0</v>
      </c>
      <c r="D443" s="66">
        <v>0</v>
      </c>
      <c r="E443" s="66">
        <v>0</v>
      </c>
      <c r="F443" s="401"/>
      <c r="G443" s="66">
        <v>0</v>
      </c>
      <c r="H443" s="67">
        <v>0</v>
      </c>
      <c r="I443" s="68">
        <f t="shared" si="239"/>
        <v>0</v>
      </c>
      <c r="J443" s="5"/>
      <c r="K443" s="25" t="s">
        <v>11</v>
      </c>
      <c r="L443" s="66">
        <v>0</v>
      </c>
      <c r="M443" s="66">
        <v>0</v>
      </c>
      <c r="N443" s="66">
        <v>0</v>
      </c>
      <c r="O443" s="66">
        <v>0</v>
      </c>
      <c r="P443" s="66">
        <v>0</v>
      </c>
      <c r="Q443" s="66">
        <v>0</v>
      </c>
      <c r="R443" s="69">
        <v>0</v>
      </c>
      <c r="S443" s="70">
        <f t="shared" si="240"/>
        <v>0</v>
      </c>
      <c r="U443" s="34" t="s">
        <v>11</v>
      </c>
      <c r="V443" s="94">
        <v>0</v>
      </c>
      <c r="W443" s="94">
        <v>0</v>
      </c>
      <c r="X443" s="94">
        <v>0</v>
      </c>
      <c r="Y443" s="94">
        <v>0</v>
      </c>
      <c r="Z443" s="94">
        <v>0</v>
      </c>
      <c r="AA443" s="94">
        <v>0</v>
      </c>
      <c r="AB443" s="94">
        <v>0</v>
      </c>
      <c r="AC443" s="94">
        <v>0</v>
      </c>
      <c r="AD443" s="95">
        <v>0</v>
      </c>
      <c r="AE443" s="95">
        <v>0</v>
      </c>
      <c r="AF443" s="95">
        <v>0</v>
      </c>
      <c r="AG443" s="95">
        <v>0</v>
      </c>
      <c r="AH443" s="95">
        <v>0</v>
      </c>
      <c r="AI443" s="96">
        <f t="shared" si="241"/>
        <v>0</v>
      </c>
      <c r="AJ443" s="41"/>
    </row>
    <row r="444" spans="1:45" ht="15">
      <c r="A444" s="14" t="s">
        <v>26</v>
      </c>
      <c r="B444" s="71">
        <f>SUM(B423:B439)</f>
        <v>247.10180755188233</v>
      </c>
      <c r="C444" s="71">
        <f t="shared" ref="C444:I444" si="242">SUM(C423:C439)</f>
        <v>84.365246048971343</v>
      </c>
      <c r="D444" s="71">
        <f t="shared" si="242"/>
        <v>47.186670927985915</v>
      </c>
      <c r="E444" s="71">
        <f t="shared" si="242"/>
        <v>262.0285148914482</v>
      </c>
      <c r="F444" s="71">
        <f t="shared" si="242"/>
        <v>0</v>
      </c>
      <c r="G444" s="71">
        <f t="shared" si="242"/>
        <v>73.35309211068919</v>
      </c>
      <c r="H444" s="72">
        <f t="shared" si="242"/>
        <v>0</v>
      </c>
      <c r="I444" s="44">
        <f t="shared" si="242"/>
        <v>714.03533153097703</v>
      </c>
      <c r="J444" s="5"/>
      <c r="K444" s="26" t="s">
        <v>26</v>
      </c>
      <c r="L444" s="71">
        <f>SUM(L423:L439)</f>
        <v>247.10180755188233</v>
      </c>
      <c r="M444" s="71">
        <f t="shared" ref="M444:S444" si="243">SUM(M423:M439)</f>
        <v>84.365246048971343</v>
      </c>
      <c r="N444" s="71">
        <f t="shared" si="243"/>
        <v>47.186670927985915</v>
      </c>
      <c r="O444" s="71">
        <f t="shared" si="243"/>
        <v>262.0285148914482</v>
      </c>
      <c r="P444" s="71">
        <f t="shared" si="243"/>
        <v>133.28705135014098</v>
      </c>
      <c r="Q444" s="71">
        <f t="shared" si="243"/>
        <v>73.35309211068919</v>
      </c>
      <c r="R444" s="72">
        <f t="shared" si="243"/>
        <v>0</v>
      </c>
      <c r="S444" s="73">
        <f t="shared" si="243"/>
        <v>847.32238288111796</v>
      </c>
      <c r="U444" s="35" t="s">
        <v>60</v>
      </c>
      <c r="V444" s="97">
        <f>SUM(V423:V439)</f>
        <v>92.900340917561195</v>
      </c>
      <c r="W444" s="97">
        <f t="shared" ref="W444:AH444" si="244">SUM(W423:W439)</f>
        <v>131.00424385060509</v>
      </c>
      <c r="X444" s="97">
        <f t="shared" si="244"/>
        <v>73.35309211068919</v>
      </c>
      <c r="Y444" s="97">
        <f t="shared" si="244"/>
        <v>84.365246048971343</v>
      </c>
      <c r="Z444" s="97">
        <f t="shared" si="244"/>
        <v>45.193867639969433</v>
      </c>
      <c r="AA444" s="97">
        <f t="shared" si="244"/>
        <v>260.633082381348</v>
      </c>
      <c r="AB444" s="97">
        <f t="shared" si="244"/>
        <v>133.28705135014098</v>
      </c>
      <c r="AC444" s="97">
        <f t="shared" si="244"/>
        <v>26.585458581832707</v>
      </c>
      <c r="AD444" s="98">
        <f t="shared" si="244"/>
        <v>23.19722278371604</v>
      </c>
      <c r="AE444" s="98">
        <f t="shared" si="244"/>
        <v>1.3954325101001899</v>
      </c>
      <c r="AF444" s="98">
        <f t="shared" si="244"/>
        <v>0</v>
      </c>
      <c r="AG444" s="98">
        <f t="shared" si="244"/>
        <v>1.9928032880164803</v>
      </c>
      <c r="AH444" s="98">
        <f t="shared" si="244"/>
        <v>0</v>
      </c>
      <c r="AI444" s="99">
        <f>SUM(V444:AC444)</f>
        <v>847.32238288111785</v>
      </c>
    </row>
    <row r="445" spans="1:45" s="2" customFormat="1" ht="15" thickBot="1">
      <c r="A445" s="15" t="s">
        <v>100</v>
      </c>
      <c r="B445" s="100">
        <f>IF($I444=0,"-",B444/$I444)</f>
        <v>0.34606383835666304</v>
      </c>
      <c r="C445" s="100">
        <f t="shared" ref="C445:H445" si="245">IF($I444=0,"-",C444/$I444)</f>
        <v>0.11815276124793737</v>
      </c>
      <c r="D445" s="100">
        <f t="shared" si="245"/>
        <v>6.6084504287500817E-2</v>
      </c>
      <c r="E445" s="100">
        <f t="shared" si="245"/>
        <v>0.36696855648533211</v>
      </c>
      <c r="F445" s="100">
        <f t="shared" si="245"/>
        <v>0</v>
      </c>
      <c r="G445" s="100">
        <f t="shared" si="245"/>
        <v>0.10273033962256657</v>
      </c>
      <c r="H445" s="101">
        <f t="shared" si="245"/>
        <v>0</v>
      </c>
      <c r="I445" s="102">
        <f>SUM(B445:H445)</f>
        <v>1</v>
      </c>
      <c r="J445"/>
      <c r="K445" s="27" t="s">
        <v>100</v>
      </c>
      <c r="L445" s="76">
        <f>IF($S444=0,"-",L444/$S444)</f>
        <v>0.29162667308713303</v>
      </c>
      <c r="M445" s="76">
        <f t="shared" ref="M445:R445" si="246">IF($S444=0,"-",M444/$S444)</f>
        <v>9.9566880036978861E-2</v>
      </c>
      <c r="N445" s="76">
        <f t="shared" si="246"/>
        <v>5.5689159027687757E-2</v>
      </c>
      <c r="O445" s="76">
        <f t="shared" si="246"/>
        <v>0.30924299910558556</v>
      </c>
      <c r="P445" s="76">
        <f t="shared" si="246"/>
        <v>0.15730382442740401</v>
      </c>
      <c r="Q445" s="76">
        <f t="shared" si="246"/>
        <v>8.6570464315210788E-2</v>
      </c>
      <c r="R445" s="77">
        <f t="shared" si="246"/>
        <v>0</v>
      </c>
      <c r="S445" s="78">
        <f>SUM(L445:R445)</f>
        <v>0.99999999999999989</v>
      </c>
      <c r="U445" s="36" t="s">
        <v>100</v>
      </c>
      <c r="V445" s="103">
        <f>+V444/$AI444</f>
        <v>0.10963989951696511</v>
      </c>
      <c r="W445" s="103">
        <f t="shared" ref="W445:AH445" si="247">+W444/$AI444</f>
        <v>0.15460968162455049</v>
      </c>
      <c r="X445" s="103">
        <f t="shared" si="247"/>
        <v>8.6570464315210788E-2</v>
      </c>
      <c r="Y445" s="103">
        <f t="shared" si="247"/>
        <v>9.9566880036978875E-2</v>
      </c>
      <c r="Z445" s="103">
        <f t="shared" si="247"/>
        <v>5.3337275815019139E-2</v>
      </c>
      <c r="AA445" s="103">
        <f t="shared" si="247"/>
        <v>0.30759612592213997</v>
      </c>
      <c r="AB445" s="103">
        <f t="shared" si="247"/>
        <v>0.15730382442740404</v>
      </c>
      <c r="AC445" s="103">
        <f t="shared" si="247"/>
        <v>3.1375848341731738E-2</v>
      </c>
      <c r="AD445" s="103">
        <f t="shared" si="247"/>
        <v>2.7377091945617455E-2</v>
      </c>
      <c r="AE445" s="103">
        <f t="shared" si="247"/>
        <v>1.6468731834456611E-3</v>
      </c>
      <c r="AF445" s="103">
        <f t="shared" si="247"/>
        <v>0</v>
      </c>
      <c r="AG445" s="103">
        <f t="shared" si="247"/>
        <v>2.3518832126686274E-3</v>
      </c>
      <c r="AH445" s="103">
        <f t="shared" si="247"/>
        <v>0</v>
      </c>
      <c r="AI445" s="104">
        <f>SUM(V445:AC445)</f>
        <v>1.0000000000000002</v>
      </c>
      <c r="AJ445"/>
    </row>
    <row r="446" spans="1:45" ht="15" thickBot="1">
      <c r="A446" s="16"/>
      <c r="B446" s="16"/>
      <c r="C446" s="16"/>
      <c r="D446" s="16"/>
      <c r="E446" s="16"/>
      <c r="F446" s="16"/>
      <c r="G446" s="16"/>
      <c r="H446" s="16"/>
      <c r="I446" s="16"/>
      <c r="K446" s="16"/>
      <c r="L446" s="16"/>
      <c r="M446" s="16"/>
      <c r="N446" s="16"/>
      <c r="O446" s="16"/>
      <c r="P446" s="16"/>
      <c r="Q446" s="16"/>
      <c r="R446" s="16"/>
      <c r="S446" s="16"/>
    </row>
    <row r="447" spans="1:45" ht="28.5">
      <c r="A447" s="433" t="s">
        <v>41</v>
      </c>
      <c r="B447" s="37" t="s">
        <v>0</v>
      </c>
      <c r="C447" s="37" t="s">
        <v>1</v>
      </c>
      <c r="D447" s="37" t="s">
        <v>2</v>
      </c>
      <c r="E447" s="37" t="s">
        <v>3</v>
      </c>
      <c r="F447" s="37" t="s">
        <v>27</v>
      </c>
      <c r="G447" s="37" t="s">
        <v>4</v>
      </c>
      <c r="H447" s="37" t="s">
        <v>5</v>
      </c>
      <c r="I447" s="38" t="s">
        <v>6</v>
      </c>
      <c r="K447" s="385" t="s">
        <v>41</v>
      </c>
      <c r="L447" s="39" t="s">
        <v>0</v>
      </c>
      <c r="M447" s="39" t="s">
        <v>1</v>
      </c>
      <c r="N447" s="39" t="s">
        <v>2</v>
      </c>
      <c r="O447" s="39" t="s">
        <v>3</v>
      </c>
      <c r="P447" s="39" t="s">
        <v>27</v>
      </c>
      <c r="Q447" s="39" t="s">
        <v>4</v>
      </c>
      <c r="R447" s="39" t="s">
        <v>5</v>
      </c>
      <c r="S447" s="40" t="s">
        <v>6</v>
      </c>
    </row>
    <row r="448" spans="1:45" ht="15" customHeight="1">
      <c r="A448" s="434" t="s">
        <v>41</v>
      </c>
      <c r="B448" s="372" t="s">
        <v>109</v>
      </c>
      <c r="C448" s="373"/>
      <c r="D448" s="373"/>
      <c r="E448" s="373"/>
      <c r="F448" s="373"/>
      <c r="G448" s="373"/>
      <c r="H448" s="373"/>
      <c r="I448" s="374"/>
      <c r="K448" s="386" t="s">
        <v>41</v>
      </c>
      <c r="L448" s="369" t="s">
        <v>109</v>
      </c>
      <c r="M448" s="370"/>
      <c r="N448" s="370"/>
      <c r="O448" s="370"/>
      <c r="P448" s="370"/>
      <c r="Q448" s="370"/>
      <c r="R448" s="370"/>
      <c r="S448" s="371"/>
    </row>
    <row r="449" spans="1:19" ht="15">
      <c r="A449" s="7" t="s">
        <v>7</v>
      </c>
      <c r="B449" s="387"/>
      <c r="C449" s="388"/>
      <c r="D449" s="388"/>
      <c r="E449" s="389"/>
      <c r="F449" s="42">
        <v>1.0716834135618072E-2</v>
      </c>
      <c r="G449" s="387"/>
      <c r="H449" s="389"/>
      <c r="I449" s="44">
        <f>SUM(B449:H449)</f>
        <v>1.0716834135618072E-2</v>
      </c>
      <c r="J449" s="5"/>
      <c r="K449" s="28" t="s">
        <v>7</v>
      </c>
      <c r="L449" s="387"/>
      <c r="M449" s="388"/>
      <c r="N449" s="388"/>
      <c r="O449" s="389"/>
      <c r="P449" s="42">
        <v>0</v>
      </c>
      <c r="Q449" s="387"/>
      <c r="R449" s="396"/>
      <c r="S449" s="83">
        <f>SUM(L449:R449)</f>
        <v>0</v>
      </c>
    </row>
    <row r="450" spans="1:19" ht="15">
      <c r="A450" s="8" t="s">
        <v>8</v>
      </c>
      <c r="B450" s="390"/>
      <c r="C450" s="391"/>
      <c r="D450" s="391"/>
      <c r="E450" s="392"/>
      <c r="F450" s="48">
        <v>0</v>
      </c>
      <c r="G450" s="390"/>
      <c r="H450" s="392"/>
      <c r="I450" s="50">
        <f t="shared" ref="I450:I469" si="248">SUM(B450:H450)</f>
        <v>0</v>
      </c>
      <c r="J450" s="5"/>
      <c r="K450" s="20" t="s">
        <v>8</v>
      </c>
      <c r="L450" s="390"/>
      <c r="M450" s="391"/>
      <c r="N450" s="391"/>
      <c r="O450" s="392"/>
      <c r="P450" s="51">
        <v>0</v>
      </c>
      <c r="Q450" s="390"/>
      <c r="R450" s="397"/>
      <c r="S450" s="53">
        <f t="shared" ref="S450:S469" si="249">SUM(L450:R450)</f>
        <v>0</v>
      </c>
    </row>
    <row r="451" spans="1:19" ht="15">
      <c r="A451" s="9" t="s">
        <v>10</v>
      </c>
      <c r="B451" s="390"/>
      <c r="C451" s="391"/>
      <c r="D451" s="391"/>
      <c r="E451" s="392"/>
      <c r="F451" s="45">
        <v>0</v>
      </c>
      <c r="G451" s="390"/>
      <c r="H451" s="392"/>
      <c r="I451" s="44">
        <f t="shared" si="248"/>
        <v>0</v>
      </c>
      <c r="J451" s="5"/>
      <c r="K451" s="21" t="s">
        <v>10</v>
      </c>
      <c r="L451" s="390"/>
      <c r="M451" s="391"/>
      <c r="N451" s="391"/>
      <c r="O451" s="392"/>
      <c r="P451" s="45">
        <v>0</v>
      </c>
      <c r="Q451" s="390"/>
      <c r="R451" s="397"/>
      <c r="S451" s="47">
        <f t="shared" si="249"/>
        <v>0</v>
      </c>
    </row>
    <row r="452" spans="1:19" ht="15">
      <c r="A452" s="8" t="s">
        <v>53</v>
      </c>
      <c r="B452" s="390"/>
      <c r="C452" s="391"/>
      <c r="D452" s="391"/>
      <c r="E452" s="392"/>
      <c r="F452" s="48">
        <v>0</v>
      </c>
      <c r="G452" s="390"/>
      <c r="H452" s="392"/>
      <c r="I452" s="50">
        <f t="shared" si="248"/>
        <v>0</v>
      </c>
      <c r="J452" s="5"/>
      <c r="K452" s="20" t="s">
        <v>53</v>
      </c>
      <c r="L452" s="390"/>
      <c r="M452" s="391"/>
      <c r="N452" s="391"/>
      <c r="O452" s="392"/>
      <c r="P452" s="51">
        <v>0</v>
      </c>
      <c r="Q452" s="390"/>
      <c r="R452" s="397"/>
      <c r="S452" s="53">
        <f t="shared" si="249"/>
        <v>0</v>
      </c>
    </row>
    <row r="453" spans="1:19" ht="15">
      <c r="A453" s="9" t="s">
        <v>16</v>
      </c>
      <c r="B453" s="390"/>
      <c r="C453" s="391"/>
      <c r="D453" s="391"/>
      <c r="E453" s="392"/>
      <c r="F453" s="45">
        <v>0</v>
      </c>
      <c r="G453" s="390"/>
      <c r="H453" s="392"/>
      <c r="I453" s="44">
        <f t="shared" si="248"/>
        <v>0</v>
      </c>
      <c r="J453" s="5"/>
      <c r="K453" s="21" t="s">
        <v>16</v>
      </c>
      <c r="L453" s="390"/>
      <c r="M453" s="391"/>
      <c r="N453" s="391"/>
      <c r="O453" s="392"/>
      <c r="P453" s="45">
        <v>0</v>
      </c>
      <c r="Q453" s="390"/>
      <c r="R453" s="397"/>
      <c r="S453" s="47">
        <f t="shared" si="249"/>
        <v>0</v>
      </c>
    </row>
    <row r="454" spans="1:19" ht="15">
      <c r="A454" s="8" t="s">
        <v>65</v>
      </c>
      <c r="B454" s="390"/>
      <c r="C454" s="391"/>
      <c r="D454" s="391"/>
      <c r="E454" s="392"/>
      <c r="F454" s="48">
        <v>0</v>
      </c>
      <c r="G454" s="390"/>
      <c r="H454" s="392"/>
      <c r="I454" s="50">
        <f t="shared" si="248"/>
        <v>0</v>
      </c>
      <c r="J454" s="5"/>
      <c r="K454" s="20" t="s">
        <v>65</v>
      </c>
      <c r="L454" s="390"/>
      <c r="M454" s="391"/>
      <c r="N454" s="391"/>
      <c r="O454" s="392"/>
      <c r="P454" s="51">
        <v>0</v>
      </c>
      <c r="Q454" s="390"/>
      <c r="R454" s="397"/>
      <c r="S454" s="53">
        <f t="shared" si="249"/>
        <v>0</v>
      </c>
    </row>
    <row r="455" spans="1:19" ht="15">
      <c r="A455" s="9" t="s">
        <v>55</v>
      </c>
      <c r="B455" s="390"/>
      <c r="C455" s="391"/>
      <c r="D455" s="391"/>
      <c r="E455" s="392"/>
      <c r="F455" s="45">
        <v>116.63366800968608</v>
      </c>
      <c r="G455" s="390"/>
      <c r="H455" s="392"/>
      <c r="I455" s="44">
        <f t="shared" si="248"/>
        <v>116.63366800968608</v>
      </c>
      <c r="J455" s="5"/>
      <c r="K455" s="21" t="s">
        <v>55</v>
      </c>
      <c r="L455" s="390"/>
      <c r="M455" s="391"/>
      <c r="N455" s="391"/>
      <c r="O455" s="392"/>
      <c r="P455" s="45">
        <v>0</v>
      </c>
      <c r="Q455" s="390"/>
      <c r="R455" s="397"/>
      <c r="S455" s="47">
        <f t="shared" si="249"/>
        <v>0</v>
      </c>
    </row>
    <row r="456" spans="1:19" ht="15">
      <c r="A456" s="8" t="s">
        <v>12</v>
      </c>
      <c r="B456" s="390"/>
      <c r="C456" s="391"/>
      <c r="D456" s="391"/>
      <c r="E456" s="392"/>
      <c r="F456" s="48">
        <v>0</v>
      </c>
      <c r="G456" s="390"/>
      <c r="H456" s="392"/>
      <c r="I456" s="50">
        <f t="shared" si="248"/>
        <v>0</v>
      </c>
      <c r="J456" s="5"/>
      <c r="K456" s="20" t="s">
        <v>12</v>
      </c>
      <c r="L456" s="390"/>
      <c r="M456" s="391"/>
      <c r="N456" s="391"/>
      <c r="O456" s="392"/>
      <c r="P456" s="51">
        <v>0</v>
      </c>
      <c r="Q456" s="390"/>
      <c r="R456" s="397"/>
      <c r="S456" s="53">
        <f t="shared" si="249"/>
        <v>0</v>
      </c>
    </row>
    <row r="457" spans="1:19" ht="15">
      <c r="A457" s="9" t="s">
        <v>56</v>
      </c>
      <c r="B457" s="390"/>
      <c r="C457" s="391"/>
      <c r="D457" s="391"/>
      <c r="E457" s="392"/>
      <c r="F457" s="45">
        <v>0</v>
      </c>
      <c r="G457" s="390"/>
      <c r="H457" s="392"/>
      <c r="I457" s="44">
        <f t="shared" si="248"/>
        <v>0</v>
      </c>
      <c r="J457" s="5"/>
      <c r="K457" s="21" t="s">
        <v>56</v>
      </c>
      <c r="L457" s="390"/>
      <c r="M457" s="391"/>
      <c r="N457" s="391"/>
      <c r="O457" s="392"/>
      <c r="P457" s="45">
        <v>0</v>
      </c>
      <c r="Q457" s="390"/>
      <c r="R457" s="397"/>
      <c r="S457" s="47">
        <f t="shared" si="249"/>
        <v>0</v>
      </c>
    </row>
    <row r="458" spans="1:19" ht="15">
      <c r="A458" s="8" t="s">
        <v>17</v>
      </c>
      <c r="B458" s="390"/>
      <c r="C458" s="391"/>
      <c r="D458" s="391"/>
      <c r="E458" s="392"/>
      <c r="F458" s="48">
        <v>0</v>
      </c>
      <c r="G458" s="390"/>
      <c r="H458" s="392"/>
      <c r="I458" s="50">
        <f t="shared" si="248"/>
        <v>0</v>
      </c>
      <c r="J458" s="5"/>
      <c r="K458" s="20" t="s">
        <v>17</v>
      </c>
      <c r="L458" s="390"/>
      <c r="M458" s="391"/>
      <c r="N458" s="391"/>
      <c r="O458" s="392"/>
      <c r="P458" s="51">
        <v>0</v>
      </c>
      <c r="Q458" s="390"/>
      <c r="R458" s="397"/>
      <c r="S458" s="53">
        <f t="shared" si="249"/>
        <v>0</v>
      </c>
    </row>
    <row r="459" spans="1:19" ht="15">
      <c r="A459" s="9" t="s">
        <v>141</v>
      </c>
      <c r="B459" s="390"/>
      <c r="C459" s="391"/>
      <c r="D459" s="391"/>
      <c r="E459" s="392"/>
      <c r="F459" s="45">
        <v>0</v>
      </c>
      <c r="G459" s="390"/>
      <c r="H459" s="392"/>
      <c r="I459" s="44">
        <f t="shared" si="248"/>
        <v>0</v>
      </c>
      <c r="J459" s="5"/>
      <c r="K459" s="21" t="s">
        <v>141</v>
      </c>
      <c r="L459" s="390"/>
      <c r="M459" s="391"/>
      <c r="N459" s="391"/>
      <c r="O459" s="392"/>
      <c r="P459" s="45">
        <v>0</v>
      </c>
      <c r="Q459" s="390"/>
      <c r="R459" s="397"/>
      <c r="S459" s="47">
        <f t="shared" si="249"/>
        <v>0</v>
      </c>
    </row>
    <row r="460" spans="1:19" ht="15">
      <c r="A460" s="8" t="s">
        <v>25</v>
      </c>
      <c r="B460" s="390"/>
      <c r="C460" s="391"/>
      <c r="D460" s="391"/>
      <c r="E460" s="392"/>
      <c r="F460" s="48">
        <v>368.96365800999075</v>
      </c>
      <c r="G460" s="390"/>
      <c r="H460" s="392"/>
      <c r="I460" s="50">
        <f t="shared" si="248"/>
        <v>368.96365800999075</v>
      </c>
      <c r="J460" s="5"/>
      <c r="K460" s="20" t="s">
        <v>25</v>
      </c>
      <c r="L460" s="390"/>
      <c r="M460" s="391"/>
      <c r="N460" s="391"/>
      <c r="O460" s="392"/>
      <c r="P460" s="51">
        <v>0</v>
      </c>
      <c r="Q460" s="390"/>
      <c r="R460" s="397"/>
      <c r="S460" s="53">
        <f t="shared" si="249"/>
        <v>0</v>
      </c>
    </row>
    <row r="461" spans="1:19" ht="15">
      <c r="A461" s="9" t="s">
        <v>24</v>
      </c>
      <c r="B461" s="390"/>
      <c r="C461" s="391"/>
      <c r="D461" s="391"/>
      <c r="E461" s="392"/>
      <c r="F461" s="45">
        <v>0</v>
      </c>
      <c r="G461" s="390"/>
      <c r="H461" s="392"/>
      <c r="I461" s="44">
        <f t="shared" si="248"/>
        <v>0</v>
      </c>
      <c r="J461" s="5"/>
      <c r="K461" s="21" t="s">
        <v>24</v>
      </c>
      <c r="L461" s="390"/>
      <c r="M461" s="391"/>
      <c r="N461" s="391"/>
      <c r="O461" s="392"/>
      <c r="P461" s="45">
        <v>0</v>
      </c>
      <c r="Q461" s="390"/>
      <c r="R461" s="397"/>
      <c r="S461" s="47">
        <f t="shared" si="249"/>
        <v>0</v>
      </c>
    </row>
    <row r="462" spans="1:19" ht="15">
      <c r="A462" s="8" t="s">
        <v>57</v>
      </c>
      <c r="B462" s="390"/>
      <c r="C462" s="391"/>
      <c r="D462" s="391"/>
      <c r="E462" s="392"/>
      <c r="F462" s="48">
        <v>0</v>
      </c>
      <c r="G462" s="390"/>
      <c r="H462" s="392"/>
      <c r="I462" s="50">
        <f t="shared" si="248"/>
        <v>0</v>
      </c>
      <c r="J462" s="5"/>
      <c r="K462" s="20" t="s">
        <v>57</v>
      </c>
      <c r="L462" s="390"/>
      <c r="M462" s="391"/>
      <c r="N462" s="391"/>
      <c r="O462" s="392"/>
      <c r="P462" s="51">
        <v>0</v>
      </c>
      <c r="Q462" s="390"/>
      <c r="R462" s="397"/>
      <c r="S462" s="53">
        <f t="shared" si="249"/>
        <v>0</v>
      </c>
    </row>
    <row r="463" spans="1:19" ht="15">
      <c r="A463" s="9" t="s">
        <v>22</v>
      </c>
      <c r="B463" s="390"/>
      <c r="C463" s="391"/>
      <c r="D463" s="391"/>
      <c r="E463" s="392"/>
      <c r="F463" s="45">
        <v>1.1319078273047871</v>
      </c>
      <c r="G463" s="390"/>
      <c r="H463" s="392"/>
      <c r="I463" s="44">
        <f t="shared" si="248"/>
        <v>1.1319078273047871</v>
      </c>
      <c r="J463" s="5"/>
      <c r="K463" s="21" t="s">
        <v>22</v>
      </c>
      <c r="L463" s="390"/>
      <c r="M463" s="391"/>
      <c r="N463" s="391"/>
      <c r="O463" s="392"/>
      <c r="P463" s="45">
        <v>0</v>
      </c>
      <c r="Q463" s="390"/>
      <c r="R463" s="397"/>
      <c r="S463" s="47">
        <f t="shared" si="249"/>
        <v>0</v>
      </c>
    </row>
    <row r="464" spans="1:19" ht="15">
      <c r="A464" s="8" t="s">
        <v>21</v>
      </c>
      <c r="B464" s="390"/>
      <c r="C464" s="391"/>
      <c r="D464" s="391"/>
      <c r="E464" s="392"/>
      <c r="F464" s="48">
        <v>0</v>
      </c>
      <c r="G464" s="390"/>
      <c r="H464" s="392"/>
      <c r="I464" s="50">
        <f t="shared" si="248"/>
        <v>0</v>
      </c>
      <c r="J464" s="5"/>
      <c r="K464" s="20" t="s">
        <v>21</v>
      </c>
      <c r="L464" s="390"/>
      <c r="M464" s="391"/>
      <c r="N464" s="391"/>
      <c r="O464" s="392"/>
      <c r="P464" s="51">
        <v>0</v>
      </c>
      <c r="Q464" s="390"/>
      <c r="R464" s="397"/>
      <c r="S464" s="53">
        <f t="shared" si="249"/>
        <v>0</v>
      </c>
    </row>
    <row r="465" spans="1:19" ht="15">
      <c r="A465" s="10" t="s">
        <v>61</v>
      </c>
      <c r="B465" s="390"/>
      <c r="C465" s="391"/>
      <c r="D465" s="391"/>
      <c r="E465" s="392"/>
      <c r="F465" s="45">
        <v>0</v>
      </c>
      <c r="G465" s="390"/>
      <c r="H465" s="392"/>
      <c r="I465" s="44">
        <f t="shared" si="248"/>
        <v>0</v>
      </c>
      <c r="J465" s="5"/>
      <c r="K465" s="22" t="s">
        <v>61</v>
      </c>
      <c r="L465" s="390"/>
      <c r="M465" s="391"/>
      <c r="N465" s="391"/>
      <c r="O465" s="392"/>
      <c r="P465" s="45">
        <v>0</v>
      </c>
      <c r="Q465" s="390"/>
      <c r="R465" s="397"/>
      <c r="S465" s="47">
        <f t="shared" si="249"/>
        <v>0</v>
      </c>
    </row>
    <row r="466" spans="1:19">
      <c r="A466" s="11" t="s">
        <v>23</v>
      </c>
      <c r="B466" s="390"/>
      <c r="C466" s="391"/>
      <c r="D466" s="391"/>
      <c r="E466" s="392"/>
      <c r="F466" s="55">
        <v>0</v>
      </c>
      <c r="G466" s="390"/>
      <c r="H466" s="392"/>
      <c r="I466" s="57">
        <f t="shared" si="248"/>
        <v>0</v>
      </c>
      <c r="J466" s="5"/>
      <c r="K466" s="23" t="s">
        <v>23</v>
      </c>
      <c r="L466" s="390"/>
      <c r="M466" s="391"/>
      <c r="N466" s="391"/>
      <c r="O466" s="392"/>
      <c r="P466" s="58">
        <v>0</v>
      </c>
      <c r="Q466" s="390"/>
      <c r="R466" s="397"/>
      <c r="S466" s="60">
        <f t="shared" si="249"/>
        <v>0</v>
      </c>
    </row>
    <row r="467" spans="1:19">
      <c r="A467" s="12" t="s">
        <v>19</v>
      </c>
      <c r="B467" s="390"/>
      <c r="C467" s="391"/>
      <c r="D467" s="391"/>
      <c r="E467" s="392"/>
      <c r="F467" s="61">
        <v>0</v>
      </c>
      <c r="G467" s="390"/>
      <c r="H467" s="392"/>
      <c r="I467" s="63">
        <f t="shared" si="248"/>
        <v>0</v>
      </c>
      <c r="J467" s="5"/>
      <c r="K467" s="24" t="s">
        <v>19</v>
      </c>
      <c r="L467" s="390"/>
      <c r="M467" s="391"/>
      <c r="N467" s="391"/>
      <c r="O467" s="392"/>
      <c r="P467" s="61">
        <v>0</v>
      </c>
      <c r="Q467" s="390"/>
      <c r="R467" s="397"/>
      <c r="S467" s="65">
        <f t="shared" si="249"/>
        <v>0</v>
      </c>
    </row>
    <row r="468" spans="1:19">
      <c r="A468" s="11" t="s">
        <v>20</v>
      </c>
      <c r="B468" s="390"/>
      <c r="C468" s="391"/>
      <c r="D468" s="391"/>
      <c r="E468" s="392"/>
      <c r="F468" s="55">
        <v>0</v>
      </c>
      <c r="G468" s="390"/>
      <c r="H468" s="392"/>
      <c r="I468" s="57">
        <f t="shared" si="248"/>
        <v>0</v>
      </c>
      <c r="J468" s="5"/>
      <c r="K468" s="23" t="s">
        <v>20</v>
      </c>
      <c r="L468" s="390"/>
      <c r="M468" s="391"/>
      <c r="N468" s="391"/>
      <c r="O468" s="392"/>
      <c r="P468" s="58">
        <v>0</v>
      </c>
      <c r="Q468" s="390"/>
      <c r="R468" s="397"/>
      <c r="S468" s="60">
        <f t="shared" si="249"/>
        <v>0</v>
      </c>
    </row>
    <row r="469" spans="1:19" ht="15" thickBot="1">
      <c r="A469" s="13" t="s">
        <v>11</v>
      </c>
      <c r="B469" s="393"/>
      <c r="C469" s="394"/>
      <c r="D469" s="394"/>
      <c r="E469" s="395"/>
      <c r="F469" s="66">
        <v>0</v>
      </c>
      <c r="G469" s="393"/>
      <c r="H469" s="395"/>
      <c r="I469" s="68">
        <f t="shared" si="248"/>
        <v>0</v>
      </c>
      <c r="J469" s="5"/>
      <c r="K469" s="25" t="s">
        <v>11</v>
      </c>
      <c r="L469" s="393"/>
      <c r="M469" s="394"/>
      <c r="N469" s="394"/>
      <c r="O469" s="395"/>
      <c r="P469" s="66">
        <v>0</v>
      </c>
      <c r="Q469" s="393"/>
      <c r="R469" s="398"/>
      <c r="S469" s="70">
        <f t="shared" si="249"/>
        <v>0</v>
      </c>
    </row>
    <row r="470" spans="1:19" ht="15">
      <c r="A470" s="14" t="s">
        <v>26</v>
      </c>
      <c r="B470" s="71">
        <f>SUM(B449:B465)</f>
        <v>0</v>
      </c>
      <c r="C470" s="71">
        <f t="shared" ref="C470:I470" si="250">SUM(C449:C465)</f>
        <v>0</v>
      </c>
      <c r="D470" s="71">
        <f t="shared" si="250"/>
        <v>0</v>
      </c>
      <c r="E470" s="71">
        <f t="shared" si="250"/>
        <v>0</v>
      </c>
      <c r="F470" s="71">
        <f t="shared" si="250"/>
        <v>486.73995068111725</v>
      </c>
      <c r="G470" s="71">
        <f t="shared" si="250"/>
        <v>0</v>
      </c>
      <c r="H470" s="72">
        <f t="shared" si="250"/>
        <v>0</v>
      </c>
      <c r="I470" s="44">
        <f t="shared" si="250"/>
        <v>486.73995068111725</v>
      </c>
      <c r="J470" s="5"/>
      <c r="K470" s="26" t="s">
        <v>26</v>
      </c>
      <c r="L470" s="71">
        <f>SUM(L449:L465)</f>
        <v>0</v>
      </c>
      <c r="M470" s="71">
        <f t="shared" ref="M470:S470" si="251">SUM(M449:M465)</f>
        <v>0</v>
      </c>
      <c r="N470" s="71">
        <f t="shared" si="251"/>
        <v>0</v>
      </c>
      <c r="O470" s="71">
        <f t="shared" si="251"/>
        <v>0</v>
      </c>
      <c r="P470" s="71">
        <f t="shared" si="251"/>
        <v>0</v>
      </c>
      <c r="Q470" s="71">
        <f t="shared" si="251"/>
        <v>0</v>
      </c>
      <c r="R470" s="71">
        <f t="shared" si="251"/>
        <v>0</v>
      </c>
      <c r="S470" s="73">
        <f t="shared" si="251"/>
        <v>0</v>
      </c>
    </row>
    <row r="471" spans="1:19" ht="15" thickBot="1">
      <c r="A471" s="15" t="s">
        <v>100</v>
      </c>
      <c r="B471" s="100">
        <f>IF($I470=0,"-",B470/$I470)</f>
        <v>0</v>
      </c>
      <c r="C471" s="100">
        <f t="shared" ref="C471:H471" si="252">IF($I470=0,"-",C470/$I470)</f>
        <v>0</v>
      </c>
      <c r="D471" s="100">
        <f t="shared" si="252"/>
        <v>0</v>
      </c>
      <c r="E471" s="100">
        <f t="shared" si="252"/>
        <v>0</v>
      </c>
      <c r="F471" s="100">
        <f t="shared" si="252"/>
        <v>1</v>
      </c>
      <c r="G471" s="100">
        <f t="shared" si="252"/>
        <v>0</v>
      </c>
      <c r="H471" s="101">
        <f t="shared" si="252"/>
        <v>0</v>
      </c>
      <c r="I471" s="102">
        <f>SUM(B471:H471)</f>
        <v>1</v>
      </c>
      <c r="J471" s="2"/>
      <c r="K471" s="27" t="s">
        <v>100</v>
      </c>
      <c r="L471" s="76" t="str">
        <f>IF($S470=0,"-",L470/$S470)</f>
        <v>-</v>
      </c>
      <c r="M471" s="76" t="str">
        <f t="shared" ref="M471:R471" si="253">IF($S470=0,"-",M470/$S470)</f>
        <v>-</v>
      </c>
      <c r="N471" s="76" t="str">
        <f t="shared" si="253"/>
        <v>-</v>
      </c>
      <c r="O471" s="76" t="str">
        <f t="shared" si="253"/>
        <v>-</v>
      </c>
      <c r="P471" s="76" t="str">
        <f t="shared" si="253"/>
        <v>-</v>
      </c>
      <c r="Q471" s="76" t="str">
        <f t="shared" si="253"/>
        <v>-</v>
      </c>
      <c r="R471" s="77" t="str">
        <f t="shared" si="253"/>
        <v>-</v>
      </c>
      <c r="S471" s="78">
        <f>SUM(L471:R471)</f>
        <v>0</v>
      </c>
    </row>
    <row r="472" spans="1:19" ht="15" thickBot="1">
      <c r="A472" s="16"/>
      <c r="B472" s="16"/>
      <c r="C472" s="16"/>
      <c r="D472" s="16"/>
      <c r="E472" s="16"/>
      <c r="F472" s="16"/>
      <c r="G472" s="16"/>
      <c r="H472" s="16"/>
      <c r="I472" s="16"/>
      <c r="K472" s="16"/>
      <c r="L472" s="16"/>
      <c r="M472" s="16"/>
      <c r="N472" s="16"/>
      <c r="O472" s="16"/>
      <c r="P472" s="16"/>
      <c r="Q472" s="16"/>
      <c r="R472" s="16"/>
      <c r="S472" s="16"/>
    </row>
    <row r="473" spans="1:19" ht="28.5">
      <c r="A473" s="433" t="s">
        <v>42</v>
      </c>
      <c r="B473" s="37" t="s">
        <v>0</v>
      </c>
      <c r="C473" s="37" t="s">
        <v>1</v>
      </c>
      <c r="D473" s="37" t="s">
        <v>2</v>
      </c>
      <c r="E473" s="37" t="s">
        <v>3</v>
      </c>
      <c r="F473" s="37" t="s">
        <v>27</v>
      </c>
      <c r="G473" s="37" t="s">
        <v>4</v>
      </c>
      <c r="H473" s="37" t="s">
        <v>5</v>
      </c>
      <c r="I473" s="38" t="s">
        <v>6</v>
      </c>
      <c r="K473" s="385" t="s">
        <v>42</v>
      </c>
      <c r="L473" s="39" t="s">
        <v>0</v>
      </c>
      <c r="M473" s="39" t="s">
        <v>1</v>
      </c>
      <c r="N473" s="39" t="s">
        <v>2</v>
      </c>
      <c r="O473" s="39" t="s">
        <v>3</v>
      </c>
      <c r="P473" s="39" t="s">
        <v>27</v>
      </c>
      <c r="Q473" s="39" t="s">
        <v>4</v>
      </c>
      <c r="R473" s="39" t="s">
        <v>5</v>
      </c>
      <c r="S473" s="40" t="s">
        <v>6</v>
      </c>
    </row>
    <row r="474" spans="1:19" ht="15" customHeight="1">
      <c r="A474" s="434" t="s">
        <v>42</v>
      </c>
      <c r="B474" s="372" t="s">
        <v>109</v>
      </c>
      <c r="C474" s="373"/>
      <c r="D474" s="373"/>
      <c r="E474" s="373"/>
      <c r="F474" s="373"/>
      <c r="G474" s="373"/>
      <c r="H474" s="373"/>
      <c r="I474" s="374"/>
      <c r="K474" s="386" t="s">
        <v>42</v>
      </c>
      <c r="L474" s="369" t="s">
        <v>109</v>
      </c>
      <c r="M474" s="370"/>
      <c r="N474" s="370"/>
      <c r="O474" s="370"/>
      <c r="P474" s="370"/>
      <c r="Q474" s="370"/>
      <c r="R474" s="370"/>
      <c r="S474" s="371"/>
    </row>
    <row r="475" spans="1:19" ht="15">
      <c r="A475" s="7" t="s">
        <v>7</v>
      </c>
      <c r="B475" s="387"/>
      <c r="C475" s="388"/>
      <c r="D475" s="388"/>
      <c r="E475" s="389"/>
      <c r="F475" s="42">
        <v>0</v>
      </c>
      <c r="G475" s="387"/>
      <c r="H475" s="389"/>
      <c r="I475" s="44">
        <f>SUM(B475:H475)</f>
        <v>0</v>
      </c>
      <c r="J475" s="5"/>
      <c r="K475" s="28" t="s">
        <v>7</v>
      </c>
      <c r="L475" s="387"/>
      <c r="M475" s="388"/>
      <c r="N475" s="388"/>
      <c r="O475" s="389"/>
      <c r="P475" s="42">
        <v>0</v>
      </c>
      <c r="Q475" s="387"/>
      <c r="R475" s="396"/>
      <c r="S475" s="83">
        <f>SUM(L475:R475)</f>
        <v>0</v>
      </c>
    </row>
    <row r="476" spans="1:19" ht="15">
      <c r="A476" s="8" t="s">
        <v>8</v>
      </c>
      <c r="B476" s="390"/>
      <c r="C476" s="391"/>
      <c r="D476" s="391"/>
      <c r="E476" s="392"/>
      <c r="F476" s="48">
        <v>0</v>
      </c>
      <c r="G476" s="390"/>
      <c r="H476" s="392"/>
      <c r="I476" s="50">
        <f t="shared" ref="I476:I495" si="254">SUM(B476:H476)</f>
        <v>0</v>
      </c>
      <c r="J476" s="5"/>
      <c r="K476" s="20" t="s">
        <v>8</v>
      </c>
      <c r="L476" s="390"/>
      <c r="M476" s="391"/>
      <c r="N476" s="391"/>
      <c r="O476" s="392"/>
      <c r="P476" s="51">
        <v>0</v>
      </c>
      <c r="Q476" s="390"/>
      <c r="R476" s="397"/>
      <c r="S476" s="53">
        <f t="shared" ref="S476:S495" si="255">SUM(L476:R476)</f>
        <v>0</v>
      </c>
    </row>
    <row r="477" spans="1:19" ht="15">
      <c r="A477" s="9" t="s">
        <v>10</v>
      </c>
      <c r="B477" s="390"/>
      <c r="C477" s="391"/>
      <c r="D477" s="391"/>
      <c r="E477" s="392"/>
      <c r="F477" s="45">
        <v>0</v>
      </c>
      <c r="G477" s="390"/>
      <c r="H477" s="392"/>
      <c r="I477" s="44">
        <f t="shared" si="254"/>
        <v>0</v>
      </c>
      <c r="J477" s="5"/>
      <c r="K477" s="21" t="s">
        <v>10</v>
      </c>
      <c r="L477" s="390"/>
      <c r="M477" s="391"/>
      <c r="N477" s="391"/>
      <c r="O477" s="392"/>
      <c r="P477" s="45">
        <v>0</v>
      </c>
      <c r="Q477" s="390"/>
      <c r="R477" s="397"/>
      <c r="S477" s="47">
        <f t="shared" si="255"/>
        <v>0</v>
      </c>
    </row>
    <row r="478" spans="1:19" ht="15">
      <c r="A478" s="8" t="s">
        <v>53</v>
      </c>
      <c r="B478" s="390"/>
      <c r="C478" s="391"/>
      <c r="D478" s="391"/>
      <c r="E478" s="392"/>
      <c r="F478" s="48">
        <v>0</v>
      </c>
      <c r="G478" s="390"/>
      <c r="H478" s="392"/>
      <c r="I478" s="50">
        <f t="shared" si="254"/>
        <v>0</v>
      </c>
      <c r="J478" s="5"/>
      <c r="K478" s="20" t="s">
        <v>53</v>
      </c>
      <c r="L478" s="390"/>
      <c r="M478" s="391"/>
      <c r="N478" s="391"/>
      <c r="O478" s="392"/>
      <c r="P478" s="51">
        <v>0</v>
      </c>
      <c r="Q478" s="390"/>
      <c r="R478" s="397"/>
      <c r="S478" s="53">
        <f t="shared" si="255"/>
        <v>0</v>
      </c>
    </row>
    <row r="479" spans="1:19" ht="15">
      <c r="A479" s="9" t="s">
        <v>16</v>
      </c>
      <c r="B479" s="390"/>
      <c r="C479" s="391"/>
      <c r="D479" s="391"/>
      <c r="E479" s="392"/>
      <c r="F479" s="45">
        <v>0</v>
      </c>
      <c r="G479" s="390"/>
      <c r="H479" s="392"/>
      <c r="I479" s="44">
        <f t="shared" si="254"/>
        <v>0</v>
      </c>
      <c r="J479" s="5"/>
      <c r="K479" s="21" t="s">
        <v>16</v>
      </c>
      <c r="L479" s="390"/>
      <c r="M479" s="391"/>
      <c r="N479" s="391"/>
      <c r="O479" s="392"/>
      <c r="P479" s="45">
        <v>0</v>
      </c>
      <c r="Q479" s="390"/>
      <c r="R479" s="397"/>
      <c r="S479" s="47">
        <f t="shared" si="255"/>
        <v>0</v>
      </c>
    </row>
    <row r="480" spans="1:19" ht="15">
      <c r="A480" s="8" t="s">
        <v>65</v>
      </c>
      <c r="B480" s="390"/>
      <c r="C480" s="391"/>
      <c r="D480" s="391"/>
      <c r="E480" s="392"/>
      <c r="F480" s="48">
        <v>0</v>
      </c>
      <c r="G480" s="390"/>
      <c r="H480" s="392"/>
      <c r="I480" s="50">
        <f t="shared" si="254"/>
        <v>0</v>
      </c>
      <c r="J480" s="5"/>
      <c r="K480" s="20" t="s">
        <v>65</v>
      </c>
      <c r="L480" s="390"/>
      <c r="M480" s="391"/>
      <c r="N480" s="391"/>
      <c r="O480" s="392"/>
      <c r="P480" s="51">
        <v>0</v>
      </c>
      <c r="Q480" s="390"/>
      <c r="R480" s="397"/>
      <c r="S480" s="53">
        <f t="shared" si="255"/>
        <v>0</v>
      </c>
    </row>
    <row r="481" spans="1:19" ht="15">
      <c r="A481" s="9" t="s">
        <v>55</v>
      </c>
      <c r="B481" s="390"/>
      <c r="C481" s="391"/>
      <c r="D481" s="391"/>
      <c r="E481" s="392"/>
      <c r="F481" s="45">
        <v>9035.7377543714392</v>
      </c>
      <c r="G481" s="390"/>
      <c r="H481" s="392"/>
      <c r="I481" s="44">
        <f t="shared" si="254"/>
        <v>9035.7377543714392</v>
      </c>
      <c r="J481" s="5"/>
      <c r="K481" s="21" t="s">
        <v>55</v>
      </c>
      <c r="L481" s="390"/>
      <c r="M481" s="391"/>
      <c r="N481" s="391"/>
      <c r="O481" s="392"/>
      <c r="P481" s="45">
        <v>3401.3504172100356</v>
      </c>
      <c r="Q481" s="390"/>
      <c r="R481" s="397"/>
      <c r="S481" s="47">
        <f t="shared" si="255"/>
        <v>3401.3504172100356</v>
      </c>
    </row>
    <row r="482" spans="1:19" ht="15">
      <c r="A482" s="8" t="s">
        <v>12</v>
      </c>
      <c r="B482" s="390"/>
      <c r="C482" s="391"/>
      <c r="D482" s="391"/>
      <c r="E482" s="392"/>
      <c r="F482" s="48">
        <v>4041.5989137027464</v>
      </c>
      <c r="G482" s="390"/>
      <c r="H482" s="392"/>
      <c r="I482" s="50">
        <f t="shared" si="254"/>
        <v>4041.5989137027464</v>
      </c>
      <c r="J482" s="5"/>
      <c r="K482" s="20" t="s">
        <v>12</v>
      </c>
      <c r="L482" s="390"/>
      <c r="M482" s="391"/>
      <c r="N482" s="391"/>
      <c r="O482" s="392"/>
      <c r="P482" s="51">
        <v>1591.8409740317888</v>
      </c>
      <c r="Q482" s="390"/>
      <c r="R482" s="397"/>
      <c r="S482" s="53">
        <f t="shared" si="255"/>
        <v>1591.8409740317888</v>
      </c>
    </row>
    <row r="483" spans="1:19" ht="15">
      <c r="A483" s="9" t="s">
        <v>56</v>
      </c>
      <c r="B483" s="390"/>
      <c r="C483" s="391"/>
      <c r="D483" s="391"/>
      <c r="E483" s="392"/>
      <c r="F483" s="45">
        <v>0</v>
      </c>
      <c r="G483" s="390"/>
      <c r="H483" s="392"/>
      <c r="I483" s="44">
        <f t="shared" si="254"/>
        <v>0</v>
      </c>
      <c r="J483" s="5"/>
      <c r="K483" s="21" t="s">
        <v>56</v>
      </c>
      <c r="L483" s="390"/>
      <c r="M483" s="391"/>
      <c r="N483" s="391"/>
      <c r="O483" s="392"/>
      <c r="P483" s="45">
        <v>0</v>
      </c>
      <c r="Q483" s="390"/>
      <c r="R483" s="397"/>
      <c r="S483" s="47">
        <f t="shared" si="255"/>
        <v>0</v>
      </c>
    </row>
    <row r="484" spans="1:19" ht="15">
      <c r="A484" s="8" t="s">
        <v>17</v>
      </c>
      <c r="B484" s="390"/>
      <c r="C484" s="391"/>
      <c r="D484" s="391"/>
      <c r="E484" s="392"/>
      <c r="F484" s="48">
        <v>3.5089794277602415</v>
      </c>
      <c r="G484" s="390"/>
      <c r="H484" s="392"/>
      <c r="I484" s="50">
        <f t="shared" si="254"/>
        <v>3.5089794277602415</v>
      </c>
      <c r="J484" s="5"/>
      <c r="K484" s="20" t="s">
        <v>17</v>
      </c>
      <c r="L484" s="390"/>
      <c r="M484" s="391"/>
      <c r="N484" s="391"/>
      <c r="O484" s="392"/>
      <c r="P484" s="51">
        <v>3.5089794277602415</v>
      </c>
      <c r="Q484" s="390"/>
      <c r="R484" s="397"/>
      <c r="S484" s="53">
        <f t="shared" si="255"/>
        <v>3.5089794277602415</v>
      </c>
    </row>
    <row r="485" spans="1:19" ht="15">
      <c r="A485" s="9" t="s">
        <v>141</v>
      </c>
      <c r="B485" s="390"/>
      <c r="C485" s="391"/>
      <c r="D485" s="391"/>
      <c r="E485" s="392"/>
      <c r="F485" s="45">
        <v>0.65209297945012479</v>
      </c>
      <c r="G485" s="390"/>
      <c r="H485" s="392"/>
      <c r="I485" s="44">
        <f t="shared" si="254"/>
        <v>0.65209297945012479</v>
      </c>
      <c r="J485" s="5"/>
      <c r="K485" s="21" t="s">
        <v>141</v>
      </c>
      <c r="L485" s="390"/>
      <c r="M485" s="391"/>
      <c r="N485" s="391"/>
      <c r="O485" s="392"/>
      <c r="P485" s="45">
        <v>0.65209297945012479</v>
      </c>
      <c r="Q485" s="390"/>
      <c r="R485" s="397"/>
      <c r="S485" s="47">
        <f t="shared" si="255"/>
        <v>0.65209297945012479</v>
      </c>
    </row>
    <row r="486" spans="1:19" ht="15">
      <c r="A486" s="8" t="s">
        <v>25</v>
      </c>
      <c r="B486" s="390"/>
      <c r="C486" s="391"/>
      <c r="D486" s="391"/>
      <c r="E486" s="392"/>
      <c r="F486" s="48">
        <v>146.86111104992096</v>
      </c>
      <c r="G486" s="390"/>
      <c r="H486" s="392"/>
      <c r="I486" s="50">
        <f t="shared" si="254"/>
        <v>146.86111104992096</v>
      </c>
      <c r="J486" s="5"/>
      <c r="K486" s="20" t="s">
        <v>25</v>
      </c>
      <c r="L486" s="390"/>
      <c r="M486" s="391"/>
      <c r="N486" s="391"/>
      <c r="O486" s="392"/>
      <c r="P486" s="51">
        <v>0</v>
      </c>
      <c r="Q486" s="390"/>
      <c r="R486" s="397"/>
      <c r="S486" s="53">
        <f t="shared" si="255"/>
        <v>0</v>
      </c>
    </row>
    <row r="487" spans="1:19" ht="15">
      <c r="A487" s="9" t="s">
        <v>24</v>
      </c>
      <c r="B487" s="390"/>
      <c r="C487" s="391"/>
      <c r="D487" s="391"/>
      <c r="E487" s="392"/>
      <c r="F487" s="45">
        <v>0</v>
      </c>
      <c r="G487" s="390"/>
      <c r="H487" s="392"/>
      <c r="I487" s="44">
        <f t="shared" si="254"/>
        <v>0</v>
      </c>
      <c r="J487" s="5"/>
      <c r="K487" s="21" t="s">
        <v>24</v>
      </c>
      <c r="L487" s="390"/>
      <c r="M487" s="391"/>
      <c r="N487" s="391"/>
      <c r="O487" s="392"/>
      <c r="P487" s="45">
        <v>0</v>
      </c>
      <c r="Q487" s="390"/>
      <c r="R487" s="397"/>
      <c r="S487" s="47">
        <f t="shared" si="255"/>
        <v>0</v>
      </c>
    </row>
    <row r="488" spans="1:19" ht="15">
      <c r="A488" s="8" t="s">
        <v>57</v>
      </c>
      <c r="B488" s="390"/>
      <c r="C488" s="391"/>
      <c r="D488" s="391"/>
      <c r="E488" s="392"/>
      <c r="F488" s="48">
        <v>0</v>
      </c>
      <c r="G488" s="390"/>
      <c r="H488" s="392"/>
      <c r="I488" s="50">
        <f t="shared" si="254"/>
        <v>0</v>
      </c>
      <c r="J488" s="5"/>
      <c r="K488" s="20" t="s">
        <v>57</v>
      </c>
      <c r="L488" s="390"/>
      <c r="M488" s="391"/>
      <c r="N488" s="391"/>
      <c r="O488" s="392"/>
      <c r="P488" s="51">
        <v>0</v>
      </c>
      <c r="Q488" s="390"/>
      <c r="R488" s="397"/>
      <c r="S488" s="53">
        <f t="shared" si="255"/>
        <v>0</v>
      </c>
    </row>
    <row r="489" spans="1:19" ht="15">
      <c r="A489" s="9" t="s">
        <v>22</v>
      </c>
      <c r="B489" s="390"/>
      <c r="C489" s="391"/>
      <c r="D489" s="391"/>
      <c r="E489" s="392"/>
      <c r="F489" s="45">
        <v>107.91666311194017</v>
      </c>
      <c r="G489" s="390"/>
      <c r="H489" s="392"/>
      <c r="I489" s="44">
        <f t="shared" si="254"/>
        <v>107.91666311194017</v>
      </c>
      <c r="J489" s="5"/>
      <c r="K489" s="21" t="s">
        <v>22</v>
      </c>
      <c r="L489" s="390"/>
      <c r="M489" s="391"/>
      <c r="N489" s="391"/>
      <c r="O489" s="392"/>
      <c r="P489" s="45">
        <v>75.784477631636165</v>
      </c>
      <c r="Q489" s="390"/>
      <c r="R489" s="397"/>
      <c r="S489" s="47">
        <f t="shared" si="255"/>
        <v>75.784477631636165</v>
      </c>
    </row>
    <row r="490" spans="1:19" ht="15">
      <c r="A490" s="8" t="s">
        <v>21</v>
      </c>
      <c r="B490" s="390"/>
      <c r="C490" s="391"/>
      <c r="D490" s="391"/>
      <c r="E490" s="392"/>
      <c r="F490" s="48">
        <v>0</v>
      </c>
      <c r="G490" s="390"/>
      <c r="H490" s="392"/>
      <c r="I490" s="50">
        <f t="shared" si="254"/>
        <v>0</v>
      </c>
      <c r="J490" s="5"/>
      <c r="K490" s="20" t="s">
        <v>21</v>
      </c>
      <c r="L490" s="390"/>
      <c r="M490" s="391"/>
      <c r="N490" s="391"/>
      <c r="O490" s="392"/>
      <c r="P490" s="51">
        <v>0</v>
      </c>
      <c r="Q490" s="390"/>
      <c r="R490" s="397"/>
      <c r="S490" s="53">
        <f t="shared" si="255"/>
        <v>0</v>
      </c>
    </row>
    <row r="491" spans="1:19" ht="15">
      <c r="A491" s="10" t="s">
        <v>61</v>
      </c>
      <c r="B491" s="390"/>
      <c r="C491" s="391"/>
      <c r="D491" s="391"/>
      <c r="E491" s="392"/>
      <c r="F491" s="45">
        <v>0</v>
      </c>
      <c r="G491" s="390"/>
      <c r="H491" s="392"/>
      <c r="I491" s="44">
        <f t="shared" si="254"/>
        <v>0</v>
      </c>
      <c r="J491" s="5"/>
      <c r="K491" s="22" t="s">
        <v>61</v>
      </c>
      <c r="L491" s="390"/>
      <c r="M491" s="391"/>
      <c r="N491" s="391"/>
      <c r="O491" s="392"/>
      <c r="P491" s="45">
        <v>0</v>
      </c>
      <c r="Q491" s="390"/>
      <c r="R491" s="397"/>
      <c r="S491" s="47">
        <f t="shared" si="255"/>
        <v>0</v>
      </c>
    </row>
    <row r="492" spans="1:19">
      <c r="A492" s="11" t="s">
        <v>23</v>
      </c>
      <c r="B492" s="390"/>
      <c r="C492" s="391"/>
      <c r="D492" s="391"/>
      <c r="E492" s="392"/>
      <c r="F492" s="55">
        <v>0</v>
      </c>
      <c r="G492" s="390"/>
      <c r="H492" s="392"/>
      <c r="I492" s="57">
        <f t="shared" si="254"/>
        <v>0</v>
      </c>
      <c r="J492" s="5"/>
      <c r="K492" s="23" t="s">
        <v>23</v>
      </c>
      <c r="L492" s="390"/>
      <c r="M492" s="391"/>
      <c r="N492" s="391"/>
      <c r="O492" s="392"/>
      <c r="P492" s="58">
        <v>0</v>
      </c>
      <c r="Q492" s="390"/>
      <c r="R492" s="397"/>
      <c r="S492" s="60">
        <f t="shared" si="255"/>
        <v>0</v>
      </c>
    </row>
    <row r="493" spans="1:19">
      <c r="A493" s="12" t="s">
        <v>19</v>
      </c>
      <c r="B493" s="390"/>
      <c r="C493" s="391"/>
      <c r="D493" s="391"/>
      <c r="E493" s="392"/>
      <c r="F493" s="61">
        <v>0</v>
      </c>
      <c r="G493" s="390"/>
      <c r="H493" s="392"/>
      <c r="I493" s="63">
        <f t="shared" si="254"/>
        <v>0</v>
      </c>
      <c r="J493" s="5"/>
      <c r="K493" s="24" t="s">
        <v>19</v>
      </c>
      <c r="L493" s="390"/>
      <c r="M493" s="391"/>
      <c r="N493" s="391"/>
      <c r="O493" s="392"/>
      <c r="P493" s="61">
        <v>0</v>
      </c>
      <c r="Q493" s="390"/>
      <c r="R493" s="397"/>
      <c r="S493" s="65">
        <f t="shared" si="255"/>
        <v>0</v>
      </c>
    </row>
    <row r="494" spans="1:19">
      <c r="A494" s="11" t="s">
        <v>20</v>
      </c>
      <c r="B494" s="390"/>
      <c r="C494" s="391"/>
      <c r="D494" s="391"/>
      <c r="E494" s="392"/>
      <c r="F494" s="55">
        <v>0</v>
      </c>
      <c r="G494" s="390"/>
      <c r="H494" s="392"/>
      <c r="I494" s="57">
        <f t="shared" si="254"/>
        <v>0</v>
      </c>
      <c r="J494" s="5"/>
      <c r="K494" s="23" t="s">
        <v>20</v>
      </c>
      <c r="L494" s="390"/>
      <c r="M494" s="391"/>
      <c r="N494" s="391"/>
      <c r="O494" s="392"/>
      <c r="P494" s="58">
        <v>0</v>
      </c>
      <c r="Q494" s="390"/>
      <c r="R494" s="397"/>
      <c r="S494" s="60">
        <f t="shared" si="255"/>
        <v>0</v>
      </c>
    </row>
    <row r="495" spans="1:19" ht="15" thickBot="1">
      <c r="A495" s="13" t="s">
        <v>11</v>
      </c>
      <c r="B495" s="393"/>
      <c r="C495" s="394"/>
      <c r="D495" s="394"/>
      <c r="E495" s="395"/>
      <c r="F495" s="66">
        <v>0</v>
      </c>
      <c r="G495" s="393"/>
      <c r="H495" s="395"/>
      <c r="I495" s="68">
        <f t="shared" si="254"/>
        <v>0</v>
      </c>
      <c r="J495" s="5"/>
      <c r="K495" s="25" t="s">
        <v>11</v>
      </c>
      <c r="L495" s="393"/>
      <c r="M495" s="394"/>
      <c r="N495" s="394"/>
      <c r="O495" s="395"/>
      <c r="P495" s="66">
        <v>0</v>
      </c>
      <c r="Q495" s="393"/>
      <c r="R495" s="398"/>
      <c r="S495" s="70">
        <f t="shared" si="255"/>
        <v>0</v>
      </c>
    </row>
    <row r="496" spans="1:19" ht="15">
      <c r="A496" s="14" t="s">
        <v>26</v>
      </c>
      <c r="B496" s="71">
        <f>SUM(B475:B491)</f>
        <v>0</v>
      </c>
      <c r="C496" s="71">
        <f t="shared" ref="C496:I496" si="256">SUM(C475:C491)</f>
        <v>0</v>
      </c>
      <c r="D496" s="71">
        <f t="shared" si="256"/>
        <v>0</v>
      </c>
      <c r="E496" s="71">
        <f t="shared" si="256"/>
        <v>0</v>
      </c>
      <c r="F496" s="71">
        <f t="shared" si="256"/>
        <v>13336.275514643257</v>
      </c>
      <c r="G496" s="71">
        <f t="shared" si="256"/>
        <v>0</v>
      </c>
      <c r="H496" s="72">
        <f t="shared" si="256"/>
        <v>0</v>
      </c>
      <c r="I496" s="44">
        <f t="shared" si="256"/>
        <v>13336.275514643257</v>
      </c>
      <c r="J496" s="5"/>
      <c r="K496" s="26" t="s">
        <v>26</v>
      </c>
      <c r="L496" s="71">
        <f>SUM(L475:L491)</f>
        <v>0</v>
      </c>
      <c r="M496" s="71">
        <f t="shared" ref="M496:S496" si="257">SUM(M475:M491)</f>
        <v>0</v>
      </c>
      <c r="N496" s="71">
        <f t="shared" si="257"/>
        <v>0</v>
      </c>
      <c r="O496" s="71">
        <f t="shared" si="257"/>
        <v>0</v>
      </c>
      <c r="P496" s="71">
        <f t="shared" si="257"/>
        <v>5073.1369412806707</v>
      </c>
      <c r="Q496" s="71">
        <f t="shared" si="257"/>
        <v>0</v>
      </c>
      <c r="R496" s="71">
        <f t="shared" si="257"/>
        <v>0</v>
      </c>
      <c r="S496" s="73">
        <f t="shared" si="257"/>
        <v>5073.1369412806707</v>
      </c>
    </row>
    <row r="497" spans="1:19" ht="15" thickBot="1">
      <c r="A497" s="15" t="s">
        <v>100</v>
      </c>
      <c r="B497" s="100">
        <f>IF($I496=0,"-",B496/$I496)</f>
        <v>0</v>
      </c>
      <c r="C497" s="100">
        <f t="shared" ref="C497:H497" si="258">IF($I496=0,"-",C496/$I496)</f>
        <v>0</v>
      </c>
      <c r="D497" s="100">
        <f t="shared" si="258"/>
        <v>0</v>
      </c>
      <c r="E497" s="100">
        <f t="shared" si="258"/>
        <v>0</v>
      </c>
      <c r="F497" s="100">
        <f t="shared" si="258"/>
        <v>1</v>
      </c>
      <c r="G497" s="100">
        <f t="shared" si="258"/>
        <v>0</v>
      </c>
      <c r="H497" s="101">
        <f t="shared" si="258"/>
        <v>0</v>
      </c>
      <c r="I497" s="102">
        <f>SUM(B497:H497)</f>
        <v>1</v>
      </c>
      <c r="J497" s="2"/>
      <c r="K497" s="27" t="s">
        <v>100</v>
      </c>
      <c r="L497" s="76">
        <f>IF($S496=0,"-",L496/$S496)</f>
        <v>0</v>
      </c>
      <c r="M497" s="76">
        <f t="shared" ref="M497:R497" si="259">IF($S496=0,"-",M496/$S496)</f>
        <v>0</v>
      </c>
      <c r="N497" s="76">
        <f t="shared" si="259"/>
        <v>0</v>
      </c>
      <c r="O497" s="76">
        <f t="shared" si="259"/>
        <v>0</v>
      </c>
      <c r="P497" s="76">
        <f t="shared" si="259"/>
        <v>1</v>
      </c>
      <c r="Q497" s="76">
        <f t="shared" si="259"/>
        <v>0</v>
      </c>
      <c r="R497" s="77">
        <f t="shared" si="259"/>
        <v>0</v>
      </c>
      <c r="S497" s="78">
        <f>SUM(L497:R497)</f>
        <v>1</v>
      </c>
    </row>
    <row r="498" spans="1:19" ht="15" thickBot="1">
      <c r="A498" s="16"/>
      <c r="B498" s="16"/>
      <c r="C498" s="16"/>
      <c r="D498" s="16"/>
      <c r="E498" s="16"/>
      <c r="F498" s="16"/>
      <c r="G498" s="16"/>
      <c r="H498" s="16"/>
      <c r="I498" s="16"/>
      <c r="K498" s="16"/>
      <c r="L498" s="16"/>
      <c r="M498" s="16"/>
      <c r="N498" s="16"/>
      <c r="O498" s="16"/>
      <c r="P498" s="16"/>
      <c r="Q498" s="16"/>
      <c r="R498" s="16"/>
      <c r="S498" s="16"/>
    </row>
    <row r="499" spans="1:19" ht="28.5">
      <c r="A499" s="433" t="s">
        <v>43</v>
      </c>
      <c r="B499" s="37" t="s">
        <v>0</v>
      </c>
      <c r="C499" s="37" t="s">
        <v>1</v>
      </c>
      <c r="D499" s="37" t="s">
        <v>2</v>
      </c>
      <c r="E499" s="37" t="s">
        <v>3</v>
      </c>
      <c r="F499" s="37" t="s">
        <v>27</v>
      </c>
      <c r="G499" s="37" t="s">
        <v>4</v>
      </c>
      <c r="H499" s="37" t="s">
        <v>5</v>
      </c>
      <c r="I499" s="38" t="s">
        <v>6</v>
      </c>
      <c r="K499" s="385" t="s">
        <v>43</v>
      </c>
      <c r="L499" s="39" t="s">
        <v>0</v>
      </c>
      <c r="M499" s="39" t="s">
        <v>1</v>
      </c>
      <c r="N499" s="39" t="s">
        <v>2</v>
      </c>
      <c r="O499" s="39" t="s">
        <v>3</v>
      </c>
      <c r="P499" s="39" t="s">
        <v>27</v>
      </c>
      <c r="Q499" s="39" t="s">
        <v>4</v>
      </c>
      <c r="R499" s="39" t="s">
        <v>5</v>
      </c>
      <c r="S499" s="40" t="s">
        <v>6</v>
      </c>
    </row>
    <row r="500" spans="1:19" ht="15" customHeight="1">
      <c r="A500" s="434" t="s">
        <v>43</v>
      </c>
      <c r="B500" s="372" t="s">
        <v>109</v>
      </c>
      <c r="C500" s="373"/>
      <c r="D500" s="373"/>
      <c r="E500" s="373"/>
      <c r="F500" s="373"/>
      <c r="G500" s="373"/>
      <c r="H500" s="373"/>
      <c r="I500" s="374"/>
      <c r="K500" s="386" t="s">
        <v>43</v>
      </c>
      <c r="L500" s="369" t="s">
        <v>109</v>
      </c>
      <c r="M500" s="370"/>
      <c r="N500" s="370"/>
      <c r="O500" s="370"/>
      <c r="P500" s="370"/>
      <c r="Q500" s="370"/>
      <c r="R500" s="370"/>
      <c r="S500" s="371"/>
    </row>
    <row r="501" spans="1:19" ht="15">
      <c r="A501" s="7" t="s">
        <v>7</v>
      </c>
      <c r="B501" s="387"/>
      <c r="C501" s="388"/>
      <c r="D501" s="388"/>
      <c r="E501" s="389"/>
      <c r="F501" s="42">
        <v>0</v>
      </c>
      <c r="G501" s="387"/>
      <c r="H501" s="389"/>
      <c r="I501" s="44">
        <f>SUM(B501:H501)</f>
        <v>0</v>
      </c>
      <c r="J501" s="5"/>
      <c r="K501" s="28" t="s">
        <v>7</v>
      </c>
      <c r="L501" s="387"/>
      <c r="M501" s="388"/>
      <c r="N501" s="388"/>
      <c r="O501" s="389"/>
      <c r="P501" s="42">
        <v>0</v>
      </c>
      <c r="Q501" s="387"/>
      <c r="R501" s="396"/>
      <c r="S501" s="83">
        <f>SUM(L501:R501)</f>
        <v>0</v>
      </c>
    </row>
    <row r="502" spans="1:19" ht="15">
      <c r="A502" s="8" t="s">
        <v>8</v>
      </c>
      <c r="B502" s="390"/>
      <c r="C502" s="391"/>
      <c r="D502" s="391"/>
      <c r="E502" s="392"/>
      <c r="F502" s="48">
        <v>0</v>
      </c>
      <c r="G502" s="390"/>
      <c r="H502" s="392"/>
      <c r="I502" s="50">
        <f t="shared" ref="I502:I521" si="260">SUM(B502:H502)</f>
        <v>0</v>
      </c>
      <c r="J502" s="5"/>
      <c r="K502" s="20" t="s">
        <v>8</v>
      </c>
      <c r="L502" s="390"/>
      <c r="M502" s="391"/>
      <c r="N502" s="391"/>
      <c r="O502" s="392"/>
      <c r="P502" s="51">
        <v>0</v>
      </c>
      <c r="Q502" s="390"/>
      <c r="R502" s="397"/>
      <c r="S502" s="53">
        <f t="shared" ref="S502:S521" si="261">SUM(L502:R502)</f>
        <v>0</v>
      </c>
    </row>
    <row r="503" spans="1:19" ht="15">
      <c r="A503" s="9" t="s">
        <v>10</v>
      </c>
      <c r="B503" s="390"/>
      <c r="C503" s="391"/>
      <c r="D503" s="391"/>
      <c r="E503" s="392"/>
      <c r="F503" s="45">
        <v>0</v>
      </c>
      <c r="G503" s="390"/>
      <c r="H503" s="392"/>
      <c r="I503" s="44">
        <f t="shared" si="260"/>
        <v>0</v>
      </c>
      <c r="J503" s="5"/>
      <c r="K503" s="21" t="s">
        <v>10</v>
      </c>
      <c r="L503" s="390"/>
      <c r="M503" s="391"/>
      <c r="N503" s="391"/>
      <c r="O503" s="392"/>
      <c r="P503" s="45">
        <v>0</v>
      </c>
      <c r="Q503" s="390"/>
      <c r="R503" s="397"/>
      <c r="S503" s="47">
        <f t="shared" si="261"/>
        <v>0</v>
      </c>
    </row>
    <row r="504" spans="1:19" ht="15">
      <c r="A504" s="8" t="s">
        <v>53</v>
      </c>
      <c r="B504" s="390"/>
      <c r="C504" s="391"/>
      <c r="D504" s="391"/>
      <c r="E504" s="392"/>
      <c r="F504" s="48">
        <v>0</v>
      </c>
      <c r="G504" s="390"/>
      <c r="H504" s="392"/>
      <c r="I504" s="50">
        <f t="shared" si="260"/>
        <v>0</v>
      </c>
      <c r="J504" s="5"/>
      <c r="K504" s="20" t="s">
        <v>53</v>
      </c>
      <c r="L504" s="390"/>
      <c r="M504" s="391"/>
      <c r="N504" s="391"/>
      <c r="O504" s="392"/>
      <c r="P504" s="51">
        <v>0</v>
      </c>
      <c r="Q504" s="390"/>
      <c r="R504" s="397"/>
      <c r="S504" s="53">
        <f t="shared" si="261"/>
        <v>0</v>
      </c>
    </row>
    <row r="505" spans="1:19" ht="15">
      <c r="A505" s="9" t="s">
        <v>16</v>
      </c>
      <c r="B505" s="390"/>
      <c r="C505" s="391"/>
      <c r="D505" s="391"/>
      <c r="E505" s="392"/>
      <c r="F505" s="45">
        <v>0</v>
      </c>
      <c r="G505" s="390"/>
      <c r="H505" s="392"/>
      <c r="I505" s="44">
        <f t="shared" si="260"/>
        <v>0</v>
      </c>
      <c r="J505" s="5"/>
      <c r="K505" s="21" t="s">
        <v>16</v>
      </c>
      <c r="L505" s="390"/>
      <c r="M505" s="391"/>
      <c r="N505" s="391"/>
      <c r="O505" s="392"/>
      <c r="P505" s="45">
        <v>0</v>
      </c>
      <c r="Q505" s="390"/>
      <c r="R505" s="397"/>
      <c r="S505" s="47">
        <f t="shared" si="261"/>
        <v>0</v>
      </c>
    </row>
    <row r="506" spans="1:19" ht="15">
      <c r="A506" s="8" t="s">
        <v>65</v>
      </c>
      <c r="B506" s="390"/>
      <c r="C506" s="391"/>
      <c r="D506" s="391"/>
      <c r="E506" s="392"/>
      <c r="F506" s="48">
        <v>0</v>
      </c>
      <c r="G506" s="390"/>
      <c r="H506" s="392"/>
      <c r="I506" s="50">
        <f t="shared" si="260"/>
        <v>0</v>
      </c>
      <c r="J506" s="5"/>
      <c r="K506" s="20" t="s">
        <v>65</v>
      </c>
      <c r="L506" s="390"/>
      <c r="M506" s="391"/>
      <c r="N506" s="391"/>
      <c r="O506" s="392"/>
      <c r="P506" s="51">
        <v>0</v>
      </c>
      <c r="Q506" s="390"/>
      <c r="R506" s="397"/>
      <c r="S506" s="53">
        <f t="shared" si="261"/>
        <v>0</v>
      </c>
    </row>
    <row r="507" spans="1:19" ht="15">
      <c r="A507" s="9" t="s">
        <v>55</v>
      </c>
      <c r="B507" s="390"/>
      <c r="C507" s="391"/>
      <c r="D507" s="391"/>
      <c r="E507" s="392"/>
      <c r="F507" s="45">
        <v>0</v>
      </c>
      <c r="G507" s="390"/>
      <c r="H507" s="392"/>
      <c r="I507" s="44">
        <f t="shared" si="260"/>
        <v>0</v>
      </c>
      <c r="J507" s="5"/>
      <c r="K507" s="21" t="s">
        <v>55</v>
      </c>
      <c r="L507" s="390"/>
      <c r="M507" s="391"/>
      <c r="N507" s="391"/>
      <c r="O507" s="392"/>
      <c r="P507" s="45">
        <v>0</v>
      </c>
      <c r="Q507" s="390"/>
      <c r="R507" s="397"/>
      <c r="S507" s="47">
        <f t="shared" si="261"/>
        <v>0</v>
      </c>
    </row>
    <row r="508" spans="1:19" ht="15">
      <c r="A508" s="8" t="s">
        <v>12</v>
      </c>
      <c r="B508" s="390"/>
      <c r="C508" s="391"/>
      <c r="D508" s="391"/>
      <c r="E508" s="392"/>
      <c r="F508" s="48">
        <v>0</v>
      </c>
      <c r="G508" s="390"/>
      <c r="H508" s="392"/>
      <c r="I508" s="50">
        <f t="shared" si="260"/>
        <v>0</v>
      </c>
      <c r="J508" s="5"/>
      <c r="K508" s="20" t="s">
        <v>12</v>
      </c>
      <c r="L508" s="390"/>
      <c r="M508" s="391"/>
      <c r="N508" s="391"/>
      <c r="O508" s="392"/>
      <c r="P508" s="51">
        <v>0</v>
      </c>
      <c r="Q508" s="390"/>
      <c r="R508" s="397"/>
      <c r="S508" s="53">
        <f t="shared" si="261"/>
        <v>0</v>
      </c>
    </row>
    <row r="509" spans="1:19" ht="15">
      <c r="A509" s="9" t="s">
        <v>56</v>
      </c>
      <c r="B509" s="390"/>
      <c r="C509" s="391"/>
      <c r="D509" s="391"/>
      <c r="E509" s="392"/>
      <c r="F509" s="45">
        <v>0</v>
      </c>
      <c r="G509" s="390"/>
      <c r="H509" s="392"/>
      <c r="I509" s="44">
        <f t="shared" si="260"/>
        <v>0</v>
      </c>
      <c r="J509" s="5"/>
      <c r="K509" s="21" t="s">
        <v>56</v>
      </c>
      <c r="L509" s="390"/>
      <c r="M509" s="391"/>
      <c r="N509" s="391"/>
      <c r="O509" s="392"/>
      <c r="P509" s="45">
        <v>0</v>
      </c>
      <c r="Q509" s="390"/>
      <c r="R509" s="397"/>
      <c r="S509" s="47">
        <f t="shared" si="261"/>
        <v>0</v>
      </c>
    </row>
    <row r="510" spans="1:19" ht="15">
      <c r="A510" s="8" t="s">
        <v>17</v>
      </c>
      <c r="B510" s="390"/>
      <c r="C510" s="391"/>
      <c r="D510" s="391"/>
      <c r="E510" s="392"/>
      <c r="F510" s="48">
        <v>0</v>
      </c>
      <c r="G510" s="390"/>
      <c r="H510" s="392"/>
      <c r="I510" s="50">
        <f t="shared" si="260"/>
        <v>0</v>
      </c>
      <c r="J510" s="5"/>
      <c r="K510" s="20" t="s">
        <v>17</v>
      </c>
      <c r="L510" s="390"/>
      <c r="M510" s="391"/>
      <c r="N510" s="391"/>
      <c r="O510" s="392"/>
      <c r="P510" s="51">
        <v>0</v>
      </c>
      <c r="Q510" s="390"/>
      <c r="R510" s="397"/>
      <c r="S510" s="53">
        <f t="shared" si="261"/>
        <v>0</v>
      </c>
    </row>
    <row r="511" spans="1:19" ht="15">
      <c r="A511" s="9" t="s">
        <v>141</v>
      </c>
      <c r="B511" s="390"/>
      <c r="C511" s="391"/>
      <c r="D511" s="391"/>
      <c r="E511" s="392"/>
      <c r="F511" s="45">
        <v>0</v>
      </c>
      <c r="G511" s="390"/>
      <c r="H511" s="392"/>
      <c r="I511" s="44">
        <f t="shared" si="260"/>
        <v>0</v>
      </c>
      <c r="J511" s="5"/>
      <c r="K511" s="21" t="s">
        <v>141</v>
      </c>
      <c r="L511" s="390"/>
      <c r="M511" s="391"/>
      <c r="N511" s="391"/>
      <c r="O511" s="392"/>
      <c r="P511" s="45">
        <v>0</v>
      </c>
      <c r="Q511" s="390"/>
      <c r="R511" s="397"/>
      <c r="S511" s="47">
        <f t="shared" si="261"/>
        <v>0</v>
      </c>
    </row>
    <row r="512" spans="1:19" ht="15">
      <c r="A512" s="8" t="s">
        <v>25</v>
      </c>
      <c r="B512" s="390"/>
      <c r="C512" s="391"/>
      <c r="D512" s="391"/>
      <c r="E512" s="392"/>
      <c r="F512" s="48">
        <v>0</v>
      </c>
      <c r="G512" s="390"/>
      <c r="H512" s="392"/>
      <c r="I512" s="50">
        <f t="shared" si="260"/>
        <v>0</v>
      </c>
      <c r="J512" s="5"/>
      <c r="K512" s="20" t="s">
        <v>25</v>
      </c>
      <c r="L512" s="390"/>
      <c r="M512" s="391"/>
      <c r="N512" s="391"/>
      <c r="O512" s="392"/>
      <c r="P512" s="51">
        <v>0</v>
      </c>
      <c r="Q512" s="390"/>
      <c r="R512" s="397"/>
      <c r="S512" s="53">
        <f t="shared" si="261"/>
        <v>0</v>
      </c>
    </row>
    <row r="513" spans="1:19" ht="15">
      <c r="A513" s="9" t="s">
        <v>24</v>
      </c>
      <c r="B513" s="390"/>
      <c r="C513" s="391"/>
      <c r="D513" s="391"/>
      <c r="E513" s="392"/>
      <c r="F513" s="45">
        <v>0</v>
      </c>
      <c r="G513" s="390"/>
      <c r="H513" s="392"/>
      <c r="I513" s="44">
        <f t="shared" si="260"/>
        <v>0</v>
      </c>
      <c r="J513" s="5"/>
      <c r="K513" s="21" t="s">
        <v>24</v>
      </c>
      <c r="L513" s="390"/>
      <c r="M513" s="391"/>
      <c r="N513" s="391"/>
      <c r="O513" s="392"/>
      <c r="P513" s="45">
        <v>0</v>
      </c>
      <c r="Q513" s="390"/>
      <c r="R513" s="397"/>
      <c r="S513" s="47">
        <f t="shared" si="261"/>
        <v>0</v>
      </c>
    </row>
    <row r="514" spans="1:19" ht="15">
      <c r="A514" s="8" t="s">
        <v>57</v>
      </c>
      <c r="B514" s="390"/>
      <c r="C514" s="391"/>
      <c r="D514" s="391"/>
      <c r="E514" s="392"/>
      <c r="F514" s="48">
        <v>0</v>
      </c>
      <c r="G514" s="390"/>
      <c r="H514" s="392"/>
      <c r="I514" s="50">
        <f t="shared" si="260"/>
        <v>0</v>
      </c>
      <c r="J514" s="5"/>
      <c r="K514" s="20" t="s">
        <v>57</v>
      </c>
      <c r="L514" s="390"/>
      <c r="M514" s="391"/>
      <c r="N514" s="391"/>
      <c r="O514" s="392"/>
      <c r="P514" s="51">
        <v>0</v>
      </c>
      <c r="Q514" s="390"/>
      <c r="R514" s="397"/>
      <c r="S514" s="53">
        <f t="shared" si="261"/>
        <v>0</v>
      </c>
    </row>
    <row r="515" spans="1:19" ht="15">
      <c r="A515" s="9" t="s">
        <v>22</v>
      </c>
      <c r="B515" s="390"/>
      <c r="C515" s="391"/>
      <c r="D515" s="391"/>
      <c r="E515" s="392"/>
      <c r="F515" s="45">
        <v>0</v>
      </c>
      <c r="G515" s="390"/>
      <c r="H515" s="392"/>
      <c r="I515" s="44">
        <f t="shared" si="260"/>
        <v>0</v>
      </c>
      <c r="J515" s="5"/>
      <c r="K515" s="21" t="s">
        <v>22</v>
      </c>
      <c r="L515" s="390"/>
      <c r="M515" s="391"/>
      <c r="N515" s="391"/>
      <c r="O515" s="392"/>
      <c r="P515" s="45">
        <v>0</v>
      </c>
      <c r="Q515" s="390"/>
      <c r="R515" s="397"/>
      <c r="S515" s="47">
        <f t="shared" si="261"/>
        <v>0</v>
      </c>
    </row>
    <row r="516" spans="1:19" ht="15">
      <c r="A516" s="8" t="s">
        <v>21</v>
      </c>
      <c r="B516" s="390"/>
      <c r="C516" s="391"/>
      <c r="D516" s="391"/>
      <c r="E516" s="392"/>
      <c r="F516" s="48">
        <v>0</v>
      </c>
      <c r="G516" s="390"/>
      <c r="H516" s="392"/>
      <c r="I516" s="50">
        <f t="shared" si="260"/>
        <v>0</v>
      </c>
      <c r="J516" s="5"/>
      <c r="K516" s="20" t="s">
        <v>21</v>
      </c>
      <c r="L516" s="390"/>
      <c r="M516" s="391"/>
      <c r="N516" s="391"/>
      <c r="O516" s="392"/>
      <c r="P516" s="51">
        <v>0</v>
      </c>
      <c r="Q516" s="390"/>
      <c r="R516" s="397"/>
      <c r="S516" s="53">
        <f t="shared" si="261"/>
        <v>0</v>
      </c>
    </row>
    <row r="517" spans="1:19" ht="15">
      <c r="A517" s="10" t="s">
        <v>61</v>
      </c>
      <c r="B517" s="390"/>
      <c r="C517" s="391"/>
      <c r="D517" s="391"/>
      <c r="E517" s="392"/>
      <c r="F517" s="45">
        <v>0</v>
      </c>
      <c r="G517" s="390"/>
      <c r="H517" s="392"/>
      <c r="I517" s="44">
        <f t="shared" si="260"/>
        <v>0</v>
      </c>
      <c r="J517" s="5"/>
      <c r="K517" s="22" t="s">
        <v>61</v>
      </c>
      <c r="L517" s="390"/>
      <c r="M517" s="391"/>
      <c r="N517" s="391"/>
      <c r="O517" s="392"/>
      <c r="P517" s="45">
        <v>0</v>
      </c>
      <c r="Q517" s="390"/>
      <c r="R517" s="397"/>
      <c r="S517" s="47">
        <f t="shared" si="261"/>
        <v>0</v>
      </c>
    </row>
    <row r="518" spans="1:19">
      <c r="A518" s="11" t="s">
        <v>23</v>
      </c>
      <c r="B518" s="390"/>
      <c r="C518" s="391"/>
      <c r="D518" s="391"/>
      <c r="E518" s="392"/>
      <c r="F518" s="55">
        <v>0</v>
      </c>
      <c r="G518" s="390"/>
      <c r="H518" s="392"/>
      <c r="I518" s="57">
        <f t="shared" si="260"/>
        <v>0</v>
      </c>
      <c r="J518" s="5"/>
      <c r="K518" s="23" t="s">
        <v>23</v>
      </c>
      <c r="L518" s="390"/>
      <c r="M518" s="391"/>
      <c r="N518" s="391"/>
      <c r="O518" s="392"/>
      <c r="P518" s="58">
        <v>0</v>
      </c>
      <c r="Q518" s="390"/>
      <c r="R518" s="397"/>
      <c r="S518" s="60">
        <f t="shared" si="261"/>
        <v>0</v>
      </c>
    </row>
    <row r="519" spans="1:19">
      <c r="A519" s="12" t="s">
        <v>19</v>
      </c>
      <c r="B519" s="390"/>
      <c r="C519" s="391"/>
      <c r="D519" s="391"/>
      <c r="E519" s="392"/>
      <c r="F519" s="61">
        <v>0</v>
      </c>
      <c r="G519" s="390"/>
      <c r="H519" s="392"/>
      <c r="I519" s="63">
        <f t="shared" si="260"/>
        <v>0</v>
      </c>
      <c r="J519" s="5"/>
      <c r="K519" s="24" t="s">
        <v>19</v>
      </c>
      <c r="L519" s="390"/>
      <c r="M519" s="391"/>
      <c r="N519" s="391"/>
      <c r="O519" s="392"/>
      <c r="P519" s="61">
        <v>0</v>
      </c>
      <c r="Q519" s="390"/>
      <c r="R519" s="397"/>
      <c r="S519" s="65">
        <f t="shared" si="261"/>
        <v>0</v>
      </c>
    </row>
    <row r="520" spans="1:19">
      <c r="A520" s="11" t="s">
        <v>20</v>
      </c>
      <c r="B520" s="390"/>
      <c r="C520" s="391"/>
      <c r="D520" s="391"/>
      <c r="E520" s="392"/>
      <c r="F520" s="55">
        <v>0</v>
      </c>
      <c r="G520" s="390"/>
      <c r="H520" s="392"/>
      <c r="I520" s="57">
        <f t="shared" si="260"/>
        <v>0</v>
      </c>
      <c r="J520" s="5"/>
      <c r="K520" s="23" t="s">
        <v>20</v>
      </c>
      <c r="L520" s="390"/>
      <c r="M520" s="391"/>
      <c r="N520" s="391"/>
      <c r="O520" s="392"/>
      <c r="P520" s="58">
        <v>0</v>
      </c>
      <c r="Q520" s="390"/>
      <c r="R520" s="397"/>
      <c r="S520" s="60">
        <f t="shared" si="261"/>
        <v>0</v>
      </c>
    </row>
    <row r="521" spans="1:19" ht="15" thickBot="1">
      <c r="A521" s="13" t="s">
        <v>11</v>
      </c>
      <c r="B521" s="393"/>
      <c r="C521" s="394"/>
      <c r="D521" s="394"/>
      <c r="E521" s="395"/>
      <c r="F521" s="66">
        <v>0</v>
      </c>
      <c r="G521" s="393"/>
      <c r="H521" s="395"/>
      <c r="I521" s="68">
        <f t="shared" si="260"/>
        <v>0</v>
      </c>
      <c r="J521" s="5"/>
      <c r="K521" s="25" t="s">
        <v>11</v>
      </c>
      <c r="L521" s="393"/>
      <c r="M521" s="394"/>
      <c r="N521" s="394"/>
      <c r="O521" s="395"/>
      <c r="P521" s="66">
        <v>0</v>
      </c>
      <c r="Q521" s="393"/>
      <c r="R521" s="398"/>
      <c r="S521" s="70">
        <f t="shared" si="261"/>
        <v>0</v>
      </c>
    </row>
    <row r="522" spans="1:19" ht="15">
      <c r="A522" s="14" t="s">
        <v>26</v>
      </c>
      <c r="B522" s="71">
        <f>SUM(B501:B517)</f>
        <v>0</v>
      </c>
      <c r="C522" s="71">
        <f t="shared" ref="C522:I522" si="262">SUM(C501:C517)</f>
        <v>0</v>
      </c>
      <c r="D522" s="71">
        <f t="shared" si="262"/>
        <v>0</v>
      </c>
      <c r="E522" s="71">
        <f t="shared" si="262"/>
        <v>0</v>
      </c>
      <c r="F522" s="71">
        <f t="shared" si="262"/>
        <v>0</v>
      </c>
      <c r="G522" s="71">
        <f t="shared" si="262"/>
        <v>0</v>
      </c>
      <c r="H522" s="72">
        <f t="shared" si="262"/>
        <v>0</v>
      </c>
      <c r="I522" s="44">
        <f t="shared" si="262"/>
        <v>0</v>
      </c>
      <c r="J522" s="5"/>
      <c r="K522" s="26" t="s">
        <v>26</v>
      </c>
      <c r="L522" s="71">
        <f>SUM(L501:L517)</f>
        <v>0</v>
      </c>
      <c r="M522" s="71">
        <f t="shared" ref="M522:S522" si="263">SUM(M501:M517)</f>
        <v>0</v>
      </c>
      <c r="N522" s="71">
        <f t="shared" si="263"/>
        <v>0</v>
      </c>
      <c r="O522" s="71">
        <f t="shared" si="263"/>
        <v>0</v>
      </c>
      <c r="P522" s="71">
        <f t="shared" si="263"/>
        <v>0</v>
      </c>
      <c r="Q522" s="71">
        <f t="shared" si="263"/>
        <v>0</v>
      </c>
      <c r="R522" s="72">
        <f t="shared" si="263"/>
        <v>0</v>
      </c>
      <c r="S522" s="73">
        <f t="shared" si="263"/>
        <v>0</v>
      </c>
    </row>
    <row r="523" spans="1:19" ht="15" thickBot="1">
      <c r="A523" s="15" t="s">
        <v>100</v>
      </c>
      <c r="B523" s="100" t="str">
        <f>IF($I522=0,"-",B522/$I522)</f>
        <v>-</v>
      </c>
      <c r="C523" s="100" t="str">
        <f t="shared" ref="C523:H523" si="264">IF($I522=0,"-",C522/$I522)</f>
        <v>-</v>
      </c>
      <c r="D523" s="100" t="str">
        <f t="shared" si="264"/>
        <v>-</v>
      </c>
      <c r="E523" s="100" t="str">
        <f t="shared" si="264"/>
        <v>-</v>
      </c>
      <c r="F523" s="100" t="str">
        <f t="shared" si="264"/>
        <v>-</v>
      </c>
      <c r="G523" s="100" t="str">
        <f t="shared" si="264"/>
        <v>-</v>
      </c>
      <c r="H523" s="101" t="str">
        <f t="shared" si="264"/>
        <v>-</v>
      </c>
      <c r="I523" s="102">
        <f>SUM(B523:H523)</f>
        <v>0</v>
      </c>
      <c r="J523" s="2"/>
      <c r="K523" s="27" t="s">
        <v>100</v>
      </c>
      <c r="L523" s="76" t="str">
        <f>IF($S522=0,"-",L522/$S522)</f>
        <v>-</v>
      </c>
      <c r="M523" s="76" t="str">
        <f t="shared" ref="M523:R523" si="265">IF($S522=0,"-",M522/$S522)</f>
        <v>-</v>
      </c>
      <c r="N523" s="76" t="str">
        <f t="shared" si="265"/>
        <v>-</v>
      </c>
      <c r="O523" s="76" t="str">
        <f t="shared" si="265"/>
        <v>-</v>
      </c>
      <c r="P523" s="76" t="str">
        <f t="shared" si="265"/>
        <v>-</v>
      </c>
      <c r="Q523" s="76" t="str">
        <f t="shared" si="265"/>
        <v>-</v>
      </c>
      <c r="R523" s="77" t="str">
        <f t="shared" si="265"/>
        <v>-</v>
      </c>
      <c r="S523" s="78">
        <f>SUM(L523:R523)</f>
        <v>0</v>
      </c>
    </row>
    <row r="524" spans="1:19" ht="15" thickBot="1">
      <c r="A524" s="16"/>
      <c r="B524" s="16"/>
      <c r="C524" s="16"/>
      <c r="D524" s="16"/>
      <c r="E524" s="16"/>
      <c r="F524" s="16"/>
      <c r="G524" s="16"/>
      <c r="H524" s="16"/>
      <c r="I524" s="16"/>
      <c r="K524" s="16"/>
      <c r="L524" s="16"/>
      <c r="M524" s="16"/>
      <c r="N524" s="16"/>
      <c r="O524" s="16"/>
      <c r="P524" s="16"/>
      <c r="Q524" s="16"/>
      <c r="R524" s="16"/>
      <c r="S524" s="16"/>
    </row>
    <row r="525" spans="1:19" ht="28.5">
      <c r="A525" s="433" t="s">
        <v>44</v>
      </c>
      <c r="B525" s="37" t="s">
        <v>0</v>
      </c>
      <c r="C525" s="37" t="s">
        <v>1</v>
      </c>
      <c r="D525" s="37" t="s">
        <v>2</v>
      </c>
      <c r="E525" s="37" t="s">
        <v>3</v>
      </c>
      <c r="F525" s="37" t="s">
        <v>27</v>
      </c>
      <c r="G525" s="37" t="s">
        <v>4</v>
      </c>
      <c r="H525" s="37" t="s">
        <v>5</v>
      </c>
      <c r="I525" s="38" t="s">
        <v>6</v>
      </c>
      <c r="K525" s="385" t="s">
        <v>44</v>
      </c>
      <c r="L525" s="39" t="s">
        <v>0</v>
      </c>
      <c r="M525" s="39" t="s">
        <v>1</v>
      </c>
      <c r="N525" s="39" t="s">
        <v>2</v>
      </c>
      <c r="O525" s="39" t="s">
        <v>3</v>
      </c>
      <c r="P525" s="39" t="s">
        <v>27</v>
      </c>
      <c r="Q525" s="39" t="s">
        <v>4</v>
      </c>
      <c r="R525" s="39" t="s">
        <v>5</v>
      </c>
      <c r="S525" s="40" t="s">
        <v>6</v>
      </c>
    </row>
    <row r="526" spans="1:19" ht="15" customHeight="1">
      <c r="A526" s="434" t="s">
        <v>44</v>
      </c>
      <c r="B526" s="372" t="s">
        <v>109</v>
      </c>
      <c r="C526" s="373"/>
      <c r="D526" s="373"/>
      <c r="E526" s="373"/>
      <c r="F526" s="373"/>
      <c r="G526" s="373"/>
      <c r="H526" s="373"/>
      <c r="I526" s="374"/>
      <c r="K526" s="386" t="s">
        <v>44</v>
      </c>
      <c r="L526" s="369" t="s">
        <v>109</v>
      </c>
      <c r="M526" s="370"/>
      <c r="N526" s="370"/>
      <c r="O526" s="370"/>
      <c r="P526" s="370"/>
      <c r="Q526" s="370"/>
      <c r="R526" s="370"/>
      <c r="S526" s="371"/>
    </row>
    <row r="527" spans="1:19" ht="15">
      <c r="A527" s="7" t="s">
        <v>7</v>
      </c>
      <c r="B527" s="387"/>
      <c r="C527" s="388"/>
      <c r="D527" s="388"/>
      <c r="E527" s="389"/>
      <c r="F527" s="42">
        <v>0</v>
      </c>
      <c r="G527" s="387"/>
      <c r="H527" s="389"/>
      <c r="I527" s="44">
        <f>SUM(B527:H527)</f>
        <v>0</v>
      </c>
      <c r="J527" s="5"/>
      <c r="K527" s="28" t="s">
        <v>7</v>
      </c>
      <c r="L527" s="387"/>
      <c r="M527" s="388"/>
      <c r="N527" s="388"/>
      <c r="O527" s="389"/>
      <c r="P527" s="42">
        <v>0</v>
      </c>
      <c r="Q527" s="387"/>
      <c r="R527" s="396"/>
      <c r="S527" s="83">
        <f>SUM(L527:R527)</f>
        <v>0</v>
      </c>
    </row>
    <row r="528" spans="1:19" ht="15">
      <c r="A528" s="8" t="s">
        <v>8</v>
      </c>
      <c r="B528" s="390"/>
      <c r="C528" s="391"/>
      <c r="D528" s="391"/>
      <c r="E528" s="392"/>
      <c r="F528" s="48">
        <v>0</v>
      </c>
      <c r="G528" s="390"/>
      <c r="H528" s="392"/>
      <c r="I528" s="50">
        <f t="shared" ref="I528:I547" si="266">SUM(B528:H528)</f>
        <v>0</v>
      </c>
      <c r="J528" s="5"/>
      <c r="K528" s="20" t="s">
        <v>8</v>
      </c>
      <c r="L528" s="390"/>
      <c r="M528" s="391"/>
      <c r="N528" s="391"/>
      <c r="O528" s="392"/>
      <c r="P528" s="51">
        <v>0</v>
      </c>
      <c r="Q528" s="390"/>
      <c r="R528" s="397"/>
      <c r="S528" s="53">
        <f t="shared" ref="S528:S547" si="267">SUM(L528:R528)</f>
        <v>0</v>
      </c>
    </row>
    <row r="529" spans="1:19" ht="15">
      <c r="A529" s="9" t="s">
        <v>10</v>
      </c>
      <c r="B529" s="390"/>
      <c r="C529" s="391"/>
      <c r="D529" s="391"/>
      <c r="E529" s="392"/>
      <c r="F529" s="45">
        <v>0</v>
      </c>
      <c r="G529" s="390"/>
      <c r="H529" s="392"/>
      <c r="I529" s="44">
        <f t="shared" si="266"/>
        <v>0</v>
      </c>
      <c r="J529" s="5"/>
      <c r="K529" s="21" t="s">
        <v>10</v>
      </c>
      <c r="L529" s="390"/>
      <c r="M529" s="391"/>
      <c r="N529" s="391"/>
      <c r="O529" s="392"/>
      <c r="P529" s="45">
        <v>0</v>
      </c>
      <c r="Q529" s="390"/>
      <c r="R529" s="397"/>
      <c r="S529" s="47">
        <f t="shared" si="267"/>
        <v>0</v>
      </c>
    </row>
    <row r="530" spans="1:19" ht="15">
      <c r="A530" s="8" t="s">
        <v>53</v>
      </c>
      <c r="B530" s="390"/>
      <c r="C530" s="391"/>
      <c r="D530" s="391"/>
      <c r="E530" s="392"/>
      <c r="F530" s="48">
        <v>0</v>
      </c>
      <c r="G530" s="390"/>
      <c r="H530" s="392"/>
      <c r="I530" s="50">
        <f t="shared" si="266"/>
        <v>0</v>
      </c>
      <c r="J530" s="5"/>
      <c r="K530" s="20" t="s">
        <v>53</v>
      </c>
      <c r="L530" s="390"/>
      <c r="M530" s="391"/>
      <c r="N530" s="391"/>
      <c r="O530" s="392"/>
      <c r="P530" s="51">
        <v>0</v>
      </c>
      <c r="Q530" s="390"/>
      <c r="R530" s="397"/>
      <c r="S530" s="53">
        <f t="shared" si="267"/>
        <v>0</v>
      </c>
    </row>
    <row r="531" spans="1:19" ht="15">
      <c r="A531" s="9" t="s">
        <v>16</v>
      </c>
      <c r="B531" s="390"/>
      <c r="C531" s="391"/>
      <c r="D531" s="391"/>
      <c r="E531" s="392"/>
      <c r="F531" s="45">
        <v>0</v>
      </c>
      <c r="G531" s="390"/>
      <c r="H531" s="392"/>
      <c r="I531" s="44">
        <f t="shared" si="266"/>
        <v>0</v>
      </c>
      <c r="J531" s="5"/>
      <c r="K531" s="21" t="s">
        <v>16</v>
      </c>
      <c r="L531" s="390"/>
      <c r="M531" s="391"/>
      <c r="N531" s="391"/>
      <c r="O531" s="392"/>
      <c r="P531" s="45">
        <v>0</v>
      </c>
      <c r="Q531" s="390"/>
      <c r="R531" s="397"/>
      <c r="S531" s="47">
        <f t="shared" si="267"/>
        <v>0</v>
      </c>
    </row>
    <row r="532" spans="1:19" ht="15">
      <c r="A532" s="8" t="s">
        <v>65</v>
      </c>
      <c r="B532" s="390"/>
      <c r="C532" s="391"/>
      <c r="D532" s="391"/>
      <c r="E532" s="392"/>
      <c r="F532" s="48">
        <v>0</v>
      </c>
      <c r="G532" s="390"/>
      <c r="H532" s="392"/>
      <c r="I532" s="50">
        <f t="shared" si="266"/>
        <v>0</v>
      </c>
      <c r="J532" s="5"/>
      <c r="K532" s="20" t="s">
        <v>65</v>
      </c>
      <c r="L532" s="390"/>
      <c r="M532" s="391"/>
      <c r="N532" s="391"/>
      <c r="O532" s="392"/>
      <c r="P532" s="51">
        <v>0</v>
      </c>
      <c r="Q532" s="390"/>
      <c r="R532" s="397"/>
      <c r="S532" s="53">
        <f t="shared" si="267"/>
        <v>0</v>
      </c>
    </row>
    <row r="533" spans="1:19" ht="15">
      <c r="A533" s="9" t="s">
        <v>55</v>
      </c>
      <c r="B533" s="390"/>
      <c r="C533" s="391"/>
      <c r="D533" s="391"/>
      <c r="E533" s="392"/>
      <c r="F533" s="45">
        <v>5.4150765823098794</v>
      </c>
      <c r="G533" s="390"/>
      <c r="H533" s="392"/>
      <c r="I533" s="44">
        <f t="shared" si="266"/>
        <v>5.4150765823098794</v>
      </c>
      <c r="J533" s="5"/>
      <c r="K533" s="21" t="s">
        <v>55</v>
      </c>
      <c r="L533" s="390"/>
      <c r="M533" s="391"/>
      <c r="N533" s="391"/>
      <c r="O533" s="392"/>
      <c r="P533" s="45">
        <v>0</v>
      </c>
      <c r="Q533" s="390"/>
      <c r="R533" s="397"/>
      <c r="S533" s="47">
        <f t="shared" si="267"/>
        <v>0</v>
      </c>
    </row>
    <row r="534" spans="1:19" ht="15">
      <c r="A534" s="8" t="s">
        <v>12</v>
      </c>
      <c r="B534" s="390"/>
      <c r="C534" s="391"/>
      <c r="D534" s="391"/>
      <c r="E534" s="392"/>
      <c r="F534" s="48">
        <v>0.5226909617941885</v>
      </c>
      <c r="G534" s="390"/>
      <c r="H534" s="392"/>
      <c r="I534" s="50">
        <f t="shared" si="266"/>
        <v>0.5226909617941885</v>
      </c>
      <c r="J534" s="5"/>
      <c r="K534" s="20" t="s">
        <v>12</v>
      </c>
      <c r="L534" s="390"/>
      <c r="M534" s="391"/>
      <c r="N534" s="391"/>
      <c r="O534" s="392"/>
      <c r="P534" s="51">
        <v>0</v>
      </c>
      <c r="Q534" s="390"/>
      <c r="R534" s="397"/>
      <c r="S534" s="53">
        <f t="shared" si="267"/>
        <v>0</v>
      </c>
    </row>
    <row r="535" spans="1:19" ht="15">
      <c r="A535" s="9" t="s">
        <v>56</v>
      </c>
      <c r="B535" s="390"/>
      <c r="C535" s="391"/>
      <c r="D535" s="391"/>
      <c r="E535" s="392"/>
      <c r="F535" s="45">
        <v>0</v>
      </c>
      <c r="G535" s="390"/>
      <c r="H535" s="392"/>
      <c r="I535" s="44">
        <f t="shared" si="266"/>
        <v>0</v>
      </c>
      <c r="J535" s="5"/>
      <c r="K535" s="21" t="s">
        <v>56</v>
      </c>
      <c r="L535" s="390"/>
      <c r="M535" s="391"/>
      <c r="N535" s="391"/>
      <c r="O535" s="392"/>
      <c r="P535" s="45">
        <v>0</v>
      </c>
      <c r="Q535" s="390"/>
      <c r="R535" s="397"/>
      <c r="S535" s="47">
        <f t="shared" si="267"/>
        <v>0</v>
      </c>
    </row>
    <row r="536" spans="1:19" ht="15">
      <c r="A536" s="8" t="s">
        <v>17</v>
      </c>
      <c r="B536" s="390"/>
      <c r="C536" s="391"/>
      <c r="D536" s="391"/>
      <c r="E536" s="392"/>
      <c r="F536" s="48">
        <v>0</v>
      </c>
      <c r="G536" s="390"/>
      <c r="H536" s="392"/>
      <c r="I536" s="50">
        <f t="shared" si="266"/>
        <v>0</v>
      </c>
      <c r="J536" s="5"/>
      <c r="K536" s="20" t="s">
        <v>17</v>
      </c>
      <c r="L536" s="390"/>
      <c r="M536" s="391"/>
      <c r="N536" s="391"/>
      <c r="O536" s="392"/>
      <c r="P536" s="51">
        <v>0</v>
      </c>
      <c r="Q536" s="390"/>
      <c r="R536" s="397"/>
      <c r="S536" s="53">
        <f t="shared" si="267"/>
        <v>0</v>
      </c>
    </row>
    <row r="537" spans="1:19" ht="15">
      <c r="A537" s="9" t="s">
        <v>141</v>
      </c>
      <c r="B537" s="390"/>
      <c r="C537" s="391"/>
      <c r="D537" s="391"/>
      <c r="E537" s="392"/>
      <c r="F537" s="45">
        <v>0</v>
      </c>
      <c r="G537" s="390"/>
      <c r="H537" s="392"/>
      <c r="I537" s="44">
        <f t="shared" si="266"/>
        <v>0</v>
      </c>
      <c r="J537" s="5"/>
      <c r="K537" s="21" t="s">
        <v>141</v>
      </c>
      <c r="L537" s="390"/>
      <c r="M537" s="391"/>
      <c r="N537" s="391"/>
      <c r="O537" s="392"/>
      <c r="P537" s="45">
        <v>0</v>
      </c>
      <c r="Q537" s="390"/>
      <c r="R537" s="397"/>
      <c r="S537" s="47">
        <f t="shared" si="267"/>
        <v>0</v>
      </c>
    </row>
    <row r="538" spans="1:19" ht="15">
      <c r="A538" s="8" t="s">
        <v>25</v>
      </c>
      <c r="B538" s="390"/>
      <c r="C538" s="391"/>
      <c r="D538" s="391"/>
      <c r="E538" s="392"/>
      <c r="F538" s="48">
        <v>0</v>
      </c>
      <c r="G538" s="390"/>
      <c r="H538" s="392"/>
      <c r="I538" s="50">
        <f t="shared" si="266"/>
        <v>0</v>
      </c>
      <c r="J538" s="5"/>
      <c r="K538" s="20" t="s">
        <v>25</v>
      </c>
      <c r="L538" s="390"/>
      <c r="M538" s="391"/>
      <c r="N538" s="391"/>
      <c r="O538" s="392"/>
      <c r="P538" s="51">
        <v>0</v>
      </c>
      <c r="Q538" s="390"/>
      <c r="R538" s="397"/>
      <c r="S538" s="53">
        <f t="shared" si="267"/>
        <v>0</v>
      </c>
    </row>
    <row r="539" spans="1:19" ht="15">
      <c r="A539" s="9" t="s">
        <v>24</v>
      </c>
      <c r="B539" s="390"/>
      <c r="C539" s="391"/>
      <c r="D539" s="391"/>
      <c r="E539" s="392"/>
      <c r="F539" s="45">
        <v>0</v>
      </c>
      <c r="G539" s="390"/>
      <c r="H539" s="392"/>
      <c r="I539" s="44">
        <f t="shared" si="266"/>
        <v>0</v>
      </c>
      <c r="J539" s="5"/>
      <c r="K539" s="21" t="s">
        <v>24</v>
      </c>
      <c r="L539" s="390"/>
      <c r="M539" s="391"/>
      <c r="N539" s="391"/>
      <c r="O539" s="392"/>
      <c r="P539" s="45">
        <v>0</v>
      </c>
      <c r="Q539" s="390"/>
      <c r="R539" s="397"/>
      <c r="S539" s="47">
        <f t="shared" si="267"/>
        <v>0</v>
      </c>
    </row>
    <row r="540" spans="1:19" ht="15">
      <c r="A540" s="8" t="s">
        <v>57</v>
      </c>
      <c r="B540" s="390"/>
      <c r="C540" s="391"/>
      <c r="D540" s="391"/>
      <c r="E540" s="392"/>
      <c r="F540" s="48">
        <v>0</v>
      </c>
      <c r="G540" s="390"/>
      <c r="H540" s="392"/>
      <c r="I540" s="50">
        <f t="shared" si="266"/>
        <v>0</v>
      </c>
      <c r="J540" s="5"/>
      <c r="K540" s="20" t="s">
        <v>57</v>
      </c>
      <c r="L540" s="390"/>
      <c r="M540" s="391"/>
      <c r="N540" s="391"/>
      <c r="O540" s="392"/>
      <c r="P540" s="51">
        <v>0</v>
      </c>
      <c r="Q540" s="390"/>
      <c r="R540" s="397"/>
      <c r="S540" s="53">
        <f t="shared" si="267"/>
        <v>0</v>
      </c>
    </row>
    <row r="541" spans="1:19" ht="15">
      <c r="A541" s="9" t="s">
        <v>22</v>
      </c>
      <c r="B541" s="390"/>
      <c r="C541" s="391"/>
      <c r="D541" s="391"/>
      <c r="E541" s="392"/>
      <c r="F541" s="45">
        <v>0</v>
      </c>
      <c r="G541" s="390"/>
      <c r="H541" s="392"/>
      <c r="I541" s="44">
        <f t="shared" si="266"/>
        <v>0</v>
      </c>
      <c r="J541" s="5"/>
      <c r="K541" s="21" t="s">
        <v>22</v>
      </c>
      <c r="L541" s="390"/>
      <c r="M541" s="391"/>
      <c r="N541" s="391"/>
      <c r="O541" s="392"/>
      <c r="P541" s="45">
        <v>0</v>
      </c>
      <c r="Q541" s="390"/>
      <c r="R541" s="397"/>
      <c r="S541" s="47">
        <f t="shared" si="267"/>
        <v>0</v>
      </c>
    </row>
    <row r="542" spans="1:19" ht="15">
      <c r="A542" s="8" t="s">
        <v>21</v>
      </c>
      <c r="B542" s="390"/>
      <c r="C542" s="391"/>
      <c r="D542" s="391"/>
      <c r="E542" s="392"/>
      <c r="F542" s="48">
        <v>0</v>
      </c>
      <c r="G542" s="390"/>
      <c r="H542" s="392"/>
      <c r="I542" s="50">
        <f t="shared" si="266"/>
        <v>0</v>
      </c>
      <c r="J542" s="5"/>
      <c r="K542" s="20" t="s">
        <v>21</v>
      </c>
      <c r="L542" s="390"/>
      <c r="M542" s="391"/>
      <c r="N542" s="391"/>
      <c r="O542" s="392"/>
      <c r="P542" s="51">
        <v>0</v>
      </c>
      <c r="Q542" s="390"/>
      <c r="R542" s="397"/>
      <c r="S542" s="53">
        <f t="shared" si="267"/>
        <v>0</v>
      </c>
    </row>
    <row r="543" spans="1:19" ht="15">
      <c r="A543" s="10" t="s">
        <v>61</v>
      </c>
      <c r="B543" s="390"/>
      <c r="C543" s="391"/>
      <c r="D543" s="391"/>
      <c r="E543" s="392"/>
      <c r="F543" s="45">
        <v>0</v>
      </c>
      <c r="G543" s="390"/>
      <c r="H543" s="392"/>
      <c r="I543" s="44">
        <f t="shared" si="266"/>
        <v>0</v>
      </c>
      <c r="J543" s="5"/>
      <c r="K543" s="22" t="s">
        <v>61</v>
      </c>
      <c r="L543" s="390"/>
      <c r="M543" s="391"/>
      <c r="N543" s="391"/>
      <c r="O543" s="392"/>
      <c r="P543" s="45">
        <v>0</v>
      </c>
      <c r="Q543" s="390"/>
      <c r="R543" s="397"/>
      <c r="S543" s="47">
        <f t="shared" si="267"/>
        <v>0</v>
      </c>
    </row>
    <row r="544" spans="1:19">
      <c r="A544" s="11" t="s">
        <v>23</v>
      </c>
      <c r="B544" s="390"/>
      <c r="C544" s="391"/>
      <c r="D544" s="391"/>
      <c r="E544" s="392"/>
      <c r="F544" s="55">
        <v>0</v>
      </c>
      <c r="G544" s="390"/>
      <c r="H544" s="392"/>
      <c r="I544" s="57">
        <f t="shared" si="266"/>
        <v>0</v>
      </c>
      <c r="J544" s="5"/>
      <c r="K544" s="23" t="s">
        <v>23</v>
      </c>
      <c r="L544" s="390"/>
      <c r="M544" s="391"/>
      <c r="N544" s="391"/>
      <c r="O544" s="392"/>
      <c r="P544" s="58">
        <v>0</v>
      </c>
      <c r="Q544" s="390"/>
      <c r="R544" s="397"/>
      <c r="S544" s="60">
        <f t="shared" si="267"/>
        <v>0</v>
      </c>
    </row>
    <row r="545" spans="1:19">
      <c r="A545" s="12" t="s">
        <v>19</v>
      </c>
      <c r="B545" s="390"/>
      <c r="C545" s="391"/>
      <c r="D545" s="391"/>
      <c r="E545" s="392"/>
      <c r="F545" s="61">
        <v>0</v>
      </c>
      <c r="G545" s="390"/>
      <c r="H545" s="392"/>
      <c r="I545" s="63">
        <f t="shared" si="266"/>
        <v>0</v>
      </c>
      <c r="J545" s="5"/>
      <c r="K545" s="24" t="s">
        <v>19</v>
      </c>
      <c r="L545" s="390"/>
      <c r="M545" s="391"/>
      <c r="N545" s="391"/>
      <c r="O545" s="392"/>
      <c r="P545" s="61">
        <v>0</v>
      </c>
      <c r="Q545" s="390"/>
      <c r="R545" s="397"/>
      <c r="S545" s="65">
        <f t="shared" si="267"/>
        <v>0</v>
      </c>
    </row>
    <row r="546" spans="1:19">
      <c r="A546" s="11" t="s">
        <v>20</v>
      </c>
      <c r="B546" s="390"/>
      <c r="C546" s="391"/>
      <c r="D546" s="391"/>
      <c r="E546" s="392"/>
      <c r="F546" s="55">
        <v>0</v>
      </c>
      <c r="G546" s="390"/>
      <c r="H546" s="392"/>
      <c r="I546" s="57">
        <f t="shared" si="266"/>
        <v>0</v>
      </c>
      <c r="J546" s="5"/>
      <c r="K546" s="23" t="s">
        <v>20</v>
      </c>
      <c r="L546" s="390"/>
      <c r="M546" s="391"/>
      <c r="N546" s="391"/>
      <c r="O546" s="392"/>
      <c r="P546" s="58">
        <v>0</v>
      </c>
      <c r="Q546" s="390"/>
      <c r="R546" s="397"/>
      <c r="S546" s="60">
        <f t="shared" si="267"/>
        <v>0</v>
      </c>
    </row>
    <row r="547" spans="1:19" ht="15" thickBot="1">
      <c r="A547" s="13" t="s">
        <v>11</v>
      </c>
      <c r="B547" s="393"/>
      <c r="C547" s="394"/>
      <c r="D547" s="394"/>
      <c r="E547" s="395"/>
      <c r="F547" s="66">
        <v>0</v>
      </c>
      <c r="G547" s="393"/>
      <c r="H547" s="395"/>
      <c r="I547" s="68">
        <f t="shared" si="266"/>
        <v>0</v>
      </c>
      <c r="J547" s="5"/>
      <c r="K547" s="25" t="s">
        <v>11</v>
      </c>
      <c r="L547" s="393"/>
      <c r="M547" s="394"/>
      <c r="N547" s="394"/>
      <c r="O547" s="395"/>
      <c r="P547" s="66">
        <v>0</v>
      </c>
      <c r="Q547" s="393"/>
      <c r="R547" s="398"/>
      <c r="S547" s="70">
        <f t="shared" si="267"/>
        <v>0</v>
      </c>
    </row>
    <row r="548" spans="1:19" ht="15">
      <c r="A548" s="14" t="s">
        <v>26</v>
      </c>
      <c r="B548" s="71">
        <f>SUM(B527:B543)</f>
        <v>0</v>
      </c>
      <c r="C548" s="71">
        <f t="shared" ref="C548:I548" si="268">SUM(C527:C543)</f>
        <v>0</v>
      </c>
      <c r="D548" s="71">
        <f t="shared" si="268"/>
        <v>0</v>
      </c>
      <c r="E548" s="71">
        <f t="shared" si="268"/>
        <v>0</v>
      </c>
      <c r="F548" s="71">
        <f t="shared" si="268"/>
        <v>5.9377675441040676</v>
      </c>
      <c r="G548" s="71">
        <f t="shared" si="268"/>
        <v>0</v>
      </c>
      <c r="H548" s="72">
        <f t="shared" si="268"/>
        <v>0</v>
      </c>
      <c r="I548" s="44">
        <f t="shared" si="268"/>
        <v>5.9377675441040676</v>
      </c>
      <c r="J548" s="5"/>
      <c r="K548" s="26" t="s">
        <v>26</v>
      </c>
      <c r="L548" s="71">
        <f>SUM(L527:L543)</f>
        <v>0</v>
      </c>
      <c r="M548" s="71">
        <f t="shared" ref="M548:S548" si="269">SUM(M527:M543)</f>
        <v>0</v>
      </c>
      <c r="N548" s="71">
        <f t="shared" si="269"/>
        <v>0</v>
      </c>
      <c r="O548" s="71">
        <f t="shared" si="269"/>
        <v>0</v>
      </c>
      <c r="P548" s="71">
        <f t="shared" si="269"/>
        <v>0</v>
      </c>
      <c r="Q548" s="71">
        <f t="shared" si="269"/>
        <v>0</v>
      </c>
      <c r="R548" s="72">
        <f t="shared" si="269"/>
        <v>0</v>
      </c>
      <c r="S548" s="73">
        <f t="shared" si="269"/>
        <v>0</v>
      </c>
    </row>
    <row r="549" spans="1:19" ht="15" thickBot="1">
      <c r="A549" s="15" t="s">
        <v>100</v>
      </c>
      <c r="B549" s="100">
        <f>IF($I548=0,"-",B548/$I548)</f>
        <v>0</v>
      </c>
      <c r="C549" s="100">
        <f t="shared" ref="C549:H549" si="270">IF($I548=0,"-",C548/$I548)</f>
        <v>0</v>
      </c>
      <c r="D549" s="100">
        <f t="shared" si="270"/>
        <v>0</v>
      </c>
      <c r="E549" s="100">
        <f t="shared" si="270"/>
        <v>0</v>
      </c>
      <c r="F549" s="100">
        <f t="shared" si="270"/>
        <v>1</v>
      </c>
      <c r="G549" s="100">
        <f t="shared" si="270"/>
        <v>0</v>
      </c>
      <c r="H549" s="101">
        <f t="shared" si="270"/>
        <v>0</v>
      </c>
      <c r="I549" s="102">
        <f>SUM(B549:H549)</f>
        <v>1</v>
      </c>
      <c r="J549" s="2"/>
      <c r="K549" s="27" t="s">
        <v>100</v>
      </c>
      <c r="L549" s="76" t="str">
        <f>IF($S548=0,"-",L548/$S548)</f>
        <v>-</v>
      </c>
      <c r="M549" s="76" t="str">
        <f t="shared" ref="M549:R549" si="271">IF($S548=0,"-",M548/$S548)</f>
        <v>-</v>
      </c>
      <c r="N549" s="76" t="str">
        <f t="shared" si="271"/>
        <v>-</v>
      </c>
      <c r="O549" s="76" t="str">
        <f t="shared" si="271"/>
        <v>-</v>
      </c>
      <c r="P549" s="76" t="str">
        <f t="shared" si="271"/>
        <v>-</v>
      </c>
      <c r="Q549" s="76" t="str">
        <f t="shared" si="271"/>
        <v>-</v>
      </c>
      <c r="R549" s="77" t="str">
        <f t="shared" si="271"/>
        <v>-</v>
      </c>
      <c r="S549" s="78">
        <f>SUM(L549:R549)</f>
        <v>0</v>
      </c>
    </row>
    <row r="550" spans="1:19" ht="15" thickBot="1">
      <c r="A550" s="16"/>
      <c r="B550" s="16"/>
      <c r="C550" s="16"/>
      <c r="D550" s="16"/>
      <c r="E550" s="16"/>
      <c r="F550" s="16"/>
      <c r="G550" s="16"/>
      <c r="H550" s="16"/>
      <c r="I550" s="16"/>
      <c r="K550" s="16"/>
      <c r="L550" s="16"/>
      <c r="M550" s="16"/>
      <c r="N550" s="16"/>
      <c r="O550" s="16"/>
      <c r="P550" s="16"/>
      <c r="Q550" s="16"/>
      <c r="R550" s="16"/>
      <c r="S550" s="16"/>
    </row>
    <row r="551" spans="1:19" ht="28.5">
      <c r="A551" s="433" t="s">
        <v>45</v>
      </c>
      <c r="B551" s="37" t="s">
        <v>0</v>
      </c>
      <c r="C551" s="37" t="s">
        <v>1</v>
      </c>
      <c r="D551" s="37" t="s">
        <v>2</v>
      </c>
      <c r="E551" s="37" t="s">
        <v>3</v>
      </c>
      <c r="F551" s="37" t="s">
        <v>27</v>
      </c>
      <c r="G551" s="37" t="s">
        <v>4</v>
      </c>
      <c r="H551" s="37" t="s">
        <v>5</v>
      </c>
      <c r="I551" s="38" t="s">
        <v>6</v>
      </c>
      <c r="K551" s="385" t="s">
        <v>45</v>
      </c>
      <c r="L551" s="39" t="s">
        <v>0</v>
      </c>
      <c r="M551" s="39" t="s">
        <v>1</v>
      </c>
      <c r="N551" s="39" t="s">
        <v>2</v>
      </c>
      <c r="O551" s="39" t="s">
        <v>3</v>
      </c>
      <c r="P551" s="39" t="s">
        <v>27</v>
      </c>
      <c r="Q551" s="39" t="s">
        <v>4</v>
      </c>
      <c r="R551" s="39" t="s">
        <v>5</v>
      </c>
      <c r="S551" s="40" t="s">
        <v>6</v>
      </c>
    </row>
    <row r="552" spans="1:19" ht="15" customHeight="1">
      <c r="A552" s="434" t="s">
        <v>45</v>
      </c>
      <c r="B552" s="372" t="s">
        <v>109</v>
      </c>
      <c r="C552" s="373"/>
      <c r="D552" s="373"/>
      <c r="E552" s="373"/>
      <c r="F552" s="373"/>
      <c r="G552" s="373"/>
      <c r="H552" s="373"/>
      <c r="I552" s="374"/>
      <c r="K552" s="386" t="s">
        <v>45</v>
      </c>
      <c r="L552" s="369" t="s">
        <v>109</v>
      </c>
      <c r="M552" s="370"/>
      <c r="N552" s="370"/>
      <c r="O552" s="370"/>
      <c r="P552" s="370"/>
      <c r="Q552" s="370"/>
      <c r="R552" s="370"/>
      <c r="S552" s="371"/>
    </row>
    <row r="553" spans="1:19" ht="15">
      <c r="A553" s="7" t="s">
        <v>7</v>
      </c>
      <c r="B553" s="387"/>
      <c r="C553" s="388"/>
      <c r="D553" s="388"/>
      <c r="E553" s="389"/>
      <c r="F553" s="42">
        <v>0</v>
      </c>
      <c r="G553" s="387"/>
      <c r="H553" s="389"/>
      <c r="I553" s="44">
        <f>SUM(B553:H553)</f>
        <v>0</v>
      </c>
      <c r="J553" s="5"/>
      <c r="K553" s="28" t="s">
        <v>7</v>
      </c>
      <c r="L553" s="387"/>
      <c r="M553" s="388"/>
      <c r="N553" s="388"/>
      <c r="O553" s="389"/>
      <c r="P553" s="42">
        <v>0</v>
      </c>
      <c r="Q553" s="387"/>
      <c r="R553" s="396"/>
      <c r="S553" s="83">
        <f>SUM(L553:R553)</f>
        <v>0</v>
      </c>
    </row>
    <row r="554" spans="1:19" ht="15">
      <c r="A554" s="8" t="s">
        <v>8</v>
      </c>
      <c r="B554" s="390"/>
      <c r="C554" s="391"/>
      <c r="D554" s="391"/>
      <c r="E554" s="392"/>
      <c r="F554" s="48">
        <v>0</v>
      </c>
      <c r="G554" s="390"/>
      <c r="H554" s="392"/>
      <c r="I554" s="50">
        <f t="shared" ref="I554:I573" si="272">SUM(B554:H554)</f>
        <v>0</v>
      </c>
      <c r="J554" s="5"/>
      <c r="K554" s="20" t="s">
        <v>8</v>
      </c>
      <c r="L554" s="390"/>
      <c r="M554" s="391"/>
      <c r="N554" s="391"/>
      <c r="O554" s="392"/>
      <c r="P554" s="51">
        <v>0</v>
      </c>
      <c r="Q554" s="390"/>
      <c r="R554" s="397"/>
      <c r="S554" s="53">
        <f t="shared" ref="S554:S573" si="273">SUM(L554:R554)</f>
        <v>0</v>
      </c>
    </row>
    <row r="555" spans="1:19" ht="15">
      <c r="A555" s="9" t="s">
        <v>10</v>
      </c>
      <c r="B555" s="390"/>
      <c r="C555" s="391"/>
      <c r="D555" s="391"/>
      <c r="E555" s="392"/>
      <c r="F555" s="45">
        <v>0</v>
      </c>
      <c r="G555" s="390"/>
      <c r="H555" s="392"/>
      <c r="I555" s="44">
        <f t="shared" si="272"/>
        <v>0</v>
      </c>
      <c r="J555" s="5"/>
      <c r="K555" s="21" t="s">
        <v>10</v>
      </c>
      <c r="L555" s="390"/>
      <c r="M555" s="391"/>
      <c r="N555" s="391"/>
      <c r="O555" s="392"/>
      <c r="P555" s="45">
        <v>0</v>
      </c>
      <c r="Q555" s="390"/>
      <c r="R555" s="397"/>
      <c r="S555" s="47">
        <f t="shared" si="273"/>
        <v>0</v>
      </c>
    </row>
    <row r="556" spans="1:19" ht="15">
      <c r="A556" s="8" t="s">
        <v>53</v>
      </c>
      <c r="B556" s="390"/>
      <c r="C556" s="391"/>
      <c r="D556" s="391"/>
      <c r="E556" s="392"/>
      <c r="F556" s="48">
        <v>0</v>
      </c>
      <c r="G556" s="390"/>
      <c r="H556" s="392"/>
      <c r="I556" s="50">
        <f t="shared" si="272"/>
        <v>0</v>
      </c>
      <c r="J556" s="5"/>
      <c r="K556" s="20" t="s">
        <v>53</v>
      </c>
      <c r="L556" s="390"/>
      <c r="M556" s="391"/>
      <c r="N556" s="391"/>
      <c r="O556" s="392"/>
      <c r="P556" s="51">
        <v>0</v>
      </c>
      <c r="Q556" s="390"/>
      <c r="R556" s="397"/>
      <c r="S556" s="53">
        <f t="shared" si="273"/>
        <v>0</v>
      </c>
    </row>
    <row r="557" spans="1:19" ht="15">
      <c r="A557" s="9" t="s">
        <v>16</v>
      </c>
      <c r="B557" s="390"/>
      <c r="C557" s="391"/>
      <c r="D557" s="391"/>
      <c r="E557" s="392"/>
      <c r="F557" s="45">
        <v>0</v>
      </c>
      <c r="G557" s="390"/>
      <c r="H557" s="392"/>
      <c r="I557" s="44">
        <f t="shared" si="272"/>
        <v>0</v>
      </c>
      <c r="J557" s="5"/>
      <c r="K557" s="21" t="s">
        <v>16</v>
      </c>
      <c r="L557" s="390"/>
      <c r="M557" s="391"/>
      <c r="N557" s="391"/>
      <c r="O557" s="392"/>
      <c r="P557" s="45">
        <v>0</v>
      </c>
      <c r="Q557" s="390"/>
      <c r="R557" s="397"/>
      <c r="S557" s="47">
        <f t="shared" si="273"/>
        <v>0</v>
      </c>
    </row>
    <row r="558" spans="1:19" ht="15">
      <c r="A558" s="8" t="s">
        <v>65</v>
      </c>
      <c r="B558" s="390"/>
      <c r="C558" s="391"/>
      <c r="D558" s="391"/>
      <c r="E558" s="392"/>
      <c r="F558" s="48">
        <v>0</v>
      </c>
      <c r="G558" s="390"/>
      <c r="H558" s="392"/>
      <c r="I558" s="50">
        <f t="shared" si="272"/>
        <v>0</v>
      </c>
      <c r="J558" s="5"/>
      <c r="K558" s="20" t="s">
        <v>65</v>
      </c>
      <c r="L558" s="390"/>
      <c r="M558" s="391"/>
      <c r="N558" s="391"/>
      <c r="O558" s="392"/>
      <c r="P558" s="51">
        <v>0</v>
      </c>
      <c r="Q558" s="390"/>
      <c r="R558" s="397"/>
      <c r="S558" s="53">
        <f t="shared" si="273"/>
        <v>0</v>
      </c>
    </row>
    <row r="559" spans="1:19" ht="15">
      <c r="A559" s="9" t="s">
        <v>55</v>
      </c>
      <c r="B559" s="390"/>
      <c r="C559" s="391"/>
      <c r="D559" s="391"/>
      <c r="E559" s="392"/>
      <c r="F559" s="45">
        <v>0</v>
      </c>
      <c r="G559" s="390"/>
      <c r="H559" s="392"/>
      <c r="I559" s="44">
        <f t="shared" si="272"/>
        <v>0</v>
      </c>
      <c r="J559" s="5"/>
      <c r="K559" s="21" t="s">
        <v>55</v>
      </c>
      <c r="L559" s="390"/>
      <c r="M559" s="391"/>
      <c r="N559" s="391"/>
      <c r="O559" s="392"/>
      <c r="P559" s="45">
        <v>0</v>
      </c>
      <c r="Q559" s="390"/>
      <c r="R559" s="397"/>
      <c r="S559" s="47">
        <f t="shared" si="273"/>
        <v>0</v>
      </c>
    </row>
    <row r="560" spans="1:19" ht="15">
      <c r="A560" s="8" t="s">
        <v>12</v>
      </c>
      <c r="B560" s="390"/>
      <c r="C560" s="391"/>
      <c r="D560" s="391"/>
      <c r="E560" s="392"/>
      <c r="F560" s="48">
        <v>3.3016203535829667</v>
      </c>
      <c r="G560" s="390"/>
      <c r="H560" s="392"/>
      <c r="I560" s="50">
        <f t="shared" si="272"/>
        <v>3.3016203535829667</v>
      </c>
      <c r="J560" s="5"/>
      <c r="K560" s="20" t="s">
        <v>12</v>
      </c>
      <c r="L560" s="390"/>
      <c r="M560" s="391"/>
      <c r="N560" s="391"/>
      <c r="O560" s="392"/>
      <c r="P560" s="51">
        <v>0</v>
      </c>
      <c r="Q560" s="390"/>
      <c r="R560" s="397"/>
      <c r="S560" s="53">
        <f t="shared" si="273"/>
        <v>0</v>
      </c>
    </row>
    <row r="561" spans="1:19" ht="15">
      <c r="A561" s="9" t="s">
        <v>56</v>
      </c>
      <c r="B561" s="390"/>
      <c r="C561" s="391"/>
      <c r="D561" s="391"/>
      <c r="E561" s="392"/>
      <c r="F561" s="45">
        <v>35.009668403696423</v>
      </c>
      <c r="G561" s="390"/>
      <c r="H561" s="392"/>
      <c r="I561" s="44">
        <f t="shared" si="272"/>
        <v>35.009668403696423</v>
      </c>
      <c r="J561" s="5"/>
      <c r="K561" s="21" t="s">
        <v>56</v>
      </c>
      <c r="L561" s="390"/>
      <c r="M561" s="391"/>
      <c r="N561" s="391"/>
      <c r="O561" s="392"/>
      <c r="P561" s="45">
        <v>0</v>
      </c>
      <c r="Q561" s="390"/>
      <c r="R561" s="397"/>
      <c r="S561" s="47">
        <f t="shared" si="273"/>
        <v>0</v>
      </c>
    </row>
    <row r="562" spans="1:19" ht="15">
      <c r="A562" s="8" t="s">
        <v>17</v>
      </c>
      <c r="B562" s="390"/>
      <c r="C562" s="391"/>
      <c r="D562" s="391"/>
      <c r="E562" s="392"/>
      <c r="F562" s="48">
        <v>0</v>
      </c>
      <c r="G562" s="390"/>
      <c r="H562" s="392"/>
      <c r="I562" s="50">
        <f t="shared" si="272"/>
        <v>0</v>
      </c>
      <c r="J562" s="5"/>
      <c r="K562" s="20" t="s">
        <v>17</v>
      </c>
      <c r="L562" s="390"/>
      <c r="M562" s="391"/>
      <c r="N562" s="391"/>
      <c r="O562" s="392"/>
      <c r="P562" s="51">
        <v>0</v>
      </c>
      <c r="Q562" s="390"/>
      <c r="R562" s="397"/>
      <c r="S562" s="53">
        <f t="shared" si="273"/>
        <v>0</v>
      </c>
    </row>
    <row r="563" spans="1:19" ht="15">
      <c r="A563" s="9" t="s">
        <v>141</v>
      </c>
      <c r="B563" s="390"/>
      <c r="C563" s="391"/>
      <c r="D563" s="391"/>
      <c r="E563" s="392"/>
      <c r="F563" s="45">
        <v>0</v>
      </c>
      <c r="G563" s="390"/>
      <c r="H563" s="392"/>
      <c r="I563" s="44">
        <f t="shared" si="272"/>
        <v>0</v>
      </c>
      <c r="J563" s="5"/>
      <c r="K563" s="21" t="s">
        <v>141</v>
      </c>
      <c r="L563" s="390"/>
      <c r="M563" s="391"/>
      <c r="N563" s="391"/>
      <c r="O563" s="392"/>
      <c r="P563" s="45">
        <v>0</v>
      </c>
      <c r="Q563" s="390"/>
      <c r="R563" s="397"/>
      <c r="S563" s="47">
        <f t="shared" si="273"/>
        <v>0</v>
      </c>
    </row>
    <row r="564" spans="1:19" ht="15">
      <c r="A564" s="8" t="s">
        <v>25</v>
      </c>
      <c r="B564" s="390"/>
      <c r="C564" s="391"/>
      <c r="D564" s="391"/>
      <c r="E564" s="392"/>
      <c r="F564" s="48">
        <v>0</v>
      </c>
      <c r="G564" s="390"/>
      <c r="H564" s="392"/>
      <c r="I564" s="50">
        <f t="shared" si="272"/>
        <v>0</v>
      </c>
      <c r="J564" s="5"/>
      <c r="K564" s="20" t="s">
        <v>25</v>
      </c>
      <c r="L564" s="390"/>
      <c r="M564" s="391"/>
      <c r="N564" s="391"/>
      <c r="O564" s="392"/>
      <c r="P564" s="51">
        <v>0</v>
      </c>
      <c r="Q564" s="390"/>
      <c r="R564" s="397"/>
      <c r="S564" s="53">
        <f t="shared" si="273"/>
        <v>0</v>
      </c>
    </row>
    <row r="565" spans="1:19" ht="15">
      <c r="A565" s="9" t="s">
        <v>24</v>
      </c>
      <c r="B565" s="390"/>
      <c r="C565" s="391"/>
      <c r="D565" s="391"/>
      <c r="E565" s="392"/>
      <c r="F565" s="45">
        <v>0</v>
      </c>
      <c r="G565" s="390"/>
      <c r="H565" s="392"/>
      <c r="I565" s="44">
        <f t="shared" si="272"/>
        <v>0</v>
      </c>
      <c r="J565" s="5"/>
      <c r="K565" s="21" t="s">
        <v>24</v>
      </c>
      <c r="L565" s="390"/>
      <c r="M565" s="391"/>
      <c r="N565" s="391"/>
      <c r="O565" s="392"/>
      <c r="P565" s="45">
        <v>0</v>
      </c>
      <c r="Q565" s="390"/>
      <c r="R565" s="397"/>
      <c r="S565" s="47">
        <f t="shared" si="273"/>
        <v>0</v>
      </c>
    </row>
    <row r="566" spans="1:19" ht="15">
      <c r="A566" s="8" t="s">
        <v>57</v>
      </c>
      <c r="B566" s="390"/>
      <c r="C566" s="391"/>
      <c r="D566" s="391"/>
      <c r="E566" s="392"/>
      <c r="F566" s="48">
        <v>0</v>
      </c>
      <c r="G566" s="390"/>
      <c r="H566" s="392"/>
      <c r="I566" s="50">
        <f t="shared" si="272"/>
        <v>0</v>
      </c>
      <c r="J566" s="5"/>
      <c r="K566" s="20" t="s">
        <v>57</v>
      </c>
      <c r="L566" s="390"/>
      <c r="M566" s="391"/>
      <c r="N566" s="391"/>
      <c r="O566" s="392"/>
      <c r="P566" s="51">
        <v>0</v>
      </c>
      <c r="Q566" s="390"/>
      <c r="R566" s="397"/>
      <c r="S566" s="53">
        <f t="shared" si="273"/>
        <v>0</v>
      </c>
    </row>
    <row r="567" spans="1:19" ht="15">
      <c r="A567" s="9" t="s">
        <v>22</v>
      </c>
      <c r="B567" s="390"/>
      <c r="C567" s="391"/>
      <c r="D567" s="391"/>
      <c r="E567" s="392"/>
      <c r="F567" s="45">
        <v>0</v>
      </c>
      <c r="G567" s="390"/>
      <c r="H567" s="392"/>
      <c r="I567" s="44">
        <f t="shared" si="272"/>
        <v>0</v>
      </c>
      <c r="J567" s="5"/>
      <c r="K567" s="21" t="s">
        <v>22</v>
      </c>
      <c r="L567" s="390"/>
      <c r="M567" s="391"/>
      <c r="N567" s="391"/>
      <c r="O567" s="392"/>
      <c r="P567" s="45">
        <v>0</v>
      </c>
      <c r="Q567" s="390"/>
      <c r="R567" s="397"/>
      <c r="S567" s="47">
        <f t="shared" si="273"/>
        <v>0</v>
      </c>
    </row>
    <row r="568" spans="1:19" ht="15">
      <c r="A568" s="8" t="s">
        <v>21</v>
      </c>
      <c r="B568" s="390"/>
      <c r="C568" s="391"/>
      <c r="D568" s="391"/>
      <c r="E568" s="392"/>
      <c r="F568" s="48">
        <v>0</v>
      </c>
      <c r="G568" s="390"/>
      <c r="H568" s="392"/>
      <c r="I568" s="50">
        <f t="shared" si="272"/>
        <v>0</v>
      </c>
      <c r="J568" s="5"/>
      <c r="K568" s="20" t="s">
        <v>21</v>
      </c>
      <c r="L568" s="390"/>
      <c r="M568" s="391"/>
      <c r="N568" s="391"/>
      <c r="O568" s="392"/>
      <c r="P568" s="51">
        <v>0</v>
      </c>
      <c r="Q568" s="390"/>
      <c r="R568" s="397"/>
      <c r="S568" s="53">
        <f t="shared" si="273"/>
        <v>0</v>
      </c>
    </row>
    <row r="569" spans="1:19" ht="15">
      <c r="A569" s="10" t="s">
        <v>61</v>
      </c>
      <c r="B569" s="390"/>
      <c r="C569" s="391"/>
      <c r="D569" s="391"/>
      <c r="E569" s="392"/>
      <c r="F569" s="45">
        <v>0</v>
      </c>
      <c r="G569" s="390"/>
      <c r="H569" s="392"/>
      <c r="I569" s="44">
        <f t="shared" si="272"/>
        <v>0</v>
      </c>
      <c r="J569" s="5"/>
      <c r="K569" s="22" t="s">
        <v>61</v>
      </c>
      <c r="L569" s="390"/>
      <c r="M569" s="391"/>
      <c r="N569" s="391"/>
      <c r="O569" s="392"/>
      <c r="P569" s="45">
        <v>0</v>
      </c>
      <c r="Q569" s="390"/>
      <c r="R569" s="397"/>
      <c r="S569" s="47">
        <f t="shared" si="273"/>
        <v>0</v>
      </c>
    </row>
    <row r="570" spans="1:19">
      <c r="A570" s="11" t="s">
        <v>23</v>
      </c>
      <c r="B570" s="390"/>
      <c r="C570" s="391"/>
      <c r="D570" s="391"/>
      <c r="E570" s="392"/>
      <c r="F570" s="55">
        <v>0</v>
      </c>
      <c r="G570" s="390"/>
      <c r="H570" s="392"/>
      <c r="I570" s="57">
        <f t="shared" si="272"/>
        <v>0</v>
      </c>
      <c r="J570" s="5"/>
      <c r="K570" s="23" t="s">
        <v>23</v>
      </c>
      <c r="L570" s="390"/>
      <c r="M570" s="391"/>
      <c r="N570" s="391"/>
      <c r="O570" s="392"/>
      <c r="P570" s="58">
        <v>0</v>
      </c>
      <c r="Q570" s="390"/>
      <c r="R570" s="397"/>
      <c r="S570" s="60">
        <f t="shared" si="273"/>
        <v>0</v>
      </c>
    </row>
    <row r="571" spans="1:19">
      <c r="A571" s="12" t="s">
        <v>19</v>
      </c>
      <c r="B571" s="390"/>
      <c r="C571" s="391"/>
      <c r="D571" s="391"/>
      <c r="E571" s="392"/>
      <c r="F571" s="61">
        <v>0</v>
      </c>
      <c r="G571" s="390"/>
      <c r="H571" s="392"/>
      <c r="I571" s="63">
        <f t="shared" si="272"/>
        <v>0</v>
      </c>
      <c r="J571" s="5"/>
      <c r="K571" s="24" t="s">
        <v>19</v>
      </c>
      <c r="L571" s="390"/>
      <c r="M571" s="391"/>
      <c r="N571" s="391"/>
      <c r="O571" s="392"/>
      <c r="P571" s="61">
        <v>0</v>
      </c>
      <c r="Q571" s="390"/>
      <c r="R571" s="397"/>
      <c r="S571" s="65">
        <f t="shared" si="273"/>
        <v>0</v>
      </c>
    </row>
    <row r="572" spans="1:19">
      <c r="A572" s="11" t="s">
        <v>20</v>
      </c>
      <c r="B572" s="390"/>
      <c r="C572" s="391"/>
      <c r="D572" s="391"/>
      <c r="E572" s="392"/>
      <c r="F572" s="55">
        <v>0</v>
      </c>
      <c r="G572" s="390"/>
      <c r="H572" s="392"/>
      <c r="I572" s="57">
        <f t="shared" si="272"/>
        <v>0</v>
      </c>
      <c r="J572" s="5"/>
      <c r="K572" s="23" t="s">
        <v>20</v>
      </c>
      <c r="L572" s="390"/>
      <c r="M572" s="391"/>
      <c r="N572" s="391"/>
      <c r="O572" s="392"/>
      <c r="P572" s="58">
        <v>0</v>
      </c>
      <c r="Q572" s="390"/>
      <c r="R572" s="397"/>
      <c r="S572" s="60">
        <f t="shared" si="273"/>
        <v>0</v>
      </c>
    </row>
    <row r="573" spans="1:19" ht="15" thickBot="1">
      <c r="A573" s="13" t="s">
        <v>11</v>
      </c>
      <c r="B573" s="393"/>
      <c r="C573" s="394"/>
      <c r="D573" s="394"/>
      <c r="E573" s="395"/>
      <c r="F573" s="66">
        <v>0</v>
      </c>
      <c r="G573" s="393"/>
      <c r="H573" s="395"/>
      <c r="I573" s="68">
        <f t="shared" si="272"/>
        <v>0</v>
      </c>
      <c r="J573" s="5"/>
      <c r="K573" s="25" t="s">
        <v>11</v>
      </c>
      <c r="L573" s="393"/>
      <c r="M573" s="394"/>
      <c r="N573" s="394"/>
      <c r="O573" s="395"/>
      <c r="P573" s="66">
        <v>0</v>
      </c>
      <c r="Q573" s="393"/>
      <c r="R573" s="398"/>
      <c r="S573" s="70">
        <f t="shared" si="273"/>
        <v>0</v>
      </c>
    </row>
    <row r="574" spans="1:19" ht="15">
      <c r="A574" s="14" t="s">
        <v>26</v>
      </c>
      <c r="B574" s="71">
        <f>SUM(B553:B569)</f>
        <v>0</v>
      </c>
      <c r="C574" s="71">
        <f t="shared" ref="C574:I574" si="274">SUM(C553:C569)</f>
        <v>0</v>
      </c>
      <c r="D574" s="71">
        <f t="shared" si="274"/>
        <v>0</v>
      </c>
      <c r="E574" s="71">
        <f t="shared" si="274"/>
        <v>0</v>
      </c>
      <c r="F574" s="71">
        <f t="shared" si="274"/>
        <v>38.311288757279392</v>
      </c>
      <c r="G574" s="71">
        <f t="shared" si="274"/>
        <v>0</v>
      </c>
      <c r="H574" s="72">
        <f t="shared" si="274"/>
        <v>0</v>
      </c>
      <c r="I574" s="44">
        <f t="shared" si="274"/>
        <v>38.311288757279392</v>
      </c>
      <c r="J574" s="5"/>
      <c r="K574" s="26" t="s">
        <v>26</v>
      </c>
      <c r="L574" s="71">
        <f>SUM(L553:L569)</f>
        <v>0</v>
      </c>
      <c r="M574" s="71">
        <f t="shared" ref="M574:S574" si="275">SUM(M553:M569)</f>
        <v>0</v>
      </c>
      <c r="N574" s="71">
        <f t="shared" si="275"/>
        <v>0</v>
      </c>
      <c r="O574" s="71">
        <f t="shared" si="275"/>
        <v>0</v>
      </c>
      <c r="P574" s="71">
        <f t="shared" si="275"/>
        <v>0</v>
      </c>
      <c r="Q574" s="71">
        <f t="shared" si="275"/>
        <v>0</v>
      </c>
      <c r="R574" s="72">
        <f t="shared" si="275"/>
        <v>0</v>
      </c>
      <c r="S574" s="73">
        <f t="shared" si="275"/>
        <v>0</v>
      </c>
    </row>
    <row r="575" spans="1:19" ht="15" thickBot="1">
      <c r="A575" s="15" t="s">
        <v>100</v>
      </c>
      <c r="B575" s="100">
        <f>IF($I574=0,"-",B574/$I574)</f>
        <v>0</v>
      </c>
      <c r="C575" s="100">
        <f t="shared" ref="C575:H575" si="276">IF($I574=0,"-",C574/$I574)</f>
        <v>0</v>
      </c>
      <c r="D575" s="100">
        <f t="shared" si="276"/>
        <v>0</v>
      </c>
      <c r="E575" s="100">
        <f t="shared" si="276"/>
        <v>0</v>
      </c>
      <c r="F575" s="100">
        <f t="shared" si="276"/>
        <v>1</v>
      </c>
      <c r="G575" s="100">
        <f t="shared" si="276"/>
        <v>0</v>
      </c>
      <c r="H575" s="101">
        <f t="shared" si="276"/>
        <v>0</v>
      </c>
      <c r="I575" s="102">
        <f>SUM(B575:H575)</f>
        <v>1</v>
      </c>
      <c r="J575" s="2"/>
      <c r="K575" s="27" t="s">
        <v>100</v>
      </c>
      <c r="L575" s="76" t="str">
        <f>IF($S574=0,"-",L574/$S574)</f>
        <v>-</v>
      </c>
      <c r="M575" s="76" t="str">
        <f t="shared" ref="M575:R575" si="277">IF($S574=0,"-",M574/$S574)</f>
        <v>-</v>
      </c>
      <c r="N575" s="76" t="str">
        <f t="shared" si="277"/>
        <v>-</v>
      </c>
      <c r="O575" s="76" t="str">
        <f t="shared" si="277"/>
        <v>-</v>
      </c>
      <c r="P575" s="76" t="str">
        <f t="shared" si="277"/>
        <v>-</v>
      </c>
      <c r="Q575" s="76" t="str">
        <f t="shared" si="277"/>
        <v>-</v>
      </c>
      <c r="R575" s="77" t="str">
        <f t="shared" si="277"/>
        <v>-</v>
      </c>
      <c r="S575" s="78">
        <f>SUM(L575:R575)</f>
        <v>0</v>
      </c>
    </row>
    <row r="576" spans="1:19" ht="15" thickBot="1">
      <c r="A576" s="16"/>
      <c r="B576" s="16"/>
      <c r="C576" s="16"/>
      <c r="D576" s="16"/>
      <c r="E576" s="16"/>
      <c r="F576" s="16"/>
      <c r="G576" s="16"/>
      <c r="H576" s="16"/>
      <c r="I576" s="16"/>
      <c r="K576" s="16"/>
      <c r="L576" s="16"/>
      <c r="M576" s="16"/>
      <c r="N576" s="16"/>
      <c r="O576" s="16"/>
      <c r="P576" s="16"/>
      <c r="Q576" s="16"/>
      <c r="R576" s="16"/>
      <c r="S576" s="16"/>
    </row>
    <row r="577" spans="1:19" ht="28.5">
      <c r="A577" s="435" t="s">
        <v>46</v>
      </c>
      <c r="B577" s="37" t="s">
        <v>0</v>
      </c>
      <c r="C577" s="37" t="s">
        <v>1</v>
      </c>
      <c r="D577" s="37" t="s">
        <v>2</v>
      </c>
      <c r="E577" s="37" t="s">
        <v>3</v>
      </c>
      <c r="F577" s="37" t="s">
        <v>27</v>
      </c>
      <c r="G577" s="37" t="s">
        <v>4</v>
      </c>
      <c r="H577" s="37" t="s">
        <v>5</v>
      </c>
      <c r="I577" s="38" t="s">
        <v>6</v>
      </c>
      <c r="K577" s="375" t="s">
        <v>46</v>
      </c>
      <c r="L577" s="39" t="s">
        <v>0</v>
      </c>
      <c r="M577" s="39" t="s">
        <v>1</v>
      </c>
      <c r="N577" s="39" t="s">
        <v>2</v>
      </c>
      <c r="O577" s="39" t="s">
        <v>3</v>
      </c>
      <c r="P577" s="39" t="s">
        <v>27</v>
      </c>
      <c r="Q577" s="39" t="s">
        <v>4</v>
      </c>
      <c r="R577" s="39" t="s">
        <v>5</v>
      </c>
      <c r="S577" s="40" t="s">
        <v>6</v>
      </c>
    </row>
    <row r="578" spans="1:19" ht="15" customHeight="1">
      <c r="A578" s="436" t="s">
        <v>46</v>
      </c>
      <c r="B578" s="372" t="s">
        <v>109</v>
      </c>
      <c r="C578" s="373"/>
      <c r="D578" s="373"/>
      <c r="E578" s="373"/>
      <c r="F578" s="373"/>
      <c r="G578" s="373"/>
      <c r="H578" s="373"/>
      <c r="I578" s="374"/>
      <c r="K578" s="376" t="s">
        <v>46</v>
      </c>
      <c r="L578" s="369" t="s">
        <v>109</v>
      </c>
      <c r="M578" s="370"/>
      <c r="N578" s="370"/>
      <c r="O578" s="370"/>
      <c r="P578" s="370"/>
      <c r="Q578" s="370"/>
      <c r="R578" s="370"/>
      <c r="S578" s="371"/>
    </row>
    <row r="579" spans="1:19" ht="15">
      <c r="A579" s="7" t="s">
        <v>7</v>
      </c>
      <c r="B579" s="42">
        <v>10.709291390737702</v>
      </c>
      <c r="C579" s="42">
        <v>0</v>
      </c>
      <c r="D579" s="42">
        <v>2.0418953833326365</v>
      </c>
      <c r="E579" s="42">
        <v>0</v>
      </c>
      <c r="F579" s="399"/>
      <c r="G579" s="42">
        <v>0</v>
      </c>
      <c r="H579" s="43">
        <v>0</v>
      </c>
      <c r="I579" s="44">
        <f>SUM(B579:H579)</f>
        <v>12.751186774070339</v>
      </c>
      <c r="J579" s="5"/>
      <c r="K579" s="28" t="s">
        <v>7</v>
      </c>
      <c r="L579" s="42">
        <v>10.709291390737702</v>
      </c>
      <c r="M579" s="42">
        <v>0</v>
      </c>
      <c r="N579" s="42">
        <v>2.0418953833326365</v>
      </c>
      <c r="O579" s="42">
        <v>0</v>
      </c>
      <c r="P579" s="42">
        <v>1.0716834135618072E-2</v>
      </c>
      <c r="Q579" s="42">
        <v>0</v>
      </c>
      <c r="R579" s="82">
        <v>0</v>
      </c>
      <c r="S579" s="83">
        <f>SUM(L579:R579)</f>
        <v>12.761903608205957</v>
      </c>
    </row>
    <row r="580" spans="1:19" ht="15">
      <c r="A580" s="8" t="s">
        <v>8</v>
      </c>
      <c r="B580" s="48">
        <v>12.231700781184706</v>
      </c>
      <c r="C580" s="48">
        <v>0</v>
      </c>
      <c r="D580" s="48">
        <v>2.9865825997591551</v>
      </c>
      <c r="E580" s="48">
        <v>0</v>
      </c>
      <c r="F580" s="400"/>
      <c r="G580" s="48">
        <v>0</v>
      </c>
      <c r="H580" s="49">
        <v>0</v>
      </c>
      <c r="I580" s="50">
        <f t="shared" ref="I580:I599" si="278">SUM(B580:H580)</f>
        <v>15.218283380943861</v>
      </c>
      <c r="J580" s="5"/>
      <c r="K580" s="20" t="s">
        <v>8</v>
      </c>
      <c r="L580" s="51">
        <v>12.231700781184706</v>
      </c>
      <c r="M580" s="51">
        <v>0</v>
      </c>
      <c r="N580" s="51">
        <v>2.9865825997591551</v>
      </c>
      <c r="O580" s="51">
        <v>0</v>
      </c>
      <c r="P580" s="51">
        <v>0</v>
      </c>
      <c r="Q580" s="51">
        <v>0</v>
      </c>
      <c r="R580" s="52">
        <v>0</v>
      </c>
      <c r="S580" s="53">
        <f t="shared" ref="S580:S599" si="279">SUM(L580:R580)</f>
        <v>15.218283380943861</v>
      </c>
    </row>
    <row r="581" spans="1:19" ht="15">
      <c r="A581" s="9" t="s">
        <v>10</v>
      </c>
      <c r="B581" s="45">
        <v>4.9437673199642891</v>
      </c>
      <c r="C581" s="45">
        <v>0</v>
      </c>
      <c r="D581" s="45">
        <v>0</v>
      </c>
      <c r="E581" s="45">
        <v>0</v>
      </c>
      <c r="F581" s="400"/>
      <c r="G581" s="45">
        <v>0</v>
      </c>
      <c r="H581" s="54">
        <v>0</v>
      </c>
      <c r="I581" s="44">
        <f t="shared" si="278"/>
        <v>4.9437673199642891</v>
      </c>
      <c r="J581" s="5"/>
      <c r="K581" s="21" t="s">
        <v>10</v>
      </c>
      <c r="L581" s="45">
        <v>4.9437673199642891</v>
      </c>
      <c r="M581" s="45">
        <v>0</v>
      </c>
      <c r="N581" s="45">
        <v>0</v>
      </c>
      <c r="O581" s="45">
        <v>0</v>
      </c>
      <c r="P581" s="45">
        <v>0</v>
      </c>
      <c r="Q581" s="45">
        <v>0</v>
      </c>
      <c r="R581" s="46">
        <v>0</v>
      </c>
      <c r="S581" s="47">
        <f t="shared" si="279"/>
        <v>4.9437673199642891</v>
      </c>
    </row>
    <row r="582" spans="1:19" ht="15">
      <c r="A582" s="8" t="s">
        <v>53</v>
      </c>
      <c r="B582" s="48">
        <v>0</v>
      </c>
      <c r="C582" s="48">
        <v>0</v>
      </c>
      <c r="D582" s="48">
        <v>0</v>
      </c>
      <c r="E582" s="48">
        <v>0</v>
      </c>
      <c r="F582" s="400"/>
      <c r="G582" s="48">
        <v>0</v>
      </c>
      <c r="H582" s="49">
        <v>0</v>
      </c>
      <c r="I582" s="50">
        <f t="shared" si="278"/>
        <v>0</v>
      </c>
      <c r="J582" s="5"/>
      <c r="K582" s="20" t="s">
        <v>53</v>
      </c>
      <c r="L582" s="51">
        <v>0</v>
      </c>
      <c r="M582" s="51">
        <v>0</v>
      </c>
      <c r="N582" s="51">
        <v>0</v>
      </c>
      <c r="O582" s="51">
        <v>0</v>
      </c>
      <c r="P582" s="51">
        <v>0</v>
      </c>
      <c r="Q582" s="51">
        <v>0</v>
      </c>
      <c r="R582" s="52">
        <v>0</v>
      </c>
      <c r="S582" s="53">
        <f t="shared" si="279"/>
        <v>0</v>
      </c>
    </row>
    <row r="583" spans="1:19" ht="15">
      <c r="A583" s="9" t="s">
        <v>16</v>
      </c>
      <c r="B583" s="45">
        <v>136.34429696044899</v>
      </c>
      <c r="C583" s="45">
        <v>16.514675565201976</v>
      </c>
      <c r="D583" s="45">
        <v>3.5609260584902751</v>
      </c>
      <c r="E583" s="45">
        <v>7.9418762224381565</v>
      </c>
      <c r="F583" s="400"/>
      <c r="G583" s="45">
        <v>0</v>
      </c>
      <c r="H583" s="54">
        <v>0</v>
      </c>
      <c r="I583" s="44">
        <f t="shared" si="278"/>
        <v>164.3617748065794</v>
      </c>
      <c r="J583" s="5"/>
      <c r="K583" s="21" t="s">
        <v>16</v>
      </c>
      <c r="L583" s="45">
        <v>136.34429696044899</v>
      </c>
      <c r="M583" s="45">
        <v>16.514675565201976</v>
      </c>
      <c r="N583" s="45">
        <v>3.5609260584902751</v>
      </c>
      <c r="O583" s="45">
        <v>7.9418762224381565</v>
      </c>
      <c r="P583" s="45">
        <v>0</v>
      </c>
      <c r="Q583" s="45">
        <v>0</v>
      </c>
      <c r="R583" s="46">
        <v>0</v>
      </c>
      <c r="S583" s="47">
        <f t="shared" si="279"/>
        <v>164.3617748065794</v>
      </c>
    </row>
    <row r="584" spans="1:19" ht="15">
      <c r="A584" s="8" t="s">
        <v>65</v>
      </c>
      <c r="B584" s="48">
        <v>880.0815822855792</v>
      </c>
      <c r="C584" s="48">
        <v>13.355981603110351</v>
      </c>
      <c r="D584" s="48">
        <v>15.792079892575547</v>
      </c>
      <c r="E584" s="48">
        <v>0</v>
      </c>
      <c r="F584" s="400"/>
      <c r="G584" s="48">
        <v>0</v>
      </c>
      <c r="H584" s="49">
        <v>0</v>
      </c>
      <c r="I584" s="50">
        <f t="shared" si="278"/>
        <v>909.22964378126505</v>
      </c>
      <c r="J584" s="5"/>
      <c r="K584" s="20" t="s">
        <v>65</v>
      </c>
      <c r="L584" s="51">
        <v>880.0815822855792</v>
      </c>
      <c r="M584" s="51">
        <v>13.355981603110351</v>
      </c>
      <c r="N584" s="51">
        <v>15.792079892575547</v>
      </c>
      <c r="O584" s="51">
        <v>0</v>
      </c>
      <c r="P584" s="51">
        <v>0</v>
      </c>
      <c r="Q584" s="51">
        <v>0</v>
      </c>
      <c r="R584" s="52">
        <v>0</v>
      </c>
      <c r="S584" s="53">
        <f t="shared" si="279"/>
        <v>909.22964378126505</v>
      </c>
    </row>
    <row r="585" spans="1:19" ht="15">
      <c r="A585" s="9" t="s">
        <v>55</v>
      </c>
      <c r="B585" s="45">
        <v>0</v>
      </c>
      <c r="C585" s="45">
        <v>0</v>
      </c>
      <c r="D585" s="45">
        <v>0.11273952826578475</v>
      </c>
      <c r="E585" s="45">
        <v>52.591259927130722</v>
      </c>
      <c r="F585" s="400"/>
      <c r="G585" s="45">
        <v>0</v>
      </c>
      <c r="H585" s="54">
        <v>0</v>
      </c>
      <c r="I585" s="44">
        <f t="shared" si="278"/>
        <v>52.703999455396506</v>
      </c>
      <c r="J585" s="5"/>
      <c r="K585" s="21" t="s">
        <v>55</v>
      </c>
      <c r="L585" s="45">
        <v>0</v>
      </c>
      <c r="M585" s="45">
        <v>0</v>
      </c>
      <c r="N585" s="45">
        <v>0.11273952826578475</v>
      </c>
      <c r="O585" s="45">
        <v>52.591259927130722</v>
      </c>
      <c r="P585" s="45">
        <v>1856.6263664353655</v>
      </c>
      <c r="Q585" s="45">
        <v>0</v>
      </c>
      <c r="R585" s="46">
        <v>0</v>
      </c>
      <c r="S585" s="47">
        <f t="shared" si="279"/>
        <v>1909.3303658907621</v>
      </c>
    </row>
    <row r="586" spans="1:19" ht="15">
      <c r="A586" s="8" t="s">
        <v>12</v>
      </c>
      <c r="B586" s="48">
        <v>0</v>
      </c>
      <c r="C586" s="48">
        <v>0</v>
      </c>
      <c r="D586" s="48">
        <v>1.7721319009880016E-2</v>
      </c>
      <c r="E586" s="48">
        <v>0.51812722471219741</v>
      </c>
      <c r="F586" s="400"/>
      <c r="G586" s="48">
        <v>0</v>
      </c>
      <c r="H586" s="49">
        <v>0</v>
      </c>
      <c r="I586" s="50">
        <f t="shared" si="278"/>
        <v>0.53584854372207746</v>
      </c>
      <c r="J586" s="5"/>
      <c r="K586" s="20" t="s">
        <v>12</v>
      </c>
      <c r="L586" s="51">
        <v>0</v>
      </c>
      <c r="M586" s="51">
        <v>0</v>
      </c>
      <c r="N586" s="51">
        <v>1.7721319009880016E-2</v>
      </c>
      <c r="O586" s="51">
        <v>0.51812722471219741</v>
      </c>
      <c r="P586" s="51">
        <v>80.999690209898588</v>
      </c>
      <c r="Q586" s="51">
        <v>0</v>
      </c>
      <c r="R586" s="52">
        <v>0</v>
      </c>
      <c r="S586" s="53">
        <f t="shared" si="279"/>
        <v>81.535538753620671</v>
      </c>
    </row>
    <row r="587" spans="1:19" ht="15">
      <c r="A587" s="9" t="s">
        <v>56</v>
      </c>
      <c r="B587" s="45">
        <v>0</v>
      </c>
      <c r="C587" s="45">
        <v>0</v>
      </c>
      <c r="D587" s="45">
        <v>0</v>
      </c>
      <c r="E587" s="45">
        <v>0</v>
      </c>
      <c r="F587" s="400"/>
      <c r="G587" s="45">
        <v>0</v>
      </c>
      <c r="H587" s="54">
        <v>0</v>
      </c>
      <c r="I587" s="44">
        <f t="shared" si="278"/>
        <v>0</v>
      </c>
      <c r="J587" s="5"/>
      <c r="K587" s="21" t="s">
        <v>56</v>
      </c>
      <c r="L587" s="45">
        <v>0</v>
      </c>
      <c r="M587" s="45">
        <v>0</v>
      </c>
      <c r="N587" s="45">
        <v>0</v>
      </c>
      <c r="O587" s="45">
        <v>0</v>
      </c>
      <c r="P587" s="45">
        <v>35.009668403696423</v>
      </c>
      <c r="Q587" s="45">
        <v>0</v>
      </c>
      <c r="R587" s="46">
        <v>0</v>
      </c>
      <c r="S587" s="47">
        <f t="shared" si="279"/>
        <v>35.009668403696423</v>
      </c>
    </row>
    <row r="588" spans="1:19" ht="15">
      <c r="A588" s="8" t="s">
        <v>17</v>
      </c>
      <c r="B588" s="48">
        <v>247.94152871290666</v>
      </c>
      <c r="C588" s="48">
        <v>1.3434202719327855</v>
      </c>
      <c r="D588" s="48">
        <v>31.467848719561506</v>
      </c>
      <c r="E588" s="48">
        <v>4.2896128457116207</v>
      </c>
      <c r="F588" s="400"/>
      <c r="G588" s="48">
        <v>0</v>
      </c>
      <c r="H588" s="49">
        <v>0</v>
      </c>
      <c r="I588" s="50">
        <f t="shared" si="278"/>
        <v>285.04241055011261</v>
      </c>
      <c r="J588" s="5"/>
      <c r="K588" s="20" t="s">
        <v>17</v>
      </c>
      <c r="L588" s="51">
        <v>247.94152871290666</v>
      </c>
      <c r="M588" s="51">
        <v>1.3434202719327855</v>
      </c>
      <c r="N588" s="51">
        <v>31.467848719561506</v>
      </c>
      <c r="O588" s="51">
        <v>4.2896128457116207</v>
      </c>
      <c r="P588" s="51">
        <v>0</v>
      </c>
      <c r="Q588" s="51">
        <v>0</v>
      </c>
      <c r="R588" s="52">
        <v>0</v>
      </c>
      <c r="S588" s="53">
        <f t="shared" si="279"/>
        <v>285.04241055011261</v>
      </c>
    </row>
    <row r="589" spans="1:19" ht="15">
      <c r="A589" s="9" t="s">
        <v>141</v>
      </c>
      <c r="B589" s="45">
        <v>1248.3004699552143</v>
      </c>
      <c r="C589" s="45">
        <v>196.71565601405115</v>
      </c>
      <c r="D589" s="45">
        <v>38.365689912359997</v>
      </c>
      <c r="E589" s="45">
        <v>30.209889581323203</v>
      </c>
      <c r="F589" s="400"/>
      <c r="G589" s="45">
        <v>0</v>
      </c>
      <c r="H589" s="54">
        <v>0</v>
      </c>
      <c r="I589" s="44">
        <f t="shared" si="278"/>
        <v>1513.5917054629488</v>
      </c>
      <c r="J589" s="5"/>
      <c r="K589" s="21" t="s">
        <v>141</v>
      </c>
      <c r="L589" s="45">
        <v>1248.3004699552143</v>
      </c>
      <c r="M589" s="45">
        <v>196.71565601405115</v>
      </c>
      <c r="N589" s="45">
        <v>38.365689912359997</v>
      </c>
      <c r="O589" s="45">
        <v>30.209889581323203</v>
      </c>
      <c r="P589" s="45">
        <v>0</v>
      </c>
      <c r="Q589" s="45">
        <v>0</v>
      </c>
      <c r="R589" s="46">
        <v>0</v>
      </c>
      <c r="S589" s="47">
        <f t="shared" si="279"/>
        <v>1513.5917054629488</v>
      </c>
    </row>
    <row r="590" spans="1:19" ht="15">
      <c r="A590" s="8" t="s">
        <v>25</v>
      </c>
      <c r="B590" s="48">
        <v>384.51006592395436</v>
      </c>
      <c r="C590" s="48">
        <v>0</v>
      </c>
      <c r="D590" s="48">
        <v>848.04832201854924</v>
      </c>
      <c r="E590" s="48">
        <v>186.87882320350764</v>
      </c>
      <c r="F590" s="400"/>
      <c r="G590" s="48">
        <v>581.00919745977762</v>
      </c>
      <c r="H590" s="49">
        <v>0.15125589530356859</v>
      </c>
      <c r="I590" s="50">
        <f t="shared" si="278"/>
        <v>2000.5976645010924</v>
      </c>
      <c r="J590" s="5"/>
      <c r="K590" s="20" t="s">
        <v>25</v>
      </c>
      <c r="L590" s="51">
        <v>384.51006592395436</v>
      </c>
      <c r="M590" s="51">
        <v>0</v>
      </c>
      <c r="N590" s="51">
        <v>848.04832201854924</v>
      </c>
      <c r="O590" s="51">
        <v>186.87882320350764</v>
      </c>
      <c r="P590" s="51">
        <v>514.24587888901954</v>
      </c>
      <c r="Q590" s="51">
        <v>581.00919745977762</v>
      </c>
      <c r="R590" s="52">
        <v>0.15125589530356859</v>
      </c>
      <c r="S590" s="53">
        <f t="shared" si="279"/>
        <v>2514.8435433901118</v>
      </c>
    </row>
    <row r="591" spans="1:19" ht="15">
      <c r="A591" s="9" t="s">
        <v>24</v>
      </c>
      <c r="B591" s="45">
        <v>131.901062381667</v>
      </c>
      <c r="C591" s="45">
        <v>0.83622919720104505</v>
      </c>
      <c r="D591" s="45">
        <v>0</v>
      </c>
      <c r="E591" s="45">
        <v>0</v>
      </c>
      <c r="F591" s="400"/>
      <c r="G591" s="45">
        <v>0</v>
      </c>
      <c r="H591" s="54">
        <v>0</v>
      </c>
      <c r="I591" s="44">
        <f t="shared" si="278"/>
        <v>132.73729157886805</v>
      </c>
      <c r="J591" s="5"/>
      <c r="K591" s="21" t="s">
        <v>24</v>
      </c>
      <c r="L591" s="45">
        <v>131.901062381667</v>
      </c>
      <c r="M591" s="45">
        <v>0.83622919720104505</v>
      </c>
      <c r="N591" s="45">
        <v>0</v>
      </c>
      <c r="O591" s="45">
        <v>0</v>
      </c>
      <c r="P591" s="45">
        <v>0</v>
      </c>
      <c r="Q591" s="45">
        <v>0</v>
      </c>
      <c r="R591" s="46">
        <v>0</v>
      </c>
      <c r="S591" s="47">
        <f t="shared" si="279"/>
        <v>132.73729157886805</v>
      </c>
    </row>
    <row r="592" spans="1:19" ht="15">
      <c r="A592" s="8" t="s">
        <v>57</v>
      </c>
      <c r="B592" s="48">
        <v>22.045504808061427</v>
      </c>
      <c r="C592" s="48">
        <v>0</v>
      </c>
      <c r="D592" s="48">
        <v>3.9190415620931995</v>
      </c>
      <c r="E592" s="48">
        <v>0</v>
      </c>
      <c r="F592" s="400"/>
      <c r="G592" s="48">
        <v>0</v>
      </c>
      <c r="H592" s="49">
        <v>0</v>
      </c>
      <c r="I592" s="50">
        <f t="shared" si="278"/>
        <v>25.964546370154626</v>
      </c>
      <c r="J592" s="5"/>
      <c r="K592" s="20" t="s">
        <v>57</v>
      </c>
      <c r="L592" s="51">
        <v>22.045504808061427</v>
      </c>
      <c r="M592" s="51">
        <v>0</v>
      </c>
      <c r="N592" s="51">
        <v>3.9190415620931995</v>
      </c>
      <c r="O592" s="51">
        <v>0</v>
      </c>
      <c r="P592" s="51">
        <v>0</v>
      </c>
      <c r="Q592" s="51">
        <v>0</v>
      </c>
      <c r="R592" s="52">
        <v>0</v>
      </c>
      <c r="S592" s="53">
        <f t="shared" si="279"/>
        <v>25.964546370154626</v>
      </c>
    </row>
    <row r="593" spans="1:45" ht="15">
      <c r="A593" s="9" t="s">
        <v>22</v>
      </c>
      <c r="B593" s="45">
        <v>52.40945555739826</v>
      </c>
      <c r="C593" s="45">
        <v>0</v>
      </c>
      <c r="D593" s="45">
        <v>3.2325742438140779</v>
      </c>
      <c r="E593" s="45">
        <v>0</v>
      </c>
      <c r="F593" s="400"/>
      <c r="G593" s="45">
        <v>0</v>
      </c>
      <c r="H593" s="54">
        <v>0</v>
      </c>
      <c r="I593" s="44">
        <f t="shared" si="278"/>
        <v>55.642029801212338</v>
      </c>
      <c r="J593" s="5"/>
      <c r="K593" s="21" t="s">
        <v>22</v>
      </c>
      <c r="L593" s="45">
        <v>52.40945555739826</v>
      </c>
      <c r="M593" s="45">
        <v>0</v>
      </c>
      <c r="N593" s="45">
        <v>3.2325742438140779</v>
      </c>
      <c r="O593" s="45">
        <v>0</v>
      </c>
      <c r="P593" s="45">
        <v>10.027159610375916</v>
      </c>
      <c r="Q593" s="45">
        <v>0</v>
      </c>
      <c r="R593" s="46">
        <v>0</v>
      </c>
      <c r="S593" s="47">
        <f t="shared" si="279"/>
        <v>65.669189411588249</v>
      </c>
    </row>
    <row r="594" spans="1:45" ht="15">
      <c r="A594" s="8" t="s">
        <v>21</v>
      </c>
      <c r="B594" s="48">
        <v>48.43569239995206</v>
      </c>
      <c r="C594" s="48">
        <v>0</v>
      </c>
      <c r="D594" s="48">
        <v>0.8949103270115113</v>
      </c>
      <c r="E594" s="48">
        <v>0</v>
      </c>
      <c r="F594" s="400"/>
      <c r="G594" s="48">
        <v>0</v>
      </c>
      <c r="H594" s="49">
        <v>0</v>
      </c>
      <c r="I594" s="50">
        <f t="shared" si="278"/>
        <v>49.330602726963569</v>
      </c>
      <c r="J594" s="5"/>
      <c r="K594" s="20" t="s">
        <v>21</v>
      </c>
      <c r="L594" s="51">
        <v>48.43569239995206</v>
      </c>
      <c r="M594" s="51">
        <v>0</v>
      </c>
      <c r="N594" s="51">
        <v>0.8949103270115113</v>
      </c>
      <c r="O594" s="51">
        <v>0</v>
      </c>
      <c r="P594" s="51">
        <v>0</v>
      </c>
      <c r="Q594" s="51">
        <v>0</v>
      </c>
      <c r="R594" s="52">
        <v>0</v>
      </c>
      <c r="S594" s="53">
        <f t="shared" si="279"/>
        <v>49.330602726963569</v>
      </c>
    </row>
    <row r="595" spans="1:45" ht="15">
      <c r="A595" s="10" t="s">
        <v>61</v>
      </c>
      <c r="B595" s="45">
        <v>199.81907534901029</v>
      </c>
      <c r="C595" s="45">
        <v>0</v>
      </c>
      <c r="D595" s="45">
        <v>0</v>
      </c>
      <c r="E595" s="45">
        <v>0</v>
      </c>
      <c r="F595" s="400"/>
      <c r="G595" s="45">
        <v>0</v>
      </c>
      <c r="H595" s="54">
        <v>0</v>
      </c>
      <c r="I595" s="44">
        <f t="shared" si="278"/>
        <v>199.81907534901029</v>
      </c>
      <c r="J595" s="5"/>
      <c r="K595" s="22" t="s">
        <v>61</v>
      </c>
      <c r="L595" s="45">
        <v>199.81907534901029</v>
      </c>
      <c r="M595" s="45">
        <v>0</v>
      </c>
      <c r="N595" s="45">
        <v>0</v>
      </c>
      <c r="O595" s="45">
        <v>0</v>
      </c>
      <c r="P595" s="45">
        <v>0</v>
      </c>
      <c r="Q595" s="45">
        <v>0</v>
      </c>
      <c r="R595" s="46">
        <v>0</v>
      </c>
      <c r="S595" s="47">
        <f t="shared" si="279"/>
        <v>199.81907534901029</v>
      </c>
    </row>
    <row r="596" spans="1:45">
      <c r="A596" s="11" t="s">
        <v>23</v>
      </c>
      <c r="B596" s="55">
        <v>199.81907534901029</v>
      </c>
      <c r="C596" s="55">
        <v>0</v>
      </c>
      <c r="D596" s="55">
        <v>0</v>
      </c>
      <c r="E596" s="55">
        <v>0</v>
      </c>
      <c r="F596" s="400"/>
      <c r="G596" s="55">
        <v>0</v>
      </c>
      <c r="H596" s="56">
        <v>0</v>
      </c>
      <c r="I596" s="57">
        <f t="shared" si="278"/>
        <v>199.81907534901029</v>
      </c>
      <c r="J596" s="5"/>
      <c r="K596" s="23" t="s">
        <v>23</v>
      </c>
      <c r="L596" s="58">
        <v>199.81907534901029</v>
      </c>
      <c r="M596" s="58">
        <v>0</v>
      </c>
      <c r="N596" s="58">
        <v>0</v>
      </c>
      <c r="O596" s="58">
        <v>0</v>
      </c>
      <c r="P596" s="58">
        <v>0</v>
      </c>
      <c r="Q596" s="58">
        <v>0</v>
      </c>
      <c r="R596" s="59">
        <v>0</v>
      </c>
      <c r="S596" s="60">
        <f t="shared" si="279"/>
        <v>199.81907534901029</v>
      </c>
    </row>
    <row r="597" spans="1:45">
      <c r="A597" s="12" t="s">
        <v>19</v>
      </c>
      <c r="B597" s="61">
        <v>0</v>
      </c>
      <c r="C597" s="61">
        <v>0</v>
      </c>
      <c r="D597" s="61">
        <v>0</v>
      </c>
      <c r="E597" s="61">
        <v>0</v>
      </c>
      <c r="F597" s="400"/>
      <c r="G597" s="61">
        <v>0</v>
      </c>
      <c r="H597" s="62">
        <v>0</v>
      </c>
      <c r="I597" s="63">
        <f t="shared" si="278"/>
        <v>0</v>
      </c>
      <c r="J597" s="5"/>
      <c r="K597" s="24" t="s">
        <v>19</v>
      </c>
      <c r="L597" s="61">
        <v>0</v>
      </c>
      <c r="M597" s="61">
        <v>0</v>
      </c>
      <c r="N597" s="61">
        <v>0</v>
      </c>
      <c r="O597" s="61">
        <v>0</v>
      </c>
      <c r="P597" s="61">
        <v>0</v>
      </c>
      <c r="Q597" s="61">
        <v>0</v>
      </c>
      <c r="R597" s="64">
        <v>0</v>
      </c>
      <c r="S597" s="65">
        <f t="shared" si="279"/>
        <v>0</v>
      </c>
    </row>
    <row r="598" spans="1:45">
      <c r="A598" s="11" t="s">
        <v>20</v>
      </c>
      <c r="B598" s="55">
        <v>0</v>
      </c>
      <c r="C598" s="55">
        <v>0</v>
      </c>
      <c r="D598" s="55">
        <v>0</v>
      </c>
      <c r="E598" s="55">
        <v>0</v>
      </c>
      <c r="F598" s="400"/>
      <c r="G598" s="55">
        <v>0</v>
      </c>
      <c r="H598" s="56">
        <v>0</v>
      </c>
      <c r="I598" s="57">
        <f t="shared" si="278"/>
        <v>0</v>
      </c>
      <c r="J598" s="5"/>
      <c r="K598" s="23" t="s">
        <v>20</v>
      </c>
      <c r="L598" s="58">
        <v>0</v>
      </c>
      <c r="M598" s="58">
        <v>0</v>
      </c>
      <c r="N598" s="58">
        <v>0</v>
      </c>
      <c r="O598" s="58">
        <v>0</v>
      </c>
      <c r="P598" s="58">
        <v>0</v>
      </c>
      <c r="Q598" s="58">
        <v>0</v>
      </c>
      <c r="R598" s="59">
        <v>0</v>
      </c>
      <c r="S598" s="60">
        <f t="shared" si="279"/>
        <v>0</v>
      </c>
    </row>
    <row r="599" spans="1:45" ht="15" thickBot="1">
      <c r="A599" s="13" t="s">
        <v>11</v>
      </c>
      <c r="B599" s="66">
        <v>0</v>
      </c>
      <c r="C599" s="66">
        <v>0</v>
      </c>
      <c r="D599" s="66">
        <v>0</v>
      </c>
      <c r="E599" s="66">
        <v>0</v>
      </c>
      <c r="F599" s="401"/>
      <c r="G599" s="66">
        <v>0</v>
      </c>
      <c r="H599" s="67">
        <v>0</v>
      </c>
      <c r="I599" s="68">
        <f t="shared" si="278"/>
        <v>0</v>
      </c>
      <c r="J599" s="5"/>
      <c r="K599" s="25" t="s">
        <v>11</v>
      </c>
      <c r="L599" s="66">
        <v>0</v>
      </c>
      <c r="M599" s="66">
        <v>0</v>
      </c>
      <c r="N599" s="66">
        <v>0</v>
      </c>
      <c r="O599" s="66">
        <v>0</v>
      </c>
      <c r="P599" s="66">
        <v>0</v>
      </c>
      <c r="Q599" s="66">
        <v>0</v>
      </c>
      <c r="R599" s="69">
        <v>0</v>
      </c>
      <c r="S599" s="70">
        <f t="shared" si="279"/>
        <v>0</v>
      </c>
    </row>
    <row r="600" spans="1:45" ht="15">
      <c r="A600" s="14" t="s">
        <v>26</v>
      </c>
      <c r="B600" s="71">
        <f>SUM(B579:B595)</f>
        <v>3379.6734938260793</v>
      </c>
      <c r="C600" s="71">
        <f t="shared" ref="C600:I600" si="280">SUM(C579:C595)</f>
        <v>228.76596265149732</v>
      </c>
      <c r="D600" s="71">
        <f t="shared" si="280"/>
        <v>950.44033156482283</v>
      </c>
      <c r="E600" s="71">
        <f t="shared" si="280"/>
        <v>282.42958900482353</v>
      </c>
      <c r="F600" s="71">
        <f t="shared" si="280"/>
        <v>0</v>
      </c>
      <c r="G600" s="71">
        <f t="shared" si="280"/>
        <v>581.00919745977762</v>
      </c>
      <c r="H600" s="72">
        <f t="shared" si="280"/>
        <v>0.15125589530356859</v>
      </c>
      <c r="I600" s="44">
        <f t="shared" si="280"/>
        <v>5422.4698304023041</v>
      </c>
      <c r="J600" s="5"/>
      <c r="K600" s="26" t="s">
        <v>26</v>
      </c>
      <c r="L600" s="71">
        <f>SUM(L579:L595)</f>
        <v>3379.6734938260793</v>
      </c>
      <c r="M600" s="71">
        <f t="shared" ref="M600:S600" si="281">SUM(M579:M595)</f>
        <v>228.76596265149732</v>
      </c>
      <c r="N600" s="71">
        <f t="shared" si="281"/>
        <v>950.44033156482283</v>
      </c>
      <c r="O600" s="71">
        <f t="shared" si="281"/>
        <v>282.42958900482353</v>
      </c>
      <c r="P600" s="71">
        <f t="shared" si="281"/>
        <v>2496.9194803824912</v>
      </c>
      <c r="Q600" s="71">
        <f t="shared" si="281"/>
        <v>581.00919745977762</v>
      </c>
      <c r="R600" s="72">
        <f t="shared" si="281"/>
        <v>0.15125589530356859</v>
      </c>
      <c r="S600" s="73">
        <f t="shared" si="281"/>
        <v>7919.3893107847962</v>
      </c>
    </row>
    <row r="601" spans="1:45" s="2" customFormat="1" ht="15" thickBot="1">
      <c r="A601" s="17" t="s">
        <v>100</v>
      </c>
      <c r="B601" s="100">
        <f>IF($I600=0,"-",B600/$I600)</f>
        <v>0.62327197744414831</v>
      </c>
      <c r="C601" s="100">
        <f t="shared" ref="C601:H601" si="282">IF($I600=0,"-",C600/$I600)</f>
        <v>4.2188517374291176E-2</v>
      </c>
      <c r="D601" s="100">
        <f t="shared" si="282"/>
        <v>0.17527812256989686</v>
      </c>
      <c r="E601" s="100">
        <f t="shared" si="282"/>
        <v>5.2085045715020512E-2</v>
      </c>
      <c r="F601" s="100">
        <f t="shared" si="282"/>
        <v>0</v>
      </c>
      <c r="G601" s="100">
        <f t="shared" si="282"/>
        <v>0.10714844261598619</v>
      </c>
      <c r="H601" s="101">
        <f t="shared" si="282"/>
        <v>2.7894280657039009E-5</v>
      </c>
      <c r="I601" s="102">
        <f>SUM(B601:H601)</f>
        <v>1</v>
      </c>
      <c r="K601" s="27" t="s">
        <v>100</v>
      </c>
      <c r="L601" s="76">
        <f>IF($S600=0,"-",L600/$S600)</f>
        <v>0.42675935747009769</v>
      </c>
      <c r="M601" s="76">
        <f t="shared" ref="M601:R601" si="283">IF($S600=0,"-",M600/$S600)</f>
        <v>2.8886818626274485E-2</v>
      </c>
      <c r="N601" s="76">
        <f t="shared" si="283"/>
        <v>0.12001434634239948</v>
      </c>
      <c r="O601" s="76">
        <f t="shared" si="283"/>
        <v>3.5663051520930383E-2</v>
      </c>
      <c r="P601" s="76">
        <f t="shared" si="283"/>
        <v>0.31529192244433951</v>
      </c>
      <c r="Q601" s="76">
        <f t="shared" si="283"/>
        <v>7.336540415667489E-2</v>
      </c>
      <c r="R601" s="77">
        <f t="shared" si="283"/>
        <v>1.9099439283479222E-5</v>
      </c>
      <c r="S601" s="78">
        <f>SUM(L601:R601)</f>
        <v>1</v>
      </c>
    </row>
    <row r="602" spans="1:45" ht="15" thickBot="1">
      <c r="A602" s="16"/>
      <c r="B602" s="16"/>
      <c r="C602" s="16"/>
      <c r="D602" s="16"/>
      <c r="E602" s="16"/>
      <c r="F602" s="16"/>
      <c r="G602" s="16"/>
      <c r="H602" s="16"/>
      <c r="I602" s="16"/>
      <c r="K602" s="16"/>
      <c r="L602" s="16"/>
      <c r="M602" s="16"/>
      <c r="N602" s="16"/>
      <c r="O602" s="16"/>
      <c r="P602" s="16"/>
      <c r="Q602" s="16"/>
      <c r="R602" s="16"/>
      <c r="S602" s="16"/>
      <c r="U602" s="6"/>
      <c r="AA602" s="112"/>
      <c r="AC602" s="112"/>
      <c r="AD602" s="112"/>
      <c r="AE602" s="112"/>
      <c r="AF602" s="112"/>
      <c r="AG602" s="112"/>
      <c r="AH602" s="112"/>
      <c r="AI602" s="113"/>
      <c r="AJ602" s="113"/>
      <c r="AK602" s="113"/>
    </row>
    <row r="603" spans="1:45" ht="28.5">
      <c r="A603" s="439" t="s">
        <v>47</v>
      </c>
      <c r="B603" s="37" t="s">
        <v>0</v>
      </c>
      <c r="C603" s="37" t="s">
        <v>110</v>
      </c>
      <c r="D603" s="37" t="s">
        <v>111</v>
      </c>
      <c r="E603" s="37" t="s">
        <v>112</v>
      </c>
      <c r="F603" s="37" t="s">
        <v>27</v>
      </c>
      <c r="G603" s="37" t="s">
        <v>4</v>
      </c>
      <c r="H603" s="37" t="s">
        <v>5</v>
      </c>
      <c r="I603" s="38" t="s">
        <v>6</v>
      </c>
      <c r="K603" s="377" t="s">
        <v>47</v>
      </c>
      <c r="L603" s="39" t="s">
        <v>0</v>
      </c>
      <c r="M603" s="39" t="s">
        <v>110</v>
      </c>
      <c r="N603" s="39" t="s">
        <v>111</v>
      </c>
      <c r="O603" s="39" t="s">
        <v>112</v>
      </c>
      <c r="P603" s="39" t="s">
        <v>27</v>
      </c>
      <c r="Q603" s="39" t="s">
        <v>4</v>
      </c>
      <c r="R603" s="39" t="s">
        <v>5</v>
      </c>
      <c r="S603" s="40" t="s">
        <v>6</v>
      </c>
      <c r="U603" s="444" t="s">
        <v>47</v>
      </c>
      <c r="V603" s="80" t="s">
        <v>74</v>
      </c>
      <c r="W603" s="80" t="s">
        <v>75</v>
      </c>
      <c r="X603" s="80" t="s">
        <v>67</v>
      </c>
      <c r="Y603" s="80" t="s">
        <v>76</v>
      </c>
      <c r="Z603" s="80" t="s">
        <v>77</v>
      </c>
      <c r="AA603" s="80" t="s">
        <v>68</v>
      </c>
      <c r="AB603" s="80" t="s">
        <v>78</v>
      </c>
      <c r="AC603" s="80" t="s">
        <v>71</v>
      </c>
      <c r="AD603" s="80" t="s">
        <v>64</v>
      </c>
      <c r="AE603" s="114" t="s">
        <v>27</v>
      </c>
      <c r="AF603" s="115" t="s">
        <v>60</v>
      </c>
      <c r="AG603" s="116"/>
      <c r="AH603"/>
      <c r="AI603"/>
      <c r="AS603"/>
    </row>
    <row r="604" spans="1:45" ht="15" customHeight="1">
      <c r="A604" s="440" t="s">
        <v>47</v>
      </c>
      <c r="B604" s="372" t="s">
        <v>109</v>
      </c>
      <c r="C604" s="373"/>
      <c r="D604" s="373"/>
      <c r="E604" s="373"/>
      <c r="F604" s="373"/>
      <c r="G604" s="373"/>
      <c r="H604" s="373"/>
      <c r="I604" s="374"/>
      <c r="K604" s="378" t="s">
        <v>47</v>
      </c>
      <c r="L604" s="369" t="s">
        <v>109</v>
      </c>
      <c r="M604" s="370"/>
      <c r="N604" s="370"/>
      <c r="O604" s="370"/>
      <c r="P604" s="370"/>
      <c r="Q604" s="370"/>
      <c r="R604" s="370"/>
      <c r="S604" s="371"/>
      <c r="U604" s="445" t="s">
        <v>47</v>
      </c>
      <c r="V604" s="441" t="s">
        <v>109</v>
      </c>
      <c r="W604" s="442"/>
      <c r="X604" s="442"/>
      <c r="Y604" s="442"/>
      <c r="Z604" s="442"/>
      <c r="AA604" s="442"/>
      <c r="AB604" s="442"/>
      <c r="AC604" s="442"/>
      <c r="AD604" s="442"/>
      <c r="AE604" s="442"/>
      <c r="AF604" s="443"/>
      <c r="AG604" s="117"/>
      <c r="AH604"/>
      <c r="AI604"/>
      <c r="AS604"/>
    </row>
    <row r="605" spans="1:45" ht="15">
      <c r="A605" s="7" t="s">
        <v>7</v>
      </c>
      <c r="B605" s="42">
        <v>19.567447066170697</v>
      </c>
      <c r="C605" s="42">
        <v>0</v>
      </c>
      <c r="D605" s="42">
        <v>2.8127259409714056</v>
      </c>
      <c r="E605" s="42">
        <v>0</v>
      </c>
      <c r="F605" s="399"/>
      <c r="G605" s="42">
        <v>0</v>
      </c>
      <c r="H605" s="43">
        <v>0</v>
      </c>
      <c r="I605" s="44">
        <f>SUM(B605:H605)</f>
        <v>22.380173007142101</v>
      </c>
      <c r="J605" s="5"/>
      <c r="K605" s="28" t="s">
        <v>7</v>
      </c>
      <c r="L605" s="42">
        <v>19.567447066170697</v>
      </c>
      <c r="M605" s="42">
        <v>0</v>
      </c>
      <c r="N605" s="42">
        <v>2.8127259409714056</v>
      </c>
      <c r="O605" s="42">
        <v>0</v>
      </c>
      <c r="P605" s="42">
        <v>0</v>
      </c>
      <c r="Q605" s="42">
        <v>0</v>
      </c>
      <c r="R605" s="82">
        <v>0</v>
      </c>
      <c r="S605" s="83">
        <f>SUM(L605:R605)</f>
        <v>22.380173007142101</v>
      </c>
      <c r="U605" s="29" t="s">
        <v>7</v>
      </c>
      <c r="V605" s="84">
        <v>19.567447066170697</v>
      </c>
      <c r="W605" s="84">
        <v>2.5415200844594232</v>
      </c>
      <c r="X605" s="84">
        <v>0.2712058565119822</v>
      </c>
      <c r="Y605" s="84">
        <v>0</v>
      </c>
      <c r="Z605" s="84">
        <v>0</v>
      </c>
      <c r="AA605" s="84">
        <v>0</v>
      </c>
      <c r="AB605" s="84">
        <v>0</v>
      </c>
      <c r="AC605" s="84">
        <v>0</v>
      </c>
      <c r="AD605" s="86">
        <v>0</v>
      </c>
      <c r="AE605" s="86">
        <f t="shared" ref="AE605:AE610" si="284">+P605</f>
        <v>0</v>
      </c>
      <c r="AF605" s="87">
        <f t="shared" ref="AF605:AF625" si="285">SUM(V605:AE605)</f>
        <v>22.380173007142105</v>
      </c>
      <c r="AG605" s="118" t="str">
        <f>+IF(ABS(S605-AF605)&gt;0.01,S605-AF605,"")</f>
        <v/>
      </c>
      <c r="AH605"/>
      <c r="AI605"/>
      <c r="AS605"/>
    </row>
    <row r="606" spans="1:45" ht="15">
      <c r="A606" s="8" t="s">
        <v>8</v>
      </c>
      <c r="B606" s="48">
        <v>7.7260853558008238</v>
      </c>
      <c r="C606" s="48">
        <v>0</v>
      </c>
      <c r="D606" s="48">
        <v>1.6502896687188244</v>
      </c>
      <c r="E606" s="48">
        <v>0</v>
      </c>
      <c r="F606" s="400"/>
      <c r="G606" s="48">
        <v>0</v>
      </c>
      <c r="H606" s="49">
        <v>0</v>
      </c>
      <c r="I606" s="50">
        <f t="shared" ref="I606:I625" si="286">SUM(B606:H606)</f>
        <v>9.376375024519648</v>
      </c>
      <c r="J606" s="5"/>
      <c r="K606" s="20" t="s">
        <v>8</v>
      </c>
      <c r="L606" s="51">
        <v>7.7260853558008238</v>
      </c>
      <c r="M606" s="51">
        <v>0</v>
      </c>
      <c r="N606" s="51">
        <v>1.6502896687188244</v>
      </c>
      <c r="O606" s="51">
        <v>0</v>
      </c>
      <c r="P606" s="51">
        <v>0</v>
      </c>
      <c r="Q606" s="51">
        <v>0</v>
      </c>
      <c r="R606" s="52">
        <v>0</v>
      </c>
      <c r="S606" s="53">
        <f t="shared" ref="S606:S625" si="287">SUM(L606:R606)</f>
        <v>9.376375024519648</v>
      </c>
      <c r="U606" s="30" t="s">
        <v>8</v>
      </c>
      <c r="V606" s="88">
        <v>7.7260853558008238</v>
      </c>
      <c r="W606" s="88">
        <v>1.5826196044901475</v>
      </c>
      <c r="X606" s="88">
        <v>6.7670064228676871E-2</v>
      </c>
      <c r="Y606" s="88">
        <v>0</v>
      </c>
      <c r="Z606" s="88">
        <v>0</v>
      </c>
      <c r="AA606" s="88">
        <v>0</v>
      </c>
      <c r="AB606" s="88">
        <v>0</v>
      </c>
      <c r="AC606" s="88">
        <v>0</v>
      </c>
      <c r="AD606" s="88">
        <v>0</v>
      </c>
      <c r="AE606" s="88">
        <f t="shared" si="284"/>
        <v>0</v>
      </c>
      <c r="AF606" s="90">
        <f t="shared" si="285"/>
        <v>9.376375024519648</v>
      </c>
      <c r="AG606" s="118" t="str">
        <f t="shared" ref="AG606:AG626" si="288">+IF(ABS(S606-AF606)&gt;0.01,S606-AF606,"")</f>
        <v/>
      </c>
      <c r="AH606"/>
      <c r="AI606"/>
      <c r="AS606"/>
    </row>
    <row r="607" spans="1:45" ht="15">
      <c r="A607" s="9" t="s">
        <v>10</v>
      </c>
      <c r="B607" s="45">
        <v>26.852556365853616</v>
      </c>
      <c r="C607" s="45">
        <v>0</v>
      </c>
      <c r="D607" s="45">
        <v>0.4333122283505732</v>
      </c>
      <c r="E607" s="45">
        <v>0</v>
      </c>
      <c r="F607" s="400"/>
      <c r="G607" s="45">
        <v>0</v>
      </c>
      <c r="H607" s="54">
        <v>0</v>
      </c>
      <c r="I607" s="44">
        <f t="shared" si="286"/>
        <v>27.285868594204189</v>
      </c>
      <c r="J607" s="5"/>
      <c r="K607" s="21" t="s">
        <v>10</v>
      </c>
      <c r="L607" s="45">
        <v>26.852556365853616</v>
      </c>
      <c r="M607" s="45">
        <v>0</v>
      </c>
      <c r="N607" s="45">
        <v>0.4333122283505732</v>
      </c>
      <c r="O607" s="45">
        <v>0</v>
      </c>
      <c r="P607" s="45">
        <v>0</v>
      </c>
      <c r="Q607" s="45">
        <v>0</v>
      </c>
      <c r="R607" s="46">
        <v>0</v>
      </c>
      <c r="S607" s="47">
        <f t="shared" si="287"/>
        <v>27.285868594204189</v>
      </c>
      <c r="U607" s="259" t="s">
        <v>10</v>
      </c>
      <c r="V607" s="84">
        <v>26.852556365853616</v>
      </c>
      <c r="W607" s="84">
        <v>0.4333122283505732</v>
      </c>
      <c r="X607" s="84">
        <v>0</v>
      </c>
      <c r="Y607" s="84">
        <v>0</v>
      </c>
      <c r="Z607" s="84">
        <v>0</v>
      </c>
      <c r="AA607" s="84">
        <v>0</v>
      </c>
      <c r="AB607" s="84">
        <v>0</v>
      </c>
      <c r="AC607" s="84">
        <v>0</v>
      </c>
      <c r="AD607" s="86">
        <v>0</v>
      </c>
      <c r="AE607" s="86">
        <f t="shared" si="284"/>
        <v>0</v>
      </c>
      <c r="AF607" s="87">
        <f t="shared" si="285"/>
        <v>27.285868594204189</v>
      </c>
      <c r="AG607" s="118" t="str">
        <f t="shared" si="288"/>
        <v/>
      </c>
      <c r="AH607"/>
      <c r="AI607"/>
      <c r="AS607"/>
    </row>
    <row r="608" spans="1:45" ht="15">
      <c r="A608" s="8" t="s">
        <v>53</v>
      </c>
      <c r="B608" s="48">
        <v>0</v>
      </c>
      <c r="C608" s="48">
        <v>0</v>
      </c>
      <c r="D608" s="48">
        <v>0</v>
      </c>
      <c r="E608" s="48">
        <v>0</v>
      </c>
      <c r="F608" s="400"/>
      <c r="G608" s="48">
        <v>0</v>
      </c>
      <c r="H608" s="49">
        <v>0</v>
      </c>
      <c r="I608" s="50">
        <f t="shared" si="286"/>
        <v>0</v>
      </c>
      <c r="J608" s="5"/>
      <c r="K608" s="20" t="s">
        <v>53</v>
      </c>
      <c r="L608" s="51">
        <v>0</v>
      </c>
      <c r="M608" s="51">
        <v>0</v>
      </c>
      <c r="N608" s="51">
        <v>0</v>
      </c>
      <c r="O608" s="51">
        <v>0</v>
      </c>
      <c r="P608" s="51">
        <v>0</v>
      </c>
      <c r="Q608" s="51">
        <v>0</v>
      </c>
      <c r="R608" s="52">
        <v>0</v>
      </c>
      <c r="S608" s="53">
        <f t="shared" si="287"/>
        <v>0</v>
      </c>
      <c r="U608" s="30" t="s">
        <v>53</v>
      </c>
      <c r="V608" s="88">
        <v>0</v>
      </c>
      <c r="W608" s="88">
        <v>0</v>
      </c>
      <c r="X608" s="88">
        <v>0</v>
      </c>
      <c r="Y608" s="88">
        <v>0</v>
      </c>
      <c r="Z608" s="88">
        <v>0</v>
      </c>
      <c r="AA608" s="88">
        <v>0</v>
      </c>
      <c r="AB608" s="88">
        <v>0</v>
      </c>
      <c r="AC608" s="88">
        <v>0</v>
      </c>
      <c r="AD608" s="88">
        <v>0</v>
      </c>
      <c r="AE608" s="88">
        <f t="shared" si="284"/>
        <v>0</v>
      </c>
      <c r="AF608" s="90">
        <f t="shared" si="285"/>
        <v>0</v>
      </c>
      <c r="AG608" s="118" t="str">
        <f t="shared" si="288"/>
        <v/>
      </c>
      <c r="AH608"/>
      <c r="AI608"/>
      <c r="AS608"/>
    </row>
    <row r="609" spans="1:45" ht="15">
      <c r="A609" s="9" t="s">
        <v>16</v>
      </c>
      <c r="B609" s="45">
        <v>257.10110724568614</v>
      </c>
      <c r="C609" s="45">
        <v>0</v>
      </c>
      <c r="D609" s="45">
        <v>35.638058346906782</v>
      </c>
      <c r="E609" s="45">
        <v>0</v>
      </c>
      <c r="F609" s="400"/>
      <c r="G609" s="45">
        <v>0</v>
      </c>
      <c r="H609" s="54">
        <v>0</v>
      </c>
      <c r="I609" s="44">
        <f t="shared" si="286"/>
        <v>292.73916559259294</v>
      </c>
      <c r="J609" s="5"/>
      <c r="K609" s="21" t="s">
        <v>16</v>
      </c>
      <c r="L609" s="45">
        <v>257.10110724568614</v>
      </c>
      <c r="M609" s="45">
        <v>0</v>
      </c>
      <c r="N609" s="45">
        <v>35.638058346906782</v>
      </c>
      <c r="O609" s="45">
        <v>0</v>
      </c>
      <c r="P609" s="45">
        <v>0</v>
      </c>
      <c r="Q609" s="45">
        <v>0</v>
      </c>
      <c r="R609" s="46">
        <v>0</v>
      </c>
      <c r="S609" s="47">
        <f t="shared" si="287"/>
        <v>292.73916559259294</v>
      </c>
      <c r="U609" s="259" t="s">
        <v>16</v>
      </c>
      <c r="V609" s="84">
        <v>257.10110724568614</v>
      </c>
      <c r="W609" s="84">
        <v>35.638058346906782</v>
      </c>
      <c r="X609" s="84">
        <v>0</v>
      </c>
      <c r="Y609" s="84">
        <v>0</v>
      </c>
      <c r="Z609" s="84">
        <v>0</v>
      </c>
      <c r="AA609" s="84">
        <v>0</v>
      </c>
      <c r="AB609" s="84">
        <v>0</v>
      </c>
      <c r="AC609" s="84">
        <v>0</v>
      </c>
      <c r="AD609" s="86">
        <v>0</v>
      </c>
      <c r="AE609" s="86">
        <f t="shared" si="284"/>
        <v>0</v>
      </c>
      <c r="AF609" s="87">
        <f t="shared" si="285"/>
        <v>292.73916559259294</v>
      </c>
      <c r="AG609" s="118" t="str">
        <f t="shared" si="288"/>
        <v/>
      </c>
      <c r="AH609"/>
      <c r="AI609"/>
      <c r="AS609"/>
    </row>
    <row r="610" spans="1:45" ht="15">
      <c r="A610" s="8" t="s">
        <v>65</v>
      </c>
      <c r="B610" s="48">
        <v>3100.6965085887878</v>
      </c>
      <c r="C610" s="48">
        <v>0</v>
      </c>
      <c r="D610" s="48">
        <v>429.80290622996324</v>
      </c>
      <c r="E610" s="48">
        <v>0</v>
      </c>
      <c r="F610" s="400"/>
      <c r="G610" s="48">
        <v>0</v>
      </c>
      <c r="H610" s="49">
        <v>0</v>
      </c>
      <c r="I610" s="50">
        <f t="shared" si="286"/>
        <v>3530.4994148187511</v>
      </c>
      <c r="J610" s="5"/>
      <c r="K610" s="20" t="s">
        <v>65</v>
      </c>
      <c r="L610" s="51">
        <v>3100.6965085887878</v>
      </c>
      <c r="M610" s="51">
        <v>0</v>
      </c>
      <c r="N610" s="51">
        <v>429.80290622996324</v>
      </c>
      <c r="O610" s="51">
        <v>0</v>
      </c>
      <c r="P610" s="51">
        <v>0</v>
      </c>
      <c r="Q610" s="51">
        <v>0</v>
      </c>
      <c r="R610" s="52">
        <v>0</v>
      </c>
      <c r="S610" s="53">
        <f t="shared" si="287"/>
        <v>3530.4994148187511</v>
      </c>
      <c r="U610" s="30" t="s">
        <v>15</v>
      </c>
      <c r="V610" s="88">
        <v>3100.6965085887878</v>
      </c>
      <c r="W610" s="88">
        <v>429.80290622996324</v>
      </c>
      <c r="X610" s="88">
        <v>0</v>
      </c>
      <c r="Y610" s="88">
        <v>0</v>
      </c>
      <c r="Z610" s="88">
        <v>0</v>
      </c>
      <c r="AA610" s="88">
        <v>0</v>
      </c>
      <c r="AB610" s="88">
        <v>0</v>
      </c>
      <c r="AC610" s="88">
        <v>0</v>
      </c>
      <c r="AD610" s="88">
        <v>0</v>
      </c>
      <c r="AE610" s="88">
        <f t="shared" si="284"/>
        <v>0</v>
      </c>
      <c r="AF610" s="90">
        <f t="shared" si="285"/>
        <v>3530.4994148187511</v>
      </c>
      <c r="AG610" s="118" t="str">
        <f t="shared" si="288"/>
        <v/>
      </c>
      <c r="AH610"/>
      <c r="AI610"/>
      <c r="AS610"/>
    </row>
    <row r="611" spans="1:45" ht="15">
      <c r="A611" s="9" t="s">
        <v>55</v>
      </c>
      <c r="B611" s="45">
        <v>0</v>
      </c>
      <c r="C611" s="45">
        <v>0</v>
      </c>
      <c r="D611" s="45">
        <v>0</v>
      </c>
      <c r="E611" s="45">
        <v>0</v>
      </c>
      <c r="F611" s="400"/>
      <c r="G611" s="45">
        <v>0</v>
      </c>
      <c r="H611" s="54">
        <v>0</v>
      </c>
      <c r="I611" s="44">
        <f t="shared" si="286"/>
        <v>0</v>
      </c>
      <c r="J611" s="5"/>
      <c r="K611" s="21" t="s">
        <v>55</v>
      </c>
      <c r="L611" s="45">
        <v>0</v>
      </c>
      <c r="M611" s="45">
        <v>0</v>
      </c>
      <c r="N611" s="45">
        <v>0</v>
      </c>
      <c r="O611" s="45">
        <v>0</v>
      </c>
      <c r="P611" s="45">
        <v>2649.4360745809249</v>
      </c>
      <c r="Q611" s="45">
        <v>0</v>
      </c>
      <c r="R611" s="46">
        <v>0</v>
      </c>
      <c r="S611" s="47">
        <f t="shared" si="287"/>
        <v>2649.4360745809249</v>
      </c>
      <c r="U611" s="260" t="s">
        <v>55</v>
      </c>
      <c r="V611" s="84">
        <v>0</v>
      </c>
      <c r="W611" s="84">
        <v>0</v>
      </c>
      <c r="X611" s="84">
        <v>0</v>
      </c>
      <c r="Y611" s="84">
        <v>0</v>
      </c>
      <c r="Z611" s="84">
        <v>0</v>
      </c>
      <c r="AA611" s="84">
        <v>0</v>
      </c>
      <c r="AB611" s="84">
        <v>0</v>
      </c>
      <c r="AC611" s="84">
        <v>0</v>
      </c>
      <c r="AD611" s="84">
        <v>0</v>
      </c>
      <c r="AE611" s="84">
        <f>+P611</f>
        <v>2649.4360745809249</v>
      </c>
      <c r="AF611" s="119">
        <f t="shared" si="285"/>
        <v>2649.4360745809249</v>
      </c>
      <c r="AG611" s="118" t="str">
        <f t="shared" si="288"/>
        <v/>
      </c>
      <c r="AH611"/>
      <c r="AI611"/>
      <c r="AS611"/>
    </row>
    <row r="612" spans="1:45" ht="15">
      <c r="A612" s="8" t="s">
        <v>12</v>
      </c>
      <c r="B612" s="48">
        <v>0</v>
      </c>
      <c r="C612" s="48">
        <v>0</v>
      </c>
      <c r="D612" s="48">
        <v>0</v>
      </c>
      <c r="E612" s="48">
        <v>0</v>
      </c>
      <c r="F612" s="400"/>
      <c r="G612" s="48">
        <v>0</v>
      </c>
      <c r="H612" s="49">
        <v>0</v>
      </c>
      <c r="I612" s="50">
        <f t="shared" si="286"/>
        <v>0</v>
      </c>
      <c r="J612" s="5"/>
      <c r="K612" s="20" t="s">
        <v>12</v>
      </c>
      <c r="L612" s="51">
        <v>0</v>
      </c>
      <c r="M612" s="51">
        <v>0</v>
      </c>
      <c r="N612" s="51">
        <v>0</v>
      </c>
      <c r="O612" s="51">
        <v>0</v>
      </c>
      <c r="P612" s="51">
        <v>2281.7984608012466</v>
      </c>
      <c r="Q612" s="51">
        <v>0</v>
      </c>
      <c r="R612" s="52">
        <v>0</v>
      </c>
      <c r="S612" s="53">
        <f t="shared" si="287"/>
        <v>2281.7984608012466</v>
      </c>
      <c r="U612" s="30" t="s">
        <v>12</v>
      </c>
      <c r="V612" s="88">
        <v>0</v>
      </c>
      <c r="W612" s="88">
        <v>0</v>
      </c>
      <c r="X612" s="88">
        <v>0</v>
      </c>
      <c r="Y612" s="88">
        <v>0</v>
      </c>
      <c r="Z612" s="88">
        <v>0</v>
      </c>
      <c r="AA612" s="88">
        <v>0</v>
      </c>
      <c r="AB612" s="88">
        <v>0</v>
      </c>
      <c r="AC612" s="88">
        <v>0</v>
      </c>
      <c r="AD612" s="88">
        <v>0</v>
      </c>
      <c r="AE612" s="88">
        <f t="shared" ref="AE612:AE625" si="289">+P612</f>
        <v>2281.7984608012466</v>
      </c>
      <c r="AF612" s="90">
        <f t="shared" si="285"/>
        <v>2281.7984608012466</v>
      </c>
      <c r="AG612" s="118" t="str">
        <f t="shared" si="288"/>
        <v/>
      </c>
      <c r="AH612"/>
      <c r="AI612"/>
      <c r="AS612"/>
    </row>
    <row r="613" spans="1:45" ht="15">
      <c r="A613" s="9" t="s">
        <v>56</v>
      </c>
      <c r="B613" s="45">
        <v>0</v>
      </c>
      <c r="C613" s="45">
        <v>0</v>
      </c>
      <c r="D613" s="45">
        <v>0</v>
      </c>
      <c r="E613" s="45">
        <v>0</v>
      </c>
      <c r="F613" s="400"/>
      <c r="G613" s="45">
        <v>0</v>
      </c>
      <c r="H613" s="54">
        <v>0</v>
      </c>
      <c r="I613" s="44">
        <f t="shared" si="286"/>
        <v>0</v>
      </c>
      <c r="J613" s="5"/>
      <c r="K613" s="21" t="s">
        <v>56</v>
      </c>
      <c r="L613" s="45">
        <v>0</v>
      </c>
      <c r="M613" s="45">
        <v>0</v>
      </c>
      <c r="N613" s="45">
        <v>0</v>
      </c>
      <c r="O613" s="45">
        <v>0</v>
      </c>
      <c r="P613" s="45">
        <v>0</v>
      </c>
      <c r="Q613" s="45">
        <v>0</v>
      </c>
      <c r="R613" s="46">
        <v>0</v>
      </c>
      <c r="S613" s="47">
        <f t="shared" si="287"/>
        <v>0</v>
      </c>
      <c r="U613" s="261" t="s">
        <v>56</v>
      </c>
      <c r="V613" s="84">
        <v>0</v>
      </c>
      <c r="W613" s="84">
        <v>0</v>
      </c>
      <c r="X613" s="84">
        <v>0</v>
      </c>
      <c r="Y613" s="84">
        <v>0</v>
      </c>
      <c r="Z613" s="84">
        <v>0</v>
      </c>
      <c r="AA613" s="84">
        <v>0</v>
      </c>
      <c r="AB613" s="84">
        <v>0</v>
      </c>
      <c r="AC613" s="84">
        <v>0</v>
      </c>
      <c r="AD613" s="84">
        <v>0</v>
      </c>
      <c r="AE613" s="84">
        <f t="shared" si="289"/>
        <v>0</v>
      </c>
      <c r="AF613" s="119">
        <f t="shared" si="285"/>
        <v>0</v>
      </c>
      <c r="AG613" s="118" t="str">
        <f t="shared" si="288"/>
        <v/>
      </c>
      <c r="AH613"/>
      <c r="AI613"/>
      <c r="AS613"/>
    </row>
    <row r="614" spans="1:45" ht="15">
      <c r="A614" s="8" t="s">
        <v>17</v>
      </c>
      <c r="B614" s="48">
        <v>70.635933887020499</v>
      </c>
      <c r="C614" s="48">
        <v>0</v>
      </c>
      <c r="D614" s="48">
        <v>11.676042226050003</v>
      </c>
      <c r="E614" s="48">
        <v>0</v>
      </c>
      <c r="F614" s="400"/>
      <c r="G614" s="48">
        <v>0</v>
      </c>
      <c r="H614" s="49">
        <v>0</v>
      </c>
      <c r="I614" s="50">
        <f t="shared" si="286"/>
        <v>82.3119761130705</v>
      </c>
      <c r="J614" s="5"/>
      <c r="K614" s="20" t="s">
        <v>17</v>
      </c>
      <c r="L614" s="51">
        <v>70.635933887020499</v>
      </c>
      <c r="M614" s="51">
        <v>0</v>
      </c>
      <c r="N614" s="51">
        <v>11.676042226050003</v>
      </c>
      <c r="O614" s="51">
        <v>0</v>
      </c>
      <c r="P614" s="51">
        <v>0</v>
      </c>
      <c r="Q614" s="51">
        <v>0</v>
      </c>
      <c r="R614" s="52">
        <v>0</v>
      </c>
      <c r="S614" s="53">
        <f t="shared" si="287"/>
        <v>82.3119761130705</v>
      </c>
      <c r="U614" s="30" t="s">
        <v>17</v>
      </c>
      <c r="V614" s="88">
        <v>70.635933887020499</v>
      </c>
      <c r="W614" s="88">
        <v>10.670196744306914</v>
      </c>
      <c r="X614" s="88">
        <v>1.0058454817430893</v>
      </c>
      <c r="Y614" s="88">
        <v>0</v>
      </c>
      <c r="Z614" s="88">
        <v>0</v>
      </c>
      <c r="AA614" s="88">
        <v>0</v>
      </c>
      <c r="AB614" s="88">
        <v>0</v>
      </c>
      <c r="AC614" s="88">
        <v>0</v>
      </c>
      <c r="AD614" s="88">
        <v>0</v>
      </c>
      <c r="AE614" s="88">
        <f t="shared" si="289"/>
        <v>0</v>
      </c>
      <c r="AF614" s="90">
        <f t="shared" si="285"/>
        <v>82.311976113070514</v>
      </c>
      <c r="AG614" s="118" t="str">
        <f t="shared" si="288"/>
        <v/>
      </c>
      <c r="AH614"/>
      <c r="AI614"/>
      <c r="AS614"/>
    </row>
    <row r="615" spans="1:45" ht="15">
      <c r="A615" s="9" t="s">
        <v>141</v>
      </c>
      <c r="B615" s="45">
        <v>2361.3534891615991</v>
      </c>
      <c r="C615" s="45">
        <v>0</v>
      </c>
      <c r="D615" s="45">
        <v>205.33330544126403</v>
      </c>
      <c r="E615" s="45">
        <v>0</v>
      </c>
      <c r="F615" s="400"/>
      <c r="G615" s="45">
        <v>0</v>
      </c>
      <c r="H615" s="54">
        <v>0</v>
      </c>
      <c r="I615" s="44">
        <f t="shared" si="286"/>
        <v>2566.6867946028633</v>
      </c>
      <c r="J615" s="5"/>
      <c r="K615" s="21" t="s">
        <v>141</v>
      </c>
      <c r="L615" s="45">
        <v>2361.3534891615991</v>
      </c>
      <c r="M615" s="45">
        <v>0</v>
      </c>
      <c r="N615" s="45">
        <v>205.33330544126403</v>
      </c>
      <c r="O615" s="45">
        <v>0</v>
      </c>
      <c r="P615" s="45">
        <v>0</v>
      </c>
      <c r="Q615" s="45">
        <v>0</v>
      </c>
      <c r="R615" s="46">
        <v>0</v>
      </c>
      <c r="S615" s="47">
        <f t="shared" si="287"/>
        <v>2566.6867946028633</v>
      </c>
      <c r="U615" s="31" t="s">
        <v>141</v>
      </c>
      <c r="V615" s="84">
        <v>2361.3534891615991</v>
      </c>
      <c r="W615" s="84">
        <v>203.04902889140109</v>
      </c>
      <c r="X615" s="84">
        <v>2.2842765498629447</v>
      </c>
      <c r="Y615" s="84">
        <v>0</v>
      </c>
      <c r="Z615" s="84">
        <v>0</v>
      </c>
      <c r="AA615" s="84">
        <v>0</v>
      </c>
      <c r="AB615" s="84">
        <v>0</v>
      </c>
      <c r="AC615" s="84">
        <v>0</v>
      </c>
      <c r="AD615" s="84">
        <v>0</v>
      </c>
      <c r="AE615" s="84">
        <f t="shared" si="289"/>
        <v>0</v>
      </c>
      <c r="AF615" s="119">
        <f t="shared" si="285"/>
        <v>2566.6867946028633</v>
      </c>
      <c r="AG615" s="118" t="str">
        <f t="shared" si="288"/>
        <v/>
      </c>
      <c r="AH615"/>
      <c r="AI615"/>
      <c r="AS615"/>
    </row>
    <row r="616" spans="1:45" ht="15">
      <c r="A616" s="8" t="s">
        <v>25</v>
      </c>
      <c r="B616" s="48">
        <v>383.75087642167114</v>
      </c>
      <c r="C616" s="48">
        <v>0</v>
      </c>
      <c r="D616" s="48">
        <v>797.82475819509796</v>
      </c>
      <c r="E616" s="48">
        <v>1062.3092020655085</v>
      </c>
      <c r="F616" s="400"/>
      <c r="G616" s="48">
        <v>461.95310531476139</v>
      </c>
      <c r="H616" s="49">
        <v>0</v>
      </c>
      <c r="I616" s="50">
        <f t="shared" si="286"/>
        <v>2705.8379419970388</v>
      </c>
      <c r="J616" s="5"/>
      <c r="K616" s="20" t="s">
        <v>25</v>
      </c>
      <c r="L616" s="51">
        <v>383.75087642167114</v>
      </c>
      <c r="M616" s="51">
        <v>0</v>
      </c>
      <c r="N616" s="51">
        <v>797.82475819509796</v>
      </c>
      <c r="O616" s="51">
        <v>1062.3092020655085</v>
      </c>
      <c r="P616" s="51">
        <v>0</v>
      </c>
      <c r="Q616" s="51">
        <v>461.95310531476139</v>
      </c>
      <c r="R616" s="52">
        <v>0</v>
      </c>
      <c r="S616" s="53">
        <f t="shared" si="287"/>
        <v>2705.8379419970388</v>
      </c>
      <c r="U616" s="30" t="s">
        <v>25</v>
      </c>
      <c r="V616" s="88">
        <v>383.75087642167114</v>
      </c>
      <c r="W616" s="88">
        <v>528.02798716108771</v>
      </c>
      <c r="X616" s="88">
        <v>269.79677103401019</v>
      </c>
      <c r="Y616" s="88">
        <v>322.06931713999603</v>
      </c>
      <c r="Z616" s="88">
        <v>319.4834116753035</v>
      </c>
      <c r="AA616" s="88">
        <v>146.61362765976736</v>
      </c>
      <c r="AB616" s="88">
        <v>242.53967961217225</v>
      </c>
      <c r="AC616" s="88">
        <v>219.41342570258917</v>
      </c>
      <c r="AD616" s="88">
        <v>274.1428455904416</v>
      </c>
      <c r="AE616" s="88">
        <f t="shared" si="289"/>
        <v>0</v>
      </c>
      <c r="AF616" s="90">
        <f t="shared" si="285"/>
        <v>2705.8379419970388</v>
      </c>
      <c r="AG616" s="118" t="str">
        <f t="shared" si="288"/>
        <v/>
      </c>
      <c r="AH616"/>
      <c r="AI616"/>
      <c r="AS616"/>
    </row>
    <row r="617" spans="1:45" ht="15">
      <c r="A617" s="9" t="s">
        <v>24</v>
      </c>
      <c r="B617" s="45">
        <v>261.95144586059286</v>
      </c>
      <c r="C617" s="45">
        <v>0</v>
      </c>
      <c r="D617" s="45">
        <v>69.813024936528805</v>
      </c>
      <c r="E617" s="45">
        <v>0</v>
      </c>
      <c r="F617" s="400"/>
      <c r="G617" s="45">
        <v>0</v>
      </c>
      <c r="H617" s="54">
        <v>0</v>
      </c>
      <c r="I617" s="44">
        <f t="shared" si="286"/>
        <v>331.76447079712165</v>
      </c>
      <c r="J617" s="5"/>
      <c r="K617" s="21" t="s">
        <v>24</v>
      </c>
      <c r="L617" s="45">
        <v>261.95144586059286</v>
      </c>
      <c r="M617" s="45">
        <v>0</v>
      </c>
      <c r="N617" s="45">
        <v>69.813024936528805</v>
      </c>
      <c r="O617" s="45">
        <v>0</v>
      </c>
      <c r="P617" s="45">
        <v>0</v>
      </c>
      <c r="Q617" s="45">
        <v>0</v>
      </c>
      <c r="R617" s="46">
        <v>0</v>
      </c>
      <c r="S617" s="47">
        <f t="shared" si="287"/>
        <v>331.76447079712165</v>
      </c>
      <c r="U617" s="261" t="s">
        <v>24</v>
      </c>
      <c r="V617" s="84">
        <v>261.95144586059286</v>
      </c>
      <c r="W617" s="84">
        <v>69.813024936528805</v>
      </c>
      <c r="X617" s="84">
        <v>0</v>
      </c>
      <c r="Y617" s="84">
        <v>0</v>
      </c>
      <c r="Z617" s="84">
        <v>0</v>
      </c>
      <c r="AA617" s="84">
        <v>0</v>
      </c>
      <c r="AB617" s="84">
        <v>0</v>
      </c>
      <c r="AC617" s="84">
        <v>0</v>
      </c>
      <c r="AD617" s="84">
        <v>0</v>
      </c>
      <c r="AE617" s="84">
        <f t="shared" si="289"/>
        <v>0</v>
      </c>
      <c r="AF617" s="119">
        <f t="shared" si="285"/>
        <v>331.76447079712165</v>
      </c>
      <c r="AG617" s="118" t="str">
        <f t="shared" si="288"/>
        <v/>
      </c>
      <c r="AH617"/>
      <c r="AI617"/>
      <c r="AS617"/>
    </row>
    <row r="618" spans="1:45" ht="15">
      <c r="A618" s="8" t="s">
        <v>57</v>
      </c>
      <c r="B618" s="48">
        <v>1922.139914865443</v>
      </c>
      <c r="C618" s="48">
        <v>0</v>
      </c>
      <c r="D618" s="48">
        <v>138.3270676447861</v>
      </c>
      <c r="E618" s="48">
        <v>0</v>
      </c>
      <c r="F618" s="400"/>
      <c r="G618" s="48">
        <v>0</v>
      </c>
      <c r="H618" s="49">
        <v>0</v>
      </c>
      <c r="I618" s="50">
        <f t="shared" si="286"/>
        <v>2060.4669825102292</v>
      </c>
      <c r="J618" s="5"/>
      <c r="K618" s="20" t="s">
        <v>57</v>
      </c>
      <c r="L618" s="51">
        <v>1922.139914865443</v>
      </c>
      <c r="M618" s="51">
        <v>0</v>
      </c>
      <c r="N618" s="51">
        <v>138.3270676447861</v>
      </c>
      <c r="O618" s="51">
        <v>0</v>
      </c>
      <c r="P618" s="51">
        <v>0</v>
      </c>
      <c r="Q618" s="51">
        <v>0</v>
      </c>
      <c r="R618" s="52">
        <v>0</v>
      </c>
      <c r="S618" s="53">
        <f t="shared" si="287"/>
        <v>2060.4669825102292</v>
      </c>
      <c r="U618" s="30" t="s">
        <v>57</v>
      </c>
      <c r="V618" s="88">
        <v>1922.139914865443</v>
      </c>
      <c r="W618" s="88">
        <v>131.77089603995279</v>
      </c>
      <c r="X618" s="88">
        <v>6.5561716048333238</v>
      </c>
      <c r="Y618" s="88">
        <v>0</v>
      </c>
      <c r="Z618" s="88">
        <v>0</v>
      </c>
      <c r="AA618" s="88">
        <v>0</v>
      </c>
      <c r="AB618" s="88">
        <v>0</v>
      </c>
      <c r="AC618" s="88">
        <v>0</v>
      </c>
      <c r="AD618" s="88">
        <v>0</v>
      </c>
      <c r="AE618" s="88">
        <f t="shared" si="289"/>
        <v>0</v>
      </c>
      <c r="AF618" s="90">
        <f t="shared" si="285"/>
        <v>2060.4669825102292</v>
      </c>
      <c r="AG618" s="118" t="str">
        <f t="shared" si="288"/>
        <v/>
      </c>
      <c r="AH618"/>
      <c r="AI618"/>
      <c r="AS618"/>
    </row>
    <row r="619" spans="1:45" ht="15">
      <c r="A619" s="9" t="s">
        <v>22</v>
      </c>
      <c r="B619" s="45">
        <v>81.975751168329495</v>
      </c>
      <c r="C619" s="45">
        <v>0</v>
      </c>
      <c r="D619" s="45">
        <v>16.636752259480193</v>
      </c>
      <c r="E619" s="45">
        <v>0</v>
      </c>
      <c r="F619" s="400"/>
      <c r="G619" s="45">
        <v>0</v>
      </c>
      <c r="H619" s="54">
        <v>0</v>
      </c>
      <c r="I619" s="44">
        <f t="shared" si="286"/>
        <v>98.612503427809685</v>
      </c>
      <c r="J619" s="5"/>
      <c r="K619" s="21" t="s">
        <v>22</v>
      </c>
      <c r="L619" s="45">
        <v>81.975751168329495</v>
      </c>
      <c r="M619" s="45">
        <v>0</v>
      </c>
      <c r="N619" s="45">
        <v>16.636752259480193</v>
      </c>
      <c r="O619" s="45">
        <v>0</v>
      </c>
      <c r="P619" s="45">
        <v>14.308920134704774</v>
      </c>
      <c r="Q619" s="45">
        <v>0</v>
      </c>
      <c r="R619" s="46">
        <v>0</v>
      </c>
      <c r="S619" s="47">
        <f t="shared" si="287"/>
        <v>112.92142356251446</v>
      </c>
      <c r="U619" s="261" t="s">
        <v>22</v>
      </c>
      <c r="V619" s="84">
        <v>81.975751168329495</v>
      </c>
      <c r="W619" s="84">
        <v>16.504482690159726</v>
      </c>
      <c r="X619" s="84">
        <v>0.13226956932046866</v>
      </c>
      <c r="Y619" s="84">
        <v>0</v>
      </c>
      <c r="Z619" s="84">
        <v>0</v>
      </c>
      <c r="AA619" s="84">
        <v>0</v>
      </c>
      <c r="AB619" s="84">
        <v>0</v>
      </c>
      <c r="AC619" s="84">
        <v>0</v>
      </c>
      <c r="AD619" s="84">
        <v>0</v>
      </c>
      <c r="AE619" s="84">
        <f t="shared" si="289"/>
        <v>14.308920134704774</v>
      </c>
      <c r="AF619" s="119">
        <f t="shared" si="285"/>
        <v>112.92142356251446</v>
      </c>
      <c r="AG619" s="118" t="str">
        <f t="shared" si="288"/>
        <v/>
      </c>
      <c r="AH619"/>
      <c r="AI619"/>
      <c r="AS619"/>
    </row>
    <row r="620" spans="1:45" ht="15">
      <c r="A620" s="8" t="s">
        <v>21</v>
      </c>
      <c r="B620" s="48">
        <v>0</v>
      </c>
      <c r="C620" s="48">
        <v>0</v>
      </c>
      <c r="D620" s="48">
        <v>0</v>
      </c>
      <c r="E620" s="48">
        <v>0</v>
      </c>
      <c r="F620" s="400"/>
      <c r="G620" s="48">
        <v>0</v>
      </c>
      <c r="H620" s="49">
        <v>0</v>
      </c>
      <c r="I620" s="50">
        <f t="shared" si="286"/>
        <v>0</v>
      </c>
      <c r="J620" s="5"/>
      <c r="K620" s="20" t="s">
        <v>21</v>
      </c>
      <c r="L620" s="51">
        <v>0</v>
      </c>
      <c r="M620" s="51">
        <v>0</v>
      </c>
      <c r="N620" s="51">
        <v>0</v>
      </c>
      <c r="O620" s="51">
        <v>0</v>
      </c>
      <c r="P620" s="51">
        <v>0</v>
      </c>
      <c r="Q620" s="51">
        <v>0</v>
      </c>
      <c r="R620" s="52">
        <v>0</v>
      </c>
      <c r="S620" s="53">
        <f t="shared" si="287"/>
        <v>0</v>
      </c>
      <c r="U620" s="30" t="s">
        <v>21</v>
      </c>
      <c r="V620" s="88">
        <v>0</v>
      </c>
      <c r="W620" s="88">
        <v>0</v>
      </c>
      <c r="X620" s="88">
        <v>0</v>
      </c>
      <c r="Y620" s="88">
        <v>0</v>
      </c>
      <c r="Z620" s="88">
        <v>0</v>
      </c>
      <c r="AA620" s="88">
        <v>0</v>
      </c>
      <c r="AB620" s="88">
        <v>0</v>
      </c>
      <c r="AC620" s="88">
        <v>0</v>
      </c>
      <c r="AD620" s="88">
        <v>0</v>
      </c>
      <c r="AE620" s="88">
        <f t="shared" si="289"/>
        <v>0</v>
      </c>
      <c r="AF620" s="90">
        <f t="shared" si="285"/>
        <v>0</v>
      </c>
      <c r="AG620" s="118" t="str">
        <f t="shared" si="288"/>
        <v/>
      </c>
      <c r="AH620"/>
      <c r="AI620"/>
      <c r="AS620"/>
    </row>
    <row r="621" spans="1:45" ht="15">
      <c r="A621" s="10" t="s">
        <v>61</v>
      </c>
      <c r="B621" s="45">
        <v>140.63504799203392</v>
      </c>
      <c r="C621" s="45">
        <v>0</v>
      </c>
      <c r="D621" s="45">
        <v>153.08630234770968</v>
      </c>
      <c r="E621" s="45">
        <v>0</v>
      </c>
      <c r="F621" s="400"/>
      <c r="G621" s="45">
        <v>0</v>
      </c>
      <c r="H621" s="54">
        <v>0</v>
      </c>
      <c r="I621" s="44">
        <f t="shared" si="286"/>
        <v>293.72135033974359</v>
      </c>
      <c r="J621" s="5"/>
      <c r="K621" s="22" t="s">
        <v>61</v>
      </c>
      <c r="L621" s="45">
        <v>140.63504799203392</v>
      </c>
      <c r="M621" s="45">
        <v>0</v>
      </c>
      <c r="N621" s="45">
        <v>153.08630234770968</v>
      </c>
      <c r="O621" s="45">
        <v>0</v>
      </c>
      <c r="P621" s="45">
        <v>0</v>
      </c>
      <c r="Q621" s="45">
        <v>0</v>
      </c>
      <c r="R621" s="46">
        <v>0</v>
      </c>
      <c r="S621" s="47">
        <f t="shared" si="287"/>
        <v>293.72135033974359</v>
      </c>
      <c r="U621" s="262" t="s">
        <v>61</v>
      </c>
      <c r="V621" s="84">
        <v>140.63504799203392</v>
      </c>
      <c r="W621" s="84">
        <v>153.08630234770968</v>
      </c>
      <c r="X621" s="84">
        <v>0</v>
      </c>
      <c r="Y621" s="84">
        <v>0</v>
      </c>
      <c r="Z621" s="84">
        <v>0</v>
      </c>
      <c r="AA621" s="84">
        <v>0</v>
      </c>
      <c r="AB621" s="84">
        <v>0</v>
      </c>
      <c r="AC621" s="84">
        <v>0</v>
      </c>
      <c r="AD621" s="86">
        <v>0</v>
      </c>
      <c r="AE621" s="86">
        <f t="shared" si="289"/>
        <v>0</v>
      </c>
      <c r="AF621" s="87">
        <f t="shared" si="285"/>
        <v>293.72135033974359</v>
      </c>
      <c r="AG621" s="118" t="str">
        <f t="shared" si="288"/>
        <v/>
      </c>
      <c r="AH621"/>
      <c r="AI621"/>
      <c r="AS621"/>
    </row>
    <row r="622" spans="1:45" ht="15">
      <c r="A622" s="11" t="s">
        <v>23</v>
      </c>
      <c r="B622" s="55">
        <v>140.63504799203392</v>
      </c>
      <c r="C622" s="55">
        <v>0</v>
      </c>
      <c r="D622" s="55">
        <v>153.08630234770968</v>
      </c>
      <c r="E622" s="55">
        <v>0</v>
      </c>
      <c r="F622" s="400"/>
      <c r="G622" s="55">
        <v>0</v>
      </c>
      <c r="H622" s="56">
        <v>0</v>
      </c>
      <c r="I622" s="57">
        <f t="shared" si="286"/>
        <v>293.72135033974359</v>
      </c>
      <c r="J622" s="5"/>
      <c r="K622" s="23" t="s">
        <v>23</v>
      </c>
      <c r="L622" s="58">
        <v>140.63504799203392</v>
      </c>
      <c r="M622" s="58">
        <v>0</v>
      </c>
      <c r="N622" s="58">
        <v>153.08630234770968</v>
      </c>
      <c r="O622" s="58">
        <v>0</v>
      </c>
      <c r="P622" s="58">
        <v>0</v>
      </c>
      <c r="Q622" s="58">
        <v>0</v>
      </c>
      <c r="R622" s="59">
        <v>0</v>
      </c>
      <c r="S622" s="60">
        <f t="shared" si="287"/>
        <v>293.72135033974359</v>
      </c>
      <c r="U622" s="263" t="s">
        <v>136</v>
      </c>
      <c r="V622" s="88">
        <v>140.63504799203392</v>
      </c>
      <c r="W622" s="88">
        <v>153.08630234770968</v>
      </c>
      <c r="X622" s="88">
        <v>0</v>
      </c>
      <c r="Y622" s="88">
        <v>0</v>
      </c>
      <c r="Z622" s="88">
        <v>0</v>
      </c>
      <c r="AA622" s="88">
        <v>0</v>
      </c>
      <c r="AB622" s="88">
        <v>0</v>
      </c>
      <c r="AC622" s="88">
        <v>0</v>
      </c>
      <c r="AD622" s="88">
        <v>0</v>
      </c>
      <c r="AE622" s="88">
        <f t="shared" si="289"/>
        <v>0</v>
      </c>
      <c r="AF622" s="90">
        <f t="shared" si="285"/>
        <v>293.72135033974359</v>
      </c>
      <c r="AG622" s="120" t="str">
        <f t="shared" si="288"/>
        <v/>
      </c>
      <c r="AH622"/>
      <c r="AI622"/>
      <c r="AS622"/>
    </row>
    <row r="623" spans="1:45" ht="15">
      <c r="A623" s="12" t="s">
        <v>19</v>
      </c>
      <c r="B623" s="61">
        <v>0</v>
      </c>
      <c r="C623" s="61">
        <v>0</v>
      </c>
      <c r="D623" s="61">
        <v>0</v>
      </c>
      <c r="E623" s="61">
        <v>0</v>
      </c>
      <c r="F623" s="400"/>
      <c r="G623" s="61">
        <v>0</v>
      </c>
      <c r="H623" s="62">
        <v>0</v>
      </c>
      <c r="I623" s="63">
        <f t="shared" si="286"/>
        <v>0</v>
      </c>
      <c r="J623" s="5"/>
      <c r="K623" s="24" t="s">
        <v>19</v>
      </c>
      <c r="L623" s="61">
        <v>0</v>
      </c>
      <c r="M623" s="61">
        <v>0</v>
      </c>
      <c r="N623" s="61">
        <v>0</v>
      </c>
      <c r="O623" s="61">
        <v>0</v>
      </c>
      <c r="P623" s="61">
        <v>0</v>
      </c>
      <c r="Q623" s="61">
        <v>0</v>
      </c>
      <c r="R623" s="64">
        <v>0</v>
      </c>
      <c r="S623" s="65">
        <f t="shared" si="287"/>
        <v>0</v>
      </c>
      <c r="U623" s="264" t="s">
        <v>19</v>
      </c>
      <c r="V623" s="84">
        <v>0</v>
      </c>
      <c r="W623" s="84">
        <v>0</v>
      </c>
      <c r="X623" s="84">
        <v>0</v>
      </c>
      <c r="Y623" s="84">
        <v>0</v>
      </c>
      <c r="Z623" s="84">
        <v>0</v>
      </c>
      <c r="AA623" s="84">
        <v>0</v>
      </c>
      <c r="AB623" s="84">
        <v>0</v>
      </c>
      <c r="AC623" s="84">
        <v>0</v>
      </c>
      <c r="AD623" s="84">
        <v>0</v>
      </c>
      <c r="AE623" s="84">
        <f t="shared" si="289"/>
        <v>0</v>
      </c>
      <c r="AF623" s="119">
        <f t="shared" si="285"/>
        <v>0</v>
      </c>
      <c r="AG623" s="120" t="str">
        <f t="shared" si="288"/>
        <v/>
      </c>
      <c r="AH623"/>
      <c r="AI623"/>
      <c r="AS623"/>
    </row>
    <row r="624" spans="1:45" ht="15">
      <c r="A624" s="11" t="s">
        <v>20</v>
      </c>
      <c r="B624" s="55">
        <v>0</v>
      </c>
      <c r="C624" s="55">
        <v>0</v>
      </c>
      <c r="D624" s="55">
        <v>0</v>
      </c>
      <c r="E624" s="55">
        <v>0</v>
      </c>
      <c r="F624" s="400"/>
      <c r="G624" s="55">
        <v>0</v>
      </c>
      <c r="H624" s="56">
        <v>0</v>
      </c>
      <c r="I624" s="57">
        <f t="shared" si="286"/>
        <v>0</v>
      </c>
      <c r="J624" s="5"/>
      <c r="K624" s="23" t="s">
        <v>20</v>
      </c>
      <c r="L624" s="58">
        <v>0</v>
      </c>
      <c r="M624" s="58">
        <v>0</v>
      </c>
      <c r="N624" s="58">
        <v>0</v>
      </c>
      <c r="O624" s="58">
        <v>0</v>
      </c>
      <c r="P624" s="58">
        <v>0</v>
      </c>
      <c r="Q624" s="58">
        <v>0</v>
      </c>
      <c r="R624" s="59">
        <v>0</v>
      </c>
      <c r="S624" s="60">
        <f t="shared" si="287"/>
        <v>0</v>
      </c>
      <c r="U624" s="263" t="s">
        <v>137</v>
      </c>
      <c r="V624" s="88">
        <v>0</v>
      </c>
      <c r="W624" s="88">
        <v>0</v>
      </c>
      <c r="X624" s="88">
        <v>0</v>
      </c>
      <c r="Y624" s="88">
        <v>0</v>
      </c>
      <c r="Z624" s="88">
        <v>0</v>
      </c>
      <c r="AA624" s="88">
        <v>0</v>
      </c>
      <c r="AB624" s="88">
        <v>0</v>
      </c>
      <c r="AC624" s="88">
        <v>0</v>
      </c>
      <c r="AD624" s="88">
        <v>0</v>
      </c>
      <c r="AE624" s="88">
        <f t="shared" si="289"/>
        <v>0</v>
      </c>
      <c r="AF624" s="90">
        <f t="shared" si="285"/>
        <v>0</v>
      </c>
      <c r="AG624" s="120" t="str">
        <f t="shared" si="288"/>
        <v/>
      </c>
      <c r="AH624"/>
      <c r="AI624"/>
      <c r="AS624"/>
    </row>
    <row r="625" spans="1:45" ht="15.75" thickBot="1">
      <c r="A625" s="13" t="s">
        <v>11</v>
      </c>
      <c r="B625" s="66">
        <v>0</v>
      </c>
      <c r="C625" s="66">
        <v>0</v>
      </c>
      <c r="D625" s="66">
        <v>0</v>
      </c>
      <c r="E625" s="66">
        <v>0</v>
      </c>
      <c r="F625" s="401"/>
      <c r="G625" s="66">
        <v>0</v>
      </c>
      <c r="H625" s="67">
        <v>0</v>
      </c>
      <c r="I625" s="68">
        <f t="shared" si="286"/>
        <v>0</v>
      </c>
      <c r="J625" s="5"/>
      <c r="K625" s="25" t="s">
        <v>11</v>
      </c>
      <c r="L625" s="66">
        <v>0</v>
      </c>
      <c r="M625" s="66">
        <v>0</v>
      </c>
      <c r="N625" s="66">
        <v>0</v>
      </c>
      <c r="O625" s="66">
        <v>0</v>
      </c>
      <c r="P625" s="66">
        <v>0</v>
      </c>
      <c r="Q625" s="66">
        <v>0</v>
      </c>
      <c r="R625" s="69">
        <v>0</v>
      </c>
      <c r="S625" s="70">
        <f t="shared" si="287"/>
        <v>0</v>
      </c>
      <c r="U625" s="265" t="s">
        <v>11</v>
      </c>
      <c r="V625" s="84">
        <v>0</v>
      </c>
      <c r="W625" s="84">
        <v>0</v>
      </c>
      <c r="X625" s="84">
        <v>0</v>
      </c>
      <c r="Y625" s="84">
        <v>0</v>
      </c>
      <c r="Z625" s="84">
        <v>0</v>
      </c>
      <c r="AA625" s="84">
        <v>0</v>
      </c>
      <c r="AB625" s="84">
        <v>0</v>
      </c>
      <c r="AC625" s="84">
        <v>0</v>
      </c>
      <c r="AD625" s="84">
        <v>0</v>
      </c>
      <c r="AE625" s="121">
        <f t="shared" si="289"/>
        <v>0</v>
      </c>
      <c r="AF625" s="119">
        <f t="shared" si="285"/>
        <v>0</v>
      </c>
      <c r="AG625" s="120" t="str">
        <f t="shared" si="288"/>
        <v/>
      </c>
      <c r="AH625"/>
      <c r="AI625"/>
      <c r="AS625"/>
    </row>
    <row r="626" spans="1:45" ht="15">
      <c r="A626" s="14" t="s">
        <v>26</v>
      </c>
      <c r="B626" s="71">
        <f>SUM(B605:B621)</f>
        <v>8634.3861639789902</v>
      </c>
      <c r="C626" s="71">
        <f t="shared" ref="C626:I626" si="290">SUM(C605:C621)</f>
        <v>0</v>
      </c>
      <c r="D626" s="71">
        <f t="shared" si="290"/>
        <v>1863.0345454658275</v>
      </c>
      <c r="E626" s="71">
        <f t="shared" si="290"/>
        <v>1062.3092020655085</v>
      </c>
      <c r="F626" s="71">
        <f t="shared" si="290"/>
        <v>0</v>
      </c>
      <c r="G626" s="71">
        <f t="shared" si="290"/>
        <v>461.95310531476139</v>
      </c>
      <c r="H626" s="72">
        <f t="shared" si="290"/>
        <v>0</v>
      </c>
      <c r="I626" s="44">
        <f t="shared" si="290"/>
        <v>12021.683016825087</v>
      </c>
      <c r="J626" s="5"/>
      <c r="K626" s="26" t="s">
        <v>26</v>
      </c>
      <c r="L626" s="71">
        <f>SUM(L605:L621)</f>
        <v>8634.3861639789902</v>
      </c>
      <c r="M626" s="71">
        <f t="shared" ref="M626:S626" si="291">SUM(M605:M621)</f>
        <v>0</v>
      </c>
      <c r="N626" s="71">
        <f t="shared" si="291"/>
        <v>1863.0345454658275</v>
      </c>
      <c r="O626" s="71">
        <f t="shared" si="291"/>
        <v>1062.3092020655085</v>
      </c>
      <c r="P626" s="71">
        <f t="shared" si="291"/>
        <v>4945.5434555168758</v>
      </c>
      <c r="Q626" s="71">
        <f t="shared" si="291"/>
        <v>461.95310531476139</v>
      </c>
      <c r="R626" s="72">
        <f t="shared" si="291"/>
        <v>0</v>
      </c>
      <c r="S626" s="73">
        <f t="shared" si="291"/>
        <v>16967.226472341965</v>
      </c>
      <c r="U626" s="35" t="s">
        <v>60</v>
      </c>
      <c r="V626" s="97">
        <f>SUM(V605:V621)</f>
        <v>8634.3861639789902</v>
      </c>
      <c r="W626" s="97">
        <f t="shared" ref="W626:AE626" si="292">SUM(W605:W621)</f>
        <v>1582.9203353053169</v>
      </c>
      <c r="X626" s="97">
        <f t="shared" si="292"/>
        <v>280.11421016051065</v>
      </c>
      <c r="Y626" s="97">
        <f t="shared" si="292"/>
        <v>322.06931713999603</v>
      </c>
      <c r="Z626" s="97">
        <f t="shared" si="292"/>
        <v>319.4834116753035</v>
      </c>
      <c r="AA626" s="97">
        <f t="shared" si="292"/>
        <v>146.61362765976736</v>
      </c>
      <c r="AB626" s="97">
        <f t="shared" si="292"/>
        <v>242.53967961217225</v>
      </c>
      <c r="AC626" s="97">
        <f t="shared" si="292"/>
        <v>219.41342570258917</v>
      </c>
      <c r="AD626" s="97">
        <f t="shared" si="292"/>
        <v>274.1428455904416</v>
      </c>
      <c r="AE626" s="97">
        <f t="shared" si="292"/>
        <v>4945.5434555168758</v>
      </c>
      <c r="AF626" s="99">
        <f>SUM(AF605:AF621)</f>
        <v>16967.226472341965</v>
      </c>
      <c r="AG626" s="122" t="str">
        <f t="shared" si="288"/>
        <v/>
      </c>
      <c r="AH626"/>
      <c r="AI626"/>
      <c r="AS626"/>
    </row>
    <row r="627" spans="1:45" s="2" customFormat="1" ht="15" thickBot="1">
      <c r="A627" s="17" t="s">
        <v>100</v>
      </c>
      <c r="B627" s="100">
        <f>IF($I626=0,"-",B626/$I626)</f>
        <v>0.71823438963534758</v>
      </c>
      <c r="C627" s="100">
        <f t="shared" ref="C627:H627" si="293">IF($I626=0,"-",C626/$I626)</f>
        <v>0</v>
      </c>
      <c r="D627" s="100">
        <f t="shared" si="293"/>
        <v>0.15497285553598408</v>
      </c>
      <c r="E627" s="100">
        <f t="shared" si="293"/>
        <v>8.836609654228457E-2</v>
      </c>
      <c r="F627" s="100">
        <f t="shared" si="293"/>
        <v>0</v>
      </c>
      <c r="G627" s="100">
        <f t="shared" si="293"/>
        <v>3.8426658286383822E-2</v>
      </c>
      <c r="H627" s="101">
        <f t="shared" si="293"/>
        <v>0</v>
      </c>
      <c r="I627" s="102">
        <f>SUM(B627:H627)</f>
        <v>1</v>
      </c>
      <c r="K627" s="27" t="s">
        <v>100</v>
      </c>
      <c r="L627" s="76">
        <f>IF($S626=0,"-",L626/$S626)</f>
        <v>0.50888612691377588</v>
      </c>
      <c r="M627" s="76">
        <f t="shared" ref="M627:R627" si="294">IF($S626=0,"-",M626/$S626)</f>
        <v>0</v>
      </c>
      <c r="N627" s="76">
        <f t="shared" si="294"/>
        <v>0.10980194957041056</v>
      </c>
      <c r="O627" s="76">
        <f t="shared" si="294"/>
        <v>6.2609478561340817E-2</v>
      </c>
      <c r="P627" s="76">
        <f t="shared" si="294"/>
        <v>0.29147624472264433</v>
      </c>
      <c r="Q627" s="76">
        <f t="shared" si="294"/>
        <v>2.7226200231828378E-2</v>
      </c>
      <c r="R627" s="77">
        <f t="shared" si="294"/>
        <v>0</v>
      </c>
      <c r="S627" s="78">
        <f>SUM(L627:R627)</f>
        <v>1</v>
      </c>
      <c r="U627" s="36" t="s">
        <v>100</v>
      </c>
      <c r="V627" s="103">
        <f>V626/$AF626</f>
        <v>0.50888612691377588</v>
      </c>
      <c r="W627" s="103">
        <f t="shared" ref="W627:AF627" si="295">W626/$AF626</f>
        <v>9.3292815881582822E-2</v>
      </c>
      <c r="X627" s="103">
        <f t="shared" si="295"/>
        <v>1.6509133688827744E-2</v>
      </c>
      <c r="Y627" s="103">
        <f t="shared" si="295"/>
        <v>1.8981848192160141E-2</v>
      </c>
      <c r="Z627" s="103">
        <f t="shared" si="295"/>
        <v>1.8829442289586273E-2</v>
      </c>
      <c r="AA627" s="103">
        <f t="shared" si="295"/>
        <v>8.6409896101027565E-3</v>
      </c>
      <c r="AB627" s="103">
        <f t="shared" si="295"/>
        <v>1.4294597883014808E-2</v>
      </c>
      <c r="AC627" s="103">
        <f t="shared" si="295"/>
        <v>1.2931602348813572E-2</v>
      </c>
      <c r="AD627" s="103">
        <f t="shared" si="295"/>
        <v>1.6157198469491638E-2</v>
      </c>
      <c r="AE627" s="103">
        <f t="shared" si="295"/>
        <v>0.29147624472264433</v>
      </c>
      <c r="AF627" s="104">
        <f t="shared" si="295"/>
        <v>1</v>
      </c>
      <c r="AG627" s="123"/>
    </row>
    <row r="628" spans="1:45" ht="15" thickBot="1">
      <c r="A628" s="16"/>
      <c r="B628" s="16"/>
      <c r="C628" s="16"/>
      <c r="D628" s="16"/>
      <c r="E628" s="16"/>
      <c r="F628" s="16"/>
      <c r="G628" s="16"/>
      <c r="H628" s="16"/>
      <c r="I628" s="16"/>
      <c r="K628" s="16"/>
      <c r="L628" s="16"/>
      <c r="M628" s="16"/>
      <c r="N628" s="16"/>
      <c r="O628" s="16"/>
      <c r="P628" s="16"/>
      <c r="Q628" s="16"/>
      <c r="R628" s="16"/>
      <c r="S628" s="16"/>
      <c r="AG628"/>
      <c r="AH628"/>
      <c r="AI628"/>
      <c r="AS628"/>
    </row>
    <row r="629" spans="1:45" ht="28.5">
      <c r="A629" s="439" t="s">
        <v>48</v>
      </c>
      <c r="B629" s="37" t="s">
        <v>0</v>
      </c>
      <c r="C629" s="37" t="s">
        <v>1</v>
      </c>
      <c r="D629" s="37" t="s">
        <v>2</v>
      </c>
      <c r="E629" s="37" t="s">
        <v>3</v>
      </c>
      <c r="F629" s="37" t="s">
        <v>27</v>
      </c>
      <c r="G629" s="37" t="s">
        <v>4</v>
      </c>
      <c r="H629" s="37" t="s">
        <v>5</v>
      </c>
      <c r="I629" s="38" t="s">
        <v>6</v>
      </c>
      <c r="K629" s="377" t="s">
        <v>48</v>
      </c>
      <c r="L629" s="39" t="s">
        <v>0</v>
      </c>
      <c r="M629" s="39" t="s">
        <v>1</v>
      </c>
      <c r="N629" s="39" t="s">
        <v>2</v>
      </c>
      <c r="O629" s="39" t="s">
        <v>3</v>
      </c>
      <c r="P629" s="39" t="s">
        <v>27</v>
      </c>
      <c r="Q629" s="39" t="s">
        <v>4</v>
      </c>
      <c r="R629" s="39" t="s">
        <v>5</v>
      </c>
      <c r="S629" s="40" t="s">
        <v>6</v>
      </c>
    </row>
    <row r="630" spans="1:45" ht="15" customHeight="1">
      <c r="A630" s="440" t="s">
        <v>48</v>
      </c>
      <c r="B630" s="372" t="s">
        <v>109</v>
      </c>
      <c r="C630" s="373"/>
      <c r="D630" s="373"/>
      <c r="E630" s="373"/>
      <c r="F630" s="373"/>
      <c r="G630" s="373"/>
      <c r="H630" s="373"/>
      <c r="I630" s="374"/>
      <c r="K630" s="378" t="s">
        <v>48</v>
      </c>
      <c r="L630" s="369" t="s">
        <v>109</v>
      </c>
      <c r="M630" s="370"/>
      <c r="N630" s="370"/>
      <c r="O630" s="370"/>
      <c r="P630" s="370"/>
      <c r="Q630" s="370"/>
      <c r="R630" s="370"/>
      <c r="S630" s="371"/>
      <c r="V630" s="267" t="str">
        <f>+IF(ABS(V626-L626)&gt;0.01,V626-L626,"")</f>
        <v/>
      </c>
      <c r="W630" s="267" t="str">
        <f>+IF(ABS(W626+X626-N626)&gt;0.01,W626+X626-N626,"")</f>
        <v/>
      </c>
      <c r="X630" s="267"/>
      <c r="Y630" s="267" t="str">
        <f>+IF(ABS(SUM(Y626:AA626,AD626)-O626)&gt;0.01,SUM(Y626:AA626,AD626)-O626,"")</f>
        <v/>
      </c>
      <c r="Z630" s="267"/>
      <c r="AA630" s="267"/>
      <c r="AB630" s="267" t="str">
        <f>+IF(ABS(AB626+AC626-Q626)&gt;0.01,AB626+AC626-Q626,"")</f>
        <v/>
      </c>
      <c r="AC630" s="267"/>
      <c r="AD630" s="267"/>
      <c r="AE630" s="267" t="str">
        <f>+IF(ABS(AE626-P626)&gt;0.01,AE626-U626,"")</f>
        <v/>
      </c>
      <c r="AF630" s="267" t="str">
        <f>+IF(ABS(AF626-S626)&gt;0.01,AF626-V626,"")</f>
        <v/>
      </c>
    </row>
    <row r="631" spans="1:45" ht="15">
      <c r="A631" s="7" t="s">
        <v>7</v>
      </c>
      <c r="B631" s="42">
        <v>0.16740640802849677</v>
      </c>
      <c r="C631" s="42">
        <v>0</v>
      </c>
      <c r="D631" s="42">
        <v>0</v>
      </c>
      <c r="E631" s="42">
        <v>0</v>
      </c>
      <c r="F631" s="42">
        <v>0</v>
      </c>
      <c r="G631" s="42">
        <v>0</v>
      </c>
      <c r="H631" s="43">
        <v>0</v>
      </c>
      <c r="I631" s="44">
        <f>SUM(B631:H631)</f>
        <v>0.16740640802849677</v>
      </c>
      <c r="J631" s="5"/>
      <c r="K631" s="28" t="s">
        <v>7</v>
      </c>
      <c r="L631" s="42">
        <v>0.16740640802849677</v>
      </c>
      <c r="M631" s="42">
        <v>0</v>
      </c>
      <c r="N631" s="42">
        <v>0</v>
      </c>
      <c r="O631" s="42">
        <v>0</v>
      </c>
      <c r="P631" s="42">
        <v>0</v>
      </c>
      <c r="Q631" s="42">
        <v>0</v>
      </c>
      <c r="R631" s="82">
        <v>0</v>
      </c>
      <c r="S631" s="83">
        <f>SUM(L631:R631)</f>
        <v>0.16740640802849677</v>
      </c>
      <c r="V631" s="267"/>
      <c r="W631" s="267"/>
      <c r="X631" s="267"/>
      <c r="Y631" s="267"/>
      <c r="Z631" s="267"/>
      <c r="AA631" s="267"/>
      <c r="AB631" s="267"/>
      <c r="AC631" s="267"/>
      <c r="AD631" s="267"/>
      <c r="AE631" s="267"/>
      <c r="AF631" s="267" t="str">
        <f>+IF(ABS(AF626-AE626-I626)&gt;0.01,AF626-AE626-I626,"")</f>
        <v/>
      </c>
    </row>
    <row r="632" spans="1:45" ht="15">
      <c r="A632" s="8" t="s">
        <v>8</v>
      </c>
      <c r="B632" s="48">
        <v>0.8325503148836928</v>
      </c>
      <c r="C632" s="48">
        <v>0</v>
      </c>
      <c r="D632" s="48">
        <v>0</v>
      </c>
      <c r="E632" s="48">
        <v>0</v>
      </c>
      <c r="F632" s="48">
        <v>0</v>
      </c>
      <c r="G632" s="48">
        <v>0</v>
      </c>
      <c r="H632" s="49">
        <v>0</v>
      </c>
      <c r="I632" s="50">
        <f t="shared" ref="I632:I651" si="296">SUM(B632:H632)</f>
        <v>0.8325503148836928</v>
      </c>
      <c r="J632" s="5"/>
      <c r="K632" s="20" t="s">
        <v>8</v>
      </c>
      <c r="L632" s="51">
        <v>0.8325503148836928</v>
      </c>
      <c r="M632" s="51">
        <v>0</v>
      </c>
      <c r="N632" s="51">
        <v>0</v>
      </c>
      <c r="O632" s="51">
        <v>0</v>
      </c>
      <c r="P632" s="51">
        <v>0</v>
      </c>
      <c r="Q632" s="51">
        <v>0</v>
      </c>
      <c r="R632" s="52">
        <v>0</v>
      </c>
      <c r="S632" s="53">
        <f t="shared" ref="S632:S651" si="297">SUM(L632:R632)</f>
        <v>0.8325503148836928</v>
      </c>
    </row>
    <row r="633" spans="1:45" ht="15">
      <c r="A633" s="9" t="s">
        <v>10</v>
      </c>
      <c r="B633" s="45">
        <v>0.62831686267062392</v>
      </c>
      <c r="C633" s="45">
        <v>0</v>
      </c>
      <c r="D633" s="45">
        <v>2.0127787881231872E-3</v>
      </c>
      <c r="E633" s="45">
        <v>0</v>
      </c>
      <c r="F633" s="45">
        <v>0</v>
      </c>
      <c r="G633" s="45">
        <v>0</v>
      </c>
      <c r="H633" s="54">
        <v>0</v>
      </c>
      <c r="I633" s="44">
        <f t="shared" si="296"/>
        <v>0.63032964145874715</v>
      </c>
      <c r="J633" s="5"/>
      <c r="K633" s="21" t="s">
        <v>10</v>
      </c>
      <c r="L633" s="45">
        <v>0.62831686267062392</v>
      </c>
      <c r="M633" s="45">
        <v>0</v>
      </c>
      <c r="N633" s="45">
        <v>2.0127787881231872E-3</v>
      </c>
      <c r="O633" s="45">
        <v>0</v>
      </c>
      <c r="P633" s="45">
        <v>0</v>
      </c>
      <c r="Q633" s="45">
        <v>0</v>
      </c>
      <c r="R633" s="46">
        <v>0</v>
      </c>
      <c r="S633" s="47">
        <f t="shared" si="297"/>
        <v>0.63032964145874715</v>
      </c>
    </row>
    <row r="634" spans="1:45" ht="15">
      <c r="A634" s="8" t="s">
        <v>53</v>
      </c>
      <c r="B634" s="48">
        <v>0</v>
      </c>
      <c r="C634" s="48">
        <v>0</v>
      </c>
      <c r="D634" s="48">
        <v>0</v>
      </c>
      <c r="E634" s="48">
        <v>0</v>
      </c>
      <c r="F634" s="48">
        <v>0</v>
      </c>
      <c r="G634" s="48">
        <v>0</v>
      </c>
      <c r="H634" s="49">
        <v>0</v>
      </c>
      <c r="I634" s="50">
        <f t="shared" si="296"/>
        <v>0</v>
      </c>
      <c r="J634" s="5"/>
      <c r="K634" s="20" t="s">
        <v>53</v>
      </c>
      <c r="L634" s="51">
        <v>0</v>
      </c>
      <c r="M634" s="51">
        <v>0</v>
      </c>
      <c r="N634" s="51">
        <v>0</v>
      </c>
      <c r="O634" s="51">
        <v>0</v>
      </c>
      <c r="P634" s="51">
        <v>0</v>
      </c>
      <c r="Q634" s="51">
        <v>0</v>
      </c>
      <c r="R634" s="52">
        <v>0</v>
      </c>
      <c r="S634" s="53">
        <f t="shared" si="297"/>
        <v>0</v>
      </c>
    </row>
    <row r="635" spans="1:45" ht="15">
      <c r="A635" s="9" t="s">
        <v>16</v>
      </c>
      <c r="B635" s="45">
        <v>68.564446952535135</v>
      </c>
      <c r="C635" s="45">
        <v>0.29633983719579504</v>
      </c>
      <c r="D635" s="45">
        <v>5.5249046108377744</v>
      </c>
      <c r="E635" s="45">
        <v>0</v>
      </c>
      <c r="F635" s="45">
        <v>0</v>
      </c>
      <c r="G635" s="45">
        <v>0</v>
      </c>
      <c r="H635" s="54">
        <v>0</v>
      </c>
      <c r="I635" s="44">
        <f t="shared" si="296"/>
        <v>74.385691400568703</v>
      </c>
      <c r="J635" s="5"/>
      <c r="K635" s="21" t="s">
        <v>16</v>
      </c>
      <c r="L635" s="45">
        <v>68.564446952535135</v>
      </c>
      <c r="M635" s="45">
        <v>0.29633983719579504</v>
      </c>
      <c r="N635" s="45">
        <v>5.5249046108377744</v>
      </c>
      <c r="O635" s="45">
        <v>0</v>
      </c>
      <c r="P635" s="45">
        <v>0</v>
      </c>
      <c r="Q635" s="45">
        <v>0</v>
      </c>
      <c r="R635" s="46">
        <v>0</v>
      </c>
      <c r="S635" s="47">
        <f t="shared" si="297"/>
        <v>74.385691400568703</v>
      </c>
    </row>
    <row r="636" spans="1:45" ht="15">
      <c r="A636" s="8" t="s">
        <v>65</v>
      </c>
      <c r="B636" s="48">
        <v>3.5538184887223139</v>
      </c>
      <c r="C636" s="48">
        <v>8.0201887568548583E-2</v>
      </c>
      <c r="D636" s="48">
        <v>0</v>
      </c>
      <c r="E636" s="48">
        <v>0</v>
      </c>
      <c r="F636" s="48">
        <v>0</v>
      </c>
      <c r="G636" s="48">
        <v>0</v>
      </c>
      <c r="H636" s="49">
        <v>0</v>
      </c>
      <c r="I636" s="50">
        <f t="shared" si="296"/>
        <v>3.6340203762908625</v>
      </c>
      <c r="J636" s="5"/>
      <c r="K636" s="20" t="s">
        <v>65</v>
      </c>
      <c r="L636" s="51">
        <v>3.5538184887223139</v>
      </c>
      <c r="M636" s="51">
        <v>8.0201887568548583E-2</v>
      </c>
      <c r="N636" s="51">
        <v>0</v>
      </c>
      <c r="O636" s="51">
        <v>0</v>
      </c>
      <c r="P636" s="51">
        <v>0</v>
      </c>
      <c r="Q636" s="51">
        <v>0</v>
      </c>
      <c r="R636" s="52">
        <v>0</v>
      </c>
      <c r="S636" s="53">
        <f t="shared" si="297"/>
        <v>3.6340203762908625</v>
      </c>
    </row>
    <row r="637" spans="1:45" ht="15">
      <c r="A637" s="9" t="s">
        <v>55</v>
      </c>
      <c r="B637" s="45">
        <v>0</v>
      </c>
      <c r="C637" s="45">
        <v>9.6582190249452179E-2</v>
      </c>
      <c r="D637" s="45">
        <v>0</v>
      </c>
      <c r="E637" s="45">
        <v>4.6876804177892888</v>
      </c>
      <c r="F637" s="45">
        <v>185.1295298091581</v>
      </c>
      <c r="G637" s="45">
        <v>0</v>
      </c>
      <c r="H637" s="54">
        <v>0</v>
      </c>
      <c r="I637" s="44">
        <f t="shared" si="296"/>
        <v>189.91379241719685</v>
      </c>
      <c r="J637" s="5"/>
      <c r="K637" s="21" t="s">
        <v>55</v>
      </c>
      <c r="L637" s="45">
        <v>0</v>
      </c>
      <c r="M637" s="45">
        <v>9.6582190249452179E-2</v>
      </c>
      <c r="N637" s="45">
        <v>0</v>
      </c>
      <c r="O637" s="45">
        <v>4.6876804177892888</v>
      </c>
      <c r="P637" s="45">
        <v>185.1295298091581</v>
      </c>
      <c r="Q637" s="45">
        <v>0</v>
      </c>
      <c r="R637" s="46">
        <v>0</v>
      </c>
      <c r="S637" s="47">
        <f t="shared" si="297"/>
        <v>189.91379241719685</v>
      </c>
    </row>
    <row r="638" spans="1:45" ht="15">
      <c r="A638" s="8" t="s">
        <v>12</v>
      </c>
      <c r="B638" s="48">
        <v>0</v>
      </c>
      <c r="C638" s="48">
        <v>0</v>
      </c>
      <c r="D638" s="48">
        <v>0</v>
      </c>
      <c r="E638" s="48">
        <v>7.8821117816756523</v>
      </c>
      <c r="F638" s="48">
        <v>0</v>
      </c>
      <c r="G638" s="48">
        <v>0</v>
      </c>
      <c r="H638" s="49">
        <v>0</v>
      </c>
      <c r="I638" s="50">
        <f t="shared" si="296"/>
        <v>7.8821117816756523</v>
      </c>
      <c r="J638" s="5"/>
      <c r="K638" s="20" t="s">
        <v>12</v>
      </c>
      <c r="L638" s="51">
        <v>0</v>
      </c>
      <c r="M638" s="51">
        <v>0</v>
      </c>
      <c r="N638" s="51">
        <v>0</v>
      </c>
      <c r="O638" s="51">
        <v>7.8821117816756523</v>
      </c>
      <c r="P638" s="51">
        <v>0</v>
      </c>
      <c r="Q638" s="51">
        <v>0</v>
      </c>
      <c r="R638" s="52">
        <v>0</v>
      </c>
      <c r="S638" s="53">
        <f t="shared" si="297"/>
        <v>7.8821117816756523</v>
      </c>
    </row>
    <row r="639" spans="1:45" ht="15">
      <c r="A639" s="9" t="s">
        <v>56</v>
      </c>
      <c r="B639" s="45">
        <v>0</v>
      </c>
      <c r="C639" s="45">
        <v>0</v>
      </c>
      <c r="D639" s="45">
        <v>0</v>
      </c>
      <c r="E639" s="45">
        <v>0</v>
      </c>
      <c r="F639" s="45">
        <v>0</v>
      </c>
      <c r="G639" s="45">
        <v>0</v>
      </c>
      <c r="H639" s="54">
        <v>0</v>
      </c>
      <c r="I639" s="44">
        <f t="shared" si="296"/>
        <v>0</v>
      </c>
      <c r="J639" s="5"/>
      <c r="K639" s="21" t="s">
        <v>56</v>
      </c>
      <c r="L639" s="45">
        <v>0</v>
      </c>
      <c r="M639" s="45">
        <v>0</v>
      </c>
      <c r="N639" s="45">
        <v>0</v>
      </c>
      <c r="O639" s="45">
        <v>0</v>
      </c>
      <c r="P639" s="45">
        <v>0</v>
      </c>
      <c r="Q639" s="45">
        <v>0</v>
      </c>
      <c r="R639" s="46">
        <v>0</v>
      </c>
      <c r="S639" s="47">
        <f t="shared" si="297"/>
        <v>0</v>
      </c>
    </row>
    <row r="640" spans="1:45" ht="15">
      <c r="A640" s="8" t="s">
        <v>17</v>
      </c>
      <c r="B640" s="48">
        <v>8.142749379747233</v>
      </c>
      <c r="C640" s="48">
        <v>0</v>
      </c>
      <c r="D640" s="48">
        <v>3.9420937243934841E-2</v>
      </c>
      <c r="E640" s="48">
        <v>0.23986509839697631</v>
      </c>
      <c r="F640" s="48">
        <v>0</v>
      </c>
      <c r="G640" s="48">
        <v>0</v>
      </c>
      <c r="H640" s="49">
        <v>0</v>
      </c>
      <c r="I640" s="50">
        <f t="shared" si="296"/>
        <v>8.4220354153881445</v>
      </c>
      <c r="J640" s="5"/>
      <c r="K640" s="20" t="s">
        <v>17</v>
      </c>
      <c r="L640" s="51">
        <v>8.142749379747233</v>
      </c>
      <c r="M640" s="51">
        <v>0</v>
      </c>
      <c r="N640" s="51">
        <v>3.9420937243934841E-2</v>
      </c>
      <c r="O640" s="51">
        <v>0.23986509839697631</v>
      </c>
      <c r="P640" s="51">
        <v>0</v>
      </c>
      <c r="Q640" s="51">
        <v>0</v>
      </c>
      <c r="R640" s="52">
        <v>0</v>
      </c>
      <c r="S640" s="53">
        <f t="shared" si="297"/>
        <v>8.4220354153881445</v>
      </c>
    </row>
    <row r="641" spans="1:37" ht="15">
      <c r="A641" s="9" t="s">
        <v>141</v>
      </c>
      <c r="B641" s="45">
        <v>29.582440183497432</v>
      </c>
      <c r="C641" s="45">
        <v>0</v>
      </c>
      <c r="D641" s="45">
        <v>7.645769127636604</v>
      </c>
      <c r="E641" s="45">
        <v>0</v>
      </c>
      <c r="F641" s="45">
        <v>0</v>
      </c>
      <c r="G641" s="45">
        <v>0</v>
      </c>
      <c r="H641" s="54">
        <v>0</v>
      </c>
      <c r="I641" s="44">
        <f t="shared" si="296"/>
        <v>37.228209311134037</v>
      </c>
      <c r="J641" s="5"/>
      <c r="K641" s="21" t="s">
        <v>141</v>
      </c>
      <c r="L641" s="45">
        <v>29.582440183497432</v>
      </c>
      <c r="M641" s="45">
        <v>0</v>
      </c>
      <c r="N641" s="45">
        <v>7.645769127636604</v>
      </c>
      <c r="O641" s="45">
        <v>0</v>
      </c>
      <c r="P641" s="45">
        <v>0</v>
      </c>
      <c r="Q641" s="45">
        <v>0</v>
      </c>
      <c r="R641" s="46">
        <v>0</v>
      </c>
      <c r="S641" s="47">
        <f t="shared" si="297"/>
        <v>37.228209311134037</v>
      </c>
    </row>
    <row r="642" spans="1:37" ht="15">
      <c r="A642" s="8" t="s">
        <v>25</v>
      </c>
      <c r="B642" s="48">
        <v>32.786328597323163</v>
      </c>
      <c r="C642" s="48">
        <v>4.2600046166662478E-2</v>
      </c>
      <c r="D642" s="48">
        <v>0.67816229650760551</v>
      </c>
      <c r="E642" s="48">
        <v>54.480611862918686</v>
      </c>
      <c r="F642" s="48">
        <v>0</v>
      </c>
      <c r="G642" s="48">
        <v>18.371965739697242</v>
      </c>
      <c r="H642" s="49">
        <v>0.25775851722045678</v>
      </c>
      <c r="I642" s="50">
        <f t="shared" si="296"/>
        <v>106.61742705983382</v>
      </c>
      <c r="J642" s="5"/>
      <c r="K642" s="20" t="s">
        <v>25</v>
      </c>
      <c r="L642" s="51">
        <v>32.786328597323163</v>
      </c>
      <c r="M642" s="51">
        <v>4.2600046166662478E-2</v>
      </c>
      <c r="N642" s="51">
        <v>0.67816229650760551</v>
      </c>
      <c r="O642" s="51">
        <v>54.480611862918686</v>
      </c>
      <c r="P642" s="51">
        <v>0</v>
      </c>
      <c r="Q642" s="51">
        <v>18.371965739697242</v>
      </c>
      <c r="R642" s="52">
        <v>0.25775851722045678</v>
      </c>
      <c r="S642" s="53">
        <f t="shared" si="297"/>
        <v>106.61742705983382</v>
      </c>
    </row>
    <row r="643" spans="1:37" ht="15">
      <c r="A643" s="9" t="s">
        <v>24</v>
      </c>
      <c r="B643" s="45">
        <v>4.6898703074806001</v>
      </c>
      <c r="C643" s="45">
        <v>0</v>
      </c>
      <c r="D643" s="45">
        <v>0</v>
      </c>
      <c r="E643" s="45">
        <v>0</v>
      </c>
      <c r="F643" s="45">
        <v>0</v>
      </c>
      <c r="G643" s="45">
        <v>0</v>
      </c>
      <c r="H643" s="54">
        <v>0</v>
      </c>
      <c r="I643" s="44">
        <f t="shared" si="296"/>
        <v>4.6898703074806001</v>
      </c>
      <c r="J643" s="5"/>
      <c r="K643" s="21" t="s">
        <v>24</v>
      </c>
      <c r="L643" s="45">
        <v>4.6898703074806001</v>
      </c>
      <c r="M643" s="45">
        <v>0</v>
      </c>
      <c r="N643" s="45">
        <v>0</v>
      </c>
      <c r="O643" s="45">
        <v>0</v>
      </c>
      <c r="P643" s="45">
        <v>0</v>
      </c>
      <c r="Q643" s="45">
        <v>0</v>
      </c>
      <c r="R643" s="46">
        <v>0</v>
      </c>
      <c r="S643" s="47">
        <f t="shared" si="297"/>
        <v>4.6898703074806001</v>
      </c>
    </row>
    <row r="644" spans="1:37" ht="15">
      <c r="A644" s="8" t="s">
        <v>57</v>
      </c>
      <c r="B644" s="48">
        <v>92.028138413505943</v>
      </c>
      <c r="C644" s="48">
        <v>4.1685623292698724</v>
      </c>
      <c r="D644" s="48">
        <v>52.401521142246999</v>
      </c>
      <c r="E644" s="48">
        <v>0</v>
      </c>
      <c r="F644" s="48">
        <v>0</v>
      </c>
      <c r="G644" s="48">
        <v>0</v>
      </c>
      <c r="H644" s="49">
        <v>0</v>
      </c>
      <c r="I644" s="50">
        <f t="shared" si="296"/>
        <v>148.59822188502281</v>
      </c>
      <c r="J644" s="5"/>
      <c r="K644" s="20" t="s">
        <v>57</v>
      </c>
      <c r="L644" s="51">
        <v>92.028138413505943</v>
      </c>
      <c r="M644" s="51">
        <v>4.1685623292698724</v>
      </c>
      <c r="N644" s="51">
        <v>52.401521142246999</v>
      </c>
      <c r="O644" s="51">
        <v>0</v>
      </c>
      <c r="P644" s="51">
        <v>0</v>
      </c>
      <c r="Q644" s="51">
        <v>0</v>
      </c>
      <c r="R644" s="52">
        <v>0</v>
      </c>
      <c r="S644" s="53">
        <f t="shared" si="297"/>
        <v>148.59822188502281</v>
      </c>
    </row>
    <row r="645" spans="1:37" ht="15">
      <c r="A645" s="9" t="s">
        <v>22</v>
      </c>
      <c r="B645" s="45">
        <v>12.551814440581065</v>
      </c>
      <c r="C645" s="45">
        <v>0</v>
      </c>
      <c r="D645" s="45">
        <v>3.7744355960733462</v>
      </c>
      <c r="E645" s="45">
        <v>2.5511218718519992E-2</v>
      </c>
      <c r="F645" s="45">
        <v>3.57282158393188</v>
      </c>
      <c r="G645" s="45">
        <v>0</v>
      </c>
      <c r="H645" s="54">
        <v>0</v>
      </c>
      <c r="I645" s="44">
        <f t="shared" si="296"/>
        <v>19.924582839304811</v>
      </c>
      <c r="J645" s="5"/>
      <c r="K645" s="21" t="s">
        <v>22</v>
      </c>
      <c r="L645" s="45">
        <v>12.551814440581065</v>
      </c>
      <c r="M645" s="45">
        <v>0</v>
      </c>
      <c r="N645" s="45">
        <v>3.7744355960733462</v>
      </c>
      <c r="O645" s="45">
        <v>2.5511218718519992E-2</v>
      </c>
      <c r="P645" s="45">
        <v>3.57282158393188</v>
      </c>
      <c r="Q645" s="45">
        <v>0</v>
      </c>
      <c r="R645" s="46">
        <v>0</v>
      </c>
      <c r="S645" s="47">
        <f t="shared" si="297"/>
        <v>19.924582839304811</v>
      </c>
    </row>
    <row r="646" spans="1:37" ht="15">
      <c r="A646" s="8" t="s">
        <v>21</v>
      </c>
      <c r="B646" s="48">
        <v>0</v>
      </c>
      <c r="C646" s="48">
        <v>0</v>
      </c>
      <c r="D646" s="48">
        <v>0</v>
      </c>
      <c r="E646" s="48">
        <v>0</v>
      </c>
      <c r="F646" s="48">
        <v>0</v>
      </c>
      <c r="G646" s="48">
        <v>0</v>
      </c>
      <c r="H646" s="49">
        <v>0</v>
      </c>
      <c r="I646" s="50">
        <f t="shared" si="296"/>
        <v>0</v>
      </c>
      <c r="J646" s="5"/>
      <c r="K646" s="20" t="s">
        <v>21</v>
      </c>
      <c r="L646" s="51">
        <v>0</v>
      </c>
      <c r="M646" s="51">
        <v>0</v>
      </c>
      <c r="N646" s="51">
        <v>0</v>
      </c>
      <c r="O646" s="51">
        <v>0</v>
      </c>
      <c r="P646" s="51">
        <v>0</v>
      </c>
      <c r="Q646" s="51">
        <v>0</v>
      </c>
      <c r="R646" s="52">
        <v>0</v>
      </c>
      <c r="S646" s="53">
        <f t="shared" si="297"/>
        <v>0</v>
      </c>
    </row>
    <row r="647" spans="1:37" ht="15">
      <c r="A647" s="10" t="s">
        <v>61</v>
      </c>
      <c r="B647" s="45">
        <v>3.9660571260035704</v>
      </c>
      <c r="C647" s="45">
        <v>0</v>
      </c>
      <c r="D647" s="45">
        <v>0</v>
      </c>
      <c r="E647" s="45">
        <v>0</v>
      </c>
      <c r="F647" s="45">
        <v>0</v>
      </c>
      <c r="G647" s="45">
        <v>0</v>
      </c>
      <c r="H647" s="54">
        <v>0</v>
      </c>
      <c r="I647" s="44">
        <f t="shared" si="296"/>
        <v>3.9660571260035704</v>
      </c>
      <c r="J647" s="5"/>
      <c r="K647" s="22" t="s">
        <v>61</v>
      </c>
      <c r="L647" s="45">
        <v>3.9660571260035704</v>
      </c>
      <c r="M647" s="45">
        <v>0</v>
      </c>
      <c r="N647" s="45">
        <v>0</v>
      </c>
      <c r="O647" s="45">
        <v>0</v>
      </c>
      <c r="P647" s="45">
        <v>0</v>
      </c>
      <c r="Q647" s="45">
        <v>0</v>
      </c>
      <c r="R647" s="46">
        <v>0</v>
      </c>
      <c r="S647" s="47">
        <f t="shared" si="297"/>
        <v>3.9660571260035704</v>
      </c>
    </row>
    <row r="648" spans="1:37">
      <c r="A648" s="11" t="s">
        <v>23</v>
      </c>
      <c r="B648" s="55">
        <v>3.9660571260035704</v>
      </c>
      <c r="C648" s="55">
        <v>0</v>
      </c>
      <c r="D648" s="55">
        <v>0</v>
      </c>
      <c r="E648" s="55">
        <v>0</v>
      </c>
      <c r="F648" s="55">
        <v>0</v>
      </c>
      <c r="G648" s="55">
        <v>0</v>
      </c>
      <c r="H648" s="56">
        <v>0</v>
      </c>
      <c r="I648" s="57">
        <f t="shared" si="296"/>
        <v>3.9660571260035704</v>
      </c>
      <c r="J648" s="5"/>
      <c r="K648" s="23" t="s">
        <v>23</v>
      </c>
      <c r="L648" s="58">
        <v>3.9660571260035704</v>
      </c>
      <c r="M648" s="58">
        <v>0</v>
      </c>
      <c r="N648" s="58">
        <v>0</v>
      </c>
      <c r="O648" s="58">
        <v>0</v>
      </c>
      <c r="P648" s="58">
        <v>0</v>
      </c>
      <c r="Q648" s="58">
        <v>0</v>
      </c>
      <c r="R648" s="59">
        <v>0</v>
      </c>
      <c r="S648" s="60">
        <f t="shared" si="297"/>
        <v>3.9660571260035704</v>
      </c>
    </row>
    <row r="649" spans="1:37">
      <c r="A649" s="12" t="s">
        <v>19</v>
      </c>
      <c r="B649" s="61">
        <v>0</v>
      </c>
      <c r="C649" s="61">
        <v>0</v>
      </c>
      <c r="D649" s="61">
        <v>0</v>
      </c>
      <c r="E649" s="61">
        <v>0</v>
      </c>
      <c r="F649" s="61">
        <v>0</v>
      </c>
      <c r="G649" s="61">
        <v>0</v>
      </c>
      <c r="H649" s="62">
        <v>0</v>
      </c>
      <c r="I649" s="63">
        <f t="shared" si="296"/>
        <v>0</v>
      </c>
      <c r="J649" s="5"/>
      <c r="K649" s="24" t="s">
        <v>19</v>
      </c>
      <c r="L649" s="61">
        <v>0</v>
      </c>
      <c r="M649" s="61">
        <v>0</v>
      </c>
      <c r="N649" s="61">
        <v>0</v>
      </c>
      <c r="O649" s="61">
        <v>0</v>
      </c>
      <c r="P649" s="61">
        <v>0</v>
      </c>
      <c r="Q649" s="61">
        <v>0</v>
      </c>
      <c r="R649" s="64">
        <v>0</v>
      </c>
      <c r="S649" s="65">
        <f t="shared" si="297"/>
        <v>0</v>
      </c>
    </row>
    <row r="650" spans="1:37">
      <c r="A650" s="11" t="s">
        <v>20</v>
      </c>
      <c r="B650" s="55">
        <v>0</v>
      </c>
      <c r="C650" s="55">
        <v>0</v>
      </c>
      <c r="D650" s="55">
        <v>0</v>
      </c>
      <c r="E650" s="55">
        <v>0</v>
      </c>
      <c r="F650" s="55">
        <v>0</v>
      </c>
      <c r="G650" s="55">
        <v>0</v>
      </c>
      <c r="H650" s="56">
        <v>0</v>
      </c>
      <c r="I650" s="57">
        <f t="shared" si="296"/>
        <v>0</v>
      </c>
      <c r="J650" s="5"/>
      <c r="K650" s="23" t="s">
        <v>20</v>
      </c>
      <c r="L650" s="58">
        <v>0</v>
      </c>
      <c r="M650" s="58">
        <v>0</v>
      </c>
      <c r="N650" s="58">
        <v>0</v>
      </c>
      <c r="O650" s="58">
        <v>0</v>
      </c>
      <c r="P650" s="58">
        <v>0</v>
      </c>
      <c r="Q650" s="58">
        <v>0</v>
      </c>
      <c r="R650" s="59">
        <v>0</v>
      </c>
      <c r="S650" s="60">
        <f t="shared" si="297"/>
        <v>0</v>
      </c>
    </row>
    <row r="651" spans="1:37" ht="15" thickBot="1">
      <c r="A651" s="13" t="s">
        <v>11</v>
      </c>
      <c r="B651" s="66">
        <v>0</v>
      </c>
      <c r="C651" s="66">
        <v>0</v>
      </c>
      <c r="D651" s="66">
        <v>0</v>
      </c>
      <c r="E651" s="66">
        <v>0</v>
      </c>
      <c r="F651" s="66">
        <v>0</v>
      </c>
      <c r="G651" s="66">
        <v>0</v>
      </c>
      <c r="H651" s="67">
        <v>0</v>
      </c>
      <c r="I651" s="68">
        <f t="shared" si="296"/>
        <v>0</v>
      </c>
      <c r="J651" s="5"/>
      <c r="K651" s="25" t="s">
        <v>11</v>
      </c>
      <c r="L651" s="66">
        <v>0</v>
      </c>
      <c r="M651" s="66">
        <v>0</v>
      </c>
      <c r="N651" s="66">
        <v>0</v>
      </c>
      <c r="O651" s="66">
        <v>0</v>
      </c>
      <c r="P651" s="66">
        <v>0</v>
      </c>
      <c r="Q651" s="66">
        <v>0</v>
      </c>
      <c r="R651" s="69">
        <v>0</v>
      </c>
      <c r="S651" s="70">
        <f t="shared" si="297"/>
        <v>0</v>
      </c>
    </row>
    <row r="652" spans="1:37" ht="15">
      <c r="A652" s="14" t="s">
        <v>26</v>
      </c>
      <c r="B652" s="71">
        <f>SUM(B631:B647)</f>
        <v>257.49393747497925</v>
      </c>
      <c r="C652" s="71">
        <f t="shared" ref="C652:I652" si="298">SUM(C631:C647)</f>
        <v>4.6842862904503306</v>
      </c>
      <c r="D652" s="71">
        <f t="shared" si="298"/>
        <v>70.066226489334383</v>
      </c>
      <c r="E652" s="71">
        <f t="shared" si="298"/>
        <v>67.315780379499131</v>
      </c>
      <c r="F652" s="71">
        <f t="shared" si="298"/>
        <v>188.70235139308997</v>
      </c>
      <c r="G652" s="71">
        <f t="shared" si="298"/>
        <v>18.371965739697242</v>
      </c>
      <c r="H652" s="72">
        <f t="shared" si="298"/>
        <v>0.25775851722045678</v>
      </c>
      <c r="I652" s="44">
        <f t="shared" si="298"/>
        <v>606.89230628427072</v>
      </c>
      <c r="J652" s="5"/>
      <c r="K652" s="26" t="s">
        <v>26</v>
      </c>
      <c r="L652" s="71">
        <f>SUM(L631:L647)</f>
        <v>257.49393747497925</v>
      </c>
      <c r="M652" s="71">
        <f t="shared" ref="M652:S652" si="299">SUM(M631:M647)</f>
        <v>4.6842862904503306</v>
      </c>
      <c r="N652" s="71">
        <f t="shared" si="299"/>
        <v>70.066226489334383</v>
      </c>
      <c r="O652" s="71">
        <f t="shared" si="299"/>
        <v>67.315780379499131</v>
      </c>
      <c r="P652" s="71">
        <f t="shared" si="299"/>
        <v>188.70235139308997</v>
      </c>
      <c r="Q652" s="71">
        <f t="shared" si="299"/>
        <v>18.371965739697242</v>
      </c>
      <c r="R652" s="72">
        <f t="shared" si="299"/>
        <v>0.25775851722045678</v>
      </c>
      <c r="S652" s="73">
        <f t="shared" si="299"/>
        <v>606.89230628427072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</row>
    <row r="653" spans="1:37" s="2" customFormat="1" ht="15" thickBot="1">
      <c r="A653" s="17" t="s">
        <v>100</v>
      </c>
      <c r="B653" s="100">
        <f>IF($I652=0,"-",B652/$I652)</f>
        <v>0.42428275133606336</v>
      </c>
      <c r="C653" s="100">
        <f t="shared" ref="C653:H653" si="300">IF($I652=0,"-",C652/$I652)</f>
        <v>7.7184802673313062E-3</v>
      </c>
      <c r="D653" s="100">
        <f t="shared" si="300"/>
        <v>0.11545083989994609</v>
      </c>
      <c r="E653" s="100">
        <f t="shared" si="300"/>
        <v>0.11091882312966439</v>
      </c>
      <c r="F653" s="100">
        <f t="shared" si="300"/>
        <v>0.31093218589049149</v>
      </c>
      <c r="G653" s="100">
        <f t="shared" si="300"/>
        <v>3.0272200766855235E-2</v>
      </c>
      <c r="H653" s="101">
        <f t="shared" si="300"/>
        <v>4.2471870964816893E-4</v>
      </c>
      <c r="I653" s="102">
        <f>SUM(B653:H653)</f>
        <v>1</v>
      </c>
      <c r="K653" s="27" t="s">
        <v>100</v>
      </c>
      <c r="L653" s="76">
        <f>IF($S652=0,"-",L652/$S652)</f>
        <v>0.42428275133606336</v>
      </c>
      <c r="M653" s="76">
        <f t="shared" ref="M653:R653" si="301">IF($S652=0,"-",M652/$S652)</f>
        <v>7.7184802673313062E-3</v>
      </c>
      <c r="N653" s="76">
        <f t="shared" si="301"/>
        <v>0.11545083989994609</v>
      </c>
      <c r="O653" s="76">
        <f t="shared" si="301"/>
        <v>0.11091882312966439</v>
      </c>
      <c r="P653" s="76">
        <f t="shared" si="301"/>
        <v>0.31093218589049149</v>
      </c>
      <c r="Q653" s="76">
        <f t="shared" si="301"/>
        <v>3.0272200766855235E-2</v>
      </c>
      <c r="R653" s="77">
        <f t="shared" si="301"/>
        <v>4.2471870964816893E-4</v>
      </c>
      <c r="S653" s="78">
        <f>SUM(L653:R653)</f>
        <v>1</v>
      </c>
      <c r="U653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41"/>
      <c r="AJ653"/>
      <c r="AK653"/>
    </row>
    <row r="654" spans="1:37">
      <c r="A654" s="16"/>
      <c r="B654" s="16"/>
      <c r="C654" s="16"/>
      <c r="D654" s="16"/>
      <c r="E654" s="16"/>
      <c r="F654" s="16"/>
      <c r="G654" s="16"/>
      <c r="H654" s="16"/>
      <c r="I654" s="16"/>
      <c r="K654" s="16"/>
      <c r="L654" s="16"/>
      <c r="M654" s="16"/>
      <c r="N654" s="16"/>
      <c r="O654" s="16"/>
      <c r="P654" s="16"/>
      <c r="Q654" s="16"/>
      <c r="R654" s="16"/>
      <c r="S654" s="16"/>
    </row>
  </sheetData>
  <mergeCells count="173">
    <mergeCell ref="V604:AF604"/>
    <mergeCell ref="F605:F625"/>
    <mergeCell ref="B553:E573"/>
    <mergeCell ref="G553:H573"/>
    <mergeCell ref="L553:O573"/>
    <mergeCell ref="Q553:R573"/>
    <mergeCell ref="F579:F599"/>
    <mergeCell ref="G501:H521"/>
    <mergeCell ref="L501:O521"/>
    <mergeCell ref="Q501:R521"/>
    <mergeCell ref="B527:E547"/>
    <mergeCell ref="G527:H547"/>
    <mergeCell ref="L527:O547"/>
    <mergeCell ref="Q527:R547"/>
    <mergeCell ref="K551:K552"/>
    <mergeCell ref="Q449:R469"/>
    <mergeCell ref="B475:E495"/>
    <mergeCell ref="G475:H495"/>
    <mergeCell ref="L475:O495"/>
    <mergeCell ref="Q475:R495"/>
    <mergeCell ref="F345:F365"/>
    <mergeCell ref="F371:F391"/>
    <mergeCell ref="F397:F417"/>
    <mergeCell ref="F423:F443"/>
    <mergeCell ref="B449:E469"/>
    <mergeCell ref="L474:S474"/>
    <mergeCell ref="B370:I370"/>
    <mergeCell ref="L370:S370"/>
    <mergeCell ref="L318:S318"/>
    <mergeCell ref="U421:U422"/>
    <mergeCell ref="U603:U604"/>
    <mergeCell ref="F33:F53"/>
    <mergeCell ref="B59:E79"/>
    <mergeCell ref="G59:H79"/>
    <mergeCell ref="L59:O79"/>
    <mergeCell ref="Q59:R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U291:U292"/>
    <mergeCell ref="U317:U318"/>
    <mergeCell ref="U343:U344"/>
    <mergeCell ref="K473:K474"/>
    <mergeCell ref="K499:K500"/>
    <mergeCell ref="K525:K526"/>
    <mergeCell ref="L449:O469"/>
    <mergeCell ref="A577:A578"/>
    <mergeCell ref="A603:A604"/>
    <mergeCell ref="A187:A188"/>
    <mergeCell ref="A213:A214"/>
    <mergeCell ref="A239:A240"/>
    <mergeCell ref="A265:A266"/>
    <mergeCell ref="A291:A292"/>
    <mergeCell ref="B240:I240"/>
    <mergeCell ref="B604:I604"/>
    <mergeCell ref="B474:I474"/>
    <mergeCell ref="G449:H469"/>
    <mergeCell ref="B318:I318"/>
    <mergeCell ref="A629:A630"/>
    <mergeCell ref="K5:K6"/>
    <mergeCell ref="K31:K32"/>
    <mergeCell ref="K57:K58"/>
    <mergeCell ref="K83:K84"/>
    <mergeCell ref="K109:K110"/>
    <mergeCell ref="K135:K136"/>
    <mergeCell ref="K161:K162"/>
    <mergeCell ref="K187:K188"/>
    <mergeCell ref="K213:K214"/>
    <mergeCell ref="K239:K240"/>
    <mergeCell ref="K265:K266"/>
    <mergeCell ref="K291:K292"/>
    <mergeCell ref="K317:K318"/>
    <mergeCell ref="A447:A448"/>
    <mergeCell ref="A473:A474"/>
    <mergeCell ref="A499:A500"/>
    <mergeCell ref="A525:A526"/>
    <mergeCell ref="A551:A552"/>
    <mergeCell ref="A317:A318"/>
    <mergeCell ref="A343:A344"/>
    <mergeCell ref="A369:A370"/>
    <mergeCell ref="A395:A396"/>
    <mergeCell ref="A421:A422"/>
    <mergeCell ref="A57:A58"/>
    <mergeCell ref="A83:A84"/>
    <mergeCell ref="A109:A110"/>
    <mergeCell ref="A135:A136"/>
    <mergeCell ref="A161:A162"/>
    <mergeCell ref="A1:I3"/>
    <mergeCell ref="K1:S3"/>
    <mergeCell ref="U1:AI3"/>
    <mergeCell ref="A5:A6"/>
    <mergeCell ref="A31:A32"/>
    <mergeCell ref="U31:U32"/>
    <mergeCell ref="B6:I6"/>
    <mergeCell ref="L6:S6"/>
    <mergeCell ref="L32:S32"/>
    <mergeCell ref="U109:U110"/>
    <mergeCell ref="U135:U136"/>
    <mergeCell ref="U161:U162"/>
    <mergeCell ref="V240:AI240"/>
    <mergeCell ref="B266:I266"/>
    <mergeCell ref="L266:S266"/>
    <mergeCell ref="V266:AI266"/>
    <mergeCell ref="U239:U240"/>
    <mergeCell ref="U265:U266"/>
    <mergeCell ref="L188:S188"/>
    <mergeCell ref="V188:AI188"/>
    <mergeCell ref="B214:I214"/>
    <mergeCell ref="L214:S214"/>
    <mergeCell ref="V214:AI214"/>
    <mergeCell ref="U187:U188"/>
    <mergeCell ref="U213:U214"/>
    <mergeCell ref="L240:S240"/>
    <mergeCell ref="B630:I630"/>
    <mergeCell ref="L630:S630"/>
    <mergeCell ref="B500:I500"/>
    <mergeCell ref="L500:S500"/>
    <mergeCell ref="B526:I526"/>
    <mergeCell ref="L526:S526"/>
    <mergeCell ref="B552:I552"/>
    <mergeCell ref="L552:S552"/>
    <mergeCell ref="B578:I578"/>
    <mergeCell ref="L578:S578"/>
    <mergeCell ref="K577:K578"/>
    <mergeCell ref="K603:K604"/>
    <mergeCell ref="K629:K630"/>
    <mergeCell ref="B501:E521"/>
    <mergeCell ref="L604:S604"/>
    <mergeCell ref="V370:AI370"/>
    <mergeCell ref="B396:I396"/>
    <mergeCell ref="L396:S396"/>
    <mergeCell ref="V396:AI396"/>
    <mergeCell ref="B422:I422"/>
    <mergeCell ref="L422:S422"/>
    <mergeCell ref="V422:AI422"/>
    <mergeCell ref="B448:I448"/>
    <mergeCell ref="L448:S448"/>
    <mergeCell ref="K369:K370"/>
    <mergeCell ref="K395:K396"/>
    <mergeCell ref="K421:K422"/>
    <mergeCell ref="K447:K448"/>
    <mergeCell ref="U369:U370"/>
    <mergeCell ref="U395:U396"/>
    <mergeCell ref="V318:AI318"/>
    <mergeCell ref="B344:I344"/>
    <mergeCell ref="L344:S344"/>
    <mergeCell ref="V344:AI344"/>
    <mergeCell ref="K343:K344"/>
    <mergeCell ref="V32:AI32"/>
    <mergeCell ref="B58:I58"/>
    <mergeCell ref="L58:S58"/>
    <mergeCell ref="B292:I292"/>
    <mergeCell ref="L292:S292"/>
    <mergeCell ref="V292:AI292"/>
    <mergeCell ref="B110:I110"/>
    <mergeCell ref="L110:S110"/>
    <mergeCell ref="V110:AI110"/>
    <mergeCell ref="B136:I136"/>
    <mergeCell ref="L136:S136"/>
    <mergeCell ref="V136:AI136"/>
    <mergeCell ref="B162:I162"/>
    <mergeCell ref="L162:S162"/>
    <mergeCell ref="V162:AI162"/>
    <mergeCell ref="B188:I188"/>
    <mergeCell ref="B84:I84"/>
    <mergeCell ref="L84:S84"/>
    <mergeCell ref="B32:I32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00"/>
  </sheetPr>
  <dimension ref="A1:U654"/>
  <sheetViews>
    <sheetView zoomScale="60" zoomScaleNormal="60" workbookViewId="0">
      <pane xSplit="1" ySplit="5" topLeftCell="B81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11" defaultRowHeight="14.25"/>
  <cols>
    <col min="1" max="1" width="42.625" customWidth="1"/>
    <col min="2" max="9" width="16.625" style="5" customWidth="1"/>
    <col min="10" max="10" width="15" customWidth="1"/>
    <col min="11" max="16384" width="11" style="6"/>
  </cols>
  <sheetData>
    <row r="1" spans="1:21" ht="15" customHeight="1" thickTop="1">
      <c r="A1" s="402" t="s">
        <v>92</v>
      </c>
      <c r="B1" s="403"/>
      <c r="C1" s="403"/>
      <c r="D1" s="403"/>
      <c r="E1" s="403"/>
      <c r="F1" s="403"/>
      <c r="G1" s="403"/>
      <c r="H1" s="403"/>
      <c r="I1" s="404"/>
      <c r="U1" s="6" t="s">
        <v>93</v>
      </c>
    </row>
    <row r="2" spans="1:21" ht="14.25" customHeight="1">
      <c r="A2" s="405"/>
      <c r="B2" s="406"/>
      <c r="C2" s="406"/>
      <c r="D2" s="406"/>
      <c r="E2" s="406"/>
      <c r="F2" s="406"/>
      <c r="G2" s="406"/>
      <c r="H2" s="406"/>
      <c r="I2" s="407"/>
    </row>
    <row r="3" spans="1:21" ht="33.75" customHeight="1" thickBot="1">
      <c r="A3" s="408"/>
      <c r="B3" s="409"/>
      <c r="C3" s="409"/>
      <c r="D3" s="409"/>
      <c r="E3" s="409"/>
      <c r="F3" s="409"/>
      <c r="G3" s="409"/>
      <c r="H3" s="409"/>
      <c r="I3" s="410"/>
    </row>
    <row r="4" spans="1:21" ht="15" customHeight="1" thickTop="1" thickBot="1">
      <c r="A4" s="3"/>
      <c r="B4" s="3"/>
      <c r="C4" s="3"/>
      <c r="D4" s="3"/>
      <c r="E4" s="3"/>
      <c r="F4" s="3"/>
      <c r="G4" s="3"/>
      <c r="H4" s="3"/>
      <c r="I4" s="3"/>
    </row>
    <row r="5" spans="1:21" ht="28.5">
      <c r="A5" s="429" t="s">
        <v>101</v>
      </c>
      <c r="B5" s="37" t="s">
        <v>0</v>
      </c>
      <c r="C5" s="37" t="s">
        <v>1</v>
      </c>
      <c r="D5" s="37" t="s">
        <v>2</v>
      </c>
      <c r="E5" s="37" t="s">
        <v>3</v>
      </c>
      <c r="F5" s="37" t="s">
        <v>27</v>
      </c>
      <c r="G5" s="37" t="s">
        <v>4</v>
      </c>
      <c r="H5" s="37" t="s">
        <v>5</v>
      </c>
      <c r="I5" s="38" t="s">
        <v>6</v>
      </c>
      <c r="L5" s="124"/>
    </row>
    <row r="6" spans="1:21" ht="15" customHeight="1">
      <c r="A6" s="430" t="s">
        <v>99</v>
      </c>
      <c r="B6" s="372" t="s">
        <v>107</v>
      </c>
      <c r="C6" s="373"/>
      <c r="D6" s="373"/>
      <c r="E6" s="373"/>
      <c r="F6" s="373"/>
      <c r="G6" s="373"/>
      <c r="H6" s="373"/>
      <c r="I6" s="374"/>
    </row>
    <row r="7" spans="1:21" ht="15">
      <c r="A7" s="7" t="s">
        <v>7</v>
      </c>
      <c r="B7" s="42">
        <f>B33+B85</f>
        <v>59.426981546119372</v>
      </c>
      <c r="C7" s="42">
        <f t="shared" ref="C7:E7" si="0">C33+C85</f>
        <v>0</v>
      </c>
      <c r="D7" s="42">
        <f t="shared" si="0"/>
        <v>5.9178891000444382</v>
      </c>
      <c r="E7" s="42">
        <f t="shared" si="0"/>
        <v>0</v>
      </c>
      <c r="F7" s="42">
        <f>F59+F85</f>
        <v>1.3737885309466288E-2</v>
      </c>
      <c r="G7" s="42">
        <f t="shared" ref="G7:H7" si="1">G33+G85</f>
        <v>0</v>
      </c>
      <c r="H7" s="42">
        <f t="shared" si="1"/>
        <v>0</v>
      </c>
      <c r="I7" s="44">
        <f>SUM(B7:H7)</f>
        <v>65.35860853147328</v>
      </c>
      <c r="J7" s="272">
        <v>0</v>
      </c>
    </row>
    <row r="8" spans="1:21" ht="15">
      <c r="A8" s="8" t="s">
        <v>8</v>
      </c>
      <c r="B8" s="48">
        <f t="shared" ref="B8:E27" si="2">B34+B86</f>
        <v>45.686865188743113</v>
      </c>
      <c r="C8" s="48">
        <f t="shared" si="2"/>
        <v>0</v>
      </c>
      <c r="D8" s="48">
        <f t="shared" si="2"/>
        <v>5.3995377787368923</v>
      </c>
      <c r="E8" s="48">
        <f t="shared" si="2"/>
        <v>0</v>
      </c>
      <c r="F8" s="48">
        <f t="shared" ref="F8:F27" si="3">F60+F86</f>
        <v>0</v>
      </c>
      <c r="G8" s="48">
        <f t="shared" ref="G8:H8" si="4">G34+G86</f>
        <v>0</v>
      </c>
      <c r="H8" s="48">
        <f t="shared" si="4"/>
        <v>0</v>
      </c>
      <c r="I8" s="50">
        <f t="shared" ref="I8:I27" si="5">SUM(B8:H8)</f>
        <v>51.086402967480005</v>
      </c>
      <c r="J8" s="272">
        <v>0</v>
      </c>
    </row>
    <row r="9" spans="1:21" ht="15">
      <c r="A9" s="9" t="s">
        <v>10</v>
      </c>
      <c r="B9" s="45">
        <f t="shared" si="2"/>
        <v>8.8531996703157585</v>
      </c>
      <c r="C9" s="45">
        <f t="shared" si="2"/>
        <v>0</v>
      </c>
      <c r="D9" s="45">
        <f t="shared" si="2"/>
        <v>0.1830184081958631</v>
      </c>
      <c r="E9" s="45">
        <f t="shared" si="2"/>
        <v>0</v>
      </c>
      <c r="F9" s="45">
        <f t="shared" si="3"/>
        <v>0</v>
      </c>
      <c r="G9" s="45">
        <f t="shared" ref="G9:H9" si="6">G35+G87</f>
        <v>0</v>
      </c>
      <c r="H9" s="45">
        <f t="shared" si="6"/>
        <v>0</v>
      </c>
      <c r="I9" s="44">
        <f t="shared" si="5"/>
        <v>9.036218078511622</v>
      </c>
      <c r="J9" s="272">
        <v>0</v>
      </c>
    </row>
    <row r="10" spans="1:21" ht="15">
      <c r="A10" s="8" t="s">
        <v>53</v>
      </c>
      <c r="B10" s="48">
        <f t="shared" si="2"/>
        <v>0</v>
      </c>
      <c r="C10" s="48">
        <f t="shared" si="2"/>
        <v>0</v>
      </c>
      <c r="D10" s="48">
        <f t="shared" si="2"/>
        <v>0</v>
      </c>
      <c r="E10" s="48">
        <f t="shared" si="2"/>
        <v>0</v>
      </c>
      <c r="F10" s="48">
        <f t="shared" si="3"/>
        <v>0</v>
      </c>
      <c r="G10" s="48">
        <f t="shared" ref="G10:H10" si="7">G36+G88</f>
        <v>0</v>
      </c>
      <c r="H10" s="48">
        <f t="shared" si="7"/>
        <v>0</v>
      </c>
      <c r="I10" s="50">
        <f t="shared" si="5"/>
        <v>0</v>
      </c>
      <c r="J10" s="272">
        <v>0</v>
      </c>
    </row>
    <row r="11" spans="1:21" ht="15">
      <c r="A11" s="9" t="s">
        <v>16</v>
      </c>
      <c r="B11" s="45">
        <f t="shared" si="2"/>
        <v>994.80306722783462</v>
      </c>
      <c r="C11" s="45">
        <f t="shared" si="2"/>
        <v>123.95079120743735</v>
      </c>
      <c r="D11" s="45">
        <f t="shared" si="2"/>
        <v>94.557234096390047</v>
      </c>
      <c r="E11" s="45">
        <f t="shared" si="2"/>
        <v>8.0200880201531781</v>
      </c>
      <c r="F11" s="45">
        <f t="shared" si="3"/>
        <v>0</v>
      </c>
      <c r="G11" s="45">
        <f t="shared" ref="G11:H11" si="8">G37+G89</f>
        <v>0</v>
      </c>
      <c r="H11" s="45">
        <f t="shared" si="8"/>
        <v>0</v>
      </c>
      <c r="I11" s="44">
        <f t="shared" si="5"/>
        <v>1221.3311805518151</v>
      </c>
      <c r="J11" s="272">
        <v>0</v>
      </c>
    </row>
    <row r="12" spans="1:21" ht="15">
      <c r="A12" s="8" t="s">
        <v>65</v>
      </c>
      <c r="B12" s="48">
        <f t="shared" si="2"/>
        <v>4089.4908079077918</v>
      </c>
      <c r="C12" s="48">
        <f t="shared" si="2"/>
        <v>63.828161197831811</v>
      </c>
      <c r="D12" s="48">
        <f t="shared" si="2"/>
        <v>295.50187852327667</v>
      </c>
      <c r="E12" s="48">
        <f t="shared" si="2"/>
        <v>1.5077640311376648</v>
      </c>
      <c r="F12" s="48">
        <f t="shared" si="3"/>
        <v>0</v>
      </c>
      <c r="G12" s="48">
        <f t="shared" ref="G12:H12" si="9">G38+G90</f>
        <v>0</v>
      </c>
      <c r="H12" s="48">
        <f t="shared" si="9"/>
        <v>0</v>
      </c>
      <c r="I12" s="50">
        <f t="shared" si="5"/>
        <v>4450.3286116600375</v>
      </c>
      <c r="J12" s="272">
        <v>0</v>
      </c>
    </row>
    <row r="13" spans="1:21" ht="15">
      <c r="A13" s="9" t="s">
        <v>55</v>
      </c>
      <c r="B13" s="45">
        <f t="shared" si="2"/>
        <v>1.8113017914585306E-3</v>
      </c>
      <c r="C13" s="45">
        <f t="shared" si="2"/>
        <v>0.22847459658441654</v>
      </c>
      <c r="D13" s="45">
        <f t="shared" si="2"/>
        <v>1.4356171313425585</v>
      </c>
      <c r="E13" s="45">
        <f t="shared" si="2"/>
        <v>810.50759900885043</v>
      </c>
      <c r="F13" s="45">
        <f t="shared" si="3"/>
        <v>9000.5289210075134</v>
      </c>
      <c r="G13" s="45">
        <f t="shared" ref="G13:H13" si="10">G39+G91</f>
        <v>0</v>
      </c>
      <c r="H13" s="45">
        <f t="shared" si="10"/>
        <v>0</v>
      </c>
      <c r="I13" s="44">
        <f t="shared" si="5"/>
        <v>9812.7024230460829</v>
      </c>
      <c r="J13" s="272">
        <v>0</v>
      </c>
    </row>
    <row r="14" spans="1:21" ht="15">
      <c r="A14" s="8" t="s">
        <v>12</v>
      </c>
      <c r="B14" s="48">
        <f t="shared" si="2"/>
        <v>2.3831793347683971E-8</v>
      </c>
      <c r="C14" s="48">
        <f t="shared" si="2"/>
        <v>0.40553696330114303</v>
      </c>
      <c r="D14" s="48">
        <f t="shared" si="2"/>
        <v>1.8213528766420982E-2</v>
      </c>
      <c r="E14" s="48">
        <f t="shared" si="2"/>
        <v>20.258675926771442</v>
      </c>
      <c r="F14" s="48">
        <f t="shared" si="3"/>
        <v>4104.2366353117486</v>
      </c>
      <c r="G14" s="48">
        <f t="shared" ref="G14:H14" si="11">G40+G92</f>
        <v>0</v>
      </c>
      <c r="H14" s="48">
        <f t="shared" si="11"/>
        <v>0</v>
      </c>
      <c r="I14" s="50">
        <f t="shared" si="5"/>
        <v>4124.9190617544191</v>
      </c>
      <c r="J14" s="272">
        <v>0</v>
      </c>
    </row>
    <row r="15" spans="1:21" ht="15">
      <c r="A15" s="9" t="s">
        <v>56</v>
      </c>
      <c r="B15" s="45">
        <f t="shared" si="2"/>
        <v>5.6430573481540771E-4</v>
      </c>
      <c r="C15" s="45">
        <f t="shared" si="2"/>
        <v>5.6430573481540771E-4</v>
      </c>
      <c r="D15" s="45">
        <f t="shared" si="2"/>
        <v>1.0721808961492748E-2</v>
      </c>
      <c r="E15" s="45">
        <f t="shared" si="2"/>
        <v>7.0733053331672533</v>
      </c>
      <c r="F15" s="45">
        <f t="shared" si="3"/>
        <v>89.143019487903373</v>
      </c>
      <c r="G15" s="45">
        <f t="shared" ref="G15:H15" si="12">G41+G93</f>
        <v>0</v>
      </c>
      <c r="H15" s="45">
        <f t="shared" si="12"/>
        <v>0</v>
      </c>
      <c r="I15" s="44">
        <f t="shared" si="5"/>
        <v>96.228175241501745</v>
      </c>
      <c r="J15" s="272">
        <v>0</v>
      </c>
    </row>
    <row r="16" spans="1:21" ht="15">
      <c r="A16" s="8" t="s">
        <v>17</v>
      </c>
      <c r="B16" s="48">
        <f t="shared" si="2"/>
        <v>348.31371143911326</v>
      </c>
      <c r="C16" s="48">
        <f t="shared" si="2"/>
        <v>1.8742965527983579</v>
      </c>
      <c r="D16" s="48">
        <f t="shared" si="2"/>
        <v>44.440689981726166</v>
      </c>
      <c r="E16" s="48">
        <f t="shared" si="2"/>
        <v>6.4821832186395012</v>
      </c>
      <c r="F16" s="48">
        <f t="shared" si="3"/>
        <v>3.0747449707983492</v>
      </c>
      <c r="G16" s="48">
        <f t="shared" ref="G16:H16" si="13">G42+G94</f>
        <v>0</v>
      </c>
      <c r="H16" s="48">
        <f t="shared" si="13"/>
        <v>0</v>
      </c>
      <c r="I16" s="50">
        <f t="shared" si="5"/>
        <v>404.1856261630756</v>
      </c>
      <c r="J16" s="272">
        <v>0</v>
      </c>
    </row>
    <row r="17" spans="1:10" ht="15">
      <c r="A17" s="9" t="s">
        <v>141</v>
      </c>
      <c r="B17" s="45">
        <f t="shared" si="2"/>
        <v>3955.1552160927299</v>
      </c>
      <c r="C17" s="45">
        <f t="shared" si="2"/>
        <v>2093.2249060305867</v>
      </c>
      <c r="D17" s="45">
        <f t="shared" si="2"/>
        <v>1230.8254911259116</v>
      </c>
      <c r="E17" s="45">
        <f t="shared" si="2"/>
        <v>78.747106678371665</v>
      </c>
      <c r="F17" s="45">
        <f t="shared" si="3"/>
        <v>0.64083575670247228</v>
      </c>
      <c r="G17" s="45">
        <f t="shared" ref="G17:H17" si="14">G43+G95</f>
        <v>0</v>
      </c>
      <c r="H17" s="45">
        <f t="shared" si="14"/>
        <v>0</v>
      </c>
      <c r="I17" s="44">
        <f t="shared" si="5"/>
        <v>7358.5935556843033</v>
      </c>
      <c r="J17" s="272">
        <v>0</v>
      </c>
    </row>
    <row r="18" spans="1:10" ht="15">
      <c r="A18" s="8" t="s">
        <v>25</v>
      </c>
      <c r="B18" s="48">
        <f t="shared" si="2"/>
        <v>895.29110508162557</v>
      </c>
      <c r="C18" s="48">
        <f t="shared" si="2"/>
        <v>11.944103588244129</v>
      </c>
      <c r="D18" s="48">
        <f t="shared" si="2"/>
        <v>1177.7453927540816</v>
      </c>
      <c r="E18" s="48">
        <f t="shared" si="2"/>
        <v>3855.2238025974079</v>
      </c>
      <c r="F18" s="48">
        <f t="shared" si="3"/>
        <v>556.22720310227078</v>
      </c>
      <c r="G18" s="48">
        <f t="shared" ref="G18:H18" si="15">G44+G96</f>
        <v>1193.5503959869275</v>
      </c>
      <c r="H18" s="48">
        <f t="shared" si="15"/>
        <v>15.367404258712964</v>
      </c>
      <c r="I18" s="50">
        <f t="shared" si="5"/>
        <v>7705.34940736927</v>
      </c>
      <c r="J18" s="272">
        <v>0</v>
      </c>
    </row>
    <row r="19" spans="1:10" ht="15">
      <c r="A19" s="9" t="s">
        <v>24</v>
      </c>
      <c r="B19" s="45">
        <f t="shared" si="2"/>
        <v>406.85213576957062</v>
      </c>
      <c r="C19" s="45">
        <f t="shared" si="2"/>
        <v>1.0972170442299554</v>
      </c>
      <c r="D19" s="45">
        <f t="shared" si="2"/>
        <v>70.019119669241817</v>
      </c>
      <c r="E19" s="45">
        <f t="shared" si="2"/>
        <v>3.6919955716701964E-8</v>
      </c>
      <c r="F19" s="45">
        <f t="shared" si="3"/>
        <v>0</v>
      </c>
      <c r="G19" s="45">
        <f t="shared" ref="G19:H19" si="16">G45+G97</f>
        <v>0</v>
      </c>
      <c r="H19" s="45">
        <f t="shared" si="16"/>
        <v>0</v>
      </c>
      <c r="I19" s="44">
        <f t="shared" si="5"/>
        <v>477.9684725199624</v>
      </c>
      <c r="J19" s="272">
        <v>0</v>
      </c>
    </row>
    <row r="20" spans="1:10" ht="15">
      <c r="A20" s="8" t="s">
        <v>57</v>
      </c>
      <c r="B20" s="48">
        <f t="shared" si="2"/>
        <v>1901.108119568657</v>
      </c>
      <c r="C20" s="48">
        <f t="shared" si="2"/>
        <v>12.909936167576731</v>
      </c>
      <c r="D20" s="48">
        <f t="shared" si="2"/>
        <v>258.18311615411159</v>
      </c>
      <c r="E20" s="48">
        <f t="shared" si="2"/>
        <v>1.1463373966957944E-8</v>
      </c>
      <c r="F20" s="48">
        <f t="shared" si="3"/>
        <v>0</v>
      </c>
      <c r="G20" s="48">
        <f t="shared" ref="G20:H20" si="17">G46+G98</f>
        <v>0</v>
      </c>
      <c r="H20" s="48">
        <f t="shared" si="17"/>
        <v>0</v>
      </c>
      <c r="I20" s="50">
        <f t="shared" si="5"/>
        <v>2172.2011719018087</v>
      </c>
      <c r="J20" s="272">
        <v>0</v>
      </c>
    </row>
    <row r="21" spans="1:10" ht="15">
      <c r="A21" s="9" t="s">
        <v>22</v>
      </c>
      <c r="B21" s="45">
        <f t="shared" si="2"/>
        <v>316.83657140030471</v>
      </c>
      <c r="C21" s="45">
        <f t="shared" si="2"/>
        <v>120.61158014398518</v>
      </c>
      <c r="D21" s="45">
        <f t="shared" si="2"/>
        <v>141.83271390559696</v>
      </c>
      <c r="E21" s="45">
        <f t="shared" si="2"/>
        <v>1.5563010732324403</v>
      </c>
      <c r="F21" s="45">
        <f t="shared" si="3"/>
        <v>22.326513868067302</v>
      </c>
      <c r="G21" s="45">
        <f t="shared" ref="G21:H21" si="18">G47+G99</f>
        <v>0</v>
      </c>
      <c r="H21" s="45">
        <f t="shared" si="18"/>
        <v>0</v>
      </c>
      <c r="I21" s="44">
        <f t="shared" si="5"/>
        <v>603.16368039118663</v>
      </c>
      <c r="J21" s="272">
        <v>0</v>
      </c>
    </row>
    <row r="22" spans="1:10" ht="15">
      <c r="A22" s="8" t="s">
        <v>21</v>
      </c>
      <c r="B22" s="48">
        <f t="shared" si="2"/>
        <v>24.193983931438662</v>
      </c>
      <c r="C22" s="48">
        <f t="shared" si="2"/>
        <v>1.7861319886940969E-2</v>
      </c>
      <c r="D22" s="48">
        <f t="shared" si="2"/>
        <v>0.45662533931683702</v>
      </c>
      <c r="E22" s="48">
        <f t="shared" si="2"/>
        <v>1.7861319886940969E-2</v>
      </c>
      <c r="F22" s="48">
        <f t="shared" si="3"/>
        <v>0</v>
      </c>
      <c r="G22" s="48">
        <f t="shared" ref="G22:H22" si="19">G48+G100</f>
        <v>0</v>
      </c>
      <c r="H22" s="48">
        <f t="shared" si="19"/>
        <v>0</v>
      </c>
      <c r="I22" s="50">
        <f t="shared" si="5"/>
        <v>24.686331910529379</v>
      </c>
      <c r="J22" s="272">
        <v>0</v>
      </c>
    </row>
    <row r="23" spans="1:10" ht="15">
      <c r="A23" s="10" t="s">
        <v>61</v>
      </c>
      <c r="B23" s="45">
        <f t="shared" si="2"/>
        <v>254.44059471342538</v>
      </c>
      <c r="C23" s="45">
        <f t="shared" si="2"/>
        <v>2.7428571428571424E-2</v>
      </c>
      <c r="D23" s="45">
        <f t="shared" si="2"/>
        <v>234.49923946871201</v>
      </c>
      <c r="E23" s="45">
        <f t="shared" si="2"/>
        <v>0</v>
      </c>
      <c r="F23" s="45">
        <f t="shared" si="3"/>
        <v>0</v>
      </c>
      <c r="G23" s="45">
        <f t="shared" ref="G23:H23" si="20">G49+G101</f>
        <v>0</v>
      </c>
      <c r="H23" s="45">
        <f t="shared" si="20"/>
        <v>0</v>
      </c>
      <c r="I23" s="44">
        <f t="shared" si="5"/>
        <v>488.96726275356593</v>
      </c>
      <c r="J23" s="272">
        <v>0</v>
      </c>
    </row>
    <row r="24" spans="1:10">
      <c r="A24" s="11" t="s">
        <v>23</v>
      </c>
      <c r="B24" s="55">
        <f t="shared" si="2"/>
        <v>254.44059471342538</v>
      </c>
      <c r="C24" s="55">
        <f t="shared" si="2"/>
        <v>2.7428571428571424E-2</v>
      </c>
      <c r="D24" s="55">
        <f t="shared" si="2"/>
        <v>234.49923946871201</v>
      </c>
      <c r="E24" s="55">
        <f t="shared" si="2"/>
        <v>0</v>
      </c>
      <c r="F24" s="55">
        <f t="shared" si="3"/>
        <v>0</v>
      </c>
      <c r="G24" s="55">
        <f t="shared" ref="G24:H24" si="21">G50+G102</f>
        <v>0</v>
      </c>
      <c r="H24" s="55">
        <f t="shared" si="21"/>
        <v>0</v>
      </c>
      <c r="I24" s="57">
        <f t="shared" si="5"/>
        <v>488.96726275356593</v>
      </c>
      <c r="J24" s="272">
        <v>0</v>
      </c>
    </row>
    <row r="25" spans="1:10">
      <c r="A25" s="12" t="s">
        <v>19</v>
      </c>
      <c r="B25" s="61">
        <f t="shared" si="2"/>
        <v>0</v>
      </c>
      <c r="C25" s="61">
        <f t="shared" si="2"/>
        <v>0</v>
      </c>
      <c r="D25" s="61">
        <f t="shared" si="2"/>
        <v>0</v>
      </c>
      <c r="E25" s="61">
        <f t="shared" si="2"/>
        <v>0</v>
      </c>
      <c r="F25" s="61">
        <f t="shared" si="3"/>
        <v>0</v>
      </c>
      <c r="G25" s="61">
        <f t="shared" ref="G25:H25" si="22">G51+G103</f>
        <v>0</v>
      </c>
      <c r="H25" s="61">
        <f t="shared" si="22"/>
        <v>0</v>
      </c>
      <c r="I25" s="63">
        <f t="shared" si="5"/>
        <v>0</v>
      </c>
      <c r="J25" s="272">
        <v>0</v>
      </c>
    </row>
    <row r="26" spans="1:10">
      <c r="A26" s="11" t="s">
        <v>20</v>
      </c>
      <c r="B26" s="55">
        <f t="shared" si="2"/>
        <v>0</v>
      </c>
      <c r="C26" s="55">
        <f t="shared" si="2"/>
        <v>0</v>
      </c>
      <c r="D26" s="55">
        <f t="shared" si="2"/>
        <v>0</v>
      </c>
      <c r="E26" s="55">
        <f t="shared" si="2"/>
        <v>0</v>
      </c>
      <c r="F26" s="55">
        <f t="shared" si="3"/>
        <v>0</v>
      </c>
      <c r="G26" s="55">
        <f t="shared" ref="G26:H26" si="23">G52+G104</f>
        <v>0</v>
      </c>
      <c r="H26" s="55">
        <f t="shared" si="23"/>
        <v>0</v>
      </c>
      <c r="I26" s="57">
        <f t="shared" si="5"/>
        <v>0</v>
      </c>
      <c r="J26" s="272">
        <v>0</v>
      </c>
    </row>
    <row r="27" spans="1:10" ht="15" thickBot="1">
      <c r="A27" s="13" t="s">
        <v>11</v>
      </c>
      <c r="B27" s="66">
        <f t="shared" si="2"/>
        <v>0</v>
      </c>
      <c r="C27" s="66">
        <f t="shared" si="2"/>
        <v>0</v>
      </c>
      <c r="D27" s="66">
        <f t="shared" si="2"/>
        <v>0</v>
      </c>
      <c r="E27" s="66">
        <f t="shared" si="2"/>
        <v>0</v>
      </c>
      <c r="F27" s="66">
        <f t="shared" si="3"/>
        <v>0</v>
      </c>
      <c r="G27" s="66">
        <f t="shared" ref="G27:H27" si="24">G53+G105</f>
        <v>0</v>
      </c>
      <c r="H27" s="66">
        <f t="shared" si="24"/>
        <v>0</v>
      </c>
      <c r="I27" s="68">
        <f t="shared" si="5"/>
        <v>0</v>
      </c>
      <c r="J27" s="272">
        <v>0</v>
      </c>
    </row>
    <row r="28" spans="1:10" ht="15">
      <c r="A28" s="14" t="s">
        <v>26</v>
      </c>
      <c r="B28" s="71">
        <f>SUM(B7:B23)</f>
        <v>13300.454735169025</v>
      </c>
      <c r="C28" s="71">
        <f t="shared" ref="C28:H28" si="25">SUM(C7:C23)</f>
        <v>2430.1208576896261</v>
      </c>
      <c r="D28" s="71">
        <f t="shared" si="25"/>
        <v>3561.0264987744131</v>
      </c>
      <c r="E28" s="71">
        <f t="shared" si="25"/>
        <v>4789.3946872560009</v>
      </c>
      <c r="F28" s="71">
        <f t="shared" si="25"/>
        <v>13776.191611390313</v>
      </c>
      <c r="G28" s="71">
        <f t="shared" si="25"/>
        <v>1193.5503959869275</v>
      </c>
      <c r="H28" s="72">
        <f t="shared" si="25"/>
        <v>15.367404258712964</v>
      </c>
      <c r="I28" s="44">
        <f>SUM(I7:I23)</f>
        <v>39066.106190525032</v>
      </c>
      <c r="J28" s="272">
        <v>0</v>
      </c>
    </row>
    <row r="29" spans="1:10" s="2" customFormat="1" ht="15" thickBot="1">
      <c r="A29" s="15" t="s">
        <v>100</v>
      </c>
      <c r="B29" s="100">
        <f>B28/$I$28</f>
        <v>0.34046021045206892</v>
      </c>
      <c r="C29" s="100">
        <f t="shared" ref="C29:I29" si="26">C28/$I$28</f>
        <v>6.220535125353803E-2</v>
      </c>
      <c r="D29" s="100">
        <f t="shared" si="26"/>
        <v>9.1153863182763098E-2</v>
      </c>
      <c r="E29" s="100">
        <f t="shared" si="26"/>
        <v>0.12259718600820282</v>
      </c>
      <c r="F29" s="100">
        <f t="shared" si="26"/>
        <v>0.35263795025293682</v>
      </c>
      <c r="G29" s="100">
        <f t="shared" si="26"/>
        <v>3.0552069616715662E-2</v>
      </c>
      <c r="H29" s="100">
        <f t="shared" si="26"/>
        <v>3.933692337743178E-4</v>
      </c>
      <c r="I29" s="102">
        <f t="shared" si="26"/>
        <v>1</v>
      </c>
    </row>
    <row r="30" spans="1:10" ht="15" thickBot="1"/>
    <row r="31" spans="1:10" ht="28.5">
      <c r="A31" s="431" t="s">
        <v>50</v>
      </c>
      <c r="B31" s="37" t="s">
        <v>0</v>
      </c>
      <c r="C31" s="37" t="s">
        <v>1</v>
      </c>
      <c r="D31" s="37" t="s">
        <v>2</v>
      </c>
      <c r="E31" s="37" t="s">
        <v>3</v>
      </c>
      <c r="F31" s="37" t="s">
        <v>27</v>
      </c>
      <c r="G31" s="37" t="s">
        <v>4</v>
      </c>
      <c r="H31" s="37" t="s">
        <v>5</v>
      </c>
      <c r="I31" s="38" t="s">
        <v>6</v>
      </c>
    </row>
    <row r="32" spans="1:10" ht="15" customHeight="1">
      <c r="A32" s="432" t="s">
        <v>50</v>
      </c>
      <c r="B32" s="372" t="s">
        <v>107</v>
      </c>
      <c r="C32" s="373"/>
      <c r="D32" s="373"/>
      <c r="E32" s="373"/>
      <c r="F32" s="373"/>
      <c r="G32" s="373"/>
      <c r="H32" s="373"/>
      <c r="I32" s="374"/>
    </row>
    <row r="33" spans="1:10" ht="15">
      <c r="A33" s="7" t="s">
        <v>7</v>
      </c>
      <c r="B33" s="42">
        <f>B111+B137+B163+B189+B215+B241+B267+B293+B319+B345+B371+B397+B423</f>
        <v>0</v>
      </c>
      <c r="C33" s="42">
        <f t="shared" ref="C33:E33" si="27">C111+C137+C163+C189+C215+C241+C267+C293+C319+C345+C371+C397+C423</f>
        <v>0</v>
      </c>
      <c r="D33" s="42">
        <f t="shared" si="27"/>
        <v>0</v>
      </c>
      <c r="E33" s="42">
        <f t="shared" si="27"/>
        <v>0</v>
      </c>
      <c r="F33" s="399"/>
      <c r="G33" s="42">
        <f t="shared" ref="G33:H33" si="28">G111+G137+G163+G189+G215+G241+G267+G293+G319+G345+G371+G397+G423</f>
        <v>0</v>
      </c>
      <c r="H33" s="42">
        <f t="shared" si="28"/>
        <v>0</v>
      </c>
      <c r="I33" s="44">
        <f>SUM(B33:H33)</f>
        <v>0</v>
      </c>
      <c r="J33" s="272">
        <v>0</v>
      </c>
    </row>
    <row r="34" spans="1:10" ht="15">
      <c r="A34" s="8" t="s">
        <v>8</v>
      </c>
      <c r="B34" s="48">
        <f t="shared" ref="B34:E53" si="29">B112+B138+B164+B190+B216+B242+B268+B294+B320+B346+B372+B398+B424</f>
        <v>0</v>
      </c>
      <c r="C34" s="48">
        <f t="shared" si="29"/>
        <v>0</v>
      </c>
      <c r="D34" s="48">
        <f t="shared" si="29"/>
        <v>0</v>
      </c>
      <c r="E34" s="48">
        <f t="shared" si="29"/>
        <v>0</v>
      </c>
      <c r="F34" s="400"/>
      <c r="G34" s="48">
        <f t="shared" ref="G34:H34" si="30">G112+G138+G164+G190+G216+G242+G268+G294+G320+G346+G372+G398+G424</f>
        <v>0</v>
      </c>
      <c r="H34" s="48">
        <f t="shared" si="30"/>
        <v>0</v>
      </c>
      <c r="I34" s="50">
        <f t="shared" ref="I34:I53" si="31">SUM(B34:H34)</f>
        <v>0</v>
      </c>
      <c r="J34" s="272">
        <v>0</v>
      </c>
    </row>
    <row r="35" spans="1:10" ht="15">
      <c r="A35" s="9" t="s">
        <v>10</v>
      </c>
      <c r="B35" s="45">
        <f t="shared" si="29"/>
        <v>0</v>
      </c>
      <c r="C35" s="45">
        <f t="shared" si="29"/>
        <v>0</v>
      </c>
      <c r="D35" s="45">
        <f t="shared" si="29"/>
        <v>0</v>
      </c>
      <c r="E35" s="45">
        <f t="shared" si="29"/>
        <v>0</v>
      </c>
      <c r="F35" s="400"/>
      <c r="G35" s="45">
        <f t="shared" ref="G35:H35" si="32">G113+G139+G165+G191+G217+G243+G269+G295+G321+G347+G373+G399+G425</f>
        <v>0</v>
      </c>
      <c r="H35" s="45">
        <f t="shared" si="32"/>
        <v>0</v>
      </c>
      <c r="I35" s="44">
        <f t="shared" si="31"/>
        <v>0</v>
      </c>
      <c r="J35" s="272">
        <v>0</v>
      </c>
    </row>
    <row r="36" spans="1:10" ht="15">
      <c r="A36" s="8" t="s">
        <v>53</v>
      </c>
      <c r="B36" s="48">
        <f t="shared" si="29"/>
        <v>0</v>
      </c>
      <c r="C36" s="48">
        <f t="shared" si="29"/>
        <v>0</v>
      </c>
      <c r="D36" s="48">
        <f t="shared" si="29"/>
        <v>0</v>
      </c>
      <c r="E36" s="48">
        <f t="shared" si="29"/>
        <v>0</v>
      </c>
      <c r="F36" s="400"/>
      <c r="G36" s="48">
        <f t="shared" ref="G36:H36" si="33">G114+G140+G166+G192+G218+G244+G270+G296+G322+G348+G374+G400+G426</f>
        <v>0</v>
      </c>
      <c r="H36" s="48">
        <f t="shared" si="33"/>
        <v>0</v>
      </c>
      <c r="I36" s="50">
        <f t="shared" si="31"/>
        <v>0</v>
      </c>
      <c r="J36" s="272">
        <v>0</v>
      </c>
    </row>
    <row r="37" spans="1:10" ht="15">
      <c r="A37" s="9" t="s">
        <v>16</v>
      </c>
      <c r="B37" s="45">
        <f t="shared" si="29"/>
        <v>230.92023838651494</v>
      </c>
      <c r="C37" s="45">
        <f t="shared" si="29"/>
        <v>106.71733728203556</v>
      </c>
      <c r="D37" s="45">
        <f t="shared" si="29"/>
        <v>41.41355031222384</v>
      </c>
      <c r="E37" s="45">
        <f t="shared" si="29"/>
        <v>1.6720147222844771E-9</v>
      </c>
      <c r="F37" s="400"/>
      <c r="G37" s="45">
        <f t="shared" ref="G37:H37" si="34">G115+G141+G167+G193+G219+G245+G271+G297+G323+G349+G375+G401+G427</f>
        <v>0</v>
      </c>
      <c r="H37" s="45">
        <f t="shared" si="34"/>
        <v>0</v>
      </c>
      <c r="I37" s="44">
        <f t="shared" si="31"/>
        <v>379.05112598244631</v>
      </c>
      <c r="J37" s="272">
        <v>0</v>
      </c>
    </row>
    <row r="38" spans="1:10" ht="15">
      <c r="A38" s="8" t="s">
        <v>65</v>
      </c>
      <c r="B38" s="48">
        <f t="shared" si="29"/>
        <v>197.48198829881375</v>
      </c>
      <c r="C38" s="48">
        <f t="shared" si="29"/>
        <v>53.663323057899163</v>
      </c>
      <c r="D38" s="48">
        <f t="shared" si="29"/>
        <v>29.702171686858648</v>
      </c>
      <c r="E38" s="48">
        <f t="shared" si="29"/>
        <v>1.5077640311376648</v>
      </c>
      <c r="F38" s="400"/>
      <c r="G38" s="48">
        <f t="shared" ref="G38:H38" si="35">G116+G142+G168+G194+G220+G246+G272+G298+G324+G350+G376+G402+G428</f>
        <v>0</v>
      </c>
      <c r="H38" s="48">
        <f t="shared" si="35"/>
        <v>0</v>
      </c>
      <c r="I38" s="50">
        <f t="shared" si="31"/>
        <v>282.35524707470921</v>
      </c>
      <c r="J38" s="272">
        <v>0</v>
      </c>
    </row>
    <row r="39" spans="1:10" ht="15">
      <c r="A39" s="9" t="s">
        <v>55</v>
      </c>
      <c r="B39" s="45">
        <f t="shared" si="29"/>
        <v>1.8113017914585306E-3</v>
      </c>
      <c r="C39" s="45">
        <f t="shared" si="29"/>
        <v>0.13080884824479316</v>
      </c>
      <c r="D39" s="45">
        <f t="shared" si="29"/>
        <v>1.3255101379444809</v>
      </c>
      <c r="E39" s="45">
        <f t="shared" si="29"/>
        <v>754.40410457514486</v>
      </c>
      <c r="F39" s="400"/>
      <c r="G39" s="45">
        <f t="shared" ref="G39:H39" si="36">G117+G143+G169+G195+G221+G247+G273+G299+G325+G351+G377+G403+G429</f>
        <v>0</v>
      </c>
      <c r="H39" s="45">
        <f t="shared" si="36"/>
        <v>0</v>
      </c>
      <c r="I39" s="44">
        <f t="shared" si="31"/>
        <v>755.86223486312554</v>
      </c>
      <c r="J39" s="272">
        <v>0</v>
      </c>
    </row>
    <row r="40" spans="1:10" ht="15">
      <c r="A40" s="8" t="s">
        <v>12</v>
      </c>
      <c r="B40" s="48">
        <f t="shared" si="29"/>
        <v>2.3831793347683971E-8</v>
      </c>
      <c r="C40" s="48">
        <f t="shared" si="29"/>
        <v>0.40553696330114303</v>
      </c>
      <c r="D40" s="48">
        <f t="shared" si="29"/>
        <v>2.1776764634872669E-8</v>
      </c>
      <c r="E40" s="48">
        <f t="shared" si="29"/>
        <v>11.906529498406103</v>
      </c>
      <c r="F40" s="400"/>
      <c r="G40" s="48">
        <f t="shared" ref="G40:H40" si="37">G118+G144+G170+G196+G222+G248+G274+G300+G326+G352+G378+G404+G430</f>
        <v>0</v>
      </c>
      <c r="H40" s="48">
        <f t="shared" si="37"/>
        <v>0</v>
      </c>
      <c r="I40" s="50">
        <f t="shared" si="31"/>
        <v>12.312066507315803</v>
      </c>
      <c r="J40" s="272">
        <v>0</v>
      </c>
    </row>
    <row r="41" spans="1:10" ht="15">
      <c r="A41" s="9" t="s">
        <v>56</v>
      </c>
      <c r="B41" s="45">
        <f t="shared" si="29"/>
        <v>5.6430573481540771E-4</v>
      </c>
      <c r="C41" s="45">
        <f t="shared" si="29"/>
        <v>5.6430573481540771E-4</v>
      </c>
      <c r="D41" s="45">
        <f t="shared" si="29"/>
        <v>1.0721808961492748E-2</v>
      </c>
      <c r="E41" s="45">
        <f t="shared" si="29"/>
        <v>0</v>
      </c>
      <c r="F41" s="400"/>
      <c r="G41" s="45">
        <f t="shared" ref="G41:H41" si="38">G119+G145+G171+G197+G223+G249+G275+G301+G327+G353+G379+G405+G431</f>
        <v>0</v>
      </c>
      <c r="H41" s="45">
        <f t="shared" si="38"/>
        <v>0</v>
      </c>
      <c r="I41" s="44">
        <f t="shared" si="31"/>
        <v>1.1850420431123563E-2</v>
      </c>
      <c r="J41" s="272">
        <v>0</v>
      </c>
    </row>
    <row r="42" spans="1:10" ht="15">
      <c r="A42" s="8" t="s">
        <v>17</v>
      </c>
      <c r="B42" s="48">
        <f t="shared" si="29"/>
        <v>6.6899079488197346</v>
      </c>
      <c r="C42" s="48">
        <f t="shared" si="29"/>
        <v>0.16701492343967317</v>
      </c>
      <c r="D42" s="48">
        <f t="shared" si="29"/>
        <v>2.5150374026730584</v>
      </c>
      <c r="E42" s="48">
        <f t="shared" si="29"/>
        <v>0.9692747458894907</v>
      </c>
      <c r="F42" s="400"/>
      <c r="G42" s="48">
        <f t="shared" ref="G42:H42" si="39">G120+G146+G172+G198+G224+G250+G276+G302+G328+G354+G380+G406+G432</f>
        <v>0</v>
      </c>
      <c r="H42" s="48">
        <f t="shared" si="39"/>
        <v>0</v>
      </c>
      <c r="I42" s="50">
        <f t="shared" si="31"/>
        <v>10.341235020821957</v>
      </c>
      <c r="J42" s="272">
        <v>0</v>
      </c>
    </row>
    <row r="43" spans="1:10" ht="15">
      <c r="A43" s="9" t="s">
        <v>141</v>
      </c>
      <c r="B43" s="45">
        <f t="shared" si="29"/>
        <v>555.64418703115541</v>
      </c>
      <c r="C43" s="45">
        <f t="shared" si="29"/>
        <v>1698.555668950687</v>
      </c>
      <c r="D43" s="45">
        <f t="shared" si="29"/>
        <v>871.80487417006668</v>
      </c>
      <c r="E43" s="45">
        <f t="shared" si="29"/>
        <v>18.137217689783974</v>
      </c>
      <c r="F43" s="400"/>
      <c r="G43" s="45">
        <f t="shared" ref="G43:H43" si="40">G121+G147+G173+G199+G225+G251+G277+G303+G329+G355+G381+G407+G433</f>
        <v>0</v>
      </c>
      <c r="H43" s="45">
        <f t="shared" si="40"/>
        <v>0</v>
      </c>
      <c r="I43" s="44">
        <f t="shared" si="31"/>
        <v>3144.1419478416933</v>
      </c>
      <c r="J43" s="272">
        <v>0</v>
      </c>
    </row>
    <row r="44" spans="1:10" ht="15">
      <c r="A44" s="8" t="s">
        <v>25</v>
      </c>
      <c r="B44" s="48">
        <f t="shared" si="29"/>
        <v>358.35504576068791</v>
      </c>
      <c r="C44" s="48">
        <f t="shared" si="29"/>
        <v>11.903809977912335</v>
      </c>
      <c r="D44" s="48">
        <f t="shared" si="29"/>
        <v>317.30671109947684</v>
      </c>
      <c r="E44" s="48">
        <f t="shared" si="29"/>
        <v>2094.6275899396219</v>
      </c>
      <c r="F44" s="400"/>
      <c r="G44" s="48">
        <f t="shared" ref="G44:H44" si="41">G122+G148+G174+G200+G226+G252+G278+G304+G330+G356+G382+G408+G434</f>
        <v>359.72023259473514</v>
      </c>
      <c r="H44" s="48">
        <f t="shared" si="41"/>
        <v>15.018746847299994</v>
      </c>
      <c r="I44" s="50">
        <f t="shared" si="31"/>
        <v>3156.9321362197343</v>
      </c>
      <c r="J44" s="272">
        <v>0</v>
      </c>
    </row>
    <row r="45" spans="1:10" ht="15">
      <c r="A45" s="9" t="s">
        <v>24</v>
      </c>
      <c r="B45" s="45">
        <f t="shared" si="29"/>
        <v>42.419250116318018</v>
      </c>
      <c r="C45" s="45">
        <f t="shared" si="29"/>
        <v>0.63224946573764518</v>
      </c>
      <c r="D45" s="45">
        <f t="shared" si="29"/>
        <v>3.419927156802371</v>
      </c>
      <c r="E45" s="45">
        <f t="shared" si="29"/>
        <v>3.6919955716701964E-8</v>
      </c>
      <c r="F45" s="400"/>
      <c r="G45" s="45">
        <f t="shared" ref="G45:H45" si="42">G123+G149+G175+G201+G227+G253+G279+G305+G331+G357+G383+G409+G435</f>
        <v>0</v>
      </c>
      <c r="H45" s="45">
        <f t="shared" si="42"/>
        <v>0</v>
      </c>
      <c r="I45" s="44">
        <f t="shared" si="31"/>
        <v>46.471426775777992</v>
      </c>
      <c r="J45" s="272">
        <v>0</v>
      </c>
    </row>
    <row r="46" spans="1:10" ht="15">
      <c r="A46" s="8" t="s">
        <v>57</v>
      </c>
      <c r="B46" s="48">
        <f t="shared" si="29"/>
        <v>37.312908435406868</v>
      </c>
      <c r="C46" s="48">
        <f t="shared" si="29"/>
        <v>9.4586253302451766</v>
      </c>
      <c r="D46" s="48">
        <f t="shared" si="29"/>
        <v>25.592982442002992</v>
      </c>
      <c r="E46" s="48">
        <f t="shared" si="29"/>
        <v>1.1463373966957944E-8</v>
      </c>
      <c r="F46" s="400"/>
      <c r="G46" s="48">
        <f t="shared" ref="G46:H46" si="43">G124+G150+G176+G202+G228+G254+G280+G306+G332+G358+G384+G410+G436</f>
        <v>0</v>
      </c>
      <c r="H46" s="48">
        <f t="shared" si="43"/>
        <v>0</v>
      </c>
      <c r="I46" s="50">
        <f t="shared" si="31"/>
        <v>72.364516219118414</v>
      </c>
      <c r="J46" s="272">
        <v>0</v>
      </c>
    </row>
    <row r="47" spans="1:10" ht="15">
      <c r="A47" s="9" t="s">
        <v>22</v>
      </c>
      <c r="B47" s="45">
        <f t="shared" si="29"/>
        <v>68.125434651395963</v>
      </c>
      <c r="C47" s="45">
        <f t="shared" si="29"/>
        <v>120.61158014398518</v>
      </c>
      <c r="D47" s="45">
        <f t="shared" si="29"/>
        <v>110.34445080801312</v>
      </c>
      <c r="E47" s="45">
        <f t="shared" si="29"/>
        <v>1.5563010732324403</v>
      </c>
      <c r="F47" s="400"/>
      <c r="G47" s="45">
        <f t="shared" ref="G47:H47" si="44">G125+G151+G177+G203+G229+G255+G281+G307+G333+G359+G385+G411+G437</f>
        <v>0</v>
      </c>
      <c r="H47" s="45">
        <f t="shared" si="44"/>
        <v>0</v>
      </c>
      <c r="I47" s="44">
        <f t="shared" si="31"/>
        <v>300.63776667662665</v>
      </c>
      <c r="J47" s="272">
        <v>0</v>
      </c>
    </row>
    <row r="48" spans="1:10" ht="15">
      <c r="A48" s="8" t="s">
        <v>21</v>
      </c>
      <c r="B48" s="48">
        <f t="shared" si="29"/>
        <v>0.44653299717352418</v>
      </c>
      <c r="C48" s="48">
        <f t="shared" si="29"/>
        <v>1.7861319886940969E-2</v>
      </c>
      <c r="D48" s="48">
        <f t="shared" si="29"/>
        <v>1.7861319886940969E-2</v>
      </c>
      <c r="E48" s="48">
        <f t="shared" si="29"/>
        <v>1.7861319886940969E-2</v>
      </c>
      <c r="F48" s="400"/>
      <c r="G48" s="48">
        <f t="shared" ref="G48:H48" si="45">G126+G152+G178+G204+G230+G256+G282+G308+G334+G360+G386+G412+G438</f>
        <v>0</v>
      </c>
      <c r="H48" s="48">
        <f t="shared" si="45"/>
        <v>0</v>
      </c>
      <c r="I48" s="50">
        <f t="shared" si="31"/>
        <v>0.50011695683434709</v>
      </c>
      <c r="J48" s="272">
        <v>0</v>
      </c>
    </row>
    <row r="49" spans="1:10" ht="15">
      <c r="A49" s="10" t="s">
        <v>61</v>
      </c>
      <c r="B49" s="45">
        <f t="shared" si="29"/>
        <v>4.6611428571428579</v>
      </c>
      <c r="C49" s="45">
        <f t="shared" si="29"/>
        <v>2.7428571428571424E-2</v>
      </c>
      <c r="D49" s="45">
        <f t="shared" si="29"/>
        <v>2.7428571428571424E-2</v>
      </c>
      <c r="E49" s="45">
        <f t="shared" si="29"/>
        <v>0</v>
      </c>
      <c r="F49" s="400"/>
      <c r="G49" s="45">
        <f t="shared" ref="G49:H49" si="46">G127+G153+G179+G205+G231+G257+G283+G309+G335+G361+G387+G413+G439</f>
        <v>0</v>
      </c>
      <c r="H49" s="45">
        <f t="shared" si="46"/>
        <v>0</v>
      </c>
      <c r="I49" s="44">
        <f t="shared" si="31"/>
        <v>4.7160000000000011</v>
      </c>
      <c r="J49" s="272">
        <v>0</v>
      </c>
    </row>
    <row r="50" spans="1:10">
      <c r="A50" s="11" t="s">
        <v>23</v>
      </c>
      <c r="B50" s="55">
        <f t="shared" si="29"/>
        <v>4.6611428571428579</v>
      </c>
      <c r="C50" s="55">
        <f t="shared" si="29"/>
        <v>2.7428571428571424E-2</v>
      </c>
      <c r="D50" s="55">
        <f t="shared" si="29"/>
        <v>2.7428571428571424E-2</v>
      </c>
      <c r="E50" s="55">
        <f t="shared" si="29"/>
        <v>0</v>
      </c>
      <c r="F50" s="400"/>
      <c r="G50" s="55">
        <f t="shared" ref="G50:H50" si="47">G128+G154+G180+G206+G232+G258+G284+G310+G336+G362+G388+G414+G440</f>
        <v>0</v>
      </c>
      <c r="H50" s="55">
        <f t="shared" si="47"/>
        <v>0</v>
      </c>
      <c r="I50" s="57">
        <f t="shared" si="31"/>
        <v>4.7160000000000011</v>
      </c>
      <c r="J50" s="272">
        <v>0</v>
      </c>
    </row>
    <row r="51" spans="1:10">
      <c r="A51" s="12" t="s">
        <v>19</v>
      </c>
      <c r="B51" s="61">
        <f t="shared" si="29"/>
        <v>0</v>
      </c>
      <c r="C51" s="61">
        <f t="shared" si="29"/>
        <v>0</v>
      </c>
      <c r="D51" s="61">
        <f t="shared" si="29"/>
        <v>0</v>
      </c>
      <c r="E51" s="61">
        <f t="shared" si="29"/>
        <v>0</v>
      </c>
      <c r="F51" s="400"/>
      <c r="G51" s="61">
        <f t="shared" ref="G51:H51" si="48">G129+G155+G181+G207+G233+G259+G285+G311+G337+G363+G389+G415+G441</f>
        <v>0</v>
      </c>
      <c r="H51" s="61">
        <f t="shared" si="48"/>
        <v>0</v>
      </c>
      <c r="I51" s="63">
        <f t="shared" si="31"/>
        <v>0</v>
      </c>
      <c r="J51" s="272">
        <v>0</v>
      </c>
    </row>
    <row r="52" spans="1:10">
      <c r="A52" s="11" t="s">
        <v>20</v>
      </c>
      <c r="B52" s="55">
        <f t="shared" si="29"/>
        <v>0</v>
      </c>
      <c r="C52" s="55">
        <f t="shared" si="29"/>
        <v>0</v>
      </c>
      <c r="D52" s="55">
        <f t="shared" si="29"/>
        <v>0</v>
      </c>
      <c r="E52" s="55">
        <f t="shared" si="29"/>
        <v>0</v>
      </c>
      <c r="F52" s="400"/>
      <c r="G52" s="55">
        <f t="shared" ref="G52:H52" si="49">G130+G156+G182+G208+G234+G260+G286+G312+G338+G364+G390+G416+G442</f>
        <v>0</v>
      </c>
      <c r="H52" s="55">
        <f t="shared" si="49"/>
        <v>0</v>
      </c>
      <c r="I52" s="57">
        <f t="shared" si="31"/>
        <v>0</v>
      </c>
      <c r="J52" s="272">
        <v>0</v>
      </c>
    </row>
    <row r="53" spans="1:10" ht="15" thickBot="1">
      <c r="A53" s="13" t="s">
        <v>11</v>
      </c>
      <c r="B53" s="66">
        <f t="shared" si="29"/>
        <v>0</v>
      </c>
      <c r="C53" s="66">
        <f t="shared" si="29"/>
        <v>0</v>
      </c>
      <c r="D53" s="66">
        <f t="shared" si="29"/>
        <v>0</v>
      </c>
      <c r="E53" s="66">
        <f t="shared" si="29"/>
        <v>0</v>
      </c>
      <c r="F53" s="401"/>
      <c r="G53" s="66">
        <f t="shared" ref="G53:H53" si="50">G131+G157+G183+G209+G235+G261+G287+G313+G339+G365+G391+G417+G443</f>
        <v>0</v>
      </c>
      <c r="H53" s="66">
        <f t="shared" si="50"/>
        <v>0</v>
      </c>
      <c r="I53" s="68">
        <f t="shared" si="31"/>
        <v>0</v>
      </c>
      <c r="J53" s="272">
        <v>0</v>
      </c>
    </row>
    <row r="54" spans="1:10" ht="15">
      <c r="A54" s="14" t="s">
        <v>26</v>
      </c>
      <c r="B54" s="71">
        <f>SUM(B33:B49)</f>
        <v>1502.059012114787</v>
      </c>
      <c r="C54" s="71">
        <f t="shared" ref="C54:H54" si="51">SUM(C33:C49)</f>
        <v>2002.2918091405381</v>
      </c>
      <c r="D54" s="71">
        <f t="shared" si="51"/>
        <v>1403.4812269381155</v>
      </c>
      <c r="E54" s="71">
        <f t="shared" si="51"/>
        <v>2883.1266429231587</v>
      </c>
      <c r="F54" s="71">
        <f t="shared" si="51"/>
        <v>0</v>
      </c>
      <c r="G54" s="71">
        <f t="shared" si="51"/>
        <v>359.72023259473514</v>
      </c>
      <c r="H54" s="72">
        <f t="shared" si="51"/>
        <v>15.018746847299994</v>
      </c>
      <c r="I54" s="44">
        <f>SUM(I33:I49)</f>
        <v>8165.6976705586358</v>
      </c>
      <c r="J54" s="272">
        <v>0</v>
      </c>
    </row>
    <row r="55" spans="1:10" s="2" customFormat="1" ht="15" thickBot="1">
      <c r="A55" s="15" t="s">
        <v>100</v>
      </c>
      <c r="B55" s="100">
        <f>B54/$I$54</f>
        <v>0.18394741915690194</v>
      </c>
      <c r="C55" s="100">
        <f t="shared" ref="C55:I55" si="52">C54/$I$54</f>
        <v>0.2452076833997647</v>
      </c>
      <c r="D55" s="100">
        <f t="shared" si="52"/>
        <v>0.17187523755604581</v>
      </c>
      <c r="E55" s="100">
        <f t="shared" si="52"/>
        <v>0.35307780905460789</v>
      </c>
      <c r="F55" s="100">
        <f t="shared" si="52"/>
        <v>0</v>
      </c>
      <c r="G55" s="100">
        <f t="shared" si="52"/>
        <v>4.4052602374896131E-2</v>
      </c>
      <c r="H55" s="101">
        <f t="shared" si="52"/>
        <v>1.8392484577833413E-3</v>
      </c>
      <c r="I55" s="102">
        <f t="shared" si="52"/>
        <v>1</v>
      </c>
    </row>
    <row r="56" spans="1:10" ht="15" thickBot="1"/>
    <row r="57" spans="1:10" ht="28.5">
      <c r="A57" s="433" t="s">
        <v>49</v>
      </c>
      <c r="B57" s="37" t="s">
        <v>0</v>
      </c>
      <c r="C57" s="37" t="s">
        <v>1</v>
      </c>
      <c r="D57" s="37" t="s">
        <v>2</v>
      </c>
      <c r="E57" s="37" t="s">
        <v>3</v>
      </c>
      <c r="F57" s="37" t="s">
        <v>27</v>
      </c>
      <c r="G57" s="37" t="s">
        <v>4</v>
      </c>
      <c r="H57" s="37" t="s">
        <v>5</v>
      </c>
      <c r="I57" s="38" t="s">
        <v>6</v>
      </c>
    </row>
    <row r="58" spans="1:10" ht="15" customHeight="1">
      <c r="A58" s="434" t="s">
        <v>49</v>
      </c>
      <c r="B58" s="372" t="s">
        <v>107</v>
      </c>
      <c r="C58" s="373"/>
      <c r="D58" s="373"/>
      <c r="E58" s="373"/>
      <c r="F58" s="373"/>
      <c r="G58" s="373"/>
      <c r="H58" s="373"/>
      <c r="I58" s="374"/>
    </row>
    <row r="59" spans="1:10" ht="15">
      <c r="A59" s="7" t="s">
        <v>7</v>
      </c>
      <c r="B59" s="387"/>
      <c r="C59" s="388"/>
      <c r="D59" s="388"/>
      <c r="E59" s="389"/>
      <c r="F59" s="42">
        <f>F449+F475+F501+F527+F553</f>
        <v>1.3737885309466288E-2</v>
      </c>
      <c r="G59" s="387"/>
      <c r="H59" s="389"/>
      <c r="I59" s="44">
        <f>SUM(B59:H59)</f>
        <v>1.3737885309466288E-2</v>
      </c>
      <c r="J59" s="41">
        <v>0</v>
      </c>
    </row>
    <row r="60" spans="1:10" ht="15">
      <c r="A60" s="8" t="s">
        <v>8</v>
      </c>
      <c r="B60" s="390"/>
      <c r="C60" s="391"/>
      <c r="D60" s="391"/>
      <c r="E60" s="392"/>
      <c r="F60" s="48">
        <f t="shared" ref="F60:F79" si="53">F450+F476+F502+F528+F554</f>
        <v>0</v>
      </c>
      <c r="G60" s="390"/>
      <c r="H60" s="392"/>
      <c r="I60" s="50">
        <f t="shared" ref="I60:I79" si="54">SUM(B60:H60)</f>
        <v>0</v>
      </c>
      <c r="J60" s="41">
        <v>0</v>
      </c>
    </row>
    <row r="61" spans="1:10" ht="15">
      <c r="A61" s="9" t="s">
        <v>10</v>
      </c>
      <c r="B61" s="390"/>
      <c r="C61" s="391"/>
      <c r="D61" s="391"/>
      <c r="E61" s="392"/>
      <c r="F61" s="45">
        <f t="shared" si="53"/>
        <v>0</v>
      </c>
      <c r="G61" s="390"/>
      <c r="H61" s="392"/>
      <c r="I61" s="44">
        <f t="shared" si="54"/>
        <v>0</v>
      </c>
      <c r="J61" s="41">
        <v>0</v>
      </c>
    </row>
    <row r="62" spans="1:10" ht="15">
      <c r="A62" s="8" t="s">
        <v>53</v>
      </c>
      <c r="B62" s="390"/>
      <c r="C62" s="391"/>
      <c r="D62" s="391"/>
      <c r="E62" s="392"/>
      <c r="F62" s="48">
        <f t="shared" si="53"/>
        <v>0</v>
      </c>
      <c r="G62" s="390"/>
      <c r="H62" s="392"/>
      <c r="I62" s="50">
        <f t="shared" si="54"/>
        <v>0</v>
      </c>
      <c r="J62" s="41">
        <v>0</v>
      </c>
    </row>
    <row r="63" spans="1:10" ht="15">
      <c r="A63" s="9" t="s">
        <v>16</v>
      </c>
      <c r="B63" s="390"/>
      <c r="C63" s="391"/>
      <c r="D63" s="391"/>
      <c r="E63" s="392"/>
      <c r="F63" s="45">
        <f t="shared" si="53"/>
        <v>0</v>
      </c>
      <c r="G63" s="390"/>
      <c r="H63" s="392"/>
      <c r="I63" s="44">
        <f t="shared" si="54"/>
        <v>0</v>
      </c>
      <c r="J63" s="41">
        <v>0</v>
      </c>
    </row>
    <row r="64" spans="1:10" ht="15">
      <c r="A64" s="8" t="s">
        <v>65</v>
      </c>
      <c r="B64" s="390"/>
      <c r="C64" s="391"/>
      <c r="D64" s="391"/>
      <c r="E64" s="392"/>
      <c r="F64" s="48">
        <f t="shared" si="53"/>
        <v>0</v>
      </c>
      <c r="G64" s="390"/>
      <c r="H64" s="392"/>
      <c r="I64" s="50">
        <f t="shared" si="54"/>
        <v>0</v>
      </c>
      <c r="J64" s="41">
        <v>0</v>
      </c>
    </row>
    <row r="65" spans="1:10" ht="15">
      <c r="A65" s="9" t="s">
        <v>55</v>
      </c>
      <c r="B65" s="390"/>
      <c r="C65" s="391"/>
      <c r="D65" s="391"/>
      <c r="E65" s="392"/>
      <c r="F65" s="45">
        <f t="shared" si="53"/>
        <v>8813.3224182156955</v>
      </c>
      <c r="G65" s="390"/>
      <c r="H65" s="392"/>
      <c r="I65" s="44">
        <f t="shared" si="54"/>
        <v>8813.3224182156955</v>
      </c>
      <c r="J65" s="41">
        <v>0</v>
      </c>
    </row>
    <row r="66" spans="1:10" ht="15">
      <c r="A66" s="8" t="s">
        <v>12</v>
      </c>
      <c r="B66" s="390"/>
      <c r="C66" s="391"/>
      <c r="D66" s="391"/>
      <c r="E66" s="392"/>
      <c r="F66" s="48">
        <f t="shared" si="53"/>
        <v>4104.2366353117486</v>
      </c>
      <c r="G66" s="390"/>
      <c r="H66" s="392"/>
      <c r="I66" s="50">
        <f t="shared" si="54"/>
        <v>4104.2366353117486</v>
      </c>
      <c r="J66" s="41">
        <v>0</v>
      </c>
    </row>
    <row r="67" spans="1:10" ht="15">
      <c r="A67" s="9" t="s">
        <v>56</v>
      </c>
      <c r="B67" s="390"/>
      <c r="C67" s="391"/>
      <c r="D67" s="391"/>
      <c r="E67" s="392"/>
      <c r="F67" s="45">
        <f t="shared" si="53"/>
        <v>89.143019487903373</v>
      </c>
      <c r="G67" s="390"/>
      <c r="H67" s="392"/>
      <c r="I67" s="44">
        <f t="shared" si="54"/>
        <v>89.143019487903373</v>
      </c>
      <c r="J67" s="41">
        <v>0</v>
      </c>
    </row>
    <row r="68" spans="1:10" ht="15">
      <c r="A68" s="8" t="s">
        <v>17</v>
      </c>
      <c r="B68" s="390"/>
      <c r="C68" s="391"/>
      <c r="D68" s="391"/>
      <c r="E68" s="392"/>
      <c r="F68" s="48">
        <f t="shared" si="53"/>
        <v>3.0747449707983492</v>
      </c>
      <c r="G68" s="390"/>
      <c r="H68" s="392"/>
      <c r="I68" s="50">
        <f t="shared" si="54"/>
        <v>3.0747449707983492</v>
      </c>
      <c r="J68" s="41">
        <v>0</v>
      </c>
    </row>
    <row r="69" spans="1:10" ht="15">
      <c r="A69" s="9" t="s">
        <v>141</v>
      </c>
      <c r="B69" s="390"/>
      <c r="C69" s="391"/>
      <c r="D69" s="391"/>
      <c r="E69" s="392"/>
      <c r="F69" s="45">
        <f t="shared" si="53"/>
        <v>0.64083575670247228</v>
      </c>
      <c r="G69" s="390"/>
      <c r="H69" s="392"/>
      <c r="I69" s="44">
        <f t="shared" si="54"/>
        <v>0.64083575670247228</v>
      </c>
      <c r="J69" s="41">
        <v>0</v>
      </c>
    </row>
    <row r="70" spans="1:10" ht="15">
      <c r="A70" s="8" t="s">
        <v>25</v>
      </c>
      <c r="B70" s="390"/>
      <c r="C70" s="391"/>
      <c r="D70" s="391"/>
      <c r="E70" s="392"/>
      <c r="F70" s="48">
        <f t="shared" si="53"/>
        <v>556.22720310227078</v>
      </c>
      <c r="G70" s="390"/>
      <c r="H70" s="392"/>
      <c r="I70" s="50">
        <f t="shared" si="54"/>
        <v>556.22720310227078</v>
      </c>
      <c r="J70" s="41">
        <v>0</v>
      </c>
    </row>
    <row r="71" spans="1:10" ht="15">
      <c r="A71" s="9" t="s">
        <v>24</v>
      </c>
      <c r="B71" s="390"/>
      <c r="C71" s="391"/>
      <c r="D71" s="391"/>
      <c r="E71" s="392"/>
      <c r="F71" s="45">
        <f t="shared" si="53"/>
        <v>0</v>
      </c>
      <c r="G71" s="390"/>
      <c r="H71" s="392"/>
      <c r="I71" s="44">
        <f t="shared" si="54"/>
        <v>0</v>
      </c>
      <c r="J71" s="41">
        <v>0</v>
      </c>
    </row>
    <row r="72" spans="1:10" ht="15">
      <c r="A72" s="8" t="s">
        <v>57</v>
      </c>
      <c r="B72" s="390"/>
      <c r="C72" s="391"/>
      <c r="D72" s="391"/>
      <c r="E72" s="392"/>
      <c r="F72" s="48">
        <f t="shared" si="53"/>
        <v>0</v>
      </c>
      <c r="G72" s="390"/>
      <c r="H72" s="392"/>
      <c r="I72" s="50">
        <f t="shared" si="54"/>
        <v>0</v>
      </c>
      <c r="J72" s="41">
        <v>0</v>
      </c>
    </row>
    <row r="73" spans="1:10" ht="15">
      <c r="A73" s="9" t="s">
        <v>22</v>
      </c>
      <c r="B73" s="390"/>
      <c r="C73" s="391"/>
      <c r="D73" s="391"/>
      <c r="E73" s="392"/>
      <c r="F73" s="105">
        <f t="shared" si="53"/>
        <v>19.785817362685577</v>
      </c>
      <c r="G73" s="390"/>
      <c r="H73" s="392"/>
      <c r="I73" s="44">
        <f t="shared" si="54"/>
        <v>19.785817362685577</v>
      </c>
      <c r="J73" s="41">
        <v>0</v>
      </c>
    </row>
    <row r="74" spans="1:10" ht="15">
      <c r="A74" s="8" t="s">
        <v>21</v>
      </c>
      <c r="B74" s="390"/>
      <c r="C74" s="391"/>
      <c r="D74" s="391"/>
      <c r="E74" s="392"/>
      <c r="F74" s="48">
        <f t="shared" si="53"/>
        <v>0</v>
      </c>
      <c r="G74" s="390"/>
      <c r="H74" s="392"/>
      <c r="I74" s="50">
        <f t="shared" si="54"/>
        <v>0</v>
      </c>
      <c r="J74" s="41">
        <v>0</v>
      </c>
    </row>
    <row r="75" spans="1:10" ht="15">
      <c r="A75" s="10" t="s">
        <v>61</v>
      </c>
      <c r="B75" s="390"/>
      <c r="C75" s="391"/>
      <c r="D75" s="391"/>
      <c r="E75" s="392"/>
      <c r="F75" s="45">
        <f t="shared" si="53"/>
        <v>0</v>
      </c>
      <c r="G75" s="390"/>
      <c r="H75" s="392"/>
      <c r="I75" s="44">
        <f t="shared" si="54"/>
        <v>0</v>
      </c>
      <c r="J75" s="41">
        <v>0</v>
      </c>
    </row>
    <row r="76" spans="1:10">
      <c r="A76" s="11" t="s">
        <v>23</v>
      </c>
      <c r="B76" s="390"/>
      <c r="C76" s="391"/>
      <c r="D76" s="391"/>
      <c r="E76" s="392"/>
      <c r="F76" s="55">
        <f t="shared" si="53"/>
        <v>0</v>
      </c>
      <c r="G76" s="390"/>
      <c r="H76" s="392"/>
      <c r="I76" s="57">
        <f t="shared" si="54"/>
        <v>0</v>
      </c>
      <c r="J76" s="41">
        <v>0</v>
      </c>
    </row>
    <row r="77" spans="1:10">
      <c r="A77" s="12" t="s">
        <v>19</v>
      </c>
      <c r="B77" s="390"/>
      <c r="C77" s="391"/>
      <c r="D77" s="391"/>
      <c r="E77" s="392"/>
      <c r="F77" s="61">
        <f t="shared" si="53"/>
        <v>0</v>
      </c>
      <c r="G77" s="390"/>
      <c r="H77" s="392"/>
      <c r="I77" s="63">
        <f t="shared" si="54"/>
        <v>0</v>
      </c>
      <c r="J77" s="41">
        <v>0</v>
      </c>
    </row>
    <row r="78" spans="1:10">
      <c r="A78" s="11" t="s">
        <v>20</v>
      </c>
      <c r="B78" s="390"/>
      <c r="C78" s="391"/>
      <c r="D78" s="391"/>
      <c r="E78" s="392"/>
      <c r="F78" s="55">
        <f t="shared" si="53"/>
        <v>0</v>
      </c>
      <c r="G78" s="390"/>
      <c r="H78" s="392"/>
      <c r="I78" s="57">
        <f t="shared" si="54"/>
        <v>0</v>
      </c>
      <c r="J78" s="41">
        <v>0</v>
      </c>
    </row>
    <row r="79" spans="1:10" ht="15" thickBot="1">
      <c r="A79" s="13" t="s">
        <v>11</v>
      </c>
      <c r="B79" s="393"/>
      <c r="C79" s="394"/>
      <c r="D79" s="394"/>
      <c r="E79" s="395"/>
      <c r="F79" s="66">
        <f t="shared" si="53"/>
        <v>0</v>
      </c>
      <c r="G79" s="393"/>
      <c r="H79" s="395"/>
      <c r="I79" s="68">
        <f t="shared" si="54"/>
        <v>0</v>
      </c>
      <c r="J79" s="41">
        <v>0</v>
      </c>
    </row>
    <row r="80" spans="1:10" ht="15">
      <c r="A80" s="14" t="s">
        <v>26</v>
      </c>
      <c r="B80" s="71">
        <f>SUM(B59:B75)</f>
        <v>0</v>
      </c>
      <c r="C80" s="71">
        <f t="shared" ref="C80:H80" si="55">SUM(C59:C75)</f>
        <v>0</v>
      </c>
      <c r="D80" s="71">
        <f t="shared" si="55"/>
        <v>0</v>
      </c>
      <c r="E80" s="71">
        <f t="shared" si="55"/>
        <v>0</v>
      </c>
      <c r="F80" s="71">
        <f t="shared" si="55"/>
        <v>13586.444412093115</v>
      </c>
      <c r="G80" s="71">
        <f t="shared" si="55"/>
        <v>0</v>
      </c>
      <c r="H80" s="72">
        <f t="shared" si="55"/>
        <v>0</v>
      </c>
      <c r="I80" s="44">
        <f>SUM(I59:I75)</f>
        <v>13586.444412093115</v>
      </c>
      <c r="J80" s="41">
        <v>0</v>
      </c>
    </row>
    <row r="81" spans="1:10" s="2" customFormat="1" ht="15" thickBot="1">
      <c r="A81" s="15" t="s">
        <v>100</v>
      </c>
      <c r="B81" s="100">
        <f>B80/$I$80</f>
        <v>0</v>
      </c>
      <c r="C81" s="100">
        <f t="shared" ref="C81:I81" si="56">C80/$I$80</f>
        <v>0</v>
      </c>
      <c r="D81" s="100">
        <f t="shared" si="56"/>
        <v>0</v>
      </c>
      <c r="E81" s="100">
        <f t="shared" si="56"/>
        <v>0</v>
      </c>
      <c r="F81" s="100">
        <f t="shared" si="56"/>
        <v>1</v>
      </c>
      <c r="G81" s="100">
        <f t="shared" si="56"/>
        <v>0</v>
      </c>
      <c r="H81" s="100">
        <f t="shared" si="56"/>
        <v>0</v>
      </c>
      <c r="I81" s="102">
        <f t="shared" si="56"/>
        <v>1</v>
      </c>
    </row>
    <row r="82" spans="1:10" ht="15" thickBot="1">
      <c r="A82" s="16"/>
      <c r="B82" s="16"/>
      <c r="C82" s="16"/>
      <c r="D82" s="16"/>
      <c r="E82" s="16"/>
      <c r="F82" s="270"/>
      <c r="G82" s="270"/>
      <c r="H82" s="270"/>
      <c r="I82" s="270">
        <f>+I80-I470-I496-I522-I548-I574</f>
        <v>2.5437429940211587E-12</v>
      </c>
    </row>
    <row r="83" spans="1:10" ht="28.5" customHeight="1">
      <c r="A83" s="435" t="s">
        <v>51</v>
      </c>
      <c r="B83" s="37" t="s">
        <v>0</v>
      </c>
      <c r="C83" s="37" t="s">
        <v>1</v>
      </c>
      <c r="D83" s="37" t="s">
        <v>2</v>
      </c>
      <c r="E83" s="37" t="s">
        <v>3</v>
      </c>
      <c r="F83" s="37" t="s">
        <v>27</v>
      </c>
      <c r="G83" s="37" t="s">
        <v>4</v>
      </c>
      <c r="H83" s="37" t="s">
        <v>5</v>
      </c>
      <c r="I83" s="38" t="s">
        <v>6</v>
      </c>
    </row>
    <row r="84" spans="1:10" ht="15" customHeight="1">
      <c r="A84" s="436" t="s">
        <v>51</v>
      </c>
      <c r="B84" s="372" t="s">
        <v>107</v>
      </c>
      <c r="C84" s="373"/>
      <c r="D84" s="373"/>
      <c r="E84" s="373"/>
      <c r="F84" s="373"/>
      <c r="G84" s="373"/>
      <c r="H84" s="373"/>
      <c r="I84" s="374"/>
    </row>
    <row r="85" spans="1:10" ht="15">
      <c r="A85" s="7" t="s">
        <v>7</v>
      </c>
      <c r="B85" s="42">
        <f>B579+B605+B631</f>
        <v>59.426981546119372</v>
      </c>
      <c r="C85" s="42">
        <f t="shared" ref="C85:H85" si="57">C579+C605+C631</f>
        <v>0</v>
      </c>
      <c r="D85" s="42">
        <f t="shared" si="57"/>
        <v>5.9178891000444382</v>
      </c>
      <c r="E85" s="42">
        <f t="shared" si="57"/>
        <v>0</v>
      </c>
      <c r="F85" s="42">
        <f t="shared" si="57"/>
        <v>0</v>
      </c>
      <c r="G85" s="42">
        <f t="shared" si="57"/>
        <v>0</v>
      </c>
      <c r="H85" s="42">
        <f t="shared" si="57"/>
        <v>0</v>
      </c>
      <c r="I85" s="44">
        <f>SUM(B85:H85)</f>
        <v>65.344870646163812</v>
      </c>
      <c r="J85" s="41">
        <v>0</v>
      </c>
    </row>
    <row r="86" spans="1:10" ht="15">
      <c r="A86" s="8" t="s">
        <v>8</v>
      </c>
      <c r="B86" s="48">
        <f t="shared" ref="B86:H105" si="58">B580+B606+B632</f>
        <v>45.686865188743113</v>
      </c>
      <c r="C86" s="48">
        <f t="shared" si="58"/>
        <v>0</v>
      </c>
      <c r="D86" s="48">
        <f t="shared" si="58"/>
        <v>5.3995377787368923</v>
      </c>
      <c r="E86" s="48">
        <f t="shared" si="58"/>
        <v>0</v>
      </c>
      <c r="F86" s="48">
        <f t="shared" si="58"/>
        <v>0</v>
      </c>
      <c r="G86" s="48">
        <f t="shared" si="58"/>
        <v>0</v>
      </c>
      <c r="H86" s="48">
        <f t="shared" si="58"/>
        <v>0</v>
      </c>
      <c r="I86" s="50">
        <f t="shared" ref="I86:I105" si="59">SUM(B86:H86)</f>
        <v>51.086402967480005</v>
      </c>
      <c r="J86" s="41">
        <v>0</v>
      </c>
    </row>
    <row r="87" spans="1:10" ht="15">
      <c r="A87" s="9" t="s">
        <v>10</v>
      </c>
      <c r="B87" s="45">
        <f t="shared" si="58"/>
        <v>8.8531996703157585</v>
      </c>
      <c r="C87" s="45">
        <f t="shared" si="58"/>
        <v>0</v>
      </c>
      <c r="D87" s="45">
        <f t="shared" si="58"/>
        <v>0.1830184081958631</v>
      </c>
      <c r="E87" s="45">
        <f t="shared" si="58"/>
        <v>0</v>
      </c>
      <c r="F87" s="45">
        <f t="shared" si="58"/>
        <v>0</v>
      </c>
      <c r="G87" s="45">
        <f t="shared" si="58"/>
        <v>0</v>
      </c>
      <c r="H87" s="45">
        <f t="shared" si="58"/>
        <v>0</v>
      </c>
      <c r="I87" s="44">
        <f t="shared" si="59"/>
        <v>9.036218078511622</v>
      </c>
      <c r="J87" s="41">
        <v>0</v>
      </c>
    </row>
    <row r="88" spans="1:10" ht="15">
      <c r="A88" s="8" t="s">
        <v>53</v>
      </c>
      <c r="B88" s="48">
        <f t="shared" si="58"/>
        <v>0</v>
      </c>
      <c r="C88" s="48">
        <f t="shared" si="58"/>
        <v>0</v>
      </c>
      <c r="D88" s="48">
        <f t="shared" si="58"/>
        <v>0</v>
      </c>
      <c r="E88" s="48">
        <f t="shared" si="58"/>
        <v>0</v>
      </c>
      <c r="F88" s="48">
        <f t="shared" si="58"/>
        <v>0</v>
      </c>
      <c r="G88" s="48">
        <f t="shared" si="58"/>
        <v>0</v>
      </c>
      <c r="H88" s="48">
        <f t="shared" si="58"/>
        <v>0</v>
      </c>
      <c r="I88" s="50">
        <f t="shared" si="59"/>
        <v>0</v>
      </c>
      <c r="J88" s="41">
        <v>0</v>
      </c>
    </row>
    <row r="89" spans="1:10" ht="15">
      <c r="A89" s="9" t="s">
        <v>16</v>
      </c>
      <c r="B89" s="45">
        <f t="shared" si="58"/>
        <v>763.88282884131968</v>
      </c>
      <c r="C89" s="45">
        <f t="shared" si="58"/>
        <v>17.23345392540179</v>
      </c>
      <c r="D89" s="45">
        <f t="shared" si="58"/>
        <v>53.143683784166207</v>
      </c>
      <c r="E89" s="45">
        <f t="shared" si="58"/>
        <v>8.0200880184811627</v>
      </c>
      <c r="F89" s="45">
        <f t="shared" si="58"/>
        <v>0</v>
      </c>
      <c r="G89" s="45">
        <f t="shared" si="58"/>
        <v>0</v>
      </c>
      <c r="H89" s="45">
        <f t="shared" si="58"/>
        <v>0</v>
      </c>
      <c r="I89" s="44">
        <f t="shared" si="59"/>
        <v>842.28005456936887</v>
      </c>
      <c r="J89" s="41">
        <v>0</v>
      </c>
    </row>
    <row r="90" spans="1:10" ht="15">
      <c r="A90" s="8" t="s">
        <v>65</v>
      </c>
      <c r="B90" s="48">
        <f t="shared" si="58"/>
        <v>3892.0088196089782</v>
      </c>
      <c r="C90" s="48">
        <f t="shared" si="58"/>
        <v>10.164838139932646</v>
      </c>
      <c r="D90" s="48">
        <f t="shared" si="58"/>
        <v>265.79970683641801</v>
      </c>
      <c r="E90" s="48">
        <f t="shared" si="58"/>
        <v>0</v>
      </c>
      <c r="F90" s="48">
        <f t="shared" si="58"/>
        <v>0</v>
      </c>
      <c r="G90" s="48">
        <f t="shared" si="58"/>
        <v>0</v>
      </c>
      <c r="H90" s="48">
        <f t="shared" si="58"/>
        <v>0</v>
      </c>
      <c r="I90" s="50">
        <f t="shared" si="59"/>
        <v>4167.9733645853294</v>
      </c>
      <c r="J90" s="41">
        <v>0</v>
      </c>
    </row>
    <row r="91" spans="1:10" ht="15">
      <c r="A91" s="9" t="s">
        <v>55</v>
      </c>
      <c r="B91" s="45">
        <f t="shared" si="58"/>
        <v>0</v>
      </c>
      <c r="C91" s="45">
        <f t="shared" si="58"/>
        <v>9.7665748339623368E-2</v>
      </c>
      <c r="D91" s="45">
        <f t="shared" si="58"/>
        <v>0.1101069933980777</v>
      </c>
      <c r="E91" s="45">
        <f t="shared" si="58"/>
        <v>56.103494433705563</v>
      </c>
      <c r="F91" s="45">
        <f t="shared" si="58"/>
        <v>187.20650279181874</v>
      </c>
      <c r="G91" s="45">
        <f t="shared" si="58"/>
        <v>0</v>
      </c>
      <c r="H91" s="45">
        <f t="shared" si="58"/>
        <v>0</v>
      </c>
      <c r="I91" s="44">
        <f t="shared" si="59"/>
        <v>243.51776996726198</v>
      </c>
      <c r="J91" s="41">
        <v>0</v>
      </c>
    </row>
    <row r="92" spans="1:10" ht="15">
      <c r="A92" s="8" t="s">
        <v>12</v>
      </c>
      <c r="B92" s="48">
        <f t="shared" si="58"/>
        <v>0</v>
      </c>
      <c r="C92" s="48">
        <f t="shared" si="58"/>
        <v>0</v>
      </c>
      <c r="D92" s="48">
        <f t="shared" si="58"/>
        <v>1.8213506989656347E-2</v>
      </c>
      <c r="E92" s="48">
        <f t="shared" si="58"/>
        <v>8.352146428365339</v>
      </c>
      <c r="F92" s="48">
        <f t="shared" si="58"/>
        <v>0</v>
      </c>
      <c r="G92" s="48">
        <f t="shared" si="58"/>
        <v>0</v>
      </c>
      <c r="H92" s="48">
        <f t="shared" si="58"/>
        <v>0</v>
      </c>
      <c r="I92" s="50">
        <f t="shared" si="59"/>
        <v>8.3703599353549958</v>
      </c>
      <c r="J92" s="41">
        <v>0</v>
      </c>
    </row>
    <row r="93" spans="1:10" ht="15">
      <c r="A93" s="9" t="s">
        <v>56</v>
      </c>
      <c r="B93" s="45">
        <f t="shared" si="58"/>
        <v>0</v>
      </c>
      <c r="C93" s="45">
        <f t="shared" si="58"/>
        <v>0</v>
      </c>
      <c r="D93" s="45">
        <f t="shared" si="58"/>
        <v>0</v>
      </c>
      <c r="E93" s="45">
        <f t="shared" si="58"/>
        <v>7.0733053331672533</v>
      </c>
      <c r="F93" s="45">
        <f t="shared" si="58"/>
        <v>0</v>
      </c>
      <c r="G93" s="45">
        <f t="shared" si="58"/>
        <v>0</v>
      </c>
      <c r="H93" s="45">
        <f t="shared" si="58"/>
        <v>0</v>
      </c>
      <c r="I93" s="44">
        <f t="shared" si="59"/>
        <v>7.0733053331672533</v>
      </c>
      <c r="J93" s="41">
        <v>0</v>
      </c>
    </row>
    <row r="94" spans="1:10" ht="15">
      <c r="A94" s="8" t="s">
        <v>17</v>
      </c>
      <c r="B94" s="48">
        <f t="shared" si="58"/>
        <v>341.62380349029354</v>
      </c>
      <c r="C94" s="48">
        <f t="shared" si="58"/>
        <v>1.7072816293586848</v>
      </c>
      <c r="D94" s="48">
        <f t="shared" si="58"/>
        <v>41.925652579053107</v>
      </c>
      <c r="E94" s="48">
        <f t="shared" si="58"/>
        <v>5.5129084727500102</v>
      </c>
      <c r="F94" s="48">
        <f t="shared" si="58"/>
        <v>0</v>
      </c>
      <c r="G94" s="48">
        <f t="shared" si="58"/>
        <v>0</v>
      </c>
      <c r="H94" s="48">
        <f t="shared" si="58"/>
        <v>0</v>
      </c>
      <c r="I94" s="50">
        <f t="shared" si="59"/>
        <v>390.76964617145535</v>
      </c>
      <c r="J94" s="41">
        <v>0</v>
      </c>
    </row>
    <row r="95" spans="1:10" ht="15">
      <c r="A95" s="9" t="s">
        <v>141</v>
      </c>
      <c r="B95" s="45">
        <f t="shared" si="58"/>
        <v>3399.5110290615744</v>
      </c>
      <c r="C95" s="45">
        <f t="shared" si="58"/>
        <v>394.66923707989986</v>
      </c>
      <c r="D95" s="45">
        <f t="shared" si="58"/>
        <v>359.0206169558449</v>
      </c>
      <c r="E95" s="45">
        <f t="shared" si="58"/>
        <v>60.609888988587699</v>
      </c>
      <c r="F95" s="45">
        <f t="shared" si="58"/>
        <v>0</v>
      </c>
      <c r="G95" s="45">
        <f t="shared" si="58"/>
        <v>0</v>
      </c>
      <c r="H95" s="45">
        <f t="shared" si="58"/>
        <v>0</v>
      </c>
      <c r="I95" s="44">
        <f>SUM(B95:H95)</f>
        <v>4213.810772085907</v>
      </c>
      <c r="J95" s="41">
        <v>0</v>
      </c>
    </row>
    <row r="96" spans="1:10" ht="15">
      <c r="A96" s="8" t="s">
        <v>25</v>
      </c>
      <c r="B96" s="48">
        <f t="shared" si="58"/>
        <v>536.93605932093772</v>
      </c>
      <c r="C96" s="48">
        <f t="shared" si="58"/>
        <v>4.0293610331793558E-2</v>
      </c>
      <c r="D96" s="48">
        <f t="shared" si="58"/>
        <v>860.43868165460481</v>
      </c>
      <c r="E96" s="48">
        <f t="shared" si="58"/>
        <v>1760.5962126577861</v>
      </c>
      <c r="F96" s="48">
        <f t="shared" si="58"/>
        <v>0</v>
      </c>
      <c r="G96" s="48">
        <f t="shared" si="58"/>
        <v>833.83016339219239</v>
      </c>
      <c r="H96" s="48">
        <f t="shared" si="58"/>
        <v>0.34865741141296996</v>
      </c>
      <c r="I96" s="50">
        <f t="shared" si="59"/>
        <v>3992.1900680472659</v>
      </c>
      <c r="J96" s="41">
        <v>0</v>
      </c>
    </row>
    <row r="97" spans="1:10" ht="15">
      <c r="A97" s="9" t="s">
        <v>24</v>
      </c>
      <c r="B97" s="45">
        <f t="shared" si="58"/>
        <v>364.43288565325258</v>
      </c>
      <c r="C97" s="45">
        <f t="shared" si="58"/>
        <v>0.46496757849231024</v>
      </c>
      <c r="D97" s="45">
        <f t="shared" si="58"/>
        <v>66.599192512439444</v>
      </c>
      <c r="E97" s="45">
        <f t="shared" si="58"/>
        <v>0</v>
      </c>
      <c r="F97" s="45">
        <f t="shared" si="58"/>
        <v>0</v>
      </c>
      <c r="G97" s="45">
        <f t="shared" si="58"/>
        <v>0</v>
      </c>
      <c r="H97" s="45">
        <f t="shared" si="58"/>
        <v>0</v>
      </c>
      <c r="I97" s="44">
        <f t="shared" si="59"/>
        <v>431.49704574418433</v>
      </c>
      <c r="J97" s="41">
        <v>0</v>
      </c>
    </row>
    <row r="98" spans="1:10" ht="15">
      <c r="A98" s="8" t="s">
        <v>57</v>
      </c>
      <c r="B98" s="48">
        <f t="shared" si="58"/>
        <v>1863.7952111332502</v>
      </c>
      <c r="C98" s="48">
        <f t="shared" si="58"/>
        <v>3.4513108373315542</v>
      </c>
      <c r="D98" s="48">
        <f t="shared" si="58"/>
        <v>232.59013371210861</v>
      </c>
      <c r="E98" s="48">
        <f t="shared" si="58"/>
        <v>0</v>
      </c>
      <c r="F98" s="48">
        <f t="shared" si="58"/>
        <v>0</v>
      </c>
      <c r="G98" s="48">
        <f t="shared" si="58"/>
        <v>0</v>
      </c>
      <c r="H98" s="48">
        <f t="shared" si="58"/>
        <v>0</v>
      </c>
      <c r="I98" s="50">
        <f t="shared" si="59"/>
        <v>2099.8366556826904</v>
      </c>
      <c r="J98" s="41">
        <v>0</v>
      </c>
    </row>
    <row r="99" spans="1:10" ht="15">
      <c r="A99" s="9" t="s">
        <v>22</v>
      </c>
      <c r="B99" s="45">
        <f t="shared" si="58"/>
        <v>248.71113674890873</v>
      </c>
      <c r="C99" s="45">
        <f t="shared" si="58"/>
        <v>0</v>
      </c>
      <c r="D99" s="45">
        <f t="shared" si="58"/>
        <v>31.488263097583847</v>
      </c>
      <c r="E99" s="45">
        <f t="shared" si="58"/>
        <v>0</v>
      </c>
      <c r="F99" s="45">
        <f t="shared" si="58"/>
        <v>2.5406965053817241</v>
      </c>
      <c r="G99" s="45">
        <f t="shared" si="58"/>
        <v>0</v>
      </c>
      <c r="H99" s="45">
        <f t="shared" si="58"/>
        <v>0</v>
      </c>
      <c r="I99" s="44">
        <f t="shared" si="59"/>
        <v>282.74009635187429</v>
      </c>
      <c r="J99" s="41">
        <v>0</v>
      </c>
    </row>
    <row r="100" spans="1:10" ht="15">
      <c r="A100" s="8" t="s">
        <v>21</v>
      </c>
      <c r="B100" s="48">
        <f t="shared" si="58"/>
        <v>23.747450934265139</v>
      </c>
      <c r="C100" s="48">
        <f t="shared" si="58"/>
        <v>0</v>
      </c>
      <c r="D100" s="48">
        <f t="shared" si="58"/>
        <v>0.43876401942989607</v>
      </c>
      <c r="E100" s="48">
        <f t="shared" si="58"/>
        <v>0</v>
      </c>
      <c r="F100" s="48">
        <f t="shared" si="58"/>
        <v>0</v>
      </c>
      <c r="G100" s="48">
        <f t="shared" si="58"/>
        <v>0</v>
      </c>
      <c r="H100" s="48">
        <f t="shared" si="58"/>
        <v>0</v>
      </c>
      <c r="I100" s="50">
        <f t="shared" si="59"/>
        <v>24.186214953695035</v>
      </c>
      <c r="J100" s="41">
        <v>0</v>
      </c>
    </row>
    <row r="101" spans="1:10" ht="15">
      <c r="A101" s="10" t="s">
        <v>61</v>
      </c>
      <c r="B101" s="45">
        <f t="shared" si="58"/>
        <v>249.77945185628252</v>
      </c>
      <c r="C101" s="45">
        <f t="shared" si="58"/>
        <v>0</v>
      </c>
      <c r="D101" s="45">
        <f t="shared" si="58"/>
        <v>234.47181089728343</v>
      </c>
      <c r="E101" s="45">
        <f t="shared" si="58"/>
        <v>0</v>
      </c>
      <c r="F101" s="45">
        <f t="shared" si="58"/>
        <v>0</v>
      </c>
      <c r="G101" s="45">
        <f t="shared" si="58"/>
        <v>0</v>
      </c>
      <c r="H101" s="45">
        <f t="shared" si="58"/>
        <v>0</v>
      </c>
      <c r="I101" s="44">
        <f t="shared" si="59"/>
        <v>484.25126275356592</v>
      </c>
      <c r="J101" s="41">
        <v>0</v>
      </c>
    </row>
    <row r="102" spans="1:10">
      <c r="A102" s="11" t="s">
        <v>23</v>
      </c>
      <c r="B102" s="55">
        <f t="shared" si="58"/>
        <v>249.77945185628252</v>
      </c>
      <c r="C102" s="55">
        <f t="shared" si="58"/>
        <v>0</v>
      </c>
      <c r="D102" s="55">
        <f t="shared" si="58"/>
        <v>234.47181089728343</v>
      </c>
      <c r="E102" s="55">
        <f t="shared" si="58"/>
        <v>0</v>
      </c>
      <c r="F102" s="55">
        <f t="shared" si="58"/>
        <v>0</v>
      </c>
      <c r="G102" s="55">
        <f t="shared" si="58"/>
        <v>0</v>
      </c>
      <c r="H102" s="55">
        <f t="shared" si="58"/>
        <v>0</v>
      </c>
      <c r="I102" s="57">
        <f t="shared" si="59"/>
        <v>484.25126275356592</v>
      </c>
      <c r="J102" s="41">
        <v>0</v>
      </c>
    </row>
    <row r="103" spans="1:10">
      <c r="A103" s="12" t="s">
        <v>19</v>
      </c>
      <c r="B103" s="61">
        <f t="shared" si="58"/>
        <v>0</v>
      </c>
      <c r="C103" s="61">
        <f t="shared" si="58"/>
        <v>0</v>
      </c>
      <c r="D103" s="61">
        <f t="shared" si="58"/>
        <v>0</v>
      </c>
      <c r="E103" s="61">
        <f t="shared" si="58"/>
        <v>0</v>
      </c>
      <c r="F103" s="61">
        <f t="shared" si="58"/>
        <v>0</v>
      </c>
      <c r="G103" s="61">
        <f t="shared" si="58"/>
        <v>0</v>
      </c>
      <c r="H103" s="61">
        <f t="shared" si="58"/>
        <v>0</v>
      </c>
      <c r="I103" s="63">
        <f t="shared" si="59"/>
        <v>0</v>
      </c>
      <c r="J103" s="41">
        <v>0</v>
      </c>
    </row>
    <row r="104" spans="1:10">
      <c r="A104" s="11" t="s">
        <v>20</v>
      </c>
      <c r="B104" s="55">
        <f t="shared" si="58"/>
        <v>0</v>
      </c>
      <c r="C104" s="55">
        <f t="shared" si="58"/>
        <v>0</v>
      </c>
      <c r="D104" s="55">
        <f t="shared" si="58"/>
        <v>0</v>
      </c>
      <c r="E104" s="55">
        <f t="shared" si="58"/>
        <v>0</v>
      </c>
      <c r="F104" s="55">
        <f t="shared" si="58"/>
        <v>0</v>
      </c>
      <c r="G104" s="55">
        <f t="shared" si="58"/>
        <v>0</v>
      </c>
      <c r="H104" s="55">
        <f t="shared" si="58"/>
        <v>0</v>
      </c>
      <c r="I104" s="57">
        <f t="shared" si="59"/>
        <v>0</v>
      </c>
      <c r="J104" s="41">
        <v>0</v>
      </c>
    </row>
    <row r="105" spans="1:10" ht="15" thickBot="1">
      <c r="A105" s="13" t="s">
        <v>11</v>
      </c>
      <c r="B105" s="66">
        <f t="shared" si="58"/>
        <v>0</v>
      </c>
      <c r="C105" s="66">
        <f t="shared" si="58"/>
        <v>0</v>
      </c>
      <c r="D105" s="66">
        <f t="shared" si="58"/>
        <v>0</v>
      </c>
      <c r="E105" s="66">
        <f t="shared" si="58"/>
        <v>0</v>
      </c>
      <c r="F105" s="66">
        <f t="shared" si="58"/>
        <v>0</v>
      </c>
      <c r="G105" s="66">
        <f t="shared" si="58"/>
        <v>0</v>
      </c>
      <c r="H105" s="66">
        <f t="shared" si="58"/>
        <v>0</v>
      </c>
      <c r="I105" s="68">
        <f t="shared" si="59"/>
        <v>0</v>
      </c>
      <c r="J105" s="41">
        <v>0</v>
      </c>
    </row>
    <row r="106" spans="1:10" ht="15">
      <c r="A106" s="14" t="s">
        <v>26</v>
      </c>
      <c r="B106" s="71">
        <f>SUM(B85:B101)</f>
        <v>11798.395723054242</v>
      </c>
      <c r="C106" s="71">
        <f t="shared" ref="C106:H106" si="60">SUM(C85:C101)</f>
        <v>427.82904854908827</v>
      </c>
      <c r="D106" s="71">
        <f t="shared" si="60"/>
        <v>2157.5452718362972</v>
      </c>
      <c r="E106" s="71">
        <f t="shared" si="60"/>
        <v>1906.2680443328431</v>
      </c>
      <c r="F106" s="71">
        <f t="shared" si="60"/>
        <v>189.74719929720047</v>
      </c>
      <c r="G106" s="71">
        <f t="shared" si="60"/>
        <v>833.83016339219239</v>
      </c>
      <c r="H106" s="72">
        <f t="shared" si="60"/>
        <v>0.34865741141296996</v>
      </c>
      <c r="I106" s="44">
        <f>SUM(I85:I101)</f>
        <v>17313.964107873275</v>
      </c>
      <c r="J106" s="41">
        <v>0</v>
      </c>
    </row>
    <row r="107" spans="1:10" s="2" customFormat="1" ht="15" thickBot="1">
      <c r="A107" s="17" t="s">
        <v>100</v>
      </c>
      <c r="B107" s="100">
        <f>B106/$I$106</f>
        <v>0.6814381530159862</v>
      </c>
      <c r="C107" s="100">
        <f t="shared" ref="C107:I107" si="61">C106/$I$106</f>
        <v>2.47100574936816E-2</v>
      </c>
      <c r="D107" s="100">
        <f t="shared" si="61"/>
        <v>0.12461301515897129</v>
      </c>
      <c r="E107" s="100">
        <f t="shared" si="61"/>
        <v>0.11010003442631577</v>
      </c>
      <c r="F107" s="100">
        <f t="shared" si="61"/>
        <v>1.095920022214414E-2</v>
      </c>
      <c r="G107" s="100">
        <f t="shared" si="61"/>
        <v>4.8159402329650214E-2</v>
      </c>
      <c r="H107" s="101">
        <f t="shared" si="61"/>
        <v>2.0137353250860848E-5</v>
      </c>
      <c r="I107" s="102">
        <f t="shared" si="61"/>
        <v>1</v>
      </c>
    </row>
    <row r="108" spans="1:10" ht="15" thickBot="1">
      <c r="A108" s="18"/>
      <c r="B108" s="111"/>
      <c r="C108" s="111"/>
      <c r="D108" s="111"/>
      <c r="E108" s="111"/>
      <c r="F108" s="111"/>
      <c r="G108" s="111"/>
      <c r="H108" s="111"/>
      <c r="I108" s="111"/>
    </row>
    <row r="109" spans="1:10" ht="28.5">
      <c r="A109" s="431" t="s">
        <v>29</v>
      </c>
      <c r="B109" s="37" t="s">
        <v>0</v>
      </c>
      <c r="C109" s="37" t="s">
        <v>1</v>
      </c>
      <c r="D109" s="37" t="s">
        <v>2</v>
      </c>
      <c r="E109" s="37" t="s">
        <v>3</v>
      </c>
      <c r="F109" s="37" t="s">
        <v>27</v>
      </c>
      <c r="G109" s="37" t="s">
        <v>4</v>
      </c>
      <c r="H109" s="37" t="s">
        <v>5</v>
      </c>
      <c r="I109" s="38" t="s">
        <v>6</v>
      </c>
    </row>
    <row r="110" spans="1:10" ht="14.25" customHeight="1">
      <c r="A110" s="432" t="s">
        <v>29</v>
      </c>
      <c r="B110" s="372" t="s">
        <v>107</v>
      </c>
      <c r="C110" s="373"/>
      <c r="D110" s="373"/>
      <c r="E110" s="373"/>
      <c r="F110" s="373"/>
      <c r="G110" s="373"/>
      <c r="H110" s="373"/>
      <c r="I110" s="374"/>
    </row>
    <row r="111" spans="1:10" ht="15">
      <c r="A111" s="7" t="s">
        <v>7</v>
      </c>
      <c r="B111" s="42">
        <v>0</v>
      </c>
      <c r="C111" s="42">
        <v>0</v>
      </c>
      <c r="D111" s="42">
        <v>0</v>
      </c>
      <c r="E111" s="42">
        <v>0</v>
      </c>
      <c r="F111" s="399"/>
      <c r="G111" s="42">
        <v>0</v>
      </c>
      <c r="H111" s="43">
        <v>0</v>
      </c>
      <c r="I111" s="44">
        <f>SUM(B111:H111)</f>
        <v>0</v>
      </c>
    </row>
    <row r="112" spans="1:10" ht="15">
      <c r="A112" s="8" t="s">
        <v>8</v>
      </c>
      <c r="B112" s="48">
        <v>0</v>
      </c>
      <c r="C112" s="48">
        <v>0</v>
      </c>
      <c r="D112" s="48">
        <v>0</v>
      </c>
      <c r="E112" s="48">
        <v>0</v>
      </c>
      <c r="F112" s="400"/>
      <c r="G112" s="48">
        <v>0</v>
      </c>
      <c r="H112" s="49">
        <v>0</v>
      </c>
      <c r="I112" s="50">
        <f t="shared" ref="I112:I131" si="62">SUM(B112:H112)</f>
        <v>0</v>
      </c>
    </row>
    <row r="113" spans="1:9" ht="15">
      <c r="A113" s="9" t="s">
        <v>10</v>
      </c>
      <c r="B113" s="45">
        <v>0</v>
      </c>
      <c r="C113" s="45">
        <v>0</v>
      </c>
      <c r="D113" s="45">
        <v>0</v>
      </c>
      <c r="E113" s="45">
        <v>0</v>
      </c>
      <c r="F113" s="400"/>
      <c r="G113" s="45">
        <v>0</v>
      </c>
      <c r="H113" s="54">
        <v>0</v>
      </c>
      <c r="I113" s="44">
        <f t="shared" si="62"/>
        <v>0</v>
      </c>
    </row>
    <row r="114" spans="1:9" ht="15">
      <c r="A114" s="8" t="s">
        <v>53</v>
      </c>
      <c r="B114" s="48">
        <v>0</v>
      </c>
      <c r="C114" s="48">
        <v>0</v>
      </c>
      <c r="D114" s="48">
        <v>0</v>
      </c>
      <c r="E114" s="48">
        <v>0</v>
      </c>
      <c r="F114" s="400"/>
      <c r="G114" s="48">
        <v>0</v>
      </c>
      <c r="H114" s="49">
        <v>0</v>
      </c>
      <c r="I114" s="50">
        <f t="shared" si="62"/>
        <v>0</v>
      </c>
    </row>
    <row r="115" spans="1:9" ht="15">
      <c r="A115" s="9" t="s">
        <v>16</v>
      </c>
      <c r="B115" s="45">
        <v>0.11071664307702853</v>
      </c>
      <c r="C115" s="45">
        <v>0</v>
      </c>
      <c r="D115" s="45">
        <v>0.63468139343519536</v>
      </c>
      <c r="E115" s="45">
        <v>0</v>
      </c>
      <c r="F115" s="400"/>
      <c r="G115" s="45">
        <v>0</v>
      </c>
      <c r="H115" s="54">
        <v>0</v>
      </c>
      <c r="I115" s="44">
        <f t="shared" si="62"/>
        <v>0.74539803651222392</v>
      </c>
    </row>
    <row r="116" spans="1:9" ht="15">
      <c r="A116" s="8" t="s">
        <v>65</v>
      </c>
      <c r="B116" s="48">
        <v>0</v>
      </c>
      <c r="C116" s="48">
        <v>0</v>
      </c>
      <c r="D116" s="48">
        <v>0</v>
      </c>
      <c r="E116" s="48">
        <v>0</v>
      </c>
      <c r="F116" s="400"/>
      <c r="G116" s="48">
        <v>0</v>
      </c>
      <c r="H116" s="49">
        <v>0</v>
      </c>
      <c r="I116" s="50">
        <f t="shared" si="62"/>
        <v>0</v>
      </c>
    </row>
    <row r="117" spans="1:9" ht="15">
      <c r="A117" s="9" t="s">
        <v>55</v>
      </c>
      <c r="B117" s="45">
        <v>1.8112848490030706E-3</v>
      </c>
      <c r="C117" s="45">
        <v>0</v>
      </c>
      <c r="D117" s="45">
        <v>0</v>
      </c>
      <c r="E117" s="45">
        <v>1.0867709094018423E-2</v>
      </c>
      <c r="F117" s="400"/>
      <c r="G117" s="45">
        <v>0</v>
      </c>
      <c r="H117" s="54">
        <v>0</v>
      </c>
      <c r="I117" s="44">
        <f t="shared" si="62"/>
        <v>1.2678993943021494E-2</v>
      </c>
    </row>
    <row r="118" spans="1:9" ht="15">
      <c r="A118" s="8" t="s">
        <v>12</v>
      </c>
      <c r="B118" s="48">
        <v>0</v>
      </c>
      <c r="C118" s="48">
        <v>0</v>
      </c>
      <c r="D118" s="48">
        <v>0</v>
      </c>
      <c r="E118" s="48">
        <v>0</v>
      </c>
      <c r="F118" s="400"/>
      <c r="G118" s="48">
        <v>0</v>
      </c>
      <c r="H118" s="49">
        <v>0</v>
      </c>
      <c r="I118" s="50">
        <f t="shared" si="62"/>
        <v>0</v>
      </c>
    </row>
    <row r="119" spans="1:9" ht="15">
      <c r="A119" s="9" t="s">
        <v>56</v>
      </c>
      <c r="B119" s="45">
        <v>0</v>
      </c>
      <c r="C119" s="45">
        <v>0</v>
      </c>
      <c r="D119" s="45">
        <v>0</v>
      </c>
      <c r="E119" s="45">
        <v>0</v>
      </c>
      <c r="F119" s="400"/>
      <c r="G119" s="45">
        <v>0</v>
      </c>
      <c r="H119" s="54">
        <v>0</v>
      </c>
      <c r="I119" s="44">
        <f t="shared" si="62"/>
        <v>0</v>
      </c>
    </row>
    <row r="120" spans="1:9" ht="15">
      <c r="A120" s="8" t="s">
        <v>17</v>
      </c>
      <c r="B120" s="48">
        <v>0</v>
      </c>
      <c r="C120" s="48">
        <v>0</v>
      </c>
      <c r="D120" s="48">
        <v>0</v>
      </c>
      <c r="E120" s="48">
        <v>0</v>
      </c>
      <c r="F120" s="400"/>
      <c r="G120" s="48">
        <v>0</v>
      </c>
      <c r="H120" s="49">
        <v>0</v>
      </c>
      <c r="I120" s="50">
        <f t="shared" si="62"/>
        <v>0</v>
      </c>
    </row>
    <row r="121" spans="1:9" ht="15">
      <c r="A121" s="9" t="s">
        <v>141</v>
      </c>
      <c r="B121" s="45">
        <v>0.87547407492528129</v>
      </c>
      <c r="C121" s="45">
        <v>1.4320083448547523</v>
      </c>
      <c r="D121" s="45">
        <v>18.340411195359064</v>
      </c>
      <c r="E121" s="45">
        <v>2.3994291435490558E-4</v>
      </c>
      <c r="F121" s="400"/>
      <c r="G121" s="45">
        <v>0</v>
      </c>
      <c r="H121" s="54">
        <v>0</v>
      </c>
      <c r="I121" s="44">
        <f>SUM(B121:H121)</f>
        <v>20.648133558053452</v>
      </c>
    </row>
    <row r="122" spans="1:9" ht="15">
      <c r="A122" s="8" t="s">
        <v>25</v>
      </c>
      <c r="B122" s="48">
        <v>0.63622622654819228</v>
      </c>
      <c r="C122" s="48">
        <v>1.0298265983488823E-2</v>
      </c>
      <c r="D122" s="48">
        <v>7.5125214611313691</v>
      </c>
      <c r="E122" s="48">
        <v>13.259052088735427</v>
      </c>
      <c r="F122" s="400"/>
      <c r="G122" s="48">
        <v>1.671280406246259</v>
      </c>
      <c r="H122" s="49">
        <v>2.5875571803800419E-2</v>
      </c>
      <c r="I122" s="50">
        <f t="shared" si="62"/>
        <v>23.115254020448535</v>
      </c>
    </row>
    <row r="123" spans="1:9" ht="15">
      <c r="A123" s="9" t="s">
        <v>24</v>
      </c>
      <c r="B123" s="45">
        <v>0</v>
      </c>
      <c r="C123" s="45">
        <v>0</v>
      </c>
      <c r="D123" s="45">
        <v>0</v>
      </c>
      <c r="E123" s="45">
        <v>0</v>
      </c>
      <c r="F123" s="400"/>
      <c r="G123" s="45">
        <v>0</v>
      </c>
      <c r="H123" s="54">
        <v>0</v>
      </c>
      <c r="I123" s="44">
        <f t="shared" si="62"/>
        <v>0</v>
      </c>
    </row>
    <row r="124" spans="1:9" ht="15">
      <c r="A124" s="8" t="s">
        <v>57</v>
      </c>
      <c r="B124" s="48">
        <v>0</v>
      </c>
      <c r="C124" s="48">
        <v>0</v>
      </c>
      <c r="D124" s="48">
        <v>0</v>
      </c>
      <c r="E124" s="48">
        <v>0</v>
      </c>
      <c r="F124" s="400"/>
      <c r="G124" s="48">
        <v>0</v>
      </c>
      <c r="H124" s="49">
        <v>0</v>
      </c>
      <c r="I124" s="50">
        <f t="shared" si="62"/>
        <v>0</v>
      </c>
    </row>
    <row r="125" spans="1:9" ht="15">
      <c r="A125" s="9" t="s">
        <v>22</v>
      </c>
      <c r="B125" s="45">
        <v>0</v>
      </c>
      <c r="C125" s="45">
        <v>0</v>
      </c>
      <c r="D125" s="45">
        <v>0</v>
      </c>
      <c r="E125" s="45">
        <v>0</v>
      </c>
      <c r="F125" s="400"/>
      <c r="G125" s="45">
        <v>0</v>
      </c>
      <c r="H125" s="54">
        <v>0</v>
      </c>
      <c r="I125" s="44">
        <f t="shared" si="62"/>
        <v>0</v>
      </c>
    </row>
    <row r="126" spans="1:9" ht="15">
      <c r="A126" s="8" t="s">
        <v>21</v>
      </c>
      <c r="B126" s="48">
        <v>0</v>
      </c>
      <c r="C126" s="48">
        <v>0</v>
      </c>
      <c r="D126" s="48">
        <v>0</v>
      </c>
      <c r="E126" s="48">
        <v>0</v>
      </c>
      <c r="F126" s="400"/>
      <c r="G126" s="48">
        <v>0</v>
      </c>
      <c r="H126" s="49">
        <v>0</v>
      </c>
      <c r="I126" s="50">
        <f t="shared" si="62"/>
        <v>0</v>
      </c>
    </row>
    <row r="127" spans="1:9" ht="15">
      <c r="A127" s="10" t="s">
        <v>61</v>
      </c>
      <c r="B127" s="45">
        <v>0</v>
      </c>
      <c r="C127" s="45">
        <v>0</v>
      </c>
      <c r="D127" s="45">
        <v>0</v>
      </c>
      <c r="E127" s="45">
        <v>0</v>
      </c>
      <c r="F127" s="400"/>
      <c r="G127" s="45">
        <v>0</v>
      </c>
      <c r="H127" s="54">
        <v>0</v>
      </c>
      <c r="I127" s="44">
        <f t="shared" si="62"/>
        <v>0</v>
      </c>
    </row>
    <row r="128" spans="1:9">
      <c r="A128" s="11" t="s">
        <v>23</v>
      </c>
      <c r="B128" s="55">
        <v>0</v>
      </c>
      <c r="C128" s="55">
        <v>0</v>
      </c>
      <c r="D128" s="55">
        <v>0</v>
      </c>
      <c r="E128" s="55">
        <v>0</v>
      </c>
      <c r="F128" s="400"/>
      <c r="G128" s="55">
        <v>0</v>
      </c>
      <c r="H128" s="56">
        <v>0</v>
      </c>
      <c r="I128" s="57">
        <f t="shared" si="62"/>
        <v>0</v>
      </c>
    </row>
    <row r="129" spans="1:9">
      <c r="A129" s="12" t="s">
        <v>19</v>
      </c>
      <c r="B129" s="61">
        <v>0</v>
      </c>
      <c r="C129" s="61">
        <v>0</v>
      </c>
      <c r="D129" s="61">
        <v>0</v>
      </c>
      <c r="E129" s="61">
        <v>0</v>
      </c>
      <c r="F129" s="400"/>
      <c r="G129" s="61">
        <v>0</v>
      </c>
      <c r="H129" s="62">
        <v>0</v>
      </c>
      <c r="I129" s="63">
        <f t="shared" si="62"/>
        <v>0</v>
      </c>
    </row>
    <row r="130" spans="1:9">
      <c r="A130" s="11" t="s">
        <v>20</v>
      </c>
      <c r="B130" s="55">
        <v>0</v>
      </c>
      <c r="C130" s="55">
        <v>0</v>
      </c>
      <c r="D130" s="55">
        <v>0</v>
      </c>
      <c r="E130" s="55">
        <v>0</v>
      </c>
      <c r="F130" s="400"/>
      <c r="G130" s="55">
        <v>0</v>
      </c>
      <c r="H130" s="56">
        <v>0</v>
      </c>
      <c r="I130" s="57">
        <f t="shared" si="62"/>
        <v>0</v>
      </c>
    </row>
    <row r="131" spans="1:9" ht="15" thickBot="1">
      <c r="A131" s="13"/>
      <c r="B131" s="66">
        <v>0</v>
      </c>
      <c r="C131" s="66">
        <v>0</v>
      </c>
      <c r="D131" s="66">
        <v>0</v>
      </c>
      <c r="E131" s="66">
        <v>0</v>
      </c>
      <c r="F131" s="401"/>
      <c r="G131" s="66">
        <v>0</v>
      </c>
      <c r="H131" s="67">
        <v>0</v>
      </c>
      <c r="I131" s="68">
        <f t="shared" si="62"/>
        <v>0</v>
      </c>
    </row>
    <row r="132" spans="1:9" ht="15">
      <c r="A132" s="14" t="s">
        <v>26</v>
      </c>
      <c r="B132" s="71">
        <f>SUM(B111:B127)</f>
        <v>1.6242282293995052</v>
      </c>
      <c r="C132" s="71">
        <f t="shared" ref="C132:H132" si="63">SUM(C111:C127)</f>
        <v>1.4423066108382412</v>
      </c>
      <c r="D132" s="71">
        <f t="shared" si="63"/>
        <v>26.487614049925625</v>
      </c>
      <c r="E132" s="71">
        <f t="shared" si="63"/>
        <v>13.2701597407438</v>
      </c>
      <c r="F132" s="71">
        <f t="shared" si="63"/>
        <v>0</v>
      </c>
      <c r="G132" s="71">
        <f t="shared" si="63"/>
        <v>1.671280406246259</v>
      </c>
      <c r="H132" s="72">
        <f t="shared" si="63"/>
        <v>2.5875571803800419E-2</v>
      </c>
      <c r="I132" s="44">
        <f>SUM(I111:I127)</f>
        <v>44.521464608957231</v>
      </c>
    </row>
    <row r="133" spans="1:9" s="2" customFormat="1" ht="15" thickBot="1">
      <c r="A133" s="15" t="s">
        <v>100</v>
      </c>
      <c r="B133" s="100">
        <f>B132/$I$132</f>
        <v>3.6481913694113473E-2</v>
      </c>
      <c r="C133" s="100">
        <f t="shared" ref="C133:I133" si="64">C132/$I$132</f>
        <v>3.2395758394436668E-2</v>
      </c>
      <c r="D133" s="100">
        <f t="shared" si="64"/>
        <v>0.59494031210726628</v>
      </c>
      <c r="E133" s="100">
        <f t="shared" si="64"/>
        <v>0.29806206640547017</v>
      </c>
      <c r="F133" s="100">
        <f t="shared" si="64"/>
        <v>0</v>
      </c>
      <c r="G133" s="100">
        <f t="shared" si="64"/>
        <v>3.7538756214008637E-2</v>
      </c>
      <c r="H133" s="101">
        <f t="shared" si="64"/>
        <v>5.8119318470476681E-4</v>
      </c>
      <c r="I133" s="102">
        <f t="shared" si="64"/>
        <v>1</v>
      </c>
    </row>
    <row r="134" spans="1:9" ht="15" thickBot="1">
      <c r="A134" s="18"/>
      <c r="B134" s="16"/>
      <c r="C134" s="16"/>
      <c r="D134" s="16"/>
      <c r="E134" s="16"/>
      <c r="F134" s="16"/>
      <c r="G134" s="16"/>
      <c r="H134" s="16"/>
      <c r="I134" s="16"/>
    </row>
    <row r="135" spans="1:9" ht="28.5">
      <c r="A135" s="431" t="s">
        <v>30</v>
      </c>
      <c r="B135" s="37" t="s">
        <v>0</v>
      </c>
      <c r="C135" s="37" t="s">
        <v>1</v>
      </c>
      <c r="D135" s="37" t="s">
        <v>2</v>
      </c>
      <c r="E135" s="37" t="s">
        <v>3</v>
      </c>
      <c r="F135" s="37" t="s">
        <v>27</v>
      </c>
      <c r="G135" s="37" t="s">
        <v>4</v>
      </c>
      <c r="H135" s="37" t="s">
        <v>5</v>
      </c>
      <c r="I135" s="38" t="s">
        <v>6</v>
      </c>
    </row>
    <row r="136" spans="1:9" ht="14.25" customHeight="1">
      <c r="A136" s="432" t="s">
        <v>30</v>
      </c>
      <c r="B136" s="372" t="s">
        <v>107</v>
      </c>
      <c r="C136" s="373"/>
      <c r="D136" s="373"/>
      <c r="E136" s="373"/>
      <c r="F136" s="373"/>
      <c r="G136" s="373"/>
      <c r="H136" s="373"/>
      <c r="I136" s="374"/>
    </row>
    <row r="137" spans="1:9" ht="15">
      <c r="A137" s="7" t="s">
        <v>7</v>
      </c>
      <c r="B137" s="42">
        <v>0</v>
      </c>
      <c r="C137" s="42">
        <v>0</v>
      </c>
      <c r="D137" s="42">
        <v>0</v>
      </c>
      <c r="E137" s="42">
        <v>0</v>
      </c>
      <c r="F137" s="399"/>
      <c r="G137" s="42">
        <v>0</v>
      </c>
      <c r="H137" s="43">
        <v>0</v>
      </c>
      <c r="I137" s="44">
        <f>SUM(B137:H137)</f>
        <v>0</v>
      </c>
    </row>
    <row r="138" spans="1:9" ht="15">
      <c r="A138" s="8" t="s">
        <v>8</v>
      </c>
      <c r="B138" s="48">
        <v>0</v>
      </c>
      <c r="C138" s="48">
        <v>0</v>
      </c>
      <c r="D138" s="48">
        <v>0</v>
      </c>
      <c r="E138" s="48">
        <v>0</v>
      </c>
      <c r="F138" s="400"/>
      <c r="G138" s="48">
        <v>0</v>
      </c>
      <c r="H138" s="49">
        <v>0</v>
      </c>
      <c r="I138" s="50">
        <f t="shared" ref="I138:I157" si="65">SUM(B138:H138)</f>
        <v>0</v>
      </c>
    </row>
    <row r="139" spans="1:9" ht="15">
      <c r="A139" s="9" t="s">
        <v>10</v>
      </c>
      <c r="B139" s="45">
        <v>0</v>
      </c>
      <c r="C139" s="45">
        <v>0</v>
      </c>
      <c r="D139" s="45">
        <v>0</v>
      </c>
      <c r="E139" s="45">
        <v>0</v>
      </c>
      <c r="F139" s="400"/>
      <c r="G139" s="45">
        <v>0</v>
      </c>
      <c r="H139" s="54">
        <v>0</v>
      </c>
      <c r="I139" s="44">
        <f t="shared" si="65"/>
        <v>0</v>
      </c>
    </row>
    <row r="140" spans="1:9" ht="15">
      <c r="A140" s="8" t="s">
        <v>53</v>
      </c>
      <c r="B140" s="48">
        <v>0</v>
      </c>
      <c r="C140" s="48">
        <v>0</v>
      </c>
      <c r="D140" s="48">
        <v>0</v>
      </c>
      <c r="E140" s="48">
        <v>0</v>
      </c>
      <c r="F140" s="400"/>
      <c r="G140" s="48">
        <v>0</v>
      </c>
      <c r="H140" s="49">
        <v>0</v>
      </c>
      <c r="I140" s="50">
        <f t="shared" si="65"/>
        <v>0</v>
      </c>
    </row>
    <row r="141" spans="1:9" ht="15">
      <c r="A141" s="9" t="s">
        <v>16</v>
      </c>
      <c r="B141" s="45">
        <v>1.3048296164260296</v>
      </c>
      <c r="C141" s="45">
        <v>15.208436077846713</v>
      </c>
      <c r="D141" s="45">
        <v>1.455812665418474</v>
      </c>
      <c r="E141" s="45">
        <v>0</v>
      </c>
      <c r="F141" s="400"/>
      <c r="G141" s="45">
        <v>0</v>
      </c>
      <c r="H141" s="54">
        <v>0</v>
      </c>
      <c r="I141" s="44">
        <f t="shared" si="65"/>
        <v>17.969078359691217</v>
      </c>
    </row>
    <row r="142" spans="1:9" ht="15">
      <c r="A142" s="8" t="s">
        <v>65</v>
      </c>
      <c r="B142" s="48">
        <v>4.5299232552653947</v>
      </c>
      <c r="C142" s="48">
        <v>0.65492866341186429</v>
      </c>
      <c r="D142" s="48">
        <v>2.368658666006243</v>
      </c>
      <c r="E142" s="48">
        <v>0</v>
      </c>
      <c r="F142" s="400"/>
      <c r="G142" s="48">
        <v>0</v>
      </c>
      <c r="H142" s="49">
        <v>0</v>
      </c>
      <c r="I142" s="50">
        <f t="shared" si="65"/>
        <v>7.5535105846835018</v>
      </c>
    </row>
    <row r="143" spans="1:9" ht="15">
      <c r="A143" s="9" t="s">
        <v>55</v>
      </c>
      <c r="B143" s="45">
        <v>0</v>
      </c>
      <c r="C143" s="45">
        <v>0</v>
      </c>
      <c r="D143" s="45">
        <v>0.17322636796915805</v>
      </c>
      <c r="E143" s="45">
        <v>0.24816185275042946</v>
      </c>
      <c r="F143" s="400"/>
      <c r="G143" s="45">
        <v>0</v>
      </c>
      <c r="H143" s="54">
        <v>0</v>
      </c>
      <c r="I143" s="44">
        <f t="shared" si="65"/>
        <v>0.42138822071958748</v>
      </c>
    </row>
    <row r="144" spans="1:9" ht="15">
      <c r="A144" s="8" t="s">
        <v>12</v>
      </c>
      <c r="B144" s="48">
        <v>0</v>
      </c>
      <c r="C144" s="48">
        <v>0</v>
      </c>
      <c r="D144" s="48">
        <v>0</v>
      </c>
      <c r="E144" s="48">
        <v>0</v>
      </c>
      <c r="F144" s="400"/>
      <c r="G144" s="48">
        <v>0</v>
      </c>
      <c r="H144" s="49">
        <v>0</v>
      </c>
      <c r="I144" s="50">
        <f t="shared" si="65"/>
        <v>0</v>
      </c>
    </row>
    <row r="145" spans="1:9" ht="15">
      <c r="A145" s="9" t="s">
        <v>56</v>
      </c>
      <c r="B145" s="45">
        <v>0</v>
      </c>
      <c r="C145" s="45">
        <v>0</v>
      </c>
      <c r="D145" s="45">
        <v>0</v>
      </c>
      <c r="E145" s="45">
        <v>0</v>
      </c>
      <c r="F145" s="400"/>
      <c r="G145" s="45">
        <v>0</v>
      </c>
      <c r="H145" s="54">
        <v>0</v>
      </c>
      <c r="I145" s="44">
        <f t="shared" si="65"/>
        <v>0</v>
      </c>
    </row>
    <row r="146" spans="1:9" ht="15">
      <c r="A146" s="8" t="s">
        <v>17</v>
      </c>
      <c r="B146" s="48">
        <v>0</v>
      </c>
      <c r="C146" s="48">
        <v>0</v>
      </c>
      <c r="D146" s="48">
        <v>5.2526114537444935E-2</v>
      </c>
      <c r="E146" s="48">
        <v>0</v>
      </c>
      <c r="F146" s="400"/>
      <c r="G146" s="48">
        <v>0</v>
      </c>
      <c r="H146" s="49">
        <v>0</v>
      </c>
      <c r="I146" s="50">
        <f t="shared" si="65"/>
        <v>5.2526114537444935E-2</v>
      </c>
    </row>
    <row r="147" spans="1:9" ht="15">
      <c r="A147" s="9" t="s">
        <v>141</v>
      </c>
      <c r="B147" s="45">
        <v>2.8783666113475945</v>
      </c>
      <c r="C147" s="45">
        <v>11.673320520579935</v>
      </c>
      <c r="D147" s="45">
        <v>2.6199111147460785</v>
      </c>
      <c r="E147" s="45">
        <v>0</v>
      </c>
      <c r="F147" s="400"/>
      <c r="G147" s="45">
        <v>0</v>
      </c>
      <c r="H147" s="54">
        <v>0</v>
      </c>
      <c r="I147" s="44">
        <f>SUM(B147:H147)</f>
        <v>17.171598246673607</v>
      </c>
    </row>
    <row r="148" spans="1:9" ht="15">
      <c r="A148" s="8" t="s">
        <v>25</v>
      </c>
      <c r="B148" s="48">
        <v>5.0757294832405062</v>
      </c>
      <c r="C148" s="48">
        <v>0.21369478456050886</v>
      </c>
      <c r="D148" s="48">
        <v>0.17756177171443341</v>
      </c>
      <c r="E148" s="48">
        <v>12.504915571091567</v>
      </c>
      <c r="F148" s="400"/>
      <c r="G148" s="48">
        <v>1.9416368707070226</v>
      </c>
      <c r="H148" s="49">
        <v>0.28677601123726859</v>
      </c>
      <c r="I148" s="50">
        <f t="shared" si="65"/>
        <v>20.200314492551307</v>
      </c>
    </row>
    <row r="149" spans="1:9" ht="15">
      <c r="A149" s="9" t="s">
        <v>24</v>
      </c>
      <c r="B149" s="45">
        <v>1.4539284765370617</v>
      </c>
      <c r="C149" s="45">
        <v>0</v>
      </c>
      <c r="D149" s="45">
        <v>0</v>
      </c>
      <c r="E149" s="45">
        <v>0</v>
      </c>
      <c r="F149" s="400"/>
      <c r="G149" s="45">
        <v>0</v>
      </c>
      <c r="H149" s="54">
        <v>0</v>
      </c>
      <c r="I149" s="44">
        <f t="shared" si="65"/>
        <v>1.4539284765370617</v>
      </c>
    </row>
    <row r="150" spans="1:9" ht="15">
      <c r="A150" s="8" t="s">
        <v>57</v>
      </c>
      <c r="B150" s="48">
        <v>0</v>
      </c>
      <c r="C150" s="48">
        <v>0</v>
      </c>
      <c r="D150" s="48">
        <v>0</v>
      </c>
      <c r="E150" s="48">
        <v>0</v>
      </c>
      <c r="F150" s="400"/>
      <c r="G150" s="48">
        <v>0</v>
      </c>
      <c r="H150" s="49">
        <v>0</v>
      </c>
      <c r="I150" s="50">
        <f t="shared" si="65"/>
        <v>0</v>
      </c>
    </row>
    <row r="151" spans="1:9" ht="15">
      <c r="A151" s="9" t="s">
        <v>22</v>
      </c>
      <c r="B151" s="45">
        <v>0</v>
      </c>
      <c r="C151" s="45">
        <v>0</v>
      </c>
      <c r="D151" s="45">
        <v>0</v>
      </c>
      <c r="E151" s="45">
        <v>0</v>
      </c>
      <c r="F151" s="400"/>
      <c r="G151" s="45">
        <v>0</v>
      </c>
      <c r="H151" s="54">
        <v>0</v>
      </c>
      <c r="I151" s="44">
        <f t="shared" si="65"/>
        <v>0</v>
      </c>
    </row>
    <row r="152" spans="1:9" ht="15">
      <c r="A152" s="8" t="s">
        <v>21</v>
      </c>
      <c r="B152" s="48">
        <v>0</v>
      </c>
      <c r="C152" s="48">
        <v>0</v>
      </c>
      <c r="D152" s="48">
        <v>0</v>
      </c>
      <c r="E152" s="48">
        <v>0</v>
      </c>
      <c r="F152" s="400"/>
      <c r="G152" s="48">
        <v>0</v>
      </c>
      <c r="H152" s="49">
        <v>0</v>
      </c>
      <c r="I152" s="50">
        <f t="shared" si="65"/>
        <v>0</v>
      </c>
    </row>
    <row r="153" spans="1:9" ht="15">
      <c r="A153" s="10" t="s">
        <v>61</v>
      </c>
      <c r="B153" s="45">
        <v>0</v>
      </c>
      <c r="C153" s="45">
        <v>0</v>
      </c>
      <c r="D153" s="45">
        <v>0</v>
      </c>
      <c r="E153" s="45">
        <v>0</v>
      </c>
      <c r="F153" s="400"/>
      <c r="G153" s="45">
        <v>0</v>
      </c>
      <c r="H153" s="54">
        <v>0</v>
      </c>
      <c r="I153" s="44">
        <f t="shared" si="65"/>
        <v>0</v>
      </c>
    </row>
    <row r="154" spans="1:9">
      <c r="A154" s="11" t="s">
        <v>23</v>
      </c>
      <c r="B154" s="55">
        <v>0</v>
      </c>
      <c r="C154" s="55">
        <v>0</v>
      </c>
      <c r="D154" s="55">
        <v>0</v>
      </c>
      <c r="E154" s="55">
        <v>0</v>
      </c>
      <c r="F154" s="400"/>
      <c r="G154" s="55">
        <v>0</v>
      </c>
      <c r="H154" s="56">
        <v>0</v>
      </c>
      <c r="I154" s="57">
        <f t="shared" si="65"/>
        <v>0</v>
      </c>
    </row>
    <row r="155" spans="1:9">
      <c r="A155" s="12" t="s">
        <v>19</v>
      </c>
      <c r="B155" s="61">
        <v>0</v>
      </c>
      <c r="C155" s="61">
        <v>0</v>
      </c>
      <c r="D155" s="61">
        <v>0</v>
      </c>
      <c r="E155" s="61">
        <v>0</v>
      </c>
      <c r="F155" s="400"/>
      <c r="G155" s="61">
        <v>0</v>
      </c>
      <c r="H155" s="62">
        <v>0</v>
      </c>
      <c r="I155" s="63">
        <f t="shared" si="65"/>
        <v>0</v>
      </c>
    </row>
    <row r="156" spans="1:9">
      <c r="A156" s="11" t="s">
        <v>20</v>
      </c>
      <c r="B156" s="55">
        <v>0</v>
      </c>
      <c r="C156" s="55">
        <v>0</v>
      </c>
      <c r="D156" s="55">
        <v>0</v>
      </c>
      <c r="E156" s="55">
        <v>0</v>
      </c>
      <c r="F156" s="400"/>
      <c r="G156" s="55">
        <v>0</v>
      </c>
      <c r="H156" s="56">
        <v>0</v>
      </c>
      <c r="I156" s="57">
        <f t="shared" si="65"/>
        <v>0</v>
      </c>
    </row>
    <row r="157" spans="1:9" ht="15" thickBot="1">
      <c r="A157" s="13" t="s">
        <v>11</v>
      </c>
      <c r="B157" s="66">
        <v>0</v>
      </c>
      <c r="C157" s="66">
        <v>0</v>
      </c>
      <c r="D157" s="66">
        <v>0</v>
      </c>
      <c r="E157" s="66">
        <v>0</v>
      </c>
      <c r="F157" s="401"/>
      <c r="G157" s="66">
        <v>0</v>
      </c>
      <c r="H157" s="67">
        <v>0</v>
      </c>
      <c r="I157" s="68">
        <f t="shared" si="65"/>
        <v>0</v>
      </c>
    </row>
    <row r="158" spans="1:9" ht="15">
      <c r="A158" s="14" t="s">
        <v>26</v>
      </c>
      <c r="B158" s="71">
        <f>SUM(B137:B153)</f>
        <v>15.242777442816587</v>
      </c>
      <c r="C158" s="71">
        <f t="shared" ref="C158:H158" si="66">SUM(C137:C153)</f>
        <v>27.750380046399023</v>
      </c>
      <c r="D158" s="71">
        <f t="shared" si="66"/>
        <v>6.8476967003918316</v>
      </c>
      <c r="E158" s="71">
        <f t="shared" si="66"/>
        <v>12.753077423841997</v>
      </c>
      <c r="F158" s="71">
        <f t="shared" si="66"/>
        <v>0</v>
      </c>
      <c r="G158" s="71">
        <f t="shared" si="66"/>
        <v>1.9416368707070226</v>
      </c>
      <c r="H158" s="72">
        <f t="shared" si="66"/>
        <v>0.28677601123726859</v>
      </c>
      <c r="I158" s="44">
        <f>SUM(I137:I153)</f>
        <v>64.822344495393736</v>
      </c>
    </row>
    <row r="159" spans="1:9" s="2" customFormat="1" ht="15" thickBot="1">
      <c r="A159" s="15" t="s">
        <v>100</v>
      </c>
      <c r="B159" s="100">
        <f>B158/$I$158</f>
        <v>0.23514696300285368</v>
      </c>
      <c r="C159" s="100">
        <f t="shared" ref="C159:I159" si="67">C158/$I$158</f>
        <v>0.42809898750840397</v>
      </c>
      <c r="D159" s="100">
        <f t="shared" si="67"/>
        <v>0.10563790547375879</v>
      </c>
      <c r="E159" s="100">
        <f t="shared" si="67"/>
        <v>0.19673891037292285</v>
      </c>
      <c r="F159" s="100">
        <f t="shared" si="67"/>
        <v>0</v>
      </c>
      <c r="G159" s="100">
        <f t="shared" si="67"/>
        <v>2.9953203418074378E-2</v>
      </c>
      <c r="H159" s="101">
        <f t="shared" si="67"/>
        <v>4.4240302239862191E-3</v>
      </c>
      <c r="I159" s="102">
        <f t="shared" si="67"/>
        <v>1</v>
      </c>
    </row>
    <row r="160" spans="1:9" ht="15" thickBot="1">
      <c r="A160" s="16"/>
      <c r="B160" s="16"/>
      <c r="C160" s="16"/>
      <c r="D160" s="16"/>
      <c r="E160" s="16"/>
      <c r="F160" s="16"/>
      <c r="G160" s="16"/>
      <c r="H160" s="16"/>
      <c r="I160" s="16"/>
    </row>
    <row r="161" spans="1:9" ht="28.5">
      <c r="A161" s="431" t="s">
        <v>31</v>
      </c>
      <c r="B161" s="37" t="s">
        <v>0</v>
      </c>
      <c r="C161" s="37" t="s">
        <v>1</v>
      </c>
      <c r="D161" s="37" t="s">
        <v>2</v>
      </c>
      <c r="E161" s="37" t="s">
        <v>3</v>
      </c>
      <c r="F161" s="37" t="s">
        <v>27</v>
      </c>
      <c r="G161" s="37" t="s">
        <v>4</v>
      </c>
      <c r="H161" s="37" t="s">
        <v>5</v>
      </c>
      <c r="I161" s="38" t="s">
        <v>6</v>
      </c>
    </row>
    <row r="162" spans="1:9" ht="14.25" customHeight="1">
      <c r="A162" s="432" t="s">
        <v>31</v>
      </c>
      <c r="B162" s="372" t="s">
        <v>107</v>
      </c>
      <c r="C162" s="373"/>
      <c r="D162" s="373"/>
      <c r="E162" s="373"/>
      <c r="F162" s="373"/>
      <c r="G162" s="373"/>
      <c r="H162" s="373"/>
      <c r="I162" s="374"/>
    </row>
    <row r="163" spans="1:9" ht="15">
      <c r="A163" s="7" t="s">
        <v>7</v>
      </c>
      <c r="B163" s="42">
        <v>0</v>
      </c>
      <c r="C163" s="42">
        <v>0</v>
      </c>
      <c r="D163" s="42">
        <v>0</v>
      </c>
      <c r="E163" s="42">
        <v>0</v>
      </c>
      <c r="F163" s="399"/>
      <c r="G163" s="42">
        <v>0</v>
      </c>
      <c r="H163" s="43">
        <v>0</v>
      </c>
      <c r="I163" s="44">
        <f>SUM(B163:H163)</f>
        <v>0</v>
      </c>
    </row>
    <row r="164" spans="1:9" ht="15">
      <c r="A164" s="8" t="s">
        <v>8</v>
      </c>
      <c r="B164" s="48">
        <v>0</v>
      </c>
      <c r="C164" s="48">
        <v>0</v>
      </c>
      <c r="D164" s="48">
        <v>0</v>
      </c>
      <c r="E164" s="48">
        <v>0</v>
      </c>
      <c r="F164" s="400"/>
      <c r="G164" s="48">
        <v>0</v>
      </c>
      <c r="H164" s="49">
        <v>0</v>
      </c>
      <c r="I164" s="50">
        <f t="shared" ref="I164:I183" si="68">SUM(B164:H164)</f>
        <v>0</v>
      </c>
    </row>
    <row r="165" spans="1:9" ht="15">
      <c r="A165" s="9" t="s">
        <v>10</v>
      </c>
      <c r="B165" s="45">
        <v>0</v>
      </c>
      <c r="C165" s="45">
        <v>0</v>
      </c>
      <c r="D165" s="45">
        <v>0</v>
      </c>
      <c r="E165" s="45">
        <v>0</v>
      </c>
      <c r="F165" s="400"/>
      <c r="G165" s="45">
        <v>0</v>
      </c>
      <c r="H165" s="54">
        <v>0</v>
      </c>
      <c r="I165" s="44">
        <f t="shared" si="68"/>
        <v>0</v>
      </c>
    </row>
    <row r="166" spans="1:9" ht="15">
      <c r="A166" s="8" t="s">
        <v>53</v>
      </c>
      <c r="B166" s="48">
        <v>0</v>
      </c>
      <c r="C166" s="48">
        <v>0</v>
      </c>
      <c r="D166" s="48">
        <v>0</v>
      </c>
      <c r="E166" s="48">
        <v>0</v>
      </c>
      <c r="F166" s="400"/>
      <c r="G166" s="48">
        <v>0</v>
      </c>
      <c r="H166" s="49">
        <v>0</v>
      </c>
      <c r="I166" s="50">
        <f t="shared" si="68"/>
        <v>0</v>
      </c>
    </row>
    <row r="167" spans="1:9" ht="15">
      <c r="A167" s="9" t="s">
        <v>16</v>
      </c>
      <c r="B167" s="45">
        <v>0</v>
      </c>
      <c r="C167" s="45">
        <v>0</v>
      </c>
      <c r="D167" s="45">
        <v>0</v>
      </c>
      <c r="E167" s="45">
        <v>0</v>
      </c>
      <c r="F167" s="400"/>
      <c r="G167" s="45">
        <v>0</v>
      </c>
      <c r="H167" s="54">
        <v>0</v>
      </c>
      <c r="I167" s="44">
        <f t="shared" si="68"/>
        <v>0</v>
      </c>
    </row>
    <row r="168" spans="1:9" ht="15">
      <c r="A168" s="8" t="s">
        <v>65</v>
      </c>
      <c r="B168" s="48">
        <v>1.3004521353863558</v>
      </c>
      <c r="C168" s="48">
        <v>0.1864557304189875</v>
      </c>
      <c r="D168" s="48">
        <v>7.3726597801581889E-2</v>
      </c>
      <c r="E168" s="48">
        <v>1.8645573041898754E-2</v>
      </c>
      <c r="F168" s="400"/>
      <c r="G168" s="48">
        <v>0</v>
      </c>
      <c r="H168" s="49">
        <v>0</v>
      </c>
      <c r="I168" s="50">
        <f t="shared" si="68"/>
        <v>1.5792800366488242</v>
      </c>
    </row>
    <row r="169" spans="1:9" ht="15">
      <c r="A169" s="9" t="s">
        <v>55</v>
      </c>
      <c r="B169" s="45">
        <v>0</v>
      </c>
      <c r="C169" s="45">
        <v>0</v>
      </c>
      <c r="D169" s="45">
        <v>0</v>
      </c>
      <c r="E169" s="45">
        <v>9.6683285390356158E-2</v>
      </c>
      <c r="F169" s="400"/>
      <c r="G169" s="45">
        <v>0</v>
      </c>
      <c r="H169" s="54">
        <v>0</v>
      </c>
      <c r="I169" s="44">
        <f t="shared" si="68"/>
        <v>9.6683285390356158E-2</v>
      </c>
    </row>
    <row r="170" spans="1:9" ht="15">
      <c r="A170" s="8" t="s">
        <v>12</v>
      </c>
      <c r="B170" s="48">
        <v>0</v>
      </c>
      <c r="C170" s="48">
        <v>0</v>
      </c>
      <c r="D170" s="48">
        <v>0</v>
      </c>
      <c r="E170" s="48">
        <v>0</v>
      </c>
      <c r="F170" s="400"/>
      <c r="G170" s="48">
        <v>0</v>
      </c>
      <c r="H170" s="49">
        <v>0</v>
      </c>
      <c r="I170" s="50">
        <f t="shared" si="68"/>
        <v>0</v>
      </c>
    </row>
    <row r="171" spans="1:9" ht="15">
      <c r="A171" s="9" t="s">
        <v>56</v>
      </c>
      <c r="B171" s="45">
        <v>0</v>
      </c>
      <c r="C171" s="45">
        <v>0</v>
      </c>
      <c r="D171" s="45">
        <v>0</v>
      </c>
      <c r="E171" s="45">
        <v>0</v>
      </c>
      <c r="F171" s="400"/>
      <c r="G171" s="45">
        <v>0</v>
      </c>
      <c r="H171" s="54">
        <v>0</v>
      </c>
      <c r="I171" s="44">
        <f t="shared" si="68"/>
        <v>0</v>
      </c>
    </row>
    <row r="172" spans="1:9" ht="15">
      <c r="A172" s="8" t="s">
        <v>17</v>
      </c>
      <c r="B172" s="48">
        <v>4.9173134062015786E-4</v>
      </c>
      <c r="C172" s="48">
        <v>0</v>
      </c>
      <c r="D172" s="48">
        <v>3.228567019527645E-2</v>
      </c>
      <c r="E172" s="48">
        <v>1.8823475718939643E-4</v>
      </c>
      <c r="F172" s="400"/>
      <c r="G172" s="48">
        <v>0</v>
      </c>
      <c r="H172" s="49">
        <v>0</v>
      </c>
      <c r="I172" s="50">
        <f t="shared" si="68"/>
        <v>3.2965636293086006E-2</v>
      </c>
    </row>
    <row r="173" spans="1:9" ht="15">
      <c r="A173" s="9" t="s">
        <v>141</v>
      </c>
      <c r="B173" s="45">
        <v>1.9370478915475938E-2</v>
      </c>
      <c r="C173" s="45">
        <v>4.9365099471633263E-2</v>
      </c>
      <c r="D173" s="45">
        <v>0.72563325646928245</v>
      </c>
      <c r="E173" s="45">
        <v>0</v>
      </c>
      <c r="F173" s="400"/>
      <c r="G173" s="45">
        <v>0</v>
      </c>
      <c r="H173" s="54">
        <v>0</v>
      </c>
      <c r="I173" s="44">
        <f>SUM(B173:H173)</f>
        <v>0.79436883485639165</v>
      </c>
    </row>
    <row r="174" spans="1:9" ht="15">
      <c r="A174" s="8" t="s">
        <v>25</v>
      </c>
      <c r="B174" s="48">
        <v>1.3301457497277422</v>
      </c>
      <c r="C174" s="48">
        <v>0.48345922902631611</v>
      </c>
      <c r="D174" s="48">
        <v>98.340203834945896</v>
      </c>
      <c r="E174" s="48">
        <v>16.353504362498818</v>
      </c>
      <c r="F174" s="400"/>
      <c r="G174" s="48">
        <v>2.1543548604287608</v>
      </c>
      <c r="H174" s="49">
        <v>3.0832950092227236</v>
      </c>
      <c r="I174" s="50">
        <f t="shared" si="68"/>
        <v>121.74496304585026</v>
      </c>
    </row>
    <row r="175" spans="1:9" ht="15">
      <c r="A175" s="9" t="s">
        <v>24</v>
      </c>
      <c r="B175" s="45">
        <v>2.0092984615384619</v>
      </c>
      <c r="C175" s="45">
        <v>0</v>
      </c>
      <c r="D175" s="45">
        <v>0</v>
      </c>
      <c r="E175" s="45">
        <v>0</v>
      </c>
      <c r="F175" s="400"/>
      <c r="G175" s="45">
        <v>0</v>
      </c>
      <c r="H175" s="54">
        <v>0</v>
      </c>
      <c r="I175" s="44">
        <f t="shared" si="68"/>
        <v>2.0092984615384619</v>
      </c>
    </row>
    <row r="176" spans="1:9" ht="15">
      <c r="A176" s="8" t="s">
        <v>57</v>
      </c>
      <c r="B176" s="48">
        <v>0</v>
      </c>
      <c r="C176" s="48">
        <v>0</v>
      </c>
      <c r="D176" s="48">
        <v>0</v>
      </c>
      <c r="E176" s="48">
        <v>0</v>
      </c>
      <c r="F176" s="400"/>
      <c r="G176" s="48">
        <v>0</v>
      </c>
      <c r="H176" s="49">
        <v>0</v>
      </c>
      <c r="I176" s="50">
        <f t="shared" si="68"/>
        <v>0</v>
      </c>
    </row>
    <row r="177" spans="1:9" ht="15">
      <c r="A177" s="9" t="s">
        <v>22</v>
      </c>
      <c r="B177" s="45">
        <v>0</v>
      </c>
      <c r="C177" s="45">
        <v>0</v>
      </c>
      <c r="D177" s="45">
        <v>0</v>
      </c>
      <c r="E177" s="45">
        <v>0</v>
      </c>
      <c r="F177" s="400"/>
      <c r="G177" s="45">
        <v>0</v>
      </c>
      <c r="H177" s="54">
        <v>0</v>
      </c>
      <c r="I177" s="44">
        <f t="shared" si="68"/>
        <v>0</v>
      </c>
    </row>
    <row r="178" spans="1:9" ht="15">
      <c r="A178" s="8" t="s">
        <v>21</v>
      </c>
      <c r="B178" s="48">
        <v>0</v>
      </c>
      <c r="C178" s="48">
        <v>0</v>
      </c>
      <c r="D178" s="48">
        <v>0</v>
      </c>
      <c r="E178" s="48">
        <v>0</v>
      </c>
      <c r="F178" s="400"/>
      <c r="G178" s="48">
        <v>0</v>
      </c>
      <c r="H178" s="49">
        <v>0</v>
      </c>
      <c r="I178" s="50">
        <f t="shared" si="68"/>
        <v>0</v>
      </c>
    </row>
    <row r="179" spans="1:9" ht="15">
      <c r="A179" s="10" t="s">
        <v>61</v>
      </c>
      <c r="B179" s="45">
        <v>0</v>
      </c>
      <c r="C179" s="45">
        <v>0</v>
      </c>
      <c r="D179" s="45">
        <v>0</v>
      </c>
      <c r="E179" s="45">
        <v>0</v>
      </c>
      <c r="F179" s="400"/>
      <c r="G179" s="45">
        <v>0</v>
      </c>
      <c r="H179" s="54">
        <v>0</v>
      </c>
      <c r="I179" s="44">
        <f t="shared" si="68"/>
        <v>0</v>
      </c>
    </row>
    <row r="180" spans="1:9">
      <c r="A180" s="11" t="s">
        <v>23</v>
      </c>
      <c r="B180" s="55">
        <v>0</v>
      </c>
      <c r="C180" s="55">
        <v>0</v>
      </c>
      <c r="D180" s="55">
        <v>0</v>
      </c>
      <c r="E180" s="55">
        <v>0</v>
      </c>
      <c r="F180" s="400"/>
      <c r="G180" s="55">
        <v>0</v>
      </c>
      <c r="H180" s="56">
        <v>0</v>
      </c>
      <c r="I180" s="57">
        <f t="shared" si="68"/>
        <v>0</v>
      </c>
    </row>
    <row r="181" spans="1:9">
      <c r="A181" s="12" t="s">
        <v>19</v>
      </c>
      <c r="B181" s="61">
        <v>0</v>
      </c>
      <c r="C181" s="61">
        <v>0</v>
      </c>
      <c r="D181" s="61">
        <v>0</v>
      </c>
      <c r="E181" s="61">
        <v>0</v>
      </c>
      <c r="F181" s="400"/>
      <c r="G181" s="61">
        <v>0</v>
      </c>
      <c r="H181" s="62">
        <v>0</v>
      </c>
      <c r="I181" s="63">
        <f t="shared" si="68"/>
        <v>0</v>
      </c>
    </row>
    <row r="182" spans="1:9">
      <c r="A182" s="11" t="s">
        <v>20</v>
      </c>
      <c r="B182" s="55">
        <v>0</v>
      </c>
      <c r="C182" s="55">
        <v>0</v>
      </c>
      <c r="D182" s="55">
        <v>0</v>
      </c>
      <c r="E182" s="55">
        <v>0</v>
      </c>
      <c r="F182" s="400"/>
      <c r="G182" s="55">
        <v>0</v>
      </c>
      <c r="H182" s="56">
        <v>0</v>
      </c>
      <c r="I182" s="57">
        <f t="shared" si="68"/>
        <v>0</v>
      </c>
    </row>
    <row r="183" spans="1:9" ht="15" thickBot="1">
      <c r="A183" s="13" t="s">
        <v>11</v>
      </c>
      <c r="B183" s="66">
        <v>0</v>
      </c>
      <c r="C183" s="66">
        <v>0</v>
      </c>
      <c r="D183" s="66">
        <v>0</v>
      </c>
      <c r="E183" s="66">
        <v>0</v>
      </c>
      <c r="F183" s="401"/>
      <c r="G183" s="66">
        <v>0</v>
      </c>
      <c r="H183" s="67">
        <v>0</v>
      </c>
      <c r="I183" s="68">
        <f t="shared" si="68"/>
        <v>0</v>
      </c>
    </row>
    <row r="184" spans="1:9" ht="15">
      <c r="A184" s="14" t="s">
        <v>26</v>
      </c>
      <c r="B184" s="71">
        <f>SUM(B163:B179)</f>
        <v>4.6597585569086561</v>
      </c>
      <c r="C184" s="71">
        <f t="shared" ref="C184:H184" si="69">SUM(C163:C179)</f>
        <v>0.7192800589169368</v>
      </c>
      <c r="D184" s="71">
        <f t="shared" si="69"/>
        <v>99.171849359412036</v>
      </c>
      <c r="E184" s="71">
        <f t="shared" si="69"/>
        <v>16.469021455688264</v>
      </c>
      <c r="F184" s="71">
        <f t="shared" si="69"/>
        <v>0</v>
      </c>
      <c r="G184" s="71">
        <f t="shared" si="69"/>
        <v>2.1543548604287608</v>
      </c>
      <c r="H184" s="72">
        <f t="shared" si="69"/>
        <v>3.0832950092227236</v>
      </c>
      <c r="I184" s="44">
        <f>SUM(I163:I179)</f>
        <v>126.25755930057738</v>
      </c>
    </row>
    <row r="185" spans="1:9" s="2" customFormat="1" ht="15" thickBot="1">
      <c r="A185" s="15" t="s">
        <v>100</v>
      </c>
      <c r="B185" s="100">
        <f>B184/$I$184</f>
        <v>3.6906768851877741E-2</v>
      </c>
      <c r="C185" s="100">
        <f t="shared" ref="C185:I185" si="70">C184/$I$184</f>
        <v>5.6969266862237494E-3</v>
      </c>
      <c r="D185" s="100">
        <f t="shared" si="70"/>
        <v>0.78547256820731615</v>
      </c>
      <c r="E185" s="100">
        <f t="shared" si="70"/>
        <v>0.13043988452589192</v>
      </c>
      <c r="F185" s="100">
        <f t="shared" si="70"/>
        <v>0</v>
      </c>
      <c r="G185" s="100">
        <f t="shared" si="70"/>
        <v>1.7063175245610095E-2</v>
      </c>
      <c r="H185" s="101">
        <f t="shared" si="70"/>
        <v>2.4420676483080276E-2</v>
      </c>
      <c r="I185" s="102">
        <f t="shared" si="70"/>
        <v>1</v>
      </c>
    </row>
    <row r="186" spans="1:9" ht="15" thickBot="1">
      <c r="A186" s="16"/>
      <c r="B186" s="16"/>
      <c r="C186" s="16"/>
      <c r="D186" s="16"/>
      <c r="E186" s="16"/>
      <c r="F186" s="16"/>
      <c r="G186" s="16"/>
      <c r="H186" s="16"/>
      <c r="I186" s="16"/>
    </row>
    <row r="187" spans="1:9" ht="28.5">
      <c r="A187" s="431" t="s">
        <v>32</v>
      </c>
      <c r="B187" s="37" t="s">
        <v>0</v>
      </c>
      <c r="C187" s="37" t="s">
        <v>1</v>
      </c>
      <c r="D187" s="37" t="s">
        <v>2</v>
      </c>
      <c r="E187" s="37" t="s">
        <v>3</v>
      </c>
      <c r="F187" s="37" t="s">
        <v>27</v>
      </c>
      <c r="G187" s="37" t="s">
        <v>4</v>
      </c>
      <c r="H187" s="37" t="s">
        <v>5</v>
      </c>
      <c r="I187" s="38" t="s">
        <v>6</v>
      </c>
    </row>
    <row r="188" spans="1:9" ht="14.25" customHeight="1">
      <c r="A188" s="432" t="s">
        <v>32</v>
      </c>
      <c r="B188" s="372" t="s">
        <v>107</v>
      </c>
      <c r="C188" s="373"/>
      <c r="D188" s="373"/>
      <c r="E188" s="373"/>
      <c r="F188" s="373"/>
      <c r="G188" s="373"/>
      <c r="H188" s="373"/>
      <c r="I188" s="374"/>
    </row>
    <row r="189" spans="1:9" ht="15">
      <c r="A189" s="7" t="s">
        <v>7</v>
      </c>
      <c r="B189" s="42">
        <v>0</v>
      </c>
      <c r="C189" s="42">
        <v>0</v>
      </c>
      <c r="D189" s="42">
        <v>0</v>
      </c>
      <c r="E189" s="42">
        <v>0</v>
      </c>
      <c r="F189" s="399"/>
      <c r="G189" s="42">
        <v>0</v>
      </c>
      <c r="H189" s="43">
        <v>0</v>
      </c>
      <c r="I189" s="44">
        <f>SUM(B189:H189)</f>
        <v>0</v>
      </c>
    </row>
    <row r="190" spans="1:9" ht="15">
      <c r="A190" s="8" t="s">
        <v>8</v>
      </c>
      <c r="B190" s="48">
        <v>0</v>
      </c>
      <c r="C190" s="48">
        <v>0</v>
      </c>
      <c r="D190" s="48">
        <v>0</v>
      </c>
      <c r="E190" s="48">
        <v>0</v>
      </c>
      <c r="F190" s="400"/>
      <c r="G190" s="48">
        <v>0</v>
      </c>
      <c r="H190" s="49">
        <v>0</v>
      </c>
      <c r="I190" s="50">
        <f t="shared" ref="I190:I209" si="71">SUM(B190:H190)</f>
        <v>0</v>
      </c>
    </row>
    <row r="191" spans="1:9" ht="15">
      <c r="A191" s="9" t="s">
        <v>10</v>
      </c>
      <c r="B191" s="45">
        <v>0</v>
      </c>
      <c r="C191" s="45">
        <v>0</v>
      </c>
      <c r="D191" s="45">
        <v>0</v>
      </c>
      <c r="E191" s="45">
        <v>0</v>
      </c>
      <c r="F191" s="400"/>
      <c r="G191" s="45">
        <v>0</v>
      </c>
      <c r="H191" s="54">
        <v>0</v>
      </c>
      <c r="I191" s="44">
        <f t="shared" si="71"/>
        <v>0</v>
      </c>
    </row>
    <row r="192" spans="1:9" ht="15">
      <c r="A192" s="8" t="s">
        <v>53</v>
      </c>
      <c r="B192" s="48">
        <v>0</v>
      </c>
      <c r="C192" s="48">
        <v>0</v>
      </c>
      <c r="D192" s="48">
        <v>0</v>
      </c>
      <c r="E192" s="48">
        <v>0</v>
      </c>
      <c r="F192" s="400"/>
      <c r="G192" s="48">
        <v>0</v>
      </c>
      <c r="H192" s="49">
        <v>0</v>
      </c>
      <c r="I192" s="50">
        <f t="shared" si="71"/>
        <v>0</v>
      </c>
    </row>
    <row r="193" spans="1:9" ht="15">
      <c r="A193" s="9" t="s">
        <v>16</v>
      </c>
      <c r="B193" s="45">
        <v>9.1753665958328092</v>
      </c>
      <c r="C193" s="45">
        <v>6.9092427884855992E-2</v>
      </c>
      <c r="D193" s="45">
        <v>14.310071208637485</v>
      </c>
      <c r="E193" s="45">
        <v>0</v>
      </c>
      <c r="F193" s="400"/>
      <c r="G193" s="45">
        <v>0</v>
      </c>
      <c r="H193" s="54">
        <v>0</v>
      </c>
      <c r="I193" s="44">
        <f t="shared" si="71"/>
        <v>23.554530232355148</v>
      </c>
    </row>
    <row r="194" spans="1:9" ht="15">
      <c r="A194" s="8" t="s">
        <v>65</v>
      </c>
      <c r="B194" s="48">
        <v>1.9442381306496568</v>
      </c>
      <c r="C194" s="48">
        <v>1.1998545900762705</v>
      </c>
      <c r="D194" s="48">
        <v>6.635905041085822</v>
      </c>
      <c r="E194" s="48">
        <v>0</v>
      </c>
      <c r="F194" s="400"/>
      <c r="G194" s="48">
        <v>0</v>
      </c>
      <c r="H194" s="49">
        <v>0</v>
      </c>
      <c r="I194" s="50">
        <f t="shared" si="71"/>
        <v>9.7799977618117495</v>
      </c>
    </row>
    <row r="195" spans="1:9" ht="15">
      <c r="A195" s="9" t="s">
        <v>55</v>
      </c>
      <c r="B195" s="45">
        <v>2.0794326095548478E-9</v>
      </c>
      <c r="C195" s="45">
        <v>2.0794326095548478E-9</v>
      </c>
      <c r="D195" s="45">
        <v>5.3891628251147586E-2</v>
      </c>
      <c r="E195" s="45">
        <v>0.8903170740209474</v>
      </c>
      <c r="F195" s="400"/>
      <c r="G195" s="45">
        <v>0</v>
      </c>
      <c r="H195" s="54">
        <v>0</v>
      </c>
      <c r="I195" s="44">
        <f t="shared" si="71"/>
        <v>0.94420870643096022</v>
      </c>
    </row>
    <row r="196" spans="1:9" ht="15">
      <c r="A196" s="8" t="s">
        <v>12</v>
      </c>
      <c r="B196" s="48">
        <v>0</v>
      </c>
      <c r="C196" s="48">
        <v>0</v>
      </c>
      <c r="D196" s="48">
        <v>0</v>
      </c>
      <c r="E196" s="48">
        <v>0</v>
      </c>
      <c r="F196" s="400"/>
      <c r="G196" s="48">
        <v>0</v>
      </c>
      <c r="H196" s="49">
        <v>0</v>
      </c>
      <c r="I196" s="50">
        <f t="shared" si="71"/>
        <v>0</v>
      </c>
    </row>
    <row r="197" spans="1:9" ht="15">
      <c r="A197" s="9" t="s">
        <v>56</v>
      </c>
      <c r="B197" s="45">
        <v>0</v>
      </c>
      <c r="C197" s="45">
        <v>0</v>
      </c>
      <c r="D197" s="45">
        <v>0</v>
      </c>
      <c r="E197" s="45">
        <v>0</v>
      </c>
      <c r="F197" s="400"/>
      <c r="G197" s="45">
        <v>0</v>
      </c>
      <c r="H197" s="54">
        <v>0</v>
      </c>
      <c r="I197" s="44">
        <f t="shared" si="71"/>
        <v>0</v>
      </c>
    </row>
    <row r="198" spans="1:9" ht="15">
      <c r="A198" s="8" t="s">
        <v>17</v>
      </c>
      <c r="B198" s="48">
        <v>0.45639694470812259</v>
      </c>
      <c r="C198" s="48">
        <v>1.1756182043485254E-10</v>
      </c>
      <c r="D198" s="48">
        <v>0.36653580068708186</v>
      </c>
      <c r="E198" s="48">
        <v>0</v>
      </c>
      <c r="F198" s="400"/>
      <c r="G198" s="48">
        <v>0</v>
      </c>
      <c r="H198" s="49">
        <v>0</v>
      </c>
      <c r="I198" s="50">
        <f t="shared" si="71"/>
        <v>0.82293274551276618</v>
      </c>
    </row>
    <row r="199" spans="1:9" ht="15">
      <c r="A199" s="9" t="s">
        <v>141</v>
      </c>
      <c r="B199" s="45">
        <v>17.50657803229981</v>
      </c>
      <c r="C199" s="45">
        <v>19.03075996184154</v>
      </c>
      <c r="D199" s="45">
        <v>170.75817515473119</v>
      </c>
      <c r="E199" s="45">
        <v>1.8011141194111562</v>
      </c>
      <c r="F199" s="400"/>
      <c r="G199" s="45">
        <v>0</v>
      </c>
      <c r="H199" s="54">
        <v>0</v>
      </c>
      <c r="I199" s="44">
        <f>SUM(B199:H199)</f>
        <v>209.0966272682837</v>
      </c>
    </row>
    <row r="200" spans="1:9" ht="15">
      <c r="A200" s="8" t="s">
        <v>25</v>
      </c>
      <c r="B200" s="48">
        <v>4.6346464464547106</v>
      </c>
      <c r="C200" s="48">
        <v>5.7286761432860038E-2</v>
      </c>
      <c r="D200" s="48">
        <v>56.508964824293095</v>
      </c>
      <c r="E200" s="48">
        <v>41.30979083366497</v>
      </c>
      <c r="F200" s="400"/>
      <c r="G200" s="48">
        <v>4.4532932451110927</v>
      </c>
      <c r="H200" s="49">
        <v>2.8376082658376489E-2</v>
      </c>
      <c r="I200" s="50">
        <f t="shared" si="71"/>
        <v>106.99235819361512</v>
      </c>
    </row>
    <row r="201" spans="1:9" ht="15">
      <c r="A201" s="9" t="s">
        <v>24</v>
      </c>
      <c r="B201" s="45">
        <v>0.18037268944950083</v>
      </c>
      <c r="C201" s="45">
        <v>3.8722940408397452E-2</v>
      </c>
      <c r="D201" s="45">
        <v>1.0954781492894914E-2</v>
      </c>
      <c r="E201" s="45">
        <v>0</v>
      </c>
      <c r="F201" s="400"/>
      <c r="G201" s="45">
        <v>0</v>
      </c>
      <c r="H201" s="54">
        <v>0</v>
      </c>
      <c r="I201" s="44">
        <f t="shared" si="71"/>
        <v>0.23005041135079318</v>
      </c>
    </row>
    <row r="202" spans="1:9" ht="15">
      <c r="A202" s="8" t="s">
        <v>57</v>
      </c>
      <c r="B202" s="48">
        <v>0.50975246098379223</v>
      </c>
      <c r="C202" s="48">
        <v>0.7781594989449222</v>
      </c>
      <c r="D202" s="48">
        <v>1.316961775148376</v>
      </c>
      <c r="E202" s="48">
        <v>0</v>
      </c>
      <c r="F202" s="400"/>
      <c r="G202" s="48">
        <v>0</v>
      </c>
      <c r="H202" s="49">
        <v>0</v>
      </c>
      <c r="I202" s="50">
        <f t="shared" si="71"/>
        <v>2.6048737350770903</v>
      </c>
    </row>
    <row r="203" spans="1:9" ht="15">
      <c r="A203" s="9" t="s">
        <v>22</v>
      </c>
      <c r="B203" s="45">
        <v>1.1651039999999998E-2</v>
      </c>
      <c r="C203" s="45">
        <v>1.1651039999999998E-2</v>
      </c>
      <c r="D203" s="45">
        <v>0.22136975999999997</v>
      </c>
      <c r="E203" s="45">
        <v>0</v>
      </c>
      <c r="F203" s="400"/>
      <c r="G203" s="45">
        <v>0</v>
      </c>
      <c r="H203" s="54">
        <v>0</v>
      </c>
      <c r="I203" s="44">
        <f t="shared" si="71"/>
        <v>0.24467183999999997</v>
      </c>
    </row>
    <row r="204" spans="1:9" ht="15">
      <c r="A204" s="8" t="s">
        <v>21</v>
      </c>
      <c r="B204" s="48">
        <v>0</v>
      </c>
      <c r="C204" s="48">
        <v>0</v>
      </c>
      <c r="D204" s="48">
        <v>0</v>
      </c>
      <c r="E204" s="48">
        <v>0</v>
      </c>
      <c r="F204" s="400"/>
      <c r="G204" s="48">
        <v>0</v>
      </c>
      <c r="H204" s="49">
        <v>0</v>
      </c>
      <c r="I204" s="50">
        <f t="shared" si="71"/>
        <v>0</v>
      </c>
    </row>
    <row r="205" spans="1:9" ht="15">
      <c r="A205" s="10" t="s">
        <v>61</v>
      </c>
      <c r="B205" s="45">
        <v>0</v>
      </c>
      <c r="C205" s="45">
        <v>0</v>
      </c>
      <c r="D205" s="45">
        <v>0</v>
      </c>
      <c r="E205" s="45">
        <v>0</v>
      </c>
      <c r="F205" s="400"/>
      <c r="G205" s="45">
        <v>0</v>
      </c>
      <c r="H205" s="54">
        <v>0</v>
      </c>
      <c r="I205" s="44">
        <f t="shared" si="71"/>
        <v>0</v>
      </c>
    </row>
    <row r="206" spans="1:9">
      <c r="A206" s="11" t="s">
        <v>23</v>
      </c>
      <c r="B206" s="55">
        <v>0</v>
      </c>
      <c r="C206" s="55">
        <v>0</v>
      </c>
      <c r="D206" s="55">
        <v>0</v>
      </c>
      <c r="E206" s="55">
        <v>0</v>
      </c>
      <c r="F206" s="400"/>
      <c r="G206" s="55">
        <v>0</v>
      </c>
      <c r="H206" s="56">
        <v>0</v>
      </c>
      <c r="I206" s="57">
        <f t="shared" si="71"/>
        <v>0</v>
      </c>
    </row>
    <row r="207" spans="1:9">
      <c r="A207" s="12" t="s">
        <v>19</v>
      </c>
      <c r="B207" s="61">
        <v>0</v>
      </c>
      <c r="C207" s="61">
        <v>0</v>
      </c>
      <c r="D207" s="61">
        <v>0</v>
      </c>
      <c r="E207" s="61">
        <v>0</v>
      </c>
      <c r="F207" s="400"/>
      <c r="G207" s="61">
        <v>0</v>
      </c>
      <c r="H207" s="62">
        <v>0</v>
      </c>
      <c r="I207" s="63">
        <f t="shared" si="71"/>
        <v>0</v>
      </c>
    </row>
    <row r="208" spans="1:9">
      <c r="A208" s="11" t="s">
        <v>20</v>
      </c>
      <c r="B208" s="55">
        <v>0</v>
      </c>
      <c r="C208" s="55">
        <v>0</v>
      </c>
      <c r="D208" s="55">
        <v>0</v>
      </c>
      <c r="E208" s="55">
        <v>0</v>
      </c>
      <c r="F208" s="400"/>
      <c r="G208" s="55">
        <v>0</v>
      </c>
      <c r="H208" s="56">
        <v>0</v>
      </c>
      <c r="I208" s="57">
        <f t="shared" si="71"/>
        <v>0</v>
      </c>
    </row>
    <row r="209" spans="1:9" ht="15" thickBot="1">
      <c r="A209" s="13" t="s">
        <v>11</v>
      </c>
      <c r="B209" s="66">
        <v>0</v>
      </c>
      <c r="C209" s="66">
        <v>0</v>
      </c>
      <c r="D209" s="66">
        <v>0</v>
      </c>
      <c r="E209" s="66">
        <v>0</v>
      </c>
      <c r="F209" s="401"/>
      <c r="G209" s="66">
        <v>0</v>
      </c>
      <c r="H209" s="67">
        <v>0</v>
      </c>
      <c r="I209" s="68">
        <f t="shared" si="71"/>
        <v>0</v>
      </c>
    </row>
    <row r="210" spans="1:9" ht="15">
      <c r="A210" s="14" t="s">
        <v>26</v>
      </c>
      <c r="B210" s="71">
        <f>SUM(B189:B205)</f>
        <v>34.41900234245783</v>
      </c>
      <c r="C210" s="71">
        <f t="shared" ref="C210:H210" si="72">SUM(C189:C205)</f>
        <v>21.18552722278584</v>
      </c>
      <c r="D210" s="71">
        <f t="shared" si="72"/>
        <v>250.18282997432706</v>
      </c>
      <c r="E210" s="71">
        <f t="shared" si="72"/>
        <v>44.001222027097072</v>
      </c>
      <c r="F210" s="71">
        <f t="shared" si="72"/>
        <v>0</v>
      </c>
      <c r="G210" s="71">
        <f t="shared" si="72"/>
        <v>4.4532932451110927</v>
      </c>
      <c r="H210" s="72">
        <f t="shared" si="72"/>
        <v>2.8376082658376489E-2</v>
      </c>
      <c r="I210" s="44">
        <f>SUM(I189:I205)</f>
        <v>354.27025089443737</v>
      </c>
    </row>
    <row r="211" spans="1:9" s="2" customFormat="1" ht="15" thickBot="1">
      <c r="A211" s="15" t="s">
        <v>100</v>
      </c>
      <c r="B211" s="100">
        <f>B210/$I$210</f>
        <v>9.7154650314439553E-2</v>
      </c>
      <c r="C211" s="100">
        <f t="shared" ref="C211:H211" si="73">C210/$I$210</f>
        <v>5.9800469187853242E-2</v>
      </c>
      <c r="D211" s="100">
        <f t="shared" si="73"/>
        <v>0.70619203656723228</v>
      </c>
      <c r="E211" s="100">
        <f t="shared" si="73"/>
        <v>0.12420241867897681</v>
      </c>
      <c r="F211" s="100">
        <f t="shared" si="73"/>
        <v>0</v>
      </c>
      <c r="G211" s="100">
        <f t="shared" si="73"/>
        <v>1.2570327973821458E-2</v>
      </c>
      <c r="H211" s="101">
        <f t="shared" si="73"/>
        <v>8.0097277676391092E-5</v>
      </c>
      <c r="I211" s="102">
        <f>I210/$I$210</f>
        <v>1</v>
      </c>
    </row>
    <row r="212" spans="1:9" ht="15" thickBot="1">
      <c r="A212" s="16"/>
      <c r="B212" s="16"/>
      <c r="C212" s="16"/>
      <c r="D212" s="16"/>
      <c r="E212" s="16"/>
      <c r="F212" s="16"/>
      <c r="G212" s="16"/>
      <c r="H212" s="16"/>
      <c r="I212" s="16"/>
    </row>
    <row r="213" spans="1:9" ht="28.5">
      <c r="A213" s="431" t="s">
        <v>33</v>
      </c>
      <c r="B213" s="37" t="s">
        <v>0</v>
      </c>
      <c r="C213" s="37" t="s">
        <v>1</v>
      </c>
      <c r="D213" s="37" t="s">
        <v>2</v>
      </c>
      <c r="E213" s="37" t="s">
        <v>3</v>
      </c>
      <c r="F213" s="37" t="s">
        <v>27</v>
      </c>
      <c r="G213" s="37" t="s">
        <v>4</v>
      </c>
      <c r="H213" s="37" t="s">
        <v>5</v>
      </c>
      <c r="I213" s="38" t="s">
        <v>6</v>
      </c>
    </row>
    <row r="214" spans="1:9" ht="14.25" customHeight="1">
      <c r="A214" s="432" t="s">
        <v>33</v>
      </c>
      <c r="B214" s="372" t="s">
        <v>107</v>
      </c>
      <c r="C214" s="373"/>
      <c r="D214" s="373"/>
      <c r="E214" s="373"/>
      <c r="F214" s="373"/>
      <c r="G214" s="373"/>
      <c r="H214" s="373"/>
      <c r="I214" s="374"/>
    </row>
    <row r="215" spans="1:9" ht="15">
      <c r="A215" s="7" t="s">
        <v>7</v>
      </c>
      <c r="B215" s="42">
        <v>0</v>
      </c>
      <c r="C215" s="42">
        <v>0</v>
      </c>
      <c r="D215" s="42">
        <v>0</v>
      </c>
      <c r="E215" s="42">
        <v>0</v>
      </c>
      <c r="F215" s="399"/>
      <c r="G215" s="42">
        <v>0</v>
      </c>
      <c r="H215" s="43">
        <v>0</v>
      </c>
      <c r="I215" s="44">
        <f>SUM(B215:H215)</f>
        <v>0</v>
      </c>
    </row>
    <row r="216" spans="1:9" ht="15">
      <c r="A216" s="8" t="s">
        <v>8</v>
      </c>
      <c r="B216" s="48">
        <v>0</v>
      </c>
      <c r="C216" s="48">
        <v>0</v>
      </c>
      <c r="D216" s="48">
        <v>0</v>
      </c>
      <c r="E216" s="48">
        <v>0</v>
      </c>
      <c r="F216" s="400"/>
      <c r="G216" s="48">
        <v>0</v>
      </c>
      <c r="H216" s="49">
        <v>0</v>
      </c>
      <c r="I216" s="50">
        <f t="shared" ref="I216:I235" si="74">SUM(B216:H216)</f>
        <v>0</v>
      </c>
    </row>
    <row r="217" spans="1:9" ht="15">
      <c r="A217" s="9" t="s">
        <v>10</v>
      </c>
      <c r="B217" s="45">
        <v>0</v>
      </c>
      <c r="C217" s="45">
        <v>0</v>
      </c>
      <c r="D217" s="45">
        <v>0</v>
      </c>
      <c r="E217" s="45">
        <v>0</v>
      </c>
      <c r="F217" s="400"/>
      <c r="G217" s="45">
        <v>0</v>
      </c>
      <c r="H217" s="54">
        <v>0</v>
      </c>
      <c r="I217" s="44">
        <f t="shared" si="74"/>
        <v>0</v>
      </c>
    </row>
    <row r="218" spans="1:9" ht="15">
      <c r="A218" s="8" t="s">
        <v>53</v>
      </c>
      <c r="B218" s="48">
        <v>0</v>
      </c>
      <c r="C218" s="48">
        <v>0</v>
      </c>
      <c r="D218" s="48">
        <v>0</v>
      </c>
      <c r="E218" s="48">
        <v>0</v>
      </c>
      <c r="F218" s="400"/>
      <c r="G218" s="48">
        <v>0</v>
      </c>
      <c r="H218" s="49">
        <v>0</v>
      </c>
      <c r="I218" s="50">
        <f t="shared" si="74"/>
        <v>0</v>
      </c>
    </row>
    <row r="219" spans="1:9" ht="15">
      <c r="A219" s="9" t="s">
        <v>16</v>
      </c>
      <c r="B219" s="45">
        <v>2.6179162867062002</v>
      </c>
      <c r="C219" s="45">
        <v>1.3414908516876738</v>
      </c>
      <c r="D219" s="45">
        <v>1.0733832260673444</v>
      </c>
      <c r="E219" s="45">
        <v>0</v>
      </c>
      <c r="F219" s="400"/>
      <c r="G219" s="45">
        <v>0</v>
      </c>
      <c r="H219" s="54">
        <v>0</v>
      </c>
      <c r="I219" s="44">
        <f t="shared" si="74"/>
        <v>5.032790364461218</v>
      </c>
    </row>
    <row r="220" spans="1:9" ht="15">
      <c r="A220" s="8" t="s">
        <v>65</v>
      </c>
      <c r="B220" s="48">
        <v>1.7615802959639846</v>
      </c>
      <c r="C220" s="48">
        <v>0.24998148634548231</v>
      </c>
      <c r="D220" s="48">
        <v>1.4881790265272854</v>
      </c>
      <c r="E220" s="48">
        <v>0</v>
      </c>
      <c r="F220" s="400"/>
      <c r="G220" s="48">
        <v>0</v>
      </c>
      <c r="H220" s="49">
        <v>0</v>
      </c>
      <c r="I220" s="50">
        <f t="shared" si="74"/>
        <v>3.4997408088367523</v>
      </c>
    </row>
    <row r="221" spans="1:9" ht="15">
      <c r="A221" s="9" t="s">
        <v>55</v>
      </c>
      <c r="B221" s="45">
        <v>0</v>
      </c>
      <c r="C221" s="45">
        <v>0</v>
      </c>
      <c r="D221" s="45">
        <v>0</v>
      </c>
      <c r="E221" s="45">
        <v>3.2059483101975631E-3</v>
      </c>
      <c r="F221" s="400"/>
      <c r="G221" s="45">
        <v>0</v>
      </c>
      <c r="H221" s="54">
        <v>0</v>
      </c>
      <c r="I221" s="44">
        <f t="shared" si="74"/>
        <v>3.2059483101975631E-3</v>
      </c>
    </row>
    <row r="222" spans="1:9" ht="15">
      <c r="A222" s="8" t="s">
        <v>12</v>
      </c>
      <c r="B222" s="48">
        <v>0</v>
      </c>
      <c r="C222" s="48">
        <v>0</v>
      </c>
      <c r="D222" s="48">
        <v>0</v>
      </c>
      <c r="E222" s="48">
        <v>9.1317507101668881E-3</v>
      </c>
      <c r="F222" s="400"/>
      <c r="G222" s="48">
        <v>0</v>
      </c>
      <c r="H222" s="49">
        <v>0</v>
      </c>
      <c r="I222" s="50">
        <f t="shared" si="74"/>
        <v>9.1317507101668881E-3</v>
      </c>
    </row>
    <row r="223" spans="1:9" ht="15">
      <c r="A223" s="9" t="s">
        <v>56</v>
      </c>
      <c r="B223" s="45">
        <v>0</v>
      </c>
      <c r="C223" s="45">
        <v>0</v>
      </c>
      <c r="D223" s="45">
        <v>0</v>
      </c>
      <c r="E223" s="45">
        <v>0</v>
      </c>
      <c r="F223" s="400"/>
      <c r="G223" s="45">
        <v>0</v>
      </c>
      <c r="H223" s="54">
        <v>0</v>
      </c>
      <c r="I223" s="44">
        <f t="shared" si="74"/>
        <v>0</v>
      </c>
    </row>
    <row r="224" spans="1:9" ht="15">
      <c r="A224" s="8" t="s">
        <v>17</v>
      </c>
      <c r="B224" s="48">
        <v>3.9498221278412571E-3</v>
      </c>
      <c r="C224" s="48">
        <v>0</v>
      </c>
      <c r="D224" s="48">
        <v>1.5645106741680147E-2</v>
      </c>
      <c r="E224" s="48">
        <v>8.2685426300872311E-4</v>
      </c>
      <c r="F224" s="400"/>
      <c r="G224" s="48">
        <v>0</v>
      </c>
      <c r="H224" s="49">
        <v>0</v>
      </c>
      <c r="I224" s="50">
        <f t="shared" si="74"/>
        <v>2.0421783132530128E-2</v>
      </c>
    </row>
    <row r="225" spans="1:9" ht="15">
      <c r="A225" s="9" t="s">
        <v>141</v>
      </c>
      <c r="B225" s="45">
        <v>5.1457005891188929</v>
      </c>
      <c r="C225" s="45">
        <v>0.12377122517802465</v>
      </c>
      <c r="D225" s="45">
        <v>27.876528516918992</v>
      </c>
      <c r="E225" s="45">
        <v>2.1134037873906011</v>
      </c>
      <c r="F225" s="400"/>
      <c r="G225" s="45">
        <v>0</v>
      </c>
      <c r="H225" s="54">
        <v>0</v>
      </c>
      <c r="I225" s="44">
        <f>SUM(B225:H225)</f>
        <v>35.259404118606511</v>
      </c>
    </row>
    <row r="226" spans="1:9" ht="15">
      <c r="A226" s="8" t="s">
        <v>25</v>
      </c>
      <c r="B226" s="48">
        <v>7.1145025542996274</v>
      </c>
      <c r="C226" s="48">
        <v>0.22252708964351925</v>
      </c>
      <c r="D226" s="48">
        <v>13.468552824078454</v>
      </c>
      <c r="E226" s="48">
        <v>70.13604326506443</v>
      </c>
      <c r="F226" s="400"/>
      <c r="G226" s="48">
        <v>13.975302215942881</v>
      </c>
      <c r="H226" s="49">
        <v>1.5493456294152079</v>
      </c>
      <c r="I226" s="50">
        <f t="shared" si="74"/>
        <v>106.46627357844412</v>
      </c>
    </row>
    <row r="227" spans="1:9" ht="15">
      <c r="A227" s="9" t="s">
        <v>24</v>
      </c>
      <c r="B227" s="45">
        <v>1.232568627311553</v>
      </c>
      <c r="C227" s="45">
        <v>0</v>
      </c>
      <c r="D227" s="45">
        <v>0.33116877775807613</v>
      </c>
      <c r="E227" s="45">
        <v>0</v>
      </c>
      <c r="F227" s="400"/>
      <c r="G227" s="45">
        <v>0</v>
      </c>
      <c r="H227" s="54">
        <v>0</v>
      </c>
      <c r="I227" s="44">
        <f t="shared" si="74"/>
        <v>1.5637374050696291</v>
      </c>
    </row>
    <row r="228" spans="1:9" ht="15">
      <c r="A228" s="8" t="s">
        <v>57</v>
      </c>
      <c r="B228" s="48">
        <v>0.12888521084337351</v>
      </c>
      <c r="C228" s="48">
        <v>0</v>
      </c>
      <c r="D228" s="48">
        <v>0</v>
      </c>
      <c r="E228" s="48">
        <v>0</v>
      </c>
      <c r="F228" s="400"/>
      <c r="G228" s="48">
        <v>0</v>
      </c>
      <c r="H228" s="49">
        <v>0</v>
      </c>
      <c r="I228" s="50">
        <f t="shared" si="74"/>
        <v>0.12888521084337351</v>
      </c>
    </row>
    <row r="229" spans="1:9" ht="15">
      <c r="A229" s="9" t="s">
        <v>22</v>
      </c>
      <c r="B229" s="45">
        <v>0</v>
      </c>
      <c r="C229" s="45">
        <v>0</v>
      </c>
      <c r="D229" s="45">
        <v>0</v>
      </c>
      <c r="E229" s="45">
        <v>0</v>
      </c>
      <c r="F229" s="400"/>
      <c r="G229" s="45">
        <v>0</v>
      </c>
      <c r="H229" s="54">
        <v>0</v>
      </c>
      <c r="I229" s="44">
        <f t="shared" si="74"/>
        <v>0</v>
      </c>
    </row>
    <row r="230" spans="1:9" ht="15">
      <c r="A230" s="8" t="s">
        <v>21</v>
      </c>
      <c r="B230" s="48">
        <v>0</v>
      </c>
      <c r="C230" s="48">
        <v>0</v>
      </c>
      <c r="D230" s="48">
        <v>0</v>
      </c>
      <c r="E230" s="48">
        <v>0</v>
      </c>
      <c r="F230" s="400"/>
      <c r="G230" s="48">
        <v>0</v>
      </c>
      <c r="H230" s="49">
        <v>0</v>
      </c>
      <c r="I230" s="50">
        <f t="shared" si="74"/>
        <v>0</v>
      </c>
    </row>
    <row r="231" spans="1:9" ht="15">
      <c r="A231" s="10" t="s">
        <v>61</v>
      </c>
      <c r="B231" s="45">
        <v>0</v>
      </c>
      <c r="C231" s="45">
        <v>0</v>
      </c>
      <c r="D231" s="45">
        <v>0</v>
      </c>
      <c r="E231" s="45">
        <v>0</v>
      </c>
      <c r="F231" s="400"/>
      <c r="G231" s="45">
        <v>0</v>
      </c>
      <c r="H231" s="54">
        <v>0</v>
      </c>
      <c r="I231" s="44">
        <f t="shared" si="74"/>
        <v>0</v>
      </c>
    </row>
    <row r="232" spans="1:9">
      <c r="A232" s="11" t="s">
        <v>23</v>
      </c>
      <c r="B232" s="55">
        <v>0</v>
      </c>
      <c r="C232" s="55">
        <v>0</v>
      </c>
      <c r="D232" s="55">
        <v>0</v>
      </c>
      <c r="E232" s="55">
        <v>0</v>
      </c>
      <c r="F232" s="400"/>
      <c r="G232" s="55">
        <v>0</v>
      </c>
      <c r="H232" s="56">
        <v>0</v>
      </c>
      <c r="I232" s="57">
        <f t="shared" si="74"/>
        <v>0</v>
      </c>
    </row>
    <row r="233" spans="1:9">
      <c r="A233" s="12" t="s">
        <v>19</v>
      </c>
      <c r="B233" s="61">
        <v>0</v>
      </c>
      <c r="C233" s="61">
        <v>0</v>
      </c>
      <c r="D233" s="61">
        <v>0</v>
      </c>
      <c r="E233" s="61">
        <v>0</v>
      </c>
      <c r="F233" s="400"/>
      <c r="G233" s="61">
        <v>0</v>
      </c>
      <c r="H233" s="62">
        <v>0</v>
      </c>
      <c r="I233" s="63">
        <f t="shared" si="74"/>
        <v>0</v>
      </c>
    </row>
    <row r="234" spans="1:9">
      <c r="A234" s="11" t="s">
        <v>20</v>
      </c>
      <c r="B234" s="55">
        <v>0</v>
      </c>
      <c r="C234" s="55">
        <v>0</v>
      </c>
      <c r="D234" s="55">
        <v>0</v>
      </c>
      <c r="E234" s="55">
        <v>0</v>
      </c>
      <c r="F234" s="400"/>
      <c r="G234" s="55">
        <v>0</v>
      </c>
      <c r="H234" s="56">
        <v>0</v>
      </c>
      <c r="I234" s="57">
        <f t="shared" si="74"/>
        <v>0</v>
      </c>
    </row>
    <row r="235" spans="1:9" ht="15" thickBot="1">
      <c r="A235" s="13" t="s">
        <v>11</v>
      </c>
      <c r="B235" s="66">
        <v>0</v>
      </c>
      <c r="C235" s="66">
        <v>0</v>
      </c>
      <c r="D235" s="66">
        <v>0</v>
      </c>
      <c r="E235" s="66">
        <v>0</v>
      </c>
      <c r="F235" s="401"/>
      <c r="G235" s="66">
        <v>0</v>
      </c>
      <c r="H235" s="67">
        <v>0</v>
      </c>
      <c r="I235" s="68">
        <f t="shared" si="74"/>
        <v>0</v>
      </c>
    </row>
    <row r="236" spans="1:9" ht="15">
      <c r="A236" s="14" t="s">
        <v>26</v>
      </c>
      <c r="B236" s="71">
        <f>SUM(B215:B231)</f>
        <v>18.005103386371474</v>
      </c>
      <c r="C236" s="71">
        <f t="shared" ref="C236:H236" si="75">SUM(C215:C231)</f>
        <v>1.9377706528547001</v>
      </c>
      <c r="D236" s="71">
        <f t="shared" si="75"/>
        <v>44.253457478091825</v>
      </c>
      <c r="E236" s="71">
        <f t="shared" si="75"/>
        <v>72.2626116057384</v>
      </c>
      <c r="F236" s="71">
        <f t="shared" si="75"/>
        <v>0</v>
      </c>
      <c r="G236" s="71">
        <f t="shared" si="75"/>
        <v>13.975302215942881</v>
      </c>
      <c r="H236" s="72">
        <f t="shared" si="75"/>
        <v>1.5493456294152079</v>
      </c>
      <c r="I236" s="44">
        <f>SUM(I215:I231)</f>
        <v>151.98359096841449</v>
      </c>
    </row>
    <row r="237" spans="1:9" s="2" customFormat="1" ht="15" thickBot="1">
      <c r="A237" s="15" t="s">
        <v>100</v>
      </c>
      <c r="B237" s="100">
        <f>B236/$I$236</f>
        <v>0.11846741659179068</v>
      </c>
      <c r="C237" s="100">
        <f t="shared" ref="C237:I237" si="76">C236/$I$236</f>
        <v>1.2749867538380581E-2</v>
      </c>
      <c r="D237" s="100">
        <f t="shared" si="76"/>
        <v>0.29117260091116454</v>
      </c>
      <c r="E237" s="100">
        <f t="shared" si="76"/>
        <v>0.47546324669191525</v>
      </c>
      <c r="F237" s="100">
        <f t="shared" si="76"/>
        <v>0</v>
      </c>
      <c r="G237" s="100">
        <f t="shared" si="76"/>
        <v>9.1952704412986627E-2</v>
      </c>
      <c r="H237" s="101">
        <f t="shared" si="76"/>
        <v>1.0194163853762317E-2</v>
      </c>
      <c r="I237" s="102">
        <f t="shared" si="76"/>
        <v>1</v>
      </c>
    </row>
    <row r="238" spans="1:9" ht="15" thickBot="1">
      <c r="A238" s="16"/>
      <c r="B238" s="16"/>
      <c r="C238" s="16"/>
      <c r="D238" s="16"/>
      <c r="E238" s="16"/>
      <c r="F238" s="16"/>
      <c r="G238" s="16"/>
      <c r="H238" s="16"/>
      <c r="I238" s="16"/>
    </row>
    <row r="239" spans="1:9" ht="28.5">
      <c r="A239" s="431" t="s">
        <v>66</v>
      </c>
      <c r="B239" s="37" t="s">
        <v>0</v>
      </c>
      <c r="C239" s="37" t="s">
        <v>1</v>
      </c>
      <c r="D239" s="37" t="s">
        <v>2</v>
      </c>
      <c r="E239" s="37" t="s">
        <v>3</v>
      </c>
      <c r="F239" s="37" t="s">
        <v>27</v>
      </c>
      <c r="G239" s="37" t="s">
        <v>4</v>
      </c>
      <c r="H239" s="37" t="s">
        <v>5</v>
      </c>
      <c r="I239" s="38" t="s">
        <v>6</v>
      </c>
    </row>
    <row r="240" spans="1:9" ht="14.25" customHeight="1">
      <c r="A240" s="432" t="s">
        <v>66</v>
      </c>
      <c r="B240" s="372" t="s">
        <v>107</v>
      </c>
      <c r="C240" s="373"/>
      <c r="D240" s="373"/>
      <c r="E240" s="373"/>
      <c r="F240" s="373"/>
      <c r="G240" s="373"/>
      <c r="H240" s="373"/>
      <c r="I240" s="374"/>
    </row>
    <row r="241" spans="1:9" ht="15">
      <c r="A241" s="7" t="s">
        <v>7</v>
      </c>
      <c r="B241" s="42">
        <v>0</v>
      </c>
      <c r="C241" s="42">
        <v>0</v>
      </c>
      <c r="D241" s="42">
        <v>0</v>
      </c>
      <c r="E241" s="42">
        <v>0</v>
      </c>
      <c r="F241" s="399"/>
      <c r="G241" s="42">
        <v>0</v>
      </c>
      <c r="H241" s="43">
        <v>0</v>
      </c>
      <c r="I241" s="44">
        <f>SUM(B241:H241)</f>
        <v>0</v>
      </c>
    </row>
    <row r="242" spans="1:9" ht="15">
      <c r="A242" s="8" t="s">
        <v>8</v>
      </c>
      <c r="B242" s="48">
        <v>0</v>
      </c>
      <c r="C242" s="48">
        <v>0</v>
      </c>
      <c r="D242" s="48">
        <v>0</v>
      </c>
      <c r="E242" s="48">
        <v>0</v>
      </c>
      <c r="F242" s="400"/>
      <c r="G242" s="48">
        <v>0</v>
      </c>
      <c r="H242" s="49">
        <v>0</v>
      </c>
      <c r="I242" s="50">
        <f t="shared" ref="I242:I261" si="77">SUM(B242:H242)</f>
        <v>0</v>
      </c>
    </row>
    <row r="243" spans="1:9" ht="15">
      <c r="A243" s="9" t="s">
        <v>10</v>
      </c>
      <c r="B243" s="45">
        <v>0</v>
      </c>
      <c r="C243" s="45">
        <v>0</v>
      </c>
      <c r="D243" s="45">
        <v>0</v>
      </c>
      <c r="E243" s="45">
        <v>0</v>
      </c>
      <c r="F243" s="400"/>
      <c r="G243" s="45">
        <v>0</v>
      </c>
      <c r="H243" s="54">
        <v>0</v>
      </c>
      <c r="I243" s="44">
        <f t="shared" si="77"/>
        <v>0</v>
      </c>
    </row>
    <row r="244" spans="1:9" ht="15">
      <c r="A244" s="8" t="s">
        <v>53</v>
      </c>
      <c r="B244" s="48">
        <v>0</v>
      </c>
      <c r="C244" s="48">
        <v>0</v>
      </c>
      <c r="D244" s="48">
        <v>0</v>
      </c>
      <c r="E244" s="48">
        <v>0</v>
      </c>
      <c r="F244" s="400"/>
      <c r="G244" s="48">
        <v>0</v>
      </c>
      <c r="H244" s="49">
        <v>0</v>
      </c>
      <c r="I244" s="50">
        <f t="shared" si="77"/>
        <v>0</v>
      </c>
    </row>
    <row r="245" spans="1:9" ht="15">
      <c r="A245" s="9" t="s">
        <v>16</v>
      </c>
      <c r="B245" s="45">
        <v>54.358743793668403</v>
      </c>
      <c r="C245" s="45">
        <v>0.28297458725674968</v>
      </c>
      <c r="D245" s="45">
        <v>2.8250591267957685</v>
      </c>
      <c r="E245" s="45">
        <v>0</v>
      </c>
      <c r="F245" s="400"/>
      <c r="G245" s="45">
        <v>0</v>
      </c>
      <c r="H245" s="54">
        <v>0</v>
      </c>
      <c r="I245" s="44">
        <f t="shared" si="77"/>
        <v>57.466777507720927</v>
      </c>
    </row>
    <row r="246" spans="1:9" ht="15">
      <c r="A246" s="8" t="s">
        <v>65</v>
      </c>
      <c r="B246" s="48">
        <v>25.273572651480162</v>
      </c>
      <c r="C246" s="48">
        <v>0.11628708560329892</v>
      </c>
      <c r="D246" s="48">
        <v>1.7252781053064028</v>
      </c>
      <c r="E246" s="48">
        <v>0</v>
      </c>
      <c r="F246" s="400"/>
      <c r="G246" s="48">
        <v>0</v>
      </c>
      <c r="H246" s="49">
        <v>0</v>
      </c>
      <c r="I246" s="50">
        <f t="shared" si="77"/>
        <v>27.115137842389863</v>
      </c>
    </row>
    <row r="247" spans="1:9" ht="15">
      <c r="A247" s="9" t="s">
        <v>55</v>
      </c>
      <c r="B247" s="45">
        <v>2.3156377929714101E-9</v>
      </c>
      <c r="C247" s="45">
        <v>2.3156377929714101E-9</v>
      </c>
      <c r="D247" s="45">
        <v>2.3156377929714101E-9</v>
      </c>
      <c r="E247" s="45">
        <v>0.68627337437097247</v>
      </c>
      <c r="F247" s="400"/>
      <c r="G247" s="45">
        <v>0</v>
      </c>
      <c r="H247" s="54">
        <v>0</v>
      </c>
      <c r="I247" s="44">
        <f t="shared" si="77"/>
        <v>0.68627338131788584</v>
      </c>
    </row>
    <row r="248" spans="1:9" ht="15">
      <c r="A248" s="8" t="s">
        <v>12</v>
      </c>
      <c r="B248" s="48">
        <v>3.8138448076682476E-9</v>
      </c>
      <c r="C248" s="48">
        <v>3.8138448076682476E-9</v>
      </c>
      <c r="D248" s="48">
        <v>3.8138448076682476E-9</v>
      </c>
      <c r="E248" s="48">
        <v>0.20163938670361931</v>
      </c>
      <c r="F248" s="400"/>
      <c r="G248" s="48">
        <v>0</v>
      </c>
      <c r="H248" s="49">
        <v>0</v>
      </c>
      <c r="I248" s="50">
        <f t="shared" si="77"/>
        <v>0.20163939814515372</v>
      </c>
    </row>
    <row r="249" spans="1:9" ht="15">
      <c r="A249" s="9" t="s">
        <v>56</v>
      </c>
      <c r="B249" s="45">
        <v>5.6430573481540771E-4</v>
      </c>
      <c r="C249" s="45">
        <v>5.6430573481540771E-4</v>
      </c>
      <c r="D249" s="45">
        <v>1.0721808961492748E-2</v>
      </c>
      <c r="E249" s="45">
        <v>0</v>
      </c>
      <c r="F249" s="400"/>
      <c r="G249" s="45">
        <v>0</v>
      </c>
      <c r="H249" s="54">
        <v>0</v>
      </c>
      <c r="I249" s="44">
        <f t="shared" si="77"/>
        <v>1.1850420431123563E-2</v>
      </c>
    </row>
    <row r="250" spans="1:9" ht="15">
      <c r="A250" s="8" t="s">
        <v>17</v>
      </c>
      <c r="B250" s="48">
        <v>1.6004406235052335</v>
      </c>
      <c r="C250" s="48">
        <v>7.1394814472013138E-2</v>
      </c>
      <c r="D250" s="48">
        <v>0.99863160186833944</v>
      </c>
      <c r="E250" s="48">
        <v>8.7774594021790241E-3</v>
      </c>
      <c r="F250" s="400"/>
      <c r="G250" s="48">
        <v>0</v>
      </c>
      <c r="H250" s="49">
        <v>0</v>
      </c>
      <c r="I250" s="50">
        <f t="shared" si="77"/>
        <v>2.6792444992477651</v>
      </c>
    </row>
    <row r="251" spans="1:9" ht="15">
      <c r="A251" s="9" t="s">
        <v>141</v>
      </c>
      <c r="B251" s="45">
        <v>250.74496876605352</v>
      </c>
      <c r="C251" s="45">
        <v>8.58245422890562</v>
      </c>
      <c r="D251" s="45">
        <v>179.97434186059081</v>
      </c>
      <c r="E251" s="45">
        <v>0.88539945723179181</v>
      </c>
      <c r="F251" s="400"/>
      <c r="G251" s="45">
        <v>0</v>
      </c>
      <c r="H251" s="54">
        <v>0</v>
      </c>
      <c r="I251" s="44">
        <f>SUM(B251:H251)</f>
        <v>440.18716431278176</v>
      </c>
    </row>
    <row r="252" spans="1:9" ht="15">
      <c r="A252" s="8" t="s">
        <v>25</v>
      </c>
      <c r="B252" s="48">
        <v>81.917469334623874</v>
      </c>
      <c r="C252" s="48">
        <v>3.514295599079265</v>
      </c>
      <c r="D252" s="48">
        <v>90.79372429965683</v>
      </c>
      <c r="E252" s="48">
        <v>403.01239549672846</v>
      </c>
      <c r="F252" s="400"/>
      <c r="G252" s="48">
        <v>100.36959446438445</v>
      </c>
      <c r="H252" s="49">
        <v>10.002342565859689</v>
      </c>
      <c r="I252" s="50">
        <f t="shared" si="77"/>
        <v>689.60982176033247</v>
      </c>
    </row>
    <row r="253" spans="1:9" ht="15">
      <c r="A253" s="9" t="s">
        <v>24</v>
      </c>
      <c r="B253" s="45">
        <v>8.788410544402721</v>
      </c>
      <c r="C253" s="45">
        <v>0.47059254465888373</v>
      </c>
      <c r="D253" s="45">
        <v>0.62344034877495369</v>
      </c>
      <c r="E253" s="45">
        <v>0</v>
      </c>
      <c r="F253" s="400"/>
      <c r="G253" s="45">
        <v>0</v>
      </c>
      <c r="H253" s="54">
        <v>0</v>
      </c>
      <c r="I253" s="44">
        <f t="shared" si="77"/>
        <v>9.8824434378365584</v>
      </c>
    </row>
    <row r="254" spans="1:9" ht="15">
      <c r="A254" s="8" t="s">
        <v>57</v>
      </c>
      <c r="B254" s="48">
        <v>1.2343157434331034</v>
      </c>
      <c r="C254" s="48">
        <v>2.0932467984562142</v>
      </c>
      <c r="D254" s="48">
        <v>3.8174713607618664</v>
      </c>
      <c r="E254" s="48">
        <v>0</v>
      </c>
      <c r="F254" s="400"/>
      <c r="G254" s="48">
        <v>0</v>
      </c>
      <c r="H254" s="49">
        <v>0</v>
      </c>
      <c r="I254" s="50">
        <f t="shared" si="77"/>
        <v>7.1450339026511838</v>
      </c>
    </row>
    <row r="255" spans="1:9" ht="15">
      <c r="A255" s="9" t="s">
        <v>22</v>
      </c>
      <c r="B255" s="45">
        <v>1.8386826071824172</v>
      </c>
      <c r="C255" s="45">
        <v>1.2543458474344988</v>
      </c>
      <c r="D255" s="45">
        <v>23.248234341507565</v>
      </c>
      <c r="E255" s="45">
        <v>0</v>
      </c>
      <c r="F255" s="400"/>
      <c r="G255" s="45">
        <v>0</v>
      </c>
      <c r="H255" s="54">
        <v>0</v>
      </c>
      <c r="I255" s="44">
        <f t="shared" si="77"/>
        <v>26.341262796124482</v>
      </c>
    </row>
    <row r="256" spans="1:9" ht="15">
      <c r="A256" s="8" t="s">
        <v>21</v>
      </c>
      <c r="B256" s="48">
        <v>0</v>
      </c>
      <c r="C256" s="48">
        <v>0</v>
      </c>
      <c r="D256" s="48">
        <v>0</v>
      </c>
      <c r="E256" s="48">
        <v>0</v>
      </c>
      <c r="F256" s="400"/>
      <c r="G256" s="48">
        <v>0</v>
      </c>
      <c r="H256" s="49">
        <v>0</v>
      </c>
      <c r="I256" s="50">
        <f t="shared" si="77"/>
        <v>0</v>
      </c>
    </row>
    <row r="257" spans="1:9" ht="15">
      <c r="A257" s="10" t="s">
        <v>61</v>
      </c>
      <c r="B257" s="45">
        <v>4.1400000000000006</v>
      </c>
      <c r="C257" s="45">
        <v>0</v>
      </c>
      <c r="D257" s="45">
        <v>0</v>
      </c>
      <c r="E257" s="45">
        <v>0</v>
      </c>
      <c r="F257" s="400"/>
      <c r="G257" s="45">
        <v>0</v>
      </c>
      <c r="H257" s="54">
        <v>0</v>
      </c>
      <c r="I257" s="44">
        <f t="shared" si="77"/>
        <v>4.1400000000000006</v>
      </c>
    </row>
    <row r="258" spans="1:9">
      <c r="A258" s="11" t="s">
        <v>23</v>
      </c>
      <c r="B258" s="55">
        <v>4.1400000000000006</v>
      </c>
      <c r="C258" s="55">
        <v>0</v>
      </c>
      <c r="D258" s="55">
        <v>0</v>
      </c>
      <c r="E258" s="55">
        <v>0</v>
      </c>
      <c r="F258" s="400"/>
      <c r="G258" s="55">
        <v>0</v>
      </c>
      <c r="H258" s="56">
        <v>0</v>
      </c>
      <c r="I258" s="57">
        <f t="shared" si="77"/>
        <v>4.1400000000000006</v>
      </c>
    </row>
    <row r="259" spans="1:9">
      <c r="A259" s="12" t="s">
        <v>19</v>
      </c>
      <c r="B259" s="61">
        <v>0</v>
      </c>
      <c r="C259" s="61">
        <v>0</v>
      </c>
      <c r="D259" s="61">
        <v>0</v>
      </c>
      <c r="E259" s="61">
        <v>0</v>
      </c>
      <c r="F259" s="400"/>
      <c r="G259" s="61">
        <v>0</v>
      </c>
      <c r="H259" s="62">
        <v>0</v>
      </c>
      <c r="I259" s="63">
        <f t="shared" si="77"/>
        <v>0</v>
      </c>
    </row>
    <row r="260" spans="1:9">
      <c r="A260" s="11" t="s">
        <v>20</v>
      </c>
      <c r="B260" s="55">
        <v>0</v>
      </c>
      <c r="C260" s="55">
        <v>0</v>
      </c>
      <c r="D260" s="55">
        <v>0</v>
      </c>
      <c r="E260" s="55">
        <v>0</v>
      </c>
      <c r="F260" s="400"/>
      <c r="G260" s="55">
        <v>0</v>
      </c>
      <c r="H260" s="56">
        <v>0</v>
      </c>
      <c r="I260" s="57">
        <f t="shared" si="77"/>
        <v>0</v>
      </c>
    </row>
    <row r="261" spans="1:9" ht="15" thickBot="1">
      <c r="A261" s="13" t="s">
        <v>11</v>
      </c>
      <c r="B261" s="66">
        <v>0</v>
      </c>
      <c r="C261" s="66">
        <v>0</v>
      </c>
      <c r="D261" s="66">
        <v>0</v>
      </c>
      <c r="E261" s="66">
        <v>0</v>
      </c>
      <c r="F261" s="401"/>
      <c r="G261" s="66">
        <v>0</v>
      </c>
      <c r="H261" s="67">
        <v>0</v>
      </c>
      <c r="I261" s="68">
        <f t="shared" si="77"/>
        <v>0</v>
      </c>
    </row>
    <row r="262" spans="1:9" ht="15">
      <c r="A262" s="14" t="s">
        <v>26</v>
      </c>
      <c r="B262" s="71">
        <f>SUM(B241:B257)</f>
        <v>429.89716837621376</v>
      </c>
      <c r="C262" s="71">
        <f t="shared" ref="C262:H262" si="78">SUM(C241:C257)</f>
        <v>16.386155817730842</v>
      </c>
      <c r="D262" s="71">
        <f t="shared" si="78"/>
        <v>304.01690286035353</v>
      </c>
      <c r="E262" s="71">
        <f t="shared" si="78"/>
        <v>404.794485174437</v>
      </c>
      <c r="F262" s="71">
        <f t="shared" si="78"/>
        <v>0</v>
      </c>
      <c r="G262" s="71">
        <f t="shared" si="78"/>
        <v>100.36959446438445</v>
      </c>
      <c r="H262" s="72">
        <f t="shared" si="78"/>
        <v>10.002342565859689</v>
      </c>
      <c r="I262" s="44">
        <f>SUM(I241:I257)</f>
        <v>1265.4666492589793</v>
      </c>
    </row>
    <row r="263" spans="1:9" s="2" customFormat="1" ht="15" thickBot="1">
      <c r="A263" s="15" t="s">
        <v>100</v>
      </c>
      <c r="B263" s="100">
        <f>B262/$I$262</f>
        <v>0.33971434065682343</v>
      </c>
      <c r="C263" s="100">
        <f t="shared" ref="C263:I263" si="79">C262/$I$262</f>
        <v>1.2948706176749977E-2</v>
      </c>
      <c r="D263" s="100">
        <f t="shared" si="79"/>
        <v>0.24024094434916721</v>
      </c>
      <c r="E263" s="100">
        <f t="shared" si="79"/>
        <v>0.31987763992948609</v>
      </c>
      <c r="F263" s="100">
        <f t="shared" si="79"/>
        <v>0</v>
      </c>
      <c r="G263" s="100">
        <f t="shared" si="79"/>
        <v>7.9314294472444605E-2</v>
      </c>
      <c r="H263" s="101">
        <f t="shared" si="79"/>
        <v>7.9040744153287424E-3</v>
      </c>
      <c r="I263" s="102">
        <f t="shared" si="79"/>
        <v>1</v>
      </c>
    </row>
    <row r="264" spans="1:9" ht="15" thickBot="1">
      <c r="A264" s="16"/>
      <c r="B264" s="16"/>
      <c r="C264" s="16"/>
      <c r="D264" s="16"/>
      <c r="E264" s="16"/>
      <c r="F264" s="16"/>
      <c r="G264" s="16"/>
      <c r="H264" s="16"/>
      <c r="I264" s="16"/>
    </row>
    <row r="265" spans="1:9" ht="28.5">
      <c r="A265" s="431" t="s">
        <v>34</v>
      </c>
      <c r="B265" s="37" t="s">
        <v>0</v>
      </c>
      <c r="C265" s="37" t="s">
        <v>1</v>
      </c>
      <c r="D265" s="37" t="s">
        <v>2</v>
      </c>
      <c r="E265" s="37" t="s">
        <v>3</v>
      </c>
      <c r="F265" s="37" t="s">
        <v>27</v>
      </c>
      <c r="G265" s="37" t="s">
        <v>4</v>
      </c>
      <c r="H265" s="37" t="s">
        <v>5</v>
      </c>
      <c r="I265" s="38" t="s">
        <v>6</v>
      </c>
    </row>
    <row r="266" spans="1:9" ht="14.25" customHeight="1">
      <c r="A266" s="432" t="s">
        <v>34</v>
      </c>
      <c r="B266" s="372" t="s">
        <v>107</v>
      </c>
      <c r="C266" s="373"/>
      <c r="D266" s="373"/>
      <c r="E266" s="373"/>
      <c r="F266" s="373"/>
      <c r="G266" s="373"/>
      <c r="H266" s="373"/>
      <c r="I266" s="374"/>
    </row>
    <row r="267" spans="1:9" ht="15">
      <c r="A267" s="7" t="s">
        <v>7</v>
      </c>
      <c r="B267" s="42">
        <v>0</v>
      </c>
      <c r="C267" s="42">
        <v>0</v>
      </c>
      <c r="D267" s="42">
        <v>0</v>
      </c>
      <c r="E267" s="42">
        <v>0</v>
      </c>
      <c r="F267" s="399"/>
      <c r="G267" s="42">
        <v>0</v>
      </c>
      <c r="H267" s="43">
        <v>0</v>
      </c>
      <c r="I267" s="44">
        <f>SUM(B267:H267)</f>
        <v>0</v>
      </c>
    </row>
    <row r="268" spans="1:9" ht="15">
      <c r="A268" s="8" t="s">
        <v>8</v>
      </c>
      <c r="B268" s="48">
        <v>0</v>
      </c>
      <c r="C268" s="48">
        <v>0</v>
      </c>
      <c r="D268" s="48">
        <v>0</v>
      </c>
      <c r="E268" s="48">
        <v>0</v>
      </c>
      <c r="F268" s="400"/>
      <c r="G268" s="48">
        <v>0</v>
      </c>
      <c r="H268" s="49">
        <v>0</v>
      </c>
      <c r="I268" s="50">
        <f t="shared" ref="I268:I287" si="80">SUM(B268:H268)</f>
        <v>0</v>
      </c>
    </row>
    <row r="269" spans="1:9" ht="15">
      <c r="A269" s="9" t="s">
        <v>10</v>
      </c>
      <c r="B269" s="45">
        <v>0</v>
      </c>
      <c r="C269" s="45">
        <v>0</v>
      </c>
      <c r="D269" s="45">
        <v>0</v>
      </c>
      <c r="E269" s="45">
        <v>0</v>
      </c>
      <c r="F269" s="400"/>
      <c r="G269" s="45">
        <v>0</v>
      </c>
      <c r="H269" s="54">
        <v>0</v>
      </c>
      <c r="I269" s="44">
        <f t="shared" si="80"/>
        <v>0</v>
      </c>
    </row>
    <row r="270" spans="1:9" ht="15">
      <c r="A270" s="8" t="s">
        <v>53</v>
      </c>
      <c r="B270" s="48">
        <v>0</v>
      </c>
      <c r="C270" s="48">
        <v>0</v>
      </c>
      <c r="D270" s="48">
        <v>0</v>
      </c>
      <c r="E270" s="48">
        <v>0</v>
      </c>
      <c r="F270" s="400"/>
      <c r="G270" s="48">
        <v>0</v>
      </c>
      <c r="H270" s="49">
        <v>0</v>
      </c>
      <c r="I270" s="50">
        <f t="shared" si="80"/>
        <v>0</v>
      </c>
    </row>
    <row r="271" spans="1:9" ht="15">
      <c r="A271" s="9" t="s">
        <v>16</v>
      </c>
      <c r="B271" s="45">
        <v>1.492849379630355</v>
      </c>
      <c r="C271" s="45">
        <v>5.9086094772804838</v>
      </c>
      <c r="D271" s="45">
        <v>2.2100918070395172</v>
      </c>
      <c r="E271" s="45">
        <v>0</v>
      </c>
      <c r="F271" s="400"/>
      <c r="G271" s="45">
        <v>0</v>
      </c>
      <c r="H271" s="54">
        <v>0</v>
      </c>
      <c r="I271" s="44">
        <f t="shared" si="80"/>
        <v>9.6115506639503572</v>
      </c>
    </row>
    <row r="272" spans="1:9" ht="15">
      <c r="A272" s="8" t="s">
        <v>65</v>
      </c>
      <c r="B272" s="48">
        <v>0.65163360723576347</v>
      </c>
      <c r="C272" s="48">
        <v>0.20475824948151747</v>
      </c>
      <c r="D272" s="48">
        <v>1.6049989567140179</v>
      </c>
      <c r="E272" s="48">
        <v>7.5948728418604936E-2</v>
      </c>
      <c r="F272" s="400"/>
      <c r="G272" s="48">
        <v>0</v>
      </c>
      <c r="H272" s="49">
        <v>0</v>
      </c>
      <c r="I272" s="50">
        <f t="shared" si="80"/>
        <v>2.5373395418499038</v>
      </c>
    </row>
    <row r="273" spans="1:9" ht="15">
      <c r="A273" s="9" t="s">
        <v>55</v>
      </c>
      <c r="B273" s="45">
        <v>2.1964810532053759E-9</v>
      </c>
      <c r="C273" s="45">
        <v>2.1964810532053759E-9</v>
      </c>
      <c r="D273" s="45">
        <v>2.1964810532053759E-9</v>
      </c>
      <c r="E273" s="45">
        <v>8.0154666855603676</v>
      </c>
      <c r="F273" s="400"/>
      <c r="G273" s="45">
        <v>0</v>
      </c>
      <c r="H273" s="54">
        <v>0</v>
      </c>
      <c r="I273" s="44">
        <f t="shared" si="80"/>
        <v>8.0154666921498112</v>
      </c>
    </row>
    <row r="274" spans="1:9" ht="15">
      <c r="A274" s="8" t="s">
        <v>12</v>
      </c>
      <c r="B274" s="48">
        <v>2.4824960368009098E-9</v>
      </c>
      <c r="C274" s="48">
        <v>2.4824960368009098E-9</v>
      </c>
      <c r="D274" s="48">
        <v>2.4824960368009098E-9</v>
      </c>
      <c r="E274" s="48">
        <v>2.2304722365087234E-2</v>
      </c>
      <c r="F274" s="400"/>
      <c r="G274" s="48">
        <v>0</v>
      </c>
      <c r="H274" s="49">
        <v>0</v>
      </c>
      <c r="I274" s="50">
        <f t="shared" si="80"/>
        <v>2.2304729812575343E-2</v>
      </c>
    </row>
    <row r="275" spans="1:9" ht="15">
      <c r="A275" s="9" t="s">
        <v>56</v>
      </c>
      <c r="B275" s="45">
        <v>0</v>
      </c>
      <c r="C275" s="45">
        <v>0</v>
      </c>
      <c r="D275" s="45">
        <v>0</v>
      </c>
      <c r="E275" s="45">
        <v>0</v>
      </c>
      <c r="F275" s="400"/>
      <c r="G275" s="45">
        <v>0</v>
      </c>
      <c r="H275" s="54">
        <v>0</v>
      </c>
      <c r="I275" s="44">
        <f t="shared" si="80"/>
        <v>0</v>
      </c>
    </row>
    <row r="276" spans="1:9" ht="15">
      <c r="A276" s="8" t="s">
        <v>17</v>
      </c>
      <c r="B276" s="48">
        <v>0</v>
      </c>
      <c r="C276" s="48">
        <v>0</v>
      </c>
      <c r="D276" s="48">
        <v>0</v>
      </c>
      <c r="E276" s="48">
        <v>0</v>
      </c>
      <c r="F276" s="400"/>
      <c r="G276" s="48">
        <v>0</v>
      </c>
      <c r="H276" s="49">
        <v>0</v>
      </c>
      <c r="I276" s="50">
        <f t="shared" si="80"/>
        <v>0</v>
      </c>
    </row>
    <row r="277" spans="1:9" ht="15">
      <c r="A277" s="9" t="s">
        <v>141</v>
      </c>
      <c r="B277" s="45">
        <v>0.19305734945755956</v>
      </c>
      <c r="C277" s="45">
        <v>0.69007379162150839</v>
      </c>
      <c r="D277" s="45">
        <v>2.1877007738077472</v>
      </c>
      <c r="E277" s="45">
        <v>0</v>
      </c>
      <c r="F277" s="400"/>
      <c r="G277" s="45">
        <v>0</v>
      </c>
      <c r="H277" s="54">
        <v>0</v>
      </c>
      <c r="I277" s="44">
        <f>SUM(B277:H277)</f>
        <v>3.0708319148868153</v>
      </c>
    </row>
    <row r="278" spans="1:9" ht="15">
      <c r="A278" s="8" t="s">
        <v>25</v>
      </c>
      <c r="B278" s="48">
        <v>0.2457589932507227</v>
      </c>
      <c r="C278" s="48">
        <v>1.0088385715060561E-9</v>
      </c>
      <c r="D278" s="48">
        <v>2.9462390829783489</v>
      </c>
      <c r="E278" s="48">
        <v>21.958506400139179</v>
      </c>
      <c r="F278" s="400"/>
      <c r="G278" s="48">
        <v>0.2671429993607547</v>
      </c>
      <c r="H278" s="49">
        <v>0</v>
      </c>
      <c r="I278" s="50">
        <f t="shared" si="80"/>
        <v>25.417647476737844</v>
      </c>
    </row>
    <row r="279" spans="1:9" ht="15">
      <c r="A279" s="9" t="s">
        <v>24</v>
      </c>
      <c r="B279" s="45">
        <v>0</v>
      </c>
      <c r="C279" s="45">
        <v>0</v>
      </c>
      <c r="D279" s="45">
        <v>0</v>
      </c>
      <c r="E279" s="45">
        <v>0</v>
      </c>
      <c r="F279" s="400"/>
      <c r="G279" s="45">
        <v>0</v>
      </c>
      <c r="H279" s="54">
        <v>0</v>
      </c>
      <c r="I279" s="44">
        <f t="shared" si="80"/>
        <v>0</v>
      </c>
    </row>
    <row r="280" spans="1:9" ht="15">
      <c r="A280" s="8" t="s">
        <v>57</v>
      </c>
      <c r="B280" s="48">
        <v>5.105230204081633E-2</v>
      </c>
      <c r="C280" s="48">
        <v>2.6869632653061222E-3</v>
      </c>
      <c r="D280" s="48">
        <v>2.6869632653061222E-3</v>
      </c>
      <c r="E280" s="48">
        <v>0</v>
      </c>
      <c r="F280" s="400"/>
      <c r="G280" s="48">
        <v>0</v>
      </c>
      <c r="H280" s="49">
        <v>0</v>
      </c>
      <c r="I280" s="50">
        <f t="shared" si="80"/>
        <v>5.642622857142858E-2</v>
      </c>
    </row>
    <row r="281" spans="1:9" ht="15">
      <c r="A281" s="9" t="s">
        <v>21</v>
      </c>
      <c r="B281" s="45">
        <v>1.7570231847133755</v>
      </c>
      <c r="C281" s="45">
        <v>9.2474904458598711E-2</v>
      </c>
      <c r="D281" s="45">
        <v>9.2474904458598711E-2</v>
      </c>
      <c r="E281" s="45">
        <v>0</v>
      </c>
      <c r="F281" s="400"/>
      <c r="G281" s="45">
        <v>0</v>
      </c>
      <c r="H281" s="54">
        <v>0</v>
      </c>
      <c r="I281" s="44">
        <f t="shared" si="80"/>
        <v>1.9419729936305727</v>
      </c>
    </row>
    <row r="282" spans="1:9" ht="15">
      <c r="A282" s="8" t="s">
        <v>22</v>
      </c>
      <c r="B282" s="48">
        <v>0</v>
      </c>
      <c r="C282" s="48">
        <v>0</v>
      </c>
      <c r="D282" s="48">
        <v>0</v>
      </c>
      <c r="E282" s="48">
        <v>0</v>
      </c>
      <c r="F282" s="400"/>
      <c r="G282" s="48">
        <v>0</v>
      </c>
      <c r="H282" s="49">
        <v>0</v>
      </c>
      <c r="I282" s="50">
        <f t="shared" si="80"/>
        <v>0</v>
      </c>
    </row>
    <row r="283" spans="1:9" ht="15">
      <c r="A283" s="10" t="s">
        <v>61</v>
      </c>
      <c r="B283" s="45">
        <v>0</v>
      </c>
      <c r="C283" s="45">
        <v>0</v>
      </c>
      <c r="D283" s="45">
        <v>0</v>
      </c>
      <c r="E283" s="45">
        <v>0</v>
      </c>
      <c r="F283" s="400"/>
      <c r="G283" s="45">
        <v>0</v>
      </c>
      <c r="H283" s="54">
        <v>0</v>
      </c>
      <c r="I283" s="44">
        <f t="shared" si="80"/>
        <v>0</v>
      </c>
    </row>
    <row r="284" spans="1:9">
      <c r="A284" s="11" t="s">
        <v>23</v>
      </c>
      <c r="B284" s="55">
        <v>0</v>
      </c>
      <c r="C284" s="55">
        <v>0</v>
      </c>
      <c r="D284" s="55">
        <v>0</v>
      </c>
      <c r="E284" s="55">
        <v>0</v>
      </c>
      <c r="F284" s="400"/>
      <c r="G284" s="55">
        <v>0</v>
      </c>
      <c r="H284" s="56">
        <v>0</v>
      </c>
      <c r="I284" s="57">
        <f t="shared" si="80"/>
        <v>0</v>
      </c>
    </row>
    <row r="285" spans="1:9">
      <c r="A285" s="12" t="s">
        <v>19</v>
      </c>
      <c r="B285" s="61">
        <v>0</v>
      </c>
      <c r="C285" s="61">
        <v>0</v>
      </c>
      <c r="D285" s="61">
        <v>0</v>
      </c>
      <c r="E285" s="61">
        <v>0</v>
      </c>
      <c r="F285" s="400"/>
      <c r="G285" s="61">
        <v>0</v>
      </c>
      <c r="H285" s="62">
        <v>0</v>
      </c>
      <c r="I285" s="63">
        <f t="shared" si="80"/>
        <v>0</v>
      </c>
    </row>
    <row r="286" spans="1:9">
      <c r="A286" s="11" t="s">
        <v>20</v>
      </c>
      <c r="B286" s="55">
        <v>0</v>
      </c>
      <c r="C286" s="55">
        <v>0</v>
      </c>
      <c r="D286" s="55">
        <v>0</v>
      </c>
      <c r="E286" s="55">
        <v>0</v>
      </c>
      <c r="F286" s="400"/>
      <c r="G286" s="55">
        <v>0</v>
      </c>
      <c r="H286" s="56">
        <v>0</v>
      </c>
      <c r="I286" s="57">
        <f t="shared" si="80"/>
        <v>0</v>
      </c>
    </row>
    <row r="287" spans="1:9" ht="15" thickBot="1">
      <c r="A287" s="13" t="s">
        <v>11</v>
      </c>
      <c r="B287" s="66">
        <v>0</v>
      </c>
      <c r="C287" s="66">
        <v>0</v>
      </c>
      <c r="D287" s="66">
        <v>0</v>
      </c>
      <c r="E287" s="66">
        <v>0</v>
      </c>
      <c r="F287" s="401"/>
      <c r="G287" s="66">
        <v>0</v>
      </c>
      <c r="H287" s="67">
        <v>0</v>
      </c>
      <c r="I287" s="68">
        <f t="shared" si="80"/>
        <v>0</v>
      </c>
    </row>
    <row r="288" spans="1:9" ht="15">
      <c r="A288" s="14" t="s">
        <v>26</v>
      </c>
      <c r="B288" s="71">
        <f>SUM(B267:B283)</f>
        <v>4.3913748210075703</v>
      </c>
      <c r="C288" s="71">
        <f t="shared" ref="C288:H288" si="81">SUM(C267:C283)</f>
        <v>6.8986033917952305</v>
      </c>
      <c r="D288" s="71">
        <f t="shared" si="81"/>
        <v>9.0441924929425124</v>
      </c>
      <c r="E288" s="71">
        <f t="shared" si="81"/>
        <v>30.072226536483239</v>
      </c>
      <c r="F288" s="71">
        <f t="shared" si="81"/>
        <v>0</v>
      </c>
      <c r="G288" s="71">
        <f t="shared" si="81"/>
        <v>0.2671429993607547</v>
      </c>
      <c r="H288" s="72">
        <f t="shared" si="81"/>
        <v>0</v>
      </c>
      <c r="I288" s="44">
        <f>SUM(I267:I283)</f>
        <v>50.673540241589315</v>
      </c>
    </row>
    <row r="289" spans="1:9" s="2" customFormat="1" ht="15" thickBot="1">
      <c r="A289" s="15" t="s">
        <v>100</v>
      </c>
      <c r="B289" s="100">
        <f>B288/$I$288</f>
        <v>8.6660114925292617E-2</v>
      </c>
      <c r="C289" s="100">
        <f t="shared" ref="C289:I289" si="82">C288/$I$288</f>
        <v>0.13613817702307163</v>
      </c>
      <c r="D289" s="100">
        <f t="shared" si="82"/>
        <v>0.17847958618686896</v>
      </c>
      <c r="E289" s="100">
        <f t="shared" si="82"/>
        <v>0.59345027785925342</v>
      </c>
      <c r="F289" s="100">
        <f t="shared" si="82"/>
        <v>0</v>
      </c>
      <c r="G289" s="100">
        <f t="shared" si="82"/>
        <v>5.2718440055132031E-3</v>
      </c>
      <c r="H289" s="101">
        <f t="shared" si="82"/>
        <v>0</v>
      </c>
      <c r="I289" s="102">
        <f t="shared" si="82"/>
        <v>1</v>
      </c>
    </row>
    <row r="290" spans="1:9" ht="15" thickBot="1">
      <c r="A290" s="16"/>
      <c r="B290" s="16"/>
      <c r="C290" s="16"/>
      <c r="D290" s="16"/>
      <c r="E290" s="16"/>
      <c r="F290" s="16"/>
      <c r="G290" s="16"/>
      <c r="H290" s="16"/>
      <c r="I290" s="16"/>
    </row>
    <row r="291" spans="1:9" ht="28.5" customHeight="1">
      <c r="A291" s="431" t="s">
        <v>35</v>
      </c>
      <c r="B291" s="37" t="s">
        <v>0</v>
      </c>
      <c r="C291" s="37" t="s">
        <v>1</v>
      </c>
      <c r="D291" s="37" t="s">
        <v>2</v>
      </c>
      <c r="E291" s="37" t="s">
        <v>3</v>
      </c>
      <c r="F291" s="37" t="s">
        <v>27</v>
      </c>
      <c r="G291" s="37" t="s">
        <v>4</v>
      </c>
      <c r="H291" s="37" t="s">
        <v>5</v>
      </c>
      <c r="I291" s="38" t="s">
        <v>6</v>
      </c>
    </row>
    <row r="292" spans="1:9" ht="14.25" customHeight="1">
      <c r="A292" s="432" t="s">
        <v>35</v>
      </c>
      <c r="B292" s="372" t="s">
        <v>107</v>
      </c>
      <c r="C292" s="373"/>
      <c r="D292" s="373"/>
      <c r="E292" s="373"/>
      <c r="F292" s="373"/>
      <c r="G292" s="373"/>
      <c r="H292" s="373"/>
      <c r="I292" s="374"/>
    </row>
    <row r="293" spans="1:9" ht="15">
      <c r="A293" s="7" t="s">
        <v>7</v>
      </c>
      <c r="B293" s="42">
        <v>0</v>
      </c>
      <c r="C293" s="42">
        <v>0</v>
      </c>
      <c r="D293" s="42">
        <v>0</v>
      </c>
      <c r="E293" s="42">
        <v>0</v>
      </c>
      <c r="F293" s="399"/>
      <c r="G293" s="42">
        <v>0</v>
      </c>
      <c r="H293" s="43">
        <v>0</v>
      </c>
      <c r="I293" s="44">
        <f>SUM(B293:H293)</f>
        <v>0</v>
      </c>
    </row>
    <row r="294" spans="1:9" ht="15">
      <c r="A294" s="8" t="s">
        <v>8</v>
      </c>
      <c r="B294" s="48">
        <v>0</v>
      </c>
      <c r="C294" s="48">
        <v>0</v>
      </c>
      <c r="D294" s="48">
        <v>0</v>
      </c>
      <c r="E294" s="48">
        <v>0</v>
      </c>
      <c r="F294" s="400"/>
      <c r="G294" s="48">
        <v>0</v>
      </c>
      <c r="H294" s="49">
        <v>0</v>
      </c>
      <c r="I294" s="50">
        <f t="shared" ref="I294:I313" si="83">SUM(B294:H294)</f>
        <v>0</v>
      </c>
    </row>
    <row r="295" spans="1:9" ht="15">
      <c r="A295" s="9" t="s">
        <v>10</v>
      </c>
      <c r="B295" s="45">
        <v>0</v>
      </c>
      <c r="C295" s="45">
        <v>0</v>
      </c>
      <c r="D295" s="45">
        <v>0</v>
      </c>
      <c r="E295" s="45">
        <v>0</v>
      </c>
      <c r="F295" s="400"/>
      <c r="G295" s="45">
        <v>0</v>
      </c>
      <c r="H295" s="54">
        <v>0</v>
      </c>
      <c r="I295" s="44">
        <f t="shared" si="83"/>
        <v>0</v>
      </c>
    </row>
    <row r="296" spans="1:9" ht="15">
      <c r="A296" s="8" t="s">
        <v>53</v>
      </c>
      <c r="B296" s="48">
        <v>0</v>
      </c>
      <c r="C296" s="48">
        <v>0</v>
      </c>
      <c r="D296" s="48">
        <v>0</v>
      </c>
      <c r="E296" s="48">
        <v>0</v>
      </c>
      <c r="F296" s="400"/>
      <c r="G296" s="48">
        <v>0</v>
      </c>
      <c r="H296" s="49">
        <v>0</v>
      </c>
      <c r="I296" s="50">
        <f t="shared" si="83"/>
        <v>0</v>
      </c>
    </row>
    <row r="297" spans="1:9" ht="15">
      <c r="A297" s="9" t="s">
        <v>16</v>
      </c>
      <c r="B297" s="45">
        <v>15.996465699987853</v>
      </c>
      <c r="C297" s="45">
        <v>41.909879559713673</v>
      </c>
      <c r="D297" s="45">
        <v>4.9536546567304631</v>
      </c>
      <c r="E297" s="45">
        <v>0</v>
      </c>
      <c r="F297" s="400"/>
      <c r="G297" s="45">
        <v>0</v>
      </c>
      <c r="H297" s="54">
        <v>0</v>
      </c>
      <c r="I297" s="44">
        <f t="shared" si="83"/>
        <v>62.859999916431988</v>
      </c>
    </row>
    <row r="298" spans="1:9" ht="15">
      <c r="A298" s="8" t="s">
        <v>65</v>
      </c>
      <c r="B298" s="48">
        <v>27.922908303276497</v>
      </c>
      <c r="C298" s="48">
        <v>35.336843134092284</v>
      </c>
      <c r="D298" s="48">
        <v>9.8059213343984073</v>
      </c>
      <c r="E298" s="48">
        <v>0.14739970292814983</v>
      </c>
      <c r="F298" s="400"/>
      <c r="G298" s="48">
        <v>0</v>
      </c>
      <c r="H298" s="49">
        <v>0</v>
      </c>
      <c r="I298" s="50">
        <f t="shared" si="83"/>
        <v>73.213072474695338</v>
      </c>
    </row>
    <row r="299" spans="1:9" ht="15">
      <c r="A299" s="9" t="s">
        <v>55</v>
      </c>
      <c r="B299" s="45">
        <v>0</v>
      </c>
      <c r="C299" s="45">
        <v>0</v>
      </c>
      <c r="D299" s="45">
        <v>0</v>
      </c>
      <c r="E299" s="45">
        <v>0.45784703112541913</v>
      </c>
      <c r="F299" s="400"/>
      <c r="G299" s="45">
        <v>0</v>
      </c>
      <c r="H299" s="54">
        <v>0</v>
      </c>
      <c r="I299" s="44">
        <f t="shared" si="83"/>
        <v>0.45784703112541913</v>
      </c>
    </row>
    <row r="300" spans="1:9" ht="15">
      <c r="A300" s="8" t="s">
        <v>12</v>
      </c>
      <c r="B300" s="48">
        <v>0</v>
      </c>
      <c r="C300" s="48">
        <v>0</v>
      </c>
      <c r="D300" s="48">
        <v>0</v>
      </c>
      <c r="E300" s="48">
        <v>0</v>
      </c>
      <c r="F300" s="400"/>
      <c r="G300" s="48">
        <v>0</v>
      </c>
      <c r="H300" s="49">
        <v>0</v>
      </c>
      <c r="I300" s="50">
        <f t="shared" si="83"/>
        <v>0</v>
      </c>
    </row>
    <row r="301" spans="1:9" ht="15">
      <c r="A301" s="9" t="s">
        <v>56</v>
      </c>
      <c r="B301" s="45">
        <v>0</v>
      </c>
      <c r="C301" s="45">
        <v>0</v>
      </c>
      <c r="D301" s="45">
        <v>0</v>
      </c>
      <c r="E301" s="45">
        <v>0</v>
      </c>
      <c r="F301" s="400"/>
      <c r="G301" s="45">
        <v>0</v>
      </c>
      <c r="H301" s="54">
        <v>0</v>
      </c>
      <c r="I301" s="44">
        <f t="shared" si="83"/>
        <v>0</v>
      </c>
    </row>
    <row r="302" spans="1:9" ht="15">
      <c r="A302" s="8" t="s">
        <v>17</v>
      </c>
      <c r="B302" s="48">
        <v>5.0048798122191762E-2</v>
      </c>
      <c r="C302" s="48">
        <v>9.4707404126505024E-2</v>
      </c>
      <c r="D302" s="48">
        <v>0.24844085263055518</v>
      </c>
      <c r="E302" s="48">
        <v>0.428109794046593</v>
      </c>
      <c r="F302" s="400"/>
      <c r="G302" s="48">
        <v>0</v>
      </c>
      <c r="H302" s="49">
        <v>0</v>
      </c>
      <c r="I302" s="50">
        <f t="shared" si="83"/>
        <v>0.82130684892584493</v>
      </c>
    </row>
    <row r="303" spans="1:9" ht="15">
      <c r="A303" s="9" t="s">
        <v>141</v>
      </c>
      <c r="B303" s="45">
        <v>59.387001090361245</v>
      </c>
      <c r="C303" s="45">
        <v>708.46098581891886</v>
      </c>
      <c r="D303" s="45">
        <v>133.13676780109748</v>
      </c>
      <c r="E303" s="45">
        <v>0.64495162965447805</v>
      </c>
      <c r="F303" s="400"/>
      <c r="G303" s="45">
        <v>0</v>
      </c>
      <c r="H303" s="54">
        <v>0</v>
      </c>
      <c r="I303" s="44">
        <f>SUM(B303:H303)</f>
        <v>901.62970634003193</v>
      </c>
    </row>
    <row r="304" spans="1:9" ht="15">
      <c r="A304" s="8" t="s">
        <v>25</v>
      </c>
      <c r="B304" s="48">
        <v>56.822967943055666</v>
      </c>
      <c r="C304" s="48">
        <v>3.7184439586240248</v>
      </c>
      <c r="D304" s="48">
        <v>12.2893244419851</v>
      </c>
      <c r="E304" s="48">
        <v>404.55889372935326</v>
      </c>
      <c r="F304" s="400"/>
      <c r="G304" s="48">
        <v>29.029645594009335</v>
      </c>
      <c r="H304" s="49">
        <v>1.910264294533786E-2</v>
      </c>
      <c r="I304" s="50">
        <f t="shared" si="83"/>
        <v>506.43837830997268</v>
      </c>
    </row>
    <row r="305" spans="1:9" ht="15">
      <c r="A305" s="9" t="s">
        <v>24</v>
      </c>
      <c r="B305" s="45">
        <v>0.36946484482523528</v>
      </c>
      <c r="C305" s="45">
        <v>0</v>
      </c>
      <c r="D305" s="45">
        <v>2.3552945186664784</v>
      </c>
      <c r="E305" s="45">
        <v>0</v>
      </c>
      <c r="F305" s="400"/>
      <c r="G305" s="45">
        <v>0</v>
      </c>
      <c r="H305" s="54">
        <v>0</v>
      </c>
      <c r="I305" s="44">
        <f t="shared" si="83"/>
        <v>2.7247593634917138</v>
      </c>
    </row>
    <row r="306" spans="1:9" ht="15">
      <c r="A306" s="8" t="s">
        <v>57</v>
      </c>
      <c r="B306" s="48">
        <v>2.2602515015124527</v>
      </c>
      <c r="C306" s="48">
        <v>0</v>
      </c>
      <c r="D306" s="48">
        <v>1.3977042711302634</v>
      </c>
      <c r="E306" s="48">
        <v>0</v>
      </c>
      <c r="F306" s="400"/>
      <c r="G306" s="48">
        <v>0</v>
      </c>
      <c r="H306" s="49">
        <v>0</v>
      </c>
      <c r="I306" s="50">
        <f t="shared" si="83"/>
        <v>3.6579557726427163</v>
      </c>
    </row>
    <row r="307" spans="1:9" ht="15">
      <c r="A307" s="9" t="s">
        <v>22</v>
      </c>
      <c r="B307" s="45">
        <v>10.173694388720994</v>
      </c>
      <c r="C307" s="45">
        <v>0</v>
      </c>
      <c r="D307" s="45">
        <v>0</v>
      </c>
      <c r="E307" s="45">
        <v>0</v>
      </c>
      <c r="F307" s="400"/>
      <c r="G307" s="45">
        <v>0</v>
      </c>
      <c r="H307" s="54">
        <v>0</v>
      </c>
      <c r="I307" s="44">
        <f t="shared" si="83"/>
        <v>10.173694388720994</v>
      </c>
    </row>
    <row r="308" spans="1:9" ht="15">
      <c r="A308" s="8" t="s">
        <v>21</v>
      </c>
      <c r="B308" s="48">
        <v>0</v>
      </c>
      <c r="C308" s="48">
        <v>0</v>
      </c>
      <c r="D308" s="48">
        <v>0</v>
      </c>
      <c r="E308" s="48">
        <v>0</v>
      </c>
      <c r="F308" s="400"/>
      <c r="G308" s="48">
        <v>0</v>
      </c>
      <c r="H308" s="49">
        <v>0</v>
      </c>
      <c r="I308" s="50">
        <f t="shared" si="83"/>
        <v>0</v>
      </c>
    </row>
    <row r="309" spans="1:9" ht="15">
      <c r="A309" s="10" t="s">
        <v>61</v>
      </c>
      <c r="B309" s="45">
        <v>0</v>
      </c>
      <c r="C309" s="45">
        <v>0</v>
      </c>
      <c r="D309" s="45">
        <v>0</v>
      </c>
      <c r="E309" s="45">
        <v>0</v>
      </c>
      <c r="F309" s="400"/>
      <c r="G309" s="45">
        <v>0</v>
      </c>
      <c r="H309" s="54">
        <v>0</v>
      </c>
      <c r="I309" s="44">
        <f t="shared" si="83"/>
        <v>0</v>
      </c>
    </row>
    <row r="310" spans="1:9">
      <c r="A310" s="11" t="s">
        <v>23</v>
      </c>
      <c r="B310" s="55">
        <v>0</v>
      </c>
      <c r="C310" s="55">
        <v>0</v>
      </c>
      <c r="D310" s="55">
        <v>0</v>
      </c>
      <c r="E310" s="55">
        <v>0</v>
      </c>
      <c r="F310" s="400"/>
      <c r="G310" s="55">
        <v>0</v>
      </c>
      <c r="H310" s="56">
        <v>0</v>
      </c>
      <c r="I310" s="57">
        <f t="shared" si="83"/>
        <v>0</v>
      </c>
    </row>
    <row r="311" spans="1:9">
      <c r="A311" s="12" t="s">
        <v>19</v>
      </c>
      <c r="B311" s="61">
        <v>0</v>
      </c>
      <c r="C311" s="61">
        <v>0</v>
      </c>
      <c r="D311" s="61">
        <v>0</v>
      </c>
      <c r="E311" s="61">
        <v>0</v>
      </c>
      <c r="F311" s="400"/>
      <c r="G311" s="61">
        <v>0</v>
      </c>
      <c r="H311" s="62">
        <v>0</v>
      </c>
      <c r="I311" s="63">
        <f t="shared" si="83"/>
        <v>0</v>
      </c>
    </row>
    <row r="312" spans="1:9">
      <c r="A312" s="11" t="s">
        <v>20</v>
      </c>
      <c r="B312" s="55">
        <v>0</v>
      </c>
      <c r="C312" s="55">
        <v>0</v>
      </c>
      <c r="D312" s="55">
        <v>0</v>
      </c>
      <c r="E312" s="55">
        <v>0</v>
      </c>
      <c r="F312" s="400"/>
      <c r="G312" s="55">
        <v>0</v>
      </c>
      <c r="H312" s="56">
        <v>0</v>
      </c>
      <c r="I312" s="57">
        <f t="shared" si="83"/>
        <v>0</v>
      </c>
    </row>
    <row r="313" spans="1:9" ht="15" thickBot="1">
      <c r="A313" s="13" t="s">
        <v>11</v>
      </c>
      <c r="B313" s="66">
        <v>0</v>
      </c>
      <c r="C313" s="66">
        <v>0</v>
      </c>
      <c r="D313" s="66">
        <v>0</v>
      </c>
      <c r="E313" s="66">
        <v>0</v>
      </c>
      <c r="F313" s="401"/>
      <c r="G313" s="66">
        <v>0</v>
      </c>
      <c r="H313" s="67">
        <v>0</v>
      </c>
      <c r="I313" s="68">
        <f t="shared" si="83"/>
        <v>0</v>
      </c>
    </row>
    <row r="314" spans="1:9" ht="15">
      <c r="A314" s="14" t="s">
        <v>26</v>
      </c>
      <c r="B314" s="71">
        <f>SUM(B293:B309)</f>
        <v>172.98280256986214</v>
      </c>
      <c r="C314" s="71">
        <f t="shared" ref="C314:H314" si="84">SUM(C293:C309)</f>
        <v>789.52085987547537</v>
      </c>
      <c r="D314" s="71">
        <f t="shared" si="84"/>
        <v>164.18710787663875</v>
      </c>
      <c r="E314" s="71">
        <f t="shared" si="84"/>
        <v>406.23720188710791</v>
      </c>
      <c r="F314" s="71">
        <f t="shared" si="84"/>
        <v>0</v>
      </c>
      <c r="G314" s="71">
        <f t="shared" si="84"/>
        <v>29.029645594009335</v>
      </c>
      <c r="H314" s="72">
        <f t="shared" si="84"/>
        <v>1.910264294533786E-2</v>
      </c>
      <c r="I314" s="44">
        <f>SUM(I293:I309)</f>
        <v>1561.9767204460388</v>
      </c>
    </row>
    <row r="315" spans="1:9" s="2" customFormat="1" ht="15" thickBot="1">
      <c r="A315" s="15" t="s">
        <v>100</v>
      </c>
      <c r="B315" s="100">
        <f>B314/$I$314</f>
        <v>0.11074608238749237</v>
      </c>
      <c r="C315" s="100">
        <f t="shared" ref="C315:I315" si="85">C314/$I$314</f>
        <v>0.50546262920616347</v>
      </c>
      <c r="D315" s="100">
        <f t="shared" si="85"/>
        <v>0.10511495192434968</v>
      </c>
      <c r="E315" s="100">
        <f t="shared" si="85"/>
        <v>0.26007890935218458</v>
      </c>
      <c r="F315" s="100">
        <f t="shared" si="85"/>
        <v>0</v>
      </c>
      <c r="G315" s="100">
        <f t="shared" si="85"/>
        <v>1.8585197342582425E-2</v>
      </c>
      <c r="H315" s="101">
        <f t="shared" si="85"/>
        <v>1.2229787227483711E-5</v>
      </c>
      <c r="I315" s="102">
        <f t="shared" si="85"/>
        <v>1</v>
      </c>
    </row>
    <row r="316" spans="1:9" ht="15" thickBot="1">
      <c r="A316" s="16"/>
      <c r="B316" s="16"/>
      <c r="C316" s="16"/>
      <c r="D316" s="16"/>
      <c r="E316" s="16"/>
      <c r="F316" s="16"/>
      <c r="G316" s="16"/>
      <c r="H316" s="16"/>
      <c r="I316" s="16"/>
    </row>
    <row r="317" spans="1:9" ht="28.5">
      <c r="A317" s="431" t="s">
        <v>36</v>
      </c>
      <c r="B317" s="37" t="s">
        <v>0</v>
      </c>
      <c r="C317" s="37" t="s">
        <v>1</v>
      </c>
      <c r="D317" s="37" t="s">
        <v>2</v>
      </c>
      <c r="E317" s="37" t="s">
        <v>3</v>
      </c>
      <c r="F317" s="37" t="s">
        <v>27</v>
      </c>
      <c r="G317" s="37" t="s">
        <v>4</v>
      </c>
      <c r="H317" s="37" t="s">
        <v>5</v>
      </c>
      <c r="I317" s="38" t="s">
        <v>6</v>
      </c>
    </row>
    <row r="318" spans="1:9" ht="14.25" customHeight="1">
      <c r="A318" s="432" t="s">
        <v>36</v>
      </c>
      <c r="B318" s="372" t="s">
        <v>107</v>
      </c>
      <c r="C318" s="373"/>
      <c r="D318" s="373"/>
      <c r="E318" s="373"/>
      <c r="F318" s="373"/>
      <c r="G318" s="373"/>
      <c r="H318" s="373"/>
      <c r="I318" s="374"/>
    </row>
    <row r="319" spans="1:9" ht="15">
      <c r="A319" s="7" t="s">
        <v>7</v>
      </c>
      <c r="B319" s="42">
        <v>0</v>
      </c>
      <c r="C319" s="42">
        <v>0</v>
      </c>
      <c r="D319" s="42">
        <v>0</v>
      </c>
      <c r="E319" s="42">
        <v>0</v>
      </c>
      <c r="F319" s="399"/>
      <c r="G319" s="42">
        <v>0</v>
      </c>
      <c r="H319" s="43">
        <v>0</v>
      </c>
      <c r="I319" s="44">
        <f>SUM(B319:H319)</f>
        <v>0</v>
      </c>
    </row>
    <row r="320" spans="1:9" ht="15">
      <c r="A320" s="8" t="s">
        <v>8</v>
      </c>
      <c r="B320" s="48">
        <v>0</v>
      </c>
      <c r="C320" s="48">
        <v>0</v>
      </c>
      <c r="D320" s="48">
        <v>0</v>
      </c>
      <c r="E320" s="48">
        <v>0</v>
      </c>
      <c r="F320" s="400"/>
      <c r="G320" s="48">
        <v>0</v>
      </c>
      <c r="H320" s="49">
        <v>0</v>
      </c>
      <c r="I320" s="50">
        <f t="shared" ref="I320:I339" si="86">SUM(B320:H320)</f>
        <v>0</v>
      </c>
    </row>
    <row r="321" spans="1:9" ht="15">
      <c r="A321" s="9" t="s">
        <v>10</v>
      </c>
      <c r="B321" s="45">
        <v>0</v>
      </c>
      <c r="C321" s="45">
        <v>0</v>
      </c>
      <c r="D321" s="45">
        <v>0</v>
      </c>
      <c r="E321" s="45">
        <v>0</v>
      </c>
      <c r="F321" s="400"/>
      <c r="G321" s="45">
        <v>0</v>
      </c>
      <c r="H321" s="54">
        <v>0</v>
      </c>
      <c r="I321" s="44">
        <f t="shared" si="86"/>
        <v>0</v>
      </c>
    </row>
    <row r="322" spans="1:9" ht="15">
      <c r="A322" s="8" t="s">
        <v>53</v>
      </c>
      <c r="B322" s="48">
        <v>0</v>
      </c>
      <c r="C322" s="48">
        <v>0</v>
      </c>
      <c r="D322" s="48">
        <v>0</v>
      </c>
      <c r="E322" s="48">
        <v>0</v>
      </c>
      <c r="F322" s="400"/>
      <c r="G322" s="48">
        <v>0</v>
      </c>
      <c r="H322" s="49">
        <v>0</v>
      </c>
      <c r="I322" s="50">
        <f t="shared" si="86"/>
        <v>0</v>
      </c>
    </row>
    <row r="323" spans="1:9" ht="15">
      <c r="A323" s="9" t="s">
        <v>16</v>
      </c>
      <c r="B323" s="45">
        <v>2.8770209795542021</v>
      </c>
      <c r="C323" s="45">
        <v>9.2429647696963269</v>
      </c>
      <c r="D323" s="45">
        <v>4.3100896899544932</v>
      </c>
      <c r="E323" s="45">
        <v>0</v>
      </c>
      <c r="F323" s="400"/>
      <c r="G323" s="45">
        <v>0</v>
      </c>
      <c r="H323" s="54">
        <v>0</v>
      </c>
      <c r="I323" s="44">
        <f t="shared" si="86"/>
        <v>16.430075439205019</v>
      </c>
    </row>
    <row r="324" spans="1:9" ht="15">
      <c r="A324" s="8" t="s">
        <v>65</v>
      </c>
      <c r="B324" s="48">
        <v>4.7667853258861825</v>
      </c>
      <c r="C324" s="48">
        <v>0.74733974877604414</v>
      </c>
      <c r="D324" s="48">
        <v>0</v>
      </c>
      <c r="E324" s="48">
        <v>0</v>
      </c>
      <c r="F324" s="400"/>
      <c r="G324" s="48">
        <v>0</v>
      </c>
      <c r="H324" s="49">
        <v>0</v>
      </c>
      <c r="I324" s="50">
        <f t="shared" si="86"/>
        <v>5.5141250746622266</v>
      </c>
    </row>
    <row r="325" spans="1:9" ht="15">
      <c r="A325" s="9" t="s">
        <v>55</v>
      </c>
      <c r="B325" s="45">
        <v>9.0724029845461533E-10</v>
      </c>
      <c r="C325" s="45">
        <v>0.13080883238358409</v>
      </c>
      <c r="D325" s="45">
        <v>0</v>
      </c>
      <c r="E325" s="45">
        <v>0.87213536551553306</v>
      </c>
      <c r="F325" s="400"/>
      <c r="G325" s="45">
        <v>0</v>
      </c>
      <c r="H325" s="54">
        <v>0</v>
      </c>
      <c r="I325" s="44">
        <f t="shared" si="86"/>
        <v>1.0029441988063574</v>
      </c>
    </row>
    <row r="326" spans="1:9" ht="15">
      <c r="A326" s="8" t="s">
        <v>12</v>
      </c>
      <c r="B326" s="48">
        <v>0</v>
      </c>
      <c r="C326" s="48">
        <v>0</v>
      </c>
      <c r="D326" s="48">
        <v>0</v>
      </c>
      <c r="E326" s="48">
        <v>0</v>
      </c>
      <c r="F326" s="400"/>
      <c r="G326" s="48">
        <v>0</v>
      </c>
      <c r="H326" s="49">
        <v>0</v>
      </c>
      <c r="I326" s="50">
        <f t="shared" si="86"/>
        <v>0</v>
      </c>
    </row>
    <row r="327" spans="1:9" ht="15">
      <c r="A327" s="9" t="s">
        <v>56</v>
      </c>
      <c r="B327" s="45">
        <v>0</v>
      </c>
      <c r="C327" s="45">
        <v>0</v>
      </c>
      <c r="D327" s="45">
        <v>0</v>
      </c>
      <c r="E327" s="45">
        <v>0</v>
      </c>
      <c r="F327" s="400"/>
      <c r="G327" s="45">
        <v>0</v>
      </c>
      <c r="H327" s="54">
        <v>0</v>
      </c>
      <c r="I327" s="44">
        <f t="shared" si="86"/>
        <v>0</v>
      </c>
    </row>
    <row r="328" spans="1:9" ht="15">
      <c r="A328" s="8" t="s">
        <v>17</v>
      </c>
      <c r="B328" s="48">
        <v>3.5335636918875903</v>
      </c>
      <c r="C328" s="48">
        <v>0</v>
      </c>
      <c r="D328" s="48">
        <v>0.45320518629831064</v>
      </c>
      <c r="E328" s="48">
        <v>0</v>
      </c>
      <c r="F328" s="400"/>
      <c r="G328" s="48">
        <v>0</v>
      </c>
      <c r="H328" s="49">
        <v>0</v>
      </c>
      <c r="I328" s="50">
        <f t="shared" si="86"/>
        <v>3.986768878185901</v>
      </c>
    </row>
    <row r="329" spans="1:9" ht="15">
      <c r="A329" s="9" t="s">
        <v>141</v>
      </c>
      <c r="B329" s="45">
        <v>45.080764310300872</v>
      </c>
      <c r="C329" s="45">
        <v>328.02784194237978</v>
      </c>
      <c r="D329" s="45">
        <v>72.240512287133967</v>
      </c>
      <c r="E329" s="45">
        <v>9.9387241261611621</v>
      </c>
      <c r="F329" s="400"/>
      <c r="G329" s="45">
        <v>0</v>
      </c>
      <c r="H329" s="54">
        <v>0</v>
      </c>
      <c r="I329" s="44">
        <f>SUM(B329:H329)</f>
        <v>455.2878426659758</v>
      </c>
    </row>
    <row r="330" spans="1:9" ht="15">
      <c r="A330" s="8" t="s">
        <v>25</v>
      </c>
      <c r="B330" s="48">
        <v>12.627292754021568</v>
      </c>
      <c r="C330" s="48">
        <v>1.088892050667337</v>
      </c>
      <c r="D330" s="48">
        <v>2.4264230979825463</v>
      </c>
      <c r="E330" s="48">
        <v>204.10180434131803</v>
      </c>
      <c r="F330" s="400"/>
      <c r="G330" s="48">
        <v>10.87471671824667</v>
      </c>
      <c r="H330" s="49">
        <v>0</v>
      </c>
      <c r="I330" s="50">
        <f t="shared" si="86"/>
        <v>231.11912896223615</v>
      </c>
    </row>
    <row r="331" spans="1:9" ht="15">
      <c r="A331" s="9" t="s">
        <v>24</v>
      </c>
      <c r="B331" s="45">
        <v>1.7892950612075642</v>
      </c>
      <c r="C331" s="45">
        <v>0</v>
      </c>
      <c r="D331" s="45">
        <v>0</v>
      </c>
      <c r="E331" s="45">
        <v>0</v>
      </c>
      <c r="F331" s="400"/>
      <c r="G331" s="45">
        <v>0</v>
      </c>
      <c r="H331" s="54">
        <v>0</v>
      </c>
      <c r="I331" s="44">
        <f t="shared" si="86"/>
        <v>1.7892950612075642</v>
      </c>
    </row>
    <row r="332" spans="1:9" ht="15">
      <c r="A332" s="8" t="s">
        <v>57</v>
      </c>
      <c r="B332" s="48">
        <v>2.5910002915451896E-2</v>
      </c>
      <c r="C332" s="48">
        <v>0.15546001749271138</v>
      </c>
      <c r="D332" s="48">
        <v>0</v>
      </c>
      <c r="E332" s="48">
        <v>0</v>
      </c>
      <c r="F332" s="400"/>
      <c r="G332" s="48">
        <v>0</v>
      </c>
      <c r="H332" s="49">
        <v>0</v>
      </c>
      <c r="I332" s="50">
        <f t="shared" si="86"/>
        <v>0.18137002040816327</v>
      </c>
    </row>
    <row r="333" spans="1:9" ht="15">
      <c r="A333" s="9" t="s">
        <v>22</v>
      </c>
      <c r="B333" s="45">
        <v>7.2858349326145544E-2</v>
      </c>
      <c r="C333" s="45">
        <v>0.43715009595687321</v>
      </c>
      <c r="D333" s="45">
        <v>0</v>
      </c>
      <c r="E333" s="45">
        <v>0</v>
      </c>
      <c r="F333" s="400"/>
      <c r="G333" s="45">
        <v>0</v>
      </c>
      <c r="H333" s="54">
        <v>0</v>
      </c>
      <c r="I333" s="44">
        <f t="shared" si="86"/>
        <v>0.5100084452830187</v>
      </c>
    </row>
    <row r="334" spans="1:9" ht="15">
      <c r="A334" s="8" t="s">
        <v>21</v>
      </c>
      <c r="B334" s="48">
        <v>0</v>
      </c>
      <c r="C334" s="48">
        <v>0</v>
      </c>
      <c r="D334" s="48">
        <v>0</v>
      </c>
      <c r="E334" s="48">
        <v>0</v>
      </c>
      <c r="F334" s="400"/>
      <c r="G334" s="48">
        <v>0</v>
      </c>
      <c r="H334" s="49">
        <v>0</v>
      </c>
      <c r="I334" s="50">
        <f t="shared" si="86"/>
        <v>0</v>
      </c>
    </row>
    <row r="335" spans="1:9" ht="15">
      <c r="A335" s="10" t="s">
        <v>61</v>
      </c>
      <c r="B335" s="45">
        <v>0</v>
      </c>
      <c r="C335" s="45">
        <v>0</v>
      </c>
      <c r="D335" s="45">
        <v>0</v>
      </c>
      <c r="E335" s="45">
        <v>0</v>
      </c>
      <c r="F335" s="400"/>
      <c r="G335" s="45">
        <v>0</v>
      </c>
      <c r="H335" s="54">
        <v>0</v>
      </c>
      <c r="I335" s="44">
        <f t="shared" si="86"/>
        <v>0</v>
      </c>
    </row>
    <row r="336" spans="1:9">
      <c r="A336" s="11" t="s">
        <v>23</v>
      </c>
      <c r="B336" s="55">
        <v>0</v>
      </c>
      <c r="C336" s="55">
        <v>0</v>
      </c>
      <c r="D336" s="55">
        <v>0</v>
      </c>
      <c r="E336" s="55">
        <v>0</v>
      </c>
      <c r="F336" s="400"/>
      <c r="G336" s="55">
        <v>0</v>
      </c>
      <c r="H336" s="56">
        <v>0</v>
      </c>
      <c r="I336" s="57">
        <f t="shared" si="86"/>
        <v>0</v>
      </c>
    </row>
    <row r="337" spans="1:9">
      <c r="A337" s="12" t="s">
        <v>19</v>
      </c>
      <c r="B337" s="61">
        <v>0</v>
      </c>
      <c r="C337" s="61">
        <v>0</v>
      </c>
      <c r="D337" s="61">
        <v>0</v>
      </c>
      <c r="E337" s="61">
        <v>0</v>
      </c>
      <c r="F337" s="400"/>
      <c r="G337" s="61">
        <v>0</v>
      </c>
      <c r="H337" s="62">
        <v>0</v>
      </c>
      <c r="I337" s="63">
        <f t="shared" si="86"/>
        <v>0</v>
      </c>
    </row>
    <row r="338" spans="1:9">
      <c r="A338" s="11" t="s">
        <v>20</v>
      </c>
      <c r="B338" s="55">
        <v>0</v>
      </c>
      <c r="C338" s="55">
        <v>0</v>
      </c>
      <c r="D338" s="55">
        <v>0</v>
      </c>
      <c r="E338" s="55">
        <v>0</v>
      </c>
      <c r="F338" s="400"/>
      <c r="G338" s="55">
        <v>0</v>
      </c>
      <c r="H338" s="56">
        <v>0</v>
      </c>
      <c r="I338" s="57">
        <f t="shared" si="86"/>
        <v>0</v>
      </c>
    </row>
    <row r="339" spans="1:9" ht="15" thickBot="1">
      <c r="A339" s="13" t="s">
        <v>11</v>
      </c>
      <c r="B339" s="66">
        <v>0</v>
      </c>
      <c r="C339" s="66">
        <v>0</v>
      </c>
      <c r="D339" s="66">
        <v>0</v>
      </c>
      <c r="E339" s="66">
        <v>0</v>
      </c>
      <c r="F339" s="401"/>
      <c r="G339" s="66">
        <v>0</v>
      </c>
      <c r="H339" s="67">
        <v>0</v>
      </c>
      <c r="I339" s="68">
        <f t="shared" si="86"/>
        <v>0</v>
      </c>
    </row>
    <row r="340" spans="1:9" ht="15">
      <c r="A340" s="14" t="s">
        <v>26</v>
      </c>
      <c r="B340" s="71">
        <f>SUM(B319:B335)</f>
        <v>70.773490476006813</v>
      </c>
      <c r="C340" s="71">
        <f t="shared" ref="C340:H340" si="87">SUM(C319:C335)</f>
        <v>339.83045745735268</v>
      </c>
      <c r="D340" s="71">
        <f t="shared" si="87"/>
        <v>79.430230261369317</v>
      </c>
      <c r="E340" s="71">
        <f t="shared" si="87"/>
        <v>214.91266383299472</v>
      </c>
      <c r="F340" s="71">
        <f t="shared" si="87"/>
        <v>0</v>
      </c>
      <c r="G340" s="71">
        <f t="shared" si="87"/>
        <v>10.87471671824667</v>
      </c>
      <c r="H340" s="72">
        <f t="shared" si="87"/>
        <v>0</v>
      </c>
      <c r="I340" s="44">
        <f>SUM(I319:I335)</f>
        <v>715.82155874597015</v>
      </c>
    </row>
    <row r="341" spans="1:9" s="2" customFormat="1" ht="15" thickBot="1">
      <c r="A341" s="15" t="s">
        <v>100</v>
      </c>
      <c r="B341" s="100">
        <f>B340/$I$340</f>
        <v>9.8870297508212968E-2</v>
      </c>
      <c r="C341" s="100">
        <f t="shared" ref="C341:I341" si="88">C340/$I$340</f>
        <v>0.47474185892458048</v>
      </c>
      <c r="D341" s="100">
        <f t="shared" si="88"/>
        <v>0.11096373012363744</v>
      </c>
      <c r="E341" s="100">
        <f t="shared" si="88"/>
        <v>0.30023217547330489</v>
      </c>
      <c r="F341" s="100">
        <f t="shared" si="88"/>
        <v>0</v>
      </c>
      <c r="G341" s="100">
        <f t="shared" si="88"/>
        <v>1.5191937970264285E-2</v>
      </c>
      <c r="H341" s="101">
        <f t="shared" si="88"/>
        <v>0</v>
      </c>
      <c r="I341" s="102">
        <f t="shared" si="88"/>
        <v>1</v>
      </c>
    </row>
    <row r="342" spans="1:9" ht="15" thickBot="1">
      <c r="A342" s="16"/>
      <c r="B342" s="16"/>
      <c r="C342" s="16"/>
      <c r="D342" s="16"/>
      <c r="E342" s="16"/>
      <c r="F342" s="16"/>
      <c r="G342" s="16"/>
      <c r="H342" s="16"/>
      <c r="I342" s="16"/>
    </row>
    <row r="343" spans="1:9" ht="28.5">
      <c r="A343" s="431" t="s">
        <v>37</v>
      </c>
      <c r="B343" s="37" t="s">
        <v>0</v>
      </c>
      <c r="C343" s="37" t="s">
        <v>1</v>
      </c>
      <c r="D343" s="37" t="s">
        <v>2</v>
      </c>
      <c r="E343" s="37" t="s">
        <v>3</v>
      </c>
      <c r="F343" s="37" t="s">
        <v>27</v>
      </c>
      <c r="G343" s="37" t="s">
        <v>4</v>
      </c>
      <c r="H343" s="37" t="s">
        <v>5</v>
      </c>
      <c r="I343" s="38" t="s">
        <v>6</v>
      </c>
    </row>
    <row r="344" spans="1:9" ht="14.25" customHeight="1">
      <c r="A344" s="432" t="s">
        <v>37</v>
      </c>
      <c r="B344" s="372" t="s">
        <v>107</v>
      </c>
      <c r="C344" s="373"/>
      <c r="D344" s="373"/>
      <c r="E344" s="373"/>
      <c r="F344" s="373"/>
      <c r="G344" s="373"/>
      <c r="H344" s="373"/>
      <c r="I344" s="374"/>
    </row>
    <row r="345" spans="1:9" ht="15">
      <c r="A345" s="7" t="s">
        <v>7</v>
      </c>
      <c r="B345" s="42">
        <v>0</v>
      </c>
      <c r="C345" s="42">
        <v>0</v>
      </c>
      <c r="D345" s="42">
        <v>0</v>
      </c>
      <c r="E345" s="42">
        <v>0</v>
      </c>
      <c r="F345" s="399"/>
      <c r="G345" s="42">
        <v>0</v>
      </c>
      <c r="H345" s="43">
        <v>0</v>
      </c>
      <c r="I345" s="44">
        <f>SUM(B345:H345)</f>
        <v>0</v>
      </c>
    </row>
    <row r="346" spans="1:9" ht="15">
      <c r="A346" s="8" t="s">
        <v>8</v>
      </c>
      <c r="B346" s="48">
        <v>0</v>
      </c>
      <c r="C346" s="48">
        <v>0</v>
      </c>
      <c r="D346" s="48">
        <v>0</v>
      </c>
      <c r="E346" s="48">
        <v>0</v>
      </c>
      <c r="F346" s="400"/>
      <c r="G346" s="48">
        <v>0</v>
      </c>
      <c r="H346" s="49">
        <v>0</v>
      </c>
      <c r="I346" s="50">
        <f t="shared" ref="I346:I365" si="89">SUM(B346:H346)</f>
        <v>0</v>
      </c>
    </row>
    <row r="347" spans="1:9" ht="15">
      <c r="A347" s="9" t="s">
        <v>10</v>
      </c>
      <c r="B347" s="45">
        <v>0</v>
      </c>
      <c r="C347" s="45">
        <v>0</v>
      </c>
      <c r="D347" s="45">
        <v>0</v>
      </c>
      <c r="E347" s="45">
        <v>0</v>
      </c>
      <c r="F347" s="400"/>
      <c r="G347" s="45">
        <v>0</v>
      </c>
      <c r="H347" s="54">
        <v>0</v>
      </c>
      <c r="I347" s="44">
        <f t="shared" si="89"/>
        <v>0</v>
      </c>
    </row>
    <row r="348" spans="1:9" ht="15">
      <c r="A348" s="8" t="s">
        <v>53</v>
      </c>
      <c r="B348" s="48">
        <v>0</v>
      </c>
      <c r="C348" s="48">
        <v>0</v>
      </c>
      <c r="D348" s="48">
        <v>0</v>
      </c>
      <c r="E348" s="48">
        <v>0</v>
      </c>
      <c r="F348" s="400"/>
      <c r="G348" s="48">
        <v>0</v>
      </c>
      <c r="H348" s="49">
        <v>0</v>
      </c>
      <c r="I348" s="50">
        <f t="shared" si="89"/>
        <v>0</v>
      </c>
    </row>
    <row r="349" spans="1:9" ht="15">
      <c r="A349" s="9" t="s">
        <v>16</v>
      </c>
      <c r="B349" s="45">
        <v>0.23944875732830642</v>
      </c>
      <c r="C349" s="45">
        <v>4.4832602086472785E-3</v>
      </c>
      <c r="D349" s="45">
        <v>0.29008658133541843</v>
      </c>
      <c r="E349" s="45">
        <v>1.1831322379648214E-9</v>
      </c>
      <c r="F349" s="400"/>
      <c r="G349" s="45">
        <v>0</v>
      </c>
      <c r="H349" s="54">
        <v>0</v>
      </c>
      <c r="I349" s="44">
        <f t="shared" si="89"/>
        <v>0.53401860005550439</v>
      </c>
    </row>
    <row r="350" spans="1:9" ht="15">
      <c r="A350" s="8" t="s">
        <v>65</v>
      </c>
      <c r="B350" s="48">
        <v>11.043257684560471</v>
      </c>
      <c r="C350" s="48">
        <v>0.44255765215644882</v>
      </c>
      <c r="D350" s="48">
        <v>0.46324127150719957</v>
      </c>
      <c r="E350" s="48">
        <v>0.44255765215644882</v>
      </c>
      <c r="F350" s="400"/>
      <c r="G350" s="48">
        <v>0</v>
      </c>
      <c r="H350" s="49">
        <v>0</v>
      </c>
      <c r="I350" s="50">
        <f t="shared" si="89"/>
        <v>12.391614260380567</v>
      </c>
    </row>
    <row r="351" spans="1:9" ht="15">
      <c r="A351" s="9" t="s">
        <v>55</v>
      </c>
      <c r="B351" s="45">
        <v>4.8526742650429719E-9</v>
      </c>
      <c r="C351" s="45">
        <v>4.8526742650429719E-9</v>
      </c>
      <c r="D351" s="45">
        <v>1.098392132795073</v>
      </c>
      <c r="E351" s="45">
        <v>0.18306534009904363</v>
      </c>
      <c r="F351" s="400"/>
      <c r="G351" s="45">
        <v>0</v>
      </c>
      <c r="H351" s="54">
        <v>0</v>
      </c>
      <c r="I351" s="44">
        <f t="shared" si="89"/>
        <v>1.2814574825994651</v>
      </c>
    </row>
    <row r="352" spans="1:9" ht="15">
      <c r="A352" s="8" t="s">
        <v>12</v>
      </c>
      <c r="B352" s="48">
        <v>0</v>
      </c>
      <c r="C352" s="48">
        <v>0</v>
      </c>
      <c r="D352" s="48">
        <v>0</v>
      </c>
      <c r="E352" s="48">
        <v>0</v>
      </c>
      <c r="F352" s="400"/>
      <c r="G352" s="48">
        <v>0</v>
      </c>
      <c r="H352" s="49">
        <v>0</v>
      </c>
      <c r="I352" s="50">
        <f t="shared" si="89"/>
        <v>0</v>
      </c>
    </row>
    <row r="353" spans="1:9" ht="15">
      <c r="A353" s="9" t="s">
        <v>56</v>
      </c>
      <c r="B353" s="45">
        <v>0</v>
      </c>
      <c r="C353" s="45">
        <v>0</v>
      </c>
      <c r="D353" s="45">
        <v>0</v>
      </c>
      <c r="E353" s="45">
        <v>0</v>
      </c>
      <c r="F353" s="400"/>
      <c r="G353" s="45">
        <v>0</v>
      </c>
      <c r="H353" s="54">
        <v>0</v>
      </c>
      <c r="I353" s="44">
        <f t="shared" si="89"/>
        <v>0</v>
      </c>
    </row>
    <row r="354" spans="1:9" ht="15">
      <c r="A354" s="8" t="s">
        <v>17</v>
      </c>
      <c r="B354" s="48">
        <v>3.650818654072711E-5</v>
      </c>
      <c r="C354" s="48">
        <v>9.1270466351817765E-4</v>
      </c>
      <c r="D354" s="48">
        <v>3.650818654072711E-5</v>
      </c>
      <c r="E354" s="48">
        <v>3.650818654072711E-5</v>
      </c>
      <c r="F354" s="400"/>
      <c r="G354" s="48">
        <v>0</v>
      </c>
      <c r="H354" s="49">
        <v>0</v>
      </c>
      <c r="I354" s="50">
        <f t="shared" si="89"/>
        <v>1.022229223140359E-3</v>
      </c>
    </row>
    <row r="355" spans="1:9" ht="15">
      <c r="A355" s="9" t="s">
        <v>141</v>
      </c>
      <c r="B355" s="45">
        <v>2.1465646897331905E-2</v>
      </c>
      <c r="C355" s="45">
        <v>0.31227299886588727</v>
      </c>
      <c r="D355" s="45">
        <v>1.2836101760123817E-2</v>
      </c>
      <c r="E355" s="45">
        <v>1.2836101760123817E-2</v>
      </c>
      <c r="F355" s="400"/>
      <c r="G355" s="45">
        <v>0</v>
      </c>
      <c r="H355" s="54">
        <v>0</v>
      </c>
      <c r="I355" s="44">
        <f>SUM(B355:H355)</f>
        <v>0.35941084928346684</v>
      </c>
    </row>
    <row r="356" spans="1:9" ht="15">
      <c r="A356" s="8" t="s">
        <v>25</v>
      </c>
      <c r="B356" s="48">
        <v>0.71830560500162555</v>
      </c>
      <c r="C356" s="48">
        <v>0.13343593619237068</v>
      </c>
      <c r="D356" s="48">
        <v>4.8909912195405507</v>
      </c>
      <c r="E356" s="48">
        <v>86.241991513372142</v>
      </c>
      <c r="F356" s="400"/>
      <c r="G356" s="48">
        <v>2.2540709454015846</v>
      </c>
      <c r="H356" s="49">
        <v>7.0982765942210601E-4</v>
      </c>
      <c r="I356" s="50">
        <f t="shared" si="89"/>
        <v>94.239505047167683</v>
      </c>
    </row>
    <row r="357" spans="1:9" ht="15">
      <c r="A357" s="9" t="s">
        <v>24</v>
      </c>
      <c r="B357" s="45">
        <v>3.2860266920775407</v>
      </c>
      <c r="C357" s="45">
        <v>0.12170469229916817</v>
      </c>
      <c r="D357" s="45">
        <v>0</v>
      </c>
      <c r="E357" s="45">
        <v>0</v>
      </c>
      <c r="F357" s="400"/>
      <c r="G357" s="45">
        <v>0</v>
      </c>
      <c r="H357" s="54">
        <v>0</v>
      </c>
      <c r="I357" s="44">
        <f t="shared" si="89"/>
        <v>3.4077313843767087</v>
      </c>
    </row>
    <row r="358" spans="1:9" ht="15">
      <c r="A358" s="8" t="s">
        <v>57</v>
      </c>
      <c r="B358" s="48">
        <v>3.3414937474395363</v>
      </c>
      <c r="C358" s="48">
        <v>5.6667600085780601</v>
      </c>
      <c r="D358" s="48">
        <v>10.334516725382059</v>
      </c>
      <c r="E358" s="48">
        <v>9.2108429679556634E-9</v>
      </c>
      <c r="F358" s="400"/>
      <c r="G358" s="48">
        <v>0</v>
      </c>
      <c r="H358" s="49">
        <v>0</v>
      </c>
      <c r="I358" s="50">
        <f t="shared" si="89"/>
        <v>19.342770490610498</v>
      </c>
    </row>
    <row r="359" spans="1:9" ht="15">
      <c r="A359" s="9" t="s">
        <v>22</v>
      </c>
      <c r="B359" s="45">
        <v>6.6722457107269424</v>
      </c>
      <c r="C359" s="45">
        <v>115.23470070665844</v>
      </c>
      <c r="D359" s="45">
        <v>52.515149857498258</v>
      </c>
      <c r="E359" s="45">
        <v>2.0157707633734283E-9</v>
      </c>
      <c r="F359" s="400"/>
      <c r="G359" s="45">
        <v>0</v>
      </c>
      <c r="H359" s="54">
        <v>0</v>
      </c>
      <c r="I359" s="44">
        <f t="shared" si="89"/>
        <v>174.42209627689942</v>
      </c>
    </row>
    <row r="360" spans="1:9" ht="15">
      <c r="A360" s="8" t="s">
        <v>21</v>
      </c>
      <c r="B360" s="48">
        <v>0</v>
      </c>
      <c r="C360" s="48">
        <v>0</v>
      </c>
      <c r="D360" s="48">
        <v>0</v>
      </c>
      <c r="E360" s="48">
        <v>0</v>
      </c>
      <c r="F360" s="400"/>
      <c r="G360" s="48">
        <v>0</v>
      </c>
      <c r="H360" s="49">
        <v>0</v>
      </c>
      <c r="I360" s="50">
        <f t="shared" si="89"/>
        <v>0</v>
      </c>
    </row>
    <row r="361" spans="1:9" ht="15">
      <c r="A361" s="10" t="s">
        <v>61</v>
      </c>
      <c r="B361" s="45">
        <v>0</v>
      </c>
      <c r="C361" s="45">
        <v>0</v>
      </c>
      <c r="D361" s="45">
        <v>0</v>
      </c>
      <c r="E361" s="45">
        <v>0</v>
      </c>
      <c r="F361" s="400"/>
      <c r="G361" s="45">
        <v>0</v>
      </c>
      <c r="H361" s="54">
        <v>0</v>
      </c>
      <c r="I361" s="44">
        <f t="shared" si="89"/>
        <v>0</v>
      </c>
    </row>
    <row r="362" spans="1:9">
      <c r="A362" s="11" t="s">
        <v>23</v>
      </c>
      <c r="B362" s="55">
        <v>0</v>
      </c>
      <c r="C362" s="55">
        <v>0</v>
      </c>
      <c r="D362" s="55">
        <v>0</v>
      </c>
      <c r="E362" s="55">
        <v>0</v>
      </c>
      <c r="F362" s="400"/>
      <c r="G362" s="55">
        <v>0</v>
      </c>
      <c r="H362" s="56">
        <v>0</v>
      </c>
      <c r="I362" s="57">
        <f t="shared" si="89"/>
        <v>0</v>
      </c>
    </row>
    <row r="363" spans="1:9">
      <c r="A363" s="12" t="s">
        <v>19</v>
      </c>
      <c r="B363" s="61">
        <v>0</v>
      </c>
      <c r="C363" s="61">
        <v>0</v>
      </c>
      <c r="D363" s="61">
        <v>0</v>
      </c>
      <c r="E363" s="61">
        <v>0</v>
      </c>
      <c r="F363" s="400"/>
      <c r="G363" s="61">
        <v>0</v>
      </c>
      <c r="H363" s="62">
        <v>0</v>
      </c>
      <c r="I363" s="63">
        <f t="shared" si="89"/>
        <v>0</v>
      </c>
    </row>
    <row r="364" spans="1:9">
      <c r="A364" s="11" t="s">
        <v>20</v>
      </c>
      <c r="B364" s="55">
        <v>0</v>
      </c>
      <c r="C364" s="55">
        <v>0</v>
      </c>
      <c r="D364" s="55">
        <v>0</v>
      </c>
      <c r="E364" s="55">
        <v>0</v>
      </c>
      <c r="F364" s="400"/>
      <c r="G364" s="55">
        <v>0</v>
      </c>
      <c r="H364" s="56">
        <v>0</v>
      </c>
      <c r="I364" s="57">
        <f t="shared" si="89"/>
        <v>0</v>
      </c>
    </row>
    <row r="365" spans="1:9" ht="15" thickBot="1">
      <c r="A365" s="13" t="s">
        <v>11</v>
      </c>
      <c r="B365" s="66">
        <v>0</v>
      </c>
      <c r="C365" s="66">
        <v>0</v>
      </c>
      <c r="D365" s="66">
        <v>0</v>
      </c>
      <c r="E365" s="66">
        <v>0</v>
      </c>
      <c r="F365" s="401"/>
      <c r="G365" s="66">
        <v>0</v>
      </c>
      <c r="H365" s="67">
        <v>0</v>
      </c>
      <c r="I365" s="68">
        <f t="shared" si="89"/>
        <v>0</v>
      </c>
    </row>
    <row r="366" spans="1:9" ht="15">
      <c r="A366" s="14" t="s">
        <v>26</v>
      </c>
      <c r="B366" s="71">
        <f>SUM(B345:B361)</f>
        <v>25.322280357070966</v>
      </c>
      <c r="C366" s="71">
        <f t="shared" ref="C366:H366" si="90">SUM(C345:C361)</f>
        <v>121.91682796447522</v>
      </c>
      <c r="D366" s="71">
        <f t="shared" si="90"/>
        <v>69.605250398005225</v>
      </c>
      <c r="E366" s="71">
        <f t="shared" si="90"/>
        <v>86.88048712798404</v>
      </c>
      <c r="F366" s="71">
        <f t="shared" si="90"/>
        <v>0</v>
      </c>
      <c r="G366" s="71">
        <f t="shared" si="90"/>
        <v>2.2540709454015846</v>
      </c>
      <c r="H366" s="72">
        <f t="shared" si="90"/>
        <v>7.0982765942210601E-4</v>
      </c>
      <c r="I366" s="44">
        <f>SUM(I345:I361)</f>
        <v>305.97962662059649</v>
      </c>
    </row>
    <row r="367" spans="1:9" s="2" customFormat="1" ht="15" thickBot="1">
      <c r="A367" s="15" t="s">
        <v>100</v>
      </c>
      <c r="B367" s="100">
        <f>B366/$I$366</f>
        <v>8.2758060190947502E-2</v>
      </c>
      <c r="C367" s="100">
        <f t="shared" ref="C367:I367" si="91">C366/$I$366</f>
        <v>0.3984475349257407</v>
      </c>
      <c r="D367" s="100">
        <f t="shared" si="91"/>
        <v>0.22748328431785814</v>
      </c>
      <c r="E367" s="100">
        <f t="shared" si="91"/>
        <v>0.28394206531833133</v>
      </c>
      <c r="F367" s="100">
        <f t="shared" si="91"/>
        <v>0</v>
      </c>
      <c r="G367" s="100">
        <f t="shared" si="91"/>
        <v>7.366735394433793E-3</v>
      </c>
      <c r="H367" s="101">
        <f t="shared" si="91"/>
        <v>2.3198526884349272E-6</v>
      </c>
      <c r="I367" s="102">
        <f t="shared" si="91"/>
        <v>1</v>
      </c>
    </row>
    <row r="368" spans="1:9" ht="15" thickBot="1">
      <c r="A368" s="16"/>
      <c r="B368" s="273"/>
      <c r="C368" s="273"/>
      <c r="D368" s="273"/>
      <c r="E368" s="273"/>
      <c r="F368" s="273"/>
      <c r="G368" s="273"/>
      <c r="H368" s="273"/>
      <c r="I368" s="273"/>
    </row>
    <row r="369" spans="1:9" ht="28.5">
      <c r="A369" s="431" t="s">
        <v>38</v>
      </c>
      <c r="B369" s="37" t="s">
        <v>0</v>
      </c>
      <c r="C369" s="37" t="s">
        <v>1</v>
      </c>
      <c r="D369" s="37" t="s">
        <v>2</v>
      </c>
      <c r="E369" s="37" t="s">
        <v>3</v>
      </c>
      <c r="F369" s="37" t="s">
        <v>27</v>
      </c>
      <c r="G369" s="37" t="s">
        <v>4</v>
      </c>
      <c r="H369" s="37" t="s">
        <v>5</v>
      </c>
      <c r="I369" s="38" t="s">
        <v>6</v>
      </c>
    </row>
    <row r="370" spans="1:9" ht="14.25" customHeight="1">
      <c r="A370" s="432" t="s">
        <v>38</v>
      </c>
      <c r="B370" s="372" t="s">
        <v>107</v>
      </c>
      <c r="C370" s="373"/>
      <c r="D370" s="373"/>
      <c r="E370" s="373"/>
      <c r="F370" s="373"/>
      <c r="G370" s="373"/>
      <c r="H370" s="373"/>
      <c r="I370" s="374"/>
    </row>
    <row r="371" spans="1:9" ht="15">
      <c r="A371" s="7" t="s">
        <v>7</v>
      </c>
      <c r="B371" s="42">
        <v>0</v>
      </c>
      <c r="C371" s="42">
        <v>0</v>
      </c>
      <c r="D371" s="42">
        <v>0</v>
      </c>
      <c r="E371" s="42">
        <v>0</v>
      </c>
      <c r="F371" s="399"/>
      <c r="G371" s="42">
        <v>0</v>
      </c>
      <c r="H371" s="43">
        <v>0</v>
      </c>
      <c r="I371" s="44">
        <f>SUM(B371:H371)</f>
        <v>0</v>
      </c>
    </row>
    <row r="372" spans="1:9" ht="15">
      <c r="A372" s="8" t="s">
        <v>8</v>
      </c>
      <c r="B372" s="48">
        <v>0</v>
      </c>
      <c r="C372" s="48">
        <v>0</v>
      </c>
      <c r="D372" s="48">
        <v>0</v>
      </c>
      <c r="E372" s="48">
        <v>0</v>
      </c>
      <c r="F372" s="400"/>
      <c r="G372" s="48">
        <v>0</v>
      </c>
      <c r="H372" s="49">
        <v>0</v>
      </c>
      <c r="I372" s="50">
        <f t="shared" ref="I372:I391" si="92">SUM(B372:H372)</f>
        <v>0</v>
      </c>
    </row>
    <row r="373" spans="1:9" ht="15">
      <c r="A373" s="9" t="s">
        <v>10</v>
      </c>
      <c r="B373" s="45">
        <v>0</v>
      </c>
      <c r="C373" s="45">
        <v>0</v>
      </c>
      <c r="D373" s="45">
        <v>0</v>
      </c>
      <c r="E373" s="45">
        <v>0</v>
      </c>
      <c r="F373" s="400"/>
      <c r="G373" s="45">
        <v>0</v>
      </c>
      <c r="H373" s="54">
        <v>0</v>
      </c>
      <c r="I373" s="44">
        <f t="shared" si="92"/>
        <v>0</v>
      </c>
    </row>
    <row r="374" spans="1:9" ht="15">
      <c r="A374" s="8" t="s">
        <v>53</v>
      </c>
      <c r="B374" s="48">
        <v>0</v>
      </c>
      <c r="C374" s="48">
        <v>0</v>
      </c>
      <c r="D374" s="48">
        <v>0</v>
      </c>
      <c r="E374" s="48">
        <v>0</v>
      </c>
      <c r="F374" s="400"/>
      <c r="G374" s="48">
        <v>0</v>
      </c>
      <c r="H374" s="49">
        <v>0</v>
      </c>
      <c r="I374" s="50">
        <f t="shared" si="92"/>
        <v>0</v>
      </c>
    </row>
    <row r="375" spans="1:9" ht="15">
      <c r="A375" s="9" t="s">
        <v>16</v>
      </c>
      <c r="B375" s="45">
        <v>40.432208486714046</v>
      </c>
      <c r="C375" s="45">
        <v>0.80617974261126446</v>
      </c>
      <c r="D375" s="45">
        <v>6.3556465039254784</v>
      </c>
      <c r="E375" s="45">
        <v>4.888824843196555E-10</v>
      </c>
      <c r="F375" s="400"/>
      <c r="G375" s="45">
        <v>0</v>
      </c>
      <c r="H375" s="54">
        <v>0</v>
      </c>
      <c r="I375" s="44">
        <f t="shared" si="92"/>
        <v>47.594034733739669</v>
      </c>
    </row>
    <row r="376" spans="1:9" ht="15">
      <c r="A376" s="8" t="s">
        <v>65</v>
      </c>
      <c r="B376" s="48">
        <v>92.682740408914668</v>
      </c>
      <c r="C376" s="48">
        <v>0.3912747155824628</v>
      </c>
      <c r="D376" s="48">
        <v>1.041224702903528E-8</v>
      </c>
      <c r="E376" s="48">
        <v>0.82321237459256247</v>
      </c>
      <c r="F376" s="400"/>
      <c r="G376" s="48">
        <v>0</v>
      </c>
      <c r="H376" s="49">
        <v>0</v>
      </c>
      <c r="I376" s="50">
        <f t="shared" si="92"/>
        <v>93.897227509501946</v>
      </c>
    </row>
    <row r="377" spans="1:9" ht="15">
      <c r="A377" s="9" t="s">
        <v>55</v>
      </c>
      <c r="B377" s="45">
        <v>1.8329366202938076E-9</v>
      </c>
      <c r="C377" s="45">
        <v>1.8329366202938076E-9</v>
      </c>
      <c r="D377" s="45">
        <v>1.8329366202938076E-9</v>
      </c>
      <c r="E377" s="45">
        <v>742.31082294707335</v>
      </c>
      <c r="F377" s="400"/>
      <c r="G377" s="45">
        <v>0</v>
      </c>
      <c r="H377" s="54">
        <v>0</v>
      </c>
      <c r="I377" s="44">
        <f t="shared" si="92"/>
        <v>742.31082295257215</v>
      </c>
    </row>
    <row r="378" spans="1:9" ht="15">
      <c r="A378" s="8" t="s">
        <v>12</v>
      </c>
      <c r="B378" s="48">
        <v>1.548042379040351E-8</v>
      </c>
      <c r="C378" s="48">
        <v>1.548042379040351E-8</v>
      </c>
      <c r="D378" s="48">
        <v>1.548042379040351E-8</v>
      </c>
      <c r="E378" s="48">
        <v>11.605864150428195</v>
      </c>
      <c r="F378" s="400"/>
      <c r="G378" s="48">
        <v>0</v>
      </c>
      <c r="H378" s="49">
        <v>0</v>
      </c>
      <c r="I378" s="50">
        <f t="shared" si="92"/>
        <v>11.605864196869467</v>
      </c>
    </row>
    <row r="379" spans="1:9" ht="15">
      <c r="A379" s="9" t="s">
        <v>56</v>
      </c>
      <c r="B379" s="45">
        <v>0</v>
      </c>
      <c r="C379" s="45">
        <v>0</v>
      </c>
      <c r="D379" s="45">
        <v>0</v>
      </c>
      <c r="E379" s="45">
        <v>0</v>
      </c>
      <c r="F379" s="400"/>
      <c r="G379" s="45">
        <v>0</v>
      </c>
      <c r="H379" s="54">
        <v>0</v>
      </c>
      <c r="I379" s="44">
        <f t="shared" si="92"/>
        <v>0</v>
      </c>
    </row>
    <row r="380" spans="1:9" ht="15">
      <c r="A380" s="8" t="s">
        <v>17</v>
      </c>
      <c r="B380" s="48">
        <v>1.0284385222501489</v>
      </c>
      <c r="C380" s="48">
        <v>6.0074987948214697E-11</v>
      </c>
      <c r="D380" s="48">
        <v>0.24848272137915864</v>
      </c>
      <c r="E380" s="48">
        <v>0.53133589523397984</v>
      </c>
      <c r="F380" s="400"/>
      <c r="G380" s="48">
        <v>0</v>
      </c>
      <c r="H380" s="49">
        <v>0</v>
      </c>
      <c r="I380" s="50">
        <f t="shared" si="92"/>
        <v>1.8082571389233624</v>
      </c>
    </row>
    <row r="381" spans="1:9" ht="15">
      <c r="A381" s="9" t="s">
        <v>141</v>
      </c>
      <c r="B381" s="45">
        <v>42.556790488449167</v>
      </c>
      <c r="C381" s="45">
        <v>0.28338652038553069</v>
      </c>
      <c r="D381" s="45">
        <v>37.743203475345979</v>
      </c>
      <c r="E381" s="45">
        <v>1.6796280794475333E-2</v>
      </c>
      <c r="F381" s="400"/>
      <c r="G381" s="45">
        <v>0</v>
      </c>
      <c r="H381" s="54">
        <v>0</v>
      </c>
      <c r="I381" s="44">
        <f>SUM(B381:H381)</f>
        <v>80.60017676497516</v>
      </c>
    </row>
    <row r="382" spans="1:9" ht="15">
      <c r="A382" s="8" t="s">
        <v>25</v>
      </c>
      <c r="B382" s="48">
        <v>13.610566103833557</v>
      </c>
      <c r="C382" s="48">
        <v>4.3360753612161204E-3</v>
      </c>
      <c r="D382" s="48">
        <v>4.0762018015395514</v>
      </c>
      <c r="E382" s="48">
        <v>50.346308899790138</v>
      </c>
      <c r="F382" s="400"/>
      <c r="G382" s="48">
        <v>53.156701173289811</v>
      </c>
      <c r="H382" s="49">
        <v>0</v>
      </c>
      <c r="I382" s="50">
        <f t="shared" si="92"/>
        <v>121.19411405381427</v>
      </c>
    </row>
    <row r="383" spans="1:9" ht="15">
      <c r="A383" s="9" t="s">
        <v>24</v>
      </c>
      <c r="B383" s="45">
        <v>17.212084278125353</v>
      </c>
      <c r="C383" s="45">
        <v>3.6919955716701964E-8</v>
      </c>
      <c r="D383" s="45">
        <v>3.6919955716701964E-8</v>
      </c>
      <c r="E383" s="45">
        <v>3.6919955716701964E-8</v>
      </c>
      <c r="F383" s="400"/>
      <c r="G383" s="45">
        <v>0</v>
      </c>
      <c r="H383" s="54">
        <v>0</v>
      </c>
      <c r="I383" s="44">
        <f t="shared" si="92"/>
        <v>17.212084388885224</v>
      </c>
    </row>
    <row r="384" spans="1:9" ht="15">
      <c r="A384" s="8" t="s">
        <v>57</v>
      </c>
      <c r="B384" s="48">
        <v>17.344488748630841</v>
      </c>
      <c r="C384" s="48">
        <v>2.252530999002281E-9</v>
      </c>
      <c r="D384" s="48">
        <v>2.252530999002281E-9</v>
      </c>
      <c r="E384" s="48">
        <v>2.252530999002281E-9</v>
      </c>
      <c r="F384" s="400"/>
      <c r="G384" s="48">
        <v>0</v>
      </c>
      <c r="H384" s="49">
        <v>0</v>
      </c>
      <c r="I384" s="50">
        <f t="shared" si="92"/>
        <v>17.344488755388433</v>
      </c>
    </row>
    <row r="385" spans="1:9" ht="15">
      <c r="A385" s="9" t="s">
        <v>22</v>
      </c>
      <c r="B385" s="45">
        <v>38.907526780416738</v>
      </c>
      <c r="C385" s="45">
        <v>1.5563010712166696</v>
      </c>
      <c r="D385" s="45">
        <v>1.5563010712166696</v>
      </c>
      <c r="E385" s="45">
        <v>1.5563010712166696</v>
      </c>
      <c r="F385" s="400"/>
      <c r="G385" s="45">
        <v>0</v>
      </c>
      <c r="H385" s="54">
        <v>0</v>
      </c>
      <c r="I385" s="44">
        <f t="shared" si="92"/>
        <v>43.576429994066757</v>
      </c>
    </row>
    <row r="386" spans="1:9" ht="15">
      <c r="A386" s="8" t="s">
        <v>21</v>
      </c>
      <c r="B386" s="48">
        <v>0.44653299717352418</v>
      </c>
      <c r="C386" s="48">
        <v>1.7861319886940969E-2</v>
      </c>
      <c r="D386" s="48">
        <v>1.7861319886940969E-2</v>
      </c>
      <c r="E386" s="48">
        <v>1.7861319886940969E-2</v>
      </c>
      <c r="F386" s="400"/>
      <c r="G386" s="48">
        <v>0</v>
      </c>
      <c r="H386" s="49">
        <v>0</v>
      </c>
      <c r="I386" s="50">
        <f t="shared" si="92"/>
        <v>0.50011695683434709</v>
      </c>
    </row>
    <row r="387" spans="1:9" ht="15">
      <c r="A387" s="10" t="s">
        <v>61</v>
      </c>
      <c r="B387" s="45">
        <v>0</v>
      </c>
      <c r="C387" s="45">
        <v>0</v>
      </c>
      <c r="D387" s="45">
        <v>0</v>
      </c>
      <c r="E387" s="45">
        <v>0</v>
      </c>
      <c r="F387" s="400"/>
      <c r="G387" s="45">
        <v>0</v>
      </c>
      <c r="H387" s="54">
        <v>0</v>
      </c>
      <c r="I387" s="44">
        <f t="shared" si="92"/>
        <v>0</v>
      </c>
    </row>
    <row r="388" spans="1:9">
      <c r="A388" s="11" t="s">
        <v>23</v>
      </c>
      <c r="B388" s="55">
        <v>0</v>
      </c>
      <c r="C388" s="55">
        <v>0</v>
      </c>
      <c r="D388" s="55">
        <v>0</v>
      </c>
      <c r="E388" s="55">
        <v>0</v>
      </c>
      <c r="F388" s="400"/>
      <c r="G388" s="55">
        <v>0</v>
      </c>
      <c r="H388" s="56">
        <v>0</v>
      </c>
      <c r="I388" s="57">
        <f t="shared" si="92"/>
        <v>0</v>
      </c>
    </row>
    <row r="389" spans="1:9">
      <c r="A389" s="12" t="s">
        <v>19</v>
      </c>
      <c r="B389" s="61">
        <v>0</v>
      </c>
      <c r="C389" s="61">
        <v>0</v>
      </c>
      <c r="D389" s="61">
        <v>0</v>
      </c>
      <c r="E389" s="61">
        <v>0</v>
      </c>
      <c r="F389" s="400"/>
      <c r="G389" s="61">
        <v>0</v>
      </c>
      <c r="H389" s="62">
        <v>0</v>
      </c>
      <c r="I389" s="63">
        <f t="shared" si="92"/>
        <v>0</v>
      </c>
    </row>
    <row r="390" spans="1:9">
      <c r="A390" s="11" t="s">
        <v>20</v>
      </c>
      <c r="B390" s="55">
        <v>0</v>
      </c>
      <c r="C390" s="55">
        <v>0</v>
      </c>
      <c r="D390" s="55">
        <v>0</v>
      </c>
      <c r="E390" s="55">
        <v>0</v>
      </c>
      <c r="F390" s="400"/>
      <c r="G390" s="55">
        <v>0</v>
      </c>
      <c r="H390" s="56">
        <v>0</v>
      </c>
      <c r="I390" s="57">
        <f t="shared" si="92"/>
        <v>0</v>
      </c>
    </row>
    <row r="391" spans="1:9" ht="15" thickBot="1">
      <c r="A391" s="13" t="s">
        <v>11</v>
      </c>
      <c r="B391" s="66">
        <v>0</v>
      </c>
      <c r="C391" s="66">
        <v>0</v>
      </c>
      <c r="D391" s="66">
        <v>0</v>
      </c>
      <c r="E391" s="66">
        <v>0</v>
      </c>
      <c r="F391" s="401"/>
      <c r="G391" s="66">
        <v>0</v>
      </c>
      <c r="H391" s="67">
        <v>0</v>
      </c>
      <c r="I391" s="68">
        <f t="shared" si="92"/>
        <v>0</v>
      </c>
    </row>
    <row r="392" spans="1:9" ht="15">
      <c r="A392" s="14" t="s">
        <v>26</v>
      </c>
      <c r="B392" s="71">
        <f>SUM(B371:B387)</f>
        <v>264.22137683182143</v>
      </c>
      <c r="C392" s="71">
        <f t="shared" ref="C392:H392" si="93">SUM(C371:C387)</f>
        <v>3.0593395015900064</v>
      </c>
      <c r="D392" s="71">
        <f t="shared" si="93"/>
        <v>49.997696960191881</v>
      </c>
      <c r="E392" s="71">
        <f t="shared" si="93"/>
        <v>807.20850297867753</v>
      </c>
      <c r="F392" s="71">
        <f t="shared" si="93"/>
        <v>0</v>
      </c>
      <c r="G392" s="71">
        <f t="shared" si="93"/>
        <v>53.156701173289811</v>
      </c>
      <c r="H392" s="72">
        <f t="shared" si="93"/>
        <v>0</v>
      </c>
      <c r="I392" s="44">
        <f>SUM(I371:I387)</f>
        <v>1177.6436174455707</v>
      </c>
    </row>
    <row r="393" spans="1:9" s="2" customFormat="1" ht="15" thickBot="1">
      <c r="A393" s="15" t="s">
        <v>100</v>
      </c>
      <c r="B393" s="100">
        <f>B392/$I$392</f>
        <v>0.22436446214937639</v>
      </c>
      <c r="C393" s="100">
        <f t="shared" ref="C393:I393" si="94">C392/$I$392</f>
        <v>2.5978483271756072E-3</v>
      </c>
      <c r="D393" s="100">
        <f t="shared" si="94"/>
        <v>4.2455710895493146E-2</v>
      </c>
      <c r="E393" s="100">
        <f t="shared" si="94"/>
        <v>0.68544378878356693</v>
      </c>
      <c r="F393" s="100">
        <f t="shared" si="94"/>
        <v>0</v>
      </c>
      <c r="G393" s="100">
        <f t="shared" si="94"/>
        <v>4.5138189844387833E-2</v>
      </c>
      <c r="H393" s="101">
        <f t="shared" si="94"/>
        <v>0</v>
      </c>
      <c r="I393" s="102">
        <f t="shared" si="94"/>
        <v>1</v>
      </c>
    </row>
    <row r="394" spans="1:9" ht="15" thickBot="1">
      <c r="A394" s="16"/>
      <c r="B394" s="16"/>
      <c r="C394" s="16"/>
      <c r="D394" s="16"/>
      <c r="E394" s="16"/>
      <c r="F394" s="16"/>
      <c r="G394" s="16"/>
      <c r="H394" s="16"/>
      <c r="I394" s="16"/>
    </row>
    <row r="395" spans="1:9" ht="28.5">
      <c r="A395" s="431" t="s">
        <v>39</v>
      </c>
      <c r="B395" s="37" t="s">
        <v>0</v>
      </c>
      <c r="C395" s="37" t="s">
        <v>1</v>
      </c>
      <c r="D395" s="37" t="s">
        <v>2</v>
      </c>
      <c r="E395" s="37" t="s">
        <v>3</v>
      </c>
      <c r="F395" s="37" t="s">
        <v>27</v>
      </c>
      <c r="G395" s="37" t="s">
        <v>4</v>
      </c>
      <c r="H395" s="37" t="s">
        <v>5</v>
      </c>
      <c r="I395" s="38" t="s">
        <v>6</v>
      </c>
    </row>
    <row r="396" spans="1:9" ht="14.25" customHeight="1">
      <c r="A396" s="432" t="s">
        <v>39</v>
      </c>
      <c r="B396" s="372" t="s">
        <v>107</v>
      </c>
      <c r="C396" s="373"/>
      <c r="D396" s="373"/>
      <c r="E396" s="373"/>
      <c r="F396" s="373"/>
      <c r="G396" s="373"/>
      <c r="H396" s="373"/>
      <c r="I396" s="374"/>
    </row>
    <row r="397" spans="1:9" ht="15">
      <c r="A397" s="7" t="s">
        <v>7</v>
      </c>
      <c r="B397" s="42">
        <v>0</v>
      </c>
      <c r="C397" s="42">
        <v>0</v>
      </c>
      <c r="D397" s="42">
        <v>0</v>
      </c>
      <c r="E397" s="42">
        <v>0</v>
      </c>
      <c r="F397" s="399"/>
      <c r="G397" s="42">
        <v>0</v>
      </c>
      <c r="H397" s="43">
        <v>0</v>
      </c>
      <c r="I397" s="44">
        <f>SUM(B397:H397)</f>
        <v>0</v>
      </c>
    </row>
    <row r="398" spans="1:9" ht="15">
      <c r="A398" s="8" t="s">
        <v>8</v>
      </c>
      <c r="B398" s="48">
        <v>0</v>
      </c>
      <c r="C398" s="48">
        <v>0</v>
      </c>
      <c r="D398" s="48">
        <v>0</v>
      </c>
      <c r="E398" s="48">
        <v>0</v>
      </c>
      <c r="F398" s="400"/>
      <c r="G398" s="48">
        <v>0</v>
      </c>
      <c r="H398" s="49">
        <v>0</v>
      </c>
      <c r="I398" s="50">
        <f t="shared" ref="I398:I417" si="95">SUM(B398:H398)</f>
        <v>0</v>
      </c>
    </row>
    <row r="399" spans="1:9" ht="15">
      <c r="A399" s="9" t="s">
        <v>10</v>
      </c>
      <c r="B399" s="45">
        <v>0</v>
      </c>
      <c r="C399" s="45">
        <v>0</v>
      </c>
      <c r="D399" s="45">
        <v>0</v>
      </c>
      <c r="E399" s="45">
        <v>0</v>
      </c>
      <c r="F399" s="400"/>
      <c r="G399" s="45">
        <v>0</v>
      </c>
      <c r="H399" s="54">
        <v>0</v>
      </c>
      <c r="I399" s="44">
        <f t="shared" si="95"/>
        <v>0</v>
      </c>
    </row>
    <row r="400" spans="1:9" ht="15">
      <c r="A400" s="8" t="s">
        <v>53</v>
      </c>
      <c r="B400" s="48">
        <v>0</v>
      </c>
      <c r="C400" s="48">
        <v>0</v>
      </c>
      <c r="D400" s="48">
        <v>0</v>
      </c>
      <c r="E400" s="48">
        <v>0</v>
      </c>
      <c r="F400" s="400"/>
      <c r="G400" s="48">
        <v>0</v>
      </c>
      <c r="H400" s="49">
        <v>0</v>
      </c>
      <c r="I400" s="50">
        <f t="shared" si="95"/>
        <v>0</v>
      </c>
    </row>
    <row r="401" spans="1:9" ht="15">
      <c r="A401" s="9" t="s">
        <v>16</v>
      </c>
      <c r="B401" s="45">
        <v>59.029495417241598</v>
      </c>
      <c r="C401" s="45">
        <v>31.460105844788071</v>
      </c>
      <c r="D401" s="45">
        <v>4.2043174181278743E-3</v>
      </c>
      <c r="E401" s="45">
        <v>0</v>
      </c>
      <c r="F401" s="400"/>
      <c r="G401" s="45">
        <v>0</v>
      </c>
      <c r="H401" s="54">
        <v>0</v>
      </c>
      <c r="I401" s="44">
        <f t="shared" si="95"/>
        <v>90.493805579447795</v>
      </c>
    </row>
    <row r="402" spans="1:9" ht="15">
      <c r="A402" s="8" t="s">
        <v>65</v>
      </c>
      <c r="B402" s="48">
        <v>17.610791998615497</v>
      </c>
      <c r="C402" s="48">
        <v>10.404590236487792</v>
      </c>
      <c r="D402" s="48">
        <v>5.0607686219549777</v>
      </c>
      <c r="E402" s="48">
        <v>0</v>
      </c>
      <c r="F402" s="400"/>
      <c r="G402" s="48">
        <v>0</v>
      </c>
      <c r="H402" s="49">
        <v>0</v>
      </c>
      <c r="I402" s="50">
        <f t="shared" si="95"/>
        <v>33.076150857058266</v>
      </c>
    </row>
    <row r="403" spans="1:9" ht="15">
      <c r="A403" s="9" t="s">
        <v>55</v>
      </c>
      <c r="B403" s="45">
        <v>1.7400606647041745E-10</v>
      </c>
      <c r="C403" s="45">
        <v>0</v>
      </c>
      <c r="D403" s="45">
        <v>0</v>
      </c>
      <c r="E403" s="45">
        <v>0.46695289306270821</v>
      </c>
      <c r="F403" s="400"/>
      <c r="G403" s="45">
        <v>0</v>
      </c>
      <c r="H403" s="54">
        <v>0</v>
      </c>
      <c r="I403" s="44">
        <f t="shared" si="95"/>
        <v>0.46695289323671429</v>
      </c>
    </row>
    <row r="404" spans="1:9" ht="15">
      <c r="A404" s="8" t="s">
        <v>12</v>
      </c>
      <c r="B404" s="48">
        <v>2.0550287128113019E-9</v>
      </c>
      <c r="C404" s="48">
        <v>0.40553694152437841</v>
      </c>
      <c r="D404" s="48">
        <v>0</v>
      </c>
      <c r="E404" s="48">
        <v>6.7589488199034348E-2</v>
      </c>
      <c r="F404" s="400"/>
      <c r="G404" s="48">
        <v>0</v>
      </c>
      <c r="H404" s="49">
        <v>0</v>
      </c>
      <c r="I404" s="50">
        <f t="shared" si="95"/>
        <v>0.47312643177844149</v>
      </c>
    </row>
    <row r="405" spans="1:9" ht="15">
      <c r="A405" s="9" t="s">
        <v>56</v>
      </c>
      <c r="B405" s="45">
        <v>0</v>
      </c>
      <c r="C405" s="45">
        <v>0</v>
      </c>
      <c r="D405" s="45">
        <v>0</v>
      </c>
      <c r="E405" s="45">
        <v>0</v>
      </c>
      <c r="F405" s="400"/>
      <c r="G405" s="45">
        <v>0</v>
      </c>
      <c r="H405" s="54">
        <v>0</v>
      </c>
      <c r="I405" s="44">
        <f t="shared" si="95"/>
        <v>0</v>
      </c>
    </row>
    <row r="406" spans="1:9" ht="15">
      <c r="A406" s="8" t="s">
        <v>17</v>
      </c>
      <c r="B406" s="48">
        <v>1.6541306691445146E-2</v>
      </c>
      <c r="C406" s="48">
        <v>0</v>
      </c>
      <c r="D406" s="48">
        <v>9.9247840148670871E-2</v>
      </c>
      <c r="E406" s="48">
        <v>0</v>
      </c>
      <c r="F406" s="400"/>
      <c r="G406" s="48">
        <v>0</v>
      </c>
      <c r="H406" s="49">
        <v>0</v>
      </c>
      <c r="I406" s="50">
        <f t="shared" si="95"/>
        <v>0.11578914684011601</v>
      </c>
    </row>
    <row r="407" spans="1:9" ht="15">
      <c r="A407" s="9" t="s">
        <v>141</v>
      </c>
      <c r="B407" s="45">
        <v>89.858811403850765</v>
      </c>
      <c r="C407" s="45">
        <v>548.26517068574196</v>
      </c>
      <c r="D407" s="45">
        <v>196.41112310931825</v>
      </c>
      <c r="E407" s="45">
        <v>1.6203001152252343</v>
      </c>
      <c r="F407" s="400"/>
      <c r="G407" s="45">
        <v>0</v>
      </c>
      <c r="H407" s="54">
        <v>0</v>
      </c>
      <c r="I407" s="44">
        <f>SUM(B407:H407)</f>
        <v>836.15540531413626</v>
      </c>
    </row>
    <row r="408" spans="1:9" ht="15">
      <c r="A408" s="8" t="s">
        <v>25</v>
      </c>
      <c r="B408" s="48">
        <v>62.220910525390032</v>
      </c>
      <c r="C408" s="48">
        <v>2.4487354324600608</v>
      </c>
      <c r="D408" s="48">
        <v>11.907724737015682</v>
      </c>
      <c r="E408" s="48">
        <v>518.22540352514477</v>
      </c>
      <c r="F408" s="400"/>
      <c r="G408" s="48">
        <v>75.564555851650994</v>
      </c>
      <c r="H408" s="49">
        <v>0</v>
      </c>
      <c r="I408" s="50">
        <f t="shared" si="95"/>
        <v>670.36733007166151</v>
      </c>
    </row>
    <row r="409" spans="1:9" ht="15">
      <c r="A409" s="9" t="s">
        <v>24</v>
      </c>
      <c r="B409" s="45">
        <v>2.020281190539003</v>
      </c>
      <c r="C409" s="45">
        <v>0</v>
      </c>
      <c r="D409" s="45">
        <v>0</v>
      </c>
      <c r="E409" s="45">
        <v>0</v>
      </c>
      <c r="F409" s="400"/>
      <c r="G409" s="45">
        <v>0</v>
      </c>
      <c r="H409" s="54">
        <v>0</v>
      </c>
      <c r="I409" s="44">
        <f t="shared" si="95"/>
        <v>2.020281190539003</v>
      </c>
    </row>
    <row r="410" spans="1:9" ht="15">
      <c r="A410" s="8" t="s">
        <v>57</v>
      </c>
      <c r="B410" s="48">
        <v>0.91824256227066314</v>
      </c>
      <c r="C410" s="48">
        <v>0</v>
      </c>
      <c r="D410" s="48">
        <v>0</v>
      </c>
      <c r="E410" s="48">
        <v>0</v>
      </c>
      <c r="F410" s="400"/>
      <c r="G410" s="48">
        <v>0</v>
      </c>
      <c r="H410" s="49">
        <v>0</v>
      </c>
      <c r="I410" s="50">
        <f t="shared" si="95"/>
        <v>0.91824256227066314</v>
      </c>
    </row>
    <row r="411" spans="1:9" ht="15">
      <c r="A411" s="9" t="s">
        <v>22</v>
      </c>
      <c r="B411" s="45">
        <v>0.90354389843943506</v>
      </c>
      <c r="C411" s="45">
        <v>0</v>
      </c>
      <c r="D411" s="45">
        <v>0</v>
      </c>
      <c r="E411" s="45">
        <v>0</v>
      </c>
      <c r="F411" s="400"/>
      <c r="G411" s="45">
        <v>0</v>
      </c>
      <c r="H411" s="54">
        <v>0</v>
      </c>
      <c r="I411" s="44">
        <f t="shared" si="95"/>
        <v>0.90354389843943506</v>
      </c>
    </row>
    <row r="412" spans="1:9" ht="15">
      <c r="A412" s="8" t="s">
        <v>21</v>
      </c>
      <c r="B412" s="48">
        <v>0</v>
      </c>
      <c r="C412" s="48">
        <v>0</v>
      </c>
      <c r="D412" s="48">
        <v>0</v>
      </c>
      <c r="E412" s="48">
        <v>0</v>
      </c>
      <c r="F412" s="400"/>
      <c r="G412" s="48">
        <v>0</v>
      </c>
      <c r="H412" s="49">
        <v>0</v>
      </c>
      <c r="I412" s="50">
        <f t="shared" si="95"/>
        <v>0</v>
      </c>
    </row>
    <row r="413" spans="1:9" ht="15">
      <c r="A413" s="10" t="s">
        <v>61</v>
      </c>
      <c r="B413" s="45">
        <v>0</v>
      </c>
      <c r="C413" s="45">
        <v>0</v>
      </c>
      <c r="D413" s="45">
        <v>0</v>
      </c>
      <c r="E413" s="45">
        <v>0</v>
      </c>
      <c r="F413" s="400"/>
      <c r="G413" s="45">
        <v>0</v>
      </c>
      <c r="H413" s="54">
        <v>0</v>
      </c>
      <c r="I413" s="44">
        <f t="shared" si="95"/>
        <v>0</v>
      </c>
    </row>
    <row r="414" spans="1:9">
      <c r="A414" s="11" t="s">
        <v>23</v>
      </c>
      <c r="B414" s="55">
        <v>0</v>
      </c>
      <c r="C414" s="55">
        <v>0</v>
      </c>
      <c r="D414" s="55">
        <v>0</v>
      </c>
      <c r="E414" s="55">
        <v>0</v>
      </c>
      <c r="F414" s="400"/>
      <c r="G414" s="55">
        <v>0</v>
      </c>
      <c r="H414" s="56">
        <v>0</v>
      </c>
      <c r="I414" s="57">
        <f t="shared" si="95"/>
        <v>0</v>
      </c>
    </row>
    <row r="415" spans="1:9">
      <c r="A415" s="12" t="s">
        <v>19</v>
      </c>
      <c r="B415" s="61">
        <v>0</v>
      </c>
      <c r="C415" s="61">
        <v>0</v>
      </c>
      <c r="D415" s="61">
        <v>0</v>
      </c>
      <c r="E415" s="61">
        <v>0</v>
      </c>
      <c r="F415" s="400"/>
      <c r="G415" s="61">
        <v>0</v>
      </c>
      <c r="H415" s="62">
        <v>0</v>
      </c>
      <c r="I415" s="63">
        <f t="shared" si="95"/>
        <v>0</v>
      </c>
    </row>
    <row r="416" spans="1:9">
      <c r="A416" s="11" t="s">
        <v>20</v>
      </c>
      <c r="B416" s="55">
        <v>0</v>
      </c>
      <c r="C416" s="55">
        <v>0</v>
      </c>
      <c r="D416" s="55">
        <v>0</v>
      </c>
      <c r="E416" s="55">
        <v>0</v>
      </c>
      <c r="F416" s="400"/>
      <c r="G416" s="55">
        <v>0</v>
      </c>
      <c r="H416" s="56">
        <v>0</v>
      </c>
      <c r="I416" s="57">
        <f t="shared" si="95"/>
        <v>0</v>
      </c>
    </row>
    <row r="417" spans="1:9" ht="15" thickBot="1">
      <c r="A417" s="13" t="s">
        <v>11</v>
      </c>
      <c r="B417" s="66">
        <v>0</v>
      </c>
      <c r="C417" s="66">
        <v>0</v>
      </c>
      <c r="D417" s="66">
        <v>0</v>
      </c>
      <c r="E417" s="66">
        <v>0</v>
      </c>
      <c r="F417" s="401"/>
      <c r="G417" s="66">
        <v>0</v>
      </c>
      <c r="H417" s="67">
        <v>0</v>
      </c>
      <c r="I417" s="68">
        <f t="shared" si="95"/>
        <v>0</v>
      </c>
    </row>
    <row r="418" spans="1:9" ht="15">
      <c r="A418" s="14" t="s">
        <v>26</v>
      </c>
      <c r="B418" s="71">
        <f>SUM(B397:B413)</f>
        <v>232.5786183052675</v>
      </c>
      <c r="C418" s="71">
        <f t="shared" ref="C418:H418" si="96">SUM(C397:C413)</f>
        <v>592.98413914100217</v>
      </c>
      <c r="D418" s="71">
        <f t="shared" si="96"/>
        <v>213.48306862585571</v>
      </c>
      <c r="E418" s="71">
        <f t="shared" si="96"/>
        <v>520.38024602163171</v>
      </c>
      <c r="F418" s="71">
        <f t="shared" si="96"/>
        <v>0</v>
      </c>
      <c r="G418" s="71">
        <f t="shared" si="96"/>
        <v>75.564555851650994</v>
      </c>
      <c r="H418" s="72">
        <f t="shared" si="96"/>
        <v>0</v>
      </c>
      <c r="I418" s="44">
        <f>SUM(I397:I413)</f>
        <v>1634.9906279454083</v>
      </c>
    </row>
    <row r="419" spans="1:9" s="2" customFormat="1" ht="15" thickBot="1">
      <c r="A419" s="15" t="s">
        <v>100</v>
      </c>
      <c r="B419" s="100">
        <f>B418/$I$418</f>
        <v>0.1422507348543855</v>
      </c>
      <c r="C419" s="100">
        <f t="shared" ref="C419:I419" si="97">C418/$I$418</f>
        <v>0.362683509621195</v>
      </c>
      <c r="D419" s="100">
        <f t="shared" si="97"/>
        <v>0.13057143262902166</v>
      </c>
      <c r="E419" s="100">
        <f t="shared" si="97"/>
        <v>0.31827720424034567</v>
      </c>
      <c r="F419" s="100">
        <f t="shared" si="97"/>
        <v>0</v>
      </c>
      <c r="G419" s="100">
        <f t="shared" si="97"/>
        <v>4.6217118655052049E-2</v>
      </c>
      <c r="H419" s="101">
        <f t="shared" si="97"/>
        <v>0</v>
      </c>
      <c r="I419" s="102">
        <f t="shared" si="97"/>
        <v>1</v>
      </c>
    </row>
    <row r="420" spans="1:9" ht="15" thickBot="1">
      <c r="A420" s="16"/>
      <c r="B420" s="16"/>
      <c r="C420" s="16"/>
      <c r="D420" s="16"/>
      <c r="E420" s="16"/>
      <c r="F420" s="16"/>
      <c r="G420" s="16"/>
      <c r="H420" s="16"/>
      <c r="I420" s="16"/>
    </row>
    <row r="421" spans="1:9" ht="28.5">
      <c r="A421" s="431" t="s">
        <v>40</v>
      </c>
      <c r="B421" s="37" t="s">
        <v>0</v>
      </c>
      <c r="C421" s="37" t="s">
        <v>1</v>
      </c>
      <c r="D421" s="37" t="s">
        <v>2</v>
      </c>
      <c r="E421" s="37" t="s">
        <v>3</v>
      </c>
      <c r="F421" s="37" t="s">
        <v>27</v>
      </c>
      <c r="G421" s="37" t="s">
        <v>4</v>
      </c>
      <c r="H421" s="37" t="s">
        <v>5</v>
      </c>
      <c r="I421" s="38" t="s">
        <v>6</v>
      </c>
    </row>
    <row r="422" spans="1:9" ht="14.25" customHeight="1">
      <c r="A422" s="432" t="s">
        <v>40</v>
      </c>
      <c r="B422" s="372" t="s">
        <v>107</v>
      </c>
      <c r="C422" s="373"/>
      <c r="D422" s="373"/>
      <c r="E422" s="373"/>
      <c r="F422" s="373"/>
      <c r="G422" s="373"/>
      <c r="H422" s="373"/>
      <c r="I422" s="374"/>
    </row>
    <row r="423" spans="1:9" ht="15">
      <c r="A423" s="7" t="s">
        <v>7</v>
      </c>
      <c r="B423" s="42">
        <v>0</v>
      </c>
      <c r="C423" s="42">
        <v>0</v>
      </c>
      <c r="D423" s="42">
        <v>0</v>
      </c>
      <c r="E423" s="42">
        <v>0</v>
      </c>
      <c r="F423" s="399"/>
      <c r="G423" s="42">
        <v>0</v>
      </c>
      <c r="H423" s="43">
        <v>0</v>
      </c>
      <c r="I423" s="44">
        <f>SUM(B423:H423)</f>
        <v>0</v>
      </c>
    </row>
    <row r="424" spans="1:9" ht="15">
      <c r="A424" s="8" t="s">
        <v>8</v>
      </c>
      <c r="B424" s="48">
        <v>0</v>
      </c>
      <c r="C424" s="48">
        <v>0</v>
      </c>
      <c r="D424" s="48">
        <v>0</v>
      </c>
      <c r="E424" s="48">
        <v>0</v>
      </c>
      <c r="F424" s="400"/>
      <c r="G424" s="48">
        <v>0</v>
      </c>
      <c r="H424" s="49">
        <v>0</v>
      </c>
      <c r="I424" s="50">
        <f t="shared" ref="I424:I443" si="98">SUM(B424:H424)</f>
        <v>0</v>
      </c>
    </row>
    <row r="425" spans="1:9" ht="15">
      <c r="A425" s="9" t="s">
        <v>10</v>
      </c>
      <c r="B425" s="45">
        <v>0</v>
      </c>
      <c r="C425" s="45">
        <v>0</v>
      </c>
      <c r="D425" s="45">
        <v>0</v>
      </c>
      <c r="E425" s="45">
        <v>0</v>
      </c>
      <c r="F425" s="400"/>
      <c r="G425" s="45">
        <v>0</v>
      </c>
      <c r="H425" s="54">
        <v>0</v>
      </c>
      <c r="I425" s="44">
        <f t="shared" si="98"/>
        <v>0</v>
      </c>
    </row>
    <row r="426" spans="1:9" ht="15">
      <c r="A426" s="8" t="s">
        <v>53</v>
      </c>
      <c r="B426" s="48">
        <v>0</v>
      </c>
      <c r="C426" s="48">
        <v>0</v>
      </c>
      <c r="D426" s="48">
        <v>0</v>
      </c>
      <c r="E426" s="48">
        <v>0</v>
      </c>
      <c r="F426" s="400"/>
      <c r="G426" s="48">
        <v>0</v>
      </c>
      <c r="H426" s="49">
        <v>0</v>
      </c>
      <c r="I426" s="50">
        <f t="shared" si="98"/>
        <v>0</v>
      </c>
    </row>
    <row r="427" spans="1:9" ht="15">
      <c r="A427" s="9" t="s">
        <v>16</v>
      </c>
      <c r="B427" s="45">
        <v>43.285176730348098</v>
      </c>
      <c r="C427" s="45">
        <v>0.48312068306108374</v>
      </c>
      <c r="D427" s="45">
        <v>2.9907691354660746</v>
      </c>
      <c r="E427" s="45">
        <v>0</v>
      </c>
      <c r="F427" s="400"/>
      <c r="G427" s="45">
        <v>0</v>
      </c>
      <c r="H427" s="54">
        <v>0</v>
      </c>
      <c r="I427" s="44">
        <f t="shared" si="98"/>
        <v>46.759066548875253</v>
      </c>
    </row>
    <row r="428" spans="1:9" ht="15">
      <c r="A428" s="8" t="s">
        <v>65</v>
      </c>
      <c r="B428" s="48">
        <v>7.9941045015791046</v>
      </c>
      <c r="C428" s="48">
        <v>3.728451765466708</v>
      </c>
      <c r="D428" s="48">
        <v>0.47549405514446091</v>
      </c>
      <c r="E428" s="48">
        <v>0</v>
      </c>
      <c r="F428" s="400"/>
      <c r="G428" s="48">
        <v>0</v>
      </c>
      <c r="H428" s="49">
        <v>0</v>
      </c>
      <c r="I428" s="50">
        <f t="shared" si="98"/>
        <v>12.198050322190273</v>
      </c>
    </row>
    <row r="429" spans="1:9" ht="15">
      <c r="A429" s="9" t="s">
        <v>55</v>
      </c>
      <c r="B429" s="45">
        <v>2.5840467540037434E-9</v>
      </c>
      <c r="C429" s="45">
        <v>2.5840467540037434E-9</v>
      </c>
      <c r="D429" s="45">
        <v>2.5840467540037434E-9</v>
      </c>
      <c r="E429" s="45">
        <v>0.16230506877155676</v>
      </c>
      <c r="F429" s="400"/>
      <c r="G429" s="45">
        <v>0</v>
      </c>
      <c r="H429" s="54">
        <v>0</v>
      </c>
      <c r="I429" s="44">
        <f t="shared" si="98"/>
        <v>0.16230507652369702</v>
      </c>
    </row>
    <row r="430" spans="1:9" ht="15">
      <c r="A430" s="8" t="s">
        <v>12</v>
      </c>
      <c r="B430" s="48">
        <v>0</v>
      </c>
      <c r="C430" s="48">
        <v>0</v>
      </c>
      <c r="D430" s="48">
        <v>0</v>
      </c>
      <c r="E430" s="48">
        <v>0</v>
      </c>
      <c r="F430" s="400"/>
      <c r="G430" s="48">
        <v>0</v>
      </c>
      <c r="H430" s="49">
        <v>0</v>
      </c>
      <c r="I430" s="50">
        <f t="shared" si="98"/>
        <v>0</v>
      </c>
    </row>
    <row r="431" spans="1:9" ht="15">
      <c r="A431" s="9" t="s">
        <v>56</v>
      </c>
      <c r="B431" s="45">
        <v>0</v>
      </c>
      <c r="C431" s="45">
        <v>0</v>
      </c>
      <c r="D431" s="45">
        <v>0</v>
      </c>
      <c r="E431" s="45">
        <v>0</v>
      </c>
      <c r="F431" s="400"/>
      <c r="G431" s="45">
        <v>0</v>
      </c>
      <c r="H431" s="54">
        <v>0</v>
      </c>
      <c r="I431" s="44">
        <f t="shared" si="98"/>
        <v>0</v>
      </c>
    </row>
    <row r="432" spans="1:9" ht="15">
      <c r="A432" s="8" t="s">
        <v>17</v>
      </c>
      <c r="B432" s="48">
        <v>0</v>
      </c>
      <c r="C432" s="48">
        <v>0</v>
      </c>
      <c r="D432" s="48">
        <v>0</v>
      </c>
      <c r="E432" s="48">
        <v>0</v>
      </c>
      <c r="F432" s="400"/>
      <c r="G432" s="48">
        <v>0</v>
      </c>
      <c r="H432" s="49">
        <v>0</v>
      </c>
      <c r="I432" s="50">
        <f t="shared" si="98"/>
        <v>0</v>
      </c>
    </row>
    <row r="433" spans="1:9" ht="15">
      <c r="A433" s="9" t="s">
        <v>141</v>
      </c>
      <c r="B433" s="45">
        <v>41.375838189177877</v>
      </c>
      <c r="C433" s="45">
        <v>71.624257811942329</v>
      </c>
      <c r="D433" s="45">
        <v>29.777729522787649</v>
      </c>
      <c r="E433" s="45">
        <v>1.1034521292405994</v>
      </c>
      <c r="F433" s="400"/>
      <c r="G433" s="45">
        <v>0</v>
      </c>
      <c r="H433" s="54">
        <v>0</v>
      </c>
      <c r="I433" s="44">
        <f>SUM(B433:H433)</f>
        <v>143.88127765314843</v>
      </c>
    </row>
    <row r="434" spans="1:9" ht="15">
      <c r="A434" s="8" t="s">
        <v>25</v>
      </c>
      <c r="B434" s="48">
        <v>111.40052404124013</v>
      </c>
      <c r="C434" s="48">
        <v>8.4047938725286958E-3</v>
      </c>
      <c r="D434" s="48">
        <v>11.968277702615083</v>
      </c>
      <c r="E434" s="48">
        <v>252.61897991272085</v>
      </c>
      <c r="F434" s="400"/>
      <c r="G434" s="48">
        <v>64.007937249955546</v>
      </c>
      <c r="H434" s="49">
        <v>2.2923506498169082E-2</v>
      </c>
      <c r="I434" s="50">
        <f t="shared" si="98"/>
        <v>440.0270472069023</v>
      </c>
    </row>
    <row r="435" spans="1:9" ht="15">
      <c r="A435" s="9" t="s">
        <v>24</v>
      </c>
      <c r="B435" s="45">
        <v>4.0775192503040234</v>
      </c>
      <c r="C435" s="45">
        <v>1.2292514512400388E-3</v>
      </c>
      <c r="D435" s="45">
        <v>9.9068693190012255E-2</v>
      </c>
      <c r="E435" s="45">
        <v>0</v>
      </c>
      <c r="F435" s="400"/>
      <c r="G435" s="45">
        <v>0</v>
      </c>
      <c r="H435" s="54">
        <v>0</v>
      </c>
      <c r="I435" s="44">
        <f t="shared" si="98"/>
        <v>4.1778171949452751</v>
      </c>
    </row>
    <row r="436" spans="1:9" ht="15">
      <c r="A436" s="8" t="s">
        <v>57</v>
      </c>
      <c r="B436" s="48">
        <v>11.498516155336835</v>
      </c>
      <c r="C436" s="48">
        <v>0.76231204125543228</v>
      </c>
      <c r="D436" s="48">
        <v>8.7236413440625888</v>
      </c>
      <c r="E436" s="48">
        <v>0</v>
      </c>
      <c r="F436" s="400"/>
      <c r="G436" s="48">
        <v>0</v>
      </c>
      <c r="H436" s="49">
        <v>0</v>
      </c>
      <c r="I436" s="50">
        <f t="shared" si="98"/>
        <v>20.984469540654857</v>
      </c>
    </row>
    <row r="437" spans="1:9" ht="15">
      <c r="A437" s="9" t="s">
        <v>22</v>
      </c>
      <c r="B437" s="45">
        <v>7.7882086918699098</v>
      </c>
      <c r="C437" s="45">
        <v>2.0249564782600968</v>
      </c>
      <c r="D437" s="45">
        <v>32.710920873332029</v>
      </c>
      <c r="E437" s="45">
        <v>0</v>
      </c>
      <c r="F437" s="400"/>
      <c r="G437" s="45">
        <v>0</v>
      </c>
      <c r="H437" s="54">
        <v>0</v>
      </c>
      <c r="I437" s="44">
        <f t="shared" si="98"/>
        <v>42.524086043462034</v>
      </c>
    </row>
    <row r="438" spans="1:9" ht="15">
      <c r="A438" s="8" t="s">
        <v>21</v>
      </c>
      <c r="B438" s="48">
        <v>0</v>
      </c>
      <c r="C438" s="48">
        <v>0</v>
      </c>
      <c r="D438" s="48">
        <v>0</v>
      </c>
      <c r="E438" s="48">
        <v>0</v>
      </c>
      <c r="F438" s="400"/>
      <c r="G438" s="48">
        <v>0</v>
      </c>
      <c r="H438" s="49">
        <v>0</v>
      </c>
      <c r="I438" s="50">
        <f t="shared" si="98"/>
        <v>0</v>
      </c>
    </row>
    <row r="439" spans="1:9" ht="15">
      <c r="A439" s="10" t="s">
        <v>61</v>
      </c>
      <c r="B439" s="45">
        <v>0.52114285714285713</v>
      </c>
      <c r="C439" s="45">
        <v>2.7428571428571424E-2</v>
      </c>
      <c r="D439" s="45">
        <v>2.7428571428571424E-2</v>
      </c>
      <c r="E439" s="45">
        <v>0</v>
      </c>
      <c r="F439" s="400"/>
      <c r="G439" s="45">
        <v>0</v>
      </c>
      <c r="H439" s="54">
        <v>0</v>
      </c>
      <c r="I439" s="44">
        <f t="shared" si="98"/>
        <v>0.57600000000000007</v>
      </c>
    </row>
    <row r="440" spans="1:9">
      <c r="A440" s="11" t="s">
        <v>23</v>
      </c>
      <c r="B440" s="55">
        <v>0.52114285714285713</v>
      </c>
      <c r="C440" s="55">
        <v>2.7428571428571424E-2</v>
      </c>
      <c r="D440" s="55">
        <v>2.7428571428571424E-2</v>
      </c>
      <c r="E440" s="55">
        <v>0</v>
      </c>
      <c r="F440" s="400"/>
      <c r="G440" s="55">
        <v>0</v>
      </c>
      <c r="H440" s="56">
        <v>0</v>
      </c>
      <c r="I440" s="57">
        <f t="shared" si="98"/>
        <v>0.57600000000000007</v>
      </c>
    </row>
    <row r="441" spans="1:9">
      <c r="A441" s="12" t="s">
        <v>19</v>
      </c>
      <c r="B441" s="61">
        <v>0</v>
      </c>
      <c r="C441" s="61">
        <v>0</v>
      </c>
      <c r="D441" s="61">
        <v>0</v>
      </c>
      <c r="E441" s="61">
        <v>0</v>
      </c>
      <c r="F441" s="400"/>
      <c r="G441" s="61">
        <v>0</v>
      </c>
      <c r="H441" s="62">
        <v>0</v>
      </c>
      <c r="I441" s="63">
        <f t="shared" si="98"/>
        <v>0</v>
      </c>
    </row>
    <row r="442" spans="1:9">
      <c r="A442" s="11" t="s">
        <v>20</v>
      </c>
      <c r="B442" s="55">
        <v>0</v>
      </c>
      <c r="C442" s="55">
        <v>0</v>
      </c>
      <c r="D442" s="55">
        <v>0</v>
      </c>
      <c r="E442" s="55">
        <v>0</v>
      </c>
      <c r="F442" s="400"/>
      <c r="G442" s="55">
        <v>0</v>
      </c>
      <c r="H442" s="56">
        <v>0</v>
      </c>
      <c r="I442" s="57">
        <f t="shared" si="98"/>
        <v>0</v>
      </c>
    </row>
    <row r="443" spans="1:9" ht="15" thickBot="1">
      <c r="A443" s="13" t="s">
        <v>11</v>
      </c>
      <c r="B443" s="66">
        <v>0</v>
      </c>
      <c r="C443" s="66">
        <v>0</v>
      </c>
      <c r="D443" s="66">
        <v>0</v>
      </c>
      <c r="E443" s="66">
        <v>0</v>
      </c>
      <c r="F443" s="401"/>
      <c r="G443" s="66">
        <v>0</v>
      </c>
      <c r="H443" s="67">
        <v>0</v>
      </c>
      <c r="I443" s="68">
        <f t="shared" si="98"/>
        <v>0</v>
      </c>
    </row>
    <row r="444" spans="1:9" ht="15">
      <c r="A444" s="14" t="s">
        <v>26</v>
      </c>
      <c r="B444" s="71">
        <f>SUM(B423:B439)</f>
        <v>227.94103041958283</v>
      </c>
      <c r="C444" s="71">
        <f t="shared" ref="C444:H444" si="99">SUM(C423:C439)</f>
        <v>78.660161399322021</v>
      </c>
      <c r="D444" s="71">
        <f t="shared" si="99"/>
        <v>86.77332990061052</v>
      </c>
      <c r="E444" s="71">
        <f t="shared" si="99"/>
        <v>253.884737110733</v>
      </c>
      <c r="F444" s="71">
        <f t="shared" si="99"/>
        <v>0</v>
      </c>
      <c r="G444" s="71">
        <f t="shared" si="99"/>
        <v>64.007937249955546</v>
      </c>
      <c r="H444" s="72">
        <f t="shared" si="99"/>
        <v>2.2923506498169082E-2</v>
      </c>
      <c r="I444" s="44">
        <f>SUM(I423:I439)</f>
        <v>711.29011958670219</v>
      </c>
    </row>
    <row r="445" spans="1:9" s="2" customFormat="1" ht="15" thickBot="1">
      <c r="A445" s="15" t="s">
        <v>100</v>
      </c>
      <c r="B445" s="100">
        <f>B444/$I$418</f>
        <v>0.13941427340536028</v>
      </c>
      <c r="C445" s="100">
        <f t="shared" ref="C445:I445" si="100">C444/$I$418</f>
        <v>4.8110466234396333E-2</v>
      </c>
      <c r="D445" s="100">
        <f t="shared" si="100"/>
        <v>5.3072677248097257E-2</v>
      </c>
      <c r="E445" s="100">
        <f t="shared" si="100"/>
        <v>0.15528207487633996</v>
      </c>
      <c r="F445" s="100">
        <f t="shared" si="100"/>
        <v>0</v>
      </c>
      <c r="G445" s="100">
        <f t="shared" si="100"/>
        <v>3.914880988057428E-2</v>
      </c>
      <c r="H445" s="101">
        <f t="shared" si="100"/>
        <v>1.4020573638991214E-5</v>
      </c>
      <c r="I445" s="102">
        <f t="shared" si="100"/>
        <v>0.43504232221840716</v>
      </c>
    </row>
    <row r="446" spans="1:9" ht="15" thickBot="1">
      <c r="A446" s="16"/>
      <c r="B446" s="16"/>
      <c r="C446" s="16"/>
      <c r="D446" s="16"/>
      <c r="E446" s="16"/>
      <c r="F446" s="16"/>
      <c r="G446" s="16"/>
      <c r="H446" s="16"/>
      <c r="I446" s="16"/>
    </row>
    <row r="447" spans="1:9" ht="28.5">
      <c r="A447" s="433" t="s">
        <v>41</v>
      </c>
      <c r="B447" s="37" t="s">
        <v>0</v>
      </c>
      <c r="C447" s="37" t="s">
        <v>1</v>
      </c>
      <c r="D447" s="37" t="s">
        <v>2</v>
      </c>
      <c r="E447" s="37" t="s">
        <v>3</v>
      </c>
      <c r="F447" s="37" t="s">
        <v>27</v>
      </c>
      <c r="G447" s="37" t="s">
        <v>4</v>
      </c>
      <c r="H447" s="37" t="s">
        <v>5</v>
      </c>
      <c r="I447" s="38" t="s">
        <v>6</v>
      </c>
    </row>
    <row r="448" spans="1:9" ht="14.25" customHeight="1">
      <c r="A448" s="434" t="s">
        <v>41</v>
      </c>
      <c r="B448" s="372" t="s">
        <v>107</v>
      </c>
      <c r="C448" s="373"/>
      <c r="D448" s="373"/>
      <c r="E448" s="373"/>
      <c r="F448" s="373"/>
      <c r="G448" s="373"/>
      <c r="H448" s="373"/>
      <c r="I448" s="374"/>
    </row>
    <row r="449" spans="1:9" ht="15">
      <c r="A449" s="7" t="s">
        <v>7</v>
      </c>
      <c r="B449" s="387"/>
      <c r="C449" s="388"/>
      <c r="D449" s="388"/>
      <c r="E449" s="389"/>
      <c r="F449" s="42">
        <v>1.3737885309466288E-2</v>
      </c>
      <c r="G449" s="387"/>
      <c r="H449" s="389"/>
      <c r="I449" s="44">
        <f>SUM(B449:H449)</f>
        <v>1.3737885309466288E-2</v>
      </c>
    </row>
    <row r="450" spans="1:9" ht="15">
      <c r="A450" s="8" t="s">
        <v>8</v>
      </c>
      <c r="B450" s="390"/>
      <c r="C450" s="391"/>
      <c r="D450" s="391"/>
      <c r="E450" s="392"/>
      <c r="F450" s="48">
        <v>0</v>
      </c>
      <c r="G450" s="390"/>
      <c r="H450" s="392"/>
      <c r="I450" s="50">
        <f t="shared" ref="I450:I469" si="101">SUM(B450:H450)</f>
        <v>0</v>
      </c>
    </row>
    <row r="451" spans="1:9" ht="15">
      <c r="A451" s="9" t="s">
        <v>10</v>
      </c>
      <c r="B451" s="390"/>
      <c r="C451" s="391"/>
      <c r="D451" s="391"/>
      <c r="E451" s="392"/>
      <c r="F451" s="45">
        <v>0</v>
      </c>
      <c r="G451" s="390"/>
      <c r="H451" s="392"/>
      <c r="I451" s="44">
        <f t="shared" si="101"/>
        <v>0</v>
      </c>
    </row>
    <row r="452" spans="1:9" ht="15">
      <c r="A452" s="8" t="s">
        <v>53</v>
      </c>
      <c r="B452" s="390"/>
      <c r="C452" s="391"/>
      <c r="D452" s="391"/>
      <c r="E452" s="392"/>
      <c r="F452" s="48">
        <v>0</v>
      </c>
      <c r="G452" s="390"/>
      <c r="H452" s="392"/>
      <c r="I452" s="50">
        <f t="shared" si="101"/>
        <v>0</v>
      </c>
    </row>
    <row r="453" spans="1:9" ht="15">
      <c r="A453" s="9" t="s">
        <v>16</v>
      </c>
      <c r="B453" s="390"/>
      <c r="C453" s="391"/>
      <c r="D453" s="391"/>
      <c r="E453" s="392"/>
      <c r="F453" s="45">
        <v>0</v>
      </c>
      <c r="G453" s="390"/>
      <c r="H453" s="392"/>
      <c r="I453" s="44">
        <f t="shared" si="101"/>
        <v>0</v>
      </c>
    </row>
    <row r="454" spans="1:9" ht="15">
      <c r="A454" s="8" t="s">
        <v>65</v>
      </c>
      <c r="B454" s="390"/>
      <c r="C454" s="391"/>
      <c r="D454" s="391"/>
      <c r="E454" s="392"/>
      <c r="F454" s="48">
        <v>0</v>
      </c>
      <c r="G454" s="390"/>
      <c r="H454" s="392"/>
      <c r="I454" s="50">
        <f t="shared" si="101"/>
        <v>0</v>
      </c>
    </row>
    <row r="455" spans="1:9" ht="15">
      <c r="A455" s="9" t="s">
        <v>55</v>
      </c>
      <c r="B455" s="390"/>
      <c r="C455" s="391"/>
      <c r="D455" s="391"/>
      <c r="E455" s="392"/>
      <c r="F455" s="45">
        <v>100.42945972602648</v>
      </c>
      <c r="G455" s="390"/>
      <c r="H455" s="392"/>
      <c r="I455" s="44">
        <f t="shared" si="101"/>
        <v>100.42945972602648</v>
      </c>
    </row>
    <row r="456" spans="1:9" ht="15">
      <c r="A456" s="8" t="s">
        <v>12</v>
      </c>
      <c r="B456" s="390"/>
      <c r="C456" s="391"/>
      <c r="D456" s="391"/>
      <c r="E456" s="392"/>
      <c r="F456" s="48">
        <v>0</v>
      </c>
      <c r="G456" s="390"/>
      <c r="H456" s="392"/>
      <c r="I456" s="50">
        <f t="shared" si="101"/>
        <v>0</v>
      </c>
    </row>
    <row r="457" spans="1:9" ht="15">
      <c r="A457" s="9" t="s">
        <v>56</v>
      </c>
      <c r="B457" s="390"/>
      <c r="C457" s="391"/>
      <c r="D457" s="391"/>
      <c r="E457" s="392"/>
      <c r="F457" s="45">
        <v>0</v>
      </c>
      <c r="G457" s="390"/>
      <c r="H457" s="392"/>
      <c r="I457" s="44">
        <f t="shared" si="101"/>
        <v>0</v>
      </c>
    </row>
    <row r="458" spans="1:9" ht="15">
      <c r="A458" s="8" t="s">
        <v>17</v>
      </c>
      <c r="B458" s="390"/>
      <c r="C458" s="391"/>
      <c r="D458" s="391"/>
      <c r="E458" s="392"/>
      <c r="F458" s="48">
        <v>0</v>
      </c>
      <c r="G458" s="390"/>
      <c r="H458" s="392"/>
      <c r="I458" s="50">
        <f t="shared" si="101"/>
        <v>0</v>
      </c>
    </row>
    <row r="459" spans="1:9" ht="15">
      <c r="A459" s="9" t="s">
        <v>141</v>
      </c>
      <c r="B459" s="390"/>
      <c r="C459" s="391"/>
      <c r="D459" s="391"/>
      <c r="E459" s="392"/>
      <c r="F459" s="45">
        <v>0</v>
      </c>
      <c r="G459" s="390"/>
      <c r="H459" s="392"/>
      <c r="I459" s="44">
        <f>SUM(B459:H459)</f>
        <v>0</v>
      </c>
    </row>
    <row r="460" spans="1:9" ht="15">
      <c r="A460" s="8" t="s">
        <v>25</v>
      </c>
      <c r="B460" s="390"/>
      <c r="C460" s="391"/>
      <c r="D460" s="391"/>
      <c r="E460" s="392"/>
      <c r="F460" s="48">
        <v>392.77432981758517</v>
      </c>
      <c r="G460" s="390"/>
      <c r="H460" s="392"/>
      <c r="I460" s="50">
        <f t="shared" si="101"/>
        <v>392.77432981758517</v>
      </c>
    </row>
    <row r="461" spans="1:9" ht="15">
      <c r="A461" s="9" t="s">
        <v>24</v>
      </c>
      <c r="B461" s="390"/>
      <c r="C461" s="391"/>
      <c r="D461" s="391"/>
      <c r="E461" s="392"/>
      <c r="F461" s="45">
        <v>0</v>
      </c>
      <c r="G461" s="390"/>
      <c r="H461" s="392"/>
      <c r="I461" s="44">
        <f t="shared" si="101"/>
        <v>0</v>
      </c>
    </row>
    <row r="462" spans="1:9" ht="15">
      <c r="A462" s="8" t="s">
        <v>57</v>
      </c>
      <c r="B462" s="390"/>
      <c r="C462" s="391"/>
      <c r="D462" s="391"/>
      <c r="E462" s="392"/>
      <c r="F462" s="48">
        <v>0</v>
      </c>
      <c r="G462" s="390"/>
      <c r="H462" s="392"/>
      <c r="I462" s="50">
        <f t="shared" si="101"/>
        <v>0</v>
      </c>
    </row>
    <row r="463" spans="1:9" ht="15">
      <c r="A463" s="9" t="s">
        <v>22</v>
      </c>
      <c r="B463" s="390"/>
      <c r="C463" s="391"/>
      <c r="D463" s="391"/>
      <c r="E463" s="392"/>
      <c r="F463" s="45">
        <v>0</v>
      </c>
      <c r="G463" s="390"/>
      <c r="H463" s="392"/>
      <c r="I463" s="44">
        <f t="shared" si="101"/>
        <v>0</v>
      </c>
    </row>
    <row r="464" spans="1:9" ht="15">
      <c r="A464" s="8" t="s">
        <v>21</v>
      </c>
      <c r="B464" s="390"/>
      <c r="C464" s="391"/>
      <c r="D464" s="391"/>
      <c r="E464" s="392"/>
      <c r="F464" s="48">
        <v>0</v>
      </c>
      <c r="G464" s="390"/>
      <c r="H464" s="392"/>
      <c r="I464" s="50">
        <f t="shared" si="101"/>
        <v>0</v>
      </c>
    </row>
    <row r="465" spans="1:9" ht="15">
      <c r="A465" s="10" t="s">
        <v>61</v>
      </c>
      <c r="B465" s="390"/>
      <c r="C465" s="391"/>
      <c r="D465" s="391"/>
      <c r="E465" s="392"/>
      <c r="F465" s="45">
        <v>0</v>
      </c>
      <c r="G465" s="390"/>
      <c r="H465" s="392"/>
      <c r="I465" s="44">
        <f t="shared" si="101"/>
        <v>0</v>
      </c>
    </row>
    <row r="466" spans="1:9">
      <c r="A466" s="11" t="s">
        <v>23</v>
      </c>
      <c r="B466" s="390"/>
      <c r="C466" s="391"/>
      <c r="D466" s="391"/>
      <c r="E466" s="392"/>
      <c r="F466" s="55">
        <v>0</v>
      </c>
      <c r="G466" s="390"/>
      <c r="H466" s="392"/>
      <c r="I466" s="57">
        <f t="shared" si="101"/>
        <v>0</v>
      </c>
    </row>
    <row r="467" spans="1:9">
      <c r="A467" s="12" t="s">
        <v>19</v>
      </c>
      <c r="B467" s="390"/>
      <c r="C467" s="391"/>
      <c r="D467" s="391"/>
      <c r="E467" s="392"/>
      <c r="F467" s="61">
        <v>0</v>
      </c>
      <c r="G467" s="390"/>
      <c r="H467" s="392"/>
      <c r="I467" s="63">
        <f t="shared" si="101"/>
        <v>0</v>
      </c>
    </row>
    <row r="468" spans="1:9">
      <c r="A468" s="11" t="s">
        <v>20</v>
      </c>
      <c r="B468" s="390"/>
      <c r="C468" s="391"/>
      <c r="D468" s="391"/>
      <c r="E468" s="392"/>
      <c r="F468" s="55">
        <v>0</v>
      </c>
      <c r="G468" s="390"/>
      <c r="H468" s="392"/>
      <c r="I468" s="57">
        <f t="shared" si="101"/>
        <v>0</v>
      </c>
    </row>
    <row r="469" spans="1:9" ht="15" thickBot="1">
      <c r="A469" s="13" t="s">
        <v>11</v>
      </c>
      <c r="B469" s="393"/>
      <c r="C469" s="394"/>
      <c r="D469" s="394"/>
      <c r="E469" s="395"/>
      <c r="F469" s="66">
        <v>0</v>
      </c>
      <c r="G469" s="393"/>
      <c r="H469" s="395"/>
      <c r="I469" s="68">
        <f t="shared" si="101"/>
        <v>0</v>
      </c>
    </row>
    <row r="470" spans="1:9" ht="15">
      <c r="A470" s="14" t="s">
        <v>26</v>
      </c>
      <c r="B470" s="71">
        <f>SUM(B449:B465)</f>
        <v>0</v>
      </c>
      <c r="C470" s="71">
        <f t="shared" ref="C470:H470" si="102">SUM(C449:C465)</f>
        <v>0</v>
      </c>
      <c r="D470" s="71">
        <f t="shared" si="102"/>
        <v>0</v>
      </c>
      <c r="E470" s="71">
        <f t="shared" si="102"/>
        <v>0</v>
      </c>
      <c r="F470" s="71">
        <f t="shared" si="102"/>
        <v>493.21752742892113</v>
      </c>
      <c r="G470" s="71">
        <f t="shared" si="102"/>
        <v>0</v>
      </c>
      <c r="H470" s="72">
        <f t="shared" si="102"/>
        <v>0</v>
      </c>
      <c r="I470" s="44">
        <f>SUM(I449:I465)</f>
        <v>493.21752742892113</v>
      </c>
    </row>
    <row r="471" spans="1:9" s="2" customFormat="1" ht="15" thickBot="1">
      <c r="A471" s="15" t="s">
        <v>100</v>
      </c>
      <c r="B471" s="100">
        <f>B470/$I$470</f>
        <v>0</v>
      </c>
      <c r="C471" s="100">
        <f t="shared" ref="C471:I471" si="103">C470/$I$470</f>
        <v>0</v>
      </c>
      <c r="D471" s="100">
        <f t="shared" si="103"/>
        <v>0</v>
      </c>
      <c r="E471" s="100">
        <f t="shared" si="103"/>
        <v>0</v>
      </c>
      <c r="F471" s="100">
        <f t="shared" si="103"/>
        <v>1</v>
      </c>
      <c r="G471" s="100">
        <f t="shared" si="103"/>
        <v>0</v>
      </c>
      <c r="H471" s="101">
        <f t="shared" si="103"/>
        <v>0</v>
      </c>
      <c r="I471" s="102">
        <f t="shared" si="103"/>
        <v>1</v>
      </c>
    </row>
    <row r="472" spans="1:9" ht="15" thickBot="1">
      <c r="A472" s="16"/>
      <c r="B472" s="16"/>
      <c r="C472" s="16"/>
      <c r="D472" s="16"/>
      <c r="E472" s="16"/>
      <c r="F472" s="16"/>
      <c r="G472" s="16"/>
      <c r="H472" s="16"/>
      <c r="I472" s="16"/>
    </row>
    <row r="473" spans="1:9" ht="28.5">
      <c r="A473" s="433" t="s">
        <v>42</v>
      </c>
      <c r="B473" s="37" t="s">
        <v>0</v>
      </c>
      <c r="C473" s="37" t="s">
        <v>1</v>
      </c>
      <c r="D473" s="37" t="s">
        <v>2</v>
      </c>
      <c r="E473" s="37" t="s">
        <v>3</v>
      </c>
      <c r="F473" s="37" t="s">
        <v>27</v>
      </c>
      <c r="G473" s="37" t="s">
        <v>4</v>
      </c>
      <c r="H473" s="37" t="s">
        <v>5</v>
      </c>
      <c r="I473" s="38" t="s">
        <v>6</v>
      </c>
    </row>
    <row r="474" spans="1:9" ht="14.25" customHeight="1">
      <c r="A474" s="434" t="s">
        <v>42</v>
      </c>
      <c r="B474" s="372" t="s">
        <v>107</v>
      </c>
      <c r="C474" s="373"/>
      <c r="D474" s="373"/>
      <c r="E474" s="373"/>
      <c r="F474" s="373"/>
      <c r="G474" s="373"/>
      <c r="H474" s="373"/>
      <c r="I474" s="374"/>
    </row>
    <row r="475" spans="1:9" ht="15">
      <c r="A475" s="7" t="s">
        <v>7</v>
      </c>
      <c r="B475" s="387"/>
      <c r="C475" s="388"/>
      <c r="D475" s="388"/>
      <c r="E475" s="389"/>
      <c r="F475" s="42">
        <v>0</v>
      </c>
      <c r="G475" s="387"/>
      <c r="H475" s="389"/>
      <c r="I475" s="44">
        <f>SUM(B475:H475)</f>
        <v>0</v>
      </c>
    </row>
    <row r="476" spans="1:9" ht="15">
      <c r="A476" s="8" t="s">
        <v>8</v>
      </c>
      <c r="B476" s="390"/>
      <c r="C476" s="391"/>
      <c r="D476" s="391"/>
      <c r="E476" s="392"/>
      <c r="F476" s="48">
        <v>0</v>
      </c>
      <c r="G476" s="390"/>
      <c r="H476" s="392"/>
      <c r="I476" s="50">
        <f t="shared" ref="I476:I495" si="104">SUM(B476:H476)</f>
        <v>0</v>
      </c>
    </row>
    <row r="477" spans="1:9" ht="15">
      <c r="A477" s="9" t="s">
        <v>10</v>
      </c>
      <c r="B477" s="390"/>
      <c r="C477" s="391"/>
      <c r="D477" s="391"/>
      <c r="E477" s="392"/>
      <c r="F477" s="45">
        <v>0</v>
      </c>
      <c r="G477" s="390"/>
      <c r="H477" s="392"/>
      <c r="I477" s="44">
        <f t="shared" si="104"/>
        <v>0</v>
      </c>
    </row>
    <row r="478" spans="1:9" ht="15">
      <c r="A478" s="8" t="s">
        <v>53</v>
      </c>
      <c r="B478" s="390"/>
      <c r="C478" s="391"/>
      <c r="D478" s="391"/>
      <c r="E478" s="392"/>
      <c r="F478" s="48">
        <v>0</v>
      </c>
      <c r="G478" s="390"/>
      <c r="H478" s="392"/>
      <c r="I478" s="50">
        <f t="shared" si="104"/>
        <v>0</v>
      </c>
    </row>
    <row r="479" spans="1:9" ht="15">
      <c r="A479" s="9" t="s">
        <v>16</v>
      </c>
      <c r="B479" s="390"/>
      <c r="C479" s="391"/>
      <c r="D479" s="391"/>
      <c r="E479" s="392"/>
      <c r="F479" s="45">
        <v>0</v>
      </c>
      <c r="G479" s="390"/>
      <c r="H479" s="392"/>
      <c r="I479" s="44">
        <f t="shared" si="104"/>
        <v>0</v>
      </c>
    </row>
    <row r="480" spans="1:9" ht="15">
      <c r="A480" s="8" t="s">
        <v>65</v>
      </c>
      <c r="B480" s="390"/>
      <c r="C480" s="391"/>
      <c r="D480" s="391"/>
      <c r="E480" s="392"/>
      <c r="F480" s="48">
        <v>0</v>
      </c>
      <c r="G480" s="390"/>
      <c r="H480" s="392"/>
      <c r="I480" s="50">
        <f t="shared" si="104"/>
        <v>0</v>
      </c>
    </row>
    <row r="481" spans="1:9" ht="15">
      <c r="A481" s="9" t="s">
        <v>55</v>
      </c>
      <c r="B481" s="390"/>
      <c r="C481" s="391"/>
      <c r="D481" s="391"/>
      <c r="E481" s="392"/>
      <c r="F481" s="45">
        <v>8707.3751360722417</v>
      </c>
      <c r="G481" s="390"/>
      <c r="H481" s="392"/>
      <c r="I481" s="44">
        <f t="shared" si="104"/>
        <v>8707.3751360722417</v>
      </c>
    </row>
    <row r="482" spans="1:9" ht="15">
      <c r="A482" s="8" t="s">
        <v>12</v>
      </c>
      <c r="B482" s="390"/>
      <c r="C482" s="391"/>
      <c r="D482" s="391"/>
      <c r="E482" s="392"/>
      <c r="F482" s="48">
        <v>4100.9064822225064</v>
      </c>
      <c r="G482" s="390"/>
      <c r="H482" s="392"/>
      <c r="I482" s="50">
        <f t="shared" si="104"/>
        <v>4100.9064822225064</v>
      </c>
    </row>
    <row r="483" spans="1:9" ht="15">
      <c r="A483" s="9" t="s">
        <v>56</v>
      </c>
      <c r="B483" s="390"/>
      <c r="C483" s="391"/>
      <c r="D483" s="391"/>
      <c r="E483" s="392"/>
      <c r="F483" s="45">
        <v>0</v>
      </c>
      <c r="G483" s="390"/>
      <c r="H483" s="392"/>
      <c r="I483" s="44">
        <f t="shared" si="104"/>
        <v>0</v>
      </c>
    </row>
    <row r="484" spans="1:9" ht="15">
      <c r="A484" s="8" t="s">
        <v>17</v>
      </c>
      <c r="B484" s="390"/>
      <c r="C484" s="391"/>
      <c r="D484" s="391"/>
      <c r="E484" s="392"/>
      <c r="F484" s="48">
        <v>3.0747449707983492</v>
      </c>
      <c r="G484" s="390"/>
      <c r="H484" s="392"/>
      <c r="I484" s="50">
        <f t="shared" si="104"/>
        <v>3.0747449707983492</v>
      </c>
    </row>
    <row r="485" spans="1:9" ht="15">
      <c r="A485" s="9" t="s">
        <v>141</v>
      </c>
      <c r="B485" s="390"/>
      <c r="C485" s="391"/>
      <c r="D485" s="391"/>
      <c r="E485" s="392"/>
      <c r="F485" s="45">
        <v>0.64083575670247228</v>
      </c>
      <c r="G485" s="390"/>
      <c r="H485" s="392"/>
      <c r="I485" s="44">
        <f>SUM(B485:H485)</f>
        <v>0.64083575670247228</v>
      </c>
    </row>
    <row r="486" spans="1:9" ht="15">
      <c r="A486" s="8" t="s">
        <v>25</v>
      </c>
      <c r="B486" s="390"/>
      <c r="C486" s="391"/>
      <c r="D486" s="391"/>
      <c r="E486" s="392"/>
      <c r="F486" s="48">
        <v>163.45287328468561</v>
      </c>
      <c r="G486" s="390"/>
      <c r="H486" s="392"/>
      <c r="I486" s="50">
        <f t="shared" si="104"/>
        <v>163.45287328468561</v>
      </c>
    </row>
    <row r="487" spans="1:9" ht="15">
      <c r="A487" s="9" t="s">
        <v>24</v>
      </c>
      <c r="B487" s="390"/>
      <c r="C487" s="391"/>
      <c r="D487" s="391"/>
      <c r="E487" s="392"/>
      <c r="F487" s="45">
        <v>0</v>
      </c>
      <c r="G487" s="390"/>
      <c r="H487" s="392"/>
      <c r="I487" s="44">
        <f t="shared" si="104"/>
        <v>0</v>
      </c>
    </row>
    <row r="488" spans="1:9" ht="15">
      <c r="A488" s="8" t="s">
        <v>57</v>
      </c>
      <c r="B488" s="390"/>
      <c r="C488" s="391"/>
      <c r="D488" s="391"/>
      <c r="E488" s="392"/>
      <c r="F488" s="48">
        <v>0</v>
      </c>
      <c r="G488" s="390"/>
      <c r="H488" s="392"/>
      <c r="I488" s="50">
        <f t="shared" si="104"/>
        <v>0</v>
      </c>
    </row>
    <row r="489" spans="1:9" ht="15">
      <c r="A489" s="9" t="s">
        <v>22</v>
      </c>
      <c r="B489" s="390"/>
      <c r="C489" s="391"/>
      <c r="D489" s="391"/>
      <c r="E489" s="392"/>
      <c r="F489" s="45">
        <v>19.785817362685577</v>
      </c>
      <c r="G489" s="390"/>
      <c r="H489" s="392"/>
      <c r="I489" s="44">
        <f t="shared" si="104"/>
        <v>19.785817362685577</v>
      </c>
    </row>
    <row r="490" spans="1:9" ht="15">
      <c r="A490" s="8" t="s">
        <v>21</v>
      </c>
      <c r="B490" s="390"/>
      <c r="C490" s="391"/>
      <c r="D490" s="391"/>
      <c r="E490" s="392"/>
      <c r="F490" s="48">
        <v>0</v>
      </c>
      <c r="G490" s="390"/>
      <c r="H490" s="392"/>
      <c r="I490" s="50">
        <f t="shared" si="104"/>
        <v>0</v>
      </c>
    </row>
    <row r="491" spans="1:9" ht="15">
      <c r="A491" s="10" t="s">
        <v>61</v>
      </c>
      <c r="B491" s="390"/>
      <c r="C491" s="391"/>
      <c r="D491" s="391"/>
      <c r="E491" s="392"/>
      <c r="F491" s="45">
        <v>0</v>
      </c>
      <c r="G491" s="390"/>
      <c r="H491" s="392"/>
      <c r="I491" s="44">
        <f t="shared" si="104"/>
        <v>0</v>
      </c>
    </row>
    <row r="492" spans="1:9">
      <c r="A492" s="11" t="s">
        <v>23</v>
      </c>
      <c r="B492" s="390"/>
      <c r="C492" s="391"/>
      <c r="D492" s="391"/>
      <c r="E492" s="392"/>
      <c r="F492" s="55">
        <v>0</v>
      </c>
      <c r="G492" s="390"/>
      <c r="H492" s="392"/>
      <c r="I492" s="57">
        <f t="shared" si="104"/>
        <v>0</v>
      </c>
    </row>
    <row r="493" spans="1:9">
      <c r="A493" s="12" t="s">
        <v>19</v>
      </c>
      <c r="B493" s="390"/>
      <c r="C493" s="391"/>
      <c r="D493" s="391"/>
      <c r="E493" s="392"/>
      <c r="F493" s="61">
        <v>0</v>
      </c>
      <c r="G493" s="390"/>
      <c r="H493" s="392"/>
      <c r="I493" s="63">
        <f t="shared" si="104"/>
        <v>0</v>
      </c>
    </row>
    <row r="494" spans="1:9">
      <c r="A494" s="11" t="s">
        <v>20</v>
      </c>
      <c r="B494" s="390"/>
      <c r="C494" s="391"/>
      <c r="D494" s="391"/>
      <c r="E494" s="392"/>
      <c r="F494" s="55">
        <v>0</v>
      </c>
      <c r="G494" s="390"/>
      <c r="H494" s="392"/>
      <c r="I494" s="57">
        <f t="shared" si="104"/>
        <v>0</v>
      </c>
    </row>
    <row r="495" spans="1:9" ht="15" thickBot="1">
      <c r="A495" s="13" t="s">
        <v>11</v>
      </c>
      <c r="B495" s="393"/>
      <c r="C495" s="394"/>
      <c r="D495" s="394"/>
      <c r="E495" s="395"/>
      <c r="F495" s="66">
        <v>0</v>
      </c>
      <c r="G495" s="393"/>
      <c r="H495" s="395"/>
      <c r="I495" s="68">
        <f t="shared" si="104"/>
        <v>0</v>
      </c>
    </row>
    <row r="496" spans="1:9" ht="15">
      <c r="A496" s="14" t="s">
        <v>26</v>
      </c>
      <c r="B496" s="71">
        <f>SUM(B475:B491)</f>
        <v>0</v>
      </c>
      <c r="C496" s="71">
        <f t="shared" ref="C496:H496" si="105">SUM(C475:C491)</f>
        <v>0</v>
      </c>
      <c r="D496" s="71">
        <f t="shared" si="105"/>
        <v>0</v>
      </c>
      <c r="E496" s="71">
        <f t="shared" si="105"/>
        <v>0</v>
      </c>
      <c r="F496" s="71">
        <f t="shared" si="105"/>
        <v>12995.235889669619</v>
      </c>
      <c r="G496" s="71">
        <f t="shared" si="105"/>
        <v>0</v>
      </c>
      <c r="H496" s="72">
        <f t="shared" si="105"/>
        <v>0</v>
      </c>
      <c r="I496" s="44">
        <f>SUM(I475:I491)</f>
        <v>12995.235889669619</v>
      </c>
    </row>
    <row r="497" spans="1:9" s="2" customFormat="1" ht="15" thickBot="1">
      <c r="A497" s="15" t="s">
        <v>100</v>
      </c>
      <c r="B497" s="100">
        <f>B496/$I$496</f>
        <v>0</v>
      </c>
      <c r="C497" s="100">
        <f t="shared" ref="C497:I497" si="106">C496/$I$496</f>
        <v>0</v>
      </c>
      <c r="D497" s="100">
        <f t="shared" si="106"/>
        <v>0</v>
      </c>
      <c r="E497" s="100">
        <f t="shared" si="106"/>
        <v>0</v>
      </c>
      <c r="F497" s="100">
        <f t="shared" si="106"/>
        <v>1</v>
      </c>
      <c r="G497" s="100">
        <f t="shared" si="106"/>
        <v>0</v>
      </c>
      <c r="H497" s="100">
        <f t="shared" si="106"/>
        <v>0</v>
      </c>
      <c r="I497" s="100">
        <f t="shared" si="106"/>
        <v>1</v>
      </c>
    </row>
    <row r="498" spans="1:9" ht="15" thickBot="1">
      <c r="A498" s="16"/>
      <c r="B498" s="16"/>
      <c r="C498" s="16"/>
      <c r="D498" s="16"/>
      <c r="E498" s="16"/>
      <c r="F498" s="16"/>
      <c r="G498" s="16"/>
      <c r="H498" s="16"/>
      <c r="I498" s="16"/>
    </row>
    <row r="499" spans="1:9" ht="28.5">
      <c r="A499" s="433" t="s">
        <v>43</v>
      </c>
      <c r="B499" s="37" t="s">
        <v>0</v>
      </c>
      <c r="C499" s="37" t="s">
        <v>1</v>
      </c>
      <c r="D499" s="37" t="s">
        <v>2</v>
      </c>
      <c r="E499" s="37" t="s">
        <v>3</v>
      </c>
      <c r="F499" s="37" t="s">
        <v>27</v>
      </c>
      <c r="G499" s="37" t="s">
        <v>4</v>
      </c>
      <c r="H499" s="37" t="s">
        <v>5</v>
      </c>
      <c r="I499" s="38" t="s">
        <v>6</v>
      </c>
    </row>
    <row r="500" spans="1:9" ht="14.25" customHeight="1">
      <c r="A500" s="434" t="s">
        <v>43</v>
      </c>
      <c r="B500" s="372" t="s">
        <v>107</v>
      </c>
      <c r="C500" s="373"/>
      <c r="D500" s="373"/>
      <c r="E500" s="373"/>
      <c r="F500" s="373"/>
      <c r="G500" s="373"/>
      <c r="H500" s="373"/>
      <c r="I500" s="374"/>
    </row>
    <row r="501" spans="1:9" ht="15">
      <c r="A501" s="7" t="s">
        <v>7</v>
      </c>
      <c r="B501" s="387"/>
      <c r="C501" s="388"/>
      <c r="D501" s="388"/>
      <c r="E501" s="389"/>
      <c r="F501" s="42">
        <v>0</v>
      </c>
      <c r="G501" s="387"/>
      <c r="H501" s="389"/>
      <c r="I501" s="44">
        <f>SUM(B501:H501)</f>
        <v>0</v>
      </c>
    </row>
    <row r="502" spans="1:9" ht="15">
      <c r="A502" s="8" t="s">
        <v>8</v>
      </c>
      <c r="B502" s="390"/>
      <c r="C502" s="391"/>
      <c r="D502" s="391"/>
      <c r="E502" s="392"/>
      <c r="F502" s="48">
        <v>0</v>
      </c>
      <c r="G502" s="390"/>
      <c r="H502" s="392"/>
      <c r="I502" s="50">
        <f t="shared" ref="I502:I521" si="107">SUM(B502:H502)</f>
        <v>0</v>
      </c>
    </row>
    <row r="503" spans="1:9" ht="15">
      <c r="A503" s="9" t="s">
        <v>10</v>
      </c>
      <c r="B503" s="390"/>
      <c r="C503" s="391"/>
      <c r="D503" s="391"/>
      <c r="E503" s="392"/>
      <c r="F503" s="45">
        <v>0</v>
      </c>
      <c r="G503" s="390"/>
      <c r="H503" s="392"/>
      <c r="I503" s="44">
        <f t="shared" si="107"/>
        <v>0</v>
      </c>
    </row>
    <row r="504" spans="1:9" ht="15">
      <c r="A504" s="8" t="s">
        <v>53</v>
      </c>
      <c r="B504" s="390"/>
      <c r="C504" s="391"/>
      <c r="D504" s="391"/>
      <c r="E504" s="392"/>
      <c r="F504" s="48">
        <v>0</v>
      </c>
      <c r="G504" s="390"/>
      <c r="H504" s="392"/>
      <c r="I504" s="50">
        <f t="shared" si="107"/>
        <v>0</v>
      </c>
    </row>
    <row r="505" spans="1:9" ht="15">
      <c r="A505" s="9" t="s">
        <v>16</v>
      </c>
      <c r="B505" s="390"/>
      <c r="C505" s="391"/>
      <c r="D505" s="391"/>
      <c r="E505" s="392"/>
      <c r="F505" s="45">
        <v>0</v>
      </c>
      <c r="G505" s="390"/>
      <c r="H505" s="392"/>
      <c r="I505" s="44">
        <f t="shared" si="107"/>
        <v>0</v>
      </c>
    </row>
    <row r="506" spans="1:9" ht="15">
      <c r="A506" s="8" t="s">
        <v>65</v>
      </c>
      <c r="B506" s="390"/>
      <c r="C506" s="391"/>
      <c r="D506" s="391"/>
      <c r="E506" s="392"/>
      <c r="F506" s="48">
        <v>0</v>
      </c>
      <c r="G506" s="390"/>
      <c r="H506" s="392"/>
      <c r="I506" s="50">
        <f t="shared" si="107"/>
        <v>0</v>
      </c>
    </row>
    <row r="507" spans="1:9" ht="15">
      <c r="A507" s="9" t="s">
        <v>55</v>
      </c>
      <c r="B507" s="390"/>
      <c r="C507" s="391"/>
      <c r="D507" s="391"/>
      <c r="E507" s="392"/>
      <c r="F507" s="45">
        <v>0</v>
      </c>
      <c r="G507" s="390"/>
      <c r="H507" s="392"/>
      <c r="I507" s="44">
        <f t="shared" si="107"/>
        <v>0</v>
      </c>
    </row>
    <row r="508" spans="1:9" ht="15">
      <c r="A508" s="8" t="s">
        <v>12</v>
      </c>
      <c r="B508" s="390"/>
      <c r="C508" s="391"/>
      <c r="D508" s="391"/>
      <c r="E508" s="392"/>
      <c r="F508" s="48">
        <v>0</v>
      </c>
      <c r="G508" s="390"/>
      <c r="H508" s="392"/>
      <c r="I508" s="50">
        <f t="shared" si="107"/>
        <v>0</v>
      </c>
    </row>
    <row r="509" spans="1:9" ht="15">
      <c r="A509" s="9" t="s">
        <v>56</v>
      </c>
      <c r="B509" s="390"/>
      <c r="C509" s="391"/>
      <c r="D509" s="391"/>
      <c r="E509" s="392"/>
      <c r="F509" s="45">
        <v>0</v>
      </c>
      <c r="G509" s="390"/>
      <c r="H509" s="392"/>
      <c r="I509" s="44">
        <f t="shared" si="107"/>
        <v>0</v>
      </c>
    </row>
    <row r="510" spans="1:9" ht="15">
      <c r="A510" s="8" t="s">
        <v>17</v>
      </c>
      <c r="B510" s="390"/>
      <c r="C510" s="391"/>
      <c r="D510" s="391"/>
      <c r="E510" s="392"/>
      <c r="F510" s="48">
        <v>0</v>
      </c>
      <c r="G510" s="390"/>
      <c r="H510" s="392"/>
      <c r="I510" s="50">
        <f t="shared" si="107"/>
        <v>0</v>
      </c>
    </row>
    <row r="511" spans="1:9" ht="15">
      <c r="A511" s="9" t="s">
        <v>141</v>
      </c>
      <c r="B511" s="390"/>
      <c r="C511" s="391"/>
      <c r="D511" s="391"/>
      <c r="E511" s="392"/>
      <c r="F511" s="45">
        <v>0</v>
      </c>
      <c r="G511" s="390"/>
      <c r="H511" s="392"/>
      <c r="I511" s="44">
        <f>SUM(B511:H511)</f>
        <v>0</v>
      </c>
    </row>
    <row r="512" spans="1:9" ht="15">
      <c r="A512" s="8" t="s">
        <v>25</v>
      </c>
      <c r="B512" s="390"/>
      <c r="C512" s="391"/>
      <c r="D512" s="391"/>
      <c r="E512" s="392"/>
      <c r="F512" s="48">
        <v>0</v>
      </c>
      <c r="G512" s="390"/>
      <c r="H512" s="392"/>
      <c r="I512" s="50">
        <f t="shared" si="107"/>
        <v>0</v>
      </c>
    </row>
    <row r="513" spans="1:9" ht="15">
      <c r="A513" s="9" t="s">
        <v>24</v>
      </c>
      <c r="B513" s="390"/>
      <c r="C513" s="391"/>
      <c r="D513" s="391"/>
      <c r="E513" s="392"/>
      <c r="F513" s="45">
        <v>0</v>
      </c>
      <c r="G513" s="390"/>
      <c r="H513" s="392"/>
      <c r="I513" s="44">
        <f t="shared" si="107"/>
        <v>0</v>
      </c>
    </row>
    <row r="514" spans="1:9" ht="15">
      <c r="A514" s="8" t="s">
        <v>57</v>
      </c>
      <c r="B514" s="390"/>
      <c r="C514" s="391"/>
      <c r="D514" s="391"/>
      <c r="E514" s="392"/>
      <c r="F514" s="48">
        <v>0</v>
      </c>
      <c r="G514" s="390"/>
      <c r="H514" s="392"/>
      <c r="I514" s="50">
        <f t="shared" si="107"/>
        <v>0</v>
      </c>
    </row>
    <row r="515" spans="1:9" ht="15">
      <c r="A515" s="9" t="s">
        <v>22</v>
      </c>
      <c r="B515" s="390"/>
      <c r="C515" s="391"/>
      <c r="D515" s="391"/>
      <c r="E515" s="392"/>
      <c r="F515" s="45">
        <v>0</v>
      </c>
      <c r="G515" s="390"/>
      <c r="H515" s="392"/>
      <c r="I515" s="44">
        <f t="shared" si="107"/>
        <v>0</v>
      </c>
    </row>
    <row r="516" spans="1:9" ht="15">
      <c r="A516" s="8" t="s">
        <v>21</v>
      </c>
      <c r="B516" s="390"/>
      <c r="C516" s="391"/>
      <c r="D516" s="391"/>
      <c r="E516" s="392"/>
      <c r="F516" s="48">
        <v>0</v>
      </c>
      <c r="G516" s="390"/>
      <c r="H516" s="392"/>
      <c r="I516" s="50">
        <f t="shared" si="107"/>
        <v>0</v>
      </c>
    </row>
    <row r="517" spans="1:9" ht="15">
      <c r="A517" s="10" t="s">
        <v>61</v>
      </c>
      <c r="B517" s="390"/>
      <c r="C517" s="391"/>
      <c r="D517" s="391"/>
      <c r="E517" s="392"/>
      <c r="F517" s="45">
        <v>0</v>
      </c>
      <c r="G517" s="390"/>
      <c r="H517" s="392"/>
      <c r="I517" s="44">
        <f t="shared" si="107"/>
        <v>0</v>
      </c>
    </row>
    <row r="518" spans="1:9">
      <c r="A518" s="11" t="s">
        <v>23</v>
      </c>
      <c r="B518" s="390"/>
      <c r="C518" s="391"/>
      <c r="D518" s="391"/>
      <c r="E518" s="392"/>
      <c r="F518" s="55">
        <v>0</v>
      </c>
      <c r="G518" s="390"/>
      <c r="H518" s="392"/>
      <c r="I518" s="57">
        <f t="shared" si="107"/>
        <v>0</v>
      </c>
    </row>
    <row r="519" spans="1:9">
      <c r="A519" s="12" t="s">
        <v>19</v>
      </c>
      <c r="B519" s="390"/>
      <c r="C519" s="391"/>
      <c r="D519" s="391"/>
      <c r="E519" s="392"/>
      <c r="F519" s="61">
        <v>0</v>
      </c>
      <c r="G519" s="390"/>
      <c r="H519" s="392"/>
      <c r="I519" s="63">
        <f t="shared" si="107"/>
        <v>0</v>
      </c>
    </row>
    <row r="520" spans="1:9">
      <c r="A520" s="11" t="s">
        <v>20</v>
      </c>
      <c r="B520" s="390"/>
      <c r="C520" s="391"/>
      <c r="D520" s="391"/>
      <c r="E520" s="392"/>
      <c r="F520" s="55">
        <v>0</v>
      </c>
      <c r="G520" s="390"/>
      <c r="H520" s="392"/>
      <c r="I520" s="57">
        <f t="shared" si="107"/>
        <v>0</v>
      </c>
    </row>
    <row r="521" spans="1:9" ht="15" thickBot="1">
      <c r="A521" s="13" t="s">
        <v>11</v>
      </c>
      <c r="B521" s="393"/>
      <c r="C521" s="394"/>
      <c r="D521" s="394"/>
      <c r="E521" s="395"/>
      <c r="F521" s="66">
        <v>0</v>
      </c>
      <c r="G521" s="393"/>
      <c r="H521" s="395"/>
      <c r="I521" s="68">
        <f t="shared" si="107"/>
        <v>0</v>
      </c>
    </row>
    <row r="522" spans="1:9" ht="15">
      <c r="A522" s="14" t="s">
        <v>26</v>
      </c>
      <c r="B522" s="71">
        <f>SUM(B501:B517)</f>
        <v>0</v>
      </c>
      <c r="C522" s="71">
        <f t="shared" ref="C522:H522" si="108">SUM(C501:C517)</f>
        <v>0</v>
      </c>
      <c r="D522" s="71">
        <f t="shared" si="108"/>
        <v>0</v>
      </c>
      <c r="E522" s="71">
        <f t="shared" si="108"/>
        <v>0</v>
      </c>
      <c r="F522" s="71">
        <f t="shared" si="108"/>
        <v>0</v>
      </c>
      <c r="G522" s="71">
        <f t="shared" si="108"/>
        <v>0</v>
      </c>
      <c r="H522" s="72">
        <f t="shared" si="108"/>
        <v>0</v>
      </c>
      <c r="I522" s="44">
        <f>SUM(I501:I517)</f>
        <v>0</v>
      </c>
    </row>
    <row r="523" spans="1:9" s="2" customFormat="1" ht="15" thickBot="1">
      <c r="A523" s="15" t="s">
        <v>100</v>
      </c>
      <c r="B523" s="74"/>
      <c r="C523" s="100"/>
      <c r="D523" s="100"/>
      <c r="E523" s="100"/>
      <c r="F523" s="100"/>
      <c r="G523" s="100"/>
      <c r="H523" s="101"/>
      <c r="I523" s="102"/>
    </row>
    <row r="524" spans="1:9" ht="15" thickBot="1">
      <c r="A524" s="16"/>
      <c r="B524" s="16"/>
      <c r="C524" s="16"/>
      <c r="D524" s="16"/>
      <c r="E524" s="16"/>
      <c r="F524" s="16"/>
      <c r="G524" s="16"/>
      <c r="H524" s="16"/>
      <c r="I524" s="16"/>
    </row>
    <row r="525" spans="1:9" ht="28.5">
      <c r="A525" s="433" t="s">
        <v>44</v>
      </c>
      <c r="B525" s="37" t="s">
        <v>0</v>
      </c>
      <c r="C525" s="37" t="s">
        <v>1</v>
      </c>
      <c r="D525" s="37" t="s">
        <v>2</v>
      </c>
      <c r="E525" s="37" t="s">
        <v>3</v>
      </c>
      <c r="F525" s="37" t="s">
        <v>27</v>
      </c>
      <c r="G525" s="37" t="s">
        <v>4</v>
      </c>
      <c r="H525" s="37" t="s">
        <v>5</v>
      </c>
      <c r="I525" s="38" t="s">
        <v>6</v>
      </c>
    </row>
    <row r="526" spans="1:9" ht="14.25" customHeight="1">
      <c r="A526" s="434" t="s">
        <v>44</v>
      </c>
      <c r="B526" s="372" t="s">
        <v>107</v>
      </c>
      <c r="C526" s="373"/>
      <c r="D526" s="373"/>
      <c r="E526" s="373"/>
      <c r="F526" s="373"/>
      <c r="G526" s="373"/>
      <c r="H526" s="373"/>
      <c r="I526" s="374"/>
    </row>
    <row r="527" spans="1:9" ht="15">
      <c r="A527" s="7" t="s">
        <v>7</v>
      </c>
      <c r="B527" s="387"/>
      <c r="C527" s="388"/>
      <c r="D527" s="388"/>
      <c r="E527" s="389"/>
      <c r="F527" s="42">
        <v>0</v>
      </c>
      <c r="G527" s="387"/>
      <c r="H527" s="389"/>
      <c r="I527" s="44">
        <f>SUM(B527:H527)</f>
        <v>0</v>
      </c>
    </row>
    <row r="528" spans="1:9" ht="15">
      <c r="A528" s="8" t="s">
        <v>8</v>
      </c>
      <c r="B528" s="390"/>
      <c r="C528" s="391"/>
      <c r="D528" s="391"/>
      <c r="E528" s="392"/>
      <c r="F528" s="48">
        <v>0</v>
      </c>
      <c r="G528" s="390"/>
      <c r="H528" s="392"/>
      <c r="I528" s="50">
        <f t="shared" ref="I528:I547" si="109">SUM(B528:H528)</f>
        <v>0</v>
      </c>
    </row>
    <row r="529" spans="1:9" ht="15">
      <c r="A529" s="9" t="s">
        <v>10</v>
      </c>
      <c r="B529" s="390"/>
      <c r="C529" s="391"/>
      <c r="D529" s="391"/>
      <c r="E529" s="392"/>
      <c r="F529" s="45">
        <v>0</v>
      </c>
      <c r="G529" s="390"/>
      <c r="H529" s="392"/>
      <c r="I529" s="44">
        <f t="shared" si="109"/>
        <v>0</v>
      </c>
    </row>
    <row r="530" spans="1:9" ht="15">
      <c r="A530" s="8" t="s">
        <v>53</v>
      </c>
      <c r="B530" s="390"/>
      <c r="C530" s="391"/>
      <c r="D530" s="391"/>
      <c r="E530" s="392"/>
      <c r="F530" s="48">
        <v>0</v>
      </c>
      <c r="G530" s="390"/>
      <c r="H530" s="392"/>
      <c r="I530" s="50">
        <f t="shared" si="109"/>
        <v>0</v>
      </c>
    </row>
    <row r="531" spans="1:9" ht="15">
      <c r="A531" s="9" t="s">
        <v>16</v>
      </c>
      <c r="B531" s="390"/>
      <c r="C531" s="391"/>
      <c r="D531" s="391"/>
      <c r="E531" s="392"/>
      <c r="F531" s="45">
        <v>0</v>
      </c>
      <c r="G531" s="390"/>
      <c r="H531" s="392"/>
      <c r="I531" s="44">
        <f t="shared" si="109"/>
        <v>0</v>
      </c>
    </row>
    <row r="532" spans="1:9" ht="15">
      <c r="A532" s="8" t="s">
        <v>65</v>
      </c>
      <c r="B532" s="390"/>
      <c r="C532" s="391"/>
      <c r="D532" s="391"/>
      <c r="E532" s="392"/>
      <c r="F532" s="48">
        <v>0</v>
      </c>
      <c r="G532" s="390"/>
      <c r="H532" s="392"/>
      <c r="I532" s="50">
        <f t="shared" si="109"/>
        <v>0</v>
      </c>
    </row>
    <row r="533" spans="1:9" ht="15">
      <c r="A533" s="9" t="s">
        <v>55</v>
      </c>
      <c r="B533" s="390"/>
      <c r="C533" s="391"/>
      <c r="D533" s="391"/>
      <c r="E533" s="392"/>
      <c r="F533" s="45">
        <v>5.5178224174262729</v>
      </c>
      <c r="G533" s="390"/>
      <c r="H533" s="392"/>
      <c r="I533" s="44">
        <f t="shared" si="109"/>
        <v>5.5178224174262729</v>
      </c>
    </row>
    <row r="534" spans="1:9" ht="15">
      <c r="A534" s="8" t="s">
        <v>12</v>
      </c>
      <c r="B534" s="390"/>
      <c r="C534" s="391"/>
      <c r="D534" s="391"/>
      <c r="E534" s="392"/>
      <c r="F534" s="48">
        <v>0.53201142850767313</v>
      </c>
      <c r="G534" s="390"/>
      <c r="H534" s="392"/>
      <c r="I534" s="50">
        <f t="shared" si="109"/>
        <v>0.53201142850767313</v>
      </c>
    </row>
    <row r="535" spans="1:9" ht="15">
      <c r="A535" s="9" t="s">
        <v>56</v>
      </c>
      <c r="B535" s="390"/>
      <c r="C535" s="391"/>
      <c r="D535" s="391"/>
      <c r="E535" s="392"/>
      <c r="F535" s="45">
        <v>0</v>
      </c>
      <c r="G535" s="390"/>
      <c r="H535" s="392"/>
      <c r="I535" s="44">
        <f t="shared" si="109"/>
        <v>0</v>
      </c>
    </row>
    <row r="536" spans="1:9" ht="15">
      <c r="A536" s="8" t="s">
        <v>17</v>
      </c>
      <c r="B536" s="390"/>
      <c r="C536" s="391"/>
      <c r="D536" s="391"/>
      <c r="E536" s="392"/>
      <c r="F536" s="48">
        <v>0</v>
      </c>
      <c r="G536" s="390"/>
      <c r="H536" s="392"/>
      <c r="I536" s="50">
        <f t="shared" si="109"/>
        <v>0</v>
      </c>
    </row>
    <row r="537" spans="1:9" ht="15">
      <c r="A537" s="9" t="s">
        <v>141</v>
      </c>
      <c r="B537" s="390"/>
      <c r="C537" s="391"/>
      <c r="D537" s="391"/>
      <c r="E537" s="392"/>
      <c r="F537" s="45">
        <v>0</v>
      </c>
      <c r="G537" s="390"/>
      <c r="H537" s="392"/>
      <c r="I537" s="44">
        <f>SUM(B537:H537)</f>
        <v>0</v>
      </c>
    </row>
    <row r="538" spans="1:9" ht="15">
      <c r="A538" s="8" t="s">
        <v>25</v>
      </c>
      <c r="B538" s="390"/>
      <c r="C538" s="391"/>
      <c r="D538" s="391"/>
      <c r="E538" s="392"/>
      <c r="F538" s="48">
        <v>0</v>
      </c>
      <c r="G538" s="390"/>
      <c r="H538" s="392"/>
      <c r="I538" s="50">
        <f t="shared" si="109"/>
        <v>0</v>
      </c>
    </row>
    <row r="539" spans="1:9" ht="15">
      <c r="A539" s="9" t="s">
        <v>24</v>
      </c>
      <c r="B539" s="390"/>
      <c r="C539" s="391"/>
      <c r="D539" s="391"/>
      <c r="E539" s="392"/>
      <c r="F539" s="45">
        <v>0</v>
      </c>
      <c r="G539" s="390"/>
      <c r="H539" s="392"/>
      <c r="I539" s="44">
        <f t="shared" si="109"/>
        <v>0</v>
      </c>
    </row>
    <row r="540" spans="1:9" ht="15">
      <c r="A540" s="8" t="s">
        <v>57</v>
      </c>
      <c r="B540" s="390"/>
      <c r="C540" s="391"/>
      <c r="D540" s="391"/>
      <c r="E540" s="392"/>
      <c r="F540" s="48">
        <v>0</v>
      </c>
      <c r="G540" s="390"/>
      <c r="H540" s="392"/>
      <c r="I540" s="50">
        <f t="shared" si="109"/>
        <v>0</v>
      </c>
    </row>
    <row r="541" spans="1:9" ht="15">
      <c r="A541" s="9" t="s">
        <v>22</v>
      </c>
      <c r="B541" s="390"/>
      <c r="C541" s="391"/>
      <c r="D541" s="391"/>
      <c r="E541" s="392"/>
      <c r="F541" s="45">
        <v>0</v>
      </c>
      <c r="G541" s="390"/>
      <c r="H541" s="392"/>
      <c r="I541" s="44">
        <f t="shared" si="109"/>
        <v>0</v>
      </c>
    </row>
    <row r="542" spans="1:9" ht="15">
      <c r="A542" s="8" t="s">
        <v>21</v>
      </c>
      <c r="B542" s="390"/>
      <c r="C542" s="391"/>
      <c r="D542" s="391"/>
      <c r="E542" s="392"/>
      <c r="F542" s="48">
        <v>0</v>
      </c>
      <c r="G542" s="390"/>
      <c r="H542" s="392"/>
      <c r="I542" s="50">
        <f t="shared" si="109"/>
        <v>0</v>
      </c>
    </row>
    <row r="543" spans="1:9" ht="15">
      <c r="A543" s="10" t="s">
        <v>61</v>
      </c>
      <c r="B543" s="390"/>
      <c r="C543" s="391"/>
      <c r="D543" s="391"/>
      <c r="E543" s="392"/>
      <c r="F543" s="45">
        <v>0</v>
      </c>
      <c r="G543" s="390"/>
      <c r="H543" s="392"/>
      <c r="I543" s="44">
        <f t="shared" si="109"/>
        <v>0</v>
      </c>
    </row>
    <row r="544" spans="1:9">
      <c r="A544" s="11" t="s">
        <v>23</v>
      </c>
      <c r="B544" s="390"/>
      <c r="C544" s="391"/>
      <c r="D544" s="391"/>
      <c r="E544" s="392"/>
      <c r="F544" s="55">
        <v>0</v>
      </c>
      <c r="G544" s="390"/>
      <c r="H544" s="392"/>
      <c r="I544" s="57">
        <f t="shared" si="109"/>
        <v>0</v>
      </c>
    </row>
    <row r="545" spans="1:9">
      <c r="A545" s="12" t="s">
        <v>19</v>
      </c>
      <c r="B545" s="390"/>
      <c r="C545" s="391"/>
      <c r="D545" s="391"/>
      <c r="E545" s="392"/>
      <c r="F545" s="61">
        <v>0</v>
      </c>
      <c r="G545" s="390"/>
      <c r="H545" s="392"/>
      <c r="I545" s="63">
        <f t="shared" si="109"/>
        <v>0</v>
      </c>
    </row>
    <row r="546" spans="1:9">
      <c r="A546" s="11" t="s">
        <v>20</v>
      </c>
      <c r="B546" s="390"/>
      <c r="C546" s="391"/>
      <c r="D546" s="391"/>
      <c r="E546" s="392"/>
      <c r="F546" s="55">
        <v>0</v>
      </c>
      <c r="G546" s="390"/>
      <c r="H546" s="392"/>
      <c r="I546" s="57">
        <f t="shared" si="109"/>
        <v>0</v>
      </c>
    </row>
    <row r="547" spans="1:9" ht="15" thickBot="1">
      <c r="A547" s="13" t="s">
        <v>11</v>
      </c>
      <c r="B547" s="393"/>
      <c r="C547" s="394"/>
      <c r="D547" s="394"/>
      <c r="E547" s="395"/>
      <c r="F547" s="66">
        <v>0</v>
      </c>
      <c r="G547" s="393"/>
      <c r="H547" s="395"/>
      <c r="I547" s="68">
        <f t="shared" si="109"/>
        <v>0</v>
      </c>
    </row>
    <row r="548" spans="1:9" ht="15">
      <c r="A548" s="14" t="s">
        <v>26</v>
      </c>
      <c r="B548" s="71">
        <f>SUM(B527:B543)</f>
        <v>0</v>
      </c>
      <c r="C548" s="71">
        <f t="shared" ref="C548:H548" si="110">SUM(C527:C543)</f>
        <v>0</v>
      </c>
      <c r="D548" s="71">
        <f t="shared" si="110"/>
        <v>0</v>
      </c>
      <c r="E548" s="71">
        <f t="shared" si="110"/>
        <v>0</v>
      </c>
      <c r="F548" s="71">
        <f t="shared" si="110"/>
        <v>6.0498338459339465</v>
      </c>
      <c r="G548" s="71">
        <f t="shared" si="110"/>
        <v>0</v>
      </c>
      <c r="H548" s="72">
        <f t="shared" si="110"/>
        <v>0</v>
      </c>
      <c r="I548" s="44">
        <f>SUM(I527:I543)</f>
        <v>6.0498338459339465</v>
      </c>
    </row>
    <row r="549" spans="1:9" s="2" customFormat="1" ht="15" thickBot="1">
      <c r="A549" s="15" t="s">
        <v>100</v>
      </c>
      <c r="B549" s="100">
        <f>B548/$I$548</f>
        <v>0</v>
      </c>
      <c r="C549" s="100">
        <f t="shared" ref="C549:I549" si="111">C548/$I$548</f>
        <v>0</v>
      </c>
      <c r="D549" s="100">
        <f t="shared" si="111"/>
        <v>0</v>
      </c>
      <c r="E549" s="100">
        <f t="shared" si="111"/>
        <v>0</v>
      </c>
      <c r="F549" s="100">
        <f t="shared" si="111"/>
        <v>1</v>
      </c>
      <c r="G549" s="100">
        <f t="shared" si="111"/>
        <v>0</v>
      </c>
      <c r="H549" s="101">
        <f t="shared" si="111"/>
        <v>0</v>
      </c>
      <c r="I549" s="102">
        <f t="shared" si="111"/>
        <v>1</v>
      </c>
    </row>
    <row r="550" spans="1:9" ht="15" thickBot="1">
      <c r="A550" s="16"/>
      <c r="B550" s="16"/>
      <c r="C550" s="16"/>
      <c r="D550" s="16"/>
      <c r="E550" s="16"/>
      <c r="F550" s="16"/>
      <c r="G550" s="16"/>
      <c r="H550" s="16"/>
      <c r="I550" s="16"/>
    </row>
    <row r="551" spans="1:9" ht="28.5">
      <c r="A551" s="433" t="s">
        <v>45</v>
      </c>
      <c r="B551" s="37" t="s">
        <v>0</v>
      </c>
      <c r="C551" s="37" t="s">
        <v>1</v>
      </c>
      <c r="D551" s="37" t="s">
        <v>2</v>
      </c>
      <c r="E551" s="37" t="s">
        <v>3</v>
      </c>
      <c r="F551" s="37" t="s">
        <v>27</v>
      </c>
      <c r="G551" s="37" t="s">
        <v>4</v>
      </c>
      <c r="H551" s="37" t="s">
        <v>5</v>
      </c>
      <c r="I551" s="38" t="s">
        <v>6</v>
      </c>
    </row>
    <row r="552" spans="1:9" ht="14.25" customHeight="1">
      <c r="A552" s="434" t="s">
        <v>45</v>
      </c>
      <c r="B552" s="372" t="s">
        <v>107</v>
      </c>
      <c r="C552" s="373"/>
      <c r="D552" s="373"/>
      <c r="E552" s="373"/>
      <c r="F552" s="373"/>
      <c r="G552" s="373"/>
      <c r="H552" s="373"/>
      <c r="I552" s="374"/>
    </row>
    <row r="553" spans="1:9" ht="15">
      <c r="A553" s="7" t="s">
        <v>7</v>
      </c>
      <c r="B553" s="387"/>
      <c r="C553" s="388"/>
      <c r="D553" s="388"/>
      <c r="E553" s="389"/>
      <c r="F553" s="42">
        <v>0</v>
      </c>
      <c r="G553" s="387"/>
      <c r="H553" s="389"/>
      <c r="I553" s="44">
        <f>SUM(B553:H553)</f>
        <v>0</v>
      </c>
    </row>
    <row r="554" spans="1:9" ht="15">
      <c r="A554" s="8" t="s">
        <v>8</v>
      </c>
      <c r="B554" s="390"/>
      <c r="C554" s="391"/>
      <c r="D554" s="391"/>
      <c r="E554" s="392"/>
      <c r="F554" s="48">
        <v>0</v>
      </c>
      <c r="G554" s="390"/>
      <c r="H554" s="392"/>
      <c r="I554" s="50">
        <f t="shared" ref="I554:I573" si="112">SUM(B554:H554)</f>
        <v>0</v>
      </c>
    </row>
    <row r="555" spans="1:9" ht="15">
      <c r="A555" s="9" t="s">
        <v>10</v>
      </c>
      <c r="B555" s="390"/>
      <c r="C555" s="391"/>
      <c r="D555" s="391"/>
      <c r="E555" s="392"/>
      <c r="F555" s="45">
        <v>0</v>
      </c>
      <c r="G555" s="390"/>
      <c r="H555" s="392"/>
      <c r="I555" s="44">
        <f t="shared" si="112"/>
        <v>0</v>
      </c>
    </row>
    <row r="556" spans="1:9" ht="15">
      <c r="A556" s="8" t="s">
        <v>53</v>
      </c>
      <c r="B556" s="390"/>
      <c r="C556" s="391"/>
      <c r="D556" s="391"/>
      <c r="E556" s="392"/>
      <c r="F556" s="48">
        <v>0</v>
      </c>
      <c r="G556" s="390"/>
      <c r="H556" s="392"/>
      <c r="I556" s="50">
        <f t="shared" si="112"/>
        <v>0</v>
      </c>
    </row>
    <row r="557" spans="1:9" ht="15">
      <c r="A557" s="9" t="s">
        <v>16</v>
      </c>
      <c r="B557" s="390"/>
      <c r="C557" s="391"/>
      <c r="D557" s="391"/>
      <c r="E557" s="392"/>
      <c r="F557" s="45">
        <v>0</v>
      </c>
      <c r="G557" s="390"/>
      <c r="H557" s="392"/>
      <c r="I557" s="44">
        <f t="shared" si="112"/>
        <v>0</v>
      </c>
    </row>
    <row r="558" spans="1:9" ht="15">
      <c r="A558" s="8" t="s">
        <v>65</v>
      </c>
      <c r="B558" s="390"/>
      <c r="C558" s="391"/>
      <c r="D558" s="391"/>
      <c r="E558" s="392"/>
      <c r="F558" s="48">
        <v>0</v>
      </c>
      <c r="G558" s="390"/>
      <c r="H558" s="392"/>
      <c r="I558" s="50">
        <f t="shared" si="112"/>
        <v>0</v>
      </c>
    </row>
    <row r="559" spans="1:9" ht="15">
      <c r="A559" s="9" t="s">
        <v>55</v>
      </c>
      <c r="B559" s="390"/>
      <c r="C559" s="391"/>
      <c r="D559" s="391"/>
      <c r="E559" s="392"/>
      <c r="F559" s="45">
        <v>0</v>
      </c>
      <c r="G559" s="390"/>
      <c r="H559" s="392"/>
      <c r="I559" s="44">
        <f t="shared" si="112"/>
        <v>0</v>
      </c>
    </row>
    <row r="560" spans="1:9" ht="15">
      <c r="A560" s="8" t="s">
        <v>12</v>
      </c>
      <c r="B560" s="390"/>
      <c r="C560" s="391"/>
      <c r="D560" s="391"/>
      <c r="E560" s="392"/>
      <c r="F560" s="48">
        <v>2.7981416607342067</v>
      </c>
      <c r="G560" s="390"/>
      <c r="H560" s="392"/>
      <c r="I560" s="50">
        <f t="shared" si="112"/>
        <v>2.7981416607342067</v>
      </c>
    </row>
    <row r="561" spans="1:9" ht="15">
      <c r="A561" s="9" t="s">
        <v>56</v>
      </c>
      <c r="B561" s="390"/>
      <c r="C561" s="391"/>
      <c r="D561" s="391"/>
      <c r="E561" s="392"/>
      <c r="F561" s="45">
        <v>89.143019487903373</v>
      </c>
      <c r="G561" s="390"/>
      <c r="H561" s="392"/>
      <c r="I561" s="44">
        <f t="shared" si="112"/>
        <v>89.143019487903373</v>
      </c>
    </row>
    <row r="562" spans="1:9" ht="15">
      <c r="A562" s="8" t="s">
        <v>17</v>
      </c>
      <c r="B562" s="390"/>
      <c r="C562" s="391"/>
      <c r="D562" s="391"/>
      <c r="E562" s="392"/>
      <c r="F562" s="48">
        <v>0</v>
      </c>
      <c r="G562" s="390"/>
      <c r="H562" s="392"/>
      <c r="I562" s="50">
        <f t="shared" si="112"/>
        <v>0</v>
      </c>
    </row>
    <row r="563" spans="1:9" ht="15">
      <c r="A563" s="9" t="s">
        <v>141</v>
      </c>
      <c r="B563" s="390"/>
      <c r="C563" s="391"/>
      <c r="D563" s="391"/>
      <c r="E563" s="392"/>
      <c r="F563" s="45">
        <v>0</v>
      </c>
      <c r="G563" s="390"/>
      <c r="H563" s="392"/>
      <c r="I563" s="44">
        <f>SUM(B563:H563)</f>
        <v>0</v>
      </c>
    </row>
    <row r="564" spans="1:9" ht="15">
      <c r="A564" s="8" t="s">
        <v>25</v>
      </c>
      <c r="B564" s="390"/>
      <c r="C564" s="391"/>
      <c r="D564" s="391"/>
      <c r="E564" s="392"/>
      <c r="F564" s="48">
        <v>0</v>
      </c>
      <c r="G564" s="390"/>
      <c r="H564" s="392"/>
      <c r="I564" s="50">
        <f t="shared" si="112"/>
        <v>0</v>
      </c>
    </row>
    <row r="565" spans="1:9" ht="15">
      <c r="A565" s="9" t="s">
        <v>24</v>
      </c>
      <c r="B565" s="390"/>
      <c r="C565" s="391"/>
      <c r="D565" s="391"/>
      <c r="E565" s="392"/>
      <c r="F565" s="45">
        <v>0</v>
      </c>
      <c r="G565" s="390"/>
      <c r="H565" s="392"/>
      <c r="I565" s="44">
        <f t="shared" si="112"/>
        <v>0</v>
      </c>
    </row>
    <row r="566" spans="1:9" ht="15">
      <c r="A566" s="8" t="s">
        <v>57</v>
      </c>
      <c r="B566" s="390"/>
      <c r="C566" s="391"/>
      <c r="D566" s="391"/>
      <c r="E566" s="392"/>
      <c r="F566" s="48">
        <v>0</v>
      </c>
      <c r="G566" s="390"/>
      <c r="H566" s="392"/>
      <c r="I566" s="50">
        <f t="shared" si="112"/>
        <v>0</v>
      </c>
    </row>
    <row r="567" spans="1:9" ht="15">
      <c r="A567" s="9" t="s">
        <v>22</v>
      </c>
      <c r="B567" s="390"/>
      <c r="C567" s="391"/>
      <c r="D567" s="391"/>
      <c r="E567" s="392"/>
      <c r="F567" s="45">
        <v>0</v>
      </c>
      <c r="G567" s="390"/>
      <c r="H567" s="392"/>
      <c r="I567" s="44">
        <f t="shared" si="112"/>
        <v>0</v>
      </c>
    </row>
    <row r="568" spans="1:9" ht="15">
      <c r="A568" s="8" t="s">
        <v>21</v>
      </c>
      <c r="B568" s="390"/>
      <c r="C568" s="391"/>
      <c r="D568" s="391"/>
      <c r="E568" s="392"/>
      <c r="F568" s="48">
        <v>0</v>
      </c>
      <c r="G568" s="390"/>
      <c r="H568" s="392"/>
      <c r="I568" s="50">
        <f t="shared" si="112"/>
        <v>0</v>
      </c>
    </row>
    <row r="569" spans="1:9" ht="15">
      <c r="A569" s="10" t="s">
        <v>61</v>
      </c>
      <c r="B569" s="390"/>
      <c r="C569" s="391"/>
      <c r="D569" s="391"/>
      <c r="E569" s="392"/>
      <c r="F569" s="45">
        <v>0</v>
      </c>
      <c r="G569" s="390"/>
      <c r="H569" s="392"/>
      <c r="I569" s="44">
        <f t="shared" si="112"/>
        <v>0</v>
      </c>
    </row>
    <row r="570" spans="1:9">
      <c r="A570" s="11" t="s">
        <v>23</v>
      </c>
      <c r="B570" s="390"/>
      <c r="C570" s="391"/>
      <c r="D570" s="391"/>
      <c r="E570" s="392"/>
      <c r="F570" s="55">
        <v>0</v>
      </c>
      <c r="G570" s="390"/>
      <c r="H570" s="392"/>
      <c r="I570" s="57">
        <f t="shared" si="112"/>
        <v>0</v>
      </c>
    </row>
    <row r="571" spans="1:9">
      <c r="A571" s="12" t="s">
        <v>19</v>
      </c>
      <c r="B571" s="390"/>
      <c r="C571" s="391"/>
      <c r="D571" s="391"/>
      <c r="E571" s="392"/>
      <c r="F571" s="61">
        <v>0</v>
      </c>
      <c r="G571" s="390"/>
      <c r="H571" s="392"/>
      <c r="I571" s="63">
        <f t="shared" si="112"/>
        <v>0</v>
      </c>
    </row>
    <row r="572" spans="1:9">
      <c r="A572" s="11" t="s">
        <v>20</v>
      </c>
      <c r="B572" s="390"/>
      <c r="C572" s="391"/>
      <c r="D572" s="391"/>
      <c r="E572" s="392"/>
      <c r="F572" s="55">
        <v>0</v>
      </c>
      <c r="G572" s="390"/>
      <c r="H572" s="392"/>
      <c r="I572" s="57">
        <f t="shared" si="112"/>
        <v>0</v>
      </c>
    </row>
    <row r="573" spans="1:9" ht="15" thickBot="1">
      <c r="A573" s="13" t="s">
        <v>11</v>
      </c>
      <c r="B573" s="393"/>
      <c r="C573" s="394"/>
      <c r="D573" s="394"/>
      <c r="E573" s="395"/>
      <c r="F573" s="66">
        <v>0</v>
      </c>
      <c r="G573" s="393"/>
      <c r="H573" s="395"/>
      <c r="I573" s="68">
        <f t="shared" si="112"/>
        <v>0</v>
      </c>
    </row>
    <row r="574" spans="1:9" ht="15">
      <c r="A574" s="14" t="s">
        <v>26</v>
      </c>
      <c r="B574" s="71">
        <f>SUM(B553:B569)</f>
        <v>0</v>
      </c>
      <c r="C574" s="71">
        <f t="shared" ref="C574:H574" si="113">SUM(C553:C569)</f>
        <v>0</v>
      </c>
      <c r="D574" s="71">
        <f t="shared" si="113"/>
        <v>0</v>
      </c>
      <c r="E574" s="71">
        <f t="shared" si="113"/>
        <v>0</v>
      </c>
      <c r="F574" s="71">
        <f t="shared" si="113"/>
        <v>91.941161148637576</v>
      </c>
      <c r="G574" s="71">
        <f t="shared" si="113"/>
        <v>0</v>
      </c>
      <c r="H574" s="72">
        <f t="shared" si="113"/>
        <v>0</v>
      </c>
      <c r="I574" s="44">
        <f>SUM(I553:I569)</f>
        <v>91.941161148637576</v>
      </c>
    </row>
    <row r="575" spans="1:9" s="2" customFormat="1" ht="15" thickBot="1">
      <c r="A575" s="15" t="s">
        <v>100</v>
      </c>
      <c r="B575" s="74">
        <f>B574/$I$574</f>
        <v>0</v>
      </c>
      <c r="C575" s="100">
        <f t="shared" ref="C575:I575" si="114">C574/$I$574</f>
        <v>0</v>
      </c>
      <c r="D575" s="100">
        <f t="shared" si="114"/>
        <v>0</v>
      </c>
      <c r="E575" s="100">
        <f t="shared" si="114"/>
        <v>0</v>
      </c>
      <c r="F575" s="100">
        <f t="shared" si="114"/>
        <v>1</v>
      </c>
      <c r="G575" s="100">
        <f t="shared" si="114"/>
        <v>0</v>
      </c>
      <c r="H575" s="101">
        <f t="shared" si="114"/>
        <v>0</v>
      </c>
      <c r="I575" s="102">
        <f t="shared" si="114"/>
        <v>1</v>
      </c>
    </row>
    <row r="576" spans="1:9" ht="15" thickBot="1">
      <c r="A576" s="16"/>
      <c r="B576" s="16"/>
      <c r="C576" s="16"/>
      <c r="D576" s="16"/>
      <c r="E576" s="16"/>
      <c r="F576" s="16"/>
      <c r="G576" s="16"/>
      <c r="H576" s="16"/>
      <c r="I576" s="16"/>
    </row>
    <row r="577" spans="1:9" ht="28.5">
      <c r="A577" s="439" t="s">
        <v>46</v>
      </c>
      <c r="B577" s="37" t="s">
        <v>0</v>
      </c>
      <c r="C577" s="37" t="s">
        <v>1</v>
      </c>
      <c r="D577" s="37" t="s">
        <v>2</v>
      </c>
      <c r="E577" s="37" t="s">
        <v>3</v>
      </c>
      <c r="F577" s="37" t="s">
        <v>27</v>
      </c>
      <c r="G577" s="37" t="s">
        <v>4</v>
      </c>
      <c r="H577" s="37" t="s">
        <v>5</v>
      </c>
      <c r="I577" s="38" t="s">
        <v>6</v>
      </c>
    </row>
    <row r="578" spans="1:9" ht="14.25" customHeight="1">
      <c r="A578" s="440" t="s">
        <v>46</v>
      </c>
      <c r="B578" s="372" t="s">
        <v>107</v>
      </c>
      <c r="C578" s="373"/>
      <c r="D578" s="373"/>
      <c r="E578" s="373"/>
      <c r="F578" s="373"/>
      <c r="G578" s="373"/>
      <c r="H578" s="373"/>
      <c r="I578" s="374"/>
    </row>
    <row r="579" spans="1:9" ht="15">
      <c r="A579" s="7" t="s">
        <v>7</v>
      </c>
      <c r="B579" s="42">
        <v>15.29196420915223</v>
      </c>
      <c r="C579" s="42">
        <v>0</v>
      </c>
      <c r="D579" s="42">
        <v>2.9156542652076411</v>
      </c>
      <c r="E579" s="42">
        <v>0</v>
      </c>
      <c r="F579" s="399"/>
      <c r="G579" s="42">
        <v>0</v>
      </c>
      <c r="H579" s="43">
        <v>0</v>
      </c>
      <c r="I579" s="44">
        <f>SUM(B579:H579)</f>
        <v>18.207618474359872</v>
      </c>
    </row>
    <row r="580" spans="1:9" ht="15">
      <c r="A580" s="8" t="s">
        <v>8</v>
      </c>
      <c r="B580" s="48">
        <v>13.200738927689553</v>
      </c>
      <c r="C580" s="48">
        <v>0</v>
      </c>
      <c r="D580" s="48">
        <v>3.2442059898349807</v>
      </c>
      <c r="E580" s="48">
        <v>0</v>
      </c>
      <c r="F580" s="400"/>
      <c r="G580" s="48">
        <v>0</v>
      </c>
      <c r="H580" s="49">
        <v>0</v>
      </c>
      <c r="I580" s="50">
        <f t="shared" ref="I580:I599" si="115">SUM(B580:H580)</f>
        <v>16.444944917524534</v>
      </c>
    </row>
    <row r="581" spans="1:9" ht="15">
      <c r="A581" s="9" t="s">
        <v>10</v>
      </c>
      <c r="B581" s="45">
        <v>6.1248685351511982</v>
      </c>
      <c r="C581" s="45">
        <v>0</v>
      </c>
      <c r="D581" s="45">
        <v>0</v>
      </c>
      <c r="E581" s="45">
        <v>0</v>
      </c>
      <c r="F581" s="400"/>
      <c r="G581" s="45">
        <v>0</v>
      </c>
      <c r="H581" s="54">
        <v>0</v>
      </c>
      <c r="I581" s="44">
        <f t="shared" si="115"/>
        <v>6.1248685351511982</v>
      </c>
    </row>
    <row r="582" spans="1:9" ht="15">
      <c r="A582" s="8" t="s">
        <v>53</v>
      </c>
      <c r="B582" s="48">
        <v>0</v>
      </c>
      <c r="C582" s="48">
        <v>0</v>
      </c>
      <c r="D582" s="48">
        <v>0</v>
      </c>
      <c r="E582" s="48">
        <v>0</v>
      </c>
      <c r="F582" s="400"/>
      <c r="G582" s="48">
        <v>0</v>
      </c>
      <c r="H582" s="49">
        <v>0</v>
      </c>
      <c r="I582" s="50">
        <f t="shared" si="115"/>
        <v>0</v>
      </c>
    </row>
    <row r="583" spans="1:9" ht="15">
      <c r="A583" s="9" t="s">
        <v>16</v>
      </c>
      <c r="B583" s="45">
        <v>137.68701901337766</v>
      </c>
      <c r="C583" s="45">
        <v>16.677312503986382</v>
      </c>
      <c r="D583" s="45">
        <v>3.5959941475425827</v>
      </c>
      <c r="E583" s="45">
        <v>8.0200880184811627</v>
      </c>
      <c r="F583" s="400"/>
      <c r="G583" s="45">
        <v>0</v>
      </c>
      <c r="H583" s="54">
        <v>0</v>
      </c>
      <c r="I583" s="44">
        <f t="shared" si="115"/>
        <v>165.98041368338778</v>
      </c>
    </row>
    <row r="584" spans="1:9" ht="15">
      <c r="A584" s="8" t="s">
        <v>65</v>
      </c>
      <c r="B584" s="48">
        <v>665.15086002622638</v>
      </c>
      <c r="C584" s="48">
        <v>10.094226295171584</v>
      </c>
      <c r="D584" s="48">
        <v>11.935388415776439</v>
      </c>
      <c r="E584" s="48">
        <v>0</v>
      </c>
      <c r="F584" s="400"/>
      <c r="G584" s="48">
        <v>0</v>
      </c>
      <c r="H584" s="49">
        <v>0</v>
      </c>
      <c r="I584" s="50">
        <f t="shared" si="115"/>
        <v>687.18047473717434</v>
      </c>
    </row>
    <row r="585" spans="1:9" ht="15">
      <c r="A585" s="9" t="s">
        <v>55</v>
      </c>
      <c r="B585" s="45">
        <v>0</v>
      </c>
      <c r="C585" s="45">
        <v>0</v>
      </c>
      <c r="D585" s="45">
        <v>0.1101069933980777</v>
      </c>
      <c r="E585" s="45">
        <v>51.36322280807854</v>
      </c>
      <c r="F585" s="400"/>
      <c r="G585" s="45">
        <v>0</v>
      </c>
      <c r="H585" s="54">
        <v>0</v>
      </c>
      <c r="I585" s="44">
        <f t="shared" si="115"/>
        <v>51.473329801476616</v>
      </c>
    </row>
    <row r="586" spans="1:9" ht="15">
      <c r="A586" s="8" t="s">
        <v>12</v>
      </c>
      <c r="B586" s="48">
        <v>0</v>
      </c>
      <c r="C586" s="48">
        <v>0</v>
      </c>
      <c r="D586" s="48">
        <v>1.8213506989656347E-2</v>
      </c>
      <c r="E586" s="48">
        <v>0.5325175752191792</v>
      </c>
      <c r="F586" s="400"/>
      <c r="G586" s="48">
        <v>0</v>
      </c>
      <c r="H586" s="49">
        <v>0</v>
      </c>
      <c r="I586" s="50">
        <f t="shared" si="115"/>
        <v>0.5507310822088356</v>
      </c>
    </row>
    <row r="587" spans="1:9" ht="15">
      <c r="A587" s="9" t="s">
        <v>56</v>
      </c>
      <c r="B587" s="45">
        <v>0</v>
      </c>
      <c r="C587" s="45">
        <v>0</v>
      </c>
      <c r="D587" s="45">
        <v>0</v>
      </c>
      <c r="E587" s="45">
        <v>7.0733053331672533</v>
      </c>
      <c r="F587" s="400"/>
      <c r="G587" s="45">
        <v>0</v>
      </c>
      <c r="H587" s="54">
        <v>0</v>
      </c>
      <c r="I587" s="44">
        <f t="shared" si="115"/>
        <v>7.0733053331672533</v>
      </c>
    </row>
    <row r="588" spans="1:9" ht="15">
      <c r="A588" s="8" t="s">
        <v>17</v>
      </c>
      <c r="B588" s="48">
        <v>315.09574923835407</v>
      </c>
      <c r="C588" s="48">
        <v>1.7072816293586848</v>
      </c>
      <c r="D588" s="48">
        <v>39.990821306464206</v>
      </c>
      <c r="E588" s="48">
        <v>5.4514416385931206</v>
      </c>
      <c r="F588" s="400"/>
      <c r="G588" s="48">
        <v>0</v>
      </c>
      <c r="H588" s="49">
        <v>0</v>
      </c>
      <c r="I588" s="50">
        <f t="shared" si="115"/>
        <v>362.24529381277011</v>
      </c>
    </row>
    <row r="589" spans="1:9" ht="15">
      <c r="A589" s="9" t="s">
        <v>141</v>
      </c>
      <c r="B589" s="45">
        <v>2504.4564530670323</v>
      </c>
      <c r="C589" s="45">
        <v>394.66923707989986</v>
      </c>
      <c r="D589" s="45">
        <v>76.972813829691191</v>
      </c>
      <c r="E589" s="45">
        <v>60.609888988587699</v>
      </c>
      <c r="F589" s="400"/>
      <c r="G589" s="45">
        <v>0</v>
      </c>
      <c r="H589" s="54">
        <v>0</v>
      </c>
      <c r="I589" s="44">
        <f>SUM(B589:H589)</f>
        <v>3036.7083929652113</v>
      </c>
    </row>
    <row r="590" spans="1:9" ht="15">
      <c r="A590" s="8" t="s">
        <v>25</v>
      </c>
      <c r="B590" s="48">
        <v>266.55196965098901</v>
      </c>
      <c r="C590" s="48">
        <v>0</v>
      </c>
      <c r="D590" s="48">
        <v>587.88825215818099</v>
      </c>
      <c r="E590" s="48">
        <v>129.54906210649253</v>
      </c>
      <c r="F590" s="400"/>
      <c r="G590" s="48">
        <v>402.77006948076371</v>
      </c>
      <c r="H590" s="49">
        <v>0.10485435983999362</v>
      </c>
      <c r="I590" s="50">
        <f t="shared" si="115"/>
        <v>1386.8642077562663</v>
      </c>
    </row>
    <row r="591" spans="1:9" ht="15">
      <c r="A591" s="9" t="s">
        <v>24</v>
      </c>
      <c r="B591" s="45">
        <v>73.340799127134588</v>
      </c>
      <c r="C591" s="45">
        <v>0.46496757849231024</v>
      </c>
      <c r="D591" s="45">
        <v>0</v>
      </c>
      <c r="E591" s="45">
        <v>0</v>
      </c>
      <c r="F591" s="400"/>
      <c r="G591" s="45">
        <v>0</v>
      </c>
      <c r="H591" s="54">
        <v>0</v>
      </c>
      <c r="I591" s="44">
        <f t="shared" si="115"/>
        <v>73.805766705626894</v>
      </c>
    </row>
    <row r="592" spans="1:9" ht="15">
      <c r="A592" s="8" t="s">
        <v>57</v>
      </c>
      <c r="B592" s="48">
        <v>21.376053681346001</v>
      </c>
      <c r="C592" s="48">
        <v>0</v>
      </c>
      <c r="D592" s="48">
        <v>3.800032865661422</v>
      </c>
      <c r="E592" s="48">
        <v>0</v>
      </c>
      <c r="F592" s="400"/>
      <c r="G592" s="48">
        <v>0</v>
      </c>
      <c r="H592" s="49">
        <v>0</v>
      </c>
      <c r="I592" s="50">
        <f t="shared" si="115"/>
        <v>25.176086547007422</v>
      </c>
    </row>
    <row r="593" spans="1:9" ht="15">
      <c r="A593" s="9" t="s">
        <v>22</v>
      </c>
      <c r="B593" s="45">
        <v>39.816835873411726</v>
      </c>
      <c r="C593" s="45">
        <v>0</v>
      </c>
      <c r="D593" s="45">
        <v>2.455871306917135</v>
      </c>
      <c r="E593" s="45">
        <v>0</v>
      </c>
      <c r="F593" s="400"/>
      <c r="G593" s="45">
        <v>0</v>
      </c>
      <c r="H593" s="54">
        <v>0</v>
      </c>
      <c r="I593" s="44">
        <f t="shared" si="115"/>
        <v>42.272707180328858</v>
      </c>
    </row>
    <row r="594" spans="1:9" ht="15">
      <c r="A594" s="8" t="s">
        <v>21</v>
      </c>
      <c r="B594" s="48">
        <v>23.747450934265139</v>
      </c>
      <c r="C594" s="48">
        <v>0</v>
      </c>
      <c r="D594" s="48">
        <v>0.43876401942989607</v>
      </c>
      <c r="E594" s="48">
        <v>0</v>
      </c>
      <c r="F594" s="400"/>
      <c r="G594" s="48">
        <v>0</v>
      </c>
      <c r="H594" s="49">
        <v>0</v>
      </c>
      <c r="I594" s="50">
        <f t="shared" si="115"/>
        <v>24.186214953695035</v>
      </c>
    </row>
    <row r="595" spans="1:9" ht="15">
      <c r="A595" s="10" t="s">
        <v>61</v>
      </c>
      <c r="B595" s="45">
        <v>195.69506270274982</v>
      </c>
      <c r="C595" s="45">
        <v>0</v>
      </c>
      <c r="D595" s="45">
        <v>0</v>
      </c>
      <c r="E595" s="45">
        <v>0</v>
      </c>
      <c r="F595" s="400"/>
      <c r="G595" s="45">
        <v>0</v>
      </c>
      <c r="H595" s="54">
        <v>0</v>
      </c>
      <c r="I595" s="44">
        <f t="shared" si="115"/>
        <v>195.69506270274982</v>
      </c>
    </row>
    <row r="596" spans="1:9">
      <c r="A596" s="11" t="s">
        <v>23</v>
      </c>
      <c r="B596" s="55">
        <v>195.69506270274982</v>
      </c>
      <c r="C596" s="55">
        <v>0</v>
      </c>
      <c r="D596" s="55">
        <v>0</v>
      </c>
      <c r="E596" s="55">
        <v>0</v>
      </c>
      <c r="F596" s="400"/>
      <c r="G596" s="55">
        <v>0</v>
      </c>
      <c r="H596" s="56">
        <v>0</v>
      </c>
      <c r="I596" s="57">
        <f t="shared" si="115"/>
        <v>195.69506270274982</v>
      </c>
    </row>
    <row r="597" spans="1:9">
      <c r="A597" s="12" t="s">
        <v>19</v>
      </c>
      <c r="B597" s="61">
        <v>0</v>
      </c>
      <c r="C597" s="61">
        <v>0</v>
      </c>
      <c r="D597" s="61">
        <v>0</v>
      </c>
      <c r="E597" s="61">
        <v>0</v>
      </c>
      <c r="F597" s="400"/>
      <c r="G597" s="61">
        <v>0</v>
      </c>
      <c r="H597" s="62">
        <v>0</v>
      </c>
      <c r="I597" s="63">
        <f t="shared" si="115"/>
        <v>0</v>
      </c>
    </row>
    <row r="598" spans="1:9">
      <c r="A598" s="11" t="s">
        <v>20</v>
      </c>
      <c r="B598" s="55">
        <v>0</v>
      </c>
      <c r="C598" s="55">
        <v>0</v>
      </c>
      <c r="D598" s="55">
        <v>0</v>
      </c>
      <c r="E598" s="55">
        <v>0</v>
      </c>
      <c r="F598" s="400"/>
      <c r="G598" s="55">
        <v>0</v>
      </c>
      <c r="H598" s="56">
        <v>0</v>
      </c>
      <c r="I598" s="57">
        <f t="shared" si="115"/>
        <v>0</v>
      </c>
    </row>
    <row r="599" spans="1:9" ht="15" thickBot="1">
      <c r="A599" s="13" t="s">
        <v>11</v>
      </c>
      <c r="B599" s="66">
        <v>0</v>
      </c>
      <c r="C599" s="66">
        <v>0</v>
      </c>
      <c r="D599" s="66">
        <v>0</v>
      </c>
      <c r="E599" s="66">
        <v>0</v>
      </c>
      <c r="F599" s="401"/>
      <c r="G599" s="66">
        <v>0</v>
      </c>
      <c r="H599" s="67">
        <v>0</v>
      </c>
      <c r="I599" s="68">
        <f t="shared" si="115"/>
        <v>0</v>
      </c>
    </row>
    <row r="600" spans="1:9" ht="15">
      <c r="A600" s="14" t="s">
        <v>26</v>
      </c>
      <c r="B600" s="71">
        <f>SUM(B579:B595)</f>
        <v>4277.5358249868805</v>
      </c>
      <c r="C600" s="71">
        <f t="shared" ref="C600:H600" si="116">SUM(C579:C595)</f>
        <v>423.61302508690881</v>
      </c>
      <c r="D600" s="71">
        <f t="shared" si="116"/>
        <v>733.36611880509429</v>
      </c>
      <c r="E600" s="71">
        <f t="shared" si="116"/>
        <v>262.5995264686195</v>
      </c>
      <c r="F600" s="71">
        <f t="shared" si="116"/>
        <v>0</v>
      </c>
      <c r="G600" s="71">
        <f t="shared" si="116"/>
        <v>402.77006948076371</v>
      </c>
      <c r="H600" s="72">
        <f t="shared" si="116"/>
        <v>0.10485435983999362</v>
      </c>
      <c r="I600" s="44">
        <f>SUM(I579:I595)</f>
        <v>6099.9894191881076</v>
      </c>
    </row>
    <row r="601" spans="1:9" s="2" customFormat="1" ht="15" thickBot="1">
      <c r="A601" s="17" t="s">
        <v>100</v>
      </c>
      <c r="B601" s="100">
        <f>B600/$I$600</f>
        <v>0.70123659748187062</v>
      </c>
      <c r="C601" s="100">
        <f t="shared" ref="C601:I601" si="117">C600/$I$600</f>
        <v>6.9444878667230633E-2</v>
      </c>
      <c r="D601" s="100">
        <f t="shared" si="117"/>
        <v>0.12022416243841672</v>
      </c>
      <c r="E601" s="100">
        <f t="shared" si="117"/>
        <v>4.3049177371125805E-2</v>
      </c>
      <c r="F601" s="100">
        <f t="shared" si="117"/>
        <v>0</v>
      </c>
      <c r="G601" s="100">
        <f t="shared" si="117"/>
        <v>6.6027994772222293E-2</v>
      </c>
      <c r="H601" s="101">
        <f t="shared" si="117"/>
        <v>1.7189269133838836E-5</v>
      </c>
      <c r="I601" s="102">
        <f t="shared" si="117"/>
        <v>1</v>
      </c>
    </row>
    <row r="602" spans="1:9" ht="15" thickBot="1">
      <c r="A602" s="16"/>
      <c r="B602" s="16"/>
      <c r="C602" s="16"/>
      <c r="D602" s="16"/>
      <c r="E602" s="16"/>
      <c r="F602" s="16"/>
      <c r="G602" s="16"/>
      <c r="H602" s="16"/>
      <c r="I602" s="16"/>
    </row>
    <row r="603" spans="1:9" ht="28.5">
      <c r="A603" s="439" t="s">
        <v>47</v>
      </c>
      <c r="B603" s="37" t="s">
        <v>0</v>
      </c>
      <c r="C603" s="37" t="s">
        <v>1</v>
      </c>
      <c r="D603" s="37" t="s">
        <v>2</v>
      </c>
      <c r="E603" s="37" t="s">
        <v>3</v>
      </c>
      <c r="F603" s="37" t="s">
        <v>27</v>
      </c>
      <c r="G603" s="37" t="s">
        <v>4</v>
      </c>
      <c r="H603" s="37" t="s">
        <v>5</v>
      </c>
      <c r="I603" s="38" t="s">
        <v>6</v>
      </c>
    </row>
    <row r="604" spans="1:9" ht="14.25" customHeight="1">
      <c r="A604" s="440" t="s">
        <v>47</v>
      </c>
      <c r="B604" s="372" t="s">
        <v>107</v>
      </c>
      <c r="C604" s="373"/>
      <c r="D604" s="373"/>
      <c r="E604" s="373"/>
      <c r="F604" s="373"/>
      <c r="G604" s="373"/>
      <c r="H604" s="373"/>
      <c r="I604" s="374"/>
    </row>
    <row r="605" spans="1:9" ht="15">
      <c r="A605" s="7" t="s">
        <v>7</v>
      </c>
      <c r="B605" s="42">
        <v>43.907684459488152</v>
      </c>
      <c r="C605" s="42">
        <v>0</v>
      </c>
      <c r="D605" s="42">
        <v>3.0022348348367971</v>
      </c>
      <c r="E605" s="42">
        <v>0</v>
      </c>
      <c r="F605" s="399"/>
      <c r="G605" s="42">
        <v>0</v>
      </c>
      <c r="H605" s="43">
        <v>0</v>
      </c>
      <c r="I605" s="44">
        <f>SUM(B605:H605)</f>
        <v>46.909919294324951</v>
      </c>
    </row>
    <row r="606" spans="1:9" ht="15">
      <c r="A606" s="8" t="s">
        <v>8</v>
      </c>
      <c r="B606" s="48">
        <v>31.521727412690446</v>
      </c>
      <c r="C606" s="48">
        <v>0</v>
      </c>
      <c r="D606" s="48">
        <v>2.1553317889019112</v>
      </c>
      <c r="E606" s="48">
        <v>0</v>
      </c>
      <c r="F606" s="400"/>
      <c r="G606" s="48">
        <v>0</v>
      </c>
      <c r="H606" s="49">
        <v>0</v>
      </c>
      <c r="I606" s="50">
        <f t="shared" ref="I606:I625" si="118">SUM(B606:H606)</f>
        <v>33.677059201592357</v>
      </c>
    </row>
    <row r="607" spans="1:9" ht="15">
      <c r="A607" s="9" t="s">
        <v>10</v>
      </c>
      <c r="B607" s="45">
        <v>2.6741036406208614</v>
      </c>
      <c r="C607" s="45">
        <v>0</v>
      </c>
      <c r="D607" s="45">
        <v>0.18284469337578538</v>
      </c>
      <c r="E607" s="45">
        <v>0</v>
      </c>
      <c r="F607" s="400"/>
      <c r="G607" s="45">
        <v>0</v>
      </c>
      <c r="H607" s="54">
        <v>0</v>
      </c>
      <c r="I607" s="44">
        <f t="shared" si="118"/>
        <v>2.8569483339966468</v>
      </c>
    </row>
    <row r="608" spans="1:9" ht="15">
      <c r="A608" s="8" t="s">
        <v>53</v>
      </c>
      <c r="B608" s="48">
        <v>0</v>
      </c>
      <c r="C608" s="48">
        <v>0</v>
      </c>
      <c r="D608" s="48">
        <v>0</v>
      </c>
      <c r="E608" s="48">
        <v>0</v>
      </c>
      <c r="F608" s="400"/>
      <c r="G608" s="48">
        <v>0</v>
      </c>
      <c r="H608" s="49">
        <v>0</v>
      </c>
      <c r="I608" s="50">
        <f t="shared" si="118"/>
        <v>0</v>
      </c>
    </row>
    <row r="609" spans="1:9" ht="15">
      <c r="A609" s="9" t="s">
        <v>16</v>
      </c>
      <c r="B609" s="45">
        <v>497.52080835809096</v>
      </c>
      <c r="C609" s="45">
        <v>0</v>
      </c>
      <c r="D609" s="45">
        <v>39.179092783323235</v>
      </c>
      <c r="E609" s="45">
        <v>0</v>
      </c>
      <c r="F609" s="400"/>
      <c r="G609" s="45">
        <v>0</v>
      </c>
      <c r="H609" s="54">
        <v>0</v>
      </c>
      <c r="I609" s="44">
        <f t="shared" si="118"/>
        <v>536.69990114141422</v>
      </c>
    </row>
    <row r="610" spans="1:9" ht="15">
      <c r="A610" s="8" t="s">
        <v>65</v>
      </c>
      <c r="B610" s="48">
        <v>3223.7290846018459</v>
      </c>
      <c r="C610" s="48">
        <v>0</v>
      </c>
      <c r="D610" s="48">
        <v>253.86431842064155</v>
      </c>
      <c r="E610" s="48">
        <v>0</v>
      </c>
      <c r="F610" s="400"/>
      <c r="G610" s="48">
        <v>0</v>
      </c>
      <c r="H610" s="49">
        <v>0</v>
      </c>
      <c r="I610" s="50">
        <f t="shared" si="118"/>
        <v>3477.5934030224876</v>
      </c>
    </row>
    <row r="611" spans="1:9" ht="15">
      <c r="A611" s="9" t="s">
        <v>55</v>
      </c>
      <c r="B611" s="45">
        <v>0</v>
      </c>
      <c r="C611" s="45">
        <v>0</v>
      </c>
      <c r="D611" s="45">
        <v>0</v>
      </c>
      <c r="E611" s="45">
        <v>0</v>
      </c>
      <c r="F611" s="400"/>
      <c r="G611" s="45">
        <v>0</v>
      </c>
      <c r="H611" s="54">
        <v>0</v>
      </c>
      <c r="I611" s="44">
        <f t="shared" si="118"/>
        <v>0</v>
      </c>
    </row>
    <row r="612" spans="1:9" ht="15">
      <c r="A612" s="8" t="s">
        <v>12</v>
      </c>
      <c r="B612" s="48">
        <v>0</v>
      </c>
      <c r="C612" s="48">
        <v>0</v>
      </c>
      <c r="D612" s="48">
        <v>0</v>
      </c>
      <c r="E612" s="48">
        <v>0</v>
      </c>
      <c r="F612" s="400"/>
      <c r="G612" s="48">
        <v>0</v>
      </c>
      <c r="H612" s="49">
        <v>0</v>
      </c>
      <c r="I612" s="50">
        <f t="shared" si="118"/>
        <v>0</v>
      </c>
    </row>
    <row r="613" spans="1:9" ht="15">
      <c r="A613" s="9" t="s">
        <v>56</v>
      </c>
      <c r="B613" s="45">
        <v>0</v>
      </c>
      <c r="C613" s="45">
        <v>0</v>
      </c>
      <c r="D613" s="45">
        <v>0</v>
      </c>
      <c r="E613" s="45">
        <v>0</v>
      </c>
      <c r="F613" s="400"/>
      <c r="G613" s="45">
        <v>0</v>
      </c>
      <c r="H613" s="54">
        <v>0</v>
      </c>
      <c r="I613" s="44">
        <f t="shared" si="118"/>
        <v>0</v>
      </c>
    </row>
    <row r="614" spans="1:9" ht="15">
      <c r="A614" s="8" t="s">
        <v>17</v>
      </c>
      <c r="B614" s="48">
        <v>24.441427105885495</v>
      </c>
      <c r="C614" s="48">
        <v>0</v>
      </c>
      <c r="D614" s="48">
        <v>1.9247294268928168</v>
      </c>
      <c r="E614" s="48">
        <v>0</v>
      </c>
      <c r="F614" s="400"/>
      <c r="G614" s="48">
        <v>0</v>
      </c>
      <c r="H614" s="49">
        <v>0</v>
      </c>
      <c r="I614" s="50">
        <f t="shared" si="118"/>
        <v>26.366156532778312</v>
      </c>
    </row>
    <row r="615" spans="1:9" ht="15">
      <c r="A615" s="9" t="s">
        <v>141</v>
      </c>
      <c r="B615" s="45">
        <v>884.57180146031908</v>
      </c>
      <c r="C615" s="45">
        <v>0</v>
      </c>
      <c r="D615" s="45">
        <v>279.33846361904813</v>
      </c>
      <c r="E615" s="45">
        <v>0</v>
      </c>
      <c r="F615" s="400"/>
      <c r="G615" s="45">
        <v>0</v>
      </c>
      <c r="H615" s="54">
        <v>0</v>
      </c>
      <c r="I615" s="44">
        <f>SUM(B615:H615)</f>
        <v>1163.9102650793673</v>
      </c>
    </row>
    <row r="616" spans="1:9" ht="15">
      <c r="A616" s="8" t="s">
        <v>25</v>
      </c>
      <c r="B616" s="48">
        <v>239.37286626558267</v>
      </c>
      <c r="C616" s="48">
        <v>0</v>
      </c>
      <c r="D616" s="48">
        <v>271.90898401041915</v>
      </c>
      <c r="E616" s="48">
        <v>1579.516207686728</v>
      </c>
      <c r="F616" s="400"/>
      <c r="G616" s="48">
        <v>413.68281629890498</v>
      </c>
      <c r="H616" s="49">
        <v>0</v>
      </c>
      <c r="I616" s="50">
        <f t="shared" si="118"/>
        <v>2504.4808742616347</v>
      </c>
    </row>
    <row r="617" spans="1:9" ht="15">
      <c r="A617" s="9" t="s">
        <v>24</v>
      </c>
      <c r="B617" s="45">
        <v>286.15076782887115</v>
      </c>
      <c r="C617" s="45">
        <v>0</v>
      </c>
      <c r="D617" s="45">
        <v>66.599192512439444</v>
      </c>
      <c r="E617" s="45">
        <v>0</v>
      </c>
      <c r="F617" s="400"/>
      <c r="G617" s="45">
        <v>0</v>
      </c>
      <c r="H617" s="54">
        <v>0</v>
      </c>
      <c r="I617" s="44">
        <f t="shared" si="118"/>
        <v>352.74996034131061</v>
      </c>
    </row>
    <row r="618" spans="1:9" ht="15">
      <c r="A618" s="8" t="s">
        <v>57</v>
      </c>
      <c r="B618" s="48">
        <v>1766.2255716643522</v>
      </c>
      <c r="C618" s="48">
        <v>0</v>
      </c>
      <c r="D618" s="48">
        <v>185.40489426310882</v>
      </c>
      <c r="E618" s="48">
        <v>0</v>
      </c>
      <c r="F618" s="400"/>
      <c r="G618" s="48">
        <v>0</v>
      </c>
      <c r="H618" s="49">
        <v>0</v>
      </c>
      <c r="I618" s="50">
        <f t="shared" si="118"/>
        <v>1951.630465927461</v>
      </c>
    </row>
    <row r="619" spans="1:9" ht="15">
      <c r="A619" s="9" t="s">
        <v>22</v>
      </c>
      <c r="B619" s="45">
        <v>158.32225572434407</v>
      </c>
      <c r="C619" s="45">
        <v>0</v>
      </c>
      <c r="D619" s="45">
        <v>16.619463308080316</v>
      </c>
      <c r="E619" s="45">
        <v>0</v>
      </c>
      <c r="F619" s="400"/>
      <c r="G619" s="45">
        <v>0</v>
      </c>
      <c r="H619" s="54">
        <v>0</v>
      </c>
      <c r="I619" s="44">
        <f t="shared" si="118"/>
        <v>174.9417190324244</v>
      </c>
    </row>
    <row r="620" spans="1:9" ht="15">
      <c r="A620" s="8" t="s">
        <v>21</v>
      </c>
      <c r="B620" s="48">
        <v>0</v>
      </c>
      <c r="C620" s="48">
        <v>0</v>
      </c>
      <c r="D620" s="48">
        <v>0</v>
      </c>
      <c r="E620" s="48">
        <v>0</v>
      </c>
      <c r="F620" s="400"/>
      <c r="G620" s="48">
        <v>0</v>
      </c>
      <c r="H620" s="49">
        <v>0</v>
      </c>
      <c r="I620" s="50">
        <f t="shared" si="118"/>
        <v>0</v>
      </c>
    </row>
    <row r="621" spans="1:9" ht="15">
      <c r="A621" s="10" t="s">
        <v>61</v>
      </c>
      <c r="B621" s="45">
        <v>50.239986116109165</v>
      </c>
      <c r="C621" s="45">
        <v>0</v>
      </c>
      <c r="D621" s="45">
        <v>234.47181089728343</v>
      </c>
      <c r="E621" s="45">
        <v>0</v>
      </c>
      <c r="F621" s="400"/>
      <c r="G621" s="45">
        <v>0</v>
      </c>
      <c r="H621" s="54">
        <v>0</v>
      </c>
      <c r="I621" s="44">
        <f t="shared" si="118"/>
        <v>284.71179701339258</v>
      </c>
    </row>
    <row r="622" spans="1:9">
      <c r="A622" s="11" t="s">
        <v>23</v>
      </c>
      <c r="B622" s="55">
        <v>50.239986116109165</v>
      </c>
      <c r="C622" s="55">
        <v>0</v>
      </c>
      <c r="D622" s="55">
        <v>234.47181089728343</v>
      </c>
      <c r="E622" s="55">
        <v>0</v>
      </c>
      <c r="F622" s="400"/>
      <c r="G622" s="55">
        <v>0</v>
      </c>
      <c r="H622" s="56">
        <v>0</v>
      </c>
      <c r="I622" s="57">
        <f t="shared" si="118"/>
        <v>284.71179701339258</v>
      </c>
    </row>
    <row r="623" spans="1:9">
      <c r="A623" s="12" t="s">
        <v>19</v>
      </c>
      <c r="B623" s="61">
        <v>0</v>
      </c>
      <c r="C623" s="61">
        <v>0</v>
      </c>
      <c r="D623" s="61">
        <v>0</v>
      </c>
      <c r="E623" s="61">
        <v>0</v>
      </c>
      <c r="F623" s="400"/>
      <c r="G623" s="61">
        <v>0</v>
      </c>
      <c r="H623" s="62">
        <v>0</v>
      </c>
      <c r="I623" s="63">
        <f t="shared" si="118"/>
        <v>0</v>
      </c>
    </row>
    <row r="624" spans="1:9">
      <c r="A624" s="11" t="s">
        <v>20</v>
      </c>
      <c r="B624" s="55">
        <v>0</v>
      </c>
      <c r="C624" s="55">
        <v>0</v>
      </c>
      <c r="D624" s="55">
        <v>0</v>
      </c>
      <c r="E624" s="55">
        <v>0</v>
      </c>
      <c r="F624" s="400"/>
      <c r="G624" s="55">
        <v>0</v>
      </c>
      <c r="H624" s="56">
        <v>0</v>
      </c>
      <c r="I624" s="57">
        <f t="shared" si="118"/>
        <v>0</v>
      </c>
    </row>
    <row r="625" spans="1:9" ht="15" thickBot="1">
      <c r="A625" s="13" t="s">
        <v>11</v>
      </c>
      <c r="B625" s="66">
        <v>0</v>
      </c>
      <c r="C625" s="66">
        <v>0</v>
      </c>
      <c r="D625" s="66">
        <v>0</v>
      </c>
      <c r="E625" s="66">
        <v>0</v>
      </c>
      <c r="F625" s="401"/>
      <c r="G625" s="66">
        <v>0</v>
      </c>
      <c r="H625" s="67">
        <v>0</v>
      </c>
      <c r="I625" s="68">
        <f t="shared" si="118"/>
        <v>0</v>
      </c>
    </row>
    <row r="626" spans="1:9" ht="15">
      <c r="A626" s="14" t="s">
        <v>26</v>
      </c>
      <c r="B626" s="71">
        <f>SUM(B605:B621)</f>
        <v>7208.6780846382007</v>
      </c>
      <c r="C626" s="71">
        <f t="shared" ref="C626:H626" si="119">SUM(C605:C621)</f>
        <v>0</v>
      </c>
      <c r="D626" s="71">
        <f t="shared" si="119"/>
        <v>1354.6513605583516</v>
      </c>
      <c r="E626" s="71">
        <f t="shared" si="119"/>
        <v>1579.516207686728</v>
      </c>
      <c r="F626" s="71">
        <f>SUM(F605:F621)</f>
        <v>0</v>
      </c>
      <c r="G626" s="71">
        <f t="shared" si="119"/>
        <v>413.68281629890498</v>
      </c>
      <c r="H626" s="72">
        <f t="shared" si="119"/>
        <v>0</v>
      </c>
      <c r="I626" s="44">
        <f>SUM(I605:I621)</f>
        <v>10556.528469182185</v>
      </c>
    </row>
    <row r="627" spans="1:9" s="2" customFormat="1" ht="15" thickBot="1">
      <c r="A627" s="17" t="s">
        <v>100</v>
      </c>
      <c r="B627" s="100">
        <f>B626/$I$626</f>
        <v>0.68286445735286849</v>
      </c>
      <c r="C627" s="100">
        <f t="shared" ref="C627:I627" si="120">C626/$I$626</f>
        <v>0</v>
      </c>
      <c r="D627" s="100">
        <f t="shared" si="120"/>
        <v>0.12832356437184853</v>
      </c>
      <c r="E627" s="100">
        <f t="shared" si="120"/>
        <v>0.14962458655777142</v>
      </c>
      <c r="F627" s="100">
        <f t="shared" si="120"/>
        <v>0</v>
      </c>
      <c r="G627" s="100">
        <f t="shared" si="120"/>
        <v>3.9187391717511559E-2</v>
      </c>
      <c r="H627" s="101">
        <f t="shared" si="120"/>
        <v>0</v>
      </c>
      <c r="I627" s="102">
        <f t="shared" si="120"/>
        <v>1</v>
      </c>
    </row>
    <row r="628" spans="1:9" ht="15" thickBot="1">
      <c r="A628" s="16"/>
      <c r="B628" s="16"/>
      <c r="C628" s="16"/>
      <c r="D628" s="16"/>
      <c r="E628" s="16"/>
      <c r="F628" s="16"/>
      <c r="G628" s="16"/>
      <c r="H628" s="16"/>
      <c r="I628" s="16"/>
    </row>
    <row r="629" spans="1:9" ht="28.5">
      <c r="A629" s="439" t="s">
        <v>48</v>
      </c>
      <c r="B629" s="37" t="s">
        <v>0</v>
      </c>
      <c r="C629" s="37" t="s">
        <v>1</v>
      </c>
      <c r="D629" s="37" t="s">
        <v>2</v>
      </c>
      <c r="E629" s="37" t="s">
        <v>3</v>
      </c>
      <c r="F629" s="37" t="s">
        <v>27</v>
      </c>
      <c r="G629" s="37" t="s">
        <v>4</v>
      </c>
      <c r="H629" s="37" t="s">
        <v>5</v>
      </c>
      <c r="I629" s="38" t="s">
        <v>6</v>
      </c>
    </row>
    <row r="630" spans="1:9" ht="14.25" customHeight="1">
      <c r="A630" s="440" t="s">
        <v>48</v>
      </c>
      <c r="B630" s="372" t="s">
        <v>107</v>
      </c>
      <c r="C630" s="373"/>
      <c r="D630" s="373"/>
      <c r="E630" s="373"/>
      <c r="F630" s="373"/>
      <c r="G630" s="373"/>
      <c r="H630" s="373"/>
      <c r="I630" s="374"/>
    </row>
    <row r="631" spans="1:9" ht="15">
      <c r="A631" s="7" t="s">
        <v>7</v>
      </c>
      <c r="B631" s="42">
        <v>0.22733287747899425</v>
      </c>
      <c r="C631" s="42">
        <v>0</v>
      </c>
      <c r="D631" s="42">
        <v>0</v>
      </c>
      <c r="E631" s="42">
        <v>0</v>
      </c>
      <c r="F631" s="42">
        <v>0</v>
      </c>
      <c r="G631" s="42">
        <v>0</v>
      </c>
      <c r="H631" s="43">
        <v>0</v>
      </c>
      <c r="I631" s="44">
        <f>SUM(B631:H631)</f>
        <v>0.22733287747899425</v>
      </c>
    </row>
    <row r="632" spans="1:9" ht="15">
      <c r="A632" s="8" t="s">
        <v>8</v>
      </c>
      <c r="B632" s="48">
        <v>0.9643988483631144</v>
      </c>
      <c r="C632" s="48">
        <v>0</v>
      </c>
      <c r="D632" s="48">
        <v>0</v>
      </c>
      <c r="E632" s="48">
        <v>0</v>
      </c>
      <c r="F632" s="48">
        <v>0</v>
      </c>
      <c r="G632" s="48">
        <v>0</v>
      </c>
      <c r="H632" s="49">
        <v>0</v>
      </c>
      <c r="I632" s="50">
        <f t="shared" ref="I632:I651" si="121">SUM(B632:H632)</f>
        <v>0.9643988483631144</v>
      </c>
    </row>
    <row r="633" spans="1:9" ht="15">
      <c r="A633" s="9" t="s">
        <v>10</v>
      </c>
      <c r="B633" s="45">
        <v>5.4227494543699364E-2</v>
      </c>
      <c r="C633" s="45">
        <v>0</v>
      </c>
      <c r="D633" s="45">
        <v>1.7371482007771843E-4</v>
      </c>
      <c r="E633" s="45">
        <v>0</v>
      </c>
      <c r="F633" s="45">
        <v>0</v>
      </c>
      <c r="G633" s="45">
        <v>0</v>
      </c>
      <c r="H633" s="54">
        <v>0</v>
      </c>
      <c r="I633" s="44">
        <f t="shared" si="121"/>
        <v>5.4401209363777084E-2</v>
      </c>
    </row>
    <row r="634" spans="1:9" ht="15">
      <c r="A634" s="8" t="s">
        <v>53</v>
      </c>
      <c r="B634" s="48">
        <v>0</v>
      </c>
      <c r="C634" s="48">
        <v>0</v>
      </c>
      <c r="D634" s="48">
        <v>0</v>
      </c>
      <c r="E634" s="48">
        <v>0</v>
      </c>
      <c r="F634" s="48">
        <v>0</v>
      </c>
      <c r="G634" s="48">
        <v>0</v>
      </c>
      <c r="H634" s="49">
        <v>0</v>
      </c>
      <c r="I634" s="50">
        <f t="shared" si="121"/>
        <v>0</v>
      </c>
    </row>
    <row r="635" spans="1:9" ht="15">
      <c r="A635" s="9" t="s">
        <v>16</v>
      </c>
      <c r="B635" s="45">
        <v>128.675001469851</v>
      </c>
      <c r="C635" s="45">
        <v>0.55614142141540945</v>
      </c>
      <c r="D635" s="45">
        <v>10.368596853300389</v>
      </c>
      <c r="E635" s="45">
        <v>0</v>
      </c>
      <c r="F635" s="45">
        <v>0</v>
      </c>
      <c r="G635" s="45">
        <v>0</v>
      </c>
      <c r="H635" s="54">
        <v>0</v>
      </c>
      <c r="I635" s="44">
        <f t="shared" si="121"/>
        <v>139.59973974456682</v>
      </c>
    </row>
    <row r="636" spans="1:9" ht="15">
      <c r="A636" s="8" t="s">
        <v>65</v>
      </c>
      <c r="B636" s="48">
        <v>3.1288749809058611</v>
      </c>
      <c r="C636" s="48">
        <v>7.0611844761063261E-2</v>
      </c>
      <c r="D636" s="48">
        <v>0</v>
      </c>
      <c r="E636" s="48">
        <v>0</v>
      </c>
      <c r="F636" s="48">
        <v>0</v>
      </c>
      <c r="G636" s="48">
        <v>0</v>
      </c>
      <c r="H636" s="49">
        <v>0</v>
      </c>
      <c r="I636" s="50">
        <f t="shared" si="121"/>
        <v>3.1994868256669244</v>
      </c>
    </row>
    <row r="637" spans="1:9" ht="15">
      <c r="A637" s="9" t="s">
        <v>55</v>
      </c>
      <c r="B637" s="45">
        <v>0</v>
      </c>
      <c r="C637" s="45">
        <v>9.7665748339623368E-2</v>
      </c>
      <c r="D637" s="45">
        <v>0</v>
      </c>
      <c r="E637" s="45">
        <v>4.7402716256270248</v>
      </c>
      <c r="F637" s="45">
        <v>187.20650279181874</v>
      </c>
      <c r="G637" s="45">
        <v>0</v>
      </c>
      <c r="H637" s="54">
        <v>0</v>
      </c>
      <c r="I637" s="44">
        <f t="shared" si="121"/>
        <v>192.04444016578537</v>
      </c>
    </row>
    <row r="638" spans="1:9" ht="15">
      <c r="A638" s="8" t="s">
        <v>12</v>
      </c>
      <c r="B638" s="48">
        <v>0</v>
      </c>
      <c r="C638" s="48">
        <v>0</v>
      </c>
      <c r="D638" s="48">
        <v>0</v>
      </c>
      <c r="E638" s="48">
        <v>7.8196288531461597</v>
      </c>
      <c r="F638" s="48">
        <v>0</v>
      </c>
      <c r="G638" s="48">
        <v>0</v>
      </c>
      <c r="H638" s="49">
        <v>0</v>
      </c>
      <c r="I638" s="50">
        <f t="shared" si="121"/>
        <v>7.8196288531461597</v>
      </c>
    </row>
    <row r="639" spans="1:9" ht="15">
      <c r="A639" s="9" t="s">
        <v>56</v>
      </c>
      <c r="B639" s="45">
        <v>0</v>
      </c>
      <c r="C639" s="45">
        <v>0</v>
      </c>
      <c r="D639" s="45">
        <v>0</v>
      </c>
      <c r="E639" s="45">
        <v>0</v>
      </c>
      <c r="F639" s="45">
        <v>0</v>
      </c>
      <c r="G639" s="45">
        <v>0</v>
      </c>
      <c r="H639" s="54">
        <v>0</v>
      </c>
      <c r="I639" s="44">
        <f t="shared" si="121"/>
        <v>0</v>
      </c>
    </row>
    <row r="640" spans="1:9" ht="15">
      <c r="A640" s="8" t="s">
        <v>17</v>
      </c>
      <c r="B640" s="48">
        <v>2.0866271460539751</v>
      </c>
      <c r="C640" s="48">
        <v>0</v>
      </c>
      <c r="D640" s="48">
        <v>1.0101845696083307E-2</v>
      </c>
      <c r="E640" s="48">
        <v>6.1466834156889562E-2</v>
      </c>
      <c r="F640" s="48">
        <v>0</v>
      </c>
      <c r="G640" s="48">
        <v>0</v>
      </c>
      <c r="H640" s="49">
        <v>0</v>
      </c>
      <c r="I640" s="50">
        <f t="shared" si="121"/>
        <v>2.1581958259069483</v>
      </c>
    </row>
    <row r="641" spans="1:9" ht="15">
      <c r="A641" s="9" t="s">
        <v>141</v>
      </c>
      <c r="B641" s="45">
        <v>10.48277453422312</v>
      </c>
      <c r="C641" s="45">
        <v>0</v>
      </c>
      <c r="D641" s="45">
        <v>2.7093395071056161</v>
      </c>
      <c r="E641" s="45">
        <v>0</v>
      </c>
      <c r="F641" s="45">
        <v>0</v>
      </c>
      <c r="G641" s="45">
        <v>0</v>
      </c>
      <c r="H641" s="54">
        <v>0</v>
      </c>
      <c r="I641" s="44">
        <f>SUM(B641:H641)</f>
        <v>13.192114041328736</v>
      </c>
    </row>
    <row r="642" spans="1:9" ht="15">
      <c r="A642" s="8" t="s">
        <v>25</v>
      </c>
      <c r="B642" s="48">
        <v>31.011223404366088</v>
      </c>
      <c r="C642" s="48">
        <v>4.0293610331793558E-2</v>
      </c>
      <c r="D642" s="48">
        <v>0.64144548600456452</v>
      </c>
      <c r="E642" s="48">
        <v>51.530942864565461</v>
      </c>
      <c r="F642" s="48">
        <v>0</v>
      </c>
      <c r="G642" s="48">
        <v>17.377277612523752</v>
      </c>
      <c r="H642" s="49">
        <v>0.24380305157297633</v>
      </c>
      <c r="I642" s="50">
        <f t="shared" si="121"/>
        <v>100.84498602936465</v>
      </c>
    </row>
    <row r="643" spans="1:9" ht="15">
      <c r="A643" s="9" t="s">
        <v>24</v>
      </c>
      <c r="B643" s="45">
        <v>4.9413186972468486</v>
      </c>
      <c r="C643" s="45">
        <v>0</v>
      </c>
      <c r="D643" s="45">
        <v>0</v>
      </c>
      <c r="E643" s="45">
        <v>0</v>
      </c>
      <c r="F643" s="45">
        <v>0</v>
      </c>
      <c r="G643" s="45">
        <v>0</v>
      </c>
      <c r="H643" s="54">
        <v>0</v>
      </c>
      <c r="I643" s="44">
        <f t="shared" si="121"/>
        <v>4.9413186972468486</v>
      </c>
    </row>
    <row r="644" spans="1:9" ht="15">
      <c r="A644" s="8" t="s">
        <v>57</v>
      </c>
      <c r="B644" s="48">
        <v>76.193585787551939</v>
      </c>
      <c r="C644" s="48">
        <v>3.4513108373315542</v>
      </c>
      <c r="D644" s="48">
        <v>43.385206583338373</v>
      </c>
      <c r="E644" s="48">
        <v>0</v>
      </c>
      <c r="F644" s="48">
        <v>0</v>
      </c>
      <c r="G644" s="48">
        <v>0</v>
      </c>
      <c r="H644" s="49">
        <v>0</v>
      </c>
      <c r="I644" s="50">
        <f t="shared" si="121"/>
        <v>123.03010320822186</v>
      </c>
    </row>
    <row r="645" spans="1:9" ht="15">
      <c r="A645" s="9" t="s">
        <v>22</v>
      </c>
      <c r="B645" s="45">
        <v>50.572045151152928</v>
      </c>
      <c r="C645" s="45">
        <v>0</v>
      </c>
      <c r="D645" s="45">
        <v>12.412928482586397</v>
      </c>
      <c r="E645" s="45">
        <v>0</v>
      </c>
      <c r="F645" s="45">
        <v>2.5406965053817241</v>
      </c>
      <c r="G645" s="45">
        <v>0</v>
      </c>
      <c r="H645" s="54">
        <v>0</v>
      </c>
      <c r="I645" s="44">
        <f t="shared" si="121"/>
        <v>65.525670139121047</v>
      </c>
    </row>
    <row r="646" spans="1:9" ht="15">
      <c r="A646" s="8" t="s">
        <v>21</v>
      </c>
      <c r="B646" s="48">
        <v>0</v>
      </c>
      <c r="C646" s="48">
        <v>0</v>
      </c>
      <c r="D646" s="48">
        <v>0</v>
      </c>
      <c r="E646" s="48">
        <v>0</v>
      </c>
      <c r="F646" s="48">
        <v>0</v>
      </c>
      <c r="G646" s="48">
        <v>0</v>
      </c>
      <c r="H646" s="49">
        <v>0</v>
      </c>
      <c r="I646" s="50">
        <f t="shared" si="121"/>
        <v>0</v>
      </c>
    </row>
    <row r="647" spans="1:9" ht="15">
      <c r="A647" s="10" t="s">
        <v>61</v>
      </c>
      <c r="B647" s="45">
        <v>3.8444030374235179</v>
      </c>
      <c r="C647" s="45">
        <v>0</v>
      </c>
      <c r="D647" s="45">
        <v>0</v>
      </c>
      <c r="E647" s="45">
        <v>0</v>
      </c>
      <c r="F647" s="45">
        <v>0</v>
      </c>
      <c r="G647" s="45">
        <v>0</v>
      </c>
      <c r="H647" s="54">
        <v>0</v>
      </c>
      <c r="I647" s="44">
        <f t="shared" si="121"/>
        <v>3.8444030374235179</v>
      </c>
    </row>
    <row r="648" spans="1:9">
      <c r="A648" s="11" t="s">
        <v>23</v>
      </c>
      <c r="B648" s="55">
        <v>3.8444030374235179</v>
      </c>
      <c r="C648" s="55">
        <v>0</v>
      </c>
      <c r="D648" s="55">
        <v>0</v>
      </c>
      <c r="E648" s="55">
        <v>0</v>
      </c>
      <c r="F648" s="55">
        <v>0</v>
      </c>
      <c r="G648" s="55">
        <v>0</v>
      </c>
      <c r="H648" s="56">
        <v>0</v>
      </c>
      <c r="I648" s="57">
        <f t="shared" si="121"/>
        <v>3.8444030374235179</v>
      </c>
    </row>
    <row r="649" spans="1:9">
      <c r="A649" s="12" t="s">
        <v>19</v>
      </c>
      <c r="B649" s="61">
        <v>0</v>
      </c>
      <c r="C649" s="61">
        <v>0</v>
      </c>
      <c r="D649" s="61">
        <v>0</v>
      </c>
      <c r="E649" s="61">
        <v>0</v>
      </c>
      <c r="F649" s="61">
        <v>0</v>
      </c>
      <c r="G649" s="61">
        <v>0</v>
      </c>
      <c r="H649" s="62">
        <v>0</v>
      </c>
      <c r="I649" s="63">
        <f t="shared" si="121"/>
        <v>0</v>
      </c>
    </row>
    <row r="650" spans="1:9">
      <c r="A650" s="11" t="s">
        <v>20</v>
      </c>
      <c r="B650" s="55">
        <v>0</v>
      </c>
      <c r="C650" s="55">
        <v>0</v>
      </c>
      <c r="D650" s="55">
        <v>0</v>
      </c>
      <c r="E650" s="55">
        <v>0</v>
      </c>
      <c r="F650" s="55">
        <v>0</v>
      </c>
      <c r="G650" s="55">
        <v>0</v>
      </c>
      <c r="H650" s="56">
        <v>0</v>
      </c>
      <c r="I650" s="57">
        <f t="shared" si="121"/>
        <v>0</v>
      </c>
    </row>
    <row r="651" spans="1:9" ht="15" thickBot="1">
      <c r="A651" s="13" t="s">
        <v>11</v>
      </c>
      <c r="B651" s="66">
        <v>0</v>
      </c>
      <c r="C651" s="66">
        <v>0</v>
      </c>
      <c r="D651" s="66">
        <v>0</v>
      </c>
      <c r="E651" s="66">
        <v>0</v>
      </c>
      <c r="F651" s="66">
        <v>0</v>
      </c>
      <c r="G651" s="66">
        <v>0</v>
      </c>
      <c r="H651" s="67">
        <v>0</v>
      </c>
      <c r="I651" s="68">
        <f t="shared" si="121"/>
        <v>0</v>
      </c>
    </row>
    <row r="652" spans="1:9" ht="15">
      <c r="A652" s="14" t="s">
        <v>26</v>
      </c>
      <c r="B652" s="71">
        <f>SUM(B631:B647)</f>
        <v>312.18181342916102</v>
      </c>
      <c r="C652" s="71">
        <f t="shared" ref="C652:H652" si="122">SUM(C631:C647)</f>
        <v>4.2160234621794439</v>
      </c>
      <c r="D652" s="71">
        <f t="shared" si="122"/>
        <v>69.527792472851502</v>
      </c>
      <c r="E652" s="71">
        <f t="shared" si="122"/>
        <v>64.152310177495536</v>
      </c>
      <c r="F652" s="71">
        <f t="shared" si="122"/>
        <v>189.74719929720047</v>
      </c>
      <c r="G652" s="71">
        <f t="shared" si="122"/>
        <v>17.377277612523752</v>
      </c>
      <c r="H652" s="72">
        <f t="shared" si="122"/>
        <v>0.24380305157297633</v>
      </c>
      <c r="I652" s="44">
        <f>SUM(I631:I647)</f>
        <v>657.44621950298483</v>
      </c>
    </row>
    <row r="653" spans="1:9" s="2" customFormat="1" ht="15" thickBot="1">
      <c r="A653" s="17" t="s">
        <v>100</v>
      </c>
      <c r="B653" s="100">
        <f>B652/$I$652</f>
        <v>0.47484007690418201</v>
      </c>
      <c r="C653" s="100">
        <f t="shared" ref="C653:I653" si="123">C652/$I$652</f>
        <v>6.4127275161254505E-3</v>
      </c>
      <c r="D653" s="100">
        <f t="shared" si="123"/>
        <v>0.10575434219610087</v>
      </c>
      <c r="E653" s="100">
        <f t="shared" si="123"/>
        <v>9.7578034939486455E-2</v>
      </c>
      <c r="F653" s="100">
        <f t="shared" si="123"/>
        <v>0.2886125034541156</v>
      </c>
      <c r="G653" s="100">
        <f t="shared" si="123"/>
        <v>2.6431481537243607E-2</v>
      </c>
      <c r="H653" s="101">
        <f t="shared" si="123"/>
        <v>3.7083345274581728E-4</v>
      </c>
      <c r="I653" s="102">
        <f t="shared" si="123"/>
        <v>1</v>
      </c>
    </row>
    <row r="654" spans="1:9">
      <c r="A654" s="16"/>
      <c r="B654" s="16"/>
      <c r="C654" s="16"/>
      <c r="D654" s="16"/>
      <c r="E654" s="16"/>
      <c r="F654" s="16"/>
      <c r="G654" s="16"/>
      <c r="H654" s="16"/>
      <c r="I654" s="16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B6:I6"/>
    <mergeCell ref="B32:I32"/>
    <mergeCell ref="B58:I58"/>
    <mergeCell ref="B84:I84"/>
    <mergeCell ref="A1:I3"/>
    <mergeCell ref="A5:A6"/>
    <mergeCell ref="A31:A32"/>
    <mergeCell ref="A57:A58"/>
    <mergeCell ref="A83:A84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00"/>
  </sheetPr>
  <dimension ref="A1:U654"/>
  <sheetViews>
    <sheetView zoomScale="60" zoomScaleNormal="60" workbookViewId="0">
      <pane ySplit="5" topLeftCell="A6" activePane="bottomLeft" state="frozen"/>
      <selection activeCell="A2" sqref="A2"/>
      <selection pane="bottomLeft" activeCell="A2" sqref="A2"/>
    </sheetView>
  </sheetViews>
  <sheetFormatPr baseColWidth="10" defaultColWidth="11" defaultRowHeight="14.25"/>
  <cols>
    <col min="1" max="1" width="42.625" customWidth="1"/>
    <col min="2" max="9" width="16.625" style="5" customWidth="1"/>
    <col min="10" max="10" width="14.125" bestFit="1" customWidth="1"/>
    <col min="11" max="16384" width="11" style="5"/>
  </cols>
  <sheetData>
    <row r="1" spans="1:21" ht="15" customHeight="1" thickTop="1">
      <c r="A1" s="402" t="s">
        <v>106</v>
      </c>
      <c r="B1" s="403"/>
      <c r="C1" s="403"/>
      <c r="D1" s="403"/>
      <c r="E1" s="403"/>
      <c r="F1" s="403"/>
      <c r="G1" s="403"/>
      <c r="H1" s="403"/>
      <c r="I1" s="404"/>
      <c r="U1" s="5" t="s">
        <v>93</v>
      </c>
    </row>
    <row r="2" spans="1:21" ht="14.25" customHeight="1">
      <c r="A2" s="405"/>
      <c r="B2" s="406"/>
      <c r="C2" s="406"/>
      <c r="D2" s="406"/>
      <c r="E2" s="406"/>
      <c r="F2" s="406"/>
      <c r="G2" s="406"/>
      <c r="H2" s="406"/>
      <c r="I2" s="407"/>
    </row>
    <row r="3" spans="1:21" ht="36" customHeight="1" thickBot="1">
      <c r="A3" s="408"/>
      <c r="B3" s="409"/>
      <c r="C3" s="409"/>
      <c r="D3" s="409"/>
      <c r="E3" s="409"/>
      <c r="F3" s="409"/>
      <c r="G3" s="409"/>
      <c r="H3" s="409"/>
      <c r="I3" s="410"/>
    </row>
    <row r="4" spans="1:21" ht="15" customHeight="1" thickTop="1" thickBot="1">
      <c r="A4" s="3"/>
      <c r="B4" s="3"/>
      <c r="C4" s="3"/>
      <c r="D4" s="3"/>
      <c r="E4" s="3"/>
      <c r="F4" s="3"/>
      <c r="G4" s="3"/>
      <c r="H4" s="3"/>
      <c r="I4" s="3"/>
    </row>
    <row r="5" spans="1:21" ht="28.5">
      <c r="A5" s="429" t="s">
        <v>101</v>
      </c>
      <c r="B5" s="37" t="s">
        <v>0</v>
      </c>
      <c r="C5" s="37" t="s">
        <v>1</v>
      </c>
      <c r="D5" s="37" t="s">
        <v>2</v>
      </c>
      <c r="E5" s="37" t="s">
        <v>3</v>
      </c>
      <c r="F5" s="37" t="s">
        <v>27</v>
      </c>
      <c r="G5" s="37" t="s">
        <v>4</v>
      </c>
      <c r="H5" s="37" t="s">
        <v>5</v>
      </c>
      <c r="I5" s="38" t="s">
        <v>6</v>
      </c>
      <c r="L5" s="124"/>
    </row>
    <row r="6" spans="1:21" ht="15" customHeight="1">
      <c r="A6" s="430" t="s">
        <v>99</v>
      </c>
      <c r="B6" s="372" t="s">
        <v>107</v>
      </c>
      <c r="C6" s="373"/>
      <c r="D6" s="373"/>
      <c r="E6" s="373"/>
      <c r="F6" s="373"/>
      <c r="G6" s="373"/>
      <c r="H6" s="373"/>
      <c r="I6" s="374"/>
    </row>
    <row r="7" spans="1:21" ht="15">
      <c r="A7" s="7" t="s">
        <v>7</v>
      </c>
      <c r="B7" s="42">
        <f>B33+B85</f>
        <v>63.269515814820288</v>
      </c>
      <c r="C7" s="42">
        <f t="shared" ref="C7:E7" si="0">C33+C85</f>
        <v>0</v>
      </c>
      <c r="D7" s="42">
        <f t="shared" si="0"/>
        <v>6.3655097220998851</v>
      </c>
      <c r="E7" s="42">
        <f t="shared" si="0"/>
        <v>0</v>
      </c>
      <c r="F7" s="42">
        <f>F59+F85</f>
        <v>1.8942672745018947E-2</v>
      </c>
      <c r="G7" s="42">
        <f t="shared" ref="G7:H22" si="1">G33+G85</f>
        <v>0</v>
      </c>
      <c r="H7" s="43">
        <f t="shared" si="1"/>
        <v>0</v>
      </c>
      <c r="I7" s="44">
        <f>SUM(B7:H7)</f>
        <v>69.65396820966518</v>
      </c>
      <c r="J7" s="41">
        <v>0</v>
      </c>
    </row>
    <row r="8" spans="1:21" ht="15">
      <c r="A8" s="8" t="s">
        <v>8</v>
      </c>
      <c r="B8" s="48">
        <f t="shared" ref="B8:E23" si="2">B34+B86</f>
        <v>56.386223288774552</v>
      </c>
      <c r="C8" s="48">
        <f t="shared" si="2"/>
        <v>0</v>
      </c>
      <c r="D8" s="48">
        <f t="shared" si="2"/>
        <v>7.6630164137047228</v>
      </c>
      <c r="E8" s="48">
        <f t="shared" si="2"/>
        <v>0</v>
      </c>
      <c r="F8" s="48">
        <f t="shared" ref="F8:F27" si="3">F60+F86</f>
        <v>0</v>
      </c>
      <c r="G8" s="48">
        <f t="shared" si="1"/>
        <v>0</v>
      </c>
      <c r="H8" s="49">
        <f t="shared" si="1"/>
        <v>0</v>
      </c>
      <c r="I8" s="50">
        <f t="shared" ref="I8:I27" si="4">SUM(B8:H8)</f>
        <v>64.049239702479269</v>
      </c>
      <c r="J8" s="41">
        <v>0</v>
      </c>
    </row>
    <row r="9" spans="1:21" ht="15">
      <c r="A9" s="9" t="s">
        <v>10</v>
      </c>
      <c r="B9" s="45">
        <f t="shared" si="2"/>
        <v>9.9390048899205592</v>
      </c>
      <c r="C9" s="45">
        <f t="shared" si="2"/>
        <v>0</v>
      </c>
      <c r="D9" s="45">
        <f t="shared" si="2"/>
        <v>0.18229871029497888</v>
      </c>
      <c r="E9" s="45">
        <f t="shared" si="2"/>
        <v>0</v>
      </c>
      <c r="F9" s="45">
        <f t="shared" si="3"/>
        <v>0</v>
      </c>
      <c r="G9" s="45">
        <f t="shared" si="1"/>
        <v>0</v>
      </c>
      <c r="H9" s="54">
        <f t="shared" si="1"/>
        <v>0</v>
      </c>
      <c r="I9" s="44">
        <f t="shared" si="4"/>
        <v>10.121303600215539</v>
      </c>
      <c r="J9" s="41">
        <v>0</v>
      </c>
    </row>
    <row r="10" spans="1:21" ht="15">
      <c r="A10" s="8" t="s">
        <v>53</v>
      </c>
      <c r="B10" s="48">
        <f t="shared" si="2"/>
        <v>0</v>
      </c>
      <c r="C10" s="48">
        <f t="shared" si="2"/>
        <v>0</v>
      </c>
      <c r="D10" s="48">
        <f t="shared" si="2"/>
        <v>0</v>
      </c>
      <c r="E10" s="48">
        <f t="shared" si="2"/>
        <v>0</v>
      </c>
      <c r="F10" s="48">
        <f t="shared" si="3"/>
        <v>0</v>
      </c>
      <c r="G10" s="48">
        <f t="shared" si="1"/>
        <v>0</v>
      </c>
      <c r="H10" s="49">
        <f t="shared" si="1"/>
        <v>0</v>
      </c>
      <c r="I10" s="50">
        <f t="shared" si="4"/>
        <v>0</v>
      </c>
      <c r="J10" s="41">
        <v>0</v>
      </c>
    </row>
    <row r="11" spans="1:21" ht="15">
      <c r="A11" s="9" t="s">
        <v>16</v>
      </c>
      <c r="B11" s="45">
        <f t="shared" si="2"/>
        <v>1139.7816799867242</v>
      </c>
      <c r="C11" s="45">
        <f t="shared" si="2"/>
        <v>116.84052794770926</v>
      </c>
      <c r="D11" s="45">
        <f t="shared" si="2"/>
        <v>105.96943566916622</v>
      </c>
      <c r="E11" s="45">
        <f t="shared" si="2"/>
        <v>17.151496978995166</v>
      </c>
      <c r="F11" s="45">
        <f t="shared" si="3"/>
        <v>0</v>
      </c>
      <c r="G11" s="45">
        <f t="shared" si="1"/>
        <v>0</v>
      </c>
      <c r="H11" s="54">
        <f t="shared" si="1"/>
        <v>0</v>
      </c>
      <c r="I11" s="44">
        <f t="shared" si="4"/>
        <v>1379.7431405825946</v>
      </c>
      <c r="J11" s="41">
        <v>0</v>
      </c>
    </row>
    <row r="12" spans="1:21" ht="15">
      <c r="A12" s="8" t="s">
        <v>65</v>
      </c>
      <c r="B12" s="48">
        <f t="shared" si="2"/>
        <v>4332.5603729644818</v>
      </c>
      <c r="C12" s="48">
        <f t="shared" si="2"/>
        <v>52.200599352090649</v>
      </c>
      <c r="D12" s="48">
        <f t="shared" si="2"/>
        <v>305.67260850408195</v>
      </c>
      <c r="E12" s="48">
        <f t="shared" si="2"/>
        <v>1.2478701180046179</v>
      </c>
      <c r="F12" s="48">
        <f t="shared" si="3"/>
        <v>0</v>
      </c>
      <c r="G12" s="48">
        <f t="shared" si="1"/>
        <v>0</v>
      </c>
      <c r="H12" s="49">
        <f t="shared" si="1"/>
        <v>0</v>
      </c>
      <c r="I12" s="50">
        <f t="shared" si="4"/>
        <v>4691.6814509386586</v>
      </c>
      <c r="J12" s="41">
        <v>0</v>
      </c>
    </row>
    <row r="13" spans="1:21" ht="15">
      <c r="A13" s="9" t="s">
        <v>55</v>
      </c>
      <c r="B13" s="45">
        <f t="shared" si="2"/>
        <v>3.3727676045900651E-3</v>
      </c>
      <c r="C13" s="45">
        <f t="shared" si="2"/>
        <v>0.30710709338505848</v>
      </c>
      <c r="D13" s="45">
        <f t="shared" si="2"/>
        <v>0.10221805806957029</v>
      </c>
      <c r="E13" s="45">
        <f t="shared" si="2"/>
        <v>562.6506823918719</v>
      </c>
      <c r="F13" s="45">
        <f t="shared" si="3"/>
        <v>8752.964015730251</v>
      </c>
      <c r="G13" s="45">
        <f t="shared" si="1"/>
        <v>0</v>
      </c>
      <c r="H13" s="54">
        <f t="shared" si="1"/>
        <v>0</v>
      </c>
      <c r="I13" s="44">
        <f t="shared" si="4"/>
        <v>9316.0273960411814</v>
      </c>
      <c r="J13" s="41">
        <v>0</v>
      </c>
    </row>
    <row r="14" spans="1:21" ht="15">
      <c r="A14" s="8" t="s">
        <v>12</v>
      </c>
      <c r="B14" s="48">
        <f t="shared" si="2"/>
        <v>9.3222163325017217E-8</v>
      </c>
      <c r="C14" s="48">
        <f t="shared" si="2"/>
        <v>8.9502771307909255E-8</v>
      </c>
      <c r="D14" s="48">
        <f t="shared" si="2"/>
        <v>1.6265233028748997E-2</v>
      </c>
      <c r="E14" s="48">
        <f t="shared" si="2"/>
        <v>13.164482456198961</v>
      </c>
      <c r="F14" s="48">
        <f t="shared" si="3"/>
        <v>4219.0675986226179</v>
      </c>
      <c r="G14" s="48">
        <f t="shared" si="1"/>
        <v>0</v>
      </c>
      <c r="H14" s="49">
        <f t="shared" si="1"/>
        <v>0</v>
      </c>
      <c r="I14" s="50">
        <f t="shared" si="4"/>
        <v>4232.2483464945708</v>
      </c>
      <c r="J14" s="41">
        <v>0</v>
      </c>
    </row>
    <row r="15" spans="1:21" ht="15">
      <c r="A15" s="9" t="s">
        <v>56</v>
      </c>
      <c r="B15" s="45">
        <f t="shared" si="2"/>
        <v>1.353424178808007E-3</v>
      </c>
      <c r="C15" s="45">
        <f t="shared" si="2"/>
        <v>1.353424178808007E-3</v>
      </c>
      <c r="D15" s="45">
        <f t="shared" si="2"/>
        <v>1.1504105519868061E-2</v>
      </c>
      <c r="E15" s="45">
        <f t="shared" si="2"/>
        <v>8.9679190976248933</v>
      </c>
      <c r="F15" s="45">
        <f t="shared" si="3"/>
        <v>89.143019487903345</v>
      </c>
      <c r="G15" s="45">
        <f t="shared" si="1"/>
        <v>0</v>
      </c>
      <c r="H15" s="54">
        <f t="shared" si="1"/>
        <v>0</v>
      </c>
      <c r="I15" s="44">
        <f t="shared" si="4"/>
        <v>98.125149539405726</v>
      </c>
      <c r="J15" s="41">
        <v>0</v>
      </c>
    </row>
    <row r="16" spans="1:21" ht="15">
      <c r="A16" s="8" t="s">
        <v>17</v>
      </c>
      <c r="B16" s="48">
        <f t="shared" si="2"/>
        <v>304.64797571308759</v>
      </c>
      <c r="C16" s="48">
        <f t="shared" si="2"/>
        <v>2.0754902389359278</v>
      </c>
      <c r="D16" s="48">
        <f t="shared" si="2"/>
        <v>41.867225630919989</v>
      </c>
      <c r="E16" s="48">
        <f t="shared" si="2"/>
        <v>5.4863875772769335</v>
      </c>
      <c r="F16" s="48">
        <f t="shared" si="3"/>
        <v>7.7165600222110129</v>
      </c>
      <c r="G16" s="48">
        <f t="shared" si="1"/>
        <v>0</v>
      </c>
      <c r="H16" s="49">
        <f t="shared" si="1"/>
        <v>0</v>
      </c>
      <c r="I16" s="50">
        <f t="shared" si="4"/>
        <v>361.79363918243143</v>
      </c>
      <c r="J16" s="41">
        <v>0</v>
      </c>
    </row>
    <row r="17" spans="1:10" ht="15">
      <c r="A17" s="9" t="s">
        <v>141</v>
      </c>
      <c r="B17" s="45">
        <f t="shared" si="2"/>
        <v>3924.6719161695455</v>
      </c>
      <c r="C17" s="45">
        <f t="shared" si="2"/>
        <v>2003.2856979244784</v>
      </c>
      <c r="D17" s="45">
        <f t="shared" si="2"/>
        <v>1051.5777240893092</v>
      </c>
      <c r="E17" s="45">
        <f t="shared" si="2"/>
        <v>92.428246572996116</v>
      </c>
      <c r="F17" s="45">
        <f t="shared" si="3"/>
        <v>0</v>
      </c>
      <c r="G17" s="45">
        <f t="shared" si="1"/>
        <v>0</v>
      </c>
      <c r="H17" s="54">
        <f t="shared" si="1"/>
        <v>0</v>
      </c>
      <c r="I17" s="44">
        <f t="shared" si="4"/>
        <v>7071.9635847563295</v>
      </c>
      <c r="J17" s="41">
        <v>0</v>
      </c>
    </row>
    <row r="18" spans="1:10" ht="15">
      <c r="A18" s="8" t="s">
        <v>25</v>
      </c>
      <c r="B18" s="48">
        <f t="shared" si="2"/>
        <v>825.02403123921215</v>
      </c>
      <c r="C18" s="48">
        <f t="shared" si="2"/>
        <v>11.101964738575155</v>
      </c>
      <c r="D18" s="48">
        <f t="shared" si="2"/>
        <v>1231.1337502939291</v>
      </c>
      <c r="E18" s="48">
        <f t="shared" si="2"/>
        <v>3480.9905147838736</v>
      </c>
      <c r="F18" s="48">
        <f t="shared" si="3"/>
        <v>547.82876613718508</v>
      </c>
      <c r="G18" s="48">
        <f t="shared" si="1"/>
        <v>1177.979323861415</v>
      </c>
      <c r="H18" s="49">
        <f t="shared" si="1"/>
        <v>12.029944206519286</v>
      </c>
      <c r="I18" s="50">
        <f t="shared" si="4"/>
        <v>7286.088295260708</v>
      </c>
      <c r="J18" s="41">
        <v>0</v>
      </c>
    </row>
    <row r="19" spans="1:10" ht="15">
      <c r="A19" s="9" t="s">
        <v>24</v>
      </c>
      <c r="B19" s="45">
        <f t="shared" si="2"/>
        <v>321.83616279174038</v>
      </c>
      <c r="C19" s="45">
        <f t="shared" si="2"/>
        <v>2.0091414317359741</v>
      </c>
      <c r="D19" s="45">
        <f t="shared" si="2"/>
        <v>54.022175466630308</v>
      </c>
      <c r="E19" s="45">
        <f t="shared" si="2"/>
        <v>4.8844283586537108E-8</v>
      </c>
      <c r="F19" s="45">
        <f t="shared" si="3"/>
        <v>0.250030866359225</v>
      </c>
      <c r="G19" s="45">
        <f t="shared" si="1"/>
        <v>0</v>
      </c>
      <c r="H19" s="54">
        <f t="shared" si="1"/>
        <v>0</v>
      </c>
      <c r="I19" s="44">
        <f t="shared" si="4"/>
        <v>378.1175106053102</v>
      </c>
      <c r="J19" s="41">
        <v>0</v>
      </c>
    </row>
    <row r="20" spans="1:10" ht="15">
      <c r="A20" s="8" t="s">
        <v>57</v>
      </c>
      <c r="B20" s="48">
        <f t="shared" si="2"/>
        <v>1963.5268960675355</v>
      </c>
      <c r="C20" s="48">
        <f t="shared" si="2"/>
        <v>14.696968988308456</v>
      </c>
      <c r="D20" s="48">
        <f t="shared" si="2"/>
        <v>265.6242020184045</v>
      </c>
      <c r="E20" s="48">
        <f t="shared" si="2"/>
        <v>3.6429320307449949E-8</v>
      </c>
      <c r="F20" s="48">
        <f t="shared" si="3"/>
        <v>-4.5474735088646412E-13</v>
      </c>
      <c r="G20" s="48">
        <f t="shared" si="1"/>
        <v>0</v>
      </c>
      <c r="H20" s="49">
        <f t="shared" si="1"/>
        <v>0</v>
      </c>
      <c r="I20" s="50">
        <f t="shared" si="4"/>
        <v>2243.8480671106772</v>
      </c>
      <c r="J20" s="41">
        <v>0</v>
      </c>
    </row>
    <row r="21" spans="1:10" ht="15">
      <c r="A21" s="9" t="s">
        <v>22</v>
      </c>
      <c r="B21" s="45">
        <f t="shared" si="2"/>
        <v>282.60418284329887</v>
      </c>
      <c r="C21" s="45">
        <f t="shared" si="2"/>
        <v>115.67359165769491</v>
      </c>
      <c r="D21" s="45">
        <f t="shared" si="2"/>
        <v>136.7656051615856</v>
      </c>
      <c r="E21" s="45">
        <f t="shared" si="2"/>
        <v>2.565192855303585</v>
      </c>
      <c r="F21" s="45">
        <f t="shared" si="3"/>
        <v>26.647109199478095</v>
      </c>
      <c r="G21" s="45">
        <f t="shared" si="1"/>
        <v>0</v>
      </c>
      <c r="H21" s="54">
        <f t="shared" si="1"/>
        <v>0</v>
      </c>
      <c r="I21" s="44">
        <f t="shared" si="4"/>
        <v>564.25568171736109</v>
      </c>
      <c r="J21" s="41">
        <v>0</v>
      </c>
    </row>
    <row r="22" spans="1:10" ht="15">
      <c r="A22" s="8" t="s">
        <v>21</v>
      </c>
      <c r="B22" s="48">
        <f t="shared" si="2"/>
        <v>29.944577236925895</v>
      </c>
      <c r="C22" s="48">
        <f t="shared" si="2"/>
        <v>5.4204088430408845E-2</v>
      </c>
      <c r="D22" s="48">
        <f t="shared" si="2"/>
        <v>0.58877766942811682</v>
      </c>
      <c r="E22" s="48">
        <f t="shared" si="2"/>
        <v>3.756503653426E-2</v>
      </c>
      <c r="F22" s="48">
        <f t="shared" si="3"/>
        <v>0</v>
      </c>
      <c r="G22" s="48">
        <f t="shared" si="1"/>
        <v>0</v>
      </c>
      <c r="H22" s="49">
        <f t="shared" si="1"/>
        <v>0</v>
      </c>
      <c r="I22" s="50">
        <f t="shared" si="4"/>
        <v>30.625124031318684</v>
      </c>
      <c r="J22" s="41">
        <v>0</v>
      </c>
    </row>
    <row r="23" spans="1:10" ht="15">
      <c r="A23" s="10" t="s">
        <v>61</v>
      </c>
      <c r="B23" s="45">
        <f t="shared" si="2"/>
        <v>237.99654444541721</v>
      </c>
      <c r="C23" s="45">
        <f t="shared" si="2"/>
        <v>0</v>
      </c>
      <c r="D23" s="45">
        <f t="shared" si="2"/>
        <v>223.14412006418863</v>
      </c>
      <c r="E23" s="45">
        <f t="shared" si="2"/>
        <v>0</v>
      </c>
      <c r="F23" s="45">
        <f t="shared" si="3"/>
        <v>0</v>
      </c>
      <c r="G23" s="45">
        <f t="shared" ref="G23:H27" si="5">G49+G101</f>
        <v>0</v>
      </c>
      <c r="H23" s="54">
        <f t="shared" si="5"/>
        <v>0</v>
      </c>
      <c r="I23" s="44">
        <f t="shared" si="4"/>
        <v>461.14066450960581</v>
      </c>
      <c r="J23" s="41">
        <v>0</v>
      </c>
    </row>
    <row r="24" spans="1:10">
      <c r="A24" s="11" t="s">
        <v>23</v>
      </c>
      <c r="B24" s="55">
        <f t="shared" ref="B24:E27" si="6">B50+B102</f>
        <v>237.99654444541721</v>
      </c>
      <c r="C24" s="55">
        <f t="shared" si="6"/>
        <v>0</v>
      </c>
      <c r="D24" s="55">
        <f t="shared" si="6"/>
        <v>223.14412006418863</v>
      </c>
      <c r="E24" s="55">
        <f t="shared" si="6"/>
        <v>0</v>
      </c>
      <c r="F24" s="55">
        <f t="shared" si="3"/>
        <v>0</v>
      </c>
      <c r="G24" s="55">
        <f t="shared" si="5"/>
        <v>0</v>
      </c>
      <c r="H24" s="56">
        <f t="shared" si="5"/>
        <v>0</v>
      </c>
      <c r="I24" s="57">
        <f t="shared" si="4"/>
        <v>461.14066450960581</v>
      </c>
      <c r="J24" s="41">
        <v>0</v>
      </c>
    </row>
    <row r="25" spans="1:10">
      <c r="A25" s="12" t="s">
        <v>19</v>
      </c>
      <c r="B25" s="61">
        <f t="shared" si="6"/>
        <v>0</v>
      </c>
      <c r="C25" s="61">
        <f t="shared" si="6"/>
        <v>0</v>
      </c>
      <c r="D25" s="61">
        <f t="shared" si="6"/>
        <v>0</v>
      </c>
      <c r="E25" s="61">
        <f t="shared" si="6"/>
        <v>0</v>
      </c>
      <c r="F25" s="61">
        <f t="shared" si="3"/>
        <v>0</v>
      </c>
      <c r="G25" s="61">
        <f t="shared" si="5"/>
        <v>0</v>
      </c>
      <c r="H25" s="62">
        <f t="shared" si="5"/>
        <v>0</v>
      </c>
      <c r="I25" s="63">
        <f t="shared" si="4"/>
        <v>0</v>
      </c>
      <c r="J25" s="41">
        <v>0</v>
      </c>
    </row>
    <row r="26" spans="1:10">
      <c r="A26" s="11" t="s">
        <v>20</v>
      </c>
      <c r="B26" s="55">
        <f t="shared" si="6"/>
        <v>0</v>
      </c>
      <c r="C26" s="55">
        <f t="shared" si="6"/>
        <v>0</v>
      </c>
      <c r="D26" s="55">
        <f t="shared" si="6"/>
        <v>0</v>
      </c>
      <c r="E26" s="55">
        <f t="shared" si="6"/>
        <v>0</v>
      </c>
      <c r="F26" s="55">
        <f t="shared" si="3"/>
        <v>0</v>
      </c>
      <c r="G26" s="55">
        <f t="shared" si="5"/>
        <v>0</v>
      </c>
      <c r="H26" s="56">
        <f t="shared" si="5"/>
        <v>0</v>
      </c>
      <c r="I26" s="57">
        <f t="shared" si="4"/>
        <v>0</v>
      </c>
      <c r="J26" s="41">
        <v>0</v>
      </c>
    </row>
    <row r="27" spans="1:10" ht="15" thickBot="1">
      <c r="A27" s="13" t="s">
        <v>11</v>
      </c>
      <c r="B27" s="66">
        <f t="shared" si="6"/>
        <v>0</v>
      </c>
      <c r="C27" s="66">
        <f t="shared" si="6"/>
        <v>0</v>
      </c>
      <c r="D27" s="66">
        <f t="shared" si="6"/>
        <v>0</v>
      </c>
      <c r="E27" s="66">
        <f t="shared" si="6"/>
        <v>0</v>
      </c>
      <c r="F27" s="66">
        <f t="shared" si="3"/>
        <v>0</v>
      </c>
      <c r="G27" s="66">
        <f t="shared" si="5"/>
        <v>0</v>
      </c>
      <c r="H27" s="67">
        <f t="shared" si="5"/>
        <v>0</v>
      </c>
      <c r="I27" s="68">
        <f t="shared" si="4"/>
        <v>0</v>
      </c>
      <c r="J27" s="41">
        <v>0</v>
      </c>
    </row>
    <row r="28" spans="1:10" ht="15">
      <c r="A28" s="14" t="s">
        <v>26</v>
      </c>
      <c r="B28" s="71">
        <f>SUM(B7:B23)</f>
        <v>13492.193809736489</v>
      </c>
      <c r="C28" s="71">
        <f t="shared" ref="C28:H28" si="7">SUM(C7:C23)</f>
        <v>2318.2466469750257</v>
      </c>
      <c r="D28" s="71">
        <f t="shared" si="7"/>
        <v>3430.7064368103611</v>
      </c>
      <c r="E28" s="71">
        <f t="shared" si="7"/>
        <v>4184.690357953953</v>
      </c>
      <c r="F28" s="71">
        <f t="shared" si="7"/>
        <v>13643.636042738748</v>
      </c>
      <c r="G28" s="71">
        <f t="shared" si="7"/>
        <v>1177.979323861415</v>
      </c>
      <c r="H28" s="72">
        <f t="shared" si="7"/>
        <v>12.029944206519286</v>
      </c>
      <c r="I28" s="44">
        <f>SUM(I7:I23)</f>
        <v>38259.482562282516</v>
      </c>
      <c r="J28" s="41">
        <v>0</v>
      </c>
    </row>
    <row r="29" spans="1:10" s="2" customFormat="1" ht="15" thickBot="1">
      <c r="A29" s="15" t="s">
        <v>100</v>
      </c>
      <c r="B29" s="74">
        <f>B28/$I$28</f>
        <v>0.35264966764180827</v>
      </c>
      <c r="C29" s="74">
        <f t="shared" ref="C29:I29" si="8">C28/$I$28</f>
        <v>6.0592733924228009E-2</v>
      </c>
      <c r="D29" s="74">
        <f t="shared" si="8"/>
        <v>8.9669441588121915E-2</v>
      </c>
      <c r="E29" s="74">
        <f t="shared" si="8"/>
        <v>0.10937655393383081</v>
      </c>
      <c r="F29" s="74">
        <f t="shared" si="8"/>
        <v>0.35660796040637266</v>
      </c>
      <c r="G29" s="74">
        <f t="shared" si="8"/>
        <v>3.0789212110848216E-2</v>
      </c>
      <c r="H29" s="74">
        <f t="shared" si="8"/>
        <v>3.1443039478999148E-4</v>
      </c>
      <c r="I29" s="75">
        <f t="shared" si="8"/>
        <v>1</v>
      </c>
      <c r="J29" s="274"/>
    </row>
    <row r="30" spans="1:10" ht="15" thickBot="1">
      <c r="J30" s="41"/>
    </row>
    <row r="31" spans="1:10" ht="28.5">
      <c r="A31" s="431" t="s">
        <v>50</v>
      </c>
      <c r="B31" s="37" t="s">
        <v>0</v>
      </c>
      <c r="C31" s="37" t="s">
        <v>1</v>
      </c>
      <c r="D31" s="37" t="s">
        <v>2</v>
      </c>
      <c r="E31" s="37" t="s">
        <v>3</v>
      </c>
      <c r="F31" s="37" t="s">
        <v>27</v>
      </c>
      <c r="G31" s="37" t="s">
        <v>4</v>
      </c>
      <c r="H31" s="37" t="s">
        <v>5</v>
      </c>
      <c r="I31" s="38" t="s">
        <v>6</v>
      </c>
      <c r="J31" s="41"/>
    </row>
    <row r="32" spans="1:10" ht="15" customHeight="1">
      <c r="A32" s="432" t="s">
        <v>50</v>
      </c>
      <c r="B32" s="372" t="s">
        <v>107</v>
      </c>
      <c r="C32" s="373"/>
      <c r="D32" s="373"/>
      <c r="E32" s="373"/>
      <c r="F32" s="373"/>
      <c r="G32" s="373"/>
      <c r="H32" s="373"/>
      <c r="I32" s="374"/>
      <c r="J32" s="41"/>
    </row>
    <row r="33" spans="1:10" ht="15">
      <c r="A33" s="7" t="s">
        <v>7</v>
      </c>
      <c r="B33" s="42">
        <f>B111+B137+B163+B189+B215+B241+B267+B293+B319+B345+B371+B397+B423</f>
        <v>0</v>
      </c>
      <c r="C33" s="42">
        <f t="shared" ref="C33:E33" si="9">C111+C137+C163+C189+C215+C241+C267+C293+C319+C345+C371+C397+C423</f>
        <v>0</v>
      </c>
      <c r="D33" s="42">
        <f t="shared" si="9"/>
        <v>0</v>
      </c>
      <c r="E33" s="42">
        <f t="shared" si="9"/>
        <v>0</v>
      </c>
      <c r="F33" s="399"/>
      <c r="G33" s="42">
        <f t="shared" ref="G33:H48" si="10">G111+G137+G163+G189+G215+G241+G267+G293+G319+G345+G371+G397+G423</f>
        <v>0</v>
      </c>
      <c r="H33" s="43">
        <f t="shared" si="10"/>
        <v>0</v>
      </c>
      <c r="I33" s="44">
        <f>SUM(B33:H33)</f>
        <v>0</v>
      </c>
      <c r="J33" s="41">
        <v>0</v>
      </c>
    </row>
    <row r="34" spans="1:10" ht="15">
      <c r="A34" s="8" t="s">
        <v>8</v>
      </c>
      <c r="B34" s="48">
        <f t="shared" ref="B34:E49" si="11">B112+B138+B164+B190+B216+B242+B268+B294+B320+B346+B372+B398+B424</f>
        <v>0</v>
      </c>
      <c r="C34" s="48">
        <f t="shared" si="11"/>
        <v>0</v>
      </c>
      <c r="D34" s="48">
        <f t="shared" si="11"/>
        <v>0</v>
      </c>
      <c r="E34" s="48">
        <f t="shared" si="11"/>
        <v>0</v>
      </c>
      <c r="F34" s="400"/>
      <c r="G34" s="48">
        <f t="shared" si="10"/>
        <v>0</v>
      </c>
      <c r="H34" s="49">
        <f t="shared" si="10"/>
        <v>0</v>
      </c>
      <c r="I34" s="50">
        <f t="shared" ref="I34:I53" si="12">SUM(B34:H34)</f>
        <v>0</v>
      </c>
      <c r="J34" s="41">
        <v>0</v>
      </c>
    </row>
    <row r="35" spans="1:10" ht="15">
      <c r="A35" s="9" t="s">
        <v>10</v>
      </c>
      <c r="B35" s="45">
        <f t="shared" si="11"/>
        <v>0</v>
      </c>
      <c r="C35" s="45">
        <f t="shared" si="11"/>
        <v>0</v>
      </c>
      <c r="D35" s="45">
        <f t="shared" si="11"/>
        <v>0</v>
      </c>
      <c r="E35" s="45">
        <f t="shared" si="11"/>
        <v>0</v>
      </c>
      <c r="F35" s="400"/>
      <c r="G35" s="45">
        <f t="shared" si="10"/>
        <v>0</v>
      </c>
      <c r="H35" s="54">
        <f t="shared" si="10"/>
        <v>0</v>
      </c>
      <c r="I35" s="44">
        <f t="shared" si="12"/>
        <v>0</v>
      </c>
      <c r="J35" s="41">
        <v>0</v>
      </c>
    </row>
    <row r="36" spans="1:10" ht="15">
      <c r="A36" s="8" t="s">
        <v>53</v>
      </c>
      <c r="B36" s="48">
        <f t="shared" si="11"/>
        <v>0</v>
      </c>
      <c r="C36" s="48">
        <f t="shared" si="11"/>
        <v>0</v>
      </c>
      <c r="D36" s="48">
        <f t="shared" si="11"/>
        <v>0</v>
      </c>
      <c r="E36" s="48">
        <f t="shared" si="11"/>
        <v>0</v>
      </c>
      <c r="F36" s="400"/>
      <c r="G36" s="48">
        <f t="shared" si="10"/>
        <v>0</v>
      </c>
      <c r="H36" s="49">
        <f t="shared" si="10"/>
        <v>0</v>
      </c>
      <c r="I36" s="50">
        <f t="shared" si="12"/>
        <v>0</v>
      </c>
      <c r="J36" s="41">
        <v>0</v>
      </c>
    </row>
    <row r="37" spans="1:10" ht="15">
      <c r="A37" s="9" t="s">
        <v>16</v>
      </c>
      <c r="B37" s="45">
        <f t="shared" si="11"/>
        <v>184.5292832020819</v>
      </c>
      <c r="C37" s="45">
        <f t="shared" si="11"/>
        <v>80.588101015377021</v>
      </c>
      <c r="D37" s="45">
        <f t="shared" si="11"/>
        <v>45.993460333741176</v>
      </c>
      <c r="E37" s="45">
        <f t="shared" si="11"/>
        <v>7.8607894418825374E-9</v>
      </c>
      <c r="F37" s="400"/>
      <c r="G37" s="45">
        <f t="shared" si="10"/>
        <v>0</v>
      </c>
      <c r="H37" s="54">
        <f t="shared" si="10"/>
        <v>0</v>
      </c>
      <c r="I37" s="44">
        <f t="shared" si="12"/>
        <v>311.11084455906087</v>
      </c>
      <c r="J37" s="41">
        <v>0</v>
      </c>
    </row>
    <row r="38" spans="1:10" ht="15">
      <c r="A38" s="8" t="s">
        <v>65</v>
      </c>
      <c r="B38" s="48">
        <f t="shared" si="11"/>
        <v>158.45628201357965</v>
      </c>
      <c r="C38" s="48">
        <f t="shared" si="11"/>
        <v>39.814035400570347</v>
      </c>
      <c r="D38" s="48">
        <f t="shared" si="11"/>
        <v>26.558866175953433</v>
      </c>
      <c r="E38" s="48">
        <f t="shared" si="11"/>
        <v>1.2478701180046179</v>
      </c>
      <c r="F38" s="400"/>
      <c r="G38" s="48">
        <f t="shared" si="10"/>
        <v>0</v>
      </c>
      <c r="H38" s="49">
        <f t="shared" si="10"/>
        <v>0</v>
      </c>
      <c r="I38" s="50">
        <f t="shared" si="12"/>
        <v>226.07705370810802</v>
      </c>
      <c r="J38" s="41">
        <v>0</v>
      </c>
    </row>
    <row r="39" spans="1:10" ht="15">
      <c r="A39" s="9" t="s">
        <v>55</v>
      </c>
      <c r="B39" s="45">
        <f t="shared" si="11"/>
        <v>3.3727676045900651E-3</v>
      </c>
      <c r="C39" s="45">
        <f t="shared" si="11"/>
        <v>0.20919337574240673</v>
      </c>
      <c r="D39" s="45">
        <f t="shared" si="11"/>
        <v>1.5473654380081801E-8</v>
      </c>
      <c r="E39" s="45">
        <f t="shared" si="11"/>
        <v>510.21522709600811</v>
      </c>
      <c r="F39" s="400"/>
      <c r="G39" s="45">
        <f t="shared" si="10"/>
        <v>0</v>
      </c>
      <c r="H39" s="54">
        <f t="shared" si="10"/>
        <v>0</v>
      </c>
      <c r="I39" s="44">
        <f t="shared" si="12"/>
        <v>510.42779325482877</v>
      </c>
      <c r="J39" s="41">
        <v>0</v>
      </c>
    </row>
    <row r="40" spans="1:10" ht="15">
      <c r="A40" s="8" t="s">
        <v>12</v>
      </c>
      <c r="B40" s="48">
        <f t="shared" si="11"/>
        <v>9.3222163325017217E-8</v>
      </c>
      <c r="C40" s="48">
        <f t="shared" si="11"/>
        <v>8.9502771307909255E-8</v>
      </c>
      <c r="D40" s="48">
        <f t="shared" si="11"/>
        <v>8.9502771307909255E-8</v>
      </c>
      <c r="E40" s="48">
        <f t="shared" si="11"/>
        <v>4.9466620646111759</v>
      </c>
      <c r="F40" s="400"/>
      <c r="G40" s="48">
        <f t="shared" si="10"/>
        <v>0</v>
      </c>
      <c r="H40" s="49">
        <f t="shared" si="10"/>
        <v>0</v>
      </c>
      <c r="I40" s="50">
        <f t="shared" si="12"/>
        <v>4.946662336838882</v>
      </c>
      <c r="J40" s="41">
        <v>0</v>
      </c>
    </row>
    <row r="41" spans="1:10" ht="15">
      <c r="A41" s="9" t="s">
        <v>56</v>
      </c>
      <c r="B41" s="45">
        <f t="shared" si="11"/>
        <v>1.353424178808007E-3</v>
      </c>
      <c r="C41" s="45">
        <f t="shared" si="11"/>
        <v>1.353424178808007E-3</v>
      </c>
      <c r="D41" s="45">
        <f t="shared" si="11"/>
        <v>1.1504105519868061E-2</v>
      </c>
      <c r="E41" s="45">
        <f t="shared" si="11"/>
        <v>0</v>
      </c>
      <c r="F41" s="400"/>
      <c r="G41" s="45">
        <f t="shared" si="10"/>
        <v>0</v>
      </c>
      <c r="H41" s="54">
        <f t="shared" si="10"/>
        <v>0</v>
      </c>
      <c r="I41" s="44">
        <f t="shared" si="12"/>
        <v>1.4210953877484075E-2</v>
      </c>
      <c r="J41" s="41">
        <v>0</v>
      </c>
    </row>
    <row r="42" spans="1:10" ht="15">
      <c r="A42" s="8" t="s">
        <v>17</v>
      </c>
      <c r="B42" s="48">
        <f t="shared" si="11"/>
        <v>10.923227656548375</v>
      </c>
      <c r="C42" s="48">
        <f t="shared" si="11"/>
        <v>0.62687158378644747</v>
      </c>
      <c r="D42" s="48">
        <f t="shared" si="11"/>
        <v>6.0120993094911732</v>
      </c>
      <c r="E42" s="48">
        <f t="shared" si="11"/>
        <v>0.7997751108918727</v>
      </c>
      <c r="F42" s="400"/>
      <c r="G42" s="48">
        <f t="shared" si="10"/>
        <v>0</v>
      </c>
      <c r="H42" s="49">
        <f t="shared" si="10"/>
        <v>0</v>
      </c>
      <c r="I42" s="50">
        <f t="shared" si="12"/>
        <v>18.361973660717869</v>
      </c>
      <c r="J42" s="41">
        <v>0</v>
      </c>
    </row>
    <row r="43" spans="1:10" ht="15">
      <c r="A43" s="9" t="s">
        <v>141</v>
      </c>
      <c r="B43" s="45">
        <f t="shared" si="11"/>
        <v>432.58830281090013</v>
      </c>
      <c r="C43" s="45">
        <f t="shared" si="11"/>
        <v>1593.4926876207758</v>
      </c>
      <c r="D43" s="45">
        <f t="shared" si="11"/>
        <v>690.67842550350599</v>
      </c>
      <c r="E43" s="45">
        <f t="shared" si="11"/>
        <v>29.495779257895276</v>
      </c>
      <c r="F43" s="400"/>
      <c r="G43" s="45">
        <f t="shared" si="10"/>
        <v>0</v>
      </c>
      <c r="H43" s="54">
        <f t="shared" si="10"/>
        <v>0</v>
      </c>
      <c r="I43" s="44">
        <f t="shared" si="12"/>
        <v>2746.2551951930773</v>
      </c>
      <c r="J43" s="41">
        <v>0</v>
      </c>
    </row>
    <row r="44" spans="1:10" ht="15">
      <c r="A44" s="8" t="s">
        <v>25</v>
      </c>
      <c r="B44" s="48">
        <f t="shared" si="11"/>
        <v>249.90805958910641</v>
      </c>
      <c r="C44" s="48">
        <f t="shared" si="11"/>
        <v>11.061608137138228</v>
      </c>
      <c r="D44" s="48">
        <f t="shared" si="11"/>
        <v>291.39556519700119</v>
      </c>
      <c r="E44" s="48">
        <f t="shared" si="11"/>
        <v>1707.445935338206</v>
      </c>
      <c r="F44" s="400"/>
      <c r="G44" s="48">
        <f t="shared" si="10"/>
        <v>294.19927551015945</v>
      </c>
      <c r="H44" s="49">
        <f t="shared" si="10"/>
        <v>11.66767164371482</v>
      </c>
      <c r="I44" s="50">
        <f t="shared" si="12"/>
        <v>2565.6781154153264</v>
      </c>
      <c r="J44" s="41">
        <v>0</v>
      </c>
    </row>
    <row r="45" spans="1:10" ht="15">
      <c r="A45" s="9" t="s">
        <v>24</v>
      </c>
      <c r="B45" s="45">
        <f t="shared" si="11"/>
        <v>33.376135561933623</v>
      </c>
      <c r="C45" s="45">
        <f t="shared" si="11"/>
        <v>1.5247276374303367</v>
      </c>
      <c r="D45" s="45">
        <f t="shared" si="11"/>
        <v>5.7796214156494248</v>
      </c>
      <c r="E45" s="45">
        <f t="shared" si="11"/>
        <v>4.8844283586537108E-8</v>
      </c>
      <c r="F45" s="400"/>
      <c r="G45" s="45">
        <f t="shared" si="10"/>
        <v>0</v>
      </c>
      <c r="H45" s="54">
        <f t="shared" si="10"/>
        <v>0</v>
      </c>
      <c r="I45" s="44">
        <f t="shared" si="12"/>
        <v>40.680484663857669</v>
      </c>
      <c r="J45" s="41">
        <v>0</v>
      </c>
    </row>
    <row r="46" spans="1:10" ht="15">
      <c r="A46" s="8" t="s">
        <v>57</v>
      </c>
      <c r="B46" s="48">
        <f t="shared" si="11"/>
        <v>38.038091467167682</v>
      </c>
      <c r="C46" s="48">
        <f t="shared" si="11"/>
        <v>11.129223841430465</v>
      </c>
      <c r="D46" s="48">
        <f t="shared" si="11"/>
        <v>25.397806922394079</v>
      </c>
      <c r="E46" s="48">
        <f t="shared" si="11"/>
        <v>3.6429320307449949E-8</v>
      </c>
      <c r="F46" s="400"/>
      <c r="G46" s="48">
        <f t="shared" si="10"/>
        <v>0</v>
      </c>
      <c r="H46" s="49">
        <f t="shared" si="10"/>
        <v>0</v>
      </c>
      <c r="I46" s="50">
        <f t="shared" si="12"/>
        <v>74.565122267421557</v>
      </c>
      <c r="J46" s="41">
        <v>0</v>
      </c>
    </row>
    <row r="47" spans="1:10" ht="15">
      <c r="A47" s="9" t="s">
        <v>22</v>
      </c>
      <c r="B47" s="45">
        <f t="shared" si="11"/>
        <v>61.161842619636147</v>
      </c>
      <c r="C47" s="45">
        <f t="shared" si="11"/>
        <v>115.67359165769491</v>
      </c>
      <c r="D47" s="45">
        <f t="shared" si="11"/>
        <v>108.04589456057224</v>
      </c>
      <c r="E47" s="45">
        <f t="shared" si="11"/>
        <v>2.565192855303585</v>
      </c>
      <c r="F47" s="400"/>
      <c r="G47" s="45">
        <f t="shared" si="10"/>
        <v>0</v>
      </c>
      <c r="H47" s="54">
        <f t="shared" si="10"/>
        <v>0</v>
      </c>
      <c r="I47" s="44">
        <f t="shared" si="12"/>
        <v>287.44652169320688</v>
      </c>
      <c r="J47" s="41">
        <v>0</v>
      </c>
    </row>
    <row r="48" spans="1:10" ht="15">
      <c r="A48" s="8" t="s">
        <v>21</v>
      </c>
      <c r="B48" s="48">
        <f t="shared" si="11"/>
        <v>0.39139590653556505</v>
      </c>
      <c r="C48" s="48">
        <f t="shared" si="11"/>
        <v>5.4204088430408845E-2</v>
      </c>
      <c r="D48" s="48">
        <f t="shared" si="11"/>
        <v>4.2745479979406177E-2</v>
      </c>
      <c r="E48" s="48">
        <f t="shared" si="11"/>
        <v>3.756503653426E-2</v>
      </c>
      <c r="F48" s="400"/>
      <c r="G48" s="48">
        <f t="shared" si="10"/>
        <v>0</v>
      </c>
      <c r="H48" s="49">
        <f t="shared" si="10"/>
        <v>0</v>
      </c>
      <c r="I48" s="50">
        <f t="shared" si="12"/>
        <v>0.52591051147964007</v>
      </c>
      <c r="J48" s="41">
        <v>0</v>
      </c>
    </row>
    <row r="49" spans="1:10" ht="15">
      <c r="A49" s="10" t="s">
        <v>61</v>
      </c>
      <c r="B49" s="45">
        <f t="shared" si="11"/>
        <v>4.0679999999999996</v>
      </c>
      <c r="C49" s="45">
        <f t="shared" si="11"/>
        <v>0</v>
      </c>
      <c r="D49" s="45">
        <f t="shared" si="11"/>
        <v>0</v>
      </c>
      <c r="E49" s="45">
        <f t="shared" si="11"/>
        <v>0</v>
      </c>
      <c r="F49" s="400"/>
      <c r="G49" s="45">
        <f t="shared" ref="G49:H53" si="13">G127+G153+G179+G205+G231+G257+G283+G309+G335+G361+G387+G413+G439</f>
        <v>0</v>
      </c>
      <c r="H49" s="54">
        <f t="shared" si="13"/>
        <v>0</v>
      </c>
      <c r="I49" s="44">
        <f t="shared" si="12"/>
        <v>4.0679999999999996</v>
      </c>
      <c r="J49" s="41">
        <v>0</v>
      </c>
    </row>
    <row r="50" spans="1:10">
      <c r="A50" s="11" t="s">
        <v>23</v>
      </c>
      <c r="B50" s="55">
        <f t="shared" ref="B50:E53" si="14">B128+B154+B180+B206+B232+B258+B284+B310+B336+B362+B388+B414+B440</f>
        <v>4.0679999999999996</v>
      </c>
      <c r="C50" s="55">
        <f t="shared" si="14"/>
        <v>0</v>
      </c>
      <c r="D50" s="55">
        <f t="shared" si="14"/>
        <v>0</v>
      </c>
      <c r="E50" s="55">
        <f t="shared" si="14"/>
        <v>0</v>
      </c>
      <c r="F50" s="400"/>
      <c r="G50" s="55">
        <f t="shared" si="13"/>
        <v>0</v>
      </c>
      <c r="H50" s="56">
        <f t="shared" si="13"/>
        <v>0</v>
      </c>
      <c r="I50" s="57">
        <f t="shared" si="12"/>
        <v>4.0679999999999996</v>
      </c>
      <c r="J50" s="41">
        <v>0</v>
      </c>
    </row>
    <row r="51" spans="1:10">
      <c r="A51" s="12" t="s">
        <v>19</v>
      </c>
      <c r="B51" s="61">
        <f t="shared" si="14"/>
        <v>0</v>
      </c>
      <c r="C51" s="61">
        <f t="shared" si="14"/>
        <v>0</v>
      </c>
      <c r="D51" s="61">
        <f t="shared" si="14"/>
        <v>0</v>
      </c>
      <c r="E51" s="61">
        <f t="shared" si="14"/>
        <v>0</v>
      </c>
      <c r="F51" s="400"/>
      <c r="G51" s="61">
        <f t="shared" si="13"/>
        <v>0</v>
      </c>
      <c r="H51" s="62">
        <f t="shared" si="13"/>
        <v>0</v>
      </c>
      <c r="I51" s="63">
        <f t="shared" si="12"/>
        <v>0</v>
      </c>
      <c r="J51" s="41">
        <v>0</v>
      </c>
    </row>
    <row r="52" spans="1:10">
      <c r="A52" s="11" t="s">
        <v>20</v>
      </c>
      <c r="B52" s="55">
        <f t="shared" si="14"/>
        <v>0</v>
      </c>
      <c r="C52" s="55">
        <f t="shared" si="14"/>
        <v>0</v>
      </c>
      <c r="D52" s="55">
        <f t="shared" si="14"/>
        <v>0</v>
      </c>
      <c r="E52" s="55">
        <f t="shared" si="14"/>
        <v>0</v>
      </c>
      <c r="F52" s="400"/>
      <c r="G52" s="55">
        <f t="shared" si="13"/>
        <v>0</v>
      </c>
      <c r="H52" s="56">
        <f t="shared" si="13"/>
        <v>0</v>
      </c>
      <c r="I52" s="57">
        <f t="shared" si="12"/>
        <v>0</v>
      </c>
      <c r="J52" s="41">
        <v>0</v>
      </c>
    </row>
    <row r="53" spans="1:10" ht="15" thickBot="1">
      <c r="A53" s="13" t="s">
        <v>11</v>
      </c>
      <c r="B53" s="66">
        <f t="shared" si="14"/>
        <v>0</v>
      </c>
      <c r="C53" s="66">
        <f t="shared" si="14"/>
        <v>0</v>
      </c>
      <c r="D53" s="66">
        <f t="shared" si="14"/>
        <v>0</v>
      </c>
      <c r="E53" s="66">
        <f t="shared" si="14"/>
        <v>0</v>
      </c>
      <c r="F53" s="401"/>
      <c r="G53" s="66">
        <f t="shared" si="13"/>
        <v>0</v>
      </c>
      <c r="H53" s="67">
        <f t="shared" si="13"/>
        <v>0</v>
      </c>
      <c r="I53" s="68">
        <f t="shared" si="12"/>
        <v>0</v>
      </c>
      <c r="J53" s="41">
        <v>0</v>
      </c>
    </row>
    <row r="54" spans="1:10" ht="15">
      <c r="A54" s="14" t="s">
        <v>26</v>
      </c>
      <c r="B54" s="71">
        <f>SUM(B33:B49)</f>
        <v>1173.445347112495</v>
      </c>
      <c r="C54" s="71">
        <f t="shared" ref="C54:H54" si="15">SUM(C33:C49)</f>
        <v>1854.1755978720578</v>
      </c>
      <c r="D54" s="71">
        <f t="shared" si="15"/>
        <v>1199.9159891087843</v>
      </c>
      <c r="E54" s="71">
        <f t="shared" si="15"/>
        <v>2256.7540069705892</v>
      </c>
      <c r="F54" s="71">
        <f t="shared" si="15"/>
        <v>0</v>
      </c>
      <c r="G54" s="71">
        <f t="shared" si="15"/>
        <v>294.19927551015945</v>
      </c>
      <c r="H54" s="72">
        <f t="shared" si="15"/>
        <v>11.66767164371482</v>
      </c>
      <c r="I54" s="44">
        <f>SUM(I33:I49)</f>
        <v>6790.157888217801</v>
      </c>
      <c r="J54" s="41">
        <v>0</v>
      </c>
    </row>
    <row r="55" spans="1:10" s="2" customFormat="1" ht="15" thickBot="1">
      <c r="A55" s="15" t="s">
        <v>100</v>
      </c>
      <c r="B55" s="100">
        <f>B54/$I$54</f>
        <v>0.17281562025952932</v>
      </c>
      <c r="C55" s="100">
        <f t="shared" ref="C55:I55" si="16">C54/$I$54</f>
        <v>0.2730681124645718</v>
      </c>
      <c r="D55" s="100">
        <f t="shared" si="16"/>
        <v>0.1767140041310179</v>
      </c>
      <c r="E55" s="100">
        <f t="shared" si="16"/>
        <v>0.33235663207279481</v>
      </c>
      <c r="F55" s="100">
        <f t="shared" si="16"/>
        <v>0</v>
      </c>
      <c r="G55" s="100">
        <f t="shared" si="16"/>
        <v>4.332730996147386E-2</v>
      </c>
      <c r="H55" s="101">
        <f t="shared" si="16"/>
        <v>1.7183211106122321E-3</v>
      </c>
      <c r="I55" s="102">
        <f t="shared" si="16"/>
        <v>1</v>
      </c>
      <c r="J55" s="274"/>
    </row>
    <row r="56" spans="1:10" ht="15" thickBot="1">
      <c r="J56" s="41"/>
    </row>
    <row r="57" spans="1:10" ht="28.5">
      <c r="A57" s="433" t="s">
        <v>49</v>
      </c>
      <c r="B57" s="37" t="s">
        <v>0</v>
      </c>
      <c r="C57" s="37" t="s">
        <v>1</v>
      </c>
      <c r="D57" s="37" t="s">
        <v>2</v>
      </c>
      <c r="E57" s="37" t="s">
        <v>3</v>
      </c>
      <c r="F57" s="37" t="s">
        <v>27</v>
      </c>
      <c r="G57" s="37" t="s">
        <v>4</v>
      </c>
      <c r="H57" s="37" t="s">
        <v>5</v>
      </c>
      <c r="I57" s="38" t="s">
        <v>6</v>
      </c>
      <c r="J57" s="41"/>
    </row>
    <row r="58" spans="1:10" ht="15" customHeight="1">
      <c r="A58" s="434" t="s">
        <v>49</v>
      </c>
      <c r="B58" s="372" t="s">
        <v>107</v>
      </c>
      <c r="C58" s="373"/>
      <c r="D58" s="373"/>
      <c r="E58" s="373"/>
      <c r="F58" s="373"/>
      <c r="G58" s="373"/>
      <c r="H58" s="373"/>
      <c r="I58" s="374"/>
      <c r="J58" s="41"/>
    </row>
    <row r="59" spans="1:10" ht="15">
      <c r="A59" s="7" t="s">
        <v>7</v>
      </c>
      <c r="B59" s="387"/>
      <c r="C59" s="388"/>
      <c r="D59" s="388"/>
      <c r="E59" s="389"/>
      <c r="F59" s="42">
        <f>F449+F475+F501+F527+F553</f>
        <v>1.8942672745018947E-2</v>
      </c>
      <c r="G59" s="387"/>
      <c r="H59" s="389"/>
      <c r="I59" s="44">
        <f>SUM(B59:H59)</f>
        <v>1.8942672745018947E-2</v>
      </c>
      <c r="J59" s="41">
        <v>0</v>
      </c>
    </row>
    <row r="60" spans="1:10" ht="15">
      <c r="A60" s="8" t="s">
        <v>8</v>
      </c>
      <c r="B60" s="390"/>
      <c r="C60" s="391"/>
      <c r="D60" s="391"/>
      <c r="E60" s="392"/>
      <c r="F60" s="48">
        <f t="shared" ref="F60:F79" si="17">F450+F476+F502+F528+F554</f>
        <v>0</v>
      </c>
      <c r="G60" s="390"/>
      <c r="H60" s="392"/>
      <c r="I60" s="50">
        <f t="shared" ref="I60:I79" si="18">SUM(B60:H60)</f>
        <v>0</v>
      </c>
      <c r="J60" s="41">
        <v>0</v>
      </c>
    </row>
    <row r="61" spans="1:10" ht="15">
      <c r="A61" s="9" t="s">
        <v>10</v>
      </c>
      <c r="B61" s="390"/>
      <c r="C61" s="391"/>
      <c r="D61" s="391"/>
      <c r="E61" s="392"/>
      <c r="F61" s="45">
        <f t="shared" si="17"/>
        <v>0</v>
      </c>
      <c r="G61" s="390"/>
      <c r="H61" s="392"/>
      <c r="I61" s="44">
        <f t="shared" si="18"/>
        <v>0</v>
      </c>
      <c r="J61" s="41">
        <v>0</v>
      </c>
    </row>
    <row r="62" spans="1:10" ht="15">
      <c r="A62" s="8" t="s">
        <v>53</v>
      </c>
      <c r="B62" s="390"/>
      <c r="C62" s="391"/>
      <c r="D62" s="391"/>
      <c r="E62" s="392"/>
      <c r="F62" s="48">
        <f t="shared" si="17"/>
        <v>0</v>
      </c>
      <c r="G62" s="390"/>
      <c r="H62" s="392"/>
      <c r="I62" s="50">
        <f t="shared" si="18"/>
        <v>0</v>
      </c>
      <c r="J62" s="41">
        <v>0</v>
      </c>
    </row>
    <row r="63" spans="1:10" ht="15">
      <c r="A63" s="9" t="s">
        <v>16</v>
      </c>
      <c r="B63" s="390"/>
      <c r="C63" s="391"/>
      <c r="D63" s="391"/>
      <c r="E63" s="392"/>
      <c r="F63" s="45">
        <f t="shared" si="17"/>
        <v>0</v>
      </c>
      <c r="G63" s="390"/>
      <c r="H63" s="392"/>
      <c r="I63" s="44">
        <f t="shared" si="18"/>
        <v>0</v>
      </c>
      <c r="J63" s="41">
        <v>0</v>
      </c>
    </row>
    <row r="64" spans="1:10" ht="15">
      <c r="A64" s="8" t="s">
        <v>65</v>
      </c>
      <c r="B64" s="390"/>
      <c r="C64" s="391"/>
      <c r="D64" s="391"/>
      <c r="E64" s="392"/>
      <c r="F64" s="48">
        <f t="shared" si="17"/>
        <v>0</v>
      </c>
      <c r="G64" s="390"/>
      <c r="H64" s="392"/>
      <c r="I64" s="50">
        <f t="shared" si="18"/>
        <v>0</v>
      </c>
      <c r="J64" s="41">
        <v>0</v>
      </c>
    </row>
    <row r="65" spans="1:10" ht="15">
      <c r="A65" s="9" t="s">
        <v>55</v>
      </c>
      <c r="B65" s="390"/>
      <c r="C65" s="391"/>
      <c r="D65" s="391"/>
      <c r="E65" s="392"/>
      <c r="F65" s="45">
        <f t="shared" si="17"/>
        <v>8565.2822033564262</v>
      </c>
      <c r="G65" s="390"/>
      <c r="H65" s="392"/>
      <c r="I65" s="44">
        <f t="shared" si="18"/>
        <v>8565.2822033564262</v>
      </c>
      <c r="J65" s="41">
        <v>0</v>
      </c>
    </row>
    <row r="66" spans="1:10" ht="15">
      <c r="A66" s="8" t="s">
        <v>12</v>
      </c>
      <c r="B66" s="390"/>
      <c r="C66" s="391"/>
      <c r="D66" s="391"/>
      <c r="E66" s="392"/>
      <c r="F66" s="48">
        <f t="shared" si="17"/>
        <v>4219.0675986226179</v>
      </c>
      <c r="G66" s="390"/>
      <c r="H66" s="392"/>
      <c r="I66" s="50">
        <f t="shared" si="18"/>
        <v>4219.0675986226179</v>
      </c>
      <c r="J66" s="41">
        <v>0</v>
      </c>
    </row>
    <row r="67" spans="1:10" ht="15">
      <c r="A67" s="9" t="s">
        <v>56</v>
      </c>
      <c r="B67" s="390"/>
      <c r="C67" s="391"/>
      <c r="D67" s="391"/>
      <c r="E67" s="392"/>
      <c r="F67" s="45">
        <f t="shared" si="17"/>
        <v>89.143019487903345</v>
      </c>
      <c r="G67" s="390"/>
      <c r="H67" s="392"/>
      <c r="I67" s="44">
        <f t="shared" si="18"/>
        <v>89.143019487903345</v>
      </c>
      <c r="J67" s="41">
        <v>0</v>
      </c>
    </row>
    <row r="68" spans="1:10" ht="15">
      <c r="A68" s="8" t="s">
        <v>17</v>
      </c>
      <c r="B68" s="390"/>
      <c r="C68" s="391"/>
      <c r="D68" s="391"/>
      <c r="E68" s="392"/>
      <c r="F68" s="48">
        <f t="shared" si="17"/>
        <v>7.7165600222110129</v>
      </c>
      <c r="G68" s="390"/>
      <c r="H68" s="392"/>
      <c r="I68" s="50">
        <f t="shared" si="18"/>
        <v>7.7165600222110129</v>
      </c>
      <c r="J68" s="41">
        <v>0</v>
      </c>
    </row>
    <row r="69" spans="1:10" ht="15">
      <c r="A69" s="9" t="s">
        <v>141</v>
      </c>
      <c r="B69" s="390"/>
      <c r="C69" s="391"/>
      <c r="D69" s="391"/>
      <c r="E69" s="392"/>
      <c r="F69" s="45">
        <f t="shared" si="17"/>
        <v>0</v>
      </c>
      <c r="G69" s="390"/>
      <c r="H69" s="392"/>
      <c r="I69" s="44">
        <f t="shared" si="18"/>
        <v>0</v>
      </c>
      <c r="J69" s="41">
        <v>0</v>
      </c>
    </row>
    <row r="70" spans="1:10" ht="15">
      <c r="A70" s="8" t="s">
        <v>25</v>
      </c>
      <c r="B70" s="390"/>
      <c r="C70" s="391"/>
      <c r="D70" s="391"/>
      <c r="E70" s="392"/>
      <c r="F70" s="48">
        <f t="shared" si="17"/>
        <v>547.82876613718508</v>
      </c>
      <c r="G70" s="390"/>
      <c r="H70" s="392"/>
      <c r="I70" s="50">
        <f t="shared" si="18"/>
        <v>547.82876613718508</v>
      </c>
      <c r="J70" s="41">
        <v>0</v>
      </c>
    </row>
    <row r="71" spans="1:10" ht="15">
      <c r="A71" s="9" t="s">
        <v>24</v>
      </c>
      <c r="B71" s="390"/>
      <c r="C71" s="391"/>
      <c r="D71" s="391"/>
      <c r="E71" s="392"/>
      <c r="F71" s="45">
        <f t="shared" si="17"/>
        <v>0.250030866359225</v>
      </c>
      <c r="G71" s="390"/>
      <c r="H71" s="392"/>
      <c r="I71" s="44">
        <f t="shared" si="18"/>
        <v>0.250030866359225</v>
      </c>
      <c r="J71" s="41">
        <v>0</v>
      </c>
    </row>
    <row r="72" spans="1:10" ht="15">
      <c r="A72" s="8" t="s">
        <v>57</v>
      </c>
      <c r="B72" s="390"/>
      <c r="C72" s="391"/>
      <c r="D72" s="391"/>
      <c r="E72" s="392"/>
      <c r="F72" s="48">
        <f t="shared" si="17"/>
        <v>-4.5474735088646412E-13</v>
      </c>
      <c r="G72" s="390"/>
      <c r="H72" s="392"/>
      <c r="I72" s="50">
        <f t="shared" si="18"/>
        <v>-4.5474735088646412E-13</v>
      </c>
      <c r="J72" s="41">
        <v>0</v>
      </c>
    </row>
    <row r="73" spans="1:10" ht="15">
      <c r="A73" s="9" t="s">
        <v>22</v>
      </c>
      <c r="B73" s="390"/>
      <c r="C73" s="391"/>
      <c r="D73" s="391"/>
      <c r="E73" s="392"/>
      <c r="F73" s="105">
        <f t="shared" si="17"/>
        <v>18.76645965759883</v>
      </c>
      <c r="G73" s="390"/>
      <c r="H73" s="392"/>
      <c r="I73" s="44">
        <f t="shared" si="18"/>
        <v>18.76645965759883</v>
      </c>
      <c r="J73" s="41">
        <v>0</v>
      </c>
    </row>
    <row r="74" spans="1:10" ht="15">
      <c r="A74" s="8" t="s">
        <v>21</v>
      </c>
      <c r="B74" s="390"/>
      <c r="C74" s="391"/>
      <c r="D74" s="391"/>
      <c r="E74" s="392"/>
      <c r="F74" s="48">
        <f t="shared" si="17"/>
        <v>0</v>
      </c>
      <c r="G74" s="390"/>
      <c r="H74" s="392"/>
      <c r="I74" s="50">
        <f t="shared" si="18"/>
        <v>0</v>
      </c>
      <c r="J74" s="41">
        <v>0</v>
      </c>
    </row>
    <row r="75" spans="1:10" ht="15">
      <c r="A75" s="10" t="s">
        <v>61</v>
      </c>
      <c r="B75" s="390"/>
      <c r="C75" s="391"/>
      <c r="D75" s="391"/>
      <c r="E75" s="392"/>
      <c r="F75" s="45">
        <f t="shared" si="17"/>
        <v>0</v>
      </c>
      <c r="G75" s="390"/>
      <c r="H75" s="392"/>
      <c r="I75" s="44">
        <f t="shared" si="18"/>
        <v>0</v>
      </c>
      <c r="J75" s="41">
        <v>0</v>
      </c>
    </row>
    <row r="76" spans="1:10">
      <c r="A76" s="11" t="s">
        <v>23</v>
      </c>
      <c r="B76" s="390"/>
      <c r="C76" s="391"/>
      <c r="D76" s="391"/>
      <c r="E76" s="392"/>
      <c r="F76" s="55">
        <f t="shared" si="17"/>
        <v>0</v>
      </c>
      <c r="G76" s="390"/>
      <c r="H76" s="392"/>
      <c r="I76" s="57">
        <f t="shared" si="18"/>
        <v>0</v>
      </c>
      <c r="J76" s="41">
        <v>0</v>
      </c>
    </row>
    <row r="77" spans="1:10">
      <c r="A77" s="12" t="s">
        <v>19</v>
      </c>
      <c r="B77" s="390"/>
      <c r="C77" s="391"/>
      <c r="D77" s="391"/>
      <c r="E77" s="392"/>
      <c r="F77" s="61">
        <f t="shared" si="17"/>
        <v>0</v>
      </c>
      <c r="G77" s="390"/>
      <c r="H77" s="392"/>
      <c r="I77" s="63">
        <f t="shared" si="18"/>
        <v>0</v>
      </c>
      <c r="J77" s="41">
        <v>0</v>
      </c>
    </row>
    <row r="78" spans="1:10">
      <c r="A78" s="11" t="s">
        <v>20</v>
      </c>
      <c r="B78" s="390"/>
      <c r="C78" s="391"/>
      <c r="D78" s="391"/>
      <c r="E78" s="392"/>
      <c r="F78" s="55">
        <f t="shared" si="17"/>
        <v>0</v>
      </c>
      <c r="G78" s="390"/>
      <c r="H78" s="392"/>
      <c r="I78" s="57">
        <f t="shared" si="18"/>
        <v>0</v>
      </c>
      <c r="J78" s="41">
        <v>0</v>
      </c>
    </row>
    <row r="79" spans="1:10" ht="15" thickBot="1">
      <c r="A79" s="13" t="s">
        <v>11</v>
      </c>
      <c r="B79" s="393"/>
      <c r="C79" s="394"/>
      <c r="D79" s="394"/>
      <c r="E79" s="395"/>
      <c r="F79" s="66">
        <f t="shared" si="17"/>
        <v>0</v>
      </c>
      <c r="G79" s="393"/>
      <c r="H79" s="395"/>
      <c r="I79" s="68">
        <f t="shared" si="18"/>
        <v>0</v>
      </c>
      <c r="J79" s="41">
        <v>0</v>
      </c>
    </row>
    <row r="80" spans="1:10" ht="15">
      <c r="A80" s="14" t="s">
        <v>26</v>
      </c>
      <c r="B80" s="71">
        <f>SUM(B59:B75)</f>
        <v>0</v>
      </c>
      <c r="C80" s="71">
        <f t="shared" ref="C80:H80" si="19">SUM(C59:C75)</f>
        <v>0</v>
      </c>
      <c r="D80" s="71">
        <f t="shared" si="19"/>
        <v>0</v>
      </c>
      <c r="E80" s="71">
        <f t="shared" si="19"/>
        <v>0</v>
      </c>
      <c r="F80" s="71">
        <f t="shared" si="19"/>
        <v>13448.073580823046</v>
      </c>
      <c r="G80" s="71">
        <f t="shared" si="19"/>
        <v>0</v>
      </c>
      <c r="H80" s="72">
        <f t="shared" si="19"/>
        <v>0</v>
      </c>
      <c r="I80" s="44">
        <f>SUM(I59:I75)</f>
        <v>13448.073580823046</v>
      </c>
      <c r="J80" s="41">
        <v>0</v>
      </c>
    </row>
    <row r="81" spans="1:10" s="2" customFormat="1" ht="15" thickBot="1">
      <c r="A81" s="15" t="s">
        <v>100</v>
      </c>
      <c r="B81" s="100">
        <f>B80/$I$80</f>
        <v>0</v>
      </c>
      <c r="C81" s="100">
        <f t="shared" ref="C81:I81" si="20">C80/$I$80</f>
        <v>0</v>
      </c>
      <c r="D81" s="100">
        <f t="shared" si="20"/>
        <v>0</v>
      </c>
      <c r="E81" s="100">
        <f t="shared" si="20"/>
        <v>0</v>
      </c>
      <c r="F81" s="100">
        <f t="shared" si="20"/>
        <v>1</v>
      </c>
      <c r="G81" s="100">
        <f t="shared" si="20"/>
        <v>0</v>
      </c>
      <c r="H81" s="100">
        <f t="shared" si="20"/>
        <v>0</v>
      </c>
      <c r="I81" s="102">
        <f t="shared" si="20"/>
        <v>1</v>
      </c>
      <c r="J81" s="274"/>
    </row>
    <row r="82" spans="1:10" ht="15" thickBot="1">
      <c r="A82" s="16"/>
      <c r="B82" s="16"/>
      <c r="C82" s="16"/>
      <c r="D82" s="16"/>
      <c r="E82" s="16"/>
      <c r="F82" s="270"/>
      <c r="G82" s="270"/>
      <c r="H82" s="270"/>
      <c r="I82" s="270">
        <f>+I80-I470-I496-I522-I548-I574</f>
        <v>-3.5527136788005009E-12</v>
      </c>
      <c r="J82" s="41"/>
    </row>
    <row r="83" spans="1:10" ht="28.5" customHeight="1">
      <c r="A83" s="435" t="s">
        <v>51</v>
      </c>
      <c r="B83" s="37" t="s">
        <v>0</v>
      </c>
      <c r="C83" s="37" t="s">
        <v>1</v>
      </c>
      <c r="D83" s="37" t="s">
        <v>2</v>
      </c>
      <c r="E83" s="37" t="s">
        <v>3</v>
      </c>
      <c r="F83" s="37" t="s">
        <v>27</v>
      </c>
      <c r="G83" s="37" t="s">
        <v>4</v>
      </c>
      <c r="H83" s="37" t="s">
        <v>5</v>
      </c>
      <c r="I83" s="38" t="s">
        <v>6</v>
      </c>
      <c r="J83" s="41"/>
    </row>
    <row r="84" spans="1:10" ht="15" customHeight="1">
      <c r="A84" s="436" t="s">
        <v>51</v>
      </c>
      <c r="B84" s="372" t="s">
        <v>107</v>
      </c>
      <c r="C84" s="373"/>
      <c r="D84" s="373"/>
      <c r="E84" s="373"/>
      <c r="F84" s="373"/>
      <c r="G84" s="373"/>
      <c r="H84" s="373"/>
      <c r="I84" s="374"/>
      <c r="J84" s="41"/>
    </row>
    <row r="85" spans="1:10" ht="15">
      <c r="A85" s="7" t="s">
        <v>7</v>
      </c>
      <c r="B85" s="42">
        <f>B579+B605+B631</f>
        <v>63.269515814820288</v>
      </c>
      <c r="C85" s="42">
        <f t="shared" ref="C85:H85" si="21">C579+C605+C631</f>
        <v>0</v>
      </c>
      <c r="D85" s="42">
        <f t="shared" si="21"/>
        <v>6.3655097220998851</v>
      </c>
      <c r="E85" s="42">
        <f t="shared" si="21"/>
        <v>0</v>
      </c>
      <c r="F85" s="42">
        <f t="shared" si="21"/>
        <v>0</v>
      </c>
      <c r="G85" s="42">
        <f t="shared" si="21"/>
        <v>0</v>
      </c>
      <c r="H85" s="43">
        <f t="shared" si="21"/>
        <v>0</v>
      </c>
      <c r="I85" s="44">
        <f>SUM(B85:H85)</f>
        <v>69.635025536920168</v>
      </c>
      <c r="J85" s="41">
        <v>0</v>
      </c>
    </row>
    <row r="86" spans="1:10" ht="15">
      <c r="A86" s="8" t="s">
        <v>8</v>
      </c>
      <c r="B86" s="48">
        <f t="shared" ref="B86:H101" si="22">B580+B606+B632</f>
        <v>56.386223288774552</v>
      </c>
      <c r="C86" s="48">
        <f t="shared" si="22"/>
        <v>0</v>
      </c>
      <c r="D86" s="48">
        <f t="shared" si="22"/>
        <v>7.6630164137047228</v>
      </c>
      <c r="E86" s="48">
        <f t="shared" si="22"/>
        <v>0</v>
      </c>
      <c r="F86" s="48">
        <f t="shared" si="22"/>
        <v>0</v>
      </c>
      <c r="G86" s="48">
        <f t="shared" si="22"/>
        <v>0</v>
      </c>
      <c r="H86" s="49">
        <f t="shared" si="22"/>
        <v>0</v>
      </c>
      <c r="I86" s="50">
        <f t="shared" ref="I86:I105" si="23">SUM(B86:H86)</f>
        <v>64.049239702479269</v>
      </c>
      <c r="J86" s="41">
        <v>0</v>
      </c>
    </row>
    <row r="87" spans="1:10" ht="15">
      <c r="A87" s="9" t="s">
        <v>10</v>
      </c>
      <c r="B87" s="45">
        <f t="shared" si="22"/>
        <v>9.9390048899205592</v>
      </c>
      <c r="C87" s="45">
        <f t="shared" si="22"/>
        <v>0</v>
      </c>
      <c r="D87" s="45">
        <f t="shared" si="22"/>
        <v>0.18229871029497888</v>
      </c>
      <c r="E87" s="45">
        <f t="shared" si="22"/>
        <v>0</v>
      </c>
      <c r="F87" s="45">
        <f t="shared" si="22"/>
        <v>0</v>
      </c>
      <c r="G87" s="45">
        <f t="shared" si="22"/>
        <v>0</v>
      </c>
      <c r="H87" s="54">
        <f t="shared" si="22"/>
        <v>0</v>
      </c>
      <c r="I87" s="44">
        <f t="shared" si="23"/>
        <v>10.121303600215539</v>
      </c>
      <c r="J87" s="41">
        <v>0</v>
      </c>
    </row>
    <row r="88" spans="1:10" ht="15">
      <c r="A88" s="8" t="s">
        <v>53</v>
      </c>
      <c r="B88" s="48">
        <f t="shared" si="22"/>
        <v>0</v>
      </c>
      <c r="C88" s="48">
        <f t="shared" si="22"/>
        <v>0</v>
      </c>
      <c r="D88" s="48">
        <f t="shared" si="22"/>
        <v>0</v>
      </c>
      <c r="E88" s="48">
        <f t="shared" si="22"/>
        <v>0</v>
      </c>
      <c r="F88" s="48">
        <f t="shared" si="22"/>
        <v>0</v>
      </c>
      <c r="G88" s="48">
        <f t="shared" si="22"/>
        <v>0</v>
      </c>
      <c r="H88" s="49">
        <f t="shared" si="22"/>
        <v>0</v>
      </c>
      <c r="I88" s="50">
        <f t="shared" si="23"/>
        <v>0</v>
      </c>
      <c r="J88" s="41">
        <v>0</v>
      </c>
    </row>
    <row r="89" spans="1:10" ht="15">
      <c r="A89" s="9" t="s">
        <v>16</v>
      </c>
      <c r="B89" s="45">
        <f t="shared" si="22"/>
        <v>955.25239678464231</v>
      </c>
      <c r="C89" s="45">
        <f t="shared" si="22"/>
        <v>36.252426932332234</v>
      </c>
      <c r="D89" s="45">
        <f t="shared" si="22"/>
        <v>59.975975335425034</v>
      </c>
      <c r="E89" s="45">
        <f t="shared" si="22"/>
        <v>17.151496971134375</v>
      </c>
      <c r="F89" s="45">
        <f t="shared" si="22"/>
        <v>0</v>
      </c>
      <c r="G89" s="45">
        <f t="shared" si="22"/>
        <v>0</v>
      </c>
      <c r="H89" s="54">
        <f t="shared" si="22"/>
        <v>0</v>
      </c>
      <c r="I89" s="44">
        <f t="shared" si="23"/>
        <v>1068.6322960235339</v>
      </c>
      <c r="J89" s="41">
        <v>0</v>
      </c>
    </row>
    <row r="90" spans="1:10" ht="15">
      <c r="A90" s="8" t="s">
        <v>65</v>
      </c>
      <c r="B90" s="48">
        <f t="shared" si="22"/>
        <v>4174.104090950902</v>
      </c>
      <c r="C90" s="48">
        <f t="shared" si="22"/>
        <v>12.3865639515203</v>
      </c>
      <c r="D90" s="48">
        <f t="shared" si="22"/>
        <v>279.11374232812852</v>
      </c>
      <c r="E90" s="48">
        <f t="shared" si="22"/>
        <v>0</v>
      </c>
      <c r="F90" s="48">
        <f t="shared" si="22"/>
        <v>0</v>
      </c>
      <c r="G90" s="48">
        <f t="shared" si="22"/>
        <v>0</v>
      </c>
      <c r="H90" s="49">
        <f t="shared" si="22"/>
        <v>0</v>
      </c>
      <c r="I90" s="50">
        <f t="shared" si="23"/>
        <v>4465.6043972305515</v>
      </c>
      <c r="J90" s="41">
        <v>0</v>
      </c>
    </row>
    <row r="91" spans="1:10" ht="15">
      <c r="A91" s="9" t="s">
        <v>55</v>
      </c>
      <c r="B91" s="45">
        <f t="shared" si="22"/>
        <v>0</v>
      </c>
      <c r="C91" s="45">
        <f t="shared" si="22"/>
        <v>9.7913717642651762E-2</v>
      </c>
      <c r="D91" s="45">
        <f t="shared" si="22"/>
        <v>0.10221804259591591</v>
      </c>
      <c r="E91" s="45">
        <f t="shared" si="22"/>
        <v>52.43545529586379</v>
      </c>
      <c r="F91" s="45">
        <f t="shared" si="22"/>
        <v>187.68181237382535</v>
      </c>
      <c r="G91" s="45">
        <f t="shared" si="22"/>
        <v>0</v>
      </c>
      <c r="H91" s="54">
        <f t="shared" si="22"/>
        <v>0</v>
      </c>
      <c r="I91" s="44">
        <f t="shared" si="23"/>
        <v>240.31739942992772</v>
      </c>
      <c r="J91" s="41">
        <v>0</v>
      </c>
    </row>
    <row r="92" spans="1:10" ht="15">
      <c r="A92" s="8" t="s">
        <v>12</v>
      </c>
      <c r="B92" s="48">
        <f t="shared" si="22"/>
        <v>0</v>
      </c>
      <c r="C92" s="48">
        <f t="shared" si="22"/>
        <v>0</v>
      </c>
      <c r="D92" s="48">
        <f t="shared" si="22"/>
        <v>1.6265143525977688E-2</v>
      </c>
      <c r="E92" s="48">
        <f t="shared" si="22"/>
        <v>8.2178203915877859</v>
      </c>
      <c r="F92" s="48">
        <f t="shared" si="22"/>
        <v>0</v>
      </c>
      <c r="G92" s="48">
        <f t="shared" si="22"/>
        <v>0</v>
      </c>
      <c r="H92" s="49">
        <f t="shared" si="22"/>
        <v>0</v>
      </c>
      <c r="I92" s="50">
        <f t="shared" si="23"/>
        <v>8.2340855351137634</v>
      </c>
      <c r="J92" s="41">
        <v>0</v>
      </c>
    </row>
    <row r="93" spans="1:10" ht="15">
      <c r="A93" s="9" t="s">
        <v>56</v>
      </c>
      <c r="B93" s="45">
        <f t="shared" si="22"/>
        <v>0</v>
      </c>
      <c r="C93" s="45">
        <f t="shared" si="22"/>
        <v>0</v>
      </c>
      <c r="D93" s="45">
        <f t="shared" si="22"/>
        <v>0</v>
      </c>
      <c r="E93" s="45">
        <f t="shared" si="22"/>
        <v>8.9679190976248933</v>
      </c>
      <c r="F93" s="45">
        <f t="shared" si="22"/>
        <v>0</v>
      </c>
      <c r="G93" s="45">
        <f t="shared" si="22"/>
        <v>0</v>
      </c>
      <c r="H93" s="54">
        <f t="shared" si="22"/>
        <v>0</v>
      </c>
      <c r="I93" s="44">
        <f t="shared" si="23"/>
        <v>8.9679190976248933</v>
      </c>
      <c r="J93" s="41">
        <v>0</v>
      </c>
    </row>
    <row r="94" spans="1:10" ht="15">
      <c r="A94" s="8" t="s">
        <v>17</v>
      </c>
      <c r="B94" s="48">
        <f t="shared" si="22"/>
        <v>293.72474805653923</v>
      </c>
      <c r="C94" s="48">
        <f t="shared" si="22"/>
        <v>1.4486186551494802</v>
      </c>
      <c r="D94" s="48">
        <f t="shared" si="22"/>
        <v>35.85512632142882</v>
      </c>
      <c r="E94" s="48">
        <f t="shared" si="22"/>
        <v>4.6866124663850606</v>
      </c>
      <c r="F94" s="48">
        <f t="shared" si="22"/>
        <v>0</v>
      </c>
      <c r="G94" s="48">
        <f t="shared" si="22"/>
        <v>0</v>
      </c>
      <c r="H94" s="49">
        <f t="shared" si="22"/>
        <v>0</v>
      </c>
      <c r="I94" s="50">
        <f t="shared" si="23"/>
        <v>335.71510549950256</v>
      </c>
      <c r="J94" s="41">
        <v>0</v>
      </c>
    </row>
    <row r="95" spans="1:10" ht="15">
      <c r="A95" s="9" t="s">
        <v>141</v>
      </c>
      <c r="B95" s="45">
        <f t="shared" si="22"/>
        <v>3492.0836133586454</v>
      </c>
      <c r="C95" s="45">
        <f t="shared" si="22"/>
        <v>409.79301030370254</v>
      </c>
      <c r="D95" s="45">
        <f t="shared" si="22"/>
        <v>360.89929858580319</v>
      </c>
      <c r="E95" s="45">
        <f t="shared" si="22"/>
        <v>62.932467315100844</v>
      </c>
      <c r="F95" s="45">
        <f t="shared" si="22"/>
        <v>0</v>
      </c>
      <c r="G95" s="45">
        <f t="shared" si="22"/>
        <v>0</v>
      </c>
      <c r="H95" s="54">
        <f t="shared" si="22"/>
        <v>0</v>
      </c>
      <c r="I95" s="44">
        <f>SUM(B95:H95)</f>
        <v>4325.7083895632513</v>
      </c>
      <c r="J95" s="41">
        <v>0</v>
      </c>
    </row>
    <row r="96" spans="1:10" ht="15">
      <c r="A96" s="8" t="s">
        <v>25</v>
      </c>
      <c r="B96" s="48">
        <f t="shared" si="22"/>
        <v>575.11597165010573</v>
      </c>
      <c r="C96" s="48">
        <f t="shared" si="22"/>
        <v>4.0356601436928138E-2</v>
      </c>
      <c r="D96" s="48">
        <f t="shared" si="22"/>
        <v>939.73818509692785</v>
      </c>
      <c r="E96" s="48">
        <f t="shared" si="22"/>
        <v>1773.5445794456673</v>
      </c>
      <c r="F96" s="48">
        <f t="shared" si="22"/>
        <v>0</v>
      </c>
      <c r="G96" s="48">
        <f t="shared" si="22"/>
        <v>883.78004835125557</v>
      </c>
      <c r="H96" s="49">
        <f t="shared" si="22"/>
        <v>0.36227256280446546</v>
      </c>
      <c r="I96" s="50">
        <f t="shared" si="23"/>
        <v>4172.5814137081979</v>
      </c>
      <c r="J96" s="41">
        <v>0</v>
      </c>
    </row>
    <row r="97" spans="1:10" ht="15">
      <c r="A97" s="9" t="s">
        <v>24</v>
      </c>
      <c r="B97" s="45">
        <f t="shared" si="22"/>
        <v>288.46002722980677</v>
      </c>
      <c r="C97" s="45">
        <f t="shared" si="22"/>
        <v>0.48441379430563752</v>
      </c>
      <c r="D97" s="45">
        <f t="shared" si="22"/>
        <v>48.242554050980885</v>
      </c>
      <c r="E97" s="45">
        <f t="shared" si="22"/>
        <v>0</v>
      </c>
      <c r="F97" s="45">
        <f t="shared" si="22"/>
        <v>0</v>
      </c>
      <c r="G97" s="45">
        <f t="shared" si="22"/>
        <v>0</v>
      </c>
      <c r="H97" s="54">
        <f t="shared" si="22"/>
        <v>0</v>
      </c>
      <c r="I97" s="44">
        <f t="shared" si="23"/>
        <v>337.18699507509325</v>
      </c>
      <c r="J97" s="41">
        <v>0</v>
      </c>
    </row>
    <row r="98" spans="1:10" ht="15">
      <c r="A98" s="8" t="s">
        <v>57</v>
      </c>
      <c r="B98" s="48">
        <f t="shared" si="22"/>
        <v>1925.4888046003678</v>
      </c>
      <c r="C98" s="48">
        <f t="shared" si="22"/>
        <v>3.567745146877991</v>
      </c>
      <c r="D98" s="48">
        <f t="shared" si="22"/>
        <v>240.22639509601044</v>
      </c>
      <c r="E98" s="48">
        <f t="shared" si="22"/>
        <v>0</v>
      </c>
      <c r="F98" s="48">
        <f t="shared" si="22"/>
        <v>0</v>
      </c>
      <c r="G98" s="48">
        <f t="shared" si="22"/>
        <v>0</v>
      </c>
      <c r="H98" s="49">
        <f t="shared" si="22"/>
        <v>0</v>
      </c>
      <c r="I98" s="50">
        <f t="shared" si="23"/>
        <v>2169.2829448432562</v>
      </c>
      <c r="J98" s="41">
        <v>0</v>
      </c>
    </row>
    <row r="99" spans="1:10" ht="15">
      <c r="A99" s="9" t="s">
        <v>22</v>
      </c>
      <c r="B99" s="45">
        <f t="shared" si="22"/>
        <v>221.44234022366274</v>
      </c>
      <c r="C99" s="45">
        <f t="shared" si="22"/>
        <v>0</v>
      </c>
      <c r="D99" s="45">
        <f t="shared" si="22"/>
        <v>28.719710601013368</v>
      </c>
      <c r="E99" s="45">
        <f t="shared" si="22"/>
        <v>0</v>
      </c>
      <c r="F99" s="45">
        <f t="shared" si="22"/>
        <v>7.8806495418792659</v>
      </c>
      <c r="G99" s="45">
        <f t="shared" si="22"/>
        <v>0</v>
      </c>
      <c r="H99" s="54">
        <f t="shared" si="22"/>
        <v>0</v>
      </c>
      <c r="I99" s="44">
        <f t="shared" si="23"/>
        <v>258.04270036655538</v>
      </c>
      <c r="J99" s="41">
        <v>0</v>
      </c>
    </row>
    <row r="100" spans="1:10" ht="15">
      <c r="A100" s="8" t="s">
        <v>21</v>
      </c>
      <c r="B100" s="48">
        <f t="shared" si="22"/>
        <v>29.553181330390331</v>
      </c>
      <c r="C100" s="48">
        <f t="shared" si="22"/>
        <v>0</v>
      </c>
      <c r="D100" s="48">
        <f t="shared" si="22"/>
        <v>0.54603218944871068</v>
      </c>
      <c r="E100" s="48">
        <f t="shared" si="22"/>
        <v>0</v>
      </c>
      <c r="F100" s="48">
        <f t="shared" si="22"/>
        <v>0</v>
      </c>
      <c r="G100" s="48">
        <f t="shared" si="22"/>
        <v>0</v>
      </c>
      <c r="H100" s="49">
        <f t="shared" si="22"/>
        <v>0</v>
      </c>
      <c r="I100" s="50">
        <f t="shared" si="23"/>
        <v>30.09921351983904</v>
      </c>
      <c r="J100" s="41">
        <v>0</v>
      </c>
    </row>
    <row r="101" spans="1:10" ht="15">
      <c r="A101" s="10" t="s">
        <v>61</v>
      </c>
      <c r="B101" s="45">
        <f t="shared" si="22"/>
        <v>233.9285444454172</v>
      </c>
      <c r="C101" s="45">
        <f t="shared" si="22"/>
        <v>0</v>
      </c>
      <c r="D101" s="45">
        <f t="shared" si="22"/>
        <v>223.14412006418863</v>
      </c>
      <c r="E101" s="45">
        <f t="shared" si="22"/>
        <v>0</v>
      </c>
      <c r="F101" s="45">
        <f t="shared" si="22"/>
        <v>0</v>
      </c>
      <c r="G101" s="45">
        <f t="shared" si="22"/>
        <v>0</v>
      </c>
      <c r="H101" s="54">
        <f t="shared" si="22"/>
        <v>0</v>
      </c>
      <c r="I101" s="44">
        <f t="shared" si="23"/>
        <v>457.07266450960583</v>
      </c>
      <c r="J101" s="41">
        <v>0</v>
      </c>
    </row>
    <row r="102" spans="1:10">
      <c r="A102" s="11" t="s">
        <v>23</v>
      </c>
      <c r="B102" s="55">
        <f t="shared" ref="B102:H105" si="24">B596+B622+B648</f>
        <v>233.9285444454172</v>
      </c>
      <c r="C102" s="55">
        <f t="shared" si="24"/>
        <v>0</v>
      </c>
      <c r="D102" s="55">
        <f t="shared" si="24"/>
        <v>223.14412006418863</v>
      </c>
      <c r="E102" s="55">
        <f t="shared" si="24"/>
        <v>0</v>
      </c>
      <c r="F102" s="55">
        <f t="shared" si="24"/>
        <v>0</v>
      </c>
      <c r="G102" s="55">
        <f t="shared" si="24"/>
        <v>0</v>
      </c>
      <c r="H102" s="56">
        <f t="shared" si="24"/>
        <v>0</v>
      </c>
      <c r="I102" s="57">
        <f t="shared" si="23"/>
        <v>457.07266450960583</v>
      </c>
      <c r="J102" s="41">
        <v>0</v>
      </c>
    </row>
    <row r="103" spans="1:10">
      <c r="A103" s="12" t="s">
        <v>19</v>
      </c>
      <c r="B103" s="61">
        <f t="shared" si="24"/>
        <v>0</v>
      </c>
      <c r="C103" s="61">
        <f t="shared" si="24"/>
        <v>0</v>
      </c>
      <c r="D103" s="61">
        <f t="shared" si="24"/>
        <v>0</v>
      </c>
      <c r="E103" s="61">
        <f t="shared" si="24"/>
        <v>0</v>
      </c>
      <c r="F103" s="61">
        <f t="shared" si="24"/>
        <v>0</v>
      </c>
      <c r="G103" s="61">
        <f t="shared" si="24"/>
        <v>0</v>
      </c>
      <c r="H103" s="62">
        <f t="shared" si="24"/>
        <v>0</v>
      </c>
      <c r="I103" s="63">
        <f t="shared" si="23"/>
        <v>0</v>
      </c>
      <c r="J103" s="41">
        <v>0</v>
      </c>
    </row>
    <row r="104" spans="1:10">
      <c r="A104" s="11" t="s">
        <v>20</v>
      </c>
      <c r="B104" s="55">
        <f t="shared" si="24"/>
        <v>0</v>
      </c>
      <c r="C104" s="55">
        <f t="shared" si="24"/>
        <v>0</v>
      </c>
      <c r="D104" s="55">
        <f t="shared" si="24"/>
        <v>0</v>
      </c>
      <c r="E104" s="55">
        <f t="shared" si="24"/>
        <v>0</v>
      </c>
      <c r="F104" s="55">
        <f t="shared" si="24"/>
        <v>0</v>
      </c>
      <c r="G104" s="55">
        <f t="shared" si="24"/>
        <v>0</v>
      </c>
      <c r="H104" s="56">
        <f t="shared" si="24"/>
        <v>0</v>
      </c>
      <c r="I104" s="57">
        <f t="shared" si="23"/>
        <v>0</v>
      </c>
      <c r="J104" s="41">
        <v>0</v>
      </c>
    </row>
    <row r="105" spans="1:10" ht="15" thickBot="1">
      <c r="A105" s="13" t="s">
        <v>11</v>
      </c>
      <c r="B105" s="66">
        <f t="shared" si="24"/>
        <v>0</v>
      </c>
      <c r="C105" s="66">
        <f t="shared" si="24"/>
        <v>0</v>
      </c>
      <c r="D105" s="66">
        <f t="shared" si="24"/>
        <v>0</v>
      </c>
      <c r="E105" s="66">
        <f t="shared" si="24"/>
        <v>0</v>
      </c>
      <c r="F105" s="66">
        <f t="shared" si="24"/>
        <v>0</v>
      </c>
      <c r="G105" s="66">
        <f t="shared" si="24"/>
        <v>0</v>
      </c>
      <c r="H105" s="67">
        <f t="shared" si="24"/>
        <v>0</v>
      </c>
      <c r="I105" s="68">
        <f t="shared" si="23"/>
        <v>0</v>
      </c>
      <c r="J105" s="41">
        <v>0</v>
      </c>
    </row>
    <row r="106" spans="1:10" ht="15">
      <c r="A106" s="14" t="s">
        <v>26</v>
      </c>
      <c r="B106" s="71">
        <f>SUM(B85:B101)</f>
        <v>12318.748462623995</v>
      </c>
      <c r="C106" s="71">
        <f t="shared" ref="C106:H106" si="25">SUM(C85:C101)</f>
        <v>464.07104910296778</v>
      </c>
      <c r="D106" s="71">
        <f t="shared" si="25"/>
        <v>2230.7904477015768</v>
      </c>
      <c r="E106" s="71">
        <f t="shared" si="25"/>
        <v>1927.936350983364</v>
      </c>
      <c r="F106" s="71">
        <f t="shared" si="25"/>
        <v>195.56246191570463</v>
      </c>
      <c r="G106" s="71">
        <f t="shared" si="25"/>
        <v>883.78004835125557</v>
      </c>
      <c r="H106" s="72">
        <f t="shared" si="25"/>
        <v>0.36227256280446546</v>
      </c>
      <c r="I106" s="44">
        <f>SUM(I85:I101)</f>
        <v>18021.25109324167</v>
      </c>
      <c r="J106" s="41">
        <v>0</v>
      </c>
    </row>
    <row r="107" spans="1:10" s="2" customFormat="1" ht="15" thickBot="1">
      <c r="A107" s="17" t="s">
        <v>100</v>
      </c>
      <c r="B107" s="100">
        <f>B106/$I$106</f>
        <v>0.68356788321115913</v>
      </c>
      <c r="C107" s="100">
        <f t="shared" ref="C107:I107" si="26">C106/$I$106</f>
        <v>2.5751322519278572E-2</v>
      </c>
      <c r="D107" s="100">
        <f t="shared" si="26"/>
        <v>0.12378665810489528</v>
      </c>
      <c r="E107" s="100">
        <f t="shared" si="26"/>
        <v>0.1069812712229718</v>
      </c>
      <c r="F107" s="100">
        <f t="shared" si="26"/>
        <v>1.085176944174783E-2</v>
      </c>
      <c r="G107" s="100">
        <f t="shared" si="26"/>
        <v>4.9040992979820959E-2</v>
      </c>
      <c r="H107" s="101">
        <f t="shared" si="26"/>
        <v>2.0102520126381511E-5</v>
      </c>
      <c r="I107" s="102">
        <f t="shared" si="26"/>
        <v>1</v>
      </c>
      <c r="J107" s="274"/>
    </row>
    <row r="108" spans="1:10" ht="15" thickBot="1">
      <c r="A108" s="18"/>
      <c r="B108" s="111"/>
      <c r="C108" s="111"/>
      <c r="D108" s="111"/>
      <c r="E108" s="111"/>
      <c r="F108" s="111"/>
      <c r="G108" s="111"/>
      <c r="H108" s="111"/>
      <c r="I108" s="111"/>
    </row>
    <row r="109" spans="1:10" ht="28.5">
      <c r="A109" s="431" t="s">
        <v>29</v>
      </c>
      <c r="B109" s="37" t="s">
        <v>0</v>
      </c>
      <c r="C109" s="37" t="s">
        <v>1</v>
      </c>
      <c r="D109" s="37" t="s">
        <v>2</v>
      </c>
      <c r="E109" s="37" t="s">
        <v>3</v>
      </c>
      <c r="F109" s="37" t="s">
        <v>27</v>
      </c>
      <c r="G109" s="37" t="s">
        <v>4</v>
      </c>
      <c r="H109" s="37" t="s">
        <v>5</v>
      </c>
      <c r="I109" s="38" t="s">
        <v>6</v>
      </c>
    </row>
    <row r="110" spans="1:10" ht="14.25" customHeight="1">
      <c r="A110" s="432" t="s">
        <v>29</v>
      </c>
      <c r="B110" s="372" t="s">
        <v>107</v>
      </c>
      <c r="C110" s="373"/>
      <c r="D110" s="373"/>
      <c r="E110" s="373"/>
      <c r="F110" s="373"/>
      <c r="G110" s="373"/>
      <c r="H110" s="373"/>
      <c r="I110" s="374"/>
    </row>
    <row r="111" spans="1:10" ht="15">
      <c r="A111" s="7" t="s">
        <v>7</v>
      </c>
      <c r="B111" s="42">
        <v>0</v>
      </c>
      <c r="C111" s="42">
        <v>0</v>
      </c>
      <c r="D111" s="42">
        <v>0</v>
      </c>
      <c r="E111" s="42">
        <v>0</v>
      </c>
      <c r="F111" s="399"/>
      <c r="G111" s="42">
        <v>0</v>
      </c>
      <c r="H111" s="43">
        <v>0</v>
      </c>
      <c r="I111" s="44">
        <f>SUM(B111:H111)</f>
        <v>0</v>
      </c>
    </row>
    <row r="112" spans="1:10" ht="15">
      <c r="A112" s="8" t="s">
        <v>8</v>
      </c>
      <c r="B112" s="48">
        <v>0</v>
      </c>
      <c r="C112" s="48">
        <v>0</v>
      </c>
      <c r="D112" s="48">
        <v>0</v>
      </c>
      <c r="E112" s="48">
        <v>0</v>
      </c>
      <c r="F112" s="400"/>
      <c r="G112" s="48">
        <v>0</v>
      </c>
      <c r="H112" s="49">
        <v>0</v>
      </c>
      <c r="I112" s="50">
        <f t="shared" ref="I112:I131" si="27">SUM(B112:H112)</f>
        <v>0</v>
      </c>
    </row>
    <row r="113" spans="1:9" ht="15">
      <c r="A113" s="9" t="s">
        <v>10</v>
      </c>
      <c r="B113" s="45">
        <v>0</v>
      </c>
      <c r="C113" s="45">
        <v>0</v>
      </c>
      <c r="D113" s="45">
        <v>0</v>
      </c>
      <c r="E113" s="45">
        <v>0</v>
      </c>
      <c r="F113" s="400"/>
      <c r="G113" s="45">
        <v>0</v>
      </c>
      <c r="H113" s="54">
        <v>0</v>
      </c>
      <c r="I113" s="44">
        <f t="shared" si="27"/>
        <v>0</v>
      </c>
    </row>
    <row r="114" spans="1:9" ht="15">
      <c r="A114" s="8" t="s">
        <v>53</v>
      </c>
      <c r="B114" s="48">
        <v>0</v>
      </c>
      <c r="C114" s="48">
        <v>0</v>
      </c>
      <c r="D114" s="48">
        <v>0</v>
      </c>
      <c r="E114" s="48">
        <v>0</v>
      </c>
      <c r="F114" s="400"/>
      <c r="G114" s="48">
        <v>0</v>
      </c>
      <c r="H114" s="49">
        <v>0</v>
      </c>
      <c r="I114" s="50">
        <f t="shared" si="27"/>
        <v>0</v>
      </c>
    </row>
    <row r="115" spans="1:9" ht="15">
      <c r="A115" s="9" t="s">
        <v>16</v>
      </c>
      <c r="B115" s="45">
        <v>0.20452677968033089</v>
      </c>
      <c r="C115" s="45">
        <v>0</v>
      </c>
      <c r="D115" s="45">
        <v>0.49965825654803958</v>
      </c>
      <c r="E115" s="45">
        <v>0</v>
      </c>
      <c r="F115" s="400"/>
      <c r="G115" s="45">
        <v>0</v>
      </c>
      <c r="H115" s="54">
        <v>0</v>
      </c>
      <c r="I115" s="44">
        <f t="shared" si="27"/>
        <v>0.70418503622837048</v>
      </c>
    </row>
    <row r="116" spans="1:9" ht="15">
      <c r="A116" s="8" t="s">
        <v>65</v>
      </c>
      <c r="B116" s="48">
        <v>0</v>
      </c>
      <c r="C116" s="48">
        <v>0</v>
      </c>
      <c r="D116" s="48">
        <v>0</v>
      </c>
      <c r="E116" s="48">
        <v>0</v>
      </c>
      <c r="F116" s="400"/>
      <c r="G116" s="48">
        <v>0</v>
      </c>
      <c r="H116" s="49">
        <v>0</v>
      </c>
      <c r="I116" s="50">
        <f t="shared" si="27"/>
        <v>0</v>
      </c>
    </row>
    <row r="117" spans="1:9" ht="15">
      <c r="A117" s="9" t="s">
        <v>55</v>
      </c>
      <c r="B117" s="45">
        <v>3.3727377243724585E-3</v>
      </c>
      <c r="C117" s="45">
        <v>0</v>
      </c>
      <c r="D117" s="45">
        <v>0</v>
      </c>
      <c r="E117" s="45">
        <v>8.4318443109311463E-3</v>
      </c>
      <c r="F117" s="400"/>
      <c r="G117" s="45">
        <v>0</v>
      </c>
      <c r="H117" s="54">
        <v>0</v>
      </c>
      <c r="I117" s="44">
        <f t="shared" si="27"/>
        <v>1.1804582035303605E-2</v>
      </c>
    </row>
    <row r="118" spans="1:9" ht="15">
      <c r="A118" s="8" t="s">
        <v>12</v>
      </c>
      <c r="B118" s="48">
        <v>0</v>
      </c>
      <c r="C118" s="48">
        <v>0</v>
      </c>
      <c r="D118" s="48">
        <v>0</v>
      </c>
      <c r="E118" s="48">
        <v>0</v>
      </c>
      <c r="F118" s="400"/>
      <c r="G118" s="48">
        <v>0</v>
      </c>
      <c r="H118" s="49">
        <v>0</v>
      </c>
      <c r="I118" s="50">
        <f t="shared" si="27"/>
        <v>0</v>
      </c>
    </row>
    <row r="119" spans="1:9" ht="15">
      <c r="A119" s="9" t="s">
        <v>56</v>
      </c>
      <c r="B119" s="45">
        <v>0</v>
      </c>
      <c r="C119" s="45">
        <v>0</v>
      </c>
      <c r="D119" s="45">
        <v>0</v>
      </c>
      <c r="E119" s="45">
        <v>0</v>
      </c>
      <c r="F119" s="400"/>
      <c r="G119" s="45">
        <v>0</v>
      </c>
      <c r="H119" s="54">
        <v>0</v>
      </c>
      <c r="I119" s="44">
        <f t="shared" si="27"/>
        <v>0</v>
      </c>
    </row>
    <row r="120" spans="1:9" ht="15">
      <c r="A120" s="8" t="s">
        <v>17</v>
      </c>
      <c r="B120" s="48">
        <v>0</v>
      </c>
      <c r="C120" s="48">
        <v>0</v>
      </c>
      <c r="D120" s="48">
        <v>0</v>
      </c>
      <c r="E120" s="48">
        <v>0</v>
      </c>
      <c r="F120" s="400"/>
      <c r="G120" s="48">
        <v>0</v>
      </c>
      <c r="H120" s="49">
        <v>0</v>
      </c>
      <c r="I120" s="50">
        <f t="shared" si="27"/>
        <v>0</v>
      </c>
    </row>
    <row r="121" spans="1:9" ht="15">
      <c r="A121" s="9" t="s">
        <v>141</v>
      </c>
      <c r="B121" s="45">
        <v>0.84227424679905438</v>
      </c>
      <c r="C121" s="45">
        <v>2.2519678654646067</v>
      </c>
      <c r="D121" s="45">
        <v>18.798519790733049</v>
      </c>
      <c r="E121" s="45">
        <v>5.0882421583324413E-4</v>
      </c>
      <c r="F121" s="400"/>
      <c r="G121" s="45">
        <v>0</v>
      </c>
      <c r="H121" s="54">
        <v>0</v>
      </c>
      <c r="I121" s="44">
        <f>SUM(B121:H121)</f>
        <v>21.893270727212542</v>
      </c>
    </row>
    <row r="122" spans="1:9" ht="15">
      <c r="A122" s="8" t="s">
        <v>25</v>
      </c>
      <c r="B122" s="48">
        <v>0.53203721658742276</v>
      </c>
      <c r="C122" s="48">
        <v>8.115559231548183E-3</v>
      </c>
      <c r="D122" s="48">
        <v>5.9202503599964142</v>
      </c>
      <c r="E122" s="48">
        <v>13.177906993534544</v>
      </c>
      <c r="F122" s="400"/>
      <c r="G122" s="48">
        <v>2.2004985993466666</v>
      </c>
      <c r="H122" s="49">
        <v>2.0391271303402365E-2</v>
      </c>
      <c r="I122" s="50">
        <f t="shared" si="27"/>
        <v>21.859199999999998</v>
      </c>
    </row>
    <row r="123" spans="1:9" ht="15">
      <c r="A123" s="9" t="s">
        <v>24</v>
      </c>
      <c r="B123" s="45">
        <v>0</v>
      </c>
      <c r="C123" s="45">
        <v>0</v>
      </c>
      <c r="D123" s="45">
        <v>0</v>
      </c>
      <c r="E123" s="45">
        <v>0</v>
      </c>
      <c r="F123" s="400"/>
      <c r="G123" s="45">
        <v>0</v>
      </c>
      <c r="H123" s="54">
        <v>0</v>
      </c>
      <c r="I123" s="44">
        <f t="shared" si="27"/>
        <v>0</v>
      </c>
    </row>
    <row r="124" spans="1:9" ht="15">
      <c r="A124" s="8" t="s">
        <v>57</v>
      </c>
      <c r="B124" s="48">
        <v>0</v>
      </c>
      <c r="C124" s="48">
        <v>0</v>
      </c>
      <c r="D124" s="48">
        <v>0</v>
      </c>
      <c r="E124" s="48">
        <v>0</v>
      </c>
      <c r="F124" s="400"/>
      <c r="G124" s="48">
        <v>0</v>
      </c>
      <c r="H124" s="49">
        <v>0</v>
      </c>
      <c r="I124" s="50">
        <f t="shared" si="27"/>
        <v>0</v>
      </c>
    </row>
    <row r="125" spans="1:9" ht="15">
      <c r="A125" s="9" t="s">
        <v>22</v>
      </c>
      <c r="B125" s="45">
        <v>0</v>
      </c>
      <c r="C125" s="45">
        <v>0</v>
      </c>
      <c r="D125" s="45">
        <v>0</v>
      </c>
      <c r="E125" s="45">
        <v>0</v>
      </c>
      <c r="F125" s="400"/>
      <c r="G125" s="45">
        <v>0</v>
      </c>
      <c r="H125" s="54">
        <v>0</v>
      </c>
      <c r="I125" s="44">
        <f t="shared" si="27"/>
        <v>0</v>
      </c>
    </row>
    <row r="126" spans="1:9" ht="15">
      <c r="A126" s="8" t="s">
        <v>21</v>
      </c>
      <c r="B126" s="48">
        <v>0</v>
      </c>
      <c r="C126" s="48">
        <v>0</v>
      </c>
      <c r="D126" s="48">
        <v>0</v>
      </c>
      <c r="E126" s="48">
        <v>0</v>
      </c>
      <c r="F126" s="400"/>
      <c r="G126" s="48">
        <v>0</v>
      </c>
      <c r="H126" s="49">
        <v>0</v>
      </c>
      <c r="I126" s="50">
        <f t="shared" si="27"/>
        <v>0</v>
      </c>
    </row>
    <row r="127" spans="1:9" ht="15">
      <c r="A127" s="10" t="s">
        <v>61</v>
      </c>
      <c r="B127" s="45">
        <v>0</v>
      </c>
      <c r="C127" s="45">
        <v>0</v>
      </c>
      <c r="D127" s="45">
        <v>0</v>
      </c>
      <c r="E127" s="45">
        <v>0</v>
      </c>
      <c r="F127" s="400"/>
      <c r="G127" s="45">
        <v>0</v>
      </c>
      <c r="H127" s="54">
        <v>0</v>
      </c>
      <c r="I127" s="44">
        <f t="shared" si="27"/>
        <v>0</v>
      </c>
    </row>
    <row r="128" spans="1:9">
      <c r="A128" s="11" t="s">
        <v>23</v>
      </c>
      <c r="B128" s="55">
        <v>0</v>
      </c>
      <c r="C128" s="55">
        <v>0</v>
      </c>
      <c r="D128" s="55">
        <v>0</v>
      </c>
      <c r="E128" s="55">
        <v>0</v>
      </c>
      <c r="F128" s="400"/>
      <c r="G128" s="55">
        <v>0</v>
      </c>
      <c r="H128" s="56">
        <v>0</v>
      </c>
      <c r="I128" s="57">
        <f t="shared" si="27"/>
        <v>0</v>
      </c>
    </row>
    <row r="129" spans="1:9">
      <c r="A129" s="12" t="s">
        <v>19</v>
      </c>
      <c r="B129" s="61">
        <v>0</v>
      </c>
      <c r="C129" s="61">
        <v>0</v>
      </c>
      <c r="D129" s="61">
        <v>0</v>
      </c>
      <c r="E129" s="61">
        <v>0</v>
      </c>
      <c r="F129" s="400"/>
      <c r="G129" s="61">
        <v>0</v>
      </c>
      <c r="H129" s="62">
        <v>0</v>
      </c>
      <c r="I129" s="63">
        <f t="shared" si="27"/>
        <v>0</v>
      </c>
    </row>
    <row r="130" spans="1:9">
      <c r="A130" s="11" t="s">
        <v>20</v>
      </c>
      <c r="B130" s="55">
        <v>0</v>
      </c>
      <c r="C130" s="55">
        <v>0</v>
      </c>
      <c r="D130" s="55">
        <v>0</v>
      </c>
      <c r="E130" s="55">
        <v>0</v>
      </c>
      <c r="F130" s="400"/>
      <c r="G130" s="55">
        <v>0</v>
      </c>
      <c r="H130" s="56">
        <v>0</v>
      </c>
      <c r="I130" s="57">
        <f t="shared" si="27"/>
        <v>0</v>
      </c>
    </row>
    <row r="131" spans="1:9" ht="15" thickBot="1">
      <c r="A131" s="13"/>
      <c r="B131" s="66">
        <v>0</v>
      </c>
      <c r="C131" s="66">
        <v>0</v>
      </c>
      <c r="D131" s="66">
        <v>0</v>
      </c>
      <c r="E131" s="66">
        <v>0</v>
      </c>
      <c r="F131" s="401"/>
      <c r="G131" s="66">
        <v>0</v>
      </c>
      <c r="H131" s="67">
        <v>0</v>
      </c>
      <c r="I131" s="68">
        <f t="shared" si="27"/>
        <v>0</v>
      </c>
    </row>
    <row r="132" spans="1:9" ht="15">
      <c r="A132" s="14" t="s">
        <v>26</v>
      </c>
      <c r="B132" s="71">
        <f>SUM(B111:B127)</f>
        <v>1.5822109807911804</v>
      </c>
      <c r="C132" s="71">
        <f t="shared" ref="C132:H132" si="28">SUM(C111:C127)</f>
        <v>2.260083424696155</v>
      </c>
      <c r="D132" s="71">
        <f t="shared" si="28"/>
        <v>25.2184284072775</v>
      </c>
      <c r="E132" s="71">
        <f t="shared" si="28"/>
        <v>13.186847662061307</v>
      </c>
      <c r="F132" s="71">
        <f t="shared" si="28"/>
        <v>0</v>
      </c>
      <c r="G132" s="71">
        <f t="shared" si="28"/>
        <v>2.2004985993466666</v>
      </c>
      <c r="H132" s="72">
        <f t="shared" si="28"/>
        <v>2.0391271303402365E-2</v>
      </c>
      <c r="I132" s="44">
        <f>SUM(I111:I127)</f>
        <v>44.468460345476217</v>
      </c>
    </row>
    <row r="133" spans="1:9" s="2" customFormat="1" ht="15" thickBot="1">
      <c r="A133" s="15" t="s">
        <v>100</v>
      </c>
      <c r="B133" s="100">
        <f>B132/$I$132</f>
        <v>3.558052085678156E-2</v>
      </c>
      <c r="C133" s="100">
        <f t="shared" ref="C133:I133" si="29">C132/$I$132</f>
        <v>5.0824413688657734E-2</v>
      </c>
      <c r="D133" s="100">
        <f t="shared" si="29"/>
        <v>0.56710819784078659</v>
      </c>
      <c r="E133" s="100">
        <f t="shared" si="29"/>
        <v>0.29654383263131817</v>
      </c>
      <c r="F133" s="100">
        <f t="shared" si="29"/>
        <v>0</v>
      </c>
      <c r="G133" s="100">
        <f t="shared" si="29"/>
        <v>4.9484479162331139E-2</v>
      </c>
      <c r="H133" s="101">
        <f t="shared" si="29"/>
        <v>4.5855582012469589E-4</v>
      </c>
      <c r="I133" s="102">
        <f t="shared" si="29"/>
        <v>1</v>
      </c>
    </row>
    <row r="134" spans="1:9" ht="15" thickBot="1">
      <c r="A134" s="18"/>
      <c r="B134" s="16"/>
      <c r="C134" s="16"/>
      <c r="D134" s="16"/>
      <c r="E134" s="16"/>
      <c r="F134" s="16"/>
      <c r="G134" s="16"/>
      <c r="H134" s="16"/>
      <c r="I134" s="16"/>
    </row>
    <row r="135" spans="1:9" ht="28.5">
      <c r="A135" s="431" t="s">
        <v>30</v>
      </c>
      <c r="B135" s="37" t="s">
        <v>0</v>
      </c>
      <c r="C135" s="37" t="s">
        <v>1</v>
      </c>
      <c r="D135" s="37" t="s">
        <v>2</v>
      </c>
      <c r="E135" s="37" t="s">
        <v>3</v>
      </c>
      <c r="F135" s="37" t="s">
        <v>27</v>
      </c>
      <c r="G135" s="37" t="s">
        <v>4</v>
      </c>
      <c r="H135" s="37" t="s">
        <v>5</v>
      </c>
      <c r="I135" s="38" t="s">
        <v>6</v>
      </c>
    </row>
    <row r="136" spans="1:9" ht="14.25" customHeight="1">
      <c r="A136" s="432" t="s">
        <v>30</v>
      </c>
      <c r="B136" s="372" t="s">
        <v>107</v>
      </c>
      <c r="C136" s="373"/>
      <c r="D136" s="373"/>
      <c r="E136" s="373"/>
      <c r="F136" s="373"/>
      <c r="G136" s="373"/>
      <c r="H136" s="373"/>
      <c r="I136" s="374"/>
    </row>
    <row r="137" spans="1:9" ht="15">
      <c r="A137" s="7" t="s">
        <v>7</v>
      </c>
      <c r="B137" s="42">
        <v>0</v>
      </c>
      <c r="C137" s="42">
        <v>0</v>
      </c>
      <c r="D137" s="42">
        <v>0</v>
      </c>
      <c r="E137" s="42">
        <v>0</v>
      </c>
      <c r="F137" s="399"/>
      <c r="G137" s="42">
        <v>0</v>
      </c>
      <c r="H137" s="43">
        <v>0</v>
      </c>
      <c r="I137" s="44">
        <f>SUM(B137:H137)</f>
        <v>0</v>
      </c>
    </row>
    <row r="138" spans="1:9" ht="15">
      <c r="A138" s="8" t="s">
        <v>8</v>
      </c>
      <c r="B138" s="48">
        <v>0</v>
      </c>
      <c r="C138" s="48">
        <v>0</v>
      </c>
      <c r="D138" s="48">
        <v>0</v>
      </c>
      <c r="E138" s="48">
        <v>0</v>
      </c>
      <c r="F138" s="400"/>
      <c r="G138" s="48">
        <v>0</v>
      </c>
      <c r="H138" s="49">
        <v>0</v>
      </c>
      <c r="I138" s="50">
        <f t="shared" ref="I138:I157" si="30">SUM(B138:H138)</f>
        <v>0</v>
      </c>
    </row>
    <row r="139" spans="1:9" ht="15">
      <c r="A139" s="9" t="s">
        <v>10</v>
      </c>
      <c r="B139" s="45">
        <v>0</v>
      </c>
      <c r="C139" s="45">
        <v>0</v>
      </c>
      <c r="D139" s="45">
        <v>0</v>
      </c>
      <c r="E139" s="45">
        <v>0</v>
      </c>
      <c r="F139" s="400"/>
      <c r="G139" s="45">
        <v>0</v>
      </c>
      <c r="H139" s="54">
        <v>0</v>
      </c>
      <c r="I139" s="44">
        <f t="shared" si="30"/>
        <v>0</v>
      </c>
    </row>
    <row r="140" spans="1:9" ht="15">
      <c r="A140" s="8" t="s">
        <v>53</v>
      </c>
      <c r="B140" s="48">
        <v>0</v>
      </c>
      <c r="C140" s="48">
        <v>0</v>
      </c>
      <c r="D140" s="48">
        <v>0</v>
      </c>
      <c r="E140" s="48">
        <v>0</v>
      </c>
      <c r="F140" s="400"/>
      <c r="G140" s="48">
        <v>0</v>
      </c>
      <c r="H140" s="49">
        <v>0</v>
      </c>
      <c r="I140" s="50">
        <f t="shared" si="30"/>
        <v>0</v>
      </c>
    </row>
    <row r="141" spans="1:9" ht="15">
      <c r="A141" s="9" t="s">
        <v>16</v>
      </c>
      <c r="B141" s="45">
        <v>1.0693224104144579</v>
      </c>
      <c r="C141" s="45">
        <v>11.726145459151052</v>
      </c>
      <c r="D141" s="45">
        <v>1.0494016737230745</v>
      </c>
      <c r="E141" s="45">
        <v>0</v>
      </c>
      <c r="F141" s="400"/>
      <c r="G141" s="45">
        <v>0</v>
      </c>
      <c r="H141" s="54">
        <v>0</v>
      </c>
      <c r="I141" s="44">
        <f t="shared" si="30"/>
        <v>13.844869543288585</v>
      </c>
    </row>
    <row r="142" spans="1:9" ht="15">
      <c r="A142" s="8" t="s">
        <v>65</v>
      </c>
      <c r="B142" s="48">
        <v>5.3811114533242508</v>
      </c>
      <c r="C142" s="48">
        <v>0.77799201734808443</v>
      </c>
      <c r="D142" s="48">
        <v>2.8137377960755723</v>
      </c>
      <c r="E142" s="48">
        <v>0</v>
      </c>
      <c r="F142" s="400"/>
      <c r="G142" s="48">
        <v>0</v>
      </c>
      <c r="H142" s="49">
        <v>0</v>
      </c>
      <c r="I142" s="50">
        <f t="shared" si="30"/>
        <v>8.9728412667479063</v>
      </c>
    </row>
    <row r="143" spans="1:9" ht="15">
      <c r="A143" s="9" t="s">
        <v>55</v>
      </c>
      <c r="B143" s="45">
        <v>0</v>
      </c>
      <c r="C143" s="45">
        <v>0</v>
      </c>
      <c r="D143" s="45">
        <v>0</v>
      </c>
      <c r="E143" s="45">
        <v>0.26266570505771408</v>
      </c>
      <c r="F143" s="400"/>
      <c r="G143" s="45">
        <v>0</v>
      </c>
      <c r="H143" s="54">
        <v>0</v>
      </c>
      <c r="I143" s="44">
        <f t="shared" si="30"/>
        <v>0.26266570505771408</v>
      </c>
    </row>
    <row r="144" spans="1:9" ht="15">
      <c r="A144" s="8" t="s">
        <v>12</v>
      </c>
      <c r="B144" s="48">
        <v>0</v>
      </c>
      <c r="C144" s="48">
        <v>0</v>
      </c>
      <c r="D144" s="48">
        <v>0</v>
      </c>
      <c r="E144" s="48">
        <v>0</v>
      </c>
      <c r="F144" s="400"/>
      <c r="G144" s="48">
        <v>0</v>
      </c>
      <c r="H144" s="49">
        <v>0</v>
      </c>
      <c r="I144" s="50">
        <f t="shared" si="30"/>
        <v>0</v>
      </c>
    </row>
    <row r="145" spans="1:9" ht="15">
      <c r="A145" s="9" t="s">
        <v>56</v>
      </c>
      <c r="B145" s="45">
        <v>0</v>
      </c>
      <c r="C145" s="45">
        <v>0</v>
      </c>
      <c r="D145" s="45">
        <v>0</v>
      </c>
      <c r="E145" s="45">
        <v>0</v>
      </c>
      <c r="F145" s="400"/>
      <c r="G145" s="45">
        <v>0</v>
      </c>
      <c r="H145" s="54">
        <v>0</v>
      </c>
      <c r="I145" s="44">
        <f t="shared" si="30"/>
        <v>0</v>
      </c>
    </row>
    <row r="146" spans="1:9" ht="15">
      <c r="A146" s="8" t="s">
        <v>17</v>
      </c>
      <c r="B146" s="48">
        <v>0</v>
      </c>
      <c r="C146" s="48">
        <v>0</v>
      </c>
      <c r="D146" s="48">
        <v>6.2034734644831876E-2</v>
      </c>
      <c r="E146" s="48">
        <v>0</v>
      </c>
      <c r="F146" s="400"/>
      <c r="G146" s="48">
        <v>0</v>
      </c>
      <c r="H146" s="49">
        <v>0</v>
      </c>
      <c r="I146" s="50">
        <f t="shared" si="30"/>
        <v>6.2034734644831876E-2</v>
      </c>
    </row>
    <row r="147" spans="1:9" ht="15">
      <c r="A147" s="9" t="s">
        <v>141</v>
      </c>
      <c r="B147" s="45">
        <v>3.185134717461795</v>
      </c>
      <c r="C147" s="45">
        <v>12.91742973656538</v>
      </c>
      <c r="D147" s="45">
        <v>2.8991337709878833</v>
      </c>
      <c r="E147" s="45">
        <v>0</v>
      </c>
      <c r="F147" s="400"/>
      <c r="G147" s="45">
        <v>0</v>
      </c>
      <c r="H147" s="54">
        <v>0</v>
      </c>
      <c r="I147" s="44">
        <f>SUM(B147:H147)</f>
        <v>19.001698225015058</v>
      </c>
    </row>
    <row r="148" spans="1:9" ht="15">
      <c r="A148" s="8" t="s">
        <v>25</v>
      </c>
      <c r="B148" s="48">
        <v>3.02473440912624</v>
      </c>
      <c r="C148" s="48">
        <v>0.12662451525027166</v>
      </c>
      <c r="D148" s="48">
        <v>0.19554200098551125</v>
      </c>
      <c r="E148" s="48">
        <v>9.4091244684078212</v>
      </c>
      <c r="F148" s="400"/>
      <c r="G148" s="48">
        <v>1.1877981851537751</v>
      </c>
      <c r="H148" s="49">
        <v>0.40747974745773236</v>
      </c>
      <c r="I148" s="50">
        <f t="shared" si="30"/>
        <v>14.351303326381352</v>
      </c>
    </row>
    <row r="149" spans="1:9" ht="15">
      <c r="A149" s="9" t="s">
        <v>24</v>
      </c>
      <c r="B149" s="45">
        <v>0.76333409543644293</v>
      </c>
      <c r="C149" s="45">
        <v>0</v>
      </c>
      <c r="D149" s="45">
        <v>0</v>
      </c>
      <c r="E149" s="45">
        <v>0</v>
      </c>
      <c r="F149" s="400"/>
      <c r="G149" s="45">
        <v>0</v>
      </c>
      <c r="H149" s="54">
        <v>0</v>
      </c>
      <c r="I149" s="44">
        <f t="shared" si="30"/>
        <v>0.76333409543644293</v>
      </c>
    </row>
    <row r="150" spans="1:9" ht="15">
      <c r="A150" s="8" t="s">
        <v>57</v>
      </c>
      <c r="B150" s="48">
        <v>0</v>
      </c>
      <c r="C150" s="48">
        <v>0</v>
      </c>
      <c r="D150" s="48">
        <v>0</v>
      </c>
      <c r="E150" s="48">
        <v>0</v>
      </c>
      <c r="F150" s="400"/>
      <c r="G150" s="48">
        <v>0</v>
      </c>
      <c r="H150" s="49">
        <v>0</v>
      </c>
      <c r="I150" s="50">
        <f t="shared" si="30"/>
        <v>0</v>
      </c>
    </row>
    <row r="151" spans="1:9" ht="15">
      <c r="A151" s="9" t="s">
        <v>22</v>
      </c>
      <c r="B151" s="45">
        <v>0</v>
      </c>
      <c r="C151" s="45">
        <v>0</v>
      </c>
      <c r="D151" s="45">
        <v>0</v>
      </c>
      <c r="E151" s="45">
        <v>0</v>
      </c>
      <c r="F151" s="400"/>
      <c r="G151" s="45">
        <v>0</v>
      </c>
      <c r="H151" s="54">
        <v>0</v>
      </c>
      <c r="I151" s="44">
        <f t="shared" si="30"/>
        <v>0</v>
      </c>
    </row>
    <row r="152" spans="1:9" ht="15">
      <c r="A152" s="8" t="s">
        <v>21</v>
      </c>
      <c r="B152" s="48">
        <v>0</v>
      </c>
      <c r="C152" s="48">
        <v>0</v>
      </c>
      <c r="D152" s="48">
        <v>0</v>
      </c>
      <c r="E152" s="48">
        <v>0</v>
      </c>
      <c r="F152" s="400"/>
      <c r="G152" s="48">
        <v>0</v>
      </c>
      <c r="H152" s="49">
        <v>0</v>
      </c>
      <c r="I152" s="50">
        <f t="shared" si="30"/>
        <v>0</v>
      </c>
    </row>
    <row r="153" spans="1:9" ht="15">
      <c r="A153" s="10" t="s">
        <v>61</v>
      </c>
      <c r="B153" s="45">
        <v>0</v>
      </c>
      <c r="C153" s="45">
        <v>0</v>
      </c>
      <c r="D153" s="45">
        <v>0</v>
      </c>
      <c r="E153" s="45">
        <v>0</v>
      </c>
      <c r="F153" s="400"/>
      <c r="G153" s="45">
        <v>0</v>
      </c>
      <c r="H153" s="54">
        <v>0</v>
      </c>
      <c r="I153" s="44">
        <f t="shared" si="30"/>
        <v>0</v>
      </c>
    </row>
    <row r="154" spans="1:9">
      <c r="A154" s="11" t="s">
        <v>23</v>
      </c>
      <c r="B154" s="55">
        <v>0</v>
      </c>
      <c r="C154" s="55">
        <v>0</v>
      </c>
      <c r="D154" s="55">
        <v>0</v>
      </c>
      <c r="E154" s="55">
        <v>0</v>
      </c>
      <c r="F154" s="400"/>
      <c r="G154" s="55">
        <v>0</v>
      </c>
      <c r="H154" s="56">
        <v>0</v>
      </c>
      <c r="I154" s="57">
        <f t="shared" si="30"/>
        <v>0</v>
      </c>
    </row>
    <row r="155" spans="1:9">
      <c r="A155" s="12" t="s">
        <v>19</v>
      </c>
      <c r="B155" s="61">
        <v>0</v>
      </c>
      <c r="C155" s="61">
        <v>0</v>
      </c>
      <c r="D155" s="61">
        <v>0</v>
      </c>
      <c r="E155" s="61">
        <v>0</v>
      </c>
      <c r="F155" s="400"/>
      <c r="G155" s="61">
        <v>0</v>
      </c>
      <c r="H155" s="62">
        <v>0</v>
      </c>
      <c r="I155" s="63">
        <f t="shared" si="30"/>
        <v>0</v>
      </c>
    </row>
    <row r="156" spans="1:9">
      <c r="A156" s="11" t="s">
        <v>20</v>
      </c>
      <c r="B156" s="55">
        <v>0</v>
      </c>
      <c r="C156" s="55">
        <v>0</v>
      </c>
      <c r="D156" s="55">
        <v>0</v>
      </c>
      <c r="E156" s="55">
        <v>0</v>
      </c>
      <c r="F156" s="400"/>
      <c r="G156" s="55">
        <v>0</v>
      </c>
      <c r="H156" s="56">
        <v>0</v>
      </c>
      <c r="I156" s="57">
        <f t="shared" si="30"/>
        <v>0</v>
      </c>
    </row>
    <row r="157" spans="1:9" ht="15" thickBot="1">
      <c r="A157" s="13" t="s">
        <v>11</v>
      </c>
      <c r="B157" s="66">
        <v>0</v>
      </c>
      <c r="C157" s="66">
        <v>0</v>
      </c>
      <c r="D157" s="66">
        <v>0</v>
      </c>
      <c r="E157" s="66">
        <v>0</v>
      </c>
      <c r="F157" s="401"/>
      <c r="G157" s="66">
        <v>0</v>
      </c>
      <c r="H157" s="67">
        <v>0</v>
      </c>
      <c r="I157" s="68">
        <f t="shared" si="30"/>
        <v>0</v>
      </c>
    </row>
    <row r="158" spans="1:9" ht="15">
      <c r="A158" s="14" t="s">
        <v>26</v>
      </c>
      <c r="B158" s="71">
        <f>SUM(B137:B153)</f>
        <v>13.423637085763188</v>
      </c>
      <c r="C158" s="71">
        <f t="shared" ref="C158:H158" si="31">SUM(C137:C153)</f>
        <v>25.548191728314787</v>
      </c>
      <c r="D158" s="71">
        <f t="shared" si="31"/>
        <v>7.0198499764168725</v>
      </c>
      <c r="E158" s="71">
        <f t="shared" si="31"/>
        <v>9.6717901734655349</v>
      </c>
      <c r="F158" s="71">
        <f t="shared" si="31"/>
        <v>0</v>
      </c>
      <c r="G158" s="71">
        <f t="shared" si="31"/>
        <v>1.1877981851537751</v>
      </c>
      <c r="H158" s="72">
        <f t="shared" si="31"/>
        <v>0.40747974745773236</v>
      </c>
      <c r="I158" s="44">
        <f>SUM(I137:I153)</f>
        <v>57.258746896571886</v>
      </c>
    </row>
    <row r="159" spans="1:9" s="2" customFormat="1" ht="15" thickBot="1">
      <c r="A159" s="15" t="s">
        <v>100</v>
      </c>
      <c r="B159" s="100">
        <f>B158/$I$158</f>
        <v>0.23443819177549743</v>
      </c>
      <c r="C159" s="100">
        <f t="shared" ref="C159:I159" si="32">C158/$I$158</f>
        <v>0.44618845352070347</v>
      </c>
      <c r="D159" s="100">
        <f t="shared" si="32"/>
        <v>0.12259873568482084</v>
      </c>
      <c r="E159" s="100">
        <f t="shared" si="32"/>
        <v>0.16891375899189631</v>
      </c>
      <c r="F159" s="100">
        <f t="shared" si="32"/>
        <v>0</v>
      </c>
      <c r="G159" s="100">
        <f t="shared" si="32"/>
        <v>2.0744397136376894E-2</v>
      </c>
      <c r="H159" s="101">
        <f t="shared" si="32"/>
        <v>7.1164628907051473E-3</v>
      </c>
      <c r="I159" s="102">
        <f t="shared" si="32"/>
        <v>1</v>
      </c>
    </row>
    <row r="160" spans="1:9" ht="15" thickBot="1">
      <c r="A160" s="16"/>
      <c r="B160" s="16"/>
      <c r="C160" s="16"/>
      <c r="D160" s="16"/>
      <c r="E160" s="16"/>
      <c r="F160" s="16"/>
      <c r="G160" s="16"/>
      <c r="H160" s="16"/>
      <c r="I160" s="16"/>
    </row>
    <row r="161" spans="1:9" ht="28.5">
      <c r="A161" s="431" t="s">
        <v>31</v>
      </c>
      <c r="B161" s="37" t="s">
        <v>0</v>
      </c>
      <c r="C161" s="37" t="s">
        <v>1</v>
      </c>
      <c r="D161" s="37" t="s">
        <v>2</v>
      </c>
      <c r="E161" s="37" t="s">
        <v>3</v>
      </c>
      <c r="F161" s="37" t="s">
        <v>27</v>
      </c>
      <c r="G161" s="37" t="s">
        <v>4</v>
      </c>
      <c r="H161" s="37" t="s">
        <v>5</v>
      </c>
      <c r="I161" s="38" t="s">
        <v>6</v>
      </c>
    </row>
    <row r="162" spans="1:9" ht="14.25" customHeight="1">
      <c r="A162" s="432" t="s">
        <v>31</v>
      </c>
      <c r="B162" s="372" t="s">
        <v>107</v>
      </c>
      <c r="C162" s="373"/>
      <c r="D162" s="373"/>
      <c r="E162" s="373"/>
      <c r="F162" s="373"/>
      <c r="G162" s="373"/>
      <c r="H162" s="373"/>
      <c r="I162" s="374"/>
    </row>
    <row r="163" spans="1:9" ht="15">
      <c r="A163" s="7" t="s">
        <v>7</v>
      </c>
      <c r="B163" s="42">
        <v>0</v>
      </c>
      <c r="C163" s="42">
        <v>0</v>
      </c>
      <c r="D163" s="42">
        <v>0</v>
      </c>
      <c r="E163" s="42">
        <v>0</v>
      </c>
      <c r="F163" s="399"/>
      <c r="G163" s="42">
        <v>0</v>
      </c>
      <c r="H163" s="43">
        <v>0</v>
      </c>
      <c r="I163" s="44">
        <f>SUM(B163:H163)</f>
        <v>0</v>
      </c>
    </row>
    <row r="164" spans="1:9" ht="15">
      <c r="A164" s="8" t="s">
        <v>8</v>
      </c>
      <c r="B164" s="48">
        <v>0</v>
      </c>
      <c r="C164" s="48">
        <v>0</v>
      </c>
      <c r="D164" s="48">
        <v>0</v>
      </c>
      <c r="E164" s="48">
        <v>0</v>
      </c>
      <c r="F164" s="400"/>
      <c r="G164" s="48">
        <v>0</v>
      </c>
      <c r="H164" s="49">
        <v>0</v>
      </c>
      <c r="I164" s="50">
        <f t="shared" ref="I164:I183" si="33">SUM(B164:H164)</f>
        <v>0</v>
      </c>
    </row>
    <row r="165" spans="1:9" ht="15">
      <c r="A165" s="9" t="s">
        <v>10</v>
      </c>
      <c r="B165" s="45">
        <v>0</v>
      </c>
      <c r="C165" s="45">
        <v>0</v>
      </c>
      <c r="D165" s="45">
        <v>0</v>
      </c>
      <c r="E165" s="45">
        <v>0</v>
      </c>
      <c r="F165" s="400"/>
      <c r="G165" s="45">
        <v>0</v>
      </c>
      <c r="H165" s="54">
        <v>0</v>
      </c>
      <c r="I165" s="44">
        <f t="shared" si="33"/>
        <v>0</v>
      </c>
    </row>
    <row r="166" spans="1:9" ht="15">
      <c r="A166" s="8" t="s">
        <v>53</v>
      </c>
      <c r="B166" s="48">
        <v>0</v>
      </c>
      <c r="C166" s="48">
        <v>0</v>
      </c>
      <c r="D166" s="48">
        <v>0</v>
      </c>
      <c r="E166" s="48">
        <v>0</v>
      </c>
      <c r="F166" s="400"/>
      <c r="G166" s="48">
        <v>0</v>
      </c>
      <c r="H166" s="49">
        <v>0</v>
      </c>
      <c r="I166" s="50">
        <f t="shared" si="33"/>
        <v>0</v>
      </c>
    </row>
    <row r="167" spans="1:9" ht="15">
      <c r="A167" s="9" t="s">
        <v>16</v>
      </c>
      <c r="B167" s="45">
        <v>0</v>
      </c>
      <c r="C167" s="45">
        <v>0</v>
      </c>
      <c r="D167" s="45">
        <v>0</v>
      </c>
      <c r="E167" s="45">
        <v>0</v>
      </c>
      <c r="F167" s="400"/>
      <c r="G167" s="45">
        <v>0</v>
      </c>
      <c r="H167" s="54">
        <v>0</v>
      </c>
      <c r="I167" s="44">
        <f t="shared" si="33"/>
        <v>0</v>
      </c>
    </row>
    <row r="168" spans="1:9" ht="15">
      <c r="A168" s="8" t="s">
        <v>65</v>
      </c>
      <c r="B168" s="48">
        <v>0.5630562654824115</v>
      </c>
      <c r="C168" s="48">
        <v>0.19336306460756708</v>
      </c>
      <c r="D168" s="48">
        <v>4.313694206231123E-2</v>
      </c>
      <c r="E168" s="48">
        <v>1.9336306460756712E-2</v>
      </c>
      <c r="F168" s="400"/>
      <c r="G168" s="48">
        <v>0</v>
      </c>
      <c r="H168" s="49">
        <v>0</v>
      </c>
      <c r="I168" s="50">
        <f t="shared" si="33"/>
        <v>0.81889257861304654</v>
      </c>
    </row>
    <row r="169" spans="1:9" ht="15">
      <c r="A169" s="9" t="s">
        <v>55</v>
      </c>
      <c r="B169" s="45">
        <v>0</v>
      </c>
      <c r="C169" s="45">
        <v>0</v>
      </c>
      <c r="D169" s="45">
        <v>0</v>
      </c>
      <c r="E169" s="45">
        <v>6.1257572357912092E-2</v>
      </c>
      <c r="F169" s="400"/>
      <c r="G169" s="45">
        <v>0</v>
      </c>
      <c r="H169" s="54">
        <v>0</v>
      </c>
      <c r="I169" s="44">
        <f t="shared" si="33"/>
        <v>6.1257572357912092E-2</v>
      </c>
    </row>
    <row r="170" spans="1:9" ht="15">
      <c r="A170" s="8" t="s">
        <v>12</v>
      </c>
      <c r="B170" s="48">
        <v>0</v>
      </c>
      <c r="C170" s="48">
        <v>0</v>
      </c>
      <c r="D170" s="48">
        <v>0</v>
      </c>
      <c r="E170" s="48">
        <v>0</v>
      </c>
      <c r="F170" s="400"/>
      <c r="G170" s="48">
        <v>0</v>
      </c>
      <c r="H170" s="49">
        <v>0</v>
      </c>
      <c r="I170" s="50">
        <f t="shared" si="33"/>
        <v>0</v>
      </c>
    </row>
    <row r="171" spans="1:9" ht="15">
      <c r="A171" s="9" t="s">
        <v>56</v>
      </c>
      <c r="B171" s="45">
        <v>0</v>
      </c>
      <c r="C171" s="45">
        <v>0</v>
      </c>
      <c r="D171" s="45">
        <v>0</v>
      </c>
      <c r="E171" s="45">
        <v>0</v>
      </c>
      <c r="F171" s="400"/>
      <c r="G171" s="45">
        <v>0</v>
      </c>
      <c r="H171" s="54">
        <v>0</v>
      </c>
      <c r="I171" s="44">
        <f t="shared" si="33"/>
        <v>0</v>
      </c>
    </row>
    <row r="172" spans="1:9" ht="15">
      <c r="A172" s="8" t="s">
        <v>17</v>
      </c>
      <c r="B172" s="48">
        <v>2.1094331474853144E-4</v>
      </c>
      <c r="C172" s="48">
        <v>0</v>
      </c>
      <c r="D172" s="48">
        <v>1.6678258493790409E-2</v>
      </c>
      <c r="E172" s="48">
        <v>8.0749100885737856E-5</v>
      </c>
      <c r="F172" s="400"/>
      <c r="G172" s="48">
        <v>0</v>
      </c>
      <c r="H172" s="49">
        <v>0</v>
      </c>
      <c r="I172" s="50">
        <f t="shared" si="33"/>
        <v>1.6969950909424679E-2</v>
      </c>
    </row>
    <row r="173" spans="1:9" ht="15">
      <c r="A173" s="9" t="s">
        <v>141</v>
      </c>
      <c r="B173" s="45">
        <v>7.8625362045334959E-3</v>
      </c>
      <c r="C173" s="45">
        <v>2.0037443758089826E-2</v>
      </c>
      <c r="D173" s="45">
        <v>0.35902408635902816</v>
      </c>
      <c r="E173" s="45">
        <v>0</v>
      </c>
      <c r="F173" s="400"/>
      <c r="G173" s="45">
        <v>0</v>
      </c>
      <c r="H173" s="54">
        <v>0</v>
      </c>
      <c r="I173" s="44">
        <f>SUM(B173:H173)</f>
        <v>0.38692406632165149</v>
      </c>
    </row>
    <row r="174" spans="1:9" ht="15">
      <c r="A174" s="8" t="s">
        <v>25</v>
      </c>
      <c r="B174" s="48">
        <v>1.3902976842281041</v>
      </c>
      <c r="C174" s="48">
        <v>0.38939501488669004</v>
      </c>
      <c r="D174" s="48">
        <v>87.091599956830109</v>
      </c>
      <c r="E174" s="48">
        <v>21.466714486949694</v>
      </c>
      <c r="F174" s="400"/>
      <c r="G174" s="48">
        <v>2.4770691047705844</v>
      </c>
      <c r="H174" s="49">
        <v>4.8541182192905206</v>
      </c>
      <c r="I174" s="50">
        <f t="shared" si="33"/>
        <v>117.6691944669557</v>
      </c>
    </row>
    <row r="175" spans="1:9" ht="15">
      <c r="A175" s="9" t="s">
        <v>24</v>
      </c>
      <c r="B175" s="45">
        <v>1.0418729633777979</v>
      </c>
      <c r="C175" s="45">
        <v>0</v>
      </c>
      <c r="D175" s="45">
        <v>0</v>
      </c>
      <c r="E175" s="45">
        <v>0</v>
      </c>
      <c r="F175" s="400"/>
      <c r="G175" s="45">
        <v>0</v>
      </c>
      <c r="H175" s="54">
        <v>0</v>
      </c>
      <c r="I175" s="44">
        <f t="shared" si="33"/>
        <v>1.0418729633777979</v>
      </c>
    </row>
    <row r="176" spans="1:9" ht="15">
      <c r="A176" s="8" t="s">
        <v>57</v>
      </c>
      <c r="B176" s="48">
        <v>0</v>
      </c>
      <c r="C176" s="48">
        <v>0</v>
      </c>
      <c r="D176" s="48">
        <v>0</v>
      </c>
      <c r="E176" s="48">
        <v>0</v>
      </c>
      <c r="F176" s="400"/>
      <c r="G176" s="48">
        <v>0</v>
      </c>
      <c r="H176" s="49">
        <v>0</v>
      </c>
      <c r="I176" s="50">
        <f t="shared" si="33"/>
        <v>0</v>
      </c>
    </row>
    <row r="177" spans="1:9" ht="15">
      <c r="A177" s="9" t="s">
        <v>22</v>
      </c>
      <c r="B177" s="45">
        <v>0</v>
      </c>
      <c r="C177" s="45">
        <v>0</v>
      </c>
      <c r="D177" s="45">
        <v>0</v>
      </c>
      <c r="E177" s="45">
        <v>0</v>
      </c>
      <c r="F177" s="400"/>
      <c r="G177" s="45">
        <v>0</v>
      </c>
      <c r="H177" s="54">
        <v>0</v>
      </c>
      <c r="I177" s="44">
        <f t="shared" si="33"/>
        <v>0</v>
      </c>
    </row>
    <row r="178" spans="1:9" ht="15">
      <c r="A178" s="8" t="s">
        <v>21</v>
      </c>
      <c r="B178" s="48">
        <v>0</v>
      </c>
      <c r="C178" s="48">
        <v>0</v>
      </c>
      <c r="D178" s="48">
        <v>0</v>
      </c>
      <c r="E178" s="48">
        <v>0</v>
      </c>
      <c r="F178" s="400"/>
      <c r="G178" s="48">
        <v>0</v>
      </c>
      <c r="H178" s="49">
        <v>0</v>
      </c>
      <c r="I178" s="50">
        <f t="shared" si="33"/>
        <v>0</v>
      </c>
    </row>
    <row r="179" spans="1:9" ht="15">
      <c r="A179" s="10" t="s">
        <v>61</v>
      </c>
      <c r="B179" s="45">
        <v>0</v>
      </c>
      <c r="C179" s="45">
        <v>0</v>
      </c>
      <c r="D179" s="45">
        <v>0</v>
      </c>
      <c r="E179" s="45">
        <v>0</v>
      </c>
      <c r="F179" s="400"/>
      <c r="G179" s="45">
        <v>0</v>
      </c>
      <c r="H179" s="54">
        <v>0</v>
      </c>
      <c r="I179" s="44">
        <f t="shared" si="33"/>
        <v>0</v>
      </c>
    </row>
    <row r="180" spans="1:9">
      <c r="A180" s="11" t="s">
        <v>23</v>
      </c>
      <c r="B180" s="55">
        <v>0</v>
      </c>
      <c r="C180" s="55">
        <v>0</v>
      </c>
      <c r="D180" s="55">
        <v>0</v>
      </c>
      <c r="E180" s="55">
        <v>0</v>
      </c>
      <c r="F180" s="400"/>
      <c r="G180" s="55">
        <v>0</v>
      </c>
      <c r="H180" s="56">
        <v>0</v>
      </c>
      <c r="I180" s="57">
        <f t="shared" si="33"/>
        <v>0</v>
      </c>
    </row>
    <row r="181" spans="1:9">
      <c r="A181" s="12" t="s">
        <v>19</v>
      </c>
      <c r="B181" s="61">
        <v>0</v>
      </c>
      <c r="C181" s="61">
        <v>0</v>
      </c>
      <c r="D181" s="61">
        <v>0</v>
      </c>
      <c r="E181" s="61">
        <v>0</v>
      </c>
      <c r="F181" s="400"/>
      <c r="G181" s="61">
        <v>0</v>
      </c>
      <c r="H181" s="62">
        <v>0</v>
      </c>
      <c r="I181" s="63">
        <f t="shared" si="33"/>
        <v>0</v>
      </c>
    </row>
    <row r="182" spans="1:9">
      <c r="A182" s="11" t="s">
        <v>20</v>
      </c>
      <c r="B182" s="55">
        <v>0</v>
      </c>
      <c r="C182" s="55">
        <v>0</v>
      </c>
      <c r="D182" s="55">
        <v>0</v>
      </c>
      <c r="E182" s="55">
        <v>0</v>
      </c>
      <c r="F182" s="400"/>
      <c r="G182" s="55">
        <v>0</v>
      </c>
      <c r="H182" s="56">
        <v>0</v>
      </c>
      <c r="I182" s="57">
        <f t="shared" si="33"/>
        <v>0</v>
      </c>
    </row>
    <row r="183" spans="1:9" ht="15" thickBot="1">
      <c r="A183" s="13" t="s">
        <v>11</v>
      </c>
      <c r="B183" s="66">
        <v>0</v>
      </c>
      <c r="C183" s="66">
        <v>0</v>
      </c>
      <c r="D183" s="66">
        <v>0</v>
      </c>
      <c r="E183" s="66">
        <v>0</v>
      </c>
      <c r="F183" s="401"/>
      <c r="G183" s="66">
        <v>0</v>
      </c>
      <c r="H183" s="67">
        <v>0</v>
      </c>
      <c r="I183" s="68">
        <f t="shared" si="33"/>
        <v>0</v>
      </c>
    </row>
    <row r="184" spans="1:9" ht="15">
      <c r="A184" s="14" t="s">
        <v>26</v>
      </c>
      <c r="B184" s="71">
        <f>SUM(B163:B179)</f>
        <v>3.0033003926075956</v>
      </c>
      <c r="C184" s="71">
        <f t="shared" ref="C184:H184" si="34">SUM(C163:C179)</f>
        <v>0.60279552325234698</v>
      </c>
      <c r="D184" s="71">
        <f t="shared" si="34"/>
        <v>87.510439243745239</v>
      </c>
      <c r="E184" s="71">
        <f t="shared" si="34"/>
        <v>21.547389114869247</v>
      </c>
      <c r="F184" s="71">
        <f t="shared" si="34"/>
        <v>0</v>
      </c>
      <c r="G184" s="71">
        <f t="shared" si="34"/>
        <v>2.4770691047705844</v>
      </c>
      <c r="H184" s="72">
        <f t="shared" si="34"/>
        <v>4.8541182192905206</v>
      </c>
      <c r="I184" s="44">
        <f>SUM(I163:I179)</f>
        <v>119.99511159853553</v>
      </c>
    </row>
    <row r="185" spans="1:9" s="2" customFormat="1" ht="15" thickBot="1">
      <c r="A185" s="15" t="s">
        <v>100</v>
      </c>
      <c r="B185" s="100">
        <f>B184/$I$184</f>
        <v>2.5028522850627934E-2</v>
      </c>
      <c r="C185" s="100">
        <f t="shared" ref="C185:I185" si="35">C184/$I$184</f>
        <v>5.0235006678364036E-3</v>
      </c>
      <c r="D185" s="100">
        <f t="shared" si="35"/>
        <v>0.72928336894695012</v>
      </c>
      <c r="E185" s="100">
        <f t="shared" si="35"/>
        <v>0.17956889099749143</v>
      </c>
      <c r="F185" s="100">
        <f t="shared" si="35"/>
        <v>0</v>
      </c>
      <c r="G185" s="100">
        <f t="shared" si="35"/>
        <v>2.0643083470417104E-2</v>
      </c>
      <c r="H185" s="101">
        <f t="shared" si="35"/>
        <v>4.0452633066677048E-2</v>
      </c>
      <c r="I185" s="102">
        <f t="shared" si="35"/>
        <v>1</v>
      </c>
    </row>
    <row r="186" spans="1:9" ht="15" thickBot="1">
      <c r="A186" s="16"/>
      <c r="B186" s="16"/>
      <c r="C186" s="16"/>
      <c r="D186" s="16"/>
      <c r="E186" s="16"/>
      <c r="F186" s="16"/>
      <c r="G186" s="16"/>
      <c r="H186" s="16"/>
      <c r="I186" s="16"/>
    </row>
    <row r="187" spans="1:9" ht="28.5">
      <c r="A187" s="431" t="s">
        <v>32</v>
      </c>
      <c r="B187" s="37" t="s">
        <v>0</v>
      </c>
      <c r="C187" s="37" t="s">
        <v>1</v>
      </c>
      <c r="D187" s="37" t="s">
        <v>2</v>
      </c>
      <c r="E187" s="37" t="s">
        <v>3</v>
      </c>
      <c r="F187" s="37" t="s">
        <v>27</v>
      </c>
      <c r="G187" s="37" t="s">
        <v>4</v>
      </c>
      <c r="H187" s="37" t="s">
        <v>5</v>
      </c>
      <c r="I187" s="38" t="s">
        <v>6</v>
      </c>
    </row>
    <row r="188" spans="1:9" ht="14.25" customHeight="1">
      <c r="A188" s="432" t="s">
        <v>32</v>
      </c>
      <c r="B188" s="372" t="s">
        <v>107</v>
      </c>
      <c r="C188" s="373"/>
      <c r="D188" s="373"/>
      <c r="E188" s="373"/>
      <c r="F188" s="373"/>
      <c r="G188" s="373"/>
      <c r="H188" s="373"/>
      <c r="I188" s="374"/>
    </row>
    <row r="189" spans="1:9" ht="15">
      <c r="A189" s="7" t="s">
        <v>7</v>
      </c>
      <c r="B189" s="42">
        <v>0</v>
      </c>
      <c r="C189" s="42">
        <v>0</v>
      </c>
      <c r="D189" s="42">
        <v>0</v>
      </c>
      <c r="E189" s="42">
        <v>0</v>
      </c>
      <c r="F189" s="399"/>
      <c r="G189" s="42">
        <v>0</v>
      </c>
      <c r="H189" s="43">
        <v>0</v>
      </c>
      <c r="I189" s="44">
        <f>SUM(B189:H189)</f>
        <v>0</v>
      </c>
    </row>
    <row r="190" spans="1:9" ht="15">
      <c r="A190" s="8" t="s">
        <v>8</v>
      </c>
      <c r="B190" s="48">
        <v>0</v>
      </c>
      <c r="C190" s="48">
        <v>0</v>
      </c>
      <c r="D190" s="48">
        <v>0</v>
      </c>
      <c r="E190" s="48">
        <v>0</v>
      </c>
      <c r="F190" s="400"/>
      <c r="G190" s="48">
        <v>0</v>
      </c>
      <c r="H190" s="49">
        <v>0</v>
      </c>
      <c r="I190" s="50">
        <f t="shared" ref="I190:I209" si="36">SUM(B190:H190)</f>
        <v>0</v>
      </c>
    </row>
    <row r="191" spans="1:9" ht="15">
      <c r="A191" s="9" t="s">
        <v>10</v>
      </c>
      <c r="B191" s="45">
        <v>0</v>
      </c>
      <c r="C191" s="45">
        <v>0</v>
      </c>
      <c r="D191" s="45">
        <v>0</v>
      </c>
      <c r="E191" s="45">
        <v>0</v>
      </c>
      <c r="F191" s="400"/>
      <c r="G191" s="45">
        <v>0</v>
      </c>
      <c r="H191" s="54">
        <v>0</v>
      </c>
      <c r="I191" s="44">
        <f t="shared" si="36"/>
        <v>0</v>
      </c>
    </row>
    <row r="192" spans="1:9" ht="15">
      <c r="A192" s="8" t="s">
        <v>53</v>
      </c>
      <c r="B192" s="48">
        <v>0</v>
      </c>
      <c r="C192" s="48">
        <v>0</v>
      </c>
      <c r="D192" s="48">
        <v>0</v>
      </c>
      <c r="E192" s="48">
        <v>0</v>
      </c>
      <c r="F192" s="400"/>
      <c r="G192" s="48">
        <v>0</v>
      </c>
      <c r="H192" s="49">
        <v>0</v>
      </c>
      <c r="I192" s="50">
        <f t="shared" si="36"/>
        <v>0</v>
      </c>
    </row>
    <row r="193" spans="1:9" ht="15">
      <c r="A193" s="9" t="s">
        <v>16</v>
      </c>
      <c r="B193" s="45">
        <v>6.2248166855760925</v>
      </c>
      <c r="C193" s="45">
        <v>0.10989042271433658</v>
      </c>
      <c r="D193" s="45">
        <v>12.396848311825803</v>
      </c>
      <c r="E193" s="45">
        <v>0</v>
      </c>
      <c r="F193" s="400"/>
      <c r="G193" s="45">
        <v>0</v>
      </c>
      <c r="H193" s="54">
        <v>0</v>
      </c>
      <c r="I193" s="44">
        <f t="shared" si="36"/>
        <v>18.73155542011623</v>
      </c>
    </row>
    <row r="194" spans="1:9" ht="15">
      <c r="A194" s="8" t="s">
        <v>65</v>
      </c>
      <c r="B194" s="48">
        <v>1.1320227702359842</v>
      </c>
      <c r="C194" s="48">
        <v>0.6778900535773944</v>
      </c>
      <c r="D194" s="48">
        <v>4.6153158150778539</v>
      </c>
      <c r="E194" s="48">
        <v>0</v>
      </c>
      <c r="F194" s="400"/>
      <c r="G194" s="48">
        <v>0</v>
      </c>
      <c r="H194" s="49">
        <v>0</v>
      </c>
      <c r="I194" s="50">
        <f t="shared" si="36"/>
        <v>6.4252286388912321</v>
      </c>
    </row>
    <row r="195" spans="1:9" ht="15">
      <c r="A195" s="9" t="s">
        <v>55</v>
      </c>
      <c r="B195" s="45">
        <v>3.7311178789861441E-9</v>
      </c>
      <c r="C195" s="45">
        <v>3.7311178789861441E-9</v>
      </c>
      <c r="D195" s="45">
        <v>0</v>
      </c>
      <c r="E195" s="45">
        <v>0.84709500534828008</v>
      </c>
      <c r="F195" s="400"/>
      <c r="G195" s="45">
        <v>0</v>
      </c>
      <c r="H195" s="54">
        <v>0</v>
      </c>
      <c r="I195" s="44">
        <f t="shared" si="36"/>
        <v>0.8470950128105158</v>
      </c>
    </row>
    <row r="196" spans="1:9" ht="15">
      <c r="A196" s="8" t="s">
        <v>12</v>
      </c>
      <c r="B196" s="48">
        <v>0</v>
      </c>
      <c r="C196" s="48">
        <v>0</v>
      </c>
      <c r="D196" s="48">
        <v>0</v>
      </c>
      <c r="E196" s="48">
        <v>0</v>
      </c>
      <c r="F196" s="400"/>
      <c r="G196" s="48">
        <v>0</v>
      </c>
      <c r="H196" s="49">
        <v>0</v>
      </c>
      <c r="I196" s="50">
        <f t="shared" si="36"/>
        <v>0</v>
      </c>
    </row>
    <row r="197" spans="1:9" ht="15">
      <c r="A197" s="9" t="s">
        <v>56</v>
      </c>
      <c r="B197" s="45">
        <v>0</v>
      </c>
      <c r="C197" s="45">
        <v>0</v>
      </c>
      <c r="D197" s="45">
        <v>0</v>
      </c>
      <c r="E197" s="45">
        <v>0</v>
      </c>
      <c r="F197" s="400"/>
      <c r="G197" s="45">
        <v>0</v>
      </c>
      <c r="H197" s="54">
        <v>0</v>
      </c>
      <c r="I197" s="44">
        <f t="shared" si="36"/>
        <v>0</v>
      </c>
    </row>
    <row r="198" spans="1:9" ht="15">
      <c r="A198" s="8" t="s">
        <v>17</v>
      </c>
      <c r="B198" s="48">
        <v>0.15955483405846135</v>
      </c>
      <c r="C198" s="48">
        <v>9.4499753975812318E-11</v>
      </c>
      <c r="D198" s="48">
        <v>0.17119430575462952</v>
      </c>
      <c r="E198" s="48">
        <v>0</v>
      </c>
      <c r="F198" s="400"/>
      <c r="G198" s="48">
        <v>0</v>
      </c>
      <c r="H198" s="49">
        <v>0</v>
      </c>
      <c r="I198" s="50">
        <f t="shared" si="36"/>
        <v>0.33074913990759058</v>
      </c>
    </row>
    <row r="199" spans="1:9" ht="15">
      <c r="A199" s="9" t="s">
        <v>141</v>
      </c>
      <c r="B199" s="45">
        <v>14.832887093533438</v>
      </c>
      <c r="C199" s="45">
        <v>12.255370689660101</v>
      </c>
      <c r="D199" s="45">
        <v>129.10561469929752</v>
      </c>
      <c r="E199" s="45">
        <v>2.738011258918911</v>
      </c>
      <c r="F199" s="400"/>
      <c r="G199" s="45">
        <v>0</v>
      </c>
      <c r="H199" s="54">
        <v>0</v>
      </c>
      <c r="I199" s="44">
        <f>SUM(B199:H199)</f>
        <v>158.93188374140996</v>
      </c>
    </row>
    <row r="200" spans="1:9" ht="15">
      <c r="A200" s="8" t="s">
        <v>25</v>
      </c>
      <c r="B200" s="48">
        <v>4.4540803538334064</v>
      </c>
      <c r="C200" s="48">
        <v>6.9875915081991397E-2</v>
      </c>
      <c r="D200" s="48">
        <v>65.422678476160925</v>
      </c>
      <c r="E200" s="48">
        <v>47.308894453371558</v>
      </c>
      <c r="F200" s="400"/>
      <c r="G200" s="48">
        <v>4.8635679536185075</v>
      </c>
      <c r="H200" s="49">
        <v>6.4810248403816648E-2</v>
      </c>
      <c r="I200" s="50">
        <f t="shared" si="36"/>
        <v>122.1839074004702</v>
      </c>
    </row>
    <row r="201" spans="1:9" ht="15">
      <c r="A201" s="9" t="s">
        <v>24</v>
      </c>
      <c r="B201" s="45">
        <v>0.36193080547690665</v>
      </c>
      <c r="C201" s="45">
        <v>9.9973985426493134E-2</v>
      </c>
      <c r="D201" s="45">
        <v>4.8621556937199981E-2</v>
      </c>
      <c r="E201" s="45">
        <v>0</v>
      </c>
      <c r="F201" s="400"/>
      <c r="G201" s="45">
        <v>0</v>
      </c>
      <c r="H201" s="54">
        <v>0</v>
      </c>
      <c r="I201" s="44">
        <f t="shared" si="36"/>
        <v>0.51052634784059969</v>
      </c>
    </row>
    <row r="202" spans="1:9" ht="15">
      <c r="A202" s="8" t="s">
        <v>57</v>
      </c>
      <c r="B202" s="48">
        <v>0.29687787652942094</v>
      </c>
      <c r="C202" s="48">
        <v>0.41347556853331496</v>
      </c>
      <c r="D202" s="48">
        <v>0.64753463914853915</v>
      </c>
      <c r="E202" s="48">
        <v>0</v>
      </c>
      <c r="F202" s="400"/>
      <c r="G202" s="48">
        <v>0</v>
      </c>
      <c r="H202" s="49">
        <v>0</v>
      </c>
      <c r="I202" s="50">
        <f t="shared" si="36"/>
        <v>1.357888084211275</v>
      </c>
    </row>
    <row r="203" spans="1:9" ht="15">
      <c r="A203" s="9" t="s">
        <v>22</v>
      </c>
      <c r="B203" s="45">
        <v>9.6471678360645994E-3</v>
      </c>
      <c r="C203" s="45">
        <v>9.6471678360645994E-3</v>
      </c>
      <c r="D203" s="45">
        <v>8.200092660654909E-2</v>
      </c>
      <c r="E203" s="45">
        <v>0</v>
      </c>
      <c r="F203" s="400"/>
      <c r="G203" s="45">
        <v>0</v>
      </c>
      <c r="H203" s="54">
        <v>0</v>
      </c>
      <c r="I203" s="44">
        <f t="shared" si="36"/>
        <v>0.10129526227867829</v>
      </c>
    </row>
    <row r="204" spans="1:9" ht="15">
      <c r="A204" s="8" t="s">
        <v>21</v>
      </c>
      <c r="B204" s="48">
        <v>0</v>
      </c>
      <c r="C204" s="48">
        <v>0</v>
      </c>
      <c r="D204" s="48">
        <v>0</v>
      </c>
      <c r="E204" s="48">
        <v>0</v>
      </c>
      <c r="F204" s="400"/>
      <c r="G204" s="48">
        <v>0</v>
      </c>
      <c r="H204" s="49">
        <v>0</v>
      </c>
      <c r="I204" s="50">
        <f t="shared" si="36"/>
        <v>0</v>
      </c>
    </row>
    <row r="205" spans="1:9" ht="15">
      <c r="A205" s="10" t="s">
        <v>61</v>
      </c>
      <c r="B205" s="45">
        <v>0</v>
      </c>
      <c r="C205" s="45">
        <v>0</v>
      </c>
      <c r="D205" s="45">
        <v>0</v>
      </c>
      <c r="E205" s="45">
        <v>0</v>
      </c>
      <c r="F205" s="400"/>
      <c r="G205" s="45">
        <v>0</v>
      </c>
      <c r="H205" s="54">
        <v>0</v>
      </c>
      <c r="I205" s="44">
        <f t="shared" si="36"/>
        <v>0</v>
      </c>
    </row>
    <row r="206" spans="1:9">
      <c r="A206" s="11" t="s">
        <v>23</v>
      </c>
      <c r="B206" s="55">
        <v>0</v>
      </c>
      <c r="C206" s="55">
        <v>0</v>
      </c>
      <c r="D206" s="55">
        <v>0</v>
      </c>
      <c r="E206" s="55">
        <v>0</v>
      </c>
      <c r="F206" s="400"/>
      <c r="G206" s="55">
        <v>0</v>
      </c>
      <c r="H206" s="56">
        <v>0</v>
      </c>
      <c r="I206" s="57">
        <f t="shared" si="36"/>
        <v>0</v>
      </c>
    </row>
    <row r="207" spans="1:9">
      <c r="A207" s="12" t="s">
        <v>19</v>
      </c>
      <c r="B207" s="61">
        <v>0</v>
      </c>
      <c r="C207" s="61">
        <v>0</v>
      </c>
      <c r="D207" s="61">
        <v>0</v>
      </c>
      <c r="E207" s="61">
        <v>0</v>
      </c>
      <c r="F207" s="400"/>
      <c r="G207" s="61">
        <v>0</v>
      </c>
      <c r="H207" s="62">
        <v>0</v>
      </c>
      <c r="I207" s="63">
        <f t="shared" si="36"/>
        <v>0</v>
      </c>
    </row>
    <row r="208" spans="1:9">
      <c r="A208" s="11" t="s">
        <v>20</v>
      </c>
      <c r="B208" s="55">
        <v>0</v>
      </c>
      <c r="C208" s="55">
        <v>0</v>
      </c>
      <c r="D208" s="55">
        <v>0</v>
      </c>
      <c r="E208" s="55">
        <v>0</v>
      </c>
      <c r="F208" s="400"/>
      <c r="G208" s="55">
        <v>0</v>
      </c>
      <c r="H208" s="56">
        <v>0</v>
      </c>
      <c r="I208" s="57">
        <f t="shared" si="36"/>
        <v>0</v>
      </c>
    </row>
    <row r="209" spans="1:9" ht="15" thickBot="1">
      <c r="A209" s="13" t="s">
        <v>11</v>
      </c>
      <c r="B209" s="66">
        <v>0</v>
      </c>
      <c r="C209" s="66">
        <v>0</v>
      </c>
      <c r="D209" s="66">
        <v>0</v>
      </c>
      <c r="E209" s="66">
        <v>0</v>
      </c>
      <c r="F209" s="401"/>
      <c r="G209" s="66">
        <v>0</v>
      </c>
      <c r="H209" s="67">
        <v>0</v>
      </c>
      <c r="I209" s="68">
        <f t="shared" si="36"/>
        <v>0</v>
      </c>
    </row>
    <row r="210" spans="1:9" ht="15">
      <c r="A210" s="14" t="s">
        <v>26</v>
      </c>
      <c r="B210" s="71">
        <f>SUM(B189:B205)</f>
        <v>27.47181759081089</v>
      </c>
      <c r="C210" s="71">
        <f t="shared" ref="C210:H210" si="37">SUM(C189:C205)</f>
        <v>13.636123806655313</v>
      </c>
      <c r="D210" s="71">
        <f t="shared" si="37"/>
        <v>212.48980873080902</v>
      </c>
      <c r="E210" s="71">
        <f t="shared" si="37"/>
        <v>50.894000717638747</v>
      </c>
      <c r="F210" s="71">
        <f t="shared" si="37"/>
        <v>0</v>
      </c>
      <c r="G210" s="71">
        <f t="shared" si="37"/>
        <v>4.8635679536185075</v>
      </c>
      <c r="H210" s="72">
        <f t="shared" si="37"/>
        <v>6.4810248403816648E-2</v>
      </c>
      <c r="I210" s="44">
        <f>SUM(I189:I205)</f>
        <v>309.42012904793626</v>
      </c>
    </row>
    <row r="211" spans="1:9" s="2" customFormat="1" ht="15" thickBot="1">
      <c r="A211" s="15" t="s">
        <v>100</v>
      </c>
      <c r="B211" s="100">
        <f>B210/$I$210</f>
        <v>8.8784843039590597E-2</v>
      </c>
      <c r="C211" s="100">
        <f t="shared" ref="C211:H211" si="38">C210/$I$210</f>
        <v>4.4069931224619087E-2</v>
      </c>
      <c r="D211" s="100">
        <f t="shared" si="38"/>
        <v>0.68673557012798436</v>
      </c>
      <c r="E211" s="100">
        <f t="shared" si="38"/>
        <v>0.16448186766076264</v>
      </c>
      <c r="F211" s="100">
        <f t="shared" si="38"/>
        <v>0</v>
      </c>
      <c r="G211" s="100">
        <f t="shared" si="38"/>
        <v>1.5718330829294656E-2</v>
      </c>
      <c r="H211" s="101">
        <f t="shared" si="38"/>
        <v>2.0945711774871654E-4</v>
      </c>
      <c r="I211" s="102">
        <f>I210/$I$210</f>
        <v>1</v>
      </c>
    </row>
    <row r="212" spans="1:9" ht="15" thickBot="1">
      <c r="A212" s="16"/>
      <c r="B212" s="16"/>
      <c r="C212" s="16"/>
      <c r="D212" s="16"/>
      <c r="E212" s="16"/>
      <c r="F212" s="16"/>
      <c r="G212" s="16"/>
      <c r="H212" s="16"/>
      <c r="I212" s="16"/>
    </row>
    <row r="213" spans="1:9" ht="28.5">
      <c r="A213" s="431" t="s">
        <v>33</v>
      </c>
      <c r="B213" s="37" t="s">
        <v>0</v>
      </c>
      <c r="C213" s="37" t="s">
        <v>1</v>
      </c>
      <c r="D213" s="37" t="s">
        <v>2</v>
      </c>
      <c r="E213" s="37" t="s">
        <v>3</v>
      </c>
      <c r="F213" s="37" t="s">
        <v>27</v>
      </c>
      <c r="G213" s="37" t="s">
        <v>4</v>
      </c>
      <c r="H213" s="37" t="s">
        <v>5</v>
      </c>
      <c r="I213" s="38" t="s">
        <v>6</v>
      </c>
    </row>
    <row r="214" spans="1:9" ht="14.25" customHeight="1">
      <c r="A214" s="432" t="s">
        <v>33</v>
      </c>
      <c r="B214" s="372" t="s">
        <v>107</v>
      </c>
      <c r="C214" s="373"/>
      <c r="D214" s="373"/>
      <c r="E214" s="373"/>
      <c r="F214" s="373"/>
      <c r="G214" s="373"/>
      <c r="H214" s="373"/>
      <c r="I214" s="374"/>
    </row>
    <row r="215" spans="1:9" ht="15">
      <c r="A215" s="7" t="s">
        <v>7</v>
      </c>
      <c r="B215" s="42">
        <v>0</v>
      </c>
      <c r="C215" s="42">
        <v>0</v>
      </c>
      <c r="D215" s="42">
        <v>0</v>
      </c>
      <c r="E215" s="42">
        <v>0</v>
      </c>
      <c r="F215" s="399"/>
      <c r="G215" s="42">
        <v>0</v>
      </c>
      <c r="H215" s="43">
        <v>0</v>
      </c>
      <c r="I215" s="44">
        <f>SUM(B215:H215)</f>
        <v>0</v>
      </c>
    </row>
    <row r="216" spans="1:9" ht="15">
      <c r="A216" s="8" t="s">
        <v>8</v>
      </c>
      <c r="B216" s="48">
        <v>0</v>
      </c>
      <c r="C216" s="48">
        <v>0</v>
      </c>
      <c r="D216" s="48">
        <v>0</v>
      </c>
      <c r="E216" s="48">
        <v>0</v>
      </c>
      <c r="F216" s="400"/>
      <c r="G216" s="48">
        <v>0</v>
      </c>
      <c r="H216" s="49">
        <v>0</v>
      </c>
      <c r="I216" s="50">
        <f t="shared" ref="I216:I235" si="39">SUM(B216:H216)</f>
        <v>0</v>
      </c>
    </row>
    <row r="217" spans="1:9" ht="15">
      <c r="A217" s="9" t="s">
        <v>10</v>
      </c>
      <c r="B217" s="45">
        <v>0</v>
      </c>
      <c r="C217" s="45">
        <v>0</v>
      </c>
      <c r="D217" s="45">
        <v>0</v>
      </c>
      <c r="E217" s="45">
        <v>0</v>
      </c>
      <c r="F217" s="400"/>
      <c r="G217" s="45">
        <v>0</v>
      </c>
      <c r="H217" s="54">
        <v>0</v>
      </c>
      <c r="I217" s="44">
        <f t="shared" si="39"/>
        <v>0</v>
      </c>
    </row>
    <row r="218" spans="1:9" ht="15">
      <c r="A218" s="8" t="s">
        <v>53</v>
      </c>
      <c r="B218" s="48">
        <v>0</v>
      </c>
      <c r="C218" s="48">
        <v>0</v>
      </c>
      <c r="D218" s="48">
        <v>0</v>
      </c>
      <c r="E218" s="48">
        <v>0</v>
      </c>
      <c r="F218" s="400"/>
      <c r="G218" s="48">
        <v>0</v>
      </c>
      <c r="H218" s="49">
        <v>0</v>
      </c>
      <c r="I218" s="50">
        <f t="shared" si="39"/>
        <v>0</v>
      </c>
    </row>
    <row r="219" spans="1:9" ht="15">
      <c r="A219" s="9" t="s">
        <v>16</v>
      </c>
      <c r="B219" s="45">
        <v>1.5563265183497836</v>
      </c>
      <c r="C219" s="45">
        <v>0.79750364715900868</v>
      </c>
      <c r="D219" s="45">
        <v>1.2365054668170858</v>
      </c>
      <c r="E219" s="45">
        <v>0</v>
      </c>
      <c r="F219" s="400"/>
      <c r="G219" s="45">
        <v>0</v>
      </c>
      <c r="H219" s="54">
        <v>0</v>
      </c>
      <c r="I219" s="44">
        <f t="shared" si="39"/>
        <v>3.5903356323258784</v>
      </c>
    </row>
    <row r="220" spans="1:9" ht="15">
      <c r="A220" s="8" t="s">
        <v>65</v>
      </c>
      <c r="B220" s="48">
        <v>0.97512933903203503</v>
      </c>
      <c r="C220" s="48">
        <v>0.27706332459889377</v>
      </c>
      <c r="D220" s="48">
        <v>0.68725060856132758</v>
      </c>
      <c r="E220" s="48">
        <v>0</v>
      </c>
      <c r="F220" s="400"/>
      <c r="G220" s="48">
        <v>0</v>
      </c>
      <c r="H220" s="49">
        <v>0</v>
      </c>
      <c r="I220" s="50">
        <f t="shared" si="39"/>
        <v>1.9394432721922565</v>
      </c>
    </row>
    <row r="221" spans="1:9" ht="15">
      <c r="A221" s="9" t="s">
        <v>55</v>
      </c>
      <c r="B221" s="45">
        <v>0</v>
      </c>
      <c r="C221" s="45">
        <v>0</v>
      </c>
      <c r="D221" s="45">
        <v>0</v>
      </c>
      <c r="E221" s="45">
        <v>1.8596184772683808E-3</v>
      </c>
      <c r="F221" s="400"/>
      <c r="G221" s="45">
        <v>0</v>
      </c>
      <c r="H221" s="54">
        <v>0</v>
      </c>
      <c r="I221" s="44">
        <f t="shared" si="39"/>
        <v>1.8596184772683808E-3</v>
      </c>
    </row>
    <row r="222" spans="1:9" ht="15">
      <c r="A222" s="8" t="s">
        <v>12</v>
      </c>
      <c r="B222" s="48">
        <v>0</v>
      </c>
      <c r="C222" s="48">
        <v>0</v>
      </c>
      <c r="D222" s="48">
        <v>0</v>
      </c>
      <c r="E222" s="48">
        <v>8.0657022615532162E-2</v>
      </c>
      <c r="F222" s="400"/>
      <c r="G222" s="48">
        <v>0</v>
      </c>
      <c r="H222" s="49">
        <v>0</v>
      </c>
      <c r="I222" s="50">
        <f t="shared" si="39"/>
        <v>8.0657022615532162E-2</v>
      </c>
    </row>
    <row r="223" spans="1:9" ht="15">
      <c r="A223" s="9" t="s">
        <v>56</v>
      </c>
      <c r="B223" s="45">
        <v>0</v>
      </c>
      <c r="C223" s="45">
        <v>0</v>
      </c>
      <c r="D223" s="45">
        <v>0</v>
      </c>
      <c r="E223" s="45">
        <v>0</v>
      </c>
      <c r="F223" s="400"/>
      <c r="G223" s="45">
        <v>0</v>
      </c>
      <c r="H223" s="54">
        <v>0</v>
      </c>
      <c r="I223" s="44">
        <f t="shared" si="39"/>
        <v>0</v>
      </c>
    </row>
    <row r="224" spans="1:9" ht="15">
      <c r="A224" s="8" t="s">
        <v>17</v>
      </c>
      <c r="B224" s="48">
        <v>1.9984985354631409E-3</v>
      </c>
      <c r="C224" s="48">
        <v>0</v>
      </c>
      <c r="D224" s="48">
        <v>7.9159825172939787E-3</v>
      </c>
      <c r="E224" s="48">
        <v>4.1836492383203356E-4</v>
      </c>
      <c r="F224" s="400"/>
      <c r="G224" s="48">
        <v>0</v>
      </c>
      <c r="H224" s="49">
        <v>0</v>
      </c>
      <c r="I224" s="50">
        <f t="shared" si="39"/>
        <v>1.0332845976589154E-2</v>
      </c>
    </row>
    <row r="225" spans="1:9" ht="15">
      <c r="A225" s="9" t="s">
        <v>141</v>
      </c>
      <c r="B225" s="45">
        <v>5.8846680366846229</v>
      </c>
      <c r="C225" s="45">
        <v>9.1518137007231465E-2</v>
      </c>
      <c r="D225" s="45">
        <v>21.594406372552815</v>
      </c>
      <c r="E225" s="45">
        <v>3.7149503312243826</v>
      </c>
      <c r="F225" s="400"/>
      <c r="G225" s="45">
        <v>0</v>
      </c>
      <c r="H225" s="54">
        <v>0</v>
      </c>
      <c r="I225" s="44">
        <f>SUM(B225:H225)</f>
        <v>31.285542877469052</v>
      </c>
    </row>
    <row r="226" spans="1:9" ht="15">
      <c r="A226" s="8" t="s">
        <v>25</v>
      </c>
      <c r="B226" s="48">
        <v>7.9287074369952908</v>
      </c>
      <c r="C226" s="48">
        <v>0.18246757435845243</v>
      </c>
      <c r="D226" s="48">
        <v>18.763412157626735</v>
      </c>
      <c r="E226" s="48">
        <v>63.227671007722087</v>
      </c>
      <c r="F226" s="400"/>
      <c r="G226" s="48">
        <v>13.185737142454643</v>
      </c>
      <c r="H226" s="49">
        <v>1.4721544062334859</v>
      </c>
      <c r="I226" s="50">
        <f t="shared" si="39"/>
        <v>104.76014972539069</v>
      </c>
    </row>
    <row r="227" spans="1:9" ht="15">
      <c r="A227" s="9" t="s">
        <v>24</v>
      </c>
      <c r="B227" s="45">
        <v>0.72208702103044453</v>
      </c>
      <c r="C227" s="45">
        <v>0</v>
      </c>
      <c r="D227" s="45">
        <v>0.18927124969068992</v>
      </c>
      <c r="E227" s="45">
        <v>0</v>
      </c>
      <c r="F227" s="400"/>
      <c r="G227" s="45">
        <v>0</v>
      </c>
      <c r="H227" s="54">
        <v>0</v>
      </c>
      <c r="I227" s="44">
        <f t="shared" si="39"/>
        <v>0.91135827072113451</v>
      </c>
    </row>
    <row r="228" spans="1:9" ht="15">
      <c r="A228" s="8" t="s">
        <v>57</v>
      </c>
      <c r="B228" s="48">
        <v>6.7012423152601405E-2</v>
      </c>
      <c r="C228" s="48">
        <v>0</v>
      </c>
      <c r="D228" s="48">
        <v>0</v>
      </c>
      <c r="E228" s="48">
        <v>0</v>
      </c>
      <c r="F228" s="400"/>
      <c r="G228" s="48">
        <v>0</v>
      </c>
      <c r="H228" s="49">
        <v>0</v>
      </c>
      <c r="I228" s="50">
        <f t="shared" si="39"/>
        <v>6.7012423152601405E-2</v>
      </c>
    </row>
    <row r="229" spans="1:9" ht="15">
      <c r="A229" s="9" t="s">
        <v>22</v>
      </c>
      <c r="B229" s="45">
        <v>0</v>
      </c>
      <c r="C229" s="45">
        <v>0</v>
      </c>
      <c r="D229" s="45">
        <v>0</v>
      </c>
      <c r="E229" s="45">
        <v>0</v>
      </c>
      <c r="F229" s="400"/>
      <c r="G229" s="45">
        <v>0</v>
      </c>
      <c r="H229" s="54">
        <v>0</v>
      </c>
      <c r="I229" s="44">
        <f t="shared" si="39"/>
        <v>0</v>
      </c>
    </row>
    <row r="230" spans="1:9" ht="15">
      <c r="A230" s="8" t="s">
        <v>21</v>
      </c>
      <c r="B230" s="48">
        <v>0</v>
      </c>
      <c r="C230" s="48">
        <v>0</v>
      </c>
      <c r="D230" s="48">
        <v>0</v>
      </c>
      <c r="E230" s="48">
        <v>0</v>
      </c>
      <c r="F230" s="400"/>
      <c r="G230" s="48">
        <v>0</v>
      </c>
      <c r="H230" s="49">
        <v>0</v>
      </c>
      <c r="I230" s="50">
        <f t="shared" si="39"/>
        <v>0</v>
      </c>
    </row>
    <row r="231" spans="1:9" ht="15">
      <c r="A231" s="10" t="s">
        <v>61</v>
      </c>
      <c r="B231" s="45">
        <v>0</v>
      </c>
      <c r="C231" s="45">
        <v>0</v>
      </c>
      <c r="D231" s="45">
        <v>0</v>
      </c>
      <c r="E231" s="45">
        <v>0</v>
      </c>
      <c r="F231" s="400"/>
      <c r="G231" s="45">
        <v>0</v>
      </c>
      <c r="H231" s="54">
        <v>0</v>
      </c>
      <c r="I231" s="44">
        <f t="shared" si="39"/>
        <v>0</v>
      </c>
    </row>
    <row r="232" spans="1:9">
      <c r="A232" s="11" t="s">
        <v>23</v>
      </c>
      <c r="B232" s="55">
        <v>0</v>
      </c>
      <c r="C232" s="55">
        <v>0</v>
      </c>
      <c r="D232" s="55">
        <v>0</v>
      </c>
      <c r="E232" s="55">
        <v>0</v>
      </c>
      <c r="F232" s="400"/>
      <c r="G232" s="55">
        <v>0</v>
      </c>
      <c r="H232" s="56">
        <v>0</v>
      </c>
      <c r="I232" s="57">
        <f t="shared" si="39"/>
        <v>0</v>
      </c>
    </row>
    <row r="233" spans="1:9">
      <c r="A233" s="12" t="s">
        <v>19</v>
      </c>
      <c r="B233" s="61">
        <v>0</v>
      </c>
      <c r="C233" s="61">
        <v>0</v>
      </c>
      <c r="D233" s="61">
        <v>0</v>
      </c>
      <c r="E233" s="61">
        <v>0</v>
      </c>
      <c r="F233" s="400"/>
      <c r="G233" s="61">
        <v>0</v>
      </c>
      <c r="H233" s="62">
        <v>0</v>
      </c>
      <c r="I233" s="63">
        <f t="shared" si="39"/>
        <v>0</v>
      </c>
    </row>
    <row r="234" spans="1:9">
      <c r="A234" s="11" t="s">
        <v>20</v>
      </c>
      <c r="B234" s="55">
        <v>0</v>
      </c>
      <c r="C234" s="55">
        <v>0</v>
      </c>
      <c r="D234" s="55">
        <v>0</v>
      </c>
      <c r="E234" s="55">
        <v>0</v>
      </c>
      <c r="F234" s="400"/>
      <c r="G234" s="55">
        <v>0</v>
      </c>
      <c r="H234" s="56">
        <v>0</v>
      </c>
      <c r="I234" s="57">
        <f t="shared" si="39"/>
        <v>0</v>
      </c>
    </row>
    <row r="235" spans="1:9" ht="15" thickBot="1">
      <c r="A235" s="13" t="s">
        <v>11</v>
      </c>
      <c r="B235" s="66">
        <v>0</v>
      </c>
      <c r="C235" s="66">
        <v>0</v>
      </c>
      <c r="D235" s="66">
        <v>0</v>
      </c>
      <c r="E235" s="66">
        <v>0</v>
      </c>
      <c r="F235" s="401"/>
      <c r="G235" s="66">
        <v>0</v>
      </c>
      <c r="H235" s="67">
        <v>0</v>
      </c>
      <c r="I235" s="68">
        <f t="shared" si="39"/>
        <v>0</v>
      </c>
    </row>
    <row r="236" spans="1:9" ht="15">
      <c r="A236" s="14" t="s">
        <v>26</v>
      </c>
      <c r="B236" s="71">
        <f>SUM(B215:B231)</f>
        <v>17.135929273780242</v>
      </c>
      <c r="C236" s="71">
        <f t="shared" ref="C236:H236" si="40">SUM(C215:C231)</f>
        <v>1.3485526831235866</v>
      </c>
      <c r="D236" s="71">
        <f t="shared" si="40"/>
        <v>42.478761837765944</v>
      </c>
      <c r="E236" s="71">
        <f t="shared" si="40"/>
        <v>67.025556344963107</v>
      </c>
      <c r="F236" s="71">
        <f t="shared" si="40"/>
        <v>0</v>
      </c>
      <c r="G236" s="71">
        <f t="shared" si="40"/>
        <v>13.185737142454643</v>
      </c>
      <c r="H236" s="72">
        <f t="shared" si="40"/>
        <v>1.4721544062334859</v>
      </c>
      <c r="I236" s="44">
        <f>SUM(I215:I231)</f>
        <v>142.646691688321</v>
      </c>
    </row>
    <row r="237" spans="1:9" s="2" customFormat="1" ht="15" thickBot="1">
      <c r="A237" s="15" t="s">
        <v>100</v>
      </c>
      <c r="B237" s="100">
        <f>B236/$I$236</f>
        <v>0.1201284731595582</v>
      </c>
      <c r="C237" s="100">
        <f t="shared" ref="C237:I237" si="41">C236/$I$236</f>
        <v>9.4537957183762535E-3</v>
      </c>
      <c r="D237" s="100">
        <f t="shared" si="41"/>
        <v>0.29779002467565696</v>
      </c>
      <c r="E237" s="100">
        <f t="shared" si="41"/>
        <v>0.46987108885365569</v>
      </c>
      <c r="F237" s="100">
        <f t="shared" si="41"/>
        <v>0</v>
      </c>
      <c r="G237" s="100">
        <f t="shared" si="41"/>
        <v>9.2436333337930526E-2</v>
      </c>
      <c r="H237" s="101">
        <f t="shared" si="41"/>
        <v>1.032028425482241E-2</v>
      </c>
      <c r="I237" s="102">
        <f t="shared" si="41"/>
        <v>1</v>
      </c>
    </row>
    <row r="238" spans="1:9" ht="15" thickBot="1">
      <c r="A238" s="16"/>
      <c r="B238" s="16"/>
      <c r="C238" s="16"/>
      <c r="D238" s="16"/>
      <c r="E238" s="16"/>
      <c r="F238" s="16"/>
      <c r="G238" s="16"/>
      <c r="H238" s="16"/>
      <c r="I238" s="16"/>
    </row>
    <row r="239" spans="1:9" ht="28.5">
      <c r="A239" s="431" t="s">
        <v>66</v>
      </c>
      <c r="B239" s="37" t="s">
        <v>0</v>
      </c>
      <c r="C239" s="37" t="s">
        <v>1</v>
      </c>
      <c r="D239" s="37" t="s">
        <v>2</v>
      </c>
      <c r="E239" s="37" t="s">
        <v>3</v>
      </c>
      <c r="F239" s="37" t="s">
        <v>27</v>
      </c>
      <c r="G239" s="37" t="s">
        <v>4</v>
      </c>
      <c r="H239" s="37" t="s">
        <v>5</v>
      </c>
      <c r="I239" s="38" t="s">
        <v>6</v>
      </c>
    </row>
    <row r="240" spans="1:9" ht="14.25" customHeight="1">
      <c r="A240" s="432" t="s">
        <v>66</v>
      </c>
      <c r="B240" s="372" t="s">
        <v>107</v>
      </c>
      <c r="C240" s="373"/>
      <c r="D240" s="373"/>
      <c r="E240" s="373"/>
      <c r="F240" s="373"/>
      <c r="G240" s="373"/>
      <c r="H240" s="373"/>
      <c r="I240" s="374"/>
    </row>
    <row r="241" spans="1:9" ht="15">
      <c r="A241" s="7" t="s">
        <v>7</v>
      </c>
      <c r="B241" s="42">
        <v>0</v>
      </c>
      <c r="C241" s="42">
        <v>0</v>
      </c>
      <c r="D241" s="42">
        <v>0</v>
      </c>
      <c r="E241" s="42">
        <v>0</v>
      </c>
      <c r="F241" s="399"/>
      <c r="G241" s="42">
        <v>0</v>
      </c>
      <c r="H241" s="43">
        <v>0</v>
      </c>
      <c r="I241" s="44">
        <f>SUM(B241:H241)</f>
        <v>0</v>
      </c>
    </row>
    <row r="242" spans="1:9" ht="15">
      <c r="A242" s="8" t="s">
        <v>8</v>
      </c>
      <c r="B242" s="48">
        <v>0</v>
      </c>
      <c r="C242" s="48">
        <v>0</v>
      </c>
      <c r="D242" s="48">
        <v>0</v>
      </c>
      <c r="E242" s="48">
        <v>0</v>
      </c>
      <c r="F242" s="400"/>
      <c r="G242" s="48">
        <v>0</v>
      </c>
      <c r="H242" s="49">
        <v>0</v>
      </c>
      <c r="I242" s="50">
        <f t="shared" ref="I242:I261" si="42">SUM(B242:H242)</f>
        <v>0</v>
      </c>
    </row>
    <row r="243" spans="1:9" ht="15">
      <c r="A243" s="9" t="s">
        <v>10</v>
      </c>
      <c r="B243" s="45">
        <v>0</v>
      </c>
      <c r="C243" s="45">
        <v>0</v>
      </c>
      <c r="D243" s="45">
        <v>0</v>
      </c>
      <c r="E243" s="45">
        <v>0</v>
      </c>
      <c r="F243" s="400"/>
      <c r="G243" s="45">
        <v>0</v>
      </c>
      <c r="H243" s="54">
        <v>0</v>
      </c>
      <c r="I243" s="44">
        <f t="shared" si="42"/>
        <v>0</v>
      </c>
    </row>
    <row r="244" spans="1:9" ht="15">
      <c r="A244" s="8" t="s">
        <v>53</v>
      </c>
      <c r="B244" s="48">
        <v>0</v>
      </c>
      <c r="C244" s="48">
        <v>0</v>
      </c>
      <c r="D244" s="48">
        <v>0</v>
      </c>
      <c r="E244" s="48">
        <v>0</v>
      </c>
      <c r="F244" s="400"/>
      <c r="G244" s="48">
        <v>0</v>
      </c>
      <c r="H244" s="49">
        <v>0</v>
      </c>
      <c r="I244" s="50">
        <f t="shared" si="42"/>
        <v>0</v>
      </c>
    </row>
    <row r="245" spans="1:9" ht="15">
      <c r="A245" s="9" t="s">
        <v>16</v>
      </c>
      <c r="B245" s="45">
        <v>52.470225073176493</v>
      </c>
      <c r="C245" s="45">
        <v>0.23448508218486988</v>
      </c>
      <c r="D245" s="45">
        <v>4.4295378855573215</v>
      </c>
      <c r="E245" s="45">
        <v>0</v>
      </c>
      <c r="F245" s="400"/>
      <c r="G245" s="45">
        <v>0</v>
      </c>
      <c r="H245" s="54">
        <v>0</v>
      </c>
      <c r="I245" s="44">
        <f t="shared" si="42"/>
        <v>57.134248040918685</v>
      </c>
    </row>
    <row r="246" spans="1:9" ht="15">
      <c r="A246" s="8" t="s">
        <v>65</v>
      </c>
      <c r="B246" s="48">
        <v>21.210250372374759</v>
      </c>
      <c r="C246" s="48">
        <v>9.1316630084029876E-2</v>
      </c>
      <c r="D246" s="48">
        <v>2.6554587897036113</v>
      </c>
      <c r="E246" s="48">
        <v>0</v>
      </c>
      <c r="F246" s="400"/>
      <c r="G246" s="48">
        <v>0</v>
      </c>
      <c r="H246" s="49">
        <v>0</v>
      </c>
      <c r="I246" s="50">
        <f t="shared" si="42"/>
        <v>23.957025792162401</v>
      </c>
    </row>
    <row r="247" spans="1:9" ht="15">
      <c r="A247" s="9" t="s">
        <v>55</v>
      </c>
      <c r="B247" s="45">
        <v>3.4461371989181009E-9</v>
      </c>
      <c r="C247" s="45">
        <v>3.4461371989181009E-9</v>
      </c>
      <c r="D247" s="45">
        <v>3.4461371989181009E-9</v>
      </c>
      <c r="E247" s="45">
        <v>0.51065675886039563</v>
      </c>
      <c r="F247" s="400"/>
      <c r="G247" s="45">
        <v>0</v>
      </c>
      <c r="H247" s="54">
        <v>0</v>
      </c>
      <c r="I247" s="44">
        <f t="shared" si="42"/>
        <v>0.5106567691988072</v>
      </c>
    </row>
    <row r="248" spans="1:9" ht="15">
      <c r="A248" s="8" t="s">
        <v>12</v>
      </c>
      <c r="B248" s="48">
        <v>4.5638933872830199E-9</v>
      </c>
      <c r="C248" s="48">
        <v>4.5638933872830199E-9</v>
      </c>
      <c r="D248" s="48">
        <v>4.5638933872830199E-9</v>
      </c>
      <c r="E248" s="48">
        <v>0.12064735952603536</v>
      </c>
      <c r="F248" s="400"/>
      <c r="G248" s="48">
        <v>0</v>
      </c>
      <c r="H248" s="49">
        <v>0</v>
      </c>
      <c r="I248" s="50">
        <f t="shared" si="42"/>
        <v>0.12064737321771553</v>
      </c>
    </row>
    <row r="249" spans="1:9" ht="15">
      <c r="A249" s="9" t="s">
        <v>56</v>
      </c>
      <c r="B249" s="45">
        <v>1.353424178808007E-3</v>
      </c>
      <c r="C249" s="45">
        <v>1.353424178808007E-3</v>
      </c>
      <c r="D249" s="45">
        <v>1.1504105519868061E-2</v>
      </c>
      <c r="E249" s="45">
        <v>0</v>
      </c>
      <c r="F249" s="400"/>
      <c r="G249" s="45">
        <v>0</v>
      </c>
      <c r="H249" s="54">
        <v>0</v>
      </c>
      <c r="I249" s="44">
        <f t="shared" si="42"/>
        <v>1.4210953877484075E-2</v>
      </c>
    </row>
    <row r="250" spans="1:9" ht="15">
      <c r="A250" s="8" t="s">
        <v>17</v>
      </c>
      <c r="B250" s="48">
        <v>4.6632999003492603</v>
      </c>
      <c r="C250" s="48">
        <v>0.18978473018190528</v>
      </c>
      <c r="D250" s="48">
        <v>3.6477527306042785</v>
      </c>
      <c r="E250" s="48">
        <v>4.5660546032691096E-2</v>
      </c>
      <c r="F250" s="400"/>
      <c r="G250" s="48">
        <v>0</v>
      </c>
      <c r="H250" s="49">
        <v>0</v>
      </c>
      <c r="I250" s="50">
        <f t="shared" si="42"/>
        <v>8.5464979071681348</v>
      </c>
    </row>
    <row r="251" spans="1:9" ht="15">
      <c r="A251" s="9" t="s">
        <v>141</v>
      </c>
      <c r="B251" s="45">
        <v>113.93195058481798</v>
      </c>
      <c r="C251" s="45">
        <v>4.4794497525622479</v>
      </c>
      <c r="D251" s="45">
        <v>85.122916819039801</v>
      </c>
      <c r="E251" s="45">
        <v>0.34173293909903896</v>
      </c>
      <c r="F251" s="400"/>
      <c r="G251" s="45">
        <v>0</v>
      </c>
      <c r="H251" s="54">
        <v>0</v>
      </c>
      <c r="I251" s="44">
        <f>SUM(B251:H251)</f>
        <v>203.87605009551908</v>
      </c>
    </row>
    <row r="252" spans="1:9" ht="15">
      <c r="A252" s="8" t="s">
        <v>25</v>
      </c>
      <c r="B252" s="48">
        <v>35.312299376187347</v>
      </c>
      <c r="C252" s="48">
        <v>1.4648061111417843</v>
      </c>
      <c r="D252" s="48">
        <v>57.260732675527024</v>
      </c>
      <c r="E252" s="48">
        <v>179.96442885539531</v>
      </c>
      <c r="F252" s="400"/>
      <c r="G252" s="48">
        <v>65.436974068744476</v>
      </c>
      <c r="H252" s="49">
        <v>4.7735081165141695</v>
      </c>
      <c r="I252" s="50">
        <f t="shared" si="42"/>
        <v>344.2127492035101</v>
      </c>
    </row>
    <row r="253" spans="1:9" ht="15">
      <c r="A253" s="9" t="s">
        <v>24</v>
      </c>
      <c r="B253" s="45">
        <v>9.8110823523167188</v>
      </c>
      <c r="C253" s="45">
        <v>1.1729196229447332</v>
      </c>
      <c r="D253" s="45">
        <v>1.3316540656582487</v>
      </c>
      <c r="E253" s="45">
        <v>0</v>
      </c>
      <c r="F253" s="400"/>
      <c r="G253" s="45">
        <v>0</v>
      </c>
      <c r="H253" s="54">
        <v>0</v>
      </c>
      <c r="I253" s="44">
        <f t="shared" si="42"/>
        <v>12.3156560409197</v>
      </c>
    </row>
    <row r="254" spans="1:9" ht="15">
      <c r="A254" s="8" t="s">
        <v>57</v>
      </c>
      <c r="B254" s="48">
        <v>0.42901735057592943</v>
      </c>
      <c r="C254" s="48">
        <v>0.72756034979655937</v>
      </c>
      <c r="D254" s="48">
        <v>1.3268577778616757</v>
      </c>
      <c r="E254" s="48">
        <v>0</v>
      </c>
      <c r="F254" s="400"/>
      <c r="G254" s="48">
        <v>0</v>
      </c>
      <c r="H254" s="49">
        <v>0</v>
      </c>
      <c r="I254" s="50">
        <f t="shared" si="42"/>
        <v>2.4834354782341643</v>
      </c>
    </row>
    <row r="255" spans="1:9" ht="15">
      <c r="A255" s="9" t="s">
        <v>22</v>
      </c>
      <c r="B255" s="45">
        <v>4.6459847427558243</v>
      </c>
      <c r="C255" s="45">
        <v>3.8907703362856778</v>
      </c>
      <c r="D255" s="45">
        <v>32.316333451958123</v>
      </c>
      <c r="E255" s="45">
        <v>0</v>
      </c>
      <c r="F255" s="400"/>
      <c r="G255" s="45">
        <v>0</v>
      </c>
      <c r="H255" s="54">
        <v>0</v>
      </c>
      <c r="I255" s="44">
        <f t="shared" si="42"/>
        <v>40.853088530999628</v>
      </c>
    </row>
    <row r="256" spans="1:9" ht="15">
      <c r="A256" s="8" t="s">
        <v>21</v>
      </c>
      <c r="B256" s="48">
        <v>0</v>
      </c>
      <c r="C256" s="48">
        <v>0</v>
      </c>
      <c r="D256" s="48">
        <v>0</v>
      </c>
      <c r="E256" s="48">
        <v>0</v>
      </c>
      <c r="F256" s="400"/>
      <c r="G256" s="48">
        <v>0</v>
      </c>
      <c r="H256" s="49">
        <v>0</v>
      </c>
      <c r="I256" s="50">
        <f t="shared" si="42"/>
        <v>0</v>
      </c>
    </row>
    <row r="257" spans="1:9" ht="15">
      <c r="A257" s="10" t="s">
        <v>61</v>
      </c>
      <c r="B257" s="45">
        <v>4.0679999999999996</v>
      </c>
      <c r="C257" s="45">
        <v>0</v>
      </c>
      <c r="D257" s="45">
        <v>0</v>
      </c>
      <c r="E257" s="45">
        <v>0</v>
      </c>
      <c r="F257" s="400"/>
      <c r="G257" s="45">
        <v>0</v>
      </c>
      <c r="H257" s="54">
        <v>0</v>
      </c>
      <c r="I257" s="44">
        <f t="shared" si="42"/>
        <v>4.0679999999999996</v>
      </c>
    </row>
    <row r="258" spans="1:9">
      <c r="A258" s="11" t="s">
        <v>23</v>
      </c>
      <c r="B258" s="55">
        <v>4.0679999999999996</v>
      </c>
      <c r="C258" s="55">
        <v>0</v>
      </c>
      <c r="D258" s="55">
        <v>0</v>
      </c>
      <c r="E258" s="55">
        <v>0</v>
      </c>
      <c r="F258" s="400"/>
      <c r="G258" s="55">
        <v>0</v>
      </c>
      <c r="H258" s="56">
        <v>0</v>
      </c>
      <c r="I258" s="57">
        <f t="shared" si="42"/>
        <v>4.0679999999999996</v>
      </c>
    </row>
    <row r="259" spans="1:9">
      <c r="A259" s="12" t="s">
        <v>19</v>
      </c>
      <c r="B259" s="61">
        <v>0</v>
      </c>
      <c r="C259" s="61">
        <v>0</v>
      </c>
      <c r="D259" s="61">
        <v>0</v>
      </c>
      <c r="E259" s="61">
        <v>0</v>
      </c>
      <c r="F259" s="400"/>
      <c r="G259" s="61">
        <v>0</v>
      </c>
      <c r="H259" s="62">
        <v>0</v>
      </c>
      <c r="I259" s="63">
        <f t="shared" si="42"/>
        <v>0</v>
      </c>
    </row>
    <row r="260" spans="1:9">
      <c r="A260" s="11" t="s">
        <v>20</v>
      </c>
      <c r="B260" s="55">
        <v>0</v>
      </c>
      <c r="C260" s="55">
        <v>0</v>
      </c>
      <c r="D260" s="55">
        <v>0</v>
      </c>
      <c r="E260" s="55">
        <v>0</v>
      </c>
      <c r="F260" s="400"/>
      <c r="G260" s="55">
        <v>0</v>
      </c>
      <c r="H260" s="56">
        <v>0</v>
      </c>
      <c r="I260" s="57">
        <f t="shared" si="42"/>
        <v>0</v>
      </c>
    </row>
    <row r="261" spans="1:9" ht="15" thickBot="1">
      <c r="A261" s="13" t="s">
        <v>11</v>
      </c>
      <c r="B261" s="66">
        <v>0</v>
      </c>
      <c r="C261" s="66">
        <v>0</v>
      </c>
      <c r="D261" s="66">
        <v>0</v>
      </c>
      <c r="E261" s="66">
        <v>0</v>
      </c>
      <c r="F261" s="401"/>
      <c r="G261" s="66">
        <v>0</v>
      </c>
      <c r="H261" s="67">
        <v>0</v>
      </c>
      <c r="I261" s="68">
        <f t="shared" si="42"/>
        <v>0</v>
      </c>
    </row>
    <row r="262" spans="1:9" ht="15">
      <c r="A262" s="14" t="s">
        <v>26</v>
      </c>
      <c r="B262" s="71">
        <f>SUM(B241:B257)</f>
        <v>246.54346318474316</v>
      </c>
      <c r="C262" s="71">
        <f t="shared" ref="C262:H262" si="43">SUM(C241:C257)</f>
        <v>12.252446047370647</v>
      </c>
      <c r="D262" s="71">
        <f t="shared" si="43"/>
        <v>188.10274830943999</v>
      </c>
      <c r="E262" s="71">
        <f t="shared" si="43"/>
        <v>180.98312645891346</v>
      </c>
      <c r="F262" s="71">
        <f t="shared" si="43"/>
        <v>0</v>
      </c>
      <c r="G262" s="71">
        <f t="shared" si="43"/>
        <v>65.436974068744476</v>
      </c>
      <c r="H262" s="72">
        <f t="shared" si="43"/>
        <v>4.7735081165141695</v>
      </c>
      <c r="I262" s="44">
        <f>SUM(I241:I257)</f>
        <v>698.09226618572575</v>
      </c>
    </row>
    <row r="263" spans="1:9" s="2" customFormat="1" ht="15" thickBot="1">
      <c r="A263" s="15" t="s">
        <v>100</v>
      </c>
      <c r="B263" s="100">
        <f>B262/$I$262</f>
        <v>0.35316744666406441</v>
      </c>
      <c r="C263" s="100">
        <f t="shared" ref="C263:I263" si="44">C262/$I$262</f>
        <v>1.7551327583553135E-2</v>
      </c>
      <c r="D263" s="100">
        <f t="shared" si="44"/>
        <v>0.26945256009954954</v>
      </c>
      <c r="E263" s="100">
        <f t="shared" si="44"/>
        <v>0.25925387692343138</v>
      </c>
      <c r="F263" s="100">
        <f t="shared" si="44"/>
        <v>0</v>
      </c>
      <c r="G263" s="100">
        <f t="shared" si="44"/>
        <v>9.3736855768769001E-2</v>
      </c>
      <c r="H263" s="101">
        <f t="shared" si="44"/>
        <v>6.8379329606327276E-3</v>
      </c>
      <c r="I263" s="102">
        <f t="shared" si="44"/>
        <v>1</v>
      </c>
    </row>
    <row r="264" spans="1:9" ht="15" thickBot="1">
      <c r="A264" s="16"/>
      <c r="B264" s="16"/>
      <c r="C264" s="16"/>
      <c r="D264" s="16"/>
      <c r="E264" s="16"/>
      <c r="F264" s="16"/>
      <c r="G264" s="16"/>
      <c r="H264" s="16"/>
      <c r="I264" s="16"/>
    </row>
    <row r="265" spans="1:9" ht="28.5">
      <c r="A265" s="431" t="s">
        <v>34</v>
      </c>
      <c r="B265" s="37" t="s">
        <v>0</v>
      </c>
      <c r="C265" s="37" t="s">
        <v>1</v>
      </c>
      <c r="D265" s="37" t="s">
        <v>2</v>
      </c>
      <c r="E265" s="37" t="s">
        <v>3</v>
      </c>
      <c r="F265" s="37" t="s">
        <v>27</v>
      </c>
      <c r="G265" s="37" t="s">
        <v>4</v>
      </c>
      <c r="H265" s="37" t="s">
        <v>5</v>
      </c>
      <c r="I265" s="38" t="s">
        <v>6</v>
      </c>
    </row>
    <row r="266" spans="1:9" ht="14.25" customHeight="1">
      <c r="A266" s="432" t="s">
        <v>34</v>
      </c>
      <c r="B266" s="372" t="s">
        <v>107</v>
      </c>
      <c r="C266" s="373"/>
      <c r="D266" s="373"/>
      <c r="E266" s="373"/>
      <c r="F266" s="373"/>
      <c r="G266" s="373"/>
      <c r="H266" s="373"/>
      <c r="I266" s="374"/>
    </row>
    <row r="267" spans="1:9" ht="15">
      <c r="A267" s="7" t="s">
        <v>7</v>
      </c>
      <c r="B267" s="42">
        <v>0</v>
      </c>
      <c r="C267" s="42">
        <v>0</v>
      </c>
      <c r="D267" s="42">
        <v>0</v>
      </c>
      <c r="E267" s="42">
        <v>0</v>
      </c>
      <c r="F267" s="399"/>
      <c r="G267" s="42">
        <v>0</v>
      </c>
      <c r="H267" s="43">
        <v>0</v>
      </c>
      <c r="I267" s="44">
        <f>SUM(B267:H267)</f>
        <v>0</v>
      </c>
    </row>
    <row r="268" spans="1:9" ht="15">
      <c r="A268" s="8" t="s">
        <v>8</v>
      </c>
      <c r="B268" s="48">
        <v>0</v>
      </c>
      <c r="C268" s="48">
        <v>0</v>
      </c>
      <c r="D268" s="48">
        <v>0</v>
      </c>
      <c r="E268" s="48">
        <v>0</v>
      </c>
      <c r="F268" s="400"/>
      <c r="G268" s="48">
        <v>0</v>
      </c>
      <c r="H268" s="49">
        <v>0</v>
      </c>
      <c r="I268" s="50">
        <f t="shared" ref="I268:I287" si="45">SUM(B268:H268)</f>
        <v>0</v>
      </c>
    </row>
    <row r="269" spans="1:9" ht="15">
      <c r="A269" s="9" t="s">
        <v>10</v>
      </c>
      <c r="B269" s="45">
        <v>0</v>
      </c>
      <c r="C269" s="45">
        <v>0</v>
      </c>
      <c r="D269" s="45">
        <v>0</v>
      </c>
      <c r="E269" s="45">
        <v>0</v>
      </c>
      <c r="F269" s="400"/>
      <c r="G269" s="45">
        <v>0</v>
      </c>
      <c r="H269" s="54">
        <v>0</v>
      </c>
      <c r="I269" s="44">
        <f t="shared" si="45"/>
        <v>0</v>
      </c>
    </row>
    <row r="270" spans="1:9" ht="15">
      <c r="A270" s="8" t="s">
        <v>53</v>
      </c>
      <c r="B270" s="48">
        <v>0</v>
      </c>
      <c r="C270" s="48">
        <v>0</v>
      </c>
      <c r="D270" s="48">
        <v>0</v>
      </c>
      <c r="E270" s="48">
        <v>0</v>
      </c>
      <c r="F270" s="400"/>
      <c r="G270" s="48">
        <v>0</v>
      </c>
      <c r="H270" s="49">
        <v>0</v>
      </c>
      <c r="I270" s="50">
        <f t="shared" si="45"/>
        <v>0</v>
      </c>
    </row>
    <row r="271" spans="1:9" ht="15">
      <c r="A271" s="9" t="s">
        <v>16</v>
      </c>
      <c r="B271" s="45">
        <v>2.0463001704518158</v>
      </c>
      <c r="C271" s="45">
        <v>6.2298619350720648</v>
      </c>
      <c r="D271" s="45">
        <v>2.4334281179509616</v>
      </c>
      <c r="E271" s="45">
        <v>0</v>
      </c>
      <c r="F271" s="400"/>
      <c r="G271" s="45">
        <v>0</v>
      </c>
      <c r="H271" s="54">
        <v>0</v>
      </c>
      <c r="I271" s="44">
        <f t="shared" si="45"/>
        <v>10.709590223474843</v>
      </c>
    </row>
    <row r="272" spans="1:9" ht="15">
      <c r="A272" s="8" t="s">
        <v>65</v>
      </c>
      <c r="B272" s="48">
        <v>0.59893518143049695</v>
      </c>
      <c r="C272" s="48">
        <v>0.27284749577552381</v>
      </c>
      <c r="D272" s="48">
        <v>1.2946117162864959</v>
      </c>
      <c r="E272" s="48">
        <v>5.5420252311340748E-2</v>
      </c>
      <c r="F272" s="400"/>
      <c r="G272" s="48">
        <v>0</v>
      </c>
      <c r="H272" s="49">
        <v>0</v>
      </c>
      <c r="I272" s="50">
        <f t="shared" si="45"/>
        <v>2.2218146458038577</v>
      </c>
    </row>
    <row r="273" spans="1:9" ht="15">
      <c r="A273" s="9" t="s">
        <v>55</v>
      </c>
      <c r="B273" s="45">
        <v>5.2235170665543996E-9</v>
      </c>
      <c r="C273" s="45">
        <v>5.2235170665543996E-9</v>
      </c>
      <c r="D273" s="45">
        <v>5.2235170665543996E-9</v>
      </c>
      <c r="E273" s="45">
        <v>9.5309101193708088</v>
      </c>
      <c r="F273" s="400"/>
      <c r="G273" s="45">
        <v>0</v>
      </c>
      <c r="H273" s="54">
        <v>0</v>
      </c>
      <c r="I273" s="44">
        <f t="shared" si="45"/>
        <v>9.5309101350413599</v>
      </c>
    </row>
    <row r="274" spans="1:9" ht="15">
      <c r="A274" s="8" t="s">
        <v>12</v>
      </c>
      <c r="B274" s="48">
        <v>1.633310851234362E-9</v>
      </c>
      <c r="C274" s="48">
        <v>1.633310851234362E-9</v>
      </c>
      <c r="D274" s="48">
        <v>1.633310851234362E-9</v>
      </c>
      <c r="E274" s="48">
        <v>7.3374805777233244E-3</v>
      </c>
      <c r="F274" s="400"/>
      <c r="G274" s="48">
        <v>0</v>
      </c>
      <c r="H274" s="49">
        <v>0</v>
      </c>
      <c r="I274" s="50">
        <f t="shared" si="45"/>
        <v>7.3374854776558779E-3</v>
      </c>
    </row>
    <row r="275" spans="1:9" ht="15">
      <c r="A275" s="9" t="s">
        <v>56</v>
      </c>
      <c r="B275" s="45">
        <v>0</v>
      </c>
      <c r="C275" s="45">
        <v>0</v>
      </c>
      <c r="D275" s="45">
        <v>0</v>
      </c>
      <c r="E275" s="45">
        <v>0</v>
      </c>
      <c r="F275" s="400"/>
      <c r="G275" s="45">
        <v>0</v>
      </c>
      <c r="H275" s="54">
        <v>0</v>
      </c>
      <c r="I275" s="44">
        <f t="shared" si="45"/>
        <v>0</v>
      </c>
    </row>
    <row r="276" spans="1:9" ht="15">
      <c r="A276" s="8" t="s">
        <v>17</v>
      </c>
      <c r="B276" s="48">
        <v>9.0802478280590832E-4</v>
      </c>
      <c r="C276" s="48">
        <v>5.9866090652765231E-4</v>
      </c>
      <c r="D276" s="48">
        <v>4.7792538292067881E-3</v>
      </c>
      <c r="E276" s="48">
        <v>0</v>
      </c>
      <c r="F276" s="400"/>
      <c r="G276" s="48">
        <v>0</v>
      </c>
      <c r="H276" s="49">
        <v>0</v>
      </c>
      <c r="I276" s="50">
        <f t="shared" si="45"/>
        <v>6.2859395185403486E-3</v>
      </c>
    </row>
    <row r="277" spans="1:9" ht="15">
      <c r="A277" s="9" t="s">
        <v>141</v>
      </c>
      <c r="B277" s="45">
        <v>0.70844129076675222</v>
      </c>
      <c r="C277" s="45">
        <v>1.59362262885686</v>
      </c>
      <c r="D277" s="45">
        <v>4.2608813824700258</v>
      </c>
      <c r="E277" s="45">
        <v>0</v>
      </c>
      <c r="F277" s="400"/>
      <c r="G277" s="45">
        <v>0</v>
      </c>
      <c r="H277" s="54">
        <v>0</v>
      </c>
      <c r="I277" s="44">
        <f>SUM(B277:H277)</f>
        <v>6.5629453020936381</v>
      </c>
    </row>
    <row r="278" spans="1:9" ht="15">
      <c r="A278" s="8" t="s">
        <v>25</v>
      </c>
      <c r="B278" s="48">
        <v>0.21715035135298896</v>
      </c>
      <c r="C278" s="48">
        <v>2.1263878187256802E-9</v>
      </c>
      <c r="D278" s="48">
        <v>6.1648160164647097</v>
      </c>
      <c r="E278" s="48">
        <v>20.103512983415008</v>
      </c>
      <c r="F278" s="400"/>
      <c r="G278" s="48">
        <v>0.30164868760836627</v>
      </c>
      <c r="H278" s="49">
        <v>0</v>
      </c>
      <c r="I278" s="50">
        <f t="shared" si="45"/>
        <v>26.787128040967463</v>
      </c>
    </row>
    <row r="279" spans="1:9" ht="15">
      <c r="A279" s="9" t="s">
        <v>24</v>
      </c>
      <c r="B279" s="45">
        <v>0</v>
      </c>
      <c r="C279" s="45">
        <v>0</v>
      </c>
      <c r="D279" s="45">
        <v>0</v>
      </c>
      <c r="E279" s="45">
        <v>0</v>
      </c>
      <c r="F279" s="400"/>
      <c r="G279" s="45">
        <v>0</v>
      </c>
      <c r="H279" s="54">
        <v>0</v>
      </c>
      <c r="I279" s="44">
        <f t="shared" si="45"/>
        <v>0</v>
      </c>
    </row>
    <row r="280" spans="1:9" ht="15">
      <c r="A280" s="8" t="s">
        <v>57</v>
      </c>
      <c r="B280" s="48">
        <v>2.9976394151511761E-2</v>
      </c>
      <c r="C280" s="48">
        <v>3.5266346060602071E-3</v>
      </c>
      <c r="D280" s="48">
        <v>3.5266346060602071E-3</v>
      </c>
      <c r="E280" s="48">
        <v>0</v>
      </c>
      <c r="F280" s="400"/>
      <c r="G280" s="48">
        <v>0</v>
      </c>
      <c r="H280" s="49">
        <v>0</v>
      </c>
      <c r="I280" s="50">
        <f t="shared" si="45"/>
        <v>3.7029663363632177E-2</v>
      </c>
    </row>
    <row r="281" spans="1:9" ht="15">
      <c r="A281" s="9" t="s">
        <v>21</v>
      </c>
      <c r="B281" s="45">
        <v>0.65123608522462939</v>
      </c>
      <c r="C281" s="45">
        <v>7.661601002642697E-2</v>
      </c>
      <c r="D281" s="45">
        <v>7.661601002642697E-2</v>
      </c>
      <c r="E281" s="45">
        <v>0</v>
      </c>
      <c r="F281" s="400"/>
      <c r="G281" s="45">
        <v>0</v>
      </c>
      <c r="H281" s="54">
        <v>0</v>
      </c>
      <c r="I281" s="44">
        <f t="shared" si="45"/>
        <v>0.80446810527748325</v>
      </c>
    </row>
    <row r="282" spans="1:9" ht="15">
      <c r="A282" s="8" t="s">
        <v>22</v>
      </c>
      <c r="B282" s="48">
        <v>0</v>
      </c>
      <c r="C282" s="48">
        <v>0</v>
      </c>
      <c r="D282" s="48">
        <v>0</v>
      </c>
      <c r="E282" s="48">
        <v>0</v>
      </c>
      <c r="F282" s="400"/>
      <c r="G282" s="48">
        <v>0</v>
      </c>
      <c r="H282" s="49">
        <v>0</v>
      </c>
      <c r="I282" s="50">
        <f t="shared" si="45"/>
        <v>0</v>
      </c>
    </row>
    <row r="283" spans="1:9" ht="15">
      <c r="A283" s="10" t="s">
        <v>61</v>
      </c>
      <c r="B283" s="45">
        <v>0</v>
      </c>
      <c r="C283" s="45">
        <v>0</v>
      </c>
      <c r="D283" s="45">
        <v>0</v>
      </c>
      <c r="E283" s="45">
        <v>0</v>
      </c>
      <c r="F283" s="400"/>
      <c r="G283" s="45">
        <v>0</v>
      </c>
      <c r="H283" s="54">
        <v>0</v>
      </c>
      <c r="I283" s="44">
        <f t="shared" si="45"/>
        <v>0</v>
      </c>
    </row>
    <row r="284" spans="1:9">
      <c r="A284" s="11" t="s">
        <v>23</v>
      </c>
      <c r="B284" s="55">
        <v>0</v>
      </c>
      <c r="C284" s="55">
        <v>0</v>
      </c>
      <c r="D284" s="55">
        <v>0</v>
      </c>
      <c r="E284" s="55">
        <v>0</v>
      </c>
      <c r="F284" s="400"/>
      <c r="G284" s="55">
        <v>0</v>
      </c>
      <c r="H284" s="56">
        <v>0</v>
      </c>
      <c r="I284" s="57">
        <f t="shared" si="45"/>
        <v>0</v>
      </c>
    </row>
    <row r="285" spans="1:9">
      <c r="A285" s="12" t="s">
        <v>19</v>
      </c>
      <c r="B285" s="61">
        <v>0</v>
      </c>
      <c r="C285" s="61">
        <v>0</v>
      </c>
      <c r="D285" s="61">
        <v>0</v>
      </c>
      <c r="E285" s="61">
        <v>0</v>
      </c>
      <c r="F285" s="400"/>
      <c r="G285" s="61">
        <v>0</v>
      </c>
      <c r="H285" s="62">
        <v>0</v>
      </c>
      <c r="I285" s="63">
        <f t="shared" si="45"/>
        <v>0</v>
      </c>
    </row>
    <row r="286" spans="1:9">
      <c r="A286" s="11" t="s">
        <v>20</v>
      </c>
      <c r="B286" s="55">
        <v>0</v>
      </c>
      <c r="C286" s="55">
        <v>0</v>
      </c>
      <c r="D286" s="55">
        <v>0</v>
      </c>
      <c r="E286" s="55">
        <v>0</v>
      </c>
      <c r="F286" s="400"/>
      <c r="G286" s="55">
        <v>0</v>
      </c>
      <c r="H286" s="56">
        <v>0</v>
      </c>
      <c r="I286" s="57">
        <f t="shared" si="45"/>
        <v>0</v>
      </c>
    </row>
    <row r="287" spans="1:9" ht="15" thickBot="1">
      <c r="A287" s="13" t="s">
        <v>11</v>
      </c>
      <c r="B287" s="66">
        <v>0</v>
      </c>
      <c r="C287" s="66">
        <v>0</v>
      </c>
      <c r="D287" s="66">
        <v>0</v>
      </c>
      <c r="E287" s="66">
        <v>0</v>
      </c>
      <c r="F287" s="401"/>
      <c r="G287" s="66">
        <v>0</v>
      </c>
      <c r="H287" s="67">
        <v>0</v>
      </c>
      <c r="I287" s="68">
        <f t="shared" si="45"/>
        <v>0</v>
      </c>
    </row>
    <row r="288" spans="1:9" ht="15">
      <c r="A288" s="14" t="s">
        <v>26</v>
      </c>
      <c r="B288" s="71">
        <f>SUM(B267:B283)</f>
        <v>4.2529475050178291</v>
      </c>
      <c r="C288" s="71">
        <f t="shared" ref="C288:H288" si="46">SUM(C267:C283)</f>
        <v>8.1770733742266799</v>
      </c>
      <c r="D288" s="71">
        <f t="shared" si="46"/>
        <v>14.238659138490716</v>
      </c>
      <c r="E288" s="71">
        <f t="shared" si="46"/>
        <v>29.697180835674882</v>
      </c>
      <c r="F288" s="71">
        <f t="shared" si="46"/>
        <v>0</v>
      </c>
      <c r="G288" s="71">
        <f t="shared" si="46"/>
        <v>0.30164868760836627</v>
      </c>
      <c r="H288" s="72">
        <f t="shared" si="46"/>
        <v>0</v>
      </c>
      <c r="I288" s="44">
        <f>SUM(I267:I283)</f>
        <v>56.667509541018475</v>
      </c>
    </row>
    <row r="289" spans="1:9" s="2" customFormat="1" ht="15" thickBot="1">
      <c r="A289" s="15" t="s">
        <v>100</v>
      </c>
      <c r="B289" s="100">
        <f>B288/$I$288</f>
        <v>7.5050898468360536E-2</v>
      </c>
      <c r="C289" s="100">
        <f t="shared" ref="C289:I289" si="47">C288/$I$288</f>
        <v>0.14429914849721337</v>
      </c>
      <c r="D289" s="100">
        <f t="shared" si="47"/>
        <v>0.2512667179803294</v>
      </c>
      <c r="E289" s="100">
        <f t="shared" si="47"/>
        <v>0.52406010209745912</v>
      </c>
      <c r="F289" s="100">
        <f t="shared" si="47"/>
        <v>0</v>
      </c>
      <c r="G289" s="100">
        <f t="shared" si="47"/>
        <v>5.3231329566375152E-3</v>
      </c>
      <c r="H289" s="101">
        <f t="shared" si="47"/>
        <v>0</v>
      </c>
      <c r="I289" s="102">
        <f t="shared" si="47"/>
        <v>1</v>
      </c>
    </row>
    <row r="290" spans="1:9" ht="15" thickBot="1">
      <c r="A290" s="16"/>
      <c r="B290" s="16"/>
      <c r="C290" s="16"/>
      <c r="D290" s="16"/>
      <c r="E290" s="16"/>
      <c r="F290" s="16"/>
      <c r="G290" s="16"/>
      <c r="H290" s="16"/>
      <c r="I290" s="16"/>
    </row>
    <row r="291" spans="1:9" ht="28.5" customHeight="1">
      <c r="A291" s="431" t="s">
        <v>35</v>
      </c>
      <c r="B291" s="37" t="s">
        <v>0</v>
      </c>
      <c r="C291" s="37" t="s">
        <v>1</v>
      </c>
      <c r="D291" s="37" t="s">
        <v>2</v>
      </c>
      <c r="E291" s="37" t="s">
        <v>3</v>
      </c>
      <c r="F291" s="37" t="s">
        <v>27</v>
      </c>
      <c r="G291" s="37" t="s">
        <v>4</v>
      </c>
      <c r="H291" s="37" t="s">
        <v>5</v>
      </c>
      <c r="I291" s="38" t="s">
        <v>6</v>
      </c>
    </row>
    <row r="292" spans="1:9" ht="14.25" customHeight="1">
      <c r="A292" s="432" t="s">
        <v>35</v>
      </c>
      <c r="B292" s="372" t="s">
        <v>107</v>
      </c>
      <c r="C292" s="373"/>
      <c r="D292" s="373"/>
      <c r="E292" s="373"/>
      <c r="F292" s="373"/>
      <c r="G292" s="373"/>
      <c r="H292" s="373"/>
      <c r="I292" s="374"/>
    </row>
    <row r="293" spans="1:9" ht="15">
      <c r="A293" s="7" t="s">
        <v>7</v>
      </c>
      <c r="B293" s="42">
        <v>0</v>
      </c>
      <c r="C293" s="42">
        <v>0</v>
      </c>
      <c r="D293" s="42">
        <v>0</v>
      </c>
      <c r="E293" s="42">
        <v>0</v>
      </c>
      <c r="F293" s="399"/>
      <c r="G293" s="42">
        <v>0</v>
      </c>
      <c r="H293" s="43">
        <v>0</v>
      </c>
      <c r="I293" s="44">
        <f>SUM(B293:H293)</f>
        <v>0</v>
      </c>
    </row>
    <row r="294" spans="1:9" ht="15">
      <c r="A294" s="8" t="s">
        <v>8</v>
      </c>
      <c r="B294" s="48">
        <v>0</v>
      </c>
      <c r="C294" s="48">
        <v>0</v>
      </c>
      <c r="D294" s="48">
        <v>0</v>
      </c>
      <c r="E294" s="48">
        <v>0</v>
      </c>
      <c r="F294" s="400"/>
      <c r="G294" s="48">
        <v>0</v>
      </c>
      <c r="H294" s="49">
        <v>0</v>
      </c>
      <c r="I294" s="50">
        <f t="shared" ref="I294:I313" si="48">SUM(B294:H294)</f>
        <v>0</v>
      </c>
    </row>
    <row r="295" spans="1:9" ht="15">
      <c r="A295" s="9" t="s">
        <v>10</v>
      </c>
      <c r="B295" s="45">
        <v>0</v>
      </c>
      <c r="C295" s="45">
        <v>0</v>
      </c>
      <c r="D295" s="45">
        <v>0</v>
      </c>
      <c r="E295" s="45">
        <v>0</v>
      </c>
      <c r="F295" s="400"/>
      <c r="G295" s="45">
        <v>0</v>
      </c>
      <c r="H295" s="54">
        <v>0</v>
      </c>
      <c r="I295" s="44">
        <f t="shared" si="48"/>
        <v>0</v>
      </c>
    </row>
    <row r="296" spans="1:9" ht="15">
      <c r="A296" s="8" t="s">
        <v>53</v>
      </c>
      <c r="B296" s="48">
        <v>0</v>
      </c>
      <c r="C296" s="48">
        <v>0</v>
      </c>
      <c r="D296" s="48">
        <v>0</v>
      </c>
      <c r="E296" s="48">
        <v>0</v>
      </c>
      <c r="F296" s="400"/>
      <c r="G296" s="48">
        <v>0</v>
      </c>
      <c r="H296" s="49">
        <v>0</v>
      </c>
      <c r="I296" s="50">
        <f t="shared" si="48"/>
        <v>0</v>
      </c>
    </row>
    <row r="297" spans="1:9" ht="15">
      <c r="A297" s="9" t="s">
        <v>16</v>
      </c>
      <c r="B297" s="45">
        <v>12.534219084656627</v>
      </c>
      <c r="C297" s="45">
        <v>35.748622029103949</v>
      </c>
      <c r="D297" s="45">
        <v>3.7635737550925841</v>
      </c>
      <c r="E297" s="45">
        <v>0</v>
      </c>
      <c r="F297" s="400"/>
      <c r="G297" s="45">
        <v>0</v>
      </c>
      <c r="H297" s="54">
        <v>0</v>
      </c>
      <c r="I297" s="44">
        <f t="shared" si="48"/>
        <v>52.046414868853162</v>
      </c>
    </row>
    <row r="298" spans="1:9" ht="15">
      <c r="A298" s="8" t="s">
        <v>65</v>
      </c>
      <c r="B298" s="48">
        <v>26.993811100295375</v>
      </c>
      <c r="C298" s="48">
        <v>24.707830149477036</v>
      </c>
      <c r="D298" s="48">
        <v>6.5079182241408562</v>
      </c>
      <c r="E298" s="48">
        <v>9.7825097734980507E-2</v>
      </c>
      <c r="F298" s="400"/>
      <c r="G298" s="48">
        <v>0</v>
      </c>
      <c r="H298" s="49">
        <v>0</v>
      </c>
      <c r="I298" s="50">
        <f t="shared" si="48"/>
        <v>58.30738457164825</v>
      </c>
    </row>
    <row r="299" spans="1:9" ht="15">
      <c r="A299" s="9" t="s">
        <v>55</v>
      </c>
      <c r="B299" s="45">
        <v>0</v>
      </c>
      <c r="C299" s="45">
        <v>0</v>
      </c>
      <c r="D299" s="45">
        <v>0</v>
      </c>
      <c r="E299" s="45">
        <v>0.39866309550622403</v>
      </c>
      <c r="F299" s="400"/>
      <c r="G299" s="45">
        <v>0</v>
      </c>
      <c r="H299" s="54">
        <v>0</v>
      </c>
      <c r="I299" s="44">
        <f t="shared" si="48"/>
        <v>0.39866309550622403</v>
      </c>
    </row>
    <row r="300" spans="1:9" ht="15">
      <c r="A300" s="8" t="s">
        <v>12</v>
      </c>
      <c r="B300" s="48">
        <v>0</v>
      </c>
      <c r="C300" s="48">
        <v>0</v>
      </c>
      <c r="D300" s="48">
        <v>0</v>
      </c>
      <c r="E300" s="48">
        <v>0</v>
      </c>
      <c r="F300" s="400"/>
      <c r="G300" s="48">
        <v>0</v>
      </c>
      <c r="H300" s="49">
        <v>0</v>
      </c>
      <c r="I300" s="50">
        <f t="shared" si="48"/>
        <v>0</v>
      </c>
    </row>
    <row r="301" spans="1:9" ht="15">
      <c r="A301" s="9" t="s">
        <v>56</v>
      </c>
      <c r="B301" s="45">
        <v>0</v>
      </c>
      <c r="C301" s="45">
        <v>0</v>
      </c>
      <c r="D301" s="45">
        <v>0</v>
      </c>
      <c r="E301" s="45">
        <v>0</v>
      </c>
      <c r="F301" s="400"/>
      <c r="G301" s="45">
        <v>0</v>
      </c>
      <c r="H301" s="54">
        <v>0</v>
      </c>
      <c r="I301" s="44">
        <f t="shared" si="48"/>
        <v>0</v>
      </c>
    </row>
    <row r="302" spans="1:9" ht="15">
      <c r="A302" s="8" t="s">
        <v>17</v>
      </c>
      <c r="B302" s="48">
        <v>1.9068009790226353E-2</v>
      </c>
      <c r="C302" s="48">
        <v>8.1608836689677805E-2</v>
      </c>
      <c r="D302" s="48">
        <v>0.11079224395822503</v>
      </c>
      <c r="E302" s="48">
        <v>0.16240132851016881</v>
      </c>
      <c r="F302" s="400"/>
      <c r="G302" s="48">
        <v>0</v>
      </c>
      <c r="H302" s="49">
        <v>0</v>
      </c>
      <c r="I302" s="50">
        <f t="shared" si="48"/>
        <v>0.37387041894829798</v>
      </c>
    </row>
    <row r="303" spans="1:9" ht="15">
      <c r="A303" s="9" t="s">
        <v>141</v>
      </c>
      <c r="B303" s="45">
        <v>51.345022011165106</v>
      </c>
      <c r="C303" s="45">
        <v>671.7974136550655</v>
      </c>
      <c r="D303" s="45">
        <v>113.49621065840152</v>
      </c>
      <c r="E303" s="45">
        <v>1.1986395725983672</v>
      </c>
      <c r="F303" s="400"/>
      <c r="G303" s="45">
        <v>0</v>
      </c>
      <c r="H303" s="54">
        <v>0</v>
      </c>
      <c r="I303" s="44">
        <f>SUM(B303:H303)</f>
        <v>837.83728589723057</v>
      </c>
    </row>
    <row r="304" spans="1:9" ht="15">
      <c r="A304" s="8" t="s">
        <v>25</v>
      </c>
      <c r="B304" s="48">
        <v>43.21233477685886</v>
      </c>
      <c r="C304" s="48">
        <v>4.5164664092536837</v>
      </c>
      <c r="D304" s="48">
        <v>14.588417238269646</v>
      </c>
      <c r="E304" s="48">
        <v>360.80982311471746</v>
      </c>
      <c r="F304" s="400"/>
      <c r="G304" s="48">
        <v>27.494035355789318</v>
      </c>
      <c r="H304" s="49">
        <v>3.3997040262296045E-2</v>
      </c>
      <c r="I304" s="50">
        <f t="shared" si="48"/>
        <v>450.65507393515128</v>
      </c>
    </row>
    <row r="305" spans="1:9" ht="15">
      <c r="A305" s="9" t="s">
        <v>24</v>
      </c>
      <c r="B305" s="45">
        <v>0.28849357689678051</v>
      </c>
      <c r="C305" s="45">
        <v>0</v>
      </c>
      <c r="D305" s="45">
        <v>1.8391122994581128</v>
      </c>
      <c r="E305" s="45">
        <v>0</v>
      </c>
      <c r="F305" s="400"/>
      <c r="G305" s="45">
        <v>0</v>
      </c>
      <c r="H305" s="54">
        <v>0</v>
      </c>
      <c r="I305" s="44">
        <f t="shared" si="48"/>
        <v>2.1276058763548935</v>
      </c>
    </row>
    <row r="306" spans="1:9" ht="15">
      <c r="A306" s="8" t="s">
        <v>57</v>
      </c>
      <c r="B306" s="48">
        <v>1.5933716014285653</v>
      </c>
      <c r="C306" s="48">
        <v>0</v>
      </c>
      <c r="D306" s="48">
        <v>0.74437814713203199</v>
      </c>
      <c r="E306" s="48">
        <v>0</v>
      </c>
      <c r="F306" s="400"/>
      <c r="G306" s="48">
        <v>0</v>
      </c>
      <c r="H306" s="49">
        <v>0</v>
      </c>
      <c r="I306" s="50">
        <f t="shared" si="48"/>
        <v>2.3377497485605971</v>
      </c>
    </row>
    <row r="307" spans="1:9" ht="15">
      <c r="A307" s="9" t="s">
        <v>22</v>
      </c>
      <c r="B307" s="45">
        <v>9.6465262405089067</v>
      </c>
      <c r="C307" s="45">
        <v>0</v>
      </c>
      <c r="D307" s="45">
        <v>0</v>
      </c>
      <c r="E307" s="45">
        <v>0</v>
      </c>
      <c r="F307" s="400"/>
      <c r="G307" s="45">
        <v>0</v>
      </c>
      <c r="H307" s="54">
        <v>0</v>
      </c>
      <c r="I307" s="44">
        <f t="shared" si="48"/>
        <v>9.6465262405089067</v>
      </c>
    </row>
    <row r="308" spans="1:9" ht="15">
      <c r="A308" s="8" t="s">
        <v>21</v>
      </c>
      <c r="B308" s="48">
        <v>0</v>
      </c>
      <c r="C308" s="48">
        <v>0</v>
      </c>
      <c r="D308" s="48">
        <v>0</v>
      </c>
      <c r="E308" s="48">
        <v>0</v>
      </c>
      <c r="F308" s="400"/>
      <c r="G308" s="48">
        <v>0</v>
      </c>
      <c r="H308" s="49">
        <v>0</v>
      </c>
      <c r="I308" s="50">
        <f t="shared" si="48"/>
        <v>0</v>
      </c>
    </row>
    <row r="309" spans="1:9" ht="15">
      <c r="A309" s="10" t="s">
        <v>61</v>
      </c>
      <c r="B309" s="45">
        <v>0</v>
      </c>
      <c r="C309" s="45">
        <v>0</v>
      </c>
      <c r="D309" s="45">
        <v>0</v>
      </c>
      <c r="E309" s="45">
        <v>0</v>
      </c>
      <c r="F309" s="400"/>
      <c r="G309" s="45">
        <v>0</v>
      </c>
      <c r="H309" s="54">
        <v>0</v>
      </c>
      <c r="I309" s="44">
        <f t="shared" si="48"/>
        <v>0</v>
      </c>
    </row>
    <row r="310" spans="1:9">
      <c r="A310" s="11" t="s">
        <v>23</v>
      </c>
      <c r="B310" s="55">
        <v>0</v>
      </c>
      <c r="C310" s="55">
        <v>0</v>
      </c>
      <c r="D310" s="55">
        <v>0</v>
      </c>
      <c r="E310" s="55">
        <v>0</v>
      </c>
      <c r="F310" s="400"/>
      <c r="G310" s="55">
        <v>0</v>
      </c>
      <c r="H310" s="56">
        <v>0</v>
      </c>
      <c r="I310" s="57">
        <f t="shared" si="48"/>
        <v>0</v>
      </c>
    </row>
    <row r="311" spans="1:9">
      <c r="A311" s="12" t="s">
        <v>19</v>
      </c>
      <c r="B311" s="61">
        <v>0</v>
      </c>
      <c r="C311" s="61">
        <v>0</v>
      </c>
      <c r="D311" s="61">
        <v>0</v>
      </c>
      <c r="E311" s="61">
        <v>0</v>
      </c>
      <c r="F311" s="400"/>
      <c r="G311" s="61">
        <v>0</v>
      </c>
      <c r="H311" s="62">
        <v>0</v>
      </c>
      <c r="I311" s="63">
        <f t="shared" si="48"/>
        <v>0</v>
      </c>
    </row>
    <row r="312" spans="1:9">
      <c r="A312" s="11" t="s">
        <v>20</v>
      </c>
      <c r="B312" s="55">
        <v>0</v>
      </c>
      <c r="C312" s="55">
        <v>0</v>
      </c>
      <c r="D312" s="55">
        <v>0</v>
      </c>
      <c r="E312" s="55">
        <v>0</v>
      </c>
      <c r="F312" s="400"/>
      <c r="G312" s="55">
        <v>0</v>
      </c>
      <c r="H312" s="56">
        <v>0</v>
      </c>
      <c r="I312" s="57">
        <f t="shared" si="48"/>
        <v>0</v>
      </c>
    </row>
    <row r="313" spans="1:9" ht="15" thickBot="1">
      <c r="A313" s="13" t="s">
        <v>11</v>
      </c>
      <c r="B313" s="66">
        <v>0</v>
      </c>
      <c r="C313" s="66">
        <v>0</v>
      </c>
      <c r="D313" s="66">
        <v>0</v>
      </c>
      <c r="E313" s="66">
        <v>0</v>
      </c>
      <c r="F313" s="401"/>
      <c r="G313" s="66">
        <v>0</v>
      </c>
      <c r="H313" s="67">
        <v>0</v>
      </c>
      <c r="I313" s="68">
        <f t="shared" si="48"/>
        <v>0</v>
      </c>
    </row>
    <row r="314" spans="1:9" ht="15">
      <c r="A314" s="14" t="s">
        <v>26</v>
      </c>
      <c r="B314" s="71">
        <f>SUM(B293:B309)</f>
        <v>145.63284640160043</v>
      </c>
      <c r="C314" s="71">
        <f t="shared" ref="C314:H314" si="49">SUM(C293:C309)</f>
        <v>736.85194107958978</v>
      </c>
      <c r="D314" s="71">
        <f t="shared" si="49"/>
        <v>141.05040256645299</v>
      </c>
      <c r="E314" s="71">
        <f t="shared" si="49"/>
        <v>362.66735220906719</v>
      </c>
      <c r="F314" s="71">
        <f t="shared" si="49"/>
        <v>0</v>
      </c>
      <c r="G314" s="71">
        <f t="shared" si="49"/>
        <v>27.494035355789318</v>
      </c>
      <c r="H314" s="72">
        <f t="shared" si="49"/>
        <v>3.3997040262296045E-2</v>
      </c>
      <c r="I314" s="44">
        <f>SUM(I293:I309)</f>
        <v>1413.730574652762</v>
      </c>
    </row>
    <row r="315" spans="1:9" s="2" customFormat="1" ht="15" thickBot="1">
      <c r="A315" s="15" t="s">
        <v>100</v>
      </c>
      <c r="B315" s="100">
        <f>B314/$I$314</f>
        <v>0.10301315470762207</v>
      </c>
      <c r="C315" s="100">
        <f t="shared" ref="C315:I315" si="50">C314/$I$314</f>
        <v>0.52121101028077721</v>
      </c>
      <c r="D315" s="100">
        <f t="shared" si="50"/>
        <v>9.9771770587261679E-2</v>
      </c>
      <c r="E315" s="100">
        <f t="shared" si="50"/>
        <v>0.25653215592238632</v>
      </c>
      <c r="F315" s="100">
        <f t="shared" si="50"/>
        <v>0</v>
      </c>
      <c r="G315" s="100">
        <f t="shared" si="50"/>
        <v>1.9447860751361592E-2</v>
      </c>
      <c r="H315" s="101">
        <f t="shared" si="50"/>
        <v>2.4047750591124009E-5</v>
      </c>
      <c r="I315" s="102">
        <f t="shared" si="50"/>
        <v>1</v>
      </c>
    </row>
    <row r="316" spans="1:9" ht="15" thickBot="1">
      <c r="A316" s="16"/>
      <c r="B316" s="16"/>
      <c r="C316" s="16"/>
      <c r="D316" s="16"/>
      <c r="E316" s="16"/>
      <c r="F316" s="16"/>
      <c r="G316" s="16"/>
      <c r="H316" s="16"/>
      <c r="I316" s="16"/>
    </row>
    <row r="317" spans="1:9" ht="28.5">
      <c r="A317" s="431" t="s">
        <v>36</v>
      </c>
      <c r="B317" s="37" t="s">
        <v>0</v>
      </c>
      <c r="C317" s="37" t="s">
        <v>1</v>
      </c>
      <c r="D317" s="37" t="s">
        <v>2</v>
      </c>
      <c r="E317" s="37" t="s">
        <v>3</v>
      </c>
      <c r="F317" s="37" t="s">
        <v>27</v>
      </c>
      <c r="G317" s="37" t="s">
        <v>4</v>
      </c>
      <c r="H317" s="37" t="s">
        <v>5</v>
      </c>
      <c r="I317" s="38" t="s">
        <v>6</v>
      </c>
    </row>
    <row r="318" spans="1:9" ht="14.25" customHeight="1">
      <c r="A318" s="432" t="s">
        <v>36</v>
      </c>
      <c r="B318" s="372" t="s">
        <v>107</v>
      </c>
      <c r="C318" s="373"/>
      <c r="D318" s="373"/>
      <c r="E318" s="373"/>
      <c r="F318" s="373"/>
      <c r="G318" s="373"/>
      <c r="H318" s="373"/>
      <c r="I318" s="374"/>
    </row>
    <row r="319" spans="1:9" ht="15">
      <c r="A319" s="7" t="s">
        <v>7</v>
      </c>
      <c r="B319" s="42">
        <v>0</v>
      </c>
      <c r="C319" s="42">
        <v>0</v>
      </c>
      <c r="D319" s="42">
        <v>0</v>
      </c>
      <c r="E319" s="42">
        <v>0</v>
      </c>
      <c r="F319" s="399"/>
      <c r="G319" s="42">
        <v>0</v>
      </c>
      <c r="H319" s="43">
        <v>0</v>
      </c>
      <c r="I319" s="44">
        <f>SUM(B319:H319)</f>
        <v>0</v>
      </c>
    </row>
    <row r="320" spans="1:9" ht="15">
      <c r="A320" s="8" t="s">
        <v>8</v>
      </c>
      <c r="B320" s="48">
        <v>0</v>
      </c>
      <c r="C320" s="48">
        <v>0</v>
      </c>
      <c r="D320" s="48">
        <v>0</v>
      </c>
      <c r="E320" s="48">
        <v>0</v>
      </c>
      <c r="F320" s="400"/>
      <c r="G320" s="48">
        <v>0</v>
      </c>
      <c r="H320" s="49">
        <v>0</v>
      </c>
      <c r="I320" s="50">
        <f t="shared" ref="I320:I339" si="51">SUM(B320:H320)</f>
        <v>0</v>
      </c>
    </row>
    <row r="321" spans="1:9" ht="15">
      <c r="A321" s="9" t="s">
        <v>10</v>
      </c>
      <c r="B321" s="45">
        <v>0</v>
      </c>
      <c r="C321" s="45">
        <v>0</v>
      </c>
      <c r="D321" s="45">
        <v>0</v>
      </c>
      <c r="E321" s="45">
        <v>0</v>
      </c>
      <c r="F321" s="400"/>
      <c r="G321" s="45">
        <v>0</v>
      </c>
      <c r="H321" s="54">
        <v>0</v>
      </c>
      <c r="I321" s="44">
        <f t="shared" si="51"/>
        <v>0</v>
      </c>
    </row>
    <row r="322" spans="1:9" ht="15">
      <c r="A322" s="8" t="s">
        <v>53</v>
      </c>
      <c r="B322" s="48">
        <v>0</v>
      </c>
      <c r="C322" s="48">
        <v>0</v>
      </c>
      <c r="D322" s="48">
        <v>0</v>
      </c>
      <c r="E322" s="48">
        <v>0</v>
      </c>
      <c r="F322" s="400"/>
      <c r="G322" s="48">
        <v>0</v>
      </c>
      <c r="H322" s="49">
        <v>0</v>
      </c>
      <c r="I322" s="50">
        <f t="shared" si="51"/>
        <v>0</v>
      </c>
    </row>
    <row r="323" spans="1:9" ht="15">
      <c r="A323" s="9" t="s">
        <v>16</v>
      </c>
      <c r="B323" s="45">
        <v>1.8414634826971537</v>
      </c>
      <c r="C323" s="45">
        <v>7.0360224816467394</v>
      </c>
      <c r="D323" s="45">
        <v>2.7200763985497209</v>
      </c>
      <c r="E323" s="45">
        <v>0</v>
      </c>
      <c r="F323" s="400"/>
      <c r="G323" s="45">
        <v>0</v>
      </c>
      <c r="H323" s="54">
        <v>0</v>
      </c>
      <c r="I323" s="44">
        <f t="shared" si="51"/>
        <v>11.597562362893616</v>
      </c>
    </row>
    <row r="324" spans="1:9" ht="15">
      <c r="A324" s="8" t="s">
        <v>65</v>
      </c>
      <c r="B324" s="48">
        <v>2.8039328370807559</v>
      </c>
      <c r="C324" s="48">
        <v>1.0424421165826572</v>
      </c>
      <c r="D324" s="48">
        <v>0</v>
      </c>
      <c r="E324" s="48">
        <v>0</v>
      </c>
      <c r="F324" s="400"/>
      <c r="G324" s="48">
        <v>0</v>
      </c>
      <c r="H324" s="49">
        <v>0</v>
      </c>
      <c r="I324" s="50">
        <f t="shared" si="51"/>
        <v>3.8463749536634131</v>
      </c>
    </row>
    <row r="325" spans="1:9" ht="15">
      <c r="A325" s="9" t="s">
        <v>55</v>
      </c>
      <c r="B325" s="45">
        <v>1.4508854767708648E-9</v>
      </c>
      <c r="C325" s="45">
        <v>0.20919334763014907</v>
      </c>
      <c r="D325" s="45">
        <v>0</v>
      </c>
      <c r="E325" s="45">
        <v>0.59277564112940695</v>
      </c>
      <c r="F325" s="400"/>
      <c r="G325" s="45">
        <v>0</v>
      </c>
      <c r="H325" s="54">
        <v>0</v>
      </c>
      <c r="I325" s="44">
        <f t="shared" si="51"/>
        <v>0.80196899021044143</v>
      </c>
    </row>
    <row r="326" spans="1:9" ht="15">
      <c r="A326" s="8" t="s">
        <v>12</v>
      </c>
      <c r="B326" s="48">
        <v>3.2252211775849204E-10</v>
      </c>
      <c r="C326" s="48">
        <v>0</v>
      </c>
      <c r="D326" s="48">
        <v>0</v>
      </c>
      <c r="E326" s="48">
        <v>3.8282067170141668E-2</v>
      </c>
      <c r="F326" s="400"/>
      <c r="G326" s="48">
        <v>0</v>
      </c>
      <c r="H326" s="49">
        <v>0</v>
      </c>
      <c r="I326" s="50">
        <f t="shared" si="51"/>
        <v>3.8282067492663788E-2</v>
      </c>
    </row>
    <row r="327" spans="1:9" ht="15">
      <c r="A327" s="9" t="s">
        <v>56</v>
      </c>
      <c r="B327" s="45">
        <v>0</v>
      </c>
      <c r="C327" s="45">
        <v>0</v>
      </c>
      <c r="D327" s="45">
        <v>0</v>
      </c>
      <c r="E327" s="45">
        <v>0</v>
      </c>
      <c r="F327" s="400"/>
      <c r="G327" s="45">
        <v>0</v>
      </c>
      <c r="H327" s="54">
        <v>0</v>
      </c>
      <c r="I327" s="44">
        <f t="shared" si="51"/>
        <v>0</v>
      </c>
    </row>
    <row r="328" spans="1:9" ht="15">
      <c r="A328" s="8" t="s">
        <v>17</v>
      </c>
      <c r="B328" s="48">
        <v>5.2030370771443231</v>
      </c>
      <c r="C328" s="48">
        <v>0</v>
      </c>
      <c r="D328" s="48">
        <v>1.4231747996101218</v>
      </c>
      <c r="E328" s="48">
        <v>0</v>
      </c>
      <c r="F328" s="400"/>
      <c r="G328" s="48">
        <v>0</v>
      </c>
      <c r="H328" s="49">
        <v>0</v>
      </c>
      <c r="I328" s="50">
        <f t="shared" si="51"/>
        <v>6.6262118767544447</v>
      </c>
    </row>
    <row r="329" spans="1:9" ht="15">
      <c r="A329" s="9" t="s">
        <v>141</v>
      </c>
      <c r="B329" s="45">
        <v>46.49874058428987</v>
      </c>
      <c r="C329" s="45">
        <v>245.87091324599183</v>
      </c>
      <c r="D329" s="45">
        <v>57.976736136815916</v>
      </c>
      <c r="E329" s="45">
        <v>15.994088166721415</v>
      </c>
      <c r="F329" s="400"/>
      <c r="G329" s="45">
        <v>0</v>
      </c>
      <c r="H329" s="54">
        <v>0</v>
      </c>
      <c r="I329" s="44">
        <f>SUM(B329:H329)</f>
        <v>366.34047813381909</v>
      </c>
    </row>
    <row r="330" spans="1:9" ht="15">
      <c r="A330" s="8" t="s">
        <v>25</v>
      </c>
      <c r="B330" s="48">
        <v>8.8976059976145176</v>
      </c>
      <c r="C330" s="48">
        <v>1.0815610716763329</v>
      </c>
      <c r="D330" s="48">
        <v>2.4969609318345585</v>
      </c>
      <c r="E330" s="48">
        <v>161.4059813617512</v>
      </c>
      <c r="F330" s="400"/>
      <c r="G330" s="48">
        <v>9.3192518330331975</v>
      </c>
      <c r="H330" s="49">
        <v>0</v>
      </c>
      <c r="I330" s="50">
        <f t="shared" si="51"/>
        <v>183.20136119590981</v>
      </c>
    </row>
    <row r="331" spans="1:9" ht="15">
      <c r="A331" s="9" t="s">
        <v>24</v>
      </c>
      <c r="B331" s="45">
        <v>2.666702283115252</v>
      </c>
      <c r="C331" s="45">
        <v>0</v>
      </c>
      <c r="D331" s="45">
        <v>0</v>
      </c>
      <c r="E331" s="45">
        <v>0</v>
      </c>
      <c r="F331" s="400"/>
      <c r="G331" s="45">
        <v>0</v>
      </c>
      <c r="H331" s="54">
        <v>0</v>
      </c>
      <c r="I331" s="44">
        <f t="shared" si="51"/>
        <v>2.666702283115252</v>
      </c>
    </row>
    <row r="332" spans="1:9" ht="15">
      <c r="A332" s="8" t="s">
        <v>57</v>
      </c>
      <c r="B332" s="48">
        <v>2.6943232165952853E-2</v>
      </c>
      <c r="C332" s="48">
        <v>6.7358080414882129E-2</v>
      </c>
      <c r="D332" s="48">
        <v>0</v>
      </c>
      <c r="E332" s="48">
        <v>0</v>
      </c>
      <c r="F332" s="400"/>
      <c r="G332" s="48">
        <v>0</v>
      </c>
      <c r="H332" s="49">
        <v>0</v>
      </c>
      <c r="I332" s="50">
        <f t="shared" si="51"/>
        <v>9.4301312580834989E-2</v>
      </c>
    </row>
    <row r="333" spans="1:9" ht="15">
      <c r="A333" s="9" t="s">
        <v>22</v>
      </c>
      <c r="B333" s="45">
        <v>3.0803769319447488E-2</v>
      </c>
      <c r="C333" s="45">
        <v>7.700942329861872E-2</v>
      </c>
      <c r="D333" s="45">
        <v>0</v>
      </c>
      <c r="E333" s="45">
        <v>0</v>
      </c>
      <c r="F333" s="400"/>
      <c r="G333" s="45">
        <v>0</v>
      </c>
      <c r="H333" s="54">
        <v>0</v>
      </c>
      <c r="I333" s="44">
        <f t="shared" si="51"/>
        <v>0.10781319261806621</v>
      </c>
    </row>
    <row r="334" spans="1:9" ht="15">
      <c r="A334" s="8" t="s">
        <v>21</v>
      </c>
      <c r="B334" s="48">
        <v>0</v>
      </c>
      <c r="C334" s="48">
        <v>0</v>
      </c>
      <c r="D334" s="48">
        <v>0</v>
      </c>
      <c r="E334" s="48">
        <v>0</v>
      </c>
      <c r="F334" s="400"/>
      <c r="G334" s="48">
        <v>0</v>
      </c>
      <c r="H334" s="49">
        <v>0</v>
      </c>
      <c r="I334" s="50">
        <f t="shared" si="51"/>
        <v>0</v>
      </c>
    </row>
    <row r="335" spans="1:9" ht="15">
      <c r="A335" s="10" t="s">
        <v>61</v>
      </c>
      <c r="B335" s="45">
        <v>0</v>
      </c>
      <c r="C335" s="45">
        <v>0</v>
      </c>
      <c r="D335" s="45">
        <v>0</v>
      </c>
      <c r="E335" s="45">
        <v>0</v>
      </c>
      <c r="F335" s="400"/>
      <c r="G335" s="45">
        <v>0</v>
      </c>
      <c r="H335" s="54">
        <v>0</v>
      </c>
      <c r="I335" s="44">
        <f t="shared" si="51"/>
        <v>0</v>
      </c>
    </row>
    <row r="336" spans="1:9">
      <c r="A336" s="11" t="s">
        <v>23</v>
      </c>
      <c r="B336" s="55">
        <v>0</v>
      </c>
      <c r="C336" s="55">
        <v>0</v>
      </c>
      <c r="D336" s="55">
        <v>0</v>
      </c>
      <c r="E336" s="55">
        <v>0</v>
      </c>
      <c r="F336" s="400"/>
      <c r="G336" s="55">
        <v>0</v>
      </c>
      <c r="H336" s="56">
        <v>0</v>
      </c>
      <c r="I336" s="57">
        <f t="shared" si="51"/>
        <v>0</v>
      </c>
    </row>
    <row r="337" spans="1:9">
      <c r="A337" s="12" t="s">
        <v>19</v>
      </c>
      <c r="B337" s="61">
        <v>0</v>
      </c>
      <c r="C337" s="61">
        <v>0</v>
      </c>
      <c r="D337" s="61">
        <v>0</v>
      </c>
      <c r="E337" s="61">
        <v>0</v>
      </c>
      <c r="F337" s="400"/>
      <c r="G337" s="61">
        <v>0</v>
      </c>
      <c r="H337" s="62">
        <v>0</v>
      </c>
      <c r="I337" s="63">
        <f t="shared" si="51"/>
        <v>0</v>
      </c>
    </row>
    <row r="338" spans="1:9">
      <c r="A338" s="11" t="s">
        <v>20</v>
      </c>
      <c r="B338" s="55">
        <v>0</v>
      </c>
      <c r="C338" s="55">
        <v>0</v>
      </c>
      <c r="D338" s="55">
        <v>0</v>
      </c>
      <c r="E338" s="55">
        <v>0</v>
      </c>
      <c r="F338" s="400"/>
      <c r="G338" s="55">
        <v>0</v>
      </c>
      <c r="H338" s="56">
        <v>0</v>
      </c>
      <c r="I338" s="57">
        <f t="shared" si="51"/>
        <v>0</v>
      </c>
    </row>
    <row r="339" spans="1:9" ht="15" thickBot="1">
      <c r="A339" s="13" t="s">
        <v>11</v>
      </c>
      <c r="B339" s="66">
        <v>0</v>
      </c>
      <c r="C339" s="66">
        <v>0</v>
      </c>
      <c r="D339" s="66">
        <v>0</v>
      </c>
      <c r="E339" s="66">
        <v>0</v>
      </c>
      <c r="F339" s="401"/>
      <c r="G339" s="66">
        <v>0</v>
      </c>
      <c r="H339" s="67">
        <v>0</v>
      </c>
      <c r="I339" s="68">
        <f t="shared" si="51"/>
        <v>0</v>
      </c>
    </row>
    <row r="340" spans="1:9" ht="15">
      <c r="A340" s="14" t="s">
        <v>26</v>
      </c>
      <c r="B340" s="71">
        <f>SUM(B319:B335)</f>
        <v>67.969229265200681</v>
      </c>
      <c r="C340" s="71">
        <f t="shared" ref="C340:H340" si="52">SUM(C319:C335)</f>
        <v>255.38449976724121</v>
      </c>
      <c r="D340" s="71">
        <f t="shared" si="52"/>
        <v>64.616948266810326</v>
      </c>
      <c r="E340" s="71">
        <f t="shared" si="52"/>
        <v>178.03112723677216</v>
      </c>
      <c r="F340" s="71">
        <f t="shared" si="52"/>
        <v>0</v>
      </c>
      <c r="G340" s="71">
        <f t="shared" si="52"/>
        <v>9.3192518330331975</v>
      </c>
      <c r="H340" s="72">
        <f t="shared" si="52"/>
        <v>0</v>
      </c>
      <c r="I340" s="44">
        <f>SUM(I319:I335)</f>
        <v>575.3210563690576</v>
      </c>
    </row>
    <row r="341" spans="1:9" s="2" customFormat="1" ht="15" thickBot="1">
      <c r="A341" s="15" t="s">
        <v>100</v>
      </c>
      <c r="B341" s="100">
        <f>B340/$I$340</f>
        <v>0.11814138994697199</v>
      </c>
      <c r="C341" s="100">
        <f t="shared" ref="C341:I341" si="53">C340/$I$340</f>
        <v>0.44389910110193648</v>
      </c>
      <c r="D341" s="100">
        <f t="shared" si="53"/>
        <v>0.11231458948264145</v>
      </c>
      <c r="E341" s="100">
        <f t="shared" si="53"/>
        <v>0.30944656946914967</v>
      </c>
      <c r="F341" s="100">
        <f t="shared" si="53"/>
        <v>0</v>
      </c>
      <c r="G341" s="100">
        <f t="shared" si="53"/>
        <v>1.6198349999300345E-2</v>
      </c>
      <c r="H341" s="101">
        <f t="shared" si="53"/>
        <v>0</v>
      </c>
      <c r="I341" s="102">
        <f t="shared" si="53"/>
        <v>1</v>
      </c>
    </row>
    <row r="342" spans="1:9" ht="15" thickBot="1">
      <c r="A342" s="16"/>
      <c r="B342" s="16"/>
      <c r="C342" s="16"/>
      <c r="D342" s="16"/>
      <c r="E342" s="16"/>
      <c r="F342" s="16"/>
      <c r="G342" s="16"/>
      <c r="H342" s="16"/>
      <c r="I342" s="16"/>
    </row>
    <row r="343" spans="1:9" ht="28.5">
      <c r="A343" s="431" t="s">
        <v>37</v>
      </c>
      <c r="B343" s="37" t="s">
        <v>0</v>
      </c>
      <c r="C343" s="37" t="s">
        <v>1</v>
      </c>
      <c r="D343" s="37" t="s">
        <v>2</v>
      </c>
      <c r="E343" s="37" t="s">
        <v>3</v>
      </c>
      <c r="F343" s="37" t="s">
        <v>27</v>
      </c>
      <c r="G343" s="37" t="s">
        <v>4</v>
      </c>
      <c r="H343" s="37" t="s">
        <v>5</v>
      </c>
      <c r="I343" s="38" t="s">
        <v>6</v>
      </c>
    </row>
    <row r="344" spans="1:9" ht="14.25" customHeight="1">
      <c r="A344" s="432" t="s">
        <v>37</v>
      </c>
      <c r="B344" s="372" t="s">
        <v>107</v>
      </c>
      <c r="C344" s="373"/>
      <c r="D344" s="373"/>
      <c r="E344" s="373"/>
      <c r="F344" s="373"/>
      <c r="G344" s="373"/>
      <c r="H344" s="373"/>
      <c r="I344" s="374"/>
    </row>
    <row r="345" spans="1:9" ht="15">
      <c r="A345" s="7" t="s">
        <v>7</v>
      </c>
      <c r="B345" s="42">
        <v>0</v>
      </c>
      <c r="C345" s="42">
        <v>0</v>
      </c>
      <c r="D345" s="42">
        <v>0</v>
      </c>
      <c r="E345" s="42">
        <v>0</v>
      </c>
      <c r="F345" s="399"/>
      <c r="G345" s="42">
        <v>0</v>
      </c>
      <c r="H345" s="43">
        <v>0</v>
      </c>
      <c r="I345" s="44">
        <f>SUM(B345:H345)</f>
        <v>0</v>
      </c>
    </row>
    <row r="346" spans="1:9" ht="15">
      <c r="A346" s="8" t="s">
        <v>8</v>
      </c>
      <c r="B346" s="48">
        <v>0</v>
      </c>
      <c r="C346" s="48">
        <v>0</v>
      </c>
      <c r="D346" s="48">
        <v>0</v>
      </c>
      <c r="E346" s="48">
        <v>0</v>
      </c>
      <c r="F346" s="400"/>
      <c r="G346" s="48">
        <v>0</v>
      </c>
      <c r="H346" s="49">
        <v>0</v>
      </c>
      <c r="I346" s="50">
        <f t="shared" ref="I346:I365" si="54">SUM(B346:H346)</f>
        <v>0</v>
      </c>
    </row>
    <row r="347" spans="1:9" ht="15">
      <c r="A347" s="9" t="s">
        <v>10</v>
      </c>
      <c r="B347" s="45">
        <v>0</v>
      </c>
      <c r="C347" s="45">
        <v>0</v>
      </c>
      <c r="D347" s="45">
        <v>0</v>
      </c>
      <c r="E347" s="45">
        <v>0</v>
      </c>
      <c r="F347" s="400"/>
      <c r="G347" s="45">
        <v>0</v>
      </c>
      <c r="H347" s="54">
        <v>0</v>
      </c>
      <c r="I347" s="44">
        <f t="shared" si="54"/>
        <v>0</v>
      </c>
    </row>
    <row r="348" spans="1:9" ht="15">
      <c r="A348" s="8" t="s">
        <v>53</v>
      </c>
      <c r="B348" s="48">
        <v>0</v>
      </c>
      <c r="C348" s="48">
        <v>0</v>
      </c>
      <c r="D348" s="48">
        <v>0</v>
      </c>
      <c r="E348" s="48">
        <v>0</v>
      </c>
      <c r="F348" s="400"/>
      <c r="G348" s="48">
        <v>0</v>
      </c>
      <c r="H348" s="49">
        <v>0</v>
      </c>
      <c r="I348" s="50">
        <f t="shared" si="54"/>
        <v>0</v>
      </c>
    </row>
    <row r="349" spans="1:9" ht="15">
      <c r="A349" s="9" t="s">
        <v>16</v>
      </c>
      <c r="B349" s="45">
        <v>0.58040278698721337</v>
      </c>
      <c r="C349" s="45">
        <v>2.6057665693396959E-2</v>
      </c>
      <c r="D349" s="45">
        <v>0.9454546096888653</v>
      </c>
      <c r="E349" s="45">
        <v>6.876617214522564E-9</v>
      </c>
      <c r="F349" s="400"/>
      <c r="G349" s="45">
        <v>0</v>
      </c>
      <c r="H349" s="54">
        <v>0</v>
      </c>
      <c r="I349" s="44">
        <f t="shared" si="54"/>
        <v>1.5519150692460928</v>
      </c>
    </row>
    <row r="350" spans="1:9" ht="15">
      <c r="A350" s="8" t="s">
        <v>65</v>
      </c>
      <c r="B350" s="48">
        <v>5.9809638867758341</v>
      </c>
      <c r="C350" s="48">
        <v>0.54468826441015172</v>
      </c>
      <c r="D350" s="48">
        <v>0.55529528614598678</v>
      </c>
      <c r="E350" s="48">
        <v>0.54468826441015172</v>
      </c>
      <c r="F350" s="400"/>
      <c r="G350" s="48">
        <v>0</v>
      </c>
      <c r="H350" s="49">
        <v>0</v>
      </c>
      <c r="I350" s="50">
        <f t="shared" si="54"/>
        <v>7.6256357017421239</v>
      </c>
    </row>
    <row r="351" spans="1:9" ht="15">
      <c r="A351" s="9" t="s">
        <v>55</v>
      </c>
      <c r="B351" s="45">
        <v>8.9074853805496511E-9</v>
      </c>
      <c r="C351" s="45">
        <v>8.9074853805496511E-9</v>
      </c>
      <c r="D351" s="45">
        <v>0</v>
      </c>
      <c r="E351" s="45">
        <v>1.1761106346429286</v>
      </c>
      <c r="F351" s="400"/>
      <c r="G351" s="45">
        <v>0</v>
      </c>
      <c r="H351" s="54">
        <v>0</v>
      </c>
      <c r="I351" s="44">
        <f t="shared" si="54"/>
        <v>1.1761106524578995</v>
      </c>
    </row>
    <row r="352" spans="1:9" ht="15">
      <c r="A352" s="8" t="s">
        <v>12</v>
      </c>
      <c r="B352" s="48">
        <v>7.1819531169373181E-8</v>
      </c>
      <c r="C352" s="48">
        <v>7.1819531169373181E-8</v>
      </c>
      <c r="D352" s="48">
        <v>7.1819531169373181E-8</v>
      </c>
      <c r="E352" s="48">
        <v>3.098609078988276E-3</v>
      </c>
      <c r="F352" s="400"/>
      <c r="G352" s="48">
        <v>0</v>
      </c>
      <c r="H352" s="49">
        <v>0</v>
      </c>
      <c r="I352" s="50">
        <f t="shared" si="54"/>
        <v>3.0988245375817842E-3</v>
      </c>
    </row>
    <row r="353" spans="1:9" ht="15">
      <c r="A353" s="9" t="s">
        <v>56</v>
      </c>
      <c r="B353" s="45">
        <v>0</v>
      </c>
      <c r="C353" s="45">
        <v>0</v>
      </c>
      <c r="D353" s="45">
        <v>0</v>
      </c>
      <c r="E353" s="45">
        <v>0</v>
      </c>
      <c r="F353" s="400"/>
      <c r="G353" s="45">
        <v>0</v>
      </c>
      <c r="H353" s="54">
        <v>0</v>
      </c>
      <c r="I353" s="44">
        <f t="shared" si="54"/>
        <v>0</v>
      </c>
    </row>
    <row r="354" spans="1:9" ht="15">
      <c r="A354" s="8" t="s">
        <v>17</v>
      </c>
      <c r="B354" s="48">
        <v>3.0413421590010332E-2</v>
      </c>
      <c r="C354" s="48">
        <v>0.33454763749011363</v>
      </c>
      <c r="D354" s="48">
        <v>3.0413421590010332E-2</v>
      </c>
      <c r="E354" s="48">
        <v>3.0413421590010332E-2</v>
      </c>
      <c r="F354" s="400"/>
      <c r="G354" s="48">
        <v>0</v>
      </c>
      <c r="H354" s="49">
        <v>0</v>
      </c>
      <c r="I354" s="50">
        <f t="shared" si="54"/>
        <v>0.42578790226014457</v>
      </c>
    </row>
    <row r="355" spans="1:9" ht="15">
      <c r="A355" s="9" t="s">
        <v>141</v>
      </c>
      <c r="B355" s="45">
        <v>0.11185545033948603</v>
      </c>
      <c r="C355" s="45">
        <v>0.93669141555645086</v>
      </c>
      <c r="D355" s="45">
        <v>8.7378905491328096E-2</v>
      </c>
      <c r="E355" s="45">
        <v>8.7378905491328096E-2</v>
      </c>
      <c r="F355" s="400"/>
      <c r="G355" s="45">
        <v>0</v>
      </c>
      <c r="H355" s="54">
        <v>0</v>
      </c>
      <c r="I355" s="44">
        <f>SUM(B355:H355)</f>
        <v>1.2233046768785931</v>
      </c>
    </row>
    <row r="356" spans="1:9" ht="15">
      <c r="A356" s="8" t="s">
        <v>25</v>
      </c>
      <c r="B356" s="48">
        <v>0.57368038036745639</v>
      </c>
      <c r="C356" s="48">
        <v>0.2209752431855678</v>
      </c>
      <c r="D356" s="48">
        <v>3.4507226008602268</v>
      </c>
      <c r="E356" s="48">
        <v>72.068708383965259</v>
      </c>
      <c r="F356" s="400"/>
      <c r="G356" s="48">
        <v>1.7169312382094617</v>
      </c>
      <c r="H356" s="49">
        <v>1.1755029727112639E-3</v>
      </c>
      <c r="I356" s="50">
        <f t="shared" si="54"/>
        <v>78.0321933495607</v>
      </c>
    </row>
    <row r="357" spans="1:9" ht="15">
      <c r="A357" s="9" t="s">
        <v>24</v>
      </c>
      <c r="B357" s="45">
        <v>0.77472567692209882</v>
      </c>
      <c r="C357" s="45">
        <v>0.2500308713597611</v>
      </c>
      <c r="D357" s="45">
        <v>2.2256447843956506</v>
      </c>
      <c r="E357" s="45">
        <v>0</v>
      </c>
      <c r="F357" s="400"/>
      <c r="G357" s="45">
        <v>0</v>
      </c>
      <c r="H357" s="54">
        <v>0</v>
      </c>
      <c r="I357" s="44">
        <f t="shared" si="54"/>
        <v>3.2504013326775105</v>
      </c>
    </row>
    <row r="358" spans="1:9" ht="15">
      <c r="A358" s="8" t="s">
        <v>57</v>
      </c>
      <c r="B358" s="48">
        <v>5.5665904162100119</v>
      </c>
      <c r="C358" s="48">
        <v>9.440248674175896</v>
      </c>
      <c r="D358" s="48">
        <v>17.216258954981491</v>
      </c>
      <c r="E358" s="48">
        <v>3.0688664425156915E-8</v>
      </c>
      <c r="F358" s="400"/>
      <c r="G358" s="48">
        <v>0</v>
      </c>
      <c r="H358" s="49">
        <v>0</v>
      </c>
      <c r="I358" s="50">
        <f t="shared" si="54"/>
        <v>32.223098076056068</v>
      </c>
    </row>
    <row r="359" spans="1:9" ht="15">
      <c r="A359" s="9" t="s">
        <v>22</v>
      </c>
      <c r="B359" s="45">
        <v>10.273904789482003</v>
      </c>
      <c r="C359" s="45">
        <v>105.88281027052105</v>
      </c>
      <c r="D359" s="45">
        <v>49.808685760387618</v>
      </c>
      <c r="E359" s="45">
        <v>3.8360759313650831E-9</v>
      </c>
      <c r="F359" s="400"/>
      <c r="G359" s="45">
        <v>0</v>
      </c>
      <c r="H359" s="54">
        <v>0</v>
      </c>
      <c r="I359" s="44">
        <f t="shared" si="54"/>
        <v>165.96540082422675</v>
      </c>
    </row>
    <row r="360" spans="1:9" ht="15">
      <c r="A360" s="8" t="s">
        <v>21</v>
      </c>
      <c r="B360" s="48">
        <v>2.5219332301335512E-3</v>
      </c>
      <c r="C360" s="48">
        <v>1.8851909039005986E-2</v>
      </c>
      <c r="D360" s="48">
        <v>7.3933005880033173E-3</v>
      </c>
      <c r="E360" s="48">
        <v>2.2128571428571423E-3</v>
      </c>
      <c r="F360" s="400"/>
      <c r="G360" s="48">
        <v>0</v>
      </c>
      <c r="H360" s="49">
        <v>0</v>
      </c>
      <c r="I360" s="50">
        <f t="shared" si="54"/>
        <v>3.0979999999999997E-2</v>
      </c>
    </row>
    <row r="361" spans="1:9" ht="15">
      <c r="A361" s="10" t="s">
        <v>61</v>
      </c>
      <c r="B361" s="45">
        <v>0</v>
      </c>
      <c r="C361" s="45">
        <v>0</v>
      </c>
      <c r="D361" s="45">
        <v>0</v>
      </c>
      <c r="E361" s="45">
        <v>0</v>
      </c>
      <c r="F361" s="400"/>
      <c r="G361" s="45">
        <v>0</v>
      </c>
      <c r="H361" s="54">
        <v>0</v>
      </c>
      <c r="I361" s="44">
        <f t="shared" si="54"/>
        <v>0</v>
      </c>
    </row>
    <row r="362" spans="1:9">
      <c r="A362" s="11" t="s">
        <v>23</v>
      </c>
      <c r="B362" s="55">
        <v>0</v>
      </c>
      <c r="C362" s="55">
        <v>0</v>
      </c>
      <c r="D362" s="55">
        <v>0</v>
      </c>
      <c r="E362" s="55">
        <v>0</v>
      </c>
      <c r="F362" s="400"/>
      <c r="G362" s="55">
        <v>0</v>
      </c>
      <c r="H362" s="56">
        <v>0</v>
      </c>
      <c r="I362" s="57">
        <f t="shared" si="54"/>
        <v>0</v>
      </c>
    </row>
    <row r="363" spans="1:9">
      <c r="A363" s="12" t="s">
        <v>19</v>
      </c>
      <c r="B363" s="61">
        <v>0</v>
      </c>
      <c r="C363" s="61">
        <v>0</v>
      </c>
      <c r="D363" s="61">
        <v>0</v>
      </c>
      <c r="E363" s="61">
        <v>0</v>
      </c>
      <c r="F363" s="400"/>
      <c r="G363" s="61">
        <v>0</v>
      </c>
      <c r="H363" s="62">
        <v>0</v>
      </c>
      <c r="I363" s="63">
        <f t="shared" si="54"/>
        <v>0</v>
      </c>
    </row>
    <row r="364" spans="1:9">
      <c r="A364" s="11" t="s">
        <v>20</v>
      </c>
      <c r="B364" s="55">
        <v>0</v>
      </c>
      <c r="C364" s="55">
        <v>0</v>
      </c>
      <c r="D364" s="55">
        <v>0</v>
      </c>
      <c r="E364" s="55">
        <v>0</v>
      </c>
      <c r="F364" s="400"/>
      <c r="G364" s="55">
        <v>0</v>
      </c>
      <c r="H364" s="56">
        <v>0</v>
      </c>
      <c r="I364" s="57">
        <f t="shared" si="54"/>
        <v>0</v>
      </c>
    </row>
    <row r="365" spans="1:9" ht="15" thickBot="1">
      <c r="A365" s="13" t="s">
        <v>11</v>
      </c>
      <c r="B365" s="66">
        <v>0</v>
      </c>
      <c r="C365" s="66">
        <v>0</v>
      </c>
      <c r="D365" s="66">
        <v>0</v>
      </c>
      <c r="E365" s="66">
        <v>0</v>
      </c>
      <c r="F365" s="401"/>
      <c r="G365" s="66">
        <v>0</v>
      </c>
      <c r="H365" s="67">
        <v>0</v>
      </c>
      <c r="I365" s="68">
        <f t="shared" si="54"/>
        <v>0</v>
      </c>
    </row>
    <row r="366" spans="1:9" ht="15">
      <c r="A366" s="14" t="s">
        <v>26</v>
      </c>
      <c r="B366" s="71">
        <f>SUM(B345:B361)</f>
        <v>23.895058822631263</v>
      </c>
      <c r="C366" s="71">
        <f t="shared" ref="C366:H366" si="55">SUM(C345:C361)</f>
        <v>117.6549020321584</v>
      </c>
      <c r="D366" s="71">
        <f t="shared" si="55"/>
        <v>74.327247695948714</v>
      </c>
      <c r="E366" s="71">
        <f t="shared" si="55"/>
        <v>73.912611117722875</v>
      </c>
      <c r="F366" s="71">
        <f t="shared" si="55"/>
        <v>0</v>
      </c>
      <c r="G366" s="71">
        <f t="shared" si="55"/>
        <v>1.7169312382094617</v>
      </c>
      <c r="H366" s="72">
        <f t="shared" si="55"/>
        <v>1.1755029727112639E-3</v>
      </c>
      <c r="I366" s="44">
        <f>SUM(I345:I361)</f>
        <v>291.50792640964346</v>
      </c>
    </row>
    <row r="367" spans="1:9" s="2" customFormat="1" ht="15" thickBot="1">
      <c r="A367" s="15" t="s">
        <v>100</v>
      </c>
      <c r="B367" s="100">
        <f>B366/$I$366</f>
        <v>8.1970528612839752E-2</v>
      </c>
      <c r="C367" s="100">
        <f t="shared" ref="C367:I367" si="56">C366/$I$366</f>
        <v>0.40360790007069336</v>
      </c>
      <c r="D367" s="100">
        <f t="shared" si="56"/>
        <v>0.25497504857380737</v>
      </c>
      <c r="E367" s="100">
        <f t="shared" si="56"/>
        <v>0.25355266331199749</v>
      </c>
      <c r="F367" s="100">
        <f t="shared" si="56"/>
        <v>0</v>
      </c>
      <c r="G367" s="100">
        <f t="shared" si="56"/>
        <v>5.889826940063141E-3</v>
      </c>
      <c r="H367" s="101">
        <f t="shared" si="56"/>
        <v>4.0324905987612166E-6</v>
      </c>
      <c r="I367" s="102">
        <f t="shared" si="56"/>
        <v>1</v>
      </c>
    </row>
    <row r="368" spans="1:9" ht="15" thickBot="1">
      <c r="A368" s="16"/>
      <c r="B368" s="16"/>
      <c r="C368" s="16"/>
      <c r="D368" s="16"/>
      <c r="E368" s="16"/>
      <c r="F368" s="16"/>
      <c r="G368" s="16"/>
      <c r="H368" s="16"/>
      <c r="I368" s="16"/>
    </row>
    <row r="369" spans="1:9" ht="28.5">
      <c r="A369" s="431" t="s">
        <v>38</v>
      </c>
      <c r="B369" s="37" t="s">
        <v>0</v>
      </c>
      <c r="C369" s="37" t="s">
        <v>1</v>
      </c>
      <c r="D369" s="37" t="s">
        <v>2</v>
      </c>
      <c r="E369" s="37" t="s">
        <v>3</v>
      </c>
      <c r="F369" s="37" t="s">
        <v>27</v>
      </c>
      <c r="G369" s="37" t="s">
        <v>4</v>
      </c>
      <c r="H369" s="37" t="s">
        <v>5</v>
      </c>
      <c r="I369" s="38" t="s">
        <v>6</v>
      </c>
    </row>
    <row r="370" spans="1:9" ht="14.25" customHeight="1">
      <c r="A370" s="432" t="s">
        <v>38</v>
      </c>
      <c r="B370" s="372" t="s">
        <v>107</v>
      </c>
      <c r="C370" s="373"/>
      <c r="D370" s="373"/>
      <c r="E370" s="373"/>
      <c r="F370" s="373"/>
      <c r="G370" s="373"/>
      <c r="H370" s="373"/>
      <c r="I370" s="374"/>
    </row>
    <row r="371" spans="1:9" ht="15">
      <c r="A371" s="7" t="s">
        <v>7</v>
      </c>
      <c r="B371" s="42">
        <v>0</v>
      </c>
      <c r="C371" s="42">
        <v>0</v>
      </c>
      <c r="D371" s="42">
        <v>0</v>
      </c>
      <c r="E371" s="42">
        <v>0</v>
      </c>
      <c r="F371" s="399"/>
      <c r="G371" s="42">
        <v>0</v>
      </c>
      <c r="H371" s="43">
        <v>0</v>
      </c>
      <c r="I371" s="44">
        <f>SUM(B371:H371)</f>
        <v>0</v>
      </c>
    </row>
    <row r="372" spans="1:9" ht="15">
      <c r="A372" s="8" t="s">
        <v>8</v>
      </c>
      <c r="B372" s="48">
        <v>0</v>
      </c>
      <c r="C372" s="48">
        <v>0</v>
      </c>
      <c r="D372" s="48">
        <v>0</v>
      </c>
      <c r="E372" s="48">
        <v>0</v>
      </c>
      <c r="F372" s="400"/>
      <c r="G372" s="48">
        <v>0</v>
      </c>
      <c r="H372" s="49">
        <v>0</v>
      </c>
      <c r="I372" s="50">
        <f t="shared" ref="I372:I391" si="57">SUM(B372:H372)</f>
        <v>0</v>
      </c>
    </row>
    <row r="373" spans="1:9" ht="15">
      <c r="A373" s="9" t="s">
        <v>10</v>
      </c>
      <c r="B373" s="45">
        <v>0</v>
      </c>
      <c r="C373" s="45">
        <v>0</v>
      </c>
      <c r="D373" s="45">
        <v>0</v>
      </c>
      <c r="E373" s="45">
        <v>0</v>
      </c>
      <c r="F373" s="400"/>
      <c r="G373" s="45">
        <v>0</v>
      </c>
      <c r="H373" s="54">
        <v>0</v>
      </c>
      <c r="I373" s="44">
        <f t="shared" si="57"/>
        <v>0</v>
      </c>
    </row>
    <row r="374" spans="1:9" ht="15">
      <c r="A374" s="8" t="s">
        <v>53</v>
      </c>
      <c r="B374" s="48">
        <v>0</v>
      </c>
      <c r="C374" s="48">
        <v>0</v>
      </c>
      <c r="D374" s="48">
        <v>0</v>
      </c>
      <c r="E374" s="48">
        <v>0</v>
      </c>
      <c r="F374" s="400"/>
      <c r="G374" s="48">
        <v>0</v>
      </c>
      <c r="H374" s="49">
        <v>0</v>
      </c>
      <c r="I374" s="50">
        <f t="shared" si="57"/>
        <v>0</v>
      </c>
    </row>
    <row r="375" spans="1:9" ht="15">
      <c r="A375" s="9" t="s">
        <v>16</v>
      </c>
      <c r="B375" s="45">
        <v>35.381814613889603</v>
      </c>
      <c r="C375" s="45">
        <v>0.6762188418313253</v>
      </c>
      <c r="D375" s="45">
        <v>11.847883277188066</v>
      </c>
      <c r="E375" s="45">
        <v>9.8417222735997297E-10</v>
      </c>
      <c r="F375" s="400"/>
      <c r="G375" s="45">
        <v>0</v>
      </c>
      <c r="H375" s="54">
        <v>0</v>
      </c>
      <c r="I375" s="44">
        <f t="shared" si="57"/>
        <v>47.905916733893172</v>
      </c>
    </row>
    <row r="376" spans="1:9" ht="15">
      <c r="A376" s="8" t="s">
        <v>65</v>
      </c>
      <c r="B376" s="48">
        <v>71.842769335038938</v>
      </c>
      <c r="C376" s="48">
        <v>0.25219548644961337</v>
      </c>
      <c r="D376" s="48">
        <v>1.6106872243653016E-8</v>
      </c>
      <c r="E376" s="48">
        <v>0.53060019708738815</v>
      </c>
      <c r="F376" s="400"/>
      <c r="G376" s="48">
        <v>0</v>
      </c>
      <c r="H376" s="49">
        <v>0</v>
      </c>
      <c r="I376" s="50">
        <f t="shared" si="57"/>
        <v>72.625565034682808</v>
      </c>
    </row>
    <row r="377" spans="1:9" ht="15">
      <c r="A377" s="9" t="s">
        <v>55</v>
      </c>
      <c r="B377" s="45">
        <v>2.4507738485714303E-9</v>
      </c>
      <c r="C377" s="45">
        <v>2.4507738485714303E-9</v>
      </c>
      <c r="D377" s="45">
        <v>2.4507738485714303E-9</v>
      </c>
      <c r="E377" s="45">
        <v>496.26264548229085</v>
      </c>
      <c r="F377" s="400"/>
      <c r="G377" s="45">
        <v>0</v>
      </c>
      <c r="H377" s="54">
        <v>0</v>
      </c>
      <c r="I377" s="44">
        <f t="shared" si="57"/>
        <v>496.26264548964315</v>
      </c>
    </row>
    <row r="378" spans="1:9" ht="15">
      <c r="A378" s="8" t="s">
        <v>12</v>
      </c>
      <c r="B378" s="48">
        <v>1.1486035900018694E-8</v>
      </c>
      <c r="C378" s="48">
        <v>1.1486035900018694E-8</v>
      </c>
      <c r="D378" s="48">
        <v>1.1486035900018694E-8</v>
      </c>
      <c r="E378" s="48">
        <v>4.3056111884924482</v>
      </c>
      <c r="F378" s="400"/>
      <c r="G378" s="48">
        <v>0</v>
      </c>
      <c r="H378" s="49">
        <v>0</v>
      </c>
      <c r="I378" s="50">
        <f t="shared" si="57"/>
        <v>4.3056112229505556</v>
      </c>
    </row>
    <row r="379" spans="1:9" ht="15">
      <c r="A379" s="9" t="s">
        <v>56</v>
      </c>
      <c r="B379" s="45">
        <v>0</v>
      </c>
      <c r="C379" s="45">
        <v>0</v>
      </c>
      <c r="D379" s="45">
        <v>0</v>
      </c>
      <c r="E379" s="45">
        <v>0</v>
      </c>
      <c r="F379" s="400"/>
      <c r="G379" s="45">
        <v>0</v>
      </c>
      <c r="H379" s="54">
        <v>0</v>
      </c>
      <c r="I379" s="44">
        <f t="shared" si="57"/>
        <v>0</v>
      </c>
    </row>
    <row r="380" spans="1:9" ht="15">
      <c r="A380" s="8" t="s">
        <v>17</v>
      </c>
      <c r="B380" s="48">
        <v>0.80090464690794361</v>
      </c>
      <c r="C380" s="48">
        <v>1.1079720030732618E-10</v>
      </c>
      <c r="D380" s="48">
        <v>0.45828040577034074</v>
      </c>
      <c r="E380" s="48">
        <v>0.4083128133873381</v>
      </c>
      <c r="F380" s="400"/>
      <c r="G380" s="48">
        <v>0</v>
      </c>
      <c r="H380" s="49">
        <v>0</v>
      </c>
      <c r="I380" s="50">
        <f t="shared" si="57"/>
        <v>1.6674978661764197</v>
      </c>
    </row>
    <row r="381" spans="1:9" ht="15">
      <c r="A381" s="9" t="s">
        <v>141</v>
      </c>
      <c r="B381" s="45">
        <v>43.364253194376907</v>
      </c>
      <c r="C381" s="45">
        <v>0.62411007787869344</v>
      </c>
      <c r="D381" s="45">
        <v>44.750238189192437</v>
      </c>
      <c r="E381" s="45">
        <v>1.5412895675060585E-2</v>
      </c>
      <c r="F381" s="400"/>
      <c r="G381" s="45">
        <v>0</v>
      </c>
      <c r="H381" s="54">
        <v>0</v>
      </c>
      <c r="I381" s="44">
        <f>SUM(B381:H381)</f>
        <v>88.754014357123097</v>
      </c>
    </row>
    <row r="382" spans="1:9" ht="15">
      <c r="A382" s="8" t="s">
        <v>25</v>
      </c>
      <c r="B382" s="48">
        <v>9.9938410835198432</v>
      </c>
      <c r="C382" s="48">
        <v>4.6772329690058945E-3</v>
      </c>
      <c r="D382" s="48">
        <v>2.9458531210655168</v>
      </c>
      <c r="E382" s="48">
        <v>37.968812663098937</v>
      </c>
      <c r="F382" s="400"/>
      <c r="G382" s="48">
        <v>38.612319066250812</v>
      </c>
      <c r="H382" s="49">
        <v>0</v>
      </c>
      <c r="I382" s="50">
        <f t="shared" si="57"/>
        <v>89.525503166904116</v>
      </c>
    </row>
    <row r="383" spans="1:9" ht="15">
      <c r="A383" s="9" t="s">
        <v>24</v>
      </c>
      <c r="B383" s="45">
        <v>11.385603041308924</v>
      </c>
      <c r="C383" s="45">
        <v>4.8844283586537108E-8</v>
      </c>
      <c r="D383" s="45">
        <v>4.8844283586537108E-8</v>
      </c>
      <c r="E383" s="45">
        <v>4.8844283586537108E-8</v>
      </c>
      <c r="F383" s="400"/>
      <c r="G383" s="45">
        <v>0</v>
      </c>
      <c r="H383" s="54">
        <v>0</v>
      </c>
      <c r="I383" s="44">
        <f t="shared" si="57"/>
        <v>11.385603187841774</v>
      </c>
    </row>
    <row r="384" spans="1:9" ht="15">
      <c r="A384" s="8" t="s">
        <v>57</v>
      </c>
      <c r="B384" s="48">
        <v>22.101525209975399</v>
      </c>
      <c r="C384" s="48">
        <v>5.7406558822930346E-9</v>
      </c>
      <c r="D384" s="48">
        <v>5.7406558822930346E-9</v>
      </c>
      <c r="E384" s="48">
        <v>5.7406558822930346E-9</v>
      </c>
      <c r="F384" s="400"/>
      <c r="G384" s="48">
        <v>0</v>
      </c>
      <c r="H384" s="49">
        <v>0</v>
      </c>
      <c r="I384" s="50">
        <f t="shared" si="57"/>
        <v>22.101525227197367</v>
      </c>
    </row>
    <row r="385" spans="1:9" ht="15">
      <c r="A385" s="9" t="s">
        <v>22</v>
      </c>
      <c r="B385" s="45">
        <v>28.217121366142603</v>
      </c>
      <c r="C385" s="45">
        <v>2.5651928514675091</v>
      </c>
      <c r="D385" s="45">
        <v>2.5651928514675091</v>
      </c>
      <c r="E385" s="45">
        <v>2.5651928514675091</v>
      </c>
      <c r="F385" s="400"/>
      <c r="G385" s="45">
        <v>0</v>
      </c>
      <c r="H385" s="54">
        <v>0</v>
      </c>
      <c r="I385" s="44">
        <f t="shared" si="57"/>
        <v>35.91269992054513</v>
      </c>
    </row>
    <row r="386" spans="1:9" ht="15">
      <c r="A386" s="8" t="s">
        <v>21</v>
      </c>
      <c r="B386" s="48">
        <v>0.3888739733054315</v>
      </c>
      <c r="C386" s="48">
        <v>3.5352179391402859E-2</v>
      </c>
      <c r="D386" s="48">
        <v>3.5352179391402859E-2</v>
      </c>
      <c r="E386" s="48">
        <v>3.5352179391402859E-2</v>
      </c>
      <c r="F386" s="400"/>
      <c r="G386" s="48">
        <v>0</v>
      </c>
      <c r="H386" s="49">
        <v>0</v>
      </c>
      <c r="I386" s="50">
        <f t="shared" si="57"/>
        <v>0.49493051147964001</v>
      </c>
    </row>
    <row r="387" spans="1:9" ht="15">
      <c r="A387" s="10" t="s">
        <v>61</v>
      </c>
      <c r="B387" s="45">
        <v>0</v>
      </c>
      <c r="C387" s="45">
        <v>0</v>
      </c>
      <c r="D387" s="45">
        <v>0</v>
      </c>
      <c r="E387" s="45">
        <v>0</v>
      </c>
      <c r="F387" s="400"/>
      <c r="G387" s="45">
        <v>0</v>
      </c>
      <c r="H387" s="54">
        <v>0</v>
      </c>
      <c r="I387" s="44">
        <f t="shared" si="57"/>
        <v>0</v>
      </c>
    </row>
    <row r="388" spans="1:9">
      <c r="A388" s="11" t="s">
        <v>23</v>
      </c>
      <c r="B388" s="55">
        <v>0</v>
      </c>
      <c r="C388" s="55">
        <v>0</v>
      </c>
      <c r="D388" s="55">
        <v>0</v>
      </c>
      <c r="E388" s="55">
        <v>0</v>
      </c>
      <c r="F388" s="400"/>
      <c r="G388" s="55">
        <v>0</v>
      </c>
      <c r="H388" s="56">
        <v>0</v>
      </c>
      <c r="I388" s="57">
        <f t="shared" si="57"/>
        <v>0</v>
      </c>
    </row>
    <row r="389" spans="1:9">
      <c r="A389" s="12" t="s">
        <v>19</v>
      </c>
      <c r="B389" s="61">
        <v>0</v>
      </c>
      <c r="C389" s="61">
        <v>0</v>
      </c>
      <c r="D389" s="61">
        <v>0</v>
      </c>
      <c r="E389" s="61">
        <v>0</v>
      </c>
      <c r="F389" s="400"/>
      <c r="G389" s="61">
        <v>0</v>
      </c>
      <c r="H389" s="62">
        <v>0</v>
      </c>
      <c r="I389" s="63">
        <f t="shared" si="57"/>
        <v>0</v>
      </c>
    </row>
    <row r="390" spans="1:9">
      <c r="A390" s="11" t="s">
        <v>20</v>
      </c>
      <c r="B390" s="55">
        <v>0</v>
      </c>
      <c r="C390" s="55">
        <v>0</v>
      </c>
      <c r="D390" s="55">
        <v>0</v>
      </c>
      <c r="E390" s="55">
        <v>0</v>
      </c>
      <c r="F390" s="400"/>
      <c r="G390" s="55">
        <v>0</v>
      </c>
      <c r="H390" s="56">
        <v>0</v>
      </c>
      <c r="I390" s="57">
        <f t="shared" si="57"/>
        <v>0</v>
      </c>
    </row>
    <row r="391" spans="1:9" ht="15" thickBot="1">
      <c r="A391" s="13" t="s">
        <v>11</v>
      </c>
      <c r="B391" s="66">
        <v>0</v>
      </c>
      <c r="C391" s="66">
        <v>0</v>
      </c>
      <c r="D391" s="66">
        <v>0</v>
      </c>
      <c r="E391" s="66">
        <v>0</v>
      </c>
      <c r="F391" s="401"/>
      <c r="G391" s="66">
        <v>0</v>
      </c>
      <c r="H391" s="67">
        <v>0</v>
      </c>
      <c r="I391" s="68">
        <f t="shared" si="57"/>
        <v>0</v>
      </c>
    </row>
    <row r="392" spans="1:9" ht="15">
      <c r="A392" s="14" t="s">
        <v>26</v>
      </c>
      <c r="B392" s="71">
        <f>SUM(B371:B387)</f>
        <v>223.47670647840238</v>
      </c>
      <c r="C392" s="71">
        <f t="shared" ref="C392:H392" si="58">SUM(C371:C387)</f>
        <v>4.1577467386200961</v>
      </c>
      <c r="D392" s="71">
        <f t="shared" si="58"/>
        <v>62.602800108703889</v>
      </c>
      <c r="E392" s="71">
        <f t="shared" si="58"/>
        <v>542.09194032646008</v>
      </c>
      <c r="F392" s="71">
        <f t="shared" si="58"/>
        <v>0</v>
      </c>
      <c r="G392" s="71">
        <f t="shared" si="58"/>
        <v>38.612319066250812</v>
      </c>
      <c r="H392" s="72">
        <f t="shared" si="58"/>
        <v>0</v>
      </c>
      <c r="I392" s="44">
        <f>SUM(I371:I387)</f>
        <v>870.94151271843725</v>
      </c>
    </row>
    <row r="393" spans="1:9" s="2" customFormat="1" ht="15" thickBot="1">
      <c r="A393" s="15" t="s">
        <v>100</v>
      </c>
      <c r="B393" s="100">
        <f>B392/$I$392</f>
        <v>0.25659209397525773</v>
      </c>
      <c r="C393" s="100">
        <f t="shared" ref="C393:I393" si="59">C392/$I$392</f>
        <v>4.7738529831270488E-3</v>
      </c>
      <c r="D393" s="100">
        <f t="shared" si="59"/>
        <v>7.1879453665383453E-2</v>
      </c>
      <c r="E393" s="100">
        <f t="shared" si="59"/>
        <v>0.62242060162507207</v>
      </c>
      <c r="F393" s="100">
        <f t="shared" si="59"/>
        <v>0</v>
      </c>
      <c r="G393" s="100">
        <f t="shared" si="59"/>
        <v>4.4333997751159683E-2</v>
      </c>
      <c r="H393" s="101">
        <f t="shared" si="59"/>
        <v>0</v>
      </c>
      <c r="I393" s="102">
        <f t="shared" si="59"/>
        <v>1</v>
      </c>
    </row>
    <row r="394" spans="1:9" ht="15" thickBot="1">
      <c r="A394" s="16"/>
      <c r="B394" s="16"/>
      <c r="C394" s="16"/>
      <c r="D394" s="16"/>
      <c r="E394" s="16"/>
      <c r="F394" s="16"/>
      <c r="G394" s="16"/>
      <c r="H394" s="16"/>
      <c r="I394" s="16"/>
    </row>
    <row r="395" spans="1:9" ht="28.5">
      <c r="A395" s="431" t="s">
        <v>39</v>
      </c>
      <c r="B395" s="37" t="s">
        <v>0</v>
      </c>
      <c r="C395" s="37" t="s">
        <v>1</v>
      </c>
      <c r="D395" s="37" t="s">
        <v>2</v>
      </c>
      <c r="E395" s="37" t="s">
        <v>3</v>
      </c>
      <c r="F395" s="37" t="s">
        <v>27</v>
      </c>
      <c r="G395" s="37" t="s">
        <v>4</v>
      </c>
      <c r="H395" s="37" t="s">
        <v>5</v>
      </c>
      <c r="I395" s="38" t="s">
        <v>6</v>
      </c>
    </row>
    <row r="396" spans="1:9" ht="14.25" customHeight="1">
      <c r="A396" s="432" t="s">
        <v>39</v>
      </c>
      <c r="B396" s="372" t="s">
        <v>107</v>
      </c>
      <c r="C396" s="373"/>
      <c r="D396" s="373"/>
      <c r="E396" s="373"/>
      <c r="F396" s="373"/>
      <c r="G396" s="373"/>
      <c r="H396" s="373"/>
      <c r="I396" s="374"/>
    </row>
    <row r="397" spans="1:9" ht="15">
      <c r="A397" s="7" t="s">
        <v>7</v>
      </c>
      <c r="B397" s="42">
        <v>0</v>
      </c>
      <c r="C397" s="42">
        <v>0</v>
      </c>
      <c r="D397" s="42">
        <v>0</v>
      </c>
      <c r="E397" s="42">
        <v>0</v>
      </c>
      <c r="F397" s="399"/>
      <c r="G397" s="42">
        <v>0</v>
      </c>
      <c r="H397" s="43">
        <v>0</v>
      </c>
      <c r="I397" s="44">
        <f>SUM(B397:H397)</f>
        <v>0</v>
      </c>
    </row>
    <row r="398" spans="1:9" ht="15">
      <c r="A398" s="8" t="s">
        <v>8</v>
      </c>
      <c r="B398" s="48">
        <v>0</v>
      </c>
      <c r="C398" s="48">
        <v>0</v>
      </c>
      <c r="D398" s="48">
        <v>0</v>
      </c>
      <c r="E398" s="48">
        <v>0</v>
      </c>
      <c r="F398" s="400"/>
      <c r="G398" s="48">
        <v>0</v>
      </c>
      <c r="H398" s="49">
        <v>0</v>
      </c>
      <c r="I398" s="50">
        <f t="shared" ref="I398:I417" si="60">SUM(B398:H398)</f>
        <v>0</v>
      </c>
    </row>
    <row r="399" spans="1:9" ht="15">
      <c r="A399" s="9" t="s">
        <v>10</v>
      </c>
      <c r="B399" s="45">
        <v>0</v>
      </c>
      <c r="C399" s="45">
        <v>0</v>
      </c>
      <c r="D399" s="45">
        <v>0</v>
      </c>
      <c r="E399" s="45">
        <v>0</v>
      </c>
      <c r="F399" s="400"/>
      <c r="G399" s="45">
        <v>0</v>
      </c>
      <c r="H399" s="54">
        <v>0</v>
      </c>
      <c r="I399" s="44">
        <f t="shared" si="60"/>
        <v>0</v>
      </c>
    </row>
    <row r="400" spans="1:9" ht="15">
      <c r="A400" s="8" t="s">
        <v>53</v>
      </c>
      <c r="B400" s="48">
        <v>0</v>
      </c>
      <c r="C400" s="48">
        <v>0</v>
      </c>
      <c r="D400" s="48">
        <v>0</v>
      </c>
      <c r="E400" s="48">
        <v>0</v>
      </c>
      <c r="F400" s="400"/>
      <c r="G400" s="48">
        <v>0</v>
      </c>
      <c r="H400" s="49">
        <v>0</v>
      </c>
      <c r="I400" s="50">
        <f t="shared" si="60"/>
        <v>0</v>
      </c>
    </row>
    <row r="401" spans="1:9" ht="15">
      <c r="A401" s="9" t="s">
        <v>16</v>
      </c>
      <c r="B401" s="45">
        <v>26.354130198581874</v>
      </c>
      <c r="C401" s="45">
        <v>16.970797701891918</v>
      </c>
      <c r="D401" s="45">
        <v>4.026102667651358E-3</v>
      </c>
      <c r="E401" s="45">
        <v>0</v>
      </c>
      <c r="F401" s="400"/>
      <c r="G401" s="45">
        <v>0</v>
      </c>
      <c r="H401" s="54">
        <v>0</v>
      </c>
      <c r="I401" s="44">
        <f t="shared" si="60"/>
        <v>43.328954003141448</v>
      </c>
    </row>
    <row r="402" spans="1:9" ht="15">
      <c r="A402" s="8" t="s">
        <v>65</v>
      </c>
      <c r="B402" s="48">
        <v>15.255797259641978</v>
      </c>
      <c r="C402" s="48">
        <v>8.3266983781067339</v>
      </c>
      <c r="D402" s="48">
        <v>6.6785723148918468</v>
      </c>
      <c r="E402" s="48">
        <v>0</v>
      </c>
      <c r="F402" s="400"/>
      <c r="G402" s="48">
        <v>0</v>
      </c>
      <c r="H402" s="49">
        <v>0</v>
      </c>
      <c r="I402" s="50">
        <f t="shared" si="60"/>
        <v>30.261067952640559</v>
      </c>
    </row>
    <row r="403" spans="1:9" ht="15">
      <c r="A403" s="9" t="s">
        <v>55</v>
      </c>
      <c r="B403" s="45">
        <v>3.1707449052550559E-10</v>
      </c>
      <c r="C403" s="45">
        <v>0</v>
      </c>
      <c r="D403" s="45">
        <v>0</v>
      </c>
      <c r="E403" s="45">
        <v>0.42544163435033888</v>
      </c>
      <c r="F403" s="400"/>
      <c r="G403" s="45">
        <v>0</v>
      </c>
      <c r="H403" s="54">
        <v>0</v>
      </c>
      <c r="I403" s="44">
        <f t="shared" si="60"/>
        <v>0.42544163466741336</v>
      </c>
    </row>
    <row r="404" spans="1:9" ht="15">
      <c r="A404" s="8" t="s">
        <v>12</v>
      </c>
      <c r="B404" s="48">
        <v>3.396869899349473E-9</v>
      </c>
      <c r="C404" s="48">
        <v>0</v>
      </c>
      <c r="D404" s="48">
        <v>0</v>
      </c>
      <c r="E404" s="48">
        <v>0.39102833715030721</v>
      </c>
      <c r="F404" s="400"/>
      <c r="G404" s="48">
        <v>0</v>
      </c>
      <c r="H404" s="49">
        <v>0</v>
      </c>
      <c r="I404" s="50">
        <f t="shared" si="60"/>
        <v>0.39102834054717711</v>
      </c>
    </row>
    <row r="405" spans="1:9" ht="15">
      <c r="A405" s="9" t="s">
        <v>56</v>
      </c>
      <c r="B405" s="45">
        <v>0</v>
      </c>
      <c r="C405" s="45">
        <v>0</v>
      </c>
      <c r="D405" s="45">
        <v>0</v>
      </c>
      <c r="E405" s="45">
        <v>0</v>
      </c>
      <c r="F405" s="400"/>
      <c r="G405" s="45">
        <v>0</v>
      </c>
      <c r="H405" s="54">
        <v>0</v>
      </c>
      <c r="I405" s="44">
        <f t="shared" si="60"/>
        <v>0</v>
      </c>
    </row>
    <row r="406" spans="1:9" ht="15">
      <c r="A406" s="8" t="s">
        <v>17</v>
      </c>
      <c r="B406" s="48">
        <v>2.3500581762207401E-2</v>
      </c>
      <c r="C406" s="48">
        <v>0</v>
      </c>
      <c r="D406" s="48">
        <v>5.8751454405518502E-2</v>
      </c>
      <c r="E406" s="48">
        <v>0</v>
      </c>
      <c r="F406" s="400"/>
      <c r="G406" s="48">
        <v>0</v>
      </c>
      <c r="H406" s="49">
        <v>0</v>
      </c>
      <c r="I406" s="50">
        <f t="shared" si="60"/>
        <v>8.2252036167725903E-2</v>
      </c>
    </row>
    <row r="407" spans="1:9" ht="15">
      <c r="A407" s="9" t="s">
        <v>141</v>
      </c>
      <c r="B407" s="45">
        <v>111.31942162803901</v>
      </c>
      <c r="C407" s="45">
        <v>579.17143932927524</v>
      </c>
      <c r="D407" s="45">
        <v>186.26699187757964</v>
      </c>
      <c r="E407" s="45">
        <v>3.4111792497919984</v>
      </c>
      <c r="F407" s="400"/>
      <c r="G407" s="45">
        <v>0</v>
      </c>
      <c r="H407" s="54">
        <v>0</v>
      </c>
      <c r="I407" s="44">
        <f>SUM(B407:H407)</f>
        <v>880.1690320846858</v>
      </c>
    </row>
    <row r="408" spans="1:9" ht="15">
      <c r="A408" s="8" t="s">
        <v>25</v>
      </c>
      <c r="B408" s="48">
        <v>50.858094604385023</v>
      </c>
      <c r="C408" s="48">
        <v>2.9821878731435376</v>
      </c>
      <c r="D408" s="48">
        <v>9.3645370894639637</v>
      </c>
      <c r="E408" s="48">
        <v>490.29693432974301</v>
      </c>
      <c r="F408" s="400"/>
      <c r="G408" s="48">
        <v>74.673584528865163</v>
      </c>
      <c r="H408" s="49">
        <v>0</v>
      </c>
      <c r="I408" s="50">
        <f t="shared" si="60"/>
        <v>628.17533842560067</v>
      </c>
    </row>
    <row r="409" spans="1:9" ht="15">
      <c r="A409" s="9" t="s">
        <v>24</v>
      </c>
      <c r="B409" s="45">
        <v>2.6433403584711859</v>
      </c>
      <c r="C409" s="45">
        <v>0</v>
      </c>
      <c r="D409" s="45">
        <v>0</v>
      </c>
      <c r="E409" s="45">
        <v>0</v>
      </c>
      <c r="F409" s="400"/>
      <c r="G409" s="45">
        <v>0</v>
      </c>
      <c r="H409" s="54">
        <v>0</v>
      </c>
      <c r="I409" s="44">
        <f t="shared" si="60"/>
        <v>2.6433403584711859</v>
      </c>
    </row>
    <row r="410" spans="1:9" ht="15">
      <c r="A410" s="8" t="s">
        <v>57</v>
      </c>
      <c r="B410" s="48">
        <v>0.73101081288336101</v>
      </c>
      <c r="C410" s="48">
        <v>0</v>
      </c>
      <c r="D410" s="48">
        <v>0</v>
      </c>
      <c r="E410" s="48">
        <v>0</v>
      </c>
      <c r="F410" s="400"/>
      <c r="G410" s="48">
        <v>0</v>
      </c>
      <c r="H410" s="49">
        <v>0</v>
      </c>
      <c r="I410" s="50">
        <f t="shared" si="60"/>
        <v>0.73101081288336101</v>
      </c>
    </row>
    <row r="411" spans="1:9" ht="15">
      <c r="A411" s="9" t="s">
        <v>22</v>
      </c>
      <c r="B411" s="45">
        <v>0.75400083502682691</v>
      </c>
      <c r="C411" s="45">
        <v>0</v>
      </c>
      <c r="D411" s="45">
        <v>0</v>
      </c>
      <c r="E411" s="45">
        <v>0</v>
      </c>
      <c r="F411" s="400"/>
      <c r="G411" s="45">
        <v>0</v>
      </c>
      <c r="H411" s="54">
        <v>0</v>
      </c>
      <c r="I411" s="44">
        <f t="shared" si="60"/>
        <v>0.75400083502682691</v>
      </c>
    </row>
    <row r="412" spans="1:9" ht="15">
      <c r="A412" s="8" t="s">
        <v>21</v>
      </c>
      <c r="B412" s="48">
        <v>0</v>
      </c>
      <c r="C412" s="48">
        <v>0</v>
      </c>
      <c r="D412" s="48">
        <v>0</v>
      </c>
      <c r="E412" s="48">
        <v>0</v>
      </c>
      <c r="F412" s="400"/>
      <c r="G412" s="48">
        <v>0</v>
      </c>
      <c r="H412" s="49">
        <v>0</v>
      </c>
      <c r="I412" s="50">
        <f t="shared" si="60"/>
        <v>0</v>
      </c>
    </row>
    <row r="413" spans="1:9" ht="15">
      <c r="A413" s="10" t="s">
        <v>61</v>
      </c>
      <c r="B413" s="45">
        <v>0</v>
      </c>
      <c r="C413" s="45">
        <v>0</v>
      </c>
      <c r="D413" s="45">
        <v>0</v>
      </c>
      <c r="E413" s="45">
        <v>0</v>
      </c>
      <c r="F413" s="400"/>
      <c r="G413" s="45">
        <v>0</v>
      </c>
      <c r="H413" s="54">
        <v>0</v>
      </c>
      <c r="I413" s="44">
        <f t="shared" si="60"/>
        <v>0</v>
      </c>
    </row>
    <row r="414" spans="1:9">
      <c r="A414" s="11" t="s">
        <v>23</v>
      </c>
      <c r="B414" s="55">
        <v>0</v>
      </c>
      <c r="C414" s="55">
        <v>0</v>
      </c>
      <c r="D414" s="55">
        <v>0</v>
      </c>
      <c r="E414" s="55">
        <v>0</v>
      </c>
      <c r="F414" s="400"/>
      <c r="G414" s="55">
        <v>0</v>
      </c>
      <c r="H414" s="56">
        <v>0</v>
      </c>
      <c r="I414" s="57">
        <f t="shared" si="60"/>
        <v>0</v>
      </c>
    </row>
    <row r="415" spans="1:9">
      <c r="A415" s="12" t="s">
        <v>19</v>
      </c>
      <c r="B415" s="61">
        <v>0</v>
      </c>
      <c r="C415" s="61">
        <v>0</v>
      </c>
      <c r="D415" s="61">
        <v>0</v>
      </c>
      <c r="E415" s="61">
        <v>0</v>
      </c>
      <c r="F415" s="400"/>
      <c r="G415" s="61">
        <v>0</v>
      </c>
      <c r="H415" s="62">
        <v>0</v>
      </c>
      <c r="I415" s="63">
        <f t="shared" si="60"/>
        <v>0</v>
      </c>
    </row>
    <row r="416" spans="1:9">
      <c r="A416" s="11" t="s">
        <v>20</v>
      </c>
      <c r="B416" s="55">
        <v>0</v>
      </c>
      <c r="C416" s="55">
        <v>0</v>
      </c>
      <c r="D416" s="55">
        <v>0</v>
      </c>
      <c r="E416" s="55">
        <v>0</v>
      </c>
      <c r="F416" s="400"/>
      <c r="G416" s="55">
        <v>0</v>
      </c>
      <c r="H416" s="56">
        <v>0</v>
      </c>
      <c r="I416" s="57">
        <f t="shared" si="60"/>
        <v>0</v>
      </c>
    </row>
    <row r="417" spans="1:9" ht="15" thickBot="1">
      <c r="A417" s="13" t="s">
        <v>11</v>
      </c>
      <c r="B417" s="66">
        <v>0</v>
      </c>
      <c r="C417" s="66">
        <v>0</v>
      </c>
      <c r="D417" s="66">
        <v>0</v>
      </c>
      <c r="E417" s="66">
        <v>0</v>
      </c>
      <c r="F417" s="401"/>
      <c r="G417" s="66">
        <v>0</v>
      </c>
      <c r="H417" s="67">
        <v>0</v>
      </c>
      <c r="I417" s="68">
        <f t="shared" si="60"/>
        <v>0</v>
      </c>
    </row>
    <row r="418" spans="1:9" ht="15">
      <c r="A418" s="14" t="s">
        <v>26</v>
      </c>
      <c r="B418" s="71">
        <f>SUM(B397:B413)</f>
        <v>207.93929628250544</v>
      </c>
      <c r="C418" s="71">
        <f t="shared" ref="C418:H418" si="61">SUM(C397:C413)</f>
        <v>607.45112328241737</v>
      </c>
      <c r="D418" s="71">
        <f t="shared" si="61"/>
        <v>202.37287883900862</v>
      </c>
      <c r="E418" s="71">
        <f t="shared" si="61"/>
        <v>494.52458355103568</v>
      </c>
      <c r="F418" s="71">
        <f t="shared" si="61"/>
        <v>0</v>
      </c>
      <c r="G418" s="71">
        <f t="shared" si="61"/>
        <v>74.673584528865163</v>
      </c>
      <c r="H418" s="72">
        <f t="shared" si="61"/>
        <v>0</v>
      </c>
      <c r="I418" s="44">
        <f>SUM(I397:I413)</f>
        <v>1586.9614664838321</v>
      </c>
    </row>
    <row r="419" spans="1:9" s="2" customFormat="1" ht="15" thickBot="1">
      <c r="A419" s="15" t="s">
        <v>100</v>
      </c>
      <c r="B419" s="100">
        <f>B418/$I$418</f>
        <v>0.1310298332216146</v>
      </c>
      <c r="C419" s="100">
        <f t="shared" ref="C419:I419" si="62">C418/$I$418</f>
        <v>0.38277622747093087</v>
      </c>
      <c r="D419" s="100">
        <f t="shared" si="62"/>
        <v>0.12752223863847068</v>
      </c>
      <c r="E419" s="100">
        <f t="shared" si="62"/>
        <v>0.31161725977300148</v>
      </c>
      <c r="F419" s="100">
        <f t="shared" si="62"/>
        <v>0</v>
      </c>
      <c r="G419" s="100">
        <f t="shared" si="62"/>
        <v>4.7054440895982486E-2</v>
      </c>
      <c r="H419" s="101">
        <f t="shared" si="62"/>
        <v>0</v>
      </c>
      <c r="I419" s="102">
        <f t="shared" si="62"/>
        <v>1</v>
      </c>
    </row>
    <row r="420" spans="1:9" ht="15" thickBot="1">
      <c r="A420" s="16"/>
      <c r="B420" s="16"/>
      <c r="C420" s="16"/>
      <c r="D420" s="16"/>
      <c r="E420" s="16"/>
      <c r="F420" s="16"/>
      <c r="G420" s="16"/>
      <c r="H420" s="16"/>
      <c r="I420" s="16"/>
    </row>
    <row r="421" spans="1:9" ht="28.5">
      <c r="A421" s="431" t="s">
        <v>40</v>
      </c>
      <c r="B421" s="37" t="s">
        <v>0</v>
      </c>
      <c r="C421" s="37" t="s">
        <v>1</v>
      </c>
      <c r="D421" s="37" t="s">
        <v>2</v>
      </c>
      <c r="E421" s="37" t="s">
        <v>3</v>
      </c>
      <c r="F421" s="37" t="s">
        <v>27</v>
      </c>
      <c r="G421" s="37" t="s">
        <v>4</v>
      </c>
      <c r="H421" s="37" t="s">
        <v>5</v>
      </c>
      <c r="I421" s="38" t="s">
        <v>6</v>
      </c>
    </row>
    <row r="422" spans="1:9" ht="14.25" customHeight="1">
      <c r="A422" s="432" t="s">
        <v>40</v>
      </c>
      <c r="B422" s="372" t="s">
        <v>107</v>
      </c>
      <c r="C422" s="373"/>
      <c r="D422" s="373"/>
      <c r="E422" s="373"/>
      <c r="F422" s="373"/>
      <c r="G422" s="373"/>
      <c r="H422" s="373"/>
      <c r="I422" s="374"/>
    </row>
    <row r="423" spans="1:9" ht="15">
      <c r="A423" s="7" t="s">
        <v>7</v>
      </c>
      <c r="B423" s="42">
        <v>0</v>
      </c>
      <c r="C423" s="42">
        <v>0</v>
      </c>
      <c r="D423" s="42">
        <v>0</v>
      </c>
      <c r="E423" s="42">
        <v>0</v>
      </c>
      <c r="F423" s="399"/>
      <c r="G423" s="42">
        <v>0</v>
      </c>
      <c r="H423" s="43">
        <v>0</v>
      </c>
      <c r="I423" s="44">
        <f>SUM(B423:H423)</f>
        <v>0</v>
      </c>
    </row>
    <row r="424" spans="1:9" ht="15">
      <c r="A424" s="8" t="s">
        <v>8</v>
      </c>
      <c r="B424" s="48">
        <v>0</v>
      </c>
      <c r="C424" s="48">
        <v>0</v>
      </c>
      <c r="D424" s="48">
        <v>0</v>
      </c>
      <c r="E424" s="48">
        <v>0</v>
      </c>
      <c r="F424" s="400"/>
      <c r="G424" s="48">
        <v>0</v>
      </c>
      <c r="H424" s="49">
        <v>0</v>
      </c>
      <c r="I424" s="50">
        <f t="shared" ref="I424:I443" si="63">SUM(B424:H424)</f>
        <v>0</v>
      </c>
    </row>
    <row r="425" spans="1:9" ht="15">
      <c r="A425" s="9" t="s">
        <v>10</v>
      </c>
      <c r="B425" s="45">
        <v>0</v>
      </c>
      <c r="C425" s="45">
        <v>0</v>
      </c>
      <c r="D425" s="45">
        <v>0</v>
      </c>
      <c r="E425" s="45">
        <v>0</v>
      </c>
      <c r="F425" s="400"/>
      <c r="G425" s="45">
        <v>0</v>
      </c>
      <c r="H425" s="54">
        <v>0</v>
      </c>
      <c r="I425" s="44">
        <f t="shared" si="63"/>
        <v>0</v>
      </c>
    </row>
    <row r="426" spans="1:9" ht="15">
      <c r="A426" s="8" t="s">
        <v>53</v>
      </c>
      <c r="B426" s="48">
        <v>0</v>
      </c>
      <c r="C426" s="48">
        <v>0</v>
      </c>
      <c r="D426" s="48">
        <v>0</v>
      </c>
      <c r="E426" s="48">
        <v>0</v>
      </c>
      <c r="F426" s="400"/>
      <c r="G426" s="48">
        <v>0</v>
      </c>
      <c r="H426" s="49">
        <v>0</v>
      </c>
      <c r="I426" s="50">
        <f t="shared" si="63"/>
        <v>0</v>
      </c>
    </row>
    <row r="427" spans="1:9" ht="15">
      <c r="A427" s="9" t="s">
        <v>16</v>
      </c>
      <c r="B427" s="45">
        <v>44.265735397620467</v>
      </c>
      <c r="C427" s="45">
        <v>1.032495748928367</v>
      </c>
      <c r="D427" s="45">
        <v>4.6670664781320097</v>
      </c>
      <c r="E427" s="45">
        <v>0</v>
      </c>
      <c r="F427" s="400"/>
      <c r="G427" s="45">
        <v>0</v>
      </c>
      <c r="H427" s="54">
        <v>0</v>
      </c>
      <c r="I427" s="44">
        <f t="shared" si="63"/>
        <v>49.965297624680844</v>
      </c>
    </row>
    <row r="428" spans="1:9" ht="15">
      <c r="A428" s="8" t="s">
        <v>65</v>
      </c>
      <c r="B428" s="48">
        <v>5.7185022128668113</v>
      </c>
      <c r="C428" s="48">
        <v>2.6497084195526694</v>
      </c>
      <c r="D428" s="48">
        <v>0.70756866690069897</v>
      </c>
      <c r="E428" s="48">
        <v>0</v>
      </c>
      <c r="F428" s="400"/>
      <c r="G428" s="48">
        <v>0</v>
      </c>
      <c r="H428" s="49">
        <v>0</v>
      </c>
      <c r="I428" s="50">
        <f t="shared" si="63"/>
        <v>9.0757792993201782</v>
      </c>
    </row>
    <row r="429" spans="1:9" ht="15">
      <c r="A429" s="9" t="s">
        <v>55</v>
      </c>
      <c r="B429" s="45">
        <v>4.3532262660378686E-9</v>
      </c>
      <c r="C429" s="45">
        <v>4.3532262660378686E-9</v>
      </c>
      <c r="D429" s="45">
        <v>4.3532262660378686E-9</v>
      </c>
      <c r="E429" s="45">
        <v>0.1367139843050183</v>
      </c>
      <c r="F429" s="400"/>
      <c r="G429" s="45">
        <v>0</v>
      </c>
      <c r="H429" s="54">
        <v>0</v>
      </c>
      <c r="I429" s="44">
        <f t="shared" si="63"/>
        <v>0.13671399736469711</v>
      </c>
    </row>
    <row r="430" spans="1:9" ht="15">
      <c r="A430" s="8" t="s">
        <v>12</v>
      </c>
      <c r="B430" s="48">
        <v>0</v>
      </c>
      <c r="C430" s="48">
        <v>0</v>
      </c>
      <c r="D430" s="48">
        <v>0</v>
      </c>
      <c r="E430" s="48">
        <v>0</v>
      </c>
      <c r="F430" s="400"/>
      <c r="G430" s="48">
        <v>0</v>
      </c>
      <c r="H430" s="49">
        <v>0</v>
      </c>
      <c r="I430" s="50">
        <f t="shared" si="63"/>
        <v>0</v>
      </c>
    </row>
    <row r="431" spans="1:9" ht="15">
      <c r="A431" s="9" t="s">
        <v>56</v>
      </c>
      <c r="B431" s="45">
        <v>0</v>
      </c>
      <c r="C431" s="45">
        <v>0</v>
      </c>
      <c r="D431" s="45">
        <v>0</v>
      </c>
      <c r="E431" s="45">
        <v>0</v>
      </c>
      <c r="F431" s="400"/>
      <c r="G431" s="45">
        <v>0</v>
      </c>
      <c r="H431" s="54">
        <v>0</v>
      </c>
      <c r="I431" s="44">
        <f t="shared" si="63"/>
        <v>0</v>
      </c>
    </row>
    <row r="432" spans="1:9" ht="15">
      <c r="A432" s="8" t="s">
        <v>17</v>
      </c>
      <c r="B432" s="48">
        <v>2.0331718312926208E-2</v>
      </c>
      <c r="C432" s="48">
        <v>2.0331718312926208E-2</v>
      </c>
      <c r="D432" s="48">
        <v>2.0331718312926208E-2</v>
      </c>
      <c r="E432" s="48">
        <v>0.15248788734694657</v>
      </c>
      <c r="F432" s="400"/>
      <c r="G432" s="48">
        <v>0</v>
      </c>
      <c r="H432" s="49">
        <v>0</v>
      </c>
      <c r="I432" s="50">
        <f t="shared" si="63"/>
        <v>0.21348304228572518</v>
      </c>
    </row>
    <row r="433" spans="1:9" ht="15">
      <c r="A433" s="9" t="s">
        <v>141</v>
      </c>
      <c r="B433" s="45">
        <v>40.555791436421622</v>
      </c>
      <c r="C433" s="45">
        <v>61.482723643133554</v>
      </c>
      <c r="D433" s="45">
        <v>25.960372814584964</v>
      </c>
      <c r="E433" s="45">
        <v>1.9938771141589413</v>
      </c>
      <c r="F433" s="400"/>
      <c r="G433" s="45">
        <v>0</v>
      </c>
      <c r="H433" s="54">
        <v>0</v>
      </c>
      <c r="I433" s="44">
        <f>SUM(B433:H433)</f>
        <v>129.99276500829907</v>
      </c>
    </row>
    <row r="434" spans="1:9" ht="15">
      <c r="A434" s="8" t="s">
        <v>25</v>
      </c>
      <c r="B434" s="48">
        <v>83.513195918049931</v>
      </c>
      <c r="C434" s="48">
        <v>1.4455614832975975E-2</v>
      </c>
      <c r="D434" s="48">
        <v>17.730042571915916</v>
      </c>
      <c r="E434" s="48">
        <v>230.23742223613402</v>
      </c>
      <c r="F434" s="400"/>
      <c r="G434" s="48">
        <v>52.729859746314489</v>
      </c>
      <c r="H434" s="49">
        <v>4.0037091276687094E-2</v>
      </c>
      <c r="I434" s="50">
        <f t="shared" si="63"/>
        <v>384.26501317852404</v>
      </c>
    </row>
    <row r="435" spans="1:9" ht="15">
      <c r="A435" s="9" t="s">
        <v>24</v>
      </c>
      <c r="B435" s="45">
        <v>2.9169633875810708</v>
      </c>
      <c r="C435" s="45">
        <v>1.8031088550656182E-3</v>
      </c>
      <c r="D435" s="45">
        <v>0.14531741066523923</v>
      </c>
      <c r="E435" s="45">
        <v>0</v>
      </c>
      <c r="F435" s="400"/>
      <c r="G435" s="45">
        <v>0</v>
      </c>
      <c r="H435" s="54">
        <v>0</v>
      </c>
      <c r="I435" s="44">
        <f t="shared" si="63"/>
        <v>3.0640839071013755</v>
      </c>
    </row>
    <row r="436" spans="1:9" ht="15">
      <c r="A436" s="8" t="s">
        <v>57</v>
      </c>
      <c r="B436" s="48">
        <v>7.195766150094923</v>
      </c>
      <c r="C436" s="48">
        <v>0.47705452816309685</v>
      </c>
      <c r="D436" s="48">
        <v>5.4592507629236229</v>
      </c>
      <c r="E436" s="48">
        <v>0</v>
      </c>
      <c r="F436" s="400"/>
      <c r="G436" s="48">
        <v>0</v>
      </c>
      <c r="H436" s="49">
        <v>0</v>
      </c>
      <c r="I436" s="50">
        <f t="shared" si="63"/>
        <v>13.132071441181644</v>
      </c>
    </row>
    <row r="437" spans="1:9" ht="15">
      <c r="A437" s="9" t="s">
        <v>22</v>
      </c>
      <c r="B437" s="45">
        <v>6.9326176233398362</v>
      </c>
      <c r="C437" s="45">
        <v>3.1715455982595628</v>
      </c>
      <c r="D437" s="45">
        <v>23.197065560126013</v>
      </c>
      <c r="E437" s="45">
        <v>0</v>
      </c>
      <c r="F437" s="400"/>
      <c r="G437" s="45">
        <v>0</v>
      </c>
      <c r="H437" s="54">
        <v>0</v>
      </c>
      <c r="I437" s="44">
        <f t="shared" si="63"/>
        <v>33.301228781725413</v>
      </c>
    </row>
    <row r="438" spans="1:9" ht="15">
      <c r="A438" s="8" t="s">
        <v>21</v>
      </c>
      <c r="B438" s="48">
        <v>0</v>
      </c>
      <c r="C438" s="48">
        <v>0</v>
      </c>
      <c r="D438" s="48">
        <v>0</v>
      </c>
      <c r="E438" s="48">
        <v>0</v>
      </c>
      <c r="F438" s="400"/>
      <c r="G438" s="48">
        <v>0</v>
      </c>
      <c r="H438" s="49">
        <v>0</v>
      </c>
      <c r="I438" s="50">
        <f t="shared" si="63"/>
        <v>0</v>
      </c>
    </row>
    <row r="439" spans="1:9" ht="15">
      <c r="A439" s="10" t="s">
        <v>61</v>
      </c>
      <c r="B439" s="45">
        <v>0</v>
      </c>
      <c r="C439" s="45">
        <v>0</v>
      </c>
      <c r="D439" s="45">
        <v>0</v>
      </c>
      <c r="E439" s="45">
        <v>0</v>
      </c>
      <c r="F439" s="400"/>
      <c r="G439" s="45">
        <v>0</v>
      </c>
      <c r="H439" s="54">
        <v>0</v>
      </c>
      <c r="I439" s="44">
        <f t="shared" si="63"/>
        <v>0</v>
      </c>
    </row>
    <row r="440" spans="1:9">
      <c r="A440" s="11" t="s">
        <v>23</v>
      </c>
      <c r="B440" s="55">
        <v>0</v>
      </c>
      <c r="C440" s="55">
        <v>0</v>
      </c>
      <c r="D440" s="55">
        <v>0</v>
      </c>
      <c r="E440" s="55">
        <v>0</v>
      </c>
      <c r="F440" s="400"/>
      <c r="G440" s="55">
        <v>0</v>
      </c>
      <c r="H440" s="56">
        <v>0</v>
      </c>
      <c r="I440" s="57">
        <f t="shared" si="63"/>
        <v>0</v>
      </c>
    </row>
    <row r="441" spans="1:9">
      <c r="A441" s="12" t="s">
        <v>19</v>
      </c>
      <c r="B441" s="61">
        <v>0</v>
      </c>
      <c r="C441" s="61">
        <v>0</v>
      </c>
      <c r="D441" s="61">
        <v>0</v>
      </c>
      <c r="E441" s="61">
        <v>0</v>
      </c>
      <c r="F441" s="400"/>
      <c r="G441" s="61">
        <v>0</v>
      </c>
      <c r="H441" s="62">
        <v>0</v>
      </c>
      <c r="I441" s="63">
        <f t="shared" si="63"/>
        <v>0</v>
      </c>
    </row>
    <row r="442" spans="1:9">
      <c r="A442" s="11" t="s">
        <v>20</v>
      </c>
      <c r="B442" s="55">
        <v>0</v>
      </c>
      <c r="C442" s="55">
        <v>0</v>
      </c>
      <c r="D442" s="55">
        <v>0</v>
      </c>
      <c r="E442" s="55">
        <v>0</v>
      </c>
      <c r="F442" s="400"/>
      <c r="G442" s="55">
        <v>0</v>
      </c>
      <c r="H442" s="56">
        <v>0</v>
      </c>
      <c r="I442" s="57">
        <f t="shared" si="63"/>
        <v>0</v>
      </c>
    </row>
    <row r="443" spans="1:9" ht="15" thickBot="1">
      <c r="A443" s="13" t="s">
        <v>11</v>
      </c>
      <c r="B443" s="66">
        <v>0</v>
      </c>
      <c r="C443" s="66">
        <v>0</v>
      </c>
      <c r="D443" s="66">
        <v>0</v>
      </c>
      <c r="E443" s="66">
        <v>0</v>
      </c>
      <c r="F443" s="401"/>
      <c r="G443" s="66">
        <v>0</v>
      </c>
      <c r="H443" s="67">
        <v>0</v>
      </c>
      <c r="I443" s="68">
        <f t="shared" si="63"/>
        <v>0</v>
      </c>
    </row>
    <row r="444" spans="1:9" ht="15">
      <c r="A444" s="14" t="s">
        <v>26</v>
      </c>
      <c r="B444" s="71">
        <f>SUM(B423:B439)</f>
        <v>191.11890384864083</v>
      </c>
      <c r="C444" s="71">
        <f t="shared" ref="C444:H444" si="64">SUM(C423:C439)</f>
        <v>68.850118384391465</v>
      </c>
      <c r="D444" s="71">
        <f t="shared" si="64"/>
        <v>77.887015987914623</v>
      </c>
      <c r="E444" s="71">
        <f t="shared" si="64"/>
        <v>232.52050122194493</v>
      </c>
      <c r="F444" s="71">
        <f t="shared" si="64"/>
        <v>0</v>
      </c>
      <c r="G444" s="71">
        <f t="shared" si="64"/>
        <v>52.729859746314489</v>
      </c>
      <c r="H444" s="72">
        <f t="shared" si="64"/>
        <v>4.0037091276687094E-2</v>
      </c>
      <c r="I444" s="44">
        <f>SUM(I423:I439)</f>
        <v>623.14643628048293</v>
      </c>
    </row>
    <row r="445" spans="1:9" s="2" customFormat="1" ht="15" thickBot="1">
      <c r="A445" s="15" t="s">
        <v>100</v>
      </c>
      <c r="B445" s="100">
        <f>B444/$I$418</f>
        <v>0.12043071485037091</v>
      </c>
      <c r="C445" s="100">
        <f t="shared" ref="C445:I445" si="65">C444/$I$418</f>
        <v>4.3384870923766007E-2</v>
      </c>
      <c r="D445" s="100">
        <f t="shared" si="65"/>
        <v>4.9079336601969177E-2</v>
      </c>
      <c r="E445" s="100">
        <f t="shared" si="65"/>
        <v>0.14651931135866295</v>
      </c>
      <c r="F445" s="100">
        <f t="shared" si="65"/>
        <v>0</v>
      </c>
      <c r="G445" s="100">
        <f t="shared" si="65"/>
        <v>3.3226931377953343E-2</v>
      </c>
      <c r="H445" s="101">
        <f t="shared" si="65"/>
        <v>2.5228773427873897E-5</v>
      </c>
      <c r="I445" s="102">
        <f t="shared" si="65"/>
        <v>0.39266639388615021</v>
      </c>
    </row>
    <row r="446" spans="1:9" ht="15" thickBot="1">
      <c r="A446" s="16"/>
      <c r="B446" s="16"/>
      <c r="C446" s="16"/>
      <c r="D446" s="16"/>
      <c r="E446" s="16"/>
      <c r="F446" s="16"/>
      <c r="G446" s="16"/>
      <c r="H446" s="16"/>
      <c r="I446" s="16"/>
    </row>
    <row r="447" spans="1:9" ht="28.5">
      <c r="A447" s="433" t="s">
        <v>41</v>
      </c>
      <c r="B447" s="37" t="s">
        <v>0</v>
      </c>
      <c r="C447" s="37" t="s">
        <v>1</v>
      </c>
      <c r="D447" s="37" t="s">
        <v>2</v>
      </c>
      <c r="E447" s="37" t="s">
        <v>3</v>
      </c>
      <c r="F447" s="37" t="s">
        <v>27</v>
      </c>
      <c r="G447" s="37" t="s">
        <v>4</v>
      </c>
      <c r="H447" s="37" t="s">
        <v>5</v>
      </c>
      <c r="I447" s="38" t="s">
        <v>6</v>
      </c>
    </row>
    <row r="448" spans="1:9" ht="14.25" customHeight="1">
      <c r="A448" s="434" t="s">
        <v>41</v>
      </c>
      <c r="B448" s="372" t="s">
        <v>107</v>
      </c>
      <c r="C448" s="373"/>
      <c r="D448" s="373"/>
      <c r="E448" s="373"/>
      <c r="F448" s="373"/>
      <c r="G448" s="373"/>
      <c r="H448" s="373"/>
      <c r="I448" s="374"/>
    </row>
    <row r="449" spans="1:9" ht="15">
      <c r="A449" s="7" t="s">
        <v>7</v>
      </c>
      <c r="B449" s="387"/>
      <c r="C449" s="388"/>
      <c r="D449" s="388"/>
      <c r="E449" s="389"/>
      <c r="F449" s="42">
        <v>1.8942672745018947E-2</v>
      </c>
      <c r="G449" s="387"/>
      <c r="H449" s="389"/>
      <c r="I449" s="44">
        <f>SUM(B449:H449)</f>
        <v>1.8942672745018947E-2</v>
      </c>
    </row>
    <row r="450" spans="1:9" ht="15">
      <c r="A450" s="8" t="s">
        <v>8</v>
      </c>
      <c r="B450" s="390"/>
      <c r="C450" s="391"/>
      <c r="D450" s="391"/>
      <c r="E450" s="392"/>
      <c r="F450" s="48">
        <v>0</v>
      </c>
      <c r="G450" s="390"/>
      <c r="H450" s="392"/>
      <c r="I450" s="50">
        <f t="shared" ref="I450:I469" si="66">SUM(B450:H450)</f>
        <v>0</v>
      </c>
    </row>
    <row r="451" spans="1:9" ht="15">
      <c r="A451" s="9" t="s">
        <v>10</v>
      </c>
      <c r="B451" s="390"/>
      <c r="C451" s="391"/>
      <c r="D451" s="391"/>
      <c r="E451" s="392"/>
      <c r="F451" s="45">
        <v>0</v>
      </c>
      <c r="G451" s="390"/>
      <c r="H451" s="392"/>
      <c r="I451" s="44">
        <f t="shared" si="66"/>
        <v>0</v>
      </c>
    </row>
    <row r="452" spans="1:9" ht="15">
      <c r="A452" s="8" t="s">
        <v>53</v>
      </c>
      <c r="B452" s="390"/>
      <c r="C452" s="391"/>
      <c r="D452" s="391"/>
      <c r="E452" s="392"/>
      <c r="F452" s="48">
        <v>0</v>
      </c>
      <c r="G452" s="390"/>
      <c r="H452" s="392"/>
      <c r="I452" s="50">
        <f t="shared" si="66"/>
        <v>0</v>
      </c>
    </row>
    <row r="453" spans="1:9" ht="15">
      <c r="A453" s="9" t="s">
        <v>16</v>
      </c>
      <c r="B453" s="390"/>
      <c r="C453" s="391"/>
      <c r="D453" s="391"/>
      <c r="E453" s="392"/>
      <c r="F453" s="45">
        <v>0</v>
      </c>
      <c r="G453" s="390"/>
      <c r="H453" s="392"/>
      <c r="I453" s="44">
        <f t="shared" si="66"/>
        <v>0</v>
      </c>
    </row>
    <row r="454" spans="1:9" ht="15">
      <c r="A454" s="8" t="s">
        <v>65</v>
      </c>
      <c r="B454" s="390"/>
      <c r="C454" s="391"/>
      <c r="D454" s="391"/>
      <c r="E454" s="392"/>
      <c r="F454" s="48">
        <v>0</v>
      </c>
      <c r="G454" s="390"/>
      <c r="H454" s="392"/>
      <c r="I454" s="50">
        <f t="shared" si="66"/>
        <v>0</v>
      </c>
    </row>
    <row r="455" spans="1:9" ht="15">
      <c r="A455" s="9" t="s">
        <v>55</v>
      </c>
      <c r="B455" s="390"/>
      <c r="C455" s="391"/>
      <c r="D455" s="391"/>
      <c r="E455" s="392"/>
      <c r="F455" s="45">
        <v>100.42947221241612</v>
      </c>
      <c r="G455" s="390"/>
      <c r="H455" s="392"/>
      <c r="I455" s="44">
        <f t="shared" si="66"/>
        <v>100.42947221241612</v>
      </c>
    </row>
    <row r="456" spans="1:9" ht="15">
      <c r="A456" s="8" t="s">
        <v>12</v>
      </c>
      <c r="B456" s="390"/>
      <c r="C456" s="391"/>
      <c r="D456" s="391"/>
      <c r="E456" s="392"/>
      <c r="F456" s="48">
        <v>0</v>
      </c>
      <c r="G456" s="390"/>
      <c r="H456" s="392"/>
      <c r="I456" s="50">
        <f t="shared" si="66"/>
        <v>0</v>
      </c>
    </row>
    <row r="457" spans="1:9" ht="15">
      <c r="A457" s="9" t="s">
        <v>56</v>
      </c>
      <c r="B457" s="390"/>
      <c r="C457" s="391"/>
      <c r="D457" s="391"/>
      <c r="E457" s="392"/>
      <c r="F457" s="45">
        <v>0</v>
      </c>
      <c r="G457" s="390"/>
      <c r="H457" s="392"/>
      <c r="I457" s="44">
        <f t="shared" si="66"/>
        <v>0</v>
      </c>
    </row>
    <row r="458" spans="1:9" ht="15">
      <c r="A458" s="8" t="s">
        <v>17</v>
      </c>
      <c r="B458" s="390"/>
      <c r="C458" s="391"/>
      <c r="D458" s="391"/>
      <c r="E458" s="392"/>
      <c r="F458" s="48">
        <v>0</v>
      </c>
      <c r="G458" s="390"/>
      <c r="H458" s="392"/>
      <c r="I458" s="50">
        <f t="shared" si="66"/>
        <v>0</v>
      </c>
    </row>
    <row r="459" spans="1:9" ht="15">
      <c r="A459" s="9" t="s">
        <v>141</v>
      </c>
      <c r="B459" s="390"/>
      <c r="C459" s="391"/>
      <c r="D459" s="391"/>
      <c r="E459" s="392"/>
      <c r="F459" s="45">
        <v>0</v>
      </c>
      <c r="G459" s="390"/>
      <c r="H459" s="392"/>
      <c r="I459" s="44">
        <f>SUM(B459:H459)</f>
        <v>0</v>
      </c>
    </row>
    <row r="460" spans="1:9" ht="15">
      <c r="A460" s="8" t="s">
        <v>25</v>
      </c>
      <c r="B460" s="390"/>
      <c r="C460" s="391"/>
      <c r="D460" s="391"/>
      <c r="E460" s="392"/>
      <c r="F460" s="48">
        <v>390.6904082209137</v>
      </c>
      <c r="G460" s="390"/>
      <c r="H460" s="392"/>
      <c r="I460" s="50">
        <f t="shared" si="66"/>
        <v>390.6904082209137</v>
      </c>
    </row>
    <row r="461" spans="1:9" ht="15">
      <c r="A461" s="9" t="s">
        <v>24</v>
      </c>
      <c r="B461" s="390"/>
      <c r="C461" s="391"/>
      <c r="D461" s="391"/>
      <c r="E461" s="392"/>
      <c r="F461" s="45">
        <v>0</v>
      </c>
      <c r="G461" s="390"/>
      <c r="H461" s="392"/>
      <c r="I461" s="44">
        <f t="shared" si="66"/>
        <v>0</v>
      </c>
    </row>
    <row r="462" spans="1:9" ht="15">
      <c r="A462" s="8" t="s">
        <v>57</v>
      </c>
      <c r="B462" s="390"/>
      <c r="C462" s="391"/>
      <c r="D462" s="391"/>
      <c r="E462" s="392"/>
      <c r="F462" s="48">
        <v>0</v>
      </c>
      <c r="G462" s="390"/>
      <c r="H462" s="392"/>
      <c r="I462" s="50">
        <f t="shared" si="66"/>
        <v>0</v>
      </c>
    </row>
    <row r="463" spans="1:9" ht="15">
      <c r="A463" s="9" t="s">
        <v>22</v>
      </c>
      <c r="B463" s="390"/>
      <c r="C463" s="391"/>
      <c r="D463" s="391"/>
      <c r="E463" s="392"/>
      <c r="F463" s="45">
        <v>0</v>
      </c>
      <c r="G463" s="390"/>
      <c r="H463" s="392"/>
      <c r="I463" s="44">
        <f t="shared" si="66"/>
        <v>0</v>
      </c>
    </row>
    <row r="464" spans="1:9" ht="15">
      <c r="A464" s="8" t="s">
        <v>21</v>
      </c>
      <c r="B464" s="390"/>
      <c r="C464" s="391"/>
      <c r="D464" s="391"/>
      <c r="E464" s="392"/>
      <c r="F464" s="48">
        <v>0</v>
      </c>
      <c r="G464" s="390"/>
      <c r="H464" s="392"/>
      <c r="I464" s="50">
        <f t="shared" si="66"/>
        <v>0</v>
      </c>
    </row>
    <row r="465" spans="1:9" ht="15">
      <c r="A465" s="10" t="s">
        <v>61</v>
      </c>
      <c r="B465" s="390"/>
      <c r="C465" s="391"/>
      <c r="D465" s="391"/>
      <c r="E465" s="392"/>
      <c r="F465" s="45">
        <v>0</v>
      </c>
      <c r="G465" s="390"/>
      <c r="H465" s="392"/>
      <c r="I465" s="44">
        <f t="shared" si="66"/>
        <v>0</v>
      </c>
    </row>
    <row r="466" spans="1:9">
      <c r="A466" s="11" t="s">
        <v>23</v>
      </c>
      <c r="B466" s="390"/>
      <c r="C466" s="391"/>
      <c r="D466" s="391"/>
      <c r="E466" s="392"/>
      <c r="F466" s="55">
        <v>0</v>
      </c>
      <c r="G466" s="390"/>
      <c r="H466" s="392"/>
      <c r="I466" s="57">
        <f t="shared" si="66"/>
        <v>0</v>
      </c>
    </row>
    <row r="467" spans="1:9">
      <c r="A467" s="12" t="s">
        <v>19</v>
      </c>
      <c r="B467" s="390"/>
      <c r="C467" s="391"/>
      <c r="D467" s="391"/>
      <c r="E467" s="392"/>
      <c r="F467" s="61">
        <v>0</v>
      </c>
      <c r="G467" s="390"/>
      <c r="H467" s="392"/>
      <c r="I467" s="63">
        <f t="shared" si="66"/>
        <v>0</v>
      </c>
    </row>
    <row r="468" spans="1:9">
      <c r="A468" s="11" t="s">
        <v>20</v>
      </c>
      <c r="B468" s="390"/>
      <c r="C468" s="391"/>
      <c r="D468" s="391"/>
      <c r="E468" s="392"/>
      <c r="F468" s="55">
        <v>0</v>
      </c>
      <c r="G468" s="390"/>
      <c r="H468" s="392"/>
      <c r="I468" s="57">
        <f t="shared" si="66"/>
        <v>0</v>
      </c>
    </row>
    <row r="469" spans="1:9" ht="15" thickBot="1">
      <c r="A469" s="13" t="s">
        <v>11</v>
      </c>
      <c r="B469" s="393"/>
      <c r="C469" s="394"/>
      <c r="D469" s="394"/>
      <c r="E469" s="395"/>
      <c r="F469" s="66">
        <v>0</v>
      </c>
      <c r="G469" s="393"/>
      <c r="H469" s="395"/>
      <c r="I469" s="68">
        <f t="shared" si="66"/>
        <v>0</v>
      </c>
    </row>
    <row r="470" spans="1:9" ht="15">
      <c r="A470" s="14" t="s">
        <v>26</v>
      </c>
      <c r="B470" s="71">
        <f>SUM(B449:B465)</f>
        <v>0</v>
      </c>
      <c r="C470" s="71">
        <f t="shared" ref="C470:H470" si="67">SUM(C449:C465)</f>
        <v>0</v>
      </c>
      <c r="D470" s="71">
        <f t="shared" si="67"/>
        <v>0</v>
      </c>
      <c r="E470" s="71">
        <f t="shared" si="67"/>
        <v>0</v>
      </c>
      <c r="F470" s="71">
        <f t="shared" si="67"/>
        <v>491.13882310607482</v>
      </c>
      <c r="G470" s="71">
        <f t="shared" si="67"/>
        <v>0</v>
      </c>
      <c r="H470" s="72">
        <f t="shared" si="67"/>
        <v>0</v>
      </c>
      <c r="I470" s="44">
        <f>SUM(I449:I465)</f>
        <v>491.13882310607482</v>
      </c>
    </row>
    <row r="471" spans="1:9" s="2" customFormat="1" ht="15" thickBot="1">
      <c r="A471" s="15" t="s">
        <v>100</v>
      </c>
      <c r="B471" s="100">
        <f>B470/$I$470</f>
        <v>0</v>
      </c>
      <c r="C471" s="100">
        <f t="shared" ref="C471:I471" si="68">C470/$I$470</f>
        <v>0</v>
      </c>
      <c r="D471" s="100">
        <f t="shared" si="68"/>
        <v>0</v>
      </c>
      <c r="E471" s="100">
        <f t="shared" si="68"/>
        <v>0</v>
      </c>
      <c r="F471" s="100">
        <f t="shared" si="68"/>
        <v>1</v>
      </c>
      <c r="G471" s="100">
        <f t="shared" si="68"/>
        <v>0</v>
      </c>
      <c r="H471" s="101">
        <f t="shared" si="68"/>
        <v>0</v>
      </c>
      <c r="I471" s="102">
        <f t="shared" si="68"/>
        <v>1</v>
      </c>
    </row>
    <row r="472" spans="1:9" ht="15" thickBot="1">
      <c r="A472" s="16"/>
      <c r="B472" s="16"/>
      <c r="C472" s="16"/>
      <c r="D472" s="16"/>
      <c r="E472" s="16"/>
      <c r="F472" s="16"/>
      <c r="G472" s="16"/>
      <c r="H472" s="16"/>
      <c r="I472" s="16"/>
    </row>
    <row r="473" spans="1:9" ht="28.5">
      <c r="A473" s="433" t="s">
        <v>42</v>
      </c>
      <c r="B473" s="37" t="s">
        <v>0</v>
      </c>
      <c r="C473" s="37" t="s">
        <v>1</v>
      </c>
      <c r="D473" s="37" t="s">
        <v>2</v>
      </c>
      <c r="E473" s="37" t="s">
        <v>3</v>
      </c>
      <c r="F473" s="37" t="s">
        <v>27</v>
      </c>
      <c r="G473" s="37" t="s">
        <v>4</v>
      </c>
      <c r="H473" s="37" t="s">
        <v>5</v>
      </c>
      <c r="I473" s="38" t="s">
        <v>6</v>
      </c>
    </row>
    <row r="474" spans="1:9" ht="14.25" customHeight="1">
      <c r="A474" s="434" t="s">
        <v>42</v>
      </c>
      <c r="B474" s="372" t="s">
        <v>107</v>
      </c>
      <c r="C474" s="373"/>
      <c r="D474" s="373"/>
      <c r="E474" s="373"/>
      <c r="F474" s="373"/>
      <c r="G474" s="373"/>
      <c r="H474" s="373"/>
      <c r="I474" s="374"/>
    </row>
    <row r="475" spans="1:9" ht="15">
      <c r="A475" s="7" t="s">
        <v>7</v>
      </c>
      <c r="B475" s="387"/>
      <c r="C475" s="388"/>
      <c r="D475" s="388"/>
      <c r="E475" s="389"/>
      <c r="F475" s="42">
        <v>0</v>
      </c>
      <c r="G475" s="387"/>
      <c r="H475" s="389"/>
      <c r="I475" s="44">
        <f>SUM(B475:H475)</f>
        <v>0</v>
      </c>
    </row>
    <row r="476" spans="1:9" ht="15">
      <c r="A476" s="8" t="s">
        <v>8</v>
      </c>
      <c r="B476" s="390"/>
      <c r="C476" s="391"/>
      <c r="D476" s="391"/>
      <c r="E476" s="392"/>
      <c r="F476" s="48">
        <v>0</v>
      </c>
      <c r="G476" s="390"/>
      <c r="H476" s="392"/>
      <c r="I476" s="50">
        <f t="shared" ref="I476:I495" si="69">SUM(B476:H476)</f>
        <v>0</v>
      </c>
    </row>
    <row r="477" spans="1:9" ht="15">
      <c r="A477" s="9" t="s">
        <v>10</v>
      </c>
      <c r="B477" s="390"/>
      <c r="C477" s="391"/>
      <c r="D477" s="391"/>
      <c r="E477" s="392"/>
      <c r="F477" s="45">
        <v>0</v>
      </c>
      <c r="G477" s="390"/>
      <c r="H477" s="392"/>
      <c r="I477" s="44">
        <f t="shared" si="69"/>
        <v>0</v>
      </c>
    </row>
    <row r="478" spans="1:9" ht="15">
      <c r="A478" s="8" t="s">
        <v>53</v>
      </c>
      <c r="B478" s="390"/>
      <c r="C478" s="391"/>
      <c r="D478" s="391"/>
      <c r="E478" s="392"/>
      <c r="F478" s="48">
        <v>0</v>
      </c>
      <c r="G478" s="390"/>
      <c r="H478" s="392"/>
      <c r="I478" s="50">
        <f t="shared" si="69"/>
        <v>0</v>
      </c>
    </row>
    <row r="479" spans="1:9" ht="15">
      <c r="A479" s="9" t="s">
        <v>16</v>
      </c>
      <c r="B479" s="390"/>
      <c r="C479" s="391"/>
      <c r="D479" s="391"/>
      <c r="E479" s="392"/>
      <c r="F479" s="45">
        <v>0</v>
      </c>
      <c r="G479" s="390"/>
      <c r="H479" s="392"/>
      <c r="I479" s="44">
        <f t="shared" si="69"/>
        <v>0</v>
      </c>
    </row>
    <row r="480" spans="1:9" ht="15">
      <c r="A480" s="8" t="s">
        <v>65</v>
      </c>
      <c r="B480" s="390"/>
      <c r="C480" s="391"/>
      <c r="D480" s="391"/>
      <c r="E480" s="392"/>
      <c r="F480" s="48">
        <v>0</v>
      </c>
      <c r="G480" s="390"/>
      <c r="H480" s="392"/>
      <c r="I480" s="50">
        <f t="shared" si="69"/>
        <v>0</v>
      </c>
    </row>
    <row r="481" spans="1:9" ht="15">
      <c r="A481" s="9" t="s">
        <v>55</v>
      </c>
      <c r="B481" s="390"/>
      <c r="C481" s="391"/>
      <c r="D481" s="391"/>
      <c r="E481" s="392"/>
      <c r="F481" s="45">
        <v>8460.3480011707234</v>
      </c>
      <c r="G481" s="390"/>
      <c r="H481" s="392"/>
      <c r="I481" s="44">
        <f t="shared" si="69"/>
        <v>8460.3480011707234</v>
      </c>
    </row>
    <row r="482" spans="1:9" ht="15">
      <c r="A482" s="8" t="s">
        <v>12</v>
      </c>
      <c r="B482" s="390"/>
      <c r="C482" s="391"/>
      <c r="D482" s="391"/>
      <c r="E482" s="392"/>
      <c r="F482" s="48">
        <v>4215.5088503666057</v>
      </c>
      <c r="G482" s="390"/>
      <c r="H482" s="392"/>
      <c r="I482" s="50">
        <f t="shared" si="69"/>
        <v>4215.5088503666057</v>
      </c>
    </row>
    <row r="483" spans="1:9" ht="15">
      <c r="A483" s="9" t="s">
        <v>56</v>
      </c>
      <c r="B483" s="390"/>
      <c r="C483" s="391"/>
      <c r="D483" s="391"/>
      <c r="E483" s="392"/>
      <c r="F483" s="45">
        <v>0</v>
      </c>
      <c r="G483" s="390"/>
      <c r="H483" s="392"/>
      <c r="I483" s="44">
        <f t="shared" si="69"/>
        <v>0</v>
      </c>
    </row>
    <row r="484" spans="1:9" ht="15">
      <c r="A484" s="8" t="s">
        <v>17</v>
      </c>
      <c r="B484" s="390"/>
      <c r="C484" s="391"/>
      <c r="D484" s="391"/>
      <c r="E484" s="392"/>
      <c r="F484" s="48">
        <v>7.7165600222110129</v>
      </c>
      <c r="G484" s="390"/>
      <c r="H484" s="392"/>
      <c r="I484" s="50">
        <f t="shared" si="69"/>
        <v>7.7165600222110129</v>
      </c>
    </row>
    <row r="485" spans="1:9" ht="15">
      <c r="A485" s="9" t="s">
        <v>141</v>
      </c>
      <c r="B485" s="390"/>
      <c r="C485" s="391"/>
      <c r="D485" s="391"/>
      <c r="E485" s="392"/>
      <c r="F485" s="45">
        <v>0</v>
      </c>
      <c r="G485" s="390"/>
      <c r="H485" s="392"/>
      <c r="I485" s="44">
        <f>SUM(B485:H485)</f>
        <v>0</v>
      </c>
    </row>
    <row r="486" spans="1:9" ht="15">
      <c r="A486" s="8" t="s">
        <v>25</v>
      </c>
      <c r="B486" s="390"/>
      <c r="C486" s="391"/>
      <c r="D486" s="391"/>
      <c r="E486" s="392"/>
      <c r="F486" s="48">
        <v>157.13835791627139</v>
      </c>
      <c r="G486" s="390"/>
      <c r="H486" s="392"/>
      <c r="I486" s="50">
        <f t="shared" si="69"/>
        <v>157.13835791627139</v>
      </c>
    </row>
    <row r="487" spans="1:9" ht="15">
      <c r="A487" s="9" t="s">
        <v>24</v>
      </c>
      <c r="B487" s="390"/>
      <c r="C487" s="391"/>
      <c r="D487" s="391"/>
      <c r="E487" s="392"/>
      <c r="F487" s="45">
        <v>0.250030866359225</v>
      </c>
      <c r="G487" s="390"/>
      <c r="H487" s="392"/>
      <c r="I487" s="44">
        <f t="shared" si="69"/>
        <v>0.250030866359225</v>
      </c>
    </row>
    <row r="488" spans="1:9" ht="15">
      <c r="A488" s="8" t="s">
        <v>57</v>
      </c>
      <c r="B488" s="390"/>
      <c r="C488" s="391"/>
      <c r="D488" s="391"/>
      <c r="E488" s="392"/>
      <c r="F488" s="48">
        <v>-4.5474735088646412E-13</v>
      </c>
      <c r="G488" s="390"/>
      <c r="H488" s="392"/>
      <c r="I488" s="50">
        <f t="shared" si="69"/>
        <v>-4.5474735088646412E-13</v>
      </c>
    </row>
    <row r="489" spans="1:9" ht="15">
      <c r="A489" s="9" t="s">
        <v>22</v>
      </c>
      <c r="B489" s="390"/>
      <c r="C489" s="391"/>
      <c r="D489" s="391"/>
      <c r="E489" s="392"/>
      <c r="F489" s="45">
        <v>18.76645965759883</v>
      </c>
      <c r="G489" s="390"/>
      <c r="H489" s="392"/>
      <c r="I489" s="44">
        <f t="shared" si="69"/>
        <v>18.76645965759883</v>
      </c>
    </row>
    <row r="490" spans="1:9" ht="15">
      <c r="A490" s="8" t="s">
        <v>21</v>
      </c>
      <c r="B490" s="390"/>
      <c r="C490" s="391"/>
      <c r="D490" s="391"/>
      <c r="E490" s="392"/>
      <c r="F490" s="48">
        <v>0</v>
      </c>
      <c r="G490" s="390"/>
      <c r="H490" s="392"/>
      <c r="I490" s="50">
        <f t="shared" si="69"/>
        <v>0</v>
      </c>
    </row>
    <row r="491" spans="1:9" ht="15">
      <c r="A491" s="10" t="s">
        <v>61</v>
      </c>
      <c r="B491" s="390"/>
      <c r="C491" s="391"/>
      <c r="D491" s="391"/>
      <c r="E491" s="392"/>
      <c r="F491" s="45">
        <v>0</v>
      </c>
      <c r="G491" s="390"/>
      <c r="H491" s="392"/>
      <c r="I491" s="44">
        <f t="shared" si="69"/>
        <v>0</v>
      </c>
    </row>
    <row r="492" spans="1:9">
      <c r="A492" s="11" t="s">
        <v>23</v>
      </c>
      <c r="B492" s="390"/>
      <c r="C492" s="391"/>
      <c r="D492" s="391"/>
      <c r="E492" s="392"/>
      <c r="F492" s="55">
        <v>0</v>
      </c>
      <c r="G492" s="390"/>
      <c r="H492" s="392"/>
      <c r="I492" s="57">
        <f t="shared" si="69"/>
        <v>0</v>
      </c>
    </row>
    <row r="493" spans="1:9">
      <c r="A493" s="12" t="s">
        <v>19</v>
      </c>
      <c r="B493" s="390"/>
      <c r="C493" s="391"/>
      <c r="D493" s="391"/>
      <c r="E493" s="392"/>
      <c r="F493" s="61">
        <v>0</v>
      </c>
      <c r="G493" s="390"/>
      <c r="H493" s="392"/>
      <c r="I493" s="63">
        <f t="shared" si="69"/>
        <v>0</v>
      </c>
    </row>
    <row r="494" spans="1:9">
      <c r="A494" s="11" t="s">
        <v>20</v>
      </c>
      <c r="B494" s="390"/>
      <c r="C494" s="391"/>
      <c r="D494" s="391"/>
      <c r="E494" s="392"/>
      <c r="F494" s="55">
        <v>0</v>
      </c>
      <c r="G494" s="390"/>
      <c r="H494" s="392"/>
      <c r="I494" s="57">
        <f t="shared" si="69"/>
        <v>0</v>
      </c>
    </row>
    <row r="495" spans="1:9" ht="15" thickBot="1">
      <c r="A495" s="13" t="s">
        <v>11</v>
      </c>
      <c r="B495" s="393"/>
      <c r="C495" s="394"/>
      <c r="D495" s="394"/>
      <c r="E495" s="395"/>
      <c r="F495" s="66">
        <v>0</v>
      </c>
      <c r="G495" s="393"/>
      <c r="H495" s="395"/>
      <c r="I495" s="68">
        <f t="shared" si="69"/>
        <v>0</v>
      </c>
    </row>
    <row r="496" spans="1:9" ht="15">
      <c r="A496" s="14" t="s">
        <v>26</v>
      </c>
      <c r="B496" s="71">
        <f>SUM(B475:B491)</f>
        <v>0</v>
      </c>
      <c r="C496" s="71">
        <f t="shared" ref="C496:H496" si="70">SUM(C475:C491)</f>
        <v>0</v>
      </c>
      <c r="D496" s="71">
        <f t="shared" si="70"/>
        <v>0</v>
      </c>
      <c r="E496" s="71">
        <f t="shared" si="70"/>
        <v>0</v>
      </c>
      <c r="F496" s="71">
        <f t="shared" si="70"/>
        <v>12859.728259999771</v>
      </c>
      <c r="G496" s="71">
        <f t="shared" si="70"/>
        <v>0</v>
      </c>
      <c r="H496" s="72">
        <f t="shared" si="70"/>
        <v>0</v>
      </c>
      <c r="I496" s="71">
        <f>SUM(I475:I491)</f>
        <v>12859.728259999771</v>
      </c>
    </row>
    <row r="497" spans="1:9" s="2" customFormat="1" ht="15" thickBot="1">
      <c r="A497" s="15" t="s">
        <v>100</v>
      </c>
      <c r="B497" s="100">
        <f>B496/$I$496</f>
        <v>0</v>
      </c>
      <c r="C497" s="100">
        <f t="shared" ref="C497:I497" si="71">C496/$I$496</f>
        <v>0</v>
      </c>
      <c r="D497" s="100">
        <f t="shared" si="71"/>
        <v>0</v>
      </c>
      <c r="E497" s="100">
        <f t="shared" si="71"/>
        <v>0</v>
      </c>
      <c r="F497" s="100">
        <f t="shared" si="71"/>
        <v>1</v>
      </c>
      <c r="G497" s="100">
        <f t="shared" si="71"/>
        <v>0</v>
      </c>
      <c r="H497" s="101">
        <f t="shared" si="71"/>
        <v>0</v>
      </c>
      <c r="I497" s="102">
        <f t="shared" si="71"/>
        <v>1</v>
      </c>
    </row>
    <row r="498" spans="1:9" ht="15" thickBot="1">
      <c r="A498" s="16"/>
      <c r="B498" s="16"/>
      <c r="C498" s="16"/>
      <c r="D498" s="16"/>
      <c r="E498" s="16"/>
      <c r="F498" s="16"/>
      <c r="G498" s="16"/>
      <c r="H498" s="16"/>
      <c r="I498" s="16"/>
    </row>
    <row r="499" spans="1:9" ht="28.5">
      <c r="A499" s="433" t="s">
        <v>43</v>
      </c>
      <c r="B499" s="37" t="s">
        <v>0</v>
      </c>
      <c r="C499" s="37" t="s">
        <v>1</v>
      </c>
      <c r="D499" s="37" t="s">
        <v>2</v>
      </c>
      <c r="E499" s="37" t="s">
        <v>3</v>
      </c>
      <c r="F499" s="37" t="s">
        <v>27</v>
      </c>
      <c r="G499" s="37" t="s">
        <v>4</v>
      </c>
      <c r="H499" s="37" t="s">
        <v>5</v>
      </c>
      <c r="I499" s="38" t="s">
        <v>6</v>
      </c>
    </row>
    <row r="500" spans="1:9" ht="14.25" customHeight="1">
      <c r="A500" s="434" t="s">
        <v>43</v>
      </c>
      <c r="B500" s="372" t="s">
        <v>107</v>
      </c>
      <c r="C500" s="373"/>
      <c r="D500" s="373"/>
      <c r="E500" s="373"/>
      <c r="F500" s="373"/>
      <c r="G500" s="373"/>
      <c r="H500" s="373"/>
      <c r="I500" s="374"/>
    </row>
    <row r="501" spans="1:9" ht="15">
      <c r="A501" s="7" t="s">
        <v>7</v>
      </c>
      <c r="B501" s="387"/>
      <c r="C501" s="388"/>
      <c r="D501" s="388"/>
      <c r="E501" s="389"/>
      <c r="F501" s="42">
        <v>0</v>
      </c>
      <c r="G501" s="387"/>
      <c r="H501" s="389"/>
      <c r="I501" s="44">
        <f>SUM(B501:H501)</f>
        <v>0</v>
      </c>
    </row>
    <row r="502" spans="1:9" ht="15">
      <c r="A502" s="8" t="s">
        <v>8</v>
      </c>
      <c r="B502" s="390"/>
      <c r="C502" s="391"/>
      <c r="D502" s="391"/>
      <c r="E502" s="392"/>
      <c r="F502" s="48">
        <v>0</v>
      </c>
      <c r="G502" s="390"/>
      <c r="H502" s="392"/>
      <c r="I502" s="50">
        <f t="shared" ref="I502:I521" si="72">SUM(B502:H502)</f>
        <v>0</v>
      </c>
    </row>
    <row r="503" spans="1:9" ht="15">
      <c r="A503" s="9" t="s">
        <v>10</v>
      </c>
      <c r="B503" s="390"/>
      <c r="C503" s="391"/>
      <c r="D503" s="391"/>
      <c r="E503" s="392"/>
      <c r="F503" s="45">
        <v>0</v>
      </c>
      <c r="G503" s="390"/>
      <c r="H503" s="392"/>
      <c r="I503" s="44">
        <f t="shared" si="72"/>
        <v>0</v>
      </c>
    </row>
    <row r="504" spans="1:9" ht="15">
      <c r="A504" s="8" t="s">
        <v>53</v>
      </c>
      <c r="B504" s="390"/>
      <c r="C504" s="391"/>
      <c r="D504" s="391"/>
      <c r="E504" s="392"/>
      <c r="F504" s="48">
        <v>0</v>
      </c>
      <c r="G504" s="390"/>
      <c r="H504" s="392"/>
      <c r="I504" s="50">
        <f t="shared" si="72"/>
        <v>0</v>
      </c>
    </row>
    <row r="505" spans="1:9" ht="15">
      <c r="A505" s="9" t="s">
        <v>16</v>
      </c>
      <c r="B505" s="390"/>
      <c r="C505" s="391"/>
      <c r="D505" s="391"/>
      <c r="E505" s="392"/>
      <c r="F505" s="45">
        <v>0</v>
      </c>
      <c r="G505" s="390"/>
      <c r="H505" s="392"/>
      <c r="I505" s="44">
        <f t="shared" si="72"/>
        <v>0</v>
      </c>
    </row>
    <row r="506" spans="1:9" ht="15">
      <c r="A506" s="8" t="s">
        <v>65</v>
      </c>
      <c r="B506" s="390"/>
      <c r="C506" s="391"/>
      <c r="D506" s="391"/>
      <c r="E506" s="392"/>
      <c r="F506" s="48">
        <v>0</v>
      </c>
      <c r="G506" s="390"/>
      <c r="H506" s="392"/>
      <c r="I506" s="50">
        <f t="shared" si="72"/>
        <v>0</v>
      </c>
    </row>
    <row r="507" spans="1:9" ht="15">
      <c r="A507" s="9" t="s">
        <v>55</v>
      </c>
      <c r="B507" s="390"/>
      <c r="C507" s="391"/>
      <c r="D507" s="391"/>
      <c r="E507" s="392"/>
      <c r="F507" s="45">
        <v>0</v>
      </c>
      <c r="G507" s="390"/>
      <c r="H507" s="392"/>
      <c r="I507" s="44">
        <f t="shared" si="72"/>
        <v>0</v>
      </c>
    </row>
    <row r="508" spans="1:9" ht="15">
      <c r="A508" s="8" t="s">
        <v>12</v>
      </c>
      <c r="B508" s="390"/>
      <c r="C508" s="391"/>
      <c r="D508" s="391"/>
      <c r="E508" s="392"/>
      <c r="F508" s="48">
        <v>0</v>
      </c>
      <c r="G508" s="390"/>
      <c r="H508" s="392"/>
      <c r="I508" s="50">
        <f t="shared" si="72"/>
        <v>0</v>
      </c>
    </row>
    <row r="509" spans="1:9" ht="15">
      <c r="A509" s="9" t="s">
        <v>56</v>
      </c>
      <c r="B509" s="390"/>
      <c r="C509" s="391"/>
      <c r="D509" s="391"/>
      <c r="E509" s="392"/>
      <c r="F509" s="45">
        <v>0</v>
      </c>
      <c r="G509" s="390"/>
      <c r="H509" s="392"/>
      <c r="I509" s="44">
        <f t="shared" si="72"/>
        <v>0</v>
      </c>
    </row>
    <row r="510" spans="1:9" ht="15">
      <c r="A510" s="8" t="s">
        <v>17</v>
      </c>
      <c r="B510" s="390"/>
      <c r="C510" s="391"/>
      <c r="D510" s="391"/>
      <c r="E510" s="392"/>
      <c r="F510" s="48">
        <v>0</v>
      </c>
      <c r="G510" s="390"/>
      <c r="H510" s="392"/>
      <c r="I510" s="50">
        <f t="shared" si="72"/>
        <v>0</v>
      </c>
    </row>
    <row r="511" spans="1:9" ht="15">
      <c r="A511" s="9" t="s">
        <v>141</v>
      </c>
      <c r="B511" s="390"/>
      <c r="C511" s="391"/>
      <c r="D511" s="391"/>
      <c r="E511" s="392"/>
      <c r="F511" s="45">
        <v>0</v>
      </c>
      <c r="G511" s="390"/>
      <c r="H511" s="392"/>
      <c r="I511" s="44">
        <f>SUM(B511:H511)</f>
        <v>0</v>
      </c>
    </row>
    <row r="512" spans="1:9" ht="15">
      <c r="A512" s="8" t="s">
        <v>25</v>
      </c>
      <c r="B512" s="390"/>
      <c r="C512" s="391"/>
      <c r="D512" s="391"/>
      <c r="E512" s="392"/>
      <c r="F512" s="48">
        <v>0</v>
      </c>
      <c r="G512" s="390"/>
      <c r="H512" s="392"/>
      <c r="I512" s="50">
        <f t="shared" si="72"/>
        <v>0</v>
      </c>
    </row>
    <row r="513" spans="1:9" ht="15">
      <c r="A513" s="9" t="s">
        <v>24</v>
      </c>
      <c r="B513" s="390"/>
      <c r="C513" s="391"/>
      <c r="D513" s="391"/>
      <c r="E513" s="392"/>
      <c r="F513" s="45">
        <v>0</v>
      </c>
      <c r="G513" s="390"/>
      <c r="H513" s="392"/>
      <c r="I513" s="44">
        <f t="shared" si="72"/>
        <v>0</v>
      </c>
    </row>
    <row r="514" spans="1:9" ht="15">
      <c r="A514" s="8" t="s">
        <v>57</v>
      </c>
      <c r="B514" s="390"/>
      <c r="C514" s="391"/>
      <c r="D514" s="391"/>
      <c r="E514" s="392"/>
      <c r="F514" s="48">
        <v>0</v>
      </c>
      <c r="G514" s="390"/>
      <c r="H514" s="392"/>
      <c r="I514" s="50">
        <f t="shared" si="72"/>
        <v>0</v>
      </c>
    </row>
    <row r="515" spans="1:9" ht="15">
      <c r="A515" s="9" t="s">
        <v>22</v>
      </c>
      <c r="B515" s="390"/>
      <c r="C515" s="391"/>
      <c r="D515" s="391"/>
      <c r="E515" s="392"/>
      <c r="F515" s="45">
        <v>0</v>
      </c>
      <c r="G515" s="390"/>
      <c r="H515" s="392"/>
      <c r="I515" s="44">
        <f t="shared" si="72"/>
        <v>0</v>
      </c>
    </row>
    <row r="516" spans="1:9" ht="15">
      <c r="A516" s="8" t="s">
        <v>21</v>
      </c>
      <c r="B516" s="390"/>
      <c r="C516" s="391"/>
      <c r="D516" s="391"/>
      <c r="E516" s="392"/>
      <c r="F516" s="48">
        <v>0</v>
      </c>
      <c r="G516" s="390"/>
      <c r="H516" s="392"/>
      <c r="I516" s="50">
        <f t="shared" si="72"/>
        <v>0</v>
      </c>
    </row>
    <row r="517" spans="1:9" ht="15">
      <c r="A517" s="10" t="s">
        <v>61</v>
      </c>
      <c r="B517" s="390"/>
      <c r="C517" s="391"/>
      <c r="D517" s="391"/>
      <c r="E517" s="392"/>
      <c r="F517" s="45">
        <v>0</v>
      </c>
      <c r="G517" s="390"/>
      <c r="H517" s="392"/>
      <c r="I517" s="44">
        <f t="shared" si="72"/>
        <v>0</v>
      </c>
    </row>
    <row r="518" spans="1:9">
      <c r="A518" s="11" t="s">
        <v>23</v>
      </c>
      <c r="B518" s="390"/>
      <c r="C518" s="391"/>
      <c r="D518" s="391"/>
      <c r="E518" s="392"/>
      <c r="F518" s="55">
        <v>0</v>
      </c>
      <c r="G518" s="390"/>
      <c r="H518" s="392"/>
      <c r="I518" s="57">
        <f t="shared" si="72"/>
        <v>0</v>
      </c>
    </row>
    <row r="519" spans="1:9">
      <c r="A519" s="12" t="s">
        <v>19</v>
      </c>
      <c r="B519" s="390"/>
      <c r="C519" s="391"/>
      <c r="D519" s="391"/>
      <c r="E519" s="392"/>
      <c r="F519" s="61">
        <v>0</v>
      </c>
      <c r="G519" s="390"/>
      <c r="H519" s="392"/>
      <c r="I519" s="63">
        <f t="shared" si="72"/>
        <v>0</v>
      </c>
    </row>
    <row r="520" spans="1:9">
      <c r="A520" s="11" t="s">
        <v>20</v>
      </c>
      <c r="B520" s="390"/>
      <c r="C520" s="391"/>
      <c r="D520" s="391"/>
      <c r="E520" s="392"/>
      <c r="F520" s="55">
        <v>0</v>
      </c>
      <c r="G520" s="390"/>
      <c r="H520" s="392"/>
      <c r="I520" s="57">
        <f t="shared" si="72"/>
        <v>0</v>
      </c>
    </row>
    <row r="521" spans="1:9" ht="15" thickBot="1">
      <c r="A521" s="13" t="s">
        <v>11</v>
      </c>
      <c r="B521" s="393"/>
      <c r="C521" s="394"/>
      <c r="D521" s="394"/>
      <c r="E521" s="395"/>
      <c r="F521" s="66">
        <v>0</v>
      </c>
      <c r="G521" s="393"/>
      <c r="H521" s="395"/>
      <c r="I521" s="68">
        <f t="shared" si="72"/>
        <v>0</v>
      </c>
    </row>
    <row r="522" spans="1:9" ht="15">
      <c r="A522" s="14" t="s">
        <v>26</v>
      </c>
      <c r="B522" s="71">
        <f>SUM(B501:B517)</f>
        <v>0</v>
      </c>
      <c r="C522" s="71">
        <f t="shared" ref="C522:H522" si="73">SUM(C501:C517)</f>
        <v>0</v>
      </c>
      <c r="D522" s="71">
        <f t="shared" si="73"/>
        <v>0</v>
      </c>
      <c r="E522" s="71">
        <f t="shared" si="73"/>
        <v>0</v>
      </c>
      <c r="F522" s="71">
        <f t="shared" si="73"/>
        <v>0</v>
      </c>
      <c r="G522" s="71">
        <f t="shared" si="73"/>
        <v>0</v>
      </c>
      <c r="H522" s="72">
        <f t="shared" si="73"/>
        <v>0</v>
      </c>
      <c r="I522" s="44">
        <f>SUM(I501:I517)</f>
        <v>0</v>
      </c>
    </row>
    <row r="523" spans="1:9" s="2" customFormat="1" ht="15" thickBot="1">
      <c r="A523" s="15" t="s">
        <v>100</v>
      </c>
      <c r="B523" s="100"/>
      <c r="C523" s="100"/>
      <c r="D523" s="100"/>
      <c r="E523" s="100"/>
      <c r="F523" s="100"/>
      <c r="G523" s="100"/>
      <c r="H523" s="101"/>
      <c r="I523" s="102"/>
    </row>
    <row r="524" spans="1:9" ht="15" thickBot="1">
      <c r="A524" s="16"/>
      <c r="B524" s="16"/>
      <c r="C524" s="16"/>
      <c r="D524" s="16"/>
      <c r="E524" s="16"/>
      <c r="F524" s="16"/>
      <c r="G524" s="16"/>
      <c r="H524" s="16"/>
      <c r="I524" s="16"/>
    </row>
    <row r="525" spans="1:9" ht="28.5">
      <c r="A525" s="433" t="s">
        <v>44</v>
      </c>
      <c r="B525" s="37" t="s">
        <v>0</v>
      </c>
      <c r="C525" s="37" t="s">
        <v>1</v>
      </c>
      <c r="D525" s="37" t="s">
        <v>2</v>
      </c>
      <c r="E525" s="37" t="s">
        <v>3</v>
      </c>
      <c r="F525" s="37" t="s">
        <v>27</v>
      </c>
      <c r="G525" s="37" t="s">
        <v>4</v>
      </c>
      <c r="H525" s="37" t="s">
        <v>5</v>
      </c>
      <c r="I525" s="38" t="s">
        <v>6</v>
      </c>
    </row>
    <row r="526" spans="1:9" ht="14.25" customHeight="1">
      <c r="A526" s="434" t="s">
        <v>44</v>
      </c>
      <c r="B526" s="372" t="s">
        <v>107</v>
      </c>
      <c r="C526" s="373"/>
      <c r="D526" s="373"/>
      <c r="E526" s="373"/>
      <c r="F526" s="373"/>
      <c r="G526" s="373"/>
      <c r="H526" s="373"/>
      <c r="I526" s="374"/>
    </row>
    <row r="527" spans="1:9" ht="15">
      <c r="A527" s="7" t="s">
        <v>7</v>
      </c>
      <c r="B527" s="387"/>
      <c r="C527" s="388"/>
      <c r="D527" s="388"/>
      <c r="E527" s="389"/>
      <c r="F527" s="42">
        <v>0</v>
      </c>
      <c r="G527" s="387"/>
      <c r="H527" s="389"/>
      <c r="I527" s="44">
        <f>SUM(B527:H527)</f>
        <v>0</v>
      </c>
    </row>
    <row r="528" spans="1:9" ht="15">
      <c r="A528" s="8" t="s">
        <v>8</v>
      </c>
      <c r="B528" s="390"/>
      <c r="C528" s="391"/>
      <c r="D528" s="391"/>
      <c r="E528" s="392"/>
      <c r="F528" s="48">
        <v>0</v>
      </c>
      <c r="G528" s="390"/>
      <c r="H528" s="392"/>
      <c r="I528" s="50">
        <f t="shared" ref="I528:I547" si="74">SUM(B528:H528)</f>
        <v>0</v>
      </c>
    </row>
    <row r="529" spans="1:9" ht="15">
      <c r="A529" s="9" t="s">
        <v>10</v>
      </c>
      <c r="B529" s="390"/>
      <c r="C529" s="391"/>
      <c r="D529" s="391"/>
      <c r="E529" s="392"/>
      <c r="F529" s="45">
        <v>0</v>
      </c>
      <c r="G529" s="390"/>
      <c r="H529" s="392"/>
      <c r="I529" s="44">
        <f t="shared" si="74"/>
        <v>0</v>
      </c>
    </row>
    <row r="530" spans="1:9" ht="15">
      <c r="A530" s="8" t="s">
        <v>53</v>
      </c>
      <c r="B530" s="390"/>
      <c r="C530" s="391"/>
      <c r="D530" s="391"/>
      <c r="E530" s="392"/>
      <c r="F530" s="48">
        <v>0</v>
      </c>
      <c r="G530" s="390"/>
      <c r="H530" s="392"/>
      <c r="I530" s="50">
        <f t="shared" si="74"/>
        <v>0</v>
      </c>
    </row>
    <row r="531" spans="1:9" ht="15">
      <c r="A531" s="9" t="s">
        <v>16</v>
      </c>
      <c r="B531" s="390"/>
      <c r="C531" s="391"/>
      <c r="D531" s="391"/>
      <c r="E531" s="392"/>
      <c r="F531" s="45">
        <v>0</v>
      </c>
      <c r="G531" s="390"/>
      <c r="H531" s="392"/>
      <c r="I531" s="44">
        <f t="shared" si="74"/>
        <v>0</v>
      </c>
    </row>
    <row r="532" spans="1:9" ht="15">
      <c r="A532" s="8" t="s">
        <v>65</v>
      </c>
      <c r="B532" s="390"/>
      <c r="C532" s="391"/>
      <c r="D532" s="391"/>
      <c r="E532" s="392"/>
      <c r="F532" s="48">
        <v>0</v>
      </c>
      <c r="G532" s="390"/>
      <c r="H532" s="392"/>
      <c r="I532" s="50">
        <f t="shared" si="74"/>
        <v>0</v>
      </c>
    </row>
    <row r="533" spans="1:9" ht="15">
      <c r="A533" s="9" t="s">
        <v>55</v>
      </c>
      <c r="B533" s="390"/>
      <c r="C533" s="391"/>
      <c r="D533" s="391"/>
      <c r="E533" s="392"/>
      <c r="F533" s="45">
        <v>4.5047299732872226</v>
      </c>
      <c r="G533" s="390"/>
      <c r="H533" s="392"/>
      <c r="I533" s="44">
        <f t="shared" si="74"/>
        <v>4.5047299732872226</v>
      </c>
    </row>
    <row r="534" spans="1:9" ht="15">
      <c r="A534" s="8" t="s">
        <v>12</v>
      </c>
      <c r="B534" s="390"/>
      <c r="C534" s="391"/>
      <c r="D534" s="391"/>
      <c r="E534" s="392"/>
      <c r="F534" s="48">
        <v>0.53855974208563107</v>
      </c>
      <c r="G534" s="390"/>
      <c r="H534" s="392"/>
      <c r="I534" s="50">
        <f t="shared" si="74"/>
        <v>0.53855974208563107</v>
      </c>
    </row>
    <row r="535" spans="1:9" ht="15">
      <c r="A535" s="9" t="s">
        <v>56</v>
      </c>
      <c r="B535" s="390"/>
      <c r="C535" s="391"/>
      <c r="D535" s="391"/>
      <c r="E535" s="392"/>
      <c r="F535" s="45">
        <v>0</v>
      </c>
      <c r="G535" s="390"/>
      <c r="H535" s="392"/>
      <c r="I535" s="44">
        <f t="shared" si="74"/>
        <v>0</v>
      </c>
    </row>
    <row r="536" spans="1:9" ht="15">
      <c r="A536" s="8" t="s">
        <v>17</v>
      </c>
      <c r="B536" s="390"/>
      <c r="C536" s="391"/>
      <c r="D536" s="391"/>
      <c r="E536" s="392"/>
      <c r="F536" s="48">
        <v>0</v>
      </c>
      <c r="G536" s="390"/>
      <c r="H536" s="392"/>
      <c r="I536" s="50">
        <f t="shared" si="74"/>
        <v>0</v>
      </c>
    </row>
    <row r="537" spans="1:9" ht="15">
      <c r="A537" s="9" t="s">
        <v>141</v>
      </c>
      <c r="B537" s="390"/>
      <c r="C537" s="391"/>
      <c r="D537" s="391"/>
      <c r="E537" s="392"/>
      <c r="F537" s="45">
        <v>0</v>
      </c>
      <c r="G537" s="390"/>
      <c r="H537" s="392"/>
      <c r="I537" s="44">
        <f>SUM(B537:H537)</f>
        <v>0</v>
      </c>
    </row>
    <row r="538" spans="1:9" ht="15">
      <c r="A538" s="8" t="s">
        <v>25</v>
      </c>
      <c r="B538" s="390"/>
      <c r="C538" s="391"/>
      <c r="D538" s="391"/>
      <c r="E538" s="392"/>
      <c r="F538" s="48">
        <v>0</v>
      </c>
      <c r="G538" s="390"/>
      <c r="H538" s="392"/>
      <c r="I538" s="50">
        <f t="shared" si="74"/>
        <v>0</v>
      </c>
    </row>
    <row r="539" spans="1:9" ht="15">
      <c r="A539" s="9" t="s">
        <v>24</v>
      </c>
      <c r="B539" s="390"/>
      <c r="C539" s="391"/>
      <c r="D539" s="391"/>
      <c r="E539" s="392"/>
      <c r="F539" s="45">
        <v>0</v>
      </c>
      <c r="G539" s="390"/>
      <c r="H539" s="392"/>
      <c r="I539" s="44">
        <f t="shared" si="74"/>
        <v>0</v>
      </c>
    </row>
    <row r="540" spans="1:9" ht="15">
      <c r="A540" s="8" t="s">
        <v>57</v>
      </c>
      <c r="B540" s="390"/>
      <c r="C540" s="391"/>
      <c r="D540" s="391"/>
      <c r="E540" s="392"/>
      <c r="F540" s="48">
        <v>0</v>
      </c>
      <c r="G540" s="390"/>
      <c r="H540" s="392"/>
      <c r="I540" s="50">
        <f t="shared" si="74"/>
        <v>0</v>
      </c>
    </row>
    <row r="541" spans="1:9" ht="15">
      <c r="A541" s="9" t="s">
        <v>22</v>
      </c>
      <c r="B541" s="390"/>
      <c r="C541" s="391"/>
      <c r="D541" s="391"/>
      <c r="E541" s="392"/>
      <c r="F541" s="45">
        <v>0</v>
      </c>
      <c r="G541" s="390"/>
      <c r="H541" s="392"/>
      <c r="I541" s="44">
        <f t="shared" si="74"/>
        <v>0</v>
      </c>
    </row>
    <row r="542" spans="1:9" ht="15">
      <c r="A542" s="8" t="s">
        <v>21</v>
      </c>
      <c r="B542" s="390"/>
      <c r="C542" s="391"/>
      <c r="D542" s="391"/>
      <c r="E542" s="392"/>
      <c r="F542" s="48">
        <v>0</v>
      </c>
      <c r="G542" s="390"/>
      <c r="H542" s="392"/>
      <c r="I542" s="50">
        <f t="shared" si="74"/>
        <v>0</v>
      </c>
    </row>
    <row r="543" spans="1:9" ht="15">
      <c r="A543" s="10" t="s">
        <v>61</v>
      </c>
      <c r="B543" s="390"/>
      <c r="C543" s="391"/>
      <c r="D543" s="391"/>
      <c r="E543" s="392"/>
      <c r="F543" s="45">
        <v>0</v>
      </c>
      <c r="G543" s="390"/>
      <c r="H543" s="392"/>
      <c r="I543" s="44">
        <f t="shared" si="74"/>
        <v>0</v>
      </c>
    </row>
    <row r="544" spans="1:9">
      <c r="A544" s="11" t="s">
        <v>23</v>
      </c>
      <c r="B544" s="390"/>
      <c r="C544" s="391"/>
      <c r="D544" s="391"/>
      <c r="E544" s="392"/>
      <c r="F544" s="55">
        <v>0</v>
      </c>
      <c r="G544" s="390"/>
      <c r="H544" s="392"/>
      <c r="I544" s="57">
        <f t="shared" si="74"/>
        <v>0</v>
      </c>
    </row>
    <row r="545" spans="1:9">
      <c r="A545" s="12" t="s">
        <v>19</v>
      </c>
      <c r="B545" s="390"/>
      <c r="C545" s="391"/>
      <c r="D545" s="391"/>
      <c r="E545" s="392"/>
      <c r="F545" s="61">
        <v>0</v>
      </c>
      <c r="G545" s="390"/>
      <c r="H545" s="392"/>
      <c r="I545" s="63">
        <f t="shared" si="74"/>
        <v>0</v>
      </c>
    </row>
    <row r="546" spans="1:9">
      <c r="A546" s="11" t="s">
        <v>20</v>
      </c>
      <c r="B546" s="390"/>
      <c r="C546" s="391"/>
      <c r="D546" s="391"/>
      <c r="E546" s="392"/>
      <c r="F546" s="55">
        <v>0</v>
      </c>
      <c r="G546" s="390"/>
      <c r="H546" s="392"/>
      <c r="I546" s="57">
        <f t="shared" si="74"/>
        <v>0</v>
      </c>
    </row>
    <row r="547" spans="1:9" ht="15" thickBot="1">
      <c r="A547" s="13" t="s">
        <v>11</v>
      </c>
      <c r="B547" s="393"/>
      <c r="C547" s="394"/>
      <c r="D547" s="394"/>
      <c r="E547" s="395"/>
      <c r="F547" s="66">
        <v>0</v>
      </c>
      <c r="G547" s="393"/>
      <c r="H547" s="395"/>
      <c r="I547" s="68">
        <f t="shared" si="74"/>
        <v>0</v>
      </c>
    </row>
    <row r="548" spans="1:9" ht="15">
      <c r="A548" s="14" t="s">
        <v>26</v>
      </c>
      <c r="B548" s="71">
        <f>SUM(B527:B543)</f>
        <v>0</v>
      </c>
      <c r="C548" s="71">
        <f t="shared" ref="C548:H548" si="75">SUM(C527:C543)</f>
        <v>0</v>
      </c>
      <c r="D548" s="71">
        <f t="shared" si="75"/>
        <v>0</v>
      </c>
      <c r="E548" s="71">
        <f t="shared" si="75"/>
        <v>0</v>
      </c>
      <c r="F548" s="71">
        <f t="shared" si="75"/>
        <v>5.043289715372854</v>
      </c>
      <c r="G548" s="71">
        <f t="shared" si="75"/>
        <v>0</v>
      </c>
      <c r="H548" s="72">
        <f t="shared" si="75"/>
        <v>0</v>
      </c>
      <c r="I548" s="71">
        <f>SUM(I527:I543)</f>
        <v>5.043289715372854</v>
      </c>
    </row>
    <row r="549" spans="1:9" s="2" customFormat="1" ht="15" thickBot="1">
      <c r="A549" s="15" t="s">
        <v>100</v>
      </c>
      <c r="B549" s="100">
        <f>B548/$I$548</f>
        <v>0</v>
      </c>
      <c r="C549" s="100">
        <f t="shared" ref="C549:I549" si="76">C548/$I$548</f>
        <v>0</v>
      </c>
      <c r="D549" s="100">
        <f t="shared" si="76"/>
        <v>0</v>
      </c>
      <c r="E549" s="100">
        <f t="shared" si="76"/>
        <v>0</v>
      </c>
      <c r="F549" s="100">
        <f t="shared" si="76"/>
        <v>1</v>
      </c>
      <c r="G549" s="100">
        <f t="shared" si="76"/>
        <v>0</v>
      </c>
      <c r="H549" s="101">
        <f t="shared" si="76"/>
        <v>0</v>
      </c>
      <c r="I549" s="102">
        <f t="shared" si="76"/>
        <v>1</v>
      </c>
    </row>
    <row r="550" spans="1:9" ht="15" thickBot="1">
      <c r="A550" s="16"/>
      <c r="B550" s="16"/>
      <c r="C550" s="16"/>
      <c r="D550" s="16"/>
      <c r="E550" s="16"/>
      <c r="F550" s="16"/>
      <c r="G550" s="16"/>
      <c r="H550" s="16"/>
      <c r="I550" s="16"/>
    </row>
    <row r="551" spans="1:9" ht="28.5">
      <c r="A551" s="433" t="s">
        <v>45</v>
      </c>
      <c r="B551" s="37" t="s">
        <v>0</v>
      </c>
      <c r="C551" s="37" t="s">
        <v>1</v>
      </c>
      <c r="D551" s="37" t="s">
        <v>2</v>
      </c>
      <c r="E551" s="37" t="s">
        <v>3</v>
      </c>
      <c r="F551" s="37" t="s">
        <v>27</v>
      </c>
      <c r="G551" s="37" t="s">
        <v>4</v>
      </c>
      <c r="H551" s="37" t="s">
        <v>5</v>
      </c>
      <c r="I551" s="38" t="s">
        <v>6</v>
      </c>
    </row>
    <row r="552" spans="1:9" ht="14.25" customHeight="1">
      <c r="A552" s="434" t="s">
        <v>45</v>
      </c>
      <c r="B552" s="372" t="s">
        <v>107</v>
      </c>
      <c r="C552" s="373"/>
      <c r="D552" s="373"/>
      <c r="E552" s="373"/>
      <c r="F552" s="373"/>
      <c r="G552" s="373"/>
      <c r="H552" s="373"/>
      <c r="I552" s="374"/>
    </row>
    <row r="553" spans="1:9" ht="15">
      <c r="A553" s="7" t="s">
        <v>7</v>
      </c>
      <c r="B553" s="387"/>
      <c r="C553" s="388"/>
      <c r="D553" s="388"/>
      <c r="E553" s="389"/>
      <c r="F553" s="42">
        <v>0</v>
      </c>
      <c r="G553" s="387"/>
      <c r="H553" s="389"/>
      <c r="I553" s="44">
        <f>SUM(B553:H553)</f>
        <v>0</v>
      </c>
    </row>
    <row r="554" spans="1:9" ht="15">
      <c r="A554" s="8" t="s">
        <v>8</v>
      </c>
      <c r="B554" s="390"/>
      <c r="C554" s="391"/>
      <c r="D554" s="391"/>
      <c r="E554" s="392"/>
      <c r="F554" s="48">
        <v>0</v>
      </c>
      <c r="G554" s="390"/>
      <c r="H554" s="392"/>
      <c r="I554" s="50">
        <f t="shared" ref="I554:I573" si="77">SUM(B554:H554)</f>
        <v>0</v>
      </c>
    </row>
    <row r="555" spans="1:9" ht="15">
      <c r="A555" s="9" t="s">
        <v>10</v>
      </c>
      <c r="B555" s="390"/>
      <c r="C555" s="391"/>
      <c r="D555" s="391"/>
      <c r="E555" s="392"/>
      <c r="F555" s="45">
        <v>0</v>
      </c>
      <c r="G555" s="390"/>
      <c r="H555" s="392"/>
      <c r="I555" s="44">
        <f t="shared" si="77"/>
        <v>0</v>
      </c>
    </row>
    <row r="556" spans="1:9" ht="15">
      <c r="A556" s="8" t="s">
        <v>53</v>
      </c>
      <c r="B556" s="390"/>
      <c r="C556" s="391"/>
      <c r="D556" s="391"/>
      <c r="E556" s="392"/>
      <c r="F556" s="48">
        <v>0</v>
      </c>
      <c r="G556" s="390"/>
      <c r="H556" s="392"/>
      <c r="I556" s="50">
        <f t="shared" si="77"/>
        <v>0</v>
      </c>
    </row>
    <row r="557" spans="1:9" ht="15">
      <c r="A557" s="9" t="s">
        <v>16</v>
      </c>
      <c r="B557" s="390"/>
      <c r="C557" s="391"/>
      <c r="D557" s="391"/>
      <c r="E557" s="392"/>
      <c r="F557" s="45">
        <v>0</v>
      </c>
      <c r="G557" s="390"/>
      <c r="H557" s="392"/>
      <c r="I557" s="44">
        <f t="shared" si="77"/>
        <v>0</v>
      </c>
    </row>
    <row r="558" spans="1:9" ht="15">
      <c r="A558" s="8" t="s">
        <v>65</v>
      </c>
      <c r="B558" s="390"/>
      <c r="C558" s="391"/>
      <c r="D558" s="391"/>
      <c r="E558" s="392"/>
      <c r="F558" s="48">
        <v>0</v>
      </c>
      <c r="G558" s="390"/>
      <c r="H558" s="392"/>
      <c r="I558" s="50">
        <f t="shared" si="77"/>
        <v>0</v>
      </c>
    </row>
    <row r="559" spans="1:9" ht="15">
      <c r="A559" s="9" t="s">
        <v>55</v>
      </c>
      <c r="B559" s="390"/>
      <c r="C559" s="391"/>
      <c r="D559" s="391"/>
      <c r="E559" s="392"/>
      <c r="F559" s="45">
        <v>0</v>
      </c>
      <c r="G559" s="390"/>
      <c r="H559" s="392"/>
      <c r="I559" s="44">
        <f t="shared" si="77"/>
        <v>0</v>
      </c>
    </row>
    <row r="560" spans="1:9" ht="15">
      <c r="A560" s="8" t="s">
        <v>12</v>
      </c>
      <c r="B560" s="390"/>
      <c r="C560" s="391"/>
      <c r="D560" s="391"/>
      <c r="E560" s="392"/>
      <c r="F560" s="48">
        <v>3.0201885139268057</v>
      </c>
      <c r="G560" s="390"/>
      <c r="H560" s="392"/>
      <c r="I560" s="50">
        <f t="shared" si="77"/>
        <v>3.0201885139268057</v>
      </c>
    </row>
    <row r="561" spans="1:9" ht="15">
      <c r="A561" s="9" t="s">
        <v>56</v>
      </c>
      <c r="B561" s="390"/>
      <c r="C561" s="391"/>
      <c r="D561" s="391"/>
      <c r="E561" s="392"/>
      <c r="F561" s="45">
        <v>89.143019487903345</v>
      </c>
      <c r="G561" s="390"/>
      <c r="H561" s="392"/>
      <c r="I561" s="44">
        <f t="shared" si="77"/>
        <v>89.143019487903345</v>
      </c>
    </row>
    <row r="562" spans="1:9" ht="15">
      <c r="A562" s="8" t="s">
        <v>17</v>
      </c>
      <c r="B562" s="390"/>
      <c r="C562" s="391"/>
      <c r="D562" s="391"/>
      <c r="E562" s="392"/>
      <c r="F562" s="48">
        <v>0</v>
      </c>
      <c r="G562" s="390"/>
      <c r="H562" s="392"/>
      <c r="I562" s="50">
        <f t="shared" si="77"/>
        <v>0</v>
      </c>
    </row>
    <row r="563" spans="1:9" ht="15">
      <c r="A563" s="9" t="s">
        <v>141</v>
      </c>
      <c r="B563" s="390"/>
      <c r="C563" s="391"/>
      <c r="D563" s="391"/>
      <c r="E563" s="392"/>
      <c r="F563" s="45">
        <v>0</v>
      </c>
      <c r="G563" s="390"/>
      <c r="H563" s="392"/>
      <c r="I563" s="44">
        <f>SUM(B563:H563)</f>
        <v>0</v>
      </c>
    </row>
    <row r="564" spans="1:9" ht="15">
      <c r="A564" s="8" t="s">
        <v>25</v>
      </c>
      <c r="B564" s="390"/>
      <c r="C564" s="391"/>
      <c r="D564" s="391"/>
      <c r="E564" s="392"/>
      <c r="F564" s="48">
        <v>0</v>
      </c>
      <c r="G564" s="390"/>
      <c r="H564" s="392"/>
      <c r="I564" s="50">
        <f t="shared" si="77"/>
        <v>0</v>
      </c>
    </row>
    <row r="565" spans="1:9" ht="15">
      <c r="A565" s="9" t="s">
        <v>24</v>
      </c>
      <c r="B565" s="390"/>
      <c r="C565" s="391"/>
      <c r="D565" s="391"/>
      <c r="E565" s="392"/>
      <c r="F565" s="45">
        <v>0</v>
      </c>
      <c r="G565" s="390"/>
      <c r="H565" s="392"/>
      <c r="I565" s="44">
        <f t="shared" si="77"/>
        <v>0</v>
      </c>
    </row>
    <row r="566" spans="1:9" ht="15">
      <c r="A566" s="8" t="s">
        <v>57</v>
      </c>
      <c r="B566" s="390"/>
      <c r="C566" s="391"/>
      <c r="D566" s="391"/>
      <c r="E566" s="392"/>
      <c r="F566" s="48">
        <v>0</v>
      </c>
      <c r="G566" s="390"/>
      <c r="H566" s="392"/>
      <c r="I566" s="50">
        <f t="shared" si="77"/>
        <v>0</v>
      </c>
    </row>
    <row r="567" spans="1:9" ht="15">
      <c r="A567" s="9" t="s">
        <v>22</v>
      </c>
      <c r="B567" s="390"/>
      <c r="C567" s="391"/>
      <c r="D567" s="391"/>
      <c r="E567" s="392"/>
      <c r="F567" s="45">
        <v>0</v>
      </c>
      <c r="G567" s="390"/>
      <c r="H567" s="392"/>
      <c r="I567" s="44">
        <f t="shared" si="77"/>
        <v>0</v>
      </c>
    </row>
    <row r="568" spans="1:9" ht="15">
      <c r="A568" s="8" t="s">
        <v>21</v>
      </c>
      <c r="B568" s="390"/>
      <c r="C568" s="391"/>
      <c r="D568" s="391"/>
      <c r="E568" s="392"/>
      <c r="F568" s="48">
        <v>0</v>
      </c>
      <c r="G568" s="390"/>
      <c r="H568" s="392"/>
      <c r="I568" s="50">
        <f t="shared" si="77"/>
        <v>0</v>
      </c>
    </row>
    <row r="569" spans="1:9" ht="15">
      <c r="A569" s="10" t="s">
        <v>61</v>
      </c>
      <c r="B569" s="390"/>
      <c r="C569" s="391"/>
      <c r="D569" s="391"/>
      <c r="E569" s="392"/>
      <c r="F569" s="45">
        <v>0</v>
      </c>
      <c r="G569" s="390"/>
      <c r="H569" s="392"/>
      <c r="I569" s="44">
        <f t="shared" si="77"/>
        <v>0</v>
      </c>
    </row>
    <row r="570" spans="1:9">
      <c r="A570" s="11" t="s">
        <v>23</v>
      </c>
      <c r="B570" s="390"/>
      <c r="C570" s="391"/>
      <c r="D570" s="391"/>
      <c r="E570" s="392"/>
      <c r="F570" s="55">
        <v>0</v>
      </c>
      <c r="G570" s="390"/>
      <c r="H570" s="392"/>
      <c r="I570" s="57">
        <f t="shared" si="77"/>
        <v>0</v>
      </c>
    </row>
    <row r="571" spans="1:9">
      <c r="A571" s="12" t="s">
        <v>19</v>
      </c>
      <c r="B571" s="390"/>
      <c r="C571" s="391"/>
      <c r="D571" s="391"/>
      <c r="E571" s="392"/>
      <c r="F571" s="61">
        <v>0</v>
      </c>
      <c r="G571" s="390"/>
      <c r="H571" s="392"/>
      <c r="I571" s="63">
        <f t="shared" si="77"/>
        <v>0</v>
      </c>
    </row>
    <row r="572" spans="1:9">
      <c r="A572" s="11" t="s">
        <v>20</v>
      </c>
      <c r="B572" s="390"/>
      <c r="C572" s="391"/>
      <c r="D572" s="391"/>
      <c r="E572" s="392"/>
      <c r="F572" s="55">
        <v>0</v>
      </c>
      <c r="G572" s="390"/>
      <c r="H572" s="392"/>
      <c r="I572" s="57">
        <f t="shared" si="77"/>
        <v>0</v>
      </c>
    </row>
    <row r="573" spans="1:9" ht="15" thickBot="1">
      <c r="A573" s="13" t="s">
        <v>11</v>
      </c>
      <c r="B573" s="393"/>
      <c r="C573" s="394"/>
      <c r="D573" s="394"/>
      <c r="E573" s="395"/>
      <c r="F573" s="66">
        <v>0</v>
      </c>
      <c r="G573" s="393"/>
      <c r="H573" s="395"/>
      <c r="I573" s="68">
        <f t="shared" si="77"/>
        <v>0</v>
      </c>
    </row>
    <row r="574" spans="1:9" ht="15">
      <c r="A574" s="14" t="s">
        <v>26</v>
      </c>
      <c r="B574" s="71">
        <f>SUM(B553:B569)</f>
        <v>0</v>
      </c>
      <c r="C574" s="71">
        <f t="shared" ref="C574:H574" si="78">SUM(C553:C569)</f>
        <v>0</v>
      </c>
      <c r="D574" s="71">
        <f t="shared" si="78"/>
        <v>0</v>
      </c>
      <c r="E574" s="71">
        <f t="shared" si="78"/>
        <v>0</v>
      </c>
      <c r="F574" s="71">
        <f t="shared" si="78"/>
        <v>92.163208001830156</v>
      </c>
      <c r="G574" s="71">
        <f t="shared" si="78"/>
        <v>0</v>
      </c>
      <c r="H574" s="72">
        <f t="shared" si="78"/>
        <v>0</v>
      </c>
      <c r="I574" s="71">
        <f>SUM(I553:I569)</f>
        <v>92.163208001830156</v>
      </c>
    </row>
    <row r="575" spans="1:9" s="2" customFormat="1" ht="15" thickBot="1">
      <c r="A575" s="15" t="s">
        <v>100</v>
      </c>
      <c r="B575" s="100">
        <f>B574/$I$574</f>
        <v>0</v>
      </c>
      <c r="C575" s="100">
        <f t="shared" ref="C575:I575" si="79">C574/$I$574</f>
        <v>0</v>
      </c>
      <c r="D575" s="100">
        <f t="shared" si="79"/>
        <v>0</v>
      </c>
      <c r="E575" s="100">
        <f t="shared" si="79"/>
        <v>0</v>
      </c>
      <c r="F575" s="100">
        <f t="shared" si="79"/>
        <v>1</v>
      </c>
      <c r="G575" s="100">
        <f t="shared" si="79"/>
        <v>0</v>
      </c>
      <c r="H575" s="101">
        <f t="shared" si="79"/>
        <v>0</v>
      </c>
      <c r="I575" s="102">
        <f t="shared" si="79"/>
        <v>1</v>
      </c>
    </row>
    <row r="576" spans="1:9" ht="15" thickBot="1">
      <c r="A576" s="16"/>
      <c r="B576" s="16"/>
      <c r="C576" s="16"/>
      <c r="D576" s="16"/>
      <c r="E576" s="16"/>
      <c r="F576" s="16"/>
      <c r="G576" s="16"/>
      <c r="H576" s="16"/>
      <c r="I576" s="16"/>
    </row>
    <row r="577" spans="1:9" ht="28.5">
      <c r="A577" s="439" t="s">
        <v>46</v>
      </c>
      <c r="B577" s="37" t="s">
        <v>0</v>
      </c>
      <c r="C577" s="37" t="s">
        <v>1</v>
      </c>
      <c r="D577" s="37" t="s">
        <v>2</v>
      </c>
      <c r="E577" s="37" t="s">
        <v>3</v>
      </c>
      <c r="F577" s="37" t="s">
        <v>27</v>
      </c>
      <c r="G577" s="37" t="s">
        <v>4</v>
      </c>
      <c r="H577" s="37" t="s">
        <v>5</v>
      </c>
      <c r="I577" s="38" t="s">
        <v>6</v>
      </c>
    </row>
    <row r="578" spans="1:9" ht="14.25" customHeight="1">
      <c r="A578" s="440" t="s">
        <v>46</v>
      </c>
      <c r="B578" s="372" t="s">
        <v>107</v>
      </c>
      <c r="C578" s="373"/>
      <c r="D578" s="373"/>
      <c r="E578" s="373"/>
      <c r="F578" s="373"/>
      <c r="G578" s="373"/>
      <c r="H578" s="373"/>
      <c r="I578" s="374"/>
    </row>
    <row r="579" spans="1:9" ht="15">
      <c r="A579" s="7" t="s">
        <v>7</v>
      </c>
      <c r="B579" s="42">
        <v>16.808700842332737</v>
      </c>
      <c r="C579" s="42">
        <v>0</v>
      </c>
      <c r="D579" s="42">
        <v>3.2048440365963748</v>
      </c>
      <c r="E579" s="42">
        <v>0</v>
      </c>
      <c r="F579" s="399"/>
      <c r="G579" s="42">
        <v>0</v>
      </c>
      <c r="H579" s="43">
        <v>0</v>
      </c>
      <c r="I579" s="44">
        <f>SUM(B579:H579)</f>
        <v>20.01354487892911</v>
      </c>
    </row>
    <row r="580" spans="1:9" ht="15">
      <c r="A580" s="8" t="s">
        <v>8</v>
      </c>
      <c r="B580" s="48">
        <v>21.978042082428505</v>
      </c>
      <c r="C580" s="48">
        <v>0</v>
      </c>
      <c r="D580" s="48">
        <v>5.3787053052410192</v>
      </c>
      <c r="E580" s="48">
        <v>0</v>
      </c>
      <c r="F580" s="400"/>
      <c r="G580" s="48">
        <v>0</v>
      </c>
      <c r="H580" s="49">
        <v>0</v>
      </c>
      <c r="I580" s="50">
        <f t="shared" ref="I580:I599" si="80">SUM(B580:H580)</f>
        <v>27.356747387669525</v>
      </c>
    </row>
    <row r="581" spans="1:9" ht="15">
      <c r="A581" s="9" t="s">
        <v>10</v>
      </c>
      <c r="B581" s="45">
        <v>7.2208777051520832</v>
      </c>
      <c r="C581" s="45">
        <v>0</v>
      </c>
      <c r="D581" s="45">
        <v>0</v>
      </c>
      <c r="E581" s="45">
        <v>0</v>
      </c>
      <c r="F581" s="400"/>
      <c r="G581" s="45">
        <v>0</v>
      </c>
      <c r="H581" s="54">
        <v>0</v>
      </c>
      <c r="I581" s="44">
        <f t="shared" si="80"/>
        <v>7.2208777051520832</v>
      </c>
    </row>
    <row r="582" spans="1:9" ht="15">
      <c r="A582" s="8" t="s">
        <v>53</v>
      </c>
      <c r="B582" s="48">
        <v>0</v>
      </c>
      <c r="C582" s="48">
        <v>0</v>
      </c>
      <c r="D582" s="48">
        <v>0</v>
      </c>
      <c r="E582" s="48">
        <v>0</v>
      </c>
      <c r="F582" s="400"/>
      <c r="G582" s="48">
        <v>0</v>
      </c>
      <c r="H582" s="49">
        <v>0</v>
      </c>
      <c r="I582" s="50">
        <f t="shared" si="80"/>
        <v>0</v>
      </c>
    </row>
    <row r="583" spans="1:9" ht="15">
      <c r="A583" s="9" t="s">
        <v>16</v>
      </c>
      <c r="B583" s="45">
        <v>294.45293918603329</v>
      </c>
      <c r="C583" s="45">
        <v>35.665553076181077</v>
      </c>
      <c r="D583" s="45">
        <v>7.6902750428260038</v>
      </c>
      <c r="E583" s="45">
        <v>17.151496971134375</v>
      </c>
      <c r="F583" s="400"/>
      <c r="G583" s="45">
        <v>0</v>
      </c>
      <c r="H583" s="54">
        <v>0</v>
      </c>
      <c r="I583" s="44">
        <f t="shared" si="80"/>
        <v>354.96026427617471</v>
      </c>
    </row>
    <row r="584" spans="1:9" ht="15">
      <c r="A584" s="8" t="s">
        <v>65</v>
      </c>
      <c r="B584" s="48">
        <v>811.40192008362101</v>
      </c>
      <c r="C584" s="48">
        <v>12.313709700890795</v>
      </c>
      <c r="D584" s="48">
        <v>14.559700151515946</v>
      </c>
      <c r="E584" s="48">
        <v>0</v>
      </c>
      <c r="F584" s="400"/>
      <c r="G584" s="48">
        <v>0</v>
      </c>
      <c r="H584" s="49">
        <v>0</v>
      </c>
      <c r="I584" s="50">
        <f t="shared" si="80"/>
        <v>838.27532993602767</v>
      </c>
    </row>
    <row r="585" spans="1:9" ht="15">
      <c r="A585" s="9" t="s">
        <v>55</v>
      </c>
      <c r="B585" s="45">
        <v>0</v>
      </c>
      <c r="C585" s="45">
        <v>0</v>
      </c>
      <c r="D585" s="45">
        <v>0.10221804259591591</v>
      </c>
      <c r="E585" s="45">
        <v>47.683148316275371</v>
      </c>
      <c r="F585" s="400"/>
      <c r="G585" s="45">
        <v>0</v>
      </c>
      <c r="H585" s="54">
        <v>0</v>
      </c>
      <c r="I585" s="44">
        <f t="shared" si="80"/>
        <v>47.785366358871286</v>
      </c>
    </row>
    <row r="586" spans="1:9" ht="15">
      <c r="A586" s="8" t="s">
        <v>12</v>
      </c>
      <c r="B586" s="48">
        <v>0</v>
      </c>
      <c r="C586" s="48">
        <v>0</v>
      </c>
      <c r="D586" s="48">
        <v>1.6265143525977688E-2</v>
      </c>
      <c r="E586" s="48">
        <v>0.47555228084105472</v>
      </c>
      <c r="F586" s="400"/>
      <c r="G586" s="48">
        <v>0</v>
      </c>
      <c r="H586" s="49">
        <v>0</v>
      </c>
      <c r="I586" s="50">
        <f t="shared" si="80"/>
        <v>0.49181742436703241</v>
      </c>
    </row>
    <row r="587" spans="1:9" ht="15">
      <c r="A587" s="9" t="s">
        <v>56</v>
      </c>
      <c r="B587" s="45">
        <v>0</v>
      </c>
      <c r="C587" s="45">
        <v>0</v>
      </c>
      <c r="D587" s="45">
        <v>0</v>
      </c>
      <c r="E587" s="45">
        <v>8.9679190976248933</v>
      </c>
      <c r="F587" s="400"/>
      <c r="G587" s="45">
        <v>0</v>
      </c>
      <c r="H587" s="54">
        <v>0</v>
      </c>
      <c r="I587" s="44">
        <f t="shared" si="80"/>
        <v>8.9679190976248933</v>
      </c>
    </row>
    <row r="588" spans="1:9" ht="15">
      <c r="A588" s="8" t="s">
        <v>17</v>
      </c>
      <c r="B588" s="48">
        <v>267.35693318298189</v>
      </c>
      <c r="C588" s="48">
        <v>1.4486186551494802</v>
      </c>
      <c r="D588" s="48">
        <v>33.931982154024844</v>
      </c>
      <c r="E588" s="48">
        <v>4.6255169149164104</v>
      </c>
      <c r="F588" s="400"/>
      <c r="G588" s="48">
        <v>0</v>
      </c>
      <c r="H588" s="49">
        <v>0</v>
      </c>
      <c r="I588" s="50">
        <f t="shared" si="80"/>
        <v>307.36305090707265</v>
      </c>
    </row>
    <row r="589" spans="1:9" ht="15">
      <c r="A589" s="9" t="s">
        <v>141</v>
      </c>
      <c r="B589" s="45">
        <v>2600.4275293164001</v>
      </c>
      <c r="C589" s="45">
        <v>409.79301030370254</v>
      </c>
      <c r="D589" s="45">
        <v>79.922421428629946</v>
      </c>
      <c r="E589" s="45">
        <v>62.932467315100844</v>
      </c>
      <c r="F589" s="400"/>
      <c r="G589" s="45">
        <v>0</v>
      </c>
      <c r="H589" s="54">
        <v>0</v>
      </c>
      <c r="I589" s="44">
        <f>SUM(B589:H589)</f>
        <v>3153.0754283638335</v>
      </c>
    </row>
    <row r="590" spans="1:9" ht="15">
      <c r="A590" s="8" t="s">
        <v>25</v>
      </c>
      <c r="B590" s="48">
        <v>300.19436999710763</v>
      </c>
      <c r="C590" s="48">
        <v>0</v>
      </c>
      <c r="D590" s="48">
        <v>662.08756107261843</v>
      </c>
      <c r="E590" s="48">
        <v>145.89987511139145</v>
      </c>
      <c r="F590" s="400"/>
      <c r="G590" s="48">
        <v>453.60500400646924</v>
      </c>
      <c r="H590" s="49">
        <v>0.11808837329107359</v>
      </c>
      <c r="I590" s="50">
        <f t="shared" si="80"/>
        <v>1561.9048985608779</v>
      </c>
    </row>
    <row r="591" spans="1:9" ht="15">
      <c r="A591" s="9" t="s">
        <v>24</v>
      </c>
      <c r="B591" s="45">
        <v>76.40811193284182</v>
      </c>
      <c r="C591" s="45">
        <v>0.48441379430563752</v>
      </c>
      <c r="D591" s="45">
        <v>0</v>
      </c>
      <c r="E591" s="45">
        <v>0</v>
      </c>
      <c r="F591" s="400"/>
      <c r="G591" s="45">
        <v>0</v>
      </c>
      <c r="H591" s="54">
        <v>0</v>
      </c>
      <c r="I591" s="44">
        <f t="shared" si="80"/>
        <v>76.892525727147458</v>
      </c>
    </row>
    <row r="592" spans="1:9" ht="15">
      <c r="A592" s="8" t="s">
        <v>57</v>
      </c>
      <c r="B592" s="48">
        <v>20.913320870156387</v>
      </c>
      <c r="C592" s="48">
        <v>0</v>
      </c>
      <c r="D592" s="48">
        <v>3.7177725983196108</v>
      </c>
      <c r="E592" s="48">
        <v>0</v>
      </c>
      <c r="F592" s="400"/>
      <c r="G592" s="48">
        <v>0</v>
      </c>
      <c r="H592" s="49">
        <v>0</v>
      </c>
      <c r="I592" s="50">
        <f t="shared" si="80"/>
        <v>24.631093468475996</v>
      </c>
    </row>
    <row r="593" spans="1:9" ht="15">
      <c r="A593" s="9" t="s">
        <v>22</v>
      </c>
      <c r="B593" s="45">
        <v>23.76809035379916</v>
      </c>
      <c r="C593" s="45">
        <v>0</v>
      </c>
      <c r="D593" s="45">
        <v>1.4659972305606441</v>
      </c>
      <c r="E593" s="45">
        <v>0</v>
      </c>
      <c r="F593" s="400"/>
      <c r="G593" s="45">
        <v>0</v>
      </c>
      <c r="H593" s="54">
        <v>0</v>
      </c>
      <c r="I593" s="44">
        <f t="shared" si="80"/>
        <v>25.234087584359806</v>
      </c>
    </row>
    <row r="594" spans="1:9" ht="15">
      <c r="A594" s="8" t="s">
        <v>21</v>
      </c>
      <c r="B594" s="48">
        <v>29.553181330390331</v>
      </c>
      <c r="C594" s="48">
        <v>0</v>
      </c>
      <c r="D594" s="48">
        <v>0.54603218944871068</v>
      </c>
      <c r="E594" s="48">
        <v>0</v>
      </c>
      <c r="F594" s="400"/>
      <c r="G594" s="48">
        <v>0</v>
      </c>
      <c r="H594" s="49">
        <v>0</v>
      </c>
      <c r="I594" s="50">
        <f t="shared" si="80"/>
        <v>30.09921351983904</v>
      </c>
    </row>
    <row r="595" spans="1:9" ht="15">
      <c r="A595" s="10" t="s">
        <v>61</v>
      </c>
      <c r="B595" s="45">
        <v>184.93692195102074</v>
      </c>
      <c r="C595" s="45">
        <v>0</v>
      </c>
      <c r="D595" s="45">
        <v>0</v>
      </c>
      <c r="E595" s="45">
        <v>0</v>
      </c>
      <c r="F595" s="400"/>
      <c r="G595" s="45">
        <v>0</v>
      </c>
      <c r="H595" s="54">
        <v>0</v>
      </c>
      <c r="I595" s="44">
        <f t="shared" si="80"/>
        <v>184.93692195102074</v>
      </c>
    </row>
    <row r="596" spans="1:9">
      <c r="A596" s="11" t="s">
        <v>23</v>
      </c>
      <c r="B596" s="55">
        <v>184.93692195102074</v>
      </c>
      <c r="C596" s="55">
        <v>0</v>
      </c>
      <c r="D596" s="55">
        <v>0</v>
      </c>
      <c r="E596" s="55">
        <v>0</v>
      </c>
      <c r="F596" s="400"/>
      <c r="G596" s="55">
        <v>0</v>
      </c>
      <c r="H596" s="56">
        <v>0</v>
      </c>
      <c r="I596" s="57">
        <f t="shared" si="80"/>
        <v>184.93692195102074</v>
      </c>
    </row>
    <row r="597" spans="1:9">
      <c r="A597" s="12" t="s">
        <v>19</v>
      </c>
      <c r="B597" s="61">
        <v>0</v>
      </c>
      <c r="C597" s="61">
        <v>0</v>
      </c>
      <c r="D597" s="61">
        <v>0</v>
      </c>
      <c r="E597" s="61">
        <v>0</v>
      </c>
      <c r="F597" s="400"/>
      <c r="G597" s="61">
        <v>0</v>
      </c>
      <c r="H597" s="62">
        <v>0</v>
      </c>
      <c r="I597" s="63">
        <f t="shared" si="80"/>
        <v>0</v>
      </c>
    </row>
    <row r="598" spans="1:9">
      <c r="A598" s="11" t="s">
        <v>20</v>
      </c>
      <c r="B598" s="55">
        <v>0</v>
      </c>
      <c r="C598" s="55">
        <v>0</v>
      </c>
      <c r="D598" s="55">
        <v>0</v>
      </c>
      <c r="E598" s="55">
        <v>0</v>
      </c>
      <c r="F598" s="400"/>
      <c r="G598" s="55">
        <v>0</v>
      </c>
      <c r="H598" s="56">
        <v>0</v>
      </c>
      <c r="I598" s="57">
        <f t="shared" si="80"/>
        <v>0</v>
      </c>
    </row>
    <row r="599" spans="1:9" ht="15" thickBot="1">
      <c r="A599" s="13" t="s">
        <v>11</v>
      </c>
      <c r="B599" s="66">
        <v>0</v>
      </c>
      <c r="C599" s="66">
        <v>0</v>
      </c>
      <c r="D599" s="66">
        <v>0</v>
      </c>
      <c r="E599" s="66">
        <v>0</v>
      </c>
      <c r="F599" s="401"/>
      <c r="G599" s="66">
        <v>0</v>
      </c>
      <c r="H599" s="67">
        <v>0</v>
      </c>
      <c r="I599" s="68">
        <f t="shared" si="80"/>
        <v>0</v>
      </c>
    </row>
    <row r="600" spans="1:9" ht="15">
      <c r="A600" s="14" t="s">
        <v>26</v>
      </c>
      <c r="B600" s="71">
        <f>SUM(B579:B595)</f>
        <v>4655.4209388342661</v>
      </c>
      <c r="C600" s="71">
        <f t="shared" ref="C600:H600" si="81">SUM(C579:C595)</f>
        <v>459.70530553022951</v>
      </c>
      <c r="D600" s="71">
        <f t="shared" si="81"/>
        <v>812.62377439590352</v>
      </c>
      <c r="E600" s="71">
        <f t="shared" si="81"/>
        <v>287.73597600728442</v>
      </c>
      <c r="F600" s="71">
        <f t="shared" si="81"/>
        <v>0</v>
      </c>
      <c r="G600" s="71">
        <f t="shared" si="81"/>
        <v>453.60500400646924</v>
      </c>
      <c r="H600" s="72">
        <f t="shared" si="81"/>
        <v>0.11808837329107359</v>
      </c>
      <c r="I600" s="44">
        <f>SUM(I579:I595)</f>
        <v>6669.2090871474447</v>
      </c>
    </row>
    <row r="601" spans="1:9" s="2" customFormat="1" ht="15" thickBot="1">
      <c r="A601" s="17" t="s">
        <v>100</v>
      </c>
      <c r="B601" s="100">
        <f>B600/$I$600</f>
        <v>0.69804693150286035</v>
      </c>
      <c r="C601" s="100">
        <f t="shared" ref="C601:I601" si="82">C600/$I$600</f>
        <v>6.8929508660352218E-2</v>
      </c>
      <c r="D601" s="100">
        <f t="shared" si="82"/>
        <v>0.12184709817569674</v>
      </c>
      <c r="E601" s="100">
        <f t="shared" si="82"/>
        <v>4.314394289448719E-2</v>
      </c>
      <c r="F601" s="100">
        <f t="shared" si="82"/>
        <v>0</v>
      </c>
      <c r="G601" s="100">
        <f t="shared" si="82"/>
        <v>6.8014812263216248E-2</v>
      </c>
      <c r="H601" s="101">
        <f t="shared" si="82"/>
        <v>1.7706503387132877E-5</v>
      </c>
      <c r="I601" s="102">
        <f t="shared" si="82"/>
        <v>1</v>
      </c>
    </row>
    <row r="602" spans="1:9" ht="15" thickBot="1">
      <c r="A602" s="16"/>
      <c r="B602" s="16"/>
      <c r="C602" s="16"/>
      <c r="D602" s="16"/>
      <c r="E602" s="16"/>
      <c r="F602" s="16"/>
      <c r="G602" s="16"/>
      <c r="H602" s="16"/>
      <c r="I602" s="16"/>
    </row>
    <row r="603" spans="1:9" ht="28.5">
      <c r="A603" s="439" t="s">
        <v>47</v>
      </c>
      <c r="B603" s="37" t="s">
        <v>0</v>
      </c>
      <c r="C603" s="37" t="s">
        <v>1</v>
      </c>
      <c r="D603" s="37" t="s">
        <v>2</v>
      </c>
      <c r="E603" s="37" t="s">
        <v>3</v>
      </c>
      <c r="F603" s="37" t="s">
        <v>27</v>
      </c>
      <c r="G603" s="37" t="s">
        <v>4</v>
      </c>
      <c r="H603" s="37" t="s">
        <v>5</v>
      </c>
      <c r="I603" s="38" t="s">
        <v>6</v>
      </c>
    </row>
    <row r="604" spans="1:9" ht="14.25" customHeight="1">
      <c r="A604" s="440" t="s">
        <v>47</v>
      </c>
      <c r="B604" s="372" t="s">
        <v>107</v>
      </c>
      <c r="C604" s="373"/>
      <c r="D604" s="373"/>
      <c r="E604" s="373"/>
      <c r="F604" s="373"/>
      <c r="G604" s="373"/>
      <c r="H604" s="373"/>
      <c r="I604" s="374"/>
    </row>
    <row r="605" spans="1:9" ht="15">
      <c r="A605" s="7" t="s">
        <v>7</v>
      </c>
      <c r="B605" s="42">
        <v>46.224735650488839</v>
      </c>
      <c r="C605" s="42">
        <v>0</v>
      </c>
      <c r="D605" s="42">
        <v>3.1606656855035102</v>
      </c>
      <c r="E605" s="42">
        <v>0</v>
      </c>
      <c r="F605" s="399"/>
      <c r="G605" s="42">
        <v>0</v>
      </c>
      <c r="H605" s="43">
        <v>0</v>
      </c>
      <c r="I605" s="44">
        <f>SUM(B605:H605)</f>
        <v>49.385401335992348</v>
      </c>
    </row>
    <row r="606" spans="1:9" ht="15">
      <c r="A606" s="8" t="s">
        <v>8</v>
      </c>
      <c r="B606" s="48">
        <v>33.408049961281662</v>
      </c>
      <c r="C606" s="48">
        <v>0</v>
      </c>
      <c r="D606" s="48">
        <v>2.2843111084637036</v>
      </c>
      <c r="E606" s="48">
        <v>0</v>
      </c>
      <c r="F606" s="400"/>
      <c r="G606" s="48">
        <v>0</v>
      </c>
      <c r="H606" s="49">
        <v>0</v>
      </c>
      <c r="I606" s="50">
        <f t="shared" ref="I606:I625" si="83">SUM(B606:H606)</f>
        <v>35.692361069745367</v>
      </c>
    </row>
    <row r="607" spans="1:9" ht="15">
      <c r="A607" s="9" t="s">
        <v>10</v>
      </c>
      <c r="B607" s="45">
        <v>2.6635622495954987</v>
      </c>
      <c r="C607" s="45">
        <v>0</v>
      </c>
      <c r="D607" s="45">
        <v>0.18212391450225629</v>
      </c>
      <c r="E607" s="45">
        <v>0</v>
      </c>
      <c r="F607" s="400"/>
      <c r="G607" s="45">
        <v>0</v>
      </c>
      <c r="H607" s="54">
        <v>0</v>
      </c>
      <c r="I607" s="44">
        <f t="shared" si="83"/>
        <v>2.8456861640977551</v>
      </c>
    </row>
    <row r="608" spans="1:9" ht="15">
      <c r="A608" s="8" t="s">
        <v>53</v>
      </c>
      <c r="B608" s="48">
        <v>0</v>
      </c>
      <c r="C608" s="48">
        <v>0</v>
      </c>
      <c r="D608" s="48">
        <v>0</v>
      </c>
      <c r="E608" s="48">
        <v>0</v>
      </c>
      <c r="F608" s="400"/>
      <c r="G608" s="48">
        <v>0</v>
      </c>
      <c r="H608" s="49">
        <v>0</v>
      </c>
      <c r="I608" s="50">
        <f t="shared" si="83"/>
        <v>0</v>
      </c>
    </row>
    <row r="609" spans="1:9" ht="15">
      <c r="A609" s="9" t="s">
        <v>16</v>
      </c>
      <c r="B609" s="45">
        <v>525.0138617142469</v>
      </c>
      <c r="C609" s="45">
        <v>0</v>
      </c>
      <c r="D609" s="45">
        <v>41.34413366250272</v>
      </c>
      <c r="E609" s="45">
        <v>0</v>
      </c>
      <c r="F609" s="400"/>
      <c r="G609" s="45">
        <v>0</v>
      </c>
      <c r="H609" s="54">
        <v>0</v>
      </c>
      <c r="I609" s="44">
        <f t="shared" si="83"/>
        <v>566.35799537674961</v>
      </c>
    </row>
    <row r="610" spans="1:9" ht="15">
      <c r="A610" s="8" t="s">
        <v>65</v>
      </c>
      <c r="B610" s="48">
        <v>3359.4739328454784</v>
      </c>
      <c r="C610" s="48">
        <v>0</v>
      </c>
      <c r="D610" s="48">
        <v>264.5540421766126</v>
      </c>
      <c r="E610" s="48">
        <v>0</v>
      </c>
      <c r="F610" s="400"/>
      <c r="G610" s="48">
        <v>0</v>
      </c>
      <c r="H610" s="49">
        <v>0</v>
      </c>
      <c r="I610" s="50">
        <f t="shared" si="83"/>
        <v>3624.0279750220911</v>
      </c>
    </row>
    <row r="611" spans="1:9" ht="15">
      <c r="A611" s="9" t="s">
        <v>55</v>
      </c>
      <c r="B611" s="45">
        <v>0</v>
      </c>
      <c r="C611" s="45">
        <v>0</v>
      </c>
      <c r="D611" s="45">
        <v>0</v>
      </c>
      <c r="E611" s="45">
        <v>0</v>
      </c>
      <c r="F611" s="400"/>
      <c r="G611" s="45">
        <v>0</v>
      </c>
      <c r="H611" s="54">
        <v>0</v>
      </c>
      <c r="I611" s="44">
        <f t="shared" si="83"/>
        <v>0</v>
      </c>
    </row>
    <row r="612" spans="1:9" ht="15">
      <c r="A612" s="8" t="s">
        <v>12</v>
      </c>
      <c r="B612" s="48">
        <v>0</v>
      </c>
      <c r="C612" s="48">
        <v>0</v>
      </c>
      <c r="D612" s="48">
        <v>0</v>
      </c>
      <c r="E612" s="48">
        <v>0</v>
      </c>
      <c r="F612" s="400"/>
      <c r="G612" s="48">
        <v>0</v>
      </c>
      <c r="H612" s="49">
        <v>0</v>
      </c>
      <c r="I612" s="50">
        <f t="shared" si="83"/>
        <v>0</v>
      </c>
    </row>
    <row r="613" spans="1:9" ht="15">
      <c r="A613" s="9" t="s">
        <v>56</v>
      </c>
      <c r="B613" s="45">
        <v>0</v>
      </c>
      <c r="C613" s="45">
        <v>0</v>
      </c>
      <c r="D613" s="45">
        <v>0</v>
      </c>
      <c r="E613" s="45">
        <v>0</v>
      </c>
      <c r="F613" s="400"/>
      <c r="G613" s="45">
        <v>0</v>
      </c>
      <c r="H613" s="54">
        <v>0</v>
      </c>
      <c r="I613" s="44">
        <f t="shared" si="83"/>
        <v>0</v>
      </c>
    </row>
    <row r="614" spans="1:9" ht="15">
      <c r="A614" s="8" t="s">
        <v>17</v>
      </c>
      <c r="B614" s="48">
        <v>24.293791736588382</v>
      </c>
      <c r="C614" s="48">
        <v>0</v>
      </c>
      <c r="D614" s="48">
        <v>1.9131033406374887</v>
      </c>
      <c r="E614" s="48">
        <v>0</v>
      </c>
      <c r="F614" s="400"/>
      <c r="G614" s="48">
        <v>0</v>
      </c>
      <c r="H614" s="49">
        <v>0</v>
      </c>
      <c r="I614" s="50">
        <f t="shared" si="83"/>
        <v>26.20689507722587</v>
      </c>
    </row>
    <row r="615" spans="1:9" ht="15">
      <c r="A615" s="9" t="s">
        <v>141</v>
      </c>
      <c r="B615" s="45">
        <v>881.21311224837734</v>
      </c>
      <c r="C615" s="45">
        <v>0</v>
      </c>
      <c r="D615" s="45">
        <v>278.27782492054018</v>
      </c>
      <c r="E615" s="45">
        <v>0</v>
      </c>
      <c r="F615" s="400"/>
      <c r="G615" s="45">
        <v>0</v>
      </c>
      <c r="H615" s="54">
        <v>0</v>
      </c>
      <c r="I615" s="44">
        <f>SUM(B615:H615)</f>
        <v>1159.4909371689175</v>
      </c>
    </row>
    <row r="616" spans="1:9" ht="15">
      <c r="A616" s="8" t="s">
        <v>25</v>
      </c>
      <c r="B616" s="48">
        <v>243.86189832296316</v>
      </c>
      <c r="C616" s="48">
        <v>0</v>
      </c>
      <c r="D616" s="48">
        <v>277.00817576491926</v>
      </c>
      <c r="E616" s="48">
        <v>1576.0332030135944</v>
      </c>
      <c r="F616" s="400"/>
      <c r="G616" s="48">
        <v>412.77060078927474</v>
      </c>
      <c r="H616" s="49">
        <v>0</v>
      </c>
      <c r="I616" s="50">
        <f t="shared" si="83"/>
        <v>2509.6738778907516</v>
      </c>
    </row>
    <row r="617" spans="1:9" ht="15">
      <c r="A617" s="9" t="s">
        <v>24</v>
      </c>
      <c r="B617" s="45">
        <v>207.27944833768905</v>
      </c>
      <c r="C617" s="45">
        <v>0</v>
      </c>
      <c r="D617" s="45">
        <v>48.242554050980885</v>
      </c>
      <c r="E617" s="45">
        <v>0</v>
      </c>
      <c r="F617" s="400"/>
      <c r="G617" s="45">
        <v>0</v>
      </c>
      <c r="H617" s="54">
        <v>0</v>
      </c>
      <c r="I617" s="44">
        <f t="shared" si="83"/>
        <v>255.52200238866993</v>
      </c>
    </row>
    <row r="618" spans="1:9" ht="15">
      <c r="A618" s="8" t="s">
        <v>57</v>
      </c>
      <c r="B618" s="48">
        <v>1825.811411547438</v>
      </c>
      <c r="C618" s="48">
        <v>0</v>
      </c>
      <c r="D618" s="48">
        <v>191.65976143315649</v>
      </c>
      <c r="E618" s="48">
        <v>0</v>
      </c>
      <c r="F618" s="400"/>
      <c r="G618" s="48">
        <v>0</v>
      </c>
      <c r="H618" s="49">
        <v>0</v>
      </c>
      <c r="I618" s="50">
        <f t="shared" si="83"/>
        <v>2017.4711729805945</v>
      </c>
    </row>
    <row r="619" spans="1:9" ht="15">
      <c r="A619" s="9" t="s">
        <v>22</v>
      </c>
      <c r="B619" s="45">
        <v>161.46391133497673</v>
      </c>
      <c r="C619" s="45">
        <v>0</v>
      </c>
      <c r="D619" s="45">
        <v>16.949250361130154</v>
      </c>
      <c r="E619" s="45">
        <v>0</v>
      </c>
      <c r="F619" s="400"/>
      <c r="G619" s="45">
        <v>0</v>
      </c>
      <c r="H619" s="54">
        <v>0</v>
      </c>
      <c r="I619" s="44">
        <f t="shared" si="83"/>
        <v>178.4131616961069</v>
      </c>
    </row>
    <row r="620" spans="1:9" ht="15">
      <c r="A620" s="8" t="s">
        <v>21</v>
      </c>
      <c r="B620" s="48">
        <v>0</v>
      </c>
      <c r="C620" s="48">
        <v>0</v>
      </c>
      <c r="D620" s="48">
        <v>0</v>
      </c>
      <c r="E620" s="48">
        <v>0</v>
      </c>
      <c r="F620" s="400"/>
      <c r="G620" s="48">
        <v>0</v>
      </c>
      <c r="H620" s="49">
        <v>0</v>
      </c>
      <c r="I620" s="50">
        <f t="shared" si="83"/>
        <v>0</v>
      </c>
    </row>
    <row r="621" spans="1:9" ht="15">
      <c r="A621" s="10" t="s">
        <v>61</v>
      </c>
      <c r="B621" s="45">
        <v>45.365987435785748</v>
      </c>
      <c r="C621" s="45">
        <v>0</v>
      </c>
      <c r="D621" s="45">
        <v>223.14412006418863</v>
      </c>
      <c r="E621" s="45">
        <v>0</v>
      </c>
      <c r="F621" s="400"/>
      <c r="G621" s="45">
        <v>0</v>
      </c>
      <c r="H621" s="54">
        <v>0</v>
      </c>
      <c r="I621" s="44">
        <f t="shared" si="83"/>
        <v>268.51010749997437</v>
      </c>
    </row>
    <row r="622" spans="1:9">
      <c r="A622" s="11" t="s">
        <v>23</v>
      </c>
      <c r="B622" s="55">
        <v>45.365987435785748</v>
      </c>
      <c r="C622" s="55">
        <v>0</v>
      </c>
      <c r="D622" s="55">
        <v>223.14412006418863</v>
      </c>
      <c r="E622" s="55">
        <v>0</v>
      </c>
      <c r="F622" s="400"/>
      <c r="G622" s="55">
        <v>0</v>
      </c>
      <c r="H622" s="56">
        <v>0</v>
      </c>
      <c r="I622" s="57">
        <f t="shared" si="83"/>
        <v>268.51010749997437</v>
      </c>
    </row>
    <row r="623" spans="1:9">
      <c r="A623" s="12" t="s">
        <v>19</v>
      </c>
      <c r="B623" s="61">
        <v>0</v>
      </c>
      <c r="C623" s="61">
        <v>0</v>
      </c>
      <c r="D623" s="61">
        <v>0</v>
      </c>
      <c r="E623" s="61">
        <v>0</v>
      </c>
      <c r="F623" s="400"/>
      <c r="G623" s="61">
        <v>0</v>
      </c>
      <c r="H623" s="62">
        <v>0</v>
      </c>
      <c r="I623" s="63">
        <f t="shared" si="83"/>
        <v>0</v>
      </c>
    </row>
    <row r="624" spans="1:9">
      <c r="A624" s="11" t="s">
        <v>20</v>
      </c>
      <c r="B624" s="55">
        <v>0</v>
      </c>
      <c r="C624" s="55">
        <v>0</v>
      </c>
      <c r="D624" s="55">
        <v>0</v>
      </c>
      <c r="E624" s="55">
        <v>0</v>
      </c>
      <c r="F624" s="400"/>
      <c r="G624" s="55">
        <v>0</v>
      </c>
      <c r="H624" s="56">
        <v>0</v>
      </c>
      <c r="I624" s="57">
        <f t="shared" si="83"/>
        <v>0</v>
      </c>
    </row>
    <row r="625" spans="1:9" ht="15" thickBot="1">
      <c r="A625" s="13" t="s">
        <v>11</v>
      </c>
      <c r="B625" s="66">
        <v>0</v>
      </c>
      <c r="C625" s="66">
        <v>0</v>
      </c>
      <c r="D625" s="66">
        <v>0</v>
      </c>
      <c r="E625" s="66">
        <v>0</v>
      </c>
      <c r="F625" s="401"/>
      <c r="G625" s="66">
        <v>0</v>
      </c>
      <c r="H625" s="67">
        <v>0</v>
      </c>
      <c r="I625" s="68">
        <f t="shared" si="83"/>
        <v>0</v>
      </c>
    </row>
    <row r="626" spans="1:9" ht="15">
      <c r="A626" s="14" t="s">
        <v>26</v>
      </c>
      <c r="B626" s="71">
        <f>SUM(B605:B621)</f>
        <v>7356.07370338491</v>
      </c>
      <c r="C626" s="71">
        <f t="shared" ref="C626:H626" si="84">SUM(C605:C621)</f>
        <v>0</v>
      </c>
      <c r="D626" s="71">
        <f t="shared" si="84"/>
        <v>1348.7200664831378</v>
      </c>
      <c r="E626" s="71">
        <f t="shared" si="84"/>
        <v>1576.0332030135944</v>
      </c>
      <c r="F626" s="71">
        <f>SUM(F605:F621)</f>
        <v>0</v>
      </c>
      <c r="G626" s="71">
        <f t="shared" si="84"/>
        <v>412.77060078927474</v>
      </c>
      <c r="H626" s="72">
        <f t="shared" si="84"/>
        <v>0</v>
      </c>
      <c r="I626" s="44">
        <f>SUM(I605:I621)</f>
        <v>10693.597573670919</v>
      </c>
    </row>
    <row r="627" spans="1:9" s="2" customFormat="1" ht="15" thickBot="1">
      <c r="A627" s="17" t="s">
        <v>100</v>
      </c>
      <c r="B627" s="100">
        <f>B626/$I$626</f>
        <v>0.68789513096103005</v>
      </c>
      <c r="C627" s="100">
        <f t="shared" ref="C627:I627" si="85">C626/$I$626</f>
        <v>0</v>
      </c>
      <c r="D627" s="100">
        <f t="shared" si="85"/>
        <v>0.12612407164113495</v>
      </c>
      <c r="E627" s="100">
        <f t="shared" si="85"/>
        <v>0.14738100925866154</v>
      </c>
      <c r="F627" s="100">
        <f t="shared" si="85"/>
        <v>0</v>
      </c>
      <c r="G627" s="100">
        <f t="shared" si="85"/>
        <v>3.8599788139173266E-2</v>
      </c>
      <c r="H627" s="101">
        <f t="shared" si="85"/>
        <v>0</v>
      </c>
      <c r="I627" s="102">
        <f t="shared" si="85"/>
        <v>1</v>
      </c>
    </row>
    <row r="628" spans="1:9" ht="15" thickBot="1">
      <c r="A628" s="16"/>
      <c r="B628" s="16"/>
      <c r="C628" s="16"/>
      <c r="D628" s="16"/>
      <c r="E628" s="16"/>
      <c r="F628" s="16"/>
      <c r="G628" s="16"/>
      <c r="H628" s="16"/>
      <c r="I628" s="16"/>
    </row>
    <row r="629" spans="1:9" ht="28.5">
      <c r="A629" s="439" t="s">
        <v>48</v>
      </c>
      <c r="B629" s="37" t="s">
        <v>0</v>
      </c>
      <c r="C629" s="37" t="s">
        <v>1</v>
      </c>
      <c r="D629" s="37" t="s">
        <v>2</v>
      </c>
      <c r="E629" s="37" t="s">
        <v>3</v>
      </c>
      <c r="F629" s="37" t="s">
        <v>27</v>
      </c>
      <c r="G629" s="37" t="s">
        <v>4</v>
      </c>
      <c r="H629" s="37" t="s">
        <v>5</v>
      </c>
      <c r="I629" s="38" t="s">
        <v>6</v>
      </c>
    </row>
    <row r="630" spans="1:9" ht="14.25" customHeight="1">
      <c r="A630" s="440" t="s">
        <v>48</v>
      </c>
      <c r="B630" s="372" t="s">
        <v>107</v>
      </c>
      <c r="C630" s="373"/>
      <c r="D630" s="373"/>
      <c r="E630" s="373"/>
      <c r="F630" s="373"/>
      <c r="G630" s="373"/>
      <c r="H630" s="373"/>
      <c r="I630" s="374"/>
    </row>
    <row r="631" spans="1:9" ht="15">
      <c r="A631" s="7" t="s">
        <v>7</v>
      </c>
      <c r="B631" s="42">
        <v>0.23607932199871223</v>
      </c>
      <c r="C631" s="42">
        <v>0</v>
      </c>
      <c r="D631" s="42">
        <v>0</v>
      </c>
      <c r="E631" s="42">
        <v>0</v>
      </c>
      <c r="F631" s="42">
        <v>0</v>
      </c>
      <c r="G631" s="42">
        <v>0</v>
      </c>
      <c r="H631" s="43">
        <v>0</v>
      </c>
      <c r="I631" s="44">
        <f>SUM(B631:H631)</f>
        <v>0.23607932199871223</v>
      </c>
    </row>
    <row r="632" spans="1:9" ht="15">
      <c r="A632" s="8" t="s">
        <v>8</v>
      </c>
      <c r="B632" s="48">
        <v>1.0001312450643907</v>
      </c>
      <c r="C632" s="48">
        <v>0</v>
      </c>
      <c r="D632" s="48">
        <v>0</v>
      </c>
      <c r="E632" s="48">
        <v>0</v>
      </c>
      <c r="F632" s="48">
        <v>0</v>
      </c>
      <c r="G632" s="48">
        <v>0</v>
      </c>
      <c r="H632" s="49">
        <v>0</v>
      </c>
      <c r="I632" s="50">
        <f t="shared" ref="I632:I651" si="86">SUM(B632:H632)</f>
        <v>1.0001312450643907</v>
      </c>
    </row>
    <row r="633" spans="1:9" ht="15">
      <c r="A633" s="9" t="s">
        <v>10</v>
      </c>
      <c r="B633" s="45">
        <v>5.4564935172978328E-2</v>
      </c>
      <c r="C633" s="45">
        <v>0</v>
      </c>
      <c r="D633" s="45">
        <v>1.7479579272259823E-4</v>
      </c>
      <c r="E633" s="45">
        <v>0</v>
      </c>
      <c r="F633" s="45">
        <v>0</v>
      </c>
      <c r="G633" s="45">
        <v>0</v>
      </c>
      <c r="H633" s="54">
        <v>0</v>
      </c>
      <c r="I633" s="44">
        <f t="shared" si="86"/>
        <v>5.4739730965700929E-2</v>
      </c>
    </row>
    <row r="634" spans="1:9" ht="15">
      <c r="A634" s="8" t="s">
        <v>53</v>
      </c>
      <c r="B634" s="48">
        <v>0</v>
      </c>
      <c r="C634" s="48">
        <v>0</v>
      </c>
      <c r="D634" s="48">
        <v>0</v>
      </c>
      <c r="E634" s="48">
        <v>0</v>
      </c>
      <c r="F634" s="48">
        <v>0</v>
      </c>
      <c r="G634" s="48">
        <v>0</v>
      </c>
      <c r="H634" s="49">
        <v>0</v>
      </c>
      <c r="I634" s="50">
        <f t="shared" si="86"/>
        <v>0</v>
      </c>
    </row>
    <row r="635" spans="1:9" ht="15">
      <c r="A635" s="9" t="s">
        <v>16</v>
      </c>
      <c r="B635" s="45">
        <v>135.7855958843621</v>
      </c>
      <c r="C635" s="45">
        <v>0.58687385615115895</v>
      </c>
      <c r="D635" s="45">
        <v>10.941566630096307</v>
      </c>
      <c r="E635" s="45">
        <v>0</v>
      </c>
      <c r="F635" s="45">
        <v>0</v>
      </c>
      <c r="G635" s="45">
        <v>0</v>
      </c>
      <c r="H635" s="54">
        <v>0</v>
      </c>
      <c r="I635" s="44">
        <f t="shared" si="86"/>
        <v>147.31403637060956</v>
      </c>
    </row>
    <row r="636" spans="1:9" ht="15">
      <c r="A636" s="8" t="s">
        <v>65</v>
      </c>
      <c r="B636" s="48">
        <v>3.2282380218028233</v>
      </c>
      <c r="C636" s="48">
        <v>7.2854250629504888E-2</v>
      </c>
      <c r="D636" s="48">
        <v>0</v>
      </c>
      <c r="E636" s="48">
        <v>0</v>
      </c>
      <c r="F636" s="48">
        <v>0</v>
      </c>
      <c r="G636" s="48">
        <v>0</v>
      </c>
      <c r="H636" s="49">
        <v>0</v>
      </c>
      <c r="I636" s="50">
        <f t="shared" si="86"/>
        <v>3.3010922724323279</v>
      </c>
    </row>
    <row r="637" spans="1:9" ht="15">
      <c r="A637" s="9" t="s">
        <v>55</v>
      </c>
      <c r="B637" s="45">
        <v>0</v>
      </c>
      <c r="C637" s="45">
        <v>9.7913717642651762E-2</v>
      </c>
      <c r="D637" s="45">
        <v>0</v>
      </c>
      <c r="E637" s="45">
        <v>4.752306979588421</v>
      </c>
      <c r="F637" s="45">
        <v>187.68181237382535</v>
      </c>
      <c r="G637" s="45">
        <v>0</v>
      </c>
      <c r="H637" s="54">
        <v>0</v>
      </c>
      <c r="I637" s="44">
        <f t="shared" si="86"/>
        <v>192.53203307105642</v>
      </c>
    </row>
    <row r="638" spans="1:9" ht="15">
      <c r="A638" s="8" t="s">
        <v>12</v>
      </c>
      <c r="B638" s="48">
        <v>0</v>
      </c>
      <c r="C638" s="48">
        <v>0</v>
      </c>
      <c r="D638" s="48">
        <v>0</v>
      </c>
      <c r="E638" s="48">
        <v>7.742268110746731</v>
      </c>
      <c r="F638" s="48">
        <v>0</v>
      </c>
      <c r="G638" s="48">
        <v>0</v>
      </c>
      <c r="H638" s="49">
        <v>0</v>
      </c>
      <c r="I638" s="50">
        <f t="shared" si="86"/>
        <v>7.742268110746731</v>
      </c>
    </row>
    <row r="639" spans="1:9" ht="15">
      <c r="A639" s="9" t="s">
        <v>56</v>
      </c>
      <c r="B639" s="45">
        <v>0</v>
      </c>
      <c r="C639" s="45">
        <v>0</v>
      </c>
      <c r="D639" s="45">
        <v>0</v>
      </c>
      <c r="E639" s="45">
        <v>0</v>
      </c>
      <c r="F639" s="45">
        <v>0</v>
      </c>
      <c r="G639" s="45">
        <v>0</v>
      </c>
      <c r="H639" s="54">
        <v>0</v>
      </c>
      <c r="I639" s="44">
        <f t="shared" si="86"/>
        <v>0</v>
      </c>
    </row>
    <row r="640" spans="1:9" ht="15">
      <c r="A640" s="8" t="s">
        <v>17</v>
      </c>
      <c r="B640" s="48">
        <v>2.0740231369689703</v>
      </c>
      <c r="C640" s="48">
        <v>0</v>
      </c>
      <c r="D640" s="48">
        <v>1.0040826766482238E-2</v>
      </c>
      <c r="E640" s="48">
        <v>6.1095551468650318E-2</v>
      </c>
      <c r="F640" s="48">
        <v>0</v>
      </c>
      <c r="G640" s="48">
        <v>0</v>
      </c>
      <c r="H640" s="49">
        <v>0</v>
      </c>
      <c r="I640" s="50">
        <f t="shared" si="86"/>
        <v>2.145159515204103</v>
      </c>
    </row>
    <row r="641" spans="1:9" ht="15">
      <c r="A641" s="9" t="s">
        <v>141</v>
      </c>
      <c r="B641" s="45">
        <v>10.442971793867629</v>
      </c>
      <c r="C641" s="45">
        <v>0</v>
      </c>
      <c r="D641" s="45">
        <v>2.6990522366330771</v>
      </c>
      <c r="E641" s="45">
        <v>0</v>
      </c>
      <c r="F641" s="45">
        <v>0</v>
      </c>
      <c r="G641" s="45">
        <v>0</v>
      </c>
      <c r="H641" s="54">
        <v>0</v>
      </c>
      <c r="I641" s="44">
        <f>SUM(B641:H641)</f>
        <v>13.142024030500707</v>
      </c>
    </row>
    <row r="642" spans="1:9" ht="15">
      <c r="A642" s="8" t="s">
        <v>25</v>
      </c>
      <c r="B642" s="48">
        <v>31.059703330034974</v>
      </c>
      <c r="C642" s="48">
        <v>4.0356601436928138E-2</v>
      </c>
      <c r="D642" s="48">
        <v>0.64244825939007899</v>
      </c>
      <c r="E642" s="48">
        <v>51.611501320681384</v>
      </c>
      <c r="F642" s="48">
        <v>0</v>
      </c>
      <c r="G642" s="48">
        <v>17.404443555511481</v>
      </c>
      <c r="H642" s="49">
        <v>0.24418418951339185</v>
      </c>
      <c r="I642" s="50">
        <f t="shared" si="86"/>
        <v>101.00263725656824</v>
      </c>
    </row>
    <row r="643" spans="1:9" ht="15">
      <c r="A643" s="9" t="s">
        <v>24</v>
      </c>
      <c r="B643" s="45">
        <v>4.7724669592758886</v>
      </c>
      <c r="C643" s="45">
        <v>0</v>
      </c>
      <c r="D643" s="45">
        <v>0</v>
      </c>
      <c r="E643" s="45">
        <v>0</v>
      </c>
      <c r="F643" s="45">
        <v>0</v>
      </c>
      <c r="G643" s="45">
        <v>0</v>
      </c>
      <c r="H643" s="54">
        <v>0</v>
      </c>
      <c r="I643" s="44">
        <f t="shared" si="86"/>
        <v>4.7724669592758886</v>
      </c>
    </row>
    <row r="644" spans="1:9" ht="15">
      <c r="A644" s="8" t="s">
        <v>57</v>
      </c>
      <c r="B644" s="48">
        <v>78.764072182773305</v>
      </c>
      <c r="C644" s="48">
        <v>3.567745146877991</v>
      </c>
      <c r="D644" s="48">
        <v>44.84886106453434</v>
      </c>
      <c r="E644" s="48">
        <v>0</v>
      </c>
      <c r="F644" s="48">
        <v>0</v>
      </c>
      <c r="G644" s="48">
        <v>0</v>
      </c>
      <c r="H644" s="49">
        <v>0</v>
      </c>
      <c r="I644" s="50">
        <f t="shared" si="86"/>
        <v>127.18067839418563</v>
      </c>
    </row>
    <row r="645" spans="1:9" ht="15">
      <c r="A645" s="9" t="s">
        <v>22</v>
      </c>
      <c r="B645" s="45">
        <v>36.210338534886851</v>
      </c>
      <c r="C645" s="45">
        <v>0</v>
      </c>
      <c r="D645" s="45">
        <v>10.30446300932257</v>
      </c>
      <c r="E645" s="45">
        <v>0</v>
      </c>
      <c r="F645" s="45">
        <v>7.8806495418792659</v>
      </c>
      <c r="G645" s="45">
        <v>0</v>
      </c>
      <c r="H645" s="54">
        <v>0</v>
      </c>
      <c r="I645" s="44">
        <f t="shared" si="86"/>
        <v>54.395451086088684</v>
      </c>
    </row>
    <row r="646" spans="1:9" ht="15">
      <c r="A646" s="8" t="s">
        <v>21</v>
      </c>
      <c r="B646" s="48">
        <v>0</v>
      </c>
      <c r="C646" s="48">
        <v>0</v>
      </c>
      <c r="D646" s="48">
        <v>0</v>
      </c>
      <c r="E646" s="48">
        <v>0</v>
      </c>
      <c r="F646" s="48">
        <v>0</v>
      </c>
      <c r="G646" s="48">
        <v>0</v>
      </c>
      <c r="H646" s="49">
        <v>0</v>
      </c>
      <c r="I646" s="50">
        <f t="shared" si="86"/>
        <v>0</v>
      </c>
    </row>
    <row r="647" spans="1:9" ht="15">
      <c r="A647" s="10" t="s">
        <v>61</v>
      </c>
      <c r="B647" s="45">
        <v>3.6256350586107269</v>
      </c>
      <c r="C647" s="45">
        <v>0</v>
      </c>
      <c r="D647" s="45">
        <v>0</v>
      </c>
      <c r="E647" s="45">
        <v>0</v>
      </c>
      <c r="F647" s="45">
        <v>0</v>
      </c>
      <c r="G647" s="45">
        <v>0</v>
      </c>
      <c r="H647" s="54">
        <v>0</v>
      </c>
      <c r="I647" s="44">
        <f t="shared" si="86"/>
        <v>3.6256350586107269</v>
      </c>
    </row>
    <row r="648" spans="1:9">
      <c r="A648" s="11" t="s">
        <v>23</v>
      </c>
      <c r="B648" s="55">
        <v>3.6256350586107269</v>
      </c>
      <c r="C648" s="55">
        <v>0</v>
      </c>
      <c r="D648" s="55">
        <v>0</v>
      </c>
      <c r="E648" s="55">
        <v>0</v>
      </c>
      <c r="F648" s="55">
        <v>0</v>
      </c>
      <c r="G648" s="55">
        <v>0</v>
      </c>
      <c r="H648" s="56">
        <v>0</v>
      </c>
      <c r="I648" s="57">
        <f t="shared" si="86"/>
        <v>3.6256350586107269</v>
      </c>
    </row>
    <row r="649" spans="1:9">
      <c r="A649" s="12" t="s">
        <v>19</v>
      </c>
      <c r="B649" s="61">
        <v>0</v>
      </c>
      <c r="C649" s="61">
        <v>0</v>
      </c>
      <c r="D649" s="61">
        <v>0</v>
      </c>
      <c r="E649" s="61">
        <v>0</v>
      </c>
      <c r="F649" s="61">
        <v>0</v>
      </c>
      <c r="G649" s="61">
        <v>0</v>
      </c>
      <c r="H649" s="62">
        <v>0</v>
      </c>
      <c r="I649" s="63">
        <f t="shared" si="86"/>
        <v>0</v>
      </c>
    </row>
    <row r="650" spans="1:9">
      <c r="A650" s="11" t="s">
        <v>20</v>
      </c>
      <c r="B650" s="55">
        <v>0</v>
      </c>
      <c r="C650" s="55">
        <v>0</v>
      </c>
      <c r="D650" s="55">
        <v>0</v>
      </c>
      <c r="E650" s="55">
        <v>0</v>
      </c>
      <c r="F650" s="55">
        <v>0</v>
      </c>
      <c r="G650" s="55">
        <v>0</v>
      </c>
      <c r="H650" s="56">
        <v>0</v>
      </c>
      <c r="I650" s="57">
        <f t="shared" si="86"/>
        <v>0</v>
      </c>
    </row>
    <row r="651" spans="1:9" ht="15" thickBot="1">
      <c r="A651" s="13" t="s">
        <v>11</v>
      </c>
      <c r="B651" s="66">
        <v>0</v>
      </c>
      <c r="C651" s="66">
        <v>0</v>
      </c>
      <c r="D651" s="66">
        <v>0</v>
      </c>
      <c r="E651" s="66">
        <v>0</v>
      </c>
      <c r="F651" s="66">
        <v>0</v>
      </c>
      <c r="G651" s="66">
        <v>0</v>
      </c>
      <c r="H651" s="67">
        <v>0</v>
      </c>
      <c r="I651" s="68">
        <f t="shared" si="86"/>
        <v>0</v>
      </c>
    </row>
    <row r="652" spans="1:9" ht="15">
      <c r="A652" s="14" t="s">
        <v>26</v>
      </c>
      <c r="B652" s="71">
        <f>SUM(B631:B647)</f>
        <v>307.25382040481929</v>
      </c>
      <c r="C652" s="71">
        <f t="shared" ref="C652:H652" si="87">SUM(C631:C647)</f>
        <v>4.3657435727382348</v>
      </c>
      <c r="D652" s="71">
        <f t="shared" si="87"/>
        <v>69.446606822535585</v>
      </c>
      <c r="E652" s="71">
        <f t="shared" si="87"/>
        <v>64.167171962485185</v>
      </c>
      <c r="F652" s="71">
        <f t="shared" si="87"/>
        <v>195.56246191570463</v>
      </c>
      <c r="G652" s="71">
        <f t="shared" si="87"/>
        <v>17.404443555511481</v>
      </c>
      <c r="H652" s="72">
        <f t="shared" si="87"/>
        <v>0.24418418951339185</v>
      </c>
      <c r="I652" s="44">
        <f>SUM(I631:I647)</f>
        <v>658.44443242330794</v>
      </c>
    </row>
    <row r="653" spans="1:9" s="2" customFormat="1" ht="15" thickBot="1">
      <c r="A653" s="17" t="s">
        <v>100</v>
      </c>
      <c r="B653" s="100">
        <f>B652/$I$652</f>
        <v>0.46663591531029697</v>
      </c>
      <c r="C653" s="100">
        <f t="shared" ref="C653:I653" si="88">C652/$I$652</f>
        <v>6.630390292269246E-3</v>
      </c>
      <c r="D653" s="100">
        <f t="shared" si="88"/>
        <v>0.1054707176533448</v>
      </c>
      <c r="E653" s="100">
        <f t="shared" si="88"/>
        <v>9.7452676038777247E-2</v>
      </c>
      <c r="F653" s="100">
        <f t="shared" si="88"/>
        <v>0.29700678187218582</v>
      </c>
      <c r="G653" s="100">
        <f t="shared" si="88"/>
        <v>2.6432668724157914E-2</v>
      </c>
      <c r="H653" s="101">
        <f t="shared" si="88"/>
        <v>3.7085010896774969E-4</v>
      </c>
      <c r="I653" s="102">
        <f t="shared" si="88"/>
        <v>1</v>
      </c>
    </row>
    <row r="654" spans="1:9">
      <c r="A654" s="16"/>
      <c r="B654" s="16"/>
      <c r="C654" s="16"/>
      <c r="D654" s="16"/>
      <c r="E654" s="16"/>
      <c r="F654" s="16"/>
      <c r="G654" s="16"/>
      <c r="H654" s="16"/>
      <c r="I654" s="16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B84:I84"/>
    <mergeCell ref="B6:I6"/>
    <mergeCell ref="B32:I32"/>
    <mergeCell ref="B58:I58"/>
    <mergeCell ref="A1:I3"/>
    <mergeCell ref="A5:A6"/>
    <mergeCell ref="A31:A32"/>
    <mergeCell ref="A57:A58"/>
    <mergeCell ref="A83:A84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00"/>
  </sheetPr>
  <dimension ref="A1:U654"/>
  <sheetViews>
    <sheetView zoomScale="60" zoomScaleNormal="60" workbookViewId="0">
      <selection activeCell="A2" sqref="A2"/>
    </sheetView>
  </sheetViews>
  <sheetFormatPr baseColWidth="10" defaultRowHeight="14.25"/>
  <cols>
    <col min="1" max="1" width="42.625" customWidth="1"/>
    <col min="2" max="9" width="16.625" style="5" customWidth="1"/>
    <col min="10" max="10" width="14.125" bestFit="1" customWidth="1"/>
  </cols>
  <sheetData>
    <row r="1" spans="1:21" ht="15" customHeight="1" thickTop="1">
      <c r="A1" s="402" t="s">
        <v>105</v>
      </c>
      <c r="B1" s="403"/>
      <c r="C1" s="403"/>
      <c r="D1" s="403"/>
      <c r="E1" s="403"/>
      <c r="F1" s="403"/>
      <c r="G1" s="403"/>
      <c r="H1" s="403"/>
      <c r="I1" s="404"/>
      <c r="U1" t="s">
        <v>93</v>
      </c>
    </row>
    <row r="2" spans="1:21" ht="14.25" customHeight="1">
      <c r="A2" s="405"/>
      <c r="B2" s="406"/>
      <c r="C2" s="406"/>
      <c r="D2" s="406"/>
      <c r="E2" s="406"/>
      <c r="F2" s="406"/>
      <c r="G2" s="406"/>
      <c r="H2" s="406"/>
      <c r="I2" s="407"/>
    </row>
    <row r="3" spans="1:21" ht="36" customHeight="1" thickBot="1">
      <c r="A3" s="408"/>
      <c r="B3" s="409"/>
      <c r="C3" s="409"/>
      <c r="D3" s="409"/>
      <c r="E3" s="409"/>
      <c r="F3" s="409"/>
      <c r="G3" s="409"/>
      <c r="H3" s="409"/>
      <c r="I3" s="410"/>
    </row>
    <row r="4" spans="1:21" ht="15" customHeight="1" thickTop="1" thickBot="1">
      <c r="A4" s="3"/>
      <c r="B4" s="3"/>
      <c r="C4" s="3"/>
      <c r="D4" s="3"/>
      <c r="E4" s="3"/>
      <c r="F4" s="3"/>
      <c r="G4" s="3"/>
      <c r="H4" s="3"/>
      <c r="I4" s="3"/>
    </row>
    <row r="5" spans="1:21" ht="28.5">
      <c r="A5" s="429" t="s">
        <v>101</v>
      </c>
      <c r="B5" s="37" t="s">
        <v>0</v>
      </c>
      <c r="C5" s="37" t="s">
        <v>1</v>
      </c>
      <c r="D5" s="37" t="s">
        <v>2</v>
      </c>
      <c r="E5" s="37" t="s">
        <v>3</v>
      </c>
      <c r="F5" s="37" t="s">
        <v>27</v>
      </c>
      <c r="G5" s="37" t="s">
        <v>4</v>
      </c>
      <c r="H5" s="37" t="s">
        <v>5</v>
      </c>
      <c r="I5" s="38" t="s">
        <v>6</v>
      </c>
      <c r="L5" s="124"/>
    </row>
    <row r="6" spans="1:21" ht="13.5" customHeight="1">
      <c r="A6" s="430" t="s">
        <v>99</v>
      </c>
      <c r="B6" s="372" t="s">
        <v>107</v>
      </c>
      <c r="C6" s="373"/>
      <c r="D6" s="373"/>
      <c r="E6" s="373"/>
      <c r="F6" s="373"/>
      <c r="G6" s="373"/>
      <c r="H6" s="373"/>
      <c r="I6" s="374"/>
    </row>
    <row r="7" spans="1:21" ht="13.5" customHeight="1">
      <c r="A7" s="7" t="s">
        <v>7</v>
      </c>
      <c r="B7" s="42">
        <f>B33+B85</f>
        <v>53.51830382147805</v>
      </c>
      <c r="C7" s="42">
        <f t="shared" ref="C7:E7" si="0">C33+C85</f>
        <v>0</v>
      </c>
      <c r="D7" s="42">
        <f t="shared" si="0"/>
        <v>5.3227051375445278</v>
      </c>
      <c r="E7" s="42">
        <f t="shared" si="0"/>
        <v>0</v>
      </c>
      <c r="F7" s="42">
        <f>F59+F85</f>
        <v>2.4243183162290717E-2</v>
      </c>
      <c r="G7" s="42">
        <f t="shared" ref="G7:H22" si="1">G33+G85</f>
        <v>0</v>
      </c>
      <c r="H7" s="43">
        <f t="shared" si="1"/>
        <v>0</v>
      </c>
      <c r="I7" s="44">
        <f>SUM(B7:H7)</f>
        <v>58.865252142184865</v>
      </c>
      <c r="J7" s="275">
        <v>0</v>
      </c>
    </row>
    <row r="8" spans="1:21" ht="13.5" customHeight="1">
      <c r="A8" s="8" t="s">
        <v>8</v>
      </c>
      <c r="B8" s="48">
        <f t="shared" ref="B8:E23" si="2">B34+B86</f>
        <v>40.583628309706569</v>
      </c>
      <c r="C8" s="48">
        <f t="shared" si="2"/>
        <v>0</v>
      </c>
      <c r="D8" s="48">
        <f t="shared" si="2"/>
        <v>4.6180779887712102</v>
      </c>
      <c r="E8" s="48">
        <f t="shared" si="2"/>
        <v>0</v>
      </c>
      <c r="F8" s="48">
        <f t="shared" ref="F8:F27" si="3">F60+F86</f>
        <v>0</v>
      </c>
      <c r="G8" s="48">
        <f t="shared" si="1"/>
        <v>0</v>
      </c>
      <c r="H8" s="49">
        <f t="shared" si="1"/>
        <v>0</v>
      </c>
      <c r="I8" s="50">
        <f t="shared" ref="I8:I27" si="4">SUM(B8:H8)</f>
        <v>45.201706298477781</v>
      </c>
      <c r="J8" s="275">
        <v>0</v>
      </c>
    </row>
    <row r="9" spans="1:21" ht="13.5" customHeight="1">
      <c r="A9" s="9" t="s">
        <v>10</v>
      </c>
      <c r="B9" s="45">
        <f t="shared" si="2"/>
        <v>20.372468373981011</v>
      </c>
      <c r="C9" s="45">
        <f t="shared" si="2"/>
        <v>0</v>
      </c>
      <c r="D9" s="45">
        <f t="shared" si="2"/>
        <v>0.76028107757401853</v>
      </c>
      <c r="E9" s="45">
        <f t="shared" si="2"/>
        <v>0</v>
      </c>
      <c r="F9" s="45">
        <f t="shared" si="3"/>
        <v>0</v>
      </c>
      <c r="G9" s="45">
        <f t="shared" si="1"/>
        <v>0</v>
      </c>
      <c r="H9" s="54">
        <f t="shared" si="1"/>
        <v>0</v>
      </c>
      <c r="I9" s="44">
        <f t="shared" si="4"/>
        <v>21.132749451555028</v>
      </c>
      <c r="J9" s="275">
        <v>0</v>
      </c>
    </row>
    <row r="10" spans="1:21" ht="13.5" customHeight="1">
      <c r="A10" s="8" t="s">
        <v>53</v>
      </c>
      <c r="B10" s="48">
        <f t="shared" si="2"/>
        <v>0</v>
      </c>
      <c r="C10" s="48">
        <f t="shared" si="2"/>
        <v>0</v>
      </c>
      <c r="D10" s="48">
        <f t="shared" si="2"/>
        <v>0</v>
      </c>
      <c r="E10" s="48">
        <f t="shared" si="2"/>
        <v>0</v>
      </c>
      <c r="F10" s="48">
        <f t="shared" si="3"/>
        <v>0</v>
      </c>
      <c r="G10" s="48">
        <f t="shared" si="1"/>
        <v>0</v>
      </c>
      <c r="H10" s="49">
        <f t="shared" si="1"/>
        <v>0</v>
      </c>
      <c r="I10" s="50">
        <f t="shared" si="4"/>
        <v>0</v>
      </c>
      <c r="J10" s="275">
        <v>0</v>
      </c>
    </row>
    <row r="11" spans="1:21" ht="13.5" customHeight="1">
      <c r="A11" s="9" t="s">
        <v>16</v>
      </c>
      <c r="B11" s="45">
        <f t="shared" si="2"/>
        <v>1113.5434831636276</v>
      </c>
      <c r="C11" s="45">
        <f t="shared" si="2"/>
        <v>128.95642236512478</v>
      </c>
      <c r="D11" s="45">
        <f t="shared" si="2"/>
        <v>109.17138704592291</v>
      </c>
      <c r="E11" s="45">
        <f t="shared" si="2"/>
        <v>19.48775275519699</v>
      </c>
      <c r="F11" s="45">
        <f t="shared" si="3"/>
        <v>0</v>
      </c>
      <c r="G11" s="45">
        <f t="shared" si="1"/>
        <v>0</v>
      </c>
      <c r="H11" s="54">
        <f t="shared" si="1"/>
        <v>0</v>
      </c>
      <c r="I11" s="44">
        <f t="shared" si="4"/>
        <v>1371.1590453298722</v>
      </c>
      <c r="J11" s="275">
        <v>0</v>
      </c>
    </row>
    <row r="12" spans="1:21" ht="13.5" customHeight="1">
      <c r="A12" s="8" t="s">
        <v>65</v>
      </c>
      <c r="B12" s="48">
        <f t="shared" si="2"/>
        <v>4310.3771993826467</v>
      </c>
      <c r="C12" s="48">
        <f t="shared" si="2"/>
        <v>35.369674809784321</v>
      </c>
      <c r="D12" s="48">
        <f t="shared" si="2"/>
        <v>319.4411977986228</v>
      </c>
      <c r="E12" s="48">
        <f t="shared" si="2"/>
        <v>0.51156887459093414</v>
      </c>
      <c r="F12" s="48">
        <f t="shared" si="3"/>
        <v>0</v>
      </c>
      <c r="G12" s="48">
        <f t="shared" si="1"/>
        <v>0</v>
      </c>
      <c r="H12" s="49">
        <f t="shared" si="1"/>
        <v>0</v>
      </c>
      <c r="I12" s="50">
        <f t="shared" si="4"/>
        <v>4665.6996408656451</v>
      </c>
      <c r="J12" s="275">
        <v>0</v>
      </c>
    </row>
    <row r="13" spans="1:21" ht="13.5" customHeight="1">
      <c r="A13" s="9" t="s">
        <v>55</v>
      </c>
      <c r="B13" s="45">
        <f t="shared" si="2"/>
        <v>3.8974274570802653E-3</v>
      </c>
      <c r="C13" s="45">
        <f t="shared" si="2"/>
        <v>0.36462449194570307</v>
      </c>
      <c r="D13" s="45">
        <f t="shared" si="2"/>
        <v>9.6083996349384665E-2</v>
      </c>
      <c r="E13" s="45">
        <f t="shared" si="2"/>
        <v>343.42254667953245</v>
      </c>
      <c r="F13" s="45">
        <f t="shared" si="3"/>
        <v>8087.9677028070964</v>
      </c>
      <c r="G13" s="45">
        <f t="shared" si="1"/>
        <v>0</v>
      </c>
      <c r="H13" s="54">
        <f t="shared" si="1"/>
        <v>0</v>
      </c>
      <c r="I13" s="44">
        <f t="shared" si="4"/>
        <v>8431.8548554023819</v>
      </c>
      <c r="J13" s="275">
        <v>0</v>
      </c>
    </row>
    <row r="14" spans="1:21" ht="13.5" customHeight="1">
      <c r="A14" s="8" t="s">
        <v>12</v>
      </c>
      <c r="B14" s="48">
        <f t="shared" si="2"/>
        <v>7.0663469225200368E-8</v>
      </c>
      <c r="C14" s="48">
        <f t="shared" si="2"/>
        <v>6.5332851633414198E-8</v>
      </c>
      <c r="D14" s="48">
        <f t="shared" si="2"/>
        <v>1.6265208858829323E-2</v>
      </c>
      <c r="E14" s="48">
        <f t="shared" si="2"/>
        <v>12.569246179503999</v>
      </c>
      <c r="F14" s="48">
        <f t="shared" si="3"/>
        <v>4121.3398507473485</v>
      </c>
      <c r="G14" s="48">
        <f t="shared" si="1"/>
        <v>0</v>
      </c>
      <c r="H14" s="49">
        <f t="shared" si="1"/>
        <v>0</v>
      </c>
      <c r="I14" s="50">
        <f t="shared" si="4"/>
        <v>4133.9253622717079</v>
      </c>
      <c r="J14" s="275">
        <v>0</v>
      </c>
    </row>
    <row r="15" spans="1:21" ht="13.5" customHeight="1">
      <c r="A15" s="9" t="s">
        <v>56</v>
      </c>
      <c r="B15" s="45">
        <f t="shared" si="2"/>
        <v>1.7156429466121516E-3</v>
      </c>
      <c r="C15" s="45">
        <f t="shared" si="2"/>
        <v>1.7156429466121516E-3</v>
      </c>
      <c r="D15" s="45">
        <f t="shared" si="2"/>
        <v>8.5782147330607569E-3</v>
      </c>
      <c r="E15" s="45">
        <f t="shared" si="2"/>
        <v>8.5157395060110268</v>
      </c>
      <c r="F15" s="45">
        <f t="shared" si="3"/>
        <v>46.389721215247064</v>
      </c>
      <c r="G15" s="45">
        <f t="shared" si="1"/>
        <v>0</v>
      </c>
      <c r="H15" s="54">
        <f t="shared" si="1"/>
        <v>0</v>
      </c>
      <c r="I15" s="44">
        <f t="shared" si="4"/>
        <v>54.917470221884372</v>
      </c>
      <c r="J15" s="275">
        <v>0</v>
      </c>
    </row>
    <row r="16" spans="1:21" ht="13.5" customHeight="1">
      <c r="A16" s="8" t="s">
        <v>17</v>
      </c>
      <c r="B16" s="48">
        <f t="shared" si="2"/>
        <v>169.87035478973519</v>
      </c>
      <c r="C16" s="48">
        <f t="shared" si="2"/>
        <v>1.0515745101279281</v>
      </c>
      <c r="D16" s="48">
        <f t="shared" si="2"/>
        <v>21.764582546687947</v>
      </c>
      <c r="E16" s="48">
        <f t="shared" si="2"/>
        <v>2.6438341275800856</v>
      </c>
      <c r="F16" s="48">
        <f t="shared" si="3"/>
        <v>6.708307482213371</v>
      </c>
      <c r="G16" s="48">
        <f t="shared" si="1"/>
        <v>0</v>
      </c>
      <c r="H16" s="49">
        <f t="shared" si="1"/>
        <v>0</v>
      </c>
      <c r="I16" s="50">
        <f t="shared" si="4"/>
        <v>202.03865345634452</v>
      </c>
      <c r="J16" s="275">
        <v>0</v>
      </c>
    </row>
    <row r="17" spans="1:10" ht="13.5" customHeight="1">
      <c r="A17" s="9" t="s">
        <v>141</v>
      </c>
      <c r="B17" s="45">
        <f t="shared" si="2"/>
        <v>3728.9158074239504</v>
      </c>
      <c r="C17" s="45">
        <f t="shared" si="2"/>
        <v>2009.1722952632267</v>
      </c>
      <c r="D17" s="45">
        <f t="shared" si="2"/>
        <v>1029.3864274051527</v>
      </c>
      <c r="E17" s="45">
        <f t="shared" si="2"/>
        <v>101.83206470578821</v>
      </c>
      <c r="F17" s="45">
        <f t="shared" si="3"/>
        <v>0</v>
      </c>
      <c r="G17" s="45">
        <f t="shared" si="1"/>
        <v>0</v>
      </c>
      <c r="H17" s="54">
        <f t="shared" si="1"/>
        <v>0</v>
      </c>
      <c r="I17" s="44">
        <f t="shared" si="4"/>
        <v>6869.3065947981186</v>
      </c>
      <c r="J17" s="275">
        <v>0</v>
      </c>
    </row>
    <row r="18" spans="1:10" ht="13.5" customHeight="1">
      <c r="A18" s="8" t="s">
        <v>25</v>
      </c>
      <c r="B18" s="48">
        <f t="shared" si="2"/>
        <v>759.05569717251092</v>
      </c>
      <c r="C18" s="48">
        <f t="shared" si="2"/>
        <v>12.414648840332648</v>
      </c>
      <c r="D18" s="48">
        <f t="shared" si="2"/>
        <v>1244.6179891123086</v>
      </c>
      <c r="E18" s="48">
        <f t="shared" si="2"/>
        <v>3449.1488622078332</v>
      </c>
      <c r="F18" s="48">
        <f t="shared" si="3"/>
        <v>519.02425997779483</v>
      </c>
      <c r="G18" s="48">
        <f t="shared" si="1"/>
        <v>1201.1280578260744</v>
      </c>
      <c r="H18" s="49">
        <f t="shared" si="1"/>
        <v>14.745984282405749</v>
      </c>
      <c r="I18" s="50">
        <f t="shared" si="4"/>
        <v>7200.1354994192598</v>
      </c>
      <c r="J18" s="275">
        <v>0</v>
      </c>
    </row>
    <row r="19" spans="1:10" ht="13.5" customHeight="1">
      <c r="A19" s="9" t="s">
        <v>24</v>
      </c>
      <c r="B19" s="45">
        <f t="shared" si="2"/>
        <v>304.97148505032925</v>
      </c>
      <c r="C19" s="45">
        <f t="shared" si="2"/>
        <v>2.9625831121987272</v>
      </c>
      <c r="D19" s="45">
        <f t="shared" si="2"/>
        <v>45.414566982542112</v>
      </c>
      <c r="E19" s="45">
        <f t="shared" si="2"/>
        <v>0.33922739032849725</v>
      </c>
      <c r="F19" s="45">
        <f t="shared" si="3"/>
        <v>-3.618424671003595E-9</v>
      </c>
      <c r="G19" s="45">
        <f t="shared" si="1"/>
        <v>0</v>
      </c>
      <c r="H19" s="54">
        <f t="shared" si="1"/>
        <v>0</v>
      </c>
      <c r="I19" s="44">
        <f t="shared" si="4"/>
        <v>353.68786253178018</v>
      </c>
      <c r="J19" s="275">
        <v>0</v>
      </c>
    </row>
    <row r="20" spans="1:10" ht="13.5" customHeight="1">
      <c r="A20" s="8" t="s">
        <v>57</v>
      </c>
      <c r="B20" s="48">
        <f t="shared" si="2"/>
        <v>2043.1171030430282</v>
      </c>
      <c r="C20" s="48">
        <f t="shared" si="2"/>
        <v>16.403797549226567</v>
      </c>
      <c r="D20" s="48">
        <f t="shared" si="2"/>
        <v>273.84050924678712</v>
      </c>
      <c r="E20" s="48">
        <f t="shared" si="2"/>
        <v>7.0619754686270992E-8</v>
      </c>
      <c r="F20" s="48">
        <f t="shared" si="3"/>
        <v>0</v>
      </c>
      <c r="G20" s="48">
        <f t="shared" si="1"/>
        <v>0</v>
      </c>
      <c r="H20" s="49">
        <f t="shared" si="1"/>
        <v>0</v>
      </c>
      <c r="I20" s="50">
        <f t="shared" si="4"/>
        <v>2333.3614099096612</v>
      </c>
      <c r="J20" s="275">
        <v>0</v>
      </c>
    </row>
    <row r="21" spans="1:10" ht="13.5" customHeight="1">
      <c r="A21" s="9" t="s">
        <v>22</v>
      </c>
      <c r="B21" s="45">
        <f t="shared" si="2"/>
        <v>257.30263829506464</v>
      </c>
      <c r="C21" s="45">
        <f t="shared" si="2"/>
        <v>80.077742681150909</v>
      </c>
      <c r="D21" s="45">
        <f t="shared" si="2"/>
        <v>81.636380979687345</v>
      </c>
      <c r="E21" s="45">
        <f t="shared" si="2"/>
        <v>3.3394752182027463</v>
      </c>
      <c r="F21" s="45">
        <f t="shared" si="3"/>
        <v>25.787072781757505</v>
      </c>
      <c r="G21" s="45">
        <f t="shared" si="1"/>
        <v>0</v>
      </c>
      <c r="H21" s="54">
        <f t="shared" si="1"/>
        <v>0</v>
      </c>
      <c r="I21" s="44">
        <f t="shared" si="4"/>
        <v>448.14330995586312</v>
      </c>
      <c r="J21" s="275">
        <v>0</v>
      </c>
    </row>
    <row r="22" spans="1:10" ht="13.5" customHeight="1">
      <c r="A22" s="8" t="s">
        <v>21</v>
      </c>
      <c r="B22" s="48">
        <f t="shared" si="2"/>
        <v>30.089523336293965</v>
      </c>
      <c r="C22" s="48">
        <f t="shared" si="2"/>
        <v>0.30688995078471298</v>
      </c>
      <c r="D22" s="48">
        <f t="shared" si="2"/>
        <v>0.82692060740253259</v>
      </c>
      <c r="E22" s="48">
        <f t="shared" si="2"/>
        <v>0.30688995078471298</v>
      </c>
      <c r="F22" s="48">
        <f t="shared" si="3"/>
        <v>0</v>
      </c>
      <c r="G22" s="48">
        <f t="shared" si="1"/>
        <v>0</v>
      </c>
      <c r="H22" s="49">
        <f t="shared" si="1"/>
        <v>0</v>
      </c>
      <c r="I22" s="50">
        <f t="shared" si="4"/>
        <v>31.530223845265919</v>
      </c>
      <c r="J22" s="275">
        <v>0</v>
      </c>
    </row>
    <row r="23" spans="1:10" ht="13.5" customHeight="1">
      <c r="A23" s="10" t="s">
        <v>61</v>
      </c>
      <c r="B23" s="45">
        <f t="shared" si="2"/>
        <v>214.8095784104359</v>
      </c>
      <c r="C23" s="45">
        <f t="shared" si="2"/>
        <v>0</v>
      </c>
      <c r="D23" s="45">
        <f t="shared" si="2"/>
        <v>200.19604286362423</v>
      </c>
      <c r="E23" s="45">
        <f t="shared" si="2"/>
        <v>0</v>
      </c>
      <c r="F23" s="45">
        <f t="shared" si="3"/>
        <v>0</v>
      </c>
      <c r="G23" s="45">
        <f t="shared" ref="G23:H27" si="5">G49+G101</f>
        <v>0</v>
      </c>
      <c r="H23" s="54">
        <f t="shared" si="5"/>
        <v>0</v>
      </c>
      <c r="I23" s="44">
        <f t="shared" si="4"/>
        <v>415.0056212740601</v>
      </c>
      <c r="J23" s="275">
        <v>0</v>
      </c>
    </row>
    <row r="24" spans="1:10" ht="13.5" customHeight="1">
      <c r="A24" s="11" t="s">
        <v>23</v>
      </c>
      <c r="B24" s="55">
        <f t="shared" ref="B24:E27" si="6">B50+B102</f>
        <v>214.8095784104359</v>
      </c>
      <c r="C24" s="55">
        <f t="shared" si="6"/>
        <v>0</v>
      </c>
      <c r="D24" s="55">
        <f t="shared" si="6"/>
        <v>200.19604286362423</v>
      </c>
      <c r="E24" s="55">
        <f t="shared" si="6"/>
        <v>0</v>
      </c>
      <c r="F24" s="55">
        <f t="shared" si="3"/>
        <v>0</v>
      </c>
      <c r="G24" s="55">
        <f t="shared" si="5"/>
        <v>0</v>
      </c>
      <c r="H24" s="56">
        <f t="shared" si="5"/>
        <v>0</v>
      </c>
      <c r="I24" s="57">
        <f t="shared" si="4"/>
        <v>415.0056212740601</v>
      </c>
      <c r="J24" s="275">
        <v>0</v>
      </c>
    </row>
    <row r="25" spans="1:10" ht="13.5" customHeight="1">
      <c r="A25" s="12" t="s">
        <v>19</v>
      </c>
      <c r="B25" s="61">
        <f t="shared" si="6"/>
        <v>0</v>
      </c>
      <c r="C25" s="61">
        <f t="shared" si="6"/>
        <v>0</v>
      </c>
      <c r="D25" s="61">
        <f t="shared" si="6"/>
        <v>0</v>
      </c>
      <c r="E25" s="61">
        <f t="shared" si="6"/>
        <v>0</v>
      </c>
      <c r="F25" s="61">
        <f t="shared" si="3"/>
        <v>0</v>
      </c>
      <c r="G25" s="61">
        <f t="shared" si="5"/>
        <v>0</v>
      </c>
      <c r="H25" s="62">
        <f t="shared" si="5"/>
        <v>0</v>
      </c>
      <c r="I25" s="63">
        <f t="shared" si="4"/>
        <v>0</v>
      </c>
      <c r="J25" s="275">
        <v>0</v>
      </c>
    </row>
    <row r="26" spans="1:10" ht="13.5" customHeight="1">
      <c r="A26" s="11" t="s">
        <v>20</v>
      </c>
      <c r="B26" s="55">
        <f t="shared" si="6"/>
        <v>0</v>
      </c>
      <c r="C26" s="55">
        <f t="shared" si="6"/>
        <v>0</v>
      </c>
      <c r="D26" s="55">
        <f t="shared" si="6"/>
        <v>0</v>
      </c>
      <c r="E26" s="55">
        <f t="shared" si="6"/>
        <v>0</v>
      </c>
      <c r="F26" s="55">
        <f t="shared" si="3"/>
        <v>0</v>
      </c>
      <c r="G26" s="55">
        <f t="shared" si="5"/>
        <v>0</v>
      </c>
      <c r="H26" s="56">
        <f t="shared" si="5"/>
        <v>0</v>
      </c>
      <c r="I26" s="57">
        <f t="shared" si="4"/>
        <v>0</v>
      </c>
      <c r="J26" s="275">
        <v>0</v>
      </c>
    </row>
    <row r="27" spans="1:10" ht="13.5" customHeight="1" thickBot="1">
      <c r="A27" s="13" t="s">
        <v>11</v>
      </c>
      <c r="B27" s="66">
        <f t="shared" si="6"/>
        <v>0</v>
      </c>
      <c r="C27" s="66">
        <f t="shared" si="6"/>
        <v>0</v>
      </c>
      <c r="D27" s="66">
        <f t="shared" si="6"/>
        <v>0</v>
      </c>
      <c r="E27" s="66">
        <f t="shared" si="6"/>
        <v>0</v>
      </c>
      <c r="F27" s="66">
        <f t="shared" si="3"/>
        <v>0</v>
      </c>
      <c r="G27" s="66">
        <f t="shared" si="5"/>
        <v>0</v>
      </c>
      <c r="H27" s="67">
        <f t="shared" si="5"/>
        <v>0</v>
      </c>
      <c r="I27" s="68">
        <f t="shared" si="4"/>
        <v>0</v>
      </c>
      <c r="J27" s="275">
        <v>0</v>
      </c>
    </row>
    <row r="28" spans="1:10" ht="13.5" customHeight="1">
      <c r="A28" s="14" t="s">
        <v>26</v>
      </c>
      <c r="B28" s="71">
        <f>SUM(B7:B23)</f>
        <v>13046.532883713855</v>
      </c>
      <c r="C28" s="71">
        <f t="shared" ref="C28:H28" si="7">SUM(C7:C23)</f>
        <v>2287.0819692821829</v>
      </c>
      <c r="D28" s="71">
        <f t="shared" si="7"/>
        <v>3337.1179962125689</v>
      </c>
      <c r="E28" s="71">
        <f t="shared" si="7"/>
        <v>3942.1172076659723</v>
      </c>
      <c r="F28" s="71">
        <f t="shared" si="7"/>
        <v>12807.241158191</v>
      </c>
      <c r="G28" s="71">
        <f t="shared" si="7"/>
        <v>1201.1280578260744</v>
      </c>
      <c r="H28" s="72">
        <f t="shared" si="7"/>
        <v>14.745984282405749</v>
      </c>
      <c r="I28" s="44">
        <f>SUM(I7:I23)</f>
        <v>36635.965257174059</v>
      </c>
      <c r="J28" s="275">
        <v>0</v>
      </c>
    </row>
    <row r="29" spans="1:10" s="2" customFormat="1" ht="13.5" customHeight="1" thickBot="1">
      <c r="A29" s="15" t="s">
        <v>100</v>
      </c>
      <c r="B29" s="74">
        <f>B28/$I$28</f>
        <v>0.35611271034162478</v>
      </c>
      <c r="C29" s="74">
        <f t="shared" ref="C29:I29" si="8">C28/$I$28</f>
        <v>6.2427233818667466E-2</v>
      </c>
      <c r="D29" s="74">
        <f t="shared" si="8"/>
        <v>9.1088578471645268E-2</v>
      </c>
      <c r="E29" s="74">
        <f t="shared" si="8"/>
        <v>0.10760238415975751</v>
      </c>
      <c r="F29" s="74">
        <f t="shared" si="8"/>
        <v>0.34958110338537035</v>
      </c>
      <c r="G29" s="74">
        <f t="shared" si="8"/>
        <v>3.2785489597298635E-2</v>
      </c>
      <c r="H29" s="74">
        <f t="shared" si="8"/>
        <v>4.0250022563601456E-4</v>
      </c>
      <c r="I29" s="75">
        <f t="shared" si="8"/>
        <v>1</v>
      </c>
      <c r="J29" s="276"/>
    </row>
    <row r="30" spans="1:10" ht="13.5" customHeight="1" thickBot="1">
      <c r="J30" s="275"/>
    </row>
    <row r="31" spans="1:10" ht="28.5">
      <c r="A31" s="431" t="s">
        <v>50</v>
      </c>
      <c r="B31" s="37" t="s">
        <v>0</v>
      </c>
      <c r="C31" s="37" t="s">
        <v>1</v>
      </c>
      <c r="D31" s="37" t="s">
        <v>2</v>
      </c>
      <c r="E31" s="37" t="s">
        <v>3</v>
      </c>
      <c r="F31" s="37" t="s">
        <v>27</v>
      </c>
      <c r="G31" s="37" t="s">
        <v>4</v>
      </c>
      <c r="H31" s="37" t="s">
        <v>5</v>
      </c>
      <c r="I31" s="38" t="s">
        <v>6</v>
      </c>
      <c r="J31" s="275"/>
    </row>
    <row r="32" spans="1:10" ht="13.5" customHeight="1">
      <c r="A32" s="432" t="s">
        <v>50</v>
      </c>
      <c r="B32" s="372" t="s">
        <v>107</v>
      </c>
      <c r="C32" s="373"/>
      <c r="D32" s="373"/>
      <c r="E32" s="373"/>
      <c r="F32" s="373"/>
      <c r="G32" s="373"/>
      <c r="H32" s="373"/>
      <c r="I32" s="374"/>
      <c r="J32" s="275"/>
    </row>
    <row r="33" spans="1:10" ht="13.5" customHeight="1">
      <c r="A33" s="7" t="s">
        <v>7</v>
      </c>
      <c r="B33" s="42">
        <f>B111+B137+B163+B189+B215+B241+B267+B293+B319+B345+B371+B397+B423</f>
        <v>0</v>
      </c>
      <c r="C33" s="42">
        <f t="shared" ref="C33:E33" si="9">C111+C137+C163+C189+C215+C241+C267+C293+C319+C345+C371+C397+C423</f>
        <v>0</v>
      </c>
      <c r="D33" s="42">
        <f t="shared" si="9"/>
        <v>0</v>
      </c>
      <c r="E33" s="42">
        <f t="shared" si="9"/>
        <v>0</v>
      </c>
      <c r="F33" s="399"/>
      <c r="G33" s="42">
        <f t="shared" ref="G33:H48" si="10">G111+G137+G163+G189+G215+G241+G267+G293+G319+G345+G371+G397+G423</f>
        <v>0</v>
      </c>
      <c r="H33" s="43">
        <f t="shared" si="10"/>
        <v>0</v>
      </c>
      <c r="I33" s="44">
        <f>SUM(B33:H33)</f>
        <v>0</v>
      </c>
      <c r="J33" s="275">
        <v>0</v>
      </c>
    </row>
    <row r="34" spans="1:10" ht="13.5" customHeight="1">
      <c r="A34" s="8" t="s">
        <v>8</v>
      </c>
      <c r="B34" s="48">
        <f t="shared" ref="B34:E49" si="11">B112+B138+B164+B190+B216+B242+B268+B294+B320+B346+B372+B398+B424</f>
        <v>0</v>
      </c>
      <c r="C34" s="48">
        <f t="shared" si="11"/>
        <v>0</v>
      </c>
      <c r="D34" s="48">
        <f t="shared" si="11"/>
        <v>0</v>
      </c>
      <c r="E34" s="48">
        <f t="shared" si="11"/>
        <v>0</v>
      </c>
      <c r="F34" s="400"/>
      <c r="G34" s="48">
        <f t="shared" si="10"/>
        <v>0</v>
      </c>
      <c r="H34" s="49">
        <f t="shared" si="10"/>
        <v>0</v>
      </c>
      <c r="I34" s="50">
        <f t="shared" ref="I34:I53" si="12">SUM(B34:H34)</f>
        <v>0</v>
      </c>
      <c r="J34" s="275">
        <v>0</v>
      </c>
    </row>
    <row r="35" spans="1:10" ht="13.5" customHeight="1">
      <c r="A35" s="9" t="s">
        <v>10</v>
      </c>
      <c r="B35" s="45">
        <f t="shared" si="11"/>
        <v>0</v>
      </c>
      <c r="C35" s="45">
        <f t="shared" si="11"/>
        <v>0</v>
      </c>
      <c r="D35" s="45">
        <f t="shared" si="11"/>
        <v>0</v>
      </c>
      <c r="E35" s="45">
        <f t="shared" si="11"/>
        <v>0</v>
      </c>
      <c r="F35" s="400"/>
      <c r="G35" s="45">
        <f t="shared" si="10"/>
        <v>0</v>
      </c>
      <c r="H35" s="54">
        <f t="shared" si="10"/>
        <v>0</v>
      </c>
      <c r="I35" s="44">
        <f t="shared" si="12"/>
        <v>0</v>
      </c>
      <c r="J35" s="275">
        <v>0</v>
      </c>
    </row>
    <row r="36" spans="1:10" ht="13.5" customHeight="1">
      <c r="A36" s="8" t="s">
        <v>53</v>
      </c>
      <c r="B36" s="48">
        <f t="shared" si="11"/>
        <v>0</v>
      </c>
      <c r="C36" s="48">
        <f t="shared" si="11"/>
        <v>0</v>
      </c>
      <c r="D36" s="48">
        <f t="shared" si="11"/>
        <v>0</v>
      </c>
      <c r="E36" s="48">
        <f t="shared" si="11"/>
        <v>0</v>
      </c>
      <c r="F36" s="400"/>
      <c r="G36" s="48">
        <f t="shared" si="10"/>
        <v>0</v>
      </c>
      <c r="H36" s="49">
        <f t="shared" si="10"/>
        <v>0</v>
      </c>
      <c r="I36" s="50">
        <f t="shared" si="12"/>
        <v>0</v>
      </c>
      <c r="J36" s="275">
        <v>0</v>
      </c>
    </row>
    <row r="37" spans="1:10" ht="13.5" customHeight="1">
      <c r="A37" s="9" t="s">
        <v>16</v>
      </c>
      <c r="B37" s="45">
        <f t="shared" si="11"/>
        <v>140.71386998720422</v>
      </c>
      <c r="C37" s="45">
        <f t="shared" si="11"/>
        <v>87.865896179539618</v>
      </c>
      <c r="D37" s="45">
        <f t="shared" si="11"/>
        <v>49.930666779902324</v>
      </c>
      <c r="E37" s="45">
        <f t="shared" si="11"/>
        <v>1.5934329819774753E-8</v>
      </c>
      <c r="F37" s="400"/>
      <c r="G37" s="45">
        <f t="shared" si="10"/>
        <v>0</v>
      </c>
      <c r="H37" s="54">
        <f t="shared" si="10"/>
        <v>0</v>
      </c>
      <c r="I37" s="44">
        <f t="shared" si="12"/>
        <v>278.51043296258052</v>
      </c>
      <c r="J37" s="275">
        <v>0</v>
      </c>
    </row>
    <row r="38" spans="1:10" ht="13.5" customHeight="1">
      <c r="A38" s="8" t="s">
        <v>65</v>
      </c>
      <c r="B38" s="48">
        <f t="shared" si="11"/>
        <v>99.018515159219447</v>
      </c>
      <c r="C38" s="48">
        <f t="shared" si="11"/>
        <v>26.310530648832064</v>
      </c>
      <c r="D38" s="48">
        <f t="shared" si="11"/>
        <v>24.059416556374622</v>
      </c>
      <c r="E38" s="48">
        <f t="shared" si="11"/>
        <v>0.51156887459093414</v>
      </c>
      <c r="F38" s="400"/>
      <c r="G38" s="48">
        <f t="shared" si="10"/>
        <v>0</v>
      </c>
      <c r="H38" s="49">
        <f t="shared" si="10"/>
        <v>0</v>
      </c>
      <c r="I38" s="50">
        <f t="shared" si="12"/>
        <v>149.90003123901707</v>
      </c>
      <c r="J38" s="275">
        <v>0</v>
      </c>
    </row>
    <row r="39" spans="1:10" ht="13.5" customHeight="1">
      <c r="A39" s="9" t="s">
        <v>55</v>
      </c>
      <c r="B39" s="45">
        <f t="shared" si="11"/>
        <v>3.8974274570802653E-3</v>
      </c>
      <c r="C39" s="45">
        <f t="shared" si="11"/>
        <v>0.26629753391754701</v>
      </c>
      <c r="D39" s="45">
        <f t="shared" si="11"/>
        <v>3.8497865223885689E-8</v>
      </c>
      <c r="E39" s="45">
        <f t="shared" si="11"/>
        <v>293.82849089311998</v>
      </c>
      <c r="F39" s="400"/>
      <c r="G39" s="45">
        <f t="shared" si="10"/>
        <v>0</v>
      </c>
      <c r="H39" s="54">
        <f t="shared" si="10"/>
        <v>0</v>
      </c>
      <c r="I39" s="44">
        <f t="shared" si="12"/>
        <v>294.09868589299248</v>
      </c>
      <c r="J39" s="275">
        <v>0</v>
      </c>
    </row>
    <row r="40" spans="1:10" ht="13.5" customHeight="1">
      <c r="A40" s="8" t="s">
        <v>12</v>
      </c>
      <c r="B40" s="48">
        <f t="shared" si="11"/>
        <v>7.0663469225200368E-8</v>
      </c>
      <c r="C40" s="48">
        <f t="shared" si="11"/>
        <v>6.5332851633414198E-8</v>
      </c>
      <c r="D40" s="48">
        <f t="shared" si="11"/>
        <v>6.5332851633414198E-8</v>
      </c>
      <c r="E40" s="48">
        <f t="shared" si="11"/>
        <v>4.3691941227475288</v>
      </c>
      <c r="F40" s="400"/>
      <c r="G40" s="48">
        <f t="shared" si="10"/>
        <v>0</v>
      </c>
      <c r="H40" s="49">
        <f t="shared" si="10"/>
        <v>0</v>
      </c>
      <c r="I40" s="50">
        <f t="shared" si="12"/>
        <v>4.3691943240767017</v>
      </c>
      <c r="J40" s="275">
        <v>0</v>
      </c>
    </row>
    <row r="41" spans="1:10" ht="13.5" customHeight="1">
      <c r="A41" s="9" t="s">
        <v>56</v>
      </c>
      <c r="B41" s="45">
        <f t="shared" si="11"/>
        <v>1.7156429466121516E-3</v>
      </c>
      <c r="C41" s="45">
        <f t="shared" si="11"/>
        <v>1.7156429466121516E-3</v>
      </c>
      <c r="D41" s="45">
        <f t="shared" si="11"/>
        <v>8.5782147330607569E-3</v>
      </c>
      <c r="E41" s="45">
        <f t="shared" si="11"/>
        <v>0</v>
      </c>
      <c r="F41" s="400"/>
      <c r="G41" s="45">
        <f t="shared" si="10"/>
        <v>0</v>
      </c>
      <c r="H41" s="54">
        <f t="shared" si="10"/>
        <v>0</v>
      </c>
      <c r="I41" s="44">
        <f t="shared" si="12"/>
        <v>1.200950062628506E-2</v>
      </c>
      <c r="J41" s="275">
        <v>0</v>
      </c>
    </row>
    <row r="42" spans="1:10" ht="13.5" customHeight="1">
      <c r="A42" s="8" t="s">
        <v>17</v>
      </c>
      <c r="B42" s="48">
        <f t="shared" si="11"/>
        <v>5.8260772297707124</v>
      </c>
      <c r="C42" s="48">
        <f t="shared" si="11"/>
        <v>0.42084114071588447</v>
      </c>
      <c r="D42" s="48">
        <f t="shared" si="11"/>
        <v>3.5161262978980443</v>
      </c>
      <c r="E42" s="48">
        <f t="shared" si="11"/>
        <v>0.51949328831509833</v>
      </c>
      <c r="F42" s="400"/>
      <c r="G42" s="48">
        <f t="shared" si="10"/>
        <v>0</v>
      </c>
      <c r="H42" s="49">
        <f t="shared" si="10"/>
        <v>0</v>
      </c>
      <c r="I42" s="50">
        <f t="shared" si="12"/>
        <v>10.282537956699739</v>
      </c>
      <c r="J42" s="275">
        <v>0</v>
      </c>
    </row>
    <row r="43" spans="1:10" ht="13.5" customHeight="1">
      <c r="A43" s="9" t="s">
        <v>141</v>
      </c>
      <c r="B43" s="45">
        <f t="shared" si="11"/>
        <v>497.40084185481948</v>
      </c>
      <c r="C43" s="45">
        <f t="shared" si="11"/>
        <v>1634.6742264337613</v>
      </c>
      <c r="D43" s="45">
        <f t="shared" si="11"/>
        <v>686.9031769858974</v>
      </c>
      <c r="E43" s="45">
        <f t="shared" si="11"/>
        <v>44.319889330439239</v>
      </c>
      <c r="F43" s="400"/>
      <c r="G43" s="45">
        <f t="shared" si="10"/>
        <v>0</v>
      </c>
      <c r="H43" s="54">
        <f t="shared" si="10"/>
        <v>0</v>
      </c>
      <c r="I43" s="44">
        <f t="shared" si="12"/>
        <v>2863.2981346049178</v>
      </c>
      <c r="J43" s="275">
        <v>0</v>
      </c>
    </row>
    <row r="44" spans="1:10" ht="13.5" customHeight="1">
      <c r="A44" s="8" t="s">
        <v>25</v>
      </c>
      <c r="B44" s="48">
        <f t="shared" si="11"/>
        <v>198.65308606020551</v>
      </c>
      <c r="C44" s="48">
        <f t="shared" si="11"/>
        <v>12.374338290739145</v>
      </c>
      <c r="D44" s="48">
        <f t="shared" si="11"/>
        <v>329.76791058437186</v>
      </c>
      <c r="E44" s="48">
        <f t="shared" si="11"/>
        <v>1616.5685501061773</v>
      </c>
      <c r="F44" s="400"/>
      <c r="G44" s="48">
        <f t="shared" si="10"/>
        <v>312.51764577344386</v>
      </c>
      <c r="H44" s="49">
        <f t="shared" si="10"/>
        <v>14.38701140089419</v>
      </c>
      <c r="I44" s="50">
        <f t="shared" si="12"/>
        <v>2484.2685422158315</v>
      </c>
      <c r="J44" s="275">
        <v>0</v>
      </c>
    </row>
    <row r="45" spans="1:10" ht="13.5" customHeight="1">
      <c r="A45" s="9" t="s">
        <v>24</v>
      </c>
      <c r="B45" s="45">
        <f t="shared" si="11"/>
        <v>44.941793445903308</v>
      </c>
      <c r="C45" s="45">
        <f t="shared" si="11"/>
        <v>2.4266299466863068</v>
      </c>
      <c r="D45" s="45">
        <f t="shared" si="11"/>
        <v>5.2635854719204307</v>
      </c>
      <c r="E45" s="45">
        <f t="shared" si="11"/>
        <v>0.33922739032849725</v>
      </c>
      <c r="F45" s="400"/>
      <c r="G45" s="45">
        <f t="shared" si="10"/>
        <v>0</v>
      </c>
      <c r="H45" s="54">
        <f t="shared" si="10"/>
        <v>0</v>
      </c>
      <c r="I45" s="44">
        <f t="shared" si="12"/>
        <v>52.971236254838537</v>
      </c>
      <c r="J45" s="275">
        <v>0</v>
      </c>
    </row>
    <row r="46" spans="1:10" ht="13.5" customHeight="1">
      <c r="A46" s="8" t="s">
        <v>57</v>
      </c>
      <c r="B46" s="48">
        <f t="shared" si="11"/>
        <v>45.514821943915294</v>
      </c>
      <c r="C46" s="48">
        <f t="shared" si="11"/>
        <v>12.696955138539012</v>
      </c>
      <c r="D46" s="48">
        <f t="shared" si="11"/>
        <v>24.773863732631103</v>
      </c>
      <c r="E46" s="48">
        <f t="shared" si="11"/>
        <v>7.0619754686270992E-8</v>
      </c>
      <c r="F46" s="400"/>
      <c r="G46" s="48">
        <f t="shared" si="10"/>
        <v>0</v>
      </c>
      <c r="H46" s="49">
        <f t="shared" si="10"/>
        <v>0</v>
      </c>
      <c r="I46" s="50">
        <f t="shared" si="12"/>
        <v>82.985640885705152</v>
      </c>
      <c r="J46" s="275">
        <v>0</v>
      </c>
    </row>
    <row r="47" spans="1:10" ht="13.5" customHeight="1">
      <c r="A47" s="9" t="s">
        <v>22</v>
      </c>
      <c r="B47" s="45">
        <f t="shared" si="11"/>
        <v>51.986941987613029</v>
      </c>
      <c r="C47" s="45">
        <f t="shared" si="11"/>
        <v>80.077742681150909</v>
      </c>
      <c r="D47" s="45">
        <f t="shared" si="11"/>
        <v>54.402021072477204</v>
      </c>
      <c r="E47" s="45">
        <f t="shared" si="11"/>
        <v>3.3394752182027463</v>
      </c>
      <c r="F47" s="400"/>
      <c r="G47" s="45">
        <f t="shared" si="10"/>
        <v>0</v>
      </c>
      <c r="H47" s="54">
        <f t="shared" si="10"/>
        <v>0</v>
      </c>
      <c r="I47" s="44">
        <f t="shared" si="12"/>
        <v>189.80618095944388</v>
      </c>
      <c r="J47" s="275">
        <v>0</v>
      </c>
    </row>
    <row r="48" spans="1:10" ht="13.5" customHeight="1">
      <c r="A48" s="8" t="s">
        <v>21</v>
      </c>
      <c r="B48" s="48">
        <f t="shared" si="11"/>
        <v>1.9436363549698488</v>
      </c>
      <c r="C48" s="48">
        <f t="shared" si="11"/>
        <v>0.30688995078471298</v>
      </c>
      <c r="D48" s="48">
        <f t="shared" si="11"/>
        <v>0.30688995078471298</v>
      </c>
      <c r="E48" s="48">
        <f t="shared" si="11"/>
        <v>0.30688995078471298</v>
      </c>
      <c r="F48" s="400"/>
      <c r="G48" s="48">
        <f t="shared" si="10"/>
        <v>0</v>
      </c>
      <c r="H48" s="49">
        <f t="shared" si="10"/>
        <v>0</v>
      </c>
      <c r="I48" s="50">
        <f t="shared" si="12"/>
        <v>2.8643062073239882</v>
      </c>
      <c r="J48" s="275">
        <v>0</v>
      </c>
    </row>
    <row r="49" spans="1:10" ht="13.5" customHeight="1">
      <c r="A49" s="10" t="s">
        <v>61</v>
      </c>
      <c r="B49" s="45">
        <f t="shared" si="11"/>
        <v>4.1400000000000006</v>
      </c>
      <c r="C49" s="45">
        <f t="shared" si="11"/>
        <v>0</v>
      </c>
      <c r="D49" s="45">
        <f t="shared" si="11"/>
        <v>0</v>
      </c>
      <c r="E49" s="45">
        <f t="shared" si="11"/>
        <v>0</v>
      </c>
      <c r="F49" s="400"/>
      <c r="G49" s="45">
        <f t="shared" ref="G49:H53" si="13">G127+G153+G179+G205+G231+G257+G283+G309+G335+G361+G387+G413+G439</f>
        <v>0</v>
      </c>
      <c r="H49" s="54">
        <f t="shared" si="13"/>
        <v>0</v>
      </c>
      <c r="I49" s="44">
        <f t="shared" si="12"/>
        <v>4.1400000000000006</v>
      </c>
      <c r="J49" s="275">
        <v>0</v>
      </c>
    </row>
    <row r="50" spans="1:10" ht="13.5" customHeight="1">
      <c r="A50" s="11" t="s">
        <v>23</v>
      </c>
      <c r="B50" s="55">
        <f t="shared" ref="B50:E53" si="14">B128+B154+B180+B206+B232+B258+B284+B310+B336+B362+B388+B414+B440</f>
        <v>4.1400000000000006</v>
      </c>
      <c r="C50" s="55">
        <f t="shared" si="14"/>
        <v>0</v>
      </c>
      <c r="D50" s="55">
        <f t="shared" si="14"/>
        <v>0</v>
      </c>
      <c r="E50" s="55">
        <f t="shared" si="14"/>
        <v>0</v>
      </c>
      <c r="F50" s="400"/>
      <c r="G50" s="55">
        <f t="shared" si="13"/>
        <v>0</v>
      </c>
      <c r="H50" s="56">
        <f t="shared" si="13"/>
        <v>0</v>
      </c>
      <c r="I50" s="57">
        <f t="shared" si="12"/>
        <v>4.1400000000000006</v>
      </c>
      <c r="J50" s="275">
        <v>0</v>
      </c>
    </row>
    <row r="51" spans="1:10" ht="13.5" customHeight="1">
      <c r="A51" s="12" t="s">
        <v>19</v>
      </c>
      <c r="B51" s="61">
        <f t="shared" si="14"/>
        <v>0</v>
      </c>
      <c r="C51" s="61">
        <f t="shared" si="14"/>
        <v>0</v>
      </c>
      <c r="D51" s="61">
        <f t="shared" si="14"/>
        <v>0</v>
      </c>
      <c r="E51" s="61">
        <f t="shared" si="14"/>
        <v>0</v>
      </c>
      <c r="F51" s="400"/>
      <c r="G51" s="61">
        <f t="shared" si="13"/>
        <v>0</v>
      </c>
      <c r="H51" s="62">
        <f t="shared" si="13"/>
        <v>0</v>
      </c>
      <c r="I51" s="63">
        <f t="shared" si="12"/>
        <v>0</v>
      </c>
      <c r="J51" s="275">
        <v>0</v>
      </c>
    </row>
    <row r="52" spans="1:10" ht="13.5" customHeight="1">
      <c r="A52" s="11" t="s">
        <v>20</v>
      </c>
      <c r="B52" s="55">
        <f t="shared" si="14"/>
        <v>0</v>
      </c>
      <c r="C52" s="55">
        <f t="shared" si="14"/>
        <v>0</v>
      </c>
      <c r="D52" s="55">
        <f t="shared" si="14"/>
        <v>0</v>
      </c>
      <c r="E52" s="55">
        <f t="shared" si="14"/>
        <v>0</v>
      </c>
      <c r="F52" s="400"/>
      <c r="G52" s="55">
        <f t="shared" si="13"/>
        <v>0</v>
      </c>
      <c r="H52" s="56">
        <f t="shared" si="13"/>
        <v>0</v>
      </c>
      <c r="I52" s="57">
        <f t="shared" si="12"/>
        <v>0</v>
      </c>
      <c r="J52" s="275">
        <v>0</v>
      </c>
    </row>
    <row r="53" spans="1:10" ht="13.5" customHeight="1" thickBot="1">
      <c r="A53" s="13" t="s">
        <v>11</v>
      </c>
      <c r="B53" s="66">
        <f t="shared" si="14"/>
        <v>0</v>
      </c>
      <c r="C53" s="66">
        <f t="shared" si="14"/>
        <v>0</v>
      </c>
      <c r="D53" s="66">
        <f t="shared" si="14"/>
        <v>0</v>
      </c>
      <c r="E53" s="66">
        <f t="shared" si="14"/>
        <v>0</v>
      </c>
      <c r="F53" s="401"/>
      <c r="G53" s="66">
        <f t="shared" si="13"/>
        <v>0</v>
      </c>
      <c r="H53" s="67">
        <f t="shared" si="13"/>
        <v>0</v>
      </c>
      <c r="I53" s="68">
        <f t="shared" si="12"/>
        <v>0</v>
      </c>
      <c r="J53" s="275">
        <v>0</v>
      </c>
    </row>
    <row r="54" spans="1:10" ht="13.5" customHeight="1">
      <c r="A54" s="14" t="s">
        <v>26</v>
      </c>
      <c r="B54" s="71">
        <f>SUM(B33:B49)</f>
        <v>1090.1451971646882</v>
      </c>
      <c r="C54" s="71">
        <f t="shared" ref="C54:H54" si="15">SUM(C33:C49)</f>
        <v>1857.4220636529462</v>
      </c>
      <c r="D54" s="71">
        <f t="shared" si="15"/>
        <v>1178.9322357508215</v>
      </c>
      <c r="E54" s="71">
        <f t="shared" si="15"/>
        <v>1964.1027792612601</v>
      </c>
      <c r="F54" s="71">
        <f t="shared" si="15"/>
        <v>0</v>
      </c>
      <c r="G54" s="71">
        <f t="shared" si="15"/>
        <v>312.51764577344386</v>
      </c>
      <c r="H54" s="72">
        <f t="shared" si="15"/>
        <v>14.38701140089419</v>
      </c>
      <c r="I54" s="44">
        <f>SUM(I33:I49)</f>
        <v>6417.5069330040542</v>
      </c>
      <c r="J54" s="275">
        <v>0</v>
      </c>
    </row>
    <row r="55" spans="1:10" s="2" customFormat="1" ht="13.5" customHeight="1" thickBot="1">
      <c r="A55" s="15" t="s">
        <v>100</v>
      </c>
      <c r="B55" s="100">
        <f>B54/$I$54</f>
        <v>0.1698705133543795</v>
      </c>
      <c r="C55" s="100">
        <f t="shared" ref="C55:I55" si="16">C54/$I$54</f>
        <v>0.28943047246284492</v>
      </c>
      <c r="D55" s="100">
        <f t="shared" si="16"/>
        <v>0.18370564271427436</v>
      </c>
      <c r="E55" s="100">
        <f t="shared" si="16"/>
        <v>0.30605386168891252</v>
      </c>
      <c r="F55" s="100">
        <f t="shared" si="16"/>
        <v>0</v>
      </c>
      <c r="G55" s="100">
        <f t="shared" si="16"/>
        <v>4.8697671702732918E-2</v>
      </c>
      <c r="H55" s="101">
        <f t="shared" si="16"/>
        <v>2.2418380768557404E-3</v>
      </c>
      <c r="I55" s="102">
        <f t="shared" si="16"/>
        <v>1</v>
      </c>
      <c r="J55" s="276"/>
    </row>
    <row r="56" spans="1:10" ht="15" thickBot="1">
      <c r="J56" s="275"/>
    </row>
    <row r="57" spans="1:10" ht="28.5">
      <c r="A57" s="433" t="s">
        <v>49</v>
      </c>
      <c r="B57" s="37" t="s">
        <v>0</v>
      </c>
      <c r="C57" s="37" t="s">
        <v>1</v>
      </c>
      <c r="D57" s="37" t="s">
        <v>2</v>
      </c>
      <c r="E57" s="37" t="s">
        <v>3</v>
      </c>
      <c r="F57" s="37" t="s">
        <v>27</v>
      </c>
      <c r="G57" s="37" t="s">
        <v>4</v>
      </c>
      <c r="H57" s="37" t="s">
        <v>5</v>
      </c>
      <c r="I57" s="38" t="s">
        <v>6</v>
      </c>
      <c r="J57" s="275"/>
    </row>
    <row r="58" spans="1:10" ht="13.5" customHeight="1">
      <c r="A58" s="434" t="s">
        <v>49</v>
      </c>
      <c r="B58" s="372" t="s">
        <v>107</v>
      </c>
      <c r="C58" s="373"/>
      <c r="D58" s="373"/>
      <c r="E58" s="373"/>
      <c r="F58" s="373"/>
      <c r="G58" s="373"/>
      <c r="H58" s="373"/>
      <c r="I58" s="374"/>
      <c r="J58" s="275"/>
    </row>
    <row r="59" spans="1:10" ht="13.5" customHeight="1">
      <c r="A59" s="7" t="s">
        <v>7</v>
      </c>
      <c r="B59" s="387"/>
      <c r="C59" s="388"/>
      <c r="D59" s="388"/>
      <c r="E59" s="389"/>
      <c r="F59" s="42">
        <f>F449+F475+F501+F527+F553</f>
        <v>2.4243183162290717E-2</v>
      </c>
      <c r="G59" s="387"/>
      <c r="H59" s="389"/>
      <c r="I59" s="44">
        <f>SUM(B59:H59)</f>
        <v>2.4243183162290717E-2</v>
      </c>
      <c r="J59" s="275">
        <v>0</v>
      </c>
    </row>
    <row r="60" spans="1:10" ht="13.5" customHeight="1">
      <c r="A60" s="8" t="s">
        <v>8</v>
      </c>
      <c r="B60" s="390"/>
      <c r="C60" s="391"/>
      <c r="D60" s="391"/>
      <c r="E60" s="392"/>
      <c r="F60" s="48">
        <f t="shared" ref="F60:F79" si="17">F450+F476+F502+F528+F554</f>
        <v>0</v>
      </c>
      <c r="G60" s="390"/>
      <c r="H60" s="392"/>
      <c r="I60" s="50">
        <f t="shared" ref="I60:I79" si="18">SUM(B60:H60)</f>
        <v>0</v>
      </c>
      <c r="J60" s="275">
        <v>0</v>
      </c>
    </row>
    <row r="61" spans="1:10" ht="13.5" customHeight="1">
      <c r="A61" s="9" t="s">
        <v>10</v>
      </c>
      <c r="B61" s="390"/>
      <c r="C61" s="391"/>
      <c r="D61" s="391"/>
      <c r="E61" s="392"/>
      <c r="F61" s="45">
        <f t="shared" si="17"/>
        <v>0</v>
      </c>
      <c r="G61" s="390"/>
      <c r="H61" s="392"/>
      <c r="I61" s="44">
        <f t="shared" si="18"/>
        <v>0</v>
      </c>
      <c r="J61" s="275">
        <v>0</v>
      </c>
    </row>
    <row r="62" spans="1:10" ht="13.5" customHeight="1">
      <c r="A62" s="8" t="s">
        <v>53</v>
      </c>
      <c r="B62" s="390"/>
      <c r="C62" s="391"/>
      <c r="D62" s="391"/>
      <c r="E62" s="392"/>
      <c r="F62" s="48">
        <f t="shared" si="17"/>
        <v>0</v>
      </c>
      <c r="G62" s="390"/>
      <c r="H62" s="392"/>
      <c r="I62" s="50">
        <f t="shared" si="18"/>
        <v>0</v>
      </c>
      <c r="J62" s="275">
        <v>0</v>
      </c>
    </row>
    <row r="63" spans="1:10" ht="13.5" customHeight="1">
      <c r="A63" s="9" t="s">
        <v>16</v>
      </c>
      <c r="B63" s="390"/>
      <c r="C63" s="391"/>
      <c r="D63" s="391"/>
      <c r="E63" s="392"/>
      <c r="F63" s="45">
        <f t="shared" si="17"/>
        <v>0</v>
      </c>
      <c r="G63" s="390"/>
      <c r="H63" s="392"/>
      <c r="I63" s="44">
        <f t="shared" si="18"/>
        <v>0</v>
      </c>
      <c r="J63" s="275">
        <v>0</v>
      </c>
    </row>
    <row r="64" spans="1:10" ht="13.5" customHeight="1">
      <c r="A64" s="8" t="s">
        <v>65</v>
      </c>
      <c r="B64" s="390"/>
      <c r="C64" s="391"/>
      <c r="D64" s="391"/>
      <c r="E64" s="392"/>
      <c r="F64" s="48">
        <f t="shared" si="17"/>
        <v>0</v>
      </c>
      <c r="G64" s="390"/>
      <c r="H64" s="392"/>
      <c r="I64" s="50">
        <f t="shared" si="18"/>
        <v>0</v>
      </c>
      <c r="J64" s="275">
        <v>0</v>
      </c>
    </row>
    <row r="65" spans="1:10" ht="13.5" customHeight="1">
      <c r="A65" s="9" t="s">
        <v>55</v>
      </c>
      <c r="B65" s="390"/>
      <c r="C65" s="391"/>
      <c r="D65" s="391"/>
      <c r="E65" s="392"/>
      <c r="F65" s="45">
        <f t="shared" si="17"/>
        <v>7899.4937878927412</v>
      </c>
      <c r="G65" s="390"/>
      <c r="H65" s="392"/>
      <c r="I65" s="44">
        <f t="shared" si="18"/>
        <v>7899.4937878927412</v>
      </c>
      <c r="J65" s="275">
        <v>0</v>
      </c>
    </row>
    <row r="66" spans="1:10" ht="13.5" customHeight="1">
      <c r="A66" s="8" t="s">
        <v>12</v>
      </c>
      <c r="B66" s="390"/>
      <c r="C66" s="391"/>
      <c r="D66" s="391"/>
      <c r="E66" s="392"/>
      <c r="F66" s="48">
        <f t="shared" si="17"/>
        <v>4121.3398507473485</v>
      </c>
      <c r="G66" s="390"/>
      <c r="H66" s="392"/>
      <c r="I66" s="50">
        <f t="shared" si="18"/>
        <v>4121.3398507473485</v>
      </c>
      <c r="J66" s="275">
        <v>0</v>
      </c>
    </row>
    <row r="67" spans="1:10" ht="13.5" customHeight="1">
      <c r="A67" s="9" t="s">
        <v>56</v>
      </c>
      <c r="B67" s="390"/>
      <c r="C67" s="391"/>
      <c r="D67" s="391"/>
      <c r="E67" s="392"/>
      <c r="F67" s="45">
        <f t="shared" si="17"/>
        <v>46.389721215247064</v>
      </c>
      <c r="G67" s="390"/>
      <c r="H67" s="392"/>
      <c r="I67" s="44">
        <f t="shared" si="18"/>
        <v>46.389721215247064</v>
      </c>
      <c r="J67" s="275">
        <v>0</v>
      </c>
    </row>
    <row r="68" spans="1:10" ht="13.5" customHeight="1">
      <c r="A68" s="8" t="s">
        <v>17</v>
      </c>
      <c r="B68" s="390"/>
      <c r="C68" s="391"/>
      <c r="D68" s="391"/>
      <c r="E68" s="392"/>
      <c r="F68" s="48">
        <f t="shared" si="17"/>
        <v>6.708307482213371</v>
      </c>
      <c r="G68" s="390"/>
      <c r="H68" s="392"/>
      <c r="I68" s="50">
        <f t="shared" si="18"/>
        <v>6.708307482213371</v>
      </c>
      <c r="J68" s="275">
        <v>0</v>
      </c>
    </row>
    <row r="69" spans="1:10" ht="13.5" customHeight="1">
      <c r="A69" s="9" t="s">
        <v>141</v>
      </c>
      <c r="B69" s="390"/>
      <c r="C69" s="391"/>
      <c r="D69" s="391"/>
      <c r="E69" s="392"/>
      <c r="F69" s="45">
        <f t="shared" si="17"/>
        <v>0</v>
      </c>
      <c r="G69" s="390"/>
      <c r="H69" s="392"/>
      <c r="I69" s="44">
        <f t="shared" si="18"/>
        <v>0</v>
      </c>
      <c r="J69" s="275">
        <v>0</v>
      </c>
    </row>
    <row r="70" spans="1:10" ht="13.5" customHeight="1">
      <c r="A70" s="8" t="s">
        <v>25</v>
      </c>
      <c r="B70" s="390"/>
      <c r="C70" s="391"/>
      <c r="D70" s="391"/>
      <c r="E70" s="392"/>
      <c r="F70" s="48">
        <f t="shared" si="17"/>
        <v>519.02425997779483</v>
      </c>
      <c r="G70" s="390"/>
      <c r="H70" s="392"/>
      <c r="I70" s="50">
        <f t="shared" si="18"/>
        <v>519.02425997779483</v>
      </c>
      <c r="J70" s="275">
        <v>0</v>
      </c>
    </row>
    <row r="71" spans="1:10" ht="13.5" customHeight="1">
      <c r="A71" s="9" t="s">
        <v>24</v>
      </c>
      <c r="B71" s="390"/>
      <c r="C71" s="391"/>
      <c r="D71" s="391"/>
      <c r="E71" s="392"/>
      <c r="F71" s="45">
        <f t="shared" si="17"/>
        <v>-3.618424671003595E-9</v>
      </c>
      <c r="G71" s="390"/>
      <c r="H71" s="392"/>
      <c r="I71" s="44">
        <f t="shared" si="18"/>
        <v>-3.618424671003595E-9</v>
      </c>
      <c r="J71" s="275">
        <v>0</v>
      </c>
    </row>
    <row r="72" spans="1:10" ht="13.5" customHeight="1">
      <c r="A72" s="8" t="s">
        <v>57</v>
      </c>
      <c r="B72" s="390"/>
      <c r="C72" s="391"/>
      <c r="D72" s="391"/>
      <c r="E72" s="392"/>
      <c r="F72" s="48">
        <f t="shared" si="17"/>
        <v>0</v>
      </c>
      <c r="G72" s="390"/>
      <c r="H72" s="392"/>
      <c r="I72" s="50">
        <f t="shared" si="18"/>
        <v>0</v>
      </c>
      <c r="J72" s="275">
        <v>0</v>
      </c>
    </row>
    <row r="73" spans="1:10" ht="13.5" customHeight="1">
      <c r="A73" s="9" t="s">
        <v>22</v>
      </c>
      <c r="B73" s="390"/>
      <c r="C73" s="391"/>
      <c r="D73" s="391"/>
      <c r="E73" s="392"/>
      <c r="F73" s="105">
        <f t="shared" si="17"/>
        <v>18.061369121079849</v>
      </c>
      <c r="G73" s="390"/>
      <c r="H73" s="392"/>
      <c r="I73" s="44">
        <f t="shared" si="18"/>
        <v>18.061369121079849</v>
      </c>
      <c r="J73" s="275">
        <v>0</v>
      </c>
    </row>
    <row r="74" spans="1:10" ht="13.5" customHeight="1">
      <c r="A74" s="8" t="s">
        <v>21</v>
      </c>
      <c r="B74" s="390"/>
      <c r="C74" s="391"/>
      <c r="D74" s="391"/>
      <c r="E74" s="392"/>
      <c r="F74" s="48">
        <f t="shared" si="17"/>
        <v>0</v>
      </c>
      <c r="G74" s="390"/>
      <c r="H74" s="392"/>
      <c r="I74" s="50">
        <f t="shared" si="18"/>
        <v>0</v>
      </c>
      <c r="J74" s="275">
        <v>0</v>
      </c>
    </row>
    <row r="75" spans="1:10" ht="13.5" customHeight="1">
      <c r="A75" s="10" t="s">
        <v>61</v>
      </c>
      <c r="B75" s="390"/>
      <c r="C75" s="391"/>
      <c r="D75" s="391"/>
      <c r="E75" s="392"/>
      <c r="F75" s="45">
        <f t="shared" si="17"/>
        <v>0</v>
      </c>
      <c r="G75" s="390"/>
      <c r="H75" s="392"/>
      <c r="I75" s="44">
        <f t="shared" si="18"/>
        <v>0</v>
      </c>
      <c r="J75" s="275">
        <v>0</v>
      </c>
    </row>
    <row r="76" spans="1:10" ht="13.5" customHeight="1">
      <c r="A76" s="11" t="s">
        <v>23</v>
      </c>
      <c r="B76" s="390"/>
      <c r="C76" s="391"/>
      <c r="D76" s="391"/>
      <c r="E76" s="392"/>
      <c r="F76" s="55">
        <f t="shared" si="17"/>
        <v>0</v>
      </c>
      <c r="G76" s="390"/>
      <c r="H76" s="392"/>
      <c r="I76" s="57">
        <f t="shared" si="18"/>
        <v>0</v>
      </c>
      <c r="J76" s="275">
        <v>0</v>
      </c>
    </row>
    <row r="77" spans="1:10" ht="13.5" customHeight="1">
      <c r="A77" s="12" t="s">
        <v>19</v>
      </c>
      <c r="B77" s="390"/>
      <c r="C77" s="391"/>
      <c r="D77" s="391"/>
      <c r="E77" s="392"/>
      <c r="F77" s="61">
        <f t="shared" si="17"/>
        <v>0</v>
      </c>
      <c r="G77" s="390"/>
      <c r="H77" s="392"/>
      <c r="I77" s="63">
        <f t="shared" si="18"/>
        <v>0</v>
      </c>
      <c r="J77" s="275">
        <v>0</v>
      </c>
    </row>
    <row r="78" spans="1:10" ht="13.5" customHeight="1">
      <c r="A78" s="11" t="s">
        <v>20</v>
      </c>
      <c r="B78" s="390"/>
      <c r="C78" s="391"/>
      <c r="D78" s="391"/>
      <c r="E78" s="392"/>
      <c r="F78" s="55">
        <f t="shared" si="17"/>
        <v>0</v>
      </c>
      <c r="G78" s="390"/>
      <c r="H78" s="392"/>
      <c r="I78" s="57">
        <f t="shared" si="18"/>
        <v>0</v>
      </c>
      <c r="J78" s="275">
        <v>0</v>
      </c>
    </row>
    <row r="79" spans="1:10" ht="13.5" customHeight="1" thickBot="1">
      <c r="A79" s="13" t="s">
        <v>11</v>
      </c>
      <c r="B79" s="393"/>
      <c r="C79" s="394"/>
      <c r="D79" s="394"/>
      <c r="E79" s="395"/>
      <c r="F79" s="66">
        <f t="shared" si="17"/>
        <v>0</v>
      </c>
      <c r="G79" s="393"/>
      <c r="H79" s="395"/>
      <c r="I79" s="68">
        <f t="shared" si="18"/>
        <v>0</v>
      </c>
      <c r="J79" s="275">
        <v>0</v>
      </c>
    </row>
    <row r="80" spans="1:10" ht="13.5" customHeight="1">
      <c r="A80" s="14" t="s">
        <v>26</v>
      </c>
      <c r="B80" s="71">
        <f>SUM(B59:B75)</f>
        <v>0</v>
      </c>
      <c r="C80" s="71">
        <f t="shared" ref="C80:H80" si="19">SUM(C59:C75)</f>
        <v>0</v>
      </c>
      <c r="D80" s="71">
        <f t="shared" si="19"/>
        <v>0</v>
      </c>
      <c r="E80" s="71">
        <f t="shared" si="19"/>
        <v>0</v>
      </c>
      <c r="F80" s="71">
        <f t="shared" si="19"/>
        <v>12611.04153961597</v>
      </c>
      <c r="G80" s="71">
        <f t="shared" si="19"/>
        <v>0</v>
      </c>
      <c r="H80" s="72">
        <f t="shared" si="19"/>
        <v>0</v>
      </c>
      <c r="I80" s="44">
        <f>SUM(I59:I75)</f>
        <v>12611.04153961597</v>
      </c>
      <c r="J80" s="275">
        <v>0</v>
      </c>
    </row>
    <row r="81" spans="1:10" s="2" customFormat="1" ht="15" thickBot="1">
      <c r="A81" s="15" t="s">
        <v>100</v>
      </c>
      <c r="B81" s="100">
        <f>B80/$I$80</f>
        <v>0</v>
      </c>
      <c r="C81" s="100">
        <f t="shared" ref="C81:I81" si="20">C80/$I$80</f>
        <v>0</v>
      </c>
      <c r="D81" s="100">
        <f t="shared" si="20"/>
        <v>0</v>
      </c>
      <c r="E81" s="100">
        <f t="shared" si="20"/>
        <v>0</v>
      </c>
      <c r="F81" s="100">
        <f t="shared" si="20"/>
        <v>1</v>
      </c>
      <c r="G81" s="100">
        <f t="shared" si="20"/>
        <v>0</v>
      </c>
      <c r="H81" s="100">
        <f t="shared" si="20"/>
        <v>0</v>
      </c>
      <c r="I81" s="102">
        <f t="shared" si="20"/>
        <v>1</v>
      </c>
      <c r="J81" s="276"/>
    </row>
    <row r="82" spans="1:10" ht="15" thickBot="1">
      <c r="A82" s="16"/>
      <c r="B82" s="16"/>
      <c r="C82" s="16"/>
      <c r="D82" s="16"/>
      <c r="E82" s="16"/>
      <c r="F82" s="270"/>
      <c r="G82" s="270"/>
      <c r="H82" s="270"/>
      <c r="I82" s="270">
        <f>+I80-I470-I496-I522-I548-I574</f>
        <v>1.0800249583553523E-12</v>
      </c>
      <c r="J82" s="275"/>
    </row>
    <row r="83" spans="1:10" ht="28.5" customHeight="1">
      <c r="A83" s="435" t="s">
        <v>51</v>
      </c>
      <c r="B83" s="37" t="s">
        <v>0</v>
      </c>
      <c r="C83" s="37" t="s">
        <v>1</v>
      </c>
      <c r="D83" s="37" t="s">
        <v>2</v>
      </c>
      <c r="E83" s="37" t="s">
        <v>3</v>
      </c>
      <c r="F83" s="37" t="s">
        <v>27</v>
      </c>
      <c r="G83" s="37" t="s">
        <v>4</v>
      </c>
      <c r="H83" s="37" t="s">
        <v>5</v>
      </c>
      <c r="I83" s="38" t="s">
        <v>6</v>
      </c>
      <c r="J83" s="275"/>
    </row>
    <row r="84" spans="1:10" ht="15" customHeight="1">
      <c r="A84" s="436" t="s">
        <v>51</v>
      </c>
      <c r="B84" s="372" t="s">
        <v>107</v>
      </c>
      <c r="C84" s="373"/>
      <c r="D84" s="373"/>
      <c r="E84" s="373"/>
      <c r="F84" s="373"/>
      <c r="G84" s="373"/>
      <c r="H84" s="373"/>
      <c r="I84" s="374"/>
      <c r="J84" s="275"/>
    </row>
    <row r="85" spans="1:10" ht="15">
      <c r="A85" s="7" t="s">
        <v>7</v>
      </c>
      <c r="B85" s="42">
        <f>B579+B605+B631</f>
        <v>53.51830382147805</v>
      </c>
      <c r="C85" s="42">
        <f t="shared" ref="C85:H85" si="21">C579+C605+C631</f>
        <v>0</v>
      </c>
      <c r="D85" s="42">
        <f t="shared" si="21"/>
        <v>5.3227051375445278</v>
      </c>
      <c r="E85" s="42">
        <f t="shared" si="21"/>
        <v>0</v>
      </c>
      <c r="F85" s="42">
        <f t="shared" si="21"/>
        <v>0</v>
      </c>
      <c r="G85" s="42">
        <f t="shared" si="21"/>
        <v>0</v>
      </c>
      <c r="H85" s="43">
        <f t="shared" si="21"/>
        <v>0</v>
      </c>
      <c r="I85" s="44">
        <f>SUM(B85:H85)</f>
        <v>58.841008959022574</v>
      </c>
      <c r="J85" s="275">
        <v>0</v>
      </c>
    </row>
    <row r="86" spans="1:10" ht="15">
      <c r="A86" s="8" t="s">
        <v>8</v>
      </c>
      <c r="B86" s="48">
        <f t="shared" ref="B86:H101" si="22">B580+B606+B632</f>
        <v>40.583628309706569</v>
      </c>
      <c r="C86" s="48">
        <f t="shared" si="22"/>
        <v>0</v>
      </c>
      <c r="D86" s="48">
        <f t="shared" si="22"/>
        <v>4.6180779887712102</v>
      </c>
      <c r="E86" s="48">
        <f t="shared" si="22"/>
        <v>0</v>
      </c>
      <c r="F86" s="48">
        <f t="shared" si="22"/>
        <v>0</v>
      </c>
      <c r="G86" s="48">
        <f t="shared" si="22"/>
        <v>0</v>
      </c>
      <c r="H86" s="49">
        <f t="shared" si="22"/>
        <v>0</v>
      </c>
      <c r="I86" s="50">
        <f t="shared" ref="I86:I105" si="23">SUM(B86:H86)</f>
        <v>45.201706298477781</v>
      </c>
      <c r="J86" s="275">
        <v>0</v>
      </c>
    </row>
    <row r="87" spans="1:10" ht="15">
      <c r="A87" s="9" t="s">
        <v>10</v>
      </c>
      <c r="B87" s="45">
        <f t="shared" si="22"/>
        <v>20.372468373981011</v>
      </c>
      <c r="C87" s="45">
        <f t="shared" si="22"/>
        <v>0</v>
      </c>
      <c r="D87" s="45">
        <f t="shared" si="22"/>
        <v>0.76028107757401853</v>
      </c>
      <c r="E87" s="45">
        <f t="shared" si="22"/>
        <v>0</v>
      </c>
      <c r="F87" s="45">
        <f t="shared" si="22"/>
        <v>0</v>
      </c>
      <c r="G87" s="45">
        <f t="shared" si="22"/>
        <v>0</v>
      </c>
      <c r="H87" s="54">
        <f t="shared" si="22"/>
        <v>0</v>
      </c>
      <c r="I87" s="44">
        <f t="shared" si="23"/>
        <v>21.132749451555028</v>
      </c>
      <c r="J87" s="275">
        <v>0</v>
      </c>
    </row>
    <row r="88" spans="1:10" ht="15">
      <c r="A88" s="8" t="s">
        <v>53</v>
      </c>
      <c r="B88" s="48">
        <f t="shared" si="22"/>
        <v>0</v>
      </c>
      <c r="C88" s="48">
        <f t="shared" si="22"/>
        <v>0</v>
      </c>
      <c r="D88" s="48">
        <f t="shared" si="22"/>
        <v>0</v>
      </c>
      <c r="E88" s="48">
        <f t="shared" si="22"/>
        <v>0</v>
      </c>
      <c r="F88" s="48">
        <f t="shared" si="22"/>
        <v>0</v>
      </c>
      <c r="G88" s="48">
        <f t="shared" si="22"/>
        <v>0</v>
      </c>
      <c r="H88" s="49">
        <f t="shared" si="22"/>
        <v>0</v>
      </c>
      <c r="I88" s="50">
        <f t="shared" si="23"/>
        <v>0</v>
      </c>
      <c r="J88" s="275">
        <v>0</v>
      </c>
    </row>
    <row r="89" spans="1:10" ht="15">
      <c r="A89" s="9" t="s">
        <v>16</v>
      </c>
      <c r="B89" s="45">
        <f t="shared" si="22"/>
        <v>972.82961317642344</v>
      </c>
      <c r="C89" s="45">
        <f t="shared" si="22"/>
        <v>41.090526185585169</v>
      </c>
      <c r="D89" s="45">
        <f t="shared" si="22"/>
        <v>59.240720266020588</v>
      </c>
      <c r="E89" s="45">
        <f t="shared" si="22"/>
        <v>19.48775273926266</v>
      </c>
      <c r="F89" s="45">
        <f t="shared" si="22"/>
        <v>0</v>
      </c>
      <c r="G89" s="45">
        <f t="shared" si="22"/>
        <v>0</v>
      </c>
      <c r="H89" s="54">
        <f t="shared" si="22"/>
        <v>0</v>
      </c>
      <c r="I89" s="44">
        <f t="shared" si="23"/>
        <v>1092.6486123672919</v>
      </c>
      <c r="J89" s="275">
        <v>0</v>
      </c>
    </row>
    <row r="90" spans="1:10" ht="15">
      <c r="A90" s="8" t="s">
        <v>65</v>
      </c>
      <c r="B90" s="48">
        <f t="shared" si="22"/>
        <v>4211.3586842234272</v>
      </c>
      <c r="C90" s="48">
        <f t="shared" si="22"/>
        <v>9.0591441609522576</v>
      </c>
      <c r="D90" s="48">
        <f t="shared" si="22"/>
        <v>295.38178124224817</v>
      </c>
      <c r="E90" s="48">
        <f t="shared" si="22"/>
        <v>0</v>
      </c>
      <c r="F90" s="48">
        <f t="shared" si="22"/>
        <v>0</v>
      </c>
      <c r="G90" s="48">
        <f t="shared" si="22"/>
        <v>0</v>
      </c>
      <c r="H90" s="49">
        <f t="shared" si="22"/>
        <v>0</v>
      </c>
      <c r="I90" s="50">
        <f t="shared" si="23"/>
        <v>4515.7996096266279</v>
      </c>
      <c r="J90" s="275">
        <v>0</v>
      </c>
    </row>
    <row r="91" spans="1:10" ht="15">
      <c r="A91" s="9" t="s">
        <v>55</v>
      </c>
      <c r="B91" s="45">
        <f t="shared" si="22"/>
        <v>0</v>
      </c>
      <c r="C91" s="45">
        <f t="shared" si="22"/>
        <v>9.8326958028156053E-2</v>
      </c>
      <c r="D91" s="45">
        <f t="shared" si="22"/>
        <v>9.6083957851519436E-2</v>
      </c>
      <c r="E91" s="45">
        <f t="shared" si="22"/>
        <v>49.594055786412468</v>
      </c>
      <c r="F91" s="45">
        <f t="shared" si="22"/>
        <v>188.47391491435556</v>
      </c>
      <c r="G91" s="45">
        <f t="shared" si="22"/>
        <v>0</v>
      </c>
      <c r="H91" s="54">
        <f t="shared" si="22"/>
        <v>0</v>
      </c>
      <c r="I91" s="44">
        <f t="shared" si="23"/>
        <v>238.2623816166477</v>
      </c>
      <c r="J91" s="275">
        <v>0</v>
      </c>
    </row>
    <row r="92" spans="1:10" ht="15">
      <c r="A92" s="8" t="s">
        <v>12</v>
      </c>
      <c r="B92" s="48">
        <f t="shared" si="22"/>
        <v>0</v>
      </c>
      <c r="C92" s="48">
        <f t="shared" si="22"/>
        <v>0</v>
      </c>
      <c r="D92" s="48">
        <f t="shared" si="22"/>
        <v>1.6265143525977691E-2</v>
      </c>
      <c r="E92" s="48">
        <f t="shared" si="22"/>
        <v>8.2000520567564692</v>
      </c>
      <c r="F92" s="48">
        <f t="shared" si="22"/>
        <v>0</v>
      </c>
      <c r="G92" s="48">
        <f t="shared" si="22"/>
        <v>0</v>
      </c>
      <c r="H92" s="49">
        <f t="shared" si="22"/>
        <v>0</v>
      </c>
      <c r="I92" s="50">
        <f t="shared" si="23"/>
        <v>8.2163172002824467</v>
      </c>
      <c r="J92" s="275">
        <v>0</v>
      </c>
    </row>
    <row r="93" spans="1:10" ht="15">
      <c r="A93" s="9" t="s">
        <v>56</v>
      </c>
      <c r="B93" s="45">
        <f t="shared" si="22"/>
        <v>0</v>
      </c>
      <c r="C93" s="45">
        <f t="shared" si="22"/>
        <v>0</v>
      </c>
      <c r="D93" s="45">
        <f t="shared" si="22"/>
        <v>0</v>
      </c>
      <c r="E93" s="45">
        <f t="shared" si="22"/>
        <v>8.5157395060110268</v>
      </c>
      <c r="F93" s="45">
        <f t="shared" si="22"/>
        <v>0</v>
      </c>
      <c r="G93" s="45">
        <f t="shared" si="22"/>
        <v>0</v>
      </c>
      <c r="H93" s="54">
        <f t="shared" si="22"/>
        <v>0</v>
      </c>
      <c r="I93" s="44">
        <f t="shared" si="23"/>
        <v>8.5157395060110268</v>
      </c>
      <c r="J93" s="275">
        <v>0</v>
      </c>
    </row>
    <row r="94" spans="1:10" ht="15">
      <c r="A94" s="8" t="s">
        <v>17</v>
      </c>
      <c r="B94" s="48">
        <f t="shared" si="22"/>
        <v>164.04427755996448</v>
      </c>
      <c r="C94" s="48">
        <f t="shared" si="22"/>
        <v>0.63073336941204361</v>
      </c>
      <c r="D94" s="48">
        <f t="shared" si="22"/>
        <v>18.248456248789903</v>
      </c>
      <c r="E94" s="48">
        <f t="shared" si="22"/>
        <v>2.1243408392649874</v>
      </c>
      <c r="F94" s="48">
        <f t="shared" si="22"/>
        <v>0</v>
      </c>
      <c r="G94" s="48">
        <f t="shared" si="22"/>
        <v>0</v>
      </c>
      <c r="H94" s="49">
        <f t="shared" si="22"/>
        <v>0</v>
      </c>
      <c r="I94" s="50">
        <f t="shared" si="23"/>
        <v>185.04780801743141</v>
      </c>
      <c r="J94" s="275">
        <v>0</v>
      </c>
    </row>
    <row r="95" spans="1:10" ht="15">
      <c r="A95" s="9" t="s">
        <v>141</v>
      </c>
      <c r="B95" s="45">
        <f t="shared" si="22"/>
        <v>3231.5149655691307</v>
      </c>
      <c r="C95" s="45">
        <f t="shared" si="22"/>
        <v>374.49806882946552</v>
      </c>
      <c r="D95" s="45">
        <f t="shared" si="22"/>
        <v>342.4832504192554</v>
      </c>
      <c r="E95" s="45">
        <f t="shared" si="22"/>
        <v>57.512175375348967</v>
      </c>
      <c r="F95" s="45">
        <f t="shared" si="22"/>
        <v>0</v>
      </c>
      <c r="G95" s="45">
        <f t="shared" si="22"/>
        <v>0</v>
      </c>
      <c r="H95" s="54">
        <f t="shared" si="22"/>
        <v>0</v>
      </c>
      <c r="I95" s="44">
        <f>SUM(B95:H95)</f>
        <v>4006.0084601932003</v>
      </c>
      <c r="J95" s="275">
        <v>0</v>
      </c>
    </row>
    <row r="96" spans="1:10" ht="15">
      <c r="A96" s="8" t="s">
        <v>25</v>
      </c>
      <c r="B96" s="48">
        <f t="shared" si="22"/>
        <v>560.40261111230541</v>
      </c>
      <c r="C96" s="48">
        <f t="shared" si="22"/>
        <v>4.0310549593502713E-2</v>
      </c>
      <c r="D96" s="48">
        <f t="shared" si="22"/>
        <v>914.85007852793672</v>
      </c>
      <c r="E96" s="48">
        <f t="shared" si="22"/>
        <v>1832.5803121016559</v>
      </c>
      <c r="F96" s="48">
        <f t="shared" si="22"/>
        <v>0</v>
      </c>
      <c r="G96" s="48">
        <f t="shared" si="22"/>
        <v>888.61041205263041</v>
      </c>
      <c r="H96" s="49">
        <f t="shared" si="22"/>
        <v>0.35897288151155921</v>
      </c>
      <c r="I96" s="50">
        <f t="shared" si="23"/>
        <v>4196.8426972256339</v>
      </c>
      <c r="J96" s="275">
        <v>0</v>
      </c>
    </row>
    <row r="97" spans="1:10" ht="15">
      <c r="A97" s="9" t="s">
        <v>24</v>
      </c>
      <c r="B97" s="45">
        <f t="shared" si="22"/>
        <v>260.02969160442592</v>
      </c>
      <c r="C97" s="45">
        <f t="shared" si="22"/>
        <v>0.53595316551242034</v>
      </c>
      <c r="D97" s="45">
        <f t="shared" si="22"/>
        <v>40.150981510621683</v>
      </c>
      <c r="E97" s="45">
        <f t="shared" si="22"/>
        <v>0</v>
      </c>
      <c r="F97" s="45">
        <f t="shared" si="22"/>
        <v>0</v>
      </c>
      <c r="G97" s="45">
        <f t="shared" si="22"/>
        <v>0</v>
      </c>
      <c r="H97" s="54">
        <f t="shared" si="22"/>
        <v>0</v>
      </c>
      <c r="I97" s="44">
        <f t="shared" si="23"/>
        <v>300.71662628056004</v>
      </c>
      <c r="J97" s="275">
        <v>0</v>
      </c>
    </row>
    <row r="98" spans="1:10" ht="15">
      <c r="A98" s="8" t="s">
        <v>57</v>
      </c>
      <c r="B98" s="48">
        <f t="shared" si="22"/>
        <v>1997.602281099113</v>
      </c>
      <c r="C98" s="48">
        <f t="shared" si="22"/>
        <v>3.7068424106875546</v>
      </c>
      <c r="D98" s="48">
        <f t="shared" si="22"/>
        <v>249.06664551415599</v>
      </c>
      <c r="E98" s="48">
        <f t="shared" si="22"/>
        <v>0</v>
      </c>
      <c r="F98" s="48">
        <f t="shared" si="22"/>
        <v>0</v>
      </c>
      <c r="G98" s="48">
        <f t="shared" si="22"/>
        <v>0</v>
      </c>
      <c r="H98" s="49">
        <f t="shared" si="22"/>
        <v>0</v>
      </c>
      <c r="I98" s="50">
        <f t="shared" si="23"/>
        <v>2250.3757690239568</v>
      </c>
      <c r="J98" s="275">
        <v>0</v>
      </c>
    </row>
    <row r="99" spans="1:10" ht="15">
      <c r="A99" s="9" t="s">
        <v>22</v>
      </c>
      <c r="B99" s="45">
        <f t="shared" si="22"/>
        <v>205.31569630745159</v>
      </c>
      <c r="C99" s="45">
        <f t="shared" si="22"/>
        <v>0</v>
      </c>
      <c r="D99" s="45">
        <f t="shared" si="22"/>
        <v>27.234359907210134</v>
      </c>
      <c r="E99" s="45">
        <f t="shared" si="22"/>
        <v>0</v>
      </c>
      <c r="F99" s="45">
        <f t="shared" si="22"/>
        <v>7.7257036606776568</v>
      </c>
      <c r="G99" s="45">
        <f t="shared" si="22"/>
        <v>0</v>
      </c>
      <c r="H99" s="54">
        <f t="shared" si="22"/>
        <v>0</v>
      </c>
      <c r="I99" s="44">
        <f t="shared" si="23"/>
        <v>240.27575987533936</v>
      </c>
      <c r="J99" s="275">
        <v>0</v>
      </c>
    </row>
    <row r="100" spans="1:10" ht="15">
      <c r="A100" s="8" t="s">
        <v>21</v>
      </c>
      <c r="B100" s="48">
        <f t="shared" si="22"/>
        <v>28.145886981324118</v>
      </c>
      <c r="C100" s="48">
        <f t="shared" si="22"/>
        <v>0</v>
      </c>
      <c r="D100" s="48">
        <f t="shared" si="22"/>
        <v>0.52003065661781966</v>
      </c>
      <c r="E100" s="48">
        <f t="shared" si="22"/>
        <v>0</v>
      </c>
      <c r="F100" s="48">
        <f t="shared" si="22"/>
        <v>0</v>
      </c>
      <c r="G100" s="48">
        <f t="shared" si="22"/>
        <v>0</v>
      </c>
      <c r="H100" s="49">
        <f t="shared" si="22"/>
        <v>0</v>
      </c>
      <c r="I100" s="50">
        <f t="shared" si="23"/>
        <v>28.665917637941938</v>
      </c>
      <c r="J100" s="275">
        <v>0</v>
      </c>
    </row>
    <row r="101" spans="1:10" ht="15">
      <c r="A101" s="10" t="s">
        <v>61</v>
      </c>
      <c r="B101" s="45">
        <f t="shared" si="22"/>
        <v>210.66957841043592</v>
      </c>
      <c r="C101" s="45">
        <f t="shared" si="22"/>
        <v>0</v>
      </c>
      <c r="D101" s="45">
        <f t="shared" si="22"/>
        <v>200.19604286362423</v>
      </c>
      <c r="E101" s="45">
        <f t="shared" si="22"/>
        <v>0</v>
      </c>
      <c r="F101" s="45">
        <f t="shared" si="22"/>
        <v>0</v>
      </c>
      <c r="G101" s="45">
        <f t="shared" si="22"/>
        <v>0</v>
      </c>
      <c r="H101" s="54">
        <f t="shared" si="22"/>
        <v>0</v>
      </c>
      <c r="I101" s="44">
        <f t="shared" si="23"/>
        <v>410.86562127406012</v>
      </c>
      <c r="J101" s="275">
        <v>0</v>
      </c>
    </row>
    <row r="102" spans="1:10">
      <c r="A102" s="11" t="s">
        <v>23</v>
      </c>
      <c r="B102" s="55">
        <f t="shared" ref="B102:H105" si="24">B596+B622+B648</f>
        <v>210.66957841043592</v>
      </c>
      <c r="C102" s="55">
        <f t="shared" si="24"/>
        <v>0</v>
      </c>
      <c r="D102" s="55">
        <f t="shared" si="24"/>
        <v>200.19604286362423</v>
      </c>
      <c r="E102" s="55">
        <f t="shared" si="24"/>
        <v>0</v>
      </c>
      <c r="F102" s="55">
        <f t="shared" si="24"/>
        <v>0</v>
      </c>
      <c r="G102" s="55">
        <f t="shared" si="24"/>
        <v>0</v>
      </c>
      <c r="H102" s="56">
        <f t="shared" si="24"/>
        <v>0</v>
      </c>
      <c r="I102" s="57">
        <f t="shared" si="23"/>
        <v>410.86562127406012</v>
      </c>
      <c r="J102" s="275">
        <v>0</v>
      </c>
    </row>
    <row r="103" spans="1:10">
      <c r="A103" s="12" t="s">
        <v>19</v>
      </c>
      <c r="B103" s="61">
        <f t="shared" si="24"/>
        <v>0</v>
      </c>
      <c r="C103" s="61">
        <f t="shared" si="24"/>
        <v>0</v>
      </c>
      <c r="D103" s="61">
        <f t="shared" si="24"/>
        <v>0</v>
      </c>
      <c r="E103" s="61">
        <f t="shared" si="24"/>
        <v>0</v>
      </c>
      <c r="F103" s="61">
        <f t="shared" si="24"/>
        <v>0</v>
      </c>
      <c r="G103" s="61">
        <f t="shared" si="24"/>
        <v>0</v>
      </c>
      <c r="H103" s="62">
        <f t="shared" si="24"/>
        <v>0</v>
      </c>
      <c r="I103" s="63">
        <f t="shared" si="23"/>
        <v>0</v>
      </c>
      <c r="J103" s="275">
        <v>0</v>
      </c>
    </row>
    <row r="104" spans="1:10">
      <c r="A104" s="11" t="s">
        <v>20</v>
      </c>
      <c r="B104" s="55">
        <f t="shared" si="24"/>
        <v>0</v>
      </c>
      <c r="C104" s="55">
        <f t="shared" si="24"/>
        <v>0</v>
      </c>
      <c r="D104" s="55">
        <f t="shared" si="24"/>
        <v>0</v>
      </c>
      <c r="E104" s="55">
        <f t="shared" si="24"/>
        <v>0</v>
      </c>
      <c r="F104" s="55">
        <f t="shared" si="24"/>
        <v>0</v>
      </c>
      <c r="G104" s="55">
        <f t="shared" si="24"/>
        <v>0</v>
      </c>
      <c r="H104" s="56">
        <f t="shared" si="24"/>
        <v>0</v>
      </c>
      <c r="I104" s="57">
        <f t="shared" si="23"/>
        <v>0</v>
      </c>
      <c r="J104" s="275">
        <v>0</v>
      </c>
    </row>
    <row r="105" spans="1:10" ht="15" thickBot="1">
      <c r="A105" s="13" t="s">
        <v>11</v>
      </c>
      <c r="B105" s="66">
        <f t="shared" si="24"/>
        <v>0</v>
      </c>
      <c r="C105" s="66">
        <f t="shared" si="24"/>
        <v>0</v>
      </c>
      <c r="D105" s="66">
        <f t="shared" si="24"/>
        <v>0</v>
      </c>
      <c r="E105" s="66">
        <f t="shared" si="24"/>
        <v>0</v>
      </c>
      <c r="F105" s="66">
        <f t="shared" si="24"/>
        <v>0</v>
      </c>
      <c r="G105" s="66">
        <f t="shared" si="24"/>
        <v>0</v>
      </c>
      <c r="H105" s="67">
        <f t="shared" si="24"/>
        <v>0</v>
      </c>
      <c r="I105" s="68">
        <f t="shared" si="23"/>
        <v>0</v>
      </c>
      <c r="J105" s="275">
        <v>0</v>
      </c>
    </row>
    <row r="106" spans="1:10" ht="15">
      <c r="A106" s="14" t="s">
        <v>26</v>
      </c>
      <c r="B106" s="71">
        <f>SUM(B85:B101)</f>
        <v>11956.387686549167</v>
      </c>
      <c r="C106" s="71">
        <f t="shared" ref="C106:H106" si="25">SUM(C85:C101)</f>
        <v>429.65990562923662</v>
      </c>
      <c r="D106" s="71">
        <f t="shared" si="25"/>
        <v>2158.185760461748</v>
      </c>
      <c r="E106" s="71">
        <f t="shared" si="25"/>
        <v>1978.0144284047124</v>
      </c>
      <c r="F106" s="71">
        <f t="shared" si="25"/>
        <v>196.19961857503321</v>
      </c>
      <c r="G106" s="71">
        <f t="shared" si="25"/>
        <v>888.61041205263041</v>
      </c>
      <c r="H106" s="72">
        <f t="shared" si="25"/>
        <v>0.35897288151155921</v>
      </c>
      <c r="I106" s="44">
        <f>SUM(I85:I101)</f>
        <v>17607.416784554043</v>
      </c>
      <c r="J106" s="275">
        <v>0</v>
      </c>
    </row>
    <row r="107" spans="1:10" s="2" customFormat="1" ht="13.5" customHeight="1" thickBot="1">
      <c r="A107" s="17" t="s">
        <v>100</v>
      </c>
      <c r="B107" s="100">
        <f>B106/$I$106</f>
        <v>0.67905405050886325</v>
      </c>
      <c r="C107" s="100">
        <f t="shared" ref="C107:I107" si="26">C106/$I$106</f>
        <v>2.4402211345741082E-2</v>
      </c>
      <c r="D107" s="100">
        <f t="shared" si="26"/>
        <v>0.12257253786114714</v>
      </c>
      <c r="E107" s="100">
        <f t="shared" si="26"/>
        <v>0.11233984249977592</v>
      </c>
      <c r="F107" s="100">
        <f t="shared" si="26"/>
        <v>1.1143009844984625E-2</v>
      </c>
      <c r="G107" s="100">
        <f t="shared" si="26"/>
        <v>5.0467960344538237E-2</v>
      </c>
      <c r="H107" s="101">
        <f t="shared" si="26"/>
        <v>2.0387594949559273E-5</v>
      </c>
      <c r="I107" s="102">
        <f t="shared" si="26"/>
        <v>1</v>
      </c>
    </row>
    <row r="108" spans="1:10" ht="13.5" customHeight="1" thickBot="1">
      <c r="A108" s="18"/>
      <c r="B108" s="111"/>
      <c r="C108" s="111"/>
      <c r="D108" s="111"/>
      <c r="E108" s="111"/>
      <c r="F108" s="111"/>
      <c r="G108" s="111"/>
      <c r="H108" s="111"/>
      <c r="I108" s="111"/>
    </row>
    <row r="109" spans="1:10" ht="28.5">
      <c r="A109" s="431" t="s">
        <v>29</v>
      </c>
      <c r="B109" s="37" t="s">
        <v>0</v>
      </c>
      <c r="C109" s="37" t="s">
        <v>1</v>
      </c>
      <c r="D109" s="37" t="s">
        <v>2</v>
      </c>
      <c r="E109" s="37" t="s">
        <v>3</v>
      </c>
      <c r="F109" s="37" t="s">
        <v>27</v>
      </c>
      <c r="G109" s="37" t="s">
        <v>4</v>
      </c>
      <c r="H109" s="37" t="s">
        <v>5</v>
      </c>
      <c r="I109" s="38" t="s">
        <v>6</v>
      </c>
    </row>
    <row r="110" spans="1:10" ht="14.25" customHeight="1">
      <c r="A110" s="432" t="s">
        <v>29</v>
      </c>
      <c r="B110" s="372" t="s">
        <v>107</v>
      </c>
      <c r="C110" s="373"/>
      <c r="D110" s="373"/>
      <c r="E110" s="373"/>
      <c r="F110" s="373"/>
      <c r="G110" s="373"/>
      <c r="H110" s="373"/>
      <c r="I110" s="374"/>
    </row>
    <row r="111" spans="1:10" ht="15">
      <c r="A111" s="7" t="s">
        <v>7</v>
      </c>
      <c r="B111" s="42">
        <v>0</v>
      </c>
      <c r="C111" s="42">
        <v>0</v>
      </c>
      <c r="D111" s="42">
        <v>0</v>
      </c>
      <c r="E111" s="42">
        <v>0</v>
      </c>
      <c r="F111" s="399"/>
      <c r="G111" s="42">
        <v>0</v>
      </c>
      <c r="H111" s="43">
        <v>0</v>
      </c>
      <c r="I111" s="44">
        <f>SUM(B111:H111)</f>
        <v>0</v>
      </c>
    </row>
    <row r="112" spans="1:10" ht="15">
      <c r="A112" s="8" t="s">
        <v>8</v>
      </c>
      <c r="B112" s="48">
        <v>0</v>
      </c>
      <c r="C112" s="48">
        <v>0</v>
      </c>
      <c r="D112" s="48">
        <v>0</v>
      </c>
      <c r="E112" s="48">
        <v>0</v>
      </c>
      <c r="F112" s="400"/>
      <c r="G112" s="48">
        <v>0</v>
      </c>
      <c r="H112" s="49">
        <v>0</v>
      </c>
      <c r="I112" s="50">
        <f t="shared" ref="I112:I131" si="27">SUM(B112:H112)</f>
        <v>0</v>
      </c>
    </row>
    <row r="113" spans="1:9" ht="15">
      <c r="A113" s="9" t="s">
        <v>10</v>
      </c>
      <c r="B113" s="45">
        <v>0</v>
      </c>
      <c r="C113" s="45">
        <v>0</v>
      </c>
      <c r="D113" s="45">
        <v>0</v>
      </c>
      <c r="E113" s="45">
        <v>0</v>
      </c>
      <c r="F113" s="400"/>
      <c r="G113" s="45">
        <v>0</v>
      </c>
      <c r="H113" s="54">
        <v>0</v>
      </c>
      <c r="I113" s="44">
        <f t="shared" si="27"/>
        <v>0</v>
      </c>
    </row>
    <row r="114" spans="1:9" ht="15">
      <c r="A114" s="8" t="s">
        <v>53</v>
      </c>
      <c r="B114" s="48">
        <v>0</v>
      </c>
      <c r="C114" s="48">
        <v>0</v>
      </c>
      <c r="D114" s="48">
        <v>0</v>
      </c>
      <c r="E114" s="48">
        <v>0</v>
      </c>
      <c r="F114" s="400"/>
      <c r="G114" s="48">
        <v>0</v>
      </c>
      <c r="H114" s="49">
        <v>0</v>
      </c>
      <c r="I114" s="50">
        <f t="shared" si="27"/>
        <v>0</v>
      </c>
    </row>
    <row r="115" spans="1:9" ht="15">
      <c r="A115" s="9" t="s">
        <v>16</v>
      </c>
      <c r="B115" s="45">
        <v>0.26884203560088932</v>
      </c>
      <c r="C115" s="45">
        <v>0</v>
      </c>
      <c r="D115" s="45">
        <v>0.35296547343661622</v>
      </c>
      <c r="E115" s="45">
        <v>0</v>
      </c>
      <c r="F115" s="400"/>
      <c r="G115" s="45">
        <v>0</v>
      </c>
      <c r="H115" s="54">
        <v>0</v>
      </c>
      <c r="I115" s="44">
        <f t="shared" si="27"/>
        <v>0.62180750903750548</v>
      </c>
    </row>
    <row r="116" spans="1:9" ht="15">
      <c r="A116" s="8" t="s">
        <v>65</v>
      </c>
      <c r="B116" s="48">
        <v>0</v>
      </c>
      <c r="C116" s="48">
        <v>0</v>
      </c>
      <c r="D116" s="48">
        <v>0</v>
      </c>
      <c r="E116" s="48">
        <v>0</v>
      </c>
      <c r="F116" s="400"/>
      <c r="G116" s="48">
        <v>0</v>
      </c>
      <c r="H116" s="49">
        <v>0</v>
      </c>
      <c r="I116" s="50">
        <f t="shared" si="27"/>
        <v>0</v>
      </c>
    </row>
    <row r="117" spans="1:9" ht="15">
      <c r="A117" s="9" t="s">
        <v>55</v>
      </c>
      <c r="B117" s="45">
        <v>3.8973862465962223E-3</v>
      </c>
      <c r="C117" s="45">
        <v>0</v>
      </c>
      <c r="D117" s="45">
        <v>0</v>
      </c>
      <c r="E117" s="45">
        <v>5.1965149954616308E-3</v>
      </c>
      <c r="F117" s="400"/>
      <c r="G117" s="45">
        <v>0</v>
      </c>
      <c r="H117" s="54">
        <v>0</v>
      </c>
      <c r="I117" s="44">
        <f t="shared" si="27"/>
        <v>9.0939012420578526E-3</v>
      </c>
    </row>
    <row r="118" spans="1:9" ht="15">
      <c r="A118" s="8" t="s">
        <v>12</v>
      </c>
      <c r="B118" s="48">
        <v>0</v>
      </c>
      <c r="C118" s="48">
        <v>0</v>
      </c>
      <c r="D118" s="48">
        <v>0</v>
      </c>
      <c r="E118" s="48">
        <v>0</v>
      </c>
      <c r="F118" s="400"/>
      <c r="G118" s="48">
        <v>0</v>
      </c>
      <c r="H118" s="49">
        <v>0</v>
      </c>
      <c r="I118" s="50">
        <f t="shared" si="27"/>
        <v>0</v>
      </c>
    </row>
    <row r="119" spans="1:9" ht="15">
      <c r="A119" s="9" t="s">
        <v>56</v>
      </c>
      <c r="B119" s="45">
        <v>0</v>
      </c>
      <c r="C119" s="45">
        <v>0</v>
      </c>
      <c r="D119" s="45">
        <v>0</v>
      </c>
      <c r="E119" s="45">
        <v>0</v>
      </c>
      <c r="F119" s="400"/>
      <c r="G119" s="45">
        <v>0</v>
      </c>
      <c r="H119" s="54">
        <v>0</v>
      </c>
      <c r="I119" s="44">
        <f t="shared" si="27"/>
        <v>0</v>
      </c>
    </row>
    <row r="120" spans="1:9" ht="15">
      <c r="A120" s="8" t="s">
        <v>17</v>
      </c>
      <c r="B120" s="48">
        <v>0</v>
      </c>
      <c r="C120" s="48">
        <v>0</v>
      </c>
      <c r="D120" s="48">
        <v>0</v>
      </c>
      <c r="E120" s="48">
        <v>0</v>
      </c>
      <c r="F120" s="400"/>
      <c r="G120" s="48">
        <v>0</v>
      </c>
      <c r="H120" s="49">
        <v>0</v>
      </c>
      <c r="I120" s="50">
        <f t="shared" si="27"/>
        <v>0</v>
      </c>
    </row>
    <row r="121" spans="1:9" ht="15">
      <c r="A121" s="9" t="s">
        <v>141</v>
      </c>
      <c r="B121" s="45">
        <v>0.76348620880057505</v>
      </c>
      <c r="C121" s="45">
        <v>3.0140174714608894</v>
      </c>
      <c r="D121" s="45">
        <v>18.323576843324734</v>
      </c>
      <c r="E121" s="45">
        <v>7.7050778476343807E-4</v>
      </c>
      <c r="F121" s="400"/>
      <c r="G121" s="45">
        <v>0</v>
      </c>
      <c r="H121" s="54">
        <v>0</v>
      </c>
      <c r="I121" s="44">
        <f>SUM(B121:H121)</f>
        <v>22.101851031370963</v>
      </c>
    </row>
    <row r="122" spans="1:9" ht="15">
      <c r="A122" s="8" t="s">
        <v>25</v>
      </c>
      <c r="B122" s="48">
        <v>0.4812305057940906</v>
      </c>
      <c r="C122" s="48">
        <v>6.7565505644470326E-3</v>
      </c>
      <c r="D122" s="48">
        <v>4.928861926853406</v>
      </c>
      <c r="E122" s="48">
        <v>14.379307245841177</v>
      </c>
      <c r="F122" s="400"/>
      <c r="G122" s="48">
        <v>2.9352671644427692</v>
      </c>
      <c r="H122" s="49">
        <v>1.6976606504110613E-2</v>
      </c>
      <c r="I122" s="50">
        <f t="shared" si="27"/>
        <v>22.748400000000004</v>
      </c>
    </row>
    <row r="123" spans="1:9" ht="15">
      <c r="A123" s="9" t="s">
        <v>24</v>
      </c>
      <c r="B123" s="45">
        <v>0</v>
      </c>
      <c r="C123" s="45">
        <v>0</v>
      </c>
      <c r="D123" s="45">
        <v>0</v>
      </c>
      <c r="E123" s="45">
        <v>0</v>
      </c>
      <c r="F123" s="400"/>
      <c r="G123" s="45">
        <v>0</v>
      </c>
      <c r="H123" s="54">
        <v>0</v>
      </c>
      <c r="I123" s="44">
        <f t="shared" si="27"/>
        <v>0</v>
      </c>
    </row>
    <row r="124" spans="1:9" ht="15">
      <c r="A124" s="8" t="s">
        <v>57</v>
      </c>
      <c r="B124" s="48">
        <v>0</v>
      </c>
      <c r="C124" s="48">
        <v>0</v>
      </c>
      <c r="D124" s="48">
        <v>0</v>
      </c>
      <c r="E124" s="48">
        <v>0</v>
      </c>
      <c r="F124" s="400"/>
      <c r="G124" s="48">
        <v>0</v>
      </c>
      <c r="H124" s="49">
        <v>0</v>
      </c>
      <c r="I124" s="50">
        <f t="shared" si="27"/>
        <v>0</v>
      </c>
    </row>
    <row r="125" spans="1:9" ht="15">
      <c r="A125" s="9" t="s">
        <v>22</v>
      </c>
      <c r="B125" s="45">
        <v>0</v>
      </c>
      <c r="C125" s="45">
        <v>0</v>
      </c>
      <c r="D125" s="45">
        <v>0</v>
      </c>
      <c r="E125" s="45">
        <v>0</v>
      </c>
      <c r="F125" s="400"/>
      <c r="G125" s="45">
        <v>0</v>
      </c>
      <c r="H125" s="54">
        <v>0</v>
      </c>
      <c r="I125" s="44">
        <f t="shared" si="27"/>
        <v>0</v>
      </c>
    </row>
    <row r="126" spans="1:9" ht="15">
      <c r="A126" s="8" t="s">
        <v>21</v>
      </c>
      <c r="B126" s="48">
        <v>0</v>
      </c>
      <c r="C126" s="48">
        <v>0</v>
      </c>
      <c r="D126" s="48">
        <v>0</v>
      </c>
      <c r="E126" s="48">
        <v>0</v>
      </c>
      <c r="F126" s="400"/>
      <c r="G126" s="48">
        <v>0</v>
      </c>
      <c r="H126" s="49">
        <v>0</v>
      </c>
      <c r="I126" s="50">
        <f t="shared" si="27"/>
        <v>0</v>
      </c>
    </row>
    <row r="127" spans="1:9" ht="15">
      <c r="A127" s="10" t="s">
        <v>61</v>
      </c>
      <c r="B127" s="45">
        <v>0</v>
      </c>
      <c r="C127" s="45">
        <v>0</v>
      </c>
      <c r="D127" s="45">
        <v>0</v>
      </c>
      <c r="E127" s="45">
        <v>0</v>
      </c>
      <c r="F127" s="400"/>
      <c r="G127" s="45">
        <v>0</v>
      </c>
      <c r="H127" s="54">
        <v>0</v>
      </c>
      <c r="I127" s="44">
        <f t="shared" si="27"/>
        <v>0</v>
      </c>
    </row>
    <row r="128" spans="1:9">
      <c r="A128" s="11" t="s">
        <v>23</v>
      </c>
      <c r="B128" s="55">
        <v>0</v>
      </c>
      <c r="C128" s="55">
        <v>0</v>
      </c>
      <c r="D128" s="55">
        <v>0</v>
      </c>
      <c r="E128" s="55">
        <v>0</v>
      </c>
      <c r="F128" s="400"/>
      <c r="G128" s="55">
        <v>0</v>
      </c>
      <c r="H128" s="56">
        <v>0</v>
      </c>
      <c r="I128" s="57">
        <f t="shared" si="27"/>
        <v>0</v>
      </c>
    </row>
    <row r="129" spans="1:9">
      <c r="A129" s="12" t="s">
        <v>19</v>
      </c>
      <c r="B129" s="61">
        <v>0</v>
      </c>
      <c r="C129" s="61">
        <v>0</v>
      </c>
      <c r="D129" s="61">
        <v>0</v>
      </c>
      <c r="E129" s="61">
        <v>0</v>
      </c>
      <c r="F129" s="400"/>
      <c r="G129" s="61">
        <v>0</v>
      </c>
      <c r="H129" s="62">
        <v>0</v>
      </c>
      <c r="I129" s="63">
        <f t="shared" si="27"/>
        <v>0</v>
      </c>
    </row>
    <row r="130" spans="1:9">
      <c r="A130" s="11" t="s">
        <v>20</v>
      </c>
      <c r="B130" s="55">
        <v>0</v>
      </c>
      <c r="C130" s="55">
        <v>0</v>
      </c>
      <c r="D130" s="55">
        <v>0</v>
      </c>
      <c r="E130" s="55">
        <v>0</v>
      </c>
      <c r="F130" s="400"/>
      <c r="G130" s="55">
        <v>0</v>
      </c>
      <c r="H130" s="56">
        <v>0</v>
      </c>
      <c r="I130" s="57">
        <f t="shared" si="27"/>
        <v>0</v>
      </c>
    </row>
    <row r="131" spans="1:9" ht="15" thickBot="1">
      <c r="A131" s="13"/>
      <c r="B131" s="66">
        <v>0</v>
      </c>
      <c r="C131" s="66">
        <v>0</v>
      </c>
      <c r="D131" s="66">
        <v>0</v>
      </c>
      <c r="E131" s="66">
        <v>0</v>
      </c>
      <c r="F131" s="401"/>
      <c r="G131" s="66">
        <v>0</v>
      </c>
      <c r="H131" s="67">
        <v>0</v>
      </c>
      <c r="I131" s="68">
        <f t="shared" si="27"/>
        <v>0</v>
      </c>
    </row>
    <row r="132" spans="1:9" ht="15">
      <c r="A132" s="14" t="s">
        <v>26</v>
      </c>
      <c r="B132" s="71">
        <f>SUM(B111:B127)</f>
        <v>1.5174561364421513</v>
      </c>
      <c r="C132" s="71">
        <f t="shared" ref="C132:H132" si="28">SUM(C111:C127)</f>
        <v>3.0207740220253365</v>
      </c>
      <c r="D132" s="71">
        <f t="shared" si="28"/>
        <v>23.605404243614757</v>
      </c>
      <c r="E132" s="71">
        <f t="shared" si="28"/>
        <v>14.385274268621403</v>
      </c>
      <c r="F132" s="71">
        <f t="shared" si="28"/>
        <v>0</v>
      </c>
      <c r="G132" s="71">
        <f t="shared" si="28"/>
        <v>2.9352671644427692</v>
      </c>
      <c r="H132" s="72">
        <f t="shared" si="28"/>
        <v>1.6976606504110613E-2</v>
      </c>
      <c r="I132" s="44">
        <f>SUM(I111:I127)</f>
        <v>45.481152441650529</v>
      </c>
    </row>
    <row r="133" spans="1:9" s="2" customFormat="1" ht="15" thickBot="1">
      <c r="A133" s="15" t="s">
        <v>100</v>
      </c>
      <c r="B133" s="100">
        <f>B132/$I$132</f>
        <v>3.3364504964753308E-2</v>
      </c>
      <c r="C133" s="100">
        <f t="shared" ref="C133:I133" si="29">C132/$I$132</f>
        <v>6.6418150373405788E-2</v>
      </c>
      <c r="D133" s="100">
        <f t="shared" si="29"/>
        <v>0.5190150859501419</v>
      </c>
      <c r="E133" s="100">
        <f t="shared" si="29"/>
        <v>0.31629089186068471</v>
      </c>
      <c r="F133" s="100">
        <f t="shared" si="29"/>
        <v>0</v>
      </c>
      <c r="G133" s="100">
        <f t="shared" si="29"/>
        <v>6.453810000106161E-2</v>
      </c>
      <c r="H133" s="101">
        <f t="shared" si="29"/>
        <v>3.7326684995263776E-4</v>
      </c>
      <c r="I133" s="102">
        <f t="shared" si="29"/>
        <v>1</v>
      </c>
    </row>
    <row r="134" spans="1:9" ht="15" thickBot="1">
      <c r="A134" s="18"/>
      <c r="B134" s="16"/>
      <c r="C134" s="16"/>
      <c r="D134" s="16"/>
      <c r="E134" s="16"/>
      <c r="F134" s="16"/>
      <c r="G134" s="16"/>
      <c r="H134" s="16"/>
      <c r="I134" s="16"/>
    </row>
    <row r="135" spans="1:9" ht="28.5">
      <c r="A135" s="431" t="s">
        <v>30</v>
      </c>
      <c r="B135" s="37" t="s">
        <v>0</v>
      </c>
      <c r="C135" s="37" t="s">
        <v>1</v>
      </c>
      <c r="D135" s="37" t="s">
        <v>2</v>
      </c>
      <c r="E135" s="37" t="s">
        <v>3</v>
      </c>
      <c r="F135" s="37" t="s">
        <v>27</v>
      </c>
      <c r="G135" s="37" t="s">
        <v>4</v>
      </c>
      <c r="H135" s="37" t="s">
        <v>5</v>
      </c>
      <c r="I135" s="38" t="s">
        <v>6</v>
      </c>
    </row>
    <row r="136" spans="1:9" ht="14.25" customHeight="1">
      <c r="A136" s="432" t="s">
        <v>30</v>
      </c>
      <c r="B136" s="372" t="s">
        <v>107</v>
      </c>
      <c r="C136" s="373"/>
      <c r="D136" s="373"/>
      <c r="E136" s="373"/>
      <c r="F136" s="373"/>
      <c r="G136" s="373"/>
      <c r="H136" s="373"/>
      <c r="I136" s="374"/>
    </row>
    <row r="137" spans="1:9" ht="15">
      <c r="A137" s="7" t="s">
        <v>7</v>
      </c>
      <c r="B137" s="42">
        <v>0</v>
      </c>
      <c r="C137" s="42">
        <v>0</v>
      </c>
      <c r="D137" s="42">
        <v>0</v>
      </c>
      <c r="E137" s="42">
        <v>0</v>
      </c>
      <c r="F137" s="399"/>
      <c r="G137" s="42">
        <v>0</v>
      </c>
      <c r="H137" s="43">
        <v>0</v>
      </c>
      <c r="I137" s="44">
        <f>SUM(B137:H137)</f>
        <v>0</v>
      </c>
    </row>
    <row r="138" spans="1:9" ht="15">
      <c r="A138" s="8" t="s">
        <v>8</v>
      </c>
      <c r="B138" s="48">
        <v>0</v>
      </c>
      <c r="C138" s="48">
        <v>0</v>
      </c>
      <c r="D138" s="48">
        <v>0</v>
      </c>
      <c r="E138" s="48">
        <v>0</v>
      </c>
      <c r="F138" s="400"/>
      <c r="G138" s="48">
        <v>0</v>
      </c>
      <c r="H138" s="49">
        <v>0</v>
      </c>
      <c r="I138" s="50">
        <f t="shared" ref="I138:I157" si="30">SUM(B138:H138)</f>
        <v>0</v>
      </c>
    </row>
    <row r="139" spans="1:9" ht="15">
      <c r="A139" s="9" t="s">
        <v>10</v>
      </c>
      <c r="B139" s="45">
        <v>0</v>
      </c>
      <c r="C139" s="45">
        <v>0</v>
      </c>
      <c r="D139" s="45">
        <v>0</v>
      </c>
      <c r="E139" s="45">
        <v>0</v>
      </c>
      <c r="F139" s="400"/>
      <c r="G139" s="45">
        <v>0</v>
      </c>
      <c r="H139" s="54">
        <v>0</v>
      </c>
      <c r="I139" s="44">
        <f t="shared" si="30"/>
        <v>0</v>
      </c>
    </row>
    <row r="140" spans="1:9" ht="15">
      <c r="A140" s="8" t="s">
        <v>53</v>
      </c>
      <c r="B140" s="48">
        <v>0</v>
      </c>
      <c r="C140" s="48">
        <v>0</v>
      </c>
      <c r="D140" s="48">
        <v>0</v>
      </c>
      <c r="E140" s="48">
        <v>0</v>
      </c>
      <c r="F140" s="400"/>
      <c r="G140" s="48">
        <v>0</v>
      </c>
      <c r="H140" s="49">
        <v>0</v>
      </c>
      <c r="I140" s="50">
        <f t="shared" si="30"/>
        <v>0</v>
      </c>
    </row>
    <row r="141" spans="1:9" ht="15">
      <c r="A141" s="9" t="s">
        <v>16</v>
      </c>
      <c r="B141" s="45">
        <v>0.33779683272335298</v>
      </c>
      <c r="C141" s="45">
        <v>3.4976392887722305</v>
      </c>
      <c r="D141" s="45">
        <v>0.29124747847466803</v>
      </c>
      <c r="E141" s="45">
        <v>0</v>
      </c>
      <c r="F141" s="400"/>
      <c r="G141" s="45">
        <v>0</v>
      </c>
      <c r="H141" s="54">
        <v>0</v>
      </c>
      <c r="I141" s="44">
        <f t="shared" si="30"/>
        <v>4.1266835999702511</v>
      </c>
    </row>
    <row r="142" spans="1:9" ht="15">
      <c r="A142" s="8" t="s">
        <v>65</v>
      </c>
      <c r="B142" s="48">
        <v>6.9268209411785957</v>
      </c>
      <c r="C142" s="48">
        <v>1.0014680878812428</v>
      </c>
      <c r="D142" s="48">
        <v>3.6219762511704952</v>
      </c>
      <c r="E142" s="48">
        <v>0</v>
      </c>
      <c r="F142" s="400"/>
      <c r="G142" s="48">
        <v>0</v>
      </c>
      <c r="H142" s="49">
        <v>0</v>
      </c>
      <c r="I142" s="50">
        <f t="shared" si="30"/>
        <v>11.550265280230334</v>
      </c>
    </row>
    <row r="143" spans="1:9" ht="15">
      <c r="A143" s="9" t="s">
        <v>55</v>
      </c>
      <c r="B143" s="45">
        <v>0</v>
      </c>
      <c r="C143" s="45">
        <v>0</v>
      </c>
      <c r="D143" s="45">
        <v>0</v>
      </c>
      <c r="E143" s="45">
        <v>0.27678207461747478</v>
      </c>
      <c r="F143" s="400"/>
      <c r="G143" s="45">
        <v>0</v>
      </c>
      <c r="H143" s="54">
        <v>0</v>
      </c>
      <c r="I143" s="44">
        <f t="shared" si="30"/>
        <v>0.27678207461747478</v>
      </c>
    </row>
    <row r="144" spans="1:9" ht="15">
      <c r="A144" s="8" t="s">
        <v>12</v>
      </c>
      <c r="B144" s="48">
        <v>0</v>
      </c>
      <c r="C144" s="48">
        <v>0</v>
      </c>
      <c r="D144" s="48">
        <v>0</v>
      </c>
      <c r="E144" s="48">
        <v>0</v>
      </c>
      <c r="F144" s="400"/>
      <c r="G144" s="48">
        <v>0</v>
      </c>
      <c r="H144" s="49">
        <v>0</v>
      </c>
      <c r="I144" s="50">
        <f t="shared" si="30"/>
        <v>0</v>
      </c>
    </row>
    <row r="145" spans="1:9" ht="15">
      <c r="A145" s="9" t="s">
        <v>56</v>
      </c>
      <c r="B145" s="45">
        <v>0</v>
      </c>
      <c r="C145" s="45">
        <v>0</v>
      </c>
      <c r="D145" s="45">
        <v>0</v>
      </c>
      <c r="E145" s="45">
        <v>0</v>
      </c>
      <c r="F145" s="400"/>
      <c r="G145" s="45">
        <v>0</v>
      </c>
      <c r="H145" s="54">
        <v>0</v>
      </c>
      <c r="I145" s="44">
        <f t="shared" si="30"/>
        <v>0</v>
      </c>
    </row>
    <row r="146" spans="1:9" ht="15">
      <c r="A146" s="8" t="s">
        <v>17</v>
      </c>
      <c r="B146" s="48">
        <v>0</v>
      </c>
      <c r="C146" s="48">
        <v>0</v>
      </c>
      <c r="D146" s="48">
        <v>6.7467024310624013E-2</v>
      </c>
      <c r="E146" s="48">
        <v>0</v>
      </c>
      <c r="F146" s="400"/>
      <c r="G146" s="48">
        <v>0</v>
      </c>
      <c r="H146" s="49">
        <v>0</v>
      </c>
      <c r="I146" s="50">
        <f t="shared" si="30"/>
        <v>6.7467024310624013E-2</v>
      </c>
    </row>
    <row r="147" spans="1:9" ht="15">
      <c r="A147" s="9" t="s">
        <v>141</v>
      </c>
      <c r="B147" s="45">
        <v>3.3606318063054581</v>
      </c>
      <c r="C147" s="45">
        <v>13.629164565764793</v>
      </c>
      <c r="D147" s="45">
        <v>3.0588725519529083</v>
      </c>
      <c r="E147" s="45">
        <v>0</v>
      </c>
      <c r="F147" s="400"/>
      <c r="G147" s="45">
        <v>0</v>
      </c>
      <c r="H147" s="54">
        <v>0</v>
      </c>
      <c r="I147" s="44">
        <f>SUM(B147:H147)</f>
        <v>20.048668924023161</v>
      </c>
    </row>
    <row r="148" spans="1:9" ht="15">
      <c r="A148" s="8" t="s">
        <v>25</v>
      </c>
      <c r="B148" s="48">
        <v>1.3920479461361839</v>
      </c>
      <c r="C148" s="48">
        <v>5.7785813460131286E-2</v>
      </c>
      <c r="D148" s="48">
        <v>0.15093712125568196</v>
      </c>
      <c r="E148" s="48">
        <v>5.6596082525708766</v>
      </c>
      <c r="F148" s="400"/>
      <c r="G148" s="48">
        <v>0.56752618844758318</v>
      </c>
      <c r="H148" s="49">
        <v>0.34821980914929235</v>
      </c>
      <c r="I148" s="50">
        <f t="shared" si="30"/>
        <v>8.1761251310197487</v>
      </c>
    </row>
    <row r="149" spans="1:9" ht="15">
      <c r="A149" s="9" t="s">
        <v>24</v>
      </c>
      <c r="B149" s="45">
        <v>1.7232601880932886E-2</v>
      </c>
      <c r="C149" s="45">
        <v>0</v>
      </c>
      <c r="D149" s="45">
        <v>0</v>
      </c>
      <c r="E149" s="45">
        <v>0</v>
      </c>
      <c r="F149" s="400"/>
      <c r="G149" s="45">
        <v>0</v>
      </c>
      <c r="H149" s="54">
        <v>0</v>
      </c>
      <c r="I149" s="44">
        <f t="shared" si="30"/>
        <v>1.7232601880932886E-2</v>
      </c>
    </row>
    <row r="150" spans="1:9" ht="15">
      <c r="A150" s="8" t="s">
        <v>57</v>
      </c>
      <c r="B150" s="48">
        <v>0</v>
      </c>
      <c r="C150" s="48">
        <v>0</v>
      </c>
      <c r="D150" s="48">
        <v>0</v>
      </c>
      <c r="E150" s="48">
        <v>0</v>
      </c>
      <c r="F150" s="400"/>
      <c r="G150" s="48">
        <v>0</v>
      </c>
      <c r="H150" s="49">
        <v>0</v>
      </c>
      <c r="I150" s="50">
        <f t="shared" si="30"/>
        <v>0</v>
      </c>
    </row>
    <row r="151" spans="1:9" ht="15">
      <c r="A151" s="9" t="s">
        <v>22</v>
      </c>
      <c r="B151" s="45">
        <v>0</v>
      </c>
      <c r="C151" s="45">
        <v>0</v>
      </c>
      <c r="D151" s="45">
        <v>0</v>
      </c>
      <c r="E151" s="45">
        <v>0</v>
      </c>
      <c r="F151" s="400"/>
      <c r="G151" s="45">
        <v>0</v>
      </c>
      <c r="H151" s="54">
        <v>0</v>
      </c>
      <c r="I151" s="44">
        <f t="shared" si="30"/>
        <v>0</v>
      </c>
    </row>
    <row r="152" spans="1:9" ht="15">
      <c r="A152" s="8" t="s">
        <v>21</v>
      </c>
      <c r="B152" s="48">
        <v>0</v>
      </c>
      <c r="C152" s="48">
        <v>0</v>
      </c>
      <c r="D152" s="48">
        <v>0</v>
      </c>
      <c r="E152" s="48">
        <v>0</v>
      </c>
      <c r="F152" s="400"/>
      <c r="G152" s="48">
        <v>0</v>
      </c>
      <c r="H152" s="49">
        <v>0</v>
      </c>
      <c r="I152" s="50">
        <f t="shared" si="30"/>
        <v>0</v>
      </c>
    </row>
    <row r="153" spans="1:9" ht="15">
      <c r="A153" s="10" t="s">
        <v>61</v>
      </c>
      <c r="B153" s="45">
        <v>0</v>
      </c>
      <c r="C153" s="45">
        <v>0</v>
      </c>
      <c r="D153" s="45">
        <v>0</v>
      </c>
      <c r="E153" s="45">
        <v>0</v>
      </c>
      <c r="F153" s="400"/>
      <c r="G153" s="45">
        <v>0</v>
      </c>
      <c r="H153" s="54">
        <v>0</v>
      </c>
      <c r="I153" s="44">
        <f t="shared" si="30"/>
        <v>0</v>
      </c>
    </row>
    <row r="154" spans="1:9">
      <c r="A154" s="11" t="s">
        <v>23</v>
      </c>
      <c r="B154" s="55">
        <v>0</v>
      </c>
      <c r="C154" s="55">
        <v>0</v>
      </c>
      <c r="D154" s="55">
        <v>0</v>
      </c>
      <c r="E154" s="55">
        <v>0</v>
      </c>
      <c r="F154" s="400"/>
      <c r="G154" s="55">
        <v>0</v>
      </c>
      <c r="H154" s="56">
        <v>0</v>
      </c>
      <c r="I154" s="57">
        <f t="shared" si="30"/>
        <v>0</v>
      </c>
    </row>
    <row r="155" spans="1:9">
      <c r="A155" s="12" t="s">
        <v>19</v>
      </c>
      <c r="B155" s="61">
        <v>0</v>
      </c>
      <c r="C155" s="61">
        <v>0</v>
      </c>
      <c r="D155" s="61">
        <v>0</v>
      </c>
      <c r="E155" s="61">
        <v>0</v>
      </c>
      <c r="F155" s="400"/>
      <c r="G155" s="61">
        <v>0</v>
      </c>
      <c r="H155" s="62">
        <v>0</v>
      </c>
      <c r="I155" s="63">
        <f t="shared" si="30"/>
        <v>0</v>
      </c>
    </row>
    <row r="156" spans="1:9">
      <c r="A156" s="11" t="s">
        <v>20</v>
      </c>
      <c r="B156" s="55">
        <v>0</v>
      </c>
      <c r="C156" s="55">
        <v>0</v>
      </c>
      <c r="D156" s="55">
        <v>0</v>
      </c>
      <c r="E156" s="55">
        <v>0</v>
      </c>
      <c r="F156" s="400"/>
      <c r="G156" s="55">
        <v>0</v>
      </c>
      <c r="H156" s="56">
        <v>0</v>
      </c>
      <c r="I156" s="57">
        <f t="shared" si="30"/>
        <v>0</v>
      </c>
    </row>
    <row r="157" spans="1:9" ht="15" thickBot="1">
      <c r="A157" s="13" t="s">
        <v>11</v>
      </c>
      <c r="B157" s="66">
        <v>0</v>
      </c>
      <c r="C157" s="66">
        <v>0</v>
      </c>
      <c r="D157" s="66">
        <v>0</v>
      </c>
      <c r="E157" s="66">
        <v>0</v>
      </c>
      <c r="F157" s="401"/>
      <c r="G157" s="66">
        <v>0</v>
      </c>
      <c r="H157" s="67">
        <v>0</v>
      </c>
      <c r="I157" s="68">
        <f t="shared" si="30"/>
        <v>0</v>
      </c>
    </row>
    <row r="158" spans="1:9" ht="15">
      <c r="A158" s="14" t="s">
        <v>26</v>
      </c>
      <c r="B158" s="71">
        <f>SUM(B137:B153)</f>
        <v>12.034530128224525</v>
      </c>
      <c r="C158" s="71">
        <f t="shared" ref="C158:H158" si="31">SUM(C137:C153)</f>
        <v>18.186057755878398</v>
      </c>
      <c r="D158" s="71">
        <f t="shared" si="31"/>
        <v>7.1905004271643769</v>
      </c>
      <c r="E158" s="71">
        <f t="shared" si="31"/>
        <v>5.9363903271883514</v>
      </c>
      <c r="F158" s="71">
        <f t="shared" si="31"/>
        <v>0</v>
      </c>
      <c r="G158" s="71">
        <f t="shared" si="31"/>
        <v>0.56752618844758318</v>
      </c>
      <c r="H158" s="72">
        <f t="shared" si="31"/>
        <v>0.34821980914929235</v>
      </c>
      <c r="I158" s="44">
        <f>SUM(I137:I153)</f>
        <v>44.263224636052527</v>
      </c>
    </row>
    <row r="159" spans="1:9" s="2" customFormat="1" ht="15" thickBot="1">
      <c r="A159" s="15" t="s">
        <v>100</v>
      </c>
      <c r="B159" s="100">
        <f>B158/$I$158</f>
        <v>0.27188552635232915</v>
      </c>
      <c r="C159" s="100">
        <f t="shared" ref="C159:I159" si="32">C158/$I$158</f>
        <v>0.4108615652250921</v>
      </c>
      <c r="D159" s="100">
        <f t="shared" si="32"/>
        <v>0.16244863509803334</v>
      </c>
      <c r="E159" s="100">
        <f t="shared" si="32"/>
        <v>0.13411563156546763</v>
      </c>
      <c r="F159" s="100">
        <f t="shared" si="32"/>
        <v>0</v>
      </c>
      <c r="G159" s="100">
        <f t="shared" si="32"/>
        <v>1.2821618693937888E-2</v>
      </c>
      <c r="H159" s="101">
        <f t="shared" si="32"/>
        <v>7.8670230651398648E-3</v>
      </c>
      <c r="I159" s="102">
        <f t="shared" si="32"/>
        <v>1</v>
      </c>
    </row>
    <row r="160" spans="1:9" ht="15" thickBot="1">
      <c r="A160" s="16"/>
      <c r="B160" s="16"/>
      <c r="C160" s="16"/>
      <c r="D160" s="16"/>
      <c r="E160" s="16"/>
      <c r="F160" s="16"/>
      <c r="G160" s="16"/>
      <c r="H160" s="16"/>
      <c r="I160" s="16"/>
    </row>
    <row r="161" spans="1:9" ht="28.5">
      <c r="A161" s="431" t="s">
        <v>31</v>
      </c>
      <c r="B161" s="37" t="s">
        <v>0</v>
      </c>
      <c r="C161" s="37" t="s">
        <v>1</v>
      </c>
      <c r="D161" s="37" t="s">
        <v>2</v>
      </c>
      <c r="E161" s="37" t="s">
        <v>3</v>
      </c>
      <c r="F161" s="37" t="s">
        <v>27</v>
      </c>
      <c r="G161" s="37" t="s">
        <v>4</v>
      </c>
      <c r="H161" s="37" t="s">
        <v>5</v>
      </c>
      <c r="I161" s="38" t="s">
        <v>6</v>
      </c>
    </row>
    <row r="162" spans="1:9" ht="14.25" customHeight="1">
      <c r="A162" s="432" t="s">
        <v>31</v>
      </c>
      <c r="B162" s="372" t="s">
        <v>107</v>
      </c>
      <c r="C162" s="373"/>
      <c r="D162" s="373"/>
      <c r="E162" s="373"/>
      <c r="F162" s="373"/>
      <c r="G162" s="373"/>
      <c r="H162" s="373"/>
      <c r="I162" s="374"/>
    </row>
    <row r="163" spans="1:9" ht="15">
      <c r="A163" s="7" t="s">
        <v>7</v>
      </c>
      <c r="B163" s="42">
        <v>0</v>
      </c>
      <c r="C163" s="42">
        <v>0</v>
      </c>
      <c r="D163" s="42">
        <v>0</v>
      </c>
      <c r="E163" s="42">
        <v>0</v>
      </c>
      <c r="F163" s="399"/>
      <c r="G163" s="42">
        <v>0</v>
      </c>
      <c r="H163" s="43">
        <v>0</v>
      </c>
      <c r="I163" s="44">
        <f>SUM(B163:H163)</f>
        <v>0</v>
      </c>
    </row>
    <row r="164" spans="1:9" ht="15">
      <c r="A164" s="8" t="s">
        <v>8</v>
      </c>
      <c r="B164" s="48">
        <v>0</v>
      </c>
      <c r="C164" s="48">
        <v>0</v>
      </c>
      <c r="D164" s="48">
        <v>0</v>
      </c>
      <c r="E164" s="48">
        <v>0</v>
      </c>
      <c r="F164" s="400"/>
      <c r="G164" s="48">
        <v>0</v>
      </c>
      <c r="H164" s="49">
        <v>0</v>
      </c>
      <c r="I164" s="50">
        <f t="shared" ref="I164:I183" si="33">SUM(B164:H164)</f>
        <v>0</v>
      </c>
    </row>
    <row r="165" spans="1:9" ht="15">
      <c r="A165" s="9" t="s">
        <v>10</v>
      </c>
      <c r="B165" s="45">
        <v>0</v>
      </c>
      <c r="C165" s="45">
        <v>0</v>
      </c>
      <c r="D165" s="45">
        <v>0</v>
      </c>
      <c r="E165" s="45">
        <v>0</v>
      </c>
      <c r="F165" s="400"/>
      <c r="G165" s="45">
        <v>0</v>
      </c>
      <c r="H165" s="54">
        <v>0</v>
      </c>
      <c r="I165" s="44">
        <f t="shared" si="33"/>
        <v>0</v>
      </c>
    </row>
    <row r="166" spans="1:9" ht="15">
      <c r="A166" s="8" t="s">
        <v>53</v>
      </c>
      <c r="B166" s="48">
        <v>0</v>
      </c>
      <c r="C166" s="48">
        <v>0</v>
      </c>
      <c r="D166" s="48">
        <v>0</v>
      </c>
      <c r="E166" s="48">
        <v>0</v>
      </c>
      <c r="F166" s="400"/>
      <c r="G166" s="48">
        <v>0</v>
      </c>
      <c r="H166" s="49">
        <v>0</v>
      </c>
      <c r="I166" s="50">
        <f t="shared" si="33"/>
        <v>0</v>
      </c>
    </row>
    <row r="167" spans="1:9" ht="15">
      <c r="A167" s="9" t="s">
        <v>16</v>
      </c>
      <c r="B167" s="45">
        <v>0</v>
      </c>
      <c r="C167" s="45">
        <v>0</v>
      </c>
      <c r="D167" s="45">
        <v>0</v>
      </c>
      <c r="E167" s="45">
        <v>0</v>
      </c>
      <c r="F167" s="400"/>
      <c r="G167" s="45">
        <v>0</v>
      </c>
      <c r="H167" s="54">
        <v>0</v>
      </c>
      <c r="I167" s="44">
        <f t="shared" si="33"/>
        <v>0</v>
      </c>
    </row>
    <row r="168" spans="1:9" ht="15">
      <c r="A168" s="8" t="s">
        <v>65</v>
      </c>
      <c r="B168" s="48">
        <v>0</v>
      </c>
      <c r="C168" s="48">
        <v>0</v>
      </c>
      <c r="D168" s="48">
        <v>0</v>
      </c>
      <c r="E168" s="48">
        <v>0</v>
      </c>
      <c r="F168" s="400"/>
      <c r="G168" s="48">
        <v>0</v>
      </c>
      <c r="H168" s="49">
        <v>0</v>
      </c>
      <c r="I168" s="50">
        <f t="shared" si="33"/>
        <v>0</v>
      </c>
    </row>
    <row r="169" spans="1:9" ht="15">
      <c r="A169" s="9" t="s">
        <v>55</v>
      </c>
      <c r="B169" s="45">
        <v>0</v>
      </c>
      <c r="C169" s="45">
        <v>0</v>
      </c>
      <c r="D169" s="45">
        <v>0</v>
      </c>
      <c r="E169" s="45">
        <v>5.1099852314609943E-2</v>
      </c>
      <c r="F169" s="400"/>
      <c r="G169" s="45">
        <v>0</v>
      </c>
      <c r="H169" s="54">
        <v>0</v>
      </c>
      <c r="I169" s="44">
        <f t="shared" si="33"/>
        <v>5.1099852314609943E-2</v>
      </c>
    </row>
    <row r="170" spans="1:9" ht="15">
      <c r="A170" s="8" t="s">
        <v>12</v>
      </c>
      <c r="B170" s="48">
        <v>0</v>
      </c>
      <c r="C170" s="48">
        <v>0</v>
      </c>
      <c r="D170" s="48">
        <v>0</v>
      </c>
      <c r="E170" s="48">
        <v>0</v>
      </c>
      <c r="F170" s="400"/>
      <c r="G170" s="48">
        <v>0</v>
      </c>
      <c r="H170" s="49">
        <v>0</v>
      </c>
      <c r="I170" s="50">
        <f t="shared" si="33"/>
        <v>0</v>
      </c>
    </row>
    <row r="171" spans="1:9" ht="15">
      <c r="A171" s="9" t="s">
        <v>56</v>
      </c>
      <c r="B171" s="45">
        <v>0</v>
      </c>
      <c r="C171" s="45">
        <v>0</v>
      </c>
      <c r="D171" s="45">
        <v>0</v>
      </c>
      <c r="E171" s="45">
        <v>0</v>
      </c>
      <c r="F171" s="400"/>
      <c r="G171" s="45">
        <v>0</v>
      </c>
      <c r="H171" s="54">
        <v>0</v>
      </c>
      <c r="I171" s="44">
        <f t="shared" si="33"/>
        <v>0</v>
      </c>
    </row>
    <row r="172" spans="1:9" ht="15">
      <c r="A172" s="8" t="s">
        <v>17</v>
      </c>
      <c r="B172" s="48">
        <v>0</v>
      </c>
      <c r="C172" s="48">
        <v>0</v>
      </c>
      <c r="D172" s="48">
        <v>0</v>
      </c>
      <c r="E172" s="48">
        <v>0</v>
      </c>
      <c r="F172" s="400"/>
      <c r="G172" s="48">
        <v>0</v>
      </c>
      <c r="H172" s="49">
        <v>0</v>
      </c>
      <c r="I172" s="50">
        <f t="shared" si="33"/>
        <v>0</v>
      </c>
    </row>
    <row r="173" spans="1:9" ht="15">
      <c r="A173" s="9" t="s">
        <v>141</v>
      </c>
      <c r="B173" s="45">
        <v>0</v>
      </c>
      <c r="C173" s="45">
        <v>0</v>
      </c>
      <c r="D173" s="45">
        <v>0</v>
      </c>
      <c r="E173" s="45">
        <v>0</v>
      </c>
      <c r="F173" s="400"/>
      <c r="G173" s="45">
        <v>0</v>
      </c>
      <c r="H173" s="54">
        <v>0</v>
      </c>
      <c r="I173" s="44">
        <f>SUM(B173:H173)</f>
        <v>0</v>
      </c>
    </row>
    <row r="174" spans="1:9" ht="15">
      <c r="A174" s="8" t="s">
        <v>25</v>
      </c>
      <c r="B174" s="48">
        <v>1.378857048997002</v>
      </c>
      <c r="C174" s="48">
        <v>0.28731890035336899</v>
      </c>
      <c r="D174" s="48">
        <v>72.988366795683461</v>
      </c>
      <c r="E174" s="48">
        <v>25.02027554995826</v>
      </c>
      <c r="F174" s="400"/>
      <c r="G174" s="48">
        <v>2.6488303544977398</v>
      </c>
      <c r="H174" s="49">
        <v>6.2055513505101363</v>
      </c>
      <c r="I174" s="50">
        <f t="shared" si="33"/>
        <v>108.52919999999996</v>
      </c>
    </row>
    <row r="175" spans="1:9" ht="15">
      <c r="A175" s="9" t="s">
        <v>24</v>
      </c>
      <c r="B175" s="45">
        <v>0</v>
      </c>
      <c r="C175" s="45">
        <v>0</v>
      </c>
      <c r="D175" s="45">
        <v>0</v>
      </c>
      <c r="E175" s="45">
        <v>0</v>
      </c>
      <c r="F175" s="400"/>
      <c r="G175" s="45">
        <v>0</v>
      </c>
      <c r="H175" s="54">
        <v>0</v>
      </c>
      <c r="I175" s="44">
        <f t="shared" si="33"/>
        <v>0</v>
      </c>
    </row>
    <row r="176" spans="1:9" ht="15">
      <c r="A176" s="8" t="s">
        <v>57</v>
      </c>
      <c r="B176" s="48">
        <v>0</v>
      </c>
      <c r="C176" s="48">
        <v>0</v>
      </c>
      <c r="D176" s="48">
        <v>0</v>
      </c>
      <c r="E176" s="48">
        <v>0</v>
      </c>
      <c r="F176" s="400"/>
      <c r="G176" s="48">
        <v>0</v>
      </c>
      <c r="H176" s="49">
        <v>0</v>
      </c>
      <c r="I176" s="50">
        <f t="shared" si="33"/>
        <v>0</v>
      </c>
    </row>
    <row r="177" spans="1:9" ht="15">
      <c r="A177" s="9" t="s">
        <v>22</v>
      </c>
      <c r="B177" s="45">
        <v>0</v>
      </c>
      <c r="C177" s="45">
        <v>0</v>
      </c>
      <c r="D177" s="45">
        <v>0</v>
      </c>
      <c r="E177" s="45">
        <v>0</v>
      </c>
      <c r="F177" s="400"/>
      <c r="G177" s="45">
        <v>0</v>
      </c>
      <c r="H177" s="54">
        <v>0</v>
      </c>
      <c r="I177" s="44">
        <f t="shared" si="33"/>
        <v>0</v>
      </c>
    </row>
    <row r="178" spans="1:9" ht="15">
      <c r="A178" s="8" t="s">
        <v>21</v>
      </c>
      <c r="B178" s="48">
        <v>0</v>
      </c>
      <c r="C178" s="48">
        <v>0</v>
      </c>
      <c r="D178" s="48">
        <v>0</v>
      </c>
      <c r="E178" s="48">
        <v>0</v>
      </c>
      <c r="F178" s="400"/>
      <c r="G178" s="48">
        <v>0</v>
      </c>
      <c r="H178" s="49">
        <v>0</v>
      </c>
      <c r="I178" s="50">
        <f t="shared" si="33"/>
        <v>0</v>
      </c>
    </row>
    <row r="179" spans="1:9" ht="15">
      <c r="A179" s="10" t="s">
        <v>61</v>
      </c>
      <c r="B179" s="45">
        <v>0</v>
      </c>
      <c r="C179" s="45">
        <v>0</v>
      </c>
      <c r="D179" s="45">
        <v>0</v>
      </c>
      <c r="E179" s="45">
        <v>0</v>
      </c>
      <c r="F179" s="400"/>
      <c r="G179" s="45">
        <v>0</v>
      </c>
      <c r="H179" s="54">
        <v>0</v>
      </c>
      <c r="I179" s="44">
        <f t="shared" si="33"/>
        <v>0</v>
      </c>
    </row>
    <row r="180" spans="1:9">
      <c r="A180" s="11" t="s">
        <v>23</v>
      </c>
      <c r="B180" s="55">
        <v>0</v>
      </c>
      <c r="C180" s="55">
        <v>0</v>
      </c>
      <c r="D180" s="55">
        <v>0</v>
      </c>
      <c r="E180" s="55">
        <v>0</v>
      </c>
      <c r="F180" s="400"/>
      <c r="G180" s="55">
        <v>0</v>
      </c>
      <c r="H180" s="56">
        <v>0</v>
      </c>
      <c r="I180" s="57">
        <f t="shared" si="33"/>
        <v>0</v>
      </c>
    </row>
    <row r="181" spans="1:9">
      <c r="A181" s="12" t="s">
        <v>19</v>
      </c>
      <c r="B181" s="61">
        <v>0</v>
      </c>
      <c r="C181" s="61">
        <v>0</v>
      </c>
      <c r="D181" s="61">
        <v>0</v>
      </c>
      <c r="E181" s="61">
        <v>0</v>
      </c>
      <c r="F181" s="400"/>
      <c r="G181" s="61">
        <v>0</v>
      </c>
      <c r="H181" s="62">
        <v>0</v>
      </c>
      <c r="I181" s="63">
        <f t="shared" si="33"/>
        <v>0</v>
      </c>
    </row>
    <row r="182" spans="1:9">
      <c r="A182" s="11" t="s">
        <v>20</v>
      </c>
      <c r="B182" s="55">
        <v>0</v>
      </c>
      <c r="C182" s="55">
        <v>0</v>
      </c>
      <c r="D182" s="55">
        <v>0</v>
      </c>
      <c r="E182" s="55">
        <v>0</v>
      </c>
      <c r="F182" s="400"/>
      <c r="G182" s="55">
        <v>0</v>
      </c>
      <c r="H182" s="56">
        <v>0</v>
      </c>
      <c r="I182" s="57">
        <f t="shared" si="33"/>
        <v>0</v>
      </c>
    </row>
    <row r="183" spans="1:9" ht="15" thickBot="1">
      <c r="A183" s="13" t="s">
        <v>11</v>
      </c>
      <c r="B183" s="66">
        <v>0</v>
      </c>
      <c r="C183" s="66">
        <v>0</v>
      </c>
      <c r="D183" s="66">
        <v>0</v>
      </c>
      <c r="E183" s="66">
        <v>0</v>
      </c>
      <c r="F183" s="401"/>
      <c r="G183" s="66">
        <v>0</v>
      </c>
      <c r="H183" s="67">
        <v>0</v>
      </c>
      <c r="I183" s="68">
        <f t="shared" si="33"/>
        <v>0</v>
      </c>
    </row>
    <row r="184" spans="1:9" ht="15">
      <c r="A184" s="14" t="s">
        <v>26</v>
      </c>
      <c r="B184" s="71">
        <f>SUM(B163:B179)</f>
        <v>1.378857048997002</v>
      </c>
      <c r="C184" s="71">
        <f t="shared" ref="C184:H184" si="34">SUM(C163:C179)</f>
        <v>0.28731890035336899</v>
      </c>
      <c r="D184" s="71">
        <f t="shared" si="34"/>
        <v>72.988366795683461</v>
      </c>
      <c r="E184" s="71">
        <f t="shared" si="34"/>
        <v>25.071375402272871</v>
      </c>
      <c r="F184" s="71">
        <f t="shared" si="34"/>
        <v>0</v>
      </c>
      <c r="G184" s="71">
        <f t="shared" si="34"/>
        <v>2.6488303544977398</v>
      </c>
      <c r="H184" s="72">
        <f t="shared" si="34"/>
        <v>6.2055513505101363</v>
      </c>
      <c r="I184" s="44">
        <f>SUM(I163:I179)</f>
        <v>108.58029985231457</v>
      </c>
    </row>
    <row r="185" spans="1:9" s="2" customFormat="1" ht="15" thickBot="1">
      <c r="A185" s="15" t="s">
        <v>100</v>
      </c>
      <c r="B185" s="100">
        <f>B184/$I$184</f>
        <v>1.2698961513943631E-2</v>
      </c>
      <c r="C185" s="100">
        <f t="shared" ref="C185:I185" si="35">C184/$I$184</f>
        <v>2.6461420786658869E-3</v>
      </c>
      <c r="D185" s="100">
        <f t="shared" si="35"/>
        <v>0.67220634769804966</v>
      </c>
      <c r="E185" s="100">
        <f t="shared" si="35"/>
        <v>0.2309016961306396</v>
      </c>
      <c r="F185" s="100">
        <f t="shared" si="35"/>
        <v>0</v>
      </c>
      <c r="G185" s="100">
        <f t="shared" si="35"/>
        <v>2.4395128380567607E-2</v>
      </c>
      <c r="H185" s="101">
        <f t="shared" si="35"/>
        <v>5.715172419813367E-2</v>
      </c>
      <c r="I185" s="102">
        <f t="shared" si="35"/>
        <v>1</v>
      </c>
    </row>
    <row r="186" spans="1:9" ht="15" thickBot="1">
      <c r="A186" s="16"/>
      <c r="B186" s="16"/>
      <c r="C186" s="16"/>
      <c r="D186" s="16"/>
      <c r="E186" s="16"/>
      <c r="F186" s="16"/>
      <c r="G186" s="16"/>
      <c r="H186" s="16"/>
      <c r="I186" s="16"/>
    </row>
    <row r="187" spans="1:9" ht="28.5">
      <c r="A187" s="431" t="s">
        <v>32</v>
      </c>
      <c r="B187" s="37" t="s">
        <v>0</v>
      </c>
      <c r="C187" s="37" t="s">
        <v>1</v>
      </c>
      <c r="D187" s="37" t="s">
        <v>2</v>
      </c>
      <c r="E187" s="37" t="s">
        <v>3</v>
      </c>
      <c r="F187" s="37" t="s">
        <v>27</v>
      </c>
      <c r="G187" s="37" t="s">
        <v>4</v>
      </c>
      <c r="H187" s="37" t="s">
        <v>5</v>
      </c>
      <c r="I187" s="38" t="s">
        <v>6</v>
      </c>
    </row>
    <row r="188" spans="1:9" ht="14.25" customHeight="1">
      <c r="A188" s="432" t="s">
        <v>32</v>
      </c>
      <c r="B188" s="372" t="s">
        <v>107</v>
      </c>
      <c r="C188" s="373"/>
      <c r="D188" s="373"/>
      <c r="E188" s="373"/>
      <c r="F188" s="373"/>
      <c r="G188" s="373"/>
      <c r="H188" s="373"/>
      <c r="I188" s="374"/>
    </row>
    <row r="189" spans="1:9" ht="15">
      <c r="A189" s="7" t="s">
        <v>7</v>
      </c>
      <c r="B189" s="42">
        <v>0</v>
      </c>
      <c r="C189" s="42">
        <v>0</v>
      </c>
      <c r="D189" s="42">
        <v>0</v>
      </c>
      <c r="E189" s="42">
        <v>0</v>
      </c>
      <c r="F189" s="399"/>
      <c r="G189" s="42">
        <v>0</v>
      </c>
      <c r="H189" s="43">
        <v>0</v>
      </c>
      <c r="I189" s="44">
        <f>SUM(B189:H189)</f>
        <v>0</v>
      </c>
    </row>
    <row r="190" spans="1:9" ht="15">
      <c r="A190" s="8" t="s">
        <v>8</v>
      </c>
      <c r="B190" s="48">
        <v>0</v>
      </c>
      <c r="C190" s="48">
        <v>0</v>
      </c>
      <c r="D190" s="48">
        <v>0</v>
      </c>
      <c r="E190" s="48">
        <v>0</v>
      </c>
      <c r="F190" s="400"/>
      <c r="G190" s="48">
        <v>0</v>
      </c>
      <c r="H190" s="49">
        <v>0</v>
      </c>
      <c r="I190" s="50">
        <f t="shared" ref="I190:I209" si="36">SUM(B190:H190)</f>
        <v>0</v>
      </c>
    </row>
    <row r="191" spans="1:9" ht="15">
      <c r="A191" s="9" t="s">
        <v>10</v>
      </c>
      <c r="B191" s="45">
        <v>0</v>
      </c>
      <c r="C191" s="45">
        <v>0</v>
      </c>
      <c r="D191" s="45">
        <v>0</v>
      </c>
      <c r="E191" s="45">
        <v>0</v>
      </c>
      <c r="F191" s="400"/>
      <c r="G191" s="45">
        <v>0</v>
      </c>
      <c r="H191" s="54">
        <v>0</v>
      </c>
      <c r="I191" s="44">
        <f t="shared" si="36"/>
        <v>0</v>
      </c>
    </row>
    <row r="192" spans="1:9" ht="15">
      <c r="A192" s="8" t="s">
        <v>53</v>
      </c>
      <c r="B192" s="48">
        <v>0</v>
      </c>
      <c r="C192" s="48">
        <v>0</v>
      </c>
      <c r="D192" s="48">
        <v>0</v>
      </c>
      <c r="E192" s="48">
        <v>0</v>
      </c>
      <c r="F192" s="400"/>
      <c r="G192" s="48">
        <v>0</v>
      </c>
      <c r="H192" s="49">
        <v>0</v>
      </c>
      <c r="I192" s="50">
        <f t="shared" si="36"/>
        <v>0</v>
      </c>
    </row>
    <row r="193" spans="1:9" ht="15">
      <c r="A193" s="9" t="s">
        <v>16</v>
      </c>
      <c r="B193" s="45">
        <v>3.7824367060531254</v>
      </c>
      <c r="C193" s="45">
        <v>0.12099378061114198</v>
      </c>
      <c r="D193" s="45">
        <v>9.8460340619043798</v>
      </c>
      <c r="E193" s="45">
        <v>0</v>
      </c>
      <c r="F193" s="400"/>
      <c r="G193" s="45">
        <v>0</v>
      </c>
      <c r="H193" s="54">
        <v>0</v>
      </c>
      <c r="I193" s="44">
        <f t="shared" si="36"/>
        <v>13.749464548568646</v>
      </c>
    </row>
    <row r="194" spans="1:9" ht="15">
      <c r="A194" s="8" t="s">
        <v>65</v>
      </c>
      <c r="B194" s="48">
        <v>1.0502465448850749</v>
      </c>
      <c r="C194" s="48">
        <v>0.60403645549109919</v>
      </c>
      <c r="D194" s="48">
        <v>5.1845646365580453</v>
      </c>
      <c r="E194" s="48">
        <v>0</v>
      </c>
      <c r="F194" s="400"/>
      <c r="G194" s="48">
        <v>0</v>
      </c>
      <c r="H194" s="49">
        <v>0</v>
      </c>
      <c r="I194" s="50">
        <f t="shared" si="36"/>
        <v>6.8388476369342195</v>
      </c>
    </row>
    <row r="195" spans="1:9" ht="15">
      <c r="A195" s="9" t="s">
        <v>55</v>
      </c>
      <c r="B195" s="45">
        <v>6.1639547915859696E-9</v>
      </c>
      <c r="C195" s="45">
        <v>6.1639547915859696E-9</v>
      </c>
      <c r="D195" s="45">
        <v>6.1639547915859696E-9</v>
      </c>
      <c r="E195" s="45">
        <v>0.93295636482147148</v>
      </c>
      <c r="F195" s="400"/>
      <c r="G195" s="45">
        <v>0</v>
      </c>
      <c r="H195" s="54">
        <v>0</v>
      </c>
      <c r="I195" s="44">
        <f t="shared" si="36"/>
        <v>0.93295638331333586</v>
      </c>
    </row>
    <row r="196" spans="1:9" ht="15">
      <c r="A196" s="8" t="s">
        <v>12</v>
      </c>
      <c r="B196" s="48">
        <v>0</v>
      </c>
      <c r="C196" s="48">
        <v>0</v>
      </c>
      <c r="D196" s="48">
        <v>0</v>
      </c>
      <c r="E196" s="48">
        <v>0</v>
      </c>
      <c r="F196" s="400"/>
      <c r="G196" s="48">
        <v>0</v>
      </c>
      <c r="H196" s="49">
        <v>0</v>
      </c>
      <c r="I196" s="50">
        <f t="shared" si="36"/>
        <v>0</v>
      </c>
    </row>
    <row r="197" spans="1:9" ht="15">
      <c r="A197" s="9" t="s">
        <v>56</v>
      </c>
      <c r="B197" s="45">
        <v>0</v>
      </c>
      <c r="C197" s="45">
        <v>0</v>
      </c>
      <c r="D197" s="45">
        <v>0</v>
      </c>
      <c r="E197" s="45">
        <v>0</v>
      </c>
      <c r="F197" s="400"/>
      <c r="G197" s="45">
        <v>0</v>
      </c>
      <c r="H197" s="54">
        <v>0</v>
      </c>
      <c r="I197" s="44">
        <f t="shared" si="36"/>
        <v>0</v>
      </c>
    </row>
    <row r="198" spans="1:9" ht="15">
      <c r="A198" s="8" t="s">
        <v>17</v>
      </c>
      <c r="B198" s="48">
        <v>9.5102334313603556E-2</v>
      </c>
      <c r="C198" s="48">
        <v>9.9359055913281297E-11</v>
      </c>
      <c r="D198" s="48">
        <v>0.13673546341354051</v>
      </c>
      <c r="E198" s="48">
        <v>0</v>
      </c>
      <c r="F198" s="400"/>
      <c r="G198" s="48">
        <v>0</v>
      </c>
      <c r="H198" s="49">
        <v>0</v>
      </c>
      <c r="I198" s="50">
        <f t="shared" si="36"/>
        <v>0.23183779782650313</v>
      </c>
    </row>
    <row r="199" spans="1:9" ht="15">
      <c r="A199" s="9" t="s">
        <v>141</v>
      </c>
      <c r="B199" s="45">
        <v>14.754595850336134</v>
      </c>
      <c r="C199" s="45">
        <v>9.0603296462588734</v>
      </c>
      <c r="D199" s="45">
        <v>115.82357098836248</v>
      </c>
      <c r="E199" s="45">
        <v>3.7041702343324445</v>
      </c>
      <c r="F199" s="400"/>
      <c r="G199" s="45">
        <v>0</v>
      </c>
      <c r="H199" s="54">
        <v>0</v>
      </c>
      <c r="I199" s="44">
        <f>SUM(B199:H199)</f>
        <v>143.34266671928995</v>
      </c>
    </row>
    <row r="200" spans="1:9" ht="15">
      <c r="A200" s="8" t="s">
        <v>25</v>
      </c>
      <c r="B200" s="48">
        <v>4.0427371440769422</v>
      </c>
      <c r="C200" s="48">
        <v>8.3115716229019351E-2</v>
      </c>
      <c r="D200" s="48">
        <v>74.149860852125201</v>
      </c>
      <c r="E200" s="48">
        <v>53.049414732434052</v>
      </c>
      <c r="F200" s="400"/>
      <c r="G200" s="48">
        <v>5.1900799257290169</v>
      </c>
      <c r="H200" s="49">
        <v>0.10870453304661994</v>
      </c>
      <c r="I200" s="50">
        <f t="shared" si="36"/>
        <v>136.62391290364084</v>
      </c>
    </row>
    <row r="201" spans="1:9" ht="15">
      <c r="A201" s="9" t="s">
        <v>24</v>
      </c>
      <c r="B201" s="45">
        <v>0.4529241833102266</v>
      </c>
      <c r="C201" s="45">
        <v>0.15958917810432022</v>
      </c>
      <c r="D201" s="45">
        <v>0.10208556023575781</v>
      </c>
      <c r="E201" s="45">
        <v>0</v>
      </c>
      <c r="F201" s="400"/>
      <c r="G201" s="45">
        <v>0</v>
      </c>
      <c r="H201" s="54">
        <v>0</v>
      </c>
      <c r="I201" s="44">
        <f t="shared" si="36"/>
        <v>0.71459892165030459</v>
      </c>
    </row>
    <row r="202" spans="1:9" ht="15">
      <c r="A202" s="8" t="s">
        <v>57</v>
      </c>
      <c r="B202" s="48">
        <v>1.5501074482634095E-3</v>
      </c>
      <c r="C202" s="48">
        <v>1.9908962961108245E-3</v>
      </c>
      <c r="D202" s="48">
        <v>2.8757390943823019E-3</v>
      </c>
      <c r="E202" s="48">
        <v>0</v>
      </c>
      <c r="F202" s="400"/>
      <c r="G202" s="48">
        <v>0</v>
      </c>
      <c r="H202" s="49">
        <v>0</v>
      </c>
      <c r="I202" s="50">
        <f t="shared" si="36"/>
        <v>6.416742838756536E-3</v>
      </c>
    </row>
    <row r="203" spans="1:9" ht="15">
      <c r="A203" s="9" t="s">
        <v>22</v>
      </c>
      <c r="B203" s="45">
        <v>0</v>
      </c>
      <c r="C203" s="45">
        <v>0</v>
      </c>
      <c r="D203" s="45">
        <v>0</v>
      </c>
      <c r="E203" s="45">
        <v>0</v>
      </c>
      <c r="F203" s="400"/>
      <c r="G203" s="45">
        <v>0</v>
      </c>
      <c r="H203" s="54">
        <v>0</v>
      </c>
      <c r="I203" s="44">
        <f t="shared" si="36"/>
        <v>0</v>
      </c>
    </row>
    <row r="204" spans="1:9" ht="15">
      <c r="A204" s="8" t="s">
        <v>21</v>
      </c>
      <c r="B204" s="48">
        <v>0</v>
      </c>
      <c r="C204" s="48">
        <v>0</v>
      </c>
      <c r="D204" s="48">
        <v>0</v>
      </c>
      <c r="E204" s="48">
        <v>0</v>
      </c>
      <c r="F204" s="400"/>
      <c r="G204" s="48">
        <v>0</v>
      </c>
      <c r="H204" s="49">
        <v>0</v>
      </c>
      <c r="I204" s="50">
        <f t="shared" si="36"/>
        <v>0</v>
      </c>
    </row>
    <row r="205" spans="1:9" ht="15">
      <c r="A205" s="10" t="s">
        <v>61</v>
      </c>
      <c r="B205" s="45">
        <v>0</v>
      </c>
      <c r="C205" s="45">
        <v>0</v>
      </c>
      <c r="D205" s="45">
        <v>0</v>
      </c>
      <c r="E205" s="45">
        <v>0</v>
      </c>
      <c r="F205" s="400"/>
      <c r="G205" s="45">
        <v>0</v>
      </c>
      <c r="H205" s="54">
        <v>0</v>
      </c>
      <c r="I205" s="44">
        <f t="shared" si="36"/>
        <v>0</v>
      </c>
    </row>
    <row r="206" spans="1:9">
      <c r="A206" s="11" t="s">
        <v>23</v>
      </c>
      <c r="B206" s="55">
        <v>0</v>
      </c>
      <c r="C206" s="55">
        <v>0</v>
      </c>
      <c r="D206" s="55">
        <v>0</v>
      </c>
      <c r="E206" s="55">
        <v>0</v>
      </c>
      <c r="F206" s="400"/>
      <c r="G206" s="55">
        <v>0</v>
      </c>
      <c r="H206" s="56">
        <v>0</v>
      </c>
      <c r="I206" s="57">
        <f t="shared" si="36"/>
        <v>0</v>
      </c>
    </row>
    <row r="207" spans="1:9">
      <c r="A207" s="12" t="s">
        <v>19</v>
      </c>
      <c r="B207" s="61">
        <v>0</v>
      </c>
      <c r="C207" s="61">
        <v>0</v>
      </c>
      <c r="D207" s="61">
        <v>0</v>
      </c>
      <c r="E207" s="61">
        <v>0</v>
      </c>
      <c r="F207" s="400"/>
      <c r="G207" s="61">
        <v>0</v>
      </c>
      <c r="H207" s="62">
        <v>0</v>
      </c>
      <c r="I207" s="63">
        <f t="shared" si="36"/>
        <v>0</v>
      </c>
    </row>
    <row r="208" spans="1:9">
      <c r="A208" s="11" t="s">
        <v>20</v>
      </c>
      <c r="B208" s="55">
        <v>0</v>
      </c>
      <c r="C208" s="55">
        <v>0</v>
      </c>
      <c r="D208" s="55">
        <v>0</v>
      </c>
      <c r="E208" s="55">
        <v>0</v>
      </c>
      <c r="F208" s="400"/>
      <c r="G208" s="55">
        <v>0</v>
      </c>
      <c r="H208" s="56">
        <v>0</v>
      </c>
      <c r="I208" s="57">
        <f t="shared" si="36"/>
        <v>0</v>
      </c>
    </row>
    <row r="209" spans="1:9" ht="15" thickBot="1">
      <c r="A209" s="13" t="s">
        <v>11</v>
      </c>
      <c r="B209" s="66">
        <v>0</v>
      </c>
      <c r="C209" s="66">
        <v>0</v>
      </c>
      <c r="D209" s="66">
        <v>0</v>
      </c>
      <c r="E209" s="66">
        <v>0</v>
      </c>
      <c r="F209" s="401"/>
      <c r="G209" s="66">
        <v>0</v>
      </c>
      <c r="H209" s="67">
        <v>0</v>
      </c>
      <c r="I209" s="68">
        <f t="shared" si="36"/>
        <v>0</v>
      </c>
    </row>
    <row r="210" spans="1:9" ht="15">
      <c r="A210" s="14" t="s">
        <v>26</v>
      </c>
      <c r="B210" s="71">
        <f>SUM(B189:B205)</f>
        <v>24.179592876587325</v>
      </c>
      <c r="C210" s="71">
        <f t="shared" ref="C210:H210" si="37">SUM(C189:C205)</f>
        <v>10.030055679253879</v>
      </c>
      <c r="D210" s="71">
        <f t="shared" si="37"/>
        <v>205.24572730785772</v>
      </c>
      <c r="E210" s="71">
        <f t="shared" si="37"/>
        <v>57.686541331587968</v>
      </c>
      <c r="F210" s="71">
        <f t="shared" si="37"/>
        <v>0</v>
      </c>
      <c r="G210" s="71">
        <f t="shared" si="37"/>
        <v>5.1900799257290169</v>
      </c>
      <c r="H210" s="72">
        <f t="shared" si="37"/>
        <v>0.10870453304661994</v>
      </c>
      <c r="I210" s="44">
        <f>SUM(I189:I205)</f>
        <v>302.44070165406254</v>
      </c>
    </row>
    <row r="211" spans="1:9" s="2" customFormat="1" ht="15" thickBot="1">
      <c r="A211" s="15" t="s">
        <v>100</v>
      </c>
      <c r="B211" s="100">
        <f>B210/$I$210</f>
        <v>7.9948210490016672E-2</v>
      </c>
      <c r="C211" s="100">
        <f t="shared" ref="C211:H211" si="38">C210/$I$210</f>
        <v>3.3163709859152651E-2</v>
      </c>
      <c r="D211" s="100">
        <f t="shared" si="38"/>
        <v>0.678631302550745</v>
      </c>
      <c r="E211" s="100">
        <f t="shared" si="38"/>
        <v>0.19073669984263869</v>
      </c>
      <c r="F211" s="100">
        <f t="shared" si="38"/>
        <v>0</v>
      </c>
      <c r="G211" s="100">
        <f t="shared" si="38"/>
        <v>1.7160652972117257E-2</v>
      </c>
      <c r="H211" s="101">
        <f t="shared" si="38"/>
        <v>3.5942428532968507E-4</v>
      </c>
      <c r="I211" s="102">
        <f>I210/$I$210</f>
        <v>1</v>
      </c>
    </row>
    <row r="212" spans="1:9" ht="15" thickBot="1">
      <c r="A212" s="16"/>
      <c r="B212" s="16"/>
      <c r="C212" s="16"/>
      <c r="D212" s="16"/>
      <c r="E212" s="16"/>
      <c r="F212" s="16"/>
      <c r="G212" s="16"/>
      <c r="H212" s="16"/>
      <c r="I212" s="16"/>
    </row>
    <row r="213" spans="1:9" ht="28.5">
      <c r="A213" s="431" t="s">
        <v>33</v>
      </c>
      <c r="B213" s="37" t="s">
        <v>0</v>
      </c>
      <c r="C213" s="37" t="s">
        <v>1</v>
      </c>
      <c r="D213" s="37" t="s">
        <v>2</v>
      </c>
      <c r="E213" s="37" t="s">
        <v>3</v>
      </c>
      <c r="F213" s="37" t="s">
        <v>27</v>
      </c>
      <c r="G213" s="37" t="s">
        <v>4</v>
      </c>
      <c r="H213" s="37" t="s">
        <v>5</v>
      </c>
      <c r="I213" s="38" t="s">
        <v>6</v>
      </c>
    </row>
    <row r="214" spans="1:9" ht="14.25" customHeight="1">
      <c r="A214" s="432" t="s">
        <v>33</v>
      </c>
      <c r="B214" s="372" t="s">
        <v>107</v>
      </c>
      <c r="C214" s="373"/>
      <c r="D214" s="373"/>
      <c r="E214" s="373"/>
      <c r="F214" s="373"/>
      <c r="G214" s="373"/>
      <c r="H214" s="373"/>
      <c r="I214" s="374"/>
    </row>
    <row r="215" spans="1:9" ht="15">
      <c r="A215" s="7" t="s">
        <v>7</v>
      </c>
      <c r="B215" s="42">
        <v>0</v>
      </c>
      <c r="C215" s="42">
        <v>0</v>
      </c>
      <c r="D215" s="42">
        <v>0</v>
      </c>
      <c r="E215" s="42">
        <v>0</v>
      </c>
      <c r="F215" s="399"/>
      <c r="G215" s="42">
        <v>0</v>
      </c>
      <c r="H215" s="43">
        <v>0</v>
      </c>
      <c r="I215" s="44">
        <f>SUM(B215:H215)</f>
        <v>0</v>
      </c>
    </row>
    <row r="216" spans="1:9" ht="15">
      <c r="A216" s="8" t="s">
        <v>8</v>
      </c>
      <c r="B216" s="48">
        <v>0</v>
      </c>
      <c r="C216" s="48">
        <v>0</v>
      </c>
      <c r="D216" s="48">
        <v>0</v>
      </c>
      <c r="E216" s="48">
        <v>0</v>
      </c>
      <c r="F216" s="400"/>
      <c r="G216" s="48">
        <v>0</v>
      </c>
      <c r="H216" s="49">
        <v>0</v>
      </c>
      <c r="I216" s="50">
        <f t="shared" ref="I216:I235" si="39">SUM(B216:H216)</f>
        <v>0</v>
      </c>
    </row>
    <row r="217" spans="1:9" ht="15">
      <c r="A217" s="9" t="s">
        <v>10</v>
      </c>
      <c r="B217" s="45">
        <v>0</v>
      </c>
      <c r="C217" s="45">
        <v>0</v>
      </c>
      <c r="D217" s="45">
        <v>0</v>
      </c>
      <c r="E217" s="45">
        <v>0</v>
      </c>
      <c r="F217" s="400"/>
      <c r="G217" s="45">
        <v>0</v>
      </c>
      <c r="H217" s="54">
        <v>0</v>
      </c>
      <c r="I217" s="44">
        <f t="shared" si="39"/>
        <v>0</v>
      </c>
    </row>
    <row r="218" spans="1:9" ht="15">
      <c r="A218" s="8" t="s">
        <v>53</v>
      </c>
      <c r="B218" s="48">
        <v>0</v>
      </c>
      <c r="C218" s="48">
        <v>0</v>
      </c>
      <c r="D218" s="48">
        <v>0</v>
      </c>
      <c r="E218" s="48">
        <v>0</v>
      </c>
      <c r="F218" s="400"/>
      <c r="G218" s="48">
        <v>0</v>
      </c>
      <c r="H218" s="49">
        <v>0</v>
      </c>
      <c r="I218" s="50">
        <f t="shared" si="39"/>
        <v>0</v>
      </c>
    </row>
    <row r="219" spans="1:9" ht="15">
      <c r="A219" s="9" t="s">
        <v>16</v>
      </c>
      <c r="B219" s="45">
        <v>1.1730119685342224</v>
      </c>
      <c r="C219" s="45">
        <v>0.60108294245292926</v>
      </c>
      <c r="D219" s="45">
        <v>1.608475052736398</v>
      </c>
      <c r="E219" s="45">
        <v>0</v>
      </c>
      <c r="F219" s="400"/>
      <c r="G219" s="45">
        <v>0</v>
      </c>
      <c r="H219" s="54">
        <v>0</v>
      </c>
      <c r="I219" s="44">
        <f t="shared" si="39"/>
        <v>3.38256996372355</v>
      </c>
    </row>
    <row r="220" spans="1:9" ht="15">
      <c r="A220" s="8" t="s">
        <v>65</v>
      </c>
      <c r="B220" s="48">
        <v>0.41537256989879828</v>
      </c>
      <c r="C220" s="48">
        <v>0.17722616695056831</v>
      </c>
      <c r="D220" s="48">
        <v>0.23445670891995224</v>
      </c>
      <c r="E220" s="48">
        <v>0</v>
      </c>
      <c r="F220" s="400"/>
      <c r="G220" s="48">
        <v>0</v>
      </c>
      <c r="H220" s="49">
        <v>0</v>
      </c>
      <c r="I220" s="50">
        <f t="shared" si="39"/>
        <v>0.82705544576931889</v>
      </c>
    </row>
    <row r="221" spans="1:9" ht="15">
      <c r="A221" s="9" t="s">
        <v>55</v>
      </c>
      <c r="B221" s="45">
        <v>0</v>
      </c>
      <c r="C221" s="45">
        <v>0</v>
      </c>
      <c r="D221" s="45">
        <v>0</v>
      </c>
      <c r="E221" s="45">
        <v>9.0846309656712222E-4</v>
      </c>
      <c r="F221" s="400"/>
      <c r="G221" s="45">
        <v>0</v>
      </c>
      <c r="H221" s="54">
        <v>0</v>
      </c>
      <c r="I221" s="44">
        <f t="shared" si="39"/>
        <v>9.0846309656712222E-4</v>
      </c>
    </row>
    <row r="222" spans="1:9" ht="15">
      <c r="A222" s="8" t="s">
        <v>12</v>
      </c>
      <c r="B222" s="48">
        <v>0</v>
      </c>
      <c r="C222" s="48">
        <v>0</v>
      </c>
      <c r="D222" s="48">
        <v>0</v>
      </c>
      <c r="E222" s="48">
        <v>2.9730045255411359E-2</v>
      </c>
      <c r="F222" s="400"/>
      <c r="G222" s="48">
        <v>0</v>
      </c>
      <c r="H222" s="49">
        <v>0</v>
      </c>
      <c r="I222" s="50">
        <f t="shared" si="39"/>
        <v>2.9730045255411359E-2</v>
      </c>
    </row>
    <row r="223" spans="1:9" ht="15">
      <c r="A223" s="9" t="s">
        <v>56</v>
      </c>
      <c r="B223" s="45">
        <v>0</v>
      </c>
      <c r="C223" s="45">
        <v>0</v>
      </c>
      <c r="D223" s="45">
        <v>0</v>
      </c>
      <c r="E223" s="45">
        <v>0</v>
      </c>
      <c r="F223" s="400"/>
      <c r="G223" s="45">
        <v>0</v>
      </c>
      <c r="H223" s="54">
        <v>0</v>
      </c>
      <c r="I223" s="44">
        <f t="shared" si="39"/>
        <v>0</v>
      </c>
    </row>
    <row r="224" spans="1:9" ht="15">
      <c r="A224" s="8" t="s">
        <v>17</v>
      </c>
      <c r="B224" s="48">
        <v>0</v>
      </c>
      <c r="C224" s="48">
        <v>0</v>
      </c>
      <c r="D224" s="48">
        <v>0</v>
      </c>
      <c r="E224" s="48">
        <v>0</v>
      </c>
      <c r="F224" s="400"/>
      <c r="G224" s="48">
        <v>0</v>
      </c>
      <c r="H224" s="49">
        <v>0</v>
      </c>
      <c r="I224" s="50">
        <f t="shared" si="39"/>
        <v>0</v>
      </c>
    </row>
    <row r="225" spans="1:9" ht="15">
      <c r="A225" s="9" t="s">
        <v>141</v>
      </c>
      <c r="B225" s="45">
        <v>6.3981426182828312</v>
      </c>
      <c r="C225" s="45">
        <v>6.5028394104308426E-2</v>
      </c>
      <c r="D225" s="45">
        <v>16.390719178745965</v>
      </c>
      <c r="E225" s="45">
        <v>4.9336156319277018</v>
      </c>
      <c r="F225" s="400"/>
      <c r="G225" s="45">
        <v>0</v>
      </c>
      <c r="H225" s="54">
        <v>0</v>
      </c>
      <c r="I225" s="44">
        <f>SUM(B225:H225)</f>
        <v>27.787505823060805</v>
      </c>
    </row>
    <row r="226" spans="1:9" ht="15">
      <c r="A226" s="8" t="s">
        <v>25</v>
      </c>
      <c r="B226" s="48">
        <v>7.4443438565065971</v>
      </c>
      <c r="C226" s="48">
        <v>0.12269285544804416</v>
      </c>
      <c r="D226" s="48">
        <v>20.402661272533713</v>
      </c>
      <c r="E226" s="48">
        <v>48.281687477813421</v>
      </c>
      <c r="F226" s="400"/>
      <c r="G226" s="48">
        <v>10.607359725440739</v>
      </c>
      <c r="H226" s="49">
        <v>1.1933508638745234</v>
      </c>
      <c r="I226" s="50">
        <f t="shared" si="39"/>
        <v>88.052096051617056</v>
      </c>
    </row>
    <row r="227" spans="1:9" ht="15">
      <c r="A227" s="9" t="s">
        <v>24</v>
      </c>
      <c r="B227" s="45">
        <v>0.14622278382518419</v>
      </c>
      <c r="C227" s="45">
        <v>0</v>
      </c>
      <c r="D227" s="45">
        <v>3.7377421218649454E-2</v>
      </c>
      <c r="E227" s="45">
        <v>0</v>
      </c>
      <c r="F227" s="400"/>
      <c r="G227" s="45">
        <v>0</v>
      </c>
      <c r="H227" s="54">
        <v>0</v>
      </c>
      <c r="I227" s="44">
        <f t="shared" si="39"/>
        <v>0.18360020504383365</v>
      </c>
    </row>
    <row r="228" spans="1:9" ht="15">
      <c r="A228" s="8" t="s">
        <v>57</v>
      </c>
      <c r="B228" s="48">
        <v>0</v>
      </c>
      <c r="C228" s="48">
        <v>0</v>
      </c>
      <c r="D228" s="48">
        <v>0</v>
      </c>
      <c r="E228" s="48">
        <v>0</v>
      </c>
      <c r="F228" s="400"/>
      <c r="G228" s="48">
        <v>0</v>
      </c>
      <c r="H228" s="49">
        <v>0</v>
      </c>
      <c r="I228" s="50">
        <f t="shared" si="39"/>
        <v>0</v>
      </c>
    </row>
    <row r="229" spans="1:9" ht="15">
      <c r="A229" s="9" t="s">
        <v>22</v>
      </c>
      <c r="B229" s="45">
        <v>0</v>
      </c>
      <c r="C229" s="45">
        <v>0</v>
      </c>
      <c r="D229" s="45">
        <v>0</v>
      </c>
      <c r="E229" s="45">
        <v>0</v>
      </c>
      <c r="F229" s="400"/>
      <c r="G229" s="45">
        <v>0</v>
      </c>
      <c r="H229" s="54">
        <v>0</v>
      </c>
      <c r="I229" s="44">
        <f t="shared" si="39"/>
        <v>0</v>
      </c>
    </row>
    <row r="230" spans="1:9" ht="15">
      <c r="A230" s="8" t="s">
        <v>21</v>
      </c>
      <c r="B230" s="48">
        <v>0</v>
      </c>
      <c r="C230" s="48">
        <v>0</v>
      </c>
      <c r="D230" s="48">
        <v>0</v>
      </c>
      <c r="E230" s="48">
        <v>0</v>
      </c>
      <c r="F230" s="400"/>
      <c r="G230" s="48">
        <v>0</v>
      </c>
      <c r="H230" s="49">
        <v>0</v>
      </c>
      <c r="I230" s="50">
        <f t="shared" si="39"/>
        <v>0</v>
      </c>
    </row>
    <row r="231" spans="1:9" ht="15">
      <c r="A231" s="10" t="s">
        <v>61</v>
      </c>
      <c r="B231" s="45">
        <v>0</v>
      </c>
      <c r="C231" s="45">
        <v>0</v>
      </c>
      <c r="D231" s="45">
        <v>0</v>
      </c>
      <c r="E231" s="45">
        <v>0</v>
      </c>
      <c r="F231" s="400"/>
      <c r="G231" s="45">
        <v>0</v>
      </c>
      <c r="H231" s="54">
        <v>0</v>
      </c>
      <c r="I231" s="44">
        <f t="shared" si="39"/>
        <v>0</v>
      </c>
    </row>
    <row r="232" spans="1:9">
      <c r="A232" s="11" t="s">
        <v>23</v>
      </c>
      <c r="B232" s="55">
        <v>0</v>
      </c>
      <c r="C232" s="55">
        <v>0</v>
      </c>
      <c r="D232" s="55">
        <v>0</v>
      </c>
      <c r="E232" s="55">
        <v>0</v>
      </c>
      <c r="F232" s="400"/>
      <c r="G232" s="55">
        <v>0</v>
      </c>
      <c r="H232" s="56">
        <v>0</v>
      </c>
      <c r="I232" s="57">
        <f t="shared" si="39"/>
        <v>0</v>
      </c>
    </row>
    <row r="233" spans="1:9">
      <c r="A233" s="12" t="s">
        <v>19</v>
      </c>
      <c r="B233" s="61">
        <v>0</v>
      </c>
      <c r="C233" s="61">
        <v>0</v>
      </c>
      <c r="D233" s="61">
        <v>0</v>
      </c>
      <c r="E233" s="61">
        <v>0</v>
      </c>
      <c r="F233" s="400"/>
      <c r="G233" s="61">
        <v>0</v>
      </c>
      <c r="H233" s="62">
        <v>0</v>
      </c>
      <c r="I233" s="63">
        <f t="shared" si="39"/>
        <v>0</v>
      </c>
    </row>
    <row r="234" spans="1:9">
      <c r="A234" s="11" t="s">
        <v>20</v>
      </c>
      <c r="B234" s="55">
        <v>0</v>
      </c>
      <c r="C234" s="55">
        <v>0</v>
      </c>
      <c r="D234" s="55">
        <v>0</v>
      </c>
      <c r="E234" s="55">
        <v>0</v>
      </c>
      <c r="F234" s="400"/>
      <c r="G234" s="55">
        <v>0</v>
      </c>
      <c r="H234" s="56">
        <v>0</v>
      </c>
      <c r="I234" s="57">
        <f t="shared" si="39"/>
        <v>0</v>
      </c>
    </row>
    <row r="235" spans="1:9" ht="15" thickBot="1">
      <c r="A235" s="13" t="s">
        <v>11</v>
      </c>
      <c r="B235" s="66">
        <v>0</v>
      </c>
      <c r="C235" s="66">
        <v>0</v>
      </c>
      <c r="D235" s="66">
        <v>0</v>
      </c>
      <c r="E235" s="66">
        <v>0</v>
      </c>
      <c r="F235" s="401"/>
      <c r="G235" s="66">
        <v>0</v>
      </c>
      <c r="H235" s="67">
        <v>0</v>
      </c>
      <c r="I235" s="68">
        <f t="shared" si="39"/>
        <v>0</v>
      </c>
    </row>
    <row r="236" spans="1:9" ht="15">
      <c r="A236" s="14" t="s">
        <v>26</v>
      </c>
      <c r="B236" s="71">
        <f>SUM(B215:B231)</f>
        <v>15.577093797047633</v>
      </c>
      <c r="C236" s="71">
        <f t="shared" ref="C236:H236" si="40">SUM(C215:C231)</f>
        <v>0.9660303589558501</v>
      </c>
      <c r="D236" s="71">
        <f t="shared" si="40"/>
        <v>38.673689634154677</v>
      </c>
      <c r="E236" s="71">
        <f t="shared" si="40"/>
        <v>53.245941618093099</v>
      </c>
      <c r="F236" s="71">
        <f t="shared" si="40"/>
        <v>0</v>
      </c>
      <c r="G236" s="71">
        <f t="shared" si="40"/>
        <v>10.607359725440739</v>
      </c>
      <c r="H236" s="72">
        <f t="shared" si="40"/>
        <v>1.1933508638745234</v>
      </c>
      <c r="I236" s="44">
        <f>SUM(I215:I231)</f>
        <v>120.26346599756654</v>
      </c>
    </row>
    <row r="237" spans="1:9" s="2" customFormat="1" ht="15" thickBot="1">
      <c r="A237" s="15" t="s">
        <v>100</v>
      </c>
      <c r="B237" s="100">
        <f>B236/$I$236</f>
        <v>0.12952473694183092</v>
      </c>
      <c r="C237" s="100">
        <f t="shared" ref="C237:I237" si="41">C236/$I$236</f>
        <v>8.0326169792528448E-3</v>
      </c>
      <c r="D237" s="100">
        <f t="shared" si="41"/>
        <v>0.32157471359537582</v>
      </c>
      <c r="E237" s="100">
        <f t="shared" si="41"/>
        <v>0.44274411332175057</v>
      </c>
      <c r="F237" s="100">
        <f t="shared" si="41"/>
        <v>0</v>
      </c>
      <c r="G237" s="100">
        <f t="shared" si="41"/>
        <v>8.8201014642762518E-2</v>
      </c>
      <c r="H237" s="101">
        <f t="shared" si="41"/>
        <v>9.9228045190271671E-3</v>
      </c>
      <c r="I237" s="102">
        <f t="shared" si="41"/>
        <v>1</v>
      </c>
    </row>
    <row r="238" spans="1:9" ht="15" thickBot="1">
      <c r="A238" s="16"/>
      <c r="B238" s="16"/>
      <c r="C238" s="16"/>
      <c r="D238" s="16"/>
      <c r="E238" s="16"/>
      <c r="F238" s="16"/>
      <c r="G238" s="16"/>
      <c r="H238" s="16"/>
      <c r="I238" s="16"/>
    </row>
    <row r="239" spans="1:9" ht="28.5">
      <c r="A239" s="431" t="s">
        <v>66</v>
      </c>
      <c r="B239" s="37" t="s">
        <v>0</v>
      </c>
      <c r="C239" s="37" t="s">
        <v>1</v>
      </c>
      <c r="D239" s="37" t="s">
        <v>2</v>
      </c>
      <c r="E239" s="37" t="s">
        <v>3</v>
      </c>
      <c r="F239" s="37" t="s">
        <v>27</v>
      </c>
      <c r="G239" s="37" t="s">
        <v>4</v>
      </c>
      <c r="H239" s="37" t="s">
        <v>5</v>
      </c>
      <c r="I239" s="38" t="s">
        <v>6</v>
      </c>
    </row>
    <row r="240" spans="1:9" ht="14.25" customHeight="1">
      <c r="A240" s="432" t="s">
        <v>66</v>
      </c>
      <c r="B240" s="372" t="s">
        <v>107</v>
      </c>
      <c r="C240" s="373"/>
      <c r="D240" s="373"/>
      <c r="E240" s="373"/>
      <c r="F240" s="373"/>
      <c r="G240" s="373"/>
      <c r="H240" s="373"/>
      <c r="I240" s="374"/>
    </row>
    <row r="241" spans="1:9" ht="15">
      <c r="A241" s="7" t="s">
        <v>7</v>
      </c>
      <c r="B241" s="42">
        <v>0</v>
      </c>
      <c r="C241" s="42">
        <v>0</v>
      </c>
      <c r="D241" s="42">
        <v>0</v>
      </c>
      <c r="E241" s="42">
        <v>0</v>
      </c>
      <c r="F241" s="399"/>
      <c r="G241" s="42">
        <v>0</v>
      </c>
      <c r="H241" s="43">
        <v>0</v>
      </c>
      <c r="I241" s="44">
        <f>SUM(B241:H241)</f>
        <v>0</v>
      </c>
    </row>
    <row r="242" spans="1:9" ht="15">
      <c r="A242" s="8" t="s">
        <v>8</v>
      </c>
      <c r="B242" s="48">
        <v>0</v>
      </c>
      <c r="C242" s="48">
        <v>0</v>
      </c>
      <c r="D242" s="48">
        <v>0</v>
      </c>
      <c r="E242" s="48">
        <v>0</v>
      </c>
      <c r="F242" s="400"/>
      <c r="G242" s="48">
        <v>0</v>
      </c>
      <c r="H242" s="49">
        <v>0</v>
      </c>
      <c r="I242" s="50">
        <f t="shared" ref="I242:I261" si="42">SUM(B242:H242)</f>
        <v>0</v>
      </c>
    </row>
    <row r="243" spans="1:9" ht="15">
      <c r="A243" s="9" t="s">
        <v>10</v>
      </c>
      <c r="B243" s="45">
        <v>0</v>
      </c>
      <c r="C243" s="45">
        <v>0</v>
      </c>
      <c r="D243" s="45">
        <v>0</v>
      </c>
      <c r="E243" s="45">
        <v>0</v>
      </c>
      <c r="F243" s="400"/>
      <c r="G243" s="45">
        <v>0</v>
      </c>
      <c r="H243" s="54">
        <v>0</v>
      </c>
      <c r="I243" s="44">
        <f t="shared" si="42"/>
        <v>0</v>
      </c>
    </row>
    <row r="244" spans="1:9" ht="15">
      <c r="A244" s="8" t="s">
        <v>53</v>
      </c>
      <c r="B244" s="48">
        <v>0</v>
      </c>
      <c r="C244" s="48">
        <v>0</v>
      </c>
      <c r="D244" s="48">
        <v>0</v>
      </c>
      <c r="E244" s="48">
        <v>0</v>
      </c>
      <c r="F244" s="400"/>
      <c r="G244" s="48">
        <v>0</v>
      </c>
      <c r="H244" s="49">
        <v>0</v>
      </c>
      <c r="I244" s="50">
        <f t="shared" si="42"/>
        <v>0</v>
      </c>
    </row>
    <row r="245" spans="1:9" ht="15">
      <c r="A245" s="9" t="s">
        <v>16</v>
      </c>
      <c r="B245" s="45">
        <v>34.084765389545801</v>
      </c>
      <c r="C245" s="45">
        <v>0.12565614569271819</v>
      </c>
      <c r="D245" s="45">
        <v>4.051874620516827</v>
      </c>
      <c r="E245" s="45">
        <v>0</v>
      </c>
      <c r="F245" s="400"/>
      <c r="G245" s="45">
        <v>0</v>
      </c>
      <c r="H245" s="54">
        <v>0</v>
      </c>
      <c r="I245" s="44">
        <f t="shared" si="42"/>
        <v>38.262296155755344</v>
      </c>
    </row>
    <row r="246" spans="1:9" ht="15">
      <c r="A246" s="8" t="s">
        <v>65</v>
      </c>
      <c r="B246" s="48">
        <v>17.246419299996976</v>
      </c>
      <c r="C246" s="48">
        <v>6.8580473645607237E-2</v>
      </c>
      <c r="D246" s="48">
        <v>3.2505330784123498</v>
      </c>
      <c r="E246" s="48">
        <v>0</v>
      </c>
      <c r="F246" s="400"/>
      <c r="G246" s="48">
        <v>0</v>
      </c>
      <c r="H246" s="49">
        <v>0</v>
      </c>
      <c r="I246" s="50">
        <f t="shared" si="42"/>
        <v>20.565532852054933</v>
      </c>
    </row>
    <row r="247" spans="1:9" ht="15">
      <c r="A247" s="9" t="s">
        <v>55</v>
      </c>
      <c r="B247" s="45">
        <v>4.1370198225251809E-9</v>
      </c>
      <c r="C247" s="45">
        <v>4.1370198225251809E-9</v>
      </c>
      <c r="D247" s="45">
        <v>4.1370198225251809E-9</v>
      </c>
      <c r="E247" s="45">
        <v>0.4086889156531649</v>
      </c>
      <c r="F247" s="400"/>
      <c r="G247" s="45">
        <v>0</v>
      </c>
      <c r="H247" s="54">
        <v>0</v>
      </c>
      <c r="I247" s="44">
        <f t="shared" si="42"/>
        <v>0.40868892806422435</v>
      </c>
    </row>
    <row r="248" spans="1:9" ht="15">
      <c r="A248" s="8" t="s">
        <v>12</v>
      </c>
      <c r="B248" s="48">
        <v>8.9959824501651037E-9</v>
      </c>
      <c r="C248" s="48">
        <v>8.9959824501651037E-9</v>
      </c>
      <c r="D248" s="48">
        <v>8.9959824501651037E-9</v>
      </c>
      <c r="E248" s="48">
        <v>0.158540289364069</v>
      </c>
      <c r="F248" s="400"/>
      <c r="G248" s="48">
        <v>0</v>
      </c>
      <c r="H248" s="49">
        <v>0</v>
      </c>
      <c r="I248" s="50">
        <f t="shared" si="42"/>
        <v>0.15854031635201635</v>
      </c>
    </row>
    <row r="249" spans="1:9" ht="15">
      <c r="A249" s="9" t="s">
        <v>56</v>
      </c>
      <c r="B249" s="45">
        <v>1.7156429466121516E-3</v>
      </c>
      <c r="C249" s="45">
        <v>1.7156429466121516E-3</v>
      </c>
      <c r="D249" s="45">
        <v>8.5782147330607569E-3</v>
      </c>
      <c r="E249" s="45">
        <v>0</v>
      </c>
      <c r="F249" s="400"/>
      <c r="G249" s="45">
        <v>0</v>
      </c>
      <c r="H249" s="54">
        <v>0</v>
      </c>
      <c r="I249" s="44">
        <f t="shared" si="42"/>
        <v>1.200950062628506E-2</v>
      </c>
    </row>
    <row r="250" spans="1:9" ht="15">
      <c r="A250" s="8" t="s">
        <v>17</v>
      </c>
      <c r="B250" s="48">
        <v>0.34398570269950007</v>
      </c>
      <c r="C250" s="48">
        <v>1.2371955939434144E-2</v>
      </c>
      <c r="D250" s="48">
        <v>0.3349089597482478</v>
      </c>
      <c r="E250" s="48">
        <v>5.1599015267337813E-3</v>
      </c>
      <c r="F250" s="400"/>
      <c r="G250" s="48">
        <v>0</v>
      </c>
      <c r="H250" s="49">
        <v>0</v>
      </c>
      <c r="I250" s="50">
        <f t="shared" si="42"/>
        <v>0.6964265199139158</v>
      </c>
    </row>
    <row r="251" spans="1:9" ht="15">
      <c r="A251" s="9" t="s">
        <v>141</v>
      </c>
      <c r="B251" s="45">
        <v>136.62129309810365</v>
      </c>
      <c r="C251" s="45">
        <v>6.0942104477035874</v>
      </c>
      <c r="D251" s="45">
        <v>106.24713499940772</v>
      </c>
      <c r="E251" s="45">
        <v>0.33429320670492435</v>
      </c>
      <c r="F251" s="400"/>
      <c r="G251" s="45">
        <v>0</v>
      </c>
      <c r="H251" s="54">
        <v>0</v>
      </c>
      <c r="I251" s="44">
        <f>SUM(B251:H251)</f>
        <v>249.29693175191986</v>
      </c>
    </row>
    <row r="252" spans="1:9" ht="15">
      <c r="A252" s="8" t="s">
        <v>25</v>
      </c>
      <c r="B252" s="48">
        <v>41.930813417348688</v>
      </c>
      <c r="C252" s="48">
        <v>1.6575390119555862</v>
      </c>
      <c r="D252" s="48">
        <v>97.58204981703966</v>
      </c>
      <c r="E252" s="48">
        <v>223.87865255067271</v>
      </c>
      <c r="F252" s="400"/>
      <c r="G252" s="48">
        <v>113.90073146651584</v>
      </c>
      <c r="H252" s="49">
        <v>6.4221749635158476</v>
      </c>
      <c r="I252" s="50">
        <f t="shared" si="42"/>
        <v>485.3719612270483</v>
      </c>
    </row>
    <row r="253" spans="1:9" ht="15">
      <c r="A253" s="9" t="s">
        <v>24</v>
      </c>
      <c r="B253" s="45">
        <v>9.4900119907936897</v>
      </c>
      <c r="C253" s="45">
        <v>1.9258023053059226</v>
      </c>
      <c r="D253" s="45">
        <v>2.0648018410418478</v>
      </c>
      <c r="E253" s="45">
        <v>0</v>
      </c>
      <c r="F253" s="400"/>
      <c r="G253" s="45">
        <v>0</v>
      </c>
      <c r="H253" s="54">
        <v>0</v>
      </c>
      <c r="I253" s="44">
        <f t="shared" si="42"/>
        <v>13.48061613714146</v>
      </c>
    </row>
    <row r="254" spans="1:9" ht="15">
      <c r="A254" s="8" t="s">
        <v>57</v>
      </c>
      <c r="B254" s="48">
        <v>0.49870103459787946</v>
      </c>
      <c r="C254" s="48">
        <v>0.84573525539994499</v>
      </c>
      <c r="D254" s="48">
        <v>1.5423743208618685</v>
      </c>
      <c r="E254" s="48">
        <v>0</v>
      </c>
      <c r="F254" s="400"/>
      <c r="G254" s="48">
        <v>0</v>
      </c>
      <c r="H254" s="49">
        <v>0</v>
      </c>
      <c r="I254" s="50">
        <f t="shared" si="42"/>
        <v>2.8868106108596931</v>
      </c>
    </row>
    <row r="255" spans="1:9" ht="15">
      <c r="A255" s="9" t="s">
        <v>22</v>
      </c>
      <c r="B255" s="45">
        <v>6.6146561137223323E-2</v>
      </c>
      <c r="C255" s="45">
        <v>5.9941306568048934E-2</v>
      </c>
      <c r="D255" s="45">
        <v>0.29350127827107031</v>
      </c>
      <c r="E255" s="45">
        <v>0</v>
      </c>
      <c r="F255" s="400"/>
      <c r="G255" s="45">
        <v>0</v>
      </c>
      <c r="H255" s="54">
        <v>0</v>
      </c>
      <c r="I255" s="44">
        <f t="shared" si="42"/>
        <v>0.41958914597634256</v>
      </c>
    </row>
    <row r="256" spans="1:9" ht="15">
      <c r="A256" s="8" t="s">
        <v>21</v>
      </c>
      <c r="B256" s="48">
        <v>0</v>
      </c>
      <c r="C256" s="48">
        <v>0</v>
      </c>
      <c r="D256" s="48">
        <v>0</v>
      </c>
      <c r="E256" s="48">
        <v>0</v>
      </c>
      <c r="F256" s="400"/>
      <c r="G256" s="48">
        <v>0</v>
      </c>
      <c r="H256" s="49">
        <v>0</v>
      </c>
      <c r="I256" s="50">
        <f t="shared" si="42"/>
        <v>0</v>
      </c>
    </row>
    <row r="257" spans="1:9" ht="15">
      <c r="A257" s="10" t="s">
        <v>61</v>
      </c>
      <c r="B257" s="45">
        <v>4.1400000000000006</v>
      </c>
      <c r="C257" s="45">
        <v>0</v>
      </c>
      <c r="D257" s="45">
        <v>0</v>
      </c>
      <c r="E257" s="45">
        <v>0</v>
      </c>
      <c r="F257" s="400"/>
      <c r="G257" s="45">
        <v>0</v>
      </c>
      <c r="H257" s="54">
        <v>0</v>
      </c>
      <c r="I257" s="44">
        <f t="shared" si="42"/>
        <v>4.1400000000000006</v>
      </c>
    </row>
    <row r="258" spans="1:9">
      <c r="A258" s="11" t="s">
        <v>23</v>
      </c>
      <c r="B258" s="55">
        <v>4.1400000000000006</v>
      </c>
      <c r="C258" s="55">
        <v>0</v>
      </c>
      <c r="D258" s="55">
        <v>0</v>
      </c>
      <c r="E258" s="55">
        <v>0</v>
      </c>
      <c r="F258" s="400"/>
      <c r="G258" s="55">
        <v>0</v>
      </c>
      <c r="H258" s="56">
        <v>0</v>
      </c>
      <c r="I258" s="57">
        <f t="shared" si="42"/>
        <v>4.1400000000000006</v>
      </c>
    </row>
    <row r="259" spans="1:9">
      <c r="A259" s="12" t="s">
        <v>19</v>
      </c>
      <c r="B259" s="61">
        <v>0</v>
      </c>
      <c r="C259" s="61">
        <v>0</v>
      </c>
      <c r="D259" s="61">
        <v>0</v>
      </c>
      <c r="E259" s="61">
        <v>0</v>
      </c>
      <c r="F259" s="400"/>
      <c r="G259" s="61">
        <v>0</v>
      </c>
      <c r="H259" s="62">
        <v>0</v>
      </c>
      <c r="I259" s="63">
        <f t="shared" si="42"/>
        <v>0</v>
      </c>
    </row>
    <row r="260" spans="1:9">
      <c r="A260" s="11" t="s">
        <v>20</v>
      </c>
      <c r="B260" s="55">
        <v>0</v>
      </c>
      <c r="C260" s="55">
        <v>0</v>
      </c>
      <c r="D260" s="55">
        <v>0</v>
      </c>
      <c r="E260" s="55">
        <v>0</v>
      </c>
      <c r="F260" s="400"/>
      <c r="G260" s="55">
        <v>0</v>
      </c>
      <c r="H260" s="56">
        <v>0</v>
      </c>
      <c r="I260" s="57">
        <f t="shared" si="42"/>
        <v>0</v>
      </c>
    </row>
    <row r="261" spans="1:9" ht="15" thickBot="1">
      <c r="A261" s="13" t="s">
        <v>11</v>
      </c>
      <c r="B261" s="66">
        <v>0</v>
      </c>
      <c r="C261" s="66">
        <v>0</v>
      </c>
      <c r="D261" s="66">
        <v>0</v>
      </c>
      <c r="E261" s="66">
        <v>0</v>
      </c>
      <c r="F261" s="401"/>
      <c r="G261" s="66">
        <v>0</v>
      </c>
      <c r="H261" s="67">
        <v>0</v>
      </c>
      <c r="I261" s="68">
        <f t="shared" si="42"/>
        <v>0</v>
      </c>
    </row>
    <row r="262" spans="1:9" ht="15">
      <c r="A262" s="14" t="s">
        <v>26</v>
      </c>
      <c r="B262" s="71">
        <f>SUM(B241:B257)</f>
        <v>244.42385215030299</v>
      </c>
      <c r="C262" s="71">
        <f t="shared" ref="C262:H262" si="43">SUM(C241:C257)</f>
        <v>10.791552558290464</v>
      </c>
      <c r="D262" s="71">
        <f t="shared" si="43"/>
        <v>215.37575714316566</v>
      </c>
      <c r="E262" s="71">
        <f t="shared" si="43"/>
        <v>224.78533486392161</v>
      </c>
      <c r="F262" s="71">
        <f t="shared" si="43"/>
        <v>0</v>
      </c>
      <c r="G262" s="71">
        <f t="shared" si="43"/>
        <v>113.90073146651584</v>
      </c>
      <c r="H262" s="72">
        <f t="shared" si="43"/>
        <v>6.4221749635158476</v>
      </c>
      <c r="I262" s="44">
        <f>SUM(I241:I257)</f>
        <v>815.69940314571249</v>
      </c>
    </row>
    <row r="263" spans="1:9" s="2" customFormat="1" ht="15" thickBot="1">
      <c r="A263" s="15" t="s">
        <v>100</v>
      </c>
      <c r="B263" s="100">
        <f>B262/$I$262</f>
        <v>0.29964941890075203</v>
      </c>
      <c r="C263" s="100">
        <f t="shared" ref="C263:I263" si="44">C262/$I$262</f>
        <v>1.3229815440189448E-2</v>
      </c>
      <c r="D263" s="100">
        <f t="shared" si="44"/>
        <v>0.26403814482709875</v>
      </c>
      <c r="E263" s="100">
        <f t="shared" si="44"/>
        <v>0.27557373953817527</v>
      </c>
      <c r="F263" s="100">
        <f t="shared" si="44"/>
        <v>0</v>
      </c>
      <c r="G263" s="100">
        <f t="shared" si="44"/>
        <v>0.13963566851619869</v>
      </c>
      <c r="H263" s="101">
        <f t="shared" si="44"/>
        <v>7.873212777585693E-3</v>
      </c>
      <c r="I263" s="102">
        <f t="shared" si="44"/>
        <v>1</v>
      </c>
    </row>
    <row r="264" spans="1:9" ht="15" thickBot="1">
      <c r="A264" s="16"/>
      <c r="B264" s="16"/>
      <c r="C264" s="16"/>
      <c r="D264" s="16"/>
      <c r="E264" s="16"/>
      <c r="F264" s="16"/>
      <c r="G264" s="16"/>
      <c r="H264" s="16"/>
      <c r="I264" s="16"/>
    </row>
    <row r="265" spans="1:9" ht="28.5">
      <c r="A265" s="431" t="s">
        <v>34</v>
      </c>
      <c r="B265" s="37" t="s">
        <v>0</v>
      </c>
      <c r="C265" s="37" t="s">
        <v>1</v>
      </c>
      <c r="D265" s="37" t="s">
        <v>2</v>
      </c>
      <c r="E265" s="37" t="s">
        <v>3</v>
      </c>
      <c r="F265" s="37" t="s">
        <v>27</v>
      </c>
      <c r="G265" s="37" t="s">
        <v>4</v>
      </c>
      <c r="H265" s="37" t="s">
        <v>5</v>
      </c>
      <c r="I265" s="38" t="s">
        <v>6</v>
      </c>
    </row>
    <row r="266" spans="1:9" ht="14.25" customHeight="1">
      <c r="A266" s="432" t="s">
        <v>34</v>
      </c>
      <c r="B266" s="372" t="s">
        <v>107</v>
      </c>
      <c r="C266" s="373"/>
      <c r="D266" s="373"/>
      <c r="E266" s="373"/>
      <c r="F266" s="373"/>
      <c r="G266" s="373"/>
      <c r="H266" s="373"/>
      <c r="I266" s="374"/>
    </row>
    <row r="267" spans="1:9" ht="15">
      <c r="A267" s="7" t="s">
        <v>7</v>
      </c>
      <c r="B267" s="42">
        <v>0</v>
      </c>
      <c r="C267" s="42">
        <v>0</v>
      </c>
      <c r="D267" s="42">
        <v>0</v>
      </c>
      <c r="E267" s="42">
        <v>0</v>
      </c>
      <c r="F267" s="399"/>
      <c r="G267" s="42">
        <v>0</v>
      </c>
      <c r="H267" s="43">
        <v>0</v>
      </c>
      <c r="I267" s="44">
        <f>SUM(B267:H267)</f>
        <v>0</v>
      </c>
    </row>
    <row r="268" spans="1:9" ht="15">
      <c r="A268" s="8" t="s">
        <v>8</v>
      </c>
      <c r="B268" s="48">
        <v>0</v>
      </c>
      <c r="C268" s="48">
        <v>0</v>
      </c>
      <c r="D268" s="48">
        <v>0</v>
      </c>
      <c r="E268" s="48">
        <v>0</v>
      </c>
      <c r="F268" s="400"/>
      <c r="G268" s="48">
        <v>0</v>
      </c>
      <c r="H268" s="49">
        <v>0</v>
      </c>
      <c r="I268" s="50">
        <f t="shared" ref="I268:I287" si="45">SUM(B268:H268)</f>
        <v>0</v>
      </c>
    </row>
    <row r="269" spans="1:9" ht="15">
      <c r="A269" s="9" t="s">
        <v>10</v>
      </c>
      <c r="B269" s="45">
        <v>0</v>
      </c>
      <c r="C269" s="45">
        <v>0</v>
      </c>
      <c r="D269" s="45">
        <v>0</v>
      </c>
      <c r="E269" s="45">
        <v>0</v>
      </c>
      <c r="F269" s="400"/>
      <c r="G269" s="45">
        <v>0</v>
      </c>
      <c r="H269" s="54">
        <v>0</v>
      </c>
      <c r="I269" s="44">
        <f t="shared" si="45"/>
        <v>0</v>
      </c>
    </row>
    <row r="270" spans="1:9" ht="15">
      <c r="A270" s="8" t="s">
        <v>53</v>
      </c>
      <c r="B270" s="48">
        <v>0</v>
      </c>
      <c r="C270" s="48">
        <v>0</v>
      </c>
      <c r="D270" s="48">
        <v>0</v>
      </c>
      <c r="E270" s="48">
        <v>0</v>
      </c>
      <c r="F270" s="400"/>
      <c r="G270" s="48">
        <v>0</v>
      </c>
      <c r="H270" s="49">
        <v>0</v>
      </c>
      <c r="I270" s="50">
        <f t="shared" si="45"/>
        <v>0</v>
      </c>
    </row>
    <row r="271" spans="1:9" ht="15">
      <c r="A271" s="9" t="s">
        <v>16</v>
      </c>
      <c r="B271" s="45">
        <v>2.0493586079359281</v>
      </c>
      <c r="C271" s="45">
        <v>4.9572780307089745</v>
      </c>
      <c r="D271" s="45">
        <v>2.028330623551744</v>
      </c>
      <c r="E271" s="45">
        <v>0</v>
      </c>
      <c r="F271" s="400"/>
      <c r="G271" s="45">
        <v>0</v>
      </c>
      <c r="H271" s="54">
        <v>0</v>
      </c>
      <c r="I271" s="44">
        <f t="shared" si="45"/>
        <v>9.0349672621966466</v>
      </c>
    </row>
    <row r="272" spans="1:9" ht="15">
      <c r="A272" s="8" t="s">
        <v>65</v>
      </c>
      <c r="B272" s="48">
        <v>0.4672679375682377</v>
      </c>
      <c r="C272" s="48">
        <v>0.27293945543868553</v>
      </c>
      <c r="D272" s="48">
        <v>0.88184895678143904</v>
      </c>
      <c r="E272" s="48">
        <v>3.3027108917859885E-2</v>
      </c>
      <c r="F272" s="400"/>
      <c r="G272" s="48">
        <v>0</v>
      </c>
      <c r="H272" s="49">
        <v>0</v>
      </c>
      <c r="I272" s="50">
        <f t="shared" si="45"/>
        <v>1.6550834587062224</v>
      </c>
    </row>
    <row r="273" spans="1:9" ht="15">
      <c r="A273" s="9" t="s">
        <v>55</v>
      </c>
      <c r="B273" s="45">
        <v>6.4391549198858417E-9</v>
      </c>
      <c r="C273" s="45">
        <v>6.4391549198858417E-9</v>
      </c>
      <c r="D273" s="45">
        <v>6.4391549198858417E-9</v>
      </c>
      <c r="E273" s="45">
        <v>7.8326545063715152</v>
      </c>
      <c r="F273" s="400"/>
      <c r="G273" s="45">
        <v>0</v>
      </c>
      <c r="H273" s="54">
        <v>0</v>
      </c>
      <c r="I273" s="44">
        <f t="shared" si="45"/>
        <v>7.8326545256889801</v>
      </c>
    </row>
    <row r="274" spans="1:9" ht="15">
      <c r="A274" s="8" t="s">
        <v>12</v>
      </c>
      <c r="B274" s="48">
        <v>1.8093108582725374E-9</v>
      </c>
      <c r="C274" s="48">
        <v>1.8093108582725374E-9</v>
      </c>
      <c r="D274" s="48">
        <v>1.8093108582725374E-9</v>
      </c>
      <c r="E274" s="48">
        <v>5.4187598312368636E-3</v>
      </c>
      <c r="F274" s="400"/>
      <c r="G274" s="48">
        <v>0</v>
      </c>
      <c r="H274" s="49">
        <v>0</v>
      </c>
      <c r="I274" s="50">
        <f t="shared" si="45"/>
        <v>5.4187652591694384E-3</v>
      </c>
    </row>
    <row r="275" spans="1:9" ht="15">
      <c r="A275" s="9" t="s">
        <v>56</v>
      </c>
      <c r="B275" s="45">
        <v>0</v>
      </c>
      <c r="C275" s="45">
        <v>0</v>
      </c>
      <c r="D275" s="45">
        <v>0</v>
      </c>
      <c r="E275" s="45">
        <v>0</v>
      </c>
      <c r="F275" s="400"/>
      <c r="G275" s="45">
        <v>0</v>
      </c>
      <c r="H275" s="54">
        <v>0</v>
      </c>
      <c r="I275" s="44">
        <f t="shared" si="45"/>
        <v>0</v>
      </c>
    </row>
    <row r="276" spans="1:9" ht="15">
      <c r="A276" s="8" t="s">
        <v>17</v>
      </c>
      <c r="B276" s="48">
        <v>2.1795444363767427E-3</v>
      </c>
      <c r="C276" s="48">
        <v>1.7086355654515484E-3</v>
      </c>
      <c r="D276" s="48">
        <v>8.0722689563325484E-3</v>
      </c>
      <c r="E276" s="48">
        <v>0</v>
      </c>
      <c r="F276" s="400"/>
      <c r="G276" s="48">
        <v>0</v>
      </c>
      <c r="H276" s="49">
        <v>0</v>
      </c>
      <c r="I276" s="50">
        <f t="shared" si="45"/>
        <v>1.1960448958160839E-2</v>
      </c>
    </row>
    <row r="277" spans="1:9" ht="15">
      <c r="A277" s="9" t="s">
        <v>141</v>
      </c>
      <c r="B277" s="45">
        <v>1.4738556239848641</v>
      </c>
      <c r="C277" s="45">
        <v>2.5131083906914133</v>
      </c>
      <c r="D277" s="45">
        <v>5.6446204548698047</v>
      </c>
      <c r="E277" s="45">
        <v>0</v>
      </c>
      <c r="F277" s="400"/>
      <c r="G277" s="45">
        <v>0</v>
      </c>
      <c r="H277" s="54">
        <v>0</v>
      </c>
      <c r="I277" s="44">
        <f>SUM(B277:H277)</f>
        <v>9.6315844695460822</v>
      </c>
    </row>
    <row r="278" spans="1:9" ht="15">
      <c r="A278" s="8" t="s">
        <v>25</v>
      </c>
      <c r="B278" s="48">
        <v>0.18325009384242283</v>
      </c>
      <c r="C278" s="48">
        <v>3.334225420114889E-9</v>
      </c>
      <c r="D278" s="48">
        <v>9.6429790430284168</v>
      </c>
      <c r="E278" s="48">
        <v>17.839310496599932</v>
      </c>
      <c r="F278" s="400"/>
      <c r="G278" s="48">
        <v>0.33635241679385297</v>
      </c>
      <c r="H278" s="49">
        <v>0</v>
      </c>
      <c r="I278" s="50">
        <f t="shared" si="45"/>
        <v>28.001892053598851</v>
      </c>
    </row>
    <row r="279" spans="1:9" ht="15">
      <c r="A279" s="9" t="s">
        <v>24</v>
      </c>
      <c r="B279" s="45">
        <v>0</v>
      </c>
      <c r="C279" s="45">
        <v>0</v>
      </c>
      <c r="D279" s="45">
        <v>0</v>
      </c>
      <c r="E279" s="45">
        <v>0</v>
      </c>
      <c r="F279" s="400"/>
      <c r="G279" s="45">
        <v>0</v>
      </c>
      <c r="H279" s="54">
        <v>0</v>
      </c>
      <c r="I279" s="44">
        <f t="shared" si="45"/>
        <v>0</v>
      </c>
    </row>
    <row r="280" spans="1:9" ht="15">
      <c r="A280" s="8" t="s">
        <v>57</v>
      </c>
      <c r="B280" s="48">
        <v>1.0034635884784104E-2</v>
      </c>
      <c r="C280" s="48">
        <v>2.0069271769568202E-3</v>
      </c>
      <c r="D280" s="48">
        <v>2.0069271769568202E-3</v>
      </c>
      <c r="E280" s="48">
        <v>0</v>
      </c>
      <c r="F280" s="400"/>
      <c r="G280" s="48">
        <v>0</v>
      </c>
      <c r="H280" s="49">
        <v>0</v>
      </c>
      <c r="I280" s="50">
        <f t="shared" si="45"/>
        <v>1.4048490238697742E-2</v>
      </c>
    </row>
    <row r="281" spans="1:9" ht="15">
      <c r="A281" s="9" t="s">
        <v>21</v>
      </c>
      <c r="B281" s="45">
        <v>6.2934998580527462E-4</v>
      </c>
      <c r="C281" s="45">
        <v>1.2586999716105492E-4</v>
      </c>
      <c r="D281" s="45">
        <v>1.2586999716105492E-4</v>
      </c>
      <c r="E281" s="45">
        <v>0</v>
      </c>
      <c r="F281" s="400"/>
      <c r="G281" s="45">
        <v>0</v>
      </c>
      <c r="H281" s="54">
        <v>0</v>
      </c>
      <c r="I281" s="44">
        <f t="shared" si="45"/>
        <v>8.8108998012738447E-4</v>
      </c>
    </row>
    <row r="282" spans="1:9" ht="15">
      <c r="A282" s="8" t="s">
        <v>22</v>
      </c>
      <c r="B282" s="48">
        <v>0</v>
      </c>
      <c r="C282" s="48">
        <v>0</v>
      </c>
      <c r="D282" s="48">
        <v>0</v>
      </c>
      <c r="E282" s="48">
        <v>0</v>
      </c>
      <c r="F282" s="400"/>
      <c r="G282" s="48">
        <v>0</v>
      </c>
      <c r="H282" s="49">
        <v>0</v>
      </c>
      <c r="I282" s="50">
        <f t="shared" si="45"/>
        <v>0</v>
      </c>
    </row>
    <row r="283" spans="1:9" ht="15">
      <c r="A283" s="10" t="s">
        <v>61</v>
      </c>
      <c r="B283" s="45">
        <v>0</v>
      </c>
      <c r="C283" s="45">
        <v>0</v>
      </c>
      <c r="D283" s="45">
        <v>0</v>
      </c>
      <c r="E283" s="45">
        <v>0</v>
      </c>
      <c r="F283" s="400"/>
      <c r="G283" s="45">
        <v>0</v>
      </c>
      <c r="H283" s="54">
        <v>0</v>
      </c>
      <c r="I283" s="44">
        <f t="shared" si="45"/>
        <v>0</v>
      </c>
    </row>
    <row r="284" spans="1:9">
      <c r="A284" s="11" t="s">
        <v>23</v>
      </c>
      <c r="B284" s="55">
        <v>0</v>
      </c>
      <c r="C284" s="55">
        <v>0</v>
      </c>
      <c r="D284" s="55">
        <v>0</v>
      </c>
      <c r="E284" s="55">
        <v>0</v>
      </c>
      <c r="F284" s="400"/>
      <c r="G284" s="55">
        <v>0</v>
      </c>
      <c r="H284" s="56">
        <v>0</v>
      </c>
      <c r="I284" s="57">
        <f t="shared" si="45"/>
        <v>0</v>
      </c>
    </row>
    <row r="285" spans="1:9">
      <c r="A285" s="12" t="s">
        <v>19</v>
      </c>
      <c r="B285" s="61">
        <v>0</v>
      </c>
      <c r="C285" s="61">
        <v>0</v>
      </c>
      <c r="D285" s="61">
        <v>0</v>
      </c>
      <c r="E285" s="61">
        <v>0</v>
      </c>
      <c r="F285" s="400"/>
      <c r="G285" s="61">
        <v>0</v>
      </c>
      <c r="H285" s="62">
        <v>0</v>
      </c>
      <c r="I285" s="63">
        <f t="shared" si="45"/>
        <v>0</v>
      </c>
    </row>
    <row r="286" spans="1:9">
      <c r="A286" s="11" t="s">
        <v>20</v>
      </c>
      <c r="B286" s="55">
        <v>0</v>
      </c>
      <c r="C286" s="55">
        <v>0</v>
      </c>
      <c r="D286" s="55">
        <v>0</v>
      </c>
      <c r="E286" s="55">
        <v>0</v>
      </c>
      <c r="F286" s="400"/>
      <c r="G286" s="55">
        <v>0</v>
      </c>
      <c r="H286" s="56">
        <v>0</v>
      </c>
      <c r="I286" s="57">
        <f t="shared" si="45"/>
        <v>0</v>
      </c>
    </row>
    <row r="287" spans="1:9" ht="15" thickBot="1">
      <c r="A287" s="13" t="s">
        <v>11</v>
      </c>
      <c r="B287" s="66">
        <v>0</v>
      </c>
      <c r="C287" s="66">
        <v>0</v>
      </c>
      <c r="D287" s="66">
        <v>0</v>
      </c>
      <c r="E287" s="66">
        <v>0</v>
      </c>
      <c r="F287" s="401"/>
      <c r="G287" s="66">
        <v>0</v>
      </c>
      <c r="H287" s="67">
        <v>0</v>
      </c>
      <c r="I287" s="68">
        <f t="shared" si="45"/>
        <v>0</v>
      </c>
    </row>
    <row r="288" spans="1:9" ht="15">
      <c r="A288" s="14" t="s">
        <v>26</v>
      </c>
      <c r="B288" s="71">
        <f>SUM(B267:B283)</f>
        <v>4.1865758018868853</v>
      </c>
      <c r="C288" s="71">
        <f t="shared" ref="C288:H288" si="46">SUM(C267:C283)</f>
        <v>7.747167321161335</v>
      </c>
      <c r="D288" s="71">
        <f t="shared" si="46"/>
        <v>18.207984152610319</v>
      </c>
      <c r="E288" s="71">
        <f t="shared" si="46"/>
        <v>25.710410871720544</v>
      </c>
      <c r="F288" s="71">
        <f t="shared" si="46"/>
        <v>0</v>
      </c>
      <c r="G288" s="71">
        <f t="shared" si="46"/>
        <v>0.33635241679385297</v>
      </c>
      <c r="H288" s="72">
        <f t="shared" si="46"/>
        <v>0</v>
      </c>
      <c r="I288" s="44">
        <f>SUM(I267:I283)</f>
        <v>56.188490564172938</v>
      </c>
    </row>
    <row r="289" spans="1:9" s="2" customFormat="1" ht="15" thickBot="1">
      <c r="A289" s="15" t="s">
        <v>100</v>
      </c>
      <c r="B289" s="100">
        <f>B288/$I$288</f>
        <v>7.4509490464161734E-2</v>
      </c>
      <c r="C289" s="100">
        <f t="shared" ref="C289:I289" si="47">C288/$I$288</f>
        <v>0.13787818899162785</v>
      </c>
      <c r="D289" s="100">
        <f t="shared" si="47"/>
        <v>0.32405184709162033</v>
      </c>
      <c r="E289" s="100">
        <f t="shared" si="47"/>
        <v>0.45757432907646195</v>
      </c>
      <c r="F289" s="100">
        <f t="shared" si="47"/>
        <v>0</v>
      </c>
      <c r="G289" s="100">
        <f t="shared" si="47"/>
        <v>5.9861443761281413E-3</v>
      </c>
      <c r="H289" s="101">
        <f t="shared" si="47"/>
        <v>0</v>
      </c>
      <c r="I289" s="102">
        <f t="shared" si="47"/>
        <v>1</v>
      </c>
    </row>
    <row r="290" spans="1:9" ht="15" thickBot="1">
      <c r="A290" s="16"/>
      <c r="B290" s="16"/>
      <c r="C290" s="16"/>
      <c r="D290" s="16"/>
      <c r="E290" s="16"/>
      <c r="F290" s="16"/>
      <c r="G290" s="16"/>
      <c r="H290" s="16"/>
      <c r="I290" s="16"/>
    </row>
    <row r="291" spans="1:9" ht="28.5" customHeight="1">
      <c r="A291" s="431" t="s">
        <v>35</v>
      </c>
      <c r="B291" s="37" t="s">
        <v>0</v>
      </c>
      <c r="C291" s="37" t="s">
        <v>1</v>
      </c>
      <c r="D291" s="37" t="s">
        <v>2</v>
      </c>
      <c r="E291" s="37" t="s">
        <v>3</v>
      </c>
      <c r="F291" s="37" t="s">
        <v>27</v>
      </c>
      <c r="G291" s="37" t="s">
        <v>4</v>
      </c>
      <c r="H291" s="37" t="s">
        <v>5</v>
      </c>
      <c r="I291" s="38" t="s">
        <v>6</v>
      </c>
    </row>
    <row r="292" spans="1:9" ht="14.25" customHeight="1">
      <c r="A292" s="432" t="s">
        <v>35</v>
      </c>
      <c r="B292" s="372" t="s">
        <v>107</v>
      </c>
      <c r="C292" s="373"/>
      <c r="D292" s="373"/>
      <c r="E292" s="373"/>
      <c r="F292" s="373"/>
      <c r="G292" s="373"/>
      <c r="H292" s="373"/>
      <c r="I292" s="374"/>
    </row>
    <row r="293" spans="1:9" ht="15">
      <c r="A293" s="7" t="s">
        <v>7</v>
      </c>
      <c r="B293" s="42">
        <v>0</v>
      </c>
      <c r="C293" s="42">
        <v>0</v>
      </c>
      <c r="D293" s="42">
        <v>0</v>
      </c>
      <c r="E293" s="42">
        <v>0</v>
      </c>
      <c r="F293" s="399"/>
      <c r="G293" s="42">
        <v>0</v>
      </c>
      <c r="H293" s="43">
        <v>0</v>
      </c>
      <c r="I293" s="44">
        <f>SUM(B293:H293)</f>
        <v>0</v>
      </c>
    </row>
    <row r="294" spans="1:9" ht="15">
      <c r="A294" s="8" t="s">
        <v>8</v>
      </c>
      <c r="B294" s="48">
        <v>0</v>
      </c>
      <c r="C294" s="48">
        <v>0</v>
      </c>
      <c r="D294" s="48">
        <v>0</v>
      </c>
      <c r="E294" s="48">
        <v>0</v>
      </c>
      <c r="F294" s="400"/>
      <c r="G294" s="48">
        <v>0</v>
      </c>
      <c r="H294" s="49">
        <v>0</v>
      </c>
      <c r="I294" s="50">
        <f t="shared" ref="I294:I313" si="48">SUM(B294:H294)</f>
        <v>0</v>
      </c>
    </row>
    <row r="295" spans="1:9" ht="15">
      <c r="A295" s="9" t="s">
        <v>10</v>
      </c>
      <c r="B295" s="45">
        <v>0</v>
      </c>
      <c r="C295" s="45">
        <v>0</v>
      </c>
      <c r="D295" s="45">
        <v>0</v>
      </c>
      <c r="E295" s="45">
        <v>0</v>
      </c>
      <c r="F295" s="400"/>
      <c r="G295" s="45">
        <v>0</v>
      </c>
      <c r="H295" s="54">
        <v>0</v>
      </c>
      <c r="I295" s="44">
        <f t="shared" si="48"/>
        <v>0</v>
      </c>
    </row>
    <row r="296" spans="1:9" ht="15">
      <c r="A296" s="8" t="s">
        <v>53</v>
      </c>
      <c r="B296" s="48">
        <v>0</v>
      </c>
      <c r="C296" s="48">
        <v>0</v>
      </c>
      <c r="D296" s="48">
        <v>0</v>
      </c>
      <c r="E296" s="48">
        <v>0</v>
      </c>
      <c r="F296" s="400"/>
      <c r="G296" s="48">
        <v>0</v>
      </c>
      <c r="H296" s="49">
        <v>0</v>
      </c>
      <c r="I296" s="50">
        <f t="shared" si="48"/>
        <v>0</v>
      </c>
    </row>
    <row r="297" spans="1:9" ht="15">
      <c r="A297" s="9" t="s">
        <v>16</v>
      </c>
      <c r="B297" s="45">
        <v>7.2542714525694745</v>
      </c>
      <c r="C297" s="45">
        <v>22.576117806347263</v>
      </c>
      <c r="D297" s="45">
        <v>2.1017472362626202</v>
      </c>
      <c r="E297" s="45">
        <v>0</v>
      </c>
      <c r="F297" s="400"/>
      <c r="G297" s="45">
        <v>0</v>
      </c>
      <c r="H297" s="54">
        <v>0</v>
      </c>
      <c r="I297" s="44">
        <f t="shared" si="48"/>
        <v>31.93213649517936</v>
      </c>
    </row>
    <row r="298" spans="1:9" ht="15">
      <c r="A298" s="8" t="s">
        <v>65</v>
      </c>
      <c r="B298" s="48">
        <v>22.097032467585841</v>
      </c>
      <c r="C298" s="48">
        <v>14.805643859364739</v>
      </c>
      <c r="D298" s="48">
        <v>3.6234924669424595</v>
      </c>
      <c r="E298" s="48">
        <v>5.4467264724643492E-2</v>
      </c>
      <c r="F298" s="400"/>
      <c r="G298" s="48">
        <v>0</v>
      </c>
      <c r="H298" s="49">
        <v>0</v>
      </c>
      <c r="I298" s="50">
        <f t="shared" si="48"/>
        <v>40.580636058617685</v>
      </c>
    </row>
    <row r="299" spans="1:9" ht="15">
      <c r="A299" s="9" t="s">
        <v>55</v>
      </c>
      <c r="B299" s="45">
        <v>0</v>
      </c>
      <c r="C299" s="45">
        <v>0</v>
      </c>
      <c r="D299" s="45">
        <v>0</v>
      </c>
      <c r="E299" s="45">
        <v>0.34595632259728459</v>
      </c>
      <c r="F299" s="400"/>
      <c r="G299" s="45">
        <v>0</v>
      </c>
      <c r="H299" s="54">
        <v>0</v>
      </c>
      <c r="I299" s="44">
        <f t="shared" si="48"/>
        <v>0.34595632259728459</v>
      </c>
    </row>
    <row r="300" spans="1:9" ht="15">
      <c r="A300" s="8" t="s">
        <v>12</v>
      </c>
      <c r="B300" s="48">
        <v>0</v>
      </c>
      <c r="C300" s="48">
        <v>0</v>
      </c>
      <c r="D300" s="48">
        <v>0</v>
      </c>
      <c r="E300" s="48">
        <v>0</v>
      </c>
      <c r="F300" s="400"/>
      <c r="G300" s="48">
        <v>0</v>
      </c>
      <c r="H300" s="49">
        <v>0</v>
      </c>
      <c r="I300" s="50">
        <f t="shared" si="48"/>
        <v>0</v>
      </c>
    </row>
    <row r="301" spans="1:9" ht="15">
      <c r="A301" s="9" t="s">
        <v>56</v>
      </c>
      <c r="B301" s="45">
        <v>0</v>
      </c>
      <c r="C301" s="45">
        <v>0</v>
      </c>
      <c r="D301" s="45">
        <v>0</v>
      </c>
      <c r="E301" s="45">
        <v>0</v>
      </c>
      <c r="F301" s="400"/>
      <c r="G301" s="45">
        <v>0</v>
      </c>
      <c r="H301" s="54">
        <v>0</v>
      </c>
      <c r="I301" s="44">
        <f t="shared" si="48"/>
        <v>0</v>
      </c>
    </row>
    <row r="302" spans="1:9" ht="15">
      <c r="A302" s="8" t="s">
        <v>17</v>
      </c>
      <c r="B302" s="48">
        <v>5.4993045698294146E-3</v>
      </c>
      <c r="C302" s="48">
        <v>4.3020416518650628E-2</v>
      </c>
      <c r="D302" s="48">
        <v>3.88601249700792E-2</v>
      </c>
      <c r="E302" s="48">
        <v>4.6536226401911858E-2</v>
      </c>
      <c r="F302" s="400"/>
      <c r="G302" s="48">
        <v>0</v>
      </c>
      <c r="H302" s="49">
        <v>0</v>
      </c>
      <c r="I302" s="50">
        <f t="shared" si="48"/>
        <v>0.1339160724604711</v>
      </c>
    </row>
    <row r="303" spans="1:9" ht="15">
      <c r="A303" s="9" t="s">
        <v>141</v>
      </c>
      <c r="B303" s="45">
        <v>45.449194836848996</v>
      </c>
      <c r="C303" s="45">
        <v>655.60673671828465</v>
      </c>
      <c r="D303" s="45">
        <v>98.806482260853798</v>
      </c>
      <c r="E303" s="45">
        <v>1.7201584508057246</v>
      </c>
      <c r="F303" s="400"/>
      <c r="G303" s="45">
        <v>0</v>
      </c>
      <c r="H303" s="54">
        <v>0</v>
      </c>
      <c r="I303" s="44">
        <f>SUM(B303:H303)</f>
        <v>801.58257226679314</v>
      </c>
    </row>
    <row r="304" spans="1:9" ht="15">
      <c r="A304" s="8" t="s">
        <v>25</v>
      </c>
      <c r="B304" s="48">
        <v>31.214911561641909</v>
      </c>
      <c r="C304" s="48">
        <v>4.9825169009110875</v>
      </c>
      <c r="D304" s="48">
        <v>15.87801908847538</v>
      </c>
      <c r="E304" s="48">
        <v>314.77411893437522</v>
      </c>
      <c r="F304" s="400"/>
      <c r="G304" s="48">
        <v>25.378836856559751</v>
      </c>
      <c r="H304" s="49">
        <v>4.4389094974000821E-2</v>
      </c>
      <c r="I304" s="50">
        <f t="shared" si="48"/>
        <v>392.27279243693738</v>
      </c>
    </row>
    <row r="305" spans="1:9" ht="15">
      <c r="A305" s="9" t="s">
        <v>24</v>
      </c>
      <c r="B305" s="45">
        <v>0.17701816115806884</v>
      </c>
      <c r="C305" s="45">
        <v>0</v>
      </c>
      <c r="D305" s="45">
        <v>1.1284697597608659</v>
      </c>
      <c r="E305" s="45">
        <v>0</v>
      </c>
      <c r="F305" s="400"/>
      <c r="G305" s="45">
        <v>0</v>
      </c>
      <c r="H305" s="54">
        <v>0</v>
      </c>
      <c r="I305" s="44">
        <f t="shared" si="48"/>
        <v>1.3054879209189347</v>
      </c>
    </row>
    <row r="306" spans="1:9" ht="15">
      <c r="A306" s="8" t="s">
        <v>57</v>
      </c>
      <c r="B306" s="48">
        <v>0.59327402543692409</v>
      </c>
      <c r="C306" s="48">
        <v>0</v>
      </c>
      <c r="D306" s="48">
        <v>0.20278188398305955</v>
      </c>
      <c r="E306" s="48">
        <v>0</v>
      </c>
      <c r="F306" s="400"/>
      <c r="G306" s="48">
        <v>0</v>
      </c>
      <c r="H306" s="49">
        <v>0</v>
      </c>
      <c r="I306" s="50">
        <f t="shared" si="48"/>
        <v>0.79605590941998361</v>
      </c>
    </row>
    <row r="307" spans="1:9" ht="15">
      <c r="A307" s="9" t="s">
        <v>22</v>
      </c>
      <c r="B307" s="45">
        <v>14.224277713856992</v>
      </c>
      <c r="C307" s="45">
        <v>0</v>
      </c>
      <c r="D307" s="45">
        <v>0</v>
      </c>
      <c r="E307" s="45">
        <v>0</v>
      </c>
      <c r="F307" s="400"/>
      <c r="G307" s="45">
        <v>0</v>
      </c>
      <c r="H307" s="54">
        <v>0</v>
      </c>
      <c r="I307" s="44">
        <f t="shared" si="48"/>
        <v>14.224277713856992</v>
      </c>
    </row>
    <row r="308" spans="1:9" ht="15">
      <c r="A308" s="8" t="s">
        <v>21</v>
      </c>
      <c r="B308" s="48">
        <v>0</v>
      </c>
      <c r="C308" s="48">
        <v>0</v>
      </c>
      <c r="D308" s="48">
        <v>0</v>
      </c>
      <c r="E308" s="48">
        <v>0</v>
      </c>
      <c r="F308" s="400"/>
      <c r="G308" s="48">
        <v>0</v>
      </c>
      <c r="H308" s="49">
        <v>0</v>
      </c>
      <c r="I308" s="50">
        <f t="shared" si="48"/>
        <v>0</v>
      </c>
    </row>
    <row r="309" spans="1:9" ht="15">
      <c r="A309" s="10" t="s">
        <v>61</v>
      </c>
      <c r="B309" s="45">
        <v>0</v>
      </c>
      <c r="C309" s="45">
        <v>0</v>
      </c>
      <c r="D309" s="45">
        <v>0</v>
      </c>
      <c r="E309" s="45">
        <v>0</v>
      </c>
      <c r="F309" s="400"/>
      <c r="G309" s="45">
        <v>0</v>
      </c>
      <c r="H309" s="54">
        <v>0</v>
      </c>
      <c r="I309" s="44">
        <f t="shared" si="48"/>
        <v>0</v>
      </c>
    </row>
    <row r="310" spans="1:9">
      <c r="A310" s="11" t="s">
        <v>23</v>
      </c>
      <c r="B310" s="55">
        <v>0</v>
      </c>
      <c r="C310" s="55">
        <v>0</v>
      </c>
      <c r="D310" s="55">
        <v>0</v>
      </c>
      <c r="E310" s="55">
        <v>0</v>
      </c>
      <c r="F310" s="400"/>
      <c r="G310" s="55">
        <v>0</v>
      </c>
      <c r="H310" s="56">
        <v>0</v>
      </c>
      <c r="I310" s="57">
        <f t="shared" si="48"/>
        <v>0</v>
      </c>
    </row>
    <row r="311" spans="1:9">
      <c r="A311" s="12" t="s">
        <v>19</v>
      </c>
      <c r="B311" s="61">
        <v>0</v>
      </c>
      <c r="C311" s="61">
        <v>0</v>
      </c>
      <c r="D311" s="61">
        <v>0</v>
      </c>
      <c r="E311" s="61">
        <v>0</v>
      </c>
      <c r="F311" s="400"/>
      <c r="G311" s="61">
        <v>0</v>
      </c>
      <c r="H311" s="62">
        <v>0</v>
      </c>
      <c r="I311" s="63">
        <f t="shared" si="48"/>
        <v>0</v>
      </c>
    </row>
    <row r="312" spans="1:9">
      <c r="A312" s="11" t="s">
        <v>20</v>
      </c>
      <c r="B312" s="55">
        <v>0</v>
      </c>
      <c r="C312" s="55">
        <v>0</v>
      </c>
      <c r="D312" s="55">
        <v>0</v>
      </c>
      <c r="E312" s="55">
        <v>0</v>
      </c>
      <c r="F312" s="400"/>
      <c r="G312" s="55">
        <v>0</v>
      </c>
      <c r="H312" s="56">
        <v>0</v>
      </c>
      <c r="I312" s="57">
        <f t="shared" si="48"/>
        <v>0</v>
      </c>
    </row>
    <row r="313" spans="1:9" ht="15" thickBot="1">
      <c r="A313" s="13" t="s">
        <v>11</v>
      </c>
      <c r="B313" s="66">
        <v>0</v>
      </c>
      <c r="C313" s="66">
        <v>0</v>
      </c>
      <c r="D313" s="66">
        <v>0</v>
      </c>
      <c r="E313" s="66">
        <v>0</v>
      </c>
      <c r="F313" s="401"/>
      <c r="G313" s="66">
        <v>0</v>
      </c>
      <c r="H313" s="67">
        <v>0</v>
      </c>
      <c r="I313" s="68">
        <f t="shared" si="48"/>
        <v>0</v>
      </c>
    </row>
    <row r="314" spans="1:9" ht="15">
      <c r="A314" s="14" t="s">
        <v>26</v>
      </c>
      <c r="B314" s="71">
        <f>SUM(B293:B309)</f>
        <v>121.01547952366805</v>
      </c>
      <c r="C314" s="71">
        <f t="shared" ref="C314:H314" si="49">SUM(C293:C309)</f>
        <v>698.01403570142634</v>
      </c>
      <c r="D314" s="71">
        <f t="shared" si="49"/>
        <v>121.77985282124827</v>
      </c>
      <c r="E314" s="71">
        <f t="shared" si="49"/>
        <v>316.94123719890479</v>
      </c>
      <c r="F314" s="71">
        <f t="shared" si="49"/>
        <v>0</v>
      </c>
      <c r="G314" s="71">
        <f t="shared" si="49"/>
        <v>25.378836856559751</v>
      </c>
      <c r="H314" s="72">
        <f t="shared" si="49"/>
        <v>4.4389094974000821E-2</v>
      </c>
      <c r="I314" s="44">
        <f>SUM(I293:I309)</f>
        <v>1283.1738311967813</v>
      </c>
    </row>
    <row r="315" spans="1:9" s="2" customFormat="1" ht="15" thickBot="1">
      <c r="A315" s="15" t="s">
        <v>100</v>
      </c>
      <c r="B315" s="100">
        <f>B314/$I$314</f>
        <v>9.4309497732509254E-2</v>
      </c>
      <c r="C315" s="100">
        <f t="shared" ref="C315:I315" si="50">C314/$I$314</f>
        <v>0.54397464998986744</v>
      </c>
      <c r="D315" s="100">
        <f t="shared" si="50"/>
        <v>9.4905187325763585E-2</v>
      </c>
      <c r="E315" s="100">
        <f t="shared" si="50"/>
        <v>0.24699789653854015</v>
      </c>
      <c r="F315" s="100">
        <f t="shared" si="50"/>
        <v>0</v>
      </c>
      <c r="G315" s="100">
        <f t="shared" si="50"/>
        <v>1.9778175208646206E-2</v>
      </c>
      <c r="H315" s="101">
        <f t="shared" si="50"/>
        <v>3.4593204673290698E-5</v>
      </c>
      <c r="I315" s="102">
        <f t="shared" si="50"/>
        <v>1</v>
      </c>
    </row>
    <row r="316" spans="1:9" ht="15" thickBot="1">
      <c r="A316" s="16"/>
      <c r="B316" s="16"/>
      <c r="C316" s="16"/>
      <c r="D316" s="16"/>
      <c r="E316" s="16"/>
      <c r="F316" s="16"/>
      <c r="G316" s="16"/>
      <c r="H316" s="16"/>
      <c r="I316" s="16"/>
    </row>
    <row r="317" spans="1:9" ht="28.5">
      <c r="A317" s="431" t="s">
        <v>36</v>
      </c>
      <c r="B317" s="37" t="s">
        <v>0</v>
      </c>
      <c r="C317" s="37" t="s">
        <v>1</v>
      </c>
      <c r="D317" s="37" t="s">
        <v>2</v>
      </c>
      <c r="E317" s="37" t="s">
        <v>3</v>
      </c>
      <c r="F317" s="37" t="s">
        <v>27</v>
      </c>
      <c r="G317" s="37" t="s">
        <v>4</v>
      </c>
      <c r="H317" s="37" t="s">
        <v>5</v>
      </c>
      <c r="I317" s="38" t="s">
        <v>6</v>
      </c>
    </row>
    <row r="318" spans="1:9" ht="14.25" customHeight="1">
      <c r="A318" s="432" t="s">
        <v>36</v>
      </c>
      <c r="B318" s="372" t="s">
        <v>107</v>
      </c>
      <c r="C318" s="373"/>
      <c r="D318" s="373"/>
      <c r="E318" s="373"/>
      <c r="F318" s="373"/>
      <c r="G318" s="373"/>
      <c r="H318" s="373"/>
      <c r="I318" s="374"/>
    </row>
    <row r="319" spans="1:9" ht="15">
      <c r="A319" s="7" t="s">
        <v>7</v>
      </c>
      <c r="B319" s="42">
        <v>0</v>
      </c>
      <c r="C319" s="42">
        <v>0</v>
      </c>
      <c r="D319" s="42">
        <v>0</v>
      </c>
      <c r="E319" s="42">
        <v>0</v>
      </c>
      <c r="F319" s="399"/>
      <c r="G319" s="42">
        <v>0</v>
      </c>
      <c r="H319" s="43">
        <v>0</v>
      </c>
      <c r="I319" s="44">
        <f>SUM(B319:H319)</f>
        <v>0</v>
      </c>
    </row>
    <row r="320" spans="1:9" ht="15">
      <c r="A320" s="8" t="s">
        <v>8</v>
      </c>
      <c r="B320" s="48">
        <v>0</v>
      </c>
      <c r="C320" s="48">
        <v>0</v>
      </c>
      <c r="D320" s="48">
        <v>0</v>
      </c>
      <c r="E320" s="48">
        <v>0</v>
      </c>
      <c r="F320" s="400"/>
      <c r="G320" s="48">
        <v>0</v>
      </c>
      <c r="H320" s="49">
        <v>0</v>
      </c>
      <c r="I320" s="50">
        <f t="shared" ref="I320:I339" si="51">SUM(B320:H320)</f>
        <v>0</v>
      </c>
    </row>
    <row r="321" spans="1:9" ht="15">
      <c r="A321" s="9" t="s">
        <v>10</v>
      </c>
      <c r="B321" s="45">
        <v>0</v>
      </c>
      <c r="C321" s="45">
        <v>0</v>
      </c>
      <c r="D321" s="45">
        <v>0</v>
      </c>
      <c r="E321" s="45">
        <v>0</v>
      </c>
      <c r="F321" s="400"/>
      <c r="G321" s="45">
        <v>0</v>
      </c>
      <c r="H321" s="54">
        <v>0</v>
      </c>
      <c r="I321" s="44">
        <f t="shared" si="51"/>
        <v>0</v>
      </c>
    </row>
    <row r="322" spans="1:9" ht="15">
      <c r="A322" s="8" t="s">
        <v>53</v>
      </c>
      <c r="B322" s="48">
        <v>0</v>
      </c>
      <c r="C322" s="48">
        <v>0</v>
      </c>
      <c r="D322" s="48">
        <v>0</v>
      </c>
      <c r="E322" s="48">
        <v>0</v>
      </c>
      <c r="F322" s="400"/>
      <c r="G322" s="48">
        <v>0</v>
      </c>
      <c r="H322" s="49">
        <v>0</v>
      </c>
      <c r="I322" s="50">
        <f t="shared" si="51"/>
        <v>0</v>
      </c>
    </row>
    <row r="323" spans="1:9" ht="15">
      <c r="A323" s="9" t="s">
        <v>16</v>
      </c>
      <c r="B323" s="45">
        <v>6.6934853069335105</v>
      </c>
      <c r="C323" s="45">
        <v>30.579186009021242</v>
      </c>
      <c r="D323" s="45">
        <v>9.7145041962845742</v>
      </c>
      <c r="E323" s="45">
        <v>0</v>
      </c>
      <c r="F323" s="400"/>
      <c r="G323" s="45">
        <v>0</v>
      </c>
      <c r="H323" s="54">
        <v>0</v>
      </c>
      <c r="I323" s="44">
        <f t="shared" si="51"/>
        <v>46.987175512239325</v>
      </c>
    </row>
    <row r="324" spans="1:9" ht="15">
      <c r="A324" s="8" t="s">
        <v>65</v>
      </c>
      <c r="B324" s="48">
        <v>3.3416506480043391</v>
      </c>
      <c r="C324" s="48">
        <v>2.2888283100250981</v>
      </c>
      <c r="D324" s="48">
        <v>0</v>
      </c>
      <c r="E324" s="48">
        <v>0</v>
      </c>
      <c r="F324" s="400"/>
      <c r="G324" s="48">
        <v>0</v>
      </c>
      <c r="H324" s="49">
        <v>0</v>
      </c>
      <c r="I324" s="50">
        <f t="shared" si="51"/>
        <v>5.6304789580294372</v>
      </c>
    </row>
    <row r="325" spans="1:9" ht="15">
      <c r="A325" s="9" t="s">
        <v>55</v>
      </c>
      <c r="B325" s="45">
        <v>1.8469381219902079E-9</v>
      </c>
      <c r="C325" s="45">
        <v>0.26629749541968178</v>
      </c>
      <c r="D325" s="45">
        <v>0</v>
      </c>
      <c r="E325" s="45">
        <v>0.41429244792566899</v>
      </c>
      <c r="F325" s="400"/>
      <c r="G325" s="45">
        <v>0</v>
      </c>
      <c r="H325" s="54">
        <v>0</v>
      </c>
      <c r="I325" s="44">
        <f t="shared" si="51"/>
        <v>0.68058994519228888</v>
      </c>
    </row>
    <row r="326" spans="1:9" ht="15">
      <c r="A326" s="8" t="s">
        <v>12</v>
      </c>
      <c r="B326" s="48">
        <v>3.4556011648006392E-10</v>
      </c>
      <c r="C326" s="48">
        <v>0</v>
      </c>
      <c r="D326" s="48">
        <v>0</v>
      </c>
      <c r="E326" s="48">
        <v>2.7344389332893706E-2</v>
      </c>
      <c r="F326" s="400"/>
      <c r="G326" s="48">
        <v>0</v>
      </c>
      <c r="H326" s="49">
        <v>0</v>
      </c>
      <c r="I326" s="50">
        <f t="shared" si="51"/>
        <v>2.7344389678453821E-2</v>
      </c>
    </row>
    <row r="327" spans="1:9" ht="15">
      <c r="A327" s="9" t="s">
        <v>56</v>
      </c>
      <c r="B327" s="45">
        <v>0</v>
      </c>
      <c r="C327" s="45">
        <v>0</v>
      </c>
      <c r="D327" s="45">
        <v>0</v>
      </c>
      <c r="E327" s="45">
        <v>0</v>
      </c>
      <c r="F327" s="400"/>
      <c r="G327" s="45">
        <v>0</v>
      </c>
      <c r="H327" s="54">
        <v>0</v>
      </c>
      <c r="I327" s="44">
        <f t="shared" si="51"/>
        <v>0</v>
      </c>
    </row>
    <row r="328" spans="1:9" ht="15">
      <c r="A328" s="8" t="s">
        <v>17</v>
      </c>
      <c r="B328" s="48">
        <v>4.6258729799147149</v>
      </c>
      <c r="C328" s="48">
        <v>0</v>
      </c>
      <c r="D328" s="48">
        <v>2.1359305495383252</v>
      </c>
      <c r="E328" s="48">
        <v>0</v>
      </c>
      <c r="F328" s="400"/>
      <c r="G328" s="48">
        <v>0</v>
      </c>
      <c r="H328" s="49">
        <v>0</v>
      </c>
      <c r="I328" s="50">
        <f t="shared" si="51"/>
        <v>6.7618035294530401</v>
      </c>
    </row>
    <row r="329" spans="1:9" ht="15">
      <c r="A329" s="9" t="s">
        <v>141</v>
      </c>
      <c r="B329" s="45">
        <v>58.549103793017586</v>
      </c>
      <c r="C329" s="45">
        <v>235.12896628520002</v>
      </c>
      <c r="D329" s="45">
        <v>59.686882881843708</v>
      </c>
      <c r="E329" s="45">
        <v>24.763083151582574</v>
      </c>
      <c r="F329" s="400"/>
      <c r="G329" s="45">
        <v>0</v>
      </c>
      <c r="H329" s="54">
        <v>0</v>
      </c>
      <c r="I329" s="44">
        <f>SUM(B329:H329)</f>
        <v>378.12803611164389</v>
      </c>
    </row>
    <row r="330" spans="1:9" ht="15">
      <c r="A330" s="8" t="s">
        <v>25</v>
      </c>
      <c r="B330" s="48">
        <v>8.511325060766918</v>
      </c>
      <c r="C330" s="48">
        <v>1.4211065219931334</v>
      </c>
      <c r="D330" s="48">
        <v>3.3566455105934945</v>
      </c>
      <c r="E330" s="48">
        <v>176.02892933666786</v>
      </c>
      <c r="F330" s="400"/>
      <c r="G330" s="48">
        <v>10.9518302923123</v>
      </c>
      <c r="H330" s="49">
        <v>0</v>
      </c>
      <c r="I330" s="50">
        <f t="shared" si="51"/>
        <v>200.26983672233371</v>
      </c>
    </row>
    <row r="331" spans="1:9" ht="15">
      <c r="A331" s="9" t="s">
        <v>24</v>
      </c>
      <c r="B331" s="45">
        <v>3.1761147706790616</v>
      </c>
      <c r="C331" s="45">
        <v>0</v>
      </c>
      <c r="D331" s="45">
        <v>0</v>
      </c>
      <c r="E331" s="45">
        <v>0</v>
      </c>
      <c r="F331" s="400"/>
      <c r="G331" s="45">
        <v>0</v>
      </c>
      <c r="H331" s="54">
        <v>0</v>
      </c>
      <c r="I331" s="44">
        <f t="shared" si="51"/>
        <v>3.1761147706790616</v>
      </c>
    </row>
    <row r="332" spans="1:9" ht="15">
      <c r="A332" s="8" t="s">
        <v>57</v>
      </c>
      <c r="B332" s="48">
        <v>0</v>
      </c>
      <c r="C332" s="48">
        <v>0</v>
      </c>
      <c r="D332" s="48">
        <v>0</v>
      </c>
      <c r="E332" s="48">
        <v>0</v>
      </c>
      <c r="F332" s="400"/>
      <c r="G332" s="48">
        <v>0</v>
      </c>
      <c r="H332" s="49">
        <v>0</v>
      </c>
      <c r="I332" s="50">
        <f t="shared" si="51"/>
        <v>0</v>
      </c>
    </row>
    <row r="333" spans="1:9" ht="15">
      <c r="A333" s="9" t="s">
        <v>22</v>
      </c>
      <c r="B333" s="45">
        <v>0</v>
      </c>
      <c r="C333" s="45">
        <v>0</v>
      </c>
      <c r="D333" s="45">
        <v>0</v>
      </c>
      <c r="E333" s="45">
        <v>0</v>
      </c>
      <c r="F333" s="400"/>
      <c r="G333" s="45">
        <v>0</v>
      </c>
      <c r="H333" s="54">
        <v>0</v>
      </c>
      <c r="I333" s="44">
        <f t="shared" si="51"/>
        <v>0</v>
      </c>
    </row>
    <row r="334" spans="1:9" ht="15">
      <c r="A334" s="8" t="s">
        <v>21</v>
      </c>
      <c r="B334" s="48">
        <v>0</v>
      </c>
      <c r="C334" s="48">
        <v>0</v>
      </c>
      <c r="D334" s="48">
        <v>0</v>
      </c>
      <c r="E334" s="48">
        <v>0</v>
      </c>
      <c r="F334" s="400"/>
      <c r="G334" s="48">
        <v>0</v>
      </c>
      <c r="H334" s="49">
        <v>0</v>
      </c>
      <c r="I334" s="50">
        <f t="shared" si="51"/>
        <v>0</v>
      </c>
    </row>
    <row r="335" spans="1:9" ht="15">
      <c r="A335" s="10" t="s">
        <v>61</v>
      </c>
      <c r="B335" s="45">
        <v>0</v>
      </c>
      <c r="C335" s="45">
        <v>0</v>
      </c>
      <c r="D335" s="45">
        <v>0</v>
      </c>
      <c r="E335" s="45">
        <v>0</v>
      </c>
      <c r="F335" s="400"/>
      <c r="G335" s="45">
        <v>0</v>
      </c>
      <c r="H335" s="54">
        <v>0</v>
      </c>
      <c r="I335" s="44">
        <f t="shared" si="51"/>
        <v>0</v>
      </c>
    </row>
    <row r="336" spans="1:9">
      <c r="A336" s="11" t="s">
        <v>23</v>
      </c>
      <c r="B336" s="55">
        <v>0</v>
      </c>
      <c r="C336" s="55">
        <v>0</v>
      </c>
      <c r="D336" s="55">
        <v>0</v>
      </c>
      <c r="E336" s="55">
        <v>0</v>
      </c>
      <c r="F336" s="400"/>
      <c r="G336" s="55">
        <v>0</v>
      </c>
      <c r="H336" s="56">
        <v>0</v>
      </c>
      <c r="I336" s="57">
        <f t="shared" si="51"/>
        <v>0</v>
      </c>
    </row>
    <row r="337" spans="1:9">
      <c r="A337" s="12" t="s">
        <v>19</v>
      </c>
      <c r="B337" s="61">
        <v>0</v>
      </c>
      <c r="C337" s="61">
        <v>0</v>
      </c>
      <c r="D337" s="61">
        <v>0</v>
      </c>
      <c r="E337" s="61">
        <v>0</v>
      </c>
      <c r="F337" s="400"/>
      <c r="G337" s="61">
        <v>0</v>
      </c>
      <c r="H337" s="62">
        <v>0</v>
      </c>
      <c r="I337" s="63">
        <f t="shared" si="51"/>
        <v>0</v>
      </c>
    </row>
    <row r="338" spans="1:9">
      <c r="A338" s="11" t="s">
        <v>20</v>
      </c>
      <c r="B338" s="55">
        <v>0</v>
      </c>
      <c r="C338" s="55">
        <v>0</v>
      </c>
      <c r="D338" s="55">
        <v>0</v>
      </c>
      <c r="E338" s="55">
        <v>0</v>
      </c>
      <c r="F338" s="400"/>
      <c r="G338" s="55">
        <v>0</v>
      </c>
      <c r="H338" s="56">
        <v>0</v>
      </c>
      <c r="I338" s="57">
        <f t="shared" si="51"/>
        <v>0</v>
      </c>
    </row>
    <row r="339" spans="1:9" ht="15" thickBot="1">
      <c r="A339" s="13" t="s">
        <v>11</v>
      </c>
      <c r="B339" s="66">
        <v>0</v>
      </c>
      <c r="C339" s="66">
        <v>0</v>
      </c>
      <c r="D339" s="66">
        <v>0</v>
      </c>
      <c r="E339" s="66">
        <v>0</v>
      </c>
      <c r="F339" s="401"/>
      <c r="G339" s="66">
        <v>0</v>
      </c>
      <c r="H339" s="67">
        <v>0</v>
      </c>
      <c r="I339" s="68">
        <f t="shared" si="51"/>
        <v>0</v>
      </c>
    </row>
    <row r="340" spans="1:9" ht="15">
      <c r="A340" s="14" t="s">
        <v>26</v>
      </c>
      <c r="B340" s="71">
        <f>SUM(B319:B335)</f>
        <v>84.897552561508633</v>
      </c>
      <c r="C340" s="71">
        <f t="shared" ref="C340:H340" si="52">SUM(C319:C335)</f>
        <v>269.68438462165915</v>
      </c>
      <c r="D340" s="71">
        <f t="shared" si="52"/>
        <v>74.893963138260105</v>
      </c>
      <c r="E340" s="71">
        <f t="shared" si="52"/>
        <v>201.23364932550899</v>
      </c>
      <c r="F340" s="71">
        <f t="shared" si="52"/>
        <v>0</v>
      </c>
      <c r="G340" s="71">
        <f t="shared" si="52"/>
        <v>10.9518302923123</v>
      </c>
      <c r="H340" s="72">
        <f t="shared" si="52"/>
        <v>0</v>
      </c>
      <c r="I340" s="44">
        <f>SUM(I319:I335)</f>
        <v>641.66137993924917</v>
      </c>
    </row>
    <row r="341" spans="1:9" s="2" customFormat="1" ht="15" thickBot="1">
      <c r="A341" s="15" t="s">
        <v>100</v>
      </c>
      <c r="B341" s="100">
        <f>B340/$I$340</f>
        <v>0.13230896422275953</v>
      </c>
      <c r="C341" s="100">
        <f t="shared" ref="C341:I341" si="53">C340/$I$340</f>
        <v>0.42029081545657643</v>
      </c>
      <c r="D341" s="100">
        <f t="shared" si="53"/>
        <v>0.11671882628396751</v>
      </c>
      <c r="E341" s="100">
        <f t="shared" si="53"/>
        <v>0.31361346594454736</v>
      </c>
      <c r="F341" s="100">
        <f t="shared" si="53"/>
        <v>0</v>
      </c>
      <c r="G341" s="100">
        <f t="shared" si="53"/>
        <v>1.7067928092149149E-2</v>
      </c>
      <c r="H341" s="101">
        <f t="shared" si="53"/>
        <v>0</v>
      </c>
      <c r="I341" s="102">
        <f t="shared" si="53"/>
        <v>1</v>
      </c>
    </row>
    <row r="342" spans="1:9" ht="15" thickBot="1">
      <c r="A342" s="16"/>
      <c r="B342" s="16"/>
      <c r="C342" s="16"/>
      <c r="D342" s="16"/>
      <c r="E342" s="16"/>
      <c r="F342" s="16"/>
      <c r="G342" s="16"/>
      <c r="H342" s="16"/>
      <c r="I342" s="16"/>
    </row>
    <row r="343" spans="1:9" ht="28.5">
      <c r="A343" s="431" t="s">
        <v>37</v>
      </c>
      <c r="B343" s="37" t="s">
        <v>0</v>
      </c>
      <c r="C343" s="37" t="s">
        <v>1</v>
      </c>
      <c r="D343" s="37" t="s">
        <v>2</v>
      </c>
      <c r="E343" s="37" t="s">
        <v>3</v>
      </c>
      <c r="F343" s="37" t="s">
        <v>27</v>
      </c>
      <c r="G343" s="37" t="s">
        <v>4</v>
      </c>
      <c r="H343" s="37" t="s">
        <v>5</v>
      </c>
      <c r="I343" s="38" t="s">
        <v>6</v>
      </c>
    </row>
    <row r="344" spans="1:9" ht="14.25" customHeight="1">
      <c r="A344" s="432" t="s">
        <v>37</v>
      </c>
      <c r="B344" s="372" t="s">
        <v>107</v>
      </c>
      <c r="C344" s="373"/>
      <c r="D344" s="373"/>
      <c r="E344" s="373"/>
      <c r="F344" s="373"/>
      <c r="G344" s="373"/>
      <c r="H344" s="373"/>
      <c r="I344" s="374"/>
    </row>
    <row r="345" spans="1:9" ht="15">
      <c r="A345" s="7" t="s">
        <v>7</v>
      </c>
      <c r="B345" s="42">
        <v>0</v>
      </c>
      <c r="C345" s="42">
        <v>0</v>
      </c>
      <c r="D345" s="42">
        <v>0</v>
      </c>
      <c r="E345" s="42">
        <v>0</v>
      </c>
      <c r="F345" s="399"/>
      <c r="G345" s="42">
        <v>0</v>
      </c>
      <c r="H345" s="43">
        <v>0</v>
      </c>
      <c r="I345" s="44">
        <f>SUM(B345:H345)</f>
        <v>0</v>
      </c>
    </row>
    <row r="346" spans="1:9" ht="15">
      <c r="A346" s="8" t="s">
        <v>8</v>
      </c>
      <c r="B346" s="48">
        <v>0</v>
      </c>
      <c r="C346" s="48">
        <v>0</v>
      </c>
      <c r="D346" s="48">
        <v>0</v>
      </c>
      <c r="E346" s="48">
        <v>0</v>
      </c>
      <c r="F346" s="400"/>
      <c r="G346" s="48">
        <v>0</v>
      </c>
      <c r="H346" s="49">
        <v>0</v>
      </c>
      <c r="I346" s="50">
        <f t="shared" ref="I346:I365" si="54">SUM(B346:H346)</f>
        <v>0</v>
      </c>
    </row>
    <row r="347" spans="1:9" ht="15">
      <c r="A347" s="9" t="s">
        <v>10</v>
      </c>
      <c r="B347" s="45">
        <v>0</v>
      </c>
      <c r="C347" s="45">
        <v>0</v>
      </c>
      <c r="D347" s="45">
        <v>0</v>
      </c>
      <c r="E347" s="45">
        <v>0</v>
      </c>
      <c r="F347" s="400"/>
      <c r="G347" s="45">
        <v>0</v>
      </c>
      <c r="H347" s="54">
        <v>0</v>
      </c>
      <c r="I347" s="44">
        <f t="shared" si="54"/>
        <v>0</v>
      </c>
    </row>
    <row r="348" spans="1:9" ht="15">
      <c r="A348" s="8" t="s">
        <v>53</v>
      </c>
      <c r="B348" s="48">
        <v>0</v>
      </c>
      <c r="C348" s="48">
        <v>0</v>
      </c>
      <c r="D348" s="48">
        <v>0</v>
      </c>
      <c r="E348" s="48">
        <v>0</v>
      </c>
      <c r="F348" s="400"/>
      <c r="G348" s="48">
        <v>0</v>
      </c>
      <c r="H348" s="49">
        <v>0</v>
      </c>
      <c r="I348" s="50">
        <f t="shared" si="54"/>
        <v>0</v>
      </c>
    </row>
    <row r="349" spans="1:9" ht="15">
      <c r="A349" s="9" t="s">
        <v>16</v>
      </c>
      <c r="B349" s="45">
        <v>0.66337644960429809</v>
      </c>
      <c r="C349" s="45">
        <v>5.5768390769440068E-2</v>
      </c>
      <c r="D349" s="45">
        <v>1.4951186183668825</v>
      </c>
      <c r="E349" s="45">
        <v>1.4717276693304559E-8</v>
      </c>
      <c r="F349" s="400"/>
      <c r="G349" s="45">
        <v>0</v>
      </c>
      <c r="H349" s="54">
        <v>0</v>
      </c>
      <c r="I349" s="44">
        <f t="shared" si="54"/>
        <v>2.2142634734578972</v>
      </c>
    </row>
    <row r="350" spans="1:9" ht="15">
      <c r="A350" s="8" t="s">
        <v>65</v>
      </c>
      <c r="B350" s="48">
        <v>1.4852340480878718</v>
      </c>
      <c r="C350" s="48">
        <v>0.23489583994269034</v>
      </c>
      <c r="D350" s="48">
        <v>0.2373354448251907</v>
      </c>
      <c r="E350" s="48">
        <v>0.23489583994269034</v>
      </c>
      <c r="F350" s="400"/>
      <c r="G350" s="48">
        <v>0</v>
      </c>
      <c r="H350" s="49">
        <v>0</v>
      </c>
      <c r="I350" s="50">
        <f t="shared" si="54"/>
        <v>2.1923611727984431</v>
      </c>
    </row>
    <row r="351" spans="1:9" ht="15">
      <c r="A351" s="9" t="s">
        <v>55</v>
      </c>
      <c r="B351" s="45">
        <v>1.209494334415575E-8</v>
      </c>
      <c r="C351" s="45">
        <v>1.209494334415575E-8</v>
      </c>
      <c r="D351" s="45">
        <v>1.209494334415575E-8</v>
      </c>
      <c r="E351" s="45">
        <v>1.0646469881154184</v>
      </c>
      <c r="F351" s="400"/>
      <c r="G351" s="45">
        <v>0</v>
      </c>
      <c r="H351" s="54">
        <v>0</v>
      </c>
      <c r="I351" s="44">
        <f t="shared" si="54"/>
        <v>1.0646470244002484</v>
      </c>
    </row>
    <row r="352" spans="1:9" ht="15">
      <c r="A352" s="8" t="s">
        <v>12</v>
      </c>
      <c r="B352" s="48">
        <v>3.946394805722432E-8</v>
      </c>
      <c r="C352" s="48">
        <v>3.946394805722432E-8</v>
      </c>
      <c r="D352" s="48">
        <v>3.946394805722432E-8</v>
      </c>
      <c r="E352" s="48">
        <v>1.13505889301981E-3</v>
      </c>
      <c r="F352" s="400"/>
      <c r="G352" s="48">
        <v>0</v>
      </c>
      <c r="H352" s="49">
        <v>0</v>
      </c>
      <c r="I352" s="50">
        <f t="shared" si="54"/>
        <v>1.1351772848639816E-3</v>
      </c>
    </row>
    <row r="353" spans="1:9" ht="15">
      <c r="A353" s="9" t="s">
        <v>56</v>
      </c>
      <c r="B353" s="45">
        <v>0</v>
      </c>
      <c r="C353" s="45">
        <v>0</v>
      </c>
      <c r="D353" s="45">
        <v>0</v>
      </c>
      <c r="E353" s="45">
        <v>0</v>
      </c>
      <c r="F353" s="400"/>
      <c r="G353" s="45">
        <v>0</v>
      </c>
      <c r="H353" s="54">
        <v>0</v>
      </c>
      <c r="I353" s="44">
        <f t="shared" si="54"/>
        <v>0</v>
      </c>
    </row>
    <row r="354" spans="1:9" ht="15">
      <c r="A354" s="8" t="s">
        <v>17</v>
      </c>
      <c r="B354" s="48">
        <v>5.4106103459208861E-2</v>
      </c>
      <c r="C354" s="48">
        <v>0.34267198857498948</v>
      </c>
      <c r="D354" s="48">
        <v>5.4106103459208861E-2</v>
      </c>
      <c r="E354" s="48">
        <v>5.4106103459208861E-2</v>
      </c>
      <c r="F354" s="400"/>
      <c r="G354" s="48">
        <v>0</v>
      </c>
      <c r="H354" s="49">
        <v>0</v>
      </c>
      <c r="I354" s="50">
        <f t="shared" si="54"/>
        <v>0.50499029895261605</v>
      </c>
    </row>
    <row r="355" spans="1:9" ht="15">
      <c r="A355" s="9" t="s">
        <v>141</v>
      </c>
      <c r="B355" s="45">
        <v>0.24537197450586526</v>
      </c>
      <c r="C355" s="45">
        <v>1.3201395800450793</v>
      </c>
      <c r="D355" s="45">
        <v>0.2134788483478561</v>
      </c>
      <c r="E355" s="45">
        <v>0.2134788483478561</v>
      </c>
      <c r="F355" s="400"/>
      <c r="G355" s="45">
        <v>0</v>
      </c>
      <c r="H355" s="54">
        <v>0</v>
      </c>
      <c r="I355" s="44">
        <f>SUM(B355:H355)</f>
        <v>1.9924692512466566</v>
      </c>
    </row>
    <row r="356" spans="1:9" ht="15">
      <c r="A356" s="8" t="s">
        <v>25</v>
      </c>
      <c r="B356" s="48">
        <v>0.44126059118536859</v>
      </c>
      <c r="C356" s="48">
        <v>0.26468388402021664</v>
      </c>
      <c r="D356" s="48">
        <v>2.2771007760798345</v>
      </c>
      <c r="E356" s="48">
        <v>58.07513526229566</v>
      </c>
      <c r="F356" s="400"/>
      <c r="G356" s="48">
        <v>1.2516571907130849</v>
      </c>
      <c r="H356" s="49">
        <v>1.4080160655519478E-3</v>
      </c>
      <c r="I356" s="50">
        <f t="shared" si="54"/>
        <v>62.311245720359715</v>
      </c>
    </row>
    <row r="357" spans="1:9" ht="15">
      <c r="A357" s="9" t="s">
        <v>24</v>
      </c>
      <c r="B357" s="45">
        <v>0.71889425820046782</v>
      </c>
      <c r="C357" s="45">
        <v>0.33922736140661541</v>
      </c>
      <c r="D357" s="45">
        <v>1.7687730623998028</v>
      </c>
      <c r="E357" s="45">
        <v>0.33922736140661541</v>
      </c>
      <c r="F357" s="400"/>
      <c r="G357" s="45">
        <v>0</v>
      </c>
      <c r="H357" s="54">
        <v>0</v>
      </c>
      <c r="I357" s="44">
        <f t="shared" si="54"/>
        <v>3.1661220434135013</v>
      </c>
    </row>
    <row r="358" spans="1:9" ht="15">
      <c r="A358" s="8" t="s">
        <v>57</v>
      </c>
      <c r="B358" s="48">
        <v>6.8989852193641763</v>
      </c>
      <c r="C358" s="48">
        <v>11.699825409633478</v>
      </c>
      <c r="D358" s="48">
        <v>21.337067569359256</v>
      </c>
      <c r="E358" s="48">
        <v>5.7051253889899707E-8</v>
      </c>
      <c r="F358" s="400"/>
      <c r="G358" s="48">
        <v>0</v>
      </c>
      <c r="H358" s="49">
        <v>0</v>
      </c>
      <c r="I358" s="50">
        <f t="shared" si="54"/>
        <v>39.935878255408163</v>
      </c>
    </row>
    <row r="359" spans="1:9" ht="15">
      <c r="A359" s="9" t="s">
        <v>22</v>
      </c>
      <c r="B359" s="45">
        <v>10.178539935360556</v>
      </c>
      <c r="C359" s="45">
        <v>73.202853297774709</v>
      </c>
      <c r="D359" s="45">
        <v>35.590233867977638</v>
      </c>
      <c r="E359" s="45">
        <v>4.1248133013316911E-9</v>
      </c>
      <c r="F359" s="400"/>
      <c r="G359" s="45">
        <v>0</v>
      </c>
      <c r="H359" s="54">
        <v>0</v>
      </c>
      <c r="I359" s="44">
        <f t="shared" si="54"/>
        <v>118.97162710523773</v>
      </c>
    </row>
    <row r="360" spans="1:9" ht="15">
      <c r="A360" s="8" t="s">
        <v>21</v>
      </c>
      <c r="B360" s="48">
        <v>0</v>
      </c>
      <c r="C360" s="48">
        <v>0</v>
      </c>
      <c r="D360" s="48">
        <v>0</v>
      </c>
      <c r="E360" s="48">
        <v>0</v>
      </c>
      <c r="F360" s="400"/>
      <c r="G360" s="48">
        <v>0</v>
      </c>
      <c r="H360" s="49">
        <v>0</v>
      </c>
      <c r="I360" s="50">
        <f t="shared" si="54"/>
        <v>0</v>
      </c>
    </row>
    <row r="361" spans="1:9" ht="15">
      <c r="A361" s="10" t="s">
        <v>61</v>
      </c>
      <c r="B361" s="45">
        <v>0</v>
      </c>
      <c r="C361" s="45">
        <v>0</v>
      </c>
      <c r="D361" s="45">
        <v>0</v>
      </c>
      <c r="E361" s="45">
        <v>0</v>
      </c>
      <c r="F361" s="400"/>
      <c r="G361" s="45">
        <v>0</v>
      </c>
      <c r="H361" s="54">
        <v>0</v>
      </c>
      <c r="I361" s="44">
        <f t="shared" si="54"/>
        <v>0</v>
      </c>
    </row>
    <row r="362" spans="1:9">
      <c r="A362" s="11" t="s">
        <v>23</v>
      </c>
      <c r="B362" s="55">
        <v>0</v>
      </c>
      <c r="C362" s="55">
        <v>0</v>
      </c>
      <c r="D362" s="55">
        <v>0</v>
      </c>
      <c r="E362" s="55">
        <v>0</v>
      </c>
      <c r="F362" s="400"/>
      <c r="G362" s="55">
        <v>0</v>
      </c>
      <c r="H362" s="56">
        <v>0</v>
      </c>
      <c r="I362" s="57">
        <f t="shared" si="54"/>
        <v>0</v>
      </c>
    </row>
    <row r="363" spans="1:9">
      <c r="A363" s="12" t="s">
        <v>19</v>
      </c>
      <c r="B363" s="61">
        <v>0</v>
      </c>
      <c r="C363" s="61">
        <v>0</v>
      </c>
      <c r="D363" s="61">
        <v>0</v>
      </c>
      <c r="E363" s="61">
        <v>0</v>
      </c>
      <c r="F363" s="400"/>
      <c r="G363" s="61">
        <v>0</v>
      </c>
      <c r="H363" s="62">
        <v>0</v>
      </c>
      <c r="I363" s="63">
        <f t="shared" si="54"/>
        <v>0</v>
      </c>
    </row>
    <row r="364" spans="1:9">
      <c r="A364" s="11" t="s">
        <v>20</v>
      </c>
      <c r="B364" s="55">
        <v>0</v>
      </c>
      <c r="C364" s="55">
        <v>0</v>
      </c>
      <c r="D364" s="55">
        <v>0</v>
      </c>
      <c r="E364" s="55">
        <v>0</v>
      </c>
      <c r="F364" s="400"/>
      <c r="G364" s="55">
        <v>0</v>
      </c>
      <c r="H364" s="56">
        <v>0</v>
      </c>
      <c r="I364" s="57">
        <f t="shared" si="54"/>
        <v>0</v>
      </c>
    </row>
    <row r="365" spans="1:9" ht="15" thickBot="1">
      <c r="A365" s="13" t="s">
        <v>11</v>
      </c>
      <c r="B365" s="66">
        <v>0</v>
      </c>
      <c r="C365" s="66">
        <v>0</v>
      </c>
      <c r="D365" s="66">
        <v>0</v>
      </c>
      <c r="E365" s="66">
        <v>0</v>
      </c>
      <c r="F365" s="401"/>
      <c r="G365" s="66">
        <v>0</v>
      </c>
      <c r="H365" s="67">
        <v>0</v>
      </c>
      <c r="I365" s="68">
        <f t="shared" si="54"/>
        <v>0</v>
      </c>
    </row>
    <row r="366" spans="1:9" ht="15">
      <c r="A366" s="14" t="s">
        <v>26</v>
      </c>
      <c r="B366" s="71">
        <f>SUM(B345:B361)</f>
        <v>20.685768631326702</v>
      </c>
      <c r="C366" s="71">
        <f t="shared" ref="C366:H366" si="55">SUM(C345:C361)</f>
        <v>87.46006580372611</v>
      </c>
      <c r="D366" s="71">
        <f t="shared" si="55"/>
        <v>62.973214342374561</v>
      </c>
      <c r="E366" s="71">
        <f t="shared" si="55"/>
        <v>59.982625538353808</v>
      </c>
      <c r="F366" s="71">
        <f t="shared" si="55"/>
        <v>0</v>
      </c>
      <c r="G366" s="71">
        <f t="shared" si="55"/>
        <v>1.2516571907130849</v>
      </c>
      <c r="H366" s="72">
        <f t="shared" si="55"/>
        <v>1.4080160655519478E-3</v>
      </c>
      <c r="I366" s="44">
        <f>SUM(I345:I361)</f>
        <v>232.35473952255981</v>
      </c>
    </row>
    <row r="367" spans="1:9" s="2" customFormat="1" ht="15" thickBot="1">
      <c r="A367" s="15" t="s">
        <v>100</v>
      </c>
      <c r="B367" s="100">
        <f>B366/$I$366</f>
        <v>8.9026669625210192E-2</v>
      </c>
      <c r="C367" s="100">
        <f t="shared" ref="C367:I367" si="56">C366/$I$366</f>
        <v>0.37640749650055849</v>
      </c>
      <c r="D367" s="100">
        <f t="shared" si="56"/>
        <v>0.27102186282823965</v>
      </c>
      <c r="E367" s="100">
        <f t="shared" si="56"/>
        <v>0.25815107392087422</v>
      </c>
      <c r="F367" s="100">
        <f t="shared" si="56"/>
        <v>0</v>
      </c>
      <c r="G367" s="100">
        <f t="shared" si="56"/>
        <v>5.3868373560400683E-3</v>
      </c>
      <c r="H367" s="101">
        <f t="shared" si="56"/>
        <v>6.0597690774249974E-6</v>
      </c>
      <c r="I367" s="102">
        <f t="shared" si="56"/>
        <v>1</v>
      </c>
    </row>
    <row r="368" spans="1:9" ht="15" thickBot="1">
      <c r="A368" s="16"/>
      <c r="B368" s="16"/>
      <c r="C368" s="16"/>
      <c r="D368" s="16"/>
      <c r="E368" s="16"/>
      <c r="F368" s="16"/>
      <c r="G368" s="16"/>
      <c r="H368" s="16"/>
      <c r="I368" s="16"/>
    </row>
    <row r="369" spans="1:9" ht="28.5">
      <c r="A369" s="431" t="s">
        <v>38</v>
      </c>
      <c r="B369" s="37" t="s">
        <v>0</v>
      </c>
      <c r="C369" s="37" t="s">
        <v>1</v>
      </c>
      <c r="D369" s="37" t="s">
        <v>2</v>
      </c>
      <c r="E369" s="37" t="s">
        <v>3</v>
      </c>
      <c r="F369" s="37" t="s">
        <v>27</v>
      </c>
      <c r="G369" s="37" t="s">
        <v>4</v>
      </c>
      <c r="H369" s="37" t="s">
        <v>5</v>
      </c>
      <c r="I369" s="38" t="s">
        <v>6</v>
      </c>
    </row>
    <row r="370" spans="1:9" ht="14.25" customHeight="1">
      <c r="A370" s="432" t="s">
        <v>38</v>
      </c>
      <c r="B370" s="372" t="s">
        <v>107</v>
      </c>
      <c r="C370" s="373"/>
      <c r="D370" s="373"/>
      <c r="E370" s="373"/>
      <c r="F370" s="373"/>
      <c r="G370" s="373"/>
      <c r="H370" s="373"/>
      <c r="I370" s="374"/>
    </row>
    <row r="371" spans="1:9" ht="15">
      <c r="A371" s="7" t="s">
        <v>7</v>
      </c>
      <c r="B371" s="42">
        <v>0</v>
      </c>
      <c r="C371" s="42">
        <v>0</v>
      </c>
      <c r="D371" s="42">
        <v>0</v>
      </c>
      <c r="E371" s="42">
        <v>0</v>
      </c>
      <c r="F371" s="399"/>
      <c r="G371" s="42">
        <v>0</v>
      </c>
      <c r="H371" s="43">
        <v>0</v>
      </c>
      <c r="I371" s="44">
        <f>SUM(B371:H371)</f>
        <v>0</v>
      </c>
    </row>
    <row r="372" spans="1:9" ht="15">
      <c r="A372" s="8" t="s">
        <v>8</v>
      </c>
      <c r="B372" s="48">
        <v>0</v>
      </c>
      <c r="C372" s="48">
        <v>0</v>
      </c>
      <c r="D372" s="48">
        <v>0</v>
      </c>
      <c r="E372" s="48">
        <v>0</v>
      </c>
      <c r="F372" s="400"/>
      <c r="G372" s="48">
        <v>0</v>
      </c>
      <c r="H372" s="49">
        <v>0</v>
      </c>
      <c r="I372" s="50">
        <f t="shared" ref="I372:I391" si="57">SUM(B372:H372)</f>
        <v>0</v>
      </c>
    </row>
    <row r="373" spans="1:9" ht="15">
      <c r="A373" s="9" t="s">
        <v>10</v>
      </c>
      <c r="B373" s="45">
        <v>0</v>
      </c>
      <c r="C373" s="45">
        <v>0</v>
      </c>
      <c r="D373" s="45">
        <v>0</v>
      </c>
      <c r="E373" s="45">
        <v>0</v>
      </c>
      <c r="F373" s="400"/>
      <c r="G373" s="45">
        <v>0</v>
      </c>
      <c r="H373" s="54">
        <v>0</v>
      </c>
      <c r="I373" s="44">
        <f t="shared" si="57"/>
        <v>0</v>
      </c>
    </row>
    <row r="374" spans="1:9" ht="15">
      <c r="A374" s="8" t="s">
        <v>53</v>
      </c>
      <c r="B374" s="48">
        <v>0</v>
      </c>
      <c r="C374" s="48">
        <v>0</v>
      </c>
      <c r="D374" s="48">
        <v>0</v>
      </c>
      <c r="E374" s="48">
        <v>0</v>
      </c>
      <c r="F374" s="400"/>
      <c r="G374" s="48">
        <v>0</v>
      </c>
      <c r="H374" s="49">
        <v>0</v>
      </c>
      <c r="I374" s="50">
        <f t="shared" si="57"/>
        <v>0</v>
      </c>
    </row>
    <row r="375" spans="1:9" ht="15">
      <c r="A375" s="9" t="s">
        <v>16</v>
      </c>
      <c r="B375" s="45">
        <v>24.787322255370082</v>
      </c>
      <c r="C375" s="45">
        <v>0.44598928726643933</v>
      </c>
      <c r="D375" s="45">
        <v>14.261161826120977</v>
      </c>
      <c r="E375" s="45">
        <v>1.2170531264701944E-9</v>
      </c>
      <c r="F375" s="400"/>
      <c r="G375" s="45">
        <v>0</v>
      </c>
      <c r="H375" s="54">
        <v>0</v>
      </c>
      <c r="I375" s="44">
        <f t="shared" si="57"/>
        <v>39.49447336997455</v>
      </c>
    </row>
    <row r="376" spans="1:9" ht="15">
      <c r="A376" s="8" t="s">
        <v>65</v>
      </c>
      <c r="B376" s="48">
        <v>32.08803978209356</v>
      </c>
      <c r="C376" s="48">
        <v>8.9917052611490647E-2</v>
      </c>
      <c r="D376" s="48">
        <v>1.0767557875389045E-8</v>
      </c>
      <c r="E376" s="48">
        <v>0.18917866100574038</v>
      </c>
      <c r="F376" s="400"/>
      <c r="G376" s="48">
        <v>0</v>
      </c>
      <c r="H376" s="49">
        <v>0</v>
      </c>
      <c r="I376" s="50">
        <f t="shared" si="57"/>
        <v>32.367135506478348</v>
      </c>
    </row>
    <row r="377" spans="1:9" ht="15">
      <c r="A377" s="9" t="s">
        <v>55</v>
      </c>
      <c r="B377" s="45">
        <v>2.085726801656096E-9</v>
      </c>
      <c r="C377" s="45">
        <v>2.085726801656096E-9</v>
      </c>
      <c r="D377" s="45">
        <v>2.085726801656096E-9</v>
      </c>
      <c r="E377" s="45">
        <v>281.56230488555042</v>
      </c>
      <c r="F377" s="400"/>
      <c r="G377" s="45">
        <v>0</v>
      </c>
      <c r="H377" s="54">
        <v>0</v>
      </c>
      <c r="I377" s="44">
        <f t="shared" si="57"/>
        <v>281.56230489180757</v>
      </c>
    </row>
    <row r="378" spans="1:9" ht="15">
      <c r="A378" s="8" t="s">
        <v>12</v>
      </c>
      <c r="B378" s="48">
        <v>1.506361026775223E-8</v>
      </c>
      <c r="C378" s="48">
        <v>1.506361026775223E-8</v>
      </c>
      <c r="D378" s="48">
        <v>1.506361026775223E-8</v>
      </c>
      <c r="E378" s="48">
        <v>3.7644579448735325</v>
      </c>
      <c r="F378" s="400"/>
      <c r="G378" s="48">
        <v>0</v>
      </c>
      <c r="H378" s="49">
        <v>0</v>
      </c>
      <c r="I378" s="50">
        <f t="shared" si="57"/>
        <v>3.7644579900643631</v>
      </c>
    </row>
    <row r="379" spans="1:9" ht="15">
      <c r="A379" s="9" t="s">
        <v>56</v>
      </c>
      <c r="B379" s="45">
        <v>0</v>
      </c>
      <c r="C379" s="45">
        <v>0</v>
      </c>
      <c r="D379" s="45">
        <v>0</v>
      </c>
      <c r="E379" s="45">
        <v>0</v>
      </c>
      <c r="F379" s="400"/>
      <c r="G379" s="45">
        <v>0</v>
      </c>
      <c r="H379" s="54">
        <v>0</v>
      </c>
      <c r="I379" s="44">
        <f t="shared" si="57"/>
        <v>0</v>
      </c>
    </row>
    <row r="380" spans="1:9" ht="15">
      <c r="A380" s="8" t="s">
        <v>17</v>
      </c>
      <c r="B380" s="48">
        <v>0.65896454012316341</v>
      </c>
      <c r="C380" s="48">
        <v>1.6760424365762675E-10</v>
      </c>
      <c r="D380" s="48">
        <v>0.69324622444606476</v>
      </c>
      <c r="E380" s="48">
        <v>0.32941848152566233</v>
      </c>
      <c r="F380" s="400"/>
      <c r="G380" s="48">
        <v>0</v>
      </c>
      <c r="H380" s="49">
        <v>0</v>
      </c>
      <c r="I380" s="50">
        <f t="shared" si="57"/>
        <v>1.6816292462624949</v>
      </c>
    </row>
    <row r="381" spans="1:9" ht="15">
      <c r="A381" s="9" t="s">
        <v>141</v>
      </c>
      <c r="B381" s="45">
        <v>43.91950706962713</v>
      </c>
      <c r="C381" s="45">
        <v>1.0313398569970926</v>
      </c>
      <c r="D381" s="45">
        <v>52.81271429633599</v>
      </c>
      <c r="E381" s="45">
        <v>1.3583888060571215E-2</v>
      </c>
      <c r="F381" s="400"/>
      <c r="G381" s="45">
        <v>0</v>
      </c>
      <c r="H381" s="54">
        <v>0</v>
      </c>
      <c r="I381" s="44">
        <f>SUM(B381:H381)</f>
        <v>97.777145111020786</v>
      </c>
    </row>
    <row r="382" spans="1:9" ht="15">
      <c r="A382" s="8" t="s">
        <v>25</v>
      </c>
      <c r="B382" s="48">
        <v>6.8902580766172239</v>
      </c>
      <c r="C382" s="48">
        <v>4.2668145243938919E-3</v>
      </c>
      <c r="D382" s="48">
        <v>1.998095125301075</v>
      </c>
      <c r="E382" s="48">
        <v>26.876113763830329</v>
      </c>
      <c r="F382" s="400"/>
      <c r="G382" s="48">
        <v>26.328832615969571</v>
      </c>
      <c r="H382" s="49">
        <v>0</v>
      </c>
      <c r="I382" s="50">
        <f t="shared" si="57"/>
        <v>62.097566396242598</v>
      </c>
    </row>
    <row r="383" spans="1:9" ht="15">
      <c r="A383" s="9" t="s">
        <v>24</v>
      </c>
      <c r="B383" s="45">
        <v>4.4944606177536919</v>
      </c>
      <c r="C383" s="45">
        <v>2.8921881818415526E-8</v>
      </c>
      <c r="D383" s="45">
        <v>2.8921881818415526E-8</v>
      </c>
      <c r="E383" s="45">
        <v>2.8921881818415526E-8</v>
      </c>
      <c r="F383" s="400"/>
      <c r="G383" s="45">
        <v>0</v>
      </c>
      <c r="H383" s="54">
        <v>0</v>
      </c>
      <c r="I383" s="44">
        <f t="shared" si="57"/>
        <v>4.4944607045193372</v>
      </c>
    </row>
    <row r="384" spans="1:9" ht="15">
      <c r="A384" s="8" t="s">
        <v>57</v>
      </c>
      <c r="B384" s="48">
        <v>34.825818796620148</v>
      </c>
      <c r="C384" s="48">
        <v>1.3568500796371288E-8</v>
      </c>
      <c r="D384" s="48">
        <v>1.3568500796371288E-8</v>
      </c>
      <c r="E384" s="48">
        <v>1.3568500796371288E-8</v>
      </c>
      <c r="F384" s="400"/>
      <c r="G384" s="48">
        <v>0</v>
      </c>
      <c r="H384" s="49">
        <v>0</v>
      </c>
      <c r="I384" s="50">
        <f t="shared" si="57"/>
        <v>34.825818837325656</v>
      </c>
    </row>
    <row r="385" spans="1:9" ht="15">
      <c r="A385" s="9" t="s">
        <v>22</v>
      </c>
      <c r="B385" s="45">
        <v>21.150009689160242</v>
      </c>
      <c r="C385" s="45">
        <v>3.3394752140779329</v>
      </c>
      <c r="D385" s="45">
        <v>3.3394752140779329</v>
      </c>
      <c r="E385" s="45">
        <v>3.3394752140779329</v>
      </c>
      <c r="F385" s="400"/>
      <c r="G385" s="45">
        <v>0</v>
      </c>
      <c r="H385" s="54">
        <v>0</v>
      </c>
      <c r="I385" s="44">
        <f t="shared" si="57"/>
        <v>31.16843533139404</v>
      </c>
    </row>
    <row r="386" spans="1:9" ht="15">
      <c r="A386" s="8" t="s">
        <v>21</v>
      </c>
      <c r="B386" s="48">
        <v>1.9436363549698488</v>
      </c>
      <c r="C386" s="48">
        <v>0.30688995078471298</v>
      </c>
      <c r="D386" s="48">
        <v>0.30688995078471298</v>
      </c>
      <c r="E386" s="48">
        <v>0.30688995078471298</v>
      </c>
      <c r="F386" s="400"/>
      <c r="G386" s="48">
        <v>0</v>
      </c>
      <c r="H386" s="49">
        <v>0</v>
      </c>
      <c r="I386" s="50">
        <f t="shared" si="57"/>
        <v>2.8643062073239882</v>
      </c>
    </row>
    <row r="387" spans="1:9" ht="15">
      <c r="A387" s="10" t="s">
        <v>61</v>
      </c>
      <c r="B387" s="45">
        <v>0</v>
      </c>
      <c r="C387" s="45">
        <v>0</v>
      </c>
      <c r="D387" s="45">
        <v>0</v>
      </c>
      <c r="E387" s="45">
        <v>0</v>
      </c>
      <c r="F387" s="400"/>
      <c r="G387" s="45">
        <v>0</v>
      </c>
      <c r="H387" s="54">
        <v>0</v>
      </c>
      <c r="I387" s="44">
        <f t="shared" si="57"/>
        <v>0</v>
      </c>
    </row>
    <row r="388" spans="1:9">
      <c r="A388" s="11" t="s">
        <v>23</v>
      </c>
      <c r="B388" s="55">
        <v>0</v>
      </c>
      <c r="C388" s="55">
        <v>0</v>
      </c>
      <c r="D388" s="55">
        <v>0</v>
      </c>
      <c r="E388" s="55">
        <v>0</v>
      </c>
      <c r="F388" s="400"/>
      <c r="G388" s="55">
        <v>0</v>
      </c>
      <c r="H388" s="56">
        <v>0</v>
      </c>
      <c r="I388" s="57">
        <f t="shared" si="57"/>
        <v>0</v>
      </c>
    </row>
    <row r="389" spans="1:9">
      <c r="A389" s="12" t="s">
        <v>19</v>
      </c>
      <c r="B389" s="61">
        <v>0</v>
      </c>
      <c r="C389" s="61">
        <v>0</v>
      </c>
      <c r="D389" s="61">
        <v>0</v>
      </c>
      <c r="E389" s="61">
        <v>0</v>
      </c>
      <c r="F389" s="400"/>
      <c r="G389" s="61">
        <v>0</v>
      </c>
      <c r="H389" s="62">
        <v>0</v>
      </c>
      <c r="I389" s="63">
        <f t="shared" si="57"/>
        <v>0</v>
      </c>
    </row>
    <row r="390" spans="1:9">
      <c r="A390" s="11" t="s">
        <v>20</v>
      </c>
      <c r="B390" s="55">
        <v>0</v>
      </c>
      <c r="C390" s="55">
        <v>0</v>
      </c>
      <c r="D390" s="55">
        <v>0</v>
      </c>
      <c r="E390" s="55">
        <v>0</v>
      </c>
      <c r="F390" s="400"/>
      <c r="G390" s="55">
        <v>0</v>
      </c>
      <c r="H390" s="56">
        <v>0</v>
      </c>
      <c r="I390" s="57">
        <f t="shared" si="57"/>
        <v>0</v>
      </c>
    </row>
    <row r="391" spans="1:9" ht="15" thickBot="1">
      <c r="A391" s="13" t="s">
        <v>11</v>
      </c>
      <c r="B391" s="66">
        <v>0</v>
      </c>
      <c r="C391" s="66">
        <v>0</v>
      </c>
      <c r="D391" s="66">
        <v>0</v>
      </c>
      <c r="E391" s="66">
        <v>0</v>
      </c>
      <c r="F391" s="401"/>
      <c r="G391" s="66">
        <v>0</v>
      </c>
      <c r="H391" s="67">
        <v>0</v>
      </c>
      <c r="I391" s="68">
        <f t="shared" si="57"/>
        <v>0</v>
      </c>
    </row>
    <row r="392" spans="1:9" ht="15">
      <c r="A392" s="14" t="s">
        <v>26</v>
      </c>
      <c r="B392" s="71">
        <f>SUM(B371:B387)</f>
        <v>170.75801719948444</v>
      </c>
      <c r="C392" s="71">
        <f t="shared" ref="C392:H392" si="58">SUM(C371:C387)</f>
        <v>5.2178782360693869</v>
      </c>
      <c r="D392" s="71">
        <f t="shared" si="58"/>
        <v>73.411582707474039</v>
      </c>
      <c r="E392" s="71">
        <f t="shared" si="58"/>
        <v>316.38142283341631</v>
      </c>
      <c r="F392" s="71">
        <f t="shared" si="58"/>
        <v>0</v>
      </c>
      <c r="G392" s="71">
        <f t="shared" si="58"/>
        <v>26.328832615969571</v>
      </c>
      <c r="H392" s="72">
        <f t="shared" si="58"/>
        <v>0</v>
      </c>
      <c r="I392" s="44">
        <f>SUM(I371:I387)</f>
        <v>592.09773359241387</v>
      </c>
    </row>
    <row r="393" spans="1:9" s="2" customFormat="1" ht="15" thickBot="1">
      <c r="A393" s="15" t="s">
        <v>100</v>
      </c>
      <c r="B393" s="100">
        <f>B392/$I$392</f>
        <v>0.28839498534042735</v>
      </c>
      <c r="C393" s="100">
        <f t="shared" ref="C393:I393" si="59">C392/$I$392</f>
        <v>8.8125286418698767E-3</v>
      </c>
      <c r="D393" s="100">
        <f t="shared" si="59"/>
        <v>0.12398558302540108</v>
      </c>
      <c r="E393" s="100">
        <f t="shared" si="59"/>
        <v>0.53433986466025862</v>
      </c>
      <c r="F393" s="100">
        <f t="shared" si="59"/>
        <v>0</v>
      </c>
      <c r="G393" s="100">
        <f t="shared" si="59"/>
        <v>4.4467038332042866E-2</v>
      </c>
      <c r="H393" s="101">
        <f t="shared" si="59"/>
        <v>0</v>
      </c>
      <c r="I393" s="102">
        <f t="shared" si="59"/>
        <v>1</v>
      </c>
    </row>
    <row r="394" spans="1:9" ht="15" thickBot="1">
      <c r="A394" s="16"/>
      <c r="B394" s="16"/>
      <c r="C394" s="16"/>
      <c r="D394" s="16"/>
      <c r="E394" s="16"/>
      <c r="F394" s="16"/>
      <c r="G394" s="16"/>
      <c r="H394" s="16"/>
      <c r="I394" s="16"/>
    </row>
    <row r="395" spans="1:9" ht="28.5">
      <c r="A395" s="431" t="s">
        <v>39</v>
      </c>
      <c r="B395" s="37" t="s">
        <v>0</v>
      </c>
      <c r="C395" s="37" t="s">
        <v>1</v>
      </c>
      <c r="D395" s="37" t="s">
        <v>2</v>
      </c>
      <c r="E395" s="37" t="s">
        <v>3</v>
      </c>
      <c r="F395" s="37" t="s">
        <v>27</v>
      </c>
      <c r="G395" s="37" t="s">
        <v>4</v>
      </c>
      <c r="H395" s="37" t="s">
        <v>5</v>
      </c>
      <c r="I395" s="38" t="s">
        <v>6</v>
      </c>
    </row>
    <row r="396" spans="1:9" ht="14.25" customHeight="1">
      <c r="A396" s="432" t="s">
        <v>39</v>
      </c>
      <c r="B396" s="372" t="s">
        <v>107</v>
      </c>
      <c r="C396" s="373"/>
      <c r="D396" s="373"/>
      <c r="E396" s="373"/>
      <c r="F396" s="373"/>
      <c r="G396" s="373"/>
      <c r="H396" s="373"/>
      <c r="I396" s="374"/>
    </row>
    <row r="397" spans="1:9" ht="15">
      <c r="A397" s="7" t="s">
        <v>7</v>
      </c>
      <c r="B397" s="42">
        <v>0</v>
      </c>
      <c r="C397" s="42">
        <v>0</v>
      </c>
      <c r="D397" s="42">
        <v>0</v>
      </c>
      <c r="E397" s="42">
        <v>0</v>
      </c>
      <c r="F397" s="399"/>
      <c r="G397" s="42">
        <v>0</v>
      </c>
      <c r="H397" s="43">
        <v>0</v>
      </c>
      <c r="I397" s="44">
        <f>SUM(B397:H397)</f>
        <v>0</v>
      </c>
    </row>
    <row r="398" spans="1:9" ht="15">
      <c r="A398" s="8" t="s">
        <v>8</v>
      </c>
      <c r="B398" s="48">
        <v>0</v>
      </c>
      <c r="C398" s="48">
        <v>0</v>
      </c>
      <c r="D398" s="48">
        <v>0</v>
      </c>
      <c r="E398" s="48">
        <v>0</v>
      </c>
      <c r="F398" s="400"/>
      <c r="G398" s="48">
        <v>0</v>
      </c>
      <c r="H398" s="49">
        <v>0</v>
      </c>
      <c r="I398" s="50">
        <f t="shared" ref="I398:I417" si="60">SUM(B398:H398)</f>
        <v>0</v>
      </c>
    </row>
    <row r="399" spans="1:9" ht="15">
      <c r="A399" s="9" t="s">
        <v>10</v>
      </c>
      <c r="B399" s="45">
        <v>0</v>
      </c>
      <c r="C399" s="45">
        <v>0</v>
      </c>
      <c r="D399" s="45">
        <v>0</v>
      </c>
      <c r="E399" s="45">
        <v>0</v>
      </c>
      <c r="F399" s="400"/>
      <c r="G399" s="45">
        <v>0</v>
      </c>
      <c r="H399" s="54">
        <v>0</v>
      </c>
      <c r="I399" s="44">
        <f t="shared" si="60"/>
        <v>0</v>
      </c>
    </row>
    <row r="400" spans="1:9" ht="15">
      <c r="A400" s="8" t="s">
        <v>53</v>
      </c>
      <c r="B400" s="48">
        <v>0</v>
      </c>
      <c r="C400" s="48">
        <v>0</v>
      </c>
      <c r="D400" s="48">
        <v>0</v>
      </c>
      <c r="E400" s="48">
        <v>0</v>
      </c>
      <c r="F400" s="400"/>
      <c r="G400" s="48">
        <v>0</v>
      </c>
      <c r="H400" s="49">
        <v>0</v>
      </c>
      <c r="I400" s="50">
        <f t="shared" si="60"/>
        <v>0</v>
      </c>
    </row>
    <row r="401" spans="1:9" ht="15">
      <c r="A401" s="9" t="s">
        <v>16</v>
      </c>
      <c r="B401" s="45">
        <v>30.886925385306352</v>
      </c>
      <c r="C401" s="45">
        <v>23.853659472489529</v>
      </c>
      <c r="D401" s="45">
        <v>7.630761301226573E-3</v>
      </c>
      <c r="E401" s="45">
        <v>0</v>
      </c>
      <c r="F401" s="400"/>
      <c r="G401" s="45">
        <v>0</v>
      </c>
      <c r="H401" s="54">
        <v>0</v>
      </c>
      <c r="I401" s="44">
        <f t="shared" si="60"/>
        <v>54.74821561909711</v>
      </c>
    </row>
    <row r="402" spans="1:9" ht="15">
      <c r="A402" s="8" t="s">
        <v>65</v>
      </c>
      <c r="B402" s="48">
        <v>10.50981497973582</v>
      </c>
      <c r="C402" s="48">
        <v>5.2071094969295206</v>
      </c>
      <c r="D402" s="48">
        <v>6.3696125427751946</v>
      </c>
      <c r="E402" s="48">
        <v>0</v>
      </c>
      <c r="F402" s="400"/>
      <c r="G402" s="48">
        <v>0</v>
      </c>
      <c r="H402" s="49">
        <v>0</v>
      </c>
      <c r="I402" s="50">
        <f t="shared" si="60"/>
        <v>22.086537019440534</v>
      </c>
    </row>
    <row r="403" spans="1:9" ht="15">
      <c r="A403" s="9" t="s">
        <v>55</v>
      </c>
      <c r="B403" s="45">
        <v>8.6568069721034617E-10</v>
      </c>
      <c r="C403" s="45">
        <v>0</v>
      </c>
      <c r="D403" s="45">
        <v>0</v>
      </c>
      <c r="E403" s="45">
        <v>0.77436400911989467</v>
      </c>
      <c r="F403" s="400"/>
      <c r="G403" s="45">
        <v>0</v>
      </c>
      <c r="H403" s="54">
        <v>0</v>
      </c>
      <c r="I403" s="44">
        <f t="shared" si="60"/>
        <v>0.77436400998557542</v>
      </c>
    </row>
    <row r="404" spans="1:9" ht="15">
      <c r="A404" s="8" t="s">
        <v>12</v>
      </c>
      <c r="B404" s="48">
        <v>4.9850574753061157E-9</v>
      </c>
      <c r="C404" s="48">
        <v>0</v>
      </c>
      <c r="D404" s="48">
        <v>0</v>
      </c>
      <c r="E404" s="48">
        <v>0.38256763519736586</v>
      </c>
      <c r="F404" s="400"/>
      <c r="G404" s="48">
        <v>0</v>
      </c>
      <c r="H404" s="49">
        <v>0</v>
      </c>
      <c r="I404" s="50">
        <f t="shared" si="60"/>
        <v>0.38256764018242334</v>
      </c>
    </row>
    <row r="405" spans="1:9" ht="15">
      <c r="A405" s="9" t="s">
        <v>56</v>
      </c>
      <c r="B405" s="45">
        <v>0</v>
      </c>
      <c r="C405" s="45">
        <v>0</v>
      </c>
      <c r="D405" s="45">
        <v>0</v>
      </c>
      <c r="E405" s="45">
        <v>0</v>
      </c>
      <c r="F405" s="400"/>
      <c r="G405" s="45">
        <v>0</v>
      </c>
      <c r="H405" s="54">
        <v>0</v>
      </c>
      <c r="I405" s="44">
        <f t="shared" si="60"/>
        <v>0</v>
      </c>
    </row>
    <row r="406" spans="1:9" ht="15">
      <c r="A406" s="8" t="s">
        <v>17</v>
      </c>
      <c r="B406" s="48">
        <v>1.9298576403919819E-2</v>
      </c>
      <c r="C406" s="48">
        <v>0</v>
      </c>
      <c r="D406" s="48">
        <v>2.5731435205226423E-2</v>
      </c>
      <c r="E406" s="48">
        <v>0</v>
      </c>
      <c r="F406" s="400"/>
      <c r="G406" s="48">
        <v>0</v>
      </c>
      <c r="H406" s="49">
        <v>0</v>
      </c>
      <c r="I406" s="50">
        <f t="shared" si="60"/>
        <v>4.5030011609146242E-2</v>
      </c>
    </row>
    <row r="407" spans="1:9" ht="15">
      <c r="A407" s="9" t="s">
        <v>141</v>
      </c>
      <c r="B407" s="45">
        <v>143.32163085421493</v>
      </c>
      <c r="C407" s="45">
        <v>650.53572312074994</v>
      </c>
      <c r="D407" s="45">
        <v>185.55602264391561</v>
      </c>
      <c r="E407" s="45">
        <v>5.7270086503780648</v>
      </c>
      <c r="F407" s="400"/>
      <c r="G407" s="45">
        <v>0</v>
      </c>
      <c r="H407" s="54">
        <v>0</v>
      </c>
      <c r="I407" s="44">
        <f>SUM(B407:H407)</f>
        <v>985.14038526925856</v>
      </c>
    </row>
    <row r="408" spans="1:9" ht="15">
      <c r="A408" s="8" t="s">
        <v>25</v>
      </c>
      <c r="B408" s="48">
        <v>41.047695325578324</v>
      </c>
      <c r="C408" s="48">
        <v>3.4699476414832811</v>
      </c>
      <c r="D408" s="48">
        <v>7.1585866930628068</v>
      </c>
      <c r="E408" s="48">
        <v>468.03370612619165</v>
      </c>
      <c r="F408" s="400"/>
      <c r="G408" s="48">
        <v>74.26224140555982</v>
      </c>
      <c r="H408" s="49">
        <v>0</v>
      </c>
      <c r="I408" s="50">
        <f t="shared" si="60"/>
        <v>593.97217719187586</v>
      </c>
    </row>
    <row r="409" spans="1:9" ht="15">
      <c r="A409" s="9" t="s">
        <v>24</v>
      </c>
      <c r="B409" s="45">
        <v>24.154680063968822</v>
      </c>
      <c r="C409" s="45">
        <v>0</v>
      </c>
      <c r="D409" s="45">
        <v>0</v>
      </c>
      <c r="E409" s="45">
        <v>0</v>
      </c>
      <c r="F409" s="400"/>
      <c r="G409" s="45">
        <v>0</v>
      </c>
      <c r="H409" s="54">
        <v>0</v>
      </c>
      <c r="I409" s="44">
        <f t="shared" si="60"/>
        <v>24.154680063968822</v>
      </c>
    </row>
    <row r="410" spans="1:9" ht="15">
      <c r="A410" s="8" t="s">
        <v>57</v>
      </c>
      <c r="B410" s="48">
        <v>0.46316568848819978</v>
      </c>
      <c r="C410" s="48">
        <v>0</v>
      </c>
      <c r="D410" s="48">
        <v>0</v>
      </c>
      <c r="E410" s="48">
        <v>0</v>
      </c>
      <c r="F410" s="400"/>
      <c r="G410" s="48">
        <v>0</v>
      </c>
      <c r="H410" s="49">
        <v>0</v>
      </c>
      <c r="I410" s="50">
        <f t="shared" si="60"/>
        <v>0.46316568848819978</v>
      </c>
    </row>
    <row r="411" spans="1:9" ht="15">
      <c r="A411" s="9" t="s">
        <v>22</v>
      </c>
      <c r="B411" s="45">
        <v>0.69394162386733771</v>
      </c>
      <c r="C411" s="45">
        <v>0</v>
      </c>
      <c r="D411" s="45">
        <v>0</v>
      </c>
      <c r="E411" s="45">
        <v>0</v>
      </c>
      <c r="F411" s="400"/>
      <c r="G411" s="45">
        <v>0</v>
      </c>
      <c r="H411" s="54">
        <v>0</v>
      </c>
      <c r="I411" s="44">
        <f t="shared" si="60"/>
        <v>0.69394162386733771</v>
      </c>
    </row>
    <row r="412" spans="1:9" ht="15">
      <c r="A412" s="8" t="s">
        <v>21</v>
      </c>
      <c r="B412" s="48">
        <v>0</v>
      </c>
      <c r="C412" s="48">
        <v>0</v>
      </c>
      <c r="D412" s="48">
        <v>0</v>
      </c>
      <c r="E412" s="48">
        <v>0</v>
      </c>
      <c r="F412" s="400"/>
      <c r="G412" s="48">
        <v>0</v>
      </c>
      <c r="H412" s="49">
        <v>0</v>
      </c>
      <c r="I412" s="50">
        <f t="shared" si="60"/>
        <v>0</v>
      </c>
    </row>
    <row r="413" spans="1:9" ht="15">
      <c r="A413" s="10" t="s">
        <v>61</v>
      </c>
      <c r="B413" s="45">
        <v>0</v>
      </c>
      <c r="C413" s="45">
        <v>0</v>
      </c>
      <c r="D413" s="45">
        <v>0</v>
      </c>
      <c r="E413" s="45">
        <v>0</v>
      </c>
      <c r="F413" s="400"/>
      <c r="G413" s="45">
        <v>0</v>
      </c>
      <c r="H413" s="54">
        <v>0</v>
      </c>
      <c r="I413" s="44">
        <f t="shared" si="60"/>
        <v>0</v>
      </c>
    </row>
    <row r="414" spans="1:9">
      <c r="A414" s="11" t="s">
        <v>23</v>
      </c>
      <c r="B414" s="55">
        <v>0</v>
      </c>
      <c r="C414" s="55">
        <v>0</v>
      </c>
      <c r="D414" s="55">
        <v>0</v>
      </c>
      <c r="E414" s="55">
        <v>0</v>
      </c>
      <c r="F414" s="400"/>
      <c r="G414" s="55">
        <v>0</v>
      </c>
      <c r="H414" s="56">
        <v>0</v>
      </c>
      <c r="I414" s="57">
        <f t="shared" si="60"/>
        <v>0</v>
      </c>
    </row>
    <row r="415" spans="1:9">
      <c r="A415" s="12" t="s">
        <v>19</v>
      </c>
      <c r="B415" s="61">
        <v>0</v>
      </c>
      <c r="C415" s="61">
        <v>0</v>
      </c>
      <c r="D415" s="61">
        <v>0</v>
      </c>
      <c r="E415" s="61">
        <v>0</v>
      </c>
      <c r="F415" s="400"/>
      <c r="G415" s="61">
        <v>0</v>
      </c>
      <c r="H415" s="62">
        <v>0</v>
      </c>
      <c r="I415" s="63">
        <f t="shared" si="60"/>
        <v>0</v>
      </c>
    </row>
    <row r="416" spans="1:9">
      <c r="A416" s="11" t="s">
        <v>20</v>
      </c>
      <c r="B416" s="55">
        <v>0</v>
      </c>
      <c r="C416" s="55">
        <v>0</v>
      </c>
      <c r="D416" s="55">
        <v>0</v>
      </c>
      <c r="E416" s="55">
        <v>0</v>
      </c>
      <c r="F416" s="400"/>
      <c r="G416" s="55">
        <v>0</v>
      </c>
      <c r="H416" s="56">
        <v>0</v>
      </c>
      <c r="I416" s="57">
        <f t="shared" si="60"/>
        <v>0</v>
      </c>
    </row>
    <row r="417" spans="1:9" ht="15" thickBot="1">
      <c r="A417" s="13" t="s">
        <v>11</v>
      </c>
      <c r="B417" s="66">
        <v>0</v>
      </c>
      <c r="C417" s="66">
        <v>0</v>
      </c>
      <c r="D417" s="66">
        <v>0</v>
      </c>
      <c r="E417" s="66">
        <v>0</v>
      </c>
      <c r="F417" s="401"/>
      <c r="G417" s="66">
        <v>0</v>
      </c>
      <c r="H417" s="67">
        <v>0</v>
      </c>
      <c r="I417" s="68">
        <f t="shared" si="60"/>
        <v>0</v>
      </c>
    </row>
    <row r="418" spans="1:9" ht="15">
      <c r="A418" s="14" t="s">
        <v>26</v>
      </c>
      <c r="B418" s="71">
        <f>SUM(B397:B413)</f>
        <v>251.09715250341443</v>
      </c>
      <c r="C418" s="71">
        <f t="shared" ref="C418:H418" si="61">SUM(C397:C413)</f>
        <v>683.06643973165228</v>
      </c>
      <c r="D418" s="71">
        <f t="shared" si="61"/>
        <v>199.11758407626007</v>
      </c>
      <c r="E418" s="71">
        <f t="shared" si="61"/>
        <v>474.91764642088697</v>
      </c>
      <c r="F418" s="71">
        <f t="shared" si="61"/>
        <v>0</v>
      </c>
      <c r="G418" s="71">
        <f t="shared" si="61"/>
        <v>74.26224140555982</v>
      </c>
      <c r="H418" s="72">
        <f t="shared" si="61"/>
        <v>0</v>
      </c>
      <c r="I418" s="44">
        <f>SUM(I397:I413)</f>
        <v>1682.4610641377735</v>
      </c>
    </row>
    <row r="419" spans="1:9" s="2" customFormat="1" ht="15" thickBot="1">
      <c r="A419" s="15" t="s">
        <v>100</v>
      </c>
      <c r="B419" s="100">
        <f>B418/$I$418</f>
        <v>0.14924396044320737</v>
      </c>
      <c r="C419" s="100">
        <f t="shared" ref="C419:I419" si="62">C418/$I$418</f>
        <v>0.40599242044374423</v>
      </c>
      <c r="D419" s="100">
        <f t="shared" si="62"/>
        <v>0.11834899976024332</v>
      </c>
      <c r="E419" s="100">
        <f t="shared" si="62"/>
        <v>0.28227556437644663</v>
      </c>
      <c r="F419" s="100">
        <f t="shared" si="62"/>
        <v>0</v>
      </c>
      <c r="G419" s="100">
        <f t="shared" si="62"/>
        <v>4.4139054976358505E-2</v>
      </c>
      <c r="H419" s="101">
        <f t="shared" si="62"/>
        <v>0</v>
      </c>
      <c r="I419" s="102">
        <f t="shared" si="62"/>
        <v>1</v>
      </c>
    </row>
    <row r="420" spans="1:9" ht="15" thickBot="1">
      <c r="A420" s="16"/>
      <c r="B420" s="16"/>
      <c r="C420" s="16"/>
      <c r="D420" s="16"/>
      <c r="E420" s="16"/>
      <c r="F420" s="16"/>
      <c r="G420" s="16"/>
      <c r="H420" s="16"/>
      <c r="I420" s="16"/>
    </row>
    <row r="421" spans="1:9" ht="28.5">
      <c r="A421" s="431" t="s">
        <v>40</v>
      </c>
      <c r="B421" s="37" t="s">
        <v>0</v>
      </c>
      <c r="C421" s="37" t="s">
        <v>1</v>
      </c>
      <c r="D421" s="37" t="s">
        <v>2</v>
      </c>
      <c r="E421" s="37" t="s">
        <v>3</v>
      </c>
      <c r="F421" s="37" t="s">
        <v>27</v>
      </c>
      <c r="G421" s="37" t="s">
        <v>4</v>
      </c>
      <c r="H421" s="37" t="s">
        <v>5</v>
      </c>
      <c r="I421" s="38" t="s">
        <v>6</v>
      </c>
    </row>
    <row r="422" spans="1:9" ht="14.25" customHeight="1">
      <c r="A422" s="432" t="s">
        <v>40</v>
      </c>
      <c r="B422" s="372" t="s">
        <v>107</v>
      </c>
      <c r="C422" s="373"/>
      <c r="D422" s="373"/>
      <c r="E422" s="373"/>
      <c r="F422" s="373"/>
      <c r="G422" s="373"/>
      <c r="H422" s="373"/>
      <c r="I422" s="374"/>
    </row>
    <row r="423" spans="1:9" ht="15">
      <c r="A423" s="7" t="s">
        <v>7</v>
      </c>
      <c r="B423" s="42">
        <v>0</v>
      </c>
      <c r="C423" s="42">
        <v>0</v>
      </c>
      <c r="D423" s="42">
        <v>0</v>
      </c>
      <c r="E423" s="42">
        <v>0</v>
      </c>
      <c r="F423" s="399"/>
      <c r="G423" s="42">
        <v>0</v>
      </c>
      <c r="H423" s="43">
        <v>0</v>
      </c>
      <c r="I423" s="44">
        <f>SUM(B423:H423)</f>
        <v>0</v>
      </c>
    </row>
    <row r="424" spans="1:9" ht="15">
      <c r="A424" s="8" t="s">
        <v>8</v>
      </c>
      <c r="B424" s="48">
        <v>0</v>
      </c>
      <c r="C424" s="48">
        <v>0</v>
      </c>
      <c r="D424" s="48">
        <v>0</v>
      </c>
      <c r="E424" s="48">
        <v>0</v>
      </c>
      <c r="F424" s="400"/>
      <c r="G424" s="48">
        <v>0</v>
      </c>
      <c r="H424" s="49">
        <v>0</v>
      </c>
      <c r="I424" s="50">
        <f t="shared" ref="I424:I443" si="63">SUM(B424:H424)</f>
        <v>0</v>
      </c>
    </row>
    <row r="425" spans="1:9" ht="15">
      <c r="A425" s="9" t="s">
        <v>10</v>
      </c>
      <c r="B425" s="45">
        <v>0</v>
      </c>
      <c r="C425" s="45">
        <v>0</v>
      </c>
      <c r="D425" s="45">
        <v>0</v>
      </c>
      <c r="E425" s="45">
        <v>0</v>
      </c>
      <c r="F425" s="400"/>
      <c r="G425" s="45">
        <v>0</v>
      </c>
      <c r="H425" s="54">
        <v>0</v>
      </c>
      <c r="I425" s="44">
        <f t="shared" si="63"/>
        <v>0</v>
      </c>
    </row>
    <row r="426" spans="1:9" ht="15">
      <c r="A426" s="8" t="s">
        <v>53</v>
      </c>
      <c r="B426" s="48">
        <v>0</v>
      </c>
      <c r="C426" s="48">
        <v>0</v>
      </c>
      <c r="D426" s="48">
        <v>0</v>
      </c>
      <c r="E426" s="48">
        <v>0</v>
      </c>
      <c r="F426" s="400"/>
      <c r="G426" s="48">
        <v>0</v>
      </c>
      <c r="H426" s="49">
        <v>0</v>
      </c>
      <c r="I426" s="50">
        <f t="shared" si="63"/>
        <v>0</v>
      </c>
    </row>
    <row r="427" spans="1:9" ht="15">
      <c r="A427" s="9" t="s">
        <v>16</v>
      </c>
      <c r="B427" s="45">
        <v>28.732277597027185</v>
      </c>
      <c r="C427" s="45">
        <v>1.0525250254077012</v>
      </c>
      <c r="D427" s="45">
        <v>4.1715768309454049</v>
      </c>
      <c r="E427" s="45">
        <v>0</v>
      </c>
      <c r="F427" s="400"/>
      <c r="G427" s="45">
        <v>0</v>
      </c>
      <c r="H427" s="54">
        <v>0</v>
      </c>
      <c r="I427" s="44">
        <f t="shared" si="63"/>
        <v>33.956379453380293</v>
      </c>
    </row>
    <row r="428" spans="1:9" ht="15">
      <c r="A428" s="8" t="s">
        <v>65</v>
      </c>
      <c r="B428" s="48">
        <v>3.3906159401843254</v>
      </c>
      <c r="C428" s="48">
        <v>1.5598854505513202</v>
      </c>
      <c r="D428" s="48">
        <v>0.65559645922193444</v>
      </c>
      <c r="E428" s="48">
        <v>0</v>
      </c>
      <c r="F428" s="400"/>
      <c r="G428" s="48">
        <v>0</v>
      </c>
      <c r="H428" s="49">
        <v>0</v>
      </c>
      <c r="I428" s="50">
        <f t="shared" si="63"/>
        <v>5.60609784995758</v>
      </c>
    </row>
    <row r="429" spans="1:9" ht="15">
      <c r="A429" s="9" t="s">
        <v>55</v>
      </c>
      <c r="B429" s="45">
        <v>7.5770655440768467E-9</v>
      </c>
      <c r="C429" s="45">
        <v>7.5770655440768467E-9</v>
      </c>
      <c r="D429" s="45">
        <v>7.5770655440768467E-9</v>
      </c>
      <c r="E429" s="45">
        <v>0.15863954794104504</v>
      </c>
      <c r="F429" s="400"/>
      <c r="G429" s="45">
        <v>0</v>
      </c>
      <c r="H429" s="54">
        <v>0</v>
      </c>
      <c r="I429" s="44">
        <f t="shared" si="63"/>
        <v>0.15863957067224166</v>
      </c>
    </row>
    <row r="430" spans="1:9" ht="15">
      <c r="A430" s="8" t="s">
        <v>12</v>
      </c>
      <c r="B430" s="48">
        <v>0</v>
      </c>
      <c r="C430" s="48">
        <v>0</v>
      </c>
      <c r="D430" s="48">
        <v>0</v>
      </c>
      <c r="E430" s="48">
        <v>0</v>
      </c>
      <c r="F430" s="400"/>
      <c r="G430" s="48">
        <v>0</v>
      </c>
      <c r="H430" s="49">
        <v>0</v>
      </c>
      <c r="I430" s="50">
        <f t="shared" si="63"/>
        <v>0</v>
      </c>
    </row>
    <row r="431" spans="1:9" ht="15">
      <c r="A431" s="9" t="s">
        <v>56</v>
      </c>
      <c r="B431" s="45">
        <v>0</v>
      </c>
      <c r="C431" s="45">
        <v>0</v>
      </c>
      <c r="D431" s="45">
        <v>0</v>
      </c>
      <c r="E431" s="45">
        <v>0</v>
      </c>
      <c r="F431" s="400"/>
      <c r="G431" s="45">
        <v>0</v>
      </c>
      <c r="H431" s="54">
        <v>0</v>
      </c>
      <c r="I431" s="44">
        <f t="shared" si="63"/>
        <v>0</v>
      </c>
    </row>
    <row r="432" spans="1:9" ht="15">
      <c r="A432" s="8" t="s">
        <v>17</v>
      </c>
      <c r="B432" s="48">
        <v>2.1068143850395373E-2</v>
      </c>
      <c r="C432" s="48">
        <v>2.1068143850395373E-2</v>
      </c>
      <c r="D432" s="48">
        <v>2.1068143850395373E-2</v>
      </c>
      <c r="E432" s="48">
        <v>8.4272575401581493E-2</v>
      </c>
      <c r="F432" s="400"/>
      <c r="G432" s="48">
        <v>0</v>
      </c>
      <c r="H432" s="49">
        <v>0</v>
      </c>
      <c r="I432" s="50">
        <f t="shared" si="63"/>
        <v>0.14747700695276761</v>
      </c>
    </row>
    <row r="433" spans="1:9" ht="15">
      <c r="A433" s="9" t="s">
        <v>141</v>
      </c>
      <c r="B433" s="45">
        <v>42.544028120791417</v>
      </c>
      <c r="C433" s="45">
        <v>56.675461956500726</v>
      </c>
      <c r="D433" s="45">
        <v>24.33910103793691</v>
      </c>
      <c r="E433" s="45">
        <v>2.9097267605146109</v>
      </c>
      <c r="F433" s="400"/>
      <c r="G433" s="45">
        <v>0</v>
      </c>
      <c r="H433" s="54">
        <v>0</v>
      </c>
      <c r="I433" s="44">
        <f>SUM(B433:H433)</f>
        <v>126.46831787574367</v>
      </c>
    </row>
    <row r="434" spans="1:9" ht="15">
      <c r="A434" s="8" t="s">
        <v>25</v>
      </c>
      <c r="B434" s="48">
        <v>53.694355431713817</v>
      </c>
      <c r="C434" s="48">
        <v>1.6607676462209082E-2</v>
      </c>
      <c r="D434" s="48">
        <v>19.25374656233981</v>
      </c>
      <c r="E434" s="48">
        <v>184.67229037692627</v>
      </c>
      <c r="F434" s="400"/>
      <c r="G434" s="48">
        <v>38.158100170461793</v>
      </c>
      <c r="H434" s="49">
        <v>4.623616325410819E-2</v>
      </c>
      <c r="I434" s="50">
        <f t="shared" si="63"/>
        <v>295.84133638115799</v>
      </c>
    </row>
    <row r="435" spans="1:9" ht="15">
      <c r="A435" s="9" t="s">
        <v>24</v>
      </c>
      <c r="B435" s="45">
        <v>2.1142340143331593</v>
      </c>
      <c r="C435" s="45">
        <v>2.0110729475668354E-3</v>
      </c>
      <c r="D435" s="45">
        <v>0.16207779834162461</v>
      </c>
      <c r="E435" s="45">
        <v>0</v>
      </c>
      <c r="F435" s="400"/>
      <c r="G435" s="45">
        <v>0</v>
      </c>
      <c r="H435" s="54">
        <v>0</v>
      </c>
      <c r="I435" s="44">
        <f t="shared" si="63"/>
        <v>2.2783228856223507</v>
      </c>
    </row>
    <row r="436" spans="1:9" ht="15">
      <c r="A436" s="8" t="s">
        <v>57</v>
      </c>
      <c r="B436" s="48">
        <v>2.2232924360749236</v>
      </c>
      <c r="C436" s="48">
        <v>0.14739663646401965</v>
      </c>
      <c r="D436" s="48">
        <v>1.686757278587079</v>
      </c>
      <c r="E436" s="48">
        <v>0</v>
      </c>
      <c r="F436" s="400"/>
      <c r="G436" s="48">
        <v>0</v>
      </c>
      <c r="H436" s="49">
        <v>0</v>
      </c>
      <c r="I436" s="50">
        <f t="shared" si="63"/>
        <v>4.0574463511260221</v>
      </c>
    </row>
    <row r="437" spans="1:9" ht="15">
      <c r="A437" s="9" t="s">
        <v>22</v>
      </c>
      <c r="B437" s="45">
        <v>5.67339711424487</v>
      </c>
      <c r="C437" s="45">
        <v>3.4753469927330447</v>
      </c>
      <c r="D437" s="45">
        <v>15.178684842153402</v>
      </c>
      <c r="E437" s="45">
        <v>0</v>
      </c>
      <c r="F437" s="400"/>
      <c r="G437" s="45">
        <v>0</v>
      </c>
      <c r="H437" s="54">
        <v>0</v>
      </c>
      <c r="I437" s="44">
        <f t="shared" si="63"/>
        <v>24.327428949131317</v>
      </c>
    </row>
    <row r="438" spans="1:9" ht="15">
      <c r="A438" s="8" t="s">
        <v>21</v>
      </c>
      <c r="B438" s="48">
        <v>0</v>
      </c>
      <c r="C438" s="48">
        <v>0</v>
      </c>
      <c r="D438" s="48">
        <v>0</v>
      </c>
      <c r="E438" s="48">
        <v>0</v>
      </c>
      <c r="F438" s="400"/>
      <c r="G438" s="48">
        <v>0</v>
      </c>
      <c r="H438" s="49">
        <v>0</v>
      </c>
      <c r="I438" s="50">
        <f t="shared" si="63"/>
        <v>0</v>
      </c>
    </row>
    <row r="439" spans="1:9" ht="15">
      <c r="A439" s="10" t="s">
        <v>61</v>
      </c>
      <c r="B439" s="45">
        <v>0</v>
      </c>
      <c r="C439" s="45">
        <v>0</v>
      </c>
      <c r="D439" s="45">
        <v>0</v>
      </c>
      <c r="E439" s="45">
        <v>0</v>
      </c>
      <c r="F439" s="400"/>
      <c r="G439" s="45">
        <v>0</v>
      </c>
      <c r="H439" s="54">
        <v>0</v>
      </c>
      <c r="I439" s="44">
        <f t="shared" si="63"/>
        <v>0</v>
      </c>
    </row>
    <row r="440" spans="1:9">
      <c r="A440" s="11" t="s">
        <v>23</v>
      </c>
      <c r="B440" s="55">
        <v>0</v>
      </c>
      <c r="C440" s="55">
        <v>0</v>
      </c>
      <c r="D440" s="55">
        <v>0</v>
      </c>
      <c r="E440" s="55">
        <v>0</v>
      </c>
      <c r="F440" s="400"/>
      <c r="G440" s="55">
        <v>0</v>
      </c>
      <c r="H440" s="56">
        <v>0</v>
      </c>
      <c r="I440" s="57">
        <f t="shared" si="63"/>
        <v>0</v>
      </c>
    </row>
    <row r="441" spans="1:9">
      <c r="A441" s="12" t="s">
        <v>19</v>
      </c>
      <c r="B441" s="61">
        <v>0</v>
      </c>
      <c r="C441" s="61">
        <v>0</v>
      </c>
      <c r="D441" s="61">
        <v>0</v>
      </c>
      <c r="E441" s="61">
        <v>0</v>
      </c>
      <c r="F441" s="400"/>
      <c r="G441" s="61">
        <v>0</v>
      </c>
      <c r="H441" s="62">
        <v>0</v>
      </c>
      <c r="I441" s="63">
        <f t="shared" si="63"/>
        <v>0</v>
      </c>
    </row>
    <row r="442" spans="1:9">
      <c r="A442" s="11" t="s">
        <v>20</v>
      </c>
      <c r="B442" s="55">
        <v>0</v>
      </c>
      <c r="C442" s="55">
        <v>0</v>
      </c>
      <c r="D442" s="55">
        <v>0</v>
      </c>
      <c r="E442" s="55">
        <v>0</v>
      </c>
      <c r="F442" s="400"/>
      <c r="G442" s="55">
        <v>0</v>
      </c>
      <c r="H442" s="56">
        <v>0</v>
      </c>
      <c r="I442" s="57">
        <f t="shared" si="63"/>
        <v>0</v>
      </c>
    </row>
    <row r="443" spans="1:9" ht="15" thickBot="1">
      <c r="A443" s="13" t="s">
        <v>11</v>
      </c>
      <c r="B443" s="66">
        <v>0</v>
      </c>
      <c r="C443" s="66">
        <v>0</v>
      </c>
      <c r="D443" s="66">
        <v>0</v>
      </c>
      <c r="E443" s="66">
        <v>0</v>
      </c>
      <c r="F443" s="401"/>
      <c r="G443" s="66">
        <v>0</v>
      </c>
      <c r="H443" s="67">
        <v>0</v>
      </c>
      <c r="I443" s="68">
        <f t="shared" si="63"/>
        <v>0</v>
      </c>
    </row>
    <row r="444" spans="1:9" ht="15">
      <c r="A444" s="14" t="s">
        <v>26</v>
      </c>
      <c r="B444" s="71">
        <f>SUM(B423:B439)</f>
        <v>138.39326880579716</v>
      </c>
      <c r="C444" s="71">
        <f t="shared" ref="C444:H444" si="64">SUM(C423:C439)</f>
        <v>62.950302962494042</v>
      </c>
      <c r="D444" s="71">
        <f t="shared" si="64"/>
        <v>65.468608960953631</v>
      </c>
      <c r="E444" s="71">
        <f t="shared" si="64"/>
        <v>187.82492926078351</v>
      </c>
      <c r="F444" s="71">
        <f t="shared" si="64"/>
        <v>0</v>
      </c>
      <c r="G444" s="71">
        <f t="shared" si="64"/>
        <v>38.158100170461793</v>
      </c>
      <c r="H444" s="72">
        <f t="shared" si="64"/>
        <v>4.623616325410819E-2</v>
      </c>
      <c r="I444" s="44">
        <f>SUM(I423:I439)</f>
        <v>492.84144632374426</v>
      </c>
    </row>
    <row r="445" spans="1:9" s="2" customFormat="1" ht="15" thickBot="1">
      <c r="A445" s="15" t="s">
        <v>100</v>
      </c>
      <c r="B445" s="100">
        <f>B444/$I$418</f>
        <v>8.225644667546636E-2</v>
      </c>
      <c r="C445" s="100">
        <f t="shared" ref="C445:I445" si="65">C444/$I$418</f>
        <v>3.7415607590749668E-2</v>
      </c>
      <c r="D445" s="100">
        <f t="shared" si="65"/>
        <v>3.8912406567045837E-2</v>
      </c>
      <c r="E445" s="100">
        <f t="shared" si="65"/>
        <v>0.1116370139341322</v>
      </c>
      <c r="F445" s="100">
        <f t="shared" si="65"/>
        <v>0</v>
      </c>
      <c r="G445" s="100">
        <f t="shared" si="65"/>
        <v>2.2679930599176765E-2</v>
      </c>
      <c r="H445" s="101">
        <f t="shared" si="65"/>
        <v>2.7481267911423118E-5</v>
      </c>
      <c r="I445" s="102">
        <f t="shared" si="65"/>
        <v>0.29292888663448224</v>
      </c>
    </row>
    <row r="446" spans="1:9" ht="15" thickBot="1">
      <c r="A446" s="16"/>
      <c r="B446" s="16"/>
      <c r="C446" s="16"/>
      <c r="D446" s="16"/>
      <c r="E446" s="16"/>
      <c r="F446" s="16"/>
      <c r="G446" s="16"/>
      <c r="H446" s="16"/>
      <c r="I446" s="16"/>
    </row>
    <row r="447" spans="1:9" ht="28.5">
      <c r="A447" s="433" t="s">
        <v>41</v>
      </c>
      <c r="B447" s="37" t="s">
        <v>0</v>
      </c>
      <c r="C447" s="37" t="s">
        <v>1</v>
      </c>
      <c r="D447" s="37" t="s">
        <v>2</v>
      </c>
      <c r="E447" s="37" t="s">
        <v>3</v>
      </c>
      <c r="F447" s="37" t="s">
        <v>27</v>
      </c>
      <c r="G447" s="37" t="s">
        <v>4</v>
      </c>
      <c r="H447" s="37" t="s">
        <v>5</v>
      </c>
      <c r="I447" s="38" t="s">
        <v>6</v>
      </c>
    </row>
    <row r="448" spans="1:9" ht="14.25" customHeight="1">
      <c r="A448" s="434" t="s">
        <v>41</v>
      </c>
      <c r="B448" s="372" t="s">
        <v>107</v>
      </c>
      <c r="C448" s="373"/>
      <c r="D448" s="373"/>
      <c r="E448" s="373"/>
      <c r="F448" s="373"/>
      <c r="G448" s="373"/>
      <c r="H448" s="373"/>
      <c r="I448" s="374"/>
    </row>
    <row r="449" spans="1:9" ht="15">
      <c r="A449" s="7" t="s">
        <v>7</v>
      </c>
      <c r="B449" s="387"/>
      <c r="C449" s="388"/>
      <c r="D449" s="388"/>
      <c r="E449" s="389"/>
      <c r="F449" s="42">
        <v>2.4243183162290717E-2</v>
      </c>
      <c r="G449" s="387"/>
      <c r="H449" s="389"/>
      <c r="I449" s="44">
        <f>SUM(B449:H449)</f>
        <v>2.4243183162290717E-2</v>
      </c>
    </row>
    <row r="450" spans="1:9" ht="15">
      <c r="A450" s="8" t="s">
        <v>8</v>
      </c>
      <c r="B450" s="390"/>
      <c r="C450" s="391"/>
      <c r="D450" s="391"/>
      <c r="E450" s="392"/>
      <c r="F450" s="48">
        <v>0</v>
      </c>
      <c r="G450" s="390"/>
      <c r="H450" s="392"/>
      <c r="I450" s="50">
        <f t="shared" ref="I450:I469" si="66">SUM(B450:H450)</f>
        <v>0</v>
      </c>
    </row>
    <row r="451" spans="1:9" ht="15">
      <c r="A451" s="9" t="s">
        <v>10</v>
      </c>
      <c r="B451" s="390"/>
      <c r="C451" s="391"/>
      <c r="D451" s="391"/>
      <c r="E451" s="392"/>
      <c r="F451" s="45">
        <v>0</v>
      </c>
      <c r="G451" s="390"/>
      <c r="H451" s="392"/>
      <c r="I451" s="44">
        <f t="shared" si="66"/>
        <v>0</v>
      </c>
    </row>
    <row r="452" spans="1:9" ht="15">
      <c r="A452" s="8" t="s">
        <v>53</v>
      </c>
      <c r="B452" s="390"/>
      <c r="C452" s="391"/>
      <c r="D452" s="391"/>
      <c r="E452" s="392"/>
      <c r="F452" s="48">
        <v>0</v>
      </c>
      <c r="G452" s="390"/>
      <c r="H452" s="392"/>
      <c r="I452" s="50">
        <f t="shared" si="66"/>
        <v>0</v>
      </c>
    </row>
    <row r="453" spans="1:9" ht="15">
      <c r="A453" s="9" t="s">
        <v>16</v>
      </c>
      <c r="B453" s="390"/>
      <c r="C453" s="391"/>
      <c r="D453" s="391"/>
      <c r="E453" s="392"/>
      <c r="F453" s="45">
        <v>0</v>
      </c>
      <c r="G453" s="390"/>
      <c r="H453" s="392"/>
      <c r="I453" s="44">
        <f t="shared" si="66"/>
        <v>0</v>
      </c>
    </row>
    <row r="454" spans="1:9" ht="15">
      <c r="A454" s="8" t="s">
        <v>65</v>
      </c>
      <c r="B454" s="390"/>
      <c r="C454" s="391"/>
      <c r="D454" s="391"/>
      <c r="E454" s="392"/>
      <c r="F454" s="48">
        <v>0</v>
      </c>
      <c r="G454" s="390"/>
      <c r="H454" s="392"/>
      <c r="I454" s="50">
        <f t="shared" si="66"/>
        <v>0</v>
      </c>
    </row>
    <row r="455" spans="1:9" ht="15">
      <c r="A455" s="9" t="s">
        <v>55</v>
      </c>
      <c r="B455" s="390"/>
      <c r="C455" s="391"/>
      <c r="D455" s="391"/>
      <c r="E455" s="392"/>
      <c r="F455" s="45">
        <v>92.324597816850854</v>
      </c>
      <c r="G455" s="390"/>
      <c r="H455" s="392"/>
      <c r="I455" s="44">
        <f t="shared" si="66"/>
        <v>92.324597816850854</v>
      </c>
    </row>
    <row r="456" spans="1:9" ht="15">
      <c r="A456" s="8" t="s">
        <v>12</v>
      </c>
      <c r="B456" s="390"/>
      <c r="C456" s="391"/>
      <c r="D456" s="391"/>
      <c r="E456" s="392"/>
      <c r="F456" s="48">
        <v>0</v>
      </c>
      <c r="G456" s="390"/>
      <c r="H456" s="392"/>
      <c r="I456" s="50">
        <f t="shared" si="66"/>
        <v>0</v>
      </c>
    </row>
    <row r="457" spans="1:9" ht="15">
      <c r="A457" s="9" t="s">
        <v>56</v>
      </c>
      <c r="B457" s="390"/>
      <c r="C457" s="391"/>
      <c r="D457" s="391"/>
      <c r="E457" s="392"/>
      <c r="F457" s="45">
        <v>0</v>
      </c>
      <c r="G457" s="390"/>
      <c r="H457" s="392"/>
      <c r="I457" s="44">
        <f t="shared" si="66"/>
        <v>0</v>
      </c>
    </row>
    <row r="458" spans="1:9" ht="15">
      <c r="A458" s="8" t="s">
        <v>17</v>
      </c>
      <c r="B458" s="390"/>
      <c r="C458" s="391"/>
      <c r="D458" s="391"/>
      <c r="E458" s="392"/>
      <c r="F458" s="48">
        <v>0</v>
      </c>
      <c r="G458" s="390"/>
      <c r="H458" s="392"/>
      <c r="I458" s="50">
        <f t="shared" si="66"/>
        <v>0</v>
      </c>
    </row>
    <row r="459" spans="1:9" ht="15">
      <c r="A459" s="9" t="s">
        <v>141</v>
      </c>
      <c r="B459" s="390"/>
      <c r="C459" s="391"/>
      <c r="D459" s="391"/>
      <c r="E459" s="392"/>
      <c r="F459" s="45">
        <v>0</v>
      </c>
      <c r="G459" s="390"/>
      <c r="H459" s="392"/>
      <c r="I459" s="44">
        <f>SUM(B459:H459)</f>
        <v>0</v>
      </c>
    </row>
    <row r="460" spans="1:9" ht="15">
      <c r="A460" s="8" t="s">
        <v>25</v>
      </c>
      <c r="B460" s="390"/>
      <c r="C460" s="391"/>
      <c r="D460" s="391"/>
      <c r="E460" s="392"/>
      <c r="F460" s="48">
        <v>404.79289055357805</v>
      </c>
      <c r="G460" s="390"/>
      <c r="H460" s="392"/>
      <c r="I460" s="50">
        <f t="shared" si="66"/>
        <v>404.79289055357805</v>
      </c>
    </row>
    <row r="461" spans="1:9" ht="15">
      <c r="A461" s="9" t="s">
        <v>24</v>
      </c>
      <c r="B461" s="390"/>
      <c r="C461" s="391"/>
      <c r="D461" s="391"/>
      <c r="E461" s="392"/>
      <c r="F461" s="45">
        <v>0</v>
      </c>
      <c r="G461" s="390"/>
      <c r="H461" s="392"/>
      <c r="I461" s="44">
        <f t="shared" si="66"/>
        <v>0</v>
      </c>
    </row>
    <row r="462" spans="1:9" ht="15">
      <c r="A462" s="8" t="s">
        <v>57</v>
      </c>
      <c r="B462" s="390"/>
      <c r="C462" s="391"/>
      <c r="D462" s="391"/>
      <c r="E462" s="392"/>
      <c r="F462" s="48">
        <v>0</v>
      </c>
      <c r="G462" s="390"/>
      <c r="H462" s="392"/>
      <c r="I462" s="50">
        <f t="shared" si="66"/>
        <v>0</v>
      </c>
    </row>
    <row r="463" spans="1:9" ht="15">
      <c r="A463" s="9" t="s">
        <v>22</v>
      </c>
      <c r="B463" s="390"/>
      <c r="C463" s="391"/>
      <c r="D463" s="391"/>
      <c r="E463" s="392"/>
      <c r="F463" s="45">
        <v>0</v>
      </c>
      <c r="G463" s="390"/>
      <c r="H463" s="392"/>
      <c r="I463" s="44">
        <f t="shared" si="66"/>
        <v>0</v>
      </c>
    </row>
    <row r="464" spans="1:9" ht="15">
      <c r="A464" s="8" t="s">
        <v>21</v>
      </c>
      <c r="B464" s="390"/>
      <c r="C464" s="391"/>
      <c r="D464" s="391"/>
      <c r="E464" s="392"/>
      <c r="F464" s="48">
        <v>0</v>
      </c>
      <c r="G464" s="390"/>
      <c r="H464" s="392"/>
      <c r="I464" s="50">
        <f t="shared" si="66"/>
        <v>0</v>
      </c>
    </row>
    <row r="465" spans="1:9" ht="15">
      <c r="A465" s="10" t="s">
        <v>61</v>
      </c>
      <c r="B465" s="390"/>
      <c r="C465" s="391"/>
      <c r="D465" s="391"/>
      <c r="E465" s="392"/>
      <c r="F465" s="45">
        <v>0</v>
      </c>
      <c r="G465" s="390"/>
      <c r="H465" s="392"/>
      <c r="I465" s="44">
        <f t="shared" si="66"/>
        <v>0</v>
      </c>
    </row>
    <row r="466" spans="1:9">
      <c r="A466" s="11" t="s">
        <v>23</v>
      </c>
      <c r="B466" s="390"/>
      <c r="C466" s="391"/>
      <c r="D466" s="391"/>
      <c r="E466" s="392"/>
      <c r="F466" s="55">
        <v>0</v>
      </c>
      <c r="G466" s="390"/>
      <c r="H466" s="392"/>
      <c r="I466" s="57">
        <f t="shared" si="66"/>
        <v>0</v>
      </c>
    </row>
    <row r="467" spans="1:9">
      <c r="A467" s="12" t="s">
        <v>19</v>
      </c>
      <c r="B467" s="390"/>
      <c r="C467" s="391"/>
      <c r="D467" s="391"/>
      <c r="E467" s="392"/>
      <c r="F467" s="61">
        <v>0</v>
      </c>
      <c r="G467" s="390"/>
      <c r="H467" s="392"/>
      <c r="I467" s="63">
        <f t="shared" si="66"/>
        <v>0</v>
      </c>
    </row>
    <row r="468" spans="1:9">
      <c r="A468" s="11" t="s">
        <v>20</v>
      </c>
      <c r="B468" s="390"/>
      <c r="C468" s="391"/>
      <c r="D468" s="391"/>
      <c r="E468" s="392"/>
      <c r="F468" s="55">
        <v>0</v>
      </c>
      <c r="G468" s="390"/>
      <c r="H468" s="392"/>
      <c r="I468" s="57">
        <f t="shared" si="66"/>
        <v>0</v>
      </c>
    </row>
    <row r="469" spans="1:9" ht="15" thickBot="1">
      <c r="A469" s="13" t="s">
        <v>11</v>
      </c>
      <c r="B469" s="393"/>
      <c r="C469" s="394"/>
      <c r="D469" s="394"/>
      <c r="E469" s="395"/>
      <c r="F469" s="66">
        <v>0</v>
      </c>
      <c r="G469" s="393"/>
      <c r="H469" s="395"/>
      <c r="I469" s="68">
        <f t="shared" si="66"/>
        <v>0</v>
      </c>
    </row>
    <row r="470" spans="1:9" ht="15">
      <c r="A470" s="14" t="s">
        <v>26</v>
      </c>
      <c r="B470" s="71">
        <f>SUM(B449:B465)</f>
        <v>0</v>
      </c>
      <c r="C470" s="71">
        <f t="shared" ref="C470:H470" si="67">SUM(C449:C465)</f>
        <v>0</v>
      </c>
      <c r="D470" s="71">
        <f t="shared" si="67"/>
        <v>0</v>
      </c>
      <c r="E470" s="71">
        <f t="shared" si="67"/>
        <v>0</v>
      </c>
      <c r="F470" s="71">
        <f t="shared" si="67"/>
        <v>497.14173155359117</v>
      </c>
      <c r="G470" s="71">
        <f t="shared" si="67"/>
        <v>0</v>
      </c>
      <c r="H470" s="72">
        <f t="shared" si="67"/>
        <v>0</v>
      </c>
      <c r="I470" s="44">
        <f>SUM(I449:I465)</f>
        <v>497.14173155359117</v>
      </c>
    </row>
    <row r="471" spans="1:9" s="2" customFormat="1" ht="15" thickBot="1">
      <c r="A471" s="15" t="s">
        <v>100</v>
      </c>
      <c r="B471" s="100">
        <f>B470/$I$470</f>
        <v>0</v>
      </c>
      <c r="C471" s="100">
        <f t="shared" ref="C471:I471" si="68">C470/$I$470</f>
        <v>0</v>
      </c>
      <c r="D471" s="100">
        <f t="shared" si="68"/>
        <v>0</v>
      </c>
      <c r="E471" s="100">
        <f t="shared" si="68"/>
        <v>0</v>
      </c>
      <c r="F471" s="100">
        <f t="shared" si="68"/>
        <v>1</v>
      </c>
      <c r="G471" s="100">
        <f t="shared" si="68"/>
        <v>0</v>
      </c>
      <c r="H471" s="101">
        <f t="shared" si="68"/>
        <v>0</v>
      </c>
      <c r="I471" s="102">
        <f t="shared" si="68"/>
        <v>1</v>
      </c>
    </row>
    <row r="472" spans="1:9" ht="15" thickBot="1">
      <c r="A472" s="16"/>
      <c r="B472" s="16"/>
      <c r="C472" s="16"/>
      <c r="D472" s="16"/>
      <c r="E472" s="16"/>
      <c r="F472" s="16"/>
      <c r="G472" s="16"/>
      <c r="H472" s="16"/>
      <c r="I472" s="16"/>
    </row>
    <row r="473" spans="1:9" ht="28.5">
      <c r="A473" s="433" t="s">
        <v>42</v>
      </c>
      <c r="B473" s="37" t="s">
        <v>0</v>
      </c>
      <c r="C473" s="37" t="s">
        <v>1</v>
      </c>
      <c r="D473" s="37" t="s">
        <v>2</v>
      </c>
      <c r="E473" s="37" t="s">
        <v>3</v>
      </c>
      <c r="F473" s="37" t="s">
        <v>27</v>
      </c>
      <c r="G473" s="37" t="s">
        <v>4</v>
      </c>
      <c r="H473" s="37" t="s">
        <v>5</v>
      </c>
      <c r="I473" s="38" t="s">
        <v>6</v>
      </c>
    </row>
    <row r="474" spans="1:9" ht="14.25" customHeight="1">
      <c r="A474" s="434" t="s">
        <v>42</v>
      </c>
      <c r="B474" s="372" t="s">
        <v>107</v>
      </c>
      <c r="C474" s="373"/>
      <c r="D474" s="373"/>
      <c r="E474" s="373"/>
      <c r="F474" s="373"/>
      <c r="G474" s="373"/>
      <c r="H474" s="373"/>
      <c r="I474" s="374"/>
    </row>
    <row r="475" spans="1:9" ht="15">
      <c r="A475" s="7" t="s">
        <v>7</v>
      </c>
      <c r="B475" s="387"/>
      <c r="C475" s="388"/>
      <c r="D475" s="388"/>
      <c r="E475" s="389"/>
      <c r="F475" s="42">
        <v>0</v>
      </c>
      <c r="G475" s="387"/>
      <c r="H475" s="389"/>
      <c r="I475" s="44">
        <f>SUM(B475:H475)</f>
        <v>0</v>
      </c>
    </row>
    <row r="476" spans="1:9" ht="15">
      <c r="A476" s="8" t="s">
        <v>8</v>
      </c>
      <c r="B476" s="390"/>
      <c r="C476" s="391"/>
      <c r="D476" s="391"/>
      <c r="E476" s="392"/>
      <c r="F476" s="48">
        <v>0</v>
      </c>
      <c r="G476" s="390"/>
      <c r="H476" s="392"/>
      <c r="I476" s="50">
        <f t="shared" ref="I476:I495" si="69">SUM(B476:H476)</f>
        <v>0</v>
      </c>
    </row>
    <row r="477" spans="1:9" ht="15">
      <c r="A477" s="9" t="s">
        <v>10</v>
      </c>
      <c r="B477" s="390"/>
      <c r="C477" s="391"/>
      <c r="D477" s="391"/>
      <c r="E477" s="392"/>
      <c r="F477" s="45">
        <v>0</v>
      </c>
      <c r="G477" s="390"/>
      <c r="H477" s="392"/>
      <c r="I477" s="44">
        <f t="shared" si="69"/>
        <v>0</v>
      </c>
    </row>
    <row r="478" spans="1:9" ht="15">
      <c r="A478" s="8" t="s">
        <v>53</v>
      </c>
      <c r="B478" s="390"/>
      <c r="C478" s="391"/>
      <c r="D478" s="391"/>
      <c r="E478" s="392"/>
      <c r="F478" s="48">
        <v>0</v>
      </c>
      <c r="G478" s="390"/>
      <c r="H478" s="392"/>
      <c r="I478" s="50">
        <f t="shared" si="69"/>
        <v>0</v>
      </c>
    </row>
    <row r="479" spans="1:9" ht="15">
      <c r="A479" s="9" t="s">
        <v>16</v>
      </c>
      <c r="B479" s="390"/>
      <c r="C479" s="391"/>
      <c r="D479" s="391"/>
      <c r="E479" s="392"/>
      <c r="F479" s="45">
        <v>0</v>
      </c>
      <c r="G479" s="390"/>
      <c r="H479" s="392"/>
      <c r="I479" s="44">
        <f t="shared" si="69"/>
        <v>0</v>
      </c>
    </row>
    <row r="480" spans="1:9" ht="15">
      <c r="A480" s="8" t="s">
        <v>65</v>
      </c>
      <c r="B480" s="390"/>
      <c r="C480" s="391"/>
      <c r="D480" s="391"/>
      <c r="E480" s="392"/>
      <c r="F480" s="48">
        <v>0</v>
      </c>
      <c r="G480" s="390"/>
      <c r="H480" s="392"/>
      <c r="I480" s="50">
        <f t="shared" si="69"/>
        <v>0</v>
      </c>
    </row>
    <row r="481" spans="1:9" ht="15">
      <c r="A481" s="9" t="s">
        <v>55</v>
      </c>
      <c r="B481" s="390"/>
      <c r="C481" s="391"/>
      <c r="D481" s="391"/>
      <c r="E481" s="392"/>
      <c r="F481" s="45">
        <v>7801.5631748897586</v>
      </c>
      <c r="G481" s="390"/>
      <c r="H481" s="392"/>
      <c r="I481" s="44">
        <f t="shared" si="69"/>
        <v>7801.5631748897586</v>
      </c>
    </row>
    <row r="482" spans="1:9" ht="15">
      <c r="A482" s="8" t="s">
        <v>12</v>
      </c>
      <c r="B482" s="390"/>
      <c r="C482" s="391"/>
      <c r="D482" s="391"/>
      <c r="E482" s="392"/>
      <c r="F482" s="48">
        <v>4117.5570319003882</v>
      </c>
      <c r="G482" s="390"/>
      <c r="H482" s="392"/>
      <c r="I482" s="50">
        <f t="shared" si="69"/>
        <v>4117.5570319003882</v>
      </c>
    </row>
    <row r="483" spans="1:9" ht="15">
      <c r="A483" s="9" t="s">
        <v>56</v>
      </c>
      <c r="B483" s="390"/>
      <c r="C483" s="391"/>
      <c r="D483" s="391"/>
      <c r="E483" s="392"/>
      <c r="F483" s="45">
        <v>0</v>
      </c>
      <c r="G483" s="390"/>
      <c r="H483" s="392"/>
      <c r="I483" s="44">
        <f t="shared" si="69"/>
        <v>0</v>
      </c>
    </row>
    <row r="484" spans="1:9" ht="15">
      <c r="A484" s="8" t="s">
        <v>17</v>
      </c>
      <c r="B484" s="390"/>
      <c r="C484" s="391"/>
      <c r="D484" s="391"/>
      <c r="E484" s="392"/>
      <c r="F484" s="48">
        <v>6.708307482213371</v>
      </c>
      <c r="G484" s="390"/>
      <c r="H484" s="392"/>
      <c r="I484" s="50">
        <f t="shared" si="69"/>
        <v>6.708307482213371</v>
      </c>
    </row>
    <row r="485" spans="1:9" ht="15">
      <c r="A485" s="9" t="s">
        <v>141</v>
      </c>
      <c r="B485" s="390"/>
      <c r="C485" s="391"/>
      <c r="D485" s="391"/>
      <c r="E485" s="392"/>
      <c r="F485" s="45">
        <v>0</v>
      </c>
      <c r="G485" s="390"/>
      <c r="H485" s="392"/>
      <c r="I485" s="44">
        <f>SUM(B485:H485)</f>
        <v>0</v>
      </c>
    </row>
    <row r="486" spans="1:9" ht="15">
      <c r="A486" s="8" t="s">
        <v>25</v>
      </c>
      <c r="B486" s="390"/>
      <c r="C486" s="391"/>
      <c r="D486" s="391"/>
      <c r="E486" s="392"/>
      <c r="F486" s="48">
        <v>114.23136942421678</v>
      </c>
      <c r="G486" s="390"/>
      <c r="H486" s="392"/>
      <c r="I486" s="50">
        <f t="shared" si="69"/>
        <v>114.23136942421678</v>
      </c>
    </row>
    <row r="487" spans="1:9" ht="15">
      <c r="A487" s="9" t="s">
        <v>24</v>
      </c>
      <c r="B487" s="390"/>
      <c r="C487" s="391"/>
      <c r="D487" s="391"/>
      <c r="E487" s="392"/>
      <c r="F487" s="45">
        <v>-3.618424671003595E-9</v>
      </c>
      <c r="G487" s="390"/>
      <c r="H487" s="392"/>
      <c r="I487" s="44">
        <f t="shared" si="69"/>
        <v>-3.618424671003595E-9</v>
      </c>
    </row>
    <row r="488" spans="1:9" ht="15">
      <c r="A488" s="8" t="s">
        <v>57</v>
      </c>
      <c r="B488" s="390"/>
      <c r="C488" s="391"/>
      <c r="D488" s="391"/>
      <c r="E488" s="392"/>
      <c r="F488" s="48">
        <v>0</v>
      </c>
      <c r="G488" s="390"/>
      <c r="H488" s="392"/>
      <c r="I488" s="50">
        <f t="shared" si="69"/>
        <v>0</v>
      </c>
    </row>
    <row r="489" spans="1:9" ht="15">
      <c r="A489" s="9" t="s">
        <v>22</v>
      </c>
      <c r="B489" s="390"/>
      <c r="C489" s="391"/>
      <c r="D489" s="391"/>
      <c r="E489" s="392"/>
      <c r="F489" s="45">
        <v>18.061369121079849</v>
      </c>
      <c r="G489" s="390"/>
      <c r="H489" s="392"/>
      <c r="I489" s="44">
        <f t="shared" si="69"/>
        <v>18.061369121079849</v>
      </c>
    </row>
    <row r="490" spans="1:9" ht="15">
      <c r="A490" s="8" t="s">
        <v>21</v>
      </c>
      <c r="B490" s="390"/>
      <c r="C490" s="391"/>
      <c r="D490" s="391"/>
      <c r="E490" s="392"/>
      <c r="F490" s="48">
        <v>0</v>
      </c>
      <c r="G490" s="390"/>
      <c r="H490" s="392"/>
      <c r="I490" s="50">
        <f t="shared" si="69"/>
        <v>0</v>
      </c>
    </row>
    <row r="491" spans="1:9" ht="15">
      <c r="A491" s="10" t="s">
        <v>61</v>
      </c>
      <c r="B491" s="390"/>
      <c r="C491" s="391"/>
      <c r="D491" s="391"/>
      <c r="E491" s="392"/>
      <c r="F491" s="45">
        <v>0</v>
      </c>
      <c r="G491" s="390"/>
      <c r="H491" s="392"/>
      <c r="I491" s="44">
        <f t="shared" si="69"/>
        <v>0</v>
      </c>
    </row>
    <row r="492" spans="1:9">
      <c r="A492" s="11" t="s">
        <v>23</v>
      </c>
      <c r="B492" s="390"/>
      <c r="C492" s="391"/>
      <c r="D492" s="391"/>
      <c r="E492" s="392"/>
      <c r="F492" s="55">
        <v>0</v>
      </c>
      <c r="G492" s="390"/>
      <c r="H492" s="392"/>
      <c r="I492" s="57">
        <f t="shared" si="69"/>
        <v>0</v>
      </c>
    </row>
    <row r="493" spans="1:9">
      <c r="A493" s="12" t="s">
        <v>19</v>
      </c>
      <c r="B493" s="390"/>
      <c r="C493" s="391"/>
      <c r="D493" s="391"/>
      <c r="E493" s="392"/>
      <c r="F493" s="61">
        <v>0</v>
      </c>
      <c r="G493" s="390"/>
      <c r="H493" s="392"/>
      <c r="I493" s="63">
        <f t="shared" si="69"/>
        <v>0</v>
      </c>
    </row>
    <row r="494" spans="1:9">
      <c r="A494" s="11" t="s">
        <v>20</v>
      </c>
      <c r="B494" s="390"/>
      <c r="C494" s="391"/>
      <c r="D494" s="391"/>
      <c r="E494" s="392"/>
      <c r="F494" s="55">
        <v>0</v>
      </c>
      <c r="G494" s="390"/>
      <c r="H494" s="392"/>
      <c r="I494" s="57">
        <f t="shared" si="69"/>
        <v>0</v>
      </c>
    </row>
    <row r="495" spans="1:9" ht="15" thickBot="1">
      <c r="A495" s="13" t="s">
        <v>11</v>
      </c>
      <c r="B495" s="393"/>
      <c r="C495" s="394"/>
      <c r="D495" s="394"/>
      <c r="E495" s="395"/>
      <c r="F495" s="66">
        <v>0</v>
      </c>
      <c r="G495" s="393"/>
      <c r="H495" s="395"/>
      <c r="I495" s="68">
        <f t="shared" si="69"/>
        <v>0</v>
      </c>
    </row>
    <row r="496" spans="1:9" ht="15">
      <c r="A496" s="14" t="s">
        <v>26</v>
      </c>
      <c r="B496" s="71">
        <f>SUM(B475:B491)</f>
        <v>0</v>
      </c>
      <c r="C496" s="71">
        <f t="shared" ref="C496:H496" si="70">SUM(C475:C491)</f>
        <v>0</v>
      </c>
      <c r="D496" s="71">
        <f t="shared" si="70"/>
        <v>0</v>
      </c>
      <c r="E496" s="71">
        <f t="shared" si="70"/>
        <v>0</v>
      </c>
      <c r="F496" s="71">
        <f t="shared" si="70"/>
        <v>12058.121252814039</v>
      </c>
      <c r="G496" s="71">
        <f t="shared" si="70"/>
        <v>0</v>
      </c>
      <c r="H496" s="72">
        <f t="shared" si="70"/>
        <v>0</v>
      </c>
      <c r="I496" s="71">
        <f>SUM(I475:I491)</f>
        <v>12058.121252814039</v>
      </c>
    </row>
    <row r="497" spans="1:9" s="2" customFormat="1" ht="15" thickBot="1">
      <c r="A497" s="15" t="s">
        <v>100</v>
      </c>
      <c r="B497" s="100">
        <f>B496/$I$496</f>
        <v>0</v>
      </c>
      <c r="C497" s="100">
        <f t="shared" ref="C497:I497" si="71">C496/$I$496</f>
        <v>0</v>
      </c>
      <c r="D497" s="100">
        <f t="shared" si="71"/>
        <v>0</v>
      </c>
      <c r="E497" s="100">
        <f t="shared" si="71"/>
        <v>0</v>
      </c>
      <c r="F497" s="100">
        <f t="shared" si="71"/>
        <v>1</v>
      </c>
      <c r="G497" s="100">
        <f t="shared" si="71"/>
        <v>0</v>
      </c>
      <c r="H497" s="101">
        <f t="shared" si="71"/>
        <v>0</v>
      </c>
      <c r="I497" s="102">
        <f t="shared" si="71"/>
        <v>1</v>
      </c>
    </row>
    <row r="498" spans="1:9" ht="15" thickBot="1">
      <c r="A498" s="16"/>
      <c r="B498" s="16"/>
      <c r="C498" s="16"/>
      <c r="D498" s="16"/>
      <c r="E498" s="16"/>
      <c r="F498" s="16"/>
      <c r="G498" s="16"/>
      <c r="H498" s="16"/>
      <c r="I498" s="16"/>
    </row>
    <row r="499" spans="1:9" ht="28.5">
      <c r="A499" s="433" t="s">
        <v>43</v>
      </c>
      <c r="B499" s="37" t="s">
        <v>0</v>
      </c>
      <c r="C499" s="37" t="s">
        <v>1</v>
      </c>
      <c r="D499" s="37" t="s">
        <v>2</v>
      </c>
      <c r="E499" s="37" t="s">
        <v>3</v>
      </c>
      <c r="F499" s="37" t="s">
        <v>27</v>
      </c>
      <c r="G499" s="37" t="s">
        <v>4</v>
      </c>
      <c r="H499" s="37" t="s">
        <v>5</v>
      </c>
      <c r="I499" s="38" t="s">
        <v>6</v>
      </c>
    </row>
    <row r="500" spans="1:9" ht="14.25" customHeight="1">
      <c r="A500" s="434" t="s">
        <v>43</v>
      </c>
      <c r="B500" s="372" t="s">
        <v>107</v>
      </c>
      <c r="C500" s="373"/>
      <c r="D500" s="373"/>
      <c r="E500" s="373"/>
      <c r="F500" s="373"/>
      <c r="G500" s="373"/>
      <c r="H500" s="373"/>
      <c r="I500" s="374"/>
    </row>
    <row r="501" spans="1:9" ht="15">
      <c r="A501" s="7" t="s">
        <v>7</v>
      </c>
      <c r="B501" s="387"/>
      <c r="C501" s="388"/>
      <c r="D501" s="388"/>
      <c r="E501" s="389"/>
      <c r="F501" s="42">
        <v>0</v>
      </c>
      <c r="G501" s="387"/>
      <c r="H501" s="389"/>
      <c r="I501" s="44">
        <f>SUM(B501:H501)</f>
        <v>0</v>
      </c>
    </row>
    <row r="502" spans="1:9" ht="15">
      <c r="A502" s="8" t="s">
        <v>8</v>
      </c>
      <c r="B502" s="390"/>
      <c r="C502" s="391"/>
      <c r="D502" s="391"/>
      <c r="E502" s="392"/>
      <c r="F502" s="48">
        <v>0</v>
      </c>
      <c r="G502" s="390"/>
      <c r="H502" s="392"/>
      <c r="I502" s="50">
        <f t="shared" ref="I502:I521" si="72">SUM(B502:H502)</f>
        <v>0</v>
      </c>
    </row>
    <row r="503" spans="1:9" ht="15">
      <c r="A503" s="9" t="s">
        <v>10</v>
      </c>
      <c r="B503" s="390"/>
      <c r="C503" s="391"/>
      <c r="D503" s="391"/>
      <c r="E503" s="392"/>
      <c r="F503" s="45">
        <v>0</v>
      </c>
      <c r="G503" s="390"/>
      <c r="H503" s="392"/>
      <c r="I503" s="44">
        <f t="shared" si="72"/>
        <v>0</v>
      </c>
    </row>
    <row r="504" spans="1:9" ht="15">
      <c r="A504" s="8" t="s">
        <v>53</v>
      </c>
      <c r="B504" s="390"/>
      <c r="C504" s="391"/>
      <c r="D504" s="391"/>
      <c r="E504" s="392"/>
      <c r="F504" s="48">
        <v>0</v>
      </c>
      <c r="G504" s="390"/>
      <c r="H504" s="392"/>
      <c r="I504" s="50">
        <f t="shared" si="72"/>
        <v>0</v>
      </c>
    </row>
    <row r="505" spans="1:9" ht="15">
      <c r="A505" s="9" t="s">
        <v>16</v>
      </c>
      <c r="B505" s="390"/>
      <c r="C505" s="391"/>
      <c r="D505" s="391"/>
      <c r="E505" s="392"/>
      <c r="F505" s="45">
        <v>0</v>
      </c>
      <c r="G505" s="390"/>
      <c r="H505" s="392"/>
      <c r="I505" s="44">
        <f t="shared" si="72"/>
        <v>0</v>
      </c>
    </row>
    <row r="506" spans="1:9" ht="15">
      <c r="A506" s="8" t="s">
        <v>65</v>
      </c>
      <c r="B506" s="390"/>
      <c r="C506" s="391"/>
      <c r="D506" s="391"/>
      <c r="E506" s="392"/>
      <c r="F506" s="48">
        <v>0</v>
      </c>
      <c r="G506" s="390"/>
      <c r="H506" s="392"/>
      <c r="I506" s="50">
        <f t="shared" si="72"/>
        <v>0</v>
      </c>
    </row>
    <row r="507" spans="1:9" ht="15">
      <c r="A507" s="9" t="s">
        <v>55</v>
      </c>
      <c r="B507" s="390"/>
      <c r="C507" s="391"/>
      <c r="D507" s="391"/>
      <c r="E507" s="392"/>
      <c r="F507" s="45">
        <v>0</v>
      </c>
      <c r="G507" s="390"/>
      <c r="H507" s="392"/>
      <c r="I507" s="44">
        <f t="shared" si="72"/>
        <v>0</v>
      </c>
    </row>
    <row r="508" spans="1:9" ht="15">
      <c r="A508" s="8" t="s">
        <v>12</v>
      </c>
      <c r="B508" s="390"/>
      <c r="C508" s="391"/>
      <c r="D508" s="391"/>
      <c r="E508" s="392"/>
      <c r="F508" s="48">
        <v>0</v>
      </c>
      <c r="G508" s="390"/>
      <c r="H508" s="392"/>
      <c r="I508" s="50">
        <f t="shared" si="72"/>
        <v>0</v>
      </c>
    </row>
    <row r="509" spans="1:9" ht="15">
      <c r="A509" s="9" t="s">
        <v>56</v>
      </c>
      <c r="B509" s="390"/>
      <c r="C509" s="391"/>
      <c r="D509" s="391"/>
      <c r="E509" s="392"/>
      <c r="F509" s="45">
        <v>0</v>
      </c>
      <c r="G509" s="390"/>
      <c r="H509" s="392"/>
      <c r="I509" s="44">
        <f t="shared" si="72"/>
        <v>0</v>
      </c>
    </row>
    <row r="510" spans="1:9" ht="15">
      <c r="A510" s="8" t="s">
        <v>17</v>
      </c>
      <c r="B510" s="390"/>
      <c r="C510" s="391"/>
      <c r="D510" s="391"/>
      <c r="E510" s="392"/>
      <c r="F510" s="48">
        <v>0</v>
      </c>
      <c r="G510" s="390"/>
      <c r="H510" s="392"/>
      <c r="I510" s="50">
        <f t="shared" si="72"/>
        <v>0</v>
      </c>
    </row>
    <row r="511" spans="1:9" ht="15">
      <c r="A511" s="9" t="s">
        <v>141</v>
      </c>
      <c r="B511" s="390"/>
      <c r="C511" s="391"/>
      <c r="D511" s="391"/>
      <c r="E511" s="392"/>
      <c r="F511" s="45">
        <v>0</v>
      </c>
      <c r="G511" s="390"/>
      <c r="H511" s="392"/>
      <c r="I511" s="44">
        <f>SUM(B511:H511)</f>
        <v>0</v>
      </c>
    </row>
    <row r="512" spans="1:9" ht="15">
      <c r="A512" s="8" t="s">
        <v>25</v>
      </c>
      <c r="B512" s="390"/>
      <c r="C512" s="391"/>
      <c r="D512" s="391"/>
      <c r="E512" s="392"/>
      <c r="F512" s="48">
        <v>0</v>
      </c>
      <c r="G512" s="390"/>
      <c r="H512" s="392"/>
      <c r="I512" s="50">
        <f t="shared" si="72"/>
        <v>0</v>
      </c>
    </row>
    <row r="513" spans="1:9" ht="15">
      <c r="A513" s="9" t="s">
        <v>24</v>
      </c>
      <c r="B513" s="390"/>
      <c r="C513" s="391"/>
      <c r="D513" s="391"/>
      <c r="E513" s="392"/>
      <c r="F513" s="45">
        <v>0</v>
      </c>
      <c r="G513" s="390"/>
      <c r="H513" s="392"/>
      <c r="I513" s="44">
        <f t="shared" si="72"/>
        <v>0</v>
      </c>
    </row>
    <row r="514" spans="1:9" ht="15">
      <c r="A514" s="8" t="s">
        <v>57</v>
      </c>
      <c r="B514" s="390"/>
      <c r="C514" s="391"/>
      <c r="D514" s="391"/>
      <c r="E514" s="392"/>
      <c r="F514" s="48">
        <v>0</v>
      </c>
      <c r="G514" s="390"/>
      <c r="H514" s="392"/>
      <c r="I514" s="50">
        <f t="shared" si="72"/>
        <v>0</v>
      </c>
    </row>
    <row r="515" spans="1:9" ht="15">
      <c r="A515" s="9" t="s">
        <v>22</v>
      </c>
      <c r="B515" s="390"/>
      <c r="C515" s="391"/>
      <c r="D515" s="391"/>
      <c r="E515" s="392"/>
      <c r="F515" s="45">
        <v>0</v>
      </c>
      <c r="G515" s="390"/>
      <c r="H515" s="392"/>
      <c r="I515" s="44">
        <f t="shared" si="72"/>
        <v>0</v>
      </c>
    </row>
    <row r="516" spans="1:9" ht="15">
      <c r="A516" s="8" t="s">
        <v>21</v>
      </c>
      <c r="B516" s="390"/>
      <c r="C516" s="391"/>
      <c r="D516" s="391"/>
      <c r="E516" s="392"/>
      <c r="F516" s="48">
        <v>0</v>
      </c>
      <c r="G516" s="390"/>
      <c r="H516" s="392"/>
      <c r="I516" s="50">
        <f t="shared" si="72"/>
        <v>0</v>
      </c>
    </row>
    <row r="517" spans="1:9" ht="15">
      <c r="A517" s="10" t="s">
        <v>61</v>
      </c>
      <c r="B517" s="390"/>
      <c r="C517" s="391"/>
      <c r="D517" s="391"/>
      <c r="E517" s="392"/>
      <c r="F517" s="45">
        <v>0</v>
      </c>
      <c r="G517" s="390"/>
      <c r="H517" s="392"/>
      <c r="I517" s="44">
        <f t="shared" si="72"/>
        <v>0</v>
      </c>
    </row>
    <row r="518" spans="1:9">
      <c r="A518" s="11" t="s">
        <v>23</v>
      </c>
      <c r="B518" s="390"/>
      <c r="C518" s="391"/>
      <c r="D518" s="391"/>
      <c r="E518" s="392"/>
      <c r="F518" s="55">
        <v>0</v>
      </c>
      <c r="G518" s="390"/>
      <c r="H518" s="392"/>
      <c r="I518" s="57">
        <f t="shared" si="72"/>
        <v>0</v>
      </c>
    </row>
    <row r="519" spans="1:9">
      <c r="A519" s="12" t="s">
        <v>19</v>
      </c>
      <c r="B519" s="390"/>
      <c r="C519" s="391"/>
      <c r="D519" s="391"/>
      <c r="E519" s="392"/>
      <c r="F519" s="61">
        <v>0</v>
      </c>
      <c r="G519" s="390"/>
      <c r="H519" s="392"/>
      <c r="I519" s="63">
        <f t="shared" si="72"/>
        <v>0</v>
      </c>
    </row>
    <row r="520" spans="1:9">
      <c r="A520" s="11" t="s">
        <v>20</v>
      </c>
      <c r="B520" s="390"/>
      <c r="C520" s="391"/>
      <c r="D520" s="391"/>
      <c r="E520" s="392"/>
      <c r="F520" s="55">
        <v>0</v>
      </c>
      <c r="G520" s="390"/>
      <c r="H520" s="392"/>
      <c r="I520" s="57">
        <f t="shared" si="72"/>
        <v>0</v>
      </c>
    </row>
    <row r="521" spans="1:9" ht="15" thickBot="1">
      <c r="A521" s="13" t="s">
        <v>11</v>
      </c>
      <c r="B521" s="393"/>
      <c r="C521" s="394"/>
      <c r="D521" s="394"/>
      <c r="E521" s="395"/>
      <c r="F521" s="66">
        <v>0</v>
      </c>
      <c r="G521" s="393"/>
      <c r="H521" s="395"/>
      <c r="I521" s="68">
        <f t="shared" si="72"/>
        <v>0</v>
      </c>
    </row>
    <row r="522" spans="1:9" ht="15">
      <c r="A522" s="14" t="s">
        <v>26</v>
      </c>
      <c r="B522" s="71">
        <f>SUM(B501:B517)</f>
        <v>0</v>
      </c>
      <c r="C522" s="71">
        <f t="shared" ref="C522:H522" si="73">SUM(C501:C517)</f>
        <v>0</v>
      </c>
      <c r="D522" s="71">
        <f t="shared" si="73"/>
        <v>0</v>
      </c>
      <c r="E522" s="71">
        <f t="shared" si="73"/>
        <v>0</v>
      </c>
      <c r="F522" s="71">
        <f t="shared" si="73"/>
        <v>0</v>
      </c>
      <c r="G522" s="71">
        <f t="shared" si="73"/>
        <v>0</v>
      </c>
      <c r="H522" s="72">
        <f t="shared" si="73"/>
        <v>0</v>
      </c>
      <c r="I522" s="44">
        <f>SUM(I501:I517)</f>
        <v>0</v>
      </c>
    </row>
    <row r="523" spans="1:9" s="2" customFormat="1" ht="15" thickBot="1">
      <c r="A523" s="15" t="s">
        <v>100</v>
      </c>
      <c r="B523" s="100"/>
      <c r="C523" s="100"/>
      <c r="D523" s="100"/>
      <c r="E523" s="100"/>
      <c r="F523" s="100"/>
      <c r="G523" s="100"/>
      <c r="H523" s="101"/>
      <c r="I523" s="102"/>
    </row>
    <row r="524" spans="1:9" ht="15" thickBot="1">
      <c r="A524" s="16"/>
      <c r="B524" s="16"/>
      <c r="C524" s="16"/>
      <c r="D524" s="16"/>
      <c r="E524" s="16"/>
      <c r="F524" s="16"/>
      <c r="G524" s="16"/>
      <c r="H524" s="16"/>
      <c r="I524" s="16"/>
    </row>
    <row r="525" spans="1:9" ht="28.5">
      <c r="A525" s="433" t="s">
        <v>44</v>
      </c>
      <c r="B525" s="37" t="s">
        <v>0</v>
      </c>
      <c r="C525" s="37" t="s">
        <v>1</v>
      </c>
      <c r="D525" s="37" t="s">
        <v>2</v>
      </c>
      <c r="E525" s="37" t="s">
        <v>3</v>
      </c>
      <c r="F525" s="37" t="s">
        <v>27</v>
      </c>
      <c r="G525" s="37" t="s">
        <v>4</v>
      </c>
      <c r="H525" s="37" t="s">
        <v>5</v>
      </c>
      <c r="I525" s="38" t="s">
        <v>6</v>
      </c>
    </row>
    <row r="526" spans="1:9" ht="14.25" customHeight="1">
      <c r="A526" s="434" t="s">
        <v>44</v>
      </c>
      <c r="B526" s="372" t="s">
        <v>107</v>
      </c>
      <c r="C526" s="373"/>
      <c r="D526" s="373"/>
      <c r="E526" s="373"/>
      <c r="F526" s="373"/>
      <c r="G526" s="373"/>
      <c r="H526" s="373"/>
      <c r="I526" s="374"/>
    </row>
    <row r="527" spans="1:9" ht="15">
      <c r="A527" s="7" t="s">
        <v>7</v>
      </c>
      <c r="B527" s="387"/>
      <c r="C527" s="388"/>
      <c r="D527" s="388"/>
      <c r="E527" s="389"/>
      <c r="F527" s="42">
        <v>0</v>
      </c>
      <c r="G527" s="387"/>
      <c r="H527" s="389"/>
      <c r="I527" s="44">
        <f>SUM(B527:H527)</f>
        <v>0</v>
      </c>
    </row>
    <row r="528" spans="1:9" ht="15">
      <c r="A528" s="8" t="s">
        <v>8</v>
      </c>
      <c r="B528" s="390"/>
      <c r="C528" s="391"/>
      <c r="D528" s="391"/>
      <c r="E528" s="392"/>
      <c r="F528" s="48">
        <v>0</v>
      </c>
      <c r="G528" s="390"/>
      <c r="H528" s="392"/>
      <c r="I528" s="50">
        <f t="shared" ref="I528:I547" si="74">SUM(B528:H528)</f>
        <v>0</v>
      </c>
    </row>
    <row r="529" spans="1:9" ht="15">
      <c r="A529" s="9" t="s">
        <v>10</v>
      </c>
      <c r="B529" s="390"/>
      <c r="C529" s="391"/>
      <c r="D529" s="391"/>
      <c r="E529" s="392"/>
      <c r="F529" s="45">
        <v>0</v>
      </c>
      <c r="G529" s="390"/>
      <c r="H529" s="392"/>
      <c r="I529" s="44">
        <f t="shared" si="74"/>
        <v>0</v>
      </c>
    </row>
    <row r="530" spans="1:9" ht="15">
      <c r="A530" s="8" t="s">
        <v>53</v>
      </c>
      <c r="B530" s="390"/>
      <c r="C530" s="391"/>
      <c r="D530" s="391"/>
      <c r="E530" s="392"/>
      <c r="F530" s="48">
        <v>0</v>
      </c>
      <c r="G530" s="390"/>
      <c r="H530" s="392"/>
      <c r="I530" s="50">
        <f t="shared" si="74"/>
        <v>0</v>
      </c>
    </row>
    <row r="531" spans="1:9" ht="15">
      <c r="A531" s="9" t="s">
        <v>16</v>
      </c>
      <c r="B531" s="390"/>
      <c r="C531" s="391"/>
      <c r="D531" s="391"/>
      <c r="E531" s="392"/>
      <c r="F531" s="45">
        <v>0</v>
      </c>
      <c r="G531" s="390"/>
      <c r="H531" s="392"/>
      <c r="I531" s="44">
        <f t="shared" si="74"/>
        <v>0</v>
      </c>
    </row>
    <row r="532" spans="1:9" ht="15">
      <c r="A532" s="8" t="s">
        <v>65</v>
      </c>
      <c r="B532" s="390"/>
      <c r="C532" s="391"/>
      <c r="D532" s="391"/>
      <c r="E532" s="392"/>
      <c r="F532" s="48">
        <v>0</v>
      </c>
      <c r="G532" s="390"/>
      <c r="H532" s="392"/>
      <c r="I532" s="50">
        <f t="shared" si="74"/>
        <v>0</v>
      </c>
    </row>
    <row r="533" spans="1:9" ht="15">
      <c r="A533" s="9" t="s">
        <v>55</v>
      </c>
      <c r="B533" s="390"/>
      <c r="C533" s="391"/>
      <c r="D533" s="391"/>
      <c r="E533" s="392"/>
      <c r="F533" s="45">
        <v>5.6060151861323382</v>
      </c>
      <c r="G533" s="390"/>
      <c r="H533" s="392"/>
      <c r="I533" s="44">
        <f t="shared" si="74"/>
        <v>5.6060151861323382</v>
      </c>
    </row>
    <row r="534" spans="1:9" ht="15">
      <c r="A534" s="8" t="s">
        <v>12</v>
      </c>
      <c r="B534" s="390"/>
      <c r="C534" s="391"/>
      <c r="D534" s="391"/>
      <c r="E534" s="392"/>
      <c r="F534" s="48">
        <v>0.54354071413551452</v>
      </c>
      <c r="G534" s="390"/>
      <c r="H534" s="392"/>
      <c r="I534" s="50">
        <f t="shared" si="74"/>
        <v>0.54354071413551452</v>
      </c>
    </row>
    <row r="535" spans="1:9" ht="15">
      <c r="A535" s="9" t="s">
        <v>56</v>
      </c>
      <c r="B535" s="390"/>
      <c r="C535" s="391"/>
      <c r="D535" s="391"/>
      <c r="E535" s="392"/>
      <c r="F535" s="45">
        <v>0</v>
      </c>
      <c r="G535" s="390"/>
      <c r="H535" s="392"/>
      <c r="I535" s="44">
        <f t="shared" si="74"/>
        <v>0</v>
      </c>
    </row>
    <row r="536" spans="1:9" ht="15">
      <c r="A536" s="8" t="s">
        <v>17</v>
      </c>
      <c r="B536" s="390"/>
      <c r="C536" s="391"/>
      <c r="D536" s="391"/>
      <c r="E536" s="392"/>
      <c r="F536" s="48">
        <v>0</v>
      </c>
      <c r="G536" s="390"/>
      <c r="H536" s="392"/>
      <c r="I536" s="50">
        <f t="shared" si="74"/>
        <v>0</v>
      </c>
    </row>
    <row r="537" spans="1:9" ht="15">
      <c r="A537" s="9" t="s">
        <v>141</v>
      </c>
      <c r="B537" s="390"/>
      <c r="C537" s="391"/>
      <c r="D537" s="391"/>
      <c r="E537" s="392"/>
      <c r="F537" s="45">
        <v>0</v>
      </c>
      <c r="G537" s="390"/>
      <c r="H537" s="392"/>
      <c r="I537" s="44">
        <f>SUM(B537:H537)</f>
        <v>0</v>
      </c>
    </row>
    <row r="538" spans="1:9" ht="15">
      <c r="A538" s="8" t="s">
        <v>25</v>
      </c>
      <c r="B538" s="390"/>
      <c r="C538" s="391"/>
      <c r="D538" s="391"/>
      <c r="E538" s="392"/>
      <c r="F538" s="48">
        <v>0</v>
      </c>
      <c r="G538" s="390"/>
      <c r="H538" s="392"/>
      <c r="I538" s="50">
        <f t="shared" si="74"/>
        <v>0</v>
      </c>
    </row>
    <row r="539" spans="1:9" ht="15">
      <c r="A539" s="9" t="s">
        <v>24</v>
      </c>
      <c r="B539" s="390"/>
      <c r="C539" s="391"/>
      <c r="D539" s="391"/>
      <c r="E539" s="392"/>
      <c r="F539" s="45">
        <v>0</v>
      </c>
      <c r="G539" s="390"/>
      <c r="H539" s="392"/>
      <c r="I539" s="44">
        <f t="shared" si="74"/>
        <v>0</v>
      </c>
    </row>
    <row r="540" spans="1:9" ht="15">
      <c r="A540" s="8" t="s">
        <v>57</v>
      </c>
      <c r="B540" s="390"/>
      <c r="C540" s="391"/>
      <c r="D540" s="391"/>
      <c r="E540" s="392"/>
      <c r="F540" s="48">
        <v>0</v>
      </c>
      <c r="G540" s="390"/>
      <c r="H540" s="392"/>
      <c r="I540" s="50">
        <f t="shared" si="74"/>
        <v>0</v>
      </c>
    </row>
    <row r="541" spans="1:9" ht="15">
      <c r="A541" s="9" t="s">
        <v>22</v>
      </c>
      <c r="B541" s="390"/>
      <c r="C541" s="391"/>
      <c r="D541" s="391"/>
      <c r="E541" s="392"/>
      <c r="F541" s="45">
        <v>0</v>
      </c>
      <c r="G541" s="390"/>
      <c r="H541" s="392"/>
      <c r="I541" s="44">
        <f t="shared" si="74"/>
        <v>0</v>
      </c>
    </row>
    <row r="542" spans="1:9" ht="15">
      <c r="A542" s="8" t="s">
        <v>21</v>
      </c>
      <c r="B542" s="390"/>
      <c r="C542" s="391"/>
      <c r="D542" s="391"/>
      <c r="E542" s="392"/>
      <c r="F542" s="48">
        <v>0</v>
      </c>
      <c r="G542" s="390"/>
      <c r="H542" s="392"/>
      <c r="I542" s="50">
        <f t="shared" si="74"/>
        <v>0</v>
      </c>
    </row>
    <row r="543" spans="1:9" ht="15">
      <c r="A543" s="10" t="s">
        <v>61</v>
      </c>
      <c r="B543" s="390"/>
      <c r="C543" s="391"/>
      <c r="D543" s="391"/>
      <c r="E543" s="392"/>
      <c r="F543" s="45">
        <v>0</v>
      </c>
      <c r="G543" s="390"/>
      <c r="H543" s="392"/>
      <c r="I543" s="44">
        <f t="shared" si="74"/>
        <v>0</v>
      </c>
    </row>
    <row r="544" spans="1:9">
      <c r="A544" s="11" t="s">
        <v>23</v>
      </c>
      <c r="B544" s="390"/>
      <c r="C544" s="391"/>
      <c r="D544" s="391"/>
      <c r="E544" s="392"/>
      <c r="F544" s="55">
        <v>0</v>
      </c>
      <c r="G544" s="390"/>
      <c r="H544" s="392"/>
      <c r="I544" s="57">
        <f t="shared" si="74"/>
        <v>0</v>
      </c>
    </row>
    <row r="545" spans="1:9">
      <c r="A545" s="12" t="s">
        <v>19</v>
      </c>
      <c r="B545" s="390"/>
      <c r="C545" s="391"/>
      <c r="D545" s="391"/>
      <c r="E545" s="392"/>
      <c r="F545" s="61">
        <v>0</v>
      </c>
      <c r="G545" s="390"/>
      <c r="H545" s="392"/>
      <c r="I545" s="63">
        <f t="shared" si="74"/>
        <v>0</v>
      </c>
    </row>
    <row r="546" spans="1:9">
      <c r="A546" s="11" t="s">
        <v>20</v>
      </c>
      <c r="B546" s="390"/>
      <c r="C546" s="391"/>
      <c r="D546" s="391"/>
      <c r="E546" s="392"/>
      <c r="F546" s="55">
        <v>0</v>
      </c>
      <c r="G546" s="390"/>
      <c r="H546" s="392"/>
      <c r="I546" s="57">
        <f t="shared" si="74"/>
        <v>0</v>
      </c>
    </row>
    <row r="547" spans="1:9" ht="15" thickBot="1">
      <c r="A547" s="13" t="s">
        <v>11</v>
      </c>
      <c r="B547" s="393"/>
      <c r="C547" s="394"/>
      <c r="D547" s="394"/>
      <c r="E547" s="395"/>
      <c r="F547" s="66">
        <v>0</v>
      </c>
      <c r="G547" s="393"/>
      <c r="H547" s="395"/>
      <c r="I547" s="68">
        <f t="shared" si="74"/>
        <v>0</v>
      </c>
    </row>
    <row r="548" spans="1:9" ht="15">
      <c r="A548" s="14" t="s">
        <v>26</v>
      </c>
      <c r="B548" s="71">
        <f>SUM(B527:B543)</f>
        <v>0</v>
      </c>
      <c r="C548" s="71">
        <f t="shared" ref="C548:H548" si="75">SUM(C527:C543)</f>
        <v>0</v>
      </c>
      <c r="D548" s="71">
        <f t="shared" si="75"/>
        <v>0</v>
      </c>
      <c r="E548" s="71">
        <f t="shared" si="75"/>
        <v>0</v>
      </c>
      <c r="F548" s="71">
        <f t="shared" si="75"/>
        <v>6.1495559002678526</v>
      </c>
      <c r="G548" s="71">
        <f t="shared" si="75"/>
        <v>0</v>
      </c>
      <c r="H548" s="72">
        <f t="shared" si="75"/>
        <v>0</v>
      </c>
      <c r="I548" s="71">
        <f>SUM(I527:I543)</f>
        <v>6.1495559002678526</v>
      </c>
    </row>
    <row r="549" spans="1:9" s="2" customFormat="1" ht="15" thickBot="1">
      <c r="A549" s="15" t="s">
        <v>100</v>
      </c>
      <c r="B549" s="100">
        <f>B548/$I$548</f>
        <v>0</v>
      </c>
      <c r="C549" s="100">
        <f t="shared" ref="C549:I549" si="76">C548/$I$548</f>
        <v>0</v>
      </c>
      <c r="D549" s="100">
        <f t="shared" si="76"/>
        <v>0</v>
      </c>
      <c r="E549" s="100">
        <f t="shared" si="76"/>
        <v>0</v>
      </c>
      <c r="F549" s="100">
        <f t="shared" si="76"/>
        <v>1</v>
      </c>
      <c r="G549" s="100">
        <f t="shared" si="76"/>
        <v>0</v>
      </c>
      <c r="H549" s="101">
        <f t="shared" si="76"/>
        <v>0</v>
      </c>
      <c r="I549" s="102">
        <f t="shared" si="76"/>
        <v>1</v>
      </c>
    </row>
    <row r="550" spans="1:9" ht="15" thickBot="1">
      <c r="A550" s="16"/>
      <c r="B550" s="16"/>
      <c r="C550" s="16"/>
      <c r="D550" s="16"/>
      <c r="E550" s="16"/>
      <c r="F550" s="16"/>
      <c r="G550" s="16"/>
      <c r="H550" s="16"/>
      <c r="I550" s="16"/>
    </row>
    <row r="551" spans="1:9" ht="28.5">
      <c r="A551" s="433" t="s">
        <v>45</v>
      </c>
      <c r="B551" s="37" t="s">
        <v>0</v>
      </c>
      <c r="C551" s="37" t="s">
        <v>1</v>
      </c>
      <c r="D551" s="37" t="s">
        <v>2</v>
      </c>
      <c r="E551" s="37" t="s">
        <v>3</v>
      </c>
      <c r="F551" s="37" t="s">
        <v>27</v>
      </c>
      <c r="G551" s="37" t="s">
        <v>4</v>
      </c>
      <c r="H551" s="37" t="s">
        <v>5</v>
      </c>
      <c r="I551" s="38" t="s">
        <v>6</v>
      </c>
    </row>
    <row r="552" spans="1:9" ht="14.25" customHeight="1">
      <c r="A552" s="434" t="s">
        <v>45</v>
      </c>
      <c r="B552" s="372" t="s">
        <v>107</v>
      </c>
      <c r="C552" s="373"/>
      <c r="D552" s="373"/>
      <c r="E552" s="373"/>
      <c r="F552" s="373"/>
      <c r="G552" s="373"/>
      <c r="H552" s="373"/>
      <c r="I552" s="374"/>
    </row>
    <row r="553" spans="1:9" ht="15">
      <c r="A553" s="7" t="s">
        <v>7</v>
      </c>
      <c r="B553" s="387"/>
      <c r="C553" s="388"/>
      <c r="D553" s="388"/>
      <c r="E553" s="389"/>
      <c r="F553" s="42">
        <v>0</v>
      </c>
      <c r="G553" s="387"/>
      <c r="H553" s="389"/>
      <c r="I553" s="44">
        <f>SUM(B553:H553)</f>
        <v>0</v>
      </c>
    </row>
    <row r="554" spans="1:9" ht="15">
      <c r="A554" s="8" t="s">
        <v>8</v>
      </c>
      <c r="B554" s="390"/>
      <c r="C554" s="391"/>
      <c r="D554" s="391"/>
      <c r="E554" s="392"/>
      <c r="F554" s="48">
        <v>0</v>
      </c>
      <c r="G554" s="390"/>
      <c r="H554" s="392"/>
      <c r="I554" s="50">
        <f t="shared" ref="I554:I573" si="77">SUM(B554:H554)</f>
        <v>0</v>
      </c>
    </row>
    <row r="555" spans="1:9" ht="15">
      <c r="A555" s="9" t="s">
        <v>10</v>
      </c>
      <c r="B555" s="390"/>
      <c r="C555" s="391"/>
      <c r="D555" s="391"/>
      <c r="E555" s="392"/>
      <c r="F555" s="45">
        <v>0</v>
      </c>
      <c r="G555" s="390"/>
      <c r="H555" s="392"/>
      <c r="I555" s="44">
        <f t="shared" si="77"/>
        <v>0</v>
      </c>
    </row>
    <row r="556" spans="1:9" ht="15">
      <c r="A556" s="8" t="s">
        <v>53</v>
      </c>
      <c r="B556" s="390"/>
      <c r="C556" s="391"/>
      <c r="D556" s="391"/>
      <c r="E556" s="392"/>
      <c r="F556" s="48">
        <v>0</v>
      </c>
      <c r="G556" s="390"/>
      <c r="H556" s="392"/>
      <c r="I556" s="50">
        <f t="shared" si="77"/>
        <v>0</v>
      </c>
    </row>
    <row r="557" spans="1:9" ht="15">
      <c r="A557" s="9" t="s">
        <v>16</v>
      </c>
      <c r="B557" s="390"/>
      <c r="C557" s="391"/>
      <c r="D557" s="391"/>
      <c r="E557" s="392"/>
      <c r="F557" s="45">
        <v>0</v>
      </c>
      <c r="G557" s="390"/>
      <c r="H557" s="392"/>
      <c r="I557" s="44">
        <f t="shared" si="77"/>
        <v>0</v>
      </c>
    </row>
    <row r="558" spans="1:9" ht="15">
      <c r="A558" s="8" t="s">
        <v>65</v>
      </c>
      <c r="B558" s="390"/>
      <c r="C558" s="391"/>
      <c r="D558" s="391"/>
      <c r="E558" s="392"/>
      <c r="F558" s="48">
        <v>0</v>
      </c>
      <c r="G558" s="390"/>
      <c r="H558" s="392"/>
      <c r="I558" s="50">
        <f t="shared" si="77"/>
        <v>0</v>
      </c>
    </row>
    <row r="559" spans="1:9" ht="15">
      <c r="A559" s="9" t="s">
        <v>55</v>
      </c>
      <c r="B559" s="390"/>
      <c r="C559" s="391"/>
      <c r="D559" s="391"/>
      <c r="E559" s="392"/>
      <c r="F559" s="45">
        <v>0</v>
      </c>
      <c r="G559" s="390"/>
      <c r="H559" s="392"/>
      <c r="I559" s="44">
        <f t="shared" si="77"/>
        <v>0</v>
      </c>
    </row>
    <row r="560" spans="1:9" ht="15">
      <c r="A560" s="8" t="s">
        <v>12</v>
      </c>
      <c r="B560" s="390"/>
      <c r="C560" s="391"/>
      <c r="D560" s="391"/>
      <c r="E560" s="392"/>
      <c r="F560" s="48">
        <v>3.2392781328241282</v>
      </c>
      <c r="G560" s="390"/>
      <c r="H560" s="392"/>
      <c r="I560" s="50">
        <f t="shared" si="77"/>
        <v>3.2392781328241282</v>
      </c>
    </row>
    <row r="561" spans="1:9" ht="15">
      <c r="A561" s="9" t="s">
        <v>56</v>
      </c>
      <c r="B561" s="390"/>
      <c r="C561" s="391"/>
      <c r="D561" s="391"/>
      <c r="E561" s="392"/>
      <c r="F561" s="45">
        <v>46.389721215247064</v>
      </c>
      <c r="G561" s="390"/>
      <c r="H561" s="392"/>
      <c r="I561" s="44">
        <f t="shared" si="77"/>
        <v>46.389721215247064</v>
      </c>
    </row>
    <row r="562" spans="1:9" ht="15">
      <c r="A562" s="8" t="s">
        <v>17</v>
      </c>
      <c r="B562" s="390"/>
      <c r="C562" s="391"/>
      <c r="D562" s="391"/>
      <c r="E562" s="392"/>
      <c r="F562" s="48">
        <v>0</v>
      </c>
      <c r="G562" s="390"/>
      <c r="H562" s="392"/>
      <c r="I562" s="50">
        <f t="shared" si="77"/>
        <v>0</v>
      </c>
    </row>
    <row r="563" spans="1:9" ht="15">
      <c r="A563" s="9" t="s">
        <v>141</v>
      </c>
      <c r="B563" s="390"/>
      <c r="C563" s="391"/>
      <c r="D563" s="391"/>
      <c r="E563" s="392"/>
      <c r="F563" s="45">
        <v>0</v>
      </c>
      <c r="G563" s="390"/>
      <c r="H563" s="392"/>
      <c r="I563" s="44">
        <f>SUM(B563:H563)</f>
        <v>0</v>
      </c>
    </row>
    <row r="564" spans="1:9" ht="15">
      <c r="A564" s="8" t="s">
        <v>25</v>
      </c>
      <c r="B564" s="390"/>
      <c r="C564" s="391"/>
      <c r="D564" s="391"/>
      <c r="E564" s="392"/>
      <c r="F564" s="48">
        <v>0</v>
      </c>
      <c r="G564" s="390"/>
      <c r="H564" s="392"/>
      <c r="I564" s="50">
        <f t="shared" si="77"/>
        <v>0</v>
      </c>
    </row>
    <row r="565" spans="1:9" ht="15">
      <c r="A565" s="9" t="s">
        <v>24</v>
      </c>
      <c r="B565" s="390"/>
      <c r="C565" s="391"/>
      <c r="D565" s="391"/>
      <c r="E565" s="392"/>
      <c r="F565" s="45">
        <v>0</v>
      </c>
      <c r="G565" s="390"/>
      <c r="H565" s="392"/>
      <c r="I565" s="44">
        <f t="shared" si="77"/>
        <v>0</v>
      </c>
    </row>
    <row r="566" spans="1:9" ht="15">
      <c r="A566" s="8" t="s">
        <v>57</v>
      </c>
      <c r="B566" s="390"/>
      <c r="C566" s="391"/>
      <c r="D566" s="391"/>
      <c r="E566" s="392"/>
      <c r="F566" s="48">
        <v>0</v>
      </c>
      <c r="G566" s="390"/>
      <c r="H566" s="392"/>
      <c r="I566" s="50">
        <f t="shared" si="77"/>
        <v>0</v>
      </c>
    </row>
    <row r="567" spans="1:9" ht="15">
      <c r="A567" s="9" t="s">
        <v>22</v>
      </c>
      <c r="B567" s="390"/>
      <c r="C567" s="391"/>
      <c r="D567" s="391"/>
      <c r="E567" s="392"/>
      <c r="F567" s="45">
        <v>0</v>
      </c>
      <c r="G567" s="390"/>
      <c r="H567" s="392"/>
      <c r="I567" s="44">
        <f t="shared" si="77"/>
        <v>0</v>
      </c>
    </row>
    <row r="568" spans="1:9" ht="15">
      <c r="A568" s="8" t="s">
        <v>21</v>
      </c>
      <c r="B568" s="390"/>
      <c r="C568" s="391"/>
      <c r="D568" s="391"/>
      <c r="E568" s="392"/>
      <c r="F568" s="48">
        <v>0</v>
      </c>
      <c r="G568" s="390"/>
      <c r="H568" s="392"/>
      <c r="I568" s="50">
        <f t="shared" si="77"/>
        <v>0</v>
      </c>
    </row>
    <row r="569" spans="1:9" ht="15">
      <c r="A569" s="10" t="s">
        <v>61</v>
      </c>
      <c r="B569" s="390"/>
      <c r="C569" s="391"/>
      <c r="D569" s="391"/>
      <c r="E569" s="392"/>
      <c r="F569" s="45">
        <v>0</v>
      </c>
      <c r="G569" s="390"/>
      <c r="H569" s="392"/>
      <c r="I569" s="44">
        <f t="shared" si="77"/>
        <v>0</v>
      </c>
    </row>
    <row r="570" spans="1:9">
      <c r="A570" s="11" t="s">
        <v>23</v>
      </c>
      <c r="B570" s="390"/>
      <c r="C570" s="391"/>
      <c r="D570" s="391"/>
      <c r="E570" s="392"/>
      <c r="F570" s="55">
        <v>0</v>
      </c>
      <c r="G570" s="390"/>
      <c r="H570" s="392"/>
      <c r="I570" s="57">
        <f t="shared" si="77"/>
        <v>0</v>
      </c>
    </row>
    <row r="571" spans="1:9">
      <c r="A571" s="12" t="s">
        <v>19</v>
      </c>
      <c r="B571" s="390"/>
      <c r="C571" s="391"/>
      <c r="D571" s="391"/>
      <c r="E571" s="392"/>
      <c r="F571" s="61">
        <v>0</v>
      </c>
      <c r="G571" s="390"/>
      <c r="H571" s="392"/>
      <c r="I571" s="63">
        <f t="shared" si="77"/>
        <v>0</v>
      </c>
    </row>
    <row r="572" spans="1:9">
      <c r="A572" s="11" t="s">
        <v>20</v>
      </c>
      <c r="B572" s="390"/>
      <c r="C572" s="391"/>
      <c r="D572" s="391"/>
      <c r="E572" s="392"/>
      <c r="F572" s="55">
        <v>0</v>
      </c>
      <c r="G572" s="390"/>
      <c r="H572" s="392"/>
      <c r="I572" s="57">
        <f t="shared" si="77"/>
        <v>0</v>
      </c>
    </row>
    <row r="573" spans="1:9" ht="15" thickBot="1">
      <c r="A573" s="13" t="s">
        <v>11</v>
      </c>
      <c r="B573" s="393"/>
      <c r="C573" s="394"/>
      <c r="D573" s="394"/>
      <c r="E573" s="395"/>
      <c r="F573" s="66">
        <v>0</v>
      </c>
      <c r="G573" s="393"/>
      <c r="H573" s="395"/>
      <c r="I573" s="68">
        <f t="shared" si="77"/>
        <v>0</v>
      </c>
    </row>
    <row r="574" spans="1:9" ht="15">
      <c r="A574" s="14" t="s">
        <v>26</v>
      </c>
      <c r="B574" s="71">
        <f>SUM(B553:B569)</f>
        <v>0</v>
      </c>
      <c r="C574" s="71">
        <f t="shared" ref="C574:H574" si="78">SUM(C553:C569)</f>
        <v>0</v>
      </c>
      <c r="D574" s="71">
        <f t="shared" si="78"/>
        <v>0</v>
      </c>
      <c r="E574" s="71">
        <f t="shared" si="78"/>
        <v>0</v>
      </c>
      <c r="F574" s="71">
        <f t="shared" si="78"/>
        <v>49.62899934807119</v>
      </c>
      <c r="G574" s="71">
        <f t="shared" si="78"/>
        <v>0</v>
      </c>
      <c r="H574" s="72">
        <f t="shared" si="78"/>
        <v>0</v>
      </c>
      <c r="I574" s="71">
        <f>SUM(I553:I569)</f>
        <v>49.62899934807119</v>
      </c>
    </row>
    <row r="575" spans="1:9" s="2" customFormat="1" ht="15" thickBot="1">
      <c r="A575" s="15" t="s">
        <v>100</v>
      </c>
      <c r="B575" s="100">
        <f>B574/$I$574</f>
        <v>0</v>
      </c>
      <c r="C575" s="100">
        <f t="shared" ref="C575:I575" si="79">C574/$I$574</f>
        <v>0</v>
      </c>
      <c r="D575" s="100">
        <f t="shared" si="79"/>
        <v>0</v>
      </c>
      <c r="E575" s="100">
        <f t="shared" si="79"/>
        <v>0</v>
      </c>
      <c r="F575" s="100">
        <f t="shared" si="79"/>
        <v>1</v>
      </c>
      <c r="G575" s="100">
        <f t="shared" si="79"/>
        <v>0</v>
      </c>
      <c r="H575" s="101">
        <f t="shared" si="79"/>
        <v>0</v>
      </c>
      <c r="I575" s="102">
        <f t="shared" si="79"/>
        <v>1</v>
      </c>
    </row>
    <row r="576" spans="1:9" ht="15" thickBot="1">
      <c r="A576" s="16"/>
      <c r="B576" s="16"/>
      <c r="C576" s="16"/>
      <c r="D576" s="16"/>
      <c r="E576" s="16"/>
      <c r="F576" s="16"/>
      <c r="G576" s="16"/>
      <c r="H576" s="16"/>
      <c r="I576" s="16"/>
    </row>
    <row r="577" spans="1:9" ht="28.5">
      <c r="A577" s="439" t="s">
        <v>46</v>
      </c>
      <c r="B577" s="37" t="s">
        <v>0</v>
      </c>
      <c r="C577" s="37" t="s">
        <v>1</v>
      </c>
      <c r="D577" s="37" t="s">
        <v>2</v>
      </c>
      <c r="E577" s="37" t="s">
        <v>3</v>
      </c>
      <c r="F577" s="37" t="s">
        <v>27</v>
      </c>
      <c r="G577" s="37" t="s">
        <v>4</v>
      </c>
      <c r="H577" s="37" t="s">
        <v>5</v>
      </c>
      <c r="I577" s="38" t="s">
        <v>6</v>
      </c>
    </row>
    <row r="578" spans="1:9" ht="14.25" customHeight="1">
      <c r="A578" s="440" t="s">
        <v>46</v>
      </c>
      <c r="B578" s="372" t="s">
        <v>107</v>
      </c>
      <c r="C578" s="373"/>
      <c r="D578" s="373"/>
      <c r="E578" s="373"/>
      <c r="F578" s="373"/>
      <c r="G578" s="373"/>
      <c r="H578" s="373"/>
      <c r="I578" s="374"/>
    </row>
    <row r="579" spans="1:9" ht="15">
      <c r="A579" s="7" t="s">
        <v>7</v>
      </c>
      <c r="B579" s="42">
        <v>13.731312269295852</v>
      </c>
      <c r="C579" s="42">
        <v>0</v>
      </c>
      <c r="D579" s="42">
        <v>2.6180913476706342</v>
      </c>
      <c r="E579" s="42">
        <v>0</v>
      </c>
      <c r="F579" s="399"/>
      <c r="G579" s="42">
        <v>0</v>
      </c>
      <c r="H579" s="43">
        <v>0</v>
      </c>
      <c r="I579" s="44">
        <f>SUM(B579:H579)</f>
        <v>16.349403616966487</v>
      </c>
    </row>
    <row r="580" spans="1:9" ht="15">
      <c r="A580" s="8" t="s">
        <v>8</v>
      </c>
      <c r="B580" s="48">
        <v>10.6786360644429</v>
      </c>
      <c r="C580" s="48">
        <v>0</v>
      </c>
      <c r="D580" s="48">
        <v>2.637252833795305</v>
      </c>
      <c r="E580" s="48">
        <v>0</v>
      </c>
      <c r="F580" s="400"/>
      <c r="G580" s="48">
        <v>0</v>
      </c>
      <c r="H580" s="49">
        <v>0</v>
      </c>
      <c r="I580" s="50">
        <f t="shared" ref="I580:I599" si="80">SUM(B580:H580)</f>
        <v>13.315888898238205</v>
      </c>
    </row>
    <row r="581" spans="1:9" ht="15">
      <c r="A581" s="9" t="s">
        <v>10</v>
      </c>
      <c r="B581" s="45">
        <v>9.027741042041697</v>
      </c>
      <c r="C581" s="45">
        <v>0</v>
      </c>
      <c r="D581" s="45">
        <v>0</v>
      </c>
      <c r="E581" s="45">
        <v>0</v>
      </c>
      <c r="F581" s="400"/>
      <c r="G581" s="45">
        <v>0</v>
      </c>
      <c r="H581" s="54">
        <v>0</v>
      </c>
      <c r="I581" s="44">
        <f t="shared" si="80"/>
        <v>9.027741042041697</v>
      </c>
    </row>
    <row r="582" spans="1:9" ht="15">
      <c r="A582" s="8" t="s">
        <v>53</v>
      </c>
      <c r="B582" s="48">
        <v>0</v>
      </c>
      <c r="C582" s="48">
        <v>0</v>
      </c>
      <c r="D582" s="48">
        <v>0</v>
      </c>
      <c r="E582" s="48">
        <v>0</v>
      </c>
      <c r="F582" s="400"/>
      <c r="G582" s="48">
        <v>0</v>
      </c>
      <c r="H582" s="49">
        <v>0</v>
      </c>
      <c r="I582" s="50">
        <f t="shared" si="80"/>
        <v>0</v>
      </c>
    </row>
    <row r="583" spans="1:9" ht="15">
      <c r="A583" s="9" t="s">
        <v>16</v>
      </c>
      <c r="B583" s="45">
        <v>334.56123869909902</v>
      </c>
      <c r="C583" s="45">
        <v>40.523662793248107</v>
      </c>
      <c r="D583" s="45">
        <v>8.737789989045126</v>
      </c>
      <c r="E583" s="45">
        <v>19.48775273926266</v>
      </c>
      <c r="F583" s="400"/>
      <c r="G583" s="45">
        <v>0</v>
      </c>
      <c r="H583" s="54">
        <v>0</v>
      </c>
      <c r="I583" s="44">
        <f t="shared" si="80"/>
        <v>403.31044422065486</v>
      </c>
    </row>
    <row r="584" spans="1:9" ht="15">
      <c r="A584" s="8" t="s">
        <v>65</v>
      </c>
      <c r="B584" s="48">
        <v>591.84107078847853</v>
      </c>
      <c r="C584" s="48">
        <v>8.9816883031317278</v>
      </c>
      <c r="D584" s="48">
        <v>10.619926222437732</v>
      </c>
      <c r="E584" s="48">
        <v>0</v>
      </c>
      <c r="F584" s="400"/>
      <c r="G584" s="48">
        <v>0</v>
      </c>
      <c r="H584" s="49">
        <v>0</v>
      </c>
      <c r="I584" s="50">
        <f t="shared" si="80"/>
        <v>611.44268531404794</v>
      </c>
    </row>
    <row r="585" spans="1:9" ht="15">
      <c r="A585" s="9" t="s">
        <v>55</v>
      </c>
      <c r="B585" s="45">
        <v>0</v>
      </c>
      <c r="C585" s="45">
        <v>0</v>
      </c>
      <c r="D585" s="45">
        <v>9.6083957851519436E-2</v>
      </c>
      <c r="E585" s="45">
        <v>44.821691911676353</v>
      </c>
      <c r="F585" s="400"/>
      <c r="G585" s="45">
        <v>0</v>
      </c>
      <c r="H585" s="54">
        <v>0</v>
      </c>
      <c r="I585" s="44">
        <f t="shared" si="80"/>
        <v>44.917775869527873</v>
      </c>
    </row>
    <row r="586" spans="1:9" ht="15">
      <c r="A586" s="8" t="s">
        <v>12</v>
      </c>
      <c r="B586" s="48">
        <v>0</v>
      </c>
      <c r="C586" s="48">
        <v>0</v>
      </c>
      <c r="D586" s="48">
        <v>1.6265143525977691E-2</v>
      </c>
      <c r="E586" s="48">
        <v>0.47555228084105483</v>
      </c>
      <c r="F586" s="400"/>
      <c r="G586" s="48">
        <v>0</v>
      </c>
      <c r="H586" s="49">
        <v>0</v>
      </c>
      <c r="I586" s="50">
        <f t="shared" si="80"/>
        <v>0.49181742436703252</v>
      </c>
    </row>
    <row r="587" spans="1:9" ht="15">
      <c r="A587" s="9" t="s">
        <v>56</v>
      </c>
      <c r="B587" s="45">
        <v>0</v>
      </c>
      <c r="C587" s="45">
        <v>0</v>
      </c>
      <c r="D587" s="45">
        <v>0</v>
      </c>
      <c r="E587" s="45">
        <v>8.5157395060110268</v>
      </c>
      <c r="F587" s="400"/>
      <c r="G587" s="45">
        <v>0</v>
      </c>
      <c r="H587" s="54">
        <v>0</v>
      </c>
      <c r="I587" s="44">
        <f t="shared" si="80"/>
        <v>8.5157395060110268</v>
      </c>
    </row>
    <row r="588" spans="1:9" ht="15">
      <c r="A588" s="8" t="s">
        <v>17</v>
      </c>
      <c r="B588" s="48">
        <v>116.40809587998304</v>
      </c>
      <c r="C588" s="48">
        <v>0.63073336941204361</v>
      </c>
      <c r="D588" s="48">
        <v>14.774097626562037</v>
      </c>
      <c r="E588" s="48">
        <v>2.0139654136350882</v>
      </c>
      <c r="F588" s="400"/>
      <c r="G588" s="48">
        <v>0</v>
      </c>
      <c r="H588" s="49">
        <v>0</v>
      </c>
      <c r="I588" s="50">
        <f t="shared" si="80"/>
        <v>133.82689228959219</v>
      </c>
    </row>
    <row r="589" spans="1:9" ht="15">
      <c r="A589" s="9" t="s">
        <v>141</v>
      </c>
      <c r="B589" s="45">
        <v>2376.4560726358764</v>
      </c>
      <c r="C589" s="45">
        <v>374.49806882946552</v>
      </c>
      <c r="D589" s="45">
        <v>73.038806735660359</v>
      </c>
      <c r="E589" s="45">
        <v>57.512175375348967</v>
      </c>
      <c r="F589" s="400"/>
      <c r="G589" s="45">
        <v>0</v>
      </c>
      <c r="H589" s="54">
        <v>0</v>
      </c>
      <c r="I589" s="44">
        <f>SUM(B589:H589)</f>
        <v>2881.5051235763508</v>
      </c>
    </row>
    <row r="590" spans="1:9" ht="15">
      <c r="A590" s="8" t="s">
        <v>25</v>
      </c>
      <c r="B590" s="48">
        <v>292.51454252584404</v>
      </c>
      <c r="C590" s="48">
        <v>0</v>
      </c>
      <c r="D590" s="48">
        <v>645.14947445908069</v>
      </c>
      <c r="E590" s="48">
        <v>142.16734052406662</v>
      </c>
      <c r="F590" s="400"/>
      <c r="G590" s="48">
        <v>442.00049533128964</v>
      </c>
      <c r="H590" s="49">
        <v>0.11506733617686539</v>
      </c>
      <c r="I590" s="50">
        <f t="shared" si="80"/>
        <v>1521.946920176458</v>
      </c>
    </row>
    <row r="591" spans="1:9" ht="15">
      <c r="A591" s="9" t="s">
        <v>24</v>
      </c>
      <c r="B591" s="45">
        <v>84.537579116494058</v>
      </c>
      <c r="C591" s="45">
        <v>0.53595316551242034</v>
      </c>
      <c r="D591" s="45">
        <v>0</v>
      </c>
      <c r="E591" s="45">
        <v>0</v>
      </c>
      <c r="F591" s="400"/>
      <c r="G591" s="45">
        <v>0</v>
      </c>
      <c r="H591" s="54">
        <v>0</v>
      </c>
      <c r="I591" s="44">
        <f t="shared" si="80"/>
        <v>85.073532282006482</v>
      </c>
    </row>
    <row r="592" spans="1:9" ht="15">
      <c r="A592" s="8" t="s">
        <v>57</v>
      </c>
      <c r="B592" s="48">
        <v>18.772267519012313</v>
      </c>
      <c r="C592" s="48">
        <v>0</v>
      </c>
      <c r="D592" s="48">
        <v>3.3371563619100804</v>
      </c>
      <c r="E592" s="48">
        <v>0</v>
      </c>
      <c r="F592" s="400"/>
      <c r="G592" s="48">
        <v>0</v>
      </c>
      <c r="H592" s="49">
        <v>0</v>
      </c>
      <c r="I592" s="50">
        <f t="shared" si="80"/>
        <v>22.109423880922392</v>
      </c>
    </row>
    <row r="593" spans="1:9" ht="15">
      <c r="A593" s="9" t="s">
        <v>22</v>
      </c>
      <c r="B593" s="45">
        <v>20.300467486938032</v>
      </c>
      <c r="C593" s="45">
        <v>0</v>
      </c>
      <c r="D593" s="45">
        <v>1.2521169632031697</v>
      </c>
      <c r="E593" s="45">
        <v>0</v>
      </c>
      <c r="F593" s="400"/>
      <c r="G593" s="45">
        <v>0</v>
      </c>
      <c r="H593" s="54">
        <v>0</v>
      </c>
      <c r="I593" s="44">
        <f t="shared" si="80"/>
        <v>21.552584450141204</v>
      </c>
    </row>
    <row r="594" spans="1:9" ht="15">
      <c r="A594" s="8" t="s">
        <v>21</v>
      </c>
      <c r="B594" s="48">
        <v>28.145886981324118</v>
      </c>
      <c r="C594" s="48">
        <v>0</v>
      </c>
      <c r="D594" s="48">
        <v>0.52003065661781966</v>
      </c>
      <c r="E594" s="48">
        <v>0</v>
      </c>
      <c r="F594" s="400"/>
      <c r="G594" s="48">
        <v>0</v>
      </c>
      <c r="H594" s="49">
        <v>0</v>
      </c>
      <c r="I594" s="50">
        <f t="shared" si="80"/>
        <v>28.665917637941938</v>
      </c>
    </row>
    <row r="595" spans="1:9" ht="15">
      <c r="A595" s="10" t="s">
        <v>61</v>
      </c>
      <c r="B595" s="45">
        <v>165.95594230463396</v>
      </c>
      <c r="C595" s="45">
        <v>0</v>
      </c>
      <c r="D595" s="45">
        <v>0</v>
      </c>
      <c r="E595" s="45">
        <v>0</v>
      </c>
      <c r="F595" s="400"/>
      <c r="G595" s="45">
        <v>0</v>
      </c>
      <c r="H595" s="54">
        <v>0</v>
      </c>
      <c r="I595" s="44">
        <f t="shared" si="80"/>
        <v>165.95594230463396</v>
      </c>
    </row>
    <row r="596" spans="1:9">
      <c r="A596" s="11" t="s">
        <v>23</v>
      </c>
      <c r="B596" s="55">
        <v>165.95594230463396</v>
      </c>
      <c r="C596" s="55">
        <v>0</v>
      </c>
      <c r="D596" s="55">
        <v>0</v>
      </c>
      <c r="E596" s="55">
        <v>0</v>
      </c>
      <c r="F596" s="400"/>
      <c r="G596" s="55">
        <v>0</v>
      </c>
      <c r="H596" s="56">
        <v>0</v>
      </c>
      <c r="I596" s="57">
        <f t="shared" si="80"/>
        <v>165.95594230463396</v>
      </c>
    </row>
    <row r="597" spans="1:9">
      <c r="A597" s="12" t="s">
        <v>19</v>
      </c>
      <c r="B597" s="61">
        <v>0</v>
      </c>
      <c r="C597" s="61">
        <v>0</v>
      </c>
      <c r="D597" s="61">
        <v>0</v>
      </c>
      <c r="E597" s="61">
        <v>0</v>
      </c>
      <c r="F597" s="400"/>
      <c r="G597" s="61">
        <v>0</v>
      </c>
      <c r="H597" s="62">
        <v>0</v>
      </c>
      <c r="I597" s="63">
        <f t="shared" si="80"/>
        <v>0</v>
      </c>
    </row>
    <row r="598" spans="1:9">
      <c r="A598" s="11" t="s">
        <v>20</v>
      </c>
      <c r="B598" s="55">
        <v>0</v>
      </c>
      <c r="C598" s="55">
        <v>0</v>
      </c>
      <c r="D598" s="55">
        <v>0</v>
      </c>
      <c r="E598" s="55">
        <v>0</v>
      </c>
      <c r="F598" s="400"/>
      <c r="G598" s="55">
        <v>0</v>
      </c>
      <c r="H598" s="56">
        <v>0</v>
      </c>
      <c r="I598" s="57">
        <f t="shared" si="80"/>
        <v>0</v>
      </c>
    </row>
    <row r="599" spans="1:9" ht="15" thickBot="1">
      <c r="A599" s="13" t="s">
        <v>11</v>
      </c>
      <c r="B599" s="66">
        <v>0</v>
      </c>
      <c r="C599" s="66">
        <v>0</v>
      </c>
      <c r="D599" s="66">
        <v>0</v>
      </c>
      <c r="E599" s="66">
        <v>0</v>
      </c>
      <c r="F599" s="401"/>
      <c r="G599" s="66">
        <v>0</v>
      </c>
      <c r="H599" s="67">
        <v>0</v>
      </c>
      <c r="I599" s="68">
        <f t="shared" si="80"/>
        <v>0</v>
      </c>
    </row>
    <row r="600" spans="1:9" ht="15">
      <c r="A600" s="14" t="s">
        <v>26</v>
      </c>
      <c r="B600" s="71">
        <f>SUM(B579:B595)</f>
        <v>4062.9308533134645</v>
      </c>
      <c r="C600" s="71">
        <f t="shared" ref="C600:H600" si="81">SUM(C579:C595)</f>
        <v>425.17010646076983</v>
      </c>
      <c r="D600" s="71">
        <f t="shared" si="81"/>
        <v>762.79709229736045</v>
      </c>
      <c r="E600" s="71">
        <f t="shared" si="81"/>
        <v>274.99421775084181</v>
      </c>
      <c r="F600" s="71">
        <f t="shared" si="81"/>
        <v>0</v>
      </c>
      <c r="G600" s="71">
        <f t="shared" si="81"/>
        <v>442.00049533128964</v>
      </c>
      <c r="H600" s="72">
        <f t="shared" si="81"/>
        <v>0.11506733617686539</v>
      </c>
      <c r="I600" s="44">
        <f>SUM(I579:I595)</f>
        <v>5968.0078324899014</v>
      </c>
    </row>
    <row r="601" spans="1:9" s="2" customFormat="1" ht="15" thickBot="1">
      <c r="A601" s="17" t="s">
        <v>100</v>
      </c>
      <c r="B601" s="100">
        <f>B600/$I$600</f>
        <v>0.68078510741806064</v>
      </c>
      <c r="C601" s="100">
        <f t="shared" ref="C601:I601" si="82">C600/$I$600</f>
        <v>7.1241546324074687E-2</v>
      </c>
      <c r="D601" s="100">
        <f t="shared" si="82"/>
        <v>0.12781435844381514</v>
      </c>
      <c r="E601" s="100">
        <f t="shared" si="82"/>
        <v>4.6078059122806478E-2</v>
      </c>
      <c r="F601" s="100">
        <f t="shared" si="82"/>
        <v>0</v>
      </c>
      <c r="G601" s="100">
        <f t="shared" si="82"/>
        <v>7.4061647996678887E-2</v>
      </c>
      <c r="H601" s="101">
        <f t="shared" si="82"/>
        <v>1.9280694564514063E-5</v>
      </c>
      <c r="I601" s="102">
        <f t="shared" si="82"/>
        <v>1</v>
      </c>
    </row>
    <row r="602" spans="1:9" ht="15" thickBot="1">
      <c r="A602" s="16"/>
      <c r="B602" s="16"/>
      <c r="C602" s="16"/>
      <c r="D602" s="16"/>
      <c r="E602" s="16"/>
      <c r="F602" s="16"/>
      <c r="G602" s="16"/>
      <c r="H602" s="16"/>
      <c r="I602" s="16"/>
    </row>
    <row r="603" spans="1:9" ht="28.5">
      <c r="A603" s="439" t="s">
        <v>47</v>
      </c>
      <c r="B603" s="37" t="s">
        <v>0</v>
      </c>
      <c r="C603" s="37" t="s">
        <v>1</v>
      </c>
      <c r="D603" s="37" t="s">
        <v>2</v>
      </c>
      <c r="E603" s="37" t="s">
        <v>3</v>
      </c>
      <c r="F603" s="37" t="s">
        <v>27</v>
      </c>
      <c r="G603" s="37" t="s">
        <v>4</v>
      </c>
      <c r="H603" s="37" t="s">
        <v>5</v>
      </c>
      <c r="I603" s="38" t="s">
        <v>6</v>
      </c>
    </row>
    <row r="604" spans="1:9" ht="14.25" customHeight="1">
      <c r="A604" s="440" t="s">
        <v>47</v>
      </c>
      <c r="B604" s="372" t="s">
        <v>107</v>
      </c>
      <c r="C604" s="373"/>
      <c r="D604" s="373"/>
      <c r="E604" s="373"/>
      <c r="F604" s="373"/>
      <c r="G604" s="373"/>
      <c r="H604" s="373"/>
      <c r="I604" s="374"/>
    </row>
    <row r="605" spans="1:9" ht="15">
      <c r="A605" s="7" t="s">
        <v>7</v>
      </c>
      <c r="B605" s="42">
        <v>39.554976676905682</v>
      </c>
      <c r="C605" s="42">
        <v>0</v>
      </c>
      <c r="D605" s="42">
        <v>2.7046137898738931</v>
      </c>
      <c r="E605" s="42">
        <v>0</v>
      </c>
      <c r="F605" s="399"/>
      <c r="G605" s="42">
        <v>0</v>
      </c>
      <c r="H605" s="43">
        <v>0</v>
      </c>
      <c r="I605" s="44">
        <f>SUM(B605:H605)</f>
        <v>42.259590466779578</v>
      </c>
    </row>
    <row r="606" spans="1:9" ht="15">
      <c r="A606" s="8" t="s">
        <v>8</v>
      </c>
      <c r="B606" s="48">
        <v>28.969567891522612</v>
      </c>
      <c r="C606" s="48">
        <v>0</v>
      </c>
      <c r="D606" s="48">
        <v>1.9808251549759051</v>
      </c>
      <c r="E606" s="48">
        <v>0</v>
      </c>
      <c r="F606" s="400"/>
      <c r="G606" s="48">
        <v>0</v>
      </c>
      <c r="H606" s="49">
        <v>0</v>
      </c>
      <c r="I606" s="50">
        <f t="shared" ref="I606:I625" si="83">SUM(B606:H606)</f>
        <v>30.950393046498515</v>
      </c>
    </row>
    <row r="607" spans="1:9" ht="15">
      <c r="A607" s="9" t="s">
        <v>10</v>
      </c>
      <c r="B607" s="45">
        <v>11.108020974463567</v>
      </c>
      <c r="C607" s="45">
        <v>0</v>
      </c>
      <c r="D607" s="45">
        <v>0.75952280167272246</v>
      </c>
      <c r="E607" s="45">
        <v>0</v>
      </c>
      <c r="F607" s="400"/>
      <c r="G607" s="45">
        <v>0</v>
      </c>
      <c r="H607" s="54">
        <v>0</v>
      </c>
      <c r="I607" s="44">
        <f t="shared" si="83"/>
        <v>11.867543776136291</v>
      </c>
    </row>
    <row r="608" spans="1:9" ht="15">
      <c r="A608" s="8" t="s">
        <v>53</v>
      </c>
      <c r="B608" s="48">
        <v>0</v>
      </c>
      <c r="C608" s="48">
        <v>0</v>
      </c>
      <c r="D608" s="48">
        <v>0</v>
      </c>
      <c r="E608" s="48">
        <v>0</v>
      </c>
      <c r="F608" s="400"/>
      <c r="G608" s="48">
        <v>0</v>
      </c>
      <c r="H608" s="49">
        <v>0</v>
      </c>
      <c r="I608" s="50">
        <f t="shared" si="83"/>
        <v>0</v>
      </c>
    </row>
    <row r="609" spans="1:9" ht="15">
      <c r="A609" s="9" t="s">
        <v>16</v>
      </c>
      <c r="B609" s="45">
        <v>507.11261978360409</v>
      </c>
      <c r="C609" s="45">
        <v>0</v>
      </c>
      <c r="D609" s="45">
        <v>39.934434999140343</v>
      </c>
      <c r="E609" s="45">
        <v>0</v>
      </c>
      <c r="F609" s="400"/>
      <c r="G609" s="45">
        <v>0</v>
      </c>
      <c r="H609" s="54">
        <v>0</v>
      </c>
      <c r="I609" s="44">
        <f t="shared" si="83"/>
        <v>547.04705478274445</v>
      </c>
    </row>
    <row r="610" spans="1:9" ht="15">
      <c r="A610" s="8" t="s">
        <v>65</v>
      </c>
      <c r="B610" s="48">
        <v>3616.0854740186887</v>
      </c>
      <c r="C610" s="48">
        <v>0</v>
      </c>
      <c r="D610" s="48">
        <v>284.76185501981041</v>
      </c>
      <c r="E610" s="48">
        <v>0</v>
      </c>
      <c r="F610" s="400"/>
      <c r="G610" s="48">
        <v>0</v>
      </c>
      <c r="H610" s="49">
        <v>0</v>
      </c>
      <c r="I610" s="50">
        <f t="shared" si="83"/>
        <v>3900.8473290384991</v>
      </c>
    </row>
    <row r="611" spans="1:9" ht="15">
      <c r="A611" s="9" t="s">
        <v>55</v>
      </c>
      <c r="B611" s="45">
        <v>0</v>
      </c>
      <c r="C611" s="45">
        <v>0</v>
      </c>
      <c r="D611" s="45">
        <v>0</v>
      </c>
      <c r="E611" s="45">
        <v>0</v>
      </c>
      <c r="F611" s="400"/>
      <c r="G611" s="45">
        <v>0</v>
      </c>
      <c r="H611" s="54">
        <v>0</v>
      </c>
      <c r="I611" s="44">
        <f t="shared" si="83"/>
        <v>0</v>
      </c>
    </row>
    <row r="612" spans="1:9" ht="15">
      <c r="A612" s="8" t="s">
        <v>12</v>
      </c>
      <c r="B612" s="48">
        <v>0</v>
      </c>
      <c r="C612" s="48">
        <v>0</v>
      </c>
      <c r="D612" s="48">
        <v>0</v>
      </c>
      <c r="E612" s="48">
        <v>0</v>
      </c>
      <c r="F612" s="400"/>
      <c r="G612" s="48">
        <v>0</v>
      </c>
      <c r="H612" s="49">
        <v>0</v>
      </c>
      <c r="I612" s="50">
        <f t="shared" si="83"/>
        <v>0</v>
      </c>
    </row>
    <row r="613" spans="1:9" ht="15">
      <c r="A613" s="9" t="s">
        <v>56</v>
      </c>
      <c r="B613" s="45">
        <v>0</v>
      </c>
      <c r="C613" s="45">
        <v>0</v>
      </c>
      <c r="D613" s="45">
        <v>0</v>
      </c>
      <c r="E613" s="45">
        <v>0</v>
      </c>
      <c r="F613" s="400"/>
      <c r="G613" s="45">
        <v>0</v>
      </c>
      <c r="H613" s="54">
        <v>0</v>
      </c>
      <c r="I613" s="44">
        <f t="shared" si="83"/>
        <v>0</v>
      </c>
    </row>
    <row r="614" spans="1:9" ht="15">
      <c r="A614" s="8" t="s">
        <v>17</v>
      </c>
      <c r="B614" s="48">
        <v>43.889244611630801</v>
      </c>
      <c r="C614" s="48">
        <v>0</v>
      </c>
      <c r="D614" s="48">
        <v>3.456218831336622</v>
      </c>
      <c r="E614" s="48">
        <v>0</v>
      </c>
      <c r="F614" s="400"/>
      <c r="G614" s="48">
        <v>0</v>
      </c>
      <c r="H614" s="49">
        <v>0</v>
      </c>
      <c r="I614" s="50">
        <f t="shared" si="83"/>
        <v>47.345463442967421</v>
      </c>
    </row>
    <row r="615" spans="1:9" ht="15">
      <c r="A615" s="9" t="s">
        <v>141</v>
      </c>
      <c r="B615" s="45">
        <v>845.04454316230101</v>
      </c>
      <c r="C615" s="45">
        <v>0</v>
      </c>
      <c r="D615" s="45">
        <v>266.85617152493711</v>
      </c>
      <c r="E615" s="45">
        <v>0</v>
      </c>
      <c r="F615" s="400"/>
      <c r="G615" s="45">
        <v>0</v>
      </c>
      <c r="H615" s="54">
        <v>0</v>
      </c>
      <c r="I615" s="44">
        <f>SUM(B615:H615)</f>
        <v>1111.9007146872382</v>
      </c>
    </row>
    <row r="616" spans="1:9" ht="15">
      <c r="A616" s="8" t="s">
        <v>25</v>
      </c>
      <c r="B616" s="48">
        <v>236.86380819620996</v>
      </c>
      <c r="C616" s="48">
        <v>0</v>
      </c>
      <c r="D616" s="48">
        <v>269.05888892190836</v>
      </c>
      <c r="E616" s="48">
        <v>1638.8603653247069</v>
      </c>
      <c r="F616" s="400"/>
      <c r="G616" s="48">
        <v>429.22533377551855</v>
      </c>
      <c r="H616" s="49">
        <v>0</v>
      </c>
      <c r="I616" s="50">
        <f t="shared" si="83"/>
        <v>2574.0083962183439</v>
      </c>
    </row>
    <row r="617" spans="1:9" ht="15">
      <c r="A617" s="9" t="s">
        <v>24</v>
      </c>
      <c r="B617" s="45">
        <v>172.51311547360336</v>
      </c>
      <c r="C617" s="45">
        <v>0</v>
      </c>
      <c r="D617" s="45">
        <v>40.150981510621683</v>
      </c>
      <c r="E617" s="45">
        <v>0</v>
      </c>
      <c r="F617" s="400"/>
      <c r="G617" s="45">
        <v>0</v>
      </c>
      <c r="H617" s="54">
        <v>0</v>
      </c>
      <c r="I617" s="44">
        <f t="shared" si="83"/>
        <v>212.66409698422504</v>
      </c>
    </row>
    <row r="618" spans="1:9" ht="15">
      <c r="A618" s="8" t="s">
        <v>57</v>
      </c>
      <c r="B618" s="48">
        <v>1896.9951315507469</v>
      </c>
      <c r="C618" s="48">
        <v>0</v>
      </c>
      <c r="D618" s="48">
        <v>199.13208563239888</v>
      </c>
      <c r="E618" s="48">
        <v>0</v>
      </c>
      <c r="F618" s="400"/>
      <c r="G618" s="48">
        <v>0</v>
      </c>
      <c r="H618" s="49">
        <v>0</v>
      </c>
      <c r="I618" s="50">
        <f t="shared" si="83"/>
        <v>2096.1272171831456</v>
      </c>
    </row>
    <row r="619" spans="1:9" ht="15">
      <c r="A619" s="9" t="s">
        <v>22</v>
      </c>
      <c r="B619" s="45">
        <v>148.07790754133507</v>
      </c>
      <c r="C619" s="45">
        <v>0</v>
      </c>
      <c r="D619" s="45">
        <v>15.544089741908101</v>
      </c>
      <c r="E619" s="45">
        <v>0</v>
      </c>
      <c r="F619" s="400"/>
      <c r="G619" s="45">
        <v>0</v>
      </c>
      <c r="H619" s="54">
        <v>0</v>
      </c>
      <c r="I619" s="44">
        <f t="shared" si="83"/>
        <v>163.62199728324316</v>
      </c>
    </row>
    <row r="620" spans="1:9" ht="15">
      <c r="A620" s="8" t="s">
        <v>21</v>
      </c>
      <c r="B620" s="48">
        <v>0</v>
      </c>
      <c r="C620" s="48">
        <v>0</v>
      </c>
      <c r="D620" s="48">
        <v>0</v>
      </c>
      <c r="E620" s="48">
        <v>0</v>
      </c>
      <c r="F620" s="400"/>
      <c r="G620" s="48">
        <v>0</v>
      </c>
      <c r="H620" s="49">
        <v>0</v>
      </c>
      <c r="I620" s="50">
        <f t="shared" si="83"/>
        <v>0</v>
      </c>
    </row>
    <row r="621" spans="1:9" ht="15">
      <c r="A621" s="10" t="s">
        <v>61</v>
      </c>
      <c r="B621" s="45">
        <v>41.450730947088779</v>
      </c>
      <c r="C621" s="45">
        <v>0</v>
      </c>
      <c r="D621" s="45">
        <v>200.19604286362423</v>
      </c>
      <c r="E621" s="45">
        <v>0</v>
      </c>
      <c r="F621" s="400"/>
      <c r="G621" s="45">
        <v>0</v>
      </c>
      <c r="H621" s="54">
        <v>0</v>
      </c>
      <c r="I621" s="44">
        <f t="shared" si="83"/>
        <v>241.646773810713</v>
      </c>
    </row>
    <row r="622" spans="1:9">
      <c r="A622" s="11" t="s">
        <v>23</v>
      </c>
      <c r="B622" s="55">
        <v>41.450730947088779</v>
      </c>
      <c r="C622" s="55">
        <v>0</v>
      </c>
      <c r="D622" s="55">
        <v>200.19604286362423</v>
      </c>
      <c r="E622" s="55">
        <v>0</v>
      </c>
      <c r="F622" s="400"/>
      <c r="G622" s="55">
        <v>0</v>
      </c>
      <c r="H622" s="56">
        <v>0</v>
      </c>
      <c r="I622" s="57">
        <f t="shared" si="83"/>
        <v>241.646773810713</v>
      </c>
    </row>
    <row r="623" spans="1:9">
      <c r="A623" s="12" t="s">
        <v>19</v>
      </c>
      <c r="B623" s="61">
        <v>0</v>
      </c>
      <c r="C623" s="61">
        <v>0</v>
      </c>
      <c r="D623" s="61">
        <v>0</v>
      </c>
      <c r="E623" s="61">
        <v>0</v>
      </c>
      <c r="F623" s="400"/>
      <c r="G623" s="61">
        <v>0</v>
      </c>
      <c r="H623" s="62">
        <v>0</v>
      </c>
      <c r="I623" s="63">
        <f t="shared" si="83"/>
        <v>0</v>
      </c>
    </row>
    <row r="624" spans="1:9">
      <c r="A624" s="11" t="s">
        <v>20</v>
      </c>
      <c r="B624" s="55">
        <v>0</v>
      </c>
      <c r="C624" s="55">
        <v>0</v>
      </c>
      <c r="D624" s="55">
        <v>0</v>
      </c>
      <c r="E624" s="55">
        <v>0</v>
      </c>
      <c r="F624" s="400"/>
      <c r="G624" s="55">
        <v>0</v>
      </c>
      <c r="H624" s="56">
        <v>0</v>
      </c>
      <c r="I624" s="57">
        <f t="shared" si="83"/>
        <v>0</v>
      </c>
    </row>
    <row r="625" spans="1:9" ht="15" thickBot="1">
      <c r="A625" s="13" t="s">
        <v>11</v>
      </c>
      <c r="B625" s="66">
        <v>0</v>
      </c>
      <c r="C625" s="66">
        <v>0</v>
      </c>
      <c r="D625" s="66">
        <v>0</v>
      </c>
      <c r="E625" s="66">
        <v>0</v>
      </c>
      <c r="F625" s="401"/>
      <c r="G625" s="66">
        <v>0</v>
      </c>
      <c r="H625" s="67">
        <v>0</v>
      </c>
      <c r="I625" s="68">
        <f t="shared" si="83"/>
        <v>0</v>
      </c>
    </row>
    <row r="626" spans="1:9" ht="15">
      <c r="A626" s="14" t="s">
        <v>26</v>
      </c>
      <c r="B626" s="71">
        <f>SUM(B605:B621)</f>
        <v>7587.6651408281004</v>
      </c>
      <c r="C626" s="71">
        <f t="shared" ref="C626:H626" si="84">SUM(C605:C621)</f>
        <v>0</v>
      </c>
      <c r="D626" s="71">
        <f t="shared" si="84"/>
        <v>1324.5357307922081</v>
      </c>
      <c r="E626" s="71">
        <f t="shared" si="84"/>
        <v>1638.8603653247069</v>
      </c>
      <c r="F626" s="71">
        <f>SUM(F605:F621)</f>
        <v>0</v>
      </c>
      <c r="G626" s="71">
        <f t="shared" si="84"/>
        <v>429.22533377551855</v>
      </c>
      <c r="H626" s="72">
        <f t="shared" si="84"/>
        <v>0</v>
      </c>
      <c r="I626" s="44">
        <f>SUM(I605:I621)</f>
        <v>10980.286570720533</v>
      </c>
    </row>
    <row r="627" spans="1:9" s="2" customFormat="1" ht="15" thickBot="1">
      <c r="A627" s="17" t="s">
        <v>100</v>
      </c>
      <c r="B627" s="100">
        <f>B626/$I$626</f>
        <v>0.69102614872192658</v>
      </c>
      <c r="C627" s="100">
        <f t="shared" ref="C627:I627" si="85">C626/$I$626</f>
        <v>0</v>
      </c>
      <c r="D627" s="100">
        <f t="shared" si="85"/>
        <v>0.12062852114662899</v>
      </c>
      <c r="E627" s="100">
        <f t="shared" si="85"/>
        <v>0.14925478991548433</v>
      </c>
      <c r="F627" s="100">
        <f t="shared" si="85"/>
        <v>0</v>
      </c>
      <c r="G627" s="100">
        <f t="shared" si="85"/>
        <v>3.9090540215960187E-2</v>
      </c>
      <c r="H627" s="101">
        <f t="shared" si="85"/>
        <v>0</v>
      </c>
      <c r="I627" s="102">
        <f t="shared" si="85"/>
        <v>1</v>
      </c>
    </row>
    <row r="628" spans="1:9" ht="15" thickBot="1">
      <c r="A628" s="16"/>
      <c r="B628" s="16"/>
      <c r="C628" s="16"/>
      <c r="D628" s="16"/>
      <c r="E628" s="16"/>
      <c r="F628" s="16"/>
      <c r="G628" s="16"/>
      <c r="H628" s="16"/>
      <c r="I628" s="16"/>
    </row>
    <row r="629" spans="1:9" ht="28.5">
      <c r="A629" s="439" t="s">
        <v>48</v>
      </c>
      <c r="B629" s="37" t="s">
        <v>0</v>
      </c>
      <c r="C629" s="37" t="s">
        <v>1</v>
      </c>
      <c r="D629" s="37" t="s">
        <v>2</v>
      </c>
      <c r="E629" s="37" t="s">
        <v>3</v>
      </c>
      <c r="F629" s="37" t="s">
        <v>27</v>
      </c>
      <c r="G629" s="37" t="s">
        <v>4</v>
      </c>
      <c r="H629" s="37" t="s">
        <v>5</v>
      </c>
      <c r="I629" s="38" t="s">
        <v>6</v>
      </c>
    </row>
    <row r="630" spans="1:9" ht="14.25" customHeight="1">
      <c r="A630" s="440" t="s">
        <v>48</v>
      </c>
      <c r="B630" s="372" t="s">
        <v>107</v>
      </c>
      <c r="C630" s="373"/>
      <c r="D630" s="373"/>
      <c r="E630" s="373"/>
      <c r="F630" s="373"/>
      <c r="G630" s="373"/>
      <c r="H630" s="373"/>
      <c r="I630" s="374"/>
    </row>
    <row r="631" spans="1:9" ht="15">
      <c r="A631" s="7" t="s">
        <v>7</v>
      </c>
      <c r="B631" s="42">
        <v>0.23201487527651496</v>
      </c>
      <c r="C631" s="42">
        <v>0</v>
      </c>
      <c r="D631" s="42">
        <v>0</v>
      </c>
      <c r="E631" s="42">
        <v>0</v>
      </c>
      <c r="F631" s="42">
        <v>0</v>
      </c>
      <c r="G631" s="42">
        <v>0</v>
      </c>
      <c r="H631" s="43">
        <v>0</v>
      </c>
      <c r="I631" s="44">
        <f>SUM(B631:H631)</f>
        <v>0.23201487527651496</v>
      </c>
    </row>
    <row r="632" spans="1:9" ht="15">
      <c r="A632" s="8" t="s">
        <v>8</v>
      </c>
      <c r="B632" s="48">
        <v>0.93542435374105637</v>
      </c>
      <c r="C632" s="48">
        <v>0</v>
      </c>
      <c r="D632" s="48">
        <v>0</v>
      </c>
      <c r="E632" s="48">
        <v>0</v>
      </c>
      <c r="F632" s="48">
        <v>0</v>
      </c>
      <c r="G632" s="48">
        <v>0</v>
      </c>
      <c r="H632" s="49">
        <v>0</v>
      </c>
      <c r="I632" s="50">
        <f t="shared" ref="I632:I651" si="86">SUM(B632:H632)</f>
        <v>0.93542435374105637</v>
      </c>
    </row>
    <row r="633" spans="1:9" ht="15">
      <c r="A633" s="9" t="s">
        <v>10</v>
      </c>
      <c r="B633" s="45">
        <v>0.23670635747574736</v>
      </c>
      <c r="C633" s="45">
        <v>0</v>
      </c>
      <c r="D633" s="45">
        <v>7.5827590129607378E-4</v>
      </c>
      <c r="E633" s="45">
        <v>0</v>
      </c>
      <c r="F633" s="45">
        <v>0</v>
      </c>
      <c r="G633" s="45">
        <v>0</v>
      </c>
      <c r="H633" s="54">
        <v>0</v>
      </c>
      <c r="I633" s="44">
        <f t="shared" si="86"/>
        <v>0.23746463337704343</v>
      </c>
    </row>
    <row r="634" spans="1:9" ht="15">
      <c r="A634" s="8" t="s">
        <v>53</v>
      </c>
      <c r="B634" s="48">
        <v>0</v>
      </c>
      <c r="C634" s="48">
        <v>0</v>
      </c>
      <c r="D634" s="48">
        <v>0</v>
      </c>
      <c r="E634" s="48">
        <v>0</v>
      </c>
      <c r="F634" s="48">
        <v>0</v>
      </c>
      <c r="G634" s="48">
        <v>0</v>
      </c>
      <c r="H634" s="49">
        <v>0</v>
      </c>
      <c r="I634" s="50">
        <f t="shared" si="86"/>
        <v>0</v>
      </c>
    </row>
    <row r="635" spans="1:9" ht="15">
      <c r="A635" s="9" t="s">
        <v>16</v>
      </c>
      <c r="B635" s="45">
        <v>131.15575469372041</v>
      </c>
      <c r="C635" s="45">
        <v>0.56686339233706395</v>
      </c>
      <c r="D635" s="45">
        <v>10.568495277835117</v>
      </c>
      <c r="E635" s="45">
        <v>0</v>
      </c>
      <c r="F635" s="45">
        <v>0</v>
      </c>
      <c r="G635" s="45">
        <v>0</v>
      </c>
      <c r="H635" s="54">
        <v>0</v>
      </c>
      <c r="I635" s="44">
        <f t="shared" si="86"/>
        <v>142.29111336389261</v>
      </c>
    </row>
    <row r="636" spans="1:9" ht="15">
      <c r="A636" s="8" t="s">
        <v>65</v>
      </c>
      <c r="B636" s="48">
        <v>3.4321394162596848</v>
      </c>
      <c r="C636" s="48">
        <v>7.745585782052912E-2</v>
      </c>
      <c r="D636" s="48">
        <v>0</v>
      </c>
      <c r="E636" s="48">
        <v>0</v>
      </c>
      <c r="F636" s="48">
        <v>0</v>
      </c>
      <c r="G636" s="48">
        <v>0</v>
      </c>
      <c r="H636" s="49">
        <v>0</v>
      </c>
      <c r="I636" s="50">
        <f t="shared" si="86"/>
        <v>3.5095952740802141</v>
      </c>
    </row>
    <row r="637" spans="1:9" ht="15">
      <c r="A637" s="9" t="s">
        <v>55</v>
      </c>
      <c r="B637" s="45">
        <v>0</v>
      </c>
      <c r="C637" s="45">
        <v>9.8326958028156053E-2</v>
      </c>
      <c r="D637" s="45">
        <v>0</v>
      </c>
      <c r="E637" s="45">
        <v>4.7723638747361168</v>
      </c>
      <c r="F637" s="45">
        <v>188.47391491435556</v>
      </c>
      <c r="G637" s="45">
        <v>0</v>
      </c>
      <c r="H637" s="54">
        <v>0</v>
      </c>
      <c r="I637" s="44">
        <f t="shared" si="86"/>
        <v>193.34460574711983</v>
      </c>
    </row>
    <row r="638" spans="1:9" ht="15">
      <c r="A638" s="8" t="s">
        <v>12</v>
      </c>
      <c r="B638" s="48">
        <v>0</v>
      </c>
      <c r="C638" s="48">
        <v>0</v>
      </c>
      <c r="D638" s="48">
        <v>0</v>
      </c>
      <c r="E638" s="48">
        <v>7.7244997759154153</v>
      </c>
      <c r="F638" s="48">
        <v>0</v>
      </c>
      <c r="G638" s="48">
        <v>0</v>
      </c>
      <c r="H638" s="49">
        <v>0</v>
      </c>
      <c r="I638" s="50">
        <f t="shared" si="86"/>
        <v>7.7244997759154153</v>
      </c>
    </row>
    <row r="639" spans="1:9" ht="15">
      <c r="A639" s="9" t="s">
        <v>56</v>
      </c>
      <c r="B639" s="45">
        <v>0</v>
      </c>
      <c r="C639" s="45">
        <v>0</v>
      </c>
      <c r="D639" s="45">
        <v>0</v>
      </c>
      <c r="E639" s="45">
        <v>0</v>
      </c>
      <c r="F639" s="45">
        <v>0</v>
      </c>
      <c r="G639" s="45">
        <v>0</v>
      </c>
      <c r="H639" s="54">
        <v>0</v>
      </c>
      <c r="I639" s="44">
        <f t="shared" si="86"/>
        <v>0</v>
      </c>
    </row>
    <row r="640" spans="1:9" ht="15">
      <c r="A640" s="8" t="s">
        <v>17</v>
      </c>
      <c r="B640" s="48">
        <v>3.7469370683506211</v>
      </c>
      <c r="C640" s="48">
        <v>0</v>
      </c>
      <c r="D640" s="48">
        <v>1.8139790891244179E-2</v>
      </c>
      <c r="E640" s="48">
        <v>0.11037542562989933</v>
      </c>
      <c r="F640" s="48">
        <v>0</v>
      </c>
      <c r="G640" s="48">
        <v>0</v>
      </c>
      <c r="H640" s="49">
        <v>0</v>
      </c>
      <c r="I640" s="50">
        <f t="shared" si="86"/>
        <v>3.8754522848717645</v>
      </c>
    </row>
    <row r="641" spans="1:9" ht="15">
      <c r="A641" s="9" t="s">
        <v>141</v>
      </c>
      <c r="B641" s="45">
        <v>10.014349770953395</v>
      </c>
      <c r="C641" s="45">
        <v>0</v>
      </c>
      <c r="D641" s="45">
        <v>2.588272158657936</v>
      </c>
      <c r="E641" s="45">
        <v>0</v>
      </c>
      <c r="F641" s="45">
        <v>0</v>
      </c>
      <c r="G641" s="45">
        <v>0</v>
      </c>
      <c r="H641" s="54">
        <v>0</v>
      </c>
      <c r="I641" s="44">
        <f>SUM(B641:H641)</f>
        <v>12.602621929611331</v>
      </c>
    </row>
    <row r="642" spans="1:9" ht="15">
      <c r="A642" s="8" t="s">
        <v>25</v>
      </c>
      <c r="B642" s="48">
        <v>31.024260390251492</v>
      </c>
      <c r="C642" s="48">
        <v>4.0310549593502713E-2</v>
      </c>
      <c r="D642" s="48">
        <v>0.64171514694758036</v>
      </c>
      <c r="E642" s="48">
        <v>51.552606252882235</v>
      </c>
      <c r="F642" s="48">
        <v>0</v>
      </c>
      <c r="G642" s="48">
        <v>17.384582945822189</v>
      </c>
      <c r="H642" s="49">
        <v>0.24390554533469383</v>
      </c>
      <c r="I642" s="50">
        <f t="shared" si="86"/>
        <v>100.8873808308317</v>
      </c>
    </row>
    <row r="643" spans="1:9" ht="15">
      <c r="A643" s="9" t="s">
        <v>24</v>
      </c>
      <c r="B643" s="45">
        <v>2.9789970143285203</v>
      </c>
      <c r="C643" s="45">
        <v>0</v>
      </c>
      <c r="D643" s="45">
        <v>0</v>
      </c>
      <c r="E643" s="45">
        <v>0</v>
      </c>
      <c r="F643" s="45">
        <v>0</v>
      </c>
      <c r="G643" s="45">
        <v>0</v>
      </c>
      <c r="H643" s="54">
        <v>0</v>
      </c>
      <c r="I643" s="44">
        <f t="shared" si="86"/>
        <v>2.9789970143285203</v>
      </c>
    </row>
    <row r="644" spans="1:9" ht="15">
      <c r="A644" s="8" t="s">
        <v>57</v>
      </c>
      <c r="B644" s="48">
        <v>81.834882029353793</v>
      </c>
      <c r="C644" s="48">
        <v>3.7068424106875546</v>
      </c>
      <c r="D644" s="48">
        <v>46.597403519847035</v>
      </c>
      <c r="E644" s="48">
        <v>0</v>
      </c>
      <c r="F644" s="48">
        <v>0</v>
      </c>
      <c r="G644" s="48">
        <v>0</v>
      </c>
      <c r="H644" s="49">
        <v>0</v>
      </c>
      <c r="I644" s="50">
        <f t="shared" si="86"/>
        <v>132.13912795988838</v>
      </c>
    </row>
    <row r="645" spans="1:9" ht="15">
      <c r="A645" s="9" t="s">
        <v>22</v>
      </c>
      <c r="B645" s="45">
        <v>36.937321279178491</v>
      </c>
      <c r="C645" s="45">
        <v>0</v>
      </c>
      <c r="D645" s="45">
        <v>10.438153202098865</v>
      </c>
      <c r="E645" s="45">
        <v>0</v>
      </c>
      <c r="F645" s="45">
        <v>7.7257036606776568</v>
      </c>
      <c r="G645" s="45">
        <v>0</v>
      </c>
      <c r="H645" s="54">
        <v>0</v>
      </c>
      <c r="I645" s="44">
        <f t="shared" si="86"/>
        <v>55.101178141955018</v>
      </c>
    </row>
    <row r="646" spans="1:9" ht="15">
      <c r="A646" s="8" t="s">
        <v>21</v>
      </c>
      <c r="B646" s="48">
        <v>0</v>
      </c>
      <c r="C646" s="48">
        <v>0</v>
      </c>
      <c r="D646" s="48">
        <v>0</v>
      </c>
      <c r="E646" s="48">
        <v>0</v>
      </c>
      <c r="F646" s="48">
        <v>0</v>
      </c>
      <c r="G646" s="48">
        <v>0</v>
      </c>
      <c r="H646" s="49">
        <v>0</v>
      </c>
      <c r="I646" s="50">
        <f t="shared" si="86"/>
        <v>0</v>
      </c>
    </row>
    <row r="647" spans="1:9" ht="15">
      <c r="A647" s="10" t="s">
        <v>61</v>
      </c>
      <c r="B647" s="45">
        <v>3.2629051587131821</v>
      </c>
      <c r="C647" s="45">
        <v>0</v>
      </c>
      <c r="D647" s="45">
        <v>0</v>
      </c>
      <c r="E647" s="45">
        <v>0</v>
      </c>
      <c r="F647" s="45">
        <v>0</v>
      </c>
      <c r="G647" s="45">
        <v>0</v>
      </c>
      <c r="H647" s="54">
        <v>0</v>
      </c>
      <c r="I647" s="44">
        <f t="shared" si="86"/>
        <v>3.2629051587131821</v>
      </c>
    </row>
    <row r="648" spans="1:9">
      <c r="A648" s="11" t="s">
        <v>23</v>
      </c>
      <c r="B648" s="55">
        <v>3.2629051587131821</v>
      </c>
      <c r="C648" s="55">
        <v>0</v>
      </c>
      <c r="D648" s="55">
        <v>0</v>
      </c>
      <c r="E648" s="55">
        <v>0</v>
      </c>
      <c r="F648" s="55">
        <v>0</v>
      </c>
      <c r="G648" s="55">
        <v>0</v>
      </c>
      <c r="H648" s="56">
        <v>0</v>
      </c>
      <c r="I648" s="57">
        <f t="shared" si="86"/>
        <v>3.2629051587131821</v>
      </c>
    </row>
    <row r="649" spans="1:9">
      <c r="A649" s="12" t="s">
        <v>19</v>
      </c>
      <c r="B649" s="61">
        <v>0</v>
      </c>
      <c r="C649" s="61">
        <v>0</v>
      </c>
      <c r="D649" s="61">
        <v>0</v>
      </c>
      <c r="E649" s="61">
        <v>0</v>
      </c>
      <c r="F649" s="61">
        <v>0</v>
      </c>
      <c r="G649" s="61">
        <v>0</v>
      </c>
      <c r="H649" s="62">
        <v>0</v>
      </c>
      <c r="I649" s="63">
        <f t="shared" si="86"/>
        <v>0</v>
      </c>
    </row>
    <row r="650" spans="1:9">
      <c r="A650" s="11" t="s">
        <v>20</v>
      </c>
      <c r="B650" s="55">
        <v>0</v>
      </c>
      <c r="C650" s="55">
        <v>0</v>
      </c>
      <c r="D650" s="55">
        <v>0</v>
      </c>
      <c r="E650" s="55">
        <v>0</v>
      </c>
      <c r="F650" s="55">
        <v>0</v>
      </c>
      <c r="G650" s="55">
        <v>0</v>
      </c>
      <c r="H650" s="56">
        <v>0</v>
      </c>
      <c r="I650" s="57">
        <f t="shared" si="86"/>
        <v>0</v>
      </c>
    </row>
    <row r="651" spans="1:9" ht="15" thickBot="1">
      <c r="A651" s="13" t="s">
        <v>11</v>
      </c>
      <c r="B651" s="66">
        <v>0</v>
      </c>
      <c r="C651" s="66">
        <v>0</v>
      </c>
      <c r="D651" s="66">
        <v>0</v>
      </c>
      <c r="E651" s="66">
        <v>0</v>
      </c>
      <c r="F651" s="66">
        <v>0</v>
      </c>
      <c r="G651" s="66">
        <v>0</v>
      </c>
      <c r="H651" s="67">
        <v>0</v>
      </c>
      <c r="I651" s="68">
        <f t="shared" si="86"/>
        <v>0</v>
      </c>
    </row>
    <row r="652" spans="1:9" ht="15">
      <c r="A652" s="14" t="s">
        <v>26</v>
      </c>
      <c r="B652" s="71">
        <f>SUM(B631:B647)</f>
        <v>305.79169240760291</v>
      </c>
      <c r="C652" s="71">
        <f t="shared" ref="C652:H652" si="87">SUM(C631:C647)</f>
        <v>4.4897991684668064</v>
      </c>
      <c r="D652" s="71">
        <f t="shared" si="87"/>
        <v>70.852937372179071</v>
      </c>
      <c r="E652" s="71">
        <f t="shared" si="87"/>
        <v>64.159845329163659</v>
      </c>
      <c r="F652" s="71">
        <f t="shared" si="87"/>
        <v>196.19961857503321</v>
      </c>
      <c r="G652" s="71">
        <f t="shared" si="87"/>
        <v>17.384582945822189</v>
      </c>
      <c r="H652" s="72">
        <f t="shared" si="87"/>
        <v>0.24390554533469383</v>
      </c>
      <c r="I652" s="44">
        <f>SUM(I631:I647)</f>
        <v>659.12238134360268</v>
      </c>
    </row>
    <row r="653" spans="1:9" s="2" customFormat="1" ht="15" thickBot="1">
      <c r="A653" s="17" t="s">
        <v>100</v>
      </c>
      <c r="B653" s="100">
        <f>B652/$I$652</f>
        <v>0.46393765568126366</v>
      </c>
      <c r="C653" s="100">
        <f t="shared" ref="C653:I653" si="88">C652/$I$652</f>
        <v>6.8117838136742912E-3</v>
      </c>
      <c r="D653" s="100">
        <f t="shared" si="88"/>
        <v>0.10749587539076935</v>
      </c>
      <c r="E653" s="100">
        <f t="shared" si="88"/>
        <v>9.7341324077594812E-2</v>
      </c>
      <c r="F653" s="100">
        <f t="shared" si="88"/>
        <v>0.29766796596268774</v>
      </c>
      <c r="G653" s="100">
        <f t="shared" si="88"/>
        <v>2.6375349158048917E-2</v>
      </c>
      <c r="H653" s="101">
        <f t="shared" si="88"/>
        <v>3.7004591596100734E-4</v>
      </c>
      <c r="I653" s="102">
        <f t="shared" si="88"/>
        <v>1</v>
      </c>
    </row>
    <row r="654" spans="1:9">
      <c r="A654" s="16"/>
      <c r="B654" s="16"/>
      <c r="C654" s="16"/>
      <c r="D654" s="16"/>
      <c r="E654" s="16"/>
      <c r="F654" s="16"/>
      <c r="G654" s="16"/>
      <c r="H654" s="16"/>
      <c r="I654" s="16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B6:I6"/>
    <mergeCell ref="B32:I32"/>
    <mergeCell ref="B58:I58"/>
    <mergeCell ref="B84:I84"/>
    <mergeCell ref="A1:I3"/>
    <mergeCell ref="A5:A6"/>
    <mergeCell ref="A31:A32"/>
    <mergeCell ref="A57:A58"/>
    <mergeCell ref="A83:A84"/>
  </mergeCells>
  <phoneticPr fontId="6" type="noConversion"/>
  <pageMargins left="0.78740157499999996" right="0.78740157499999996" top="0.984251969" bottom="0.984251969" header="0.4921259845" footer="0.492125984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4"/>
  <sheetViews>
    <sheetView zoomScale="60" zoomScaleNormal="60" workbookViewId="0">
      <selection activeCell="A2" sqref="A2"/>
    </sheetView>
  </sheetViews>
  <sheetFormatPr baseColWidth="10" defaultRowHeight="14.25"/>
  <cols>
    <col min="1" max="1" width="42.625" customWidth="1"/>
    <col min="2" max="9" width="16.625" style="5" customWidth="1"/>
    <col min="10" max="10" width="14.125" bestFit="1" customWidth="1"/>
  </cols>
  <sheetData>
    <row r="1" spans="1:21" ht="15" customHeight="1" thickTop="1">
      <c r="A1" s="402" t="s">
        <v>104</v>
      </c>
      <c r="B1" s="403"/>
      <c r="C1" s="403"/>
      <c r="D1" s="403"/>
      <c r="E1" s="403"/>
      <c r="F1" s="403"/>
      <c r="G1" s="403"/>
      <c r="H1" s="403"/>
      <c r="I1" s="404"/>
      <c r="U1" t="s">
        <v>93</v>
      </c>
    </row>
    <row r="2" spans="1:21" ht="14.25" customHeight="1">
      <c r="A2" s="405"/>
      <c r="B2" s="406"/>
      <c r="C2" s="406"/>
      <c r="D2" s="406"/>
      <c r="E2" s="406"/>
      <c r="F2" s="406"/>
      <c r="G2" s="406"/>
      <c r="H2" s="406"/>
      <c r="I2" s="407"/>
    </row>
    <row r="3" spans="1:21" ht="36" customHeight="1" thickBot="1">
      <c r="A3" s="408"/>
      <c r="B3" s="409"/>
      <c r="C3" s="409"/>
      <c r="D3" s="409"/>
      <c r="E3" s="409"/>
      <c r="F3" s="409"/>
      <c r="G3" s="409"/>
      <c r="H3" s="409"/>
      <c r="I3" s="410"/>
    </row>
    <row r="4" spans="1:21" ht="15" customHeight="1" thickTop="1" thickBot="1">
      <c r="A4" s="3"/>
      <c r="B4" s="3"/>
      <c r="C4" s="3"/>
      <c r="D4" s="3"/>
      <c r="E4" s="3"/>
      <c r="F4" s="3"/>
      <c r="G4" s="3"/>
      <c r="H4" s="3"/>
      <c r="I4" s="3"/>
    </row>
    <row r="5" spans="1:21" ht="28.5">
      <c r="A5" s="429" t="s">
        <v>101</v>
      </c>
      <c r="B5" s="37" t="s">
        <v>0</v>
      </c>
      <c r="C5" s="37" t="s">
        <v>1</v>
      </c>
      <c r="D5" s="37" t="s">
        <v>2</v>
      </c>
      <c r="E5" s="37" t="s">
        <v>3</v>
      </c>
      <c r="F5" s="37" t="s">
        <v>27</v>
      </c>
      <c r="G5" s="37" t="s">
        <v>4</v>
      </c>
      <c r="H5" s="37" t="s">
        <v>5</v>
      </c>
      <c r="I5" s="38" t="s">
        <v>6</v>
      </c>
      <c r="L5" s="124"/>
    </row>
    <row r="6" spans="1:21" ht="13.5" customHeight="1">
      <c r="A6" s="430" t="s">
        <v>99</v>
      </c>
      <c r="B6" s="372" t="s">
        <v>107</v>
      </c>
      <c r="C6" s="373"/>
      <c r="D6" s="373"/>
      <c r="E6" s="373"/>
      <c r="F6" s="373"/>
      <c r="G6" s="373"/>
      <c r="H6" s="373"/>
      <c r="I6" s="374"/>
    </row>
    <row r="7" spans="1:21" ht="13.5" customHeight="1">
      <c r="A7" s="7" t="s">
        <v>7</v>
      </c>
      <c r="B7" s="42">
        <f>B33+B85</f>
        <v>48.492238441436449</v>
      </c>
      <c r="C7" s="42">
        <f t="shared" ref="C7:E7" si="0">C33+C85</f>
        <v>0</v>
      </c>
      <c r="D7" s="42">
        <f t="shared" si="0"/>
        <v>4.2980750120430926</v>
      </c>
      <c r="E7" s="42">
        <f t="shared" si="0"/>
        <v>0</v>
      </c>
      <c r="F7" s="42">
        <f>F59+F85</f>
        <v>2.1744691597264318E-2</v>
      </c>
      <c r="G7" s="42">
        <f t="shared" ref="G7:H22" si="1">G33+G85</f>
        <v>0</v>
      </c>
      <c r="H7" s="43">
        <f t="shared" si="1"/>
        <v>0</v>
      </c>
      <c r="I7" s="44">
        <f>SUM(B7:H7)</f>
        <v>52.812058145076804</v>
      </c>
      <c r="J7" s="275">
        <v>0</v>
      </c>
    </row>
    <row r="8" spans="1:21" ht="13.5" customHeight="1">
      <c r="A8" s="8" t="s">
        <v>8</v>
      </c>
      <c r="B8" s="48">
        <f t="shared" ref="B8:E23" si="2">B34+B86</f>
        <v>60.962222117286984</v>
      </c>
      <c r="C8" s="48">
        <f t="shared" si="2"/>
        <v>0</v>
      </c>
      <c r="D8" s="48">
        <f t="shared" si="2"/>
        <v>9.4732544245724952</v>
      </c>
      <c r="E8" s="48">
        <f t="shared" si="2"/>
        <v>0</v>
      </c>
      <c r="F8" s="48">
        <f t="shared" ref="F8:F27" si="3">F60+F86</f>
        <v>0</v>
      </c>
      <c r="G8" s="48">
        <f t="shared" si="1"/>
        <v>0</v>
      </c>
      <c r="H8" s="49">
        <f t="shared" si="1"/>
        <v>0</v>
      </c>
      <c r="I8" s="50">
        <f t="shared" ref="I8:I27" si="4">SUM(B8:H8)</f>
        <v>70.435476541859487</v>
      </c>
      <c r="J8" s="275">
        <v>0</v>
      </c>
    </row>
    <row r="9" spans="1:21" ht="13.5" customHeight="1">
      <c r="A9" s="9" t="s">
        <v>10</v>
      </c>
      <c r="B9" s="45">
        <f t="shared" si="2"/>
        <v>29.602986258143492</v>
      </c>
      <c r="C9" s="45">
        <f t="shared" si="2"/>
        <v>0</v>
      </c>
      <c r="D9" s="45">
        <f t="shared" si="2"/>
        <v>1.3958317583136919</v>
      </c>
      <c r="E9" s="45">
        <f t="shared" si="2"/>
        <v>0</v>
      </c>
      <c r="F9" s="45">
        <f t="shared" si="3"/>
        <v>0</v>
      </c>
      <c r="G9" s="45">
        <f t="shared" si="1"/>
        <v>0</v>
      </c>
      <c r="H9" s="54">
        <f t="shared" si="1"/>
        <v>0</v>
      </c>
      <c r="I9" s="44">
        <f t="shared" si="4"/>
        <v>30.998818016457182</v>
      </c>
      <c r="J9" s="275">
        <v>0</v>
      </c>
    </row>
    <row r="10" spans="1:21" ht="13.5" customHeight="1">
      <c r="A10" s="8" t="s">
        <v>53</v>
      </c>
      <c r="B10" s="48">
        <f t="shared" si="2"/>
        <v>0</v>
      </c>
      <c r="C10" s="48">
        <f t="shared" si="2"/>
        <v>0</v>
      </c>
      <c r="D10" s="48">
        <f t="shared" si="2"/>
        <v>0</v>
      </c>
      <c r="E10" s="48">
        <f t="shared" si="2"/>
        <v>0</v>
      </c>
      <c r="F10" s="48">
        <f t="shared" si="3"/>
        <v>0</v>
      </c>
      <c r="G10" s="48">
        <f t="shared" si="1"/>
        <v>0</v>
      </c>
      <c r="H10" s="49">
        <f t="shared" si="1"/>
        <v>0</v>
      </c>
      <c r="I10" s="50">
        <f t="shared" si="4"/>
        <v>0</v>
      </c>
      <c r="J10" s="275">
        <v>0</v>
      </c>
    </row>
    <row r="11" spans="1:21" ht="13.5" customHeight="1">
      <c r="A11" s="9" t="s">
        <v>16</v>
      </c>
      <c r="B11" s="45">
        <f t="shared" si="2"/>
        <v>1369.2416928462208</v>
      </c>
      <c r="C11" s="45">
        <f t="shared" si="2"/>
        <v>246.85790802609699</v>
      </c>
      <c r="D11" s="45">
        <f t="shared" si="2"/>
        <v>147.73466698658223</v>
      </c>
      <c r="E11" s="45">
        <f t="shared" si="2"/>
        <v>19.698480625690944</v>
      </c>
      <c r="F11" s="45">
        <f t="shared" si="3"/>
        <v>0</v>
      </c>
      <c r="G11" s="45">
        <f t="shared" si="1"/>
        <v>0</v>
      </c>
      <c r="H11" s="54">
        <f t="shared" si="1"/>
        <v>0</v>
      </c>
      <c r="I11" s="44">
        <f t="shared" si="4"/>
        <v>1783.5327484845909</v>
      </c>
      <c r="J11" s="275">
        <v>0</v>
      </c>
    </row>
    <row r="12" spans="1:21" ht="13.5" customHeight="1">
      <c r="A12" s="8" t="s">
        <v>65</v>
      </c>
      <c r="B12" s="48">
        <f t="shared" si="2"/>
        <v>4633.8051652272543</v>
      </c>
      <c r="C12" s="48">
        <f t="shared" si="2"/>
        <v>47.05700692224481</v>
      </c>
      <c r="D12" s="48">
        <f t="shared" si="2"/>
        <v>363.31198915792453</v>
      </c>
      <c r="E12" s="48">
        <f t="shared" si="2"/>
        <v>0.87032912062000578</v>
      </c>
      <c r="F12" s="48">
        <f t="shared" si="3"/>
        <v>0</v>
      </c>
      <c r="G12" s="48">
        <f t="shared" si="1"/>
        <v>0</v>
      </c>
      <c r="H12" s="49">
        <f t="shared" si="1"/>
        <v>0</v>
      </c>
      <c r="I12" s="50">
        <f t="shared" si="4"/>
        <v>5045.0444904280439</v>
      </c>
      <c r="J12" s="275">
        <v>0</v>
      </c>
    </row>
    <row r="13" spans="1:21" ht="13.5" customHeight="1">
      <c r="A13" s="9" t="s">
        <v>55</v>
      </c>
      <c r="B13" s="45">
        <f t="shared" si="2"/>
        <v>4.7968344252166239E-3</v>
      </c>
      <c r="C13" s="45">
        <f t="shared" si="2"/>
        <v>0.58301461628117002</v>
      </c>
      <c r="D13" s="45">
        <f t="shared" si="2"/>
        <v>8.6587131508876272E-2</v>
      </c>
      <c r="E13" s="45">
        <f t="shared" si="2"/>
        <v>362.51532593756747</v>
      </c>
      <c r="F13" s="45">
        <f t="shared" si="3"/>
        <v>7238.6292229267874</v>
      </c>
      <c r="G13" s="45">
        <f t="shared" si="1"/>
        <v>0</v>
      </c>
      <c r="H13" s="54">
        <f t="shared" si="1"/>
        <v>0</v>
      </c>
      <c r="I13" s="44">
        <f t="shared" si="4"/>
        <v>7601.8189474465698</v>
      </c>
      <c r="J13" s="275">
        <v>0</v>
      </c>
    </row>
    <row r="14" spans="1:21" ht="13.5" customHeight="1">
      <c r="A14" s="8" t="s">
        <v>12</v>
      </c>
      <c r="B14" s="48">
        <f t="shared" si="2"/>
        <v>1.1847164652624016E-7</v>
      </c>
      <c r="C14" s="48">
        <f t="shared" si="2"/>
        <v>1.0878411101972326E-7</v>
      </c>
      <c r="D14" s="48">
        <f t="shared" si="2"/>
        <v>1.5671357519159983E-2</v>
      </c>
      <c r="E14" s="48">
        <f t="shared" si="2"/>
        <v>12.211777922380811</v>
      </c>
      <c r="F14" s="48">
        <f t="shared" si="3"/>
        <v>3836.2316618602208</v>
      </c>
      <c r="G14" s="48">
        <f t="shared" si="1"/>
        <v>0</v>
      </c>
      <c r="H14" s="49">
        <f t="shared" si="1"/>
        <v>0</v>
      </c>
      <c r="I14" s="50">
        <f t="shared" si="4"/>
        <v>3848.4591113673764</v>
      </c>
      <c r="J14" s="275">
        <v>0</v>
      </c>
    </row>
    <row r="15" spans="1:21" ht="13.5" customHeight="1">
      <c r="A15" s="9" t="s">
        <v>56</v>
      </c>
      <c r="B15" s="45">
        <f t="shared" si="2"/>
        <v>0</v>
      </c>
      <c r="C15" s="45">
        <f t="shared" si="2"/>
        <v>0</v>
      </c>
      <c r="D15" s="45">
        <f t="shared" si="2"/>
        <v>0</v>
      </c>
      <c r="E15" s="45">
        <f t="shared" si="2"/>
        <v>1.75207855407795</v>
      </c>
      <c r="F15" s="45">
        <f t="shared" si="3"/>
        <v>45.416586266509711</v>
      </c>
      <c r="G15" s="45">
        <f t="shared" si="1"/>
        <v>0</v>
      </c>
      <c r="H15" s="54">
        <f t="shared" si="1"/>
        <v>0</v>
      </c>
      <c r="I15" s="44">
        <f t="shared" si="4"/>
        <v>47.168664820587658</v>
      </c>
      <c r="J15" s="275">
        <v>0</v>
      </c>
    </row>
    <row r="16" spans="1:21" ht="13.5" customHeight="1">
      <c r="A16" s="8" t="s">
        <v>17</v>
      </c>
      <c r="B16" s="48">
        <f t="shared" si="2"/>
        <v>131.3921682927818</v>
      </c>
      <c r="C16" s="48">
        <f t="shared" si="2"/>
        <v>0.65182775143064875</v>
      </c>
      <c r="D16" s="48">
        <f t="shared" si="2"/>
        <v>18.072116860949354</v>
      </c>
      <c r="E16" s="48">
        <f t="shared" si="2"/>
        <v>1.6377461688728105</v>
      </c>
      <c r="F16" s="48">
        <f t="shared" si="3"/>
        <v>4.9225949290614324</v>
      </c>
      <c r="G16" s="48">
        <f t="shared" si="1"/>
        <v>0</v>
      </c>
      <c r="H16" s="49">
        <f t="shared" si="1"/>
        <v>0</v>
      </c>
      <c r="I16" s="50">
        <f t="shared" si="4"/>
        <v>156.67645400309607</v>
      </c>
      <c r="J16" s="275">
        <v>0</v>
      </c>
    </row>
    <row r="17" spans="1:10" ht="13.5" customHeight="1">
      <c r="A17" s="9" t="s">
        <v>141</v>
      </c>
      <c r="B17" s="45">
        <f t="shared" si="2"/>
        <v>3191.1933449055518</v>
      </c>
      <c r="C17" s="45">
        <f t="shared" si="2"/>
        <v>2064.1243418140284</v>
      </c>
      <c r="D17" s="45">
        <f t="shared" si="2"/>
        <v>1086.6213883527705</v>
      </c>
      <c r="E17" s="45">
        <f t="shared" si="2"/>
        <v>105.08541000640676</v>
      </c>
      <c r="F17" s="45">
        <f t="shared" si="3"/>
        <v>0</v>
      </c>
      <c r="G17" s="45">
        <f t="shared" si="1"/>
        <v>0</v>
      </c>
      <c r="H17" s="54">
        <f t="shared" si="1"/>
        <v>0</v>
      </c>
      <c r="I17" s="44">
        <f t="shared" si="4"/>
        <v>6447.0244850787576</v>
      </c>
      <c r="J17" s="275">
        <v>0</v>
      </c>
    </row>
    <row r="18" spans="1:10" ht="13.5" customHeight="1">
      <c r="A18" s="8" t="s">
        <v>25</v>
      </c>
      <c r="B18" s="48">
        <f t="shared" si="2"/>
        <v>746.83776238710993</v>
      </c>
      <c r="C18" s="48">
        <f t="shared" si="2"/>
        <v>14.305723850653962</v>
      </c>
      <c r="D18" s="48">
        <f t="shared" si="2"/>
        <v>1322.443491557726</v>
      </c>
      <c r="E18" s="48">
        <f t="shared" si="2"/>
        <v>3444.735617538644</v>
      </c>
      <c r="F18" s="48">
        <f t="shared" si="3"/>
        <v>543.21852382840825</v>
      </c>
      <c r="G18" s="48">
        <f t="shared" si="1"/>
        <v>1252.6141720624951</v>
      </c>
      <c r="H18" s="49">
        <f t="shared" si="1"/>
        <v>15.564890343418494</v>
      </c>
      <c r="I18" s="50">
        <f t="shared" si="4"/>
        <v>7339.7201815684557</v>
      </c>
      <c r="J18" s="275">
        <v>0</v>
      </c>
    </row>
    <row r="19" spans="1:10" ht="13.5" customHeight="1">
      <c r="A19" s="9" t="s">
        <v>24</v>
      </c>
      <c r="B19" s="45">
        <f t="shared" si="2"/>
        <v>246.68841091309451</v>
      </c>
      <c r="C19" s="45">
        <f t="shared" si="2"/>
        <v>3.6907905331557522</v>
      </c>
      <c r="D19" s="45">
        <f t="shared" si="2"/>
        <v>35.645174247330019</v>
      </c>
      <c r="E19" s="45">
        <f t="shared" si="2"/>
        <v>0.45660909190360516</v>
      </c>
      <c r="F19" s="45">
        <f t="shared" si="3"/>
        <v>-2.7396538371249335E-9</v>
      </c>
      <c r="G19" s="45">
        <f t="shared" si="1"/>
        <v>0</v>
      </c>
      <c r="H19" s="54">
        <f t="shared" si="1"/>
        <v>0</v>
      </c>
      <c r="I19" s="44">
        <f t="shared" si="4"/>
        <v>286.48098478274426</v>
      </c>
      <c r="J19" s="275">
        <v>0</v>
      </c>
    </row>
    <row r="20" spans="1:10" ht="13.5" customHeight="1">
      <c r="A20" s="8" t="s">
        <v>57</v>
      </c>
      <c r="B20" s="48">
        <f t="shared" si="2"/>
        <v>2141.7272414129479</v>
      </c>
      <c r="C20" s="48">
        <f t="shared" si="2"/>
        <v>17.476015726644977</v>
      </c>
      <c r="D20" s="48">
        <f t="shared" si="2"/>
        <v>288.66270027588718</v>
      </c>
      <c r="E20" s="48">
        <f t="shared" si="2"/>
        <v>9.5915964100448418E-8</v>
      </c>
      <c r="F20" s="48">
        <f t="shared" si="3"/>
        <v>4.5474735088646412E-13</v>
      </c>
      <c r="G20" s="48">
        <f t="shared" si="1"/>
        <v>0</v>
      </c>
      <c r="H20" s="49">
        <f t="shared" si="1"/>
        <v>0</v>
      </c>
      <c r="I20" s="50">
        <f t="shared" si="4"/>
        <v>2447.8659575113966</v>
      </c>
      <c r="J20" s="275">
        <v>0</v>
      </c>
    </row>
    <row r="21" spans="1:10" ht="13.5" customHeight="1">
      <c r="A21" s="9" t="s">
        <v>22</v>
      </c>
      <c r="B21" s="45">
        <f t="shared" si="2"/>
        <v>281.73078392195481</v>
      </c>
      <c r="C21" s="45">
        <f t="shared" si="2"/>
        <v>87.627786263816034</v>
      </c>
      <c r="D21" s="45">
        <f t="shared" si="2"/>
        <v>89.177069059528264</v>
      </c>
      <c r="E21" s="45">
        <f t="shared" si="2"/>
        <v>4.5882918454895432</v>
      </c>
      <c r="F21" s="45">
        <f t="shared" si="3"/>
        <v>24.73211834307304</v>
      </c>
      <c r="G21" s="45">
        <f t="shared" si="1"/>
        <v>0</v>
      </c>
      <c r="H21" s="54">
        <f t="shared" si="1"/>
        <v>0</v>
      </c>
      <c r="I21" s="44">
        <f t="shared" si="4"/>
        <v>487.8560494338617</v>
      </c>
      <c r="J21" s="275">
        <v>0</v>
      </c>
    </row>
    <row r="22" spans="1:10" ht="13.5" customHeight="1">
      <c r="A22" s="8" t="s">
        <v>21</v>
      </c>
      <c r="B22" s="48">
        <f t="shared" si="2"/>
        <v>28.670587613663457</v>
      </c>
      <c r="C22" s="48">
        <f t="shared" si="2"/>
        <v>0.23827269586187802</v>
      </c>
      <c r="D22" s="48">
        <f t="shared" si="2"/>
        <v>0.65366081593118697</v>
      </c>
      <c r="E22" s="48">
        <f t="shared" si="2"/>
        <v>7.447321935626347E-2</v>
      </c>
      <c r="F22" s="48">
        <f t="shared" si="3"/>
        <v>0</v>
      </c>
      <c r="G22" s="48">
        <f t="shared" si="1"/>
        <v>0</v>
      </c>
      <c r="H22" s="49">
        <f t="shared" si="1"/>
        <v>0</v>
      </c>
      <c r="I22" s="50">
        <f t="shared" si="4"/>
        <v>29.636994344812784</v>
      </c>
      <c r="J22" s="275">
        <v>0</v>
      </c>
    </row>
    <row r="23" spans="1:10" ht="13.5" customHeight="1">
      <c r="A23" s="10" t="s">
        <v>61</v>
      </c>
      <c r="B23" s="45">
        <f t="shared" si="2"/>
        <v>209.5418147290674</v>
      </c>
      <c r="C23" s="45">
        <f t="shared" si="2"/>
        <v>0</v>
      </c>
      <c r="D23" s="45">
        <f t="shared" si="2"/>
        <v>195.45025267630348</v>
      </c>
      <c r="E23" s="45">
        <f t="shared" si="2"/>
        <v>0</v>
      </c>
      <c r="F23" s="45">
        <f t="shared" si="3"/>
        <v>0</v>
      </c>
      <c r="G23" s="45">
        <f t="shared" ref="G23:H27" si="5">G49+G101</f>
        <v>0</v>
      </c>
      <c r="H23" s="54">
        <f t="shared" si="5"/>
        <v>0</v>
      </c>
      <c r="I23" s="44">
        <f t="shared" si="4"/>
        <v>404.9920674053709</v>
      </c>
      <c r="J23" s="275">
        <v>0</v>
      </c>
    </row>
    <row r="24" spans="1:10" ht="13.5" customHeight="1">
      <c r="A24" s="11" t="s">
        <v>23</v>
      </c>
      <c r="B24" s="55">
        <f t="shared" ref="B24:E27" si="6">B50+B102</f>
        <v>209.5418147290674</v>
      </c>
      <c r="C24" s="55">
        <f t="shared" si="6"/>
        <v>0</v>
      </c>
      <c r="D24" s="55">
        <f t="shared" si="6"/>
        <v>195.45025267630348</v>
      </c>
      <c r="E24" s="55">
        <f t="shared" si="6"/>
        <v>0</v>
      </c>
      <c r="F24" s="55">
        <f t="shared" si="3"/>
        <v>0</v>
      </c>
      <c r="G24" s="55">
        <f t="shared" si="5"/>
        <v>0</v>
      </c>
      <c r="H24" s="56">
        <f t="shared" si="5"/>
        <v>0</v>
      </c>
      <c r="I24" s="57">
        <f t="shared" si="4"/>
        <v>404.9920674053709</v>
      </c>
      <c r="J24" s="275">
        <v>0</v>
      </c>
    </row>
    <row r="25" spans="1:10" ht="13.5" customHeight="1">
      <c r="A25" s="12" t="s">
        <v>19</v>
      </c>
      <c r="B25" s="61">
        <f t="shared" si="6"/>
        <v>0</v>
      </c>
      <c r="C25" s="61">
        <f t="shared" si="6"/>
        <v>0</v>
      </c>
      <c r="D25" s="61">
        <f t="shared" si="6"/>
        <v>0</v>
      </c>
      <c r="E25" s="61">
        <f t="shared" si="6"/>
        <v>0</v>
      </c>
      <c r="F25" s="61">
        <f t="shared" si="3"/>
        <v>0</v>
      </c>
      <c r="G25" s="61">
        <f t="shared" si="5"/>
        <v>0</v>
      </c>
      <c r="H25" s="62">
        <f t="shared" si="5"/>
        <v>0</v>
      </c>
      <c r="I25" s="63">
        <f t="shared" si="4"/>
        <v>0</v>
      </c>
      <c r="J25" s="275">
        <v>0</v>
      </c>
    </row>
    <row r="26" spans="1:10" ht="13.5" customHeight="1">
      <c r="A26" s="11" t="s">
        <v>20</v>
      </c>
      <c r="B26" s="55">
        <f t="shared" si="6"/>
        <v>0</v>
      </c>
      <c r="C26" s="55">
        <f t="shared" si="6"/>
        <v>0</v>
      </c>
      <c r="D26" s="55">
        <f t="shared" si="6"/>
        <v>0</v>
      </c>
      <c r="E26" s="55">
        <f t="shared" si="6"/>
        <v>0</v>
      </c>
      <c r="F26" s="55">
        <f t="shared" si="3"/>
        <v>0</v>
      </c>
      <c r="G26" s="55">
        <f t="shared" si="5"/>
        <v>0</v>
      </c>
      <c r="H26" s="56">
        <f t="shared" si="5"/>
        <v>0</v>
      </c>
      <c r="I26" s="57">
        <f t="shared" si="4"/>
        <v>0</v>
      </c>
      <c r="J26" s="275">
        <v>0</v>
      </c>
    </row>
    <row r="27" spans="1:10" ht="13.5" customHeight="1" thickBot="1">
      <c r="A27" s="13" t="s">
        <v>11</v>
      </c>
      <c r="B27" s="66">
        <f t="shared" si="6"/>
        <v>0</v>
      </c>
      <c r="C27" s="66">
        <f t="shared" si="6"/>
        <v>0</v>
      </c>
      <c r="D27" s="66">
        <f t="shared" si="6"/>
        <v>0</v>
      </c>
      <c r="E27" s="66">
        <f t="shared" si="6"/>
        <v>0</v>
      </c>
      <c r="F27" s="66">
        <f t="shared" si="3"/>
        <v>0</v>
      </c>
      <c r="G27" s="66">
        <f t="shared" si="5"/>
        <v>0</v>
      </c>
      <c r="H27" s="67">
        <f t="shared" si="5"/>
        <v>0</v>
      </c>
      <c r="I27" s="68">
        <f t="shared" si="4"/>
        <v>0</v>
      </c>
      <c r="J27" s="275">
        <v>0</v>
      </c>
    </row>
    <row r="28" spans="1:10" ht="13.5" customHeight="1">
      <c r="A28" s="14" t="s">
        <v>26</v>
      </c>
      <c r="B28" s="71">
        <f>SUM(B7:B23)</f>
        <v>13119.891216019412</v>
      </c>
      <c r="C28" s="71">
        <f t="shared" ref="C28:H28" si="7">SUM(C7:C23)</f>
        <v>2482.6126883089992</v>
      </c>
      <c r="D28" s="71">
        <f t="shared" si="7"/>
        <v>3563.0419296748905</v>
      </c>
      <c r="E28" s="71">
        <f t="shared" si="7"/>
        <v>3953.6261401269262</v>
      </c>
      <c r="F28" s="71">
        <f t="shared" si="7"/>
        <v>11693.172452842919</v>
      </c>
      <c r="G28" s="71">
        <f t="shared" si="7"/>
        <v>1252.6141720624951</v>
      </c>
      <c r="H28" s="72">
        <f t="shared" si="7"/>
        <v>15.564890343418494</v>
      </c>
      <c r="I28" s="44">
        <f>SUM(I7:I23)</f>
        <v>36080.523489379062</v>
      </c>
      <c r="J28" s="275">
        <v>0</v>
      </c>
    </row>
    <row r="29" spans="1:10" s="2" customFormat="1" ht="13.5" customHeight="1" thickBot="1">
      <c r="A29" s="15" t="s">
        <v>100</v>
      </c>
      <c r="B29" s="74">
        <f>B28/$I$28</f>
        <v>0.36362807263263469</v>
      </c>
      <c r="C29" s="74">
        <f t="shared" ref="C29:I29" si="8">C28/$I$28</f>
        <v>6.8807557324931823E-2</v>
      </c>
      <c r="D29" s="74">
        <f t="shared" si="8"/>
        <v>9.8752500936515927E-2</v>
      </c>
      <c r="E29" s="74">
        <f t="shared" si="8"/>
        <v>0.10957784859442923</v>
      </c>
      <c r="F29" s="74">
        <f t="shared" si="8"/>
        <v>0.32408544339122491</v>
      </c>
      <c r="G29" s="74">
        <f t="shared" si="8"/>
        <v>3.4717183979639986E-2</v>
      </c>
      <c r="H29" s="74">
        <f t="shared" si="8"/>
        <v>4.3139314062336963E-4</v>
      </c>
      <c r="I29" s="75">
        <f t="shared" si="8"/>
        <v>1</v>
      </c>
      <c r="J29" s="276"/>
    </row>
    <row r="30" spans="1:10" ht="13.5" customHeight="1" thickBot="1">
      <c r="J30" s="275"/>
    </row>
    <row r="31" spans="1:10" ht="28.5">
      <c r="A31" s="431" t="s">
        <v>50</v>
      </c>
      <c r="B31" s="37" t="s">
        <v>0</v>
      </c>
      <c r="C31" s="37" t="s">
        <v>1</v>
      </c>
      <c r="D31" s="37" t="s">
        <v>2</v>
      </c>
      <c r="E31" s="37" t="s">
        <v>3</v>
      </c>
      <c r="F31" s="37" t="s">
        <v>27</v>
      </c>
      <c r="G31" s="37" t="s">
        <v>4</v>
      </c>
      <c r="H31" s="37" t="s">
        <v>5</v>
      </c>
      <c r="I31" s="38" t="s">
        <v>6</v>
      </c>
      <c r="J31" s="275"/>
    </row>
    <row r="32" spans="1:10" ht="13.5" customHeight="1">
      <c r="A32" s="432" t="s">
        <v>50</v>
      </c>
      <c r="B32" s="372" t="s">
        <v>107</v>
      </c>
      <c r="C32" s="373"/>
      <c r="D32" s="373"/>
      <c r="E32" s="373"/>
      <c r="F32" s="373"/>
      <c r="G32" s="373"/>
      <c r="H32" s="373"/>
      <c r="I32" s="374"/>
      <c r="J32" s="275"/>
    </row>
    <row r="33" spans="1:10" ht="13.5" customHeight="1">
      <c r="A33" s="7" t="s">
        <v>7</v>
      </c>
      <c r="B33" s="42">
        <f>B111+B137+B163+B189+B215+B241+B267+B293+B319+B345+B371+B397+B423</f>
        <v>0</v>
      </c>
      <c r="C33" s="42">
        <f t="shared" ref="C33:E33" si="9">C111+C137+C163+C189+C215+C241+C267+C293+C319+C345+C371+C397+C423</f>
        <v>0</v>
      </c>
      <c r="D33" s="42">
        <f t="shared" si="9"/>
        <v>0</v>
      </c>
      <c r="E33" s="42">
        <f t="shared" si="9"/>
        <v>0</v>
      </c>
      <c r="F33" s="399"/>
      <c r="G33" s="42">
        <f t="shared" ref="G33:H48" si="10">G111+G137+G163+G189+G215+G241+G267+G293+G319+G345+G371+G397+G423</f>
        <v>0</v>
      </c>
      <c r="H33" s="43">
        <f t="shared" si="10"/>
        <v>0</v>
      </c>
      <c r="I33" s="44">
        <f>SUM(B33:H33)</f>
        <v>0</v>
      </c>
      <c r="J33" s="275">
        <v>0</v>
      </c>
    </row>
    <row r="34" spans="1:10" ht="13.5" customHeight="1">
      <c r="A34" s="8" t="s">
        <v>8</v>
      </c>
      <c r="B34" s="48">
        <f t="shared" ref="B34:E49" si="11">B112+B138+B164+B190+B216+B242+B268+B294+B320+B346+B372+B398+B424</f>
        <v>0</v>
      </c>
      <c r="C34" s="48">
        <f t="shared" si="11"/>
        <v>0</v>
      </c>
      <c r="D34" s="48">
        <f t="shared" si="11"/>
        <v>0</v>
      </c>
      <c r="E34" s="48">
        <f t="shared" si="11"/>
        <v>0</v>
      </c>
      <c r="F34" s="400"/>
      <c r="G34" s="48">
        <f t="shared" si="10"/>
        <v>0</v>
      </c>
      <c r="H34" s="49">
        <f t="shared" si="10"/>
        <v>0</v>
      </c>
      <c r="I34" s="50">
        <f t="shared" ref="I34:I53" si="12">SUM(B34:H34)</f>
        <v>0</v>
      </c>
      <c r="J34" s="275">
        <v>0</v>
      </c>
    </row>
    <row r="35" spans="1:10" ht="13.5" customHeight="1">
      <c r="A35" s="9" t="s">
        <v>10</v>
      </c>
      <c r="B35" s="45">
        <f t="shared" si="11"/>
        <v>0</v>
      </c>
      <c r="C35" s="45">
        <f t="shared" si="11"/>
        <v>0</v>
      </c>
      <c r="D35" s="45">
        <f t="shared" si="11"/>
        <v>0</v>
      </c>
      <c r="E35" s="45">
        <f t="shared" si="11"/>
        <v>0</v>
      </c>
      <c r="F35" s="400"/>
      <c r="G35" s="45">
        <f t="shared" si="10"/>
        <v>0</v>
      </c>
      <c r="H35" s="54">
        <f t="shared" si="10"/>
        <v>0</v>
      </c>
      <c r="I35" s="44">
        <f t="shared" si="12"/>
        <v>0</v>
      </c>
      <c r="J35" s="275">
        <v>0</v>
      </c>
    </row>
    <row r="36" spans="1:10" ht="13.5" customHeight="1">
      <c r="A36" s="8" t="s">
        <v>53</v>
      </c>
      <c r="B36" s="48">
        <f t="shared" si="11"/>
        <v>0</v>
      </c>
      <c r="C36" s="48">
        <f t="shared" si="11"/>
        <v>0</v>
      </c>
      <c r="D36" s="48">
        <f t="shared" si="11"/>
        <v>0</v>
      </c>
      <c r="E36" s="48">
        <f t="shared" si="11"/>
        <v>0</v>
      </c>
      <c r="F36" s="400"/>
      <c r="G36" s="48">
        <f t="shared" si="10"/>
        <v>0</v>
      </c>
      <c r="H36" s="49">
        <f t="shared" si="10"/>
        <v>0</v>
      </c>
      <c r="I36" s="50">
        <f t="shared" si="12"/>
        <v>0</v>
      </c>
      <c r="J36" s="275">
        <v>0</v>
      </c>
    </row>
    <row r="37" spans="1:10" ht="13.5" customHeight="1">
      <c r="A37" s="9" t="s">
        <v>16</v>
      </c>
      <c r="B37" s="45">
        <f t="shared" si="11"/>
        <v>239.31995486304695</v>
      </c>
      <c r="C37" s="45">
        <f t="shared" si="11"/>
        <v>205.19293677705735</v>
      </c>
      <c r="D37" s="45">
        <f t="shared" si="11"/>
        <v>76.2558372408499</v>
      </c>
      <c r="E37" s="45">
        <f t="shared" si="11"/>
        <v>2.4129731127103529E-8</v>
      </c>
      <c r="F37" s="400"/>
      <c r="G37" s="45">
        <f t="shared" si="10"/>
        <v>0</v>
      </c>
      <c r="H37" s="54">
        <f t="shared" si="10"/>
        <v>0</v>
      </c>
      <c r="I37" s="44">
        <f t="shared" si="12"/>
        <v>520.76872890508389</v>
      </c>
      <c r="J37" s="275">
        <v>0</v>
      </c>
    </row>
    <row r="38" spans="1:10" ht="13.5" customHeight="1">
      <c r="A38" s="8" t="s">
        <v>65</v>
      </c>
      <c r="B38" s="48">
        <f t="shared" si="11"/>
        <v>174.94277740095768</v>
      </c>
      <c r="C38" s="48">
        <f t="shared" si="11"/>
        <v>38.156309990447944</v>
      </c>
      <c r="D38" s="48">
        <f t="shared" si="11"/>
        <v>47.802439640724074</v>
      </c>
      <c r="E38" s="48">
        <f t="shared" si="11"/>
        <v>0.87032912062000578</v>
      </c>
      <c r="F38" s="400"/>
      <c r="G38" s="48">
        <f t="shared" si="10"/>
        <v>0</v>
      </c>
      <c r="H38" s="49">
        <f t="shared" si="10"/>
        <v>0</v>
      </c>
      <c r="I38" s="50">
        <f t="shared" si="12"/>
        <v>261.77185615274971</v>
      </c>
      <c r="J38" s="275">
        <v>0</v>
      </c>
    </row>
    <row r="39" spans="1:10" ht="13.5" customHeight="1">
      <c r="A39" s="9" t="s">
        <v>55</v>
      </c>
      <c r="B39" s="45">
        <f t="shared" si="11"/>
        <v>4.7968344252166239E-3</v>
      </c>
      <c r="C39" s="45">
        <f t="shared" si="11"/>
        <v>0.48427447039313404</v>
      </c>
      <c r="D39" s="45">
        <f t="shared" si="11"/>
        <v>2.1195178594172426E-8</v>
      </c>
      <c r="E39" s="45">
        <f t="shared" si="11"/>
        <v>317.33134945088972</v>
      </c>
      <c r="F39" s="400"/>
      <c r="G39" s="45">
        <f t="shared" si="10"/>
        <v>0</v>
      </c>
      <c r="H39" s="54">
        <f t="shared" si="10"/>
        <v>0</v>
      </c>
      <c r="I39" s="44">
        <f t="shared" si="12"/>
        <v>317.82042077690323</v>
      </c>
      <c r="J39" s="275">
        <v>0</v>
      </c>
    </row>
    <row r="40" spans="1:10" ht="13.5" customHeight="1">
      <c r="A40" s="8" t="s">
        <v>12</v>
      </c>
      <c r="B40" s="48">
        <f t="shared" si="11"/>
        <v>1.1847164652624016E-7</v>
      </c>
      <c r="C40" s="48">
        <f t="shared" si="11"/>
        <v>1.0878411101972326E-7</v>
      </c>
      <c r="D40" s="48">
        <f t="shared" si="11"/>
        <v>1.0878411101972326E-7</v>
      </c>
      <c r="E40" s="48">
        <f t="shared" si="11"/>
        <v>4.0427337326038444</v>
      </c>
      <c r="F40" s="400"/>
      <c r="G40" s="48">
        <f t="shared" si="10"/>
        <v>0</v>
      </c>
      <c r="H40" s="49">
        <f t="shared" si="10"/>
        <v>0</v>
      </c>
      <c r="I40" s="50">
        <f t="shared" si="12"/>
        <v>4.0427340686437132</v>
      </c>
      <c r="J40" s="275">
        <v>0</v>
      </c>
    </row>
    <row r="41" spans="1:10" ht="13.5" customHeight="1">
      <c r="A41" s="9" t="s">
        <v>56</v>
      </c>
      <c r="B41" s="45">
        <f t="shared" si="11"/>
        <v>0</v>
      </c>
      <c r="C41" s="45">
        <f t="shared" si="11"/>
        <v>0</v>
      </c>
      <c r="D41" s="45">
        <f t="shared" si="11"/>
        <v>0</v>
      </c>
      <c r="E41" s="45">
        <f t="shared" si="11"/>
        <v>0</v>
      </c>
      <c r="F41" s="400"/>
      <c r="G41" s="45">
        <f t="shared" si="10"/>
        <v>0</v>
      </c>
      <c r="H41" s="54">
        <f t="shared" si="10"/>
        <v>0</v>
      </c>
      <c r="I41" s="44">
        <f t="shared" si="12"/>
        <v>0</v>
      </c>
      <c r="J41" s="275">
        <v>0</v>
      </c>
    </row>
    <row r="42" spans="1:10" ht="13.5" customHeight="1">
      <c r="A42" s="8" t="s">
        <v>17</v>
      </c>
      <c r="B42" s="48">
        <f t="shared" si="11"/>
        <v>6.3885789452376098</v>
      </c>
      <c r="C42" s="48">
        <f t="shared" si="11"/>
        <v>0.32222161114563991</v>
      </c>
      <c r="D42" s="48">
        <f t="shared" si="11"/>
        <v>5.671160114332789</v>
      </c>
      <c r="E42" s="48">
        <f t="shared" si="11"/>
        <v>0.43660750918306518</v>
      </c>
      <c r="F42" s="400"/>
      <c r="G42" s="48">
        <f t="shared" si="10"/>
        <v>0</v>
      </c>
      <c r="H42" s="49">
        <f t="shared" si="10"/>
        <v>0</v>
      </c>
      <c r="I42" s="50">
        <f t="shared" si="12"/>
        <v>12.818568179899104</v>
      </c>
      <c r="J42" s="275">
        <v>0</v>
      </c>
    </row>
    <row r="43" spans="1:10" ht="13.5" customHeight="1">
      <c r="A43" s="9" t="s">
        <v>141</v>
      </c>
      <c r="B43" s="45">
        <f t="shared" si="11"/>
        <v>589.55897496681291</v>
      </c>
      <c r="C43" s="45">
        <f t="shared" si="11"/>
        <v>1799.6535363979442</v>
      </c>
      <c r="D43" s="45">
        <f t="shared" si="11"/>
        <v>744.06787098350799</v>
      </c>
      <c r="E43" s="45">
        <f t="shared" si="11"/>
        <v>64.470270413588437</v>
      </c>
      <c r="F43" s="400"/>
      <c r="G43" s="45">
        <f t="shared" si="10"/>
        <v>0</v>
      </c>
      <c r="H43" s="54">
        <f t="shared" si="10"/>
        <v>0</v>
      </c>
      <c r="I43" s="44">
        <f t="shared" si="12"/>
        <v>3197.7506527618534</v>
      </c>
      <c r="J43" s="275">
        <v>0</v>
      </c>
    </row>
    <row r="44" spans="1:10" ht="13.5" customHeight="1">
      <c r="A44" s="8" t="s">
        <v>25</v>
      </c>
      <c r="B44" s="48">
        <f t="shared" si="11"/>
        <v>160.30990839048891</v>
      </c>
      <c r="C44" s="48">
        <f t="shared" si="11"/>
        <v>14.266974465387705</v>
      </c>
      <c r="D44" s="48">
        <f t="shared" si="11"/>
        <v>355.88144246944501</v>
      </c>
      <c r="E44" s="48">
        <f t="shared" si="11"/>
        <v>1624.9214097413458</v>
      </c>
      <c r="F44" s="400"/>
      <c r="G44" s="48">
        <f t="shared" si="10"/>
        <v>340.72362399013701</v>
      </c>
      <c r="H44" s="49">
        <f t="shared" si="10"/>
        <v>15.20775219846743</v>
      </c>
      <c r="I44" s="50">
        <f t="shared" si="12"/>
        <v>2511.311111255272</v>
      </c>
      <c r="J44" s="275">
        <v>0</v>
      </c>
    </row>
    <row r="45" spans="1:10" ht="13.5" customHeight="1">
      <c r="A45" s="9" t="s">
        <v>24</v>
      </c>
      <c r="B45" s="45">
        <f t="shared" si="11"/>
        <v>50.262511765375351</v>
      </c>
      <c r="C45" s="45">
        <f t="shared" si="11"/>
        <v>3.2722624958318902</v>
      </c>
      <c r="D45" s="45">
        <f t="shared" si="11"/>
        <v>5.8085300437008911</v>
      </c>
      <c r="E45" s="45">
        <f t="shared" si="11"/>
        <v>0.45660909190360516</v>
      </c>
      <c r="F45" s="400"/>
      <c r="G45" s="45">
        <f t="shared" si="10"/>
        <v>0</v>
      </c>
      <c r="H45" s="54">
        <f t="shared" si="10"/>
        <v>0</v>
      </c>
      <c r="I45" s="44">
        <f t="shared" si="12"/>
        <v>59.799913396811739</v>
      </c>
      <c r="J45" s="275">
        <v>0</v>
      </c>
    </row>
    <row r="46" spans="1:10" ht="13.5" customHeight="1">
      <c r="A46" s="8" t="s">
        <v>57</v>
      </c>
      <c r="B46" s="48">
        <f t="shared" si="11"/>
        <v>38.406299606304323</v>
      </c>
      <c r="C46" s="48">
        <f t="shared" si="11"/>
        <v>13.572135216090338</v>
      </c>
      <c r="D46" s="48">
        <f t="shared" si="11"/>
        <v>26.439408447573694</v>
      </c>
      <c r="E46" s="48">
        <f t="shared" si="11"/>
        <v>9.5915964100448418E-8</v>
      </c>
      <c r="F46" s="400"/>
      <c r="G46" s="48">
        <f t="shared" si="10"/>
        <v>0</v>
      </c>
      <c r="H46" s="49">
        <f t="shared" si="10"/>
        <v>0</v>
      </c>
      <c r="I46" s="50">
        <f t="shared" si="12"/>
        <v>78.417843365884323</v>
      </c>
      <c r="J46" s="275">
        <v>0</v>
      </c>
    </row>
    <row r="47" spans="1:10" ht="13.5" customHeight="1">
      <c r="A47" s="9" t="s">
        <v>22</v>
      </c>
      <c r="B47" s="45">
        <f t="shared" si="11"/>
        <v>51.064432029312755</v>
      </c>
      <c r="C47" s="45">
        <f t="shared" si="11"/>
        <v>87.627786263816034</v>
      </c>
      <c r="D47" s="45">
        <f t="shared" si="11"/>
        <v>58.63064524401684</v>
      </c>
      <c r="E47" s="45">
        <f t="shared" si="11"/>
        <v>4.5882918454895432</v>
      </c>
      <c r="F47" s="400"/>
      <c r="G47" s="45">
        <f t="shared" si="10"/>
        <v>0</v>
      </c>
      <c r="H47" s="54">
        <f t="shared" si="10"/>
        <v>0</v>
      </c>
      <c r="I47" s="44">
        <f t="shared" si="12"/>
        <v>201.9111553826352</v>
      </c>
      <c r="J47" s="275">
        <v>0</v>
      </c>
    </row>
    <row r="48" spans="1:10" ht="13.5" customHeight="1">
      <c r="A48" s="8" t="s">
        <v>21</v>
      </c>
      <c r="B48" s="48">
        <f t="shared" si="11"/>
        <v>8.3095668015061186E-2</v>
      </c>
      <c r="C48" s="48">
        <f t="shared" si="11"/>
        <v>0.23827269586187802</v>
      </c>
      <c r="D48" s="48">
        <f t="shared" si="11"/>
        <v>0.12547095226064164</v>
      </c>
      <c r="E48" s="48">
        <f t="shared" si="11"/>
        <v>7.447321935626347E-2</v>
      </c>
      <c r="F48" s="400"/>
      <c r="G48" s="48">
        <f t="shared" si="10"/>
        <v>0</v>
      </c>
      <c r="H48" s="49">
        <f t="shared" si="10"/>
        <v>0</v>
      </c>
      <c r="I48" s="50">
        <f t="shared" si="12"/>
        <v>0.52131253549384438</v>
      </c>
      <c r="J48" s="275">
        <v>0</v>
      </c>
    </row>
    <row r="49" spans="1:10" ht="13.5" customHeight="1">
      <c r="A49" s="10" t="s">
        <v>61</v>
      </c>
      <c r="B49" s="45">
        <f t="shared" si="11"/>
        <v>3.06</v>
      </c>
      <c r="C49" s="45">
        <f t="shared" si="11"/>
        <v>0</v>
      </c>
      <c r="D49" s="45">
        <f t="shared" si="11"/>
        <v>0</v>
      </c>
      <c r="E49" s="45">
        <f t="shared" si="11"/>
        <v>0</v>
      </c>
      <c r="F49" s="400"/>
      <c r="G49" s="45">
        <f t="shared" ref="G49:H53" si="13">G127+G153+G179+G205+G231+G257+G283+G309+G335+G361+G387+G413+G439</f>
        <v>0</v>
      </c>
      <c r="H49" s="54">
        <f t="shared" si="13"/>
        <v>0</v>
      </c>
      <c r="I49" s="44">
        <f t="shared" si="12"/>
        <v>3.06</v>
      </c>
      <c r="J49" s="275">
        <v>0</v>
      </c>
    </row>
    <row r="50" spans="1:10" ht="13.5" customHeight="1">
      <c r="A50" s="11" t="s">
        <v>23</v>
      </c>
      <c r="B50" s="55">
        <f t="shared" ref="B50:E53" si="14">B128+B154+B180+B206+B232+B258+B284+B310+B336+B362+B388+B414+B440</f>
        <v>3.06</v>
      </c>
      <c r="C50" s="55">
        <f t="shared" si="14"/>
        <v>0</v>
      </c>
      <c r="D50" s="55">
        <f t="shared" si="14"/>
        <v>0</v>
      </c>
      <c r="E50" s="55">
        <f t="shared" si="14"/>
        <v>0</v>
      </c>
      <c r="F50" s="400"/>
      <c r="G50" s="55">
        <f t="shared" si="13"/>
        <v>0</v>
      </c>
      <c r="H50" s="56">
        <f t="shared" si="13"/>
        <v>0</v>
      </c>
      <c r="I50" s="57">
        <f t="shared" si="12"/>
        <v>3.06</v>
      </c>
      <c r="J50" s="275">
        <v>0</v>
      </c>
    </row>
    <row r="51" spans="1:10" ht="13.5" customHeight="1">
      <c r="A51" s="12" t="s">
        <v>19</v>
      </c>
      <c r="B51" s="61">
        <f t="shared" si="14"/>
        <v>0</v>
      </c>
      <c r="C51" s="61">
        <f t="shared" si="14"/>
        <v>0</v>
      </c>
      <c r="D51" s="61">
        <f t="shared" si="14"/>
        <v>0</v>
      </c>
      <c r="E51" s="61">
        <f t="shared" si="14"/>
        <v>0</v>
      </c>
      <c r="F51" s="400"/>
      <c r="G51" s="61">
        <f t="shared" si="13"/>
        <v>0</v>
      </c>
      <c r="H51" s="62">
        <f t="shared" si="13"/>
        <v>0</v>
      </c>
      <c r="I51" s="63">
        <f t="shared" si="12"/>
        <v>0</v>
      </c>
      <c r="J51" s="275">
        <v>0</v>
      </c>
    </row>
    <row r="52" spans="1:10" ht="13.5" customHeight="1">
      <c r="A52" s="11" t="s">
        <v>20</v>
      </c>
      <c r="B52" s="55">
        <f t="shared" si="14"/>
        <v>0</v>
      </c>
      <c r="C52" s="55">
        <f t="shared" si="14"/>
        <v>0</v>
      </c>
      <c r="D52" s="55">
        <f t="shared" si="14"/>
        <v>0</v>
      </c>
      <c r="E52" s="55">
        <f t="shared" si="14"/>
        <v>0</v>
      </c>
      <c r="F52" s="400"/>
      <c r="G52" s="55">
        <f t="shared" si="13"/>
        <v>0</v>
      </c>
      <c r="H52" s="56">
        <f t="shared" si="13"/>
        <v>0</v>
      </c>
      <c r="I52" s="57">
        <f t="shared" si="12"/>
        <v>0</v>
      </c>
      <c r="J52" s="275">
        <v>0</v>
      </c>
    </row>
    <row r="53" spans="1:10" ht="13.5" customHeight="1" thickBot="1">
      <c r="A53" s="13" t="s">
        <v>11</v>
      </c>
      <c r="B53" s="66">
        <f t="shared" si="14"/>
        <v>0</v>
      </c>
      <c r="C53" s="66">
        <f t="shared" si="14"/>
        <v>0</v>
      </c>
      <c r="D53" s="66">
        <f t="shared" si="14"/>
        <v>0</v>
      </c>
      <c r="E53" s="66">
        <f t="shared" si="14"/>
        <v>0</v>
      </c>
      <c r="F53" s="401"/>
      <c r="G53" s="66">
        <f t="shared" si="13"/>
        <v>0</v>
      </c>
      <c r="H53" s="67">
        <f t="shared" si="13"/>
        <v>0</v>
      </c>
      <c r="I53" s="68">
        <f t="shared" si="12"/>
        <v>0</v>
      </c>
      <c r="J53" s="275">
        <v>0</v>
      </c>
    </row>
    <row r="54" spans="1:10" ht="13.5" customHeight="1">
      <c r="A54" s="14" t="s">
        <v>26</v>
      </c>
      <c r="B54" s="71">
        <f>SUM(B33:B49)</f>
        <v>1313.4013305884484</v>
      </c>
      <c r="C54" s="71">
        <f t="shared" ref="C54:H54" si="15">SUM(C33:C49)</f>
        <v>2162.7867104927604</v>
      </c>
      <c r="D54" s="71">
        <f t="shared" si="15"/>
        <v>1320.6828052663911</v>
      </c>
      <c r="E54" s="71">
        <f t="shared" si="15"/>
        <v>2017.1920742450259</v>
      </c>
      <c r="F54" s="71">
        <f t="shared" si="15"/>
        <v>0</v>
      </c>
      <c r="G54" s="71">
        <f t="shared" si="15"/>
        <v>340.72362399013701</v>
      </c>
      <c r="H54" s="72">
        <f t="shared" si="15"/>
        <v>15.20775219846743</v>
      </c>
      <c r="I54" s="44">
        <f>SUM(I33:I49)</f>
        <v>7169.9942967812303</v>
      </c>
      <c r="J54" s="275">
        <v>0</v>
      </c>
    </row>
    <row r="55" spans="1:10" s="2" customFormat="1" ht="13.5" customHeight="1" thickBot="1">
      <c r="A55" s="15" t="s">
        <v>100</v>
      </c>
      <c r="B55" s="100">
        <f>B54/$I$54</f>
        <v>0.18318024760187934</v>
      </c>
      <c r="C55" s="100">
        <f t="shared" ref="C55:I55" si="16">C54/$I$54</f>
        <v>0.3016441326130041</v>
      </c>
      <c r="D55" s="100">
        <f t="shared" si="16"/>
        <v>0.18419579578456219</v>
      </c>
      <c r="E55" s="100">
        <f t="shared" si="16"/>
        <v>0.28133803051288175</v>
      </c>
      <c r="F55" s="100">
        <f t="shared" si="16"/>
        <v>0</v>
      </c>
      <c r="G55" s="100">
        <f t="shared" si="16"/>
        <v>4.7520766389325501E-2</v>
      </c>
      <c r="H55" s="101">
        <f t="shared" si="16"/>
        <v>2.1210270983471392E-3</v>
      </c>
      <c r="I55" s="102">
        <f t="shared" si="16"/>
        <v>1</v>
      </c>
      <c r="J55" s="276"/>
    </row>
    <row r="56" spans="1:10" ht="15" thickBot="1">
      <c r="J56" s="275"/>
    </row>
    <row r="57" spans="1:10" ht="28.5">
      <c r="A57" s="433" t="s">
        <v>49</v>
      </c>
      <c r="B57" s="37" t="s">
        <v>0</v>
      </c>
      <c r="C57" s="37" t="s">
        <v>1</v>
      </c>
      <c r="D57" s="37" t="s">
        <v>2</v>
      </c>
      <c r="E57" s="37" t="s">
        <v>3</v>
      </c>
      <c r="F57" s="37" t="s">
        <v>27</v>
      </c>
      <c r="G57" s="37" t="s">
        <v>4</v>
      </c>
      <c r="H57" s="37" t="s">
        <v>5</v>
      </c>
      <c r="I57" s="38" t="s">
        <v>6</v>
      </c>
      <c r="J57" s="275"/>
    </row>
    <row r="58" spans="1:10" ht="13.5" customHeight="1">
      <c r="A58" s="434" t="s">
        <v>49</v>
      </c>
      <c r="B58" s="372" t="s">
        <v>107</v>
      </c>
      <c r="C58" s="373"/>
      <c r="D58" s="373"/>
      <c r="E58" s="373"/>
      <c r="F58" s="373"/>
      <c r="G58" s="373"/>
      <c r="H58" s="373"/>
      <c r="I58" s="374"/>
      <c r="J58" s="275"/>
    </row>
    <row r="59" spans="1:10" ht="13.5" customHeight="1">
      <c r="A59" s="7" t="s">
        <v>7</v>
      </c>
      <c r="B59" s="387"/>
      <c r="C59" s="388"/>
      <c r="D59" s="388"/>
      <c r="E59" s="389"/>
      <c r="F59" s="42">
        <f>F449+F475+F501+F527+F553</f>
        <v>2.1744691597264318E-2</v>
      </c>
      <c r="G59" s="387"/>
      <c r="H59" s="389"/>
      <c r="I59" s="44">
        <f>SUM(B59:H59)</f>
        <v>2.1744691597264318E-2</v>
      </c>
      <c r="J59" s="275">
        <v>0</v>
      </c>
    </row>
    <row r="60" spans="1:10" ht="13.5" customHeight="1">
      <c r="A60" s="8" t="s">
        <v>8</v>
      </c>
      <c r="B60" s="390"/>
      <c r="C60" s="391"/>
      <c r="D60" s="391"/>
      <c r="E60" s="392"/>
      <c r="F60" s="48">
        <f t="shared" ref="F60:F79" si="17">F450+F476+F502+F528+F554</f>
        <v>0</v>
      </c>
      <c r="G60" s="390"/>
      <c r="H60" s="392"/>
      <c r="I60" s="50">
        <f t="shared" ref="I60:I79" si="18">SUM(B60:H60)</f>
        <v>0</v>
      </c>
      <c r="J60" s="275">
        <v>0</v>
      </c>
    </row>
    <row r="61" spans="1:10" ht="13.5" customHeight="1">
      <c r="A61" s="9" t="s">
        <v>10</v>
      </c>
      <c r="B61" s="390"/>
      <c r="C61" s="391"/>
      <c r="D61" s="391"/>
      <c r="E61" s="392"/>
      <c r="F61" s="45">
        <f t="shared" si="17"/>
        <v>0</v>
      </c>
      <c r="G61" s="390"/>
      <c r="H61" s="392"/>
      <c r="I61" s="44">
        <f t="shared" si="18"/>
        <v>0</v>
      </c>
      <c r="J61" s="275">
        <v>0</v>
      </c>
    </row>
    <row r="62" spans="1:10" ht="13.5" customHeight="1">
      <c r="A62" s="8" t="s">
        <v>53</v>
      </c>
      <c r="B62" s="390"/>
      <c r="C62" s="391"/>
      <c r="D62" s="391"/>
      <c r="E62" s="392"/>
      <c r="F62" s="48">
        <f t="shared" si="17"/>
        <v>0</v>
      </c>
      <c r="G62" s="390"/>
      <c r="H62" s="392"/>
      <c r="I62" s="50">
        <f t="shared" si="18"/>
        <v>0</v>
      </c>
      <c r="J62" s="275">
        <v>0</v>
      </c>
    </row>
    <row r="63" spans="1:10" ht="13.5" customHeight="1">
      <c r="A63" s="9" t="s">
        <v>16</v>
      </c>
      <c r="B63" s="390"/>
      <c r="C63" s="391"/>
      <c r="D63" s="391"/>
      <c r="E63" s="392"/>
      <c r="F63" s="45">
        <f t="shared" si="17"/>
        <v>0</v>
      </c>
      <c r="G63" s="390"/>
      <c r="H63" s="392"/>
      <c r="I63" s="44">
        <f t="shared" si="18"/>
        <v>0</v>
      </c>
      <c r="J63" s="275">
        <v>0</v>
      </c>
    </row>
    <row r="64" spans="1:10" ht="13.5" customHeight="1">
      <c r="A64" s="8" t="s">
        <v>65</v>
      </c>
      <c r="B64" s="390"/>
      <c r="C64" s="391"/>
      <c r="D64" s="391"/>
      <c r="E64" s="392"/>
      <c r="F64" s="48">
        <f t="shared" si="17"/>
        <v>0</v>
      </c>
      <c r="G64" s="390"/>
      <c r="H64" s="392"/>
      <c r="I64" s="50">
        <f t="shared" si="18"/>
        <v>0</v>
      </c>
      <c r="J64" s="275">
        <v>0</v>
      </c>
    </row>
    <row r="65" spans="1:10" ht="13.5" customHeight="1">
      <c r="A65" s="9" t="s">
        <v>55</v>
      </c>
      <c r="B65" s="390"/>
      <c r="C65" s="391"/>
      <c r="D65" s="391"/>
      <c r="E65" s="392"/>
      <c r="F65" s="45">
        <f t="shared" si="17"/>
        <v>7049.3633061534465</v>
      </c>
      <c r="G65" s="390"/>
      <c r="H65" s="392"/>
      <c r="I65" s="44">
        <f t="shared" si="18"/>
        <v>7049.3633061534465</v>
      </c>
      <c r="J65" s="275">
        <v>0</v>
      </c>
    </row>
    <row r="66" spans="1:10" ht="13.5" customHeight="1">
      <c r="A66" s="8" t="s">
        <v>12</v>
      </c>
      <c r="B66" s="390"/>
      <c r="C66" s="391"/>
      <c r="D66" s="391"/>
      <c r="E66" s="392"/>
      <c r="F66" s="48">
        <f t="shared" si="17"/>
        <v>3836.2316618602208</v>
      </c>
      <c r="G66" s="390"/>
      <c r="H66" s="392"/>
      <c r="I66" s="50">
        <f t="shared" si="18"/>
        <v>3836.2316618602208</v>
      </c>
      <c r="J66" s="275">
        <v>0</v>
      </c>
    </row>
    <row r="67" spans="1:10" ht="13.5" customHeight="1">
      <c r="A67" s="9" t="s">
        <v>56</v>
      </c>
      <c r="B67" s="390"/>
      <c r="C67" s="391"/>
      <c r="D67" s="391"/>
      <c r="E67" s="392"/>
      <c r="F67" s="45">
        <f t="shared" si="17"/>
        <v>45.416586266509711</v>
      </c>
      <c r="G67" s="390"/>
      <c r="H67" s="392"/>
      <c r="I67" s="44">
        <f t="shared" si="18"/>
        <v>45.416586266509711</v>
      </c>
      <c r="J67" s="275">
        <v>0</v>
      </c>
    </row>
    <row r="68" spans="1:10" ht="13.5" customHeight="1">
      <c r="A68" s="8" t="s">
        <v>17</v>
      </c>
      <c r="B68" s="390"/>
      <c r="C68" s="391"/>
      <c r="D68" s="391"/>
      <c r="E68" s="392"/>
      <c r="F68" s="48">
        <f t="shared" si="17"/>
        <v>4.9225949290614324</v>
      </c>
      <c r="G68" s="390"/>
      <c r="H68" s="392"/>
      <c r="I68" s="50">
        <f t="shared" si="18"/>
        <v>4.9225949290614324</v>
      </c>
      <c r="J68" s="275">
        <v>0</v>
      </c>
    </row>
    <row r="69" spans="1:10" ht="13.5" customHeight="1">
      <c r="A69" s="9" t="s">
        <v>141</v>
      </c>
      <c r="B69" s="390"/>
      <c r="C69" s="391"/>
      <c r="D69" s="391"/>
      <c r="E69" s="392"/>
      <c r="F69" s="45">
        <f t="shared" si="17"/>
        <v>0</v>
      </c>
      <c r="G69" s="390"/>
      <c r="H69" s="392"/>
      <c r="I69" s="44">
        <f t="shared" si="18"/>
        <v>0</v>
      </c>
      <c r="J69" s="275">
        <v>0</v>
      </c>
    </row>
    <row r="70" spans="1:10" ht="13.5" customHeight="1">
      <c r="A70" s="8" t="s">
        <v>25</v>
      </c>
      <c r="B70" s="390"/>
      <c r="C70" s="391"/>
      <c r="D70" s="391"/>
      <c r="E70" s="392"/>
      <c r="F70" s="48">
        <f t="shared" si="17"/>
        <v>543.21852382840825</v>
      </c>
      <c r="G70" s="390"/>
      <c r="H70" s="392"/>
      <c r="I70" s="50">
        <f t="shared" si="18"/>
        <v>543.21852382840825</v>
      </c>
      <c r="J70" s="275">
        <v>0</v>
      </c>
    </row>
    <row r="71" spans="1:10" ht="13.5" customHeight="1">
      <c r="A71" s="9" t="s">
        <v>24</v>
      </c>
      <c r="B71" s="390"/>
      <c r="C71" s="391"/>
      <c r="D71" s="391"/>
      <c r="E71" s="392"/>
      <c r="F71" s="45">
        <f t="shared" si="17"/>
        <v>-2.7396538371249335E-9</v>
      </c>
      <c r="G71" s="390"/>
      <c r="H71" s="392"/>
      <c r="I71" s="44">
        <f t="shared" si="18"/>
        <v>-2.7396538371249335E-9</v>
      </c>
      <c r="J71" s="275">
        <v>0</v>
      </c>
    </row>
    <row r="72" spans="1:10" ht="13.5" customHeight="1">
      <c r="A72" s="8" t="s">
        <v>57</v>
      </c>
      <c r="B72" s="390"/>
      <c r="C72" s="391"/>
      <c r="D72" s="391"/>
      <c r="E72" s="392"/>
      <c r="F72" s="48">
        <f t="shared" si="17"/>
        <v>4.5474735088646412E-13</v>
      </c>
      <c r="G72" s="390"/>
      <c r="H72" s="392"/>
      <c r="I72" s="50">
        <f t="shared" si="18"/>
        <v>4.5474735088646412E-13</v>
      </c>
      <c r="J72" s="275">
        <v>0</v>
      </c>
    </row>
    <row r="73" spans="1:10" ht="13.5" customHeight="1">
      <c r="A73" s="9" t="s">
        <v>22</v>
      </c>
      <c r="B73" s="390"/>
      <c r="C73" s="391"/>
      <c r="D73" s="391"/>
      <c r="E73" s="392"/>
      <c r="F73" s="105">
        <f t="shared" si="17"/>
        <v>17.404750470416388</v>
      </c>
      <c r="G73" s="390"/>
      <c r="H73" s="392"/>
      <c r="I73" s="44">
        <f t="shared" si="18"/>
        <v>17.404750470416388</v>
      </c>
      <c r="J73" s="275">
        <v>0</v>
      </c>
    </row>
    <row r="74" spans="1:10" ht="13.5" customHeight="1">
      <c r="A74" s="8" t="s">
        <v>21</v>
      </c>
      <c r="B74" s="390"/>
      <c r="C74" s="391"/>
      <c r="D74" s="391"/>
      <c r="E74" s="392"/>
      <c r="F74" s="48">
        <f t="shared" si="17"/>
        <v>0</v>
      </c>
      <c r="G74" s="390"/>
      <c r="H74" s="392"/>
      <c r="I74" s="50">
        <f t="shared" si="18"/>
        <v>0</v>
      </c>
      <c r="J74" s="275">
        <v>0</v>
      </c>
    </row>
    <row r="75" spans="1:10" ht="13.5" customHeight="1">
      <c r="A75" s="10" t="s">
        <v>61</v>
      </c>
      <c r="B75" s="390"/>
      <c r="C75" s="391"/>
      <c r="D75" s="391"/>
      <c r="E75" s="392"/>
      <c r="F75" s="45">
        <f t="shared" si="17"/>
        <v>0</v>
      </c>
      <c r="G75" s="390"/>
      <c r="H75" s="392"/>
      <c r="I75" s="44">
        <f t="shared" si="18"/>
        <v>0</v>
      </c>
      <c r="J75" s="275">
        <v>0</v>
      </c>
    </row>
    <row r="76" spans="1:10" ht="13.5" customHeight="1">
      <c r="A76" s="11" t="s">
        <v>23</v>
      </c>
      <c r="B76" s="390"/>
      <c r="C76" s="391"/>
      <c r="D76" s="391"/>
      <c r="E76" s="392"/>
      <c r="F76" s="55">
        <f t="shared" si="17"/>
        <v>0</v>
      </c>
      <c r="G76" s="390"/>
      <c r="H76" s="392"/>
      <c r="I76" s="57">
        <f t="shared" si="18"/>
        <v>0</v>
      </c>
      <c r="J76" s="275">
        <v>0</v>
      </c>
    </row>
    <row r="77" spans="1:10" ht="13.5" customHeight="1">
      <c r="A77" s="12" t="s">
        <v>19</v>
      </c>
      <c r="B77" s="390"/>
      <c r="C77" s="391"/>
      <c r="D77" s="391"/>
      <c r="E77" s="392"/>
      <c r="F77" s="61">
        <f t="shared" si="17"/>
        <v>0</v>
      </c>
      <c r="G77" s="390"/>
      <c r="H77" s="392"/>
      <c r="I77" s="63">
        <f t="shared" si="18"/>
        <v>0</v>
      </c>
      <c r="J77" s="275">
        <v>0</v>
      </c>
    </row>
    <row r="78" spans="1:10" ht="13.5" customHeight="1">
      <c r="A78" s="11" t="s">
        <v>20</v>
      </c>
      <c r="B78" s="390"/>
      <c r="C78" s="391"/>
      <c r="D78" s="391"/>
      <c r="E78" s="392"/>
      <c r="F78" s="55">
        <f t="shared" si="17"/>
        <v>0</v>
      </c>
      <c r="G78" s="390"/>
      <c r="H78" s="392"/>
      <c r="I78" s="57">
        <f t="shared" si="18"/>
        <v>0</v>
      </c>
      <c r="J78" s="275">
        <v>0</v>
      </c>
    </row>
    <row r="79" spans="1:10" ht="13.5" customHeight="1" thickBot="1">
      <c r="A79" s="13" t="s">
        <v>11</v>
      </c>
      <c r="B79" s="393"/>
      <c r="C79" s="394"/>
      <c r="D79" s="394"/>
      <c r="E79" s="395"/>
      <c r="F79" s="66">
        <f t="shared" si="17"/>
        <v>0</v>
      </c>
      <c r="G79" s="393"/>
      <c r="H79" s="395"/>
      <c r="I79" s="68">
        <f t="shared" si="18"/>
        <v>0</v>
      </c>
      <c r="J79" s="275">
        <v>0</v>
      </c>
    </row>
    <row r="80" spans="1:10" ht="13.5" customHeight="1">
      <c r="A80" s="14" t="s">
        <v>26</v>
      </c>
      <c r="B80" s="71">
        <f>SUM(B59:B75)</f>
        <v>0</v>
      </c>
      <c r="C80" s="71">
        <f t="shared" ref="C80:H80" si="19">SUM(C59:C75)</f>
        <v>0</v>
      </c>
      <c r="D80" s="71">
        <f t="shared" si="19"/>
        <v>0</v>
      </c>
      <c r="E80" s="71">
        <f t="shared" si="19"/>
        <v>0</v>
      </c>
      <c r="F80" s="71">
        <f t="shared" si="19"/>
        <v>11496.579168196922</v>
      </c>
      <c r="G80" s="71">
        <f t="shared" si="19"/>
        <v>0</v>
      </c>
      <c r="H80" s="72">
        <f t="shared" si="19"/>
        <v>0</v>
      </c>
      <c r="I80" s="44">
        <f>SUM(I59:I75)</f>
        <v>11496.579168196922</v>
      </c>
      <c r="J80" s="275">
        <v>0</v>
      </c>
    </row>
    <row r="81" spans="1:10" s="2" customFormat="1" ht="15" thickBot="1">
      <c r="A81" s="15" t="s">
        <v>100</v>
      </c>
      <c r="B81" s="100">
        <f>B80/$I$80</f>
        <v>0</v>
      </c>
      <c r="C81" s="100">
        <f t="shared" ref="C81:I81" si="20">C80/$I$80</f>
        <v>0</v>
      </c>
      <c r="D81" s="100">
        <f t="shared" si="20"/>
        <v>0</v>
      </c>
      <c r="E81" s="100">
        <f t="shared" si="20"/>
        <v>0</v>
      </c>
      <c r="F81" s="100">
        <f t="shared" si="20"/>
        <v>1</v>
      </c>
      <c r="G81" s="100">
        <f t="shared" si="20"/>
        <v>0</v>
      </c>
      <c r="H81" s="100">
        <f t="shared" si="20"/>
        <v>0</v>
      </c>
      <c r="I81" s="102">
        <f t="shared" si="20"/>
        <v>1</v>
      </c>
      <c r="J81" s="276"/>
    </row>
    <row r="82" spans="1:10" ht="15" thickBot="1">
      <c r="A82" s="16"/>
      <c r="B82" s="16"/>
      <c r="C82" s="16"/>
      <c r="D82" s="16"/>
      <c r="E82" s="16"/>
      <c r="F82" s="270"/>
      <c r="G82" s="270"/>
      <c r="H82" s="270"/>
      <c r="I82" s="270">
        <f>+I80-I470-I496-I522-I548-I574</f>
        <v>2.8848035071860068E-12</v>
      </c>
      <c r="J82" s="275"/>
    </row>
    <row r="83" spans="1:10" ht="28.5" customHeight="1">
      <c r="A83" s="435" t="s">
        <v>51</v>
      </c>
      <c r="B83" s="37" t="s">
        <v>0</v>
      </c>
      <c r="C83" s="37" t="s">
        <v>1</v>
      </c>
      <c r="D83" s="37" t="s">
        <v>2</v>
      </c>
      <c r="E83" s="37" t="s">
        <v>3</v>
      </c>
      <c r="F83" s="37" t="s">
        <v>27</v>
      </c>
      <c r="G83" s="37" t="s">
        <v>4</v>
      </c>
      <c r="H83" s="37" t="s">
        <v>5</v>
      </c>
      <c r="I83" s="38" t="s">
        <v>6</v>
      </c>
      <c r="J83" s="275"/>
    </row>
    <row r="84" spans="1:10" ht="15" customHeight="1">
      <c r="A84" s="436" t="s">
        <v>51</v>
      </c>
      <c r="B84" s="372" t="s">
        <v>107</v>
      </c>
      <c r="C84" s="373"/>
      <c r="D84" s="373"/>
      <c r="E84" s="373"/>
      <c r="F84" s="373"/>
      <c r="G84" s="373"/>
      <c r="H84" s="373"/>
      <c r="I84" s="374"/>
      <c r="J84" s="275"/>
    </row>
    <row r="85" spans="1:10" ht="15">
      <c r="A85" s="7" t="s">
        <v>7</v>
      </c>
      <c r="B85" s="42">
        <f>B579+B605+B631</f>
        <v>48.492238441436449</v>
      </c>
      <c r="C85" s="42">
        <f t="shared" ref="C85:H85" si="21">C579+C605+C631</f>
        <v>0</v>
      </c>
      <c r="D85" s="42">
        <f t="shared" si="21"/>
        <v>4.2980750120430926</v>
      </c>
      <c r="E85" s="42">
        <f t="shared" si="21"/>
        <v>0</v>
      </c>
      <c r="F85" s="42">
        <f t="shared" si="21"/>
        <v>0</v>
      </c>
      <c r="G85" s="42">
        <f t="shared" si="21"/>
        <v>0</v>
      </c>
      <c r="H85" s="43">
        <f t="shared" si="21"/>
        <v>0</v>
      </c>
      <c r="I85" s="44">
        <f>SUM(B85:H85)</f>
        <v>52.790313453479541</v>
      </c>
      <c r="J85" s="275">
        <v>0</v>
      </c>
    </row>
    <row r="86" spans="1:10" ht="15">
      <c r="A86" s="8" t="s">
        <v>8</v>
      </c>
      <c r="B86" s="48">
        <f t="shared" ref="B86:H101" si="22">B580+B606+B632</f>
        <v>60.962222117286984</v>
      </c>
      <c r="C86" s="48">
        <f t="shared" si="22"/>
        <v>0</v>
      </c>
      <c r="D86" s="48">
        <f t="shared" si="22"/>
        <v>9.4732544245724952</v>
      </c>
      <c r="E86" s="48">
        <f t="shared" si="22"/>
        <v>0</v>
      </c>
      <c r="F86" s="48">
        <f t="shared" si="22"/>
        <v>0</v>
      </c>
      <c r="G86" s="48">
        <f t="shared" si="22"/>
        <v>0</v>
      </c>
      <c r="H86" s="49">
        <f t="shared" si="22"/>
        <v>0</v>
      </c>
      <c r="I86" s="50">
        <f t="shared" ref="I86:I105" si="23">SUM(B86:H86)</f>
        <v>70.435476541859487</v>
      </c>
      <c r="J86" s="275">
        <v>0</v>
      </c>
    </row>
    <row r="87" spans="1:10" ht="15">
      <c r="A87" s="9" t="s">
        <v>10</v>
      </c>
      <c r="B87" s="45">
        <f t="shared" si="22"/>
        <v>29.602986258143492</v>
      </c>
      <c r="C87" s="45">
        <f t="shared" si="22"/>
        <v>0</v>
      </c>
      <c r="D87" s="45">
        <f t="shared" si="22"/>
        <v>1.3958317583136919</v>
      </c>
      <c r="E87" s="45">
        <f t="shared" si="22"/>
        <v>0</v>
      </c>
      <c r="F87" s="45">
        <f t="shared" si="22"/>
        <v>0</v>
      </c>
      <c r="G87" s="45">
        <f t="shared" si="22"/>
        <v>0</v>
      </c>
      <c r="H87" s="54">
        <f t="shared" si="22"/>
        <v>0</v>
      </c>
      <c r="I87" s="44">
        <f t="shared" si="23"/>
        <v>30.998818016457182</v>
      </c>
      <c r="J87" s="275">
        <v>0</v>
      </c>
    </row>
    <row r="88" spans="1:10" ht="15">
      <c r="A88" s="8" t="s">
        <v>53</v>
      </c>
      <c r="B88" s="48">
        <f t="shared" si="22"/>
        <v>0</v>
      </c>
      <c r="C88" s="48">
        <f t="shared" si="22"/>
        <v>0</v>
      </c>
      <c r="D88" s="48">
        <f t="shared" si="22"/>
        <v>0</v>
      </c>
      <c r="E88" s="48">
        <f t="shared" si="22"/>
        <v>0</v>
      </c>
      <c r="F88" s="48">
        <f t="shared" si="22"/>
        <v>0</v>
      </c>
      <c r="G88" s="48">
        <f t="shared" si="22"/>
        <v>0</v>
      </c>
      <c r="H88" s="49">
        <f t="shared" si="22"/>
        <v>0</v>
      </c>
      <c r="I88" s="50">
        <f t="shared" si="23"/>
        <v>0</v>
      </c>
      <c r="J88" s="275">
        <v>0</v>
      </c>
    </row>
    <row r="89" spans="1:10" ht="15">
      <c r="A89" s="9" t="s">
        <v>16</v>
      </c>
      <c r="B89" s="45">
        <f t="shared" si="22"/>
        <v>1129.9217379831739</v>
      </c>
      <c r="C89" s="45">
        <f t="shared" si="22"/>
        <v>41.664971249039624</v>
      </c>
      <c r="D89" s="45">
        <f t="shared" si="22"/>
        <v>71.478829745732341</v>
      </c>
      <c r="E89" s="45">
        <f t="shared" si="22"/>
        <v>19.698480601561212</v>
      </c>
      <c r="F89" s="45">
        <f t="shared" si="22"/>
        <v>0</v>
      </c>
      <c r="G89" s="45">
        <f t="shared" si="22"/>
        <v>0</v>
      </c>
      <c r="H89" s="54">
        <f t="shared" si="22"/>
        <v>0</v>
      </c>
      <c r="I89" s="44">
        <f t="shared" si="23"/>
        <v>1262.764019579507</v>
      </c>
      <c r="J89" s="275">
        <v>0</v>
      </c>
    </row>
    <row r="90" spans="1:10" ht="15">
      <c r="A90" s="8" t="s">
        <v>65</v>
      </c>
      <c r="B90" s="48">
        <f t="shared" si="22"/>
        <v>4458.862387826297</v>
      </c>
      <c r="C90" s="48">
        <f t="shared" si="22"/>
        <v>8.9006969317968672</v>
      </c>
      <c r="D90" s="48">
        <f t="shared" si="22"/>
        <v>315.50954951720047</v>
      </c>
      <c r="E90" s="48">
        <f t="shared" si="22"/>
        <v>0</v>
      </c>
      <c r="F90" s="48">
        <f t="shared" si="22"/>
        <v>0</v>
      </c>
      <c r="G90" s="48">
        <f t="shared" si="22"/>
        <v>0</v>
      </c>
      <c r="H90" s="49">
        <f t="shared" si="22"/>
        <v>0</v>
      </c>
      <c r="I90" s="50">
        <f t="shared" si="23"/>
        <v>4783.2726342752949</v>
      </c>
      <c r="J90" s="275">
        <v>0</v>
      </c>
    </row>
    <row r="91" spans="1:10" ht="15">
      <c r="A91" s="9" t="s">
        <v>55</v>
      </c>
      <c r="B91" s="45">
        <f t="shared" si="22"/>
        <v>0</v>
      </c>
      <c r="C91" s="45">
        <f t="shared" si="22"/>
        <v>9.8740145888036007E-2</v>
      </c>
      <c r="D91" s="45">
        <f t="shared" si="22"/>
        <v>8.6587110313697674E-2</v>
      </c>
      <c r="E91" s="45">
        <f t="shared" si="22"/>
        <v>45.183976486677743</v>
      </c>
      <c r="F91" s="45">
        <f t="shared" si="22"/>
        <v>189.26591677334076</v>
      </c>
      <c r="G91" s="45">
        <f t="shared" si="22"/>
        <v>0</v>
      </c>
      <c r="H91" s="54">
        <f t="shared" si="22"/>
        <v>0</v>
      </c>
      <c r="I91" s="44">
        <f t="shared" si="23"/>
        <v>234.63522051622024</v>
      </c>
      <c r="J91" s="275">
        <v>0</v>
      </c>
    </row>
    <row r="92" spans="1:10" ht="15">
      <c r="A92" s="8" t="s">
        <v>12</v>
      </c>
      <c r="B92" s="48">
        <f t="shared" si="22"/>
        <v>0</v>
      </c>
      <c r="C92" s="48">
        <f t="shared" si="22"/>
        <v>0</v>
      </c>
      <c r="D92" s="48">
        <f t="shared" si="22"/>
        <v>1.5671248735048961E-2</v>
      </c>
      <c r="E92" s="48">
        <f t="shared" si="22"/>
        <v>8.169044189776967</v>
      </c>
      <c r="F92" s="48">
        <f t="shared" si="22"/>
        <v>0</v>
      </c>
      <c r="G92" s="48">
        <f t="shared" si="22"/>
        <v>0</v>
      </c>
      <c r="H92" s="49">
        <f t="shared" si="22"/>
        <v>0</v>
      </c>
      <c r="I92" s="50">
        <f t="shared" si="23"/>
        <v>8.1847154385120167</v>
      </c>
      <c r="J92" s="275">
        <v>0</v>
      </c>
    </row>
    <row r="93" spans="1:10" ht="15">
      <c r="A93" s="9" t="s">
        <v>56</v>
      </c>
      <c r="B93" s="45">
        <f t="shared" si="22"/>
        <v>0</v>
      </c>
      <c r="C93" s="45">
        <f t="shared" si="22"/>
        <v>0</v>
      </c>
      <c r="D93" s="45">
        <f t="shared" si="22"/>
        <v>0</v>
      </c>
      <c r="E93" s="45">
        <f t="shared" si="22"/>
        <v>1.75207855407795</v>
      </c>
      <c r="F93" s="45">
        <f t="shared" si="22"/>
        <v>0</v>
      </c>
      <c r="G93" s="45">
        <f t="shared" si="22"/>
        <v>0</v>
      </c>
      <c r="H93" s="54">
        <f t="shared" si="22"/>
        <v>0</v>
      </c>
      <c r="I93" s="44">
        <f t="shared" si="23"/>
        <v>1.75207855407795</v>
      </c>
      <c r="J93" s="275">
        <v>0</v>
      </c>
    </row>
    <row r="94" spans="1:10" ht="15">
      <c r="A94" s="8" t="s">
        <v>17</v>
      </c>
      <c r="B94" s="48">
        <f t="shared" si="22"/>
        <v>125.00358934754419</v>
      </c>
      <c r="C94" s="48">
        <f t="shared" si="22"/>
        <v>0.32960614028500884</v>
      </c>
      <c r="D94" s="48">
        <f t="shared" si="22"/>
        <v>12.400956746616565</v>
      </c>
      <c r="E94" s="48">
        <f t="shared" si="22"/>
        <v>1.2011386596897453</v>
      </c>
      <c r="F94" s="48">
        <f t="shared" si="22"/>
        <v>0</v>
      </c>
      <c r="G94" s="48">
        <f t="shared" si="22"/>
        <v>0</v>
      </c>
      <c r="H94" s="49">
        <f t="shared" si="22"/>
        <v>0</v>
      </c>
      <c r="I94" s="50">
        <f t="shared" si="23"/>
        <v>138.93529089413551</v>
      </c>
      <c r="J94" s="275">
        <v>0</v>
      </c>
    </row>
    <row r="95" spans="1:10" ht="15">
      <c r="A95" s="9" t="s">
        <v>141</v>
      </c>
      <c r="B95" s="45">
        <f t="shared" si="22"/>
        <v>2601.6343699387389</v>
      </c>
      <c r="C95" s="45">
        <f t="shared" si="22"/>
        <v>264.47080541608415</v>
      </c>
      <c r="D95" s="45">
        <f t="shared" si="22"/>
        <v>342.55351736926252</v>
      </c>
      <c r="E95" s="45">
        <f t="shared" si="22"/>
        <v>40.615139592818316</v>
      </c>
      <c r="F95" s="45">
        <f t="shared" si="22"/>
        <v>0</v>
      </c>
      <c r="G95" s="45">
        <f t="shared" si="22"/>
        <v>0</v>
      </c>
      <c r="H95" s="54">
        <f t="shared" si="22"/>
        <v>0</v>
      </c>
      <c r="I95" s="44">
        <f>SUM(B95:H95)</f>
        <v>3249.2738323169037</v>
      </c>
      <c r="J95" s="275">
        <v>0</v>
      </c>
    </row>
    <row r="96" spans="1:10" ht="15">
      <c r="A96" s="8" t="s">
        <v>25</v>
      </c>
      <c r="B96" s="48">
        <f t="shared" si="22"/>
        <v>586.52785399662105</v>
      </c>
      <c r="C96" s="48">
        <f t="shared" si="22"/>
        <v>3.8749385266256958E-2</v>
      </c>
      <c r="D96" s="48">
        <f t="shared" si="22"/>
        <v>966.56204908828101</v>
      </c>
      <c r="E96" s="48">
        <f t="shared" si="22"/>
        <v>1819.8142077972984</v>
      </c>
      <c r="F96" s="48">
        <f t="shared" si="22"/>
        <v>0</v>
      </c>
      <c r="G96" s="48">
        <f t="shared" si="22"/>
        <v>911.890548072358</v>
      </c>
      <c r="H96" s="49">
        <f t="shared" si="22"/>
        <v>0.35713814495106427</v>
      </c>
      <c r="I96" s="50">
        <f t="shared" si="23"/>
        <v>4285.190546484776</v>
      </c>
      <c r="J96" s="275">
        <v>0</v>
      </c>
    </row>
    <row r="97" spans="1:10" ht="15">
      <c r="A97" s="9" t="s">
        <v>24</v>
      </c>
      <c r="B97" s="45">
        <f t="shared" si="22"/>
        <v>196.42589914771918</v>
      </c>
      <c r="C97" s="45">
        <f t="shared" si="22"/>
        <v>0.41852803732386196</v>
      </c>
      <c r="D97" s="45">
        <f t="shared" si="22"/>
        <v>29.836644203629124</v>
      </c>
      <c r="E97" s="45">
        <f t="shared" si="22"/>
        <v>0</v>
      </c>
      <c r="F97" s="45">
        <f t="shared" si="22"/>
        <v>0</v>
      </c>
      <c r="G97" s="45">
        <f t="shared" si="22"/>
        <v>0</v>
      </c>
      <c r="H97" s="54">
        <f t="shared" si="22"/>
        <v>0</v>
      </c>
      <c r="I97" s="44">
        <f t="shared" si="23"/>
        <v>226.68107138867217</v>
      </c>
      <c r="J97" s="275">
        <v>0</v>
      </c>
    </row>
    <row r="98" spans="1:10" ht="15">
      <c r="A98" s="8" t="s">
        <v>57</v>
      </c>
      <c r="B98" s="48">
        <f t="shared" si="22"/>
        <v>2103.3209418066435</v>
      </c>
      <c r="C98" s="48">
        <f t="shared" si="22"/>
        <v>3.9038805105546395</v>
      </c>
      <c r="D98" s="48">
        <f t="shared" si="22"/>
        <v>262.22329182831351</v>
      </c>
      <c r="E98" s="48">
        <f t="shared" si="22"/>
        <v>0</v>
      </c>
      <c r="F98" s="48">
        <f t="shared" si="22"/>
        <v>0</v>
      </c>
      <c r="G98" s="48">
        <f t="shared" si="22"/>
        <v>0</v>
      </c>
      <c r="H98" s="49">
        <f t="shared" si="22"/>
        <v>0</v>
      </c>
      <c r="I98" s="50">
        <f t="shared" si="23"/>
        <v>2369.4481141455117</v>
      </c>
      <c r="J98" s="275">
        <v>0</v>
      </c>
    </row>
    <row r="99" spans="1:10" ht="15">
      <c r="A99" s="9" t="s">
        <v>22</v>
      </c>
      <c r="B99" s="45">
        <f t="shared" si="22"/>
        <v>230.66635189264207</v>
      </c>
      <c r="C99" s="45">
        <f t="shared" si="22"/>
        <v>0</v>
      </c>
      <c r="D99" s="45">
        <f t="shared" si="22"/>
        <v>30.546423815511424</v>
      </c>
      <c r="E99" s="45">
        <f t="shared" si="22"/>
        <v>0</v>
      </c>
      <c r="F99" s="45">
        <f t="shared" si="22"/>
        <v>7.3273678726566533</v>
      </c>
      <c r="G99" s="45">
        <f t="shared" si="22"/>
        <v>0</v>
      </c>
      <c r="H99" s="54">
        <f t="shared" si="22"/>
        <v>0</v>
      </c>
      <c r="I99" s="44">
        <f t="shared" si="23"/>
        <v>268.5401435808102</v>
      </c>
      <c r="J99" s="275">
        <v>0</v>
      </c>
    </row>
    <row r="100" spans="1:10" ht="15">
      <c r="A100" s="8" t="s">
        <v>21</v>
      </c>
      <c r="B100" s="48">
        <f t="shared" si="22"/>
        <v>28.587491945648395</v>
      </c>
      <c r="C100" s="48">
        <f t="shared" si="22"/>
        <v>0</v>
      </c>
      <c r="D100" s="48">
        <f t="shared" si="22"/>
        <v>0.52818986367054532</v>
      </c>
      <c r="E100" s="48">
        <f t="shared" si="22"/>
        <v>0</v>
      </c>
      <c r="F100" s="48">
        <f t="shared" si="22"/>
        <v>0</v>
      </c>
      <c r="G100" s="48">
        <f t="shared" si="22"/>
        <v>0</v>
      </c>
      <c r="H100" s="49">
        <f t="shared" si="22"/>
        <v>0</v>
      </c>
      <c r="I100" s="50">
        <f t="shared" si="23"/>
        <v>29.115681809318939</v>
      </c>
      <c r="J100" s="275">
        <v>0</v>
      </c>
    </row>
    <row r="101" spans="1:10" ht="15">
      <c r="A101" s="10" t="s">
        <v>61</v>
      </c>
      <c r="B101" s="45">
        <f t="shared" si="22"/>
        <v>206.48181472906739</v>
      </c>
      <c r="C101" s="45">
        <f t="shared" si="22"/>
        <v>0</v>
      </c>
      <c r="D101" s="45">
        <f t="shared" si="22"/>
        <v>195.45025267630348</v>
      </c>
      <c r="E101" s="45">
        <f t="shared" si="22"/>
        <v>0</v>
      </c>
      <c r="F101" s="45">
        <f t="shared" si="22"/>
        <v>0</v>
      </c>
      <c r="G101" s="45">
        <f t="shared" si="22"/>
        <v>0</v>
      </c>
      <c r="H101" s="54">
        <f t="shared" si="22"/>
        <v>0</v>
      </c>
      <c r="I101" s="44">
        <f t="shared" si="23"/>
        <v>401.93206740537084</v>
      </c>
      <c r="J101" s="275">
        <v>0</v>
      </c>
    </row>
    <row r="102" spans="1:10">
      <c r="A102" s="11" t="s">
        <v>23</v>
      </c>
      <c r="B102" s="55">
        <f t="shared" ref="B102:H105" si="24">B596+B622+B648</f>
        <v>206.48181472906739</v>
      </c>
      <c r="C102" s="55">
        <f t="shared" si="24"/>
        <v>0</v>
      </c>
      <c r="D102" s="55">
        <f t="shared" si="24"/>
        <v>195.45025267630348</v>
      </c>
      <c r="E102" s="55">
        <f t="shared" si="24"/>
        <v>0</v>
      </c>
      <c r="F102" s="55">
        <f t="shared" si="24"/>
        <v>0</v>
      </c>
      <c r="G102" s="55">
        <f t="shared" si="24"/>
        <v>0</v>
      </c>
      <c r="H102" s="56">
        <f t="shared" si="24"/>
        <v>0</v>
      </c>
      <c r="I102" s="57">
        <f t="shared" si="23"/>
        <v>401.93206740537084</v>
      </c>
      <c r="J102" s="275">
        <v>0</v>
      </c>
    </row>
    <row r="103" spans="1:10">
      <c r="A103" s="12" t="s">
        <v>19</v>
      </c>
      <c r="B103" s="61">
        <f t="shared" si="24"/>
        <v>0</v>
      </c>
      <c r="C103" s="61">
        <f t="shared" si="24"/>
        <v>0</v>
      </c>
      <c r="D103" s="61">
        <f t="shared" si="24"/>
        <v>0</v>
      </c>
      <c r="E103" s="61">
        <f t="shared" si="24"/>
        <v>0</v>
      </c>
      <c r="F103" s="61">
        <f t="shared" si="24"/>
        <v>0</v>
      </c>
      <c r="G103" s="61">
        <f t="shared" si="24"/>
        <v>0</v>
      </c>
      <c r="H103" s="62">
        <f t="shared" si="24"/>
        <v>0</v>
      </c>
      <c r="I103" s="63">
        <f t="shared" si="23"/>
        <v>0</v>
      </c>
      <c r="J103" s="275">
        <v>0</v>
      </c>
    </row>
    <row r="104" spans="1:10">
      <c r="A104" s="11" t="s">
        <v>20</v>
      </c>
      <c r="B104" s="55">
        <f t="shared" si="24"/>
        <v>0</v>
      </c>
      <c r="C104" s="55">
        <f t="shared" si="24"/>
        <v>0</v>
      </c>
      <c r="D104" s="55">
        <f t="shared" si="24"/>
        <v>0</v>
      </c>
      <c r="E104" s="55">
        <f t="shared" si="24"/>
        <v>0</v>
      </c>
      <c r="F104" s="55">
        <f t="shared" si="24"/>
        <v>0</v>
      </c>
      <c r="G104" s="55">
        <f t="shared" si="24"/>
        <v>0</v>
      </c>
      <c r="H104" s="56">
        <f t="shared" si="24"/>
        <v>0</v>
      </c>
      <c r="I104" s="57">
        <f t="shared" si="23"/>
        <v>0</v>
      </c>
      <c r="J104" s="275">
        <v>0</v>
      </c>
    </row>
    <row r="105" spans="1:10" ht="15" thickBot="1">
      <c r="A105" s="13" t="s">
        <v>11</v>
      </c>
      <c r="B105" s="66">
        <f t="shared" si="24"/>
        <v>0</v>
      </c>
      <c r="C105" s="66">
        <f t="shared" si="24"/>
        <v>0</v>
      </c>
      <c r="D105" s="66">
        <f t="shared" si="24"/>
        <v>0</v>
      </c>
      <c r="E105" s="66">
        <f t="shared" si="24"/>
        <v>0</v>
      </c>
      <c r="F105" s="66">
        <f t="shared" si="24"/>
        <v>0</v>
      </c>
      <c r="G105" s="66">
        <f t="shared" si="24"/>
        <v>0</v>
      </c>
      <c r="H105" s="67">
        <f t="shared" si="24"/>
        <v>0</v>
      </c>
      <c r="I105" s="68">
        <f t="shared" si="23"/>
        <v>0</v>
      </c>
      <c r="J105" s="275">
        <v>0</v>
      </c>
    </row>
    <row r="106" spans="1:10" ht="15">
      <c r="A106" s="14" t="s">
        <v>26</v>
      </c>
      <c r="B106" s="71">
        <f>SUM(B85:B101)</f>
        <v>11806.489885430963</v>
      </c>
      <c r="C106" s="71">
        <f t="shared" ref="C106:H106" si="25">SUM(C85:C101)</f>
        <v>319.82597781623849</v>
      </c>
      <c r="D106" s="71">
        <f t="shared" si="25"/>
        <v>2242.3591244084987</v>
      </c>
      <c r="E106" s="71">
        <f t="shared" si="25"/>
        <v>1936.4340658819003</v>
      </c>
      <c r="F106" s="71">
        <f t="shared" si="25"/>
        <v>196.59328464599741</v>
      </c>
      <c r="G106" s="71">
        <f t="shared" si="25"/>
        <v>911.890548072358</v>
      </c>
      <c r="H106" s="72">
        <f t="shared" si="25"/>
        <v>0.35713814495106427</v>
      </c>
      <c r="I106" s="44">
        <f>SUM(I85:I101)</f>
        <v>17413.950024400907</v>
      </c>
      <c r="J106" s="275">
        <v>0</v>
      </c>
    </row>
    <row r="107" spans="1:10" s="2" customFormat="1" ht="13.5" customHeight="1" thickBot="1">
      <c r="A107" s="17" t="s">
        <v>100</v>
      </c>
      <c r="B107" s="100">
        <f>B106/$I$106</f>
        <v>0.67799033929047592</v>
      </c>
      <c r="C107" s="100">
        <f t="shared" ref="C107:I107" si="26">C106/$I$106</f>
        <v>1.836607876834891E-2</v>
      </c>
      <c r="D107" s="100">
        <f t="shared" si="26"/>
        <v>0.12876797747015717</v>
      </c>
      <c r="E107" s="100">
        <f t="shared" si="26"/>
        <v>0.11120016212108773</v>
      </c>
      <c r="F107" s="100">
        <f t="shared" si="26"/>
        <v>1.1289413623590597E-2</v>
      </c>
      <c r="G107" s="100">
        <f t="shared" si="26"/>
        <v>5.2365519987974687E-2</v>
      </c>
      <c r="H107" s="101">
        <f t="shared" si="26"/>
        <v>2.0508738364967882E-5</v>
      </c>
      <c r="I107" s="102">
        <f t="shared" si="26"/>
        <v>1</v>
      </c>
    </row>
    <row r="108" spans="1:10" ht="13.5" customHeight="1" thickBot="1">
      <c r="A108" s="18"/>
      <c r="B108" s="111"/>
      <c r="C108" s="111"/>
      <c r="D108" s="111"/>
      <c r="E108" s="111"/>
      <c r="F108" s="111"/>
      <c r="G108" s="111"/>
      <c r="H108" s="111"/>
      <c r="I108" s="111"/>
    </row>
    <row r="109" spans="1:10" ht="28.5">
      <c r="A109" s="431" t="s">
        <v>29</v>
      </c>
      <c r="B109" s="37" t="s">
        <v>0</v>
      </c>
      <c r="C109" s="37" t="s">
        <v>1</v>
      </c>
      <c r="D109" s="37" t="s">
        <v>2</v>
      </c>
      <c r="E109" s="37" t="s">
        <v>3</v>
      </c>
      <c r="F109" s="37" t="s">
        <v>27</v>
      </c>
      <c r="G109" s="37" t="s">
        <v>4</v>
      </c>
      <c r="H109" s="37" t="s">
        <v>5</v>
      </c>
      <c r="I109" s="38" t="s">
        <v>6</v>
      </c>
    </row>
    <row r="110" spans="1:10" ht="14.25" customHeight="1">
      <c r="A110" s="432" t="s">
        <v>29</v>
      </c>
      <c r="B110" s="372" t="s">
        <v>107</v>
      </c>
      <c r="C110" s="373"/>
      <c r="D110" s="373"/>
      <c r="E110" s="373"/>
      <c r="F110" s="373"/>
      <c r="G110" s="373"/>
      <c r="H110" s="373"/>
      <c r="I110" s="374"/>
    </row>
    <row r="111" spans="1:10" ht="15">
      <c r="A111" s="7" t="s">
        <v>7</v>
      </c>
      <c r="B111" s="42">
        <v>0</v>
      </c>
      <c r="C111" s="42">
        <v>0</v>
      </c>
      <c r="D111" s="42">
        <v>0</v>
      </c>
      <c r="E111" s="42">
        <v>0</v>
      </c>
      <c r="F111" s="399"/>
      <c r="G111" s="42">
        <v>0</v>
      </c>
      <c r="H111" s="43">
        <v>0</v>
      </c>
      <c r="I111" s="44">
        <f>SUM(B111:H111)</f>
        <v>0</v>
      </c>
    </row>
    <row r="112" spans="1:10" ht="15">
      <c r="A112" s="8" t="s">
        <v>8</v>
      </c>
      <c r="B112" s="48">
        <v>0</v>
      </c>
      <c r="C112" s="48">
        <v>0</v>
      </c>
      <c r="D112" s="48">
        <v>0</v>
      </c>
      <c r="E112" s="48">
        <v>0</v>
      </c>
      <c r="F112" s="400"/>
      <c r="G112" s="48">
        <v>0</v>
      </c>
      <c r="H112" s="49">
        <v>0</v>
      </c>
      <c r="I112" s="50">
        <f t="shared" ref="I112:I131" si="27">SUM(B112:H112)</f>
        <v>0</v>
      </c>
    </row>
    <row r="113" spans="1:9" ht="15">
      <c r="A113" s="9" t="s">
        <v>10</v>
      </c>
      <c r="B113" s="45">
        <v>0</v>
      </c>
      <c r="C113" s="45">
        <v>0</v>
      </c>
      <c r="D113" s="45">
        <v>0</v>
      </c>
      <c r="E113" s="45">
        <v>0</v>
      </c>
      <c r="F113" s="400"/>
      <c r="G113" s="45">
        <v>0</v>
      </c>
      <c r="H113" s="54">
        <v>0</v>
      </c>
      <c r="I113" s="44">
        <f t="shared" si="27"/>
        <v>0</v>
      </c>
    </row>
    <row r="114" spans="1:9" ht="15">
      <c r="A114" s="8" t="s">
        <v>53</v>
      </c>
      <c r="B114" s="48">
        <v>0</v>
      </c>
      <c r="C114" s="48">
        <v>0</v>
      </c>
      <c r="D114" s="48">
        <v>0</v>
      </c>
      <c r="E114" s="48">
        <v>0</v>
      </c>
      <c r="F114" s="400"/>
      <c r="G114" s="48">
        <v>0</v>
      </c>
      <c r="H114" s="49">
        <v>0</v>
      </c>
      <c r="I114" s="50">
        <f t="shared" si="27"/>
        <v>0</v>
      </c>
    </row>
    <row r="115" spans="1:9" ht="15">
      <c r="A115" s="9" t="s">
        <v>16</v>
      </c>
      <c r="B115" s="45">
        <v>0.48388749876232706</v>
      </c>
      <c r="C115" s="45">
        <v>0</v>
      </c>
      <c r="D115" s="45">
        <v>0.3587304356557614</v>
      </c>
      <c r="E115" s="45">
        <v>0</v>
      </c>
      <c r="F115" s="400"/>
      <c r="G115" s="45">
        <v>0</v>
      </c>
      <c r="H115" s="54">
        <v>0</v>
      </c>
      <c r="I115" s="44">
        <f t="shared" si="27"/>
        <v>0.84261793441808841</v>
      </c>
    </row>
    <row r="116" spans="1:9" ht="15">
      <c r="A116" s="8" t="s">
        <v>65</v>
      </c>
      <c r="B116" s="48">
        <v>0</v>
      </c>
      <c r="C116" s="48">
        <v>0</v>
      </c>
      <c r="D116" s="48">
        <v>0</v>
      </c>
      <c r="E116" s="48">
        <v>0</v>
      </c>
      <c r="F116" s="400"/>
      <c r="G116" s="48">
        <v>0</v>
      </c>
      <c r="H116" s="49">
        <v>0</v>
      </c>
      <c r="I116" s="50">
        <f t="shared" si="27"/>
        <v>0</v>
      </c>
    </row>
    <row r="117" spans="1:9" ht="15">
      <c r="A117" s="9" t="s">
        <v>55</v>
      </c>
      <c r="B117" s="45">
        <v>4.7967860451231465E-3</v>
      </c>
      <c r="C117" s="45">
        <v>0</v>
      </c>
      <c r="D117" s="45">
        <v>0</v>
      </c>
      <c r="E117" s="45">
        <v>3.5975895338423601E-3</v>
      </c>
      <c r="F117" s="400"/>
      <c r="G117" s="45">
        <v>0</v>
      </c>
      <c r="H117" s="54">
        <v>0</v>
      </c>
      <c r="I117" s="44">
        <f t="shared" si="27"/>
        <v>8.3943755789655065E-3</v>
      </c>
    </row>
    <row r="118" spans="1:9" ht="15">
      <c r="A118" s="8" t="s">
        <v>12</v>
      </c>
      <c r="B118" s="48">
        <v>0</v>
      </c>
      <c r="C118" s="48">
        <v>0</v>
      </c>
      <c r="D118" s="48">
        <v>0</v>
      </c>
      <c r="E118" s="48">
        <v>0</v>
      </c>
      <c r="F118" s="400"/>
      <c r="G118" s="48">
        <v>0</v>
      </c>
      <c r="H118" s="49">
        <v>0</v>
      </c>
      <c r="I118" s="50">
        <f t="shared" si="27"/>
        <v>0</v>
      </c>
    </row>
    <row r="119" spans="1:9" ht="15">
      <c r="A119" s="9" t="s">
        <v>56</v>
      </c>
      <c r="B119" s="45">
        <v>0</v>
      </c>
      <c r="C119" s="45">
        <v>0</v>
      </c>
      <c r="D119" s="45">
        <v>0</v>
      </c>
      <c r="E119" s="45">
        <v>0</v>
      </c>
      <c r="F119" s="400"/>
      <c r="G119" s="45">
        <v>0</v>
      </c>
      <c r="H119" s="54">
        <v>0</v>
      </c>
      <c r="I119" s="44">
        <f t="shared" si="27"/>
        <v>0</v>
      </c>
    </row>
    <row r="120" spans="1:9" ht="15">
      <c r="A120" s="8" t="s">
        <v>17</v>
      </c>
      <c r="B120" s="48">
        <v>0</v>
      </c>
      <c r="C120" s="48">
        <v>0</v>
      </c>
      <c r="D120" s="48">
        <v>0</v>
      </c>
      <c r="E120" s="48">
        <v>0</v>
      </c>
      <c r="F120" s="400"/>
      <c r="G120" s="48">
        <v>0</v>
      </c>
      <c r="H120" s="49">
        <v>0</v>
      </c>
      <c r="I120" s="50">
        <f t="shared" si="27"/>
        <v>0</v>
      </c>
    </row>
    <row r="121" spans="1:9" ht="15">
      <c r="A121" s="9" t="s">
        <v>141</v>
      </c>
      <c r="B121" s="45">
        <v>0.64426697877866734</v>
      </c>
      <c r="C121" s="45">
        <v>3.5747993184564915</v>
      </c>
      <c r="D121" s="45">
        <v>16.823322103933936</v>
      </c>
      <c r="E121" s="45">
        <v>9.7814297495592956E-4</v>
      </c>
      <c r="F121" s="400"/>
      <c r="G121" s="45">
        <v>0</v>
      </c>
      <c r="H121" s="54">
        <v>0</v>
      </c>
      <c r="I121" s="44">
        <f>SUM(B121:H121)</f>
        <v>21.04336654414405</v>
      </c>
    </row>
    <row r="122" spans="1:9" ht="15">
      <c r="A122" s="8" t="s">
        <v>25</v>
      </c>
      <c r="B122" s="48">
        <v>0.37501269687689609</v>
      </c>
      <c r="C122" s="48">
        <v>4.6488040380716234E-3</v>
      </c>
      <c r="D122" s="48">
        <v>3.3912738475196855</v>
      </c>
      <c r="E122" s="48">
        <v>13.801841151660076</v>
      </c>
      <c r="F122" s="400"/>
      <c r="G122" s="48">
        <v>3.2847428477564726</v>
      </c>
      <c r="H122" s="49">
        <v>1.1680652148796789E-2</v>
      </c>
      <c r="I122" s="50">
        <f t="shared" si="27"/>
        <v>20.869199999999999</v>
      </c>
    </row>
    <row r="123" spans="1:9" ht="15">
      <c r="A123" s="9" t="s">
        <v>24</v>
      </c>
      <c r="B123" s="45">
        <v>0</v>
      </c>
      <c r="C123" s="45">
        <v>0</v>
      </c>
      <c r="D123" s="45">
        <v>0</v>
      </c>
      <c r="E123" s="45">
        <v>0</v>
      </c>
      <c r="F123" s="400"/>
      <c r="G123" s="45">
        <v>0</v>
      </c>
      <c r="H123" s="54">
        <v>0</v>
      </c>
      <c r="I123" s="44">
        <f t="shared" si="27"/>
        <v>0</v>
      </c>
    </row>
    <row r="124" spans="1:9" ht="15">
      <c r="A124" s="8" t="s">
        <v>57</v>
      </c>
      <c r="B124" s="48">
        <v>0</v>
      </c>
      <c r="C124" s="48">
        <v>0</v>
      </c>
      <c r="D124" s="48">
        <v>0</v>
      </c>
      <c r="E124" s="48">
        <v>0</v>
      </c>
      <c r="F124" s="400"/>
      <c r="G124" s="48">
        <v>0</v>
      </c>
      <c r="H124" s="49">
        <v>0</v>
      </c>
      <c r="I124" s="50">
        <f t="shared" si="27"/>
        <v>0</v>
      </c>
    </row>
    <row r="125" spans="1:9" ht="15">
      <c r="A125" s="9" t="s">
        <v>22</v>
      </c>
      <c r="B125" s="45">
        <v>0</v>
      </c>
      <c r="C125" s="45">
        <v>0</v>
      </c>
      <c r="D125" s="45">
        <v>0</v>
      </c>
      <c r="E125" s="45">
        <v>0</v>
      </c>
      <c r="F125" s="400"/>
      <c r="G125" s="45">
        <v>0</v>
      </c>
      <c r="H125" s="54">
        <v>0</v>
      </c>
      <c r="I125" s="44">
        <f t="shared" si="27"/>
        <v>0</v>
      </c>
    </row>
    <row r="126" spans="1:9" ht="15">
      <c r="A126" s="8" t="s">
        <v>21</v>
      </c>
      <c r="B126" s="48">
        <v>0</v>
      </c>
      <c r="C126" s="48">
        <v>0</v>
      </c>
      <c r="D126" s="48">
        <v>0</v>
      </c>
      <c r="E126" s="48">
        <v>0</v>
      </c>
      <c r="F126" s="400"/>
      <c r="G126" s="48">
        <v>0</v>
      </c>
      <c r="H126" s="49">
        <v>0</v>
      </c>
      <c r="I126" s="50">
        <f t="shared" si="27"/>
        <v>0</v>
      </c>
    </row>
    <row r="127" spans="1:9" ht="15">
      <c r="A127" s="10" t="s">
        <v>61</v>
      </c>
      <c r="B127" s="45">
        <v>0</v>
      </c>
      <c r="C127" s="45">
        <v>0</v>
      </c>
      <c r="D127" s="45">
        <v>0</v>
      </c>
      <c r="E127" s="45">
        <v>0</v>
      </c>
      <c r="F127" s="400"/>
      <c r="G127" s="45">
        <v>0</v>
      </c>
      <c r="H127" s="54">
        <v>0</v>
      </c>
      <c r="I127" s="44">
        <f t="shared" si="27"/>
        <v>0</v>
      </c>
    </row>
    <row r="128" spans="1:9">
      <c r="A128" s="11" t="s">
        <v>23</v>
      </c>
      <c r="B128" s="55">
        <v>0</v>
      </c>
      <c r="C128" s="55">
        <v>0</v>
      </c>
      <c r="D128" s="55">
        <v>0</v>
      </c>
      <c r="E128" s="55">
        <v>0</v>
      </c>
      <c r="F128" s="400"/>
      <c r="G128" s="55">
        <v>0</v>
      </c>
      <c r="H128" s="56">
        <v>0</v>
      </c>
      <c r="I128" s="57">
        <f t="shared" si="27"/>
        <v>0</v>
      </c>
    </row>
    <row r="129" spans="1:9">
      <c r="A129" s="12" t="s">
        <v>19</v>
      </c>
      <c r="B129" s="61">
        <v>0</v>
      </c>
      <c r="C129" s="61">
        <v>0</v>
      </c>
      <c r="D129" s="61">
        <v>0</v>
      </c>
      <c r="E129" s="61">
        <v>0</v>
      </c>
      <c r="F129" s="400"/>
      <c r="G129" s="61">
        <v>0</v>
      </c>
      <c r="H129" s="62">
        <v>0</v>
      </c>
      <c r="I129" s="63">
        <f t="shared" si="27"/>
        <v>0</v>
      </c>
    </row>
    <row r="130" spans="1:9">
      <c r="A130" s="11" t="s">
        <v>20</v>
      </c>
      <c r="B130" s="55">
        <v>0</v>
      </c>
      <c r="C130" s="55">
        <v>0</v>
      </c>
      <c r="D130" s="55">
        <v>0</v>
      </c>
      <c r="E130" s="55">
        <v>0</v>
      </c>
      <c r="F130" s="400"/>
      <c r="G130" s="55">
        <v>0</v>
      </c>
      <c r="H130" s="56">
        <v>0</v>
      </c>
      <c r="I130" s="57">
        <f t="shared" si="27"/>
        <v>0</v>
      </c>
    </row>
    <row r="131" spans="1:9" ht="15" thickBot="1">
      <c r="A131" s="13"/>
      <c r="B131" s="66">
        <v>0</v>
      </c>
      <c r="C131" s="66">
        <v>0</v>
      </c>
      <c r="D131" s="66">
        <v>0</v>
      </c>
      <c r="E131" s="66">
        <v>0</v>
      </c>
      <c r="F131" s="401"/>
      <c r="G131" s="66">
        <v>0</v>
      </c>
      <c r="H131" s="67">
        <v>0</v>
      </c>
      <c r="I131" s="68">
        <f t="shared" si="27"/>
        <v>0</v>
      </c>
    </row>
    <row r="132" spans="1:9" ht="15">
      <c r="A132" s="14" t="s">
        <v>26</v>
      </c>
      <c r="B132" s="71">
        <f>SUM(B111:B127)</f>
        <v>1.5079639604630137</v>
      </c>
      <c r="C132" s="71">
        <f t="shared" ref="C132:H132" si="28">SUM(C111:C127)</f>
        <v>3.5794481224945631</v>
      </c>
      <c r="D132" s="71">
        <f t="shared" si="28"/>
        <v>20.573326387109383</v>
      </c>
      <c r="E132" s="71">
        <f t="shared" si="28"/>
        <v>13.806416884168874</v>
      </c>
      <c r="F132" s="71">
        <f t="shared" si="28"/>
        <v>0</v>
      </c>
      <c r="G132" s="71">
        <f t="shared" si="28"/>
        <v>3.2847428477564726</v>
      </c>
      <c r="H132" s="72">
        <f t="shared" si="28"/>
        <v>1.1680652148796789E-2</v>
      </c>
      <c r="I132" s="44">
        <f>SUM(I111:I127)</f>
        <v>42.763578854141102</v>
      </c>
    </row>
    <row r="133" spans="1:9" s="2" customFormat="1" ht="15" thickBot="1">
      <c r="A133" s="15" t="s">
        <v>100</v>
      </c>
      <c r="B133" s="100">
        <f>B132/$I$132</f>
        <v>3.5262810103111539E-2</v>
      </c>
      <c r="C133" s="100">
        <f t="shared" ref="C133:I133" si="29">C132/$I$132</f>
        <v>8.3703193661676889E-2</v>
      </c>
      <c r="D133" s="100">
        <f t="shared" si="29"/>
        <v>0.4810945888622023</v>
      </c>
      <c r="E133" s="100">
        <f t="shared" si="29"/>
        <v>0.32285457050402833</v>
      </c>
      <c r="F133" s="100">
        <f t="shared" si="29"/>
        <v>0</v>
      </c>
      <c r="G133" s="100">
        <f t="shared" si="29"/>
        <v>7.6811691999870757E-2</v>
      </c>
      <c r="H133" s="101">
        <f t="shared" si="29"/>
        <v>2.7314486911016964E-4</v>
      </c>
      <c r="I133" s="102">
        <f t="shared" si="29"/>
        <v>1</v>
      </c>
    </row>
    <row r="134" spans="1:9" ht="15" thickBot="1">
      <c r="A134" s="18"/>
      <c r="B134" s="16"/>
      <c r="C134" s="16"/>
      <c r="D134" s="16"/>
      <c r="E134" s="16"/>
      <c r="F134" s="16"/>
      <c r="G134" s="16"/>
      <c r="H134" s="16"/>
      <c r="I134" s="16"/>
    </row>
    <row r="135" spans="1:9" ht="28.5">
      <c r="A135" s="431" t="s">
        <v>30</v>
      </c>
      <c r="B135" s="37" t="s">
        <v>0</v>
      </c>
      <c r="C135" s="37" t="s">
        <v>1</v>
      </c>
      <c r="D135" s="37" t="s">
        <v>2</v>
      </c>
      <c r="E135" s="37" t="s">
        <v>3</v>
      </c>
      <c r="F135" s="37" t="s">
        <v>27</v>
      </c>
      <c r="G135" s="37" t="s">
        <v>4</v>
      </c>
      <c r="H135" s="37" t="s">
        <v>5</v>
      </c>
      <c r="I135" s="38" t="s">
        <v>6</v>
      </c>
    </row>
    <row r="136" spans="1:9" ht="14.25" customHeight="1">
      <c r="A136" s="432" t="s">
        <v>30</v>
      </c>
      <c r="B136" s="372" t="s">
        <v>107</v>
      </c>
      <c r="C136" s="373"/>
      <c r="D136" s="373"/>
      <c r="E136" s="373"/>
      <c r="F136" s="373"/>
      <c r="G136" s="373"/>
      <c r="H136" s="373"/>
      <c r="I136" s="374"/>
    </row>
    <row r="137" spans="1:9" ht="15">
      <c r="A137" s="7" t="s">
        <v>7</v>
      </c>
      <c r="B137" s="42">
        <v>0</v>
      </c>
      <c r="C137" s="42">
        <v>0</v>
      </c>
      <c r="D137" s="42">
        <v>0</v>
      </c>
      <c r="E137" s="42">
        <v>0</v>
      </c>
      <c r="F137" s="399"/>
      <c r="G137" s="42">
        <v>0</v>
      </c>
      <c r="H137" s="43">
        <v>0</v>
      </c>
      <c r="I137" s="44">
        <f>SUM(B137:H137)</f>
        <v>0</v>
      </c>
    </row>
    <row r="138" spans="1:9" ht="15">
      <c r="A138" s="8" t="s">
        <v>8</v>
      </c>
      <c r="B138" s="48">
        <v>0</v>
      </c>
      <c r="C138" s="48">
        <v>0</v>
      </c>
      <c r="D138" s="48">
        <v>0</v>
      </c>
      <c r="E138" s="48">
        <v>0</v>
      </c>
      <c r="F138" s="400"/>
      <c r="G138" s="48">
        <v>0</v>
      </c>
      <c r="H138" s="49">
        <v>0</v>
      </c>
      <c r="I138" s="50">
        <f t="shared" ref="I138:I157" si="30">SUM(B138:H138)</f>
        <v>0</v>
      </c>
    </row>
    <row r="139" spans="1:9" ht="15">
      <c r="A139" s="9" t="s">
        <v>10</v>
      </c>
      <c r="B139" s="45">
        <v>0</v>
      </c>
      <c r="C139" s="45">
        <v>0</v>
      </c>
      <c r="D139" s="45">
        <v>0</v>
      </c>
      <c r="E139" s="45">
        <v>0</v>
      </c>
      <c r="F139" s="400"/>
      <c r="G139" s="45">
        <v>0</v>
      </c>
      <c r="H139" s="54">
        <v>0</v>
      </c>
      <c r="I139" s="44">
        <f t="shared" si="30"/>
        <v>0</v>
      </c>
    </row>
    <row r="140" spans="1:9" ht="15">
      <c r="A140" s="8" t="s">
        <v>53</v>
      </c>
      <c r="B140" s="48">
        <v>0</v>
      </c>
      <c r="C140" s="48">
        <v>0</v>
      </c>
      <c r="D140" s="48">
        <v>0</v>
      </c>
      <c r="E140" s="48">
        <v>0</v>
      </c>
      <c r="F140" s="400"/>
      <c r="G140" s="48">
        <v>0</v>
      </c>
      <c r="H140" s="49">
        <v>0</v>
      </c>
      <c r="I140" s="50">
        <f t="shared" si="30"/>
        <v>0</v>
      </c>
    </row>
    <row r="141" spans="1:9" ht="15">
      <c r="A141" s="9" t="s">
        <v>16</v>
      </c>
      <c r="B141" s="45">
        <v>0.77377880022271106</v>
      </c>
      <c r="C141" s="45">
        <v>7.5891821074948798</v>
      </c>
      <c r="D141" s="45">
        <v>0.58479045612287239</v>
      </c>
      <c r="E141" s="45">
        <v>0</v>
      </c>
      <c r="F141" s="400"/>
      <c r="G141" s="45">
        <v>0</v>
      </c>
      <c r="H141" s="54">
        <v>0</v>
      </c>
      <c r="I141" s="44">
        <f t="shared" si="30"/>
        <v>8.9477513638404638</v>
      </c>
    </row>
    <row r="142" spans="1:9" ht="15">
      <c r="A142" s="8" t="s">
        <v>65</v>
      </c>
      <c r="B142" s="48">
        <v>6.3067035799670084</v>
      </c>
      <c r="C142" s="48">
        <v>0.91181256577836289</v>
      </c>
      <c r="D142" s="48">
        <v>3.2977221128984127</v>
      </c>
      <c r="E142" s="48">
        <v>0</v>
      </c>
      <c r="F142" s="400"/>
      <c r="G142" s="48">
        <v>0</v>
      </c>
      <c r="H142" s="49">
        <v>0</v>
      </c>
      <c r="I142" s="50">
        <f t="shared" si="30"/>
        <v>10.516238258643785</v>
      </c>
    </row>
    <row r="143" spans="1:9" ht="15">
      <c r="A143" s="9" t="s">
        <v>55</v>
      </c>
      <c r="B143" s="45">
        <v>0</v>
      </c>
      <c r="C143" s="45">
        <v>0</v>
      </c>
      <c r="D143" s="45">
        <v>0</v>
      </c>
      <c r="E143" s="45">
        <v>0.76067438078225147</v>
      </c>
      <c r="F143" s="400"/>
      <c r="G143" s="45">
        <v>0</v>
      </c>
      <c r="H143" s="54">
        <v>0</v>
      </c>
      <c r="I143" s="44">
        <f t="shared" si="30"/>
        <v>0.76067438078225147</v>
      </c>
    </row>
    <row r="144" spans="1:9" ht="15">
      <c r="A144" s="8" t="s">
        <v>12</v>
      </c>
      <c r="B144" s="48">
        <v>0</v>
      </c>
      <c r="C144" s="48">
        <v>0</v>
      </c>
      <c r="D144" s="48">
        <v>0</v>
      </c>
      <c r="E144" s="48">
        <v>0</v>
      </c>
      <c r="F144" s="400"/>
      <c r="G144" s="48">
        <v>0</v>
      </c>
      <c r="H144" s="49">
        <v>0</v>
      </c>
      <c r="I144" s="50">
        <f t="shared" si="30"/>
        <v>0</v>
      </c>
    </row>
    <row r="145" spans="1:9" ht="15">
      <c r="A145" s="9" t="s">
        <v>56</v>
      </c>
      <c r="B145" s="45">
        <v>0</v>
      </c>
      <c r="C145" s="45">
        <v>0</v>
      </c>
      <c r="D145" s="45">
        <v>0</v>
      </c>
      <c r="E145" s="45">
        <v>0</v>
      </c>
      <c r="F145" s="400"/>
      <c r="G145" s="45">
        <v>0</v>
      </c>
      <c r="H145" s="54">
        <v>0</v>
      </c>
      <c r="I145" s="44">
        <f t="shared" si="30"/>
        <v>0</v>
      </c>
    </row>
    <row r="146" spans="1:9" ht="15">
      <c r="A146" s="8" t="s">
        <v>17</v>
      </c>
      <c r="B146" s="48">
        <v>0</v>
      </c>
      <c r="C146" s="48">
        <v>0</v>
      </c>
      <c r="D146" s="48">
        <v>5.7544700699639031E-2</v>
      </c>
      <c r="E146" s="48">
        <v>0</v>
      </c>
      <c r="F146" s="400"/>
      <c r="G146" s="48">
        <v>0</v>
      </c>
      <c r="H146" s="49">
        <v>0</v>
      </c>
      <c r="I146" s="50">
        <f t="shared" si="30"/>
        <v>5.7544700699639031E-2</v>
      </c>
    </row>
    <row r="147" spans="1:9" ht="15">
      <c r="A147" s="9" t="s">
        <v>141</v>
      </c>
      <c r="B147" s="45">
        <v>3.3566036465181357</v>
      </c>
      <c r="C147" s="45">
        <v>13.612828217184264</v>
      </c>
      <c r="D147" s="45">
        <v>3.0552060903711302</v>
      </c>
      <c r="E147" s="45">
        <v>0</v>
      </c>
      <c r="F147" s="400"/>
      <c r="G147" s="45">
        <v>0</v>
      </c>
      <c r="H147" s="54">
        <v>0</v>
      </c>
      <c r="I147" s="44">
        <f>SUM(B147:H147)</f>
        <v>20.02463795407353</v>
      </c>
    </row>
    <row r="148" spans="1:9" ht="15">
      <c r="A148" s="8" t="s">
        <v>25</v>
      </c>
      <c r="B148" s="48">
        <v>1.1135245694103593</v>
      </c>
      <c r="C148" s="48">
        <v>4.5587869784585462E-2</v>
      </c>
      <c r="D148" s="48">
        <v>0.19992606198178825</v>
      </c>
      <c r="E148" s="48">
        <v>6.2544950601966107</v>
      </c>
      <c r="F148" s="400"/>
      <c r="G148" s="48">
        <v>0.48109979300450284</v>
      </c>
      <c r="H148" s="49">
        <v>0.48733974196747765</v>
      </c>
      <c r="I148" s="50">
        <f t="shared" si="30"/>
        <v>8.5819730963453242</v>
      </c>
    </row>
    <row r="149" spans="1:9" ht="15">
      <c r="A149" s="9" t="s">
        <v>24</v>
      </c>
      <c r="B149" s="45">
        <v>1.7396655430085083E-2</v>
      </c>
      <c r="C149" s="45">
        <v>0</v>
      </c>
      <c r="D149" s="45">
        <v>0</v>
      </c>
      <c r="E149" s="45">
        <v>0</v>
      </c>
      <c r="F149" s="400"/>
      <c r="G149" s="45">
        <v>0</v>
      </c>
      <c r="H149" s="54">
        <v>0</v>
      </c>
      <c r="I149" s="44">
        <f t="shared" si="30"/>
        <v>1.7396655430085083E-2</v>
      </c>
    </row>
    <row r="150" spans="1:9" ht="15">
      <c r="A150" s="8" t="s">
        <v>57</v>
      </c>
      <c r="B150" s="48">
        <v>0</v>
      </c>
      <c r="C150" s="48">
        <v>0</v>
      </c>
      <c r="D150" s="48">
        <v>0</v>
      </c>
      <c r="E150" s="48">
        <v>0</v>
      </c>
      <c r="F150" s="400"/>
      <c r="G150" s="48">
        <v>0</v>
      </c>
      <c r="H150" s="49">
        <v>0</v>
      </c>
      <c r="I150" s="50">
        <f t="shared" si="30"/>
        <v>0</v>
      </c>
    </row>
    <row r="151" spans="1:9" ht="15">
      <c r="A151" s="9" t="s">
        <v>22</v>
      </c>
      <c r="B151" s="45">
        <v>0</v>
      </c>
      <c r="C151" s="45">
        <v>0</v>
      </c>
      <c r="D151" s="45">
        <v>0</v>
      </c>
      <c r="E151" s="45">
        <v>0</v>
      </c>
      <c r="F151" s="400"/>
      <c r="G151" s="45">
        <v>0</v>
      </c>
      <c r="H151" s="54">
        <v>0</v>
      </c>
      <c r="I151" s="44">
        <f t="shared" si="30"/>
        <v>0</v>
      </c>
    </row>
    <row r="152" spans="1:9" ht="15">
      <c r="A152" s="8" t="s">
        <v>21</v>
      </c>
      <c r="B152" s="48">
        <v>0</v>
      </c>
      <c r="C152" s="48">
        <v>0</v>
      </c>
      <c r="D152" s="48">
        <v>0</v>
      </c>
      <c r="E152" s="48">
        <v>0</v>
      </c>
      <c r="F152" s="400"/>
      <c r="G152" s="48">
        <v>0</v>
      </c>
      <c r="H152" s="49">
        <v>0</v>
      </c>
      <c r="I152" s="50">
        <f t="shared" si="30"/>
        <v>0</v>
      </c>
    </row>
    <row r="153" spans="1:9" ht="15">
      <c r="A153" s="10" t="s">
        <v>61</v>
      </c>
      <c r="B153" s="45">
        <v>0</v>
      </c>
      <c r="C153" s="45">
        <v>0</v>
      </c>
      <c r="D153" s="45">
        <v>0</v>
      </c>
      <c r="E153" s="45">
        <v>0</v>
      </c>
      <c r="F153" s="400"/>
      <c r="G153" s="45">
        <v>0</v>
      </c>
      <c r="H153" s="54">
        <v>0</v>
      </c>
      <c r="I153" s="44">
        <f t="shared" si="30"/>
        <v>0</v>
      </c>
    </row>
    <row r="154" spans="1:9">
      <c r="A154" s="11" t="s">
        <v>23</v>
      </c>
      <c r="B154" s="55">
        <v>0</v>
      </c>
      <c r="C154" s="55">
        <v>0</v>
      </c>
      <c r="D154" s="55">
        <v>0</v>
      </c>
      <c r="E154" s="55">
        <v>0</v>
      </c>
      <c r="F154" s="400"/>
      <c r="G154" s="55">
        <v>0</v>
      </c>
      <c r="H154" s="56">
        <v>0</v>
      </c>
      <c r="I154" s="57">
        <f t="shared" si="30"/>
        <v>0</v>
      </c>
    </row>
    <row r="155" spans="1:9">
      <c r="A155" s="12" t="s">
        <v>19</v>
      </c>
      <c r="B155" s="61">
        <v>0</v>
      </c>
      <c r="C155" s="61">
        <v>0</v>
      </c>
      <c r="D155" s="61">
        <v>0</v>
      </c>
      <c r="E155" s="61">
        <v>0</v>
      </c>
      <c r="F155" s="400"/>
      <c r="G155" s="61">
        <v>0</v>
      </c>
      <c r="H155" s="62">
        <v>0</v>
      </c>
      <c r="I155" s="63">
        <f t="shared" si="30"/>
        <v>0</v>
      </c>
    </row>
    <row r="156" spans="1:9">
      <c r="A156" s="11" t="s">
        <v>20</v>
      </c>
      <c r="B156" s="55">
        <v>0</v>
      </c>
      <c r="C156" s="55">
        <v>0</v>
      </c>
      <c r="D156" s="55">
        <v>0</v>
      </c>
      <c r="E156" s="55">
        <v>0</v>
      </c>
      <c r="F156" s="400"/>
      <c r="G156" s="55">
        <v>0</v>
      </c>
      <c r="H156" s="56">
        <v>0</v>
      </c>
      <c r="I156" s="57">
        <f t="shared" si="30"/>
        <v>0</v>
      </c>
    </row>
    <row r="157" spans="1:9" ht="15" thickBot="1">
      <c r="A157" s="13" t="s">
        <v>11</v>
      </c>
      <c r="B157" s="66">
        <v>0</v>
      </c>
      <c r="C157" s="66">
        <v>0</v>
      </c>
      <c r="D157" s="66">
        <v>0</v>
      </c>
      <c r="E157" s="66">
        <v>0</v>
      </c>
      <c r="F157" s="401"/>
      <c r="G157" s="66">
        <v>0</v>
      </c>
      <c r="H157" s="67">
        <v>0</v>
      </c>
      <c r="I157" s="68">
        <f t="shared" si="30"/>
        <v>0</v>
      </c>
    </row>
    <row r="158" spans="1:9" ht="15">
      <c r="A158" s="14" t="s">
        <v>26</v>
      </c>
      <c r="B158" s="71">
        <f>SUM(B137:B153)</f>
        <v>11.5680072515483</v>
      </c>
      <c r="C158" s="71">
        <f t="shared" ref="C158:H158" si="31">SUM(C137:C153)</f>
        <v>22.159410760242093</v>
      </c>
      <c r="D158" s="71">
        <f t="shared" si="31"/>
        <v>7.1951894220738426</v>
      </c>
      <c r="E158" s="71">
        <f t="shared" si="31"/>
        <v>7.0151694409788625</v>
      </c>
      <c r="F158" s="71">
        <f t="shared" si="31"/>
        <v>0</v>
      </c>
      <c r="G158" s="71">
        <f t="shared" si="31"/>
        <v>0.48109979300450284</v>
      </c>
      <c r="H158" s="72">
        <f t="shared" si="31"/>
        <v>0.48733974196747765</v>
      </c>
      <c r="I158" s="44">
        <f>SUM(I137:I153)</f>
        <v>48.90621640981508</v>
      </c>
    </row>
    <row r="159" spans="1:9" s="2" customFormat="1" ht="15" thickBot="1">
      <c r="A159" s="15" t="s">
        <v>100</v>
      </c>
      <c r="B159" s="100">
        <f>B158/$I$158</f>
        <v>0.23653449603651397</v>
      </c>
      <c r="C159" s="100">
        <f t="shared" ref="C159:I159" si="32">C158/$I$158</f>
        <v>0.45310008393523732</v>
      </c>
      <c r="D159" s="100">
        <f t="shared" si="32"/>
        <v>0.14712218507727018</v>
      </c>
      <c r="E159" s="100">
        <f t="shared" si="32"/>
        <v>0.14344126280787026</v>
      </c>
      <c r="F159" s="100">
        <f t="shared" si="32"/>
        <v>0</v>
      </c>
      <c r="G159" s="100">
        <f t="shared" si="32"/>
        <v>9.8371910223656149E-3</v>
      </c>
      <c r="H159" s="101">
        <f t="shared" si="32"/>
        <v>9.9647811207426076E-3</v>
      </c>
      <c r="I159" s="102">
        <f t="shared" si="32"/>
        <v>1</v>
      </c>
    </row>
    <row r="160" spans="1:9" ht="15" thickBot="1">
      <c r="A160" s="16"/>
      <c r="B160" s="16"/>
      <c r="C160" s="16"/>
      <c r="D160" s="16"/>
      <c r="E160" s="16"/>
      <c r="F160" s="16"/>
      <c r="G160" s="16"/>
      <c r="H160" s="16"/>
      <c r="I160" s="16"/>
    </row>
    <row r="161" spans="1:9" ht="28.5">
      <c r="A161" s="431" t="s">
        <v>31</v>
      </c>
      <c r="B161" s="37" t="s">
        <v>0</v>
      </c>
      <c r="C161" s="37" t="s">
        <v>1</v>
      </c>
      <c r="D161" s="37" t="s">
        <v>2</v>
      </c>
      <c r="E161" s="37" t="s">
        <v>3</v>
      </c>
      <c r="F161" s="37" t="s">
        <v>27</v>
      </c>
      <c r="G161" s="37" t="s">
        <v>4</v>
      </c>
      <c r="H161" s="37" t="s">
        <v>5</v>
      </c>
      <c r="I161" s="38" t="s">
        <v>6</v>
      </c>
    </row>
    <row r="162" spans="1:9" ht="14.25" customHeight="1">
      <c r="A162" s="432" t="s">
        <v>31</v>
      </c>
      <c r="B162" s="372" t="s">
        <v>107</v>
      </c>
      <c r="C162" s="373"/>
      <c r="D162" s="373"/>
      <c r="E162" s="373"/>
      <c r="F162" s="373"/>
      <c r="G162" s="373"/>
      <c r="H162" s="373"/>
      <c r="I162" s="374"/>
    </row>
    <row r="163" spans="1:9" ht="15">
      <c r="A163" s="7" t="s">
        <v>7</v>
      </c>
      <c r="B163" s="42">
        <v>0</v>
      </c>
      <c r="C163" s="42">
        <v>0</v>
      </c>
      <c r="D163" s="42">
        <v>0</v>
      </c>
      <c r="E163" s="42">
        <v>0</v>
      </c>
      <c r="F163" s="399"/>
      <c r="G163" s="42">
        <v>0</v>
      </c>
      <c r="H163" s="43">
        <v>0</v>
      </c>
      <c r="I163" s="44">
        <f>SUM(B163:H163)</f>
        <v>0</v>
      </c>
    </row>
    <row r="164" spans="1:9" ht="15">
      <c r="A164" s="8" t="s">
        <v>8</v>
      </c>
      <c r="B164" s="48">
        <v>0</v>
      </c>
      <c r="C164" s="48">
        <v>0</v>
      </c>
      <c r="D164" s="48">
        <v>0</v>
      </c>
      <c r="E164" s="48">
        <v>0</v>
      </c>
      <c r="F164" s="400"/>
      <c r="G164" s="48">
        <v>0</v>
      </c>
      <c r="H164" s="49">
        <v>0</v>
      </c>
      <c r="I164" s="50">
        <f t="shared" ref="I164:I183" si="33">SUM(B164:H164)</f>
        <v>0</v>
      </c>
    </row>
    <row r="165" spans="1:9" ht="15">
      <c r="A165" s="9" t="s">
        <v>10</v>
      </c>
      <c r="B165" s="45">
        <v>0</v>
      </c>
      <c r="C165" s="45">
        <v>0</v>
      </c>
      <c r="D165" s="45">
        <v>0</v>
      </c>
      <c r="E165" s="45">
        <v>0</v>
      </c>
      <c r="F165" s="400"/>
      <c r="G165" s="45">
        <v>0</v>
      </c>
      <c r="H165" s="54">
        <v>0</v>
      </c>
      <c r="I165" s="44">
        <f t="shared" si="33"/>
        <v>0</v>
      </c>
    </row>
    <row r="166" spans="1:9" ht="15">
      <c r="A166" s="8" t="s">
        <v>53</v>
      </c>
      <c r="B166" s="48">
        <v>0</v>
      </c>
      <c r="C166" s="48">
        <v>0</v>
      </c>
      <c r="D166" s="48">
        <v>0</v>
      </c>
      <c r="E166" s="48">
        <v>0</v>
      </c>
      <c r="F166" s="400"/>
      <c r="G166" s="48">
        <v>0</v>
      </c>
      <c r="H166" s="49">
        <v>0</v>
      </c>
      <c r="I166" s="50">
        <f t="shared" si="33"/>
        <v>0</v>
      </c>
    </row>
    <row r="167" spans="1:9" ht="15">
      <c r="A167" s="9" t="s">
        <v>16</v>
      </c>
      <c r="B167" s="45">
        <v>0</v>
      </c>
      <c r="C167" s="45">
        <v>0</v>
      </c>
      <c r="D167" s="45">
        <v>0</v>
      </c>
      <c r="E167" s="45">
        <v>0</v>
      </c>
      <c r="F167" s="400"/>
      <c r="G167" s="45">
        <v>0</v>
      </c>
      <c r="H167" s="54">
        <v>0</v>
      </c>
      <c r="I167" s="44">
        <f t="shared" si="33"/>
        <v>0</v>
      </c>
    </row>
    <row r="168" spans="1:9" ht="15">
      <c r="A168" s="8" t="s">
        <v>65</v>
      </c>
      <c r="B168" s="48">
        <v>0</v>
      </c>
      <c r="C168" s="48">
        <v>0</v>
      </c>
      <c r="D168" s="48">
        <v>0</v>
      </c>
      <c r="E168" s="48">
        <v>0</v>
      </c>
      <c r="F168" s="400"/>
      <c r="G168" s="48">
        <v>0</v>
      </c>
      <c r="H168" s="49">
        <v>0</v>
      </c>
      <c r="I168" s="50">
        <f t="shared" si="33"/>
        <v>0</v>
      </c>
    </row>
    <row r="169" spans="1:9" ht="15">
      <c r="A169" s="9" t="s">
        <v>55</v>
      </c>
      <c r="B169" s="45">
        <v>0</v>
      </c>
      <c r="C169" s="45">
        <v>0</v>
      </c>
      <c r="D169" s="45">
        <v>0</v>
      </c>
      <c r="E169" s="45">
        <v>4.3957390734088116E-2</v>
      </c>
      <c r="F169" s="400"/>
      <c r="G169" s="45">
        <v>0</v>
      </c>
      <c r="H169" s="54">
        <v>0</v>
      </c>
      <c r="I169" s="44">
        <f t="shared" si="33"/>
        <v>4.3957390734088116E-2</v>
      </c>
    </row>
    <row r="170" spans="1:9" ht="15">
      <c r="A170" s="8" t="s">
        <v>12</v>
      </c>
      <c r="B170" s="48">
        <v>0</v>
      </c>
      <c r="C170" s="48">
        <v>0</v>
      </c>
      <c r="D170" s="48">
        <v>0</v>
      </c>
      <c r="E170" s="48">
        <v>0</v>
      </c>
      <c r="F170" s="400"/>
      <c r="G170" s="48">
        <v>0</v>
      </c>
      <c r="H170" s="49">
        <v>0</v>
      </c>
      <c r="I170" s="50">
        <f t="shared" si="33"/>
        <v>0</v>
      </c>
    </row>
    <row r="171" spans="1:9" ht="15">
      <c r="A171" s="9" t="s">
        <v>56</v>
      </c>
      <c r="B171" s="45">
        <v>0</v>
      </c>
      <c r="C171" s="45">
        <v>0</v>
      </c>
      <c r="D171" s="45">
        <v>0</v>
      </c>
      <c r="E171" s="45">
        <v>0</v>
      </c>
      <c r="F171" s="400"/>
      <c r="G171" s="45">
        <v>0</v>
      </c>
      <c r="H171" s="54">
        <v>0</v>
      </c>
      <c r="I171" s="44">
        <f t="shared" si="33"/>
        <v>0</v>
      </c>
    </row>
    <row r="172" spans="1:9" ht="15">
      <c r="A172" s="8" t="s">
        <v>17</v>
      </c>
      <c r="B172" s="48">
        <v>0</v>
      </c>
      <c r="C172" s="48">
        <v>0</v>
      </c>
      <c r="D172" s="48">
        <v>0</v>
      </c>
      <c r="E172" s="48">
        <v>0</v>
      </c>
      <c r="F172" s="400"/>
      <c r="G172" s="48">
        <v>0</v>
      </c>
      <c r="H172" s="49">
        <v>0</v>
      </c>
      <c r="I172" s="50">
        <f t="shared" si="33"/>
        <v>0</v>
      </c>
    </row>
    <row r="173" spans="1:9" ht="15">
      <c r="A173" s="9" t="s">
        <v>141</v>
      </c>
      <c r="B173" s="45">
        <v>0</v>
      </c>
      <c r="C173" s="45">
        <v>0</v>
      </c>
      <c r="D173" s="45">
        <v>0</v>
      </c>
      <c r="E173" s="45">
        <v>0</v>
      </c>
      <c r="F173" s="400"/>
      <c r="G173" s="45">
        <v>0</v>
      </c>
      <c r="H173" s="54">
        <v>0</v>
      </c>
      <c r="I173" s="44">
        <f>SUM(B173:H173)</f>
        <v>0</v>
      </c>
    </row>
    <row r="174" spans="1:9" ht="15">
      <c r="A174" s="8" t="s">
        <v>25</v>
      </c>
      <c r="B174" s="48">
        <v>1.3838895833253064</v>
      </c>
      <c r="C174" s="48">
        <v>0.20212251331705181</v>
      </c>
      <c r="D174" s="48">
        <v>61.577773506839364</v>
      </c>
      <c r="E174" s="48">
        <v>28.365423351598356</v>
      </c>
      <c r="F174" s="400"/>
      <c r="G174" s="48">
        <v>2.82610430985252</v>
      </c>
      <c r="H174" s="49">
        <v>7.4418867350673752</v>
      </c>
      <c r="I174" s="50">
        <f t="shared" si="33"/>
        <v>101.79719999999998</v>
      </c>
    </row>
    <row r="175" spans="1:9" ht="15">
      <c r="A175" s="9" t="s">
        <v>24</v>
      </c>
      <c r="B175" s="45">
        <v>0</v>
      </c>
      <c r="C175" s="45">
        <v>0</v>
      </c>
      <c r="D175" s="45">
        <v>0</v>
      </c>
      <c r="E175" s="45">
        <v>0</v>
      </c>
      <c r="F175" s="400"/>
      <c r="G175" s="45">
        <v>0</v>
      </c>
      <c r="H175" s="54">
        <v>0</v>
      </c>
      <c r="I175" s="44">
        <f t="shared" si="33"/>
        <v>0</v>
      </c>
    </row>
    <row r="176" spans="1:9" ht="15">
      <c r="A176" s="8" t="s">
        <v>57</v>
      </c>
      <c r="B176" s="48">
        <v>0</v>
      </c>
      <c r="C176" s="48">
        <v>0</v>
      </c>
      <c r="D176" s="48">
        <v>0</v>
      </c>
      <c r="E176" s="48">
        <v>0</v>
      </c>
      <c r="F176" s="400"/>
      <c r="G176" s="48">
        <v>0</v>
      </c>
      <c r="H176" s="49">
        <v>0</v>
      </c>
      <c r="I176" s="50">
        <f t="shared" si="33"/>
        <v>0</v>
      </c>
    </row>
    <row r="177" spans="1:9" ht="15">
      <c r="A177" s="9" t="s">
        <v>22</v>
      </c>
      <c r="B177" s="45">
        <v>0</v>
      </c>
      <c r="C177" s="45">
        <v>0</v>
      </c>
      <c r="D177" s="45">
        <v>0</v>
      </c>
      <c r="E177" s="45">
        <v>0</v>
      </c>
      <c r="F177" s="400"/>
      <c r="G177" s="45">
        <v>0</v>
      </c>
      <c r="H177" s="54">
        <v>0</v>
      </c>
      <c r="I177" s="44">
        <f t="shared" si="33"/>
        <v>0</v>
      </c>
    </row>
    <row r="178" spans="1:9" ht="15">
      <c r="A178" s="8" t="s">
        <v>21</v>
      </c>
      <c r="B178" s="48">
        <v>0</v>
      </c>
      <c r="C178" s="48">
        <v>0</v>
      </c>
      <c r="D178" s="48">
        <v>0</v>
      </c>
      <c r="E178" s="48">
        <v>0</v>
      </c>
      <c r="F178" s="400"/>
      <c r="G178" s="48">
        <v>0</v>
      </c>
      <c r="H178" s="49">
        <v>0</v>
      </c>
      <c r="I178" s="50">
        <f t="shared" si="33"/>
        <v>0</v>
      </c>
    </row>
    <row r="179" spans="1:9" ht="15">
      <c r="A179" s="10" t="s">
        <v>61</v>
      </c>
      <c r="B179" s="45">
        <v>0</v>
      </c>
      <c r="C179" s="45">
        <v>0</v>
      </c>
      <c r="D179" s="45">
        <v>0</v>
      </c>
      <c r="E179" s="45">
        <v>0</v>
      </c>
      <c r="F179" s="400"/>
      <c r="G179" s="45">
        <v>0</v>
      </c>
      <c r="H179" s="54">
        <v>0</v>
      </c>
      <c r="I179" s="44">
        <f t="shared" si="33"/>
        <v>0</v>
      </c>
    </row>
    <row r="180" spans="1:9">
      <c r="A180" s="11" t="s">
        <v>23</v>
      </c>
      <c r="B180" s="55">
        <v>0</v>
      </c>
      <c r="C180" s="55">
        <v>0</v>
      </c>
      <c r="D180" s="55">
        <v>0</v>
      </c>
      <c r="E180" s="55">
        <v>0</v>
      </c>
      <c r="F180" s="400"/>
      <c r="G180" s="55">
        <v>0</v>
      </c>
      <c r="H180" s="56">
        <v>0</v>
      </c>
      <c r="I180" s="57">
        <f t="shared" si="33"/>
        <v>0</v>
      </c>
    </row>
    <row r="181" spans="1:9">
      <c r="A181" s="12" t="s">
        <v>19</v>
      </c>
      <c r="B181" s="61">
        <v>0</v>
      </c>
      <c r="C181" s="61">
        <v>0</v>
      </c>
      <c r="D181" s="61">
        <v>0</v>
      </c>
      <c r="E181" s="61">
        <v>0</v>
      </c>
      <c r="F181" s="400"/>
      <c r="G181" s="61">
        <v>0</v>
      </c>
      <c r="H181" s="62">
        <v>0</v>
      </c>
      <c r="I181" s="63">
        <f t="shared" si="33"/>
        <v>0</v>
      </c>
    </row>
    <row r="182" spans="1:9">
      <c r="A182" s="11" t="s">
        <v>20</v>
      </c>
      <c r="B182" s="55">
        <v>0</v>
      </c>
      <c r="C182" s="55">
        <v>0</v>
      </c>
      <c r="D182" s="55">
        <v>0</v>
      </c>
      <c r="E182" s="55">
        <v>0</v>
      </c>
      <c r="F182" s="400"/>
      <c r="G182" s="55">
        <v>0</v>
      </c>
      <c r="H182" s="56">
        <v>0</v>
      </c>
      <c r="I182" s="57">
        <f t="shared" si="33"/>
        <v>0</v>
      </c>
    </row>
    <row r="183" spans="1:9" ht="15" thickBot="1">
      <c r="A183" s="13" t="s">
        <v>11</v>
      </c>
      <c r="B183" s="66">
        <v>0</v>
      </c>
      <c r="C183" s="66">
        <v>0</v>
      </c>
      <c r="D183" s="66">
        <v>0</v>
      </c>
      <c r="E183" s="66">
        <v>0</v>
      </c>
      <c r="F183" s="401"/>
      <c r="G183" s="66">
        <v>0</v>
      </c>
      <c r="H183" s="67">
        <v>0</v>
      </c>
      <c r="I183" s="68">
        <f t="shared" si="33"/>
        <v>0</v>
      </c>
    </row>
    <row r="184" spans="1:9" ht="15">
      <c r="A184" s="14" t="s">
        <v>26</v>
      </c>
      <c r="B184" s="71">
        <f>SUM(B163:B179)</f>
        <v>1.3838895833253064</v>
      </c>
      <c r="C184" s="71">
        <f t="shared" ref="C184:H184" si="34">SUM(C163:C179)</f>
        <v>0.20212251331705181</v>
      </c>
      <c r="D184" s="71">
        <f t="shared" si="34"/>
        <v>61.577773506839364</v>
      </c>
      <c r="E184" s="71">
        <f t="shared" si="34"/>
        <v>28.409380742332445</v>
      </c>
      <c r="F184" s="71">
        <f t="shared" si="34"/>
        <v>0</v>
      </c>
      <c r="G184" s="71">
        <f t="shared" si="34"/>
        <v>2.82610430985252</v>
      </c>
      <c r="H184" s="72">
        <f t="shared" si="34"/>
        <v>7.4418867350673752</v>
      </c>
      <c r="I184" s="44">
        <f>SUM(I163:I179)</f>
        <v>101.84115739073407</v>
      </c>
    </row>
    <row r="185" spans="1:9" s="2" customFormat="1" ht="15" thickBot="1">
      <c r="A185" s="15" t="s">
        <v>100</v>
      </c>
      <c r="B185" s="100">
        <f>B184/$I$184</f>
        <v>1.3588706361768219E-2</v>
      </c>
      <c r="C185" s="100">
        <f t="shared" ref="C185:I185" si="35">C184/$I$184</f>
        <v>1.9846839774372176E-3</v>
      </c>
      <c r="D185" s="100">
        <f t="shared" si="35"/>
        <v>0.60464526410068042</v>
      </c>
      <c r="E185" s="100">
        <f t="shared" si="35"/>
        <v>0.27895775608022744</v>
      </c>
      <c r="F185" s="100">
        <f t="shared" si="35"/>
        <v>0</v>
      </c>
      <c r="G185" s="100">
        <f t="shared" si="35"/>
        <v>2.7750119718392467E-2</v>
      </c>
      <c r="H185" s="101">
        <f t="shared" si="35"/>
        <v>7.3073469761494175E-2</v>
      </c>
      <c r="I185" s="102">
        <f t="shared" si="35"/>
        <v>1</v>
      </c>
    </row>
    <row r="186" spans="1:9" ht="15" thickBot="1">
      <c r="A186" s="16"/>
      <c r="B186" s="16"/>
      <c r="C186" s="16"/>
      <c r="D186" s="16"/>
      <c r="E186" s="16"/>
      <c r="F186" s="16"/>
      <c r="G186" s="16"/>
      <c r="H186" s="16"/>
      <c r="I186" s="16"/>
    </row>
    <row r="187" spans="1:9" ht="28.5">
      <c r="A187" s="431" t="s">
        <v>32</v>
      </c>
      <c r="B187" s="37" t="s">
        <v>0</v>
      </c>
      <c r="C187" s="37" t="s">
        <v>1</v>
      </c>
      <c r="D187" s="37" t="s">
        <v>2</v>
      </c>
      <c r="E187" s="37" t="s">
        <v>3</v>
      </c>
      <c r="F187" s="37" t="s">
        <v>27</v>
      </c>
      <c r="G187" s="37" t="s">
        <v>4</v>
      </c>
      <c r="H187" s="37" t="s">
        <v>5</v>
      </c>
      <c r="I187" s="38" t="s">
        <v>6</v>
      </c>
    </row>
    <row r="188" spans="1:9" ht="14.25" customHeight="1">
      <c r="A188" s="432" t="s">
        <v>32</v>
      </c>
      <c r="B188" s="372" t="s">
        <v>107</v>
      </c>
      <c r="C188" s="373"/>
      <c r="D188" s="373"/>
      <c r="E188" s="373"/>
      <c r="F188" s="373"/>
      <c r="G188" s="373"/>
      <c r="H188" s="373"/>
      <c r="I188" s="374"/>
    </row>
    <row r="189" spans="1:9" ht="15">
      <c r="A189" s="7" t="s">
        <v>7</v>
      </c>
      <c r="B189" s="42">
        <v>0</v>
      </c>
      <c r="C189" s="42">
        <v>0</v>
      </c>
      <c r="D189" s="42">
        <v>0</v>
      </c>
      <c r="E189" s="42">
        <v>0</v>
      </c>
      <c r="F189" s="399"/>
      <c r="G189" s="42">
        <v>0</v>
      </c>
      <c r="H189" s="43">
        <v>0</v>
      </c>
      <c r="I189" s="44">
        <f>SUM(B189:H189)</f>
        <v>0</v>
      </c>
    </row>
    <row r="190" spans="1:9" ht="15">
      <c r="A190" s="8" t="s">
        <v>8</v>
      </c>
      <c r="B190" s="48">
        <v>0</v>
      </c>
      <c r="C190" s="48">
        <v>0</v>
      </c>
      <c r="D190" s="48">
        <v>0</v>
      </c>
      <c r="E190" s="48">
        <v>0</v>
      </c>
      <c r="F190" s="400"/>
      <c r="G190" s="48">
        <v>0</v>
      </c>
      <c r="H190" s="49">
        <v>0</v>
      </c>
      <c r="I190" s="50">
        <f t="shared" ref="I190:I209" si="36">SUM(B190:H190)</f>
        <v>0</v>
      </c>
    </row>
    <row r="191" spans="1:9" ht="15">
      <c r="A191" s="9" t="s">
        <v>10</v>
      </c>
      <c r="B191" s="45">
        <v>0</v>
      </c>
      <c r="C191" s="45">
        <v>0</v>
      </c>
      <c r="D191" s="45">
        <v>0</v>
      </c>
      <c r="E191" s="45">
        <v>0</v>
      </c>
      <c r="F191" s="400"/>
      <c r="G191" s="45">
        <v>0</v>
      </c>
      <c r="H191" s="54">
        <v>0</v>
      </c>
      <c r="I191" s="44">
        <f t="shared" si="36"/>
        <v>0</v>
      </c>
    </row>
    <row r="192" spans="1:9" ht="15">
      <c r="A192" s="8" t="s">
        <v>53</v>
      </c>
      <c r="B192" s="48">
        <v>0</v>
      </c>
      <c r="C192" s="48">
        <v>0</v>
      </c>
      <c r="D192" s="48">
        <v>0</v>
      </c>
      <c r="E192" s="48">
        <v>0</v>
      </c>
      <c r="F192" s="400"/>
      <c r="G192" s="48">
        <v>0</v>
      </c>
      <c r="H192" s="49">
        <v>0</v>
      </c>
      <c r="I192" s="50">
        <f t="shared" si="36"/>
        <v>0</v>
      </c>
    </row>
    <row r="193" spans="1:9" ht="15">
      <c r="A193" s="9" t="s">
        <v>16</v>
      </c>
      <c r="B193" s="45">
        <v>3.8026008743111754</v>
      </c>
      <c r="C193" s="45">
        <v>0.20477905480014388</v>
      </c>
      <c r="D193" s="45">
        <v>13.445597860587736</v>
      </c>
      <c r="E193" s="45">
        <v>0</v>
      </c>
      <c r="F193" s="400"/>
      <c r="G193" s="45">
        <v>0</v>
      </c>
      <c r="H193" s="54">
        <v>0</v>
      </c>
      <c r="I193" s="44">
        <f t="shared" si="36"/>
        <v>17.452977789699055</v>
      </c>
    </row>
    <row r="194" spans="1:9" ht="15">
      <c r="A194" s="8" t="s">
        <v>65</v>
      </c>
      <c r="B194" s="48">
        <v>1.8446838523944735</v>
      </c>
      <c r="C194" s="48">
        <v>1.0021471926515615</v>
      </c>
      <c r="D194" s="48">
        <v>11.239312904432625</v>
      </c>
      <c r="E194" s="48">
        <v>0</v>
      </c>
      <c r="F194" s="400"/>
      <c r="G194" s="48">
        <v>0</v>
      </c>
      <c r="H194" s="49">
        <v>0</v>
      </c>
      <c r="I194" s="50">
        <f t="shared" si="36"/>
        <v>14.086143949478661</v>
      </c>
    </row>
    <row r="195" spans="1:9" ht="15">
      <c r="A195" s="9" t="s">
        <v>55</v>
      </c>
      <c r="B195" s="45">
        <v>6.6250670752545517E-9</v>
      </c>
      <c r="C195" s="45">
        <v>6.6250670752545517E-9</v>
      </c>
      <c r="D195" s="45">
        <v>0</v>
      </c>
      <c r="E195" s="45">
        <v>0.75206162899798557</v>
      </c>
      <c r="F195" s="400"/>
      <c r="G195" s="45">
        <v>0</v>
      </c>
      <c r="H195" s="54">
        <v>0</v>
      </c>
      <c r="I195" s="44">
        <f t="shared" si="36"/>
        <v>0.75206164224811967</v>
      </c>
    </row>
    <row r="196" spans="1:9" ht="15">
      <c r="A196" s="8" t="s">
        <v>12</v>
      </c>
      <c r="B196" s="48">
        <v>0</v>
      </c>
      <c r="C196" s="48">
        <v>0</v>
      </c>
      <c r="D196" s="48">
        <v>0</v>
      </c>
      <c r="E196" s="48">
        <v>0</v>
      </c>
      <c r="F196" s="400"/>
      <c r="G196" s="48">
        <v>0</v>
      </c>
      <c r="H196" s="49">
        <v>0</v>
      </c>
      <c r="I196" s="50">
        <f t="shared" si="36"/>
        <v>0</v>
      </c>
    </row>
    <row r="197" spans="1:9" ht="15">
      <c r="A197" s="9" t="s">
        <v>56</v>
      </c>
      <c r="B197" s="45">
        <v>0</v>
      </c>
      <c r="C197" s="45">
        <v>0</v>
      </c>
      <c r="D197" s="45">
        <v>0</v>
      </c>
      <c r="E197" s="45">
        <v>0</v>
      </c>
      <c r="F197" s="400"/>
      <c r="G197" s="45">
        <v>0</v>
      </c>
      <c r="H197" s="54">
        <v>0</v>
      </c>
      <c r="I197" s="44">
        <f t="shared" si="36"/>
        <v>0</v>
      </c>
    </row>
    <row r="198" spans="1:9" ht="15">
      <c r="A198" s="8" t="s">
        <v>17</v>
      </c>
      <c r="B198" s="48">
        <v>3.162933002742211E-2</v>
      </c>
      <c r="C198" s="48">
        <v>5.3470407933006746E-11</v>
      </c>
      <c r="D198" s="48">
        <v>6.194388408258894E-2</v>
      </c>
      <c r="E198" s="48">
        <v>0</v>
      </c>
      <c r="F198" s="400"/>
      <c r="G198" s="48">
        <v>0</v>
      </c>
      <c r="H198" s="49">
        <v>0</v>
      </c>
      <c r="I198" s="50">
        <f t="shared" si="36"/>
        <v>9.3573214163481466E-2</v>
      </c>
    </row>
    <row r="199" spans="1:9" ht="15">
      <c r="A199" s="9" t="s">
        <v>141</v>
      </c>
      <c r="B199" s="45">
        <v>19.976210190761229</v>
      </c>
      <c r="C199" s="45">
        <v>8.7519453616995015</v>
      </c>
      <c r="D199" s="45">
        <v>142.66509053208955</v>
      </c>
      <c r="E199" s="45">
        <v>6.1161122649914574</v>
      </c>
      <c r="F199" s="400"/>
      <c r="G199" s="45">
        <v>0</v>
      </c>
      <c r="H199" s="54">
        <v>0</v>
      </c>
      <c r="I199" s="44">
        <f>SUM(B199:H199)</f>
        <v>177.50935834954174</v>
      </c>
    </row>
    <row r="200" spans="1:9" ht="15">
      <c r="A200" s="8" t="s">
        <v>25</v>
      </c>
      <c r="B200" s="48">
        <v>3.6984153769372941</v>
      </c>
      <c r="C200" s="48">
        <v>0.10493425400093979</v>
      </c>
      <c r="D200" s="48">
        <v>89.506702046553599</v>
      </c>
      <c r="E200" s="48">
        <v>63.366016858772021</v>
      </c>
      <c r="F200" s="400"/>
      <c r="G200" s="48">
        <v>5.8862621848893264</v>
      </c>
      <c r="H200" s="49">
        <v>0.17263965572069026</v>
      </c>
      <c r="I200" s="50">
        <f t="shared" si="36"/>
        <v>162.73497037687386</v>
      </c>
    </row>
    <row r="201" spans="1:9" ht="15">
      <c r="A201" s="9" t="s">
        <v>24</v>
      </c>
      <c r="B201" s="45">
        <v>0.40304382241839354</v>
      </c>
      <c r="C201" s="45">
        <v>0.18094816705501232</v>
      </c>
      <c r="D201" s="45">
        <v>0.13740987987609549</v>
      </c>
      <c r="E201" s="45">
        <v>0</v>
      </c>
      <c r="F201" s="400"/>
      <c r="G201" s="45">
        <v>0</v>
      </c>
      <c r="H201" s="54">
        <v>0</v>
      </c>
      <c r="I201" s="44">
        <f t="shared" si="36"/>
        <v>0.72140186934950123</v>
      </c>
    </row>
    <row r="202" spans="1:9" ht="15">
      <c r="A202" s="8" t="s">
        <v>57</v>
      </c>
      <c r="B202" s="48">
        <v>1.8283533556067791E-3</v>
      </c>
      <c r="C202" s="48">
        <v>2.1844689899546848E-3</v>
      </c>
      <c r="D202" s="48">
        <v>2.8993381522382589E-3</v>
      </c>
      <c r="E202" s="48">
        <v>0</v>
      </c>
      <c r="F202" s="400"/>
      <c r="G202" s="48">
        <v>0</v>
      </c>
      <c r="H202" s="49">
        <v>0</v>
      </c>
      <c r="I202" s="50">
        <f t="shared" si="36"/>
        <v>6.912160497799723E-3</v>
      </c>
    </row>
    <row r="203" spans="1:9" ht="15">
      <c r="A203" s="9" t="s">
        <v>22</v>
      </c>
      <c r="B203" s="45">
        <v>0</v>
      </c>
      <c r="C203" s="45">
        <v>0</v>
      </c>
      <c r="D203" s="45">
        <v>0</v>
      </c>
      <c r="E203" s="45">
        <v>0</v>
      </c>
      <c r="F203" s="400"/>
      <c r="G203" s="45">
        <v>0</v>
      </c>
      <c r="H203" s="54">
        <v>0</v>
      </c>
      <c r="I203" s="44">
        <f t="shared" si="36"/>
        <v>0</v>
      </c>
    </row>
    <row r="204" spans="1:9" ht="15">
      <c r="A204" s="8" t="s">
        <v>21</v>
      </c>
      <c r="B204" s="48">
        <v>0</v>
      </c>
      <c r="C204" s="48">
        <v>0</v>
      </c>
      <c r="D204" s="48">
        <v>0</v>
      </c>
      <c r="E204" s="48">
        <v>0</v>
      </c>
      <c r="F204" s="400"/>
      <c r="G204" s="48">
        <v>0</v>
      </c>
      <c r="H204" s="49">
        <v>0</v>
      </c>
      <c r="I204" s="50">
        <f t="shared" si="36"/>
        <v>0</v>
      </c>
    </row>
    <row r="205" spans="1:9" ht="15">
      <c r="A205" s="10" t="s">
        <v>61</v>
      </c>
      <c r="B205" s="45">
        <v>0</v>
      </c>
      <c r="C205" s="45">
        <v>0</v>
      </c>
      <c r="D205" s="45">
        <v>0</v>
      </c>
      <c r="E205" s="45">
        <v>0</v>
      </c>
      <c r="F205" s="400"/>
      <c r="G205" s="45">
        <v>0</v>
      </c>
      <c r="H205" s="54">
        <v>0</v>
      </c>
      <c r="I205" s="44">
        <f t="shared" si="36"/>
        <v>0</v>
      </c>
    </row>
    <row r="206" spans="1:9">
      <c r="A206" s="11" t="s">
        <v>23</v>
      </c>
      <c r="B206" s="55">
        <v>0</v>
      </c>
      <c r="C206" s="55">
        <v>0</v>
      </c>
      <c r="D206" s="55">
        <v>0</v>
      </c>
      <c r="E206" s="55">
        <v>0</v>
      </c>
      <c r="F206" s="400"/>
      <c r="G206" s="55">
        <v>0</v>
      </c>
      <c r="H206" s="56">
        <v>0</v>
      </c>
      <c r="I206" s="57">
        <f t="shared" si="36"/>
        <v>0</v>
      </c>
    </row>
    <row r="207" spans="1:9">
      <c r="A207" s="12" t="s">
        <v>19</v>
      </c>
      <c r="B207" s="61">
        <v>0</v>
      </c>
      <c r="C207" s="61">
        <v>0</v>
      </c>
      <c r="D207" s="61">
        <v>0</v>
      </c>
      <c r="E207" s="61">
        <v>0</v>
      </c>
      <c r="F207" s="400"/>
      <c r="G207" s="61">
        <v>0</v>
      </c>
      <c r="H207" s="62">
        <v>0</v>
      </c>
      <c r="I207" s="63">
        <f t="shared" si="36"/>
        <v>0</v>
      </c>
    </row>
    <row r="208" spans="1:9">
      <c r="A208" s="11" t="s">
        <v>20</v>
      </c>
      <c r="B208" s="55">
        <v>0</v>
      </c>
      <c r="C208" s="55">
        <v>0</v>
      </c>
      <c r="D208" s="55">
        <v>0</v>
      </c>
      <c r="E208" s="55">
        <v>0</v>
      </c>
      <c r="F208" s="400"/>
      <c r="G208" s="55">
        <v>0</v>
      </c>
      <c r="H208" s="56">
        <v>0</v>
      </c>
      <c r="I208" s="57">
        <f t="shared" si="36"/>
        <v>0</v>
      </c>
    </row>
    <row r="209" spans="1:9" ht="15" thickBot="1">
      <c r="A209" s="13" t="s">
        <v>11</v>
      </c>
      <c r="B209" s="66">
        <v>0</v>
      </c>
      <c r="C209" s="66">
        <v>0</v>
      </c>
      <c r="D209" s="66">
        <v>0</v>
      </c>
      <c r="E209" s="66">
        <v>0</v>
      </c>
      <c r="F209" s="401"/>
      <c r="G209" s="66">
        <v>0</v>
      </c>
      <c r="H209" s="67">
        <v>0</v>
      </c>
      <c r="I209" s="68">
        <f t="shared" si="36"/>
        <v>0</v>
      </c>
    </row>
    <row r="210" spans="1:9" ht="15">
      <c r="A210" s="14" t="s">
        <v>26</v>
      </c>
      <c r="B210" s="71">
        <f>SUM(B189:B205)</f>
        <v>29.758411806830662</v>
      </c>
      <c r="C210" s="71">
        <f t="shared" ref="C210:H210" si="37">SUM(C189:C205)</f>
        <v>10.246938505875651</v>
      </c>
      <c r="D210" s="71">
        <f t="shared" si="37"/>
        <v>257.05895644577441</v>
      </c>
      <c r="E210" s="71">
        <f t="shared" si="37"/>
        <v>70.234190752761464</v>
      </c>
      <c r="F210" s="71">
        <f t="shared" si="37"/>
        <v>0</v>
      </c>
      <c r="G210" s="71">
        <f t="shared" si="37"/>
        <v>5.8862621848893264</v>
      </c>
      <c r="H210" s="72">
        <f t="shared" si="37"/>
        <v>0.17263965572069026</v>
      </c>
      <c r="I210" s="44">
        <f>SUM(I189:I205)</f>
        <v>373.35739935185222</v>
      </c>
    </row>
    <row r="211" spans="1:9" s="2" customFormat="1" ht="15" thickBot="1">
      <c r="A211" s="15" t="s">
        <v>100</v>
      </c>
      <c r="B211" s="100">
        <f>B210/$I$210</f>
        <v>7.9704893644779007E-2</v>
      </c>
      <c r="C211" s="100">
        <f t="shared" ref="C211:H211" si="38">C210/$I$210</f>
        <v>2.7445387512512992E-2</v>
      </c>
      <c r="D211" s="100">
        <f t="shared" si="38"/>
        <v>0.68850639331650665</v>
      </c>
      <c r="E211" s="100">
        <f t="shared" si="38"/>
        <v>0.1881151702756873</v>
      </c>
      <c r="F211" s="100">
        <f t="shared" si="38"/>
        <v>0</v>
      </c>
      <c r="G211" s="100">
        <f t="shared" si="38"/>
        <v>1.5765757408605981E-2</v>
      </c>
      <c r="H211" s="101">
        <f t="shared" si="38"/>
        <v>4.6239784190802807E-4</v>
      </c>
      <c r="I211" s="102">
        <f>I210/$I$210</f>
        <v>1</v>
      </c>
    </row>
    <row r="212" spans="1:9" ht="15" thickBot="1">
      <c r="A212" s="16"/>
      <c r="B212" s="16"/>
      <c r="C212" s="16"/>
      <c r="D212" s="16"/>
      <c r="E212" s="16"/>
      <c r="F212" s="16"/>
      <c r="G212" s="16"/>
      <c r="H212" s="16"/>
      <c r="I212" s="16"/>
    </row>
    <row r="213" spans="1:9" ht="28.5">
      <c r="A213" s="431" t="s">
        <v>33</v>
      </c>
      <c r="B213" s="37" t="s">
        <v>0</v>
      </c>
      <c r="C213" s="37" t="s">
        <v>1</v>
      </c>
      <c r="D213" s="37" t="s">
        <v>2</v>
      </c>
      <c r="E213" s="37" t="s">
        <v>3</v>
      </c>
      <c r="F213" s="37" t="s">
        <v>27</v>
      </c>
      <c r="G213" s="37" t="s">
        <v>4</v>
      </c>
      <c r="H213" s="37" t="s">
        <v>5</v>
      </c>
      <c r="I213" s="38" t="s">
        <v>6</v>
      </c>
    </row>
    <row r="214" spans="1:9" ht="14.25" customHeight="1">
      <c r="A214" s="432" t="s">
        <v>33</v>
      </c>
      <c r="B214" s="372" t="s">
        <v>107</v>
      </c>
      <c r="C214" s="373"/>
      <c r="D214" s="373"/>
      <c r="E214" s="373"/>
      <c r="F214" s="373"/>
      <c r="G214" s="373"/>
      <c r="H214" s="373"/>
      <c r="I214" s="374"/>
    </row>
    <row r="215" spans="1:9" ht="15">
      <c r="A215" s="7" t="s">
        <v>7</v>
      </c>
      <c r="B215" s="42">
        <v>0</v>
      </c>
      <c r="C215" s="42">
        <v>0</v>
      </c>
      <c r="D215" s="42">
        <v>0</v>
      </c>
      <c r="E215" s="42">
        <v>0</v>
      </c>
      <c r="F215" s="399"/>
      <c r="G215" s="42">
        <v>0</v>
      </c>
      <c r="H215" s="43">
        <v>0</v>
      </c>
      <c r="I215" s="44">
        <f>SUM(B215:H215)</f>
        <v>0</v>
      </c>
    </row>
    <row r="216" spans="1:9" ht="15">
      <c r="A216" s="8" t="s">
        <v>8</v>
      </c>
      <c r="B216" s="48">
        <v>0</v>
      </c>
      <c r="C216" s="48">
        <v>0</v>
      </c>
      <c r="D216" s="48">
        <v>0</v>
      </c>
      <c r="E216" s="48">
        <v>0</v>
      </c>
      <c r="F216" s="400"/>
      <c r="G216" s="48">
        <v>0</v>
      </c>
      <c r="H216" s="49">
        <v>0</v>
      </c>
      <c r="I216" s="50">
        <f t="shared" ref="I216:I235" si="39">SUM(B216:H216)</f>
        <v>0</v>
      </c>
    </row>
    <row r="217" spans="1:9" ht="15">
      <c r="A217" s="9" t="s">
        <v>10</v>
      </c>
      <c r="B217" s="45">
        <v>0</v>
      </c>
      <c r="C217" s="45">
        <v>0</v>
      </c>
      <c r="D217" s="45">
        <v>0</v>
      </c>
      <c r="E217" s="45">
        <v>0</v>
      </c>
      <c r="F217" s="400"/>
      <c r="G217" s="45">
        <v>0</v>
      </c>
      <c r="H217" s="54">
        <v>0</v>
      </c>
      <c r="I217" s="44">
        <f t="shared" si="39"/>
        <v>0</v>
      </c>
    </row>
    <row r="218" spans="1:9" ht="15">
      <c r="A218" s="8" t="s">
        <v>53</v>
      </c>
      <c r="B218" s="48">
        <v>0</v>
      </c>
      <c r="C218" s="48">
        <v>0</v>
      </c>
      <c r="D218" s="48">
        <v>0</v>
      </c>
      <c r="E218" s="48">
        <v>0</v>
      </c>
      <c r="F218" s="400"/>
      <c r="G218" s="48">
        <v>0</v>
      </c>
      <c r="H218" s="49">
        <v>0</v>
      </c>
      <c r="I218" s="50">
        <f t="shared" si="39"/>
        <v>0</v>
      </c>
    </row>
    <row r="219" spans="1:9" ht="15">
      <c r="A219" s="9" t="s">
        <v>16</v>
      </c>
      <c r="B219" s="45">
        <v>1.0081863354833767</v>
      </c>
      <c r="C219" s="45">
        <v>0.51662184643387465</v>
      </c>
      <c r="D219" s="45">
        <v>2.3515498976500502</v>
      </c>
      <c r="E219" s="45">
        <v>0</v>
      </c>
      <c r="F219" s="400"/>
      <c r="G219" s="45">
        <v>0</v>
      </c>
      <c r="H219" s="54">
        <v>0</v>
      </c>
      <c r="I219" s="44">
        <f t="shared" si="39"/>
        <v>3.8763580795673014</v>
      </c>
    </row>
    <row r="220" spans="1:9" ht="15">
      <c r="A220" s="8" t="s">
        <v>65</v>
      </c>
      <c r="B220" s="48">
        <v>0.19522526988964276</v>
      </c>
      <c r="C220" s="48">
        <v>0.11118527879977745</v>
      </c>
      <c r="D220" s="48">
        <v>8.2737927109800893E-2</v>
      </c>
      <c r="E220" s="48">
        <v>0</v>
      </c>
      <c r="F220" s="400"/>
      <c r="G220" s="48">
        <v>0</v>
      </c>
      <c r="H220" s="49">
        <v>0</v>
      </c>
      <c r="I220" s="50">
        <f t="shared" si="39"/>
        <v>0.38914847579922107</v>
      </c>
    </row>
    <row r="221" spans="1:9" ht="15">
      <c r="A221" s="9" t="s">
        <v>55</v>
      </c>
      <c r="B221" s="45">
        <v>0</v>
      </c>
      <c r="C221" s="45">
        <v>0</v>
      </c>
      <c r="D221" s="45">
        <v>0</v>
      </c>
      <c r="E221" s="45">
        <v>5.9690603905544846E-4</v>
      </c>
      <c r="F221" s="400"/>
      <c r="G221" s="45">
        <v>0</v>
      </c>
      <c r="H221" s="54">
        <v>0</v>
      </c>
      <c r="I221" s="44">
        <f t="shared" si="39"/>
        <v>5.9690603905544846E-4</v>
      </c>
    </row>
    <row r="222" spans="1:9" ht="15">
      <c r="A222" s="8" t="s">
        <v>12</v>
      </c>
      <c r="B222" s="48">
        <v>0</v>
      </c>
      <c r="C222" s="48">
        <v>0</v>
      </c>
      <c r="D222" s="48">
        <v>0</v>
      </c>
      <c r="E222" s="48">
        <v>0.17734183015498059</v>
      </c>
      <c r="F222" s="400"/>
      <c r="G222" s="48">
        <v>0</v>
      </c>
      <c r="H222" s="49">
        <v>0</v>
      </c>
      <c r="I222" s="50">
        <f t="shared" si="39"/>
        <v>0.17734183015498059</v>
      </c>
    </row>
    <row r="223" spans="1:9" ht="15">
      <c r="A223" s="9" t="s">
        <v>56</v>
      </c>
      <c r="B223" s="45">
        <v>0</v>
      </c>
      <c r="C223" s="45">
        <v>0</v>
      </c>
      <c r="D223" s="45">
        <v>0</v>
      </c>
      <c r="E223" s="45">
        <v>0</v>
      </c>
      <c r="F223" s="400"/>
      <c r="G223" s="45">
        <v>0</v>
      </c>
      <c r="H223" s="54">
        <v>0</v>
      </c>
      <c r="I223" s="44">
        <f t="shared" si="39"/>
        <v>0</v>
      </c>
    </row>
    <row r="224" spans="1:9" ht="15">
      <c r="A224" s="8" t="s">
        <v>17</v>
      </c>
      <c r="B224" s="48">
        <v>0</v>
      </c>
      <c r="C224" s="48">
        <v>0</v>
      </c>
      <c r="D224" s="48">
        <v>0</v>
      </c>
      <c r="E224" s="48">
        <v>0</v>
      </c>
      <c r="F224" s="400"/>
      <c r="G224" s="48">
        <v>0</v>
      </c>
      <c r="H224" s="49">
        <v>0</v>
      </c>
      <c r="I224" s="50">
        <f t="shared" si="39"/>
        <v>0</v>
      </c>
    </row>
    <row r="225" spans="1:9" ht="15">
      <c r="A225" s="9" t="s">
        <v>141</v>
      </c>
      <c r="B225" s="45">
        <v>8.3203143939564885</v>
      </c>
      <c r="C225" s="45">
        <v>5.360831167492381E-2</v>
      </c>
      <c r="D225" s="45">
        <v>14.950466224310677</v>
      </c>
      <c r="E225" s="45">
        <v>7.2190127814591012</v>
      </c>
      <c r="F225" s="400"/>
      <c r="G225" s="45">
        <v>0</v>
      </c>
      <c r="H225" s="54">
        <v>0</v>
      </c>
      <c r="I225" s="44">
        <f>SUM(B225:H225)</f>
        <v>30.543401711401188</v>
      </c>
    </row>
    <row r="226" spans="1:9" ht="15">
      <c r="A226" s="8" t="s">
        <v>25</v>
      </c>
      <c r="B226" s="48">
        <v>8.1624350009567106</v>
      </c>
      <c r="C226" s="48">
        <v>9.1325017344549994E-2</v>
      </c>
      <c r="D226" s="48">
        <v>24.845485015782177</v>
      </c>
      <c r="E226" s="48">
        <v>43.092038178751594</v>
      </c>
      <c r="F226" s="400"/>
      <c r="G226" s="48">
        <v>10.055474955326684</v>
      </c>
      <c r="H226" s="49">
        <v>1.1406632620738668</v>
      </c>
      <c r="I226" s="50">
        <f t="shared" si="39"/>
        <v>87.387421430235591</v>
      </c>
    </row>
    <row r="227" spans="1:9" ht="15">
      <c r="A227" s="9" t="s">
        <v>24</v>
      </c>
      <c r="B227" s="45">
        <v>0.14837472653855069</v>
      </c>
      <c r="C227" s="45">
        <v>0</v>
      </c>
      <c r="D227" s="45">
        <v>3.6973343712790541E-2</v>
      </c>
      <c r="E227" s="45">
        <v>0</v>
      </c>
      <c r="F227" s="400"/>
      <c r="G227" s="45">
        <v>0</v>
      </c>
      <c r="H227" s="54">
        <v>0</v>
      </c>
      <c r="I227" s="44">
        <f t="shared" si="39"/>
        <v>0.18534807025134123</v>
      </c>
    </row>
    <row r="228" spans="1:9" ht="15">
      <c r="A228" s="8" t="s">
        <v>57</v>
      </c>
      <c r="B228" s="48">
        <v>0</v>
      </c>
      <c r="C228" s="48">
        <v>0</v>
      </c>
      <c r="D228" s="48">
        <v>0</v>
      </c>
      <c r="E228" s="48">
        <v>0</v>
      </c>
      <c r="F228" s="400"/>
      <c r="G228" s="48">
        <v>0</v>
      </c>
      <c r="H228" s="49">
        <v>0</v>
      </c>
      <c r="I228" s="50">
        <f t="shared" si="39"/>
        <v>0</v>
      </c>
    </row>
    <row r="229" spans="1:9" ht="15">
      <c r="A229" s="9" t="s">
        <v>22</v>
      </c>
      <c r="B229" s="45">
        <v>0</v>
      </c>
      <c r="C229" s="45">
        <v>0</v>
      </c>
      <c r="D229" s="45">
        <v>0</v>
      </c>
      <c r="E229" s="45">
        <v>0</v>
      </c>
      <c r="F229" s="400"/>
      <c r="G229" s="45">
        <v>0</v>
      </c>
      <c r="H229" s="54">
        <v>0</v>
      </c>
      <c r="I229" s="44">
        <f t="shared" si="39"/>
        <v>0</v>
      </c>
    </row>
    <row r="230" spans="1:9" ht="15">
      <c r="A230" s="8" t="s">
        <v>21</v>
      </c>
      <c r="B230" s="48">
        <v>0</v>
      </c>
      <c r="C230" s="48">
        <v>0</v>
      </c>
      <c r="D230" s="48">
        <v>0</v>
      </c>
      <c r="E230" s="48">
        <v>0</v>
      </c>
      <c r="F230" s="400"/>
      <c r="G230" s="48">
        <v>0</v>
      </c>
      <c r="H230" s="49">
        <v>0</v>
      </c>
      <c r="I230" s="50">
        <f t="shared" si="39"/>
        <v>0</v>
      </c>
    </row>
    <row r="231" spans="1:9" ht="15">
      <c r="A231" s="10" t="s">
        <v>61</v>
      </c>
      <c r="B231" s="45">
        <v>0</v>
      </c>
      <c r="C231" s="45">
        <v>0</v>
      </c>
      <c r="D231" s="45">
        <v>0</v>
      </c>
      <c r="E231" s="45">
        <v>0</v>
      </c>
      <c r="F231" s="400"/>
      <c r="G231" s="45">
        <v>0</v>
      </c>
      <c r="H231" s="54">
        <v>0</v>
      </c>
      <c r="I231" s="44">
        <f t="shared" si="39"/>
        <v>0</v>
      </c>
    </row>
    <row r="232" spans="1:9">
      <c r="A232" s="11" t="s">
        <v>23</v>
      </c>
      <c r="B232" s="55">
        <v>0</v>
      </c>
      <c r="C232" s="55">
        <v>0</v>
      </c>
      <c r="D232" s="55">
        <v>0</v>
      </c>
      <c r="E232" s="55">
        <v>0</v>
      </c>
      <c r="F232" s="400"/>
      <c r="G232" s="55">
        <v>0</v>
      </c>
      <c r="H232" s="56">
        <v>0</v>
      </c>
      <c r="I232" s="57">
        <f t="shared" si="39"/>
        <v>0</v>
      </c>
    </row>
    <row r="233" spans="1:9">
      <c r="A233" s="12" t="s">
        <v>19</v>
      </c>
      <c r="B233" s="61">
        <v>0</v>
      </c>
      <c r="C233" s="61">
        <v>0</v>
      </c>
      <c r="D233" s="61">
        <v>0</v>
      </c>
      <c r="E233" s="61">
        <v>0</v>
      </c>
      <c r="F233" s="400"/>
      <c r="G233" s="61">
        <v>0</v>
      </c>
      <c r="H233" s="62">
        <v>0</v>
      </c>
      <c r="I233" s="63">
        <f t="shared" si="39"/>
        <v>0</v>
      </c>
    </row>
    <row r="234" spans="1:9">
      <c r="A234" s="11" t="s">
        <v>20</v>
      </c>
      <c r="B234" s="55">
        <v>0</v>
      </c>
      <c r="C234" s="55">
        <v>0</v>
      </c>
      <c r="D234" s="55">
        <v>0</v>
      </c>
      <c r="E234" s="55">
        <v>0</v>
      </c>
      <c r="F234" s="400"/>
      <c r="G234" s="55">
        <v>0</v>
      </c>
      <c r="H234" s="56">
        <v>0</v>
      </c>
      <c r="I234" s="57">
        <f t="shared" si="39"/>
        <v>0</v>
      </c>
    </row>
    <row r="235" spans="1:9" ht="15" thickBot="1">
      <c r="A235" s="13" t="s">
        <v>11</v>
      </c>
      <c r="B235" s="66">
        <v>0</v>
      </c>
      <c r="C235" s="66">
        <v>0</v>
      </c>
      <c r="D235" s="66">
        <v>0</v>
      </c>
      <c r="E235" s="66">
        <v>0</v>
      </c>
      <c r="F235" s="401"/>
      <c r="G235" s="66">
        <v>0</v>
      </c>
      <c r="H235" s="67">
        <v>0</v>
      </c>
      <c r="I235" s="68">
        <f t="shared" si="39"/>
        <v>0</v>
      </c>
    </row>
    <row r="236" spans="1:9" ht="15">
      <c r="A236" s="14" t="s">
        <v>26</v>
      </c>
      <c r="B236" s="71">
        <f>SUM(B215:B231)</f>
        <v>17.834535726824772</v>
      </c>
      <c r="C236" s="71">
        <f t="shared" ref="C236:H236" si="40">SUM(C215:C231)</f>
        <v>0.77274045425312599</v>
      </c>
      <c r="D236" s="71">
        <f t="shared" si="40"/>
        <v>42.267212408565499</v>
      </c>
      <c r="E236" s="71">
        <f t="shared" si="40"/>
        <v>50.48898969640473</v>
      </c>
      <c r="F236" s="71">
        <f t="shared" si="40"/>
        <v>0</v>
      </c>
      <c r="G236" s="71">
        <f t="shared" si="40"/>
        <v>10.055474955326684</v>
      </c>
      <c r="H236" s="72">
        <f t="shared" si="40"/>
        <v>1.1406632620738668</v>
      </c>
      <c r="I236" s="44">
        <f>SUM(I215:I231)</f>
        <v>122.55961650344867</v>
      </c>
    </row>
    <row r="237" spans="1:9" s="2" customFormat="1" ht="15" thickBot="1">
      <c r="A237" s="15" t="s">
        <v>100</v>
      </c>
      <c r="B237" s="100">
        <f>B236/$I$236</f>
        <v>0.14551722855891061</v>
      </c>
      <c r="C237" s="100">
        <f t="shared" ref="C237:I237" si="41">C236/$I$236</f>
        <v>6.3050169076808603E-3</v>
      </c>
      <c r="D237" s="100">
        <f t="shared" si="41"/>
        <v>0.34487063205991803</v>
      </c>
      <c r="E237" s="100">
        <f t="shared" si="41"/>
        <v>0.41195453393886916</v>
      </c>
      <c r="F237" s="100">
        <f t="shared" si="41"/>
        <v>0</v>
      </c>
      <c r="G237" s="100">
        <f t="shared" si="41"/>
        <v>8.2045581099250059E-2</v>
      </c>
      <c r="H237" s="101">
        <f t="shared" si="41"/>
        <v>9.307007435371422E-3</v>
      </c>
      <c r="I237" s="102">
        <f t="shared" si="41"/>
        <v>1</v>
      </c>
    </row>
    <row r="238" spans="1:9" ht="15" thickBot="1">
      <c r="A238" s="16"/>
      <c r="B238" s="16"/>
      <c r="C238" s="16"/>
      <c r="D238" s="16"/>
      <c r="E238" s="16"/>
      <c r="F238" s="16"/>
      <c r="G238" s="16"/>
      <c r="H238" s="16"/>
      <c r="I238" s="16"/>
    </row>
    <row r="239" spans="1:9" ht="28.5">
      <c r="A239" s="431" t="s">
        <v>66</v>
      </c>
      <c r="B239" s="37" t="s">
        <v>0</v>
      </c>
      <c r="C239" s="37" t="s">
        <v>1</v>
      </c>
      <c r="D239" s="37" t="s">
        <v>2</v>
      </c>
      <c r="E239" s="37" t="s">
        <v>3</v>
      </c>
      <c r="F239" s="37" t="s">
        <v>27</v>
      </c>
      <c r="G239" s="37" t="s">
        <v>4</v>
      </c>
      <c r="H239" s="37" t="s">
        <v>5</v>
      </c>
      <c r="I239" s="38" t="s">
        <v>6</v>
      </c>
    </row>
    <row r="240" spans="1:9" ht="14.25" customHeight="1">
      <c r="A240" s="432" t="s">
        <v>66</v>
      </c>
      <c r="B240" s="372" t="s">
        <v>107</v>
      </c>
      <c r="C240" s="373"/>
      <c r="D240" s="373"/>
      <c r="E240" s="373"/>
      <c r="F240" s="373"/>
      <c r="G240" s="373"/>
      <c r="H240" s="373"/>
      <c r="I240" s="374"/>
    </row>
    <row r="241" spans="1:9" ht="15">
      <c r="A241" s="7" t="s">
        <v>7</v>
      </c>
      <c r="B241" s="42">
        <v>0</v>
      </c>
      <c r="C241" s="42">
        <v>0</v>
      </c>
      <c r="D241" s="42">
        <v>0</v>
      </c>
      <c r="E241" s="42">
        <v>0</v>
      </c>
      <c r="F241" s="399"/>
      <c r="G241" s="42">
        <v>0</v>
      </c>
      <c r="H241" s="43">
        <v>0</v>
      </c>
      <c r="I241" s="44">
        <f>SUM(B241:H241)</f>
        <v>0</v>
      </c>
    </row>
    <row r="242" spans="1:9" ht="15">
      <c r="A242" s="8" t="s">
        <v>8</v>
      </c>
      <c r="B242" s="48">
        <v>0</v>
      </c>
      <c r="C242" s="48">
        <v>0</v>
      </c>
      <c r="D242" s="48">
        <v>0</v>
      </c>
      <c r="E242" s="48">
        <v>0</v>
      </c>
      <c r="F242" s="400"/>
      <c r="G242" s="48">
        <v>0</v>
      </c>
      <c r="H242" s="49">
        <v>0</v>
      </c>
      <c r="I242" s="50">
        <f t="shared" ref="I242:I261" si="42">SUM(B242:H242)</f>
        <v>0</v>
      </c>
    </row>
    <row r="243" spans="1:9" ht="15">
      <c r="A243" s="9" t="s">
        <v>10</v>
      </c>
      <c r="B243" s="45">
        <v>0</v>
      </c>
      <c r="C243" s="45">
        <v>0</v>
      </c>
      <c r="D243" s="45">
        <v>0</v>
      </c>
      <c r="E243" s="45">
        <v>0</v>
      </c>
      <c r="F243" s="400"/>
      <c r="G243" s="45">
        <v>0</v>
      </c>
      <c r="H243" s="54">
        <v>0</v>
      </c>
      <c r="I243" s="44">
        <f t="shared" si="42"/>
        <v>0</v>
      </c>
    </row>
    <row r="244" spans="1:9" ht="15">
      <c r="A244" s="8" t="s">
        <v>53</v>
      </c>
      <c r="B244" s="48">
        <v>0</v>
      </c>
      <c r="C244" s="48">
        <v>0</v>
      </c>
      <c r="D244" s="48">
        <v>0</v>
      </c>
      <c r="E244" s="48">
        <v>0</v>
      </c>
      <c r="F244" s="400"/>
      <c r="G244" s="48">
        <v>0</v>
      </c>
      <c r="H244" s="49">
        <v>0</v>
      </c>
      <c r="I244" s="50">
        <f t="shared" si="42"/>
        <v>0</v>
      </c>
    </row>
    <row r="245" spans="1:9" ht="15">
      <c r="A245" s="9" t="s">
        <v>16</v>
      </c>
      <c r="B245" s="45">
        <v>36.749615625417086</v>
      </c>
      <c r="C245" s="45">
        <v>0.10489468130984105</v>
      </c>
      <c r="D245" s="45">
        <v>5.7157390906613887</v>
      </c>
      <c r="E245" s="45">
        <v>0</v>
      </c>
      <c r="F245" s="400"/>
      <c r="G245" s="45">
        <v>0</v>
      </c>
      <c r="H245" s="54">
        <v>0</v>
      </c>
      <c r="I245" s="44">
        <f t="shared" si="42"/>
        <v>42.570249397388316</v>
      </c>
    </row>
    <row r="246" spans="1:9" ht="15">
      <c r="A246" s="8" t="s">
        <v>65</v>
      </c>
      <c r="B246" s="48">
        <v>43.72916066108634</v>
      </c>
      <c r="C246" s="48">
        <v>0.15781375271855635</v>
      </c>
      <c r="D246" s="48">
        <v>11.335664720017089</v>
      </c>
      <c r="E246" s="48">
        <v>0</v>
      </c>
      <c r="F246" s="400"/>
      <c r="G246" s="48">
        <v>0</v>
      </c>
      <c r="H246" s="49">
        <v>0</v>
      </c>
      <c r="I246" s="50">
        <f t="shared" si="42"/>
        <v>55.222639133821986</v>
      </c>
    </row>
    <row r="247" spans="1:9" ht="15">
      <c r="A247" s="9" t="s">
        <v>55</v>
      </c>
      <c r="B247" s="45">
        <v>5.4746463852731642E-9</v>
      </c>
      <c r="C247" s="45">
        <v>5.4746463852731642E-9</v>
      </c>
      <c r="D247" s="45">
        <v>5.4746463852731642E-9</v>
      </c>
      <c r="E247" s="45">
        <v>0.4056230151383573</v>
      </c>
      <c r="F247" s="400"/>
      <c r="G247" s="45">
        <v>0</v>
      </c>
      <c r="H247" s="54">
        <v>0</v>
      </c>
      <c r="I247" s="44">
        <f t="shared" si="42"/>
        <v>0.40562303156229645</v>
      </c>
    </row>
    <row r="248" spans="1:9" ht="15">
      <c r="A248" s="8" t="s">
        <v>12</v>
      </c>
      <c r="B248" s="48">
        <v>1.5819485421312282E-8</v>
      </c>
      <c r="C248" s="48">
        <v>1.5819485421312282E-8</v>
      </c>
      <c r="D248" s="48">
        <v>1.5819485421312282E-8</v>
      </c>
      <c r="E248" s="48">
        <v>0.20909547688654709</v>
      </c>
      <c r="F248" s="400"/>
      <c r="G248" s="48">
        <v>0</v>
      </c>
      <c r="H248" s="49">
        <v>0</v>
      </c>
      <c r="I248" s="50">
        <f t="shared" si="42"/>
        <v>0.20909552434500336</v>
      </c>
    </row>
    <row r="249" spans="1:9" ht="15">
      <c r="A249" s="9" t="s">
        <v>56</v>
      </c>
      <c r="B249" s="45">
        <v>0</v>
      </c>
      <c r="C249" s="45">
        <v>0</v>
      </c>
      <c r="D249" s="45">
        <v>0</v>
      </c>
      <c r="E249" s="45">
        <v>0</v>
      </c>
      <c r="F249" s="400"/>
      <c r="G249" s="45">
        <v>0</v>
      </c>
      <c r="H249" s="54">
        <v>0</v>
      </c>
      <c r="I249" s="44">
        <f t="shared" si="42"/>
        <v>0</v>
      </c>
    </row>
    <row r="250" spans="1:9" ht="15">
      <c r="A250" s="8" t="s">
        <v>17</v>
      </c>
      <c r="B250" s="48">
        <v>0.25430731543093704</v>
      </c>
      <c r="C250" s="48">
        <v>7.6620364389187248E-3</v>
      </c>
      <c r="D250" s="48">
        <v>0.30765041795841225</v>
      </c>
      <c r="E250" s="48">
        <v>5.4491340129996287E-3</v>
      </c>
      <c r="F250" s="400"/>
      <c r="G250" s="48">
        <v>0</v>
      </c>
      <c r="H250" s="49">
        <v>0</v>
      </c>
      <c r="I250" s="50">
        <f t="shared" si="42"/>
        <v>0.57506890384126763</v>
      </c>
    </row>
    <row r="251" spans="1:9" ht="15">
      <c r="A251" s="9" t="s">
        <v>141</v>
      </c>
      <c r="B251" s="45">
        <v>141.48832533193846</v>
      </c>
      <c r="C251" s="45">
        <v>7.0898444000112102</v>
      </c>
      <c r="D251" s="45">
        <v>114.52665713861688</v>
      </c>
      <c r="E251" s="45">
        <v>0.26487299973923562</v>
      </c>
      <c r="F251" s="400"/>
      <c r="G251" s="45">
        <v>0</v>
      </c>
      <c r="H251" s="54">
        <v>0</v>
      </c>
      <c r="I251" s="44">
        <f>SUM(B251:H251)</f>
        <v>263.36969987030574</v>
      </c>
    </row>
    <row r="252" spans="1:9" ht="15">
      <c r="A252" s="8" t="s">
        <v>25</v>
      </c>
      <c r="B252" s="48">
        <v>32.576159431655945</v>
      </c>
      <c r="C252" s="48">
        <v>1.1948466056943574</v>
      </c>
      <c r="D252" s="48">
        <v>109.41062322594787</v>
      </c>
      <c r="E252" s="48">
        <v>185.49584848229975</v>
      </c>
      <c r="F252" s="400"/>
      <c r="G252" s="48">
        <v>129.59439877228399</v>
      </c>
      <c r="H252" s="49">
        <v>5.8455591678445824</v>
      </c>
      <c r="I252" s="50">
        <f t="shared" si="42"/>
        <v>464.11743568572643</v>
      </c>
    </row>
    <row r="253" spans="1:9" ht="15">
      <c r="A253" s="9" t="s">
        <v>24</v>
      </c>
      <c r="B253" s="45">
        <v>8.4471784652471182</v>
      </c>
      <c r="C253" s="45">
        <v>2.6320115933662014</v>
      </c>
      <c r="D253" s="45">
        <v>2.7388708065592389</v>
      </c>
      <c r="E253" s="45">
        <v>0</v>
      </c>
      <c r="F253" s="400"/>
      <c r="G253" s="45">
        <v>0</v>
      </c>
      <c r="H253" s="54">
        <v>0</v>
      </c>
      <c r="I253" s="44">
        <f t="shared" si="42"/>
        <v>13.818060865172558</v>
      </c>
    </row>
    <row r="254" spans="1:9" ht="15">
      <c r="A254" s="8" t="s">
        <v>57</v>
      </c>
      <c r="B254" s="48">
        <v>0.47477364212415452</v>
      </c>
      <c r="C254" s="48">
        <v>0.80515735669477884</v>
      </c>
      <c r="D254" s="48">
        <v>1.4683720726106244</v>
      </c>
      <c r="E254" s="48">
        <v>0</v>
      </c>
      <c r="F254" s="400"/>
      <c r="G254" s="48">
        <v>0</v>
      </c>
      <c r="H254" s="49">
        <v>0</v>
      </c>
      <c r="I254" s="50">
        <f t="shared" si="42"/>
        <v>2.7483030714295578</v>
      </c>
    </row>
    <row r="255" spans="1:9" ht="15">
      <c r="A255" s="9" t="s">
        <v>22</v>
      </c>
      <c r="B255" s="45">
        <v>9.1105520342476418E-2</v>
      </c>
      <c r="C255" s="45">
        <v>8.6092262457248062E-2</v>
      </c>
      <c r="D255" s="45">
        <v>0.27478659510082781</v>
      </c>
      <c r="E255" s="45">
        <v>0</v>
      </c>
      <c r="F255" s="400"/>
      <c r="G255" s="45">
        <v>0</v>
      </c>
      <c r="H255" s="54">
        <v>0</v>
      </c>
      <c r="I255" s="44">
        <f t="shared" si="42"/>
        <v>0.45198437790055229</v>
      </c>
    </row>
    <row r="256" spans="1:9" ht="15">
      <c r="A256" s="8" t="s">
        <v>21</v>
      </c>
      <c r="B256" s="48">
        <v>0</v>
      </c>
      <c r="C256" s="48">
        <v>0</v>
      </c>
      <c r="D256" s="48">
        <v>0</v>
      </c>
      <c r="E256" s="48">
        <v>0</v>
      </c>
      <c r="F256" s="400"/>
      <c r="G256" s="48">
        <v>0</v>
      </c>
      <c r="H256" s="49">
        <v>0</v>
      </c>
      <c r="I256" s="50">
        <f t="shared" si="42"/>
        <v>0</v>
      </c>
    </row>
    <row r="257" spans="1:9" ht="15">
      <c r="A257" s="10" t="s">
        <v>61</v>
      </c>
      <c r="B257" s="45">
        <v>3.06</v>
      </c>
      <c r="C257" s="45">
        <v>0</v>
      </c>
      <c r="D257" s="45">
        <v>0</v>
      </c>
      <c r="E257" s="45">
        <v>0</v>
      </c>
      <c r="F257" s="400"/>
      <c r="G257" s="45">
        <v>0</v>
      </c>
      <c r="H257" s="54">
        <v>0</v>
      </c>
      <c r="I257" s="44">
        <f t="shared" si="42"/>
        <v>3.06</v>
      </c>
    </row>
    <row r="258" spans="1:9">
      <c r="A258" s="11" t="s">
        <v>23</v>
      </c>
      <c r="B258" s="55">
        <v>3.06</v>
      </c>
      <c r="C258" s="55">
        <v>0</v>
      </c>
      <c r="D258" s="55">
        <v>0</v>
      </c>
      <c r="E258" s="55">
        <v>0</v>
      </c>
      <c r="F258" s="400"/>
      <c r="G258" s="55">
        <v>0</v>
      </c>
      <c r="H258" s="56">
        <v>0</v>
      </c>
      <c r="I258" s="57">
        <f t="shared" si="42"/>
        <v>3.06</v>
      </c>
    </row>
    <row r="259" spans="1:9">
      <c r="A259" s="12" t="s">
        <v>19</v>
      </c>
      <c r="B259" s="61">
        <v>0</v>
      </c>
      <c r="C259" s="61">
        <v>0</v>
      </c>
      <c r="D259" s="61">
        <v>0</v>
      </c>
      <c r="E259" s="61">
        <v>0</v>
      </c>
      <c r="F259" s="400"/>
      <c r="G259" s="61">
        <v>0</v>
      </c>
      <c r="H259" s="62">
        <v>0</v>
      </c>
      <c r="I259" s="63">
        <f t="shared" si="42"/>
        <v>0</v>
      </c>
    </row>
    <row r="260" spans="1:9">
      <c r="A260" s="11" t="s">
        <v>20</v>
      </c>
      <c r="B260" s="55">
        <v>0</v>
      </c>
      <c r="C260" s="55">
        <v>0</v>
      </c>
      <c r="D260" s="55">
        <v>0</v>
      </c>
      <c r="E260" s="55">
        <v>0</v>
      </c>
      <c r="F260" s="400"/>
      <c r="G260" s="55">
        <v>0</v>
      </c>
      <c r="H260" s="56">
        <v>0</v>
      </c>
      <c r="I260" s="57">
        <f t="shared" si="42"/>
        <v>0</v>
      </c>
    </row>
    <row r="261" spans="1:9" ht="15" thickBot="1">
      <c r="A261" s="13" t="s">
        <v>11</v>
      </c>
      <c r="B261" s="66">
        <v>0</v>
      </c>
      <c r="C261" s="66">
        <v>0</v>
      </c>
      <c r="D261" s="66">
        <v>0</v>
      </c>
      <c r="E261" s="66">
        <v>0</v>
      </c>
      <c r="F261" s="401"/>
      <c r="G261" s="66">
        <v>0</v>
      </c>
      <c r="H261" s="67">
        <v>0</v>
      </c>
      <c r="I261" s="68">
        <f t="shared" si="42"/>
        <v>0</v>
      </c>
    </row>
    <row r="262" spans="1:9" ht="15">
      <c r="A262" s="14" t="s">
        <v>26</v>
      </c>
      <c r="B262" s="71">
        <f>SUM(B241:B257)</f>
        <v>266.87062601453664</v>
      </c>
      <c r="C262" s="71">
        <f t="shared" ref="C262:H262" si="43">SUM(C241:C257)</f>
        <v>12.078322709985242</v>
      </c>
      <c r="D262" s="71">
        <f t="shared" si="43"/>
        <v>245.77836408876649</v>
      </c>
      <c r="E262" s="71">
        <f t="shared" si="43"/>
        <v>186.3808891080769</v>
      </c>
      <c r="F262" s="71">
        <f t="shared" si="43"/>
        <v>0</v>
      </c>
      <c r="G262" s="71">
        <f t="shared" si="43"/>
        <v>129.59439877228399</v>
      </c>
      <c r="H262" s="72">
        <f t="shared" si="43"/>
        <v>5.8455591678445824</v>
      </c>
      <c r="I262" s="44">
        <f>SUM(I241:I257)</f>
        <v>846.54815986149356</v>
      </c>
    </row>
    <row r="263" spans="1:9" s="2" customFormat="1" ht="15" thickBot="1">
      <c r="A263" s="15" t="s">
        <v>100</v>
      </c>
      <c r="B263" s="100">
        <f>B262/$I$262</f>
        <v>0.31524565130257942</v>
      </c>
      <c r="C263" s="100">
        <f t="shared" ref="C263:I263" si="44">C262/$I$262</f>
        <v>1.4267732519743963E-2</v>
      </c>
      <c r="D263" s="100">
        <f t="shared" si="44"/>
        <v>0.29033004351338865</v>
      </c>
      <c r="E263" s="100">
        <f t="shared" si="44"/>
        <v>0.22016572469848764</v>
      </c>
      <c r="F263" s="100">
        <f t="shared" si="44"/>
        <v>0</v>
      </c>
      <c r="G263" s="100">
        <f t="shared" si="44"/>
        <v>0.1530856777167732</v>
      </c>
      <c r="H263" s="101">
        <f t="shared" si="44"/>
        <v>6.9051702490275247E-3</v>
      </c>
      <c r="I263" s="102">
        <f t="shared" si="44"/>
        <v>1</v>
      </c>
    </row>
    <row r="264" spans="1:9" ht="15" thickBot="1">
      <c r="A264" s="16"/>
      <c r="B264" s="16"/>
      <c r="C264" s="16"/>
      <c r="D264" s="16"/>
      <c r="E264" s="16"/>
      <c r="F264" s="16"/>
      <c r="G264" s="16"/>
      <c r="H264" s="16"/>
      <c r="I264" s="16"/>
    </row>
    <row r="265" spans="1:9" ht="28.5">
      <c r="A265" s="431" t="s">
        <v>34</v>
      </c>
      <c r="B265" s="37" t="s">
        <v>0</v>
      </c>
      <c r="C265" s="37" t="s">
        <v>1</v>
      </c>
      <c r="D265" s="37" t="s">
        <v>2</v>
      </c>
      <c r="E265" s="37" t="s">
        <v>3</v>
      </c>
      <c r="F265" s="37" t="s">
        <v>27</v>
      </c>
      <c r="G265" s="37" t="s">
        <v>4</v>
      </c>
      <c r="H265" s="37" t="s">
        <v>5</v>
      </c>
      <c r="I265" s="38" t="s">
        <v>6</v>
      </c>
    </row>
    <row r="266" spans="1:9" ht="14.25" customHeight="1">
      <c r="A266" s="432" t="s">
        <v>34</v>
      </c>
      <c r="B266" s="372" t="s">
        <v>107</v>
      </c>
      <c r="C266" s="373"/>
      <c r="D266" s="373"/>
      <c r="E266" s="373"/>
      <c r="F266" s="373"/>
      <c r="G266" s="373"/>
      <c r="H266" s="373"/>
      <c r="I266" s="374"/>
    </row>
    <row r="267" spans="1:9" ht="15">
      <c r="A267" s="7" t="s">
        <v>7</v>
      </c>
      <c r="B267" s="42">
        <v>0</v>
      </c>
      <c r="C267" s="42">
        <v>0</v>
      </c>
      <c r="D267" s="42">
        <v>0</v>
      </c>
      <c r="E267" s="42">
        <v>0</v>
      </c>
      <c r="F267" s="399"/>
      <c r="G267" s="42">
        <v>0</v>
      </c>
      <c r="H267" s="43">
        <v>0</v>
      </c>
      <c r="I267" s="44">
        <f>SUM(B267:H267)</f>
        <v>0</v>
      </c>
    </row>
    <row r="268" spans="1:9" ht="15">
      <c r="A268" s="8" t="s">
        <v>8</v>
      </c>
      <c r="B268" s="48">
        <v>0</v>
      </c>
      <c r="C268" s="48">
        <v>0</v>
      </c>
      <c r="D268" s="48">
        <v>0</v>
      </c>
      <c r="E268" s="48">
        <v>0</v>
      </c>
      <c r="F268" s="400"/>
      <c r="G268" s="48">
        <v>0</v>
      </c>
      <c r="H268" s="49">
        <v>0</v>
      </c>
      <c r="I268" s="50">
        <f t="shared" ref="I268:I287" si="45">SUM(B268:H268)</f>
        <v>0</v>
      </c>
    </row>
    <row r="269" spans="1:9" ht="15">
      <c r="A269" s="9" t="s">
        <v>10</v>
      </c>
      <c r="B269" s="45">
        <v>0</v>
      </c>
      <c r="C269" s="45">
        <v>0</v>
      </c>
      <c r="D269" s="45">
        <v>0</v>
      </c>
      <c r="E269" s="45">
        <v>0</v>
      </c>
      <c r="F269" s="400"/>
      <c r="G269" s="45">
        <v>0</v>
      </c>
      <c r="H269" s="54">
        <v>0</v>
      </c>
      <c r="I269" s="44">
        <f t="shared" si="45"/>
        <v>0</v>
      </c>
    </row>
    <row r="270" spans="1:9" ht="15">
      <c r="A270" s="8" t="s">
        <v>53</v>
      </c>
      <c r="B270" s="48">
        <v>0</v>
      </c>
      <c r="C270" s="48">
        <v>0</v>
      </c>
      <c r="D270" s="48">
        <v>0</v>
      </c>
      <c r="E270" s="48">
        <v>0</v>
      </c>
      <c r="F270" s="400"/>
      <c r="G270" s="48">
        <v>0</v>
      </c>
      <c r="H270" s="49">
        <v>0</v>
      </c>
      <c r="I270" s="50">
        <f t="shared" si="45"/>
        <v>0</v>
      </c>
    </row>
    <row r="271" spans="1:9" ht="15">
      <c r="A271" s="9" t="s">
        <v>16</v>
      </c>
      <c r="B271" s="45">
        <v>2.3023868888268333</v>
      </c>
      <c r="C271" s="45">
        <v>4.5213662690442744</v>
      </c>
      <c r="D271" s="45">
        <v>1.9446148202208897</v>
      </c>
      <c r="E271" s="45">
        <v>0</v>
      </c>
      <c r="F271" s="400"/>
      <c r="G271" s="45">
        <v>0</v>
      </c>
      <c r="H271" s="54">
        <v>0</v>
      </c>
      <c r="I271" s="44">
        <f t="shared" si="45"/>
        <v>8.7683679780919981</v>
      </c>
    </row>
    <row r="272" spans="1:9" ht="15">
      <c r="A272" s="8" t="s">
        <v>65</v>
      </c>
      <c r="B272" s="48">
        <v>0.83408968789326854</v>
      </c>
      <c r="C272" s="48">
        <v>0.58517104317857593</v>
      </c>
      <c r="D272" s="48">
        <v>1.3651335384709113</v>
      </c>
      <c r="E272" s="48">
        <v>4.2304983297288976E-2</v>
      </c>
      <c r="F272" s="400"/>
      <c r="G272" s="48">
        <v>0</v>
      </c>
      <c r="H272" s="49">
        <v>0</v>
      </c>
      <c r="I272" s="50">
        <f t="shared" si="45"/>
        <v>2.826699252840045</v>
      </c>
    </row>
    <row r="273" spans="1:9" ht="15">
      <c r="A273" s="9" t="s">
        <v>55</v>
      </c>
      <c r="B273" s="45">
        <v>8.1035400894862333E-9</v>
      </c>
      <c r="C273" s="45">
        <v>8.1035400894862333E-9</v>
      </c>
      <c r="D273" s="45">
        <v>8.1035400894862333E-9</v>
      </c>
      <c r="E273" s="45">
        <v>7.3929223481575184</v>
      </c>
      <c r="F273" s="400"/>
      <c r="G273" s="45">
        <v>0</v>
      </c>
      <c r="H273" s="54">
        <v>0</v>
      </c>
      <c r="I273" s="44">
        <f t="shared" si="45"/>
        <v>7.3929223724681385</v>
      </c>
    </row>
    <row r="274" spans="1:9" ht="15">
      <c r="A274" s="8" t="s">
        <v>12</v>
      </c>
      <c r="B274" s="48">
        <v>3.0122955193617482E-9</v>
      </c>
      <c r="C274" s="48">
        <v>3.0122955193617482E-9</v>
      </c>
      <c r="D274" s="48">
        <v>3.0122955193617482E-9</v>
      </c>
      <c r="E274" s="48">
        <v>6.766208983100503E-3</v>
      </c>
      <c r="F274" s="400"/>
      <c r="G274" s="48">
        <v>0</v>
      </c>
      <c r="H274" s="49">
        <v>0</v>
      </c>
      <c r="I274" s="50">
        <f t="shared" si="45"/>
        <v>6.7662180199870615E-3</v>
      </c>
    </row>
    <row r="275" spans="1:9" ht="15">
      <c r="A275" s="9" t="s">
        <v>56</v>
      </c>
      <c r="B275" s="45">
        <v>0</v>
      </c>
      <c r="C275" s="45">
        <v>0</v>
      </c>
      <c r="D275" s="45">
        <v>0</v>
      </c>
      <c r="E275" s="45">
        <v>0</v>
      </c>
      <c r="F275" s="400"/>
      <c r="G275" s="45">
        <v>0</v>
      </c>
      <c r="H275" s="54">
        <v>0</v>
      </c>
      <c r="I275" s="44">
        <f t="shared" si="45"/>
        <v>0</v>
      </c>
    </row>
    <row r="276" spans="1:9" ht="15">
      <c r="A276" s="8" t="s">
        <v>17</v>
      </c>
      <c r="B276" s="48">
        <v>7.3086083174148705E-2</v>
      </c>
      <c r="C276" s="48">
        <v>6.3276463788017503E-2</v>
      </c>
      <c r="D276" s="48">
        <v>0.19583888792492568</v>
      </c>
      <c r="E276" s="48">
        <v>0</v>
      </c>
      <c r="F276" s="400"/>
      <c r="G276" s="48">
        <v>0</v>
      </c>
      <c r="H276" s="49">
        <v>0</v>
      </c>
      <c r="I276" s="50">
        <f t="shared" si="45"/>
        <v>0.33220143488709186</v>
      </c>
    </row>
    <row r="277" spans="1:9" ht="15">
      <c r="A277" s="9" t="s">
        <v>141</v>
      </c>
      <c r="B277" s="45">
        <v>1.9160742559575876</v>
      </c>
      <c r="C277" s="45">
        <v>2.6988025098476549</v>
      </c>
      <c r="D277" s="45">
        <v>5.0573461178649604</v>
      </c>
      <c r="E277" s="45">
        <v>0</v>
      </c>
      <c r="F277" s="400"/>
      <c r="G277" s="45">
        <v>0</v>
      </c>
      <c r="H277" s="54">
        <v>0</v>
      </c>
      <c r="I277" s="44">
        <f>SUM(B277:H277)</f>
        <v>9.6722228836702016</v>
      </c>
    </row>
    <row r="278" spans="1:9" ht="15">
      <c r="A278" s="8" t="s">
        <v>25</v>
      </c>
      <c r="B278" s="48">
        <v>0.15502132479174738</v>
      </c>
      <c r="C278" s="48">
        <v>4.9401903125245652E-9</v>
      </c>
      <c r="D278" s="48">
        <v>14.27014152471577</v>
      </c>
      <c r="E278" s="48">
        <v>16.294678233088142</v>
      </c>
      <c r="F278" s="400"/>
      <c r="G278" s="48">
        <v>0.39713326751113465</v>
      </c>
      <c r="H278" s="49">
        <v>0</v>
      </c>
      <c r="I278" s="50">
        <f t="shared" si="45"/>
        <v>31.116974355046981</v>
      </c>
    </row>
    <row r="279" spans="1:9" ht="15">
      <c r="A279" s="9" t="s">
        <v>24</v>
      </c>
      <c r="B279" s="45">
        <v>0</v>
      </c>
      <c r="C279" s="45">
        <v>0</v>
      </c>
      <c r="D279" s="45">
        <v>0</v>
      </c>
      <c r="E279" s="45">
        <v>0</v>
      </c>
      <c r="F279" s="400"/>
      <c r="G279" s="45">
        <v>0</v>
      </c>
      <c r="H279" s="54">
        <v>0</v>
      </c>
      <c r="I279" s="44">
        <f t="shared" si="45"/>
        <v>0</v>
      </c>
    </row>
    <row r="280" spans="1:9" ht="15">
      <c r="A280" s="8" t="s">
        <v>57</v>
      </c>
      <c r="B280" s="48">
        <v>9.3681296124025568E-3</v>
      </c>
      <c r="C280" s="48">
        <v>2.8825014192007865E-3</v>
      </c>
      <c r="D280" s="48">
        <v>2.8825014192007865E-3</v>
      </c>
      <c r="E280" s="48">
        <v>0</v>
      </c>
      <c r="F280" s="400"/>
      <c r="G280" s="48">
        <v>0</v>
      </c>
      <c r="H280" s="49">
        <v>0</v>
      </c>
      <c r="I280" s="50">
        <f t="shared" si="45"/>
        <v>1.5133132450804129E-2</v>
      </c>
    </row>
    <row r="281" spans="1:9" ht="15">
      <c r="A281" s="9" t="s">
        <v>21</v>
      </c>
      <c r="B281" s="45">
        <v>5.8754819868726826E-4</v>
      </c>
      <c r="C281" s="45">
        <v>1.8078406113454409E-4</v>
      </c>
      <c r="D281" s="45">
        <v>1.8078406113454409E-4</v>
      </c>
      <c r="E281" s="45">
        <v>0</v>
      </c>
      <c r="F281" s="400"/>
      <c r="G281" s="45">
        <v>0</v>
      </c>
      <c r="H281" s="54">
        <v>0</v>
      </c>
      <c r="I281" s="44">
        <f t="shared" si="45"/>
        <v>9.4911632095635639E-4</v>
      </c>
    </row>
    <row r="282" spans="1:9" ht="15">
      <c r="A282" s="8" t="s">
        <v>22</v>
      </c>
      <c r="B282" s="48">
        <v>0</v>
      </c>
      <c r="C282" s="48">
        <v>0</v>
      </c>
      <c r="D282" s="48">
        <v>0</v>
      </c>
      <c r="E282" s="48">
        <v>0</v>
      </c>
      <c r="F282" s="400"/>
      <c r="G282" s="48">
        <v>0</v>
      </c>
      <c r="H282" s="49">
        <v>0</v>
      </c>
      <c r="I282" s="50">
        <f t="shared" si="45"/>
        <v>0</v>
      </c>
    </row>
    <row r="283" spans="1:9" ht="15">
      <c r="A283" s="10" t="s">
        <v>61</v>
      </c>
      <c r="B283" s="45">
        <v>0</v>
      </c>
      <c r="C283" s="45">
        <v>0</v>
      </c>
      <c r="D283" s="45">
        <v>0</v>
      </c>
      <c r="E283" s="45">
        <v>0</v>
      </c>
      <c r="F283" s="400"/>
      <c r="G283" s="45">
        <v>0</v>
      </c>
      <c r="H283" s="54">
        <v>0</v>
      </c>
      <c r="I283" s="44">
        <f t="shared" si="45"/>
        <v>0</v>
      </c>
    </row>
    <row r="284" spans="1:9">
      <c r="A284" s="11" t="s">
        <v>23</v>
      </c>
      <c r="B284" s="55">
        <v>0</v>
      </c>
      <c r="C284" s="55">
        <v>0</v>
      </c>
      <c r="D284" s="55">
        <v>0</v>
      </c>
      <c r="E284" s="55">
        <v>0</v>
      </c>
      <c r="F284" s="400"/>
      <c r="G284" s="55">
        <v>0</v>
      </c>
      <c r="H284" s="56">
        <v>0</v>
      </c>
      <c r="I284" s="57">
        <f t="shared" si="45"/>
        <v>0</v>
      </c>
    </row>
    <row r="285" spans="1:9">
      <c r="A285" s="12" t="s">
        <v>19</v>
      </c>
      <c r="B285" s="61">
        <v>0</v>
      </c>
      <c r="C285" s="61">
        <v>0</v>
      </c>
      <c r="D285" s="61">
        <v>0</v>
      </c>
      <c r="E285" s="61">
        <v>0</v>
      </c>
      <c r="F285" s="400"/>
      <c r="G285" s="61">
        <v>0</v>
      </c>
      <c r="H285" s="62">
        <v>0</v>
      </c>
      <c r="I285" s="63">
        <f t="shared" si="45"/>
        <v>0</v>
      </c>
    </row>
    <row r="286" spans="1:9">
      <c r="A286" s="11" t="s">
        <v>20</v>
      </c>
      <c r="B286" s="55">
        <v>0</v>
      </c>
      <c r="C286" s="55">
        <v>0</v>
      </c>
      <c r="D286" s="55">
        <v>0</v>
      </c>
      <c r="E286" s="55">
        <v>0</v>
      </c>
      <c r="F286" s="400"/>
      <c r="G286" s="55">
        <v>0</v>
      </c>
      <c r="H286" s="56">
        <v>0</v>
      </c>
      <c r="I286" s="57">
        <f t="shared" si="45"/>
        <v>0</v>
      </c>
    </row>
    <row r="287" spans="1:9" ht="15" thickBot="1">
      <c r="A287" s="13" t="s">
        <v>11</v>
      </c>
      <c r="B287" s="66">
        <v>0</v>
      </c>
      <c r="C287" s="66">
        <v>0</v>
      </c>
      <c r="D287" s="66">
        <v>0</v>
      </c>
      <c r="E287" s="66">
        <v>0</v>
      </c>
      <c r="F287" s="401"/>
      <c r="G287" s="66">
        <v>0</v>
      </c>
      <c r="H287" s="67">
        <v>0</v>
      </c>
      <c r="I287" s="68">
        <f t="shared" si="45"/>
        <v>0</v>
      </c>
    </row>
    <row r="288" spans="1:9" ht="15">
      <c r="A288" s="14" t="s">
        <v>26</v>
      </c>
      <c r="B288" s="71">
        <f>SUM(B267:B283)</f>
        <v>5.2906139295705126</v>
      </c>
      <c r="C288" s="71">
        <f t="shared" ref="C288:H288" si="46">SUM(C267:C283)</f>
        <v>7.871679587394885</v>
      </c>
      <c r="D288" s="71">
        <f t="shared" si="46"/>
        <v>22.836138185793629</v>
      </c>
      <c r="E288" s="71">
        <f t="shared" si="46"/>
        <v>23.736671773526048</v>
      </c>
      <c r="F288" s="71">
        <f t="shared" si="46"/>
        <v>0</v>
      </c>
      <c r="G288" s="71">
        <f t="shared" si="46"/>
        <v>0.39713326751113465</v>
      </c>
      <c r="H288" s="72">
        <f t="shared" si="46"/>
        <v>0</v>
      </c>
      <c r="I288" s="44">
        <f>SUM(I267:I283)</f>
        <v>60.132236743796206</v>
      </c>
    </row>
    <row r="289" spans="1:9" s="2" customFormat="1" ht="15" thickBot="1">
      <c r="A289" s="15" t="s">
        <v>100</v>
      </c>
      <c r="B289" s="100">
        <f>B288/$I$288</f>
        <v>8.7982989093056491E-2</v>
      </c>
      <c r="C289" s="100">
        <f t="shared" ref="C289:I289" si="47">C288/$I$288</f>
        <v>0.13090614974017242</v>
      </c>
      <c r="D289" s="100">
        <f t="shared" si="47"/>
        <v>0.37976532093909871</v>
      </c>
      <c r="E289" s="100">
        <f t="shared" si="47"/>
        <v>0.39474120802557611</v>
      </c>
      <c r="F289" s="100">
        <f t="shared" si="47"/>
        <v>0</v>
      </c>
      <c r="G289" s="100">
        <f t="shared" si="47"/>
        <v>6.6043322020963502E-3</v>
      </c>
      <c r="H289" s="101">
        <f t="shared" si="47"/>
        <v>0</v>
      </c>
      <c r="I289" s="102">
        <f t="shared" si="47"/>
        <v>1</v>
      </c>
    </row>
    <row r="290" spans="1:9" ht="15" thickBot="1">
      <c r="A290" s="16"/>
      <c r="B290" s="16"/>
      <c r="C290" s="16"/>
      <c r="D290" s="16"/>
      <c r="E290" s="16"/>
      <c r="F290" s="16"/>
      <c r="G290" s="16"/>
      <c r="H290" s="16"/>
      <c r="I290" s="16"/>
    </row>
    <row r="291" spans="1:9" ht="28.5" customHeight="1">
      <c r="A291" s="431" t="s">
        <v>35</v>
      </c>
      <c r="B291" s="37" t="s">
        <v>0</v>
      </c>
      <c r="C291" s="37" t="s">
        <v>1</v>
      </c>
      <c r="D291" s="37" t="s">
        <v>2</v>
      </c>
      <c r="E291" s="37" t="s">
        <v>3</v>
      </c>
      <c r="F291" s="37" t="s">
        <v>27</v>
      </c>
      <c r="G291" s="37" t="s">
        <v>4</v>
      </c>
      <c r="H291" s="37" t="s">
        <v>5</v>
      </c>
      <c r="I291" s="38" t="s">
        <v>6</v>
      </c>
    </row>
    <row r="292" spans="1:9" ht="14.25" customHeight="1">
      <c r="A292" s="432" t="s">
        <v>35</v>
      </c>
      <c r="B292" s="372" t="s">
        <v>107</v>
      </c>
      <c r="C292" s="373"/>
      <c r="D292" s="373"/>
      <c r="E292" s="373"/>
      <c r="F292" s="373"/>
      <c r="G292" s="373"/>
      <c r="H292" s="373"/>
      <c r="I292" s="374"/>
    </row>
    <row r="293" spans="1:9" ht="15">
      <c r="A293" s="7" t="s">
        <v>7</v>
      </c>
      <c r="B293" s="42">
        <v>0</v>
      </c>
      <c r="C293" s="42">
        <v>0</v>
      </c>
      <c r="D293" s="42">
        <v>0</v>
      </c>
      <c r="E293" s="42">
        <v>0</v>
      </c>
      <c r="F293" s="399"/>
      <c r="G293" s="42">
        <v>0</v>
      </c>
      <c r="H293" s="43">
        <v>0</v>
      </c>
      <c r="I293" s="44">
        <f>SUM(B293:H293)</f>
        <v>0</v>
      </c>
    </row>
    <row r="294" spans="1:9" ht="15">
      <c r="A294" s="8" t="s">
        <v>8</v>
      </c>
      <c r="B294" s="48">
        <v>0</v>
      </c>
      <c r="C294" s="48">
        <v>0</v>
      </c>
      <c r="D294" s="48">
        <v>0</v>
      </c>
      <c r="E294" s="48">
        <v>0</v>
      </c>
      <c r="F294" s="400"/>
      <c r="G294" s="48">
        <v>0</v>
      </c>
      <c r="H294" s="49">
        <v>0</v>
      </c>
      <c r="I294" s="50">
        <f t="shared" ref="I294:I313" si="48">SUM(B294:H294)</f>
        <v>0</v>
      </c>
    </row>
    <row r="295" spans="1:9" ht="15">
      <c r="A295" s="9" t="s">
        <v>10</v>
      </c>
      <c r="B295" s="45">
        <v>0</v>
      </c>
      <c r="C295" s="45">
        <v>0</v>
      </c>
      <c r="D295" s="45">
        <v>0</v>
      </c>
      <c r="E295" s="45">
        <v>0</v>
      </c>
      <c r="F295" s="400"/>
      <c r="G295" s="45">
        <v>0</v>
      </c>
      <c r="H295" s="54">
        <v>0</v>
      </c>
      <c r="I295" s="44">
        <f t="shared" si="48"/>
        <v>0</v>
      </c>
    </row>
    <row r="296" spans="1:9" ht="15">
      <c r="A296" s="8" t="s">
        <v>53</v>
      </c>
      <c r="B296" s="48">
        <v>0</v>
      </c>
      <c r="C296" s="48">
        <v>0</v>
      </c>
      <c r="D296" s="48">
        <v>0</v>
      </c>
      <c r="E296" s="48">
        <v>0</v>
      </c>
      <c r="F296" s="400"/>
      <c r="G296" s="48">
        <v>0</v>
      </c>
      <c r="H296" s="49">
        <v>0</v>
      </c>
      <c r="I296" s="50">
        <f t="shared" si="48"/>
        <v>0</v>
      </c>
    </row>
    <row r="297" spans="1:9" ht="15">
      <c r="A297" s="9" t="s">
        <v>16</v>
      </c>
      <c r="B297" s="45">
        <v>6.6890693319037071</v>
      </c>
      <c r="C297" s="45">
        <v>22.778895411459462</v>
      </c>
      <c r="D297" s="45">
        <v>1.8584888176752401</v>
      </c>
      <c r="E297" s="45">
        <v>0</v>
      </c>
      <c r="F297" s="400"/>
      <c r="G297" s="45">
        <v>0</v>
      </c>
      <c r="H297" s="54">
        <v>0</v>
      </c>
      <c r="I297" s="44">
        <f t="shared" si="48"/>
        <v>31.326453561038409</v>
      </c>
    </row>
    <row r="298" spans="1:9" ht="15">
      <c r="A298" s="8" t="s">
        <v>65</v>
      </c>
      <c r="B298" s="48">
        <v>43.860882079683861</v>
      </c>
      <c r="C298" s="48">
        <v>21.432743554524432</v>
      </c>
      <c r="D298" s="48">
        <v>4.6915139458040249</v>
      </c>
      <c r="E298" s="48">
        <v>7.0521447022928868E-2</v>
      </c>
      <c r="F298" s="400"/>
      <c r="G298" s="48">
        <v>0</v>
      </c>
      <c r="H298" s="49">
        <v>0</v>
      </c>
      <c r="I298" s="50">
        <f t="shared" si="48"/>
        <v>70.055661027035242</v>
      </c>
    </row>
    <row r="299" spans="1:9" ht="15">
      <c r="A299" s="9" t="s">
        <v>55</v>
      </c>
      <c r="B299" s="45">
        <v>0</v>
      </c>
      <c r="C299" s="45">
        <v>0</v>
      </c>
      <c r="D299" s="45">
        <v>0</v>
      </c>
      <c r="E299" s="45">
        <v>0.31727672600910739</v>
      </c>
      <c r="F299" s="400"/>
      <c r="G299" s="45">
        <v>0</v>
      </c>
      <c r="H299" s="54">
        <v>0</v>
      </c>
      <c r="I299" s="44">
        <f t="shared" si="48"/>
        <v>0.31727672600910739</v>
      </c>
    </row>
    <row r="300" spans="1:9" ht="15">
      <c r="A300" s="8" t="s">
        <v>12</v>
      </c>
      <c r="B300" s="48">
        <v>0</v>
      </c>
      <c r="C300" s="48">
        <v>0</v>
      </c>
      <c r="D300" s="48">
        <v>0</v>
      </c>
      <c r="E300" s="48">
        <v>0</v>
      </c>
      <c r="F300" s="400"/>
      <c r="G300" s="48">
        <v>0</v>
      </c>
      <c r="H300" s="49">
        <v>0</v>
      </c>
      <c r="I300" s="50">
        <f t="shared" si="48"/>
        <v>0</v>
      </c>
    </row>
    <row r="301" spans="1:9" ht="15">
      <c r="A301" s="9" t="s">
        <v>56</v>
      </c>
      <c r="B301" s="45">
        <v>0</v>
      </c>
      <c r="C301" s="45">
        <v>0</v>
      </c>
      <c r="D301" s="45">
        <v>0</v>
      </c>
      <c r="E301" s="45">
        <v>0</v>
      </c>
      <c r="F301" s="400"/>
      <c r="G301" s="45">
        <v>0</v>
      </c>
      <c r="H301" s="54">
        <v>0</v>
      </c>
      <c r="I301" s="44">
        <f t="shared" si="48"/>
        <v>0</v>
      </c>
    </row>
    <row r="302" spans="1:9" ht="15">
      <c r="A302" s="8" t="s">
        <v>17</v>
      </c>
      <c r="B302" s="48">
        <v>3.5555851307700302E-3</v>
      </c>
      <c r="C302" s="48">
        <v>4.845456084276413E-2</v>
      </c>
      <c r="D302" s="48">
        <v>3.2441857828866702E-2</v>
      </c>
      <c r="E302" s="48">
        <v>2.9769134410678695E-2</v>
      </c>
      <c r="F302" s="400"/>
      <c r="G302" s="48">
        <v>0</v>
      </c>
      <c r="H302" s="49">
        <v>0</v>
      </c>
      <c r="I302" s="50">
        <f t="shared" si="48"/>
        <v>0.11422113821307955</v>
      </c>
    </row>
    <row r="303" spans="1:9" ht="15">
      <c r="A303" s="9" t="s">
        <v>141</v>
      </c>
      <c r="B303" s="45">
        <v>39.762362171433267</v>
      </c>
      <c r="C303" s="45">
        <v>636.27717506298575</v>
      </c>
      <c r="D303" s="45">
        <v>84.738424169241043</v>
      </c>
      <c r="E303" s="45">
        <v>2.1830378318710322</v>
      </c>
      <c r="F303" s="400"/>
      <c r="G303" s="45">
        <v>0</v>
      </c>
      <c r="H303" s="54">
        <v>0</v>
      </c>
      <c r="I303" s="44">
        <f>SUM(B303:H303)</f>
        <v>762.96099923553106</v>
      </c>
    </row>
    <row r="304" spans="1:9" ht="15">
      <c r="A304" s="8" t="s">
        <v>25</v>
      </c>
      <c r="B304" s="48">
        <v>24.202198335748665</v>
      </c>
      <c r="C304" s="48">
        <v>5.8845229696018375</v>
      </c>
      <c r="D304" s="48">
        <v>18.586447103438633</v>
      </c>
      <c r="E304" s="48">
        <v>307.68259676987265</v>
      </c>
      <c r="F304" s="400"/>
      <c r="G304" s="48">
        <v>26.162362349311771</v>
      </c>
      <c r="H304" s="49">
        <v>5.7722401569180626E-2</v>
      </c>
      <c r="I304" s="50">
        <f t="shared" si="48"/>
        <v>382.57584992954276</v>
      </c>
    </row>
    <row r="305" spans="1:9" ht="15">
      <c r="A305" s="9" t="s">
        <v>24</v>
      </c>
      <c r="B305" s="45">
        <v>0.17870336562127348</v>
      </c>
      <c r="C305" s="45">
        <v>0</v>
      </c>
      <c r="D305" s="45">
        <v>1.1392127381270367</v>
      </c>
      <c r="E305" s="45">
        <v>0</v>
      </c>
      <c r="F305" s="400"/>
      <c r="G305" s="45">
        <v>0</v>
      </c>
      <c r="H305" s="54">
        <v>0</v>
      </c>
      <c r="I305" s="44">
        <f t="shared" si="48"/>
        <v>1.3179161037483103</v>
      </c>
    </row>
    <row r="306" spans="1:9" ht="15">
      <c r="A306" s="8" t="s">
        <v>57</v>
      </c>
      <c r="B306" s="48">
        <v>0.6936884688825381</v>
      </c>
      <c r="C306" s="48">
        <v>0</v>
      </c>
      <c r="D306" s="48">
        <v>0.16382855328928028</v>
      </c>
      <c r="E306" s="48">
        <v>0</v>
      </c>
      <c r="F306" s="400"/>
      <c r="G306" s="48">
        <v>0</v>
      </c>
      <c r="H306" s="49">
        <v>0</v>
      </c>
      <c r="I306" s="50">
        <f t="shared" si="48"/>
        <v>0.85751702217181835</v>
      </c>
    </row>
    <row r="307" spans="1:9" ht="15">
      <c r="A307" s="9" t="s">
        <v>22</v>
      </c>
      <c r="B307" s="45">
        <v>10.69262350839843</v>
      </c>
      <c r="C307" s="45">
        <v>0</v>
      </c>
      <c r="D307" s="45">
        <v>0</v>
      </c>
      <c r="E307" s="45">
        <v>0</v>
      </c>
      <c r="F307" s="400"/>
      <c r="G307" s="45">
        <v>0</v>
      </c>
      <c r="H307" s="54">
        <v>0</v>
      </c>
      <c r="I307" s="44">
        <f t="shared" si="48"/>
        <v>10.69262350839843</v>
      </c>
    </row>
    <row r="308" spans="1:9" ht="15">
      <c r="A308" s="8" t="s">
        <v>21</v>
      </c>
      <c r="B308" s="48">
        <v>0</v>
      </c>
      <c r="C308" s="48">
        <v>0</v>
      </c>
      <c r="D308" s="48">
        <v>0</v>
      </c>
      <c r="E308" s="48">
        <v>0</v>
      </c>
      <c r="F308" s="400"/>
      <c r="G308" s="48">
        <v>0</v>
      </c>
      <c r="H308" s="49">
        <v>0</v>
      </c>
      <c r="I308" s="50">
        <f t="shared" si="48"/>
        <v>0</v>
      </c>
    </row>
    <row r="309" spans="1:9" ht="15">
      <c r="A309" s="10" t="s">
        <v>61</v>
      </c>
      <c r="B309" s="45">
        <v>0</v>
      </c>
      <c r="C309" s="45">
        <v>0</v>
      </c>
      <c r="D309" s="45">
        <v>0</v>
      </c>
      <c r="E309" s="45">
        <v>0</v>
      </c>
      <c r="F309" s="400"/>
      <c r="G309" s="45">
        <v>0</v>
      </c>
      <c r="H309" s="54">
        <v>0</v>
      </c>
      <c r="I309" s="44">
        <f t="shared" si="48"/>
        <v>0</v>
      </c>
    </row>
    <row r="310" spans="1:9">
      <c r="A310" s="11" t="s">
        <v>23</v>
      </c>
      <c r="B310" s="55">
        <v>0</v>
      </c>
      <c r="C310" s="55">
        <v>0</v>
      </c>
      <c r="D310" s="55">
        <v>0</v>
      </c>
      <c r="E310" s="55">
        <v>0</v>
      </c>
      <c r="F310" s="400"/>
      <c r="G310" s="55">
        <v>0</v>
      </c>
      <c r="H310" s="56">
        <v>0</v>
      </c>
      <c r="I310" s="57">
        <f t="shared" si="48"/>
        <v>0</v>
      </c>
    </row>
    <row r="311" spans="1:9">
      <c r="A311" s="12" t="s">
        <v>19</v>
      </c>
      <c r="B311" s="61">
        <v>0</v>
      </c>
      <c r="C311" s="61">
        <v>0</v>
      </c>
      <c r="D311" s="61">
        <v>0</v>
      </c>
      <c r="E311" s="61">
        <v>0</v>
      </c>
      <c r="F311" s="400"/>
      <c r="G311" s="61">
        <v>0</v>
      </c>
      <c r="H311" s="62">
        <v>0</v>
      </c>
      <c r="I311" s="63">
        <f t="shared" si="48"/>
        <v>0</v>
      </c>
    </row>
    <row r="312" spans="1:9">
      <c r="A312" s="11" t="s">
        <v>20</v>
      </c>
      <c r="B312" s="55">
        <v>0</v>
      </c>
      <c r="C312" s="55">
        <v>0</v>
      </c>
      <c r="D312" s="55">
        <v>0</v>
      </c>
      <c r="E312" s="55">
        <v>0</v>
      </c>
      <c r="F312" s="400"/>
      <c r="G312" s="55">
        <v>0</v>
      </c>
      <c r="H312" s="56">
        <v>0</v>
      </c>
      <c r="I312" s="57">
        <f t="shared" si="48"/>
        <v>0</v>
      </c>
    </row>
    <row r="313" spans="1:9" ht="15" thickBot="1">
      <c r="A313" s="13" t="s">
        <v>11</v>
      </c>
      <c r="B313" s="66">
        <v>0</v>
      </c>
      <c r="C313" s="66">
        <v>0</v>
      </c>
      <c r="D313" s="66">
        <v>0</v>
      </c>
      <c r="E313" s="66">
        <v>0</v>
      </c>
      <c r="F313" s="401"/>
      <c r="G313" s="66">
        <v>0</v>
      </c>
      <c r="H313" s="67">
        <v>0</v>
      </c>
      <c r="I313" s="68">
        <f t="shared" si="48"/>
        <v>0</v>
      </c>
    </row>
    <row r="314" spans="1:9" ht="15">
      <c r="A314" s="14" t="s">
        <v>26</v>
      </c>
      <c r="B314" s="71">
        <f>SUM(B293:B309)</f>
        <v>126.08308284680251</v>
      </c>
      <c r="C314" s="71">
        <f t="shared" ref="C314:H314" si="49">SUM(C293:C309)</f>
        <v>686.42179155941415</v>
      </c>
      <c r="D314" s="71">
        <f t="shared" si="49"/>
        <v>111.21035718540412</v>
      </c>
      <c r="E314" s="71">
        <f t="shared" si="49"/>
        <v>310.2832019091864</v>
      </c>
      <c r="F314" s="71">
        <f t="shared" si="49"/>
        <v>0</v>
      </c>
      <c r="G314" s="71">
        <f t="shared" si="49"/>
        <v>26.162362349311771</v>
      </c>
      <c r="H314" s="72">
        <f t="shared" si="49"/>
        <v>5.7722401569180626E-2</v>
      </c>
      <c r="I314" s="44">
        <f>SUM(I293:I309)</f>
        <v>1260.218518251688</v>
      </c>
    </row>
    <row r="315" spans="1:9" s="2" customFormat="1" ht="15" thickBot="1">
      <c r="A315" s="15" t="s">
        <v>100</v>
      </c>
      <c r="B315" s="100">
        <f>B314/$I$314</f>
        <v>0.1000485876225011</v>
      </c>
      <c r="C315" s="100">
        <f t="shared" ref="C315:I315" si="50">C314/$I$314</f>
        <v>0.54468473651037363</v>
      </c>
      <c r="D315" s="100">
        <f t="shared" si="50"/>
        <v>8.8246883833834791E-2</v>
      </c>
      <c r="E315" s="100">
        <f t="shared" si="50"/>
        <v>0.24621380928415887</v>
      </c>
      <c r="F315" s="100">
        <f t="shared" si="50"/>
        <v>0</v>
      </c>
      <c r="G315" s="100">
        <f t="shared" si="50"/>
        <v>2.0760179262884537E-2</v>
      </c>
      <c r="H315" s="101">
        <f t="shared" si="50"/>
        <v>4.5803486247178313E-5</v>
      </c>
      <c r="I315" s="102">
        <f t="shared" si="50"/>
        <v>1</v>
      </c>
    </row>
    <row r="316" spans="1:9" ht="15" thickBot="1">
      <c r="A316" s="16"/>
      <c r="B316" s="16"/>
      <c r="C316" s="16"/>
      <c r="D316" s="16"/>
      <c r="E316" s="16"/>
      <c r="F316" s="16"/>
      <c r="G316" s="16"/>
      <c r="H316" s="16"/>
      <c r="I316" s="16"/>
    </row>
    <row r="317" spans="1:9" ht="28.5">
      <c r="A317" s="431" t="s">
        <v>36</v>
      </c>
      <c r="B317" s="37" t="s">
        <v>0</v>
      </c>
      <c r="C317" s="37" t="s">
        <v>1</v>
      </c>
      <c r="D317" s="37" t="s">
        <v>2</v>
      </c>
      <c r="E317" s="37" t="s">
        <v>3</v>
      </c>
      <c r="F317" s="37" t="s">
        <v>27</v>
      </c>
      <c r="G317" s="37" t="s">
        <v>4</v>
      </c>
      <c r="H317" s="37" t="s">
        <v>5</v>
      </c>
      <c r="I317" s="38" t="s">
        <v>6</v>
      </c>
    </row>
    <row r="318" spans="1:9" ht="14.25" customHeight="1">
      <c r="A318" s="432" t="s">
        <v>36</v>
      </c>
      <c r="B318" s="372" t="s">
        <v>107</v>
      </c>
      <c r="C318" s="373"/>
      <c r="D318" s="373"/>
      <c r="E318" s="373"/>
      <c r="F318" s="373"/>
      <c r="G318" s="373"/>
      <c r="H318" s="373"/>
      <c r="I318" s="374"/>
    </row>
    <row r="319" spans="1:9" ht="15">
      <c r="A319" s="7" t="s">
        <v>7</v>
      </c>
      <c r="B319" s="42">
        <v>0</v>
      </c>
      <c r="C319" s="42">
        <v>0</v>
      </c>
      <c r="D319" s="42">
        <v>0</v>
      </c>
      <c r="E319" s="42">
        <v>0</v>
      </c>
      <c r="F319" s="399"/>
      <c r="G319" s="42">
        <v>0</v>
      </c>
      <c r="H319" s="43">
        <v>0</v>
      </c>
      <c r="I319" s="44">
        <f>SUM(B319:H319)</f>
        <v>0</v>
      </c>
    </row>
    <row r="320" spans="1:9" ht="15">
      <c r="A320" s="8" t="s">
        <v>8</v>
      </c>
      <c r="B320" s="48">
        <v>0</v>
      </c>
      <c r="C320" s="48">
        <v>0</v>
      </c>
      <c r="D320" s="48">
        <v>0</v>
      </c>
      <c r="E320" s="48">
        <v>0</v>
      </c>
      <c r="F320" s="400"/>
      <c r="G320" s="48">
        <v>0</v>
      </c>
      <c r="H320" s="49">
        <v>0</v>
      </c>
      <c r="I320" s="50">
        <f t="shared" ref="I320:I339" si="51">SUM(B320:H320)</f>
        <v>0</v>
      </c>
    </row>
    <row r="321" spans="1:9" ht="15">
      <c r="A321" s="9" t="s">
        <v>10</v>
      </c>
      <c r="B321" s="45">
        <v>0</v>
      </c>
      <c r="C321" s="45">
        <v>0</v>
      </c>
      <c r="D321" s="45">
        <v>0</v>
      </c>
      <c r="E321" s="45">
        <v>0</v>
      </c>
      <c r="F321" s="400"/>
      <c r="G321" s="45">
        <v>0</v>
      </c>
      <c r="H321" s="54">
        <v>0</v>
      </c>
      <c r="I321" s="44">
        <f t="shared" si="51"/>
        <v>0</v>
      </c>
    </row>
    <row r="322" spans="1:9" ht="15">
      <c r="A322" s="8" t="s">
        <v>53</v>
      </c>
      <c r="B322" s="48">
        <v>0</v>
      </c>
      <c r="C322" s="48">
        <v>0</v>
      </c>
      <c r="D322" s="48">
        <v>0</v>
      </c>
      <c r="E322" s="48">
        <v>0</v>
      </c>
      <c r="F322" s="400"/>
      <c r="G322" s="48">
        <v>0</v>
      </c>
      <c r="H322" s="49">
        <v>0</v>
      </c>
      <c r="I322" s="50">
        <f t="shared" si="51"/>
        <v>0</v>
      </c>
    </row>
    <row r="323" spans="1:9" ht="15">
      <c r="A323" s="9" t="s">
        <v>16</v>
      </c>
      <c r="B323" s="45">
        <v>10.320071088293393</v>
      </c>
      <c r="C323" s="45">
        <v>56.86014975760866</v>
      </c>
      <c r="D323" s="45">
        <v>14.642838079171472</v>
      </c>
      <c r="E323" s="45">
        <v>0</v>
      </c>
      <c r="F323" s="400"/>
      <c r="G323" s="45">
        <v>0</v>
      </c>
      <c r="H323" s="54">
        <v>0</v>
      </c>
      <c r="I323" s="44">
        <f t="shared" si="51"/>
        <v>81.823058925073525</v>
      </c>
    </row>
    <row r="324" spans="1:9" ht="15">
      <c r="A324" s="8" t="s">
        <v>65</v>
      </c>
      <c r="B324" s="48">
        <v>2.6727374664693078</v>
      </c>
      <c r="C324" s="48">
        <v>3.1628618167476774</v>
      </c>
      <c r="D324" s="48">
        <v>0</v>
      </c>
      <c r="E324" s="48">
        <v>0</v>
      </c>
      <c r="F324" s="400"/>
      <c r="G324" s="48">
        <v>0</v>
      </c>
      <c r="H324" s="49">
        <v>0</v>
      </c>
      <c r="I324" s="50">
        <f t="shared" si="51"/>
        <v>5.8355992832169852</v>
      </c>
    </row>
    <row r="325" spans="1:9" ht="15">
      <c r="A325" s="9" t="s">
        <v>55</v>
      </c>
      <c r="B325" s="45">
        <v>3.3587431954950115E-9</v>
      </c>
      <c r="C325" s="45">
        <v>0.48427442699293766</v>
      </c>
      <c r="D325" s="45">
        <v>0</v>
      </c>
      <c r="E325" s="45">
        <v>0.44398901014477465</v>
      </c>
      <c r="F325" s="400"/>
      <c r="G325" s="45">
        <v>0</v>
      </c>
      <c r="H325" s="54">
        <v>0</v>
      </c>
      <c r="I325" s="44">
        <f t="shared" si="51"/>
        <v>0.92826344049645548</v>
      </c>
    </row>
    <row r="326" spans="1:9" ht="15">
      <c r="A326" s="8" t="s">
        <v>12</v>
      </c>
      <c r="B326" s="48">
        <v>6.2128461483232783E-10</v>
      </c>
      <c r="C326" s="48">
        <v>0</v>
      </c>
      <c r="D326" s="48">
        <v>0</v>
      </c>
      <c r="E326" s="48">
        <v>3.6871981558515149E-2</v>
      </c>
      <c r="F326" s="400"/>
      <c r="G326" s="48">
        <v>0</v>
      </c>
      <c r="H326" s="49">
        <v>0</v>
      </c>
      <c r="I326" s="50">
        <f t="shared" si="51"/>
        <v>3.6871982179799763E-2</v>
      </c>
    </row>
    <row r="327" spans="1:9" ht="15">
      <c r="A327" s="9" t="s">
        <v>56</v>
      </c>
      <c r="B327" s="45">
        <v>0</v>
      </c>
      <c r="C327" s="45">
        <v>0</v>
      </c>
      <c r="D327" s="45">
        <v>0</v>
      </c>
      <c r="E327" s="45">
        <v>0</v>
      </c>
      <c r="F327" s="400"/>
      <c r="G327" s="45">
        <v>0</v>
      </c>
      <c r="H327" s="54">
        <v>0</v>
      </c>
      <c r="I327" s="44">
        <f t="shared" si="51"/>
        <v>0</v>
      </c>
    </row>
    <row r="328" spans="1:9" ht="15">
      <c r="A328" s="8" t="s">
        <v>17</v>
      </c>
      <c r="B328" s="48">
        <v>5.3101095899308062</v>
      </c>
      <c r="C328" s="48">
        <v>0</v>
      </c>
      <c r="D328" s="48">
        <v>3.7978904100691935</v>
      </c>
      <c r="E328" s="48">
        <v>0</v>
      </c>
      <c r="F328" s="400"/>
      <c r="G328" s="48">
        <v>0</v>
      </c>
      <c r="H328" s="49">
        <v>0</v>
      </c>
      <c r="I328" s="50">
        <f t="shared" si="51"/>
        <v>9.1080000000000005</v>
      </c>
    </row>
    <row r="329" spans="1:9" ht="15">
      <c r="A329" s="9" t="s">
        <v>141</v>
      </c>
      <c r="B329" s="45">
        <v>72.698100288885854</v>
      </c>
      <c r="C329" s="45">
        <v>227.73696671562448</v>
      </c>
      <c r="D329" s="45">
        <v>62.628411679628826</v>
      </c>
      <c r="E329" s="45">
        <v>34.735034016052161</v>
      </c>
      <c r="F329" s="400"/>
      <c r="G329" s="45">
        <v>0</v>
      </c>
      <c r="H329" s="54">
        <v>0</v>
      </c>
      <c r="I329" s="44">
        <f>SUM(B329:H329)</f>
        <v>397.79851270019128</v>
      </c>
    </row>
    <row r="330" spans="1:9" ht="15">
      <c r="A330" s="8" t="s">
        <v>25</v>
      </c>
      <c r="B330" s="48">
        <v>7.3236769127675396</v>
      </c>
      <c r="C330" s="48">
        <v>1.6661651746602202</v>
      </c>
      <c r="D330" s="48">
        <v>3.998765302657552</v>
      </c>
      <c r="E330" s="48">
        <v>176.27843824071189</v>
      </c>
      <c r="F330" s="400"/>
      <c r="G330" s="48">
        <v>11.760480385261234</v>
      </c>
      <c r="H330" s="49">
        <v>0</v>
      </c>
      <c r="I330" s="50">
        <f t="shared" si="51"/>
        <v>201.02752601605846</v>
      </c>
    </row>
    <row r="331" spans="1:9" ht="15">
      <c r="A331" s="9" t="s">
        <v>24</v>
      </c>
      <c r="B331" s="45">
        <v>3.2063512320239469</v>
      </c>
      <c r="C331" s="45">
        <v>0</v>
      </c>
      <c r="D331" s="45">
        <v>0</v>
      </c>
      <c r="E331" s="45">
        <v>0</v>
      </c>
      <c r="F331" s="400"/>
      <c r="G331" s="45">
        <v>0</v>
      </c>
      <c r="H331" s="54">
        <v>0</v>
      </c>
      <c r="I331" s="44">
        <f t="shared" si="51"/>
        <v>3.2063512320239469</v>
      </c>
    </row>
    <row r="332" spans="1:9" ht="15">
      <c r="A332" s="8" t="s">
        <v>57</v>
      </c>
      <c r="B332" s="48">
        <v>0</v>
      </c>
      <c r="C332" s="48">
        <v>0</v>
      </c>
      <c r="D332" s="48">
        <v>0</v>
      </c>
      <c r="E332" s="48">
        <v>0</v>
      </c>
      <c r="F332" s="400"/>
      <c r="G332" s="48">
        <v>0</v>
      </c>
      <c r="H332" s="49">
        <v>0</v>
      </c>
      <c r="I332" s="50">
        <f t="shared" si="51"/>
        <v>0</v>
      </c>
    </row>
    <row r="333" spans="1:9" ht="15">
      <c r="A333" s="9" t="s">
        <v>22</v>
      </c>
      <c r="B333" s="45">
        <v>0</v>
      </c>
      <c r="C333" s="45">
        <v>0</v>
      </c>
      <c r="D333" s="45">
        <v>0</v>
      </c>
      <c r="E333" s="45">
        <v>0</v>
      </c>
      <c r="F333" s="400"/>
      <c r="G333" s="45">
        <v>0</v>
      </c>
      <c r="H333" s="54">
        <v>0</v>
      </c>
      <c r="I333" s="44">
        <f t="shared" si="51"/>
        <v>0</v>
      </c>
    </row>
    <row r="334" spans="1:9" ht="15">
      <c r="A334" s="8" t="s">
        <v>21</v>
      </c>
      <c r="B334" s="48">
        <v>0</v>
      </c>
      <c r="C334" s="48">
        <v>0</v>
      </c>
      <c r="D334" s="48">
        <v>0</v>
      </c>
      <c r="E334" s="48">
        <v>0</v>
      </c>
      <c r="F334" s="400"/>
      <c r="G334" s="48">
        <v>0</v>
      </c>
      <c r="H334" s="49">
        <v>0</v>
      </c>
      <c r="I334" s="50">
        <f t="shared" si="51"/>
        <v>0</v>
      </c>
    </row>
    <row r="335" spans="1:9" ht="15">
      <c r="A335" s="10" t="s">
        <v>61</v>
      </c>
      <c r="B335" s="45">
        <v>0</v>
      </c>
      <c r="C335" s="45">
        <v>0</v>
      </c>
      <c r="D335" s="45">
        <v>0</v>
      </c>
      <c r="E335" s="45">
        <v>0</v>
      </c>
      <c r="F335" s="400"/>
      <c r="G335" s="45">
        <v>0</v>
      </c>
      <c r="H335" s="54">
        <v>0</v>
      </c>
      <c r="I335" s="44">
        <f t="shared" si="51"/>
        <v>0</v>
      </c>
    </row>
    <row r="336" spans="1:9">
      <c r="A336" s="11" t="s">
        <v>23</v>
      </c>
      <c r="B336" s="55">
        <v>0</v>
      </c>
      <c r="C336" s="55">
        <v>0</v>
      </c>
      <c r="D336" s="55">
        <v>0</v>
      </c>
      <c r="E336" s="55">
        <v>0</v>
      </c>
      <c r="F336" s="400"/>
      <c r="G336" s="55">
        <v>0</v>
      </c>
      <c r="H336" s="56">
        <v>0</v>
      </c>
      <c r="I336" s="57">
        <f t="shared" si="51"/>
        <v>0</v>
      </c>
    </row>
    <row r="337" spans="1:9">
      <c r="A337" s="12" t="s">
        <v>19</v>
      </c>
      <c r="B337" s="61">
        <v>0</v>
      </c>
      <c r="C337" s="61">
        <v>0</v>
      </c>
      <c r="D337" s="61">
        <v>0</v>
      </c>
      <c r="E337" s="61">
        <v>0</v>
      </c>
      <c r="F337" s="400"/>
      <c r="G337" s="61">
        <v>0</v>
      </c>
      <c r="H337" s="62">
        <v>0</v>
      </c>
      <c r="I337" s="63">
        <f t="shared" si="51"/>
        <v>0</v>
      </c>
    </row>
    <row r="338" spans="1:9">
      <c r="A338" s="11" t="s">
        <v>20</v>
      </c>
      <c r="B338" s="55">
        <v>0</v>
      </c>
      <c r="C338" s="55">
        <v>0</v>
      </c>
      <c r="D338" s="55">
        <v>0</v>
      </c>
      <c r="E338" s="55">
        <v>0</v>
      </c>
      <c r="F338" s="400"/>
      <c r="G338" s="55">
        <v>0</v>
      </c>
      <c r="H338" s="56">
        <v>0</v>
      </c>
      <c r="I338" s="57">
        <f t="shared" si="51"/>
        <v>0</v>
      </c>
    </row>
    <row r="339" spans="1:9" ht="15" thickBot="1">
      <c r="A339" s="13" t="s">
        <v>11</v>
      </c>
      <c r="B339" s="66">
        <v>0</v>
      </c>
      <c r="C339" s="66">
        <v>0</v>
      </c>
      <c r="D339" s="66">
        <v>0</v>
      </c>
      <c r="E339" s="66">
        <v>0</v>
      </c>
      <c r="F339" s="401"/>
      <c r="G339" s="66">
        <v>0</v>
      </c>
      <c r="H339" s="67">
        <v>0</v>
      </c>
      <c r="I339" s="68">
        <f t="shared" si="51"/>
        <v>0</v>
      </c>
    </row>
    <row r="340" spans="1:9" ht="15">
      <c r="A340" s="14" t="s">
        <v>26</v>
      </c>
      <c r="B340" s="71">
        <f>SUM(B319:B335)</f>
        <v>101.53104658235088</v>
      </c>
      <c r="C340" s="71">
        <f t="shared" ref="C340:H340" si="52">SUM(C319:C335)</f>
        <v>289.91041789163393</v>
      </c>
      <c r="D340" s="71">
        <f t="shared" si="52"/>
        <v>85.067905471527041</v>
      </c>
      <c r="E340" s="71">
        <f t="shared" si="52"/>
        <v>211.49433324846734</v>
      </c>
      <c r="F340" s="71">
        <f t="shared" si="52"/>
        <v>0</v>
      </c>
      <c r="G340" s="71">
        <f t="shared" si="52"/>
        <v>11.760480385261234</v>
      </c>
      <c r="H340" s="72">
        <f t="shared" si="52"/>
        <v>0</v>
      </c>
      <c r="I340" s="44">
        <f>SUM(I319:I335)</f>
        <v>699.76418357924047</v>
      </c>
    </row>
    <row r="341" spans="1:9" s="2" customFormat="1" ht="15" thickBot="1">
      <c r="A341" s="15" t="s">
        <v>100</v>
      </c>
      <c r="B341" s="100">
        <f>B340/$I$340</f>
        <v>0.14509323135549368</v>
      </c>
      <c r="C341" s="100">
        <f t="shared" ref="C341:I341" si="53">C340/$I$340</f>
        <v>0.4142973085715308</v>
      </c>
      <c r="D341" s="100">
        <f t="shared" si="53"/>
        <v>0.12156653265163013</v>
      </c>
      <c r="E341" s="100">
        <f t="shared" si="53"/>
        <v>0.30223657942407106</v>
      </c>
      <c r="F341" s="100">
        <f t="shared" si="53"/>
        <v>0</v>
      </c>
      <c r="G341" s="100">
        <f t="shared" si="53"/>
        <v>1.6806347997274273E-2</v>
      </c>
      <c r="H341" s="101">
        <f t="shared" si="53"/>
        <v>0</v>
      </c>
      <c r="I341" s="102">
        <f t="shared" si="53"/>
        <v>1</v>
      </c>
    </row>
    <row r="342" spans="1:9" ht="15" thickBot="1">
      <c r="A342" s="16"/>
      <c r="B342" s="16"/>
      <c r="C342" s="16"/>
      <c r="D342" s="16"/>
      <c r="E342" s="16"/>
      <c r="F342" s="16"/>
      <c r="G342" s="16"/>
      <c r="H342" s="16"/>
      <c r="I342" s="16"/>
    </row>
    <row r="343" spans="1:9" ht="28.5">
      <c r="A343" s="431" t="s">
        <v>37</v>
      </c>
      <c r="B343" s="37" t="s">
        <v>0</v>
      </c>
      <c r="C343" s="37" t="s">
        <v>1</v>
      </c>
      <c r="D343" s="37" t="s">
        <v>2</v>
      </c>
      <c r="E343" s="37" t="s">
        <v>3</v>
      </c>
      <c r="F343" s="37" t="s">
        <v>27</v>
      </c>
      <c r="G343" s="37" t="s">
        <v>4</v>
      </c>
      <c r="H343" s="37" t="s">
        <v>5</v>
      </c>
      <c r="I343" s="38" t="s">
        <v>6</v>
      </c>
    </row>
    <row r="344" spans="1:9" ht="14.25" customHeight="1">
      <c r="A344" s="432" t="s">
        <v>37</v>
      </c>
      <c r="B344" s="372" t="s">
        <v>107</v>
      </c>
      <c r="C344" s="373"/>
      <c r="D344" s="373"/>
      <c r="E344" s="373"/>
      <c r="F344" s="373"/>
      <c r="G344" s="373"/>
      <c r="H344" s="373"/>
      <c r="I344" s="374"/>
    </row>
    <row r="345" spans="1:9" ht="15">
      <c r="A345" s="7" t="s">
        <v>7</v>
      </c>
      <c r="B345" s="42">
        <v>0</v>
      </c>
      <c r="C345" s="42">
        <v>0</v>
      </c>
      <c r="D345" s="42">
        <v>0</v>
      </c>
      <c r="E345" s="42">
        <v>0</v>
      </c>
      <c r="F345" s="399"/>
      <c r="G345" s="42">
        <v>0</v>
      </c>
      <c r="H345" s="43">
        <v>0</v>
      </c>
      <c r="I345" s="44">
        <f>SUM(B345:H345)</f>
        <v>0</v>
      </c>
    </row>
    <row r="346" spans="1:9" ht="15">
      <c r="A346" s="8" t="s">
        <v>8</v>
      </c>
      <c r="B346" s="48">
        <v>0</v>
      </c>
      <c r="C346" s="48">
        <v>0</v>
      </c>
      <c r="D346" s="48">
        <v>0</v>
      </c>
      <c r="E346" s="48">
        <v>0</v>
      </c>
      <c r="F346" s="400"/>
      <c r="G346" s="48">
        <v>0</v>
      </c>
      <c r="H346" s="49">
        <v>0</v>
      </c>
      <c r="I346" s="50">
        <f t="shared" ref="I346:I365" si="54">SUM(B346:H346)</f>
        <v>0</v>
      </c>
    </row>
    <row r="347" spans="1:9" ht="15">
      <c r="A347" s="9" t="s">
        <v>10</v>
      </c>
      <c r="B347" s="45">
        <v>0</v>
      </c>
      <c r="C347" s="45">
        <v>0</v>
      </c>
      <c r="D347" s="45">
        <v>0</v>
      </c>
      <c r="E347" s="45">
        <v>0</v>
      </c>
      <c r="F347" s="400"/>
      <c r="G347" s="45">
        <v>0</v>
      </c>
      <c r="H347" s="54">
        <v>0</v>
      </c>
      <c r="I347" s="44">
        <f t="shared" si="54"/>
        <v>0</v>
      </c>
    </row>
    <row r="348" spans="1:9" ht="15">
      <c r="A348" s="8" t="s">
        <v>53</v>
      </c>
      <c r="B348" s="48">
        <v>0</v>
      </c>
      <c r="C348" s="48">
        <v>0</v>
      </c>
      <c r="D348" s="48">
        <v>0</v>
      </c>
      <c r="E348" s="48">
        <v>0</v>
      </c>
      <c r="F348" s="400"/>
      <c r="G348" s="48">
        <v>0</v>
      </c>
      <c r="H348" s="49">
        <v>0</v>
      </c>
      <c r="I348" s="50">
        <f t="shared" si="54"/>
        <v>0</v>
      </c>
    </row>
    <row r="349" spans="1:9" ht="15">
      <c r="A349" s="9" t="s">
        <v>16</v>
      </c>
      <c r="B349" s="45">
        <v>0.55003299141192297</v>
      </c>
      <c r="C349" s="45">
        <v>8.2022048185472471E-2</v>
      </c>
      <c r="D349" s="45">
        <v>1.8104364129975152</v>
      </c>
      <c r="E349" s="45">
        <v>2.1645616117699527E-8</v>
      </c>
      <c r="F349" s="400"/>
      <c r="G349" s="45">
        <v>0</v>
      </c>
      <c r="H349" s="54">
        <v>0</v>
      </c>
      <c r="I349" s="44">
        <f t="shared" si="54"/>
        <v>2.4424914742405264</v>
      </c>
    </row>
    <row r="350" spans="1:9" ht="15">
      <c r="A350" s="8" t="s">
        <v>65</v>
      </c>
      <c r="B350" s="48">
        <v>2.1364808327249696</v>
      </c>
      <c r="C350" s="48">
        <v>0.53490144098656334</v>
      </c>
      <c r="D350" s="48">
        <v>0.53802637220784721</v>
      </c>
      <c r="E350" s="48">
        <v>0.53490144098656334</v>
      </c>
      <c r="F350" s="400"/>
      <c r="G350" s="48">
        <v>0</v>
      </c>
      <c r="H350" s="49">
        <v>0</v>
      </c>
      <c r="I350" s="50">
        <f t="shared" si="54"/>
        <v>3.7443100869059434</v>
      </c>
    </row>
    <row r="351" spans="1:9" ht="15">
      <c r="A351" s="9" t="s">
        <v>55</v>
      </c>
      <c r="B351" s="45">
        <v>1.557995072064673E-8</v>
      </c>
      <c r="C351" s="45">
        <v>1.557995072064673E-8</v>
      </c>
      <c r="D351" s="45">
        <v>0</v>
      </c>
      <c r="E351" s="45">
        <v>1.0285588282985381</v>
      </c>
      <c r="F351" s="400"/>
      <c r="G351" s="45">
        <v>0</v>
      </c>
      <c r="H351" s="54">
        <v>0</v>
      </c>
      <c r="I351" s="44">
        <f t="shared" si="54"/>
        <v>1.0285588594584396</v>
      </c>
    </row>
    <row r="352" spans="1:9" ht="15">
      <c r="A352" s="8" t="s">
        <v>12</v>
      </c>
      <c r="B352" s="48">
        <v>7.3470029551628574E-8</v>
      </c>
      <c r="C352" s="48">
        <v>7.3470029551628574E-8</v>
      </c>
      <c r="D352" s="48">
        <v>7.3470029551628574E-8</v>
      </c>
      <c r="E352" s="48">
        <v>1.5847991983972722E-3</v>
      </c>
      <c r="F352" s="400"/>
      <c r="G352" s="48">
        <v>0</v>
      </c>
      <c r="H352" s="49">
        <v>0</v>
      </c>
      <c r="I352" s="50">
        <f t="shared" si="54"/>
        <v>1.585019608485927E-3</v>
      </c>
    </row>
    <row r="353" spans="1:9" ht="15">
      <c r="A353" s="9" t="s">
        <v>56</v>
      </c>
      <c r="B353" s="45">
        <v>0</v>
      </c>
      <c r="C353" s="45">
        <v>0</v>
      </c>
      <c r="D353" s="45">
        <v>0</v>
      </c>
      <c r="E353" s="45">
        <v>0</v>
      </c>
      <c r="F353" s="400"/>
      <c r="G353" s="45">
        <v>0</v>
      </c>
      <c r="H353" s="54">
        <v>0</v>
      </c>
      <c r="I353" s="44">
        <f t="shared" si="54"/>
        <v>0</v>
      </c>
    </row>
    <row r="354" spans="1:9" ht="15">
      <c r="A354" s="8" t="s">
        <v>17</v>
      </c>
      <c r="B354" s="48">
        <v>4.4717248082288732E-2</v>
      </c>
      <c r="C354" s="48">
        <v>0.17886899232915493</v>
      </c>
      <c r="D354" s="48">
        <v>4.4717248082288732E-2</v>
      </c>
      <c r="E354" s="48">
        <v>4.4717248082288732E-2</v>
      </c>
      <c r="F354" s="400"/>
      <c r="G354" s="48">
        <v>0</v>
      </c>
      <c r="H354" s="49">
        <v>0</v>
      </c>
      <c r="I354" s="50">
        <f t="shared" si="54"/>
        <v>0.31302073657602109</v>
      </c>
    </row>
    <row r="355" spans="1:9" ht="15">
      <c r="A355" s="9" t="s">
        <v>141</v>
      </c>
      <c r="B355" s="45">
        <v>0.30986020498382238</v>
      </c>
      <c r="C355" s="45">
        <v>1.1193369734578567</v>
      </c>
      <c r="D355" s="45">
        <v>0.28583943568833586</v>
      </c>
      <c r="E355" s="45">
        <v>0.28583943568833586</v>
      </c>
      <c r="F355" s="400"/>
      <c r="G355" s="45">
        <v>0</v>
      </c>
      <c r="H355" s="54">
        <v>0</v>
      </c>
      <c r="I355" s="44">
        <f>SUM(B355:H355)</f>
        <v>2.0008760498183507</v>
      </c>
    </row>
    <row r="356" spans="1:9" ht="15">
      <c r="A356" s="8" t="s">
        <v>25</v>
      </c>
      <c r="B356" s="48">
        <v>0.47299903439247426</v>
      </c>
      <c r="C356" s="48">
        <v>0.39330724665487354</v>
      </c>
      <c r="D356" s="48">
        <v>2.0045706704691382</v>
      </c>
      <c r="E356" s="48">
        <v>65.308723686335966</v>
      </c>
      <c r="F356" s="400"/>
      <c r="G356" s="48">
        <v>1.261894270491122</v>
      </c>
      <c r="H356" s="49">
        <v>2.0922426918359958E-3</v>
      </c>
      <c r="I356" s="50">
        <f t="shared" si="54"/>
        <v>69.443587151035402</v>
      </c>
    </row>
    <row r="357" spans="1:9" ht="15">
      <c r="A357" s="9" t="s">
        <v>24</v>
      </c>
      <c r="B357" s="45">
        <v>0.74407003365040025</v>
      </c>
      <c r="C357" s="45">
        <v>0.4566090529739828</v>
      </c>
      <c r="D357" s="45">
        <v>1.5389752339591674</v>
      </c>
      <c r="E357" s="45">
        <v>0.4566090529739828</v>
      </c>
      <c r="F357" s="400"/>
      <c r="G357" s="45">
        <v>0</v>
      </c>
      <c r="H357" s="54">
        <v>0</v>
      </c>
      <c r="I357" s="44">
        <f t="shared" si="54"/>
        <v>3.1962633735575334</v>
      </c>
    </row>
    <row r="358" spans="1:9" ht="15">
      <c r="A358" s="8" t="s">
        <v>57</v>
      </c>
      <c r="B358" s="48">
        <v>7.4316353868485638</v>
      </c>
      <c r="C358" s="48">
        <v>12.603134181500492</v>
      </c>
      <c r="D358" s="48">
        <v>22.984439169283245</v>
      </c>
      <c r="E358" s="48">
        <v>8.1941349039969911E-8</v>
      </c>
      <c r="F358" s="400"/>
      <c r="G358" s="48">
        <v>0</v>
      </c>
      <c r="H358" s="49">
        <v>0</v>
      </c>
      <c r="I358" s="50">
        <f t="shared" si="54"/>
        <v>43.019208819573649</v>
      </c>
    </row>
    <row r="359" spans="1:9" ht="15">
      <c r="A359" s="9" t="s">
        <v>22</v>
      </c>
      <c r="B359" s="45">
        <v>14.359381349795475</v>
      </c>
      <c r="C359" s="45">
        <v>77.9228118285737</v>
      </c>
      <c r="D359" s="45">
        <v>39.208193389921256</v>
      </c>
      <c r="E359" s="45">
        <v>6.0784609881193534E-9</v>
      </c>
      <c r="F359" s="400"/>
      <c r="G359" s="45">
        <v>0</v>
      </c>
      <c r="H359" s="54">
        <v>0</v>
      </c>
      <c r="I359" s="44">
        <f t="shared" si="54"/>
        <v>131.4903865743689</v>
      </c>
    </row>
    <row r="360" spans="1:9" ht="15">
      <c r="A360" s="8" t="s">
        <v>21</v>
      </c>
      <c r="B360" s="48">
        <v>7.5655911632401471E-2</v>
      </c>
      <c r="C360" s="48">
        <v>0.23641275676621309</v>
      </c>
      <c r="D360" s="48">
        <v>0.1236110131649767</v>
      </c>
      <c r="E360" s="48">
        <v>7.2613280260598545E-2</v>
      </c>
      <c r="F360" s="400"/>
      <c r="G360" s="48">
        <v>0</v>
      </c>
      <c r="H360" s="49">
        <v>0</v>
      </c>
      <c r="I360" s="50">
        <f t="shared" si="54"/>
        <v>0.50829296182418982</v>
      </c>
    </row>
    <row r="361" spans="1:9" ht="15">
      <c r="A361" s="10" t="s">
        <v>61</v>
      </c>
      <c r="B361" s="45">
        <v>0</v>
      </c>
      <c r="C361" s="45">
        <v>0</v>
      </c>
      <c r="D361" s="45">
        <v>0</v>
      </c>
      <c r="E361" s="45">
        <v>0</v>
      </c>
      <c r="F361" s="400"/>
      <c r="G361" s="45">
        <v>0</v>
      </c>
      <c r="H361" s="54">
        <v>0</v>
      </c>
      <c r="I361" s="44">
        <f t="shared" si="54"/>
        <v>0</v>
      </c>
    </row>
    <row r="362" spans="1:9">
      <c r="A362" s="11" t="s">
        <v>23</v>
      </c>
      <c r="B362" s="55">
        <v>0</v>
      </c>
      <c r="C362" s="55">
        <v>0</v>
      </c>
      <c r="D362" s="55">
        <v>0</v>
      </c>
      <c r="E362" s="55">
        <v>0</v>
      </c>
      <c r="F362" s="400"/>
      <c r="G362" s="55">
        <v>0</v>
      </c>
      <c r="H362" s="56">
        <v>0</v>
      </c>
      <c r="I362" s="57">
        <f t="shared" si="54"/>
        <v>0</v>
      </c>
    </row>
    <row r="363" spans="1:9">
      <c r="A363" s="12" t="s">
        <v>19</v>
      </c>
      <c r="B363" s="61">
        <v>0</v>
      </c>
      <c r="C363" s="61">
        <v>0</v>
      </c>
      <c r="D363" s="61">
        <v>0</v>
      </c>
      <c r="E363" s="61">
        <v>0</v>
      </c>
      <c r="F363" s="400"/>
      <c r="G363" s="61">
        <v>0</v>
      </c>
      <c r="H363" s="62">
        <v>0</v>
      </c>
      <c r="I363" s="63">
        <f t="shared" si="54"/>
        <v>0</v>
      </c>
    </row>
    <row r="364" spans="1:9">
      <c r="A364" s="11" t="s">
        <v>20</v>
      </c>
      <c r="B364" s="55">
        <v>0</v>
      </c>
      <c r="C364" s="55">
        <v>0</v>
      </c>
      <c r="D364" s="55">
        <v>0</v>
      </c>
      <c r="E364" s="55">
        <v>0</v>
      </c>
      <c r="F364" s="400"/>
      <c r="G364" s="55">
        <v>0</v>
      </c>
      <c r="H364" s="56">
        <v>0</v>
      </c>
      <c r="I364" s="57">
        <f t="shared" si="54"/>
        <v>0</v>
      </c>
    </row>
    <row r="365" spans="1:9" ht="15" thickBot="1">
      <c r="A365" s="13" t="s">
        <v>11</v>
      </c>
      <c r="B365" s="66">
        <v>0</v>
      </c>
      <c r="C365" s="66">
        <v>0</v>
      </c>
      <c r="D365" s="66">
        <v>0</v>
      </c>
      <c r="E365" s="66">
        <v>0</v>
      </c>
      <c r="F365" s="401"/>
      <c r="G365" s="66">
        <v>0</v>
      </c>
      <c r="H365" s="67">
        <v>0</v>
      </c>
      <c r="I365" s="68">
        <f t="shared" si="54"/>
        <v>0</v>
      </c>
    </row>
    <row r="366" spans="1:9" ht="15">
      <c r="A366" s="14" t="s">
        <v>26</v>
      </c>
      <c r="B366" s="71">
        <f>SUM(B345:B361)</f>
        <v>26.124833082572302</v>
      </c>
      <c r="C366" s="71">
        <f t="shared" ref="C366:H366" si="55">SUM(C345:C361)</f>
        <v>93.527404610478285</v>
      </c>
      <c r="D366" s="71">
        <f t="shared" si="55"/>
        <v>68.5388090192438</v>
      </c>
      <c r="E366" s="71">
        <f t="shared" si="55"/>
        <v>67.733547881490111</v>
      </c>
      <c r="F366" s="71">
        <f t="shared" si="55"/>
        <v>0</v>
      </c>
      <c r="G366" s="71">
        <f t="shared" si="55"/>
        <v>1.261894270491122</v>
      </c>
      <c r="H366" s="72">
        <f t="shared" si="55"/>
        <v>2.0922426918359958E-3</v>
      </c>
      <c r="I366" s="44">
        <f>SUM(I345:I361)</f>
        <v>257.18858110696738</v>
      </c>
    </row>
    <row r="367" spans="1:9" s="2" customFormat="1" ht="15" thickBot="1">
      <c r="A367" s="15" t="s">
        <v>100</v>
      </c>
      <c r="B367" s="100">
        <f>B366/$I$366</f>
        <v>0.10157851087372621</v>
      </c>
      <c r="C367" s="100">
        <f t="shared" ref="C367:I367" si="56">C366/$I$366</f>
        <v>0.36365302148301554</v>
      </c>
      <c r="D367" s="100">
        <f t="shared" si="56"/>
        <v>0.26649242639095944</v>
      </c>
      <c r="E367" s="100">
        <f t="shared" si="56"/>
        <v>0.26336141204231395</v>
      </c>
      <c r="F367" s="100">
        <f t="shared" si="56"/>
        <v>0</v>
      </c>
      <c r="G367" s="100">
        <f t="shared" si="56"/>
        <v>4.906494157165894E-3</v>
      </c>
      <c r="H367" s="101">
        <f t="shared" si="56"/>
        <v>8.1350528193388592E-6</v>
      </c>
      <c r="I367" s="102">
        <f t="shared" si="56"/>
        <v>1</v>
      </c>
    </row>
    <row r="368" spans="1:9" ht="15" thickBot="1">
      <c r="A368" s="16"/>
      <c r="B368" s="16"/>
      <c r="C368" s="16"/>
      <c r="D368" s="16"/>
      <c r="E368" s="16"/>
      <c r="F368" s="16"/>
      <c r="G368" s="16"/>
      <c r="H368" s="16"/>
      <c r="I368" s="16"/>
    </row>
    <row r="369" spans="1:9" ht="28.5">
      <c r="A369" s="431" t="s">
        <v>38</v>
      </c>
      <c r="B369" s="37" t="s">
        <v>0</v>
      </c>
      <c r="C369" s="37" t="s">
        <v>1</v>
      </c>
      <c r="D369" s="37" t="s">
        <v>2</v>
      </c>
      <c r="E369" s="37" t="s">
        <v>3</v>
      </c>
      <c r="F369" s="37" t="s">
        <v>27</v>
      </c>
      <c r="G369" s="37" t="s">
        <v>4</v>
      </c>
      <c r="H369" s="37" t="s">
        <v>5</v>
      </c>
      <c r="I369" s="38" t="s">
        <v>6</v>
      </c>
    </row>
    <row r="370" spans="1:9" ht="14.25" customHeight="1">
      <c r="A370" s="432" t="s">
        <v>38</v>
      </c>
      <c r="B370" s="372" t="s">
        <v>107</v>
      </c>
      <c r="C370" s="373"/>
      <c r="D370" s="373"/>
      <c r="E370" s="373"/>
      <c r="F370" s="373"/>
      <c r="G370" s="373"/>
      <c r="H370" s="373"/>
      <c r="I370" s="374"/>
    </row>
    <row r="371" spans="1:9" ht="15">
      <c r="A371" s="7" t="s">
        <v>7</v>
      </c>
      <c r="B371" s="42">
        <v>0</v>
      </c>
      <c r="C371" s="42">
        <v>0</v>
      </c>
      <c r="D371" s="42">
        <v>0</v>
      </c>
      <c r="E371" s="42">
        <v>0</v>
      </c>
      <c r="F371" s="399"/>
      <c r="G371" s="42">
        <v>0</v>
      </c>
      <c r="H371" s="43">
        <v>0</v>
      </c>
      <c r="I371" s="44">
        <f>SUM(B371:H371)</f>
        <v>0</v>
      </c>
    </row>
    <row r="372" spans="1:9" ht="15">
      <c r="A372" s="8" t="s">
        <v>8</v>
      </c>
      <c r="B372" s="48">
        <v>0</v>
      </c>
      <c r="C372" s="48">
        <v>0</v>
      </c>
      <c r="D372" s="48">
        <v>0</v>
      </c>
      <c r="E372" s="48">
        <v>0</v>
      </c>
      <c r="F372" s="400"/>
      <c r="G372" s="48">
        <v>0</v>
      </c>
      <c r="H372" s="49">
        <v>0</v>
      </c>
      <c r="I372" s="50">
        <f t="shared" ref="I372:I391" si="57">SUM(B372:H372)</f>
        <v>0</v>
      </c>
    </row>
    <row r="373" spans="1:9" ht="15">
      <c r="A373" s="9" t="s">
        <v>10</v>
      </c>
      <c r="B373" s="45">
        <v>0</v>
      </c>
      <c r="C373" s="45">
        <v>0</v>
      </c>
      <c r="D373" s="45">
        <v>0</v>
      </c>
      <c r="E373" s="45">
        <v>0</v>
      </c>
      <c r="F373" s="400"/>
      <c r="G373" s="45">
        <v>0</v>
      </c>
      <c r="H373" s="54">
        <v>0</v>
      </c>
      <c r="I373" s="44">
        <f t="shared" si="57"/>
        <v>0</v>
      </c>
    </row>
    <row r="374" spans="1:9" ht="15">
      <c r="A374" s="8" t="s">
        <v>53</v>
      </c>
      <c r="B374" s="48">
        <v>0</v>
      </c>
      <c r="C374" s="48">
        <v>0</v>
      </c>
      <c r="D374" s="48">
        <v>0</v>
      </c>
      <c r="E374" s="48">
        <v>0</v>
      </c>
      <c r="F374" s="400"/>
      <c r="G374" s="48">
        <v>0</v>
      </c>
      <c r="H374" s="49">
        <v>0</v>
      </c>
      <c r="I374" s="50">
        <f t="shared" si="57"/>
        <v>0</v>
      </c>
    </row>
    <row r="375" spans="1:9" ht="15">
      <c r="A375" s="9" t="s">
        <v>16</v>
      </c>
      <c r="B375" s="45">
        <v>31.236728704369089</v>
      </c>
      <c r="C375" s="45">
        <v>0.51204616437274364</v>
      </c>
      <c r="D375" s="45">
        <v>28.710057175451656</v>
      </c>
      <c r="E375" s="45">
        <v>2.4841150094040029E-9</v>
      </c>
      <c r="F375" s="400"/>
      <c r="G375" s="45">
        <v>0</v>
      </c>
      <c r="H375" s="54">
        <v>0</v>
      </c>
      <c r="I375" s="44">
        <f t="shared" si="57"/>
        <v>60.4588320466776</v>
      </c>
    </row>
    <row r="376" spans="1:9" ht="15">
      <c r="A376" s="8" t="s">
        <v>65</v>
      </c>
      <c r="B376" s="48">
        <v>50.452266646372287</v>
      </c>
      <c r="C376" s="48">
        <v>0.10580289086321672</v>
      </c>
      <c r="D376" s="48">
        <v>2.2524238586732831E-8</v>
      </c>
      <c r="E376" s="48">
        <v>0.22260124931322456</v>
      </c>
      <c r="F376" s="400"/>
      <c r="G376" s="48">
        <v>0</v>
      </c>
      <c r="H376" s="49">
        <v>0</v>
      </c>
      <c r="I376" s="50">
        <f t="shared" si="57"/>
        <v>50.780670809072966</v>
      </c>
    </row>
    <row r="377" spans="1:9" ht="15">
      <c r="A377" s="9" t="s">
        <v>55</v>
      </c>
      <c r="B377" s="45">
        <v>3.0126804633142079E-9</v>
      </c>
      <c r="C377" s="45">
        <v>3.0126804633142079E-9</v>
      </c>
      <c r="D377" s="45">
        <v>3.0126804633142079E-9</v>
      </c>
      <c r="E377" s="45">
        <v>305.02218259886826</v>
      </c>
      <c r="F377" s="400"/>
      <c r="G377" s="45">
        <v>0</v>
      </c>
      <c r="H377" s="54">
        <v>0</v>
      </c>
      <c r="I377" s="44">
        <f t="shared" si="57"/>
        <v>305.0221826079063</v>
      </c>
    </row>
    <row r="378" spans="1:9" ht="15">
      <c r="A378" s="8" t="s">
        <v>12</v>
      </c>
      <c r="B378" s="48">
        <v>1.6482300527420657E-8</v>
      </c>
      <c r="C378" s="48">
        <v>1.6482300527420657E-8</v>
      </c>
      <c r="D378" s="48">
        <v>1.6482300527420657E-8</v>
      </c>
      <c r="E378" s="48">
        <v>3.0892458291416709</v>
      </c>
      <c r="F378" s="400"/>
      <c r="G378" s="48">
        <v>0</v>
      </c>
      <c r="H378" s="49">
        <v>0</v>
      </c>
      <c r="I378" s="50">
        <f t="shared" si="57"/>
        <v>3.0892458785885726</v>
      </c>
    </row>
    <row r="379" spans="1:9" ht="15">
      <c r="A379" s="9" t="s">
        <v>56</v>
      </c>
      <c r="B379" s="45">
        <v>0</v>
      </c>
      <c r="C379" s="45">
        <v>0</v>
      </c>
      <c r="D379" s="45">
        <v>0</v>
      </c>
      <c r="E379" s="45">
        <v>0</v>
      </c>
      <c r="F379" s="400"/>
      <c r="G379" s="45">
        <v>0</v>
      </c>
      <c r="H379" s="54">
        <v>0</v>
      </c>
      <c r="I379" s="44">
        <f t="shared" si="57"/>
        <v>0</v>
      </c>
    </row>
    <row r="380" spans="1:9" ht="15">
      <c r="A380" s="8" t="s">
        <v>17</v>
      </c>
      <c r="B380" s="48">
        <v>0.62526710331157653</v>
      </c>
      <c r="C380" s="48">
        <v>2.7385287586332662E-10</v>
      </c>
      <c r="D380" s="48">
        <v>1.1327128007197633</v>
      </c>
      <c r="E380" s="48">
        <v>0.30276298848331012</v>
      </c>
      <c r="F380" s="400"/>
      <c r="G380" s="48">
        <v>0</v>
      </c>
      <c r="H380" s="49">
        <v>0</v>
      </c>
      <c r="I380" s="50">
        <f t="shared" si="57"/>
        <v>2.060742892788503</v>
      </c>
    </row>
    <row r="381" spans="1:9" ht="15">
      <c r="A381" s="9" t="s">
        <v>141</v>
      </c>
      <c r="B381" s="45">
        <v>46.985100963750597</v>
      </c>
      <c r="C381" s="45">
        <v>1.6125864929311899</v>
      </c>
      <c r="D381" s="45">
        <v>66.0524495896518</v>
      </c>
      <c r="E381" s="45">
        <v>1.1947270734727776E-2</v>
      </c>
      <c r="F381" s="400"/>
      <c r="G381" s="45">
        <v>0</v>
      </c>
      <c r="H381" s="54">
        <v>0</v>
      </c>
      <c r="I381" s="44">
        <f>SUM(B381:H381)</f>
        <v>114.66208431706831</v>
      </c>
    </row>
    <row r="382" spans="1:9" ht="15">
      <c r="A382" s="8" t="s">
        <v>25</v>
      </c>
      <c r="B382" s="48">
        <v>8.7506680385912148</v>
      </c>
      <c r="C382" s="48">
        <v>6.758488797227645E-3</v>
      </c>
      <c r="D382" s="48">
        <v>2.4952680171660107</v>
      </c>
      <c r="E382" s="48">
        <v>35.030740732184164</v>
      </c>
      <c r="F382" s="400"/>
      <c r="G382" s="48">
        <v>33.061830795209929</v>
      </c>
      <c r="H382" s="49">
        <v>0</v>
      </c>
      <c r="I382" s="50">
        <f t="shared" si="57"/>
        <v>79.345266071948544</v>
      </c>
    </row>
    <row r="383" spans="1:9" ht="15">
      <c r="A383" s="9" t="s">
        <v>24</v>
      </c>
      <c r="B383" s="45">
        <v>4.5372476395753401</v>
      </c>
      <c r="C383" s="45">
        <v>3.8929622341114108E-8</v>
      </c>
      <c r="D383" s="45">
        <v>3.8929622341114108E-8</v>
      </c>
      <c r="E383" s="45">
        <v>3.8929622341114108E-8</v>
      </c>
      <c r="F383" s="400"/>
      <c r="G383" s="45">
        <v>0</v>
      </c>
      <c r="H383" s="54">
        <v>0</v>
      </c>
      <c r="I383" s="44">
        <f t="shared" si="57"/>
        <v>4.5372477563642066</v>
      </c>
    </row>
    <row r="384" spans="1:9" ht="15">
      <c r="A384" s="8" t="s">
        <v>57</v>
      </c>
      <c r="B384" s="48">
        <v>26.901134047319591</v>
      </c>
      <c r="C384" s="48">
        <v>1.3974615060478507E-8</v>
      </c>
      <c r="D384" s="48">
        <v>1.3974615060478507E-8</v>
      </c>
      <c r="E384" s="48">
        <v>1.3974615060478507E-8</v>
      </c>
      <c r="F384" s="400"/>
      <c r="G384" s="48">
        <v>0</v>
      </c>
      <c r="H384" s="49">
        <v>0</v>
      </c>
      <c r="I384" s="50">
        <f t="shared" si="57"/>
        <v>26.901134089243431</v>
      </c>
    </row>
    <row r="385" spans="1:9" ht="15">
      <c r="A385" s="9" t="s">
        <v>22</v>
      </c>
      <c r="B385" s="45">
        <v>18.353167357644327</v>
      </c>
      <c r="C385" s="45">
        <v>4.5882918394110819</v>
      </c>
      <c r="D385" s="45">
        <v>4.5882918394110819</v>
      </c>
      <c r="E385" s="45">
        <v>4.5882918394110819</v>
      </c>
      <c r="F385" s="400"/>
      <c r="G385" s="45">
        <v>0</v>
      </c>
      <c r="H385" s="54">
        <v>0</v>
      </c>
      <c r="I385" s="44">
        <f t="shared" si="57"/>
        <v>32.11804287587757</v>
      </c>
    </row>
    <row r="386" spans="1:9" ht="15">
      <c r="A386" s="8" t="s">
        <v>21</v>
      </c>
      <c r="B386" s="48">
        <v>7.4397563826597082E-3</v>
      </c>
      <c r="C386" s="48">
        <v>1.8599390956649271E-3</v>
      </c>
      <c r="D386" s="48">
        <v>1.8599390956649271E-3</v>
      </c>
      <c r="E386" s="48">
        <v>1.8599390956649271E-3</v>
      </c>
      <c r="F386" s="400"/>
      <c r="G386" s="48">
        <v>0</v>
      </c>
      <c r="H386" s="49">
        <v>0</v>
      </c>
      <c r="I386" s="50">
        <f t="shared" si="57"/>
        <v>1.3019573669654489E-2</v>
      </c>
    </row>
    <row r="387" spans="1:9" ht="15">
      <c r="A387" s="10" t="s">
        <v>61</v>
      </c>
      <c r="B387" s="45">
        <v>0</v>
      </c>
      <c r="C387" s="45">
        <v>0</v>
      </c>
      <c r="D387" s="45">
        <v>0</v>
      </c>
      <c r="E387" s="45">
        <v>0</v>
      </c>
      <c r="F387" s="400"/>
      <c r="G387" s="45">
        <v>0</v>
      </c>
      <c r="H387" s="54">
        <v>0</v>
      </c>
      <c r="I387" s="44">
        <f t="shared" si="57"/>
        <v>0</v>
      </c>
    </row>
    <row r="388" spans="1:9">
      <c r="A388" s="11" t="s">
        <v>23</v>
      </c>
      <c r="B388" s="55">
        <v>0</v>
      </c>
      <c r="C388" s="55">
        <v>0</v>
      </c>
      <c r="D388" s="55">
        <v>0</v>
      </c>
      <c r="E388" s="55">
        <v>0</v>
      </c>
      <c r="F388" s="400"/>
      <c r="G388" s="55">
        <v>0</v>
      </c>
      <c r="H388" s="56">
        <v>0</v>
      </c>
      <c r="I388" s="57">
        <f t="shared" si="57"/>
        <v>0</v>
      </c>
    </row>
    <row r="389" spans="1:9">
      <c r="A389" s="12" t="s">
        <v>19</v>
      </c>
      <c r="B389" s="61">
        <v>0</v>
      </c>
      <c r="C389" s="61">
        <v>0</v>
      </c>
      <c r="D389" s="61">
        <v>0</v>
      </c>
      <c r="E389" s="61">
        <v>0</v>
      </c>
      <c r="F389" s="400"/>
      <c r="G389" s="61">
        <v>0</v>
      </c>
      <c r="H389" s="62">
        <v>0</v>
      </c>
      <c r="I389" s="63">
        <f t="shared" si="57"/>
        <v>0</v>
      </c>
    </row>
    <row r="390" spans="1:9">
      <c r="A390" s="11" t="s">
        <v>20</v>
      </c>
      <c r="B390" s="55">
        <v>0</v>
      </c>
      <c r="C390" s="55">
        <v>0</v>
      </c>
      <c r="D390" s="55">
        <v>0</v>
      </c>
      <c r="E390" s="55">
        <v>0</v>
      </c>
      <c r="F390" s="400"/>
      <c r="G390" s="55">
        <v>0</v>
      </c>
      <c r="H390" s="56">
        <v>0</v>
      </c>
      <c r="I390" s="57">
        <f t="shared" si="57"/>
        <v>0</v>
      </c>
    </row>
    <row r="391" spans="1:9" ht="15" thickBot="1">
      <c r="A391" s="13" t="s">
        <v>11</v>
      </c>
      <c r="B391" s="66">
        <v>0</v>
      </c>
      <c r="C391" s="66">
        <v>0</v>
      </c>
      <c r="D391" s="66">
        <v>0</v>
      </c>
      <c r="E391" s="66">
        <v>0</v>
      </c>
      <c r="F391" s="401"/>
      <c r="G391" s="66">
        <v>0</v>
      </c>
      <c r="H391" s="67">
        <v>0</v>
      </c>
      <c r="I391" s="68">
        <f t="shared" si="57"/>
        <v>0</v>
      </c>
    </row>
    <row r="392" spans="1:9" ht="15">
      <c r="A392" s="14" t="s">
        <v>26</v>
      </c>
      <c r="B392" s="71">
        <f>SUM(B371:B387)</f>
        <v>187.8490202768117</v>
      </c>
      <c r="C392" s="71">
        <f t="shared" ref="C392:H392" si="58">SUM(C371:C387)</f>
        <v>6.8273458881441957</v>
      </c>
      <c r="D392" s="71">
        <f t="shared" si="58"/>
        <v>102.98063945641944</v>
      </c>
      <c r="E392" s="71">
        <f t="shared" si="58"/>
        <v>348.26963250262037</v>
      </c>
      <c r="F392" s="71">
        <f t="shared" si="58"/>
        <v>0</v>
      </c>
      <c r="G392" s="71">
        <f t="shared" si="58"/>
        <v>33.061830795209929</v>
      </c>
      <c r="H392" s="72">
        <f t="shared" si="58"/>
        <v>0</v>
      </c>
      <c r="I392" s="44">
        <f>SUM(I371:I387)</f>
        <v>678.98846891920573</v>
      </c>
    </row>
    <row r="393" spans="1:9" s="2" customFormat="1" ht="15" thickBot="1">
      <c r="A393" s="15" t="s">
        <v>100</v>
      </c>
      <c r="B393" s="100">
        <f>B392/$I$392</f>
        <v>0.27666010378029593</v>
      </c>
      <c r="C393" s="100">
        <f t="shared" ref="C393:I393" si="59">C392/$I$392</f>
        <v>1.0055172069434062E-2</v>
      </c>
      <c r="D393" s="100">
        <f t="shared" si="59"/>
        <v>0.15166772952763255</v>
      </c>
      <c r="E393" s="100">
        <f t="shared" si="59"/>
        <v>0.51292422249377212</v>
      </c>
      <c r="F393" s="100">
        <f t="shared" si="59"/>
        <v>0</v>
      </c>
      <c r="G393" s="100">
        <f t="shared" si="59"/>
        <v>4.8692772128865157E-2</v>
      </c>
      <c r="H393" s="101">
        <f t="shared" si="59"/>
        <v>0</v>
      </c>
      <c r="I393" s="102">
        <f t="shared" si="59"/>
        <v>1</v>
      </c>
    </row>
    <row r="394" spans="1:9" ht="15" thickBot="1">
      <c r="A394" s="16"/>
      <c r="B394" s="16"/>
      <c r="C394" s="16"/>
      <c r="D394" s="16"/>
      <c r="E394" s="16"/>
      <c r="F394" s="16"/>
      <c r="G394" s="16"/>
      <c r="H394" s="16"/>
      <c r="I394" s="16"/>
    </row>
    <row r="395" spans="1:9" ht="28.5">
      <c r="A395" s="431" t="s">
        <v>39</v>
      </c>
      <c r="B395" s="37" t="s">
        <v>0</v>
      </c>
      <c r="C395" s="37" t="s">
        <v>1</v>
      </c>
      <c r="D395" s="37" t="s">
        <v>2</v>
      </c>
      <c r="E395" s="37" t="s">
        <v>3</v>
      </c>
      <c r="F395" s="37" t="s">
        <v>27</v>
      </c>
      <c r="G395" s="37" t="s">
        <v>4</v>
      </c>
      <c r="H395" s="37" t="s">
        <v>5</v>
      </c>
      <c r="I395" s="38" t="s">
        <v>6</v>
      </c>
    </row>
    <row r="396" spans="1:9" ht="14.25" customHeight="1">
      <c r="A396" s="432" t="s">
        <v>39</v>
      </c>
      <c r="B396" s="372" t="s">
        <v>107</v>
      </c>
      <c r="C396" s="373"/>
      <c r="D396" s="373"/>
      <c r="E396" s="373"/>
      <c r="F396" s="373"/>
      <c r="G396" s="373"/>
      <c r="H396" s="373"/>
      <c r="I396" s="374"/>
    </row>
    <row r="397" spans="1:9" ht="15">
      <c r="A397" s="7" t="s">
        <v>7</v>
      </c>
      <c r="B397" s="42">
        <v>0</v>
      </c>
      <c r="C397" s="42">
        <v>0</v>
      </c>
      <c r="D397" s="42">
        <v>0</v>
      </c>
      <c r="E397" s="42">
        <v>0</v>
      </c>
      <c r="F397" s="399"/>
      <c r="G397" s="42">
        <v>0</v>
      </c>
      <c r="H397" s="43">
        <v>0</v>
      </c>
      <c r="I397" s="44">
        <f>SUM(B397:H397)</f>
        <v>0</v>
      </c>
    </row>
    <row r="398" spans="1:9" ht="15">
      <c r="A398" s="8" t="s">
        <v>8</v>
      </c>
      <c r="B398" s="48">
        <v>0</v>
      </c>
      <c r="C398" s="48">
        <v>0</v>
      </c>
      <c r="D398" s="48">
        <v>0</v>
      </c>
      <c r="E398" s="48">
        <v>0</v>
      </c>
      <c r="F398" s="400"/>
      <c r="G398" s="48">
        <v>0</v>
      </c>
      <c r="H398" s="49">
        <v>0</v>
      </c>
      <c r="I398" s="50">
        <f t="shared" ref="I398:I417" si="60">SUM(B398:H398)</f>
        <v>0</v>
      </c>
    </row>
    <row r="399" spans="1:9" ht="15">
      <c r="A399" s="9" t="s">
        <v>10</v>
      </c>
      <c r="B399" s="45">
        <v>0</v>
      </c>
      <c r="C399" s="45">
        <v>0</v>
      </c>
      <c r="D399" s="45">
        <v>0</v>
      </c>
      <c r="E399" s="45">
        <v>0</v>
      </c>
      <c r="F399" s="400"/>
      <c r="G399" s="45">
        <v>0</v>
      </c>
      <c r="H399" s="54">
        <v>0</v>
      </c>
      <c r="I399" s="44">
        <f t="shared" si="60"/>
        <v>0</v>
      </c>
    </row>
    <row r="400" spans="1:9" ht="15">
      <c r="A400" s="8" t="s">
        <v>53</v>
      </c>
      <c r="B400" s="48">
        <v>0</v>
      </c>
      <c r="C400" s="48">
        <v>0</v>
      </c>
      <c r="D400" s="48">
        <v>0</v>
      </c>
      <c r="E400" s="48">
        <v>0</v>
      </c>
      <c r="F400" s="400"/>
      <c r="G400" s="48">
        <v>0</v>
      </c>
      <c r="H400" s="49">
        <v>0</v>
      </c>
      <c r="I400" s="50">
        <f t="shared" si="60"/>
        <v>0</v>
      </c>
    </row>
    <row r="401" spans="1:9" ht="15">
      <c r="A401" s="9" t="s">
        <v>16</v>
      </c>
      <c r="B401" s="45">
        <v>120.04099980256589</v>
      </c>
      <c r="C401" s="45">
        <v>110.72309076227597</v>
      </c>
      <c r="D401" s="45">
        <v>4.2892916909144305E-2</v>
      </c>
      <c r="E401" s="45">
        <v>0</v>
      </c>
      <c r="F401" s="400"/>
      <c r="G401" s="45">
        <v>0</v>
      </c>
      <c r="H401" s="54">
        <v>0</v>
      </c>
      <c r="I401" s="44">
        <f t="shared" si="60"/>
        <v>230.80698348175102</v>
      </c>
    </row>
    <row r="402" spans="1:9" ht="15">
      <c r="A402" s="8" t="s">
        <v>65</v>
      </c>
      <c r="B402" s="48">
        <v>17.258953954772245</v>
      </c>
      <c r="C402" s="48">
        <v>7.5720620366062397</v>
      </c>
      <c r="D402" s="48">
        <v>13.731755274360593</v>
      </c>
      <c r="E402" s="48">
        <v>0</v>
      </c>
      <c r="F402" s="400"/>
      <c r="G402" s="48">
        <v>0</v>
      </c>
      <c r="H402" s="49">
        <v>0</v>
      </c>
      <c r="I402" s="50">
        <f t="shared" si="60"/>
        <v>38.56277126573908</v>
      </c>
    </row>
    <row r="403" spans="1:9" ht="15">
      <c r="A403" s="9" t="s">
        <v>55</v>
      </c>
      <c r="B403" s="45">
        <v>1.6211538899997211E-9</v>
      </c>
      <c r="C403" s="45">
        <v>0</v>
      </c>
      <c r="D403" s="45">
        <v>0</v>
      </c>
      <c r="E403" s="45">
        <v>1.0876093482603642</v>
      </c>
      <c r="F403" s="400"/>
      <c r="G403" s="45">
        <v>0</v>
      </c>
      <c r="H403" s="54">
        <v>0</v>
      </c>
      <c r="I403" s="44">
        <f t="shared" si="60"/>
        <v>1.087609349881518</v>
      </c>
    </row>
    <row r="404" spans="1:9" ht="15">
      <c r="A404" s="8" t="s">
        <v>12</v>
      </c>
      <c r="B404" s="48">
        <v>9.0662508916845722E-9</v>
      </c>
      <c r="C404" s="48">
        <v>0</v>
      </c>
      <c r="D404" s="48">
        <v>0</v>
      </c>
      <c r="E404" s="48">
        <v>0.52182760668063266</v>
      </c>
      <c r="F404" s="400"/>
      <c r="G404" s="48">
        <v>0</v>
      </c>
      <c r="H404" s="49">
        <v>0</v>
      </c>
      <c r="I404" s="50">
        <f t="shared" si="60"/>
        <v>0.52182761574688352</v>
      </c>
    </row>
    <row r="405" spans="1:9" ht="15">
      <c r="A405" s="9" t="s">
        <v>56</v>
      </c>
      <c r="B405" s="45">
        <v>0</v>
      </c>
      <c r="C405" s="45">
        <v>0</v>
      </c>
      <c r="D405" s="45">
        <v>0</v>
      </c>
      <c r="E405" s="45">
        <v>0</v>
      </c>
      <c r="F405" s="400"/>
      <c r="G405" s="45">
        <v>0</v>
      </c>
      <c r="H405" s="54">
        <v>0</v>
      </c>
      <c r="I405" s="44">
        <f t="shared" si="60"/>
        <v>0</v>
      </c>
    </row>
    <row r="406" spans="1:9" ht="15">
      <c r="A406" s="8" t="s">
        <v>17</v>
      </c>
      <c r="B406" s="48">
        <v>2.194713273020021E-2</v>
      </c>
      <c r="C406" s="48">
        <v>0</v>
      </c>
      <c r="D406" s="48">
        <v>1.6460349547650157E-2</v>
      </c>
      <c r="E406" s="48">
        <v>0</v>
      </c>
      <c r="F406" s="400"/>
      <c r="G406" s="48">
        <v>0</v>
      </c>
      <c r="H406" s="49">
        <v>0</v>
      </c>
      <c r="I406" s="50">
        <f t="shared" si="60"/>
        <v>3.8407482277850367E-2</v>
      </c>
    </row>
    <row r="407" spans="1:9" ht="15">
      <c r="A407" s="9" t="s">
        <v>141</v>
      </c>
      <c r="B407" s="45">
        <v>209.78201437836418</v>
      </c>
      <c r="C407" s="45">
        <v>845.12983295789149</v>
      </c>
      <c r="D407" s="45">
        <v>210.53644112681908</v>
      </c>
      <c r="E407" s="45">
        <v>9.885354977239535</v>
      </c>
      <c r="F407" s="400"/>
      <c r="G407" s="45">
        <v>0</v>
      </c>
      <c r="H407" s="54">
        <v>0</v>
      </c>
      <c r="I407" s="44">
        <f>SUM(B407:H407)</f>
        <v>1275.3336434403143</v>
      </c>
    </row>
    <row r="408" spans="1:9" ht="15">
      <c r="A408" s="8" t="s">
        <v>25</v>
      </c>
      <c r="B408" s="48">
        <v>38.425667610724524</v>
      </c>
      <c r="C408" s="48">
        <v>4.6554986911417071</v>
      </c>
      <c r="D408" s="48">
        <v>6.1723898707692992</v>
      </c>
      <c r="E408" s="48">
        <v>533.8646509201875</v>
      </c>
      <c r="F408" s="400"/>
      <c r="G408" s="48">
        <v>88.042249678347162</v>
      </c>
      <c r="H408" s="49">
        <v>0</v>
      </c>
      <c r="I408" s="50">
        <f t="shared" si="60"/>
        <v>671.16045677117017</v>
      </c>
    </row>
    <row r="409" spans="1:9" ht="15">
      <c r="A409" s="9" t="s">
        <v>24</v>
      </c>
      <c r="B409" s="45">
        <v>30.51122767935744</v>
      </c>
      <c r="C409" s="45">
        <v>0</v>
      </c>
      <c r="D409" s="45">
        <v>0</v>
      </c>
      <c r="E409" s="45">
        <v>0</v>
      </c>
      <c r="F409" s="400"/>
      <c r="G409" s="45">
        <v>0</v>
      </c>
      <c r="H409" s="54">
        <v>0</v>
      </c>
      <c r="I409" s="44">
        <f t="shared" si="60"/>
        <v>30.51122767935744</v>
      </c>
    </row>
    <row r="410" spans="1:9" ht="15">
      <c r="A410" s="8" t="s">
        <v>57</v>
      </c>
      <c r="B410" s="48">
        <v>0.4989253358522846</v>
      </c>
      <c r="C410" s="48">
        <v>0</v>
      </c>
      <c r="D410" s="48">
        <v>0</v>
      </c>
      <c r="E410" s="48">
        <v>0</v>
      </c>
      <c r="F410" s="400"/>
      <c r="G410" s="48">
        <v>0</v>
      </c>
      <c r="H410" s="49">
        <v>0</v>
      </c>
      <c r="I410" s="50">
        <f t="shared" si="60"/>
        <v>0.4989253358522846</v>
      </c>
    </row>
    <row r="411" spans="1:9" ht="15">
      <c r="A411" s="9" t="s">
        <v>22</v>
      </c>
      <c r="B411" s="45">
        <v>0.74751879587624526</v>
      </c>
      <c r="C411" s="45">
        <v>0</v>
      </c>
      <c r="D411" s="45">
        <v>0</v>
      </c>
      <c r="E411" s="45">
        <v>0</v>
      </c>
      <c r="F411" s="400"/>
      <c r="G411" s="45">
        <v>0</v>
      </c>
      <c r="H411" s="54">
        <v>0</v>
      </c>
      <c r="I411" s="44">
        <f t="shared" si="60"/>
        <v>0.74751879587624526</v>
      </c>
    </row>
    <row r="412" spans="1:9" ht="15">
      <c r="A412" s="8" t="s">
        <v>21</v>
      </c>
      <c r="B412" s="48">
        <v>0</v>
      </c>
      <c r="C412" s="48">
        <v>0</v>
      </c>
      <c r="D412" s="48">
        <v>0</v>
      </c>
      <c r="E412" s="48">
        <v>0</v>
      </c>
      <c r="F412" s="400"/>
      <c r="G412" s="48">
        <v>0</v>
      </c>
      <c r="H412" s="49">
        <v>0</v>
      </c>
      <c r="I412" s="50">
        <f t="shared" si="60"/>
        <v>0</v>
      </c>
    </row>
    <row r="413" spans="1:9" ht="15">
      <c r="A413" s="10" t="s">
        <v>61</v>
      </c>
      <c r="B413" s="45">
        <v>0</v>
      </c>
      <c r="C413" s="45">
        <v>0</v>
      </c>
      <c r="D413" s="45">
        <v>0</v>
      </c>
      <c r="E413" s="45">
        <v>0</v>
      </c>
      <c r="F413" s="400"/>
      <c r="G413" s="45">
        <v>0</v>
      </c>
      <c r="H413" s="54">
        <v>0</v>
      </c>
      <c r="I413" s="44">
        <f t="shared" si="60"/>
        <v>0</v>
      </c>
    </row>
    <row r="414" spans="1:9">
      <c r="A414" s="11" t="s">
        <v>23</v>
      </c>
      <c r="B414" s="55">
        <v>0</v>
      </c>
      <c r="C414" s="55">
        <v>0</v>
      </c>
      <c r="D414" s="55">
        <v>0</v>
      </c>
      <c r="E414" s="55">
        <v>0</v>
      </c>
      <c r="F414" s="400"/>
      <c r="G414" s="55">
        <v>0</v>
      </c>
      <c r="H414" s="56">
        <v>0</v>
      </c>
      <c r="I414" s="57">
        <f t="shared" si="60"/>
        <v>0</v>
      </c>
    </row>
    <row r="415" spans="1:9">
      <c r="A415" s="12" t="s">
        <v>19</v>
      </c>
      <c r="B415" s="61">
        <v>0</v>
      </c>
      <c r="C415" s="61">
        <v>0</v>
      </c>
      <c r="D415" s="61">
        <v>0</v>
      </c>
      <c r="E415" s="61">
        <v>0</v>
      </c>
      <c r="F415" s="400"/>
      <c r="G415" s="61">
        <v>0</v>
      </c>
      <c r="H415" s="62">
        <v>0</v>
      </c>
      <c r="I415" s="63">
        <f t="shared" si="60"/>
        <v>0</v>
      </c>
    </row>
    <row r="416" spans="1:9">
      <c r="A416" s="11" t="s">
        <v>20</v>
      </c>
      <c r="B416" s="55">
        <v>0</v>
      </c>
      <c r="C416" s="55">
        <v>0</v>
      </c>
      <c r="D416" s="55">
        <v>0</v>
      </c>
      <c r="E416" s="55">
        <v>0</v>
      </c>
      <c r="F416" s="400"/>
      <c r="G416" s="55">
        <v>0</v>
      </c>
      <c r="H416" s="56">
        <v>0</v>
      </c>
      <c r="I416" s="57">
        <f t="shared" si="60"/>
        <v>0</v>
      </c>
    </row>
    <row r="417" spans="1:9" ht="15" thickBot="1">
      <c r="A417" s="13" t="s">
        <v>11</v>
      </c>
      <c r="B417" s="66">
        <v>0</v>
      </c>
      <c r="C417" s="66">
        <v>0</v>
      </c>
      <c r="D417" s="66">
        <v>0</v>
      </c>
      <c r="E417" s="66">
        <v>0</v>
      </c>
      <c r="F417" s="401"/>
      <c r="G417" s="66">
        <v>0</v>
      </c>
      <c r="H417" s="67">
        <v>0</v>
      </c>
      <c r="I417" s="68">
        <f t="shared" si="60"/>
        <v>0</v>
      </c>
    </row>
    <row r="418" spans="1:9" ht="15">
      <c r="A418" s="14" t="s">
        <v>26</v>
      </c>
      <c r="B418" s="71">
        <f>SUM(B397:B413)</f>
        <v>417.28725470093036</v>
      </c>
      <c r="C418" s="71">
        <f t="shared" ref="C418:H418" si="61">SUM(C397:C413)</f>
        <v>968.08048444791541</v>
      </c>
      <c r="D418" s="71">
        <f t="shared" si="61"/>
        <v>230.49993953840578</v>
      </c>
      <c r="E418" s="71">
        <f t="shared" si="61"/>
        <v>545.35944285236803</v>
      </c>
      <c r="F418" s="71">
        <f t="shared" si="61"/>
        <v>0</v>
      </c>
      <c r="G418" s="71">
        <f t="shared" si="61"/>
        <v>88.042249678347162</v>
      </c>
      <c r="H418" s="72">
        <f t="shared" si="61"/>
        <v>0</v>
      </c>
      <c r="I418" s="44">
        <f>SUM(I397:I413)</f>
        <v>2249.2693712179666</v>
      </c>
    </row>
    <row r="419" spans="1:9" s="2" customFormat="1" ht="15" thickBot="1">
      <c r="A419" s="15" t="s">
        <v>100</v>
      </c>
      <c r="B419" s="100">
        <f>B418/$I$418</f>
        <v>0.18552124527217995</v>
      </c>
      <c r="C419" s="100">
        <f t="shared" ref="C419:I419" si="62">C418/$I$418</f>
        <v>0.43039775352638415</v>
      </c>
      <c r="D419" s="100">
        <f t="shared" si="62"/>
        <v>0.10247769452957578</v>
      </c>
      <c r="E419" s="100">
        <f t="shared" si="62"/>
        <v>0.24246070738831027</v>
      </c>
      <c r="F419" s="100">
        <f t="shared" si="62"/>
        <v>0</v>
      </c>
      <c r="G419" s="100">
        <f t="shared" si="62"/>
        <v>3.914259928354992E-2</v>
      </c>
      <c r="H419" s="101">
        <f t="shared" si="62"/>
        <v>0</v>
      </c>
      <c r="I419" s="102">
        <f t="shared" si="62"/>
        <v>1</v>
      </c>
    </row>
    <row r="420" spans="1:9" ht="15" thickBot="1">
      <c r="A420" s="16"/>
      <c r="B420" s="16"/>
      <c r="C420" s="16"/>
      <c r="D420" s="16"/>
      <c r="E420" s="16"/>
      <c r="F420" s="16"/>
      <c r="G420" s="16"/>
      <c r="H420" s="16"/>
      <c r="I420" s="16"/>
    </row>
    <row r="421" spans="1:9" ht="28.5">
      <c r="A421" s="431" t="s">
        <v>40</v>
      </c>
      <c r="B421" s="37" t="s">
        <v>0</v>
      </c>
      <c r="C421" s="37" t="s">
        <v>1</v>
      </c>
      <c r="D421" s="37" t="s">
        <v>2</v>
      </c>
      <c r="E421" s="37" t="s">
        <v>3</v>
      </c>
      <c r="F421" s="37" t="s">
        <v>27</v>
      </c>
      <c r="G421" s="37" t="s">
        <v>4</v>
      </c>
      <c r="H421" s="37" t="s">
        <v>5</v>
      </c>
      <c r="I421" s="38" t="s">
        <v>6</v>
      </c>
    </row>
    <row r="422" spans="1:9" ht="14.25" customHeight="1">
      <c r="A422" s="432" t="s">
        <v>40</v>
      </c>
      <c r="B422" s="372" t="s">
        <v>107</v>
      </c>
      <c r="C422" s="373"/>
      <c r="D422" s="373"/>
      <c r="E422" s="373"/>
      <c r="F422" s="373"/>
      <c r="G422" s="373"/>
      <c r="H422" s="373"/>
      <c r="I422" s="374"/>
    </row>
    <row r="423" spans="1:9" ht="15">
      <c r="A423" s="7" t="s">
        <v>7</v>
      </c>
      <c r="B423" s="42">
        <v>0</v>
      </c>
      <c r="C423" s="42">
        <v>0</v>
      </c>
      <c r="D423" s="42">
        <v>0</v>
      </c>
      <c r="E423" s="42">
        <v>0</v>
      </c>
      <c r="F423" s="399"/>
      <c r="G423" s="42">
        <v>0</v>
      </c>
      <c r="H423" s="43">
        <v>0</v>
      </c>
      <c r="I423" s="44">
        <f>SUM(B423:H423)</f>
        <v>0</v>
      </c>
    </row>
    <row r="424" spans="1:9" ht="15">
      <c r="A424" s="8" t="s">
        <v>8</v>
      </c>
      <c r="B424" s="48">
        <v>0</v>
      </c>
      <c r="C424" s="48">
        <v>0</v>
      </c>
      <c r="D424" s="48">
        <v>0</v>
      </c>
      <c r="E424" s="48">
        <v>0</v>
      </c>
      <c r="F424" s="400"/>
      <c r="G424" s="48">
        <v>0</v>
      </c>
      <c r="H424" s="49">
        <v>0</v>
      </c>
      <c r="I424" s="50">
        <f t="shared" ref="I424:I443" si="63">SUM(B424:H424)</f>
        <v>0</v>
      </c>
    </row>
    <row r="425" spans="1:9" ht="15">
      <c r="A425" s="9" t="s">
        <v>10</v>
      </c>
      <c r="B425" s="45">
        <v>0</v>
      </c>
      <c r="C425" s="45">
        <v>0</v>
      </c>
      <c r="D425" s="45">
        <v>0</v>
      </c>
      <c r="E425" s="45">
        <v>0</v>
      </c>
      <c r="F425" s="400"/>
      <c r="G425" s="45">
        <v>0</v>
      </c>
      <c r="H425" s="54">
        <v>0</v>
      </c>
      <c r="I425" s="44">
        <f t="shared" si="63"/>
        <v>0</v>
      </c>
    </row>
    <row r="426" spans="1:9" ht="15">
      <c r="A426" s="8" t="s">
        <v>53</v>
      </c>
      <c r="B426" s="48">
        <v>0</v>
      </c>
      <c r="C426" s="48">
        <v>0</v>
      </c>
      <c r="D426" s="48">
        <v>0</v>
      </c>
      <c r="E426" s="48">
        <v>0</v>
      </c>
      <c r="F426" s="400"/>
      <c r="G426" s="48">
        <v>0</v>
      </c>
      <c r="H426" s="49">
        <v>0</v>
      </c>
      <c r="I426" s="50">
        <f t="shared" si="63"/>
        <v>0</v>
      </c>
    </row>
    <row r="427" spans="1:9" ht="15">
      <c r="A427" s="9" t="s">
        <v>16</v>
      </c>
      <c r="B427" s="45">
        <v>25.362596921479419</v>
      </c>
      <c r="C427" s="45">
        <v>1.2998886740720128</v>
      </c>
      <c r="D427" s="45">
        <v>4.7901012777461718</v>
      </c>
      <c r="E427" s="45">
        <v>0</v>
      </c>
      <c r="F427" s="400"/>
      <c r="G427" s="45">
        <v>0</v>
      </c>
      <c r="H427" s="54">
        <v>0</v>
      </c>
      <c r="I427" s="44">
        <f t="shared" si="63"/>
        <v>31.452586873297601</v>
      </c>
    </row>
    <row r="428" spans="1:9" ht="15">
      <c r="A428" s="8" t="s">
        <v>65</v>
      </c>
      <c r="B428" s="48">
        <v>5.6515933697042726</v>
      </c>
      <c r="C428" s="48">
        <v>2.5798084175929796</v>
      </c>
      <c r="D428" s="48">
        <v>1.5205728228985371</v>
      </c>
      <c r="E428" s="48">
        <v>0</v>
      </c>
      <c r="F428" s="400"/>
      <c r="G428" s="48">
        <v>0</v>
      </c>
      <c r="H428" s="49">
        <v>0</v>
      </c>
      <c r="I428" s="50">
        <f t="shared" si="63"/>
        <v>9.7519746101957878</v>
      </c>
    </row>
    <row r="429" spans="1:9" ht="15">
      <c r="A429" s="9" t="s">
        <v>55</v>
      </c>
      <c r="B429" s="45">
        <v>4.604311656098822E-9</v>
      </c>
      <c r="C429" s="45">
        <v>4.604311656098822E-9</v>
      </c>
      <c r="D429" s="45">
        <v>4.604311656098822E-9</v>
      </c>
      <c r="E429" s="45">
        <v>7.2299679925596633E-2</v>
      </c>
      <c r="F429" s="400"/>
      <c r="G429" s="45">
        <v>0</v>
      </c>
      <c r="H429" s="54">
        <v>0</v>
      </c>
      <c r="I429" s="44">
        <f t="shared" si="63"/>
        <v>7.2299693738531595E-2</v>
      </c>
    </row>
    <row r="430" spans="1:9" ht="15">
      <c r="A430" s="8" t="s">
        <v>12</v>
      </c>
      <c r="B430" s="48">
        <v>0</v>
      </c>
      <c r="C430" s="48">
        <v>0</v>
      </c>
      <c r="D430" s="48">
        <v>0</v>
      </c>
      <c r="E430" s="48">
        <v>0</v>
      </c>
      <c r="F430" s="400"/>
      <c r="G430" s="48">
        <v>0</v>
      </c>
      <c r="H430" s="49">
        <v>0</v>
      </c>
      <c r="I430" s="50">
        <f t="shared" si="63"/>
        <v>0</v>
      </c>
    </row>
    <row r="431" spans="1:9" ht="15">
      <c r="A431" s="9" t="s">
        <v>56</v>
      </c>
      <c r="B431" s="45">
        <v>0</v>
      </c>
      <c r="C431" s="45">
        <v>0</v>
      </c>
      <c r="D431" s="45">
        <v>0</v>
      </c>
      <c r="E431" s="45">
        <v>0</v>
      </c>
      <c r="F431" s="400"/>
      <c r="G431" s="45">
        <v>0</v>
      </c>
      <c r="H431" s="54">
        <v>0</v>
      </c>
      <c r="I431" s="44">
        <f t="shared" si="63"/>
        <v>0</v>
      </c>
    </row>
    <row r="432" spans="1:9" ht="15">
      <c r="A432" s="8" t="s">
        <v>17</v>
      </c>
      <c r="B432" s="48">
        <v>2.395955741946134E-2</v>
      </c>
      <c r="C432" s="48">
        <v>2.395955741946134E-2</v>
      </c>
      <c r="D432" s="48">
        <v>2.395955741946134E-2</v>
      </c>
      <c r="E432" s="48">
        <v>5.3909004193788017E-2</v>
      </c>
      <c r="F432" s="400"/>
      <c r="G432" s="48">
        <v>0</v>
      </c>
      <c r="H432" s="49">
        <v>0</v>
      </c>
      <c r="I432" s="50">
        <f t="shared" si="63"/>
        <v>0.12578767645217204</v>
      </c>
    </row>
    <row r="433" spans="1:9" ht="15">
      <c r="A433" s="9" t="s">
        <v>141</v>
      </c>
      <c r="B433" s="45">
        <v>44.319742161484605</v>
      </c>
      <c r="C433" s="45">
        <v>51.995810076179318</v>
      </c>
      <c r="D433" s="45">
        <v>22.748216775291819</v>
      </c>
      <c r="E433" s="45">
        <v>3.7680806928378945</v>
      </c>
      <c r="F433" s="400"/>
      <c r="G433" s="45">
        <v>0</v>
      </c>
      <c r="H433" s="54">
        <v>0</v>
      </c>
      <c r="I433" s="44">
        <f>SUM(B433:H433)</f>
        <v>122.83184970579364</v>
      </c>
    </row>
    <row r="434" spans="1:9" ht="15">
      <c r="A434" s="8" t="s">
        <v>25</v>
      </c>
      <c r="B434" s="48">
        <v>33.670240474310255</v>
      </c>
      <c r="C434" s="48">
        <v>1.7256825412091215E-2</v>
      </c>
      <c r="D434" s="48">
        <v>19.422076275604166</v>
      </c>
      <c r="E434" s="48">
        <v>150.085918075687</v>
      </c>
      <c r="F434" s="400"/>
      <c r="G434" s="48">
        <v>27.909590380891167</v>
      </c>
      <c r="H434" s="49">
        <v>4.8168339383625192E-2</v>
      </c>
      <c r="I434" s="50">
        <f t="shared" si="63"/>
        <v>231.15325037128832</v>
      </c>
    </row>
    <row r="435" spans="1:9" ht="15">
      <c r="A435" s="9" t="s">
        <v>24</v>
      </c>
      <c r="B435" s="45">
        <v>2.0689181455128063</v>
      </c>
      <c r="C435" s="45">
        <v>2.6936435070714906E-3</v>
      </c>
      <c r="D435" s="45">
        <v>0.2170880025369395</v>
      </c>
      <c r="E435" s="45">
        <v>0</v>
      </c>
      <c r="F435" s="400"/>
      <c r="G435" s="45">
        <v>0</v>
      </c>
      <c r="H435" s="54">
        <v>0</v>
      </c>
      <c r="I435" s="44">
        <f t="shared" si="63"/>
        <v>2.2886997915568172</v>
      </c>
    </row>
    <row r="436" spans="1:9" ht="15">
      <c r="A436" s="8" t="s">
        <v>57</v>
      </c>
      <c r="B436" s="48">
        <v>2.3949462423091785</v>
      </c>
      <c r="C436" s="48">
        <v>0.15877669351129625</v>
      </c>
      <c r="D436" s="48">
        <v>1.8169867988444943</v>
      </c>
      <c r="E436" s="48">
        <v>0</v>
      </c>
      <c r="F436" s="400"/>
      <c r="G436" s="48">
        <v>0</v>
      </c>
      <c r="H436" s="49">
        <v>0</v>
      </c>
      <c r="I436" s="50">
        <f t="shared" si="63"/>
        <v>4.3707097346649695</v>
      </c>
    </row>
    <row r="437" spans="1:9" ht="15">
      <c r="A437" s="9" t="s">
        <v>22</v>
      </c>
      <c r="B437" s="45">
        <v>6.8200479490571118</v>
      </c>
      <c r="C437" s="45">
        <v>5.030409549312858</v>
      </c>
      <c r="D437" s="45">
        <v>14.559192635522535</v>
      </c>
      <c r="E437" s="45">
        <v>0</v>
      </c>
      <c r="F437" s="400"/>
      <c r="G437" s="45">
        <v>0</v>
      </c>
      <c r="H437" s="54">
        <v>0</v>
      </c>
      <c r="I437" s="44">
        <f t="shared" si="63"/>
        <v>26.409650133892505</v>
      </c>
    </row>
    <row r="438" spans="1:9" ht="15">
      <c r="A438" s="8" t="s">
        <v>21</v>
      </c>
      <c r="B438" s="48">
        <v>0</v>
      </c>
      <c r="C438" s="48">
        <v>0</v>
      </c>
      <c r="D438" s="48">
        <v>0</v>
      </c>
      <c r="E438" s="48">
        <v>0</v>
      </c>
      <c r="F438" s="400"/>
      <c r="G438" s="48">
        <v>0</v>
      </c>
      <c r="H438" s="49">
        <v>0</v>
      </c>
      <c r="I438" s="50">
        <f t="shared" si="63"/>
        <v>0</v>
      </c>
    </row>
    <row r="439" spans="1:9" ht="15">
      <c r="A439" s="10" t="s">
        <v>61</v>
      </c>
      <c r="B439" s="45">
        <v>0</v>
      </c>
      <c r="C439" s="45">
        <v>0</v>
      </c>
      <c r="D439" s="45">
        <v>0</v>
      </c>
      <c r="E439" s="45">
        <v>0</v>
      </c>
      <c r="F439" s="400"/>
      <c r="G439" s="45">
        <v>0</v>
      </c>
      <c r="H439" s="54">
        <v>0</v>
      </c>
      <c r="I439" s="44">
        <f t="shared" si="63"/>
        <v>0</v>
      </c>
    </row>
    <row r="440" spans="1:9">
      <c r="A440" s="11" t="s">
        <v>23</v>
      </c>
      <c r="B440" s="55">
        <v>0</v>
      </c>
      <c r="C440" s="55">
        <v>0</v>
      </c>
      <c r="D440" s="55">
        <v>0</v>
      </c>
      <c r="E440" s="55">
        <v>0</v>
      </c>
      <c r="F440" s="400"/>
      <c r="G440" s="55">
        <v>0</v>
      </c>
      <c r="H440" s="56">
        <v>0</v>
      </c>
      <c r="I440" s="57">
        <f t="shared" si="63"/>
        <v>0</v>
      </c>
    </row>
    <row r="441" spans="1:9">
      <c r="A441" s="12" t="s">
        <v>19</v>
      </c>
      <c r="B441" s="61">
        <v>0</v>
      </c>
      <c r="C441" s="61">
        <v>0</v>
      </c>
      <c r="D441" s="61">
        <v>0</v>
      </c>
      <c r="E441" s="61">
        <v>0</v>
      </c>
      <c r="F441" s="400"/>
      <c r="G441" s="61">
        <v>0</v>
      </c>
      <c r="H441" s="62">
        <v>0</v>
      </c>
      <c r="I441" s="63">
        <f t="shared" si="63"/>
        <v>0</v>
      </c>
    </row>
    <row r="442" spans="1:9">
      <c r="A442" s="11" t="s">
        <v>20</v>
      </c>
      <c r="B442" s="55">
        <v>0</v>
      </c>
      <c r="C442" s="55">
        <v>0</v>
      </c>
      <c r="D442" s="55">
        <v>0</v>
      </c>
      <c r="E442" s="55">
        <v>0</v>
      </c>
      <c r="F442" s="400"/>
      <c r="G442" s="55">
        <v>0</v>
      </c>
      <c r="H442" s="56">
        <v>0</v>
      </c>
      <c r="I442" s="57">
        <f t="shared" si="63"/>
        <v>0</v>
      </c>
    </row>
    <row r="443" spans="1:9" ht="15" thickBot="1">
      <c r="A443" s="13" t="s">
        <v>11</v>
      </c>
      <c r="B443" s="66">
        <v>0</v>
      </c>
      <c r="C443" s="66">
        <v>0</v>
      </c>
      <c r="D443" s="66">
        <v>0</v>
      </c>
      <c r="E443" s="66">
        <v>0</v>
      </c>
      <c r="F443" s="401"/>
      <c r="G443" s="66">
        <v>0</v>
      </c>
      <c r="H443" s="67">
        <v>0</v>
      </c>
      <c r="I443" s="68">
        <f t="shared" si="63"/>
        <v>0</v>
      </c>
    </row>
    <row r="444" spans="1:9" ht="15">
      <c r="A444" s="14" t="s">
        <v>26</v>
      </c>
      <c r="B444" s="71">
        <f>SUM(B423:B439)</f>
        <v>120.31204482588143</v>
      </c>
      <c r="C444" s="71">
        <f t="shared" ref="C444:H444" si="64">SUM(C423:C439)</f>
        <v>61.1086034416114</v>
      </c>
      <c r="D444" s="71">
        <f t="shared" si="64"/>
        <v>65.098194150468444</v>
      </c>
      <c r="E444" s="71">
        <f t="shared" si="64"/>
        <v>153.98020745264429</v>
      </c>
      <c r="F444" s="71">
        <f t="shared" si="64"/>
        <v>0</v>
      </c>
      <c r="G444" s="71">
        <f t="shared" si="64"/>
        <v>27.909590380891167</v>
      </c>
      <c r="H444" s="72">
        <f t="shared" si="64"/>
        <v>4.8168339383625192E-2</v>
      </c>
      <c r="I444" s="44">
        <f>SUM(I423:I439)</f>
        <v>428.45680859088037</v>
      </c>
    </row>
    <row r="445" spans="1:9" s="2" customFormat="1" ht="15" thickBot="1">
      <c r="A445" s="15" t="s">
        <v>100</v>
      </c>
      <c r="B445" s="100">
        <f>B444/$I$418</f>
        <v>5.3489389205852715E-2</v>
      </c>
      <c r="C445" s="100">
        <f t="shared" ref="C445:I445" si="65">C444/$I$418</f>
        <v>2.7168201471805681E-2</v>
      </c>
      <c r="D445" s="100">
        <f t="shared" si="65"/>
        <v>2.8941928869648074E-2</v>
      </c>
      <c r="E445" s="100">
        <f t="shared" si="65"/>
        <v>6.8457877665966213E-2</v>
      </c>
      <c r="F445" s="100">
        <f t="shared" si="65"/>
        <v>0</v>
      </c>
      <c r="G445" s="100">
        <f t="shared" si="65"/>
        <v>1.2408291660406278E-2</v>
      </c>
      <c r="H445" s="101">
        <f t="shared" si="65"/>
        <v>2.1415104833594168E-5</v>
      </c>
      <c r="I445" s="102">
        <f t="shared" si="65"/>
        <v>0.19048710397851257</v>
      </c>
    </row>
    <row r="446" spans="1:9" ht="15" thickBot="1">
      <c r="A446" s="16"/>
      <c r="B446" s="16"/>
      <c r="C446" s="16"/>
      <c r="D446" s="16"/>
      <c r="E446" s="16"/>
      <c r="F446" s="16"/>
      <c r="G446" s="16"/>
      <c r="H446" s="16"/>
      <c r="I446" s="16"/>
    </row>
    <row r="447" spans="1:9" ht="28.5">
      <c r="A447" s="433" t="s">
        <v>41</v>
      </c>
      <c r="B447" s="37" t="s">
        <v>0</v>
      </c>
      <c r="C447" s="37" t="s">
        <v>1</v>
      </c>
      <c r="D447" s="37" t="s">
        <v>2</v>
      </c>
      <c r="E447" s="37" t="s">
        <v>3</v>
      </c>
      <c r="F447" s="37" t="s">
        <v>27</v>
      </c>
      <c r="G447" s="37" t="s">
        <v>4</v>
      </c>
      <c r="H447" s="37" t="s">
        <v>5</v>
      </c>
      <c r="I447" s="38" t="s">
        <v>6</v>
      </c>
    </row>
    <row r="448" spans="1:9" ht="14.25" customHeight="1">
      <c r="A448" s="434" t="s">
        <v>41</v>
      </c>
      <c r="B448" s="372" t="s">
        <v>107</v>
      </c>
      <c r="C448" s="373"/>
      <c r="D448" s="373"/>
      <c r="E448" s="373"/>
      <c r="F448" s="373"/>
      <c r="G448" s="373"/>
      <c r="H448" s="373"/>
      <c r="I448" s="374"/>
    </row>
    <row r="449" spans="1:9" ht="15">
      <c r="A449" s="7" t="s">
        <v>7</v>
      </c>
      <c r="B449" s="387"/>
      <c r="C449" s="388"/>
      <c r="D449" s="388"/>
      <c r="E449" s="389"/>
      <c r="F449" s="42">
        <v>2.1744691597264318E-2</v>
      </c>
      <c r="G449" s="387"/>
      <c r="H449" s="389"/>
      <c r="I449" s="44">
        <f>SUM(B449:H449)</f>
        <v>2.1744691597264318E-2</v>
      </c>
    </row>
    <row r="450" spans="1:9" ht="15">
      <c r="A450" s="8" t="s">
        <v>8</v>
      </c>
      <c r="B450" s="390"/>
      <c r="C450" s="391"/>
      <c r="D450" s="391"/>
      <c r="E450" s="392"/>
      <c r="F450" s="48">
        <v>0</v>
      </c>
      <c r="G450" s="390"/>
      <c r="H450" s="392"/>
      <c r="I450" s="50">
        <f t="shared" ref="I450:I469" si="66">SUM(B450:H450)</f>
        <v>0</v>
      </c>
    </row>
    <row r="451" spans="1:9" ht="15">
      <c r="A451" s="9" t="s">
        <v>10</v>
      </c>
      <c r="B451" s="390"/>
      <c r="C451" s="391"/>
      <c r="D451" s="391"/>
      <c r="E451" s="392"/>
      <c r="F451" s="45">
        <v>0</v>
      </c>
      <c r="G451" s="390"/>
      <c r="H451" s="392"/>
      <c r="I451" s="44">
        <f t="shared" si="66"/>
        <v>0</v>
      </c>
    </row>
    <row r="452" spans="1:9" ht="15">
      <c r="A452" s="8" t="s">
        <v>53</v>
      </c>
      <c r="B452" s="390"/>
      <c r="C452" s="391"/>
      <c r="D452" s="391"/>
      <c r="E452" s="392"/>
      <c r="F452" s="48">
        <v>0</v>
      </c>
      <c r="G452" s="390"/>
      <c r="H452" s="392"/>
      <c r="I452" s="50">
        <f t="shared" si="66"/>
        <v>0</v>
      </c>
    </row>
    <row r="453" spans="1:9" ht="15">
      <c r="A453" s="9" t="s">
        <v>16</v>
      </c>
      <c r="B453" s="390"/>
      <c r="C453" s="391"/>
      <c r="D453" s="391"/>
      <c r="E453" s="392"/>
      <c r="F453" s="45">
        <v>0</v>
      </c>
      <c r="G453" s="390"/>
      <c r="H453" s="392"/>
      <c r="I453" s="44">
        <f t="shared" si="66"/>
        <v>0</v>
      </c>
    </row>
    <row r="454" spans="1:9" ht="15">
      <c r="A454" s="8" t="s">
        <v>65</v>
      </c>
      <c r="B454" s="390"/>
      <c r="C454" s="391"/>
      <c r="D454" s="391"/>
      <c r="E454" s="392"/>
      <c r="F454" s="48">
        <v>0</v>
      </c>
      <c r="G454" s="390"/>
      <c r="H454" s="392"/>
      <c r="I454" s="50">
        <f t="shared" si="66"/>
        <v>0</v>
      </c>
    </row>
    <row r="455" spans="1:9" ht="15">
      <c r="A455" s="9" t="s">
        <v>55</v>
      </c>
      <c r="B455" s="390"/>
      <c r="C455" s="391"/>
      <c r="D455" s="391"/>
      <c r="E455" s="392"/>
      <c r="F455" s="45">
        <v>95.475432628063231</v>
      </c>
      <c r="G455" s="390"/>
      <c r="H455" s="392"/>
      <c r="I455" s="44">
        <f t="shared" si="66"/>
        <v>95.475432628063231</v>
      </c>
    </row>
    <row r="456" spans="1:9" ht="15">
      <c r="A456" s="8" t="s">
        <v>12</v>
      </c>
      <c r="B456" s="390"/>
      <c r="C456" s="391"/>
      <c r="D456" s="391"/>
      <c r="E456" s="392"/>
      <c r="F456" s="48">
        <v>0</v>
      </c>
      <c r="G456" s="390"/>
      <c r="H456" s="392"/>
      <c r="I456" s="50">
        <f t="shared" si="66"/>
        <v>0</v>
      </c>
    </row>
    <row r="457" spans="1:9" ht="15">
      <c r="A457" s="9" t="s">
        <v>56</v>
      </c>
      <c r="B457" s="390"/>
      <c r="C457" s="391"/>
      <c r="D457" s="391"/>
      <c r="E457" s="392"/>
      <c r="F457" s="45">
        <v>0</v>
      </c>
      <c r="G457" s="390"/>
      <c r="H457" s="392"/>
      <c r="I457" s="44">
        <f t="shared" si="66"/>
        <v>0</v>
      </c>
    </row>
    <row r="458" spans="1:9" ht="15">
      <c r="A458" s="8" t="s">
        <v>17</v>
      </c>
      <c r="B458" s="390"/>
      <c r="C458" s="391"/>
      <c r="D458" s="391"/>
      <c r="E458" s="392"/>
      <c r="F458" s="48">
        <v>0</v>
      </c>
      <c r="G458" s="390"/>
      <c r="H458" s="392"/>
      <c r="I458" s="50">
        <f t="shared" si="66"/>
        <v>0</v>
      </c>
    </row>
    <row r="459" spans="1:9" ht="15">
      <c r="A459" s="9" t="s">
        <v>141</v>
      </c>
      <c r="B459" s="390"/>
      <c r="C459" s="391"/>
      <c r="D459" s="391"/>
      <c r="E459" s="392"/>
      <c r="F459" s="45">
        <v>0</v>
      </c>
      <c r="G459" s="390"/>
      <c r="H459" s="392"/>
      <c r="I459" s="44">
        <f>SUM(B459:H459)</f>
        <v>0</v>
      </c>
    </row>
    <row r="460" spans="1:9" ht="15">
      <c r="A460" s="8" t="s">
        <v>25</v>
      </c>
      <c r="B460" s="390"/>
      <c r="C460" s="391"/>
      <c r="D460" s="391"/>
      <c r="E460" s="392"/>
      <c r="F460" s="48">
        <v>429.48427108297182</v>
      </c>
      <c r="G460" s="390"/>
      <c r="H460" s="392"/>
      <c r="I460" s="50">
        <f t="shared" si="66"/>
        <v>429.48427108297182</v>
      </c>
    </row>
    <row r="461" spans="1:9" ht="15">
      <c r="A461" s="9" t="s">
        <v>24</v>
      </c>
      <c r="B461" s="390"/>
      <c r="C461" s="391"/>
      <c r="D461" s="391"/>
      <c r="E461" s="392"/>
      <c r="F461" s="45">
        <v>0</v>
      </c>
      <c r="G461" s="390"/>
      <c r="H461" s="392"/>
      <c r="I461" s="44">
        <f t="shared" si="66"/>
        <v>0</v>
      </c>
    </row>
    <row r="462" spans="1:9" ht="15">
      <c r="A462" s="8" t="s">
        <v>57</v>
      </c>
      <c r="B462" s="390"/>
      <c r="C462" s="391"/>
      <c r="D462" s="391"/>
      <c r="E462" s="392"/>
      <c r="F462" s="48">
        <v>0</v>
      </c>
      <c r="G462" s="390"/>
      <c r="H462" s="392"/>
      <c r="I462" s="50">
        <f t="shared" si="66"/>
        <v>0</v>
      </c>
    </row>
    <row r="463" spans="1:9" ht="15">
      <c r="A463" s="9" t="s">
        <v>22</v>
      </c>
      <c r="B463" s="390"/>
      <c r="C463" s="391"/>
      <c r="D463" s="391"/>
      <c r="E463" s="392"/>
      <c r="F463" s="45">
        <v>0</v>
      </c>
      <c r="G463" s="390"/>
      <c r="H463" s="392"/>
      <c r="I463" s="44">
        <f t="shared" si="66"/>
        <v>0</v>
      </c>
    </row>
    <row r="464" spans="1:9" ht="15">
      <c r="A464" s="8" t="s">
        <v>21</v>
      </c>
      <c r="B464" s="390"/>
      <c r="C464" s="391"/>
      <c r="D464" s="391"/>
      <c r="E464" s="392"/>
      <c r="F464" s="48">
        <v>0</v>
      </c>
      <c r="G464" s="390"/>
      <c r="H464" s="392"/>
      <c r="I464" s="50">
        <f t="shared" si="66"/>
        <v>0</v>
      </c>
    </row>
    <row r="465" spans="1:9" ht="15">
      <c r="A465" s="10" t="s">
        <v>61</v>
      </c>
      <c r="B465" s="390"/>
      <c r="C465" s="391"/>
      <c r="D465" s="391"/>
      <c r="E465" s="392"/>
      <c r="F465" s="45">
        <v>0</v>
      </c>
      <c r="G465" s="390"/>
      <c r="H465" s="392"/>
      <c r="I465" s="44">
        <f t="shared" si="66"/>
        <v>0</v>
      </c>
    </row>
    <row r="466" spans="1:9">
      <c r="A466" s="11" t="s">
        <v>23</v>
      </c>
      <c r="B466" s="390"/>
      <c r="C466" s="391"/>
      <c r="D466" s="391"/>
      <c r="E466" s="392"/>
      <c r="F466" s="55">
        <v>0</v>
      </c>
      <c r="G466" s="390"/>
      <c r="H466" s="392"/>
      <c r="I466" s="57">
        <f t="shared" si="66"/>
        <v>0</v>
      </c>
    </row>
    <row r="467" spans="1:9">
      <c r="A467" s="12" t="s">
        <v>19</v>
      </c>
      <c r="B467" s="390"/>
      <c r="C467" s="391"/>
      <c r="D467" s="391"/>
      <c r="E467" s="392"/>
      <c r="F467" s="61">
        <v>0</v>
      </c>
      <c r="G467" s="390"/>
      <c r="H467" s="392"/>
      <c r="I467" s="63">
        <f t="shared" si="66"/>
        <v>0</v>
      </c>
    </row>
    <row r="468" spans="1:9">
      <c r="A468" s="11" t="s">
        <v>20</v>
      </c>
      <c r="B468" s="390"/>
      <c r="C468" s="391"/>
      <c r="D468" s="391"/>
      <c r="E468" s="392"/>
      <c r="F468" s="55">
        <v>0</v>
      </c>
      <c r="G468" s="390"/>
      <c r="H468" s="392"/>
      <c r="I468" s="57">
        <f t="shared" si="66"/>
        <v>0</v>
      </c>
    </row>
    <row r="469" spans="1:9" ht="15" thickBot="1">
      <c r="A469" s="13" t="s">
        <v>11</v>
      </c>
      <c r="B469" s="393"/>
      <c r="C469" s="394"/>
      <c r="D469" s="394"/>
      <c r="E469" s="395"/>
      <c r="F469" s="66">
        <v>0</v>
      </c>
      <c r="G469" s="393"/>
      <c r="H469" s="395"/>
      <c r="I469" s="68">
        <f t="shared" si="66"/>
        <v>0</v>
      </c>
    </row>
    <row r="470" spans="1:9" ht="15">
      <c r="A470" s="14" t="s">
        <v>26</v>
      </c>
      <c r="B470" s="71">
        <f>SUM(B449:B465)</f>
        <v>0</v>
      </c>
      <c r="C470" s="71">
        <f t="shared" ref="C470:H470" si="67">SUM(C449:C465)</f>
        <v>0</v>
      </c>
      <c r="D470" s="71">
        <f t="shared" si="67"/>
        <v>0</v>
      </c>
      <c r="E470" s="71">
        <f t="shared" si="67"/>
        <v>0</v>
      </c>
      <c r="F470" s="71">
        <f t="shared" si="67"/>
        <v>524.98144840263228</v>
      </c>
      <c r="G470" s="71">
        <f t="shared" si="67"/>
        <v>0</v>
      </c>
      <c r="H470" s="72">
        <f t="shared" si="67"/>
        <v>0</v>
      </c>
      <c r="I470" s="44">
        <f>SUM(I449:I465)</f>
        <v>524.98144840263228</v>
      </c>
    </row>
    <row r="471" spans="1:9" s="2" customFormat="1" ht="15" thickBot="1">
      <c r="A471" s="15" t="s">
        <v>100</v>
      </c>
      <c r="B471" s="100">
        <f>B470/$I$470</f>
        <v>0</v>
      </c>
      <c r="C471" s="100">
        <f t="shared" ref="C471:I471" si="68">C470/$I$470</f>
        <v>0</v>
      </c>
      <c r="D471" s="100">
        <f t="shared" si="68"/>
        <v>0</v>
      </c>
      <c r="E471" s="100">
        <f t="shared" si="68"/>
        <v>0</v>
      </c>
      <c r="F471" s="100">
        <f t="shared" si="68"/>
        <v>1</v>
      </c>
      <c r="G471" s="100">
        <f t="shared" si="68"/>
        <v>0</v>
      </c>
      <c r="H471" s="101">
        <f t="shared" si="68"/>
        <v>0</v>
      </c>
      <c r="I471" s="102">
        <f t="shared" si="68"/>
        <v>1</v>
      </c>
    </row>
    <row r="472" spans="1:9" ht="15" thickBot="1">
      <c r="A472" s="16"/>
      <c r="B472" s="16"/>
      <c r="C472" s="16"/>
      <c r="D472" s="16"/>
      <c r="E472" s="16"/>
      <c r="F472" s="16"/>
      <c r="G472" s="16"/>
      <c r="H472" s="16"/>
      <c r="I472" s="16"/>
    </row>
    <row r="473" spans="1:9" ht="28.5">
      <c r="A473" s="433" t="s">
        <v>42</v>
      </c>
      <c r="B473" s="37" t="s">
        <v>0</v>
      </c>
      <c r="C473" s="37" t="s">
        <v>1</v>
      </c>
      <c r="D473" s="37" t="s">
        <v>2</v>
      </c>
      <c r="E473" s="37" t="s">
        <v>3</v>
      </c>
      <c r="F473" s="37" t="s">
        <v>27</v>
      </c>
      <c r="G473" s="37" t="s">
        <v>4</v>
      </c>
      <c r="H473" s="37" t="s">
        <v>5</v>
      </c>
      <c r="I473" s="38" t="s">
        <v>6</v>
      </c>
    </row>
    <row r="474" spans="1:9" ht="14.25" customHeight="1">
      <c r="A474" s="434" t="s">
        <v>42</v>
      </c>
      <c r="B474" s="372" t="s">
        <v>107</v>
      </c>
      <c r="C474" s="373"/>
      <c r="D474" s="373"/>
      <c r="E474" s="373"/>
      <c r="F474" s="373"/>
      <c r="G474" s="373"/>
      <c r="H474" s="373"/>
      <c r="I474" s="374"/>
    </row>
    <row r="475" spans="1:9" ht="15">
      <c r="A475" s="7" t="s">
        <v>7</v>
      </c>
      <c r="B475" s="387"/>
      <c r="C475" s="388"/>
      <c r="D475" s="388"/>
      <c r="E475" s="389"/>
      <c r="F475" s="42">
        <v>0</v>
      </c>
      <c r="G475" s="387"/>
      <c r="H475" s="389"/>
      <c r="I475" s="44">
        <f>SUM(B475:H475)</f>
        <v>0</v>
      </c>
    </row>
    <row r="476" spans="1:9" ht="15">
      <c r="A476" s="8" t="s">
        <v>8</v>
      </c>
      <c r="B476" s="390"/>
      <c r="C476" s="391"/>
      <c r="D476" s="391"/>
      <c r="E476" s="392"/>
      <c r="F476" s="48">
        <v>0</v>
      </c>
      <c r="G476" s="390"/>
      <c r="H476" s="392"/>
      <c r="I476" s="50">
        <f t="shared" ref="I476:I495" si="69">SUM(B476:H476)</f>
        <v>0</v>
      </c>
    </row>
    <row r="477" spans="1:9" ht="15">
      <c r="A477" s="9" t="s">
        <v>10</v>
      </c>
      <c r="B477" s="390"/>
      <c r="C477" s="391"/>
      <c r="D477" s="391"/>
      <c r="E477" s="392"/>
      <c r="F477" s="45">
        <v>0</v>
      </c>
      <c r="G477" s="390"/>
      <c r="H477" s="392"/>
      <c r="I477" s="44">
        <f t="shared" si="69"/>
        <v>0</v>
      </c>
    </row>
    <row r="478" spans="1:9" ht="15">
      <c r="A478" s="8" t="s">
        <v>53</v>
      </c>
      <c r="B478" s="390"/>
      <c r="C478" s="391"/>
      <c r="D478" s="391"/>
      <c r="E478" s="392"/>
      <c r="F478" s="48">
        <v>0</v>
      </c>
      <c r="G478" s="390"/>
      <c r="H478" s="392"/>
      <c r="I478" s="50">
        <f t="shared" si="69"/>
        <v>0</v>
      </c>
    </row>
    <row r="479" spans="1:9" ht="15">
      <c r="A479" s="9" t="s">
        <v>16</v>
      </c>
      <c r="B479" s="390"/>
      <c r="C479" s="391"/>
      <c r="D479" s="391"/>
      <c r="E479" s="392"/>
      <c r="F479" s="45">
        <v>0</v>
      </c>
      <c r="G479" s="390"/>
      <c r="H479" s="392"/>
      <c r="I479" s="44">
        <f t="shared" si="69"/>
        <v>0</v>
      </c>
    </row>
    <row r="480" spans="1:9" ht="15">
      <c r="A480" s="8" t="s">
        <v>65</v>
      </c>
      <c r="B480" s="390"/>
      <c r="C480" s="391"/>
      <c r="D480" s="391"/>
      <c r="E480" s="392"/>
      <c r="F480" s="48">
        <v>0</v>
      </c>
      <c r="G480" s="390"/>
      <c r="H480" s="392"/>
      <c r="I480" s="50">
        <f t="shared" si="69"/>
        <v>0</v>
      </c>
    </row>
    <row r="481" spans="1:9" ht="15">
      <c r="A481" s="9" t="s">
        <v>55</v>
      </c>
      <c r="B481" s="390"/>
      <c r="C481" s="391"/>
      <c r="D481" s="391"/>
      <c r="E481" s="392"/>
      <c r="F481" s="45">
        <v>6948.8279473999401</v>
      </c>
      <c r="G481" s="390"/>
      <c r="H481" s="392"/>
      <c r="I481" s="44">
        <f t="shared" si="69"/>
        <v>6948.8279473999401</v>
      </c>
    </row>
    <row r="482" spans="1:9" ht="15">
      <c r="A482" s="8" t="s">
        <v>12</v>
      </c>
      <c r="B482" s="390"/>
      <c r="C482" s="391"/>
      <c r="D482" s="391"/>
      <c r="E482" s="392"/>
      <c r="F482" s="48">
        <v>3831.1818970995328</v>
      </c>
      <c r="G482" s="390"/>
      <c r="H482" s="392"/>
      <c r="I482" s="50">
        <f t="shared" si="69"/>
        <v>3831.1818970995328</v>
      </c>
    </row>
    <row r="483" spans="1:9" ht="15">
      <c r="A483" s="9" t="s">
        <v>56</v>
      </c>
      <c r="B483" s="390"/>
      <c r="C483" s="391"/>
      <c r="D483" s="391"/>
      <c r="E483" s="392"/>
      <c r="F483" s="45">
        <v>0</v>
      </c>
      <c r="G483" s="390"/>
      <c r="H483" s="392"/>
      <c r="I483" s="44">
        <f t="shared" si="69"/>
        <v>0</v>
      </c>
    </row>
    <row r="484" spans="1:9" ht="15">
      <c r="A484" s="8" t="s">
        <v>17</v>
      </c>
      <c r="B484" s="390"/>
      <c r="C484" s="391"/>
      <c r="D484" s="391"/>
      <c r="E484" s="392"/>
      <c r="F484" s="48">
        <v>4.9225949290614324</v>
      </c>
      <c r="G484" s="390"/>
      <c r="H484" s="392"/>
      <c r="I484" s="50">
        <f t="shared" si="69"/>
        <v>4.9225949290614324</v>
      </c>
    </row>
    <row r="485" spans="1:9" ht="15">
      <c r="A485" s="9" t="s">
        <v>141</v>
      </c>
      <c r="B485" s="390"/>
      <c r="C485" s="391"/>
      <c r="D485" s="391"/>
      <c r="E485" s="392"/>
      <c r="F485" s="45">
        <v>0</v>
      </c>
      <c r="G485" s="390"/>
      <c r="H485" s="392"/>
      <c r="I485" s="44">
        <f>SUM(B485:H485)</f>
        <v>0</v>
      </c>
    </row>
    <row r="486" spans="1:9" ht="15">
      <c r="A486" s="8" t="s">
        <v>25</v>
      </c>
      <c r="B486" s="390"/>
      <c r="C486" s="391"/>
      <c r="D486" s="391"/>
      <c r="E486" s="392"/>
      <c r="F486" s="48">
        <v>113.73425274543644</v>
      </c>
      <c r="G486" s="390"/>
      <c r="H486" s="392"/>
      <c r="I486" s="50">
        <f t="shared" si="69"/>
        <v>113.73425274543644</v>
      </c>
    </row>
    <row r="487" spans="1:9" ht="15">
      <c r="A487" s="9" t="s">
        <v>24</v>
      </c>
      <c r="B487" s="390"/>
      <c r="C487" s="391"/>
      <c r="D487" s="391"/>
      <c r="E487" s="392"/>
      <c r="F487" s="45">
        <v>-2.7396538371249335E-9</v>
      </c>
      <c r="G487" s="390"/>
      <c r="H487" s="392"/>
      <c r="I487" s="44">
        <f t="shared" si="69"/>
        <v>-2.7396538371249335E-9</v>
      </c>
    </row>
    <row r="488" spans="1:9" ht="15">
      <c r="A488" s="8" t="s">
        <v>57</v>
      </c>
      <c r="B488" s="390"/>
      <c r="C488" s="391"/>
      <c r="D488" s="391"/>
      <c r="E488" s="392"/>
      <c r="F488" s="48">
        <v>4.5474735088646412E-13</v>
      </c>
      <c r="G488" s="390"/>
      <c r="H488" s="392"/>
      <c r="I488" s="50">
        <f t="shared" si="69"/>
        <v>4.5474735088646412E-13</v>
      </c>
    </row>
    <row r="489" spans="1:9" ht="15">
      <c r="A489" s="9" t="s">
        <v>22</v>
      </c>
      <c r="B489" s="390"/>
      <c r="C489" s="391"/>
      <c r="D489" s="391"/>
      <c r="E489" s="392"/>
      <c r="F489" s="45">
        <v>17.404750470416388</v>
      </c>
      <c r="G489" s="390"/>
      <c r="H489" s="392"/>
      <c r="I489" s="44">
        <f t="shared" si="69"/>
        <v>17.404750470416388</v>
      </c>
    </row>
    <row r="490" spans="1:9" ht="15">
      <c r="A490" s="8" t="s">
        <v>21</v>
      </c>
      <c r="B490" s="390"/>
      <c r="C490" s="391"/>
      <c r="D490" s="391"/>
      <c r="E490" s="392"/>
      <c r="F490" s="48">
        <v>0</v>
      </c>
      <c r="G490" s="390"/>
      <c r="H490" s="392"/>
      <c r="I490" s="50">
        <f t="shared" si="69"/>
        <v>0</v>
      </c>
    </row>
    <row r="491" spans="1:9" ht="15">
      <c r="A491" s="10" t="s">
        <v>61</v>
      </c>
      <c r="B491" s="390"/>
      <c r="C491" s="391"/>
      <c r="D491" s="391"/>
      <c r="E491" s="392"/>
      <c r="F491" s="45">
        <v>0</v>
      </c>
      <c r="G491" s="390"/>
      <c r="H491" s="392"/>
      <c r="I491" s="44">
        <f t="shared" si="69"/>
        <v>0</v>
      </c>
    </row>
    <row r="492" spans="1:9">
      <c r="A492" s="11" t="s">
        <v>23</v>
      </c>
      <c r="B492" s="390"/>
      <c r="C492" s="391"/>
      <c r="D492" s="391"/>
      <c r="E492" s="392"/>
      <c r="F492" s="55">
        <v>0</v>
      </c>
      <c r="G492" s="390"/>
      <c r="H492" s="392"/>
      <c r="I492" s="57">
        <f t="shared" si="69"/>
        <v>0</v>
      </c>
    </row>
    <row r="493" spans="1:9">
      <c r="A493" s="12" t="s">
        <v>19</v>
      </c>
      <c r="B493" s="390"/>
      <c r="C493" s="391"/>
      <c r="D493" s="391"/>
      <c r="E493" s="392"/>
      <c r="F493" s="61">
        <v>0</v>
      </c>
      <c r="G493" s="390"/>
      <c r="H493" s="392"/>
      <c r="I493" s="63">
        <f t="shared" si="69"/>
        <v>0</v>
      </c>
    </row>
    <row r="494" spans="1:9">
      <c r="A494" s="11" t="s">
        <v>20</v>
      </c>
      <c r="B494" s="390"/>
      <c r="C494" s="391"/>
      <c r="D494" s="391"/>
      <c r="E494" s="392"/>
      <c r="F494" s="55">
        <v>0</v>
      </c>
      <c r="G494" s="390"/>
      <c r="H494" s="392"/>
      <c r="I494" s="57">
        <f t="shared" si="69"/>
        <v>0</v>
      </c>
    </row>
    <row r="495" spans="1:9" ht="15" thickBot="1">
      <c r="A495" s="13" t="s">
        <v>11</v>
      </c>
      <c r="B495" s="393"/>
      <c r="C495" s="394"/>
      <c r="D495" s="394"/>
      <c r="E495" s="395"/>
      <c r="F495" s="66">
        <v>0</v>
      </c>
      <c r="G495" s="393"/>
      <c r="H495" s="395"/>
      <c r="I495" s="68">
        <f t="shared" si="69"/>
        <v>0</v>
      </c>
    </row>
    <row r="496" spans="1:9" ht="15">
      <c r="A496" s="14" t="s">
        <v>26</v>
      </c>
      <c r="B496" s="71">
        <f>SUM(B475:B491)</f>
        <v>0</v>
      </c>
      <c r="C496" s="71">
        <f t="shared" ref="C496:H496" si="70">SUM(C475:C491)</f>
        <v>0</v>
      </c>
      <c r="D496" s="71">
        <f t="shared" si="70"/>
        <v>0</v>
      </c>
      <c r="E496" s="71">
        <f t="shared" si="70"/>
        <v>0</v>
      </c>
      <c r="F496" s="71">
        <f t="shared" si="70"/>
        <v>10916.071442641647</v>
      </c>
      <c r="G496" s="71">
        <f t="shared" si="70"/>
        <v>0</v>
      </c>
      <c r="H496" s="72">
        <f t="shared" si="70"/>
        <v>0</v>
      </c>
      <c r="I496" s="71">
        <f>SUM(I475:I491)</f>
        <v>10916.071442641647</v>
      </c>
    </row>
    <row r="497" spans="1:9" s="2" customFormat="1" ht="15" thickBot="1">
      <c r="A497" s="15" t="s">
        <v>100</v>
      </c>
      <c r="B497" s="100">
        <f>B496/$I$496</f>
        <v>0</v>
      </c>
      <c r="C497" s="100">
        <f t="shared" ref="C497:I497" si="71">C496/$I$496</f>
        <v>0</v>
      </c>
      <c r="D497" s="100">
        <f t="shared" si="71"/>
        <v>0</v>
      </c>
      <c r="E497" s="100">
        <f t="shared" si="71"/>
        <v>0</v>
      </c>
      <c r="F497" s="100">
        <f t="shared" si="71"/>
        <v>1</v>
      </c>
      <c r="G497" s="100">
        <f t="shared" si="71"/>
        <v>0</v>
      </c>
      <c r="H497" s="101">
        <f t="shared" si="71"/>
        <v>0</v>
      </c>
      <c r="I497" s="102">
        <f t="shared" si="71"/>
        <v>1</v>
      </c>
    </row>
    <row r="498" spans="1:9" ht="15" thickBot="1">
      <c r="A498" s="16"/>
      <c r="B498" s="16"/>
      <c r="C498" s="16"/>
      <c r="D498" s="16"/>
      <c r="E498" s="16"/>
      <c r="F498" s="16"/>
      <c r="G498" s="16"/>
      <c r="H498" s="16"/>
      <c r="I498" s="16"/>
    </row>
    <row r="499" spans="1:9" ht="28.5">
      <c r="A499" s="433" t="s">
        <v>43</v>
      </c>
      <c r="B499" s="37" t="s">
        <v>0</v>
      </c>
      <c r="C499" s="37" t="s">
        <v>1</v>
      </c>
      <c r="D499" s="37" t="s">
        <v>2</v>
      </c>
      <c r="E499" s="37" t="s">
        <v>3</v>
      </c>
      <c r="F499" s="37" t="s">
        <v>27</v>
      </c>
      <c r="G499" s="37" t="s">
        <v>4</v>
      </c>
      <c r="H499" s="37" t="s">
        <v>5</v>
      </c>
      <c r="I499" s="38" t="s">
        <v>6</v>
      </c>
    </row>
    <row r="500" spans="1:9" ht="14.25" customHeight="1">
      <c r="A500" s="434" t="s">
        <v>43</v>
      </c>
      <c r="B500" s="372" t="s">
        <v>107</v>
      </c>
      <c r="C500" s="373"/>
      <c r="D500" s="373"/>
      <c r="E500" s="373"/>
      <c r="F500" s="373"/>
      <c r="G500" s="373"/>
      <c r="H500" s="373"/>
      <c r="I500" s="374"/>
    </row>
    <row r="501" spans="1:9" ht="15">
      <c r="A501" s="7" t="s">
        <v>7</v>
      </c>
      <c r="B501" s="387"/>
      <c r="C501" s="388"/>
      <c r="D501" s="388"/>
      <c r="E501" s="389"/>
      <c r="F501" s="42">
        <v>0</v>
      </c>
      <c r="G501" s="387"/>
      <c r="H501" s="389"/>
      <c r="I501" s="44">
        <f>SUM(B501:H501)</f>
        <v>0</v>
      </c>
    </row>
    <row r="502" spans="1:9" ht="15">
      <c r="A502" s="8" t="s">
        <v>8</v>
      </c>
      <c r="B502" s="390"/>
      <c r="C502" s="391"/>
      <c r="D502" s="391"/>
      <c r="E502" s="392"/>
      <c r="F502" s="48">
        <v>0</v>
      </c>
      <c r="G502" s="390"/>
      <c r="H502" s="392"/>
      <c r="I502" s="50">
        <f t="shared" ref="I502:I521" si="72">SUM(B502:H502)</f>
        <v>0</v>
      </c>
    </row>
    <row r="503" spans="1:9" ht="15">
      <c r="A503" s="9" t="s">
        <v>10</v>
      </c>
      <c r="B503" s="390"/>
      <c r="C503" s="391"/>
      <c r="D503" s="391"/>
      <c r="E503" s="392"/>
      <c r="F503" s="45">
        <v>0</v>
      </c>
      <c r="G503" s="390"/>
      <c r="H503" s="392"/>
      <c r="I503" s="44">
        <f t="shared" si="72"/>
        <v>0</v>
      </c>
    </row>
    <row r="504" spans="1:9" ht="15">
      <c r="A504" s="8" t="s">
        <v>53</v>
      </c>
      <c r="B504" s="390"/>
      <c r="C504" s="391"/>
      <c r="D504" s="391"/>
      <c r="E504" s="392"/>
      <c r="F504" s="48">
        <v>0</v>
      </c>
      <c r="G504" s="390"/>
      <c r="H504" s="392"/>
      <c r="I504" s="50">
        <f t="shared" si="72"/>
        <v>0</v>
      </c>
    </row>
    <row r="505" spans="1:9" ht="15">
      <c r="A505" s="9" t="s">
        <v>16</v>
      </c>
      <c r="B505" s="390"/>
      <c r="C505" s="391"/>
      <c r="D505" s="391"/>
      <c r="E505" s="392"/>
      <c r="F505" s="45">
        <v>0</v>
      </c>
      <c r="G505" s="390"/>
      <c r="H505" s="392"/>
      <c r="I505" s="44">
        <f t="shared" si="72"/>
        <v>0</v>
      </c>
    </row>
    <row r="506" spans="1:9" ht="15">
      <c r="A506" s="8" t="s">
        <v>65</v>
      </c>
      <c r="B506" s="390"/>
      <c r="C506" s="391"/>
      <c r="D506" s="391"/>
      <c r="E506" s="392"/>
      <c r="F506" s="48">
        <v>0</v>
      </c>
      <c r="G506" s="390"/>
      <c r="H506" s="392"/>
      <c r="I506" s="50">
        <f t="shared" si="72"/>
        <v>0</v>
      </c>
    </row>
    <row r="507" spans="1:9" ht="15">
      <c r="A507" s="9" t="s">
        <v>55</v>
      </c>
      <c r="B507" s="390"/>
      <c r="C507" s="391"/>
      <c r="D507" s="391"/>
      <c r="E507" s="392"/>
      <c r="F507" s="45">
        <v>0</v>
      </c>
      <c r="G507" s="390"/>
      <c r="H507" s="392"/>
      <c r="I507" s="44">
        <f t="shared" si="72"/>
        <v>0</v>
      </c>
    </row>
    <row r="508" spans="1:9" ht="15">
      <c r="A508" s="8" t="s">
        <v>12</v>
      </c>
      <c r="B508" s="390"/>
      <c r="C508" s="391"/>
      <c r="D508" s="391"/>
      <c r="E508" s="392"/>
      <c r="F508" s="48">
        <v>0</v>
      </c>
      <c r="G508" s="390"/>
      <c r="H508" s="392"/>
      <c r="I508" s="50">
        <f t="shared" si="72"/>
        <v>0</v>
      </c>
    </row>
    <row r="509" spans="1:9" ht="15">
      <c r="A509" s="9" t="s">
        <v>56</v>
      </c>
      <c r="B509" s="390"/>
      <c r="C509" s="391"/>
      <c r="D509" s="391"/>
      <c r="E509" s="392"/>
      <c r="F509" s="45">
        <v>0</v>
      </c>
      <c r="G509" s="390"/>
      <c r="H509" s="392"/>
      <c r="I509" s="44">
        <f t="shared" si="72"/>
        <v>0</v>
      </c>
    </row>
    <row r="510" spans="1:9" ht="15">
      <c r="A510" s="8" t="s">
        <v>17</v>
      </c>
      <c r="B510" s="390"/>
      <c r="C510" s="391"/>
      <c r="D510" s="391"/>
      <c r="E510" s="392"/>
      <c r="F510" s="48">
        <v>0</v>
      </c>
      <c r="G510" s="390"/>
      <c r="H510" s="392"/>
      <c r="I510" s="50">
        <f t="shared" si="72"/>
        <v>0</v>
      </c>
    </row>
    <row r="511" spans="1:9" ht="15">
      <c r="A511" s="9" t="s">
        <v>141</v>
      </c>
      <c r="B511" s="390"/>
      <c r="C511" s="391"/>
      <c r="D511" s="391"/>
      <c r="E511" s="392"/>
      <c r="F511" s="45">
        <v>0</v>
      </c>
      <c r="G511" s="390"/>
      <c r="H511" s="392"/>
      <c r="I511" s="44">
        <f>SUM(B511:H511)</f>
        <v>0</v>
      </c>
    </row>
    <row r="512" spans="1:9" ht="15">
      <c r="A512" s="8" t="s">
        <v>25</v>
      </c>
      <c r="B512" s="390"/>
      <c r="C512" s="391"/>
      <c r="D512" s="391"/>
      <c r="E512" s="392"/>
      <c r="F512" s="48">
        <v>0</v>
      </c>
      <c r="G512" s="390"/>
      <c r="H512" s="392"/>
      <c r="I512" s="50">
        <f t="shared" si="72"/>
        <v>0</v>
      </c>
    </row>
    <row r="513" spans="1:9" ht="15">
      <c r="A513" s="9" t="s">
        <v>24</v>
      </c>
      <c r="B513" s="390"/>
      <c r="C513" s="391"/>
      <c r="D513" s="391"/>
      <c r="E513" s="392"/>
      <c r="F513" s="45">
        <v>0</v>
      </c>
      <c r="G513" s="390"/>
      <c r="H513" s="392"/>
      <c r="I513" s="44">
        <f t="shared" si="72"/>
        <v>0</v>
      </c>
    </row>
    <row r="514" spans="1:9" ht="15">
      <c r="A514" s="8" t="s">
        <v>57</v>
      </c>
      <c r="B514" s="390"/>
      <c r="C514" s="391"/>
      <c r="D514" s="391"/>
      <c r="E514" s="392"/>
      <c r="F514" s="48">
        <v>0</v>
      </c>
      <c r="G514" s="390"/>
      <c r="H514" s="392"/>
      <c r="I514" s="50">
        <f t="shared" si="72"/>
        <v>0</v>
      </c>
    </row>
    <row r="515" spans="1:9" ht="15">
      <c r="A515" s="9" t="s">
        <v>22</v>
      </c>
      <c r="B515" s="390"/>
      <c r="C515" s="391"/>
      <c r="D515" s="391"/>
      <c r="E515" s="392"/>
      <c r="F515" s="45">
        <v>0</v>
      </c>
      <c r="G515" s="390"/>
      <c r="H515" s="392"/>
      <c r="I515" s="44">
        <f t="shared" si="72"/>
        <v>0</v>
      </c>
    </row>
    <row r="516" spans="1:9" ht="15">
      <c r="A516" s="8" t="s">
        <v>21</v>
      </c>
      <c r="B516" s="390"/>
      <c r="C516" s="391"/>
      <c r="D516" s="391"/>
      <c r="E516" s="392"/>
      <c r="F516" s="48">
        <v>0</v>
      </c>
      <c r="G516" s="390"/>
      <c r="H516" s="392"/>
      <c r="I516" s="50">
        <f t="shared" si="72"/>
        <v>0</v>
      </c>
    </row>
    <row r="517" spans="1:9" ht="15">
      <c r="A517" s="10" t="s">
        <v>61</v>
      </c>
      <c r="B517" s="390"/>
      <c r="C517" s="391"/>
      <c r="D517" s="391"/>
      <c r="E517" s="392"/>
      <c r="F517" s="45">
        <v>0</v>
      </c>
      <c r="G517" s="390"/>
      <c r="H517" s="392"/>
      <c r="I517" s="44">
        <f t="shared" si="72"/>
        <v>0</v>
      </c>
    </row>
    <row r="518" spans="1:9">
      <c r="A518" s="11" t="s">
        <v>23</v>
      </c>
      <c r="B518" s="390"/>
      <c r="C518" s="391"/>
      <c r="D518" s="391"/>
      <c r="E518" s="392"/>
      <c r="F518" s="55">
        <v>0</v>
      </c>
      <c r="G518" s="390"/>
      <c r="H518" s="392"/>
      <c r="I518" s="57">
        <f t="shared" si="72"/>
        <v>0</v>
      </c>
    </row>
    <row r="519" spans="1:9">
      <c r="A519" s="12" t="s">
        <v>19</v>
      </c>
      <c r="B519" s="390"/>
      <c r="C519" s="391"/>
      <c r="D519" s="391"/>
      <c r="E519" s="392"/>
      <c r="F519" s="61">
        <v>0</v>
      </c>
      <c r="G519" s="390"/>
      <c r="H519" s="392"/>
      <c r="I519" s="63">
        <f t="shared" si="72"/>
        <v>0</v>
      </c>
    </row>
    <row r="520" spans="1:9">
      <c r="A520" s="11" t="s">
        <v>20</v>
      </c>
      <c r="B520" s="390"/>
      <c r="C520" s="391"/>
      <c r="D520" s="391"/>
      <c r="E520" s="392"/>
      <c r="F520" s="55">
        <v>0</v>
      </c>
      <c r="G520" s="390"/>
      <c r="H520" s="392"/>
      <c r="I520" s="57">
        <f t="shared" si="72"/>
        <v>0</v>
      </c>
    </row>
    <row r="521" spans="1:9" ht="15" thickBot="1">
      <c r="A521" s="13" t="s">
        <v>11</v>
      </c>
      <c r="B521" s="393"/>
      <c r="C521" s="394"/>
      <c r="D521" s="394"/>
      <c r="E521" s="395"/>
      <c r="F521" s="66">
        <v>0</v>
      </c>
      <c r="G521" s="393"/>
      <c r="H521" s="395"/>
      <c r="I521" s="68">
        <f t="shared" si="72"/>
        <v>0</v>
      </c>
    </row>
    <row r="522" spans="1:9" ht="15">
      <c r="A522" s="14" t="s">
        <v>26</v>
      </c>
      <c r="B522" s="71">
        <f>SUM(B501:B517)</f>
        <v>0</v>
      </c>
      <c r="C522" s="71">
        <f t="shared" ref="C522:H522" si="73">SUM(C501:C517)</f>
        <v>0</v>
      </c>
      <c r="D522" s="71">
        <f t="shared" si="73"/>
        <v>0</v>
      </c>
      <c r="E522" s="71">
        <f t="shared" si="73"/>
        <v>0</v>
      </c>
      <c r="F522" s="71">
        <f t="shared" si="73"/>
        <v>0</v>
      </c>
      <c r="G522" s="71">
        <f t="shared" si="73"/>
        <v>0</v>
      </c>
      <c r="H522" s="72">
        <f t="shared" si="73"/>
        <v>0</v>
      </c>
      <c r="I522" s="44">
        <f>SUM(I501:I517)</f>
        <v>0</v>
      </c>
    </row>
    <row r="523" spans="1:9" s="2" customFormat="1" ht="15" thickBot="1">
      <c r="A523" s="15" t="s">
        <v>100</v>
      </c>
      <c r="B523" s="100"/>
      <c r="C523" s="100"/>
      <c r="D523" s="100"/>
      <c r="E523" s="100"/>
      <c r="F523" s="100"/>
      <c r="G523" s="100"/>
      <c r="H523" s="101"/>
      <c r="I523" s="102"/>
    </row>
    <row r="524" spans="1:9" ht="15" thickBot="1">
      <c r="A524" s="16"/>
      <c r="B524" s="16"/>
      <c r="C524" s="16"/>
      <c r="D524" s="16"/>
      <c r="E524" s="16"/>
      <c r="F524" s="16"/>
      <c r="G524" s="16"/>
      <c r="H524" s="16"/>
      <c r="I524" s="16"/>
    </row>
    <row r="525" spans="1:9" ht="28.5">
      <c r="A525" s="433" t="s">
        <v>44</v>
      </c>
      <c r="B525" s="37" t="s">
        <v>0</v>
      </c>
      <c r="C525" s="37" t="s">
        <v>1</v>
      </c>
      <c r="D525" s="37" t="s">
        <v>2</v>
      </c>
      <c r="E525" s="37" t="s">
        <v>3</v>
      </c>
      <c r="F525" s="37" t="s">
        <v>27</v>
      </c>
      <c r="G525" s="37" t="s">
        <v>4</v>
      </c>
      <c r="H525" s="37" t="s">
        <v>5</v>
      </c>
      <c r="I525" s="38" t="s">
        <v>6</v>
      </c>
    </row>
    <row r="526" spans="1:9" ht="14.25" customHeight="1">
      <c r="A526" s="434" t="s">
        <v>44</v>
      </c>
      <c r="B526" s="372" t="s">
        <v>107</v>
      </c>
      <c r="C526" s="373"/>
      <c r="D526" s="373"/>
      <c r="E526" s="373"/>
      <c r="F526" s="373"/>
      <c r="G526" s="373"/>
      <c r="H526" s="373"/>
      <c r="I526" s="374"/>
    </row>
    <row r="527" spans="1:9" ht="15">
      <c r="A527" s="7" t="s">
        <v>7</v>
      </c>
      <c r="B527" s="387"/>
      <c r="C527" s="388"/>
      <c r="D527" s="388"/>
      <c r="E527" s="389"/>
      <c r="F527" s="42">
        <v>0</v>
      </c>
      <c r="G527" s="387"/>
      <c r="H527" s="389"/>
      <c r="I527" s="44">
        <f>SUM(B527:H527)</f>
        <v>0</v>
      </c>
    </row>
    <row r="528" spans="1:9" ht="15">
      <c r="A528" s="8" t="s">
        <v>8</v>
      </c>
      <c r="B528" s="390"/>
      <c r="C528" s="391"/>
      <c r="D528" s="391"/>
      <c r="E528" s="392"/>
      <c r="F528" s="48">
        <v>0</v>
      </c>
      <c r="G528" s="390"/>
      <c r="H528" s="392"/>
      <c r="I528" s="50">
        <f t="shared" ref="I528:I547" si="74">SUM(B528:H528)</f>
        <v>0</v>
      </c>
    </row>
    <row r="529" spans="1:9" ht="15">
      <c r="A529" s="9" t="s">
        <v>10</v>
      </c>
      <c r="B529" s="390"/>
      <c r="C529" s="391"/>
      <c r="D529" s="391"/>
      <c r="E529" s="392"/>
      <c r="F529" s="45">
        <v>0</v>
      </c>
      <c r="G529" s="390"/>
      <c r="H529" s="392"/>
      <c r="I529" s="44">
        <f t="shared" si="74"/>
        <v>0</v>
      </c>
    </row>
    <row r="530" spans="1:9" ht="15">
      <c r="A530" s="8" t="s">
        <v>53</v>
      </c>
      <c r="B530" s="390"/>
      <c r="C530" s="391"/>
      <c r="D530" s="391"/>
      <c r="E530" s="392"/>
      <c r="F530" s="48">
        <v>0</v>
      </c>
      <c r="G530" s="390"/>
      <c r="H530" s="392"/>
      <c r="I530" s="50">
        <f t="shared" si="74"/>
        <v>0</v>
      </c>
    </row>
    <row r="531" spans="1:9" ht="15">
      <c r="A531" s="9" t="s">
        <v>16</v>
      </c>
      <c r="B531" s="390"/>
      <c r="C531" s="391"/>
      <c r="D531" s="391"/>
      <c r="E531" s="392"/>
      <c r="F531" s="45">
        <v>0</v>
      </c>
      <c r="G531" s="390"/>
      <c r="H531" s="392"/>
      <c r="I531" s="44">
        <f t="shared" si="74"/>
        <v>0</v>
      </c>
    </row>
    <row r="532" spans="1:9" ht="15">
      <c r="A532" s="8" t="s">
        <v>65</v>
      </c>
      <c r="B532" s="390"/>
      <c r="C532" s="391"/>
      <c r="D532" s="391"/>
      <c r="E532" s="392"/>
      <c r="F532" s="48">
        <v>0</v>
      </c>
      <c r="G532" s="390"/>
      <c r="H532" s="392"/>
      <c r="I532" s="50">
        <f t="shared" si="74"/>
        <v>0</v>
      </c>
    </row>
    <row r="533" spans="1:9" ht="15">
      <c r="A533" s="9" t="s">
        <v>55</v>
      </c>
      <c r="B533" s="390"/>
      <c r="C533" s="391"/>
      <c r="D533" s="391"/>
      <c r="E533" s="392"/>
      <c r="F533" s="45">
        <v>5.059926125442578</v>
      </c>
      <c r="G533" s="390"/>
      <c r="H533" s="392"/>
      <c r="I533" s="44">
        <f t="shared" si="74"/>
        <v>5.059926125442578</v>
      </c>
    </row>
    <row r="534" spans="1:9" ht="15">
      <c r="A534" s="8" t="s">
        <v>12</v>
      </c>
      <c r="B534" s="390"/>
      <c r="C534" s="391"/>
      <c r="D534" s="391"/>
      <c r="E534" s="392"/>
      <c r="F534" s="48">
        <v>0.54748820530187592</v>
      </c>
      <c r="G534" s="390"/>
      <c r="H534" s="392"/>
      <c r="I534" s="50">
        <f t="shared" si="74"/>
        <v>0.54748820530187592</v>
      </c>
    </row>
    <row r="535" spans="1:9" ht="15">
      <c r="A535" s="9" t="s">
        <v>56</v>
      </c>
      <c r="B535" s="390"/>
      <c r="C535" s="391"/>
      <c r="D535" s="391"/>
      <c r="E535" s="392"/>
      <c r="F535" s="45">
        <v>0</v>
      </c>
      <c r="G535" s="390"/>
      <c r="H535" s="392"/>
      <c r="I535" s="44">
        <f t="shared" si="74"/>
        <v>0</v>
      </c>
    </row>
    <row r="536" spans="1:9" ht="15">
      <c r="A536" s="8" t="s">
        <v>17</v>
      </c>
      <c r="B536" s="390"/>
      <c r="C536" s="391"/>
      <c r="D536" s="391"/>
      <c r="E536" s="392"/>
      <c r="F536" s="48">
        <v>0</v>
      </c>
      <c r="G536" s="390"/>
      <c r="H536" s="392"/>
      <c r="I536" s="50">
        <f t="shared" si="74"/>
        <v>0</v>
      </c>
    </row>
    <row r="537" spans="1:9" ht="15">
      <c r="A537" s="9" t="s">
        <v>141</v>
      </c>
      <c r="B537" s="390"/>
      <c r="C537" s="391"/>
      <c r="D537" s="391"/>
      <c r="E537" s="392"/>
      <c r="F537" s="45">
        <v>0</v>
      </c>
      <c r="G537" s="390"/>
      <c r="H537" s="392"/>
      <c r="I537" s="44">
        <f>SUM(B537:H537)</f>
        <v>0</v>
      </c>
    </row>
    <row r="538" spans="1:9" ht="15">
      <c r="A538" s="8" t="s">
        <v>25</v>
      </c>
      <c r="B538" s="390"/>
      <c r="C538" s="391"/>
      <c r="D538" s="391"/>
      <c r="E538" s="392"/>
      <c r="F538" s="48">
        <v>0</v>
      </c>
      <c r="G538" s="390"/>
      <c r="H538" s="392"/>
      <c r="I538" s="50">
        <f t="shared" si="74"/>
        <v>0</v>
      </c>
    </row>
    <row r="539" spans="1:9" ht="15">
      <c r="A539" s="9" t="s">
        <v>24</v>
      </c>
      <c r="B539" s="390"/>
      <c r="C539" s="391"/>
      <c r="D539" s="391"/>
      <c r="E539" s="392"/>
      <c r="F539" s="45">
        <v>0</v>
      </c>
      <c r="G539" s="390"/>
      <c r="H539" s="392"/>
      <c r="I539" s="44">
        <f t="shared" si="74"/>
        <v>0</v>
      </c>
    </row>
    <row r="540" spans="1:9" ht="15">
      <c r="A540" s="8" t="s">
        <v>57</v>
      </c>
      <c r="B540" s="390"/>
      <c r="C540" s="391"/>
      <c r="D540" s="391"/>
      <c r="E540" s="392"/>
      <c r="F540" s="48">
        <v>0</v>
      </c>
      <c r="G540" s="390"/>
      <c r="H540" s="392"/>
      <c r="I540" s="50">
        <f t="shared" si="74"/>
        <v>0</v>
      </c>
    </row>
    <row r="541" spans="1:9" ht="15">
      <c r="A541" s="9" t="s">
        <v>22</v>
      </c>
      <c r="B541" s="390"/>
      <c r="C541" s="391"/>
      <c r="D541" s="391"/>
      <c r="E541" s="392"/>
      <c r="F541" s="45">
        <v>0</v>
      </c>
      <c r="G541" s="390"/>
      <c r="H541" s="392"/>
      <c r="I541" s="44">
        <f t="shared" si="74"/>
        <v>0</v>
      </c>
    </row>
    <row r="542" spans="1:9" ht="15">
      <c r="A542" s="8" t="s">
        <v>21</v>
      </c>
      <c r="B542" s="390"/>
      <c r="C542" s="391"/>
      <c r="D542" s="391"/>
      <c r="E542" s="392"/>
      <c r="F542" s="48">
        <v>0</v>
      </c>
      <c r="G542" s="390"/>
      <c r="H542" s="392"/>
      <c r="I542" s="50">
        <f t="shared" si="74"/>
        <v>0</v>
      </c>
    </row>
    <row r="543" spans="1:9" ht="15">
      <c r="A543" s="10" t="s">
        <v>61</v>
      </c>
      <c r="B543" s="390"/>
      <c r="C543" s="391"/>
      <c r="D543" s="391"/>
      <c r="E543" s="392"/>
      <c r="F543" s="45">
        <v>0</v>
      </c>
      <c r="G543" s="390"/>
      <c r="H543" s="392"/>
      <c r="I543" s="44">
        <f t="shared" si="74"/>
        <v>0</v>
      </c>
    </row>
    <row r="544" spans="1:9">
      <c r="A544" s="11" t="s">
        <v>23</v>
      </c>
      <c r="B544" s="390"/>
      <c r="C544" s="391"/>
      <c r="D544" s="391"/>
      <c r="E544" s="392"/>
      <c r="F544" s="55">
        <v>0</v>
      </c>
      <c r="G544" s="390"/>
      <c r="H544" s="392"/>
      <c r="I544" s="57">
        <f t="shared" si="74"/>
        <v>0</v>
      </c>
    </row>
    <row r="545" spans="1:9">
      <c r="A545" s="12" t="s">
        <v>19</v>
      </c>
      <c r="B545" s="390"/>
      <c r="C545" s="391"/>
      <c r="D545" s="391"/>
      <c r="E545" s="392"/>
      <c r="F545" s="61">
        <v>0</v>
      </c>
      <c r="G545" s="390"/>
      <c r="H545" s="392"/>
      <c r="I545" s="63">
        <f t="shared" si="74"/>
        <v>0</v>
      </c>
    </row>
    <row r="546" spans="1:9">
      <c r="A546" s="11" t="s">
        <v>20</v>
      </c>
      <c r="B546" s="390"/>
      <c r="C546" s="391"/>
      <c r="D546" s="391"/>
      <c r="E546" s="392"/>
      <c r="F546" s="55">
        <v>0</v>
      </c>
      <c r="G546" s="390"/>
      <c r="H546" s="392"/>
      <c r="I546" s="57">
        <f t="shared" si="74"/>
        <v>0</v>
      </c>
    </row>
    <row r="547" spans="1:9" ht="15" thickBot="1">
      <c r="A547" s="13" t="s">
        <v>11</v>
      </c>
      <c r="B547" s="393"/>
      <c r="C547" s="394"/>
      <c r="D547" s="394"/>
      <c r="E547" s="395"/>
      <c r="F547" s="66">
        <v>0</v>
      </c>
      <c r="G547" s="393"/>
      <c r="H547" s="395"/>
      <c r="I547" s="68">
        <f t="shared" si="74"/>
        <v>0</v>
      </c>
    </row>
    <row r="548" spans="1:9" ht="15">
      <c r="A548" s="14" t="s">
        <v>26</v>
      </c>
      <c r="B548" s="71">
        <f>SUM(B527:B543)</f>
        <v>0</v>
      </c>
      <c r="C548" s="71">
        <f t="shared" ref="C548:H548" si="75">SUM(C527:C543)</f>
        <v>0</v>
      </c>
      <c r="D548" s="71">
        <f t="shared" si="75"/>
        <v>0</v>
      </c>
      <c r="E548" s="71">
        <f t="shared" si="75"/>
        <v>0</v>
      </c>
      <c r="F548" s="71">
        <f t="shared" si="75"/>
        <v>5.6074143307444544</v>
      </c>
      <c r="G548" s="71">
        <f t="shared" si="75"/>
        <v>0</v>
      </c>
      <c r="H548" s="72">
        <f t="shared" si="75"/>
        <v>0</v>
      </c>
      <c r="I548" s="71">
        <f>SUM(I527:I543)</f>
        <v>5.6074143307444544</v>
      </c>
    </row>
    <row r="549" spans="1:9" s="2" customFormat="1" ht="15" thickBot="1">
      <c r="A549" s="15" t="s">
        <v>100</v>
      </c>
      <c r="B549" s="100">
        <f>B548/$I$548</f>
        <v>0</v>
      </c>
      <c r="C549" s="100">
        <f t="shared" ref="C549:I549" si="76">C548/$I$548</f>
        <v>0</v>
      </c>
      <c r="D549" s="100">
        <f t="shared" si="76"/>
        <v>0</v>
      </c>
      <c r="E549" s="100">
        <f t="shared" si="76"/>
        <v>0</v>
      </c>
      <c r="F549" s="100">
        <f t="shared" si="76"/>
        <v>1</v>
      </c>
      <c r="G549" s="100">
        <f t="shared" si="76"/>
        <v>0</v>
      </c>
      <c r="H549" s="101">
        <f t="shared" si="76"/>
        <v>0</v>
      </c>
      <c r="I549" s="102">
        <f t="shared" si="76"/>
        <v>1</v>
      </c>
    </row>
    <row r="550" spans="1:9" ht="15" thickBot="1">
      <c r="A550" s="16"/>
      <c r="B550" s="16"/>
      <c r="C550" s="16"/>
      <c r="D550" s="16"/>
      <c r="E550" s="16"/>
      <c r="F550" s="16"/>
      <c r="G550" s="16"/>
      <c r="H550" s="16"/>
      <c r="I550" s="16"/>
    </row>
    <row r="551" spans="1:9" ht="28.5">
      <c r="A551" s="433" t="s">
        <v>45</v>
      </c>
      <c r="B551" s="37" t="s">
        <v>0</v>
      </c>
      <c r="C551" s="37" t="s">
        <v>1</v>
      </c>
      <c r="D551" s="37" t="s">
        <v>2</v>
      </c>
      <c r="E551" s="37" t="s">
        <v>3</v>
      </c>
      <c r="F551" s="37" t="s">
        <v>27</v>
      </c>
      <c r="G551" s="37" t="s">
        <v>4</v>
      </c>
      <c r="H551" s="37" t="s">
        <v>5</v>
      </c>
      <c r="I551" s="38" t="s">
        <v>6</v>
      </c>
    </row>
    <row r="552" spans="1:9" ht="14.25" customHeight="1">
      <c r="A552" s="434" t="s">
        <v>45</v>
      </c>
      <c r="B552" s="372" t="s">
        <v>107</v>
      </c>
      <c r="C552" s="373"/>
      <c r="D552" s="373"/>
      <c r="E552" s="373"/>
      <c r="F552" s="373"/>
      <c r="G552" s="373"/>
      <c r="H552" s="373"/>
      <c r="I552" s="374"/>
    </row>
    <row r="553" spans="1:9" ht="15">
      <c r="A553" s="7" t="s">
        <v>7</v>
      </c>
      <c r="B553" s="387"/>
      <c r="C553" s="388"/>
      <c r="D553" s="388"/>
      <c r="E553" s="389"/>
      <c r="F553" s="42">
        <v>0</v>
      </c>
      <c r="G553" s="387"/>
      <c r="H553" s="389"/>
      <c r="I553" s="44">
        <f>SUM(B553:H553)</f>
        <v>0</v>
      </c>
    </row>
    <row r="554" spans="1:9" ht="15">
      <c r="A554" s="8" t="s">
        <v>8</v>
      </c>
      <c r="B554" s="390"/>
      <c r="C554" s="391"/>
      <c r="D554" s="391"/>
      <c r="E554" s="392"/>
      <c r="F554" s="48">
        <v>0</v>
      </c>
      <c r="G554" s="390"/>
      <c r="H554" s="392"/>
      <c r="I554" s="50">
        <f t="shared" ref="I554:I573" si="77">SUM(B554:H554)</f>
        <v>0</v>
      </c>
    </row>
    <row r="555" spans="1:9" ht="15">
      <c r="A555" s="9" t="s">
        <v>10</v>
      </c>
      <c r="B555" s="390"/>
      <c r="C555" s="391"/>
      <c r="D555" s="391"/>
      <c r="E555" s="392"/>
      <c r="F555" s="45">
        <v>0</v>
      </c>
      <c r="G555" s="390"/>
      <c r="H555" s="392"/>
      <c r="I555" s="44">
        <f t="shared" si="77"/>
        <v>0</v>
      </c>
    </row>
    <row r="556" spans="1:9" ht="15">
      <c r="A556" s="8" t="s">
        <v>53</v>
      </c>
      <c r="B556" s="390"/>
      <c r="C556" s="391"/>
      <c r="D556" s="391"/>
      <c r="E556" s="392"/>
      <c r="F556" s="48">
        <v>0</v>
      </c>
      <c r="G556" s="390"/>
      <c r="H556" s="392"/>
      <c r="I556" s="50">
        <f t="shared" si="77"/>
        <v>0</v>
      </c>
    </row>
    <row r="557" spans="1:9" ht="15">
      <c r="A557" s="9" t="s">
        <v>16</v>
      </c>
      <c r="B557" s="390"/>
      <c r="C557" s="391"/>
      <c r="D557" s="391"/>
      <c r="E557" s="392"/>
      <c r="F557" s="45">
        <v>0</v>
      </c>
      <c r="G557" s="390"/>
      <c r="H557" s="392"/>
      <c r="I557" s="44">
        <f t="shared" si="77"/>
        <v>0</v>
      </c>
    </row>
    <row r="558" spans="1:9" ht="15">
      <c r="A558" s="8" t="s">
        <v>65</v>
      </c>
      <c r="B558" s="390"/>
      <c r="C558" s="391"/>
      <c r="D558" s="391"/>
      <c r="E558" s="392"/>
      <c r="F558" s="48">
        <v>0</v>
      </c>
      <c r="G558" s="390"/>
      <c r="H558" s="392"/>
      <c r="I558" s="50">
        <f t="shared" si="77"/>
        <v>0</v>
      </c>
    </row>
    <row r="559" spans="1:9" ht="15">
      <c r="A559" s="9" t="s">
        <v>55</v>
      </c>
      <c r="B559" s="390"/>
      <c r="C559" s="391"/>
      <c r="D559" s="391"/>
      <c r="E559" s="392"/>
      <c r="F559" s="45">
        <v>0</v>
      </c>
      <c r="G559" s="390"/>
      <c r="H559" s="392"/>
      <c r="I559" s="44">
        <f t="shared" si="77"/>
        <v>0</v>
      </c>
    </row>
    <row r="560" spans="1:9" ht="15">
      <c r="A560" s="8" t="s">
        <v>12</v>
      </c>
      <c r="B560" s="390"/>
      <c r="C560" s="391"/>
      <c r="D560" s="391"/>
      <c r="E560" s="392"/>
      <c r="F560" s="48">
        <v>4.5022765553861115</v>
      </c>
      <c r="G560" s="390"/>
      <c r="H560" s="392"/>
      <c r="I560" s="50">
        <f t="shared" si="77"/>
        <v>4.5022765553861115</v>
      </c>
    </row>
    <row r="561" spans="1:9" ht="15">
      <c r="A561" s="9" t="s">
        <v>56</v>
      </c>
      <c r="B561" s="390"/>
      <c r="C561" s="391"/>
      <c r="D561" s="391"/>
      <c r="E561" s="392"/>
      <c r="F561" s="45">
        <v>45.416586266509711</v>
      </c>
      <c r="G561" s="390"/>
      <c r="H561" s="392"/>
      <c r="I561" s="44">
        <f t="shared" si="77"/>
        <v>45.416586266509711</v>
      </c>
    </row>
    <row r="562" spans="1:9" ht="15">
      <c r="A562" s="8" t="s">
        <v>17</v>
      </c>
      <c r="B562" s="390"/>
      <c r="C562" s="391"/>
      <c r="D562" s="391"/>
      <c r="E562" s="392"/>
      <c r="F562" s="48">
        <v>0</v>
      </c>
      <c r="G562" s="390"/>
      <c r="H562" s="392"/>
      <c r="I562" s="50">
        <f t="shared" si="77"/>
        <v>0</v>
      </c>
    </row>
    <row r="563" spans="1:9" ht="15">
      <c r="A563" s="9" t="s">
        <v>141</v>
      </c>
      <c r="B563" s="390"/>
      <c r="C563" s="391"/>
      <c r="D563" s="391"/>
      <c r="E563" s="392"/>
      <c r="F563" s="45">
        <v>0</v>
      </c>
      <c r="G563" s="390"/>
      <c r="H563" s="392"/>
      <c r="I563" s="44">
        <f>SUM(B563:H563)</f>
        <v>0</v>
      </c>
    </row>
    <row r="564" spans="1:9" ht="15">
      <c r="A564" s="8" t="s">
        <v>25</v>
      </c>
      <c r="B564" s="390"/>
      <c r="C564" s="391"/>
      <c r="D564" s="391"/>
      <c r="E564" s="392"/>
      <c r="F564" s="48">
        <v>0</v>
      </c>
      <c r="G564" s="390"/>
      <c r="H564" s="392"/>
      <c r="I564" s="50">
        <f t="shared" si="77"/>
        <v>0</v>
      </c>
    </row>
    <row r="565" spans="1:9" ht="15">
      <c r="A565" s="9" t="s">
        <v>24</v>
      </c>
      <c r="B565" s="390"/>
      <c r="C565" s="391"/>
      <c r="D565" s="391"/>
      <c r="E565" s="392"/>
      <c r="F565" s="45">
        <v>0</v>
      </c>
      <c r="G565" s="390"/>
      <c r="H565" s="392"/>
      <c r="I565" s="44">
        <f t="shared" si="77"/>
        <v>0</v>
      </c>
    </row>
    <row r="566" spans="1:9" ht="15">
      <c r="A566" s="8" t="s">
        <v>57</v>
      </c>
      <c r="B566" s="390"/>
      <c r="C566" s="391"/>
      <c r="D566" s="391"/>
      <c r="E566" s="392"/>
      <c r="F566" s="48">
        <v>0</v>
      </c>
      <c r="G566" s="390"/>
      <c r="H566" s="392"/>
      <c r="I566" s="50">
        <f t="shared" si="77"/>
        <v>0</v>
      </c>
    </row>
    <row r="567" spans="1:9" ht="15">
      <c r="A567" s="9" t="s">
        <v>22</v>
      </c>
      <c r="B567" s="390"/>
      <c r="C567" s="391"/>
      <c r="D567" s="391"/>
      <c r="E567" s="392"/>
      <c r="F567" s="45">
        <v>0</v>
      </c>
      <c r="G567" s="390"/>
      <c r="H567" s="392"/>
      <c r="I567" s="44">
        <f t="shared" si="77"/>
        <v>0</v>
      </c>
    </row>
    <row r="568" spans="1:9" ht="15">
      <c r="A568" s="8" t="s">
        <v>21</v>
      </c>
      <c r="B568" s="390"/>
      <c r="C568" s="391"/>
      <c r="D568" s="391"/>
      <c r="E568" s="392"/>
      <c r="F568" s="48">
        <v>0</v>
      </c>
      <c r="G568" s="390"/>
      <c r="H568" s="392"/>
      <c r="I568" s="50">
        <f t="shared" si="77"/>
        <v>0</v>
      </c>
    </row>
    <row r="569" spans="1:9" ht="15">
      <c r="A569" s="10" t="s">
        <v>61</v>
      </c>
      <c r="B569" s="390"/>
      <c r="C569" s="391"/>
      <c r="D569" s="391"/>
      <c r="E569" s="392"/>
      <c r="F569" s="45">
        <v>0</v>
      </c>
      <c r="G569" s="390"/>
      <c r="H569" s="392"/>
      <c r="I569" s="44">
        <f t="shared" si="77"/>
        <v>0</v>
      </c>
    </row>
    <row r="570" spans="1:9">
      <c r="A570" s="11" t="s">
        <v>23</v>
      </c>
      <c r="B570" s="390"/>
      <c r="C570" s="391"/>
      <c r="D570" s="391"/>
      <c r="E570" s="392"/>
      <c r="F570" s="55">
        <v>0</v>
      </c>
      <c r="G570" s="390"/>
      <c r="H570" s="392"/>
      <c r="I570" s="57">
        <f t="shared" si="77"/>
        <v>0</v>
      </c>
    </row>
    <row r="571" spans="1:9">
      <c r="A571" s="12" t="s">
        <v>19</v>
      </c>
      <c r="B571" s="390"/>
      <c r="C571" s="391"/>
      <c r="D571" s="391"/>
      <c r="E571" s="392"/>
      <c r="F571" s="61">
        <v>0</v>
      </c>
      <c r="G571" s="390"/>
      <c r="H571" s="392"/>
      <c r="I571" s="63">
        <f t="shared" si="77"/>
        <v>0</v>
      </c>
    </row>
    <row r="572" spans="1:9">
      <c r="A572" s="11" t="s">
        <v>20</v>
      </c>
      <c r="B572" s="390"/>
      <c r="C572" s="391"/>
      <c r="D572" s="391"/>
      <c r="E572" s="392"/>
      <c r="F572" s="55">
        <v>0</v>
      </c>
      <c r="G572" s="390"/>
      <c r="H572" s="392"/>
      <c r="I572" s="57">
        <f t="shared" si="77"/>
        <v>0</v>
      </c>
    </row>
    <row r="573" spans="1:9" ht="15" thickBot="1">
      <c r="A573" s="13" t="s">
        <v>11</v>
      </c>
      <c r="B573" s="393"/>
      <c r="C573" s="394"/>
      <c r="D573" s="394"/>
      <c r="E573" s="395"/>
      <c r="F573" s="66">
        <v>0</v>
      </c>
      <c r="G573" s="393"/>
      <c r="H573" s="395"/>
      <c r="I573" s="68">
        <f t="shared" si="77"/>
        <v>0</v>
      </c>
    </row>
    <row r="574" spans="1:9" ht="15">
      <c r="A574" s="14" t="s">
        <v>26</v>
      </c>
      <c r="B574" s="71">
        <f>SUM(B553:B569)</f>
        <v>0</v>
      </c>
      <c r="C574" s="71">
        <f t="shared" ref="C574:H574" si="78">SUM(C553:C569)</f>
        <v>0</v>
      </c>
      <c r="D574" s="71">
        <f t="shared" si="78"/>
        <v>0</v>
      </c>
      <c r="E574" s="71">
        <f t="shared" si="78"/>
        <v>0</v>
      </c>
      <c r="F574" s="71">
        <f t="shared" si="78"/>
        <v>49.918862821895821</v>
      </c>
      <c r="G574" s="71">
        <f t="shared" si="78"/>
        <v>0</v>
      </c>
      <c r="H574" s="72">
        <f t="shared" si="78"/>
        <v>0</v>
      </c>
      <c r="I574" s="71">
        <f>SUM(I553:I569)</f>
        <v>49.918862821895821</v>
      </c>
    </row>
    <row r="575" spans="1:9" s="2" customFormat="1" ht="15" thickBot="1">
      <c r="A575" s="15" t="s">
        <v>100</v>
      </c>
      <c r="B575" s="100">
        <f>B574/$I$574</f>
        <v>0</v>
      </c>
      <c r="C575" s="100">
        <f t="shared" ref="C575:I575" si="79">C574/$I$574</f>
        <v>0</v>
      </c>
      <c r="D575" s="100">
        <f t="shared" si="79"/>
        <v>0</v>
      </c>
      <c r="E575" s="100">
        <f t="shared" si="79"/>
        <v>0</v>
      </c>
      <c r="F575" s="100">
        <f t="shared" si="79"/>
        <v>1</v>
      </c>
      <c r="G575" s="100">
        <f t="shared" si="79"/>
        <v>0</v>
      </c>
      <c r="H575" s="101">
        <f t="shared" si="79"/>
        <v>0</v>
      </c>
      <c r="I575" s="102">
        <f t="shared" si="79"/>
        <v>1</v>
      </c>
    </row>
    <row r="576" spans="1:9" ht="15" thickBot="1">
      <c r="A576" s="16"/>
      <c r="B576" s="16"/>
      <c r="C576" s="16"/>
      <c r="D576" s="16"/>
      <c r="E576" s="16"/>
      <c r="F576" s="16"/>
      <c r="G576" s="16"/>
      <c r="H576" s="16"/>
      <c r="I576" s="16"/>
    </row>
    <row r="577" spans="1:9" ht="28.5">
      <c r="A577" s="439" t="s">
        <v>46</v>
      </c>
      <c r="B577" s="37" t="s">
        <v>0</v>
      </c>
      <c r="C577" s="37" t="s">
        <v>1</v>
      </c>
      <c r="D577" s="37" t="s">
        <v>2</v>
      </c>
      <c r="E577" s="37" t="s">
        <v>3</v>
      </c>
      <c r="F577" s="37" t="s">
        <v>27</v>
      </c>
      <c r="G577" s="37" t="s">
        <v>4</v>
      </c>
      <c r="H577" s="37" t="s">
        <v>5</v>
      </c>
      <c r="I577" s="38" t="s">
        <v>6</v>
      </c>
    </row>
    <row r="578" spans="1:9" ht="14.25" customHeight="1">
      <c r="A578" s="440" t="s">
        <v>46</v>
      </c>
      <c r="B578" s="372" t="s">
        <v>107</v>
      </c>
      <c r="C578" s="373"/>
      <c r="D578" s="373"/>
      <c r="E578" s="373"/>
      <c r="F578" s="373"/>
      <c r="G578" s="373"/>
      <c r="H578" s="373"/>
      <c r="I578" s="374"/>
    </row>
    <row r="579" spans="1:9" ht="15">
      <c r="A579" s="7" t="s">
        <v>7</v>
      </c>
      <c r="B579" s="42">
        <v>8.1751495811441899</v>
      </c>
      <c r="C579" s="42">
        <v>0</v>
      </c>
      <c r="D579" s="42">
        <v>1.5587212616354245</v>
      </c>
      <c r="E579" s="42">
        <v>0</v>
      </c>
      <c r="F579" s="399"/>
      <c r="G579" s="42">
        <v>0</v>
      </c>
      <c r="H579" s="43">
        <v>0</v>
      </c>
      <c r="I579" s="44">
        <f>SUM(B579:H579)</f>
        <v>9.7338708427796146</v>
      </c>
    </row>
    <row r="580" spans="1:9" ht="15">
      <c r="A580" s="8" t="s">
        <v>8</v>
      </c>
      <c r="B580" s="48">
        <v>30.383872367307998</v>
      </c>
      <c r="C580" s="48">
        <v>0</v>
      </c>
      <c r="D580" s="48">
        <v>7.4529503357081159</v>
      </c>
      <c r="E580" s="48">
        <v>0</v>
      </c>
      <c r="F580" s="400"/>
      <c r="G580" s="48">
        <v>0</v>
      </c>
      <c r="H580" s="49">
        <v>0</v>
      </c>
      <c r="I580" s="50">
        <f t="shared" ref="I580:I599" si="80">SUM(B580:H580)</f>
        <v>37.836822703016111</v>
      </c>
    </row>
    <row r="581" spans="1:9" ht="15">
      <c r="A581" s="9" t="s">
        <v>10</v>
      </c>
      <c r="B581" s="45">
        <v>8.7108070661455788</v>
      </c>
      <c r="C581" s="45">
        <v>0</v>
      </c>
      <c r="D581" s="45">
        <v>0</v>
      </c>
      <c r="E581" s="45">
        <v>0</v>
      </c>
      <c r="F581" s="400"/>
      <c r="G581" s="45">
        <v>0</v>
      </c>
      <c r="H581" s="54">
        <v>0</v>
      </c>
      <c r="I581" s="44">
        <f t="shared" si="80"/>
        <v>8.7108070661455788</v>
      </c>
    </row>
    <row r="582" spans="1:9" ht="15">
      <c r="A582" s="8" t="s">
        <v>53</v>
      </c>
      <c r="B582" s="48">
        <v>0</v>
      </c>
      <c r="C582" s="48">
        <v>0</v>
      </c>
      <c r="D582" s="48">
        <v>0</v>
      </c>
      <c r="E582" s="48">
        <v>0</v>
      </c>
      <c r="F582" s="400"/>
      <c r="G582" s="48">
        <v>0</v>
      </c>
      <c r="H582" s="49">
        <v>0</v>
      </c>
      <c r="I582" s="50">
        <f t="shared" si="80"/>
        <v>0</v>
      </c>
    </row>
    <row r="583" spans="1:9" ht="15">
      <c r="A583" s="9" t="s">
        <v>16</v>
      </c>
      <c r="B583" s="45">
        <v>338.17896597541937</v>
      </c>
      <c r="C583" s="45">
        <v>40.961859282457652</v>
      </c>
      <c r="D583" s="45">
        <v>8.8322747575169398</v>
      </c>
      <c r="E583" s="45">
        <v>19.698480601561212</v>
      </c>
      <c r="F583" s="400"/>
      <c r="G583" s="45">
        <v>0</v>
      </c>
      <c r="H583" s="54">
        <v>0</v>
      </c>
      <c r="I583" s="44">
        <f t="shared" si="80"/>
        <v>407.67158061695517</v>
      </c>
    </row>
    <row r="584" spans="1:9" ht="15">
      <c r="A584" s="8" t="s">
        <v>65</v>
      </c>
      <c r="B584" s="48">
        <v>581.10249603173042</v>
      </c>
      <c r="C584" s="48">
        <v>8.8187213580420689</v>
      </c>
      <c r="D584" s="48">
        <v>10.427234506232796</v>
      </c>
      <c r="E584" s="48">
        <v>0</v>
      </c>
      <c r="F584" s="400"/>
      <c r="G584" s="48">
        <v>0</v>
      </c>
      <c r="H584" s="49">
        <v>0</v>
      </c>
      <c r="I584" s="50">
        <f t="shared" si="80"/>
        <v>600.34845189600526</v>
      </c>
    </row>
    <row r="585" spans="1:9" ht="15">
      <c r="A585" s="9" t="s">
        <v>55</v>
      </c>
      <c r="B585" s="45">
        <v>0</v>
      </c>
      <c r="C585" s="45">
        <v>0</v>
      </c>
      <c r="D585" s="45">
        <v>8.6587110313697674E-2</v>
      </c>
      <c r="E585" s="45">
        <v>40.391558266159812</v>
      </c>
      <c r="F585" s="400"/>
      <c r="G585" s="45">
        <v>0</v>
      </c>
      <c r="H585" s="54">
        <v>0</v>
      </c>
      <c r="I585" s="44">
        <f t="shared" si="80"/>
        <v>40.478145376473513</v>
      </c>
    </row>
    <row r="586" spans="1:9" ht="15">
      <c r="A586" s="8" t="s">
        <v>12</v>
      </c>
      <c r="B586" s="48">
        <v>0</v>
      </c>
      <c r="C586" s="48">
        <v>0</v>
      </c>
      <c r="D586" s="48">
        <v>1.5671248735048961E-2</v>
      </c>
      <c r="E586" s="48">
        <v>0.45818827652380412</v>
      </c>
      <c r="F586" s="400"/>
      <c r="G586" s="48">
        <v>0</v>
      </c>
      <c r="H586" s="49">
        <v>0</v>
      </c>
      <c r="I586" s="50">
        <f t="shared" si="80"/>
        <v>0.47385952525885305</v>
      </c>
    </row>
    <row r="587" spans="1:9" ht="15">
      <c r="A587" s="9" t="s">
        <v>56</v>
      </c>
      <c r="B587" s="45">
        <v>0</v>
      </c>
      <c r="C587" s="45">
        <v>0</v>
      </c>
      <c r="D587" s="45">
        <v>0</v>
      </c>
      <c r="E587" s="45">
        <v>1.75207855407795</v>
      </c>
      <c r="F587" s="400"/>
      <c r="G587" s="45">
        <v>0</v>
      </c>
      <c r="H587" s="54">
        <v>0</v>
      </c>
      <c r="I587" s="44">
        <f t="shared" si="80"/>
        <v>1.75207855407795</v>
      </c>
    </row>
    <row r="588" spans="1:9" ht="15">
      <c r="A588" s="8" t="s">
        <v>17</v>
      </c>
      <c r="B588" s="48">
        <v>60.832080624963702</v>
      </c>
      <c r="C588" s="48">
        <v>0.32960614028500884</v>
      </c>
      <c r="D588" s="48">
        <v>7.7205892870776642</v>
      </c>
      <c r="E588" s="48">
        <v>1.0524500507632211</v>
      </c>
      <c r="F588" s="400"/>
      <c r="G588" s="48">
        <v>0</v>
      </c>
      <c r="H588" s="49">
        <v>0</v>
      </c>
      <c r="I588" s="50">
        <f t="shared" si="80"/>
        <v>69.934726103089602</v>
      </c>
    </row>
    <row r="589" spans="1:9" ht="15">
      <c r="A589" s="9" t="s">
        <v>141</v>
      </c>
      <c r="B589" s="45">
        <v>1678.254986815846</v>
      </c>
      <c r="C589" s="45">
        <v>264.47080541608415</v>
      </c>
      <c r="D589" s="45">
        <v>51.580057820821466</v>
      </c>
      <c r="E589" s="45">
        <v>40.615139592818316</v>
      </c>
      <c r="F589" s="400"/>
      <c r="G589" s="45">
        <v>0</v>
      </c>
      <c r="H589" s="54">
        <v>0</v>
      </c>
      <c r="I589" s="44">
        <f>SUM(B589:H589)</f>
        <v>2034.92098964557</v>
      </c>
    </row>
    <row r="590" spans="1:9" ht="15">
      <c r="A590" s="8" t="s">
        <v>25</v>
      </c>
      <c r="B590" s="48">
        <v>311.86345969060147</v>
      </c>
      <c r="C590" s="48">
        <v>0</v>
      </c>
      <c r="D590" s="48">
        <v>687.82408349699767</v>
      </c>
      <c r="E590" s="48">
        <v>151.57126304901593</v>
      </c>
      <c r="F590" s="400"/>
      <c r="G590" s="48">
        <v>471.23743820974931</v>
      </c>
      <c r="H590" s="49">
        <v>0.12267867863126235</v>
      </c>
      <c r="I590" s="50">
        <f t="shared" si="80"/>
        <v>1622.6189231249957</v>
      </c>
    </row>
    <row r="591" spans="1:9" ht="15">
      <c r="A591" s="9" t="s">
        <v>24</v>
      </c>
      <c r="B591" s="45">
        <v>66.015744181507259</v>
      </c>
      <c r="C591" s="45">
        <v>0.41852803732386196</v>
      </c>
      <c r="D591" s="45">
        <v>0</v>
      </c>
      <c r="E591" s="45">
        <v>0</v>
      </c>
      <c r="F591" s="400"/>
      <c r="G591" s="45">
        <v>0</v>
      </c>
      <c r="H591" s="54">
        <v>0</v>
      </c>
      <c r="I591" s="44">
        <f t="shared" si="80"/>
        <v>66.434272218831126</v>
      </c>
    </row>
    <row r="592" spans="1:9" ht="15">
      <c r="A592" s="8" t="s">
        <v>57</v>
      </c>
      <c r="B592" s="48">
        <v>19.305742929317482</v>
      </c>
      <c r="C592" s="48">
        <v>0</v>
      </c>
      <c r="D592" s="48">
        <v>3.4319925801569928</v>
      </c>
      <c r="E592" s="48">
        <v>0</v>
      </c>
      <c r="F592" s="400"/>
      <c r="G592" s="48">
        <v>0</v>
      </c>
      <c r="H592" s="49">
        <v>0</v>
      </c>
      <c r="I592" s="50">
        <f t="shared" si="80"/>
        <v>22.737735509474476</v>
      </c>
    </row>
    <row r="593" spans="1:9" ht="15">
      <c r="A593" s="9" t="s">
        <v>22</v>
      </c>
      <c r="B593" s="45">
        <v>20.808233840448029</v>
      </c>
      <c r="C593" s="45">
        <v>0</v>
      </c>
      <c r="D593" s="45">
        <v>1.2834355949037826</v>
      </c>
      <c r="E593" s="45">
        <v>0</v>
      </c>
      <c r="F593" s="400"/>
      <c r="G593" s="45">
        <v>0</v>
      </c>
      <c r="H593" s="54">
        <v>0</v>
      </c>
      <c r="I593" s="44">
        <f t="shared" si="80"/>
        <v>22.091669435351811</v>
      </c>
    </row>
    <row r="594" spans="1:9" ht="15">
      <c r="A594" s="8" t="s">
        <v>21</v>
      </c>
      <c r="B594" s="48">
        <v>28.587491945648395</v>
      </c>
      <c r="C594" s="48">
        <v>0</v>
      </c>
      <c r="D594" s="48">
        <v>0.52818986367054532</v>
      </c>
      <c r="E594" s="48">
        <v>0</v>
      </c>
      <c r="F594" s="400"/>
      <c r="G594" s="48">
        <v>0</v>
      </c>
      <c r="H594" s="49">
        <v>0</v>
      </c>
      <c r="I594" s="50">
        <f t="shared" si="80"/>
        <v>29.115681809318939</v>
      </c>
    </row>
    <row r="595" spans="1:9" ht="15">
      <c r="A595" s="10" t="s">
        <v>61</v>
      </c>
      <c r="B595" s="45">
        <v>162.93335035823208</v>
      </c>
      <c r="C595" s="45">
        <v>0</v>
      </c>
      <c r="D595" s="45">
        <v>0</v>
      </c>
      <c r="E595" s="45">
        <v>0</v>
      </c>
      <c r="F595" s="400"/>
      <c r="G595" s="45">
        <v>0</v>
      </c>
      <c r="H595" s="54">
        <v>0</v>
      </c>
      <c r="I595" s="44">
        <f t="shared" si="80"/>
        <v>162.93335035823208</v>
      </c>
    </row>
    <row r="596" spans="1:9">
      <c r="A596" s="11" t="s">
        <v>23</v>
      </c>
      <c r="B596" s="55">
        <v>162.93335035823208</v>
      </c>
      <c r="C596" s="55">
        <v>0</v>
      </c>
      <c r="D596" s="55">
        <v>0</v>
      </c>
      <c r="E596" s="55">
        <v>0</v>
      </c>
      <c r="F596" s="400"/>
      <c r="G596" s="55">
        <v>0</v>
      </c>
      <c r="H596" s="56">
        <v>0</v>
      </c>
      <c r="I596" s="57">
        <f t="shared" si="80"/>
        <v>162.93335035823208</v>
      </c>
    </row>
    <row r="597" spans="1:9">
      <c r="A597" s="12" t="s">
        <v>19</v>
      </c>
      <c r="B597" s="61">
        <v>0</v>
      </c>
      <c r="C597" s="61">
        <v>0</v>
      </c>
      <c r="D597" s="61">
        <v>0</v>
      </c>
      <c r="E597" s="61">
        <v>0</v>
      </c>
      <c r="F597" s="400"/>
      <c r="G597" s="61">
        <v>0</v>
      </c>
      <c r="H597" s="62">
        <v>0</v>
      </c>
      <c r="I597" s="63">
        <f t="shared" si="80"/>
        <v>0</v>
      </c>
    </row>
    <row r="598" spans="1:9">
      <c r="A598" s="11" t="s">
        <v>20</v>
      </c>
      <c r="B598" s="55">
        <v>0</v>
      </c>
      <c r="C598" s="55">
        <v>0</v>
      </c>
      <c r="D598" s="55">
        <v>0</v>
      </c>
      <c r="E598" s="55">
        <v>0</v>
      </c>
      <c r="F598" s="400"/>
      <c r="G598" s="55">
        <v>0</v>
      </c>
      <c r="H598" s="56">
        <v>0</v>
      </c>
      <c r="I598" s="57">
        <f t="shared" si="80"/>
        <v>0</v>
      </c>
    </row>
    <row r="599" spans="1:9" ht="15" thickBot="1">
      <c r="A599" s="13" t="s">
        <v>11</v>
      </c>
      <c r="B599" s="66">
        <v>0</v>
      </c>
      <c r="C599" s="66">
        <v>0</v>
      </c>
      <c r="D599" s="66">
        <v>0</v>
      </c>
      <c r="E599" s="66">
        <v>0</v>
      </c>
      <c r="F599" s="401"/>
      <c r="G599" s="66">
        <v>0</v>
      </c>
      <c r="H599" s="67">
        <v>0</v>
      </c>
      <c r="I599" s="68">
        <f t="shared" si="80"/>
        <v>0</v>
      </c>
    </row>
    <row r="600" spans="1:9" ht="15">
      <c r="A600" s="14" t="s">
        <v>26</v>
      </c>
      <c r="B600" s="71">
        <f>SUM(B579:B595)</f>
        <v>3315.1523814083116</v>
      </c>
      <c r="C600" s="71">
        <f t="shared" ref="C600:H600" si="81">SUM(C579:C595)</f>
        <v>314.99952023419274</v>
      </c>
      <c r="D600" s="71">
        <f t="shared" si="81"/>
        <v>780.74178786377013</v>
      </c>
      <c r="E600" s="71">
        <f t="shared" si="81"/>
        <v>255.53915839092025</v>
      </c>
      <c r="F600" s="71">
        <f t="shared" si="81"/>
        <v>0</v>
      </c>
      <c r="G600" s="71">
        <f t="shared" si="81"/>
        <v>471.23743820974931</v>
      </c>
      <c r="H600" s="72">
        <f t="shared" si="81"/>
        <v>0.12267867863126235</v>
      </c>
      <c r="I600" s="44">
        <f>SUM(I579:I595)</f>
        <v>5137.7929647855754</v>
      </c>
    </row>
    <row r="601" spans="1:9" s="2" customFormat="1" ht="15" thickBot="1">
      <c r="A601" s="17" t="s">
        <v>100</v>
      </c>
      <c r="B601" s="100">
        <f>B600/$I$600</f>
        <v>0.64524833992540387</v>
      </c>
      <c r="C601" s="100">
        <f t="shared" ref="C601:I601" si="82">C600/$I$600</f>
        <v>6.1310279023152343E-2</v>
      </c>
      <c r="D601" s="100">
        <f t="shared" si="82"/>
        <v>0.15196053893470857</v>
      </c>
      <c r="E601" s="100">
        <f t="shared" si="82"/>
        <v>4.9737145918954936E-2</v>
      </c>
      <c r="F601" s="100">
        <f t="shared" si="82"/>
        <v>0</v>
      </c>
      <c r="G601" s="100">
        <f t="shared" si="82"/>
        <v>9.1719818497866687E-2</v>
      </c>
      <c r="H601" s="101">
        <f t="shared" si="82"/>
        <v>2.3877699913581924E-5</v>
      </c>
      <c r="I601" s="102">
        <f t="shared" si="82"/>
        <v>1</v>
      </c>
    </row>
    <row r="602" spans="1:9" ht="15" thickBot="1">
      <c r="A602" s="16"/>
      <c r="B602" s="16"/>
      <c r="C602" s="16"/>
      <c r="D602" s="16"/>
      <c r="E602" s="16"/>
      <c r="F602" s="16"/>
      <c r="G602" s="16"/>
      <c r="H602" s="16"/>
      <c r="I602" s="16"/>
    </row>
    <row r="603" spans="1:9" ht="28.5">
      <c r="A603" s="439" t="s">
        <v>47</v>
      </c>
      <c r="B603" s="37" t="s">
        <v>0</v>
      </c>
      <c r="C603" s="37" t="s">
        <v>1</v>
      </c>
      <c r="D603" s="37" t="s">
        <v>2</v>
      </c>
      <c r="E603" s="37" t="s">
        <v>3</v>
      </c>
      <c r="F603" s="37" t="s">
        <v>27</v>
      </c>
      <c r="G603" s="37" t="s">
        <v>4</v>
      </c>
      <c r="H603" s="37" t="s">
        <v>5</v>
      </c>
      <c r="I603" s="38" t="s">
        <v>6</v>
      </c>
    </row>
    <row r="604" spans="1:9" ht="14.25" customHeight="1">
      <c r="A604" s="440" t="s">
        <v>47</v>
      </c>
      <c r="B604" s="372" t="s">
        <v>107</v>
      </c>
      <c r="C604" s="373"/>
      <c r="D604" s="373"/>
      <c r="E604" s="373"/>
      <c r="F604" s="373"/>
      <c r="G604" s="373"/>
      <c r="H604" s="373"/>
      <c r="I604" s="374"/>
    </row>
    <row r="605" spans="1:9" ht="15">
      <c r="A605" s="7" t="s">
        <v>7</v>
      </c>
      <c r="B605" s="42">
        <v>40.06304859971214</v>
      </c>
      <c r="C605" s="42">
        <v>0</v>
      </c>
      <c r="D605" s="42">
        <v>2.7393537504076679</v>
      </c>
      <c r="E605" s="42">
        <v>0</v>
      </c>
      <c r="F605" s="399"/>
      <c r="G605" s="42">
        <v>0</v>
      </c>
      <c r="H605" s="43">
        <v>0</v>
      </c>
      <c r="I605" s="44">
        <f>SUM(B605:H605)</f>
        <v>42.802402350119806</v>
      </c>
    </row>
    <row r="606" spans="1:9" ht="15">
      <c r="A606" s="8" t="s">
        <v>8</v>
      </c>
      <c r="B606" s="48">
        <v>29.546947299641531</v>
      </c>
      <c r="C606" s="48">
        <v>0</v>
      </c>
      <c r="D606" s="48">
        <v>2.0203040888643784</v>
      </c>
      <c r="E606" s="48">
        <v>0</v>
      </c>
      <c r="F606" s="400"/>
      <c r="G606" s="48">
        <v>0</v>
      </c>
      <c r="H606" s="49">
        <v>0</v>
      </c>
      <c r="I606" s="50">
        <f t="shared" ref="I606:I625" si="83">SUM(B606:H606)</f>
        <v>31.567251388505909</v>
      </c>
    </row>
    <row r="607" spans="1:9" ht="15">
      <c r="A607" s="9" t="s">
        <v>10</v>
      </c>
      <c r="B607" s="45">
        <v>20.390537349607705</v>
      </c>
      <c r="C607" s="45">
        <v>0</v>
      </c>
      <c r="D607" s="45">
        <v>1.3942247760415523</v>
      </c>
      <c r="E607" s="45">
        <v>0</v>
      </c>
      <c r="F607" s="400"/>
      <c r="G607" s="45">
        <v>0</v>
      </c>
      <c r="H607" s="54">
        <v>0</v>
      </c>
      <c r="I607" s="44">
        <f t="shared" si="83"/>
        <v>21.784762125649259</v>
      </c>
    </row>
    <row r="608" spans="1:9" ht="15">
      <c r="A608" s="8" t="s">
        <v>53</v>
      </c>
      <c r="B608" s="48">
        <v>0</v>
      </c>
      <c r="C608" s="48">
        <v>0</v>
      </c>
      <c r="D608" s="48">
        <v>0</v>
      </c>
      <c r="E608" s="48">
        <v>0</v>
      </c>
      <c r="F608" s="400"/>
      <c r="G608" s="48">
        <v>0</v>
      </c>
      <c r="H608" s="49">
        <v>0</v>
      </c>
      <c r="I608" s="50">
        <f t="shared" si="83"/>
        <v>0</v>
      </c>
    </row>
    <row r="609" spans="1:9" ht="15">
      <c r="A609" s="9" t="s">
        <v>16</v>
      </c>
      <c r="B609" s="45">
        <v>629.06304730185775</v>
      </c>
      <c r="C609" s="45">
        <v>0</v>
      </c>
      <c r="D609" s="45">
        <v>49.537866723878764</v>
      </c>
      <c r="E609" s="45">
        <v>0</v>
      </c>
      <c r="F609" s="400"/>
      <c r="G609" s="45">
        <v>0</v>
      </c>
      <c r="H609" s="54">
        <v>0</v>
      </c>
      <c r="I609" s="44">
        <f t="shared" si="83"/>
        <v>678.60091402573653</v>
      </c>
    </row>
    <row r="610" spans="1:9" ht="15">
      <c r="A610" s="8" t="s">
        <v>65</v>
      </c>
      <c r="B610" s="48">
        <v>3874.1274796598227</v>
      </c>
      <c r="C610" s="48">
        <v>0</v>
      </c>
      <c r="D610" s="48">
        <v>305.08231501096765</v>
      </c>
      <c r="E610" s="48">
        <v>0</v>
      </c>
      <c r="F610" s="400"/>
      <c r="G610" s="48">
        <v>0</v>
      </c>
      <c r="H610" s="49">
        <v>0</v>
      </c>
      <c r="I610" s="50">
        <f t="shared" si="83"/>
        <v>4179.20979467079</v>
      </c>
    </row>
    <row r="611" spans="1:9" ht="15">
      <c r="A611" s="9" t="s">
        <v>55</v>
      </c>
      <c r="B611" s="45">
        <v>0</v>
      </c>
      <c r="C611" s="45">
        <v>0</v>
      </c>
      <c r="D611" s="45">
        <v>0</v>
      </c>
      <c r="E611" s="45">
        <v>0</v>
      </c>
      <c r="F611" s="400"/>
      <c r="G611" s="45">
        <v>0</v>
      </c>
      <c r="H611" s="54">
        <v>0</v>
      </c>
      <c r="I611" s="44">
        <f t="shared" si="83"/>
        <v>0</v>
      </c>
    </row>
    <row r="612" spans="1:9" ht="15">
      <c r="A612" s="8" t="s">
        <v>12</v>
      </c>
      <c r="B612" s="48">
        <v>0</v>
      </c>
      <c r="C612" s="48">
        <v>0</v>
      </c>
      <c r="D612" s="48">
        <v>0</v>
      </c>
      <c r="E612" s="48">
        <v>0</v>
      </c>
      <c r="F612" s="400"/>
      <c r="G612" s="48">
        <v>0</v>
      </c>
      <c r="H612" s="49">
        <v>0</v>
      </c>
      <c r="I612" s="50">
        <f t="shared" si="83"/>
        <v>0</v>
      </c>
    </row>
    <row r="613" spans="1:9" ht="15">
      <c r="A613" s="9" t="s">
        <v>56</v>
      </c>
      <c r="B613" s="45">
        <v>0</v>
      </c>
      <c r="C613" s="45">
        <v>0</v>
      </c>
      <c r="D613" s="45">
        <v>0</v>
      </c>
      <c r="E613" s="45">
        <v>0</v>
      </c>
      <c r="F613" s="400"/>
      <c r="G613" s="45">
        <v>0</v>
      </c>
      <c r="H613" s="54">
        <v>0</v>
      </c>
      <c r="I613" s="44">
        <f t="shared" si="83"/>
        <v>0</v>
      </c>
    </row>
    <row r="614" spans="1:9" ht="15">
      <c r="A614" s="8" t="s">
        <v>17</v>
      </c>
      <c r="B614" s="48">
        <v>59.123946212639282</v>
      </c>
      <c r="C614" s="48">
        <v>0</v>
      </c>
      <c r="D614" s="48">
        <v>4.6559310393987783</v>
      </c>
      <c r="E614" s="48">
        <v>0</v>
      </c>
      <c r="F614" s="400"/>
      <c r="G614" s="48">
        <v>0</v>
      </c>
      <c r="H614" s="49">
        <v>0</v>
      </c>
      <c r="I614" s="50">
        <f t="shared" si="83"/>
        <v>63.779877252038062</v>
      </c>
    </row>
    <row r="615" spans="1:9" ht="15">
      <c r="A615" s="9" t="s">
        <v>141</v>
      </c>
      <c r="B615" s="45">
        <v>912.56487175963696</v>
      </c>
      <c r="C615" s="45">
        <v>0</v>
      </c>
      <c r="D615" s="45">
        <v>288.17838055567478</v>
      </c>
      <c r="E615" s="45">
        <v>0</v>
      </c>
      <c r="F615" s="400"/>
      <c r="G615" s="45">
        <v>0</v>
      </c>
      <c r="H615" s="54">
        <v>0</v>
      </c>
      <c r="I615" s="44">
        <f>SUM(B615:H615)</f>
        <v>1200.7432523153118</v>
      </c>
    </row>
    <row r="616" spans="1:9" ht="15">
      <c r="A616" s="8" t="s">
        <v>25</v>
      </c>
      <c r="B616" s="48">
        <v>244.8416548349532</v>
      </c>
      <c r="C616" s="48">
        <v>0</v>
      </c>
      <c r="D616" s="48">
        <v>278.12110306494679</v>
      </c>
      <c r="E616" s="48">
        <v>1618.6868900351371</v>
      </c>
      <c r="F616" s="400"/>
      <c r="G616" s="48">
        <v>423.94180453301215</v>
      </c>
      <c r="H616" s="49">
        <v>0</v>
      </c>
      <c r="I616" s="50">
        <f t="shared" si="83"/>
        <v>2565.5914524680493</v>
      </c>
    </row>
    <row r="617" spans="1:9" ht="15">
      <c r="A617" s="9" t="s">
        <v>24</v>
      </c>
      <c r="B617" s="45">
        <v>128.19642890881329</v>
      </c>
      <c r="C617" s="45">
        <v>0</v>
      </c>
      <c r="D617" s="45">
        <v>29.836644203629124</v>
      </c>
      <c r="E617" s="45">
        <v>0</v>
      </c>
      <c r="F617" s="400"/>
      <c r="G617" s="45">
        <v>0</v>
      </c>
      <c r="H617" s="54">
        <v>0</v>
      </c>
      <c r="I617" s="44">
        <f t="shared" si="83"/>
        <v>158.03307311244242</v>
      </c>
    </row>
    <row r="618" spans="1:9" ht="15">
      <c r="A618" s="8" t="s">
        <v>57</v>
      </c>
      <c r="B618" s="48">
        <v>1997.8303640117199</v>
      </c>
      <c r="C618" s="48">
        <v>0</v>
      </c>
      <c r="D618" s="48">
        <v>209.7169995371419</v>
      </c>
      <c r="E618" s="48">
        <v>0</v>
      </c>
      <c r="F618" s="400"/>
      <c r="G618" s="48">
        <v>0</v>
      </c>
      <c r="H618" s="49">
        <v>0</v>
      </c>
      <c r="I618" s="50">
        <f t="shared" si="83"/>
        <v>2207.547363548862</v>
      </c>
    </row>
    <row r="619" spans="1:9" ht="15">
      <c r="A619" s="9" t="s">
        <v>22</v>
      </c>
      <c r="B619" s="45">
        <v>166.97048891760338</v>
      </c>
      <c r="C619" s="45">
        <v>0</v>
      </c>
      <c r="D619" s="45">
        <v>17.527288891903115</v>
      </c>
      <c r="E619" s="45">
        <v>0</v>
      </c>
      <c r="F619" s="400"/>
      <c r="G619" s="45">
        <v>0</v>
      </c>
      <c r="H619" s="54">
        <v>0</v>
      </c>
      <c r="I619" s="44">
        <f t="shared" si="83"/>
        <v>184.49777780950649</v>
      </c>
    </row>
    <row r="620" spans="1:9" ht="15">
      <c r="A620" s="8" t="s">
        <v>21</v>
      </c>
      <c r="B620" s="48">
        <v>0</v>
      </c>
      <c r="C620" s="48">
        <v>0</v>
      </c>
      <c r="D620" s="48">
        <v>0</v>
      </c>
      <c r="E620" s="48">
        <v>0</v>
      </c>
      <c r="F620" s="400"/>
      <c r="G620" s="48">
        <v>0</v>
      </c>
      <c r="H620" s="49">
        <v>0</v>
      </c>
      <c r="I620" s="50">
        <f t="shared" si="83"/>
        <v>0</v>
      </c>
    </row>
    <row r="621" spans="1:9" ht="15">
      <c r="A621" s="10" t="s">
        <v>61</v>
      </c>
      <c r="B621" s="45">
        <v>40.364310318368112</v>
      </c>
      <c r="C621" s="45">
        <v>0</v>
      </c>
      <c r="D621" s="45">
        <v>195.45025267630348</v>
      </c>
      <c r="E621" s="45">
        <v>0</v>
      </c>
      <c r="F621" s="400"/>
      <c r="G621" s="45">
        <v>0</v>
      </c>
      <c r="H621" s="54">
        <v>0</v>
      </c>
      <c r="I621" s="44">
        <f t="shared" si="83"/>
        <v>235.81456299467158</v>
      </c>
    </row>
    <row r="622" spans="1:9">
      <c r="A622" s="11" t="s">
        <v>23</v>
      </c>
      <c r="B622" s="55">
        <v>40.364310318368112</v>
      </c>
      <c r="C622" s="55">
        <v>0</v>
      </c>
      <c r="D622" s="55">
        <v>195.45025267630348</v>
      </c>
      <c r="E622" s="55">
        <v>0</v>
      </c>
      <c r="F622" s="400"/>
      <c r="G622" s="55">
        <v>0</v>
      </c>
      <c r="H622" s="56">
        <v>0</v>
      </c>
      <c r="I622" s="57">
        <f t="shared" si="83"/>
        <v>235.81456299467158</v>
      </c>
    </row>
    <row r="623" spans="1:9">
      <c r="A623" s="12" t="s">
        <v>19</v>
      </c>
      <c r="B623" s="61">
        <v>0</v>
      </c>
      <c r="C623" s="61">
        <v>0</v>
      </c>
      <c r="D623" s="61">
        <v>0</v>
      </c>
      <c r="E623" s="61">
        <v>0</v>
      </c>
      <c r="F623" s="400"/>
      <c r="G623" s="61">
        <v>0</v>
      </c>
      <c r="H623" s="62">
        <v>0</v>
      </c>
      <c r="I623" s="63">
        <f t="shared" si="83"/>
        <v>0</v>
      </c>
    </row>
    <row r="624" spans="1:9">
      <c r="A624" s="11" t="s">
        <v>20</v>
      </c>
      <c r="B624" s="55">
        <v>0</v>
      </c>
      <c r="C624" s="55">
        <v>0</v>
      </c>
      <c r="D624" s="55">
        <v>0</v>
      </c>
      <c r="E624" s="55">
        <v>0</v>
      </c>
      <c r="F624" s="400"/>
      <c r="G624" s="55">
        <v>0</v>
      </c>
      <c r="H624" s="56">
        <v>0</v>
      </c>
      <c r="I624" s="57">
        <f t="shared" si="83"/>
        <v>0</v>
      </c>
    </row>
    <row r="625" spans="1:9" ht="15" thickBot="1">
      <c r="A625" s="13" t="s">
        <v>11</v>
      </c>
      <c r="B625" s="66">
        <v>0</v>
      </c>
      <c r="C625" s="66">
        <v>0</v>
      </c>
      <c r="D625" s="66">
        <v>0</v>
      </c>
      <c r="E625" s="66">
        <v>0</v>
      </c>
      <c r="F625" s="401"/>
      <c r="G625" s="66">
        <v>0</v>
      </c>
      <c r="H625" s="67">
        <v>0</v>
      </c>
      <c r="I625" s="68">
        <f t="shared" si="83"/>
        <v>0</v>
      </c>
    </row>
    <row r="626" spans="1:9" ht="15">
      <c r="A626" s="14" t="s">
        <v>26</v>
      </c>
      <c r="B626" s="71">
        <f>SUM(B605:B621)</f>
        <v>8143.0831251743775</v>
      </c>
      <c r="C626" s="71">
        <f t="shared" ref="C626:H626" si="84">SUM(C605:C621)</f>
        <v>0</v>
      </c>
      <c r="D626" s="71">
        <f t="shared" si="84"/>
        <v>1384.260664319158</v>
      </c>
      <c r="E626" s="71">
        <f t="shared" si="84"/>
        <v>1618.6868900351371</v>
      </c>
      <c r="F626" s="71">
        <f>SUM(F605:F621)</f>
        <v>0</v>
      </c>
      <c r="G626" s="71">
        <f t="shared" si="84"/>
        <v>423.94180453301215</v>
      </c>
      <c r="H626" s="72">
        <f t="shared" si="84"/>
        <v>0</v>
      </c>
      <c r="I626" s="44">
        <f>SUM(I605:I621)</f>
        <v>11569.972484061684</v>
      </c>
    </row>
    <row r="627" spans="1:9" s="2" customFormat="1" ht="15" thickBot="1">
      <c r="A627" s="17" t="s">
        <v>100</v>
      </c>
      <c r="B627" s="100">
        <f>B626/$I$626</f>
        <v>0.70381179699363616</v>
      </c>
      <c r="C627" s="100">
        <f t="shared" ref="C627:I627" si="85">C626/$I$626</f>
        <v>0</v>
      </c>
      <c r="D627" s="100">
        <f t="shared" si="85"/>
        <v>0.11964251999959881</v>
      </c>
      <c r="E627" s="100">
        <f t="shared" si="85"/>
        <v>0.13990412615630446</v>
      </c>
      <c r="F627" s="100">
        <f t="shared" si="85"/>
        <v>0</v>
      </c>
      <c r="G627" s="100">
        <f t="shared" si="85"/>
        <v>3.6641556850460694E-2</v>
      </c>
      <c r="H627" s="101">
        <f t="shared" si="85"/>
        <v>0</v>
      </c>
      <c r="I627" s="102">
        <f t="shared" si="85"/>
        <v>1</v>
      </c>
    </row>
    <row r="628" spans="1:9" ht="15" thickBot="1">
      <c r="A628" s="16"/>
      <c r="B628" s="16"/>
      <c r="C628" s="16"/>
      <c r="D628" s="16"/>
      <c r="E628" s="16"/>
      <c r="F628" s="16"/>
      <c r="G628" s="16"/>
      <c r="H628" s="16"/>
      <c r="I628" s="16"/>
    </row>
    <row r="629" spans="1:9" ht="28.5">
      <c r="A629" s="439" t="s">
        <v>48</v>
      </c>
      <c r="B629" s="37" t="s">
        <v>0</v>
      </c>
      <c r="C629" s="37" t="s">
        <v>1</v>
      </c>
      <c r="D629" s="37" t="s">
        <v>2</v>
      </c>
      <c r="E629" s="37" t="s">
        <v>3</v>
      </c>
      <c r="F629" s="37" t="s">
        <v>27</v>
      </c>
      <c r="G629" s="37" t="s">
        <v>4</v>
      </c>
      <c r="H629" s="37" t="s">
        <v>5</v>
      </c>
      <c r="I629" s="38" t="s">
        <v>6</v>
      </c>
    </row>
    <row r="630" spans="1:9" ht="14.25" customHeight="1">
      <c r="A630" s="440" t="s">
        <v>48</v>
      </c>
      <c r="B630" s="372" t="s">
        <v>107</v>
      </c>
      <c r="C630" s="373"/>
      <c r="D630" s="373"/>
      <c r="E630" s="373"/>
      <c r="F630" s="373"/>
      <c r="G630" s="373"/>
      <c r="H630" s="373"/>
      <c r="I630" s="374"/>
    </row>
    <row r="631" spans="1:9" ht="15">
      <c r="A631" s="7" t="s">
        <v>7</v>
      </c>
      <c r="B631" s="42">
        <v>0.25404026058011853</v>
      </c>
      <c r="C631" s="42">
        <v>0</v>
      </c>
      <c r="D631" s="42">
        <v>0</v>
      </c>
      <c r="E631" s="42">
        <v>0</v>
      </c>
      <c r="F631" s="42">
        <v>0</v>
      </c>
      <c r="G631" s="42">
        <v>0</v>
      </c>
      <c r="H631" s="43">
        <v>0</v>
      </c>
      <c r="I631" s="44">
        <f>SUM(B631:H631)</f>
        <v>0.25404026058011853</v>
      </c>
    </row>
    <row r="632" spans="1:9" ht="15">
      <c r="A632" s="8" t="s">
        <v>8</v>
      </c>
      <c r="B632" s="48">
        <v>1.0314024503374506</v>
      </c>
      <c r="C632" s="48">
        <v>0</v>
      </c>
      <c r="D632" s="48">
        <v>0</v>
      </c>
      <c r="E632" s="48">
        <v>0</v>
      </c>
      <c r="F632" s="48">
        <v>0</v>
      </c>
      <c r="G632" s="48">
        <v>0</v>
      </c>
      <c r="H632" s="49">
        <v>0</v>
      </c>
      <c r="I632" s="50">
        <f t="shared" ref="I632:I651" si="86">SUM(B632:H632)</f>
        <v>1.0314024503374506</v>
      </c>
    </row>
    <row r="633" spans="1:9" ht="15">
      <c r="A633" s="9" t="s">
        <v>10</v>
      </c>
      <c r="B633" s="45">
        <v>0.50164184239021037</v>
      </c>
      <c r="C633" s="45">
        <v>0</v>
      </c>
      <c r="D633" s="45">
        <v>1.6069822721395783E-3</v>
      </c>
      <c r="E633" s="45">
        <v>0</v>
      </c>
      <c r="F633" s="45">
        <v>0</v>
      </c>
      <c r="G633" s="45">
        <v>0</v>
      </c>
      <c r="H633" s="54">
        <v>0</v>
      </c>
      <c r="I633" s="44">
        <f t="shared" si="86"/>
        <v>0.50324882466234999</v>
      </c>
    </row>
    <row r="634" spans="1:9" ht="15">
      <c r="A634" s="8" t="s">
        <v>53</v>
      </c>
      <c r="B634" s="48">
        <v>0</v>
      </c>
      <c r="C634" s="48">
        <v>0</v>
      </c>
      <c r="D634" s="48">
        <v>0</v>
      </c>
      <c r="E634" s="48">
        <v>0</v>
      </c>
      <c r="F634" s="48">
        <v>0</v>
      </c>
      <c r="G634" s="48">
        <v>0</v>
      </c>
      <c r="H634" s="49">
        <v>0</v>
      </c>
      <c r="I634" s="50">
        <f t="shared" si="86"/>
        <v>0</v>
      </c>
    </row>
    <row r="635" spans="1:9" ht="15">
      <c r="A635" s="9" t="s">
        <v>16</v>
      </c>
      <c r="B635" s="45">
        <v>162.6797247058968</v>
      </c>
      <c r="C635" s="45">
        <v>0.70311196658197106</v>
      </c>
      <c r="D635" s="45">
        <v>13.108688264336635</v>
      </c>
      <c r="E635" s="45">
        <v>0</v>
      </c>
      <c r="F635" s="45">
        <v>0</v>
      </c>
      <c r="G635" s="45">
        <v>0</v>
      </c>
      <c r="H635" s="54">
        <v>0</v>
      </c>
      <c r="I635" s="44">
        <f t="shared" si="86"/>
        <v>176.49152493681538</v>
      </c>
    </row>
    <row r="636" spans="1:9" ht="15">
      <c r="A636" s="8" t="s">
        <v>65</v>
      </c>
      <c r="B636" s="48">
        <v>3.6324121347446079</v>
      </c>
      <c r="C636" s="48">
        <v>8.1975573754797373E-2</v>
      </c>
      <c r="D636" s="48">
        <v>0</v>
      </c>
      <c r="E636" s="48">
        <v>0</v>
      </c>
      <c r="F636" s="48">
        <v>0</v>
      </c>
      <c r="G636" s="48">
        <v>0</v>
      </c>
      <c r="H636" s="49">
        <v>0</v>
      </c>
      <c r="I636" s="50">
        <f t="shared" si="86"/>
        <v>3.7143877084994052</v>
      </c>
    </row>
    <row r="637" spans="1:9" ht="15">
      <c r="A637" s="9" t="s">
        <v>55</v>
      </c>
      <c r="B637" s="45">
        <v>0</v>
      </c>
      <c r="C637" s="45">
        <v>9.8740145888036007E-2</v>
      </c>
      <c r="D637" s="45">
        <v>0</v>
      </c>
      <c r="E637" s="45">
        <v>4.7924182205179315</v>
      </c>
      <c r="F637" s="45">
        <v>189.26591677334076</v>
      </c>
      <c r="G637" s="45">
        <v>0</v>
      </c>
      <c r="H637" s="54">
        <v>0</v>
      </c>
      <c r="I637" s="44">
        <f t="shared" si="86"/>
        <v>194.15707513974672</v>
      </c>
    </row>
    <row r="638" spans="1:9" ht="15">
      <c r="A638" s="8" t="s">
        <v>12</v>
      </c>
      <c r="B638" s="48">
        <v>0</v>
      </c>
      <c r="C638" s="48">
        <v>0</v>
      </c>
      <c r="D638" s="48">
        <v>0</v>
      </c>
      <c r="E638" s="48">
        <v>7.7108559132531624</v>
      </c>
      <c r="F638" s="48">
        <v>0</v>
      </c>
      <c r="G638" s="48">
        <v>0</v>
      </c>
      <c r="H638" s="49">
        <v>0</v>
      </c>
      <c r="I638" s="50">
        <f t="shared" si="86"/>
        <v>7.7108559132531624</v>
      </c>
    </row>
    <row r="639" spans="1:9" ht="15">
      <c r="A639" s="9" t="s">
        <v>56</v>
      </c>
      <c r="B639" s="45">
        <v>0</v>
      </c>
      <c r="C639" s="45">
        <v>0</v>
      </c>
      <c r="D639" s="45">
        <v>0</v>
      </c>
      <c r="E639" s="45">
        <v>0</v>
      </c>
      <c r="F639" s="45">
        <v>0</v>
      </c>
      <c r="G639" s="45">
        <v>0</v>
      </c>
      <c r="H639" s="54">
        <v>0</v>
      </c>
      <c r="I639" s="44">
        <f t="shared" si="86"/>
        <v>0</v>
      </c>
    </row>
    <row r="640" spans="1:9" ht="15">
      <c r="A640" s="8" t="s">
        <v>17</v>
      </c>
      <c r="B640" s="48">
        <v>5.0475625099411969</v>
      </c>
      <c r="C640" s="48">
        <v>0</v>
      </c>
      <c r="D640" s="48">
        <v>2.4436420140123101E-2</v>
      </c>
      <c r="E640" s="48">
        <v>0.14868860892652422</v>
      </c>
      <c r="F640" s="48">
        <v>0</v>
      </c>
      <c r="G640" s="48">
        <v>0</v>
      </c>
      <c r="H640" s="49">
        <v>0</v>
      </c>
      <c r="I640" s="50">
        <f t="shared" si="86"/>
        <v>5.2206875390078444</v>
      </c>
    </row>
    <row r="641" spans="1:9" ht="15">
      <c r="A641" s="9" t="s">
        <v>141</v>
      </c>
      <c r="B641" s="45">
        <v>10.814511363256065</v>
      </c>
      <c r="C641" s="45">
        <v>0</v>
      </c>
      <c r="D641" s="45">
        <v>2.7950789927662711</v>
      </c>
      <c r="E641" s="45">
        <v>0</v>
      </c>
      <c r="F641" s="45">
        <v>0</v>
      </c>
      <c r="G641" s="45">
        <v>0</v>
      </c>
      <c r="H641" s="54">
        <v>0</v>
      </c>
      <c r="I641" s="44">
        <f>SUM(B641:H641)</f>
        <v>13.609590356022336</v>
      </c>
    </row>
    <row r="642" spans="1:9" ht="15">
      <c r="A642" s="8" t="s">
        <v>25</v>
      </c>
      <c r="B642" s="48">
        <v>29.822739471066342</v>
      </c>
      <c r="C642" s="48">
        <v>3.8749385266256958E-2</v>
      </c>
      <c r="D642" s="48">
        <v>0.61686252633659022</v>
      </c>
      <c r="E642" s="48">
        <v>49.5560547131454</v>
      </c>
      <c r="F642" s="48">
        <v>0</v>
      </c>
      <c r="G642" s="48">
        <v>16.711305329596463</v>
      </c>
      <c r="H642" s="49">
        <v>0.23445946631980194</v>
      </c>
      <c r="I642" s="50">
        <f t="shared" si="86"/>
        <v>96.980170891730864</v>
      </c>
    </row>
    <row r="643" spans="1:9" ht="15">
      <c r="A643" s="9" t="s">
        <v>24</v>
      </c>
      <c r="B643" s="45">
        <v>2.2137260573986213</v>
      </c>
      <c r="C643" s="45">
        <v>0</v>
      </c>
      <c r="D643" s="45">
        <v>0</v>
      </c>
      <c r="E643" s="45">
        <v>0</v>
      </c>
      <c r="F643" s="45">
        <v>0</v>
      </c>
      <c r="G643" s="45">
        <v>0</v>
      </c>
      <c r="H643" s="54">
        <v>0</v>
      </c>
      <c r="I643" s="44">
        <f t="shared" si="86"/>
        <v>2.2137260573986213</v>
      </c>
    </row>
    <row r="644" spans="1:9" ht="15">
      <c r="A644" s="8" t="s">
        <v>57</v>
      </c>
      <c r="B644" s="48">
        <v>86.184834865606177</v>
      </c>
      <c r="C644" s="48">
        <v>3.9038805105546395</v>
      </c>
      <c r="D644" s="48">
        <v>49.074299711014625</v>
      </c>
      <c r="E644" s="48">
        <v>0</v>
      </c>
      <c r="F644" s="48">
        <v>0</v>
      </c>
      <c r="G644" s="48">
        <v>0</v>
      </c>
      <c r="H644" s="49">
        <v>0</v>
      </c>
      <c r="I644" s="50">
        <f t="shared" si="86"/>
        <v>139.16301508717544</v>
      </c>
    </row>
    <row r="645" spans="1:9" ht="15">
      <c r="A645" s="9" t="s">
        <v>22</v>
      </c>
      <c r="B645" s="45">
        <v>42.887629134590661</v>
      </c>
      <c r="C645" s="45">
        <v>0</v>
      </c>
      <c r="D645" s="45">
        <v>11.735699328704529</v>
      </c>
      <c r="E645" s="45">
        <v>0</v>
      </c>
      <c r="F645" s="45">
        <v>7.3273678726566533</v>
      </c>
      <c r="G645" s="45">
        <v>0</v>
      </c>
      <c r="H645" s="54">
        <v>0</v>
      </c>
      <c r="I645" s="44">
        <f t="shared" si="86"/>
        <v>61.950696335951839</v>
      </c>
    </row>
    <row r="646" spans="1:9" ht="15">
      <c r="A646" s="8" t="s">
        <v>21</v>
      </c>
      <c r="B646" s="48">
        <v>0</v>
      </c>
      <c r="C646" s="48">
        <v>0</v>
      </c>
      <c r="D646" s="48">
        <v>0</v>
      </c>
      <c r="E646" s="48">
        <v>0</v>
      </c>
      <c r="F646" s="48">
        <v>0</v>
      </c>
      <c r="G646" s="48">
        <v>0</v>
      </c>
      <c r="H646" s="49">
        <v>0</v>
      </c>
      <c r="I646" s="50">
        <f t="shared" si="86"/>
        <v>0</v>
      </c>
    </row>
    <row r="647" spans="1:9" ht="15">
      <c r="A647" s="10" t="s">
        <v>61</v>
      </c>
      <c r="B647" s="45">
        <v>3.1841540524672083</v>
      </c>
      <c r="C647" s="45">
        <v>0</v>
      </c>
      <c r="D647" s="45">
        <v>0</v>
      </c>
      <c r="E647" s="45">
        <v>0</v>
      </c>
      <c r="F647" s="45">
        <v>0</v>
      </c>
      <c r="G647" s="45">
        <v>0</v>
      </c>
      <c r="H647" s="54">
        <v>0</v>
      </c>
      <c r="I647" s="44">
        <f t="shared" si="86"/>
        <v>3.1841540524672083</v>
      </c>
    </row>
    <row r="648" spans="1:9">
      <c r="A648" s="11" t="s">
        <v>23</v>
      </c>
      <c r="B648" s="55">
        <v>3.1841540524672083</v>
      </c>
      <c r="C648" s="55">
        <v>0</v>
      </c>
      <c r="D648" s="55">
        <v>0</v>
      </c>
      <c r="E648" s="55">
        <v>0</v>
      </c>
      <c r="F648" s="55">
        <v>0</v>
      </c>
      <c r="G648" s="55">
        <v>0</v>
      </c>
      <c r="H648" s="56">
        <v>0</v>
      </c>
      <c r="I648" s="57">
        <f t="shared" si="86"/>
        <v>3.1841540524672083</v>
      </c>
    </row>
    <row r="649" spans="1:9">
      <c r="A649" s="12" t="s">
        <v>19</v>
      </c>
      <c r="B649" s="61">
        <v>0</v>
      </c>
      <c r="C649" s="61">
        <v>0</v>
      </c>
      <c r="D649" s="61">
        <v>0</v>
      </c>
      <c r="E649" s="61">
        <v>0</v>
      </c>
      <c r="F649" s="61">
        <v>0</v>
      </c>
      <c r="G649" s="61">
        <v>0</v>
      </c>
      <c r="H649" s="62">
        <v>0</v>
      </c>
      <c r="I649" s="63">
        <f t="shared" si="86"/>
        <v>0</v>
      </c>
    </row>
    <row r="650" spans="1:9">
      <c r="A650" s="11" t="s">
        <v>20</v>
      </c>
      <c r="B650" s="55">
        <v>0</v>
      </c>
      <c r="C650" s="55">
        <v>0</v>
      </c>
      <c r="D650" s="55">
        <v>0</v>
      </c>
      <c r="E650" s="55">
        <v>0</v>
      </c>
      <c r="F650" s="55">
        <v>0</v>
      </c>
      <c r="G650" s="55">
        <v>0</v>
      </c>
      <c r="H650" s="56">
        <v>0</v>
      </c>
      <c r="I650" s="57">
        <f t="shared" si="86"/>
        <v>0</v>
      </c>
    </row>
    <row r="651" spans="1:9" ht="15" thickBot="1">
      <c r="A651" s="13" t="s">
        <v>11</v>
      </c>
      <c r="B651" s="66">
        <v>0</v>
      </c>
      <c r="C651" s="66">
        <v>0</v>
      </c>
      <c r="D651" s="66">
        <v>0</v>
      </c>
      <c r="E651" s="66">
        <v>0</v>
      </c>
      <c r="F651" s="66">
        <v>0</v>
      </c>
      <c r="G651" s="66">
        <v>0</v>
      </c>
      <c r="H651" s="67">
        <v>0</v>
      </c>
      <c r="I651" s="68">
        <f t="shared" si="86"/>
        <v>0</v>
      </c>
    </row>
    <row r="652" spans="1:9" ht="15">
      <c r="A652" s="14" t="s">
        <v>26</v>
      </c>
      <c r="B652" s="71">
        <f>SUM(B631:B647)</f>
        <v>348.25437884827545</v>
      </c>
      <c r="C652" s="71">
        <f t="shared" ref="C652:H652" si="87">SUM(C631:C647)</f>
        <v>4.826457582045701</v>
      </c>
      <c r="D652" s="71">
        <f t="shared" si="87"/>
        <v>77.356672225570918</v>
      </c>
      <c r="E652" s="71">
        <f t="shared" si="87"/>
        <v>62.20801745584302</v>
      </c>
      <c r="F652" s="71">
        <f t="shared" si="87"/>
        <v>196.59328464599741</v>
      </c>
      <c r="G652" s="71">
        <f t="shared" si="87"/>
        <v>16.711305329596463</v>
      </c>
      <c r="H652" s="72">
        <f t="shared" si="87"/>
        <v>0.23445946631980194</v>
      </c>
      <c r="I652" s="44">
        <f>SUM(I631:I647)</f>
        <v>706.18457555364864</v>
      </c>
    </row>
    <row r="653" spans="1:9" s="2" customFormat="1" ht="15" thickBot="1">
      <c r="A653" s="17" t="s">
        <v>100</v>
      </c>
      <c r="B653" s="100">
        <f>B652/$I$652</f>
        <v>0.49314922883333162</v>
      </c>
      <c r="C653" s="100">
        <f t="shared" ref="C653:I653" si="88">C652/$I$652</f>
        <v>6.8345553685617653E-3</v>
      </c>
      <c r="D653" s="100">
        <f t="shared" si="88"/>
        <v>0.10954171884159788</v>
      </c>
      <c r="E653" s="100">
        <f t="shared" si="88"/>
        <v>8.8090308977751233E-2</v>
      </c>
      <c r="F653" s="100">
        <f t="shared" si="88"/>
        <v>0.27838796180427516</v>
      </c>
      <c r="G653" s="100">
        <f t="shared" si="88"/>
        <v>2.3664217412982719E-2</v>
      </c>
      <c r="H653" s="101">
        <f t="shared" si="88"/>
        <v>3.3200876149976191E-4</v>
      </c>
      <c r="I653" s="102">
        <f t="shared" si="88"/>
        <v>1</v>
      </c>
    </row>
    <row r="654" spans="1:9">
      <c r="A654" s="16"/>
      <c r="B654" s="16"/>
      <c r="C654" s="16"/>
      <c r="D654" s="16"/>
      <c r="E654" s="16"/>
      <c r="F654" s="16"/>
      <c r="G654" s="16"/>
      <c r="H654" s="16"/>
      <c r="I654" s="16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B6:I6"/>
    <mergeCell ref="B32:I32"/>
    <mergeCell ref="B58:I58"/>
    <mergeCell ref="B84:I84"/>
    <mergeCell ref="A1:I3"/>
    <mergeCell ref="A5:A6"/>
    <mergeCell ref="A31:A32"/>
    <mergeCell ref="A57:A58"/>
    <mergeCell ref="A83:A84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U654"/>
  <sheetViews>
    <sheetView zoomScale="60" zoomScaleNormal="60" workbookViewId="0">
      <pane ySplit="5" topLeftCell="A6" activePane="bottomLeft" state="frozen"/>
      <selection activeCell="A2" sqref="A2"/>
      <selection pane="bottomLeft" activeCell="A2" sqref="A2"/>
    </sheetView>
  </sheetViews>
  <sheetFormatPr baseColWidth="10" defaultRowHeight="14.25"/>
  <cols>
    <col min="1" max="1" width="42.625" customWidth="1"/>
    <col min="2" max="9" width="16.625" style="5" customWidth="1"/>
    <col min="10" max="10" width="14.125" bestFit="1" customWidth="1"/>
  </cols>
  <sheetData>
    <row r="1" spans="1:21" ht="15" customHeight="1" thickTop="1">
      <c r="A1" s="402" t="s">
        <v>103</v>
      </c>
      <c r="B1" s="403"/>
      <c r="C1" s="403"/>
      <c r="D1" s="403"/>
      <c r="E1" s="403"/>
      <c r="F1" s="403"/>
      <c r="G1" s="403"/>
      <c r="H1" s="403"/>
      <c r="I1" s="404"/>
      <c r="U1" t="s">
        <v>93</v>
      </c>
    </row>
    <row r="2" spans="1:21" ht="14.25" customHeight="1">
      <c r="A2" s="405"/>
      <c r="B2" s="406"/>
      <c r="C2" s="406"/>
      <c r="D2" s="406"/>
      <c r="E2" s="406"/>
      <c r="F2" s="406"/>
      <c r="G2" s="406"/>
      <c r="H2" s="406"/>
      <c r="I2" s="407"/>
    </row>
    <row r="3" spans="1:21" ht="36" customHeight="1" thickBot="1">
      <c r="A3" s="408"/>
      <c r="B3" s="409"/>
      <c r="C3" s="409"/>
      <c r="D3" s="409"/>
      <c r="E3" s="409"/>
      <c r="F3" s="409"/>
      <c r="G3" s="409"/>
      <c r="H3" s="409"/>
      <c r="I3" s="410"/>
    </row>
    <row r="4" spans="1:21" ht="15" customHeight="1" thickTop="1" thickBot="1">
      <c r="A4" s="3"/>
      <c r="B4" s="3"/>
      <c r="C4" s="3"/>
      <c r="D4" s="3"/>
      <c r="E4" s="3"/>
      <c r="F4" s="3"/>
      <c r="G4" s="3"/>
      <c r="H4" s="3"/>
      <c r="I4" s="3"/>
    </row>
    <row r="5" spans="1:21" ht="28.5">
      <c r="A5" s="429" t="s">
        <v>101</v>
      </c>
      <c r="B5" s="37" t="s">
        <v>0</v>
      </c>
      <c r="C5" s="37" t="s">
        <v>1</v>
      </c>
      <c r="D5" s="37" t="s">
        <v>2</v>
      </c>
      <c r="E5" s="37" t="s">
        <v>3</v>
      </c>
      <c r="F5" s="37" t="s">
        <v>27</v>
      </c>
      <c r="G5" s="37" t="s">
        <v>4</v>
      </c>
      <c r="H5" s="37" t="s">
        <v>5</v>
      </c>
      <c r="I5" s="38" t="s">
        <v>6</v>
      </c>
      <c r="L5" s="124"/>
    </row>
    <row r="6" spans="1:21" ht="13.5" customHeight="1">
      <c r="A6" s="430" t="s">
        <v>99</v>
      </c>
      <c r="B6" s="372" t="s">
        <v>107</v>
      </c>
      <c r="C6" s="373"/>
      <c r="D6" s="373"/>
      <c r="E6" s="373"/>
      <c r="F6" s="373"/>
      <c r="G6" s="373"/>
      <c r="H6" s="373"/>
      <c r="I6" s="374"/>
    </row>
    <row r="7" spans="1:21" ht="13.5" customHeight="1">
      <c r="A7" s="7" t="s">
        <v>7</v>
      </c>
      <c r="B7" s="42">
        <f>B33+B85</f>
        <v>49.872581918221613</v>
      </c>
      <c r="C7" s="42">
        <f t="shared" ref="C7:E7" si="0">C33+C85</f>
        <v>0</v>
      </c>
      <c r="D7" s="42">
        <f t="shared" si="0"/>
        <v>4.7980233638591487</v>
      </c>
      <c r="E7" s="42">
        <f t="shared" si="0"/>
        <v>0</v>
      </c>
      <c r="F7" s="42">
        <f>F59+F85</f>
        <v>3.1008750615750171E-2</v>
      </c>
      <c r="G7" s="42">
        <f t="shared" ref="G7:H22" si="1">G33+G85</f>
        <v>0</v>
      </c>
      <c r="H7" s="43">
        <f t="shared" si="1"/>
        <v>0</v>
      </c>
      <c r="I7" s="44">
        <f>SUM(B7:H7)</f>
        <v>54.701614032696511</v>
      </c>
      <c r="J7" s="275">
        <v>0</v>
      </c>
    </row>
    <row r="8" spans="1:21" ht="13.5" customHeight="1">
      <c r="A8" s="8" t="s">
        <v>8</v>
      </c>
      <c r="B8" s="48">
        <f t="shared" ref="B8:E23" si="2">B34+B86</f>
        <v>52.419068946699852</v>
      </c>
      <c r="C8" s="48">
        <f t="shared" si="2"/>
        <v>0</v>
      </c>
      <c r="D8" s="48">
        <f t="shared" si="2"/>
        <v>7.9671571245225961</v>
      </c>
      <c r="E8" s="48">
        <f t="shared" si="2"/>
        <v>0</v>
      </c>
      <c r="F8" s="48">
        <f t="shared" ref="F8:F27" si="3">F60+F86</f>
        <v>0</v>
      </c>
      <c r="G8" s="48">
        <f t="shared" si="1"/>
        <v>0</v>
      </c>
      <c r="H8" s="49">
        <f t="shared" si="1"/>
        <v>0</v>
      </c>
      <c r="I8" s="50">
        <f t="shared" ref="I8:I27" si="4">SUM(B8:H8)</f>
        <v>60.386226071222445</v>
      </c>
      <c r="J8" s="275">
        <v>0</v>
      </c>
    </row>
    <row r="9" spans="1:21" ht="13.5" customHeight="1">
      <c r="A9" s="9" t="s">
        <v>10</v>
      </c>
      <c r="B9" s="45">
        <f t="shared" si="2"/>
        <v>34.046154552117102</v>
      </c>
      <c r="C9" s="45">
        <f t="shared" si="2"/>
        <v>0</v>
      </c>
      <c r="D9" s="45">
        <f t="shared" si="2"/>
        <v>1.7888386884487069</v>
      </c>
      <c r="E9" s="45">
        <f t="shared" si="2"/>
        <v>0</v>
      </c>
      <c r="F9" s="45">
        <f t="shared" si="3"/>
        <v>0</v>
      </c>
      <c r="G9" s="45">
        <f t="shared" si="1"/>
        <v>0</v>
      </c>
      <c r="H9" s="54">
        <f t="shared" si="1"/>
        <v>0</v>
      </c>
      <c r="I9" s="44">
        <f t="shared" si="4"/>
        <v>35.834993240565808</v>
      </c>
      <c r="J9" s="275">
        <v>0</v>
      </c>
    </row>
    <row r="10" spans="1:21" ht="13.5" customHeight="1">
      <c r="A10" s="8" t="s">
        <v>53</v>
      </c>
      <c r="B10" s="48">
        <f t="shared" si="2"/>
        <v>0</v>
      </c>
      <c r="C10" s="48">
        <f t="shared" si="2"/>
        <v>0</v>
      </c>
      <c r="D10" s="48">
        <f t="shared" si="2"/>
        <v>0</v>
      </c>
      <c r="E10" s="48">
        <f t="shared" si="2"/>
        <v>0</v>
      </c>
      <c r="F10" s="48">
        <f t="shared" si="3"/>
        <v>0</v>
      </c>
      <c r="G10" s="48">
        <f t="shared" si="1"/>
        <v>0</v>
      </c>
      <c r="H10" s="49">
        <f t="shared" si="1"/>
        <v>0</v>
      </c>
      <c r="I10" s="50">
        <f t="shared" si="4"/>
        <v>0</v>
      </c>
      <c r="J10" s="275">
        <v>0</v>
      </c>
    </row>
    <row r="11" spans="1:21" ht="13.5" customHeight="1">
      <c r="A11" s="9" t="s">
        <v>16</v>
      </c>
      <c r="B11" s="45">
        <f t="shared" si="2"/>
        <v>1102.8981334185485</v>
      </c>
      <c r="C11" s="45">
        <f t="shared" si="2"/>
        <v>155.37776394745856</v>
      </c>
      <c r="D11" s="45">
        <f t="shared" si="2"/>
        <v>148.73325575535983</v>
      </c>
      <c r="E11" s="45">
        <f t="shared" si="2"/>
        <v>10.922317077377338</v>
      </c>
      <c r="F11" s="45">
        <f t="shared" si="3"/>
        <v>0</v>
      </c>
      <c r="G11" s="45">
        <f t="shared" si="1"/>
        <v>0</v>
      </c>
      <c r="H11" s="54">
        <f t="shared" si="1"/>
        <v>0</v>
      </c>
      <c r="I11" s="44">
        <f t="shared" si="4"/>
        <v>1417.9314701987441</v>
      </c>
      <c r="J11" s="275">
        <v>0</v>
      </c>
    </row>
    <row r="12" spans="1:21" ht="13.5" customHeight="1">
      <c r="A12" s="8" t="s">
        <v>65</v>
      </c>
      <c r="B12" s="48">
        <f t="shared" si="2"/>
        <v>4686.0869921378089</v>
      </c>
      <c r="C12" s="48">
        <f t="shared" si="2"/>
        <v>18.101624990930247</v>
      </c>
      <c r="D12" s="48">
        <f t="shared" si="2"/>
        <v>342.19011345797952</v>
      </c>
      <c r="E12" s="48">
        <f t="shared" si="2"/>
        <v>7.3659823628404175E-2</v>
      </c>
      <c r="F12" s="48">
        <f t="shared" si="3"/>
        <v>0</v>
      </c>
      <c r="G12" s="48">
        <f t="shared" si="1"/>
        <v>0</v>
      </c>
      <c r="H12" s="49">
        <f t="shared" si="1"/>
        <v>0</v>
      </c>
      <c r="I12" s="50">
        <f t="shared" si="4"/>
        <v>5046.4523904103462</v>
      </c>
      <c r="J12" s="275">
        <v>0</v>
      </c>
    </row>
    <row r="13" spans="1:21" ht="13.5" customHeight="1">
      <c r="A13" s="9" t="s">
        <v>55</v>
      </c>
      <c r="B13" s="45">
        <f t="shared" si="2"/>
        <v>4.3721664336258863E-3</v>
      </c>
      <c r="C13" s="45">
        <f t="shared" si="2"/>
        <v>0.84661871200682703</v>
      </c>
      <c r="D13" s="45">
        <f t="shared" si="2"/>
        <v>1.0463640398621361</v>
      </c>
      <c r="E13" s="45">
        <f t="shared" si="2"/>
        <v>361.65603718428258</v>
      </c>
      <c r="F13" s="45">
        <f t="shared" si="3"/>
        <v>6557.1783144176152</v>
      </c>
      <c r="G13" s="45">
        <f t="shared" si="1"/>
        <v>0</v>
      </c>
      <c r="H13" s="54">
        <f t="shared" si="1"/>
        <v>0</v>
      </c>
      <c r="I13" s="44">
        <f t="shared" si="4"/>
        <v>6920.7317065202005</v>
      </c>
      <c r="J13" s="275">
        <v>0</v>
      </c>
    </row>
    <row r="14" spans="1:21" ht="13.5" customHeight="1">
      <c r="A14" s="8" t="s">
        <v>12</v>
      </c>
      <c r="B14" s="48">
        <f t="shared" si="2"/>
        <v>1.6718758836757531E-7</v>
      </c>
      <c r="C14" s="48">
        <f t="shared" si="2"/>
        <v>1.5882542702790757E-7</v>
      </c>
      <c r="D14" s="48">
        <f t="shared" si="2"/>
        <v>1.6481964543939149E-2</v>
      </c>
      <c r="E14" s="48">
        <f t="shared" si="2"/>
        <v>11.415389121918176</v>
      </c>
      <c r="F14" s="48">
        <f t="shared" si="3"/>
        <v>3809.5643282400524</v>
      </c>
      <c r="G14" s="48">
        <f t="shared" si="1"/>
        <v>0</v>
      </c>
      <c r="H14" s="49">
        <f t="shared" si="1"/>
        <v>0</v>
      </c>
      <c r="I14" s="50">
        <f t="shared" si="4"/>
        <v>3820.9961996525276</v>
      </c>
      <c r="J14" s="275">
        <v>0</v>
      </c>
    </row>
    <row r="15" spans="1:21" ht="13.5" customHeight="1">
      <c r="A15" s="9" t="s">
        <v>56</v>
      </c>
      <c r="B15" s="45">
        <f t="shared" si="2"/>
        <v>0</v>
      </c>
      <c r="C15" s="45">
        <f t="shared" si="2"/>
        <v>0</v>
      </c>
      <c r="D15" s="45">
        <f t="shared" si="2"/>
        <v>0</v>
      </c>
      <c r="E15" s="45">
        <f t="shared" si="2"/>
        <v>11.448705094964556</v>
      </c>
      <c r="F15" s="45">
        <f t="shared" si="3"/>
        <v>0</v>
      </c>
      <c r="G15" s="45">
        <f t="shared" si="1"/>
        <v>0</v>
      </c>
      <c r="H15" s="54">
        <f t="shared" si="1"/>
        <v>0</v>
      </c>
      <c r="I15" s="44">
        <f t="shared" si="4"/>
        <v>11.448705094964556</v>
      </c>
      <c r="J15" s="275">
        <v>0</v>
      </c>
    </row>
    <row r="16" spans="1:21" ht="13.5" customHeight="1">
      <c r="A16" s="8" t="s">
        <v>17</v>
      </c>
      <c r="B16" s="48">
        <f t="shared" si="2"/>
        <v>142.51574744243237</v>
      </c>
      <c r="C16" s="48">
        <f t="shared" si="2"/>
        <v>0.55824762725163801</v>
      </c>
      <c r="D16" s="48">
        <f t="shared" si="2"/>
        <v>17.678446179841337</v>
      </c>
      <c r="E16" s="48">
        <f t="shared" si="2"/>
        <v>1.2849828108620756</v>
      </c>
      <c r="F16" s="48">
        <f t="shared" si="3"/>
        <v>4.5770095446791572</v>
      </c>
      <c r="G16" s="48">
        <f t="shared" si="1"/>
        <v>0</v>
      </c>
      <c r="H16" s="49">
        <f t="shared" si="1"/>
        <v>0</v>
      </c>
      <c r="I16" s="50">
        <f t="shared" si="4"/>
        <v>166.61443360506658</v>
      </c>
      <c r="J16" s="275">
        <v>0</v>
      </c>
    </row>
    <row r="17" spans="1:10" ht="13.5" customHeight="1">
      <c r="A17" s="9" t="s">
        <v>141</v>
      </c>
      <c r="B17" s="45">
        <f t="shared" si="2"/>
        <v>3203.494914262018</v>
      </c>
      <c r="C17" s="45">
        <f t="shared" si="2"/>
        <v>2013.7666734313614</v>
      </c>
      <c r="D17" s="45">
        <f t="shared" si="2"/>
        <v>966.91390292800406</v>
      </c>
      <c r="E17" s="45">
        <f t="shared" si="2"/>
        <v>117.16939352726219</v>
      </c>
      <c r="F17" s="45">
        <f t="shared" si="3"/>
        <v>0</v>
      </c>
      <c r="G17" s="45">
        <f t="shared" si="1"/>
        <v>0</v>
      </c>
      <c r="H17" s="54">
        <f t="shared" si="1"/>
        <v>0</v>
      </c>
      <c r="I17" s="44">
        <f t="shared" si="4"/>
        <v>6301.3448841486461</v>
      </c>
      <c r="J17" s="275">
        <v>0</v>
      </c>
    </row>
    <row r="18" spans="1:10" ht="13.5" customHeight="1">
      <c r="A18" s="8" t="s">
        <v>25</v>
      </c>
      <c r="B18" s="48">
        <f t="shared" si="2"/>
        <v>688.94694292431313</v>
      </c>
      <c r="C18" s="48">
        <f t="shared" si="2"/>
        <v>14.263893535917243</v>
      </c>
      <c r="D18" s="48">
        <f t="shared" si="2"/>
        <v>1306.2035829894412</v>
      </c>
      <c r="E18" s="48">
        <f t="shared" si="2"/>
        <v>3176.5709782233403</v>
      </c>
      <c r="F18" s="48">
        <f t="shared" si="3"/>
        <v>562.94758441146678</v>
      </c>
      <c r="G18" s="48">
        <f t="shared" si="1"/>
        <v>1218.5523077561911</v>
      </c>
      <c r="H18" s="49">
        <f t="shared" si="1"/>
        <v>16.636918567232623</v>
      </c>
      <c r="I18" s="50">
        <f t="shared" si="4"/>
        <v>6984.1222084079027</v>
      </c>
      <c r="J18" s="275">
        <v>0</v>
      </c>
    </row>
    <row r="19" spans="1:10" ht="13.5" customHeight="1">
      <c r="A19" s="9" t="s">
        <v>24</v>
      </c>
      <c r="B19" s="45">
        <f t="shared" si="2"/>
        <v>153.24460444196393</v>
      </c>
      <c r="C19" s="45">
        <f t="shared" si="2"/>
        <v>4.120213248960459</v>
      </c>
      <c r="D19" s="45">
        <f t="shared" si="2"/>
        <v>25.406592638455763</v>
      </c>
      <c r="E19" s="45">
        <f t="shared" si="2"/>
        <v>0.53381259980618589</v>
      </c>
      <c r="F19" s="45">
        <f t="shared" si="3"/>
        <v>-1.7081731584767113E-9</v>
      </c>
      <c r="G19" s="45">
        <f t="shared" si="1"/>
        <v>0</v>
      </c>
      <c r="H19" s="54">
        <f t="shared" si="1"/>
        <v>0</v>
      </c>
      <c r="I19" s="44">
        <f t="shared" si="4"/>
        <v>183.30522292747818</v>
      </c>
      <c r="J19" s="275">
        <v>0</v>
      </c>
    </row>
    <row r="20" spans="1:10" ht="13.5" customHeight="1">
      <c r="A20" s="8" t="s">
        <v>57</v>
      </c>
      <c r="B20" s="48">
        <f t="shared" si="2"/>
        <v>2002.67990147827</v>
      </c>
      <c r="C20" s="48">
        <f t="shared" si="2"/>
        <v>15.841173052568141</v>
      </c>
      <c r="D20" s="48">
        <f t="shared" si="2"/>
        <v>268.72790027381325</v>
      </c>
      <c r="E20" s="48">
        <f t="shared" si="2"/>
        <v>1.0748796944263584E-7</v>
      </c>
      <c r="F20" s="48">
        <f t="shared" si="3"/>
        <v>-4.5474735088646412E-13</v>
      </c>
      <c r="G20" s="48">
        <f t="shared" si="1"/>
        <v>0</v>
      </c>
      <c r="H20" s="49">
        <f t="shared" si="1"/>
        <v>0</v>
      </c>
      <c r="I20" s="50">
        <f t="shared" si="4"/>
        <v>2287.2489749121391</v>
      </c>
      <c r="J20" s="275">
        <v>0</v>
      </c>
    </row>
    <row r="21" spans="1:10" ht="13.5" customHeight="1">
      <c r="A21" s="9" t="s">
        <v>22</v>
      </c>
      <c r="B21" s="45">
        <f t="shared" si="2"/>
        <v>291.5606960313745</v>
      </c>
      <c r="C21" s="45">
        <f t="shared" si="2"/>
        <v>124.48504463997477</v>
      </c>
      <c r="D21" s="45">
        <f t="shared" si="2"/>
        <v>106.21207692676577</v>
      </c>
      <c r="E21" s="45">
        <f t="shared" si="2"/>
        <v>5.1489969277305647</v>
      </c>
      <c r="F21" s="45">
        <f t="shared" si="3"/>
        <v>22.499107612993384</v>
      </c>
      <c r="G21" s="45">
        <f t="shared" si="1"/>
        <v>0</v>
      </c>
      <c r="H21" s="54">
        <f t="shared" si="1"/>
        <v>0</v>
      </c>
      <c r="I21" s="44">
        <f t="shared" si="4"/>
        <v>549.90592213883895</v>
      </c>
      <c r="J21" s="275">
        <v>0</v>
      </c>
    </row>
    <row r="22" spans="1:10" ht="13.5" customHeight="1">
      <c r="A22" s="8" t="s">
        <v>21</v>
      </c>
      <c r="B22" s="48">
        <f t="shared" si="2"/>
        <v>25.543882337656406</v>
      </c>
      <c r="C22" s="48">
        <f t="shared" si="2"/>
        <v>0</v>
      </c>
      <c r="D22" s="48">
        <f t="shared" si="2"/>
        <v>0.47195534869567146</v>
      </c>
      <c r="E22" s="48">
        <f t="shared" si="2"/>
        <v>0</v>
      </c>
      <c r="F22" s="48">
        <f t="shared" si="3"/>
        <v>0</v>
      </c>
      <c r="G22" s="48">
        <f t="shared" si="1"/>
        <v>0</v>
      </c>
      <c r="H22" s="49">
        <f t="shared" si="1"/>
        <v>0</v>
      </c>
      <c r="I22" s="50">
        <f t="shared" si="4"/>
        <v>26.015837686352079</v>
      </c>
      <c r="J22" s="275">
        <v>0</v>
      </c>
    </row>
    <row r="23" spans="1:10" ht="13.5" customHeight="1">
      <c r="A23" s="10" t="s">
        <v>61</v>
      </c>
      <c r="B23" s="45">
        <f t="shared" si="2"/>
        <v>207.71142327465364</v>
      </c>
      <c r="C23" s="45">
        <f t="shared" si="2"/>
        <v>2.1428571428571429E-2</v>
      </c>
      <c r="D23" s="45">
        <f t="shared" si="2"/>
        <v>191.16811506385991</v>
      </c>
      <c r="E23" s="45">
        <f t="shared" si="2"/>
        <v>0</v>
      </c>
      <c r="F23" s="45">
        <f t="shared" si="3"/>
        <v>0</v>
      </c>
      <c r="G23" s="45">
        <f t="shared" ref="G23:H27" si="5">G49+G101</f>
        <v>0</v>
      </c>
      <c r="H23" s="54">
        <f t="shared" si="5"/>
        <v>0</v>
      </c>
      <c r="I23" s="44">
        <f t="shared" si="4"/>
        <v>398.9009669099421</v>
      </c>
      <c r="J23" s="275">
        <v>0</v>
      </c>
    </row>
    <row r="24" spans="1:10" ht="13.5" customHeight="1">
      <c r="A24" s="11" t="s">
        <v>23</v>
      </c>
      <c r="B24" s="55">
        <f t="shared" ref="B24:E27" si="6">B50+B102</f>
        <v>207.69428041751078</v>
      </c>
      <c r="C24" s="55">
        <f t="shared" si="6"/>
        <v>2.1428571428571429E-2</v>
      </c>
      <c r="D24" s="55">
        <f t="shared" si="6"/>
        <v>191.16811506385991</v>
      </c>
      <c r="E24" s="55">
        <f t="shared" si="6"/>
        <v>0</v>
      </c>
      <c r="F24" s="55">
        <f t="shared" si="3"/>
        <v>0</v>
      </c>
      <c r="G24" s="55">
        <f t="shared" si="5"/>
        <v>0</v>
      </c>
      <c r="H24" s="56">
        <f t="shared" si="5"/>
        <v>0</v>
      </c>
      <c r="I24" s="57">
        <f t="shared" si="4"/>
        <v>398.88382405279924</v>
      </c>
      <c r="J24" s="275">
        <v>0</v>
      </c>
    </row>
    <row r="25" spans="1:10" ht="13.5" customHeight="1">
      <c r="A25" s="12" t="s">
        <v>19</v>
      </c>
      <c r="B25" s="61">
        <f t="shared" si="6"/>
        <v>0</v>
      </c>
      <c r="C25" s="61">
        <f t="shared" si="6"/>
        <v>0</v>
      </c>
      <c r="D25" s="61">
        <f t="shared" si="6"/>
        <v>0</v>
      </c>
      <c r="E25" s="61">
        <f t="shared" si="6"/>
        <v>0</v>
      </c>
      <c r="F25" s="61">
        <f t="shared" si="3"/>
        <v>0</v>
      </c>
      <c r="G25" s="61">
        <f t="shared" si="5"/>
        <v>0</v>
      </c>
      <c r="H25" s="62">
        <f t="shared" si="5"/>
        <v>0</v>
      </c>
      <c r="I25" s="63">
        <f t="shared" si="4"/>
        <v>0</v>
      </c>
      <c r="J25" s="275">
        <v>0</v>
      </c>
    </row>
    <row r="26" spans="1:10" ht="13.5" customHeight="1">
      <c r="A26" s="11" t="s">
        <v>20</v>
      </c>
      <c r="B26" s="55">
        <f t="shared" si="6"/>
        <v>0</v>
      </c>
      <c r="C26" s="55">
        <f t="shared" si="6"/>
        <v>0</v>
      </c>
      <c r="D26" s="55">
        <f t="shared" si="6"/>
        <v>0</v>
      </c>
      <c r="E26" s="55">
        <f t="shared" si="6"/>
        <v>0</v>
      </c>
      <c r="F26" s="55">
        <f t="shared" si="3"/>
        <v>0</v>
      </c>
      <c r="G26" s="55">
        <f t="shared" si="5"/>
        <v>0</v>
      </c>
      <c r="H26" s="56">
        <f t="shared" si="5"/>
        <v>0</v>
      </c>
      <c r="I26" s="57">
        <f t="shared" si="4"/>
        <v>0</v>
      </c>
      <c r="J26" s="275">
        <v>0</v>
      </c>
    </row>
    <row r="27" spans="1:10" ht="13.5" customHeight="1" thickBot="1">
      <c r="A27" s="13" t="s">
        <v>11</v>
      </c>
      <c r="B27" s="66">
        <f t="shared" si="6"/>
        <v>0</v>
      </c>
      <c r="C27" s="66">
        <f t="shared" si="6"/>
        <v>0</v>
      </c>
      <c r="D27" s="66">
        <f t="shared" si="6"/>
        <v>0</v>
      </c>
      <c r="E27" s="66">
        <f t="shared" si="6"/>
        <v>0</v>
      </c>
      <c r="F27" s="66">
        <f t="shared" si="3"/>
        <v>0</v>
      </c>
      <c r="G27" s="66">
        <f t="shared" si="5"/>
        <v>0</v>
      </c>
      <c r="H27" s="67">
        <f t="shared" si="5"/>
        <v>0</v>
      </c>
      <c r="I27" s="68">
        <f t="shared" si="4"/>
        <v>0</v>
      </c>
      <c r="J27" s="275">
        <v>0</v>
      </c>
    </row>
    <row r="28" spans="1:10" ht="13.5" customHeight="1">
      <c r="A28" s="14" t="s">
        <v>26</v>
      </c>
      <c r="B28" s="71">
        <f>SUM(B7:B23)</f>
        <v>12641.025415499698</v>
      </c>
      <c r="C28" s="71">
        <f t="shared" ref="C28:H28" si="7">SUM(C7:C23)</f>
        <v>2347.3826819166834</v>
      </c>
      <c r="D28" s="71">
        <f t="shared" si="7"/>
        <v>3389.3228067434529</v>
      </c>
      <c r="E28" s="71">
        <f t="shared" si="7"/>
        <v>3696.22427249866</v>
      </c>
      <c r="F28" s="71">
        <f t="shared" si="7"/>
        <v>10956.797352975715</v>
      </c>
      <c r="G28" s="71">
        <f t="shared" si="7"/>
        <v>1218.5523077561911</v>
      </c>
      <c r="H28" s="72">
        <f t="shared" si="7"/>
        <v>16.636918567232623</v>
      </c>
      <c r="I28" s="44">
        <f>SUM(I7:I23)</f>
        <v>34265.941755957632</v>
      </c>
      <c r="J28" s="275">
        <v>0</v>
      </c>
    </row>
    <row r="29" spans="1:10" s="2" customFormat="1" ht="13.5" customHeight="1" thickBot="1">
      <c r="A29" s="15" t="s">
        <v>100</v>
      </c>
      <c r="B29" s="74">
        <f>B28/$I$28</f>
        <v>0.36890932417761063</v>
      </c>
      <c r="C29" s="74">
        <f t="shared" ref="C29:I29" si="8">C28/$I$28</f>
        <v>6.8504834877580939E-2</v>
      </c>
      <c r="D29" s="74">
        <f t="shared" si="8"/>
        <v>9.8912291128089885E-2</v>
      </c>
      <c r="E29" s="74">
        <f t="shared" si="8"/>
        <v>0.10786874905768547</v>
      </c>
      <c r="F29" s="74">
        <f t="shared" si="8"/>
        <v>0.3197576599823268</v>
      </c>
      <c r="G29" s="74">
        <f t="shared" si="8"/>
        <v>3.556161731770667E-2</v>
      </c>
      <c r="H29" s="74">
        <f t="shared" si="8"/>
        <v>4.8552345899963639E-4</v>
      </c>
      <c r="I29" s="75">
        <f t="shared" si="8"/>
        <v>1</v>
      </c>
      <c r="J29" s="276"/>
    </row>
    <row r="30" spans="1:10" ht="13.5" customHeight="1" thickBot="1">
      <c r="J30" s="275"/>
    </row>
    <row r="31" spans="1:10" ht="28.5">
      <c r="A31" s="431" t="s">
        <v>50</v>
      </c>
      <c r="B31" s="37" t="s">
        <v>0</v>
      </c>
      <c r="C31" s="37" t="s">
        <v>1</v>
      </c>
      <c r="D31" s="37" t="s">
        <v>2</v>
      </c>
      <c r="E31" s="37" t="s">
        <v>3</v>
      </c>
      <c r="F31" s="37" t="s">
        <v>27</v>
      </c>
      <c r="G31" s="37" t="s">
        <v>4</v>
      </c>
      <c r="H31" s="37" t="s">
        <v>5</v>
      </c>
      <c r="I31" s="38" t="s">
        <v>6</v>
      </c>
      <c r="J31" s="275"/>
    </row>
    <row r="32" spans="1:10" ht="13.5" customHeight="1">
      <c r="A32" s="432" t="s">
        <v>50</v>
      </c>
      <c r="B32" s="372" t="s">
        <v>107</v>
      </c>
      <c r="C32" s="373"/>
      <c r="D32" s="373"/>
      <c r="E32" s="373"/>
      <c r="F32" s="373"/>
      <c r="G32" s="373"/>
      <c r="H32" s="373"/>
      <c r="I32" s="374"/>
      <c r="J32" s="275"/>
    </row>
    <row r="33" spans="1:10" ht="13.5" customHeight="1">
      <c r="A33" s="7" t="s">
        <v>7</v>
      </c>
      <c r="B33" s="42">
        <f>B111+B137+B163+B189+B215+B241+B267+B293+B319+B345+B371+B397+B423</f>
        <v>0</v>
      </c>
      <c r="C33" s="42">
        <f t="shared" ref="C33:E33" si="9">C111+C137+C163+C189+C215+C241+C267+C293+C319+C345+C371+C397+C423</f>
        <v>0</v>
      </c>
      <c r="D33" s="42">
        <f t="shared" si="9"/>
        <v>0</v>
      </c>
      <c r="E33" s="42">
        <f t="shared" si="9"/>
        <v>0</v>
      </c>
      <c r="F33" s="399"/>
      <c r="G33" s="42">
        <f t="shared" ref="G33:H48" si="10">G111+G137+G163+G189+G215+G241+G267+G293+G319+G345+G371+G397+G423</f>
        <v>0</v>
      </c>
      <c r="H33" s="43">
        <f t="shared" si="10"/>
        <v>0</v>
      </c>
      <c r="I33" s="44">
        <f>SUM(B33:H33)</f>
        <v>0</v>
      </c>
      <c r="J33" s="275">
        <v>0</v>
      </c>
    </row>
    <row r="34" spans="1:10" ht="13.5" customHeight="1">
      <c r="A34" s="8" t="s">
        <v>8</v>
      </c>
      <c r="B34" s="48">
        <f t="shared" ref="B34:E49" si="11">B112+B138+B164+B190+B216+B242+B268+B294+B320+B346+B372+B398+B424</f>
        <v>0</v>
      </c>
      <c r="C34" s="48">
        <f t="shared" si="11"/>
        <v>0</v>
      </c>
      <c r="D34" s="48">
        <f t="shared" si="11"/>
        <v>0</v>
      </c>
      <c r="E34" s="48">
        <f t="shared" si="11"/>
        <v>0</v>
      </c>
      <c r="F34" s="400"/>
      <c r="G34" s="48">
        <f t="shared" si="10"/>
        <v>0</v>
      </c>
      <c r="H34" s="49">
        <f t="shared" si="10"/>
        <v>0</v>
      </c>
      <c r="I34" s="50">
        <f t="shared" ref="I34:I53" si="12">SUM(B34:H34)</f>
        <v>0</v>
      </c>
      <c r="J34" s="275">
        <v>0</v>
      </c>
    </row>
    <row r="35" spans="1:10" ht="13.5" customHeight="1">
      <c r="A35" s="9" t="s">
        <v>10</v>
      </c>
      <c r="B35" s="45">
        <f t="shared" si="11"/>
        <v>0</v>
      </c>
      <c r="C35" s="45">
        <f t="shared" si="11"/>
        <v>0</v>
      </c>
      <c r="D35" s="45">
        <f t="shared" si="11"/>
        <v>0</v>
      </c>
      <c r="E35" s="45">
        <f t="shared" si="11"/>
        <v>0</v>
      </c>
      <c r="F35" s="400"/>
      <c r="G35" s="45">
        <f t="shared" si="10"/>
        <v>0</v>
      </c>
      <c r="H35" s="54">
        <f t="shared" si="10"/>
        <v>0</v>
      </c>
      <c r="I35" s="44">
        <f t="shared" si="12"/>
        <v>0</v>
      </c>
      <c r="J35" s="275">
        <v>0</v>
      </c>
    </row>
    <row r="36" spans="1:10" ht="13.5" customHeight="1">
      <c r="A36" s="8" t="s">
        <v>53</v>
      </c>
      <c r="B36" s="48">
        <f t="shared" si="11"/>
        <v>0</v>
      </c>
      <c r="C36" s="48">
        <f t="shared" si="11"/>
        <v>0</v>
      </c>
      <c r="D36" s="48">
        <f t="shared" si="11"/>
        <v>0</v>
      </c>
      <c r="E36" s="48">
        <f t="shared" si="11"/>
        <v>0</v>
      </c>
      <c r="F36" s="400"/>
      <c r="G36" s="48">
        <f t="shared" si="10"/>
        <v>0</v>
      </c>
      <c r="H36" s="49">
        <f t="shared" si="10"/>
        <v>0</v>
      </c>
      <c r="I36" s="50">
        <f t="shared" si="12"/>
        <v>0</v>
      </c>
      <c r="J36" s="275">
        <v>0</v>
      </c>
    </row>
    <row r="37" spans="1:10" ht="13.5" customHeight="1">
      <c r="A37" s="9" t="s">
        <v>16</v>
      </c>
      <c r="B37" s="45">
        <f t="shared" si="11"/>
        <v>127.64850496696945</v>
      </c>
      <c r="C37" s="45">
        <f t="shared" si="11"/>
        <v>131.96582158631043</v>
      </c>
      <c r="D37" s="45">
        <f t="shared" si="11"/>
        <v>81.506292657013532</v>
      </c>
      <c r="E37" s="45">
        <f t="shared" si="11"/>
        <v>2.765780391751104E-8</v>
      </c>
      <c r="F37" s="400"/>
      <c r="G37" s="45">
        <f t="shared" si="10"/>
        <v>0</v>
      </c>
      <c r="H37" s="54">
        <f t="shared" si="10"/>
        <v>0</v>
      </c>
      <c r="I37" s="44">
        <f t="shared" si="12"/>
        <v>341.12061923795119</v>
      </c>
      <c r="J37" s="275">
        <v>0</v>
      </c>
    </row>
    <row r="38" spans="1:10" ht="13.5" customHeight="1">
      <c r="A38" s="8" t="s">
        <v>65</v>
      </c>
      <c r="B38" s="48">
        <f t="shared" si="11"/>
        <v>45.660253690792629</v>
      </c>
      <c r="C38" s="48">
        <f t="shared" si="11"/>
        <v>10.321151232797313</v>
      </c>
      <c r="D38" s="48">
        <f t="shared" si="11"/>
        <v>7.8998059058134054</v>
      </c>
      <c r="E38" s="48">
        <f t="shared" si="11"/>
        <v>7.3659823628404175E-2</v>
      </c>
      <c r="F38" s="400"/>
      <c r="G38" s="48">
        <f t="shared" si="10"/>
        <v>0</v>
      </c>
      <c r="H38" s="49">
        <f t="shared" si="10"/>
        <v>0</v>
      </c>
      <c r="I38" s="50">
        <f t="shared" si="12"/>
        <v>63.954870653031747</v>
      </c>
      <c r="J38" s="275">
        <v>0</v>
      </c>
    </row>
    <row r="39" spans="1:10" ht="13.5" customHeight="1">
      <c r="A39" s="9" t="s">
        <v>55</v>
      </c>
      <c r="B39" s="45">
        <f t="shared" si="11"/>
        <v>4.3721664336258863E-3</v>
      </c>
      <c r="C39" s="45">
        <f t="shared" si="11"/>
        <v>0.74742615083721575</v>
      </c>
      <c r="D39" s="45">
        <f t="shared" si="11"/>
        <v>0.96655407740695276</v>
      </c>
      <c r="E39" s="45">
        <f t="shared" si="11"/>
        <v>319.61153790240547</v>
      </c>
      <c r="F39" s="400"/>
      <c r="G39" s="45">
        <f t="shared" si="10"/>
        <v>0</v>
      </c>
      <c r="H39" s="54">
        <f t="shared" si="10"/>
        <v>0</v>
      </c>
      <c r="I39" s="44">
        <f t="shared" si="12"/>
        <v>321.3298902970833</v>
      </c>
      <c r="J39" s="275">
        <v>0</v>
      </c>
    </row>
    <row r="40" spans="1:10" ht="13.5" customHeight="1">
      <c r="A40" s="8" t="s">
        <v>12</v>
      </c>
      <c r="B40" s="48">
        <f t="shared" si="11"/>
        <v>1.6718758836757531E-7</v>
      </c>
      <c r="C40" s="48">
        <f t="shared" si="11"/>
        <v>1.5882542702790757E-7</v>
      </c>
      <c r="D40" s="48">
        <f t="shared" si="11"/>
        <v>1.5882542702790757E-7</v>
      </c>
      <c r="E40" s="48">
        <f t="shared" si="11"/>
        <v>3.24361970490048</v>
      </c>
      <c r="F40" s="400"/>
      <c r="G40" s="48">
        <f t="shared" si="10"/>
        <v>0</v>
      </c>
      <c r="H40" s="49">
        <f t="shared" si="10"/>
        <v>0</v>
      </c>
      <c r="I40" s="50">
        <f t="shared" si="12"/>
        <v>3.2436201897389223</v>
      </c>
      <c r="J40" s="275">
        <v>0</v>
      </c>
    </row>
    <row r="41" spans="1:10" ht="13.5" customHeight="1">
      <c r="A41" s="9" t="s">
        <v>56</v>
      </c>
      <c r="B41" s="45">
        <f t="shared" si="11"/>
        <v>0</v>
      </c>
      <c r="C41" s="45">
        <f t="shared" si="11"/>
        <v>0</v>
      </c>
      <c r="D41" s="45">
        <f t="shared" si="11"/>
        <v>0</v>
      </c>
      <c r="E41" s="45">
        <f t="shared" si="11"/>
        <v>0</v>
      </c>
      <c r="F41" s="400"/>
      <c r="G41" s="45">
        <f t="shared" si="10"/>
        <v>0</v>
      </c>
      <c r="H41" s="54">
        <f t="shared" si="10"/>
        <v>0</v>
      </c>
      <c r="I41" s="44">
        <f t="shared" si="12"/>
        <v>0</v>
      </c>
      <c r="J41" s="275">
        <v>0</v>
      </c>
    </row>
    <row r="42" spans="1:10" ht="13.5" customHeight="1">
      <c r="A42" s="8" t="s">
        <v>17</v>
      </c>
      <c r="B42" s="48">
        <f t="shared" si="11"/>
        <v>4.1767686305711242</v>
      </c>
      <c r="C42" s="48">
        <f t="shared" si="11"/>
        <v>0.31203060083825157</v>
      </c>
      <c r="D42" s="48">
        <f t="shared" si="11"/>
        <v>5.2576467024882945</v>
      </c>
      <c r="E42" s="48">
        <f t="shared" si="11"/>
        <v>0.23492819748493643</v>
      </c>
      <c r="F42" s="400"/>
      <c r="G42" s="48">
        <f t="shared" si="10"/>
        <v>0</v>
      </c>
      <c r="H42" s="49">
        <f t="shared" si="10"/>
        <v>0</v>
      </c>
      <c r="I42" s="50">
        <f t="shared" si="12"/>
        <v>9.9813741313826068</v>
      </c>
      <c r="J42" s="275">
        <v>0</v>
      </c>
    </row>
    <row r="43" spans="1:10" ht="13.5" customHeight="1">
      <c r="A43" s="9" t="s">
        <v>141</v>
      </c>
      <c r="B43" s="45">
        <f t="shared" si="11"/>
        <v>588.45371641626093</v>
      </c>
      <c r="C43" s="45">
        <f t="shared" si="11"/>
        <v>1728.1648605612538</v>
      </c>
      <c r="D43" s="45">
        <f t="shared" si="11"/>
        <v>658.26901027441693</v>
      </c>
      <c r="E43" s="45">
        <f t="shared" si="11"/>
        <v>73.309136515408511</v>
      </c>
      <c r="F43" s="400"/>
      <c r="G43" s="45">
        <f t="shared" si="10"/>
        <v>0</v>
      </c>
      <c r="H43" s="54">
        <f t="shared" si="10"/>
        <v>0</v>
      </c>
      <c r="I43" s="44">
        <f t="shared" si="12"/>
        <v>3048.1967237673402</v>
      </c>
      <c r="J43" s="275">
        <v>0</v>
      </c>
    </row>
    <row r="44" spans="1:10" ht="13.5" customHeight="1">
      <c r="A44" s="8" t="s">
        <v>25</v>
      </c>
      <c r="B44" s="48">
        <f t="shared" si="11"/>
        <v>117.41264062002523</v>
      </c>
      <c r="C44" s="48">
        <f t="shared" si="11"/>
        <v>14.225134768055597</v>
      </c>
      <c r="D44" s="48">
        <f t="shared" si="11"/>
        <v>359.09969671626232</v>
      </c>
      <c r="E44" s="48">
        <f t="shared" si="11"/>
        <v>1442.6115589293699</v>
      </c>
      <c r="F44" s="400"/>
      <c r="G44" s="48">
        <f t="shared" si="10"/>
        <v>332.27556762512518</v>
      </c>
      <c r="H44" s="49">
        <f t="shared" si="10"/>
        <v>16.280613147757627</v>
      </c>
      <c r="I44" s="50">
        <f t="shared" si="12"/>
        <v>2281.9052118065961</v>
      </c>
      <c r="J44" s="275">
        <v>0</v>
      </c>
    </row>
    <row r="45" spans="1:10" ht="13.5" customHeight="1">
      <c r="A45" s="9" t="s">
        <v>24</v>
      </c>
      <c r="B45" s="45">
        <f t="shared" si="11"/>
        <v>19.998901756133314</v>
      </c>
      <c r="C45" s="45">
        <f t="shared" si="11"/>
        <v>3.8164248168104922</v>
      </c>
      <c r="D45" s="45">
        <f t="shared" si="11"/>
        <v>5.8842857418192143</v>
      </c>
      <c r="E45" s="45">
        <f t="shared" si="11"/>
        <v>0.53381259980618589</v>
      </c>
      <c r="F45" s="400"/>
      <c r="G45" s="45">
        <f t="shared" si="10"/>
        <v>0</v>
      </c>
      <c r="H45" s="54">
        <f t="shared" si="10"/>
        <v>0</v>
      </c>
      <c r="I45" s="44">
        <f t="shared" si="12"/>
        <v>30.233424914569209</v>
      </c>
      <c r="J45" s="275">
        <v>0</v>
      </c>
    </row>
    <row r="46" spans="1:10" ht="13.5" customHeight="1">
      <c r="A46" s="8" t="s">
        <v>57</v>
      </c>
      <c r="B46" s="48">
        <f t="shared" si="11"/>
        <v>35.090028011900763</v>
      </c>
      <c r="C46" s="48">
        <f t="shared" si="11"/>
        <v>12.1806653095557</v>
      </c>
      <c r="D46" s="48">
        <f t="shared" si="11"/>
        <v>23.670999022584649</v>
      </c>
      <c r="E46" s="48">
        <f t="shared" si="11"/>
        <v>1.0748796944263584E-7</v>
      </c>
      <c r="F46" s="400"/>
      <c r="G46" s="48">
        <f t="shared" si="10"/>
        <v>0</v>
      </c>
      <c r="H46" s="49">
        <f t="shared" si="10"/>
        <v>0</v>
      </c>
      <c r="I46" s="50">
        <f t="shared" si="12"/>
        <v>70.941692451529079</v>
      </c>
      <c r="J46" s="275">
        <v>0</v>
      </c>
    </row>
    <row r="47" spans="1:10" ht="13.5" customHeight="1">
      <c r="A47" s="9" t="s">
        <v>22</v>
      </c>
      <c r="B47" s="45">
        <f t="shared" si="11"/>
        <v>56.348963604487324</v>
      </c>
      <c r="C47" s="45">
        <f t="shared" si="11"/>
        <v>124.48504463997477</v>
      </c>
      <c r="D47" s="45">
        <f t="shared" si="11"/>
        <v>75.127940946771346</v>
      </c>
      <c r="E47" s="45">
        <f t="shared" si="11"/>
        <v>5.1489969277305647</v>
      </c>
      <c r="F47" s="400"/>
      <c r="G47" s="45">
        <f t="shared" si="10"/>
        <v>0</v>
      </c>
      <c r="H47" s="54">
        <f t="shared" si="10"/>
        <v>0</v>
      </c>
      <c r="I47" s="44">
        <f t="shared" si="12"/>
        <v>261.11094611896397</v>
      </c>
      <c r="J47" s="275">
        <v>0</v>
      </c>
    </row>
    <row r="48" spans="1:10" ht="13.5" customHeight="1">
      <c r="A48" s="8" t="s">
        <v>21</v>
      </c>
      <c r="B48" s="48">
        <f t="shared" si="11"/>
        <v>0</v>
      </c>
      <c r="C48" s="48">
        <f t="shared" si="11"/>
        <v>0</v>
      </c>
      <c r="D48" s="48">
        <f t="shared" si="11"/>
        <v>0</v>
      </c>
      <c r="E48" s="48">
        <f t="shared" si="11"/>
        <v>0</v>
      </c>
      <c r="F48" s="400"/>
      <c r="G48" s="48">
        <f t="shared" si="10"/>
        <v>0</v>
      </c>
      <c r="H48" s="49">
        <f t="shared" si="10"/>
        <v>0</v>
      </c>
      <c r="I48" s="50">
        <f t="shared" si="12"/>
        <v>0</v>
      </c>
      <c r="J48" s="275">
        <v>0</v>
      </c>
    </row>
    <row r="49" spans="1:10" ht="13.5" customHeight="1">
      <c r="A49" s="10" t="s">
        <v>61</v>
      </c>
      <c r="B49" s="45">
        <f t="shared" si="11"/>
        <v>3.6471428571428572</v>
      </c>
      <c r="C49" s="45">
        <f t="shared" si="11"/>
        <v>2.1428571428571429E-2</v>
      </c>
      <c r="D49" s="45">
        <f t="shared" si="11"/>
        <v>2.1428571428571429E-2</v>
      </c>
      <c r="E49" s="45">
        <f t="shared" si="11"/>
        <v>0</v>
      </c>
      <c r="F49" s="400"/>
      <c r="G49" s="45">
        <f t="shared" ref="G49:H53" si="13">G127+G153+G179+G205+G231+G257+G283+G309+G335+G361+G387+G413+G439</f>
        <v>0</v>
      </c>
      <c r="H49" s="54">
        <f t="shared" si="13"/>
        <v>0</v>
      </c>
      <c r="I49" s="44">
        <f t="shared" si="12"/>
        <v>3.69</v>
      </c>
      <c r="J49" s="275">
        <v>0</v>
      </c>
    </row>
    <row r="50" spans="1:10" ht="13.5" customHeight="1">
      <c r="A50" s="11" t="s">
        <v>23</v>
      </c>
      <c r="B50" s="55">
        <f t="shared" ref="B50:E53" si="14">B128+B154+B180+B206+B232+B258+B284+B310+B336+B362+B388+B414+B440</f>
        <v>3.63</v>
      </c>
      <c r="C50" s="55">
        <f t="shared" si="14"/>
        <v>2.1428571428571429E-2</v>
      </c>
      <c r="D50" s="55">
        <f t="shared" si="14"/>
        <v>2.1428571428571429E-2</v>
      </c>
      <c r="E50" s="55">
        <f t="shared" si="14"/>
        <v>0</v>
      </c>
      <c r="F50" s="400"/>
      <c r="G50" s="55">
        <f t="shared" si="13"/>
        <v>0</v>
      </c>
      <c r="H50" s="56">
        <f t="shared" si="13"/>
        <v>0</v>
      </c>
      <c r="I50" s="57">
        <f t="shared" si="12"/>
        <v>3.6728571428571426</v>
      </c>
      <c r="J50" s="275">
        <v>0</v>
      </c>
    </row>
    <row r="51" spans="1:10" ht="13.5" customHeight="1">
      <c r="A51" s="12" t="s">
        <v>19</v>
      </c>
      <c r="B51" s="61">
        <f t="shared" si="14"/>
        <v>0</v>
      </c>
      <c r="C51" s="61">
        <f t="shared" si="14"/>
        <v>0</v>
      </c>
      <c r="D51" s="61">
        <f t="shared" si="14"/>
        <v>0</v>
      </c>
      <c r="E51" s="61">
        <f t="shared" si="14"/>
        <v>0</v>
      </c>
      <c r="F51" s="400"/>
      <c r="G51" s="61">
        <f t="shared" si="13"/>
        <v>0</v>
      </c>
      <c r="H51" s="62">
        <f t="shared" si="13"/>
        <v>0</v>
      </c>
      <c r="I51" s="63">
        <f t="shared" si="12"/>
        <v>0</v>
      </c>
      <c r="J51" s="275">
        <v>0</v>
      </c>
    </row>
    <row r="52" spans="1:10" ht="13.5" customHeight="1">
      <c r="A52" s="11" t="s">
        <v>20</v>
      </c>
      <c r="B52" s="55">
        <f t="shared" si="14"/>
        <v>0</v>
      </c>
      <c r="C52" s="55">
        <f t="shared" si="14"/>
        <v>0</v>
      </c>
      <c r="D52" s="55">
        <f t="shared" si="14"/>
        <v>0</v>
      </c>
      <c r="E52" s="55">
        <f t="shared" si="14"/>
        <v>0</v>
      </c>
      <c r="F52" s="400"/>
      <c r="G52" s="55">
        <f t="shared" si="13"/>
        <v>0</v>
      </c>
      <c r="H52" s="56">
        <f t="shared" si="13"/>
        <v>0</v>
      </c>
      <c r="I52" s="57">
        <f t="shared" si="12"/>
        <v>0</v>
      </c>
      <c r="J52" s="275">
        <v>0</v>
      </c>
    </row>
    <row r="53" spans="1:10" ht="13.5" customHeight="1" thickBot="1">
      <c r="A53" s="13" t="s">
        <v>11</v>
      </c>
      <c r="B53" s="66">
        <f t="shared" si="14"/>
        <v>0</v>
      </c>
      <c r="C53" s="66">
        <f t="shared" si="14"/>
        <v>0</v>
      </c>
      <c r="D53" s="66">
        <f t="shared" si="14"/>
        <v>0</v>
      </c>
      <c r="E53" s="66">
        <f t="shared" si="14"/>
        <v>0</v>
      </c>
      <c r="F53" s="401"/>
      <c r="G53" s="66">
        <f t="shared" si="13"/>
        <v>0</v>
      </c>
      <c r="H53" s="67">
        <f t="shared" si="13"/>
        <v>0</v>
      </c>
      <c r="I53" s="68">
        <f t="shared" si="12"/>
        <v>0</v>
      </c>
      <c r="J53" s="275">
        <v>0</v>
      </c>
    </row>
    <row r="54" spans="1:10" ht="13.5" customHeight="1">
      <c r="A54" s="14" t="s">
        <v>26</v>
      </c>
      <c r="B54" s="71">
        <f>SUM(B33:B49)</f>
        <v>998.44129288790509</v>
      </c>
      <c r="C54" s="71">
        <f t="shared" ref="C54:H54" si="15">SUM(C33:C49)</f>
        <v>2026.2399883966875</v>
      </c>
      <c r="D54" s="71">
        <f t="shared" si="15"/>
        <v>1217.7036607748305</v>
      </c>
      <c r="E54" s="71">
        <f t="shared" si="15"/>
        <v>1844.7672507358805</v>
      </c>
      <c r="F54" s="71">
        <f t="shared" si="15"/>
        <v>0</v>
      </c>
      <c r="G54" s="71">
        <f t="shared" si="15"/>
        <v>332.27556762512518</v>
      </c>
      <c r="H54" s="72">
        <f t="shared" si="15"/>
        <v>16.280613147757627</v>
      </c>
      <c r="I54" s="44">
        <f>SUM(I33:I49)</f>
        <v>6435.7083735681854</v>
      </c>
      <c r="J54" s="275">
        <v>0</v>
      </c>
    </row>
    <row r="55" spans="1:10" s="2" customFormat="1" ht="13.5" customHeight="1" thickBot="1">
      <c r="A55" s="15" t="s">
        <v>100</v>
      </c>
      <c r="B55" s="100">
        <f>B54/$I$54</f>
        <v>0.15514085395611762</v>
      </c>
      <c r="C55" s="100">
        <f t="shared" ref="C55:I55" si="16">C54/$I$54</f>
        <v>0.31484335068981195</v>
      </c>
      <c r="D55" s="100">
        <f t="shared" si="16"/>
        <v>0.1892105095650399</v>
      </c>
      <c r="E55" s="100">
        <f t="shared" si="16"/>
        <v>0.28664556310730965</v>
      </c>
      <c r="F55" s="100">
        <f t="shared" si="16"/>
        <v>0</v>
      </c>
      <c r="G55" s="100">
        <f t="shared" si="16"/>
        <v>5.1629991344822199E-2</v>
      </c>
      <c r="H55" s="101">
        <f t="shared" si="16"/>
        <v>2.5297313368988278E-3</v>
      </c>
      <c r="I55" s="102">
        <f t="shared" si="16"/>
        <v>1</v>
      </c>
      <c r="J55" s="276"/>
    </row>
    <row r="56" spans="1:10" ht="15" thickBot="1">
      <c r="J56" s="275"/>
    </row>
    <row r="57" spans="1:10" ht="28.5">
      <c r="A57" s="433" t="s">
        <v>49</v>
      </c>
      <c r="B57" s="37" t="s">
        <v>0</v>
      </c>
      <c r="C57" s="37" t="s">
        <v>1</v>
      </c>
      <c r="D57" s="37" t="s">
        <v>2</v>
      </c>
      <c r="E57" s="37" t="s">
        <v>3</v>
      </c>
      <c r="F57" s="37" t="s">
        <v>27</v>
      </c>
      <c r="G57" s="37" t="s">
        <v>4</v>
      </c>
      <c r="H57" s="37" t="s">
        <v>5</v>
      </c>
      <c r="I57" s="38" t="s">
        <v>6</v>
      </c>
      <c r="J57" s="275"/>
    </row>
    <row r="58" spans="1:10" ht="13.5" customHeight="1">
      <c r="A58" s="434" t="s">
        <v>49</v>
      </c>
      <c r="B58" s="372" t="s">
        <v>107</v>
      </c>
      <c r="C58" s="373"/>
      <c r="D58" s="373"/>
      <c r="E58" s="373"/>
      <c r="F58" s="373"/>
      <c r="G58" s="373"/>
      <c r="H58" s="373"/>
      <c r="I58" s="374"/>
      <c r="J58" s="275"/>
    </row>
    <row r="59" spans="1:10" ht="13.5" customHeight="1">
      <c r="A59" s="7" t="s">
        <v>7</v>
      </c>
      <c r="B59" s="387"/>
      <c r="C59" s="388"/>
      <c r="D59" s="388"/>
      <c r="E59" s="389"/>
      <c r="F59" s="42">
        <f>F449+F475+F501+F527+F553</f>
        <v>3.1008750615750171E-2</v>
      </c>
      <c r="G59" s="387"/>
      <c r="H59" s="389"/>
      <c r="I59" s="44">
        <f>SUM(B59:H59)</f>
        <v>3.1008750615750171E-2</v>
      </c>
      <c r="J59" s="275">
        <v>0</v>
      </c>
    </row>
    <row r="60" spans="1:10" ht="13.5" customHeight="1">
      <c r="A60" s="8" t="s">
        <v>8</v>
      </c>
      <c r="B60" s="390"/>
      <c r="C60" s="391"/>
      <c r="D60" s="391"/>
      <c r="E60" s="392"/>
      <c r="F60" s="48">
        <f t="shared" ref="F60:F79" si="17">F450+F476+F502+F528+F554</f>
        <v>0</v>
      </c>
      <c r="G60" s="390"/>
      <c r="H60" s="392"/>
      <c r="I60" s="50">
        <f t="shared" ref="I60:I79" si="18">SUM(B60:H60)</f>
        <v>0</v>
      </c>
      <c r="J60" s="275">
        <v>0</v>
      </c>
    </row>
    <row r="61" spans="1:10" ht="13.5" customHeight="1">
      <c r="A61" s="9" t="s">
        <v>10</v>
      </c>
      <c r="B61" s="390"/>
      <c r="C61" s="391"/>
      <c r="D61" s="391"/>
      <c r="E61" s="392"/>
      <c r="F61" s="45">
        <f t="shared" si="17"/>
        <v>0</v>
      </c>
      <c r="G61" s="390"/>
      <c r="H61" s="392"/>
      <c r="I61" s="44">
        <f t="shared" si="18"/>
        <v>0</v>
      </c>
      <c r="J61" s="275">
        <v>0</v>
      </c>
    </row>
    <row r="62" spans="1:10" ht="13.5" customHeight="1">
      <c r="A62" s="8" t="s">
        <v>53</v>
      </c>
      <c r="B62" s="390"/>
      <c r="C62" s="391"/>
      <c r="D62" s="391"/>
      <c r="E62" s="392"/>
      <c r="F62" s="48">
        <f t="shared" si="17"/>
        <v>0</v>
      </c>
      <c r="G62" s="390"/>
      <c r="H62" s="392"/>
      <c r="I62" s="50">
        <f t="shared" si="18"/>
        <v>0</v>
      </c>
      <c r="J62" s="275">
        <v>0</v>
      </c>
    </row>
    <row r="63" spans="1:10" ht="13.5" customHeight="1">
      <c r="A63" s="9" t="s">
        <v>16</v>
      </c>
      <c r="B63" s="390"/>
      <c r="C63" s="391"/>
      <c r="D63" s="391"/>
      <c r="E63" s="392"/>
      <c r="F63" s="45">
        <f t="shared" si="17"/>
        <v>0</v>
      </c>
      <c r="G63" s="390"/>
      <c r="H63" s="392"/>
      <c r="I63" s="44">
        <f t="shared" si="18"/>
        <v>0</v>
      </c>
      <c r="J63" s="275">
        <v>0</v>
      </c>
    </row>
    <row r="64" spans="1:10" ht="13.5" customHeight="1">
      <c r="A64" s="8" t="s">
        <v>65</v>
      </c>
      <c r="B64" s="390"/>
      <c r="C64" s="391"/>
      <c r="D64" s="391"/>
      <c r="E64" s="392"/>
      <c r="F64" s="48">
        <f t="shared" si="17"/>
        <v>0</v>
      </c>
      <c r="G64" s="390"/>
      <c r="H64" s="392"/>
      <c r="I64" s="50">
        <f t="shared" si="18"/>
        <v>0</v>
      </c>
      <c r="J64" s="275">
        <v>0</v>
      </c>
    </row>
    <row r="65" spans="1:10" ht="13.5" customHeight="1">
      <c r="A65" s="9" t="s">
        <v>55</v>
      </c>
      <c r="B65" s="390"/>
      <c r="C65" s="391"/>
      <c r="D65" s="391"/>
      <c r="E65" s="392"/>
      <c r="F65" s="45">
        <f t="shared" si="17"/>
        <v>6367.0452043435198</v>
      </c>
      <c r="G65" s="390"/>
      <c r="H65" s="392"/>
      <c r="I65" s="44">
        <f t="shared" si="18"/>
        <v>6367.0452043435198</v>
      </c>
      <c r="J65" s="275">
        <v>0</v>
      </c>
    </row>
    <row r="66" spans="1:10" ht="13.5" customHeight="1">
      <c r="A66" s="8" t="s">
        <v>12</v>
      </c>
      <c r="B66" s="390"/>
      <c r="C66" s="391"/>
      <c r="D66" s="391"/>
      <c r="E66" s="392"/>
      <c r="F66" s="48">
        <f t="shared" si="17"/>
        <v>3809.5643282400524</v>
      </c>
      <c r="G66" s="390"/>
      <c r="H66" s="392"/>
      <c r="I66" s="50">
        <f t="shared" si="18"/>
        <v>3809.5643282400524</v>
      </c>
      <c r="J66" s="275">
        <v>0</v>
      </c>
    </row>
    <row r="67" spans="1:10" ht="13.5" customHeight="1">
      <c r="A67" s="9" t="s">
        <v>56</v>
      </c>
      <c r="B67" s="390"/>
      <c r="C67" s="391"/>
      <c r="D67" s="391"/>
      <c r="E67" s="392"/>
      <c r="F67" s="45">
        <f t="shared" si="17"/>
        <v>0</v>
      </c>
      <c r="G67" s="390"/>
      <c r="H67" s="392"/>
      <c r="I67" s="44">
        <f t="shared" si="18"/>
        <v>0</v>
      </c>
      <c r="J67" s="275">
        <v>0</v>
      </c>
    </row>
    <row r="68" spans="1:10" ht="13.5" customHeight="1">
      <c r="A68" s="8" t="s">
        <v>17</v>
      </c>
      <c r="B68" s="390"/>
      <c r="C68" s="391"/>
      <c r="D68" s="391"/>
      <c r="E68" s="392"/>
      <c r="F68" s="48">
        <f t="shared" si="17"/>
        <v>4.5770095446791572</v>
      </c>
      <c r="G68" s="390"/>
      <c r="H68" s="392"/>
      <c r="I68" s="50">
        <f t="shared" si="18"/>
        <v>4.5770095446791572</v>
      </c>
      <c r="J68" s="275">
        <v>0</v>
      </c>
    </row>
    <row r="69" spans="1:10" ht="13.5" customHeight="1">
      <c r="A69" s="9" t="s">
        <v>141</v>
      </c>
      <c r="B69" s="390"/>
      <c r="C69" s="391"/>
      <c r="D69" s="391"/>
      <c r="E69" s="392"/>
      <c r="F69" s="45">
        <f t="shared" si="17"/>
        <v>0</v>
      </c>
      <c r="G69" s="390"/>
      <c r="H69" s="392"/>
      <c r="I69" s="44">
        <f t="shared" si="18"/>
        <v>0</v>
      </c>
      <c r="J69" s="275">
        <v>0</v>
      </c>
    </row>
    <row r="70" spans="1:10" ht="13.5" customHeight="1">
      <c r="A70" s="8" t="s">
        <v>25</v>
      </c>
      <c r="B70" s="390"/>
      <c r="C70" s="391"/>
      <c r="D70" s="391"/>
      <c r="E70" s="392"/>
      <c r="F70" s="48">
        <f t="shared" si="17"/>
        <v>562.94758441146678</v>
      </c>
      <c r="G70" s="390"/>
      <c r="H70" s="392"/>
      <c r="I70" s="50">
        <f t="shared" si="18"/>
        <v>562.94758441146678</v>
      </c>
      <c r="J70" s="275">
        <v>0</v>
      </c>
    </row>
    <row r="71" spans="1:10" ht="13.5" customHeight="1">
      <c r="A71" s="9" t="s">
        <v>24</v>
      </c>
      <c r="B71" s="390"/>
      <c r="C71" s="391"/>
      <c r="D71" s="391"/>
      <c r="E71" s="392"/>
      <c r="F71" s="45">
        <f t="shared" si="17"/>
        <v>-1.7081731584767113E-9</v>
      </c>
      <c r="G71" s="390"/>
      <c r="H71" s="392"/>
      <c r="I71" s="44">
        <f t="shared" si="18"/>
        <v>-1.7081731584767113E-9</v>
      </c>
      <c r="J71" s="275">
        <v>0</v>
      </c>
    </row>
    <row r="72" spans="1:10" ht="13.5" customHeight="1">
      <c r="A72" s="8" t="s">
        <v>57</v>
      </c>
      <c r="B72" s="390"/>
      <c r="C72" s="391"/>
      <c r="D72" s="391"/>
      <c r="E72" s="392"/>
      <c r="F72" s="48">
        <f t="shared" si="17"/>
        <v>-4.5474735088646412E-13</v>
      </c>
      <c r="G72" s="390"/>
      <c r="H72" s="392"/>
      <c r="I72" s="50">
        <f t="shared" si="18"/>
        <v>-4.5474735088646412E-13</v>
      </c>
      <c r="J72" s="275">
        <v>0</v>
      </c>
    </row>
    <row r="73" spans="1:10" ht="13.5" customHeight="1">
      <c r="A73" s="9" t="s">
        <v>22</v>
      </c>
      <c r="B73" s="390"/>
      <c r="C73" s="391"/>
      <c r="D73" s="391"/>
      <c r="E73" s="392"/>
      <c r="F73" s="105">
        <f t="shared" si="17"/>
        <v>15.828653890148701</v>
      </c>
      <c r="G73" s="390"/>
      <c r="H73" s="392"/>
      <c r="I73" s="44">
        <f t="shared" si="18"/>
        <v>15.828653890148701</v>
      </c>
      <c r="J73" s="275">
        <v>0</v>
      </c>
    </row>
    <row r="74" spans="1:10" ht="13.5" customHeight="1">
      <c r="A74" s="8" t="s">
        <v>21</v>
      </c>
      <c r="B74" s="390"/>
      <c r="C74" s="391"/>
      <c r="D74" s="391"/>
      <c r="E74" s="392"/>
      <c r="F74" s="48">
        <f t="shared" si="17"/>
        <v>0</v>
      </c>
      <c r="G74" s="390"/>
      <c r="H74" s="392"/>
      <c r="I74" s="50">
        <f t="shared" si="18"/>
        <v>0</v>
      </c>
      <c r="J74" s="275">
        <v>0</v>
      </c>
    </row>
    <row r="75" spans="1:10" ht="13.5" customHeight="1">
      <c r="A75" s="10" t="s">
        <v>61</v>
      </c>
      <c r="B75" s="390"/>
      <c r="C75" s="391"/>
      <c r="D75" s="391"/>
      <c r="E75" s="392"/>
      <c r="F75" s="45">
        <f t="shared" si="17"/>
        <v>0</v>
      </c>
      <c r="G75" s="390"/>
      <c r="H75" s="392"/>
      <c r="I75" s="44">
        <f t="shared" si="18"/>
        <v>0</v>
      </c>
      <c r="J75" s="275">
        <v>0</v>
      </c>
    </row>
    <row r="76" spans="1:10" ht="13.5" customHeight="1">
      <c r="A76" s="11" t="s">
        <v>23</v>
      </c>
      <c r="B76" s="390"/>
      <c r="C76" s="391"/>
      <c r="D76" s="391"/>
      <c r="E76" s="392"/>
      <c r="F76" s="55">
        <f t="shared" si="17"/>
        <v>0</v>
      </c>
      <c r="G76" s="390"/>
      <c r="H76" s="392"/>
      <c r="I76" s="57">
        <f t="shared" si="18"/>
        <v>0</v>
      </c>
      <c r="J76" s="275">
        <v>0</v>
      </c>
    </row>
    <row r="77" spans="1:10" ht="13.5" customHeight="1">
      <c r="A77" s="12" t="s">
        <v>19</v>
      </c>
      <c r="B77" s="390"/>
      <c r="C77" s="391"/>
      <c r="D77" s="391"/>
      <c r="E77" s="392"/>
      <c r="F77" s="61">
        <f t="shared" si="17"/>
        <v>0</v>
      </c>
      <c r="G77" s="390"/>
      <c r="H77" s="392"/>
      <c r="I77" s="63">
        <f t="shared" si="18"/>
        <v>0</v>
      </c>
      <c r="J77" s="275">
        <v>0</v>
      </c>
    </row>
    <row r="78" spans="1:10" ht="13.5" customHeight="1">
      <c r="A78" s="11" t="s">
        <v>20</v>
      </c>
      <c r="B78" s="390"/>
      <c r="C78" s="391"/>
      <c r="D78" s="391"/>
      <c r="E78" s="392"/>
      <c r="F78" s="55">
        <f t="shared" si="17"/>
        <v>0</v>
      </c>
      <c r="G78" s="390"/>
      <c r="H78" s="392"/>
      <c r="I78" s="57">
        <f t="shared" si="18"/>
        <v>0</v>
      </c>
      <c r="J78" s="275">
        <v>0</v>
      </c>
    </row>
    <row r="79" spans="1:10" ht="13.5" customHeight="1" thickBot="1">
      <c r="A79" s="13" t="s">
        <v>11</v>
      </c>
      <c r="B79" s="393"/>
      <c r="C79" s="394"/>
      <c r="D79" s="394"/>
      <c r="E79" s="395"/>
      <c r="F79" s="66">
        <f t="shared" si="17"/>
        <v>0</v>
      </c>
      <c r="G79" s="393"/>
      <c r="H79" s="395"/>
      <c r="I79" s="68">
        <f t="shared" si="18"/>
        <v>0</v>
      </c>
      <c r="J79" s="275">
        <v>0</v>
      </c>
    </row>
    <row r="80" spans="1:10" ht="13.5" customHeight="1">
      <c r="A80" s="14" t="s">
        <v>26</v>
      </c>
      <c r="B80" s="71">
        <f>SUM(B59:B75)</f>
        <v>0</v>
      </c>
      <c r="C80" s="71">
        <f t="shared" ref="C80:H80" si="19">SUM(C59:C75)</f>
        <v>0</v>
      </c>
      <c r="D80" s="71">
        <f t="shared" si="19"/>
        <v>0</v>
      </c>
      <c r="E80" s="71">
        <f t="shared" si="19"/>
        <v>0</v>
      </c>
      <c r="F80" s="71">
        <f t="shared" si="19"/>
        <v>10759.993789178776</v>
      </c>
      <c r="G80" s="71">
        <f t="shared" si="19"/>
        <v>0</v>
      </c>
      <c r="H80" s="72">
        <f t="shared" si="19"/>
        <v>0</v>
      </c>
      <c r="I80" s="44">
        <f>SUM(I59:I75)</f>
        <v>10759.993789178776</v>
      </c>
      <c r="J80" s="275">
        <v>0</v>
      </c>
    </row>
    <row r="81" spans="1:10" s="2" customFormat="1" ht="15" thickBot="1">
      <c r="A81" s="15" t="s">
        <v>100</v>
      </c>
      <c r="B81" s="100">
        <f>B80/$I$80</f>
        <v>0</v>
      </c>
      <c r="C81" s="100">
        <f t="shared" ref="C81:I81" si="20">C80/$I$80</f>
        <v>0</v>
      </c>
      <c r="D81" s="100">
        <f t="shared" si="20"/>
        <v>0</v>
      </c>
      <c r="E81" s="100">
        <f t="shared" si="20"/>
        <v>0</v>
      </c>
      <c r="F81" s="100">
        <f t="shared" si="20"/>
        <v>1</v>
      </c>
      <c r="G81" s="100">
        <f t="shared" si="20"/>
        <v>0</v>
      </c>
      <c r="H81" s="100">
        <f t="shared" si="20"/>
        <v>0</v>
      </c>
      <c r="I81" s="102">
        <f t="shared" si="20"/>
        <v>1</v>
      </c>
      <c r="J81" s="276"/>
    </row>
    <row r="82" spans="1:10" ht="15" thickBot="1">
      <c r="A82" s="16"/>
      <c r="B82" s="16"/>
      <c r="C82" s="16"/>
      <c r="D82" s="16"/>
      <c r="E82" s="16"/>
      <c r="F82" s="270"/>
      <c r="G82" s="270"/>
      <c r="H82" s="270"/>
      <c r="I82" s="270">
        <f>+I80-I470-I496-I522-I548-I574</f>
        <v>2.4007462684494385E-12</v>
      </c>
      <c r="J82" s="275"/>
    </row>
    <row r="83" spans="1:10" ht="28.5" customHeight="1">
      <c r="A83" s="435" t="s">
        <v>51</v>
      </c>
      <c r="B83" s="37" t="s">
        <v>0</v>
      </c>
      <c r="C83" s="37" t="s">
        <v>1</v>
      </c>
      <c r="D83" s="37" t="s">
        <v>2</v>
      </c>
      <c r="E83" s="37" t="s">
        <v>3</v>
      </c>
      <c r="F83" s="37" t="s">
        <v>27</v>
      </c>
      <c r="G83" s="37" t="s">
        <v>4</v>
      </c>
      <c r="H83" s="37" t="s">
        <v>5</v>
      </c>
      <c r="I83" s="38" t="s">
        <v>6</v>
      </c>
      <c r="J83" s="275"/>
    </row>
    <row r="84" spans="1:10" ht="15">
      <c r="A84" s="446"/>
      <c r="B84" s="372" t="s">
        <v>107</v>
      </c>
      <c r="C84" s="373"/>
      <c r="D84" s="373"/>
      <c r="E84" s="373"/>
      <c r="F84" s="373"/>
      <c r="G84" s="373"/>
      <c r="H84" s="373"/>
      <c r="I84" s="374"/>
      <c r="J84" s="275"/>
    </row>
    <row r="85" spans="1:10" ht="15">
      <c r="A85" s="7" t="s">
        <v>7</v>
      </c>
      <c r="B85" s="42">
        <f>B579+B605+B631</f>
        <v>49.872581918221613</v>
      </c>
      <c r="C85" s="42">
        <f t="shared" ref="C85:H85" si="21">C579+C605+C631</f>
        <v>0</v>
      </c>
      <c r="D85" s="42">
        <f t="shared" si="21"/>
        <v>4.7980233638591487</v>
      </c>
      <c r="E85" s="42">
        <f t="shared" si="21"/>
        <v>0</v>
      </c>
      <c r="F85" s="42">
        <f t="shared" si="21"/>
        <v>0</v>
      </c>
      <c r="G85" s="42">
        <f t="shared" si="21"/>
        <v>0</v>
      </c>
      <c r="H85" s="43">
        <f t="shared" si="21"/>
        <v>0</v>
      </c>
      <c r="I85" s="44">
        <f>SUM(B85:H85)</f>
        <v>54.670605282080764</v>
      </c>
      <c r="J85" s="275">
        <v>0</v>
      </c>
    </row>
    <row r="86" spans="1:10" ht="15">
      <c r="A86" s="8" t="s">
        <v>8</v>
      </c>
      <c r="B86" s="48">
        <f t="shared" ref="B86:H101" si="22">B580+B606+B632</f>
        <v>52.419068946699852</v>
      </c>
      <c r="C86" s="48">
        <f t="shared" si="22"/>
        <v>0</v>
      </c>
      <c r="D86" s="48">
        <f t="shared" si="22"/>
        <v>7.9671571245225961</v>
      </c>
      <c r="E86" s="48">
        <f t="shared" si="22"/>
        <v>0</v>
      </c>
      <c r="F86" s="48">
        <f t="shared" si="22"/>
        <v>0</v>
      </c>
      <c r="G86" s="48">
        <f t="shared" si="22"/>
        <v>0</v>
      </c>
      <c r="H86" s="49">
        <f t="shared" si="22"/>
        <v>0</v>
      </c>
      <c r="I86" s="50">
        <f t="shared" ref="I86:I105" si="23">SUM(B86:H86)</f>
        <v>60.386226071222445</v>
      </c>
      <c r="J86" s="275">
        <v>0</v>
      </c>
    </row>
    <row r="87" spans="1:10" ht="15">
      <c r="A87" s="9" t="s">
        <v>10</v>
      </c>
      <c r="B87" s="45">
        <f t="shared" si="22"/>
        <v>34.046154552117102</v>
      </c>
      <c r="C87" s="45">
        <f t="shared" si="22"/>
        <v>0</v>
      </c>
      <c r="D87" s="45">
        <f t="shared" si="22"/>
        <v>1.7888386884487069</v>
      </c>
      <c r="E87" s="45">
        <f t="shared" si="22"/>
        <v>0</v>
      </c>
      <c r="F87" s="45">
        <f t="shared" si="22"/>
        <v>0</v>
      </c>
      <c r="G87" s="45">
        <f t="shared" si="22"/>
        <v>0</v>
      </c>
      <c r="H87" s="54">
        <f t="shared" si="22"/>
        <v>0</v>
      </c>
      <c r="I87" s="44">
        <f t="shared" si="23"/>
        <v>35.834993240565808</v>
      </c>
      <c r="J87" s="275">
        <v>0</v>
      </c>
    </row>
    <row r="88" spans="1:10" ht="15">
      <c r="A88" s="8" t="s">
        <v>53</v>
      </c>
      <c r="B88" s="48">
        <f t="shared" si="22"/>
        <v>0</v>
      </c>
      <c r="C88" s="48">
        <f t="shared" si="22"/>
        <v>0</v>
      </c>
      <c r="D88" s="48">
        <f t="shared" si="22"/>
        <v>0</v>
      </c>
      <c r="E88" s="48">
        <f t="shared" si="22"/>
        <v>0</v>
      </c>
      <c r="F88" s="48">
        <f t="shared" si="22"/>
        <v>0</v>
      </c>
      <c r="G88" s="48">
        <f t="shared" si="22"/>
        <v>0</v>
      </c>
      <c r="H88" s="49">
        <f t="shared" si="22"/>
        <v>0</v>
      </c>
      <c r="I88" s="50">
        <f t="shared" si="23"/>
        <v>0</v>
      </c>
      <c r="J88" s="275">
        <v>0</v>
      </c>
    </row>
    <row r="89" spans="1:10" ht="15">
      <c r="A89" s="9" t="s">
        <v>16</v>
      </c>
      <c r="B89" s="45">
        <f t="shared" si="22"/>
        <v>975.24962845157893</v>
      </c>
      <c r="C89" s="45">
        <f t="shared" si="22"/>
        <v>23.411942361148149</v>
      </c>
      <c r="D89" s="45">
        <f t="shared" si="22"/>
        <v>67.226963098346289</v>
      </c>
      <c r="E89" s="45">
        <f t="shared" si="22"/>
        <v>10.922317049719535</v>
      </c>
      <c r="F89" s="45">
        <f t="shared" si="22"/>
        <v>0</v>
      </c>
      <c r="G89" s="45">
        <f t="shared" si="22"/>
        <v>0</v>
      </c>
      <c r="H89" s="54">
        <f t="shared" si="22"/>
        <v>0</v>
      </c>
      <c r="I89" s="44">
        <f t="shared" si="23"/>
        <v>1076.810850960793</v>
      </c>
      <c r="J89" s="275">
        <v>0</v>
      </c>
    </row>
    <row r="90" spans="1:10" ht="15">
      <c r="A90" s="8" t="s">
        <v>65</v>
      </c>
      <c r="B90" s="48">
        <f t="shared" si="22"/>
        <v>4640.4267384470159</v>
      </c>
      <c r="C90" s="48">
        <f t="shared" si="22"/>
        <v>7.780473758132934</v>
      </c>
      <c r="D90" s="48">
        <f t="shared" si="22"/>
        <v>334.2903075521661</v>
      </c>
      <c r="E90" s="48">
        <f t="shared" si="22"/>
        <v>0</v>
      </c>
      <c r="F90" s="48">
        <f t="shared" si="22"/>
        <v>0</v>
      </c>
      <c r="G90" s="48">
        <f t="shared" si="22"/>
        <v>0</v>
      </c>
      <c r="H90" s="49">
        <f t="shared" si="22"/>
        <v>0</v>
      </c>
      <c r="I90" s="50">
        <f t="shared" si="23"/>
        <v>4982.4975197573149</v>
      </c>
      <c r="J90" s="275">
        <v>0</v>
      </c>
    </row>
    <row r="91" spans="1:10" ht="15">
      <c r="A91" s="9" t="s">
        <v>55</v>
      </c>
      <c r="B91" s="45">
        <f t="shared" si="22"/>
        <v>0</v>
      </c>
      <c r="C91" s="45">
        <f t="shared" si="22"/>
        <v>9.9192561169611254E-2</v>
      </c>
      <c r="D91" s="45">
        <f t="shared" si="22"/>
        <v>7.9809962455183417E-2</v>
      </c>
      <c r="E91" s="45">
        <f t="shared" si="22"/>
        <v>42.044499281877115</v>
      </c>
      <c r="F91" s="45">
        <f t="shared" si="22"/>
        <v>190.1331100740951</v>
      </c>
      <c r="G91" s="45">
        <f t="shared" si="22"/>
        <v>0</v>
      </c>
      <c r="H91" s="54">
        <f t="shared" si="22"/>
        <v>0</v>
      </c>
      <c r="I91" s="44">
        <f t="shared" si="23"/>
        <v>232.35661187959701</v>
      </c>
      <c r="J91" s="275">
        <v>0</v>
      </c>
    </row>
    <row r="92" spans="1:10" ht="15">
      <c r="A92" s="8" t="s">
        <v>12</v>
      </c>
      <c r="B92" s="48">
        <f t="shared" si="22"/>
        <v>0</v>
      </c>
      <c r="C92" s="48">
        <f t="shared" si="22"/>
        <v>0</v>
      </c>
      <c r="D92" s="48">
        <f t="shared" si="22"/>
        <v>1.648180571851212E-2</v>
      </c>
      <c r="E92" s="48">
        <f t="shared" si="22"/>
        <v>8.1717694170176962</v>
      </c>
      <c r="F92" s="48">
        <f t="shared" si="22"/>
        <v>0</v>
      </c>
      <c r="G92" s="48">
        <f t="shared" si="22"/>
        <v>0</v>
      </c>
      <c r="H92" s="49">
        <f t="shared" si="22"/>
        <v>0</v>
      </c>
      <c r="I92" s="50">
        <f t="shared" si="23"/>
        <v>8.1882512227362092</v>
      </c>
      <c r="J92" s="275">
        <v>0</v>
      </c>
    </row>
    <row r="93" spans="1:10" ht="15">
      <c r="A93" s="9" t="s">
        <v>56</v>
      </c>
      <c r="B93" s="45">
        <f t="shared" si="22"/>
        <v>0</v>
      </c>
      <c r="C93" s="45">
        <f t="shared" si="22"/>
        <v>0</v>
      </c>
      <c r="D93" s="45">
        <f t="shared" si="22"/>
        <v>0</v>
      </c>
      <c r="E93" s="45">
        <f t="shared" si="22"/>
        <v>11.448705094964556</v>
      </c>
      <c r="F93" s="45">
        <f t="shared" si="22"/>
        <v>0</v>
      </c>
      <c r="G93" s="45">
        <f t="shared" si="22"/>
        <v>0</v>
      </c>
      <c r="H93" s="54">
        <f t="shared" si="22"/>
        <v>0</v>
      </c>
      <c r="I93" s="44">
        <f t="shared" si="23"/>
        <v>11.448705094964556</v>
      </c>
      <c r="J93" s="275">
        <v>0</v>
      </c>
    </row>
    <row r="94" spans="1:10" ht="15">
      <c r="A94" s="8" t="s">
        <v>17</v>
      </c>
      <c r="B94" s="48">
        <f t="shared" si="22"/>
        <v>138.33897881186124</v>
      </c>
      <c r="C94" s="48">
        <f t="shared" si="22"/>
        <v>0.24621702641338647</v>
      </c>
      <c r="D94" s="48">
        <f t="shared" si="22"/>
        <v>12.420799477353041</v>
      </c>
      <c r="E94" s="48">
        <f t="shared" si="22"/>
        <v>1.0500546133771391</v>
      </c>
      <c r="F94" s="48">
        <f t="shared" si="22"/>
        <v>0</v>
      </c>
      <c r="G94" s="48">
        <f t="shared" si="22"/>
        <v>0</v>
      </c>
      <c r="H94" s="49">
        <f t="shared" si="22"/>
        <v>0</v>
      </c>
      <c r="I94" s="50">
        <f t="shared" si="23"/>
        <v>152.05604992900479</v>
      </c>
      <c r="J94" s="275">
        <v>0</v>
      </c>
    </row>
    <row r="95" spans="1:10" ht="15">
      <c r="A95" s="9" t="s">
        <v>141</v>
      </c>
      <c r="B95" s="45">
        <f t="shared" si="22"/>
        <v>2615.0411978457573</v>
      </c>
      <c r="C95" s="45">
        <f t="shared" si="22"/>
        <v>285.60181287010761</v>
      </c>
      <c r="D95" s="45">
        <f t="shared" si="22"/>
        <v>308.64489265358714</v>
      </c>
      <c r="E95" s="45">
        <f t="shared" si="22"/>
        <v>43.860257011853676</v>
      </c>
      <c r="F95" s="45">
        <f t="shared" si="22"/>
        <v>0</v>
      </c>
      <c r="G95" s="45">
        <f t="shared" si="22"/>
        <v>0</v>
      </c>
      <c r="H95" s="54">
        <f t="shared" si="22"/>
        <v>0</v>
      </c>
      <c r="I95" s="44">
        <f>SUM(B95:H95)</f>
        <v>3253.1481603813058</v>
      </c>
      <c r="J95" s="275">
        <v>0</v>
      </c>
    </row>
    <row r="96" spans="1:10" ht="15">
      <c r="A96" s="8" t="s">
        <v>25</v>
      </c>
      <c r="B96" s="48">
        <f t="shared" si="22"/>
        <v>571.53430230428785</v>
      </c>
      <c r="C96" s="48">
        <f t="shared" si="22"/>
        <v>3.8758767861645796E-2</v>
      </c>
      <c r="D96" s="48">
        <f t="shared" si="22"/>
        <v>947.10388627317877</v>
      </c>
      <c r="E96" s="48">
        <f t="shared" si="22"/>
        <v>1733.9594192939703</v>
      </c>
      <c r="F96" s="48">
        <f t="shared" si="22"/>
        <v>0</v>
      </c>
      <c r="G96" s="48">
        <f t="shared" si="22"/>
        <v>886.27674013106605</v>
      </c>
      <c r="H96" s="49">
        <f t="shared" si="22"/>
        <v>0.35630541947499694</v>
      </c>
      <c r="I96" s="50">
        <f t="shared" si="23"/>
        <v>4139.2694121898394</v>
      </c>
      <c r="J96" s="275">
        <v>0</v>
      </c>
    </row>
    <row r="97" spans="1:10" ht="15">
      <c r="A97" s="9" t="s">
        <v>24</v>
      </c>
      <c r="B97" s="45">
        <f t="shared" si="22"/>
        <v>133.24570268583062</v>
      </c>
      <c r="C97" s="45">
        <f t="shared" si="22"/>
        <v>0.30378843214996681</v>
      </c>
      <c r="D97" s="45">
        <f t="shared" si="22"/>
        <v>19.522306896636547</v>
      </c>
      <c r="E97" s="45">
        <f t="shared" si="22"/>
        <v>0</v>
      </c>
      <c r="F97" s="45">
        <f t="shared" si="22"/>
        <v>0</v>
      </c>
      <c r="G97" s="45">
        <f t="shared" si="22"/>
        <v>0</v>
      </c>
      <c r="H97" s="54">
        <f t="shared" si="22"/>
        <v>0</v>
      </c>
      <c r="I97" s="44">
        <f t="shared" si="23"/>
        <v>153.07179801461712</v>
      </c>
      <c r="J97" s="275">
        <v>0</v>
      </c>
    </row>
    <row r="98" spans="1:10" ht="15">
      <c r="A98" s="8" t="s">
        <v>57</v>
      </c>
      <c r="B98" s="48">
        <f t="shared" si="22"/>
        <v>1967.5898734663692</v>
      </c>
      <c r="C98" s="48">
        <f t="shared" si="22"/>
        <v>3.6605077430124409</v>
      </c>
      <c r="D98" s="48">
        <f t="shared" si="22"/>
        <v>245.05690125122862</v>
      </c>
      <c r="E98" s="48">
        <f t="shared" si="22"/>
        <v>0</v>
      </c>
      <c r="F98" s="48">
        <f t="shared" si="22"/>
        <v>0</v>
      </c>
      <c r="G98" s="48">
        <f t="shared" si="22"/>
        <v>0</v>
      </c>
      <c r="H98" s="49">
        <f t="shared" si="22"/>
        <v>0</v>
      </c>
      <c r="I98" s="50">
        <f t="shared" si="23"/>
        <v>2216.3072824606102</v>
      </c>
      <c r="J98" s="275">
        <v>0</v>
      </c>
    </row>
    <row r="99" spans="1:10" ht="15">
      <c r="A99" s="9" t="s">
        <v>22</v>
      </c>
      <c r="B99" s="45">
        <f t="shared" si="22"/>
        <v>235.21173242688718</v>
      </c>
      <c r="C99" s="45">
        <f t="shared" si="22"/>
        <v>0</v>
      </c>
      <c r="D99" s="45">
        <f t="shared" si="22"/>
        <v>31.084135979994432</v>
      </c>
      <c r="E99" s="45">
        <f t="shared" si="22"/>
        <v>0</v>
      </c>
      <c r="F99" s="45">
        <f t="shared" si="22"/>
        <v>6.6704537228446821</v>
      </c>
      <c r="G99" s="45">
        <f t="shared" si="22"/>
        <v>0</v>
      </c>
      <c r="H99" s="54">
        <f t="shared" si="22"/>
        <v>0</v>
      </c>
      <c r="I99" s="44">
        <f t="shared" si="23"/>
        <v>272.96632212972628</v>
      </c>
      <c r="J99" s="275">
        <v>0</v>
      </c>
    </row>
    <row r="100" spans="1:10" ht="15">
      <c r="A100" s="8" t="s">
        <v>21</v>
      </c>
      <c r="B100" s="48">
        <f t="shared" si="22"/>
        <v>25.543882337656406</v>
      </c>
      <c r="C100" s="48">
        <f t="shared" si="22"/>
        <v>0</v>
      </c>
      <c r="D100" s="48">
        <f t="shared" si="22"/>
        <v>0.47195534869567146</v>
      </c>
      <c r="E100" s="48">
        <f t="shared" si="22"/>
        <v>0</v>
      </c>
      <c r="F100" s="48">
        <f t="shared" si="22"/>
        <v>0</v>
      </c>
      <c r="G100" s="48">
        <f t="shared" si="22"/>
        <v>0</v>
      </c>
      <c r="H100" s="49">
        <f t="shared" si="22"/>
        <v>0</v>
      </c>
      <c r="I100" s="50">
        <f t="shared" si="23"/>
        <v>26.015837686352079</v>
      </c>
      <c r="J100" s="275">
        <v>0</v>
      </c>
    </row>
    <row r="101" spans="1:10" ht="15">
      <c r="A101" s="10" t="s">
        <v>61</v>
      </c>
      <c r="B101" s="45">
        <f t="shared" si="22"/>
        <v>204.06428041751079</v>
      </c>
      <c r="C101" s="45">
        <f t="shared" si="22"/>
        <v>0</v>
      </c>
      <c r="D101" s="45">
        <f t="shared" si="22"/>
        <v>191.14668649243134</v>
      </c>
      <c r="E101" s="45">
        <f t="shared" si="22"/>
        <v>0</v>
      </c>
      <c r="F101" s="45">
        <f t="shared" si="22"/>
        <v>0</v>
      </c>
      <c r="G101" s="45">
        <f t="shared" si="22"/>
        <v>0</v>
      </c>
      <c r="H101" s="54">
        <f t="shared" si="22"/>
        <v>0</v>
      </c>
      <c r="I101" s="44">
        <f t="shared" si="23"/>
        <v>395.21096690994216</v>
      </c>
      <c r="J101" s="275">
        <v>0</v>
      </c>
    </row>
    <row r="102" spans="1:10">
      <c r="A102" s="11" t="s">
        <v>23</v>
      </c>
      <c r="B102" s="55">
        <f t="shared" ref="B102:H105" si="24">B596+B622+B648</f>
        <v>204.06428041751079</v>
      </c>
      <c r="C102" s="55">
        <f t="shared" si="24"/>
        <v>0</v>
      </c>
      <c r="D102" s="55">
        <f t="shared" si="24"/>
        <v>191.14668649243134</v>
      </c>
      <c r="E102" s="55">
        <f t="shared" si="24"/>
        <v>0</v>
      </c>
      <c r="F102" s="55">
        <f t="shared" si="24"/>
        <v>0</v>
      </c>
      <c r="G102" s="55">
        <f t="shared" si="24"/>
        <v>0</v>
      </c>
      <c r="H102" s="56">
        <f t="shared" si="24"/>
        <v>0</v>
      </c>
      <c r="I102" s="57">
        <f t="shared" si="23"/>
        <v>395.21096690994216</v>
      </c>
      <c r="J102" s="275">
        <v>0</v>
      </c>
    </row>
    <row r="103" spans="1:10">
      <c r="A103" s="12" t="s">
        <v>19</v>
      </c>
      <c r="B103" s="61">
        <f t="shared" si="24"/>
        <v>0</v>
      </c>
      <c r="C103" s="61">
        <f t="shared" si="24"/>
        <v>0</v>
      </c>
      <c r="D103" s="61">
        <f t="shared" si="24"/>
        <v>0</v>
      </c>
      <c r="E103" s="61">
        <f t="shared" si="24"/>
        <v>0</v>
      </c>
      <c r="F103" s="61">
        <f t="shared" si="24"/>
        <v>0</v>
      </c>
      <c r="G103" s="61">
        <f t="shared" si="24"/>
        <v>0</v>
      </c>
      <c r="H103" s="62">
        <f t="shared" si="24"/>
        <v>0</v>
      </c>
      <c r="I103" s="63">
        <f t="shared" si="23"/>
        <v>0</v>
      </c>
      <c r="J103" s="275">
        <v>0</v>
      </c>
    </row>
    <row r="104" spans="1:10">
      <c r="A104" s="11" t="s">
        <v>20</v>
      </c>
      <c r="B104" s="55">
        <f t="shared" si="24"/>
        <v>0</v>
      </c>
      <c r="C104" s="55">
        <f t="shared" si="24"/>
        <v>0</v>
      </c>
      <c r="D104" s="55">
        <f t="shared" si="24"/>
        <v>0</v>
      </c>
      <c r="E104" s="55">
        <f t="shared" si="24"/>
        <v>0</v>
      </c>
      <c r="F104" s="55">
        <f t="shared" si="24"/>
        <v>0</v>
      </c>
      <c r="G104" s="55">
        <f t="shared" si="24"/>
        <v>0</v>
      </c>
      <c r="H104" s="56">
        <f t="shared" si="24"/>
        <v>0</v>
      </c>
      <c r="I104" s="57">
        <f t="shared" si="23"/>
        <v>0</v>
      </c>
      <c r="J104" s="275">
        <v>0</v>
      </c>
    </row>
    <row r="105" spans="1:10" ht="15" thickBot="1">
      <c r="A105" s="13" t="s">
        <v>11</v>
      </c>
      <c r="B105" s="66">
        <f t="shared" si="24"/>
        <v>0</v>
      </c>
      <c r="C105" s="66">
        <f t="shared" si="24"/>
        <v>0</v>
      </c>
      <c r="D105" s="66">
        <f t="shared" si="24"/>
        <v>0</v>
      </c>
      <c r="E105" s="66">
        <f t="shared" si="24"/>
        <v>0</v>
      </c>
      <c r="F105" s="66">
        <f t="shared" si="24"/>
        <v>0</v>
      </c>
      <c r="G105" s="66">
        <f t="shared" si="24"/>
        <v>0</v>
      </c>
      <c r="H105" s="67">
        <f t="shared" si="24"/>
        <v>0</v>
      </c>
      <c r="I105" s="68">
        <f t="shared" si="23"/>
        <v>0</v>
      </c>
      <c r="J105" s="275">
        <v>0</v>
      </c>
    </row>
    <row r="106" spans="1:10" ht="15">
      <c r="A106" s="14" t="s">
        <v>26</v>
      </c>
      <c r="B106" s="71">
        <f>SUM(B85:B101)</f>
        <v>11642.584122611795</v>
      </c>
      <c r="C106" s="71">
        <f t="shared" ref="C106:H106" si="25">SUM(C85:C101)</f>
        <v>321.14269351999576</v>
      </c>
      <c r="D106" s="71">
        <f t="shared" si="25"/>
        <v>2171.619145968622</v>
      </c>
      <c r="E106" s="71">
        <f t="shared" si="25"/>
        <v>1851.45702176278</v>
      </c>
      <c r="F106" s="71">
        <f t="shared" si="25"/>
        <v>196.80356379693978</v>
      </c>
      <c r="G106" s="71">
        <f t="shared" si="25"/>
        <v>886.27674013106605</v>
      </c>
      <c r="H106" s="72">
        <f t="shared" si="25"/>
        <v>0.35630541947499694</v>
      </c>
      <c r="I106" s="44">
        <f>SUM(I85:I101)</f>
        <v>17070.23959321067</v>
      </c>
      <c r="J106" s="275">
        <v>0</v>
      </c>
    </row>
    <row r="107" spans="1:10" s="2" customFormat="1" ht="13.5" customHeight="1" thickBot="1">
      <c r="A107" s="17" t="s">
        <v>100</v>
      </c>
      <c r="B107" s="100">
        <f>B106/$I$106</f>
        <v>0.68203987759154761</v>
      </c>
      <c r="C107" s="100">
        <f t="shared" ref="C107:I107" si="26">C106/$I$106</f>
        <v>1.8813016171590442E-2</v>
      </c>
      <c r="D107" s="100">
        <f t="shared" si="26"/>
        <v>0.12721667637473219</v>
      </c>
      <c r="E107" s="100">
        <f t="shared" si="26"/>
        <v>0.10846110341059056</v>
      </c>
      <c r="F107" s="100">
        <f t="shared" si="26"/>
        <v>1.1529045197187173E-2</v>
      </c>
      <c r="G107" s="100">
        <f t="shared" si="26"/>
        <v>5.191940835344596E-2</v>
      </c>
      <c r="H107" s="101">
        <f t="shared" si="26"/>
        <v>2.0872900906247968E-5</v>
      </c>
      <c r="I107" s="102">
        <f t="shared" si="26"/>
        <v>1</v>
      </c>
      <c r="J107" s="276"/>
    </row>
    <row r="108" spans="1:10" ht="13.5" customHeight="1" thickBot="1">
      <c r="A108" s="18"/>
      <c r="B108" s="111"/>
      <c r="C108" s="111"/>
      <c r="D108" s="111"/>
      <c r="E108" s="111"/>
      <c r="F108" s="111"/>
      <c r="G108" s="111"/>
      <c r="H108" s="111"/>
      <c r="I108" s="111"/>
    </row>
    <row r="109" spans="1:10" ht="28.5">
      <c r="A109" s="431" t="s">
        <v>29</v>
      </c>
      <c r="B109" s="37" t="s">
        <v>0</v>
      </c>
      <c r="C109" s="37" t="s">
        <v>1</v>
      </c>
      <c r="D109" s="37" t="s">
        <v>2</v>
      </c>
      <c r="E109" s="37" t="s">
        <v>3</v>
      </c>
      <c r="F109" s="37" t="s">
        <v>27</v>
      </c>
      <c r="G109" s="37" t="s">
        <v>4</v>
      </c>
      <c r="H109" s="37" t="s">
        <v>5</v>
      </c>
      <c r="I109" s="38" t="s">
        <v>6</v>
      </c>
    </row>
    <row r="110" spans="1:10" ht="14.25" customHeight="1">
      <c r="A110" s="432" t="s">
        <v>29</v>
      </c>
      <c r="B110" s="372" t="s">
        <v>107</v>
      </c>
      <c r="C110" s="373"/>
      <c r="D110" s="373"/>
      <c r="E110" s="373"/>
      <c r="F110" s="373"/>
      <c r="G110" s="373"/>
      <c r="H110" s="373"/>
      <c r="I110" s="374"/>
    </row>
    <row r="111" spans="1:10" ht="15">
      <c r="A111" s="7" t="s">
        <v>7</v>
      </c>
      <c r="B111" s="42">
        <v>0</v>
      </c>
      <c r="C111" s="42">
        <v>0</v>
      </c>
      <c r="D111" s="42">
        <v>0</v>
      </c>
      <c r="E111" s="42">
        <v>0</v>
      </c>
      <c r="F111" s="399"/>
      <c r="G111" s="42">
        <v>0</v>
      </c>
      <c r="H111" s="43">
        <v>0</v>
      </c>
      <c r="I111" s="44">
        <f>SUM(B111:H111)</f>
        <v>0</v>
      </c>
    </row>
    <row r="112" spans="1:10" ht="15">
      <c r="A112" s="8" t="s">
        <v>8</v>
      </c>
      <c r="B112" s="48">
        <v>0</v>
      </c>
      <c r="C112" s="48">
        <v>0</v>
      </c>
      <c r="D112" s="48">
        <v>0</v>
      </c>
      <c r="E112" s="48">
        <v>0</v>
      </c>
      <c r="F112" s="400"/>
      <c r="G112" s="48">
        <v>0</v>
      </c>
      <c r="H112" s="49">
        <v>0</v>
      </c>
      <c r="I112" s="50">
        <f t="shared" ref="I112:I131" si="27">SUM(B112:H112)</f>
        <v>0</v>
      </c>
    </row>
    <row r="113" spans="1:9" ht="15">
      <c r="A113" s="9" t="s">
        <v>10</v>
      </c>
      <c r="B113" s="45">
        <v>0</v>
      </c>
      <c r="C113" s="45">
        <v>0</v>
      </c>
      <c r="D113" s="45">
        <v>0</v>
      </c>
      <c r="E113" s="45">
        <v>0</v>
      </c>
      <c r="F113" s="400"/>
      <c r="G113" s="45">
        <v>0</v>
      </c>
      <c r="H113" s="54">
        <v>0</v>
      </c>
      <c r="I113" s="44">
        <f t="shared" si="27"/>
        <v>0</v>
      </c>
    </row>
    <row r="114" spans="1:9" ht="15">
      <c r="A114" s="8" t="s">
        <v>53</v>
      </c>
      <c r="B114" s="48">
        <v>0</v>
      </c>
      <c r="C114" s="48">
        <v>0</v>
      </c>
      <c r="D114" s="48">
        <v>0</v>
      </c>
      <c r="E114" s="48">
        <v>0</v>
      </c>
      <c r="F114" s="400"/>
      <c r="G114" s="48">
        <v>0</v>
      </c>
      <c r="H114" s="49">
        <v>0</v>
      </c>
      <c r="I114" s="50">
        <f t="shared" si="27"/>
        <v>0</v>
      </c>
    </row>
    <row r="115" spans="1:9" ht="15">
      <c r="A115" s="9" t="s">
        <v>16</v>
      </c>
      <c r="B115" s="45">
        <v>0.44568203343573964</v>
      </c>
      <c r="C115" s="45">
        <v>0</v>
      </c>
      <c r="D115" s="45">
        <v>0.17662431972354284</v>
      </c>
      <c r="E115" s="45">
        <v>0</v>
      </c>
      <c r="F115" s="400"/>
      <c r="G115" s="45">
        <v>0</v>
      </c>
      <c r="H115" s="54">
        <v>0</v>
      </c>
      <c r="I115" s="44">
        <f t="shared" si="27"/>
        <v>0.62230635315928251</v>
      </c>
    </row>
    <row r="116" spans="1:9" ht="15">
      <c r="A116" s="8" t="s">
        <v>65</v>
      </c>
      <c r="B116" s="48">
        <v>0</v>
      </c>
      <c r="C116" s="48">
        <v>0</v>
      </c>
      <c r="D116" s="48">
        <v>0</v>
      </c>
      <c r="E116" s="48">
        <v>0</v>
      </c>
      <c r="F116" s="400"/>
      <c r="G116" s="48">
        <v>0</v>
      </c>
      <c r="H116" s="49">
        <v>0</v>
      </c>
      <c r="I116" s="50">
        <f t="shared" si="27"/>
        <v>0</v>
      </c>
    </row>
    <row r="117" spans="1:9" ht="15">
      <c r="A117" s="9" t="s">
        <v>55</v>
      </c>
      <c r="B117" s="45">
        <v>4.3721017591918836E-3</v>
      </c>
      <c r="C117" s="45">
        <v>0</v>
      </c>
      <c r="D117" s="45">
        <v>0</v>
      </c>
      <c r="E117" s="45">
        <v>1.7488407036767529E-3</v>
      </c>
      <c r="F117" s="400"/>
      <c r="G117" s="45">
        <v>0</v>
      </c>
      <c r="H117" s="54">
        <v>0</v>
      </c>
      <c r="I117" s="44">
        <f t="shared" si="27"/>
        <v>6.1209424628686365E-3</v>
      </c>
    </row>
    <row r="118" spans="1:9" ht="15">
      <c r="A118" s="8" t="s">
        <v>12</v>
      </c>
      <c r="B118" s="48">
        <v>0</v>
      </c>
      <c r="C118" s="48">
        <v>0</v>
      </c>
      <c r="D118" s="48">
        <v>0</v>
      </c>
      <c r="E118" s="48">
        <v>0</v>
      </c>
      <c r="F118" s="400"/>
      <c r="G118" s="48">
        <v>0</v>
      </c>
      <c r="H118" s="49">
        <v>0</v>
      </c>
      <c r="I118" s="50">
        <f t="shared" si="27"/>
        <v>0</v>
      </c>
    </row>
    <row r="119" spans="1:9" ht="15">
      <c r="A119" s="9" t="s">
        <v>56</v>
      </c>
      <c r="B119" s="45">
        <v>0</v>
      </c>
      <c r="C119" s="45">
        <v>0</v>
      </c>
      <c r="D119" s="45">
        <v>0</v>
      </c>
      <c r="E119" s="45">
        <v>0</v>
      </c>
      <c r="F119" s="400"/>
      <c r="G119" s="45">
        <v>0</v>
      </c>
      <c r="H119" s="54">
        <v>0</v>
      </c>
      <c r="I119" s="44">
        <f t="shared" si="27"/>
        <v>0</v>
      </c>
    </row>
    <row r="120" spans="1:9" ht="15">
      <c r="A120" s="8" t="s">
        <v>17</v>
      </c>
      <c r="B120" s="48">
        <v>0</v>
      </c>
      <c r="C120" s="48">
        <v>0</v>
      </c>
      <c r="D120" s="48">
        <v>0</v>
      </c>
      <c r="E120" s="48">
        <v>0</v>
      </c>
      <c r="F120" s="400"/>
      <c r="G120" s="48">
        <v>0</v>
      </c>
      <c r="H120" s="49">
        <v>0</v>
      </c>
      <c r="I120" s="50">
        <f t="shared" si="27"/>
        <v>0</v>
      </c>
    </row>
    <row r="121" spans="1:9" ht="15">
      <c r="A121" s="9" t="s">
        <v>141</v>
      </c>
      <c r="B121" s="45">
        <v>0.486299991600327</v>
      </c>
      <c r="C121" s="45">
        <v>3.7059890536115359</v>
      </c>
      <c r="D121" s="45">
        <v>14.028108363017097</v>
      </c>
      <c r="E121" s="45">
        <v>1.0587177950917002E-3</v>
      </c>
      <c r="F121" s="400"/>
      <c r="G121" s="45">
        <v>0</v>
      </c>
      <c r="H121" s="54">
        <v>0</v>
      </c>
      <c r="I121" s="44">
        <f>SUM(B121:H121)</f>
        <v>18.221456126024055</v>
      </c>
    </row>
    <row r="122" spans="1:9" ht="15">
      <c r="A122" s="8" t="s">
        <v>25</v>
      </c>
      <c r="B122" s="48">
        <v>0.26564860630636994</v>
      </c>
      <c r="C122" s="48">
        <v>2.6682975049181147E-3</v>
      </c>
      <c r="D122" s="48">
        <v>1.9465065577563969</v>
      </c>
      <c r="E122" s="48">
        <v>12.408382768593432</v>
      </c>
      <c r="F122" s="400"/>
      <c r="G122" s="48">
        <v>3.3376893670012455</v>
      </c>
      <c r="H122" s="49">
        <v>6.7044028376338069E-3</v>
      </c>
      <c r="I122" s="50">
        <f t="shared" si="27"/>
        <v>17.967599999999997</v>
      </c>
    </row>
    <row r="123" spans="1:9" ht="15">
      <c r="A123" s="9" t="s">
        <v>24</v>
      </c>
      <c r="B123" s="45">
        <v>0</v>
      </c>
      <c r="C123" s="45">
        <v>0</v>
      </c>
      <c r="D123" s="45">
        <v>0</v>
      </c>
      <c r="E123" s="45">
        <v>0</v>
      </c>
      <c r="F123" s="400"/>
      <c r="G123" s="45">
        <v>0</v>
      </c>
      <c r="H123" s="54">
        <v>0</v>
      </c>
      <c r="I123" s="44">
        <f t="shared" si="27"/>
        <v>0</v>
      </c>
    </row>
    <row r="124" spans="1:9" ht="15">
      <c r="A124" s="8" t="s">
        <v>57</v>
      </c>
      <c r="B124" s="48">
        <v>0</v>
      </c>
      <c r="C124" s="48">
        <v>0</v>
      </c>
      <c r="D124" s="48">
        <v>0</v>
      </c>
      <c r="E124" s="48">
        <v>0</v>
      </c>
      <c r="F124" s="400"/>
      <c r="G124" s="48">
        <v>0</v>
      </c>
      <c r="H124" s="49">
        <v>0</v>
      </c>
      <c r="I124" s="50">
        <f t="shared" si="27"/>
        <v>0</v>
      </c>
    </row>
    <row r="125" spans="1:9" ht="15">
      <c r="A125" s="9" t="s">
        <v>22</v>
      </c>
      <c r="B125" s="45">
        <v>0</v>
      </c>
      <c r="C125" s="45">
        <v>0</v>
      </c>
      <c r="D125" s="45">
        <v>0</v>
      </c>
      <c r="E125" s="45">
        <v>0</v>
      </c>
      <c r="F125" s="400"/>
      <c r="G125" s="45">
        <v>0</v>
      </c>
      <c r="H125" s="54">
        <v>0</v>
      </c>
      <c r="I125" s="44">
        <f t="shared" si="27"/>
        <v>0</v>
      </c>
    </row>
    <row r="126" spans="1:9" ht="15">
      <c r="A126" s="8" t="s">
        <v>21</v>
      </c>
      <c r="B126" s="48">
        <v>0</v>
      </c>
      <c r="C126" s="48">
        <v>0</v>
      </c>
      <c r="D126" s="48">
        <v>0</v>
      </c>
      <c r="E126" s="48">
        <v>0</v>
      </c>
      <c r="F126" s="400"/>
      <c r="G126" s="48">
        <v>0</v>
      </c>
      <c r="H126" s="49">
        <v>0</v>
      </c>
      <c r="I126" s="50">
        <f t="shared" si="27"/>
        <v>0</v>
      </c>
    </row>
    <row r="127" spans="1:9" ht="15">
      <c r="A127" s="10" t="s">
        <v>61</v>
      </c>
      <c r="B127" s="45">
        <v>0</v>
      </c>
      <c r="C127" s="45">
        <v>0</v>
      </c>
      <c r="D127" s="45">
        <v>0</v>
      </c>
      <c r="E127" s="45">
        <v>0</v>
      </c>
      <c r="F127" s="400"/>
      <c r="G127" s="45">
        <v>0</v>
      </c>
      <c r="H127" s="54">
        <v>0</v>
      </c>
      <c r="I127" s="44">
        <f t="shared" si="27"/>
        <v>0</v>
      </c>
    </row>
    <row r="128" spans="1:9">
      <c r="A128" s="11" t="s">
        <v>23</v>
      </c>
      <c r="B128" s="55">
        <v>0</v>
      </c>
      <c r="C128" s="55">
        <v>0</v>
      </c>
      <c r="D128" s="55">
        <v>0</v>
      </c>
      <c r="E128" s="55">
        <v>0</v>
      </c>
      <c r="F128" s="400"/>
      <c r="G128" s="55">
        <v>0</v>
      </c>
      <c r="H128" s="56">
        <v>0</v>
      </c>
      <c r="I128" s="57">
        <f t="shared" si="27"/>
        <v>0</v>
      </c>
    </row>
    <row r="129" spans="1:9">
      <c r="A129" s="12" t="s">
        <v>19</v>
      </c>
      <c r="B129" s="61">
        <v>0</v>
      </c>
      <c r="C129" s="61">
        <v>0</v>
      </c>
      <c r="D129" s="61">
        <v>0</v>
      </c>
      <c r="E129" s="61">
        <v>0</v>
      </c>
      <c r="F129" s="400"/>
      <c r="G129" s="61">
        <v>0</v>
      </c>
      <c r="H129" s="62">
        <v>0</v>
      </c>
      <c r="I129" s="63">
        <f t="shared" si="27"/>
        <v>0</v>
      </c>
    </row>
    <row r="130" spans="1:9">
      <c r="A130" s="11" t="s">
        <v>20</v>
      </c>
      <c r="B130" s="55">
        <v>0</v>
      </c>
      <c r="C130" s="55">
        <v>0</v>
      </c>
      <c r="D130" s="55">
        <v>0</v>
      </c>
      <c r="E130" s="55">
        <v>0</v>
      </c>
      <c r="F130" s="400"/>
      <c r="G130" s="55">
        <v>0</v>
      </c>
      <c r="H130" s="56">
        <v>0</v>
      </c>
      <c r="I130" s="57">
        <f t="shared" si="27"/>
        <v>0</v>
      </c>
    </row>
    <row r="131" spans="1:9" ht="15" thickBot="1">
      <c r="A131" s="13"/>
      <c r="B131" s="66">
        <v>0</v>
      </c>
      <c r="C131" s="66">
        <v>0</v>
      </c>
      <c r="D131" s="66">
        <v>0</v>
      </c>
      <c r="E131" s="66">
        <v>0</v>
      </c>
      <c r="F131" s="401"/>
      <c r="G131" s="66">
        <v>0</v>
      </c>
      <c r="H131" s="67">
        <v>0</v>
      </c>
      <c r="I131" s="68">
        <f t="shared" si="27"/>
        <v>0</v>
      </c>
    </row>
    <row r="132" spans="1:9" ht="15">
      <c r="A132" s="14" t="s">
        <v>26</v>
      </c>
      <c r="B132" s="71">
        <f>SUM(B111:B127)</f>
        <v>1.2020027331016285</v>
      </c>
      <c r="C132" s="71">
        <f t="shared" ref="C132:H132" si="28">SUM(C111:C127)</f>
        <v>3.7086573511164538</v>
      </c>
      <c r="D132" s="71">
        <f t="shared" si="28"/>
        <v>16.151239240497034</v>
      </c>
      <c r="E132" s="71">
        <f t="shared" si="28"/>
        <v>12.4111903270922</v>
      </c>
      <c r="F132" s="71">
        <f t="shared" si="28"/>
        <v>0</v>
      </c>
      <c r="G132" s="71">
        <f t="shared" si="28"/>
        <v>3.3376893670012455</v>
      </c>
      <c r="H132" s="72">
        <f t="shared" si="28"/>
        <v>6.7044028376338069E-3</v>
      </c>
      <c r="I132" s="44">
        <f>SUM(I111:I127)</f>
        <v>36.817483421646202</v>
      </c>
    </row>
    <row r="133" spans="1:9" s="2" customFormat="1" ht="15" thickBot="1">
      <c r="A133" s="15" t="s">
        <v>100</v>
      </c>
      <c r="B133" s="100">
        <f>B132/$I$132</f>
        <v>3.2647607098396404E-2</v>
      </c>
      <c r="C133" s="100">
        <f t="shared" ref="C133:I133" si="29">C132/$I$132</f>
        <v>0.10073087583536502</v>
      </c>
      <c r="D133" s="100">
        <f t="shared" si="29"/>
        <v>0.43868395499843404</v>
      </c>
      <c r="E133" s="100">
        <f t="shared" si="29"/>
        <v>0.33710045265601329</v>
      </c>
      <c r="F133" s="100">
        <f t="shared" si="29"/>
        <v>0</v>
      </c>
      <c r="G133" s="100">
        <f t="shared" si="29"/>
        <v>9.0655011065718549E-2</v>
      </c>
      <c r="H133" s="101">
        <f t="shared" si="29"/>
        <v>1.8209834607250938E-4</v>
      </c>
      <c r="I133" s="102">
        <f t="shared" si="29"/>
        <v>1</v>
      </c>
    </row>
    <row r="134" spans="1:9" ht="15" thickBot="1">
      <c r="A134" s="18"/>
      <c r="B134" s="16"/>
      <c r="C134" s="16"/>
      <c r="D134" s="16"/>
      <c r="E134" s="16"/>
      <c r="F134" s="16"/>
      <c r="G134" s="16"/>
      <c r="H134" s="16"/>
      <c r="I134" s="16"/>
    </row>
    <row r="135" spans="1:9" ht="28.5">
      <c r="A135" s="431" t="s">
        <v>30</v>
      </c>
      <c r="B135" s="37" t="s">
        <v>0</v>
      </c>
      <c r="C135" s="37" t="s">
        <v>1</v>
      </c>
      <c r="D135" s="37" t="s">
        <v>2</v>
      </c>
      <c r="E135" s="37" t="s">
        <v>3</v>
      </c>
      <c r="F135" s="37" t="s">
        <v>27</v>
      </c>
      <c r="G135" s="37" t="s">
        <v>4</v>
      </c>
      <c r="H135" s="37" t="s">
        <v>5</v>
      </c>
      <c r="I135" s="38" t="s">
        <v>6</v>
      </c>
    </row>
    <row r="136" spans="1:9" ht="14.25" customHeight="1">
      <c r="A136" s="432" t="s">
        <v>30</v>
      </c>
      <c r="B136" s="372" t="s">
        <v>107</v>
      </c>
      <c r="C136" s="373"/>
      <c r="D136" s="373"/>
      <c r="E136" s="373"/>
      <c r="F136" s="373"/>
      <c r="G136" s="373"/>
      <c r="H136" s="373"/>
      <c r="I136" s="374"/>
    </row>
    <row r="137" spans="1:9" ht="15">
      <c r="A137" s="7" t="s">
        <v>7</v>
      </c>
      <c r="B137" s="42">
        <v>0</v>
      </c>
      <c r="C137" s="42">
        <v>0</v>
      </c>
      <c r="D137" s="42">
        <v>0</v>
      </c>
      <c r="E137" s="42">
        <v>0</v>
      </c>
      <c r="F137" s="399"/>
      <c r="G137" s="42">
        <v>0</v>
      </c>
      <c r="H137" s="43">
        <v>0</v>
      </c>
      <c r="I137" s="44">
        <f>SUM(B137:H137)</f>
        <v>0</v>
      </c>
    </row>
    <row r="138" spans="1:9" ht="15">
      <c r="A138" s="8" t="s">
        <v>8</v>
      </c>
      <c r="B138" s="48">
        <v>0</v>
      </c>
      <c r="C138" s="48">
        <v>0</v>
      </c>
      <c r="D138" s="48">
        <v>0</v>
      </c>
      <c r="E138" s="48">
        <v>0</v>
      </c>
      <c r="F138" s="400"/>
      <c r="G138" s="48">
        <v>0</v>
      </c>
      <c r="H138" s="49">
        <v>0</v>
      </c>
      <c r="I138" s="50">
        <f t="shared" ref="I138:I157" si="30">SUM(B138:H138)</f>
        <v>0</v>
      </c>
    </row>
    <row r="139" spans="1:9" ht="15">
      <c r="A139" s="9" t="s">
        <v>10</v>
      </c>
      <c r="B139" s="45">
        <v>0</v>
      </c>
      <c r="C139" s="45">
        <v>0</v>
      </c>
      <c r="D139" s="45">
        <v>0</v>
      </c>
      <c r="E139" s="45">
        <v>0</v>
      </c>
      <c r="F139" s="400"/>
      <c r="G139" s="45">
        <v>0</v>
      </c>
      <c r="H139" s="54">
        <v>0</v>
      </c>
      <c r="I139" s="44">
        <f t="shared" si="30"/>
        <v>0</v>
      </c>
    </row>
    <row r="140" spans="1:9" ht="15">
      <c r="A140" s="8" t="s">
        <v>53</v>
      </c>
      <c r="B140" s="48">
        <v>0</v>
      </c>
      <c r="C140" s="48">
        <v>0</v>
      </c>
      <c r="D140" s="48">
        <v>0</v>
      </c>
      <c r="E140" s="48">
        <v>0</v>
      </c>
      <c r="F140" s="400"/>
      <c r="G140" s="48">
        <v>0</v>
      </c>
      <c r="H140" s="49">
        <v>0</v>
      </c>
      <c r="I140" s="50">
        <f t="shared" si="30"/>
        <v>0</v>
      </c>
    </row>
    <row r="141" spans="1:9" ht="15">
      <c r="A141" s="9" t="s">
        <v>16</v>
      </c>
      <c r="B141" s="45">
        <v>0.92635963823863288</v>
      </c>
      <c r="C141" s="45">
        <v>8.6309373711100044</v>
      </c>
      <c r="D141" s="45">
        <v>0.61150744657340106</v>
      </c>
      <c r="E141" s="45">
        <v>0</v>
      </c>
      <c r="F141" s="400"/>
      <c r="G141" s="45">
        <v>0</v>
      </c>
      <c r="H141" s="54">
        <v>0</v>
      </c>
      <c r="I141" s="44">
        <f t="shared" si="30"/>
        <v>10.168804455922039</v>
      </c>
    </row>
    <row r="142" spans="1:9" ht="15">
      <c r="A142" s="8" t="s">
        <v>65</v>
      </c>
      <c r="B142" s="48">
        <v>0</v>
      </c>
      <c r="C142" s="48">
        <v>0</v>
      </c>
      <c r="D142" s="48">
        <v>0</v>
      </c>
      <c r="E142" s="48">
        <v>0</v>
      </c>
      <c r="F142" s="400"/>
      <c r="G142" s="48">
        <v>0</v>
      </c>
      <c r="H142" s="49">
        <v>0</v>
      </c>
      <c r="I142" s="50">
        <f t="shared" si="30"/>
        <v>0</v>
      </c>
    </row>
    <row r="143" spans="1:9" ht="15">
      <c r="A143" s="9" t="s">
        <v>55</v>
      </c>
      <c r="B143" s="45">
        <v>0</v>
      </c>
      <c r="C143" s="45">
        <v>0</v>
      </c>
      <c r="D143" s="45">
        <v>0.96655403716557564</v>
      </c>
      <c r="E143" s="45">
        <v>-1.1989242189770932E-2</v>
      </c>
      <c r="F143" s="400"/>
      <c r="G143" s="45">
        <v>0</v>
      </c>
      <c r="H143" s="54">
        <v>0</v>
      </c>
      <c r="I143" s="44">
        <f t="shared" si="30"/>
        <v>0.95456479497580471</v>
      </c>
    </row>
    <row r="144" spans="1:9" ht="15">
      <c r="A144" s="8" t="s">
        <v>12</v>
      </c>
      <c r="B144" s="48">
        <v>0</v>
      </c>
      <c r="C144" s="48">
        <v>0</v>
      </c>
      <c r="D144" s="48">
        <v>0</v>
      </c>
      <c r="E144" s="48">
        <v>0</v>
      </c>
      <c r="F144" s="400"/>
      <c r="G144" s="48">
        <v>0</v>
      </c>
      <c r="H144" s="49">
        <v>0</v>
      </c>
      <c r="I144" s="50">
        <f t="shared" si="30"/>
        <v>0</v>
      </c>
    </row>
    <row r="145" spans="1:9" ht="15">
      <c r="A145" s="9" t="s">
        <v>56</v>
      </c>
      <c r="B145" s="45">
        <v>0</v>
      </c>
      <c r="C145" s="45">
        <v>0</v>
      </c>
      <c r="D145" s="45">
        <v>0</v>
      </c>
      <c r="E145" s="45">
        <v>0</v>
      </c>
      <c r="F145" s="400"/>
      <c r="G145" s="45">
        <v>0</v>
      </c>
      <c r="H145" s="54">
        <v>0</v>
      </c>
      <c r="I145" s="44">
        <f t="shared" si="30"/>
        <v>0</v>
      </c>
    </row>
    <row r="146" spans="1:9" ht="15">
      <c r="A146" s="8" t="s">
        <v>17</v>
      </c>
      <c r="B146" s="48">
        <v>0</v>
      </c>
      <c r="C146" s="48">
        <v>0</v>
      </c>
      <c r="D146" s="48">
        <v>6.0471501448861396E-2</v>
      </c>
      <c r="E146" s="48">
        <v>0</v>
      </c>
      <c r="F146" s="400"/>
      <c r="G146" s="48">
        <v>0</v>
      </c>
      <c r="H146" s="49">
        <v>0</v>
      </c>
      <c r="I146" s="50">
        <f t="shared" si="30"/>
        <v>6.0471501448861396E-2</v>
      </c>
    </row>
    <row r="147" spans="1:9" ht="15">
      <c r="A147" s="9" t="s">
        <v>141</v>
      </c>
      <c r="B147" s="45">
        <v>2.9721470655137634</v>
      </c>
      <c r="C147" s="45">
        <v>12.053650564616516</v>
      </c>
      <c r="D147" s="45">
        <v>2.7052707952145965</v>
      </c>
      <c r="E147" s="45">
        <v>0</v>
      </c>
      <c r="F147" s="400"/>
      <c r="G147" s="45">
        <v>0</v>
      </c>
      <c r="H147" s="54">
        <v>0</v>
      </c>
      <c r="I147" s="44">
        <f>SUM(B147:H147)</f>
        <v>17.731068425344876</v>
      </c>
    </row>
    <row r="148" spans="1:9" ht="15">
      <c r="A148" s="8" t="s">
        <v>25</v>
      </c>
      <c r="B148" s="48">
        <v>0.73322138404019643</v>
      </c>
      <c r="C148" s="48">
        <v>2.9219188287287902E-2</v>
      </c>
      <c r="D148" s="48">
        <v>0.23112124187846339</v>
      </c>
      <c r="E148" s="48">
        <v>6.2881732776051047</v>
      </c>
      <c r="F148" s="400"/>
      <c r="G148" s="48">
        <v>0.35086376025772209</v>
      </c>
      <c r="H148" s="49">
        <v>0.58318117423759663</v>
      </c>
      <c r="I148" s="50">
        <f t="shared" si="30"/>
        <v>8.2157800263063709</v>
      </c>
    </row>
    <row r="149" spans="1:9" ht="15">
      <c r="A149" s="9" t="s">
        <v>24</v>
      </c>
      <c r="B149" s="45">
        <v>1.627046684392628E-2</v>
      </c>
      <c r="C149" s="45">
        <v>0</v>
      </c>
      <c r="D149" s="45">
        <v>0</v>
      </c>
      <c r="E149" s="45">
        <v>0</v>
      </c>
      <c r="F149" s="400"/>
      <c r="G149" s="45">
        <v>0</v>
      </c>
      <c r="H149" s="54">
        <v>0</v>
      </c>
      <c r="I149" s="44">
        <f t="shared" si="30"/>
        <v>1.627046684392628E-2</v>
      </c>
    </row>
    <row r="150" spans="1:9" ht="15">
      <c r="A150" s="8" t="s">
        <v>57</v>
      </c>
      <c r="B150" s="48">
        <v>0</v>
      </c>
      <c r="C150" s="48">
        <v>0</v>
      </c>
      <c r="D150" s="48">
        <v>0</v>
      </c>
      <c r="E150" s="48">
        <v>0</v>
      </c>
      <c r="F150" s="400"/>
      <c r="G150" s="48">
        <v>0</v>
      </c>
      <c r="H150" s="49">
        <v>0</v>
      </c>
      <c r="I150" s="50">
        <f t="shared" si="30"/>
        <v>0</v>
      </c>
    </row>
    <row r="151" spans="1:9" ht="15">
      <c r="A151" s="9" t="s">
        <v>22</v>
      </c>
      <c r="B151" s="45">
        <v>0</v>
      </c>
      <c r="C151" s="45">
        <v>0</v>
      </c>
      <c r="D151" s="45">
        <v>0</v>
      </c>
      <c r="E151" s="45">
        <v>0</v>
      </c>
      <c r="F151" s="400"/>
      <c r="G151" s="45">
        <v>0</v>
      </c>
      <c r="H151" s="54">
        <v>0</v>
      </c>
      <c r="I151" s="44">
        <f t="shared" si="30"/>
        <v>0</v>
      </c>
    </row>
    <row r="152" spans="1:9" ht="15">
      <c r="A152" s="8" t="s">
        <v>21</v>
      </c>
      <c r="B152" s="48">
        <v>0</v>
      </c>
      <c r="C152" s="48">
        <v>0</v>
      </c>
      <c r="D152" s="48">
        <v>0</v>
      </c>
      <c r="E152" s="48">
        <v>0</v>
      </c>
      <c r="F152" s="400"/>
      <c r="G152" s="48">
        <v>0</v>
      </c>
      <c r="H152" s="49">
        <v>0</v>
      </c>
      <c r="I152" s="50">
        <f t="shared" si="30"/>
        <v>0</v>
      </c>
    </row>
    <row r="153" spans="1:9" ht="15">
      <c r="A153" s="10" t="s">
        <v>61</v>
      </c>
      <c r="B153" s="45">
        <v>0</v>
      </c>
      <c r="C153" s="45">
        <v>0</v>
      </c>
      <c r="D153" s="45">
        <v>0</v>
      </c>
      <c r="E153" s="45">
        <v>0</v>
      </c>
      <c r="F153" s="400"/>
      <c r="G153" s="45">
        <v>0</v>
      </c>
      <c r="H153" s="54">
        <v>0</v>
      </c>
      <c r="I153" s="44">
        <f t="shared" si="30"/>
        <v>0</v>
      </c>
    </row>
    <row r="154" spans="1:9">
      <c r="A154" s="11" t="s">
        <v>23</v>
      </c>
      <c r="B154" s="55">
        <v>0</v>
      </c>
      <c r="C154" s="55">
        <v>0</v>
      </c>
      <c r="D154" s="55">
        <v>0</v>
      </c>
      <c r="E154" s="55">
        <v>0</v>
      </c>
      <c r="F154" s="400"/>
      <c r="G154" s="55">
        <v>0</v>
      </c>
      <c r="H154" s="56">
        <v>0</v>
      </c>
      <c r="I154" s="57">
        <f t="shared" si="30"/>
        <v>0</v>
      </c>
    </row>
    <row r="155" spans="1:9">
      <c r="A155" s="12" t="s">
        <v>19</v>
      </c>
      <c r="B155" s="61">
        <v>0</v>
      </c>
      <c r="C155" s="61">
        <v>0</v>
      </c>
      <c r="D155" s="61">
        <v>0</v>
      </c>
      <c r="E155" s="61">
        <v>0</v>
      </c>
      <c r="F155" s="400"/>
      <c r="G155" s="61">
        <v>0</v>
      </c>
      <c r="H155" s="62">
        <v>0</v>
      </c>
      <c r="I155" s="63">
        <f t="shared" si="30"/>
        <v>0</v>
      </c>
    </row>
    <row r="156" spans="1:9">
      <c r="A156" s="11" t="s">
        <v>20</v>
      </c>
      <c r="B156" s="55">
        <v>0</v>
      </c>
      <c r="C156" s="55">
        <v>0</v>
      </c>
      <c r="D156" s="55">
        <v>0</v>
      </c>
      <c r="E156" s="55">
        <v>0</v>
      </c>
      <c r="F156" s="400"/>
      <c r="G156" s="55">
        <v>0</v>
      </c>
      <c r="H156" s="56">
        <v>0</v>
      </c>
      <c r="I156" s="57">
        <f t="shared" si="30"/>
        <v>0</v>
      </c>
    </row>
    <row r="157" spans="1:9" ht="15" thickBot="1">
      <c r="A157" s="13" t="s">
        <v>11</v>
      </c>
      <c r="B157" s="66">
        <v>0</v>
      </c>
      <c r="C157" s="66">
        <v>0</v>
      </c>
      <c r="D157" s="66">
        <v>0</v>
      </c>
      <c r="E157" s="66">
        <v>0</v>
      </c>
      <c r="F157" s="401"/>
      <c r="G157" s="66">
        <v>0</v>
      </c>
      <c r="H157" s="67">
        <v>0</v>
      </c>
      <c r="I157" s="68">
        <f t="shared" si="30"/>
        <v>0</v>
      </c>
    </row>
    <row r="158" spans="1:9" ht="15">
      <c r="A158" s="14" t="s">
        <v>26</v>
      </c>
      <c r="B158" s="71">
        <f>SUM(B137:B153)</f>
        <v>4.6479985546365192</v>
      </c>
      <c r="C158" s="71">
        <f t="shared" ref="C158:H158" si="31">SUM(C137:C153)</f>
        <v>20.713807124013808</v>
      </c>
      <c r="D158" s="71">
        <f t="shared" si="31"/>
        <v>4.5749250222808975</v>
      </c>
      <c r="E158" s="71">
        <f t="shared" si="31"/>
        <v>6.2761840354153335</v>
      </c>
      <c r="F158" s="71">
        <f t="shared" si="31"/>
        <v>0</v>
      </c>
      <c r="G158" s="71">
        <f t="shared" si="31"/>
        <v>0.35086376025772209</v>
      </c>
      <c r="H158" s="72">
        <f t="shared" si="31"/>
        <v>0.58318117423759663</v>
      </c>
      <c r="I158" s="44">
        <f>SUM(I137:I153)</f>
        <v>37.146959670841881</v>
      </c>
    </row>
    <row r="159" spans="1:9" s="2" customFormat="1" ht="15" thickBot="1">
      <c r="A159" s="15" t="s">
        <v>100</v>
      </c>
      <c r="B159" s="100">
        <f>B158/$I$158</f>
        <v>0.12512460227761027</v>
      </c>
      <c r="C159" s="100">
        <f t="shared" ref="C159:I159" si="32">C158/$I$158</f>
        <v>0.55761783218756655</v>
      </c>
      <c r="D159" s="100">
        <f t="shared" si="32"/>
        <v>0.12315745522161635</v>
      </c>
      <c r="E159" s="100">
        <f t="shared" si="32"/>
        <v>0.16895552397903937</v>
      </c>
      <c r="F159" s="100">
        <f t="shared" si="32"/>
        <v>0</v>
      </c>
      <c r="G159" s="100">
        <f t="shared" si="32"/>
        <v>9.445288749515857E-3</v>
      </c>
      <c r="H159" s="101">
        <f t="shared" si="32"/>
        <v>1.5699297584651554E-2</v>
      </c>
      <c r="I159" s="102">
        <f t="shared" si="32"/>
        <v>1</v>
      </c>
    </row>
    <row r="160" spans="1:9" ht="15" thickBot="1">
      <c r="A160" s="16"/>
      <c r="B160" s="16"/>
      <c r="C160" s="16"/>
      <c r="D160" s="16"/>
      <c r="E160" s="16"/>
      <c r="F160" s="16"/>
      <c r="G160" s="16"/>
      <c r="H160" s="16"/>
      <c r="I160" s="16"/>
    </row>
    <row r="161" spans="1:9" ht="28.5">
      <c r="A161" s="431" t="s">
        <v>31</v>
      </c>
      <c r="B161" s="37" t="s">
        <v>0</v>
      </c>
      <c r="C161" s="37" t="s">
        <v>1</v>
      </c>
      <c r="D161" s="37" t="s">
        <v>2</v>
      </c>
      <c r="E161" s="37" t="s">
        <v>3</v>
      </c>
      <c r="F161" s="37" t="s">
        <v>27</v>
      </c>
      <c r="G161" s="37" t="s">
        <v>4</v>
      </c>
      <c r="H161" s="37" t="s">
        <v>5</v>
      </c>
      <c r="I161" s="38" t="s">
        <v>6</v>
      </c>
    </row>
    <row r="162" spans="1:9" ht="14.25" customHeight="1">
      <c r="A162" s="432" t="s">
        <v>31</v>
      </c>
      <c r="B162" s="372" t="s">
        <v>107</v>
      </c>
      <c r="C162" s="373"/>
      <c r="D162" s="373"/>
      <c r="E162" s="373"/>
      <c r="F162" s="373"/>
      <c r="G162" s="373"/>
      <c r="H162" s="373"/>
      <c r="I162" s="374"/>
    </row>
    <row r="163" spans="1:9" ht="15">
      <c r="A163" s="7" t="s">
        <v>7</v>
      </c>
      <c r="B163" s="42">
        <v>0</v>
      </c>
      <c r="C163" s="42">
        <v>0</v>
      </c>
      <c r="D163" s="42">
        <v>0</v>
      </c>
      <c r="E163" s="42">
        <v>0</v>
      </c>
      <c r="F163" s="399"/>
      <c r="G163" s="42">
        <v>0</v>
      </c>
      <c r="H163" s="43">
        <v>0</v>
      </c>
      <c r="I163" s="44">
        <f>SUM(B163:H163)</f>
        <v>0</v>
      </c>
    </row>
    <row r="164" spans="1:9" ht="15">
      <c r="A164" s="8" t="s">
        <v>8</v>
      </c>
      <c r="B164" s="48">
        <v>0</v>
      </c>
      <c r="C164" s="48">
        <v>0</v>
      </c>
      <c r="D164" s="48">
        <v>0</v>
      </c>
      <c r="E164" s="48">
        <v>0</v>
      </c>
      <c r="F164" s="400"/>
      <c r="G164" s="48">
        <v>0</v>
      </c>
      <c r="H164" s="49">
        <v>0</v>
      </c>
      <c r="I164" s="50">
        <f t="shared" ref="I164:I183" si="33">SUM(B164:H164)</f>
        <v>0</v>
      </c>
    </row>
    <row r="165" spans="1:9" ht="15">
      <c r="A165" s="9" t="s">
        <v>10</v>
      </c>
      <c r="B165" s="45">
        <v>0</v>
      </c>
      <c r="C165" s="45">
        <v>0</v>
      </c>
      <c r="D165" s="45">
        <v>0</v>
      </c>
      <c r="E165" s="45">
        <v>0</v>
      </c>
      <c r="F165" s="400"/>
      <c r="G165" s="45">
        <v>0</v>
      </c>
      <c r="H165" s="54">
        <v>0</v>
      </c>
      <c r="I165" s="44">
        <f t="shared" si="33"/>
        <v>0</v>
      </c>
    </row>
    <row r="166" spans="1:9" ht="15">
      <c r="A166" s="8" t="s">
        <v>53</v>
      </c>
      <c r="B166" s="48">
        <v>0</v>
      </c>
      <c r="C166" s="48">
        <v>0</v>
      </c>
      <c r="D166" s="48">
        <v>0</v>
      </c>
      <c r="E166" s="48">
        <v>0</v>
      </c>
      <c r="F166" s="400"/>
      <c r="G166" s="48">
        <v>0</v>
      </c>
      <c r="H166" s="49">
        <v>0</v>
      </c>
      <c r="I166" s="50">
        <f t="shared" si="33"/>
        <v>0</v>
      </c>
    </row>
    <row r="167" spans="1:9" ht="15">
      <c r="A167" s="9" t="s">
        <v>16</v>
      </c>
      <c r="B167" s="45">
        <v>0</v>
      </c>
      <c r="C167" s="45">
        <v>0</v>
      </c>
      <c r="D167" s="45">
        <v>0</v>
      </c>
      <c r="E167" s="45">
        <v>0</v>
      </c>
      <c r="F167" s="400"/>
      <c r="G167" s="45">
        <v>0</v>
      </c>
      <c r="H167" s="54">
        <v>0</v>
      </c>
      <c r="I167" s="44">
        <f t="shared" si="33"/>
        <v>0</v>
      </c>
    </row>
    <row r="168" spans="1:9" ht="15">
      <c r="A168" s="8" t="s">
        <v>65</v>
      </c>
      <c r="B168" s="48">
        <v>0</v>
      </c>
      <c r="C168" s="48">
        <v>0</v>
      </c>
      <c r="D168" s="48">
        <v>0</v>
      </c>
      <c r="E168" s="48">
        <v>0</v>
      </c>
      <c r="F168" s="400"/>
      <c r="G168" s="48">
        <v>0</v>
      </c>
      <c r="H168" s="49">
        <v>0</v>
      </c>
      <c r="I168" s="50">
        <f t="shared" si="33"/>
        <v>0</v>
      </c>
    </row>
    <row r="169" spans="1:9" ht="15">
      <c r="A169" s="9" t="s">
        <v>55</v>
      </c>
      <c r="B169" s="45">
        <v>0</v>
      </c>
      <c r="C169" s="45">
        <v>0</v>
      </c>
      <c r="D169" s="45">
        <v>0</v>
      </c>
      <c r="E169" s="45">
        <v>2.9421742160300527E-2</v>
      </c>
      <c r="F169" s="400"/>
      <c r="G169" s="45">
        <v>0</v>
      </c>
      <c r="H169" s="54">
        <v>0</v>
      </c>
      <c r="I169" s="44">
        <f t="shared" si="33"/>
        <v>2.9421742160300527E-2</v>
      </c>
    </row>
    <row r="170" spans="1:9" ht="15">
      <c r="A170" s="8" t="s">
        <v>12</v>
      </c>
      <c r="B170" s="48">
        <v>0</v>
      </c>
      <c r="C170" s="48">
        <v>0</v>
      </c>
      <c r="D170" s="48">
        <v>0</v>
      </c>
      <c r="E170" s="48">
        <v>0</v>
      </c>
      <c r="F170" s="400"/>
      <c r="G170" s="48">
        <v>0</v>
      </c>
      <c r="H170" s="49">
        <v>0</v>
      </c>
      <c r="I170" s="50">
        <f t="shared" si="33"/>
        <v>0</v>
      </c>
    </row>
    <row r="171" spans="1:9" ht="15">
      <c r="A171" s="9" t="s">
        <v>56</v>
      </c>
      <c r="B171" s="45">
        <v>0</v>
      </c>
      <c r="C171" s="45">
        <v>0</v>
      </c>
      <c r="D171" s="45">
        <v>0</v>
      </c>
      <c r="E171" s="45">
        <v>0</v>
      </c>
      <c r="F171" s="400"/>
      <c r="G171" s="45">
        <v>0</v>
      </c>
      <c r="H171" s="54">
        <v>0</v>
      </c>
      <c r="I171" s="44">
        <f t="shared" si="33"/>
        <v>0</v>
      </c>
    </row>
    <row r="172" spans="1:9" ht="15">
      <c r="A172" s="8" t="s">
        <v>17</v>
      </c>
      <c r="B172" s="48">
        <v>0</v>
      </c>
      <c r="C172" s="48">
        <v>0</v>
      </c>
      <c r="D172" s="48">
        <v>0</v>
      </c>
      <c r="E172" s="48">
        <v>0</v>
      </c>
      <c r="F172" s="400"/>
      <c r="G172" s="48">
        <v>0</v>
      </c>
      <c r="H172" s="49">
        <v>0</v>
      </c>
      <c r="I172" s="50">
        <f t="shared" si="33"/>
        <v>0</v>
      </c>
    </row>
    <row r="173" spans="1:9" ht="15">
      <c r="A173" s="9" t="s">
        <v>141</v>
      </c>
      <c r="B173" s="45">
        <v>0</v>
      </c>
      <c r="C173" s="45">
        <v>0</v>
      </c>
      <c r="D173" s="45">
        <v>0</v>
      </c>
      <c r="E173" s="45">
        <v>0</v>
      </c>
      <c r="F173" s="400"/>
      <c r="G173" s="45">
        <v>0</v>
      </c>
      <c r="H173" s="54">
        <v>0</v>
      </c>
      <c r="I173" s="44">
        <f>SUM(B173:H173)</f>
        <v>0</v>
      </c>
    </row>
    <row r="174" spans="1:9" ht="15">
      <c r="A174" s="8" t="s">
        <v>25</v>
      </c>
      <c r="B174" s="48">
        <v>1.4984376261635168</v>
      </c>
      <c r="C174" s="48">
        <v>0.13694037946486823</v>
      </c>
      <c r="D174" s="48">
        <v>55.584356057784056</v>
      </c>
      <c r="E174" s="48">
        <v>33.803666909733423</v>
      </c>
      <c r="F174" s="400"/>
      <c r="G174" s="48">
        <v>3.2192143245689571</v>
      </c>
      <c r="H174" s="49">
        <v>9.2105847022851801</v>
      </c>
      <c r="I174" s="50">
        <f t="shared" si="33"/>
        <v>103.4532</v>
      </c>
    </row>
    <row r="175" spans="1:9" ht="15">
      <c r="A175" s="9" t="s">
        <v>24</v>
      </c>
      <c r="B175" s="45">
        <v>0</v>
      </c>
      <c r="C175" s="45">
        <v>0</v>
      </c>
      <c r="D175" s="45">
        <v>0</v>
      </c>
      <c r="E175" s="45">
        <v>0</v>
      </c>
      <c r="F175" s="400"/>
      <c r="G175" s="45">
        <v>0</v>
      </c>
      <c r="H175" s="54">
        <v>0</v>
      </c>
      <c r="I175" s="44">
        <f t="shared" si="33"/>
        <v>0</v>
      </c>
    </row>
    <row r="176" spans="1:9" ht="15">
      <c r="A176" s="8" t="s">
        <v>57</v>
      </c>
      <c r="B176" s="48">
        <v>0</v>
      </c>
      <c r="C176" s="48">
        <v>0</v>
      </c>
      <c r="D176" s="48">
        <v>0</v>
      </c>
      <c r="E176" s="48">
        <v>0</v>
      </c>
      <c r="F176" s="400"/>
      <c r="G176" s="48">
        <v>0</v>
      </c>
      <c r="H176" s="49">
        <v>0</v>
      </c>
      <c r="I176" s="50">
        <f t="shared" si="33"/>
        <v>0</v>
      </c>
    </row>
    <row r="177" spans="1:9" ht="15">
      <c r="A177" s="9" t="s">
        <v>22</v>
      </c>
      <c r="B177" s="45">
        <v>0</v>
      </c>
      <c r="C177" s="45">
        <v>0</v>
      </c>
      <c r="D177" s="45">
        <v>0</v>
      </c>
      <c r="E177" s="45">
        <v>0</v>
      </c>
      <c r="F177" s="400"/>
      <c r="G177" s="45">
        <v>0</v>
      </c>
      <c r="H177" s="54">
        <v>0</v>
      </c>
      <c r="I177" s="44">
        <f t="shared" si="33"/>
        <v>0</v>
      </c>
    </row>
    <row r="178" spans="1:9" ht="15">
      <c r="A178" s="8" t="s">
        <v>21</v>
      </c>
      <c r="B178" s="48">
        <v>0</v>
      </c>
      <c r="C178" s="48">
        <v>0</v>
      </c>
      <c r="D178" s="48">
        <v>0</v>
      </c>
      <c r="E178" s="48">
        <v>0</v>
      </c>
      <c r="F178" s="400"/>
      <c r="G178" s="48">
        <v>0</v>
      </c>
      <c r="H178" s="49">
        <v>0</v>
      </c>
      <c r="I178" s="50">
        <f t="shared" si="33"/>
        <v>0</v>
      </c>
    </row>
    <row r="179" spans="1:9" ht="15">
      <c r="A179" s="10" t="s">
        <v>61</v>
      </c>
      <c r="B179" s="45">
        <v>0</v>
      </c>
      <c r="C179" s="45">
        <v>0</v>
      </c>
      <c r="D179" s="45">
        <v>0</v>
      </c>
      <c r="E179" s="45">
        <v>0</v>
      </c>
      <c r="F179" s="400"/>
      <c r="G179" s="45">
        <v>0</v>
      </c>
      <c r="H179" s="54">
        <v>0</v>
      </c>
      <c r="I179" s="44">
        <f t="shared" si="33"/>
        <v>0</v>
      </c>
    </row>
    <row r="180" spans="1:9">
      <c r="A180" s="11" t="s">
        <v>23</v>
      </c>
      <c r="B180" s="55">
        <v>0</v>
      </c>
      <c r="C180" s="55">
        <v>0</v>
      </c>
      <c r="D180" s="55">
        <v>0</v>
      </c>
      <c r="E180" s="55">
        <v>0</v>
      </c>
      <c r="F180" s="400"/>
      <c r="G180" s="55">
        <v>0</v>
      </c>
      <c r="H180" s="56">
        <v>0</v>
      </c>
      <c r="I180" s="57">
        <f t="shared" si="33"/>
        <v>0</v>
      </c>
    </row>
    <row r="181" spans="1:9">
      <c r="A181" s="12" t="s">
        <v>19</v>
      </c>
      <c r="B181" s="61">
        <v>0</v>
      </c>
      <c r="C181" s="61">
        <v>0</v>
      </c>
      <c r="D181" s="61">
        <v>0</v>
      </c>
      <c r="E181" s="61">
        <v>0</v>
      </c>
      <c r="F181" s="400"/>
      <c r="G181" s="61">
        <v>0</v>
      </c>
      <c r="H181" s="62">
        <v>0</v>
      </c>
      <c r="I181" s="63">
        <f t="shared" si="33"/>
        <v>0</v>
      </c>
    </row>
    <row r="182" spans="1:9">
      <c r="A182" s="11" t="s">
        <v>20</v>
      </c>
      <c r="B182" s="55">
        <v>0</v>
      </c>
      <c r="C182" s="55">
        <v>0</v>
      </c>
      <c r="D182" s="55">
        <v>0</v>
      </c>
      <c r="E182" s="55">
        <v>0</v>
      </c>
      <c r="F182" s="400"/>
      <c r="G182" s="55">
        <v>0</v>
      </c>
      <c r="H182" s="56">
        <v>0</v>
      </c>
      <c r="I182" s="57">
        <f t="shared" si="33"/>
        <v>0</v>
      </c>
    </row>
    <row r="183" spans="1:9" ht="15" thickBot="1">
      <c r="A183" s="13" t="s">
        <v>11</v>
      </c>
      <c r="B183" s="66">
        <v>0</v>
      </c>
      <c r="C183" s="66">
        <v>0</v>
      </c>
      <c r="D183" s="66">
        <v>0</v>
      </c>
      <c r="E183" s="66">
        <v>0</v>
      </c>
      <c r="F183" s="401"/>
      <c r="G183" s="66">
        <v>0</v>
      </c>
      <c r="H183" s="67">
        <v>0</v>
      </c>
      <c r="I183" s="68">
        <f t="shared" si="33"/>
        <v>0</v>
      </c>
    </row>
    <row r="184" spans="1:9" ht="15">
      <c r="A184" s="14" t="s">
        <v>26</v>
      </c>
      <c r="B184" s="71">
        <f>SUM(B163:B179)</f>
        <v>1.4984376261635168</v>
      </c>
      <c r="C184" s="71">
        <f t="shared" ref="C184:H184" si="34">SUM(C163:C179)</f>
        <v>0.13694037946486823</v>
      </c>
      <c r="D184" s="71">
        <f t="shared" si="34"/>
        <v>55.584356057784056</v>
      </c>
      <c r="E184" s="71">
        <f t="shared" si="34"/>
        <v>33.833088651893725</v>
      </c>
      <c r="F184" s="71">
        <f t="shared" si="34"/>
        <v>0</v>
      </c>
      <c r="G184" s="71">
        <f t="shared" si="34"/>
        <v>3.2192143245689571</v>
      </c>
      <c r="H184" s="72">
        <f t="shared" si="34"/>
        <v>9.2105847022851801</v>
      </c>
      <c r="I184" s="44">
        <f>SUM(I163:I179)</f>
        <v>103.48262174216029</v>
      </c>
    </row>
    <row r="185" spans="1:9" s="2" customFormat="1" ht="15" thickBot="1">
      <c r="A185" s="15" t="s">
        <v>100</v>
      </c>
      <c r="B185" s="100">
        <f>B184/$I$184</f>
        <v>1.4480089515871167E-2</v>
      </c>
      <c r="C185" s="100">
        <f t="shared" ref="C185:I185" si="35">C184/$I$184</f>
        <v>1.3233176465713447E-3</v>
      </c>
      <c r="D185" s="100">
        <f t="shared" si="35"/>
        <v>0.53713710690747019</v>
      </c>
      <c r="E185" s="100">
        <f t="shared" si="35"/>
        <v>0.32694464135430429</v>
      </c>
      <c r="F185" s="100">
        <f t="shared" si="35"/>
        <v>0</v>
      </c>
      <c r="G185" s="100">
        <f t="shared" si="35"/>
        <v>3.1108743384855735E-2</v>
      </c>
      <c r="H185" s="101">
        <f t="shared" si="35"/>
        <v>8.9006101190927375E-2</v>
      </c>
      <c r="I185" s="102">
        <f t="shared" si="35"/>
        <v>1</v>
      </c>
    </row>
    <row r="186" spans="1:9" ht="15" thickBot="1">
      <c r="A186" s="16"/>
      <c r="B186" s="16"/>
      <c r="C186" s="16"/>
      <c r="D186" s="16"/>
      <c r="E186" s="16"/>
      <c r="F186" s="16"/>
      <c r="G186" s="16"/>
      <c r="H186" s="16"/>
      <c r="I186" s="16"/>
    </row>
    <row r="187" spans="1:9" ht="28.5">
      <c r="A187" s="431" t="s">
        <v>32</v>
      </c>
      <c r="B187" s="37" t="s">
        <v>0</v>
      </c>
      <c r="C187" s="37" t="s">
        <v>1</v>
      </c>
      <c r="D187" s="37" t="s">
        <v>2</v>
      </c>
      <c r="E187" s="37" t="s">
        <v>3</v>
      </c>
      <c r="F187" s="37" t="s">
        <v>27</v>
      </c>
      <c r="G187" s="37" t="s">
        <v>4</v>
      </c>
      <c r="H187" s="37" t="s">
        <v>5</v>
      </c>
      <c r="I187" s="38" t="s">
        <v>6</v>
      </c>
    </row>
    <row r="188" spans="1:9" ht="14.25" customHeight="1">
      <c r="A188" s="432" t="s">
        <v>32</v>
      </c>
      <c r="B188" s="372" t="s">
        <v>107</v>
      </c>
      <c r="C188" s="373"/>
      <c r="D188" s="373"/>
      <c r="E188" s="373"/>
      <c r="F188" s="373"/>
      <c r="G188" s="373"/>
      <c r="H188" s="373"/>
      <c r="I188" s="374"/>
    </row>
    <row r="189" spans="1:9" ht="15">
      <c r="A189" s="7" t="s">
        <v>7</v>
      </c>
      <c r="B189" s="42">
        <v>0</v>
      </c>
      <c r="C189" s="42">
        <v>0</v>
      </c>
      <c r="D189" s="42">
        <v>0</v>
      </c>
      <c r="E189" s="42">
        <v>0</v>
      </c>
      <c r="F189" s="399"/>
      <c r="G189" s="42">
        <v>0</v>
      </c>
      <c r="H189" s="43">
        <v>0</v>
      </c>
      <c r="I189" s="44">
        <f>SUM(B189:H189)</f>
        <v>0</v>
      </c>
    </row>
    <row r="190" spans="1:9" ht="15">
      <c r="A190" s="8" t="s">
        <v>8</v>
      </c>
      <c r="B190" s="48">
        <v>0</v>
      </c>
      <c r="C190" s="48">
        <v>0</v>
      </c>
      <c r="D190" s="48">
        <v>0</v>
      </c>
      <c r="E190" s="48">
        <v>0</v>
      </c>
      <c r="F190" s="400"/>
      <c r="G190" s="48">
        <v>0</v>
      </c>
      <c r="H190" s="49">
        <v>0</v>
      </c>
      <c r="I190" s="50">
        <f t="shared" ref="I190:I209" si="36">SUM(B190:H190)</f>
        <v>0</v>
      </c>
    </row>
    <row r="191" spans="1:9" ht="15">
      <c r="A191" s="9" t="s">
        <v>10</v>
      </c>
      <c r="B191" s="45">
        <v>0</v>
      </c>
      <c r="C191" s="45">
        <v>0</v>
      </c>
      <c r="D191" s="45">
        <v>0</v>
      </c>
      <c r="E191" s="45">
        <v>0</v>
      </c>
      <c r="F191" s="400"/>
      <c r="G191" s="45">
        <v>0</v>
      </c>
      <c r="H191" s="54">
        <v>0</v>
      </c>
      <c r="I191" s="44">
        <f t="shared" si="36"/>
        <v>0</v>
      </c>
    </row>
    <row r="192" spans="1:9" ht="15">
      <c r="A192" s="8" t="s">
        <v>53</v>
      </c>
      <c r="B192" s="48">
        <v>0</v>
      </c>
      <c r="C192" s="48">
        <v>0</v>
      </c>
      <c r="D192" s="48">
        <v>0</v>
      </c>
      <c r="E192" s="48">
        <v>0</v>
      </c>
      <c r="F192" s="400"/>
      <c r="G192" s="48">
        <v>0</v>
      </c>
      <c r="H192" s="49">
        <v>0</v>
      </c>
      <c r="I192" s="50">
        <f t="shared" si="36"/>
        <v>0</v>
      </c>
    </row>
    <row r="193" spans="1:9" ht="15">
      <c r="A193" s="9" t="s">
        <v>16</v>
      </c>
      <c r="B193" s="45">
        <v>2.1172512340365865</v>
      </c>
      <c r="C193" s="45">
        <v>0.19328550614963774</v>
      </c>
      <c r="D193" s="45">
        <v>10.868184684005044</v>
      </c>
      <c r="E193" s="45">
        <v>0</v>
      </c>
      <c r="F193" s="400"/>
      <c r="G193" s="45">
        <v>0</v>
      </c>
      <c r="H193" s="54">
        <v>0</v>
      </c>
      <c r="I193" s="44">
        <f t="shared" si="36"/>
        <v>13.178721424191268</v>
      </c>
    </row>
    <row r="194" spans="1:9" ht="15">
      <c r="A194" s="8" t="s">
        <v>65</v>
      </c>
      <c r="B194" s="48">
        <v>4.2306813810533174E-2</v>
      </c>
      <c r="C194" s="48">
        <v>2.1072213862861688E-2</v>
      </c>
      <c r="D194" s="48">
        <v>0.32710703887957443</v>
      </c>
      <c r="E194" s="48">
        <v>0</v>
      </c>
      <c r="F194" s="400"/>
      <c r="G194" s="48">
        <v>0</v>
      </c>
      <c r="H194" s="49">
        <v>0</v>
      </c>
      <c r="I194" s="50">
        <f t="shared" si="36"/>
        <v>0.3904860665529693</v>
      </c>
    </row>
    <row r="195" spans="1:9" ht="15">
      <c r="A195" s="9" t="s">
        <v>55</v>
      </c>
      <c r="B195" s="45">
        <v>8.5561208152523861E-9</v>
      </c>
      <c r="C195" s="45">
        <v>8.5561208152523861E-9</v>
      </c>
      <c r="D195" s="45">
        <v>1.1978569141353339E-8</v>
      </c>
      <c r="E195" s="45">
        <v>0.77701612990829372</v>
      </c>
      <c r="F195" s="400"/>
      <c r="G195" s="45">
        <v>0</v>
      </c>
      <c r="H195" s="54">
        <v>0</v>
      </c>
      <c r="I195" s="44">
        <f t="shared" si="36"/>
        <v>0.77701615899910448</v>
      </c>
    </row>
    <row r="196" spans="1:9" ht="15">
      <c r="A196" s="8" t="s">
        <v>12</v>
      </c>
      <c r="B196" s="48">
        <v>0</v>
      </c>
      <c r="C196" s="48">
        <v>0</v>
      </c>
      <c r="D196" s="48">
        <v>0</v>
      </c>
      <c r="E196" s="48">
        <v>0</v>
      </c>
      <c r="F196" s="400"/>
      <c r="G196" s="48">
        <v>0</v>
      </c>
      <c r="H196" s="49">
        <v>0</v>
      </c>
      <c r="I196" s="50">
        <f t="shared" si="36"/>
        <v>0</v>
      </c>
    </row>
    <row r="197" spans="1:9" ht="15">
      <c r="A197" s="9" t="s">
        <v>56</v>
      </c>
      <c r="B197" s="45">
        <v>0</v>
      </c>
      <c r="C197" s="45">
        <v>0</v>
      </c>
      <c r="D197" s="45">
        <v>0</v>
      </c>
      <c r="E197" s="45">
        <v>0</v>
      </c>
      <c r="F197" s="400"/>
      <c r="G197" s="45">
        <v>0</v>
      </c>
      <c r="H197" s="54">
        <v>0</v>
      </c>
      <c r="I197" s="44">
        <f t="shared" si="36"/>
        <v>0</v>
      </c>
    </row>
    <row r="198" spans="1:9" ht="15">
      <c r="A198" s="8" t="s">
        <v>17</v>
      </c>
      <c r="B198" s="48">
        <v>4.9350735007081759E-2</v>
      </c>
      <c r="C198" s="48">
        <v>1.326089125101506E-10</v>
      </c>
      <c r="D198" s="48">
        <v>0.13630174293147765</v>
      </c>
      <c r="E198" s="48">
        <v>0</v>
      </c>
      <c r="F198" s="400"/>
      <c r="G198" s="48">
        <v>0</v>
      </c>
      <c r="H198" s="49">
        <v>0</v>
      </c>
      <c r="I198" s="50">
        <f t="shared" si="36"/>
        <v>0.1856524780711683</v>
      </c>
    </row>
    <row r="199" spans="1:9" ht="15">
      <c r="A199" s="9" t="s">
        <v>141</v>
      </c>
      <c r="B199" s="45">
        <v>20.12903112233931</v>
      </c>
      <c r="C199" s="45">
        <v>5.8341602102018681</v>
      </c>
      <c r="D199" s="45">
        <v>131.74204937794352</v>
      </c>
      <c r="E199" s="45">
        <v>7.0978968394251423</v>
      </c>
      <c r="F199" s="400"/>
      <c r="G199" s="45">
        <v>0</v>
      </c>
      <c r="H199" s="54">
        <v>0</v>
      </c>
      <c r="I199" s="44">
        <f>SUM(B199:H199)</f>
        <v>164.80313754990985</v>
      </c>
    </row>
    <row r="200" spans="1:9" ht="15">
      <c r="A200" s="8" t="s">
        <v>25</v>
      </c>
      <c r="B200" s="48">
        <v>2.4770045881430085</v>
      </c>
      <c r="C200" s="48">
        <v>0.10638186754369316</v>
      </c>
      <c r="D200" s="48">
        <v>87.022529330418223</v>
      </c>
      <c r="E200" s="48">
        <v>60.972770606277194</v>
      </c>
      <c r="F200" s="400"/>
      <c r="G200" s="48">
        <v>5.3643205203557249</v>
      </c>
      <c r="H200" s="49">
        <v>0.20706747157692679</v>
      </c>
      <c r="I200" s="50">
        <f t="shared" si="36"/>
        <v>156.15007438431476</v>
      </c>
    </row>
    <row r="201" spans="1:9" ht="15">
      <c r="A201" s="9" t="s">
        <v>24</v>
      </c>
      <c r="B201" s="45">
        <v>0.32626841085468961</v>
      </c>
      <c r="C201" s="45">
        <v>0.1877896857804911</v>
      </c>
      <c r="D201" s="45">
        <v>0.16064315519849398</v>
      </c>
      <c r="E201" s="45">
        <v>0</v>
      </c>
      <c r="F201" s="400"/>
      <c r="G201" s="45">
        <v>0</v>
      </c>
      <c r="H201" s="54">
        <v>0</v>
      </c>
      <c r="I201" s="44">
        <f t="shared" si="36"/>
        <v>0.67470125183367458</v>
      </c>
    </row>
    <row r="202" spans="1:9" ht="15">
      <c r="A202" s="8" t="s">
        <v>57</v>
      </c>
      <c r="B202" s="48">
        <v>1.7735383197033776E-3</v>
      </c>
      <c r="C202" s="48">
        <v>1.9854524720797954E-3</v>
      </c>
      <c r="D202" s="48">
        <v>2.4108505112946784E-3</v>
      </c>
      <c r="E202" s="48">
        <v>0</v>
      </c>
      <c r="F202" s="400"/>
      <c r="G202" s="48">
        <v>0</v>
      </c>
      <c r="H202" s="49">
        <v>0</v>
      </c>
      <c r="I202" s="50">
        <f t="shared" si="36"/>
        <v>6.1698413030778516E-3</v>
      </c>
    </row>
    <row r="203" spans="1:9" ht="15">
      <c r="A203" s="9" t="s">
        <v>22</v>
      </c>
      <c r="B203" s="45">
        <v>0</v>
      </c>
      <c r="C203" s="45">
        <v>0</v>
      </c>
      <c r="D203" s="45">
        <v>0</v>
      </c>
      <c r="E203" s="45">
        <v>0</v>
      </c>
      <c r="F203" s="400"/>
      <c r="G203" s="45">
        <v>0</v>
      </c>
      <c r="H203" s="54">
        <v>0</v>
      </c>
      <c r="I203" s="44">
        <f t="shared" si="36"/>
        <v>0</v>
      </c>
    </row>
    <row r="204" spans="1:9" ht="15">
      <c r="A204" s="8" t="s">
        <v>21</v>
      </c>
      <c r="B204" s="48">
        <v>0</v>
      </c>
      <c r="C204" s="48">
        <v>0</v>
      </c>
      <c r="D204" s="48">
        <v>0</v>
      </c>
      <c r="E204" s="48">
        <v>0</v>
      </c>
      <c r="F204" s="400"/>
      <c r="G204" s="48">
        <v>0</v>
      </c>
      <c r="H204" s="49">
        <v>0</v>
      </c>
      <c r="I204" s="50">
        <f t="shared" si="36"/>
        <v>0</v>
      </c>
    </row>
    <row r="205" spans="1:9" ht="15">
      <c r="A205" s="10" t="s">
        <v>61</v>
      </c>
      <c r="B205" s="45">
        <v>0</v>
      </c>
      <c r="C205" s="45">
        <v>0</v>
      </c>
      <c r="D205" s="45">
        <v>0</v>
      </c>
      <c r="E205" s="45">
        <v>0</v>
      </c>
      <c r="F205" s="400"/>
      <c r="G205" s="45">
        <v>0</v>
      </c>
      <c r="H205" s="54">
        <v>0</v>
      </c>
      <c r="I205" s="44">
        <f t="shared" si="36"/>
        <v>0</v>
      </c>
    </row>
    <row r="206" spans="1:9">
      <c r="A206" s="11" t="s">
        <v>23</v>
      </c>
      <c r="B206" s="55">
        <v>0</v>
      </c>
      <c r="C206" s="55">
        <v>0</v>
      </c>
      <c r="D206" s="55">
        <v>0</v>
      </c>
      <c r="E206" s="55">
        <v>0</v>
      </c>
      <c r="F206" s="400"/>
      <c r="G206" s="55">
        <v>0</v>
      </c>
      <c r="H206" s="56">
        <v>0</v>
      </c>
      <c r="I206" s="57">
        <f t="shared" si="36"/>
        <v>0</v>
      </c>
    </row>
    <row r="207" spans="1:9">
      <c r="A207" s="12" t="s">
        <v>19</v>
      </c>
      <c r="B207" s="61">
        <v>0</v>
      </c>
      <c r="C207" s="61">
        <v>0</v>
      </c>
      <c r="D207" s="61">
        <v>0</v>
      </c>
      <c r="E207" s="61">
        <v>0</v>
      </c>
      <c r="F207" s="400"/>
      <c r="G207" s="61">
        <v>0</v>
      </c>
      <c r="H207" s="62">
        <v>0</v>
      </c>
      <c r="I207" s="63">
        <f t="shared" si="36"/>
        <v>0</v>
      </c>
    </row>
    <row r="208" spans="1:9">
      <c r="A208" s="11" t="s">
        <v>20</v>
      </c>
      <c r="B208" s="55">
        <v>0</v>
      </c>
      <c r="C208" s="55">
        <v>0</v>
      </c>
      <c r="D208" s="55">
        <v>0</v>
      </c>
      <c r="E208" s="55">
        <v>0</v>
      </c>
      <c r="F208" s="400"/>
      <c r="G208" s="55">
        <v>0</v>
      </c>
      <c r="H208" s="56">
        <v>0</v>
      </c>
      <c r="I208" s="57">
        <f t="shared" si="36"/>
        <v>0</v>
      </c>
    </row>
    <row r="209" spans="1:9" ht="15" thickBot="1">
      <c r="A209" s="13" t="s">
        <v>11</v>
      </c>
      <c r="B209" s="66">
        <v>0</v>
      </c>
      <c r="C209" s="66">
        <v>0</v>
      </c>
      <c r="D209" s="66">
        <v>0</v>
      </c>
      <c r="E209" s="66">
        <v>0</v>
      </c>
      <c r="F209" s="401"/>
      <c r="G209" s="66">
        <v>0</v>
      </c>
      <c r="H209" s="67">
        <v>0</v>
      </c>
      <c r="I209" s="68">
        <f t="shared" si="36"/>
        <v>0</v>
      </c>
    </row>
    <row r="210" spans="1:9" ht="15">
      <c r="A210" s="14" t="s">
        <v>26</v>
      </c>
      <c r="B210" s="71">
        <f>SUM(B189:B205)</f>
        <v>25.142986451067031</v>
      </c>
      <c r="C210" s="71">
        <f t="shared" ref="C210:H210" si="37">SUM(C189:C205)</f>
        <v>6.3446749446993618</v>
      </c>
      <c r="D210" s="71">
        <f t="shared" si="37"/>
        <v>230.25922619186619</v>
      </c>
      <c r="E210" s="71">
        <f t="shared" si="37"/>
        <v>68.847683575610631</v>
      </c>
      <c r="F210" s="71">
        <f t="shared" si="37"/>
        <v>0</v>
      </c>
      <c r="G210" s="71">
        <f t="shared" si="37"/>
        <v>5.3643205203557249</v>
      </c>
      <c r="H210" s="72">
        <f t="shared" si="37"/>
        <v>0.20706747157692679</v>
      </c>
      <c r="I210" s="44">
        <f>SUM(I189:I205)</f>
        <v>336.16595915517587</v>
      </c>
    </row>
    <row r="211" spans="1:9" s="2" customFormat="1" ht="15" thickBot="1">
      <c r="A211" s="15" t="s">
        <v>100</v>
      </c>
      <c r="B211" s="100">
        <f>B210/$I$210</f>
        <v>7.4793374422128522E-2</v>
      </c>
      <c r="C211" s="100">
        <f t="shared" ref="C211:H211" si="38">C210/$I$210</f>
        <v>1.8873638962863069E-2</v>
      </c>
      <c r="D211" s="100">
        <f t="shared" si="38"/>
        <v>0.68495699793796605</v>
      </c>
      <c r="E211" s="100">
        <f t="shared" si="38"/>
        <v>0.20480266279379644</v>
      </c>
      <c r="F211" s="100">
        <f t="shared" si="38"/>
        <v>0</v>
      </c>
      <c r="G211" s="100">
        <f t="shared" si="38"/>
        <v>1.5957357889052438E-2</v>
      </c>
      <c r="H211" s="101">
        <f t="shared" si="38"/>
        <v>6.1596799419343768E-4</v>
      </c>
      <c r="I211" s="102">
        <f>I210/$I$210</f>
        <v>1</v>
      </c>
    </row>
    <row r="212" spans="1:9" ht="15" thickBot="1">
      <c r="A212" s="16"/>
      <c r="B212" s="16"/>
      <c r="C212" s="16"/>
      <c r="D212" s="16"/>
      <c r="E212" s="16"/>
      <c r="F212" s="16"/>
      <c r="G212" s="16"/>
      <c r="H212" s="16"/>
      <c r="I212" s="16"/>
    </row>
    <row r="213" spans="1:9" ht="28.5">
      <c r="A213" s="431" t="s">
        <v>33</v>
      </c>
      <c r="B213" s="37" t="s">
        <v>0</v>
      </c>
      <c r="C213" s="37" t="s">
        <v>1</v>
      </c>
      <c r="D213" s="37" t="s">
        <v>2</v>
      </c>
      <c r="E213" s="37" t="s">
        <v>3</v>
      </c>
      <c r="F213" s="37" t="s">
        <v>27</v>
      </c>
      <c r="G213" s="37" t="s">
        <v>4</v>
      </c>
      <c r="H213" s="37" t="s">
        <v>5</v>
      </c>
      <c r="I213" s="38" t="s">
        <v>6</v>
      </c>
    </row>
    <row r="214" spans="1:9" ht="14.25" customHeight="1">
      <c r="A214" s="432" t="s">
        <v>33</v>
      </c>
      <c r="B214" s="372" t="s">
        <v>107</v>
      </c>
      <c r="C214" s="373"/>
      <c r="D214" s="373"/>
      <c r="E214" s="373"/>
      <c r="F214" s="373"/>
      <c r="G214" s="373"/>
      <c r="H214" s="373"/>
      <c r="I214" s="374"/>
    </row>
    <row r="215" spans="1:9" ht="15">
      <c r="A215" s="7" t="s">
        <v>7</v>
      </c>
      <c r="B215" s="42">
        <v>0</v>
      </c>
      <c r="C215" s="42">
        <v>0</v>
      </c>
      <c r="D215" s="42">
        <v>0</v>
      </c>
      <c r="E215" s="42">
        <v>0</v>
      </c>
      <c r="F215" s="399"/>
      <c r="G215" s="42">
        <v>0</v>
      </c>
      <c r="H215" s="43">
        <v>0</v>
      </c>
      <c r="I215" s="44">
        <f>SUM(B215:H215)</f>
        <v>0</v>
      </c>
    </row>
    <row r="216" spans="1:9" ht="15">
      <c r="A216" s="8" t="s">
        <v>8</v>
      </c>
      <c r="B216" s="48">
        <v>0</v>
      </c>
      <c r="C216" s="48">
        <v>0</v>
      </c>
      <c r="D216" s="48">
        <v>0</v>
      </c>
      <c r="E216" s="48">
        <v>0</v>
      </c>
      <c r="F216" s="400"/>
      <c r="G216" s="48">
        <v>0</v>
      </c>
      <c r="H216" s="49">
        <v>0</v>
      </c>
      <c r="I216" s="50">
        <f t="shared" ref="I216:I235" si="39">SUM(B216:H216)</f>
        <v>0</v>
      </c>
    </row>
    <row r="217" spans="1:9" ht="15">
      <c r="A217" s="9" t="s">
        <v>10</v>
      </c>
      <c r="B217" s="45">
        <v>0</v>
      </c>
      <c r="C217" s="45">
        <v>0</v>
      </c>
      <c r="D217" s="45">
        <v>0</v>
      </c>
      <c r="E217" s="45">
        <v>0</v>
      </c>
      <c r="F217" s="400"/>
      <c r="G217" s="45">
        <v>0</v>
      </c>
      <c r="H217" s="54">
        <v>0</v>
      </c>
      <c r="I217" s="44">
        <f t="shared" si="39"/>
        <v>0</v>
      </c>
    </row>
    <row r="218" spans="1:9" ht="15">
      <c r="A218" s="8" t="s">
        <v>53</v>
      </c>
      <c r="B218" s="48">
        <v>0</v>
      </c>
      <c r="C218" s="48">
        <v>0</v>
      </c>
      <c r="D218" s="48">
        <v>0</v>
      </c>
      <c r="E218" s="48">
        <v>0</v>
      </c>
      <c r="F218" s="400"/>
      <c r="G218" s="48">
        <v>0</v>
      </c>
      <c r="H218" s="49">
        <v>0</v>
      </c>
      <c r="I218" s="50">
        <f t="shared" si="39"/>
        <v>0</v>
      </c>
    </row>
    <row r="219" spans="1:9" ht="15">
      <c r="A219" s="9" t="s">
        <v>16</v>
      </c>
      <c r="B219" s="45">
        <v>0.60406307982114171</v>
      </c>
      <c r="C219" s="45">
        <v>0.30953820010872068</v>
      </c>
      <c r="D219" s="45">
        <v>2.5702261400931286</v>
      </c>
      <c r="E219" s="45">
        <v>0</v>
      </c>
      <c r="F219" s="400"/>
      <c r="G219" s="45">
        <v>0</v>
      </c>
      <c r="H219" s="54">
        <v>0</v>
      </c>
      <c r="I219" s="44">
        <f t="shared" si="39"/>
        <v>3.4838274200229908</v>
      </c>
    </row>
    <row r="220" spans="1:9" ht="15">
      <c r="A220" s="8" t="s">
        <v>65</v>
      </c>
      <c r="B220" s="48">
        <v>0</v>
      </c>
      <c r="C220" s="48">
        <v>0</v>
      </c>
      <c r="D220" s="48">
        <v>0</v>
      </c>
      <c r="E220" s="48">
        <v>0</v>
      </c>
      <c r="F220" s="400"/>
      <c r="G220" s="48">
        <v>0</v>
      </c>
      <c r="H220" s="49">
        <v>0</v>
      </c>
      <c r="I220" s="50">
        <f t="shared" si="39"/>
        <v>0</v>
      </c>
    </row>
    <row r="221" spans="1:9" ht="15">
      <c r="A221" s="9" t="s">
        <v>55</v>
      </c>
      <c r="B221" s="45">
        <v>0</v>
      </c>
      <c r="C221" s="45">
        <v>0</v>
      </c>
      <c r="D221" s="45">
        <v>0</v>
      </c>
      <c r="E221" s="45">
        <v>3.3972885458314776E-4</v>
      </c>
      <c r="F221" s="400"/>
      <c r="G221" s="45">
        <v>0</v>
      </c>
      <c r="H221" s="54">
        <v>0</v>
      </c>
      <c r="I221" s="44">
        <f t="shared" si="39"/>
        <v>3.3972885458314776E-4</v>
      </c>
    </row>
    <row r="222" spans="1:9" ht="15">
      <c r="A222" s="8" t="s">
        <v>12</v>
      </c>
      <c r="B222" s="48">
        <v>0</v>
      </c>
      <c r="C222" s="48">
        <v>0</v>
      </c>
      <c r="D222" s="48">
        <v>0</v>
      </c>
      <c r="E222" s="48">
        <v>0.29254245944863277</v>
      </c>
      <c r="F222" s="400"/>
      <c r="G222" s="48">
        <v>0</v>
      </c>
      <c r="H222" s="49">
        <v>0</v>
      </c>
      <c r="I222" s="50">
        <f t="shared" si="39"/>
        <v>0.29254245944863277</v>
      </c>
    </row>
    <row r="223" spans="1:9" ht="15">
      <c r="A223" s="9" t="s">
        <v>56</v>
      </c>
      <c r="B223" s="45">
        <v>0</v>
      </c>
      <c r="C223" s="45">
        <v>0</v>
      </c>
      <c r="D223" s="45">
        <v>0</v>
      </c>
      <c r="E223" s="45">
        <v>0</v>
      </c>
      <c r="F223" s="400"/>
      <c r="G223" s="45">
        <v>0</v>
      </c>
      <c r="H223" s="54">
        <v>0</v>
      </c>
      <c r="I223" s="44">
        <f t="shared" si="39"/>
        <v>0</v>
      </c>
    </row>
    <row r="224" spans="1:9" ht="15">
      <c r="A224" s="8" t="s">
        <v>17</v>
      </c>
      <c r="B224" s="48">
        <v>0</v>
      </c>
      <c r="C224" s="48">
        <v>0</v>
      </c>
      <c r="D224" s="48">
        <v>0</v>
      </c>
      <c r="E224" s="48">
        <v>0</v>
      </c>
      <c r="F224" s="400"/>
      <c r="G224" s="48">
        <v>0</v>
      </c>
      <c r="H224" s="49">
        <v>0</v>
      </c>
      <c r="I224" s="50">
        <f t="shared" si="39"/>
        <v>0</v>
      </c>
    </row>
    <row r="225" spans="1:9" ht="15">
      <c r="A225" s="9" t="s">
        <v>141</v>
      </c>
      <c r="B225" s="45">
        <v>6.6686261395085014</v>
      </c>
      <c r="C225" s="45">
        <v>2.4805456193758842E-2</v>
      </c>
      <c r="D225" s="45">
        <v>8.2488182689695684</v>
      </c>
      <c r="E225" s="45">
        <v>6.2571590372953692</v>
      </c>
      <c r="F225" s="400"/>
      <c r="G225" s="45">
        <v>0</v>
      </c>
      <c r="H225" s="54">
        <v>0</v>
      </c>
      <c r="I225" s="44">
        <f>SUM(B225:H225)</f>
        <v>21.1994089019672</v>
      </c>
    </row>
    <row r="226" spans="1:9" ht="15">
      <c r="A226" s="8" t="s">
        <v>25</v>
      </c>
      <c r="B226" s="48">
        <v>7.3505373689192952</v>
      </c>
      <c r="C226" s="48">
        <v>5.0077126333688528E-2</v>
      </c>
      <c r="D226" s="48">
        <v>24.216587445087207</v>
      </c>
      <c r="E226" s="48">
        <v>31.474846063468103</v>
      </c>
      <c r="F226" s="400"/>
      <c r="G226" s="48">
        <v>7.8826520791716188</v>
      </c>
      <c r="H226" s="49">
        <v>0.90227958011249676</v>
      </c>
      <c r="I226" s="50">
        <f t="shared" si="39"/>
        <v>71.876979663092399</v>
      </c>
    </row>
    <row r="227" spans="1:9" ht="15">
      <c r="A227" s="9" t="s">
        <v>24</v>
      </c>
      <c r="B227" s="45">
        <v>0.13948026670485433</v>
      </c>
      <c r="C227" s="45">
        <v>0</v>
      </c>
      <c r="D227" s="45">
        <v>3.3869124718679582E-2</v>
      </c>
      <c r="E227" s="45">
        <v>0</v>
      </c>
      <c r="F227" s="400"/>
      <c r="G227" s="45">
        <v>0</v>
      </c>
      <c r="H227" s="54">
        <v>0</v>
      </c>
      <c r="I227" s="44">
        <f t="shared" si="39"/>
        <v>0.17334939142353392</v>
      </c>
    </row>
    <row r="228" spans="1:9" ht="15">
      <c r="A228" s="8" t="s">
        <v>57</v>
      </c>
      <c r="B228" s="48">
        <v>0</v>
      </c>
      <c r="C228" s="48">
        <v>0</v>
      </c>
      <c r="D228" s="48">
        <v>0</v>
      </c>
      <c r="E228" s="48">
        <v>0</v>
      </c>
      <c r="F228" s="400"/>
      <c r="G228" s="48">
        <v>0</v>
      </c>
      <c r="H228" s="49">
        <v>0</v>
      </c>
      <c r="I228" s="50">
        <f t="shared" si="39"/>
        <v>0</v>
      </c>
    </row>
    <row r="229" spans="1:9" ht="15">
      <c r="A229" s="9" t="s">
        <v>22</v>
      </c>
      <c r="B229" s="45">
        <v>0</v>
      </c>
      <c r="C229" s="45">
        <v>0</v>
      </c>
      <c r="D229" s="45">
        <v>0</v>
      </c>
      <c r="E229" s="45">
        <v>0</v>
      </c>
      <c r="F229" s="400"/>
      <c r="G229" s="45">
        <v>0</v>
      </c>
      <c r="H229" s="54">
        <v>0</v>
      </c>
      <c r="I229" s="44">
        <f t="shared" si="39"/>
        <v>0</v>
      </c>
    </row>
    <row r="230" spans="1:9" ht="15">
      <c r="A230" s="8" t="s">
        <v>21</v>
      </c>
      <c r="B230" s="48">
        <v>0</v>
      </c>
      <c r="C230" s="48">
        <v>0</v>
      </c>
      <c r="D230" s="48">
        <v>0</v>
      </c>
      <c r="E230" s="48">
        <v>0</v>
      </c>
      <c r="F230" s="400"/>
      <c r="G230" s="48">
        <v>0</v>
      </c>
      <c r="H230" s="49">
        <v>0</v>
      </c>
      <c r="I230" s="50">
        <f t="shared" si="39"/>
        <v>0</v>
      </c>
    </row>
    <row r="231" spans="1:9" ht="15">
      <c r="A231" s="10" t="s">
        <v>61</v>
      </c>
      <c r="B231" s="45">
        <v>0</v>
      </c>
      <c r="C231" s="45">
        <v>0</v>
      </c>
      <c r="D231" s="45">
        <v>0</v>
      </c>
      <c r="E231" s="45">
        <v>0</v>
      </c>
      <c r="F231" s="400"/>
      <c r="G231" s="45">
        <v>0</v>
      </c>
      <c r="H231" s="54">
        <v>0</v>
      </c>
      <c r="I231" s="44">
        <f t="shared" si="39"/>
        <v>0</v>
      </c>
    </row>
    <row r="232" spans="1:9">
      <c r="A232" s="11" t="s">
        <v>23</v>
      </c>
      <c r="B232" s="55">
        <v>0</v>
      </c>
      <c r="C232" s="55">
        <v>0</v>
      </c>
      <c r="D232" s="55">
        <v>0</v>
      </c>
      <c r="E232" s="55">
        <v>0</v>
      </c>
      <c r="F232" s="400"/>
      <c r="G232" s="55">
        <v>0</v>
      </c>
      <c r="H232" s="56">
        <v>0</v>
      </c>
      <c r="I232" s="57">
        <f t="shared" si="39"/>
        <v>0</v>
      </c>
    </row>
    <row r="233" spans="1:9">
      <c r="A233" s="12" t="s">
        <v>19</v>
      </c>
      <c r="B233" s="61">
        <v>0</v>
      </c>
      <c r="C233" s="61">
        <v>0</v>
      </c>
      <c r="D233" s="61">
        <v>0</v>
      </c>
      <c r="E233" s="61">
        <v>0</v>
      </c>
      <c r="F233" s="400"/>
      <c r="G233" s="61">
        <v>0</v>
      </c>
      <c r="H233" s="62">
        <v>0</v>
      </c>
      <c r="I233" s="63">
        <f t="shared" si="39"/>
        <v>0</v>
      </c>
    </row>
    <row r="234" spans="1:9">
      <c r="A234" s="11" t="s">
        <v>20</v>
      </c>
      <c r="B234" s="55">
        <v>0</v>
      </c>
      <c r="C234" s="55">
        <v>0</v>
      </c>
      <c r="D234" s="55">
        <v>0</v>
      </c>
      <c r="E234" s="55">
        <v>0</v>
      </c>
      <c r="F234" s="400"/>
      <c r="G234" s="55">
        <v>0</v>
      </c>
      <c r="H234" s="56">
        <v>0</v>
      </c>
      <c r="I234" s="57">
        <f t="shared" si="39"/>
        <v>0</v>
      </c>
    </row>
    <row r="235" spans="1:9" ht="15" thickBot="1">
      <c r="A235" s="13" t="s">
        <v>11</v>
      </c>
      <c r="B235" s="66">
        <v>0</v>
      </c>
      <c r="C235" s="66">
        <v>0</v>
      </c>
      <c r="D235" s="66">
        <v>0</v>
      </c>
      <c r="E235" s="66">
        <v>0</v>
      </c>
      <c r="F235" s="401"/>
      <c r="G235" s="66">
        <v>0</v>
      </c>
      <c r="H235" s="67">
        <v>0</v>
      </c>
      <c r="I235" s="68">
        <f t="shared" si="39"/>
        <v>0</v>
      </c>
    </row>
    <row r="236" spans="1:9" ht="15">
      <c r="A236" s="14" t="s">
        <v>26</v>
      </c>
      <c r="B236" s="71">
        <f>SUM(B215:B231)</f>
        <v>14.762706854953793</v>
      </c>
      <c r="C236" s="71">
        <f t="shared" ref="C236:H236" si="40">SUM(C215:C231)</f>
        <v>0.38442078263616808</v>
      </c>
      <c r="D236" s="71">
        <f t="shared" si="40"/>
        <v>35.069500978868582</v>
      </c>
      <c r="E236" s="71">
        <f t="shared" si="40"/>
        <v>38.02488728906669</v>
      </c>
      <c r="F236" s="71">
        <f t="shared" si="40"/>
        <v>0</v>
      </c>
      <c r="G236" s="71">
        <f t="shared" si="40"/>
        <v>7.8826520791716188</v>
      </c>
      <c r="H236" s="72">
        <f t="shared" si="40"/>
        <v>0.90227958011249676</v>
      </c>
      <c r="I236" s="44">
        <f>SUM(I215:I231)</f>
        <v>97.026447564809331</v>
      </c>
    </row>
    <row r="237" spans="1:9" s="2" customFormat="1" ht="15" thickBot="1">
      <c r="A237" s="15" t="s">
        <v>100</v>
      </c>
      <c r="B237" s="100">
        <f>B236/$I$236</f>
        <v>0.15215136929642781</v>
      </c>
      <c r="C237" s="100">
        <f t="shared" ref="C237:I237" si="41">C236/$I$236</f>
        <v>3.962020585978809E-3</v>
      </c>
      <c r="D237" s="100">
        <f t="shared" si="41"/>
        <v>0.36144269793494938</v>
      </c>
      <c r="E237" s="100">
        <f t="shared" si="41"/>
        <v>0.39190229306981239</v>
      </c>
      <c r="F237" s="100">
        <f t="shared" si="41"/>
        <v>0</v>
      </c>
      <c r="G237" s="100">
        <f t="shared" si="41"/>
        <v>8.124230327928228E-2</v>
      </c>
      <c r="H237" s="101">
        <f t="shared" si="41"/>
        <v>9.2993158335495513E-3</v>
      </c>
      <c r="I237" s="102">
        <f t="shared" si="41"/>
        <v>1</v>
      </c>
    </row>
    <row r="238" spans="1:9" ht="15" thickBot="1">
      <c r="A238" s="16"/>
      <c r="B238" s="16"/>
      <c r="C238" s="16"/>
      <c r="D238" s="16"/>
      <c r="E238" s="16"/>
      <c r="F238" s="16"/>
      <c r="G238" s="16"/>
      <c r="H238" s="16"/>
      <c r="I238" s="16"/>
    </row>
    <row r="239" spans="1:9" ht="28.5">
      <c r="A239" s="431" t="s">
        <v>66</v>
      </c>
      <c r="B239" s="37" t="s">
        <v>0</v>
      </c>
      <c r="C239" s="37" t="s">
        <v>1</v>
      </c>
      <c r="D239" s="37" t="s">
        <v>2</v>
      </c>
      <c r="E239" s="37" t="s">
        <v>3</v>
      </c>
      <c r="F239" s="37" t="s">
        <v>27</v>
      </c>
      <c r="G239" s="37" t="s">
        <v>4</v>
      </c>
      <c r="H239" s="37" t="s">
        <v>5</v>
      </c>
      <c r="I239" s="38" t="s">
        <v>6</v>
      </c>
    </row>
    <row r="240" spans="1:9" ht="14.25" customHeight="1">
      <c r="A240" s="432" t="s">
        <v>66</v>
      </c>
      <c r="B240" s="372" t="s">
        <v>107</v>
      </c>
      <c r="C240" s="373"/>
      <c r="D240" s="373"/>
      <c r="E240" s="373"/>
      <c r="F240" s="373"/>
      <c r="G240" s="373"/>
      <c r="H240" s="373"/>
      <c r="I240" s="374"/>
    </row>
    <row r="241" spans="1:9" ht="15">
      <c r="A241" s="7" t="s">
        <v>7</v>
      </c>
      <c r="B241" s="42">
        <v>0</v>
      </c>
      <c r="C241" s="42">
        <v>0</v>
      </c>
      <c r="D241" s="42">
        <v>0</v>
      </c>
      <c r="E241" s="42">
        <v>0</v>
      </c>
      <c r="F241" s="399"/>
      <c r="G241" s="42">
        <v>0</v>
      </c>
      <c r="H241" s="43">
        <v>0</v>
      </c>
      <c r="I241" s="44">
        <f>SUM(B241:H241)</f>
        <v>0</v>
      </c>
    </row>
    <row r="242" spans="1:9" ht="15">
      <c r="A242" s="8" t="s">
        <v>8</v>
      </c>
      <c r="B242" s="48">
        <v>0</v>
      </c>
      <c r="C242" s="48">
        <v>0</v>
      </c>
      <c r="D242" s="48">
        <v>0</v>
      </c>
      <c r="E242" s="48">
        <v>0</v>
      </c>
      <c r="F242" s="400"/>
      <c r="G242" s="48">
        <v>0</v>
      </c>
      <c r="H242" s="49">
        <v>0</v>
      </c>
      <c r="I242" s="50">
        <f t="shared" ref="I242:I261" si="42">SUM(B242:H242)</f>
        <v>0</v>
      </c>
    </row>
    <row r="243" spans="1:9" ht="15">
      <c r="A243" s="9" t="s">
        <v>10</v>
      </c>
      <c r="B243" s="45">
        <v>0</v>
      </c>
      <c r="C243" s="45">
        <v>0</v>
      </c>
      <c r="D243" s="45">
        <v>0</v>
      </c>
      <c r="E243" s="45">
        <v>0</v>
      </c>
      <c r="F243" s="400"/>
      <c r="G243" s="45">
        <v>0</v>
      </c>
      <c r="H243" s="54">
        <v>0</v>
      </c>
      <c r="I243" s="44">
        <f t="shared" si="42"/>
        <v>0</v>
      </c>
    </row>
    <row r="244" spans="1:9" ht="15">
      <c r="A244" s="8" t="s">
        <v>53</v>
      </c>
      <c r="B244" s="48">
        <v>0</v>
      </c>
      <c r="C244" s="48">
        <v>0</v>
      </c>
      <c r="D244" s="48">
        <v>0</v>
      </c>
      <c r="E244" s="48">
        <v>0</v>
      </c>
      <c r="F244" s="400"/>
      <c r="G244" s="48">
        <v>0</v>
      </c>
      <c r="H244" s="49">
        <v>0</v>
      </c>
      <c r="I244" s="50">
        <f t="shared" si="42"/>
        <v>0</v>
      </c>
    </row>
    <row r="245" spans="1:9" ht="15">
      <c r="A245" s="9" t="s">
        <v>16</v>
      </c>
      <c r="B245" s="45">
        <v>35.399917564149874</v>
      </c>
      <c r="C245" s="45">
        <v>6.9637510159750657E-2</v>
      </c>
      <c r="D245" s="45">
        <v>6.8889689496725337</v>
      </c>
      <c r="E245" s="45">
        <v>0</v>
      </c>
      <c r="F245" s="400"/>
      <c r="G245" s="45">
        <v>0</v>
      </c>
      <c r="H245" s="54">
        <v>0</v>
      </c>
      <c r="I245" s="44">
        <f t="shared" si="42"/>
        <v>42.358524023982156</v>
      </c>
    </row>
    <row r="246" spans="1:9" ht="15">
      <c r="A246" s="8" t="s">
        <v>65</v>
      </c>
      <c r="B246" s="48">
        <v>7.4413160774960891</v>
      </c>
      <c r="C246" s="48">
        <v>2.3776190612421855E-2</v>
      </c>
      <c r="D246" s="48">
        <v>2.5214767591942198</v>
      </c>
      <c r="E246" s="48">
        <v>0</v>
      </c>
      <c r="F246" s="400"/>
      <c r="G246" s="48">
        <v>0</v>
      </c>
      <c r="H246" s="49">
        <v>0</v>
      </c>
      <c r="I246" s="50">
        <f t="shared" si="42"/>
        <v>9.9865690273027301</v>
      </c>
    </row>
    <row r="247" spans="1:9" ht="15">
      <c r="A247" s="9" t="s">
        <v>55</v>
      </c>
      <c r="B247" s="45">
        <v>7.5010672960394663E-9</v>
      </c>
      <c r="C247" s="45">
        <v>7.5010672960394663E-9</v>
      </c>
      <c r="D247" s="45">
        <v>7.5010672960394663E-9</v>
      </c>
      <c r="E247" s="45">
        <v>0.44461033306729408</v>
      </c>
      <c r="F247" s="400"/>
      <c r="G247" s="45">
        <v>0</v>
      </c>
      <c r="H247" s="54">
        <v>0</v>
      </c>
      <c r="I247" s="44">
        <f t="shared" si="42"/>
        <v>0.444610355570496</v>
      </c>
    </row>
    <row r="248" spans="1:9" ht="15">
      <c r="A248" s="8" t="s">
        <v>12</v>
      </c>
      <c r="B248" s="48">
        <v>1.4102071535701786E-8</v>
      </c>
      <c r="C248" s="48">
        <v>1.4102071535701786E-8</v>
      </c>
      <c r="D248" s="48">
        <v>1.4102071535701786E-8</v>
      </c>
      <c r="E248" s="48">
        <v>0.14911631457026375</v>
      </c>
      <c r="F248" s="400"/>
      <c r="G248" s="48">
        <v>0</v>
      </c>
      <c r="H248" s="49">
        <v>0</v>
      </c>
      <c r="I248" s="50">
        <f t="shared" si="42"/>
        <v>0.14911635687647837</v>
      </c>
    </row>
    <row r="249" spans="1:9" ht="15">
      <c r="A249" s="9" t="s">
        <v>56</v>
      </c>
      <c r="B249" s="45">
        <v>0</v>
      </c>
      <c r="C249" s="45">
        <v>0</v>
      </c>
      <c r="D249" s="45">
        <v>0</v>
      </c>
      <c r="E249" s="45">
        <v>0</v>
      </c>
      <c r="F249" s="400"/>
      <c r="G249" s="45">
        <v>0</v>
      </c>
      <c r="H249" s="54">
        <v>0</v>
      </c>
      <c r="I249" s="44">
        <f t="shared" si="42"/>
        <v>0</v>
      </c>
    </row>
    <row r="250" spans="1:9" ht="15">
      <c r="A250" s="8" t="s">
        <v>17</v>
      </c>
      <c r="B250" s="48">
        <v>0.21528841110091626</v>
      </c>
      <c r="C250" s="48">
        <v>4.8968842161225051E-3</v>
      </c>
      <c r="D250" s="48">
        <v>0.32474998709585418</v>
      </c>
      <c r="E250" s="48">
        <v>6.3631568399355751E-3</v>
      </c>
      <c r="F250" s="400"/>
      <c r="G250" s="48">
        <v>0</v>
      </c>
      <c r="H250" s="49">
        <v>0</v>
      </c>
      <c r="I250" s="50">
        <f t="shared" si="42"/>
        <v>0.55129843925282851</v>
      </c>
    </row>
    <row r="251" spans="1:9" ht="15">
      <c r="A251" s="9" t="s">
        <v>141</v>
      </c>
      <c r="B251" s="45">
        <v>129.76008191461034</v>
      </c>
      <c r="C251" s="45">
        <v>7.2454566855012388</v>
      </c>
      <c r="D251" s="45">
        <v>109.32448570127268</v>
      </c>
      <c r="E251" s="45">
        <v>0.16526818277129077</v>
      </c>
      <c r="F251" s="400"/>
      <c r="G251" s="45">
        <v>0</v>
      </c>
      <c r="H251" s="54">
        <v>0</v>
      </c>
      <c r="I251" s="44">
        <f>SUM(B251:H251)</f>
        <v>246.49529248415553</v>
      </c>
    </row>
    <row r="252" spans="1:9" ht="15">
      <c r="A252" s="8" t="s">
        <v>25</v>
      </c>
      <c r="B252" s="48">
        <v>23.650427818649689</v>
      </c>
      <c r="C252" s="48">
        <v>0.75954413007944233</v>
      </c>
      <c r="D252" s="48">
        <v>118.46357400064313</v>
      </c>
      <c r="E252" s="48">
        <v>148.10430531813196</v>
      </c>
      <c r="F252" s="400"/>
      <c r="G252" s="48">
        <v>141.83632796249472</v>
      </c>
      <c r="H252" s="49">
        <v>5.2384745718000207</v>
      </c>
      <c r="I252" s="50">
        <f t="shared" si="42"/>
        <v>438.0526538017989</v>
      </c>
    </row>
    <row r="253" spans="1:9" ht="15">
      <c r="A253" s="9" t="s">
        <v>24</v>
      </c>
      <c r="B253" s="45">
        <v>6.734648703742522</v>
      </c>
      <c r="C253" s="45">
        <v>3.0916329894545016</v>
      </c>
      <c r="D253" s="45">
        <v>3.1585768625118833</v>
      </c>
      <c r="E253" s="45">
        <v>0</v>
      </c>
      <c r="F253" s="400"/>
      <c r="G253" s="45">
        <v>0</v>
      </c>
      <c r="H253" s="54">
        <v>0</v>
      </c>
      <c r="I253" s="44">
        <f t="shared" si="42"/>
        <v>12.984858555708907</v>
      </c>
    </row>
    <row r="254" spans="1:9" ht="15">
      <c r="A254" s="8" t="s">
        <v>57</v>
      </c>
      <c r="B254" s="48">
        <v>0.46235421035998758</v>
      </c>
      <c r="C254" s="48">
        <v>0.7840955356599143</v>
      </c>
      <c r="D254" s="48">
        <v>1.4299614553360633</v>
      </c>
      <c r="E254" s="48">
        <v>0</v>
      </c>
      <c r="F254" s="400"/>
      <c r="G254" s="48">
        <v>0</v>
      </c>
      <c r="H254" s="49">
        <v>0</v>
      </c>
      <c r="I254" s="50">
        <f t="shared" si="42"/>
        <v>2.6764112013559656</v>
      </c>
    </row>
    <row r="255" spans="1:9" ht="15">
      <c r="A255" s="9" t="s">
        <v>22</v>
      </c>
      <c r="B255" s="45">
        <v>0.17990571681179657</v>
      </c>
      <c r="C255" s="45">
        <v>0.17448674255922433</v>
      </c>
      <c r="D255" s="45">
        <v>0.37845185937772136</v>
      </c>
      <c r="E255" s="45">
        <v>0</v>
      </c>
      <c r="F255" s="400"/>
      <c r="G255" s="45">
        <v>0</v>
      </c>
      <c r="H255" s="54">
        <v>0</v>
      </c>
      <c r="I255" s="44">
        <f t="shared" si="42"/>
        <v>0.73284431874874234</v>
      </c>
    </row>
    <row r="256" spans="1:9" ht="15">
      <c r="A256" s="8" t="s">
        <v>21</v>
      </c>
      <c r="B256" s="48">
        <v>0</v>
      </c>
      <c r="C256" s="48">
        <v>0</v>
      </c>
      <c r="D256" s="48">
        <v>0</v>
      </c>
      <c r="E256" s="48">
        <v>0</v>
      </c>
      <c r="F256" s="400"/>
      <c r="G256" s="48">
        <v>0</v>
      </c>
      <c r="H256" s="49">
        <v>0</v>
      </c>
      <c r="I256" s="50">
        <f t="shared" si="42"/>
        <v>0</v>
      </c>
    </row>
    <row r="257" spans="1:9" ht="15">
      <c r="A257" s="10" t="s">
        <v>61</v>
      </c>
      <c r="B257" s="45">
        <v>3.6</v>
      </c>
      <c r="C257" s="45">
        <v>0</v>
      </c>
      <c r="D257" s="45">
        <v>0</v>
      </c>
      <c r="E257" s="45">
        <v>0</v>
      </c>
      <c r="F257" s="400"/>
      <c r="G257" s="45">
        <v>0</v>
      </c>
      <c r="H257" s="54">
        <v>0</v>
      </c>
      <c r="I257" s="44">
        <f t="shared" si="42"/>
        <v>3.6</v>
      </c>
    </row>
    <row r="258" spans="1:9">
      <c r="A258" s="11" t="s">
        <v>23</v>
      </c>
      <c r="B258" s="55">
        <v>3.6</v>
      </c>
      <c r="C258" s="55">
        <v>0</v>
      </c>
      <c r="D258" s="55">
        <v>0</v>
      </c>
      <c r="E258" s="55">
        <v>0</v>
      </c>
      <c r="F258" s="400"/>
      <c r="G258" s="55">
        <v>0</v>
      </c>
      <c r="H258" s="56">
        <v>0</v>
      </c>
      <c r="I258" s="57">
        <f t="shared" si="42"/>
        <v>3.6</v>
      </c>
    </row>
    <row r="259" spans="1:9">
      <c r="A259" s="12" t="s">
        <v>19</v>
      </c>
      <c r="B259" s="61">
        <v>0</v>
      </c>
      <c r="C259" s="61">
        <v>0</v>
      </c>
      <c r="D259" s="61">
        <v>0</v>
      </c>
      <c r="E259" s="61">
        <v>0</v>
      </c>
      <c r="F259" s="400"/>
      <c r="G259" s="61">
        <v>0</v>
      </c>
      <c r="H259" s="62">
        <v>0</v>
      </c>
      <c r="I259" s="63">
        <f t="shared" si="42"/>
        <v>0</v>
      </c>
    </row>
    <row r="260" spans="1:9">
      <c r="A260" s="11" t="s">
        <v>20</v>
      </c>
      <c r="B260" s="55">
        <v>0</v>
      </c>
      <c r="C260" s="55">
        <v>0</v>
      </c>
      <c r="D260" s="55">
        <v>0</v>
      </c>
      <c r="E260" s="55">
        <v>0</v>
      </c>
      <c r="F260" s="400"/>
      <c r="G260" s="55">
        <v>0</v>
      </c>
      <c r="H260" s="56">
        <v>0</v>
      </c>
      <c r="I260" s="57">
        <f t="shared" si="42"/>
        <v>0</v>
      </c>
    </row>
    <row r="261" spans="1:9" ht="15" thickBot="1">
      <c r="A261" s="13" t="s">
        <v>11</v>
      </c>
      <c r="B261" s="66">
        <v>0</v>
      </c>
      <c r="C261" s="66">
        <v>0</v>
      </c>
      <c r="D261" s="66">
        <v>0</v>
      </c>
      <c r="E261" s="66">
        <v>0</v>
      </c>
      <c r="F261" s="401"/>
      <c r="G261" s="66">
        <v>0</v>
      </c>
      <c r="H261" s="67">
        <v>0</v>
      </c>
      <c r="I261" s="68">
        <f t="shared" si="42"/>
        <v>0</v>
      </c>
    </row>
    <row r="262" spans="1:9" ht="15">
      <c r="A262" s="14" t="s">
        <v>26</v>
      </c>
      <c r="B262" s="71">
        <f>SUM(B241:B257)</f>
        <v>207.44394043852435</v>
      </c>
      <c r="C262" s="71">
        <f t="shared" ref="C262:H262" si="43">SUM(C241:C257)</f>
        <v>12.153526689845755</v>
      </c>
      <c r="D262" s="71">
        <f t="shared" si="43"/>
        <v>242.49024559670724</v>
      </c>
      <c r="E262" s="71">
        <f t="shared" si="43"/>
        <v>148.86966330538075</v>
      </c>
      <c r="F262" s="71">
        <f t="shared" si="43"/>
        <v>0</v>
      </c>
      <c r="G262" s="71">
        <f t="shared" si="43"/>
        <v>141.83632796249472</v>
      </c>
      <c r="H262" s="72">
        <f t="shared" si="43"/>
        <v>5.2384745718000207</v>
      </c>
      <c r="I262" s="44">
        <f>SUM(I241:I257)</f>
        <v>758.03217856475283</v>
      </c>
    </row>
    <row r="263" spans="1:9" s="2" customFormat="1" ht="15" thickBot="1">
      <c r="A263" s="15" t="s">
        <v>100</v>
      </c>
      <c r="B263" s="100">
        <f>B262/$I$262</f>
        <v>0.2736611271981827</v>
      </c>
      <c r="C263" s="100">
        <f t="shared" ref="C263:I263" si="44">C262/$I$262</f>
        <v>1.6032995740176977E-2</v>
      </c>
      <c r="D263" s="100">
        <f t="shared" si="44"/>
        <v>0.31989439558599581</v>
      </c>
      <c r="E263" s="100">
        <f t="shared" si="44"/>
        <v>0.19638963557885949</v>
      </c>
      <c r="F263" s="100">
        <f t="shared" si="44"/>
        <v>0</v>
      </c>
      <c r="G263" s="100">
        <f t="shared" si="44"/>
        <v>0.18711122294444751</v>
      </c>
      <c r="H263" s="101">
        <f t="shared" si="44"/>
        <v>6.9106229523375551E-3</v>
      </c>
      <c r="I263" s="102">
        <f t="shared" si="44"/>
        <v>1</v>
      </c>
    </row>
    <row r="264" spans="1:9" ht="15" thickBot="1">
      <c r="A264" s="16"/>
      <c r="B264" s="16"/>
      <c r="C264" s="16"/>
      <c r="D264" s="16"/>
      <c r="E264" s="16"/>
      <c r="F264" s="16"/>
      <c r="G264" s="16"/>
      <c r="H264" s="16"/>
      <c r="I264" s="16"/>
    </row>
    <row r="265" spans="1:9" ht="28.5">
      <c r="A265" s="431" t="s">
        <v>34</v>
      </c>
      <c r="B265" s="37" t="s">
        <v>0</v>
      </c>
      <c r="C265" s="37" t="s">
        <v>1</v>
      </c>
      <c r="D265" s="37" t="s">
        <v>2</v>
      </c>
      <c r="E265" s="37" t="s">
        <v>3</v>
      </c>
      <c r="F265" s="37" t="s">
        <v>27</v>
      </c>
      <c r="G265" s="37" t="s">
        <v>4</v>
      </c>
      <c r="H265" s="37" t="s">
        <v>5</v>
      </c>
      <c r="I265" s="38" t="s">
        <v>6</v>
      </c>
    </row>
    <row r="266" spans="1:9" ht="14.25" customHeight="1">
      <c r="A266" s="432" t="s">
        <v>34</v>
      </c>
      <c r="B266" s="372" t="s">
        <v>107</v>
      </c>
      <c r="C266" s="373"/>
      <c r="D266" s="373"/>
      <c r="E266" s="373"/>
      <c r="F266" s="373"/>
      <c r="G266" s="373"/>
      <c r="H266" s="373"/>
      <c r="I266" s="374"/>
    </row>
    <row r="267" spans="1:9" ht="15">
      <c r="A267" s="7" t="s">
        <v>7</v>
      </c>
      <c r="B267" s="42">
        <v>0</v>
      </c>
      <c r="C267" s="42">
        <v>0</v>
      </c>
      <c r="D267" s="42">
        <v>0</v>
      </c>
      <c r="E267" s="42">
        <v>0</v>
      </c>
      <c r="F267" s="399"/>
      <c r="G267" s="42">
        <v>0</v>
      </c>
      <c r="H267" s="43">
        <v>0</v>
      </c>
      <c r="I267" s="44">
        <f>SUM(B267:H267)</f>
        <v>0</v>
      </c>
    </row>
    <row r="268" spans="1:9" ht="15">
      <c r="A268" s="8" t="s">
        <v>8</v>
      </c>
      <c r="B268" s="48">
        <v>0</v>
      </c>
      <c r="C268" s="48">
        <v>0</v>
      </c>
      <c r="D268" s="48">
        <v>0</v>
      </c>
      <c r="E268" s="48">
        <v>0</v>
      </c>
      <c r="F268" s="400"/>
      <c r="G268" s="48">
        <v>0</v>
      </c>
      <c r="H268" s="49">
        <v>0</v>
      </c>
      <c r="I268" s="50">
        <f t="shared" ref="I268:I287" si="45">SUM(B268:H268)</f>
        <v>0</v>
      </c>
    </row>
    <row r="269" spans="1:9" ht="15">
      <c r="A269" s="9" t="s">
        <v>10</v>
      </c>
      <c r="B269" s="45">
        <v>0</v>
      </c>
      <c r="C269" s="45">
        <v>0</v>
      </c>
      <c r="D269" s="45">
        <v>0</v>
      </c>
      <c r="E269" s="45">
        <v>0</v>
      </c>
      <c r="F269" s="400"/>
      <c r="G269" s="45">
        <v>0</v>
      </c>
      <c r="H269" s="54">
        <v>0</v>
      </c>
      <c r="I269" s="44">
        <f t="shared" si="45"/>
        <v>0</v>
      </c>
    </row>
    <row r="270" spans="1:9" ht="15">
      <c r="A270" s="8" t="s">
        <v>53</v>
      </c>
      <c r="B270" s="48">
        <v>0</v>
      </c>
      <c r="C270" s="48">
        <v>0</v>
      </c>
      <c r="D270" s="48">
        <v>0</v>
      </c>
      <c r="E270" s="48">
        <v>0</v>
      </c>
      <c r="F270" s="400"/>
      <c r="G270" s="48">
        <v>0</v>
      </c>
      <c r="H270" s="49">
        <v>0</v>
      </c>
      <c r="I270" s="50">
        <f t="shared" si="45"/>
        <v>0</v>
      </c>
    </row>
    <row r="271" spans="1:9" ht="15">
      <c r="A271" s="9" t="s">
        <v>16</v>
      </c>
      <c r="B271" s="45">
        <v>2.4231972737470384</v>
      </c>
      <c r="C271" s="45">
        <v>3.9200169783462897</v>
      </c>
      <c r="D271" s="45">
        <v>1.779265235167941</v>
      </c>
      <c r="E271" s="45">
        <v>0</v>
      </c>
      <c r="F271" s="400"/>
      <c r="G271" s="45">
        <v>0</v>
      </c>
      <c r="H271" s="54">
        <v>0</v>
      </c>
      <c r="I271" s="44">
        <f t="shared" si="45"/>
        <v>8.1224794872612698</v>
      </c>
    </row>
    <row r="272" spans="1:9" ht="15">
      <c r="A272" s="8" t="s">
        <v>65</v>
      </c>
      <c r="B272" s="48">
        <v>0</v>
      </c>
      <c r="C272" s="48">
        <v>0</v>
      </c>
      <c r="D272" s="48">
        <v>0</v>
      </c>
      <c r="E272" s="48">
        <v>0</v>
      </c>
      <c r="F272" s="400"/>
      <c r="G272" s="48">
        <v>0</v>
      </c>
      <c r="H272" s="49">
        <v>0</v>
      </c>
      <c r="I272" s="50">
        <f t="shared" si="45"/>
        <v>0</v>
      </c>
    </row>
    <row r="273" spans="1:9" ht="15">
      <c r="A273" s="9" t="s">
        <v>55</v>
      </c>
      <c r="B273" s="45">
        <v>9.478759628958668E-9</v>
      </c>
      <c r="C273" s="45">
        <v>9.478759628958668E-9</v>
      </c>
      <c r="D273" s="45">
        <v>9.478759628958668E-9</v>
      </c>
      <c r="E273" s="45">
        <v>6.9180366173101486</v>
      </c>
      <c r="F273" s="400"/>
      <c r="G273" s="45">
        <v>0</v>
      </c>
      <c r="H273" s="54">
        <v>0</v>
      </c>
      <c r="I273" s="44">
        <f t="shared" si="45"/>
        <v>6.9180366457464277</v>
      </c>
    </row>
    <row r="274" spans="1:9" ht="15">
      <c r="A274" s="8" t="s">
        <v>12</v>
      </c>
      <c r="B274" s="48">
        <v>7.1379039924355342E-9</v>
      </c>
      <c r="C274" s="48">
        <v>7.1379039924355342E-9</v>
      </c>
      <c r="D274" s="48">
        <v>7.1379039924355342E-9</v>
      </c>
      <c r="E274" s="48">
        <v>1.2826506211648792E-2</v>
      </c>
      <c r="F274" s="400"/>
      <c r="G274" s="48">
        <v>0</v>
      </c>
      <c r="H274" s="49">
        <v>0</v>
      </c>
      <c r="I274" s="50">
        <f t="shared" si="45"/>
        <v>1.2826527625360769E-2</v>
      </c>
    </row>
    <row r="275" spans="1:9" ht="15">
      <c r="A275" s="9" t="s">
        <v>56</v>
      </c>
      <c r="B275" s="45">
        <v>0</v>
      </c>
      <c r="C275" s="45">
        <v>0</v>
      </c>
      <c r="D275" s="45">
        <v>0</v>
      </c>
      <c r="E275" s="45">
        <v>0</v>
      </c>
      <c r="F275" s="400"/>
      <c r="G275" s="45">
        <v>0</v>
      </c>
      <c r="H275" s="54">
        <v>0</v>
      </c>
      <c r="I275" s="44">
        <f t="shared" si="45"/>
        <v>0</v>
      </c>
    </row>
    <row r="276" spans="1:9" ht="15">
      <c r="A276" s="8" t="s">
        <v>17</v>
      </c>
      <c r="B276" s="48">
        <v>3.833716893769807E-2</v>
      </c>
      <c r="C276" s="48">
        <v>3.5409459441939913E-2</v>
      </c>
      <c r="D276" s="48">
        <v>7.4973101276509649E-2</v>
      </c>
      <c r="E276" s="48">
        <v>0</v>
      </c>
      <c r="F276" s="400"/>
      <c r="G276" s="48">
        <v>0</v>
      </c>
      <c r="H276" s="49">
        <v>0</v>
      </c>
      <c r="I276" s="50">
        <f t="shared" si="45"/>
        <v>0.14871972965614763</v>
      </c>
    </row>
    <row r="277" spans="1:9" ht="15">
      <c r="A277" s="9" t="s">
        <v>141</v>
      </c>
      <c r="B277" s="45">
        <v>2.0826738489684895</v>
      </c>
      <c r="C277" s="45">
        <v>2.5447249235832068</v>
      </c>
      <c r="D277" s="45">
        <v>3.93699306159158</v>
      </c>
      <c r="E277" s="45">
        <v>0</v>
      </c>
      <c r="F277" s="400"/>
      <c r="G277" s="45">
        <v>0</v>
      </c>
      <c r="H277" s="54">
        <v>0</v>
      </c>
      <c r="I277" s="44">
        <f>SUM(B277:H277)</f>
        <v>8.5643918341432759</v>
      </c>
    </row>
    <row r="278" spans="1:9" ht="15">
      <c r="A278" s="8" t="s">
        <v>25</v>
      </c>
      <c r="B278" s="48">
        <v>9.3375084015649715E-2</v>
      </c>
      <c r="C278" s="48">
        <v>5.4189510376067513E-9</v>
      </c>
      <c r="D278" s="48">
        <v>15.641576259801564</v>
      </c>
      <c r="E278" s="48">
        <v>11.202101721582023</v>
      </c>
      <c r="F278" s="400"/>
      <c r="G278" s="48">
        <v>0.36899787883352719</v>
      </c>
      <c r="H278" s="49">
        <v>0</v>
      </c>
      <c r="I278" s="50">
        <f t="shared" si="45"/>
        <v>27.306050949651716</v>
      </c>
    </row>
    <row r="279" spans="1:9" ht="15">
      <c r="A279" s="9" t="s">
        <v>24</v>
      </c>
      <c r="B279" s="45">
        <v>0</v>
      </c>
      <c r="C279" s="45">
        <v>0</v>
      </c>
      <c r="D279" s="45">
        <v>0</v>
      </c>
      <c r="E279" s="45">
        <v>0</v>
      </c>
      <c r="F279" s="400"/>
      <c r="G279" s="45">
        <v>0</v>
      </c>
      <c r="H279" s="54">
        <v>0</v>
      </c>
      <c r="I279" s="44">
        <f t="shared" si="45"/>
        <v>0</v>
      </c>
    </row>
    <row r="280" spans="1:9" ht="15">
      <c r="A280" s="8" t="s">
        <v>57</v>
      </c>
      <c r="B280" s="48">
        <v>7.0755858279872809E-3</v>
      </c>
      <c r="C280" s="48">
        <v>3.2161753763578554E-3</v>
      </c>
      <c r="D280" s="48">
        <v>3.2161753763578554E-3</v>
      </c>
      <c r="E280" s="48">
        <v>0</v>
      </c>
      <c r="F280" s="400"/>
      <c r="G280" s="48">
        <v>0</v>
      </c>
      <c r="H280" s="49">
        <v>0</v>
      </c>
      <c r="I280" s="50">
        <f t="shared" si="45"/>
        <v>1.3507936580702991E-2</v>
      </c>
    </row>
    <row r="281" spans="1:9" ht="15">
      <c r="A281" s="9" t="s">
        <v>21</v>
      </c>
      <c r="B281" s="45">
        <v>4.4376496482150186E-4</v>
      </c>
      <c r="C281" s="45">
        <v>2.017113476461372E-4</v>
      </c>
      <c r="D281" s="45">
        <v>2.017113476461372E-4</v>
      </c>
      <c r="E281" s="45">
        <v>0</v>
      </c>
      <c r="F281" s="400"/>
      <c r="G281" s="45">
        <v>0</v>
      </c>
      <c r="H281" s="54">
        <v>0</v>
      </c>
      <c r="I281" s="44">
        <f t="shared" si="45"/>
        <v>8.4718766011377625E-4</v>
      </c>
    </row>
    <row r="282" spans="1:9" ht="15">
      <c r="A282" s="8" t="s">
        <v>22</v>
      </c>
      <c r="B282" s="48">
        <v>0</v>
      </c>
      <c r="C282" s="48">
        <v>0</v>
      </c>
      <c r="D282" s="48">
        <v>0</v>
      </c>
      <c r="E282" s="48">
        <v>0</v>
      </c>
      <c r="F282" s="400"/>
      <c r="G282" s="48">
        <v>0</v>
      </c>
      <c r="H282" s="49">
        <v>0</v>
      </c>
      <c r="I282" s="50">
        <f t="shared" si="45"/>
        <v>0</v>
      </c>
    </row>
    <row r="283" spans="1:9" ht="15">
      <c r="A283" s="10" t="s">
        <v>61</v>
      </c>
      <c r="B283" s="45">
        <v>0</v>
      </c>
      <c r="C283" s="45">
        <v>0</v>
      </c>
      <c r="D283" s="45">
        <v>0</v>
      </c>
      <c r="E283" s="45">
        <v>0</v>
      </c>
      <c r="F283" s="400"/>
      <c r="G283" s="45">
        <v>0</v>
      </c>
      <c r="H283" s="54">
        <v>0</v>
      </c>
      <c r="I283" s="44">
        <f t="shared" si="45"/>
        <v>0</v>
      </c>
    </row>
    <row r="284" spans="1:9">
      <c r="A284" s="11" t="s">
        <v>23</v>
      </c>
      <c r="B284" s="55">
        <v>0</v>
      </c>
      <c r="C284" s="55">
        <v>0</v>
      </c>
      <c r="D284" s="55">
        <v>0</v>
      </c>
      <c r="E284" s="55">
        <v>0</v>
      </c>
      <c r="F284" s="400"/>
      <c r="G284" s="55">
        <v>0</v>
      </c>
      <c r="H284" s="56">
        <v>0</v>
      </c>
      <c r="I284" s="57">
        <f t="shared" si="45"/>
        <v>0</v>
      </c>
    </row>
    <row r="285" spans="1:9">
      <c r="A285" s="12" t="s">
        <v>19</v>
      </c>
      <c r="B285" s="61">
        <v>0</v>
      </c>
      <c r="C285" s="61">
        <v>0</v>
      </c>
      <c r="D285" s="61">
        <v>0</v>
      </c>
      <c r="E285" s="61">
        <v>0</v>
      </c>
      <c r="F285" s="400"/>
      <c r="G285" s="61">
        <v>0</v>
      </c>
      <c r="H285" s="62">
        <v>0</v>
      </c>
      <c r="I285" s="63">
        <f t="shared" si="45"/>
        <v>0</v>
      </c>
    </row>
    <row r="286" spans="1:9">
      <c r="A286" s="11" t="s">
        <v>20</v>
      </c>
      <c r="B286" s="55">
        <v>0</v>
      </c>
      <c r="C286" s="55">
        <v>0</v>
      </c>
      <c r="D286" s="55">
        <v>0</v>
      </c>
      <c r="E286" s="55">
        <v>0</v>
      </c>
      <c r="F286" s="400"/>
      <c r="G286" s="55">
        <v>0</v>
      </c>
      <c r="H286" s="56">
        <v>0</v>
      </c>
      <c r="I286" s="57">
        <f t="shared" si="45"/>
        <v>0</v>
      </c>
    </row>
    <row r="287" spans="1:9" ht="15" thickBot="1">
      <c r="A287" s="13" t="s">
        <v>11</v>
      </c>
      <c r="B287" s="66">
        <v>0</v>
      </c>
      <c r="C287" s="66">
        <v>0</v>
      </c>
      <c r="D287" s="66">
        <v>0</v>
      </c>
      <c r="E287" s="66">
        <v>0</v>
      </c>
      <c r="F287" s="401"/>
      <c r="G287" s="66">
        <v>0</v>
      </c>
      <c r="H287" s="67">
        <v>0</v>
      </c>
      <c r="I287" s="68">
        <f t="shared" si="45"/>
        <v>0</v>
      </c>
    </row>
    <row r="288" spans="1:9" ht="15">
      <c r="A288" s="14" t="s">
        <v>26</v>
      </c>
      <c r="B288" s="71">
        <f>SUM(B267:B283)</f>
        <v>4.6451027430783478</v>
      </c>
      <c r="C288" s="71">
        <f t="shared" ref="C288:H288" si="46">SUM(C267:C283)</f>
        <v>6.503569270131055</v>
      </c>
      <c r="D288" s="71">
        <f t="shared" si="46"/>
        <v>21.436225561178265</v>
      </c>
      <c r="E288" s="71">
        <f t="shared" si="46"/>
        <v>18.132964845103821</v>
      </c>
      <c r="F288" s="71">
        <f t="shared" si="46"/>
        <v>0</v>
      </c>
      <c r="G288" s="71">
        <f t="shared" si="46"/>
        <v>0.36899787883352719</v>
      </c>
      <c r="H288" s="72">
        <f t="shared" si="46"/>
        <v>0</v>
      </c>
      <c r="I288" s="44">
        <f>SUM(I267:I283)</f>
        <v>51.086860298325014</v>
      </c>
    </row>
    <row r="289" spans="1:9" s="2" customFormat="1" ht="15" thickBot="1">
      <c r="A289" s="15" t="s">
        <v>100</v>
      </c>
      <c r="B289" s="100">
        <f>B288/$I$288</f>
        <v>9.0925586656783575E-2</v>
      </c>
      <c r="C289" s="100">
        <f t="shared" ref="C289:I289" si="47">C288/$I$288</f>
        <v>0.12730414889764302</v>
      </c>
      <c r="D289" s="100">
        <f t="shared" si="47"/>
        <v>0.41960350344491798</v>
      </c>
      <c r="E289" s="100">
        <f t="shared" si="47"/>
        <v>0.35494381019336879</v>
      </c>
      <c r="F289" s="100">
        <f t="shared" si="47"/>
        <v>0</v>
      </c>
      <c r="G289" s="100">
        <f t="shared" si="47"/>
        <v>7.2229508072866547E-3</v>
      </c>
      <c r="H289" s="101">
        <f t="shared" si="47"/>
        <v>0</v>
      </c>
      <c r="I289" s="102">
        <f t="shared" si="47"/>
        <v>1</v>
      </c>
    </row>
    <row r="290" spans="1:9" ht="15" thickBot="1">
      <c r="A290" s="16"/>
      <c r="B290" s="16"/>
      <c r="C290" s="16"/>
      <c r="D290" s="16"/>
      <c r="E290" s="16"/>
      <c r="F290" s="16"/>
      <c r="G290" s="16"/>
      <c r="H290" s="16"/>
      <c r="I290" s="16"/>
    </row>
    <row r="291" spans="1:9" ht="28.5" customHeight="1">
      <c r="A291" s="431" t="s">
        <v>35</v>
      </c>
      <c r="B291" s="37" t="s">
        <v>0</v>
      </c>
      <c r="C291" s="37" t="s">
        <v>1</v>
      </c>
      <c r="D291" s="37" t="s">
        <v>2</v>
      </c>
      <c r="E291" s="37" t="s">
        <v>3</v>
      </c>
      <c r="F291" s="37" t="s">
        <v>27</v>
      </c>
      <c r="G291" s="37" t="s">
        <v>4</v>
      </c>
      <c r="H291" s="37" t="s">
        <v>5</v>
      </c>
      <c r="I291" s="38" t="s">
        <v>6</v>
      </c>
    </row>
    <row r="292" spans="1:9" ht="14.25" customHeight="1">
      <c r="A292" s="432" t="s">
        <v>35</v>
      </c>
      <c r="B292" s="372" t="s">
        <v>107</v>
      </c>
      <c r="C292" s="373"/>
      <c r="D292" s="373"/>
      <c r="E292" s="373"/>
      <c r="F292" s="373"/>
      <c r="G292" s="373"/>
      <c r="H292" s="373"/>
      <c r="I292" s="374"/>
    </row>
    <row r="293" spans="1:9" ht="15">
      <c r="A293" s="7" t="s">
        <v>7</v>
      </c>
      <c r="B293" s="42">
        <v>0</v>
      </c>
      <c r="C293" s="42">
        <v>0</v>
      </c>
      <c r="D293" s="42">
        <v>0</v>
      </c>
      <c r="E293" s="42">
        <v>0</v>
      </c>
      <c r="F293" s="399"/>
      <c r="G293" s="42">
        <v>0</v>
      </c>
      <c r="H293" s="43">
        <v>0</v>
      </c>
      <c r="I293" s="44">
        <f>SUM(B293:H293)</f>
        <v>0</v>
      </c>
    </row>
    <row r="294" spans="1:9" ht="15">
      <c r="A294" s="8" t="s">
        <v>8</v>
      </c>
      <c r="B294" s="48">
        <v>0</v>
      </c>
      <c r="C294" s="48">
        <v>0</v>
      </c>
      <c r="D294" s="48">
        <v>0</v>
      </c>
      <c r="E294" s="48">
        <v>0</v>
      </c>
      <c r="F294" s="400"/>
      <c r="G294" s="48">
        <v>0</v>
      </c>
      <c r="H294" s="49">
        <v>0</v>
      </c>
      <c r="I294" s="50">
        <f t="shared" ref="I294:I313" si="48">SUM(B294:H294)</f>
        <v>0</v>
      </c>
    </row>
    <row r="295" spans="1:9" ht="15">
      <c r="A295" s="9" t="s">
        <v>10</v>
      </c>
      <c r="B295" s="45">
        <v>0</v>
      </c>
      <c r="C295" s="45">
        <v>0</v>
      </c>
      <c r="D295" s="45">
        <v>0</v>
      </c>
      <c r="E295" s="45">
        <v>0</v>
      </c>
      <c r="F295" s="400"/>
      <c r="G295" s="45">
        <v>0</v>
      </c>
      <c r="H295" s="54">
        <v>0</v>
      </c>
      <c r="I295" s="44">
        <f t="shared" si="48"/>
        <v>0</v>
      </c>
    </row>
    <row r="296" spans="1:9" ht="15">
      <c r="A296" s="8" t="s">
        <v>53</v>
      </c>
      <c r="B296" s="48">
        <v>0</v>
      </c>
      <c r="C296" s="48">
        <v>0</v>
      </c>
      <c r="D296" s="48">
        <v>0</v>
      </c>
      <c r="E296" s="48">
        <v>0</v>
      </c>
      <c r="F296" s="400"/>
      <c r="G296" s="48">
        <v>0</v>
      </c>
      <c r="H296" s="49">
        <v>0</v>
      </c>
      <c r="I296" s="50">
        <f t="shared" si="48"/>
        <v>0</v>
      </c>
    </row>
    <row r="297" spans="1:9" ht="15">
      <c r="A297" s="9" t="s">
        <v>16</v>
      </c>
      <c r="B297" s="45">
        <v>7.9890395858109136</v>
      </c>
      <c r="C297" s="45">
        <v>29.868818593743118</v>
      </c>
      <c r="D297" s="45">
        <v>2.1117465821767349</v>
      </c>
      <c r="E297" s="45">
        <v>0</v>
      </c>
      <c r="F297" s="400"/>
      <c r="G297" s="45">
        <v>0</v>
      </c>
      <c r="H297" s="54">
        <v>0</v>
      </c>
      <c r="I297" s="44">
        <f t="shared" si="48"/>
        <v>39.969604761730764</v>
      </c>
    </row>
    <row r="298" spans="1:9" ht="15">
      <c r="A298" s="8" t="s">
        <v>65</v>
      </c>
      <c r="B298" s="48">
        <v>7.1832696344079441</v>
      </c>
      <c r="C298" s="48">
        <v>2.5075944473652192</v>
      </c>
      <c r="D298" s="48">
        <v>0.45319142815851876</v>
      </c>
      <c r="E298" s="48">
        <v>6.8122392177285213E-3</v>
      </c>
      <c r="F298" s="400"/>
      <c r="G298" s="48">
        <v>0</v>
      </c>
      <c r="H298" s="49">
        <v>0</v>
      </c>
      <c r="I298" s="50">
        <f t="shared" si="48"/>
        <v>10.150867749149411</v>
      </c>
    </row>
    <row r="299" spans="1:9" ht="15">
      <c r="A299" s="9" t="s">
        <v>55</v>
      </c>
      <c r="B299" s="45">
        <v>0</v>
      </c>
      <c r="C299" s="45">
        <v>0</v>
      </c>
      <c r="D299" s="45">
        <v>0</v>
      </c>
      <c r="E299" s="45">
        <v>0.36338316033618262</v>
      </c>
      <c r="F299" s="400"/>
      <c r="G299" s="45">
        <v>0</v>
      </c>
      <c r="H299" s="54">
        <v>0</v>
      </c>
      <c r="I299" s="44">
        <f t="shared" si="48"/>
        <v>0.36338316033618262</v>
      </c>
    </row>
    <row r="300" spans="1:9" ht="15">
      <c r="A300" s="8" t="s">
        <v>12</v>
      </c>
      <c r="B300" s="48">
        <v>0</v>
      </c>
      <c r="C300" s="48">
        <v>0</v>
      </c>
      <c r="D300" s="48">
        <v>0</v>
      </c>
      <c r="E300" s="48">
        <v>0</v>
      </c>
      <c r="F300" s="400"/>
      <c r="G300" s="48">
        <v>0</v>
      </c>
      <c r="H300" s="49">
        <v>0</v>
      </c>
      <c r="I300" s="50">
        <f t="shared" si="48"/>
        <v>0</v>
      </c>
    </row>
    <row r="301" spans="1:9" ht="15">
      <c r="A301" s="9" t="s">
        <v>56</v>
      </c>
      <c r="B301" s="45">
        <v>0</v>
      </c>
      <c r="C301" s="45">
        <v>0</v>
      </c>
      <c r="D301" s="45">
        <v>0</v>
      </c>
      <c r="E301" s="45">
        <v>0</v>
      </c>
      <c r="F301" s="400"/>
      <c r="G301" s="45">
        <v>0</v>
      </c>
      <c r="H301" s="54">
        <v>0</v>
      </c>
      <c r="I301" s="44">
        <f t="shared" si="48"/>
        <v>0</v>
      </c>
    </row>
    <row r="302" spans="1:9" ht="15">
      <c r="A302" s="8" t="s">
        <v>17</v>
      </c>
      <c r="B302" s="48">
        <v>3.5186175633929563E-3</v>
      </c>
      <c r="C302" s="48">
        <v>8.7528752077538977E-2</v>
      </c>
      <c r="D302" s="48">
        <v>4.6134998163480649E-2</v>
      </c>
      <c r="E302" s="48">
        <v>2.8848022906249392E-2</v>
      </c>
      <c r="F302" s="400"/>
      <c r="G302" s="48">
        <v>0</v>
      </c>
      <c r="H302" s="49">
        <v>0</v>
      </c>
      <c r="I302" s="50">
        <f t="shared" si="48"/>
        <v>0.16603039071066197</v>
      </c>
    </row>
    <row r="303" spans="1:9" ht="15">
      <c r="A303" s="9" t="s">
        <v>141</v>
      </c>
      <c r="B303" s="45">
        <v>34.67615729685091</v>
      </c>
      <c r="C303" s="45">
        <v>620.11623780230343</v>
      </c>
      <c r="D303" s="45">
        <v>72.125550718089215</v>
      </c>
      <c r="E303" s="45">
        <v>2.6092182301730169</v>
      </c>
      <c r="F303" s="400"/>
      <c r="G303" s="45">
        <v>0</v>
      </c>
      <c r="H303" s="54">
        <v>0</v>
      </c>
      <c r="I303" s="44">
        <f>SUM(B303:H303)</f>
        <v>729.52716404741659</v>
      </c>
    </row>
    <row r="304" spans="1:9" ht="15">
      <c r="A304" s="8" t="s">
        <v>25</v>
      </c>
      <c r="B304" s="48">
        <v>17.246046095158878</v>
      </c>
      <c r="C304" s="48">
        <v>6.6346073199546591</v>
      </c>
      <c r="D304" s="48">
        <v>20.823959613997463</v>
      </c>
      <c r="E304" s="48">
        <v>296.09533336066858</v>
      </c>
      <c r="F304" s="400"/>
      <c r="G304" s="48">
        <v>26.475503069500785</v>
      </c>
      <c r="H304" s="49">
        <v>6.9280444707060088E-2</v>
      </c>
      <c r="I304" s="50">
        <f t="shared" si="48"/>
        <v>367.3447299039874</v>
      </c>
    </row>
    <row r="305" spans="1:9" ht="15">
      <c r="A305" s="9" t="s">
        <v>24</v>
      </c>
      <c r="B305" s="45">
        <v>0.16713483789594985</v>
      </c>
      <c r="C305" s="45">
        <v>0</v>
      </c>
      <c r="D305" s="45">
        <v>1.0654647474260961</v>
      </c>
      <c r="E305" s="45">
        <v>0</v>
      </c>
      <c r="F305" s="400"/>
      <c r="G305" s="45">
        <v>0</v>
      </c>
      <c r="H305" s="54">
        <v>0</v>
      </c>
      <c r="I305" s="44">
        <f t="shared" si="48"/>
        <v>1.2325995853220459</v>
      </c>
    </row>
    <row r="306" spans="1:9" ht="15">
      <c r="A306" s="8" t="s">
        <v>57</v>
      </c>
      <c r="B306" s="48">
        <v>0.66793585399034927</v>
      </c>
      <c r="C306" s="48">
        <v>0</v>
      </c>
      <c r="D306" s="48">
        <v>9.748965127275315E-2</v>
      </c>
      <c r="E306" s="48">
        <v>0</v>
      </c>
      <c r="F306" s="400"/>
      <c r="G306" s="48">
        <v>0</v>
      </c>
      <c r="H306" s="49">
        <v>0</v>
      </c>
      <c r="I306" s="50">
        <f t="shared" si="48"/>
        <v>0.76542550526310238</v>
      </c>
    </row>
    <row r="307" spans="1:9" ht="15">
      <c r="A307" s="9" t="s">
        <v>22</v>
      </c>
      <c r="B307" s="45">
        <v>9.5443082060056295</v>
      </c>
      <c r="C307" s="45">
        <v>0</v>
      </c>
      <c r="D307" s="45">
        <v>0</v>
      </c>
      <c r="E307" s="45">
        <v>0</v>
      </c>
      <c r="F307" s="400"/>
      <c r="G307" s="45">
        <v>0</v>
      </c>
      <c r="H307" s="54">
        <v>0</v>
      </c>
      <c r="I307" s="44">
        <f t="shared" si="48"/>
        <v>9.5443082060056295</v>
      </c>
    </row>
    <row r="308" spans="1:9" ht="15">
      <c r="A308" s="8" t="s">
        <v>21</v>
      </c>
      <c r="B308" s="48">
        <v>0</v>
      </c>
      <c r="C308" s="48">
        <v>0</v>
      </c>
      <c r="D308" s="48">
        <v>0</v>
      </c>
      <c r="E308" s="48">
        <v>0</v>
      </c>
      <c r="F308" s="400"/>
      <c r="G308" s="48">
        <v>0</v>
      </c>
      <c r="H308" s="49">
        <v>0</v>
      </c>
      <c r="I308" s="50">
        <f t="shared" si="48"/>
        <v>0</v>
      </c>
    </row>
    <row r="309" spans="1:9" ht="15">
      <c r="A309" s="10" t="s">
        <v>61</v>
      </c>
      <c r="B309" s="45">
        <v>0</v>
      </c>
      <c r="C309" s="45">
        <v>0</v>
      </c>
      <c r="D309" s="45">
        <v>0</v>
      </c>
      <c r="E309" s="45">
        <v>0</v>
      </c>
      <c r="F309" s="400"/>
      <c r="G309" s="45">
        <v>0</v>
      </c>
      <c r="H309" s="54">
        <v>0</v>
      </c>
      <c r="I309" s="44">
        <f t="shared" si="48"/>
        <v>0</v>
      </c>
    </row>
    <row r="310" spans="1:9">
      <c r="A310" s="11" t="s">
        <v>23</v>
      </c>
      <c r="B310" s="55">
        <v>0</v>
      </c>
      <c r="C310" s="55">
        <v>0</v>
      </c>
      <c r="D310" s="55">
        <v>0</v>
      </c>
      <c r="E310" s="55">
        <v>0</v>
      </c>
      <c r="F310" s="400"/>
      <c r="G310" s="55">
        <v>0</v>
      </c>
      <c r="H310" s="56">
        <v>0</v>
      </c>
      <c r="I310" s="57">
        <f t="shared" si="48"/>
        <v>0</v>
      </c>
    </row>
    <row r="311" spans="1:9">
      <c r="A311" s="12" t="s">
        <v>19</v>
      </c>
      <c r="B311" s="61">
        <v>0</v>
      </c>
      <c r="C311" s="61">
        <v>0</v>
      </c>
      <c r="D311" s="61">
        <v>0</v>
      </c>
      <c r="E311" s="61">
        <v>0</v>
      </c>
      <c r="F311" s="400"/>
      <c r="G311" s="61">
        <v>0</v>
      </c>
      <c r="H311" s="62">
        <v>0</v>
      </c>
      <c r="I311" s="63">
        <f t="shared" si="48"/>
        <v>0</v>
      </c>
    </row>
    <row r="312" spans="1:9">
      <c r="A312" s="11" t="s">
        <v>20</v>
      </c>
      <c r="B312" s="55">
        <v>0</v>
      </c>
      <c r="C312" s="55">
        <v>0</v>
      </c>
      <c r="D312" s="55">
        <v>0</v>
      </c>
      <c r="E312" s="55">
        <v>0</v>
      </c>
      <c r="F312" s="400"/>
      <c r="G312" s="55">
        <v>0</v>
      </c>
      <c r="H312" s="56">
        <v>0</v>
      </c>
      <c r="I312" s="57">
        <f t="shared" si="48"/>
        <v>0</v>
      </c>
    </row>
    <row r="313" spans="1:9" ht="15" thickBot="1">
      <c r="A313" s="13" t="s">
        <v>11</v>
      </c>
      <c r="B313" s="66">
        <v>0</v>
      </c>
      <c r="C313" s="66">
        <v>0</v>
      </c>
      <c r="D313" s="66">
        <v>0</v>
      </c>
      <c r="E313" s="66">
        <v>0</v>
      </c>
      <c r="F313" s="401"/>
      <c r="G313" s="66">
        <v>0</v>
      </c>
      <c r="H313" s="67">
        <v>0</v>
      </c>
      <c r="I313" s="68">
        <f t="shared" si="48"/>
        <v>0</v>
      </c>
    </row>
    <row r="314" spans="1:9" ht="15">
      <c r="A314" s="14" t="s">
        <v>26</v>
      </c>
      <c r="B314" s="71">
        <f>SUM(B293:B309)</f>
        <v>77.477410127683953</v>
      </c>
      <c r="C314" s="71">
        <f t="shared" ref="C314:H314" si="49">SUM(C293:C309)</f>
        <v>659.21478691544394</v>
      </c>
      <c r="D314" s="71">
        <f t="shared" si="49"/>
        <v>96.723537739284254</v>
      </c>
      <c r="E314" s="71">
        <f t="shared" si="49"/>
        <v>299.10359501330174</v>
      </c>
      <c r="F314" s="71">
        <f t="shared" si="49"/>
        <v>0</v>
      </c>
      <c r="G314" s="71">
        <f t="shared" si="49"/>
        <v>26.475503069500785</v>
      </c>
      <c r="H314" s="72">
        <f t="shared" si="49"/>
        <v>6.9280444707060088E-2</v>
      </c>
      <c r="I314" s="44">
        <f>SUM(I293:I309)</f>
        <v>1159.0641133099216</v>
      </c>
    </row>
    <row r="315" spans="1:9" s="2" customFormat="1" ht="15" thickBot="1">
      <c r="A315" s="15" t="s">
        <v>100</v>
      </c>
      <c r="B315" s="100">
        <f>B314/$I$314</f>
        <v>6.6844801109778904E-2</v>
      </c>
      <c r="C315" s="100">
        <f t="shared" ref="C315:I315" si="50">C314/$I$314</f>
        <v>0.56874747422982008</v>
      </c>
      <c r="D315" s="100">
        <f t="shared" si="50"/>
        <v>8.344968723349766E-2</v>
      </c>
      <c r="E315" s="100">
        <f t="shared" si="50"/>
        <v>0.25805612612675599</v>
      </c>
      <c r="F315" s="100">
        <f t="shared" si="50"/>
        <v>0</v>
      </c>
      <c r="G315" s="100">
        <f t="shared" si="50"/>
        <v>2.2842138554264351E-2</v>
      </c>
      <c r="H315" s="101">
        <f t="shared" si="50"/>
        <v>5.977274588307025E-5</v>
      </c>
      <c r="I315" s="102">
        <f t="shared" si="50"/>
        <v>1</v>
      </c>
    </row>
    <row r="316" spans="1:9" ht="15" thickBot="1">
      <c r="A316" s="16"/>
      <c r="B316" s="16"/>
      <c r="C316" s="16"/>
      <c r="D316" s="16"/>
      <c r="E316" s="16"/>
      <c r="F316" s="16"/>
      <c r="G316" s="16"/>
      <c r="H316" s="16"/>
      <c r="I316" s="16"/>
    </row>
    <row r="317" spans="1:9" ht="28.5">
      <c r="A317" s="431" t="s">
        <v>36</v>
      </c>
      <c r="B317" s="37" t="s">
        <v>0</v>
      </c>
      <c r="C317" s="37" t="s">
        <v>1</v>
      </c>
      <c r="D317" s="37" t="s">
        <v>2</v>
      </c>
      <c r="E317" s="37" t="s">
        <v>3</v>
      </c>
      <c r="F317" s="37" t="s">
        <v>27</v>
      </c>
      <c r="G317" s="37" t="s">
        <v>4</v>
      </c>
      <c r="H317" s="37" t="s">
        <v>5</v>
      </c>
      <c r="I317" s="38" t="s">
        <v>6</v>
      </c>
    </row>
    <row r="318" spans="1:9" ht="14.25" customHeight="1">
      <c r="A318" s="432" t="s">
        <v>36</v>
      </c>
      <c r="B318" s="372" t="s">
        <v>107</v>
      </c>
      <c r="C318" s="373"/>
      <c r="D318" s="373"/>
      <c r="E318" s="373"/>
      <c r="F318" s="373"/>
      <c r="G318" s="373"/>
      <c r="H318" s="373"/>
      <c r="I318" s="374"/>
    </row>
    <row r="319" spans="1:9" ht="15">
      <c r="A319" s="7" t="s">
        <v>7</v>
      </c>
      <c r="B319" s="42">
        <v>0</v>
      </c>
      <c r="C319" s="42">
        <v>0</v>
      </c>
      <c r="D319" s="42">
        <v>0</v>
      </c>
      <c r="E319" s="42">
        <v>0</v>
      </c>
      <c r="F319" s="399"/>
      <c r="G319" s="42">
        <v>0</v>
      </c>
      <c r="H319" s="43">
        <v>0</v>
      </c>
      <c r="I319" s="44">
        <f>SUM(B319:H319)</f>
        <v>0</v>
      </c>
    </row>
    <row r="320" spans="1:9" ht="15">
      <c r="A320" s="8" t="s">
        <v>8</v>
      </c>
      <c r="B320" s="48">
        <v>0</v>
      </c>
      <c r="C320" s="48">
        <v>0</v>
      </c>
      <c r="D320" s="48">
        <v>0</v>
      </c>
      <c r="E320" s="48">
        <v>0</v>
      </c>
      <c r="F320" s="400"/>
      <c r="G320" s="48">
        <v>0</v>
      </c>
      <c r="H320" s="49">
        <v>0</v>
      </c>
      <c r="I320" s="50">
        <f t="shared" ref="I320:I339" si="51">SUM(B320:H320)</f>
        <v>0</v>
      </c>
    </row>
    <row r="321" spans="1:9" ht="15">
      <c r="A321" s="9" t="s">
        <v>10</v>
      </c>
      <c r="B321" s="45">
        <v>0</v>
      </c>
      <c r="C321" s="45">
        <v>0</v>
      </c>
      <c r="D321" s="45">
        <v>0</v>
      </c>
      <c r="E321" s="45">
        <v>0</v>
      </c>
      <c r="F321" s="400"/>
      <c r="G321" s="45">
        <v>0</v>
      </c>
      <c r="H321" s="54">
        <v>0</v>
      </c>
      <c r="I321" s="44">
        <f t="shared" si="51"/>
        <v>0</v>
      </c>
    </row>
    <row r="322" spans="1:9" ht="15">
      <c r="A322" s="8" t="s">
        <v>53</v>
      </c>
      <c r="B322" s="48">
        <v>0</v>
      </c>
      <c r="C322" s="48">
        <v>0</v>
      </c>
      <c r="D322" s="48">
        <v>0</v>
      </c>
      <c r="E322" s="48">
        <v>0</v>
      </c>
      <c r="F322" s="400"/>
      <c r="G322" s="48">
        <v>0</v>
      </c>
      <c r="H322" s="49">
        <v>0</v>
      </c>
      <c r="I322" s="50">
        <f t="shared" si="51"/>
        <v>0</v>
      </c>
    </row>
    <row r="323" spans="1:9" ht="15">
      <c r="A323" s="9" t="s">
        <v>16</v>
      </c>
      <c r="B323" s="45">
        <v>8.9388747290853185</v>
      </c>
      <c r="C323" s="45">
        <v>60.165133981930637</v>
      </c>
      <c r="D323" s="45">
        <v>12.306569683201134</v>
      </c>
      <c r="E323" s="45">
        <v>0</v>
      </c>
      <c r="F323" s="400"/>
      <c r="G323" s="45">
        <v>0</v>
      </c>
      <c r="H323" s="54">
        <v>0</v>
      </c>
      <c r="I323" s="44">
        <f t="shared" si="51"/>
        <v>81.410578394217083</v>
      </c>
    </row>
    <row r="324" spans="1:9" ht="15">
      <c r="A324" s="8" t="s">
        <v>65</v>
      </c>
      <c r="B324" s="48">
        <v>2.627506411723318</v>
      </c>
      <c r="C324" s="48">
        <v>5.5193413887613811</v>
      </c>
      <c r="D324" s="48">
        <v>0</v>
      </c>
      <c r="E324" s="48">
        <v>0</v>
      </c>
      <c r="F324" s="400"/>
      <c r="G324" s="48">
        <v>0</v>
      </c>
      <c r="H324" s="49">
        <v>0</v>
      </c>
      <c r="I324" s="50">
        <f t="shared" si="51"/>
        <v>8.1468478004847</v>
      </c>
    </row>
    <row r="325" spans="1:9" ht="15">
      <c r="A325" s="9" t="s">
        <v>55</v>
      </c>
      <c r="B325" s="45">
        <v>5.1838630465751013E-9</v>
      </c>
      <c r="C325" s="45">
        <v>0.74742609374160185</v>
      </c>
      <c r="D325" s="45">
        <v>0</v>
      </c>
      <c r="E325" s="45">
        <v>0.39871464875192347</v>
      </c>
      <c r="F325" s="400"/>
      <c r="G325" s="45">
        <v>0</v>
      </c>
      <c r="H325" s="54">
        <v>0</v>
      </c>
      <c r="I325" s="44">
        <f t="shared" si="51"/>
        <v>1.1461407476773884</v>
      </c>
    </row>
    <row r="326" spans="1:9" ht="15">
      <c r="A326" s="8" t="s">
        <v>12</v>
      </c>
      <c r="B326" s="48">
        <v>2.2392626191476165E-9</v>
      </c>
      <c r="C326" s="48">
        <v>0</v>
      </c>
      <c r="D326" s="48">
        <v>0</v>
      </c>
      <c r="E326" s="48">
        <v>0.10631655467259404</v>
      </c>
      <c r="F326" s="400"/>
      <c r="G326" s="48">
        <v>0</v>
      </c>
      <c r="H326" s="49">
        <v>0</v>
      </c>
      <c r="I326" s="50">
        <f t="shared" si="51"/>
        <v>0.10631655691185667</v>
      </c>
    </row>
    <row r="327" spans="1:9" ht="15">
      <c r="A327" s="9" t="s">
        <v>56</v>
      </c>
      <c r="B327" s="45">
        <v>0</v>
      </c>
      <c r="C327" s="45">
        <v>0</v>
      </c>
      <c r="D327" s="45">
        <v>0</v>
      </c>
      <c r="E327" s="45">
        <v>0</v>
      </c>
      <c r="F327" s="400"/>
      <c r="G327" s="45">
        <v>0</v>
      </c>
      <c r="H327" s="54">
        <v>0</v>
      </c>
      <c r="I327" s="44">
        <f t="shared" si="51"/>
        <v>0</v>
      </c>
    </row>
    <row r="328" spans="1:9" ht="15">
      <c r="A328" s="8" t="s">
        <v>17</v>
      </c>
      <c r="B328" s="48">
        <v>3.5247027779994076</v>
      </c>
      <c r="C328" s="48">
        <v>0</v>
      </c>
      <c r="D328" s="48">
        <v>3.7892673348820276</v>
      </c>
      <c r="E328" s="48">
        <v>0</v>
      </c>
      <c r="F328" s="400"/>
      <c r="G328" s="48">
        <v>0</v>
      </c>
      <c r="H328" s="49">
        <v>0</v>
      </c>
      <c r="I328" s="50">
        <f t="shared" si="51"/>
        <v>7.3139701128814352</v>
      </c>
    </row>
    <row r="329" spans="1:9" ht="15">
      <c r="A329" s="9" t="s">
        <v>141</v>
      </c>
      <c r="B329" s="45">
        <v>76.777345353403533</v>
      </c>
      <c r="C329" s="45">
        <v>190.66993074780046</v>
      </c>
      <c r="D329" s="45">
        <v>57.229352203084822</v>
      </c>
      <c r="E329" s="45">
        <v>39.779553844934767</v>
      </c>
      <c r="F329" s="400"/>
      <c r="G329" s="45">
        <v>0</v>
      </c>
      <c r="H329" s="54">
        <v>0</v>
      </c>
      <c r="I329" s="44">
        <f>SUM(B329:H329)</f>
        <v>364.45618214922359</v>
      </c>
    </row>
    <row r="330" spans="1:9" ht="15">
      <c r="A330" s="8" t="s">
        <v>25</v>
      </c>
      <c r="B330" s="48">
        <v>5.3402316301749675</v>
      </c>
      <c r="C330" s="48">
        <v>1.6674235945363303</v>
      </c>
      <c r="D330" s="48">
        <v>4.0491943660164331</v>
      </c>
      <c r="E330" s="48">
        <v>153.8614337284036</v>
      </c>
      <c r="F330" s="400"/>
      <c r="G330" s="48">
        <v>10.960466705643126</v>
      </c>
      <c r="H330" s="49">
        <v>0</v>
      </c>
      <c r="I330" s="50">
        <f t="shared" si="51"/>
        <v>175.87875002477443</v>
      </c>
    </row>
    <row r="331" spans="1:9" ht="15">
      <c r="A331" s="9" t="s">
        <v>24</v>
      </c>
      <c r="B331" s="45">
        <v>2.9987851182250296</v>
      </c>
      <c r="C331" s="45">
        <v>0</v>
      </c>
      <c r="D331" s="45">
        <v>0</v>
      </c>
      <c r="E331" s="45">
        <v>0</v>
      </c>
      <c r="F331" s="400"/>
      <c r="G331" s="45">
        <v>0</v>
      </c>
      <c r="H331" s="54">
        <v>0</v>
      </c>
      <c r="I331" s="44">
        <f t="shared" si="51"/>
        <v>2.9987851182250296</v>
      </c>
    </row>
    <row r="332" spans="1:9" ht="15">
      <c r="A332" s="8" t="s">
        <v>57</v>
      </c>
      <c r="B332" s="48">
        <v>0</v>
      </c>
      <c r="C332" s="48">
        <v>0</v>
      </c>
      <c r="D332" s="48">
        <v>0</v>
      </c>
      <c r="E332" s="48">
        <v>0</v>
      </c>
      <c r="F332" s="400"/>
      <c r="G332" s="48">
        <v>0</v>
      </c>
      <c r="H332" s="49">
        <v>0</v>
      </c>
      <c r="I332" s="50">
        <f t="shared" si="51"/>
        <v>0</v>
      </c>
    </row>
    <row r="333" spans="1:9" ht="15">
      <c r="A333" s="9" t="s">
        <v>22</v>
      </c>
      <c r="B333" s="45">
        <v>0</v>
      </c>
      <c r="C333" s="45">
        <v>0</v>
      </c>
      <c r="D333" s="45">
        <v>0</v>
      </c>
      <c r="E333" s="45">
        <v>0</v>
      </c>
      <c r="F333" s="400"/>
      <c r="G333" s="45">
        <v>0</v>
      </c>
      <c r="H333" s="54">
        <v>0</v>
      </c>
      <c r="I333" s="44">
        <f t="shared" si="51"/>
        <v>0</v>
      </c>
    </row>
    <row r="334" spans="1:9" ht="15">
      <c r="A334" s="8" t="s">
        <v>21</v>
      </c>
      <c r="B334" s="48">
        <v>0</v>
      </c>
      <c r="C334" s="48">
        <v>0</v>
      </c>
      <c r="D334" s="48">
        <v>0</v>
      </c>
      <c r="E334" s="48">
        <v>0</v>
      </c>
      <c r="F334" s="400"/>
      <c r="G334" s="48">
        <v>0</v>
      </c>
      <c r="H334" s="49">
        <v>0</v>
      </c>
      <c r="I334" s="50">
        <f t="shared" si="51"/>
        <v>0</v>
      </c>
    </row>
    <row r="335" spans="1:9" ht="15">
      <c r="A335" s="10" t="s">
        <v>61</v>
      </c>
      <c r="B335" s="45">
        <v>0</v>
      </c>
      <c r="C335" s="45">
        <v>0</v>
      </c>
      <c r="D335" s="45">
        <v>0</v>
      </c>
      <c r="E335" s="45">
        <v>0</v>
      </c>
      <c r="F335" s="400"/>
      <c r="G335" s="45">
        <v>0</v>
      </c>
      <c r="H335" s="54">
        <v>0</v>
      </c>
      <c r="I335" s="44">
        <f t="shared" si="51"/>
        <v>0</v>
      </c>
    </row>
    <row r="336" spans="1:9">
      <c r="A336" s="11" t="s">
        <v>23</v>
      </c>
      <c r="B336" s="55">
        <v>0</v>
      </c>
      <c r="C336" s="55">
        <v>0</v>
      </c>
      <c r="D336" s="55">
        <v>0</v>
      </c>
      <c r="E336" s="55">
        <v>0</v>
      </c>
      <c r="F336" s="400"/>
      <c r="G336" s="55">
        <v>0</v>
      </c>
      <c r="H336" s="56">
        <v>0</v>
      </c>
      <c r="I336" s="57">
        <f t="shared" si="51"/>
        <v>0</v>
      </c>
    </row>
    <row r="337" spans="1:9">
      <c r="A337" s="12" t="s">
        <v>19</v>
      </c>
      <c r="B337" s="61">
        <v>0</v>
      </c>
      <c r="C337" s="61">
        <v>0</v>
      </c>
      <c r="D337" s="61">
        <v>0</v>
      </c>
      <c r="E337" s="61">
        <v>0</v>
      </c>
      <c r="F337" s="400"/>
      <c r="G337" s="61">
        <v>0</v>
      </c>
      <c r="H337" s="62">
        <v>0</v>
      </c>
      <c r="I337" s="63">
        <f t="shared" si="51"/>
        <v>0</v>
      </c>
    </row>
    <row r="338" spans="1:9">
      <c r="A338" s="11" t="s">
        <v>20</v>
      </c>
      <c r="B338" s="55">
        <v>0</v>
      </c>
      <c r="C338" s="55">
        <v>0</v>
      </c>
      <c r="D338" s="55">
        <v>0</v>
      </c>
      <c r="E338" s="55">
        <v>0</v>
      </c>
      <c r="F338" s="400"/>
      <c r="G338" s="55">
        <v>0</v>
      </c>
      <c r="H338" s="56">
        <v>0</v>
      </c>
      <c r="I338" s="57">
        <f t="shared" si="51"/>
        <v>0</v>
      </c>
    </row>
    <row r="339" spans="1:9" ht="15" thickBot="1">
      <c r="A339" s="13" t="s">
        <v>11</v>
      </c>
      <c r="B339" s="66">
        <v>0</v>
      </c>
      <c r="C339" s="66">
        <v>0</v>
      </c>
      <c r="D339" s="66">
        <v>0</v>
      </c>
      <c r="E339" s="66">
        <v>0</v>
      </c>
      <c r="F339" s="401"/>
      <c r="G339" s="66">
        <v>0</v>
      </c>
      <c r="H339" s="67">
        <v>0</v>
      </c>
      <c r="I339" s="68">
        <f t="shared" si="51"/>
        <v>0</v>
      </c>
    </row>
    <row r="340" spans="1:9" ht="15">
      <c r="A340" s="14" t="s">
        <v>26</v>
      </c>
      <c r="B340" s="71">
        <f>SUM(B319:B335)</f>
        <v>100.20744602803471</v>
      </c>
      <c r="C340" s="71">
        <f t="shared" ref="C340:H340" si="52">SUM(C319:C335)</f>
        <v>258.76925580677039</v>
      </c>
      <c r="D340" s="71">
        <f t="shared" si="52"/>
        <v>77.374383587184425</v>
      </c>
      <c r="E340" s="71">
        <f t="shared" si="52"/>
        <v>194.14601877676287</v>
      </c>
      <c r="F340" s="71">
        <f t="shared" si="52"/>
        <v>0</v>
      </c>
      <c r="G340" s="71">
        <f t="shared" si="52"/>
        <v>10.960466705643126</v>
      </c>
      <c r="H340" s="72">
        <f t="shared" si="52"/>
        <v>0</v>
      </c>
      <c r="I340" s="44">
        <f>SUM(I319:I335)</f>
        <v>641.45757090439542</v>
      </c>
    </row>
    <row r="341" spans="1:9" s="2" customFormat="1" ht="15" thickBot="1">
      <c r="A341" s="15" t="s">
        <v>100</v>
      </c>
      <c r="B341" s="100">
        <f>B340/$I$340</f>
        <v>0.15621835421905075</v>
      </c>
      <c r="C341" s="100">
        <f t="shared" ref="C341:I341" si="53">C340/$I$340</f>
        <v>0.40340821832055057</v>
      </c>
      <c r="D341" s="100">
        <f t="shared" si="53"/>
        <v>0.12062276149939856</v>
      </c>
      <c r="E341" s="100">
        <f t="shared" si="53"/>
        <v>0.30266385117730399</v>
      </c>
      <c r="F341" s="100">
        <f t="shared" si="53"/>
        <v>0</v>
      </c>
      <c r="G341" s="100">
        <f t="shared" si="53"/>
        <v>1.7086814783696277E-2</v>
      </c>
      <c r="H341" s="101">
        <f t="shared" si="53"/>
        <v>0</v>
      </c>
      <c r="I341" s="102">
        <f t="shared" si="53"/>
        <v>1</v>
      </c>
    </row>
    <row r="342" spans="1:9" ht="15" thickBot="1">
      <c r="A342" s="16"/>
      <c r="B342" s="16"/>
      <c r="C342" s="16"/>
      <c r="D342" s="16"/>
      <c r="E342" s="16"/>
      <c r="F342" s="16"/>
      <c r="G342" s="16"/>
      <c r="H342" s="16"/>
      <c r="I342" s="16"/>
    </row>
    <row r="343" spans="1:9" ht="28.5">
      <c r="A343" s="431" t="s">
        <v>37</v>
      </c>
      <c r="B343" s="37" t="s">
        <v>0</v>
      </c>
      <c r="C343" s="37" t="s">
        <v>1</v>
      </c>
      <c r="D343" s="37" t="s">
        <v>2</v>
      </c>
      <c r="E343" s="37" t="s">
        <v>3</v>
      </c>
      <c r="F343" s="37" t="s">
        <v>27</v>
      </c>
      <c r="G343" s="37" t="s">
        <v>4</v>
      </c>
      <c r="H343" s="37" t="s">
        <v>5</v>
      </c>
      <c r="I343" s="38" t="s">
        <v>6</v>
      </c>
    </row>
    <row r="344" spans="1:9" ht="14.25" customHeight="1">
      <c r="A344" s="432" t="s">
        <v>37</v>
      </c>
      <c r="B344" s="372" t="s">
        <v>107</v>
      </c>
      <c r="C344" s="373"/>
      <c r="D344" s="373"/>
      <c r="E344" s="373"/>
      <c r="F344" s="373"/>
      <c r="G344" s="373"/>
      <c r="H344" s="373"/>
      <c r="I344" s="374"/>
    </row>
    <row r="345" spans="1:9" ht="15">
      <c r="A345" s="7" t="s">
        <v>7</v>
      </c>
      <c r="B345" s="42">
        <v>0</v>
      </c>
      <c r="C345" s="42">
        <v>0</v>
      </c>
      <c r="D345" s="42">
        <v>0</v>
      </c>
      <c r="E345" s="42">
        <v>0</v>
      </c>
      <c r="F345" s="399"/>
      <c r="G345" s="42">
        <v>0</v>
      </c>
      <c r="H345" s="43">
        <v>0</v>
      </c>
      <c r="I345" s="44">
        <f>SUM(B345:H345)</f>
        <v>0</v>
      </c>
    </row>
    <row r="346" spans="1:9" ht="15">
      <c r="A346" s="8" t="s">
        <v>8</v>
      </c>
      <c r="B346" s="48">
        <v>0</v>
      </c>
      <c r="C346" s="48">
        <v>0</v>
      </c>
      <c r="D346" s="48">
        <v>0</v>
      </c>
      <c r="E346" s="48">
        <v>0</v>
      </c>
      <c r="F346" s="400"/>
      <c r="G346" s="48">
        <v>0</v>
      </c>
      <c r="H346" s="49">
        <v>0</v>
      </c>
      <c r="I346" s="50">
        <f t="shared" ref="I346:I365" si="54">SUM(B346:H346)</f>
        <v>0</v>
      </c>
    </row>
    <row r="347" spans="1:9" ht="15">
      <c r="A347" s="9" t="s">
        <v>10</v>
      </c>
      <c r="B347" s="45">
        <v>0</v>
      </c>
      <c r="C347" s="45">
        <v>0</v>
      </c>
      <c r="D347" s="45">
        <v>0</v>
      </c>
      <c r="E347" s="45">
        <v>0</v>
      </c>
      <c r="F347" s="400"/>
      <c r="G347" s="45">
        <v>0</v>
      </c>
      <c r="H347" s="54">
        <v>0</v>
      </c>
      <c r="I347" s="44">
        <f t="shared" si="54"/>
        <v>0</v>
      </c>
    </row>
    <row r="348" spans="1:9" ht="15">
      <c r="A348" s="8" t="s">
        <v>53</v>
      </c>
      <c r="B348" s="48">
        <v>0</v>
      </c>
      <c r="C348" s="48">
        <v>0</v>
      </c>
      <c r="D348" s="48">
        <v>0</v>
      </c>
      <c r="E348" s="48">
        <v>0</v>
      </c>
      <c r="F348" s="400"/>
      <c r="G348" s="48">
        <v>0</v>
      </c>
      <c r="H348" s="49">
        <v>0</v>
      </c>
      <c r="I348" s="50">
        <f t="shared" si="54"/>
        <v>0</v>
      </c>
    </row>
    <row r="349" spans="1:9" ht="15">
      <c r="A349" s="9" t="s">
        <v>16</v>
      </c>
      <c r="B349" s="45">
        <v>0.3310176614345271</v>
      </c>
      <c r="C349" s="45">
        <v>9.2145338049785169E-2</v>
      </c>
      <c r="D349" s="45">
        <v>1.7719950592416194</v>
      </c>
      <c r="E349" s="45">
        <v>2.4317152016871597E-8</v>
      </c>
      <c r="F349" s="400"/>
      <c r="G349" s="45">
        <v>0</v>
      </c>
      <c r="H349" s="54">
        <v>0</v>
      </c>
      <c r="I349" s="44">
        <f t="shared" si="54"/>
        <v>2.1951580830430837</v>
      </c>
    </row>
    <row r="350" spans="1:9" ht="15">
      <c r="A350" s="8" t="s">
        <v>65</v>
      </c>
      <c r="B350" s="48">
        <v>0</v>
      </c>
      <c r="C350" s="48">
        <v>0</v>
      </c>
      <c r="D350" s="48">
        <v>0</v>
      </c>
      <c r="E350" s="48">
        <v>0</v>
      </c>
      <c r="F350" s="400"/>
      <c r="G350" s="48">
        <v>0</v>
      </c>
      <c r="H350" s="49">
        <v>0</v>
      </c>
      <c r="I350" s="50">
        <f t="shared" si="54"/>
        <v>0</v>
      </c>
    </row>
    <row r="351" spans="1:9" ht="15">
      <c r="A351" s="9" t="s">
        <v>55</v>
      </c>
      <c r="B351" s="45">
        <v>2.0276685192670501E-8</v>
      </c>
      <c r="C351" s="45">
        <v>2.0276685192670501E-8</v>
      </c>
      <c r="D351" s="45">
        <v>0</v>
      </c>
      <c r="E351" s="45">
        <v>1.0709026635345289</v>
      </c>
      <c r="F351" s="400"/>
      <c r="G351" s="45">
        <v>0</v>
      </c>
      <c r="H351" s="54">
        <v>0</v>
      </c>
      <c r="I351" s="44">
        <f t="shared" si="54"/>
        <v>1.0709027040878993</v>
      </c>
    </row>
    <row r="352" spans="1:9" ht="15">
      <c r="A352" s="8" t="s">
        <v>12</v>
      </c>
      <c r="B352" s="48">
        <v>1.2158740468885621E-7</v>
      </c>
      <c r="C352" s="48">
        <v>1.2158740468885621E-7</v>
      </c>
      <c r="D352" s="48">
        <v>1.2158740468885621E-7</v>
      </c>
      <c r="E352" s="48">
        <v>2.0981063749597605E-3</v>
      </c>
      <c r="F352" s="400"/>
      <c r="G352" s="48">
        <v>0</v>
      </c>
      <c r="H352" s="49">
        <v>0</v>
      </c>
      <c r="I352" s="50">
        <f t="shared" si="54"/>
        <v>2.0984711371738272E-3</v>
      </c>
    </row>
    <row r="353" spans="1:9" ht="15">
      <c r="A353" s="9" t="s">
        <v>56</v>
      </c>
      <c r="B353" s="45">
        <v>0</v>
      </c>
      <c r="C353" s="45">
        <v>0</v>
      </c>
      <c r="D353" s="45">
        <v>0</v>
      </c>
      <c r="E353" s="45">
        <v>0</v>
      </c>
      <c r="F353" s="400"/>
      <c r="G353" s="45">
        <v>0</v>
      </c>
      <c r="H353" s="54">
        <v>0</v>
      </c>
      <c r="I353" s="44">
        <f t="shared" si="54"/>
        <v>0</v>
      </c>
    </row>
    <row r="354" spans="1:9" ht="15">
      <c r="A354" s="8" t="s">
        <v>17</v>
      </c>
      <c r="B354" s="48">
        <v>5.8739534208190343E-2</v>
      </c>
      <c r="C354" s="48">
        <v>0.1527227889412949</v>
      </c>
      <c r="D354" s="48">
        <v>5.8739534208190343E-2</v>
      </c>
      <c r="E354" s="48">
        <v>5.8739534208190343E-2</v>
      </c>
      <c r="F354" s="400"/>
      <c r="G354" s="48">
        <v>0</v>
      </c>
      <c r="H354" s="49">
        <v>0</v>
      </c>
      <c r="I354" s="50">
        <f t="shared" si="54"/>
        <v>0.32894139156586594</v>
      </c>
    </row>
    <row r="355" spans="1:9" ht="15">
      <c r="A355" s="9" t="s">
        <v>141</v>
      </c>
      <c r="B355" s="45">
        <v>0.33055483244779887</v>
      </c>
      <c r="C355" s="45">
        <v>0.80839578029942305</v>
      </c>
      <c r="D355" s="45">
        <v>0.31637517020756167</v>
      </c>
      <c r="E355" s="45">
        <v>0.31637517020756167</v>
      </c>
      <c r="F355" s="400"/>
      <c r="G355" s="45">
        <v>0</v>
      </c>
      <c r="H355" s="54">
        <v>0</v>
      </c>
      <c r="I355" s="44">
        <f>SUM(B355:H355)</f>
        <v>1.7717009531623453</v>
      </c>
    </row>
    <row r="356" spans="1:9" ht="15">
      <c r="A356" s="8" t="s">
        <v>25</v>
      </c>
      <c r="B356" s="48">
        <v>0.45177468957014238</v>
      </c>
      <c r="C356" s="48">
        <v>0.48897720795110589</v>
      </c>
      <c r="D356" s="48">
        <v>1.463444832761253</v>
      </c>
      <c r="E356" s="48">
        <v>65.538745428174281</v>
      </c>
      <c r="F356" s="400"/>
      <c r="G356" s="48">
        <v>1.1227622144521112</v>
      </c>
      <c r="H356" s="49">
        <v>2.6011699466798885E-3</v>
      </c>
      <c r="I356" s="50">
        <f t="shared" si="54"/>
        <v>69.068305542855583</v>
      </c>
    </row>
    <row r="357" spans="1:9" ht="15">
      <c r="A357" s="9" t="s">
        <v>24</v>
      </c>
      <c r="B357" s="45">
        <v>0.71304717303336251</v>
      </c>
      <c r="C357" s="45">
        <v>0.53381255429433938</v>
      </c>
      <c r="D357" s="45">
        <v>1.2086780241344592</v>
      </c>
      <c r="E357" s="45">
        <v>0.53381255429433938</v>
      </c>
      <c r="F357" s="400"/>
      <c r="G357" s="45">
        <v>0</v>
      </c>
      <c r="H357" s="54">
        <v>0</v>
      </c>
      <c r="I357" s="44">
        <f t="shared" si="54"/>
        <v>2.9893503057565005</v>
      </c>
    </row>
    <row r="358" spans="1:9" ht="15">
      <c r="A358" s="8" t="s">
        <v>57</v>
      </c>
      <c r="B358" s="48">
        <v>6.6335281151013419</v>
      </c>
      <c r="C358" s="48">
        <v>11.24964297693675</v>
      </c>
      <c r="D358" s="48">
        <v>20.516066144028571</v>
      </c>
      <c r="E358" s="48">
        <v>9.1426754322627593E-8</v>
      </c>
      <c r="F358" s="400"/>
      <c r="G358" s="48">
        <v>0</v>
      </c>
      <c r="H358" s="49">
        <v>0</v>
      </c>
      <c r="I358" s="50">
        <f t="shared" si="54"/>
        <v>38.399237327493417</v>
      </c>
    </row>
    <row r="359" spans="1:9" ht="15">
      <c r="A359" s="9" t="s">
        <v>22</v>
      </c>
      <c r="B359" s="45">
        <v>26.609856214614894</v>
      </c>
      <c r="C359" s="45">
        <v>114.1520181633674</v>
      </c>
      <c r="D359" s="45">
        <v>59.530216296002699</v>
      </c>
      <c r="E359" s="45">
        <v>1.1573732604897051E-8</v>
      </c>
      <c r="F359" s="400"/>
      <c r="G359" s="45">
        <v>0</v>
      </c>
      <c r="H359" s="54">
        <v>0</v>
      </c>
      <c r="I359" s="44">
        <f t="shared" si="54"/>
        <v>200.29209068555872</v>
      </c>
    </row>
    <row r="360" spans="1:9" ht="15">
      <c r="A360" s="8" t="s">
        <v>21</v>
      </c>
      <c r="B360" s="48">
        <v>0</v>
      </c>
      <c r="C360" s="48">
        <v>0</v>
      </c>
      <c r="D360" s="48">
        <v>0</v>
      </c>
      <c r="E360" s="48">
        <v>0</v>
      </c>
      <c r="F360" s="400"/>
      <c r="G360" s="48">
        <v>0</v>
      </c>
      <c r="H360" s="49">
        <v>0</v>
      </c>
      <c r="I360" s="50">
        <f t="shared" si="54"/>
        <v>0</v>
      </c>
    </row>
    <row r="361" spans="1:9" ht="15">
      <c r="A361" s="10" t="s">
        <v>61</v>
      </c>
      <c r="B361" s="45">
        <v>0</v>
      </c>
      <c r="C361" s="45">
        <v>0</v>
      </c>
      <c r="D361" s="45">
        <v>0</v>
      </c>
      <c r="E361" s="45">
        <v>0</v>
      </c>
      <c r="F361" s="400"/>
      <c r="G361" s="45">
        <v>0</v>
      </c>
      <c r="H361" s="54">
        <v>0</v>
      </c>
      <c r="I361" s="44">
        <f t="shared" si="54"/>
        <v>0</v>
      </c>
    </row>
    <row r="362" spans="1:9">
      <c r="A362" s="11" t="s">
        <v>23</v>
      </c>
      <c r="B362" s="55">
        <v>0</v>
      </c>
      <c r="C362" s="55">
        <v>0</v>
      </c>
      <c r="D362" s="55">
        <v>0</v>
      </c>
      <c r="E362" s="55">
        <v>0</v>
      </c>
      <c r="F362" s="400"/>
      <c r="G362" s="55">
        <v>0</v>
      </c>
      <c r="H362" s="56">
        <v>0</v>
      </c>
      <c r="I362" s="57">
        <f t="shared" si="54"/>
        <v>0</v>
      </c>
    </row>
    <row r="363" spans="1:9">
      <c r="A363" s="12" t="s">
        <v>19</v>
      </c>
      <c r="B363" s="61">
        <v>0</v>
      </c>
      <c r="C363" s="61">
        <v>0</v>
      </c>
      <c r="D363" s="61">
        <v>0</v>
      </c>
      <c r="E363" s="61">
        <v>0</v>
      </c>
      <c r="F363" s="400"/>
      <c r="G363" s="61">
        <v>0</v>
      </c>
      <c r="H363" s="62">
        <v>0</v>
      </c>
      <c r="I363" s="63">
        <f t="shared" si="54"/>
        <v>0</v>
      </c>
    </row>
    <row r="364" spans="1:9">
      <c r="A364" s="11" t="s">
        <v>20</v>
      </c>
      <c r="B364" s="55">
        <v>0</v>
      </c>
      <c r="C364" s="55">
        <v>0</v>
      </c>
      <c r="D364" s="55">
        <v>0</v>
      </c>
      <c r="E364" s="55">
        <v>0</v>
      </c>
      <c r="F364" s="400"/>
      <c r="G364" s="55">
        <v>0</v>
      </c>
      <c r="H364" s="56">
        <v>0</v>
      </c>
      <c r="I364" s="57">
        <f t="shared" si="54"/>
        <v>0</v>
      </c>
    </row>
    <row r="365" spans="1:9" ht="15" thickBot="1">
      <c r="A365" s="13" t="s">
        <v>11</v>
      </c>
      <c r="B365" s="66">
        <v>0</v>
      </c>
      <c r="C365" s="66">
        <v>0</v>
      </c>
      <c r="D365" s="66">
        <v>0</v>
      </c>
      <c r="E365" s="66">
        <v>0</v>
      </c>
      <c r="F365" s="401"/>
      <c r="G365" s="66">
        <v>0</v>
      </c>
      <c r="H365" s="67">
        <v>0</v>
      </c>
      <c r="I365" s="68">
        <f t="shared" si="54"/>
        <v>0</v>
      </c>
    </row>
    <row r="366" spans="1:9" ht="15">
      <c r="A366" s="14" t="s">
        <v>26</v>
      </c>
      <c r="B366" s="71">
        <f>SUM(B345:B361)</f>
        <v>35.128518362274349</v>
      </c>
      <c r="C366" s="71">
        <f t="shared" ref="C366:H366" si="55">SUM(C345:C361)</f>
        <v>127.47771495170419</v>
      </c>
      <c r="D366" s="71">
        <f t="shared" si="55"/>
        <v>84.865515182171762</v>
      </c>
      <c r="E366" s="71">
        <f t="shared" si="55"/>
        <v>67.520673584111506</v>
      </c>
      <c r="F366" s="71">
        <f t="shared" si="55"/>
        <v>0</v>
      </c>
      <c r="G366" s="71">
        <f t="shared" si="55"/>
        <v>1.1227622144521112</v>
      </c>
      <c r="H366" s="72">
        <f t="shared" si="55"/>
        <v>2.6011699466798885E-3</v>
      </c>
      <c r="I366" s="44">
        <f>SUM(I345:I361)</f>
        <v>316.11778546466059</v>
      </c>
    </row>
    <row r="367" spans="1:9" s="2" customFormat="1" ht="15" thickBot="1">
      <c r="A367" s="15" t="s">
        <v>100</v>
      </c>
      <c r="B367" s="100">
        <f>B366/$I$366</f>
        <v>0.11112477683164534</v>
      </c>
      <c r="C367" s="100">
        <f t="shared" ref="C367:I367" si="56">C366/$I$366</f>
        <v>0.40326017963312338</v>
      </c>
      <c r="D367" s="100">
        <f t="shared" si="56"/>
        <v>0.26846169081384713</v>
      </c>
      <c r="E367" s="100">
        <f t="shared" si="56"/>
        <v>0.21359340311986266</v>
      </c>
      <c r="F367" s="100">
        <f t="shared" si="56"/>
        <v>0</v>
      </c>
      <c r="G367" s="100">
        <f t="shared" si="56"/>
        <v>3.5517211181324911E-3</v>
      </c>
      <c r="H367" s="101">
        <f t="shared" si="56"/>
        <v>8.2284833890520797E-6</v>
      </c>
      <c r="I367" s="102">
        <f t="shared" si="56"/>
        <v>1</v>
      </c>
    </row>
    <row r="368" spans="1:9" ht="15" thickBot="1">
      <c r="A368" s="16"/>
      <c r="B368" s="16"/>
      <c r="C368" s="16"/>
      <c r="D368" s="16"/>
      <c r="E368" s="16"/>
      <c r="F368" s="16"/>
      <c r="G368" s="16"/>
      <c r="H368" s="16"/>
      <c r="I368" s="16"/>
    </row>
    <row r="369" spans="1:9" ht="28.5">
      <c r="A369" s="431" t="s">
        <v>38</v>
      </c>
      <c r="B369" s="37" t="s">
        <v>0</v>
      </c>
      <c r="C369" s="37" t="s">
        <v>1</v>
      </c>
      <c r="D369" s="37" t="s">
        <v>2</v>
      </c>
      <c r="E369" s="37" t="s">
        <v>3</v>
      </c>
      <c r="F369" s="37" t="s">
        <v>27</v>
      </c>
      <c r="G369" s="37" t="s">
        <v>4</v>
      </c>
      <c r="H369" s="37" t="s">
        <v>5</v>
      </c>
      <c r="I369" s="38" t="s">
        <v>6</v>
      </c>
    </row>
    <row r="370" spans="1:9" ht="14.25" customHeight="1">
      <c r="A370" s="432" t="s">
        <v>38</v>
      </c>
      <c r="B370" s="372" t="s">
        <v>107</v>
      </c>
      <c r="C370" s="373"/>
      <c r="D370" s="373"/>
      <c r="E370" s="373"/>
      <c r="F370" s="373"/>
      <c r="G370" s="373"/>
      <c r="H370" s="373"/>
      <c r="I370" s="374"/>
    </row>
    <row r="371" spans="1:9" ht="15">
      <c r="A371" s="7" t="s">
        <v>7</v>
      </c>
      <c r="B371" s="42">
        <v>0</v>
      </c>
      <c r="C371" s="42">
        <v>0</v>
      </c>
      <c r="D371" s="42">
        <v>0</v>
      </c>
      <c r="E371" s="42">
        <v>0</v>
      </c>
      <c r="F371" s="399"/>
      <c r="G371" s="42">
        <v>0</v>
      </c>
      <c r="H371" s="43">
        <v>0</v>
      </c>
      <c r="I371" s="44">
        <f>SUM(B371:H371)</f>
        <v>0</v>
      </c>
    </row>
    <row r="372" spans="1:9" ht="15">
      <c r="A372" s="8" t="s">
        <v>8</v>
      </c>
      <c r="B372" s="48">
        <v>0</v>
      </c>
      <c r="C372" s="48">
        <v>0</v>
      </c>
      <c r="D372" s="48">
        <v>0</v>
      </c>
      <c r="E372" s="48">
        <v>0</v>
      </c>
      <c r="F372" s="400"/>
      <c r="G372" s="48">
        <v>0</v>
      </c>
      <c r="H372" s="49">
        <v>0</v>
      </c>
      <c r="I372" s="50">
        <f t="shared" ref="I372:I391" si="57">SUM(B372:H372)</f>
        <v>0</v>
      </c>
    </row>
    <row r="373" spans="1:9" ht="15">
      <c r="A373" s="9" t="s">
        <v>10</v>
      </c>
      <c r="B373" s="45">
        <v>0</v>
      </c>
      <c r="C373" s="45">
        <v>0</v>
      </c>
      <c r="D373" s="45">
        <v>0</v>
      </c>
      <c r="E373" s="45">
        <v>0</v>
      </c>
      <c r="F373" s="400"/>
      <c r="G373" s="45">
        <v>0</v>
      </c>
      <c r="H373" s="54">
        <v>0</v>
      </c>
      <c r="I373" s="44">
        <f t="shared" si="57"/>
        <v>0</v>
      </c>
    </row>
    <row r="374" spans="1:9" ht="15">
      <c r="A374" s="8" t="s">
        <v>53</v>
      </c>
      <c r="B374" s="48">
        <v>0</v>
      </c>
      <c r="C374" s="48">
        <v>0</v>
      </c>
      <c r="D374" s="48">
        <v>0</v>
      </c>
      <c r="E374" s="48">
        <v>0</v>
      </c>
      <c r="F374" s="400"/>
      <c r="G374" s="48">
        <v>0</v>
      </c>
      <c r="H374" s="49">
        <v>0</v>
      </c>
      <c r="I374" s="50">
        <f t="shared" si="57"/>
        <v>0</v>
      </c>
    </row>
    <row r="375" spans="1:9" ht="15">
      <c r="A375" s="9" t="s">
        <v>16</v>
      </c>
      <c r="B375" s="45">
        <v>26.388949202732476</v>
      </c>
      <c r="C375" s="45">
        <v>0.36725470825895806</v>
      </c>
      <c r="D375" s="45">
        <v>38.288099243155706</v>
      </c>
      <c r="E375" s="45">
        <v>3.3406519006394443E-9</v>
      </c>
      <c r="F375" s="400"/>
      <c r="G375" s="45">
        <v>0</v>
      </c>
      <c r="H375" s="54">
        <v>0</v>
      </c>
      <c r="I375" s="44">
        <f t="shared" si="57"/>
        <v>65.044303157487789</v>
      </c>
    </row>
    <row r="376" spans="1:9" ht="15">
      <c r="A376" s="8" t="s">
        <v>65</v>
      </c>
      <c r="B376" s="48">
        <v>22.775677608879317</v>
      </c>
      <c r="C376" s="48">
        <v>3.177281525135902E-2</v>
      </c>
      <c r="D376" s="48">
        <v>1.2682634404123126E-8</v>
      </c>
      <c r="E376" s="48">
        <v>6.6847584410675648E-2</v>
      </c>
      <c r="F376" s="400"/>
      <c r="G376" s="48">
        <v>0</v>
      </c>
      <c r="H376" s="49">
        <v>0</v>
      </c>
      <c r="I376" s="50">
        <f t="shared" si="57"/>
        <v>22.874298021223986</v>
      </c>
    </row>
    <row r="377" spans="1:9" ht="15">
      <c r="A377" s="9" t="s">
        <v>55</v>
      </c>
      <c r="B377" s="45">
        <v>3.8055785803731018E-9</v>
      </c>
      <c r="C377" s="45">
        <v>3.8055785803731018E-9</v>
      </c>
      <c r="D377" s="45">
        <v>3.8055785803731018E-9</v>
      </c>
      <c r="E377" s="45">
        <v>308.24002711561207</v>
      </c>
      <c r="F377" s="400"/>
      <c r="G377" s="45">
        <v>0</v>
      </c>
      <c r="H377" s="54">
        <v>0</v>
      </c>
      <c r="I377" s="44">
        <f t="shared" si="57"/>
        <v>308.24002712702878</v>
      </c>
    </row>
    <row r="378" spans="1:9" ht="15">
      <c r="A378" s="8" t="s">
        <v>12</v>
      </c>
      <c r="B378" s="48">
        <v>1.599804681091406E-8</v>
      </c>
      <c r="C378" s="48">
        <v>1.599804681091406E-8</v>
      </c>
      <c r="D378" s="48">
        <v>1.599804681091406E-8</v>
      </c>
      <c r="E378" s="48">
        <v>2.3987864609091734</v>
      </c>
      <c r="F378" s="400"/>
      <c r="G378" s="48">
        <v>0</v>
      </c>
      <c r="H378" s="49">
        <v>0</v>
      </c>
      <c r="I378" s="50">
        <f t="shared" si="57"/>
        <v>2.3987865089033136</v>
      </c>
    </row>
    <row r="379" spans="1:9" ht="15">
      <c r="A379" s="9" t="s">
        <v>56</v>
      </c>
      <c r="B379" s="45">
        <v>0</v>
      </c>
      <c r="C379" s="45">
        <v>0</v>
      </c>
      <c r="D379" s="45">
        <v>0</v>
      </c>
      <c r="E379" s="45">
        <v>0</v>
      </c>
      <c r="F379" s="400"/>
      <c r="G379" s="45">
        <v>0</v>
      </c>
      <c r="H379" s="54">
        <v>0</v>
      </c>
      <c r="I379" s="44">
        <f t="shared" si="57"/>
        <v>0</v>
      </c>
    </row>
    <row r="380" spans="1:9" ht="15">
      <c r="A380" s="8" t="s">
        <v>17</v>
      </c>
      <c r="B380" s="48">
        <v>0.22652942818610339</v>
      </c>
      <c r="C380" s="48">
        <v>1.750404886759744E-10</v>
      </c>
      <c r="D380" s="48">
        <v>0.72400408994233501</v>
      </c>
      <c r="E380" s="48">
        <v>0.10321022450611397</v>
      </c>
      <c r="F380" s="400"/>
      <c r="G380" s="48">
        <v>0</v>
      </c>
      <c r="H380" s="49">
        <v>0</v>
      </c>
      <c r="I380" s="50">
        <f t="shared" si="57"/>
        <v>1.0537437428095928</v>
      </c>
    </row>
    <row r="381" spans="1:9" ht="15">
      <c r="A381" s="9" t="s">
        <v>141</v>
      </c>
      <c r="B381" s="45">
        <v>35.219165811044732</v>
      </c>
      <c r="C381" s="45">
        <v>1.6717350002677711</v>
      </c>
      <c r="D381" s="45">
        <v>58.196738942429178</v>
      </c>
      <c r="E381" s="45">
        <v>6.6056200110192337E-3</v>
      </c>
      <c r="F381" s="400"/>
      <c r="G381" s="45">
        <v>0</v>
      </c>
      <c r="H381" s="54">
        <v>0</v>
      </c>
      <c r="I381" s="44">
        <f>SUM(B381:H381)</f>
        <v>95.094245373752699</v>
      </c>
    </row>
    <row r="382" spans="1:9" ht="15">
      <c r="A382" s="8" t="s">
        <v>25</v>
      </c>
      <c r="B382" s="48">
        <v>8.4029392031219938</v>
      </c>
      <c r="C382" s="48">
        <v>7.7920883297091428E-3</v>
      </c>
      <c r="D382" s="48">
        <v>2.354971133005439</v>
      </c>
      <c r="E382" s="48">
        <v>34.511530306172347</v>
      </c>
      <c r="F382" s="400"/>
      <c r="G382" s="48">
        <v>31.382607279837469</v>
      </c>
      <c r="H382" s="49">
        <v>0</v>
      </c>
      <c r="I382" s="50">
        <f t="shared" si="57"/>
        <v>76.659840010466965</v>
      </c>
    </row>
    <row r="383" spans="1:9" ht="15">
      <c r="A383" s="9" t="s">
        <v>24</v>
      </c>
      <c r="B383" s="45">
        <v>4.2435246880658566</v>
      </c>
      <c r="C383" s="45">
        <v>4.551184652225498E-8</v>
      </c>
      <c r="D383" s="45">
        <v>4.551184652225498E-8</v>
      </c>
      <c r="E383" s="45">
        <v>4.551184652225498E-8</v>
      </c>
      <c r="F383" s="400"/>
      <c r="G383" s="45">
        <v>0</v>
      </c>
      <c r="H383" s="54">
        <v>0</v>
      </c>
      <c r="I383" s="44">
        <f t="shared" si="57"/>
        <v>4.2435248246013968</v>
      </c>
    </row>
    <row r="384" spans="1:9" ht="15">
      <c r="A384" s="8" t="s">
        <v>57</v>
      </c>
      <c r="B384" s="48">
        <v>24.734271326571875</v>
      </c>
      <c r="C384" s="48">
        <v>1.6061215120008256E-8</v>
      </c>
      <c r="D384" s="48">
        <v>1.6061215120008256E-8</v>
      </c>
      <c r="E384" s="48">
        <v>1.6061215120008256E-8</v>
      </c>
      <c r="F384" s="400"/>
      <c r="G384" s="48">
        <v>0</v>
      </c>
      <c r="H384" s="49">
        <v>0</v>
      </c>
      <c r="I384" s="50">
        <f t="shared" si="57"/>
        <v>24.734271374755519</v>
      </c>
    </row>
    <row r="385" spans="1:9" ht="15">
      <c r="A385" s="9" t="s">
        <v>22</v>
      </c>
      <c r="B385" s="45">
        <v>13.387391982007765</v>
      </c>
      <c r="C385" s="45">
        <v>5.1489969161568325</v>
      </c>
      <c r="D385" s="45">
        <v>5.1489969161568325</v>
      </c>
      <c r="E385" s="45">
        <v>5.1489969161568325</v>
      </c>
      <c r="F385" s="400"/>
      <c r="G385" s="45">
        <v>0</v>
      </c>
      <c r="H385" s="54">
        <v>0</v>
      </c>
      <c r="I385" s="44">
        <f t="shared" si="57"/>
        <v>28.834382730478261</v>
      </c>
    </row>
    <row r="386" spans="1:9" ht="15">
      <c r="A386" s="8" t="s">
        <v>21</v>
      </c>
      <c r="B386" s="48">
        <v>0</v>
      </c>
      <c r="C386" s="48">
        <v>0</v>
      </c>
      <c r="D386" s="48">
        <v>0</v>
      </c>
      <c r="E386" s="48">
        <v>0</v>
      </c>
      <c r="F386" s="400"/>
      <c r="G386" s="48">
        <v>0</v>
      </c>
      <c r="H386" s="49">
        <v>0</v>
      </c>
      <c r="I386" s="50">
        <f t="shared" si="57"/>
        <v>0</v>
      </c>
    </row>
    <row r="387" spans="1:9" ht="15">
      <c r="A387" s="10" t="s">
        <v>61</v>
      </c>
      <c r="B387" s="45">
        <v>0</v>
      </c>
      <c r="C387" s="45">
        <v>0</v>
      </c>
      <c r="D387" s="45">
        <v>0</v>
      </c>
      <c r="E387" s="45">
        <v>0</v>
      </c>
      <c r="F387" s="400"/>
      <c r="G387" s="45">
        <v>0</v>
      </c>
      <c r="H387" s="54">
        <v>0</v>
      </c>
      <c r="I387" s="44">
        <f t="shared" si="57"/>
        <v>0</v>
      </c>
    </row>
    <row r="388" spans="1:9">
      <c r="A388" s="11" t="s">
        <v>23</v>
      </c>
      <c r="B388" s="55">
        <v>0</v>
      </c>
      <c r="C388" s="55">
        <v>0</v>
      </c>
      <c r="D388" s="55">
        <v>0</v>
      </c>
      <c r="E388" s="55">
        <v>0</v>
      </c>
      <c r="F388" s="400"/>
      <c r="G388" s="55">
        <v>0</v>
      </c>
      <c r="H388" s="56">
        <v>0</v>
      </c>
      <c r="I388" s="57">
        <f t="shared" si="57"/>
        <v>0</v>
      </c>
    </row>
    <row r="389" spans="1:9">
      <c r="A389" s="12" t="s">
        <v>19</v>
      </c>
      <c r="B389" s="61">
        <v>0</v>
      </c>
      <c r="C389" s="61">
        <v>0</v>
      </c>
      <c r="D389" s="61">
        <v>0</v>
      </c>
      <c r="E389" s="61">
        <v>0</v>
      </c>
      <c r="F389" s="400"/>
      <c r="G389" s="61">
        <v>0</v>
      </c>
      <c r="H389" s="62">
        <v>0</v>
      </c>
      <c r="I389" s="63">
        <f t="shared" si="57"/>
        <v>0</v>
      </c>
    </row>
    <row r="390" spans="1:9">
      <c r="A390" s="11" t="s">
        <v>20</v>
      </c>
      <c r="B390" s="55">
        <v>0</v>
      </c>
      <c r="C390" s="55">
        <v>0</v>
      </c>
      <c r="D390" s="55">
        <v>0</v>
      </c>
      <c r="E390" s="55">
        <v>0</v>
      </c>
      <c r="F390" s="400"/>
      <c r="G390" s="55">
        <v>0</v>
      </c>
      <c r="H390" s="56">
        <v>0</v>
      </c>
      <c r="I390" s="57">
        <f t="shared" si="57"/>
        <v>0</v>
      </c>
    </row>
    <row r="391" spans="1:9" ht="15" thickBot="1">
      <c r="A391" s="13" t="s">
        <v>11</v>
      </c>
      <c r="B391" s="66">
        <v>0</v>
      </c>
      <c r="C391" s="66">
        <v>0</v>
      </c>
      <c r="D391" s="66">
        <v>0</v>
      </c>
      <c r="E391" s="66">
        <v>0</v>
      </c>
      <c r="F391" s="401"/>
      <c r="G391" s="66">
        <v>0</v>
      </c>
      <c r="H391" s="67">
        <v>0</v>
      </c>
      <c r="I391" s="68">
        <f t="shared" si="57"/>
        <v>0</v>
      </c>
    </row>
    <row r="392" spans="1:9" ht="15">
      <c r="A392" s="14" t="s">
        <v>26</v>
      </c>
      <c r="B392" s="71">
        <f>SUM(B371:B387)</f>
        <v>135.37844927041374</v>
      </c>
      <c r="C392" s="71">
        <f t="shared" ref="C392:H392" si="58">SUM(C371:C387)</f>
        <v>7.2275516098163575</v>
      </c>
      <c r="D392" s="71">
        <f t="shared" si="58"/>
        <v>104.71281041874882</v>
      </c>
      <c r="E392" s="71">
        <f t="shared" si="58"/>
        <v>350.47600429269198</v>
      </c>
      <c r="F392" s="71">
        <f t="shared" si="58"/>
        <v>0</v>
      </c>
      <c r="G392" s="71">
        <f t="shared" si="58"/>
        <v>31.382607279837469</v>
      </c>
      <c r="H392" s="72">
        <f t="shared" si="58"/>
        <v>0</v>
      </c>
      <c r="I392" s="44">
        <f>SUM(I371:I387)</f>
        <v>629.17742287150838</v>
      </c>
    </row>
    <row r="393" spans="1:9" s="2" customFormat="1" ht="15" thickBot="1">
      <c r="A393" s="15" t="s">
        <v>100</v>
      </c>
      <c r="B393" s="100">
        <f>B392/$I$392</f>
        <v>0.21516736670645117</v>
      </c>
      <c r="C393" s="100">
        <f t="shared" ref="C393:I393" si="59">C392/$I$392</f>
        <v>1.1487302860980724E-2</v>
      </c>
      <c r="D393" s="100">
        <f t="shared" si="59"/>
        <v>0.16642811170949062</v>
      </c>
      <c r="E393" s="100">
        <f t="shared" si="59"/>
        <v>0.55703843073890269</v>
      </c>
      <c r="F393" s="100">
        <f t="shared" si="59"/>
        <v>0</v>
      </c>
      <c r="G393" s="100">
        <f t="shared" si="59"/>
        <v>4.9878787984174812E-2</v>
      </c>
      <c r="H393" s="101">
        <f t="shared" si="59"/>
        <v>0</v>
      </c>
      <c r="I393" s="102">
        <f t="shared" si="59"/>
        <v>1</v>
      </c>
    </row>
    <row r="394" spans="1:9" ht="15" thickBot="1">
      <c r="A394" s="16"/>
      <c r="B394" s="16"/>
      <c r="C394" s="16"/>
      <c r="D394" s="16"/>
      <c r="E394" s="16"/>
      <c r="F394" s="16"/>
      <c r="G394" s="16"/>
      <c r="H394" s="16"/>
      <c r="I394" s="16"/>
    </row>
    <row r="395" spans="1:9" ht="28.5">
      <c r="A395" s="431" t="s">
        <v>39</v>
      </c>
      <c r="B395" s="37" t="s">
        <v>0</v>
      </c>
      <c r="C395" s="37" t="s">
        <v>1</v>
      </c>
      <c r="D395" s="37" t="s">
        <v>2</v>
      </c>
      <c r="E395" s="37" t="s">
        <v>3</v>
      </c>
      <c r="F395" s="37" t="s">
        <v>27</v>
      </c>
      <c r="G395" s="37" t="s">
        <v>4</v>
      </c>
      <c r="H395" s="37" t="s">
        <v>5</v>
      </c>
      <c r="I395" s="38" t="s">
        <v>6</v>
      </c>
    </row>
    <row r="396" spans="1:9" ht="14.25" customHeight="1">
      <c r="A396" s="432" t="s">
        <v>39</v>
      </c>
      <c r="B396" s="372" t="s">
        <v>107</v>
      </c>
      <c r="C396" s="373"/>
      <c r="D396" s="373"/>
      <c r="E396" s="373"/>
      <c r="F396" s="373"/>
      <c r="G396" s="373"/>
      <c r="H396" s="373"/>
      <c r="I396" s="374"/>
    </row>
    <row r="397" spans="1:9" ht="15">
      <c r="A397" s="7" t="s">
        <v>7</v>
      </c>
      <c r="B397" s="42">
        <v>0</v>
      </c>
      <c r="C397" s="42">
        <v>0</v>
      </c>
      <c r="D397" s="42">
        <v>0</v>
      </c>
      <c r="E397" s="42">
        <v>0</v>
      </c>
      <c r="F397" s="399"/>
      <c r="G397" s="42">
        <v>0</v>
      </c>
      <c r="H397" s="43">
        <v>0</v>
      </c>
      <c r="I397" s="44">
        <f>SUM(B397:H397)</f>
        <v>0</v>
      </c>
    </row>
    <row r="398" spans="1:9" ht="15">
      <c r="A398" s="8" t="s">
        <v>8</v>
      </c>
      <c r="B398" s="48">
        <v>0</v>
      </c>
      <c r="C398" s="48">
        <v>0</v>
      </c>
      <c r="D398" s="48">
        <v>0</v>
      </c>
      <c r="E398" s="48">
        <v>0</v>
      </c>
      <c r="F398" s="400"/>
      <c r="G398" s="48">
        <v>0</v>
      </c>
      <c r="H398" s="49">
        <v>0</v>
      </c>
      <c r="I398" s="50">
        <f t="shared" ref="I398:I417" si="60">SUM(B398:H398)</f>
        <v>0</v>
      </c>
    </row>
    <row r="399" spans="1:9" ht="15">
      <c r="A399" s="9" t="s">
        <v>10</v>
      </c>
      <c r="B399" s="45">
        <v>0</v>
      </c>
      <c r="C399" s="45">
        <v>0</v>
      </c>
      <c r="D399" s="45">
        <v>0</v>
      </c>
      <c r="E399" s="45">
        <v>0</v>
      </c>
      <c r="F399" s="400"/>
      <c r="G399" s="45">
        <v>0</v>
      </c>
      <c r="H399" s="54">
        <v>0</v>
      </c>
      <c r="I399" s="44">
        <f t="shared" si="60"/>
        <v>0</v>
      </c>
    </row>
    <row r="400" spans="1:9" ht="15">
      <c r="A400" s="8" t="s">
        <v>53</v>
      </c>
      <c r="B400" s="48">
        <v>0</v>
      </c>
      <c r="C400" s="48">
        <v>0</v>
      </c>
      <c r="D400" s="48">
        <v>0</v>
      </c>
      <c r="E400" s="48">
        <v>0</v>
      </c>
      <c r="F400" s="400"/>
      <c r="G400" s="48">
        <v>0</v>
      </c>
      <c r="H400" s="49">
        <v>0</v>
      </c>
      <c r="I400" s="50">
        <f t="shared" si="60"/>
        <v>0</v>
      </c>
    </row>
    <row r="401" spans="1:9" ht="15">
      <c r="A401" s="9" t="s">
        <v>16</v>
      </c>
      <c r="B401" s="45">
        <v>24.701203225198022</v>
      </c>
      <c r="C401" s="45">
        <v>27.177626218919062</v>
      </c>
      <c r="D401" s="45">
        <v>1.2054181193452184E-2</v>
      </c>
      <c r="E401" s="45">
        <v>0</v>
      </c>
      <c r="F401" s="400"/>
      <c r="G401" s="45">
        <v>0</v>
      </c>
      <c r="H401" s="54">
        <v>0</v>
      </c>
      <c r="I401" s="44">
        <f t="shared" si="60"/>
        <v>51.890883625310536</v>
      </c>
    </row>
    <row r="402" spans="1:9" ht="15">
      <c r="A402" s="8" t="s">
        <v>65</v>
      </c>
      <c r="B402" s="48">
        <v>3.9934927343596103</v>
      </c>
      <c r="C402" s="48">
        <v>1.4949947348726016</v>
      </c>
      <c r="D402" s="48">
        <v>4.036553809783368</v>
      </c>
      <c r="E402" s="48">
        <v>0</v>
      </c>
      <c r="F402" s="400"/>
      <c r="G402" s="48">
        <v>0</v>
      </c>
      <c r="H402" s="49">
        <v>0</v>
      </c>
      <c r="I402" s="50">
        <f t="shared" si="60"/>
        <v>9.5250412790155785</v>
      </c>
    </row>
    <row r="403" spans="1:9" ht="15">
      <c r="A403" s="9" t="s">
        <v>55</v>
      </c>
      <c r="B403" s="45">
        <v>2.3949570807947659E-9</v>
      </c>
      <c r="C403" s="45">
        <v>0</v>
      </c>
      <c r="D403" s="45">
        <v>0</v>
      </c>
      <c r="E403" s="45">
        <v>1.2853944217643838</v>
      </c>
      <c r="F403" s="400"/>
      <c r="G403" s="45">
        <v>0</v>
      </c>
      <c r="H403" s="54">
        <v>0</v>
      </c>
      <c r="I403" s="44">
        <f t="shared" si="60"/>
        <v>1.2853944241593409</v>
      </c>
    </row>
    <row r="404" spans="1:9" ht="15">
      <c r="A404" s="8" t="s">
        <v>12</v>
      </c>
      <c r="B404" s="48">
        <v>6.1228987205201222E-9</v>
      </c>
      <c r="C404" s="48">
        <v>0</v>
      </c>
      <c r="D404" s="48">
        <v>0</v>
      </c>
      <c r="E404" s="48">
        <v>0.28193330271320716</v>
      </c>
      <c r="F404" s="400"/>
      <c r="G404" s="48">
        <v>0</v>
      </c>
      <c r="H404" s="49">
        <v>0</v>
      </c>
      <c r="I404" s="50">
        <f t="shared" si="60"/>
        <v>0.2819333088361059</v>
      </c>
    </row>
    <row r="405" spans="1:9" ht="15">
      <c r="A405" s="9" t="s">
        <v>56</v>
      </c>
      <c r="B405" s="45">
        <v>0</v>
      </c>
      <c r="C405" s="45">
        <v>0</v>
      </c>
      <c r="D405" s="45">
        <v>0</v>
      </c>
      <c r="E405" s="45">
        <v>0</v>
      </c>
      <c r="F405" s="400"/>
      <c r="G405" s="45">
        <v>0</v>
      </c>
      <c r="H405" s="54">
        <v>0</v>
      </c>
      <c r="I405" s="44">
        <f t="shared" si="60"/>
        <v>0</v>
      </c>
    </row>
    <row r="406" spans="1:9" ht="15">
      <c r="A406" s="8" t="s">
        <v>17</v>
      </c>
      <c r="B406" s="48">
        <v>2.8829241714628046E-2</v>
      </c>
      <c r="C406" s="48">
        <v>0</v>
      </c>
      <c r="D406" s="48">
        <v>1.1531696685851217E-2</v>
      </c>
      <c r="E406" s="48">
        <v>0</v>
      </c>
      <c r="F406" s="400"/>
      <c r="G406" s="48">
        <v>0</v>
      </c>
      <c r="H406" s="49">
        <v>0</v>
      </c>
      <c r="I406" s="50">
        <f t="shared" si="60"/>
        <v>4.036093840047926E-2</v>
      </c>
    </row>
    <row r="407" spans="1:9" ht="15">
      <c r="A407" s="9" t="s">
        <v>141</v>
      </c>
      <c r="B407" s="45">
        <v>229.58641819589349</v>
      </c>
      <c r="C407" s="45">
        <v>832.01340230195615</v>
      </c>
      <c r="D407" s="45">
        <v>177.42804143489153</v>
      </c>
      <c r="E407" s="45">
        <v>12.122381018733829</v>
      </c>
      <c r="F407" s="400"/>
      <c r="G407" s="45">
        <v>0</v>
      </c>
      <c r="H407" s="54">
        <v>0</v>
      </c>
      <c r="I407" s="44">
        <f>SUM(B407:H407)</f>
        <v>1251.1502429514751</v>
      </c>
    </row>
    <row r="408" spans="1:9" ht="15">
      <c r="A408" s="8" t="s">
        <v>25</v>
      </c>
      <c r="B408" s="48">
        <v>24.419527324227861</v>
      </c>
      <c r="C408" s="48">
        <v>4.3198841989427219</v>
      </c>
      <c r="D408" s="48">
        <v>3.4108813106224516</v>
      </c>
      <c r="E408" s="48">
        <v>431.87724833369015</v>
      </c>
      <c r="F408" s="400"/>
      <c r="G408" s="48">
        <v>73.870513355199563</v>
      </c>
      <c r="H408" s="49">
        <v>0</v>
      </c>
      <c r="I408" s="50">
        <f t="shared" si="60"/>
        <v>537.89805452268274</v>
      </c>
    </row>
    <row r="409" spans="1:9" ht="15">
      <c r="A409" s="9" t="s">
        <v>24</v>
      </c>
      <c r="B409" s="45">
        <v>2.7519469009453181</v>
      </c>
      <c r="C409" s="45">
        <v>0</v>
      </c>
      <c r="D409" s="45">
        <v>0</v>
      </c>
      <c r="E409" s="45">
        <v>0</v>
      </c>
      <c r="F409" s="400"/>
      <c r="G409" s="45">
        <v>0</v>
      </c>
      <c r="H409" s="54">
        <v>0</v>
      </c>
      <c r="I409" s="44">
        <f t="shared" si="60"/>
        <v>2.7519469009453181</v>
      </c>
    </row>
    <row r="410" spans="1:9" ht="15">
      <c r="A410" s="8" t="s">
        <v>57</v>
      </c>
      <c r="B410" s="48">
        <v>0.44534413592874406</v>
      </c>
      <c r="C410" s="48">
        <v>0</v>
      </c>
      <c r="D410" s="48">
        <v>0</v>
      </c>
      <c r="E410" s="48">
        <v>0</v>
      </c>
      <c r="F410" s="400"/>
      <c r="G410" s="48">
        <v>0</v>
      </c>
      <c r="H410" s="49">
        <v>0</v>
      </c>
      <c r="I410" s="50">
        <f t="shared" si="60"/>
        <v>0.44534413592874406</v>
      </c>
    </row>
    <row r="411" spans="1:9" ht="15">
      <c r="A411" s="9" t="s">
        <v>22</v>
      </c>
      <c r="B411" s="45">
        <v>0.6672403430291286</v>
      </c>
      <c r="C411" s="45">
        <v>0</v>
      </c>
      <c r="D411" s="45">
        <v>0</v>
      </c>
      <c r="E411" s="45">
        <v>0</v>
      </c>
      <c r="F411" s="400"/>
      <c r="G411" s="45">
        <v>0</v>
      </c>
      <c r="H411" s="54">
        <v>0</v>
      </c>
      <c r="I411" s="44">
        <f t="shared" si="60"/>
        <v>0.6672403430291286</v>
      </c>
    </row>
    <row r="412" spans="1:9" ht="15">
      <c r="A412" s="8" t="s">
        <v>21</v>
      </c>
      <c r="B412" s="48">
        <v>0</v>
      </c>
      <c r="C412" s="48">
        <v>0</v>
      </c>
      <c r="D412" s="48">
        <v>0</v>
      </c>
      <c r="E412" s="48">
        <v>0</v>
      </c>
      <c r="F412" s="400"/>
      <c r="G412" s="48">
        <v>0</v>
      </c>
      <c r="H412" s="49">
        <v>0</v>
      </c>
      <c r="I412" s="50">
        <f t="shared" si="60"/>
        <v>0</v>
      </c>
    </row>
    <row r="413" spans="1:9" ht="15">
      <c r="A413" s="10" t="s">
        <v>61</v>
      </c>
      <c r="B413" s="45">
        <v>0</v>
      </c>
      <c r="C413" s="45">
        <v>0</v>
      </c>
      <c r="D413" s="45">
        <v>0</v>
      </c>
      <c r="E413" s="45">
        <v>0</v>
      </c>
      <c r="F413" s="400"/>
      <c r="G413" s="45">
        <v>0</v>
      </c>
      <c r="H413" s="54">
        <v>0</v>
      </c>
      <c r="I413" s="44">
        <f t="shared" si="60"/>
        <v>0</v>
      </c>
    </row>
    <row r="414" spans="1:9">
      <c r="A414" s="11" t="s">
        <v>23</v>
      </c>
      <c r="B414" s="55">
        <v>0</v>
      </c>
      <c r="C414" s="55">
        <v>0</v>
      </c>
      <c r="D414" s="55">
        <v>0</v>
      </c>
      <c r="E414" s="55">
        <v>0</v>
      </c>
      <c r="F414" s="400"/>
      <c r="G414" s="55">
        <v>0</v>
      </c>
      <c r="H414" s="56">
        <v>0</v>
      </c>
      <c r="I414" s="57">
        <f t="shared" si="60"/>
        <v>0</v>
      </c>
    </row>
    <row r="415" spans="1:9">
      <c r="A415" s="12" t="s">
        <v>19</v>
      </c>
      <c r="B415" s="61">
        <v>0</v>
      </c>
      <c r="C415" s="61">
        <v>0</v>
      </c>
      <c r="D415" s="61">
        <v>0</v>
      </c>
      <c r="E415" s="61">
        <v>0</v>
      </c>
      <c r="F415" s="400"/>
      <c r="G415" s="61">
        <v>0</v>
      </c>
      <c r="H415" s="62">
        <v>0</v>
      </c>
      <c r="I415" s="63">
        <f t="shared" si="60"/>
        <v>0</v>
      </c>
    </row>
    <row r="416" spans="1:9">
      <c r="A416" s="11" t="s">
        <v>20</v>
      </c>
      <c r="B416" s="55">
        <v>0</v>
      </c>
      <c r="C416" s="55">
        <v>0</v>
      </c>
      <c r="D416" s="55">
        <v>0</v>
      </c>
      <c r="E416" s="55">
        <v>0</v>
      </c>
      <c r="F416" s="400"/>
      <c r="G416" s="55">
        <v>0</v>
      </c>
      <c r="H416" s="56">
        <v>0</v>
      </c>
      <c r="I416" s="57">
        <f t="shared" si="60"/>
        <v>0</v>
      </c>
    </row>
    <row r="417" spans="1:9" ht="15" thickBot="1">
      <c r="A417" s="13" t="s">
        <v>11</v>
      </c>
      <c r="B417" s="66">
        <v>0</v>
      </c>
      <c r="C417" s="66">
        <v>0</v>
      </c>
      <c r="D417" s="66">
        <v>0</v>
      </c>
      <c r="E417" s="66">
        <v>0</v>
      </c>
      <c r="F417" s="401"/>
      <c r="G417" s="66">
        <v>0</v>
      </c>
      <c r="H417" s="67">
        <v>0</v>
      </c>
      <c r="I417" s="68">
        <f t="shared" si="60"/>
        <v>0</v>
      </c>
    </row>
    <row r="418" spans="1:9" ht="15">
      <c r="A418" s="14" t="s">
        <v>26</v>
      </c>
      <c r="B418" s="71">
        <f>SUM(B397:B413)</f>
        <v>286.59400210981465</v>
      </c>
      <c r="C418" s="71">
        <f t="shared" ref="C418:H418" si="61">SUM(C397:C413)</f>
        <v>865.0059074546906</v>
      </c>
      <c r="D418" s="71">
        <f t="shared" si="61"/>
        <v>184.89906243317665</v>
      </c>
      <c r="E418" s="71">
        <f t="shared" si="61"/>
        <v>445.56695707690159</v>
      </c>
      <c r="F418" s="71">
        <f t="shared" si="61"/>
        <v>0</v>
      </c>
      <c r="G418" s="71">
        <f t="shared" si="61"/>
        <v>73.870513355199563</v>
      </c>
      <c r="H418" s="72">
        <f t="shared" si="61"/>
        <v>0</v>
      </c>
      <c r="I418" s="44">
        <f>SUM(I397:I413)</f>
        <v>1855.936442429783</v>
      </c>
    </row>
    <row r="419" spans="1:9" s="2" customFormat="1" ht="15" thickBot="1">
      <c r="A419" s="15" t="s">
        <v>100</v>
      </c>
      <c r="B419" s="100">
        <f>B418/$I$418</f>
        <v>0.15442015984912025</v>
      </c>
      <c r="C419" s="100">
        <f t="shared" ref="C419:I419" si="62">C418/$I$418</f>
        <v>0.46607517783433844</v>
      </c>
      <c r="D419" s="100">
        <f t="shared" si="62"/>
        <v>9.9625751295183196E-2</v>
      </c>
      <c r="E419" s="100">
        <f t="shared" si="62"/>
        <v>0.24007662487276099</v>
      </c>
      <c r="F419" s="100">
        <f t="shared" si="62"/>
        <v>0</v>
      </c>
      <c r="G419" s="100">
        <f t="shared" si="62"/>
        <v>3.980228614859712E-2</v>
      </c>
      <c r="H419" s="101">
        <f t="shared" si="62"/>
        <v>0</v>
      </c>
      <c r="I419" s="102">
        <f t="shared" si="62"/>
        <v>1</v>
      </c>
    </row>
    <row r="420" spans="1:9" ht="15" thickBot="1">
      <c r="A420" s="16"/>
      <c r="B420" s="16"/>
      <c r="C420" s="16"/>
      <c r="D420" s="16"/>
      <c r="E420" s="16"/>
      <c r="F420" s="16"/>
      <c r="G420" s="16"/>
      <c r="H420" s="16"/>
      <c r="I420" s="16"/>
    </row>
    <row r="421" spans="1:9" ht="28.5">
      <c r="A421" s="431" t="s">
        <v>40</v>
      </c>
      <c r="B421" s="37" t="s">
        <v>0</v>
      </c>
      <c r="C421" s="37" t="s">
        <v>1</v>
      </c>
      <c r="D421" s="37" t="s">
        <v>2</v>
      </c>
      <c r="E421" s="37" t="s">
        <v>3</v>
      </c>
      <c r="F421" s="37" t="s">
        <v>27</v>
      </c>
      <c r="G421" s="37" t="s">
        <v>4</v>
      </c>
      <c r="H421" s="37" t="s">
        <v>5</v>
      </c>
      <c r="I421" s="38" t="s">
        <v>6</v>
      </c>
    </row>
    <row r="422" spans="1:9" ht="14.25" customHeight="1">
      <c r="A422" s="432" t="s">
        <v>40</v>
      </c>
      <c r="B422" s="372" t="s">
        <v>107</v>
      </c>
      <c r="C422" s="373"/>
      <c r="D422" s="373"/>
      <c r="E422" s="373"/>
      <c r="F422" s="373"/>
      <c r="G422" s="373"/>
      <c r="H422" s="373"/>
      <c r="I422" s="374"/>
    </row>
    <row r="423" spans="1:9" ht="15">
      <c r="A423" s="7" t="s">
        <v>7</v>
      </c>
      <c r="B423" s="42">
        <v>0</v>
      </c>
      <c r="C423" s="42">
        <v>0</v>
      </c>
      <c r="D423" s="42">
        <v>0</v>
      </c>
      <c r="E423" s="42">
        <v>0</v>
      </c>
      <c r="F423" s="399"/>
      <c r="G423" s="42">
        <v>0</v>
      </c>
      <c r="H423" s="43">
        <v>0</v>
      </c>
      <c r="I423" s="44">
        <f>SUM(B423:H423)</f>
        <v>0</v>
      </c>
    </row>
    <row r="424" spans="1:9" ht="15">
      <c r="A424" s="8" t="s">
        <v>8</v>
      </c>
      <c r="B424" s="48">
        <v>0</v>
      </c>
      <c r="C424" s="48">
        <v>0</v>
      </c>
      <c r="D424" s="48">
        <v>0</v>
      </c>
      <c r="E424" s="48">
        <v>0</v>
      </c>
      <c r="F424" s="400"/>
      <c r="G424" s="48">
        <v>0</v>
      </c>
      <c r="H424" s="49">
        <v>0</v>
      </c>
      <c r="I424" s="50">
        <f t="shared" ref="I424:I443" si="63">SUM(B424:H424)</f>
        <v>0</v>
      </c>
    </row>
    <row r="425" spans="1:9" ht="15">
      <c r="A425" s="9" t="s">
        <v>10</v>
      </c>
      <c r="B425" s="45">
        <v>0</v>
      </c>
      <c r="C425" s="45">
        <v>0</v>
      </c>
      <c r="D425" s="45">
        <v>0</v>
      </c>
      <c r="E425" s="45">
        <v>0</v>
      </c>
      <c r="F425" s="400"/>
      <c r="G425" s="45">
        <v>0</v>
      </c>
      <c r="H425" s="54">
        <v>0</v>
      </c>
      <c r="I425" s="44">
        <f t="shared" si="63"/>
        <v>0</v>
      </c>
    </row>
    <row r="426" spans="1:9" ht="15">
      <c r="A426" s="8" t="s">
        <v>53</v>
      </c>
      <c r="B426" s="48">
        <v>0</v>
      </c>
      <c r="C426" s="48">
        <v>0</v>
      </c>
      <c r="D426" s="48">
        <v>0</v>
      </c>
      <c r="E426" s="48">
        <v>0</v>
      </c>
      <c r="F426" s="400"/>
      <c r="G426" s="48">
        <v>0</v>
      </c>
      <c r="H426" s="49">
        <v>0</v>
      </c>
      <c r="I426" s="50">
        <f t="shared" si="63"/>
        <v>0</v>
      </c>
    </row>
    <row r="427" spans="1:9" ht="15">
      <c r="A427" s="9" t="s">
        <v>16</v>
      </c>
      <c r="B427" s="45">
        <v>17.38294973927918</v>
      </c>
      <c r="C427" s="45">
        <v>1.1714271795344513</v>
      </c>
      <c r="D427" s="45">
        <v>4.1210511328092991</v>
      </c>
      <c r="E427" s="45">
        <v>0</v>
      </c>
      <c r="F427" s="400"/>
      <c r="G427" s="45">
        <v>0</v>
      </c>
      <c r="H427" s="54">
        <v>0</v>
      </c>
      <c r="I427" s="44">
        <f t="shared" si="63"/>
        <v>22.67542805162293</v>
      </c>
    </row>
    <row r="428" spans="1:9" ht="15">
      <c r="A428" s="8" t="s">
        <v>65</v>
      </c>
      <c r="B428" s="48">
        <v>1.5966844101158189</v>
      </c>
      <c r="C428" s="48">
        <v>0.72259944207146631</v>
      </c>
      <c r="D428" s="48">
        <v>0.56147685711508943</v>
      </c>
      <c r="E428" s="48">
        <v>0</v>
      </c>
      <c r="F428" s="400"/>
      <c r="G428" s="48">
        <v>0</v>
      </c>
      <c r="H428" s="49">
        <v>0</v>
      </c>
      <c r="I428" s="50">
        <f t="shared" si="63"/>
        <v>2.8807607093023746</v>
      </c>
    </row>
    <row r="429" spans="1:9" ht="15">
      <c r="A429" s="9" t="s">
        <v>55</v>
      </c>
      <c r="B429" s="45">
        <v>7.4774023618683723E-9</v>
      </c>
      <c r="C429" s="45">
        <v>7.4774023618683723E-9</v>
      </c>
      <c r="D429" s="45">
        <v>7.4774023618683723E-9</v>
      </c>
      <c r="E429" s="45">
        <v>9.3931742591868067E-2</v>
      </c>
      <c r="F429" s="400"/>
      <c r="G429" s="45">
        <v>0</v>
      </c>
      <c r="H429" s="54">
        <v>0</v>
      </c>
      <c r="I429" s="44">
        <f t="shared" si="63"/>
        <v>9.3931765024075159E-2</v>
      </c>
    </row>
    <row r="430" spans="1:9" ht="15">
      <c r="A430" s="8" t="s">
        <v>12</v>
      </c>
      <c r="B430" s="48">
        <v>0</v>
      </c>
      <c r="C430" s="48">
        <v>0</v>
      </c>
      <c r="D430" s="48">
        <v>0</v>
      </c>
      <c r="E430" s="48">
        <v>0</v>
      </c>
      <c r="F430" s="400"/>
      <c r="G430" s="48">
        <v>0</v>
      </c>
      <c r="H430" s="49">
        <v>0</v>
      </c>
      <c r="I430" s="50">
        <f t="shared" si="63"/>
        <v>0</v>
      </c>
    </row>
    <row r="431" spans="1:9" ht="15">
      <c r="A431" s="9" t="s">
        <v>56</v>
      </c>
      <c r="B431" s="45">
        <v>0</v>
      </c>
      <c r="C431" s="45">
        <v>0</v>
      </c>
      <c r="D431" s="45">
        <v>0</v>
      </c>
      <c r="E431" s="45">
        <v>0</v>
      </c>
      <c r="F431" s="400"/>
      <c r="G431" s="45">
        <v>0</v>
      </c>
      <c r="H431" s="54">
        <v>0</v>
      </c>
      <c r="I431" s="44">
        <f t="shared" si="63"/>
        <v>0</v>
      </c>
    </row>
    <row r="432" spans="1:9" ht="15">
      <c r="A432" s="8" t="s">
        <v>17</v>
      </c>
      <c r="B432" s="48">
        <v>3.1472715853705931E-2</v>
      </c>
      <c r="C432" s="48">
        <v>3.1472715853705931E-2</v>
      </c>
      <c r="D432" s="48">
        <v>3.1472715853705931E-2</v>
      </c>
      <c r="E432" s="48">
        <v>3.7767259024447122E-2</v>
      </c>
      <c r="F432" s="400"/>
      <c r="G432" s="48">
        <v>0</v>
      </c>
      <c r="H432" s="49">
        <v>0</v>
      </c>
      <c r="I432" s="50">
        <f t="shared" si="63"/>
        <v>0.13218540658556494</v>
      </c>
    </row>
    <row r="433" spans="1:9" ht="15">
      <c r="A433" s="9" t="s">
        <v>141</v>
      </c>
      <c r="B433" s="45">
        <v>49.765214844079743</v>
      </c>
      <c r="C433" s="45">
        <v>51.476372034918491</v>
      </c>
      <c r="D433" s="45">
        <v>22.987226237705563</v>
      </c>
      <c r="E433" s="45">
        <v>4.953619854061416</v>
      </c>
      <c r="F433" s="400"/>
      <c r="G433" s="45">
        <v>0</v>
      </c>
      <c r="H433" s="54">
        <v>0</v>
      </c>
      <c r="I433" s="44">
        <f>SUM(B433:H433)</f>
        <v>129.18243297076523</v>
      </c>
    </row>
    <row r="434" spans="1:9" ht="15">
      <c r="A434" s="8" t="s">
        <v>25</v>
      </c>
      <c r="B434" s="48">
        <v>25.483469201533662</v>
      </c>
      <c r="C434" s="48">
        <v>2.1619363708219784E-2</v>
      </c>
      <c r="D434" s="48">
        <v>23.890994566490161</v>
      </c>
      <c r="E434" s="48">
        <v>156.47302110686982</v>
      </c>
      <c r="F434" s="400"/>
      <c r="G434" s="48">
        <v>26.103649107808614</v>
      </c>
      <c r="H434" s="49">
        <v>6.0439630254029264E-2</v>
      </c>
      <c r="I434" s="50">
        <f t="shared" si="63"/>
        <v>232.03319297666451</v>
      </c>
    </row>
    <row r="435" spans="1:9" ht="15">
      <c r="A435" s="9" t="s">
        <v>24</v>
      </c>
      <c r="B435" s="45">
        <v>1.9077951898218062</v>
      </c>
      <c r="C435" s="45">
        <v>3.1895417693134508E-3</v>
      </c>
      <c r="D435" s="45">
        <v>0.25705378231775644</v>
      </c>
      <c r="E435" s="45">
        <v>0</v>
      </c>
      <c r="F435" s="400"/>
      <c r="G435" s="45">
        <v>0</v>
      </c>
      <c r="H435" s="54">
        <v>0</v>
      </c>
      <c r="I435" s="44">
        <f t="shared" si="63"/>
        <v>2.168038513908876</v>
      </c>
    </row>
    <row r="436" spans="1:9" ht="15">
      <c r="A436" s="8" t="s">
        <v>57</v>
      </c>
      <c r="B436" s="48">
        <v>2.1377452458007751</v>
      </c>
      <c r="C436" s="48">
        <v>0.14172515304938368</v>
      </c>
      <c r="D436" s="48">
        <v>1.6218547299983919</v>
      </c>
      <c r="E436" s="48">
        <v>0</v>
      </c>
      <c r="F436" s="400"/>
      <c r="G436" s="48">
        <v>0</v>
      </c>
      <c r="H436" s="49">
        <v>0</v>
      </c>
      <c r="I436" s="50">
        <f t="shared" si="63"/>
        <v>3.9013251288485504</v>
      </c>
    </row>
    <row r="437" spans="1:9" ht="15">
      <c r="A437" s="9" t="s">
        <v>22</v>
      </c>
      <c r="B437" s="45">
        <v>5.9598173770532918</v>
      </c>
      <c r="C437" s="45">
        <v>5.0093411065436664</v>
      </c>
      <c r="D437" s="45">
        <v>10.070074163886442</v>
      </c>
      <c r="E437" s="45">
        <v>0</v>
      </c>
      <c r="F437" s="400"/>
      <c r="G437" s="45">
        <v>0</v>
      </c>
      <c r="H437" s="54">
        <v>0</v>
      </c>
      <c r="I437" s="44">
        <f t="shared" si="63"/>
        <v>21.039232647483402</v>
      </c>
    </row>
    <row r="438" spans="1:9" ht="15">
      <c r="A438" s="8" t="s">
        <v>21</v>
      </c>
      <c r="B438" s="48">
        <v>0</v>
      </c>
      <c r="C438" s="48">
        <v>0</v>
      </c>
      <c r="D438" s="48">
        <v>0</v>
      </c>
      <c r="E438" s="48">
        <v>0</v>
      </c>
      <c r="F438" s="400"/>
      <c r="G438" s="48">
        <v>0</v>
      </c>
      <c r="H438" s="49">
        <v>0</v>
      </c>
      <c r="I438" s="50">
        <f t="shared" si="63"/>
        <v>0</v>
      </c>
    </row>
    <row r="439" spans="1:9" ht="15">
      <c r="A439" s="10" t="s">
        <v>61</v>
      </c>
      <c r="B439" s="45">
        <v>4.7142857142857139E-2</v>
      </c>
      <c r="C439" s="45">
        <v>2.1428571428571429E-2</v>
      </c>
      <c r="D439" s="45">
        <v>2.1428571428571429E-2</v>
      </c>
      <c r="E439" s="45">
        <v>0</v>
      </c>
      <c r="F439" s="400"/>
      <c r="G439" s="45">
        <v>0</v>
      </c>
      <c r="H439" s="54">
        <v>0</v>
      </c>
      <c r="I439" s="44">
        <f t="shared" si="63"/>
        <v>0.09</v>
      </c>
    </row>
    <row r="440" spans="1:9">
      <c r="A440" s="11" t="s">
        <v>23</v>
      </c>
      <c r="B440" s="55">
        <v>0.03</v>
      </c>
      <c r="C440" s="55">
        <v>2.1428571428571429E-2</v>
      </c>
      <c r="D440" s="55">
        <v>2.1428571428571429E-2</v>
      </c>
      <c r="E440" s="55">
        <v>0</v>
      </c>
      <c r="F440" s="400"/>
      <c r="G440" s="55">
        <v>0</v>
      </c>
      <c r="H440" s="56">
        <v>0</v>
      </c>
      <c r="I440" s="57">
        <f t="shared" si="63"/>
        <v>7.2857142857142856E-2</v>
      </c>
    </row>
    <row r="441" spans="1:9">
      <c r="A441" s="12" t="s">
        <v>19</v>
      </c>
      <c r="B441" s="61">
        <v>0</v>
      </c>
      <c r="C441" s="61">
        <v>0</v>
      </c>
      <c r="D441" s="61">
        <v>0</v>
      </c>
      <c r="E441" s="61">
        <v>0</v>
      </c>
      <c r="F441" s="400"/>
      <c r="G441" s="61">
        <v>0</v>
      </c>
      <c r="H441" s="62">
        <v>0</v>
      </c>
      <c r="I441" s="63">
        <f t="shared" si="63"/>
        <v>0</v>
      </c>
    </row>
    <row r="442" spans="1:9">
      <c r="A442" s="11" t="s">
        <v>20</v>
      </c>
      <c r="B442" s="55">
        <v>0</v>
      </c>
      <c r="C442" s="55">
        <v>0</v>
      </c>
      <c r="D442" s="55">
        <v>0</v>
      </c>
      <c r="E442" s="55">
        <v>0</v>
      </c>
      <c r="F442" s="400"/>
      <c r="G442" s="55">
        <v>0</v>
      </c>
      <c r="H442" s="56">
        <v>0</v>
      </c>
      <c r="I442" s="57">
        <f t="shared" si="63"/>
        <v>0</v>
      </c>
    </row>
    <row r="443" spans="1:9" ht="15" thickBot="1">
      <c r="A443" s="13" t="s">
        <v>11</v>
      </c>
      <c r="B443" s="66">
        <v>0</v>
      </c>
      <c r="C443" s="66">
        <v>0</v>
      </c>
      <c r="D443" s="66">
        <v>0</v>
      </c>
      <c r="E443" s="66">
        <v>0</v>
      </c>
      <c r="F443" s="401"/>
      <c r="G443" s="66">
        <v>0</v>
      </c>
      <c r="H443" s="67">
        <v>0</v>
      </c>
      <c r="I443" s="68">
        <f t="shared" si="63"/>
        <v>0</v>
      </c>
    </row>
    <row r="444" spans="1:9" ht="15">
      <c r="A444" s="14" t="s">
        <v>26</v>
      </c>
      <c r="B444" s="71">
        <f>SUM(B423:B439)</f>
        <v>104.31229158815826</v>
      </c>
      <c r="C444" s="71">
        <f t="shared" ref="C444:H444" si="64">SUM(C423:C439)</f>
        <v>58.599175116354672</v>
      </c>
      <c r="D444" s="71">
        <f t="shared" si="64"/>
        <v>63.562632765082384</v>
      </c>
      <c r="E444" s="71">
        <f t="shared" si="64"/>
        <v>161.55833996254756</v>
      </c>
      <c r="F444" s="71">
        <f t="shared" si="64"/>
        <v>0</v>
      </c>
      <c r="G444" s="71">
        <f t="shared" si="64"/>
        <v>26.103649107808614</v>
      </c>
      <c r="H444" s="72">
        <f t="shared" si="64"/>
        <v>6.0439630254029264E-2</v>
      </c>
      <c r="I444" s="44">
        <f>SUM(I423:I439)</f>
        <v>414.19652817020545</v>
      </c>
    </row>
    <row r="445" spans="1:9" s="2" customFormat="1" ht="15" thickBot="1">
      <c r="A445" s="15" t="s">
        <v>100</v>
      </c>
      <c r="B445" s="100">
        <f>B444/$I$418</f>
        <v>5.6204668006622639E-2</v>
      </c>
      <c r="C445" s="100">
        <f t="shared" ref="C445:I445" si="65">C444/$I$418</f>
        <v>3.157391264952851E-2</v>
      </c>
      <c r="D445" s="100">
        <f t="shared" si="65"/>
        <v>3.4248280982007384E-2</v>
      </c>
      <c r="E445" s="100">
        <f t="shared" si="65"/>
        <v>8.7049500332584753E-2</v>
      </c>
      <c r="F445" s="100">
        <f t="shared" si="65"/>
        <v>0</v>
      </c>
      <c r="G445" s="100">
        <f t="shared" si="65"/>
        <v>1.4064947759543879E-2</v>
      </c>
      <c r="H445" s="101">
        <f t="shared" si="65"/>
        <v>3.2565571143644332E-5</v>
      </c>
      <c r="I445" s="102">
        <f t="shared" si="65"/>
        <v>0.22317387530143076</v>
      </c>
    </row>
    <row r="446" spans="1:9" ht="15" thickBot="1">
      <c r="A446" s="16"/>
      <c r="B446" s="16"/>
      <c r="C446" s="16"/>
      <c r="D446" s="16"/>
      <c r="E446" s="16"/>
      <c r="F446" s="16"/>
      <c r="G446" s="16"/>
      <c r="H446" s="16"/>
      <c r="I446" s="16"/>
    </row>
    <row r="447" spans="1:9" ht="28.5">
      <c r="A447" s="433" t="s">
        <v>41</v>
      </c>
      <c r="B447" s="37" t="s">
        <v>0</v>
      </c>
      <c r="C447" s="37" t="s">
        <v>1</v>
      </c>
      <c r="D447" s="37" t="s">
        <v>2</v>
      </c>
      <c r="E447" s="37" t="s">
        <v>3</v>
      </c>
      <c r="F447" s="37" t="s">
        <v>27</v>
      </c>
      <c r="G447" s="37" t="s">
        <v>4</v>
      </c>
      <c r="H447" s="37" t="s">
        <v>5</v>
      </c>
      <c r="I447" s="38" t="s">
        <v>6</v>
      </c>
    </row>
    <row r="448" spans="1:9" ht="14.25" customHeight="1">
      <c r="A448" s="434" t="s">
        <v>41</v>
      </c>
      <c r="B448" s="372" t="s">
        <v>107</v>
      </c>
      <c r="C448" s="373"/>
      <c r="D448" s="373"/>
      <c r="E448" s="373"/>
      <c r="F448" s="373"/>
      <c r="G448" s="373"/>
      <c r="H448" s="373"/>
      <c r="I448" s="374"/>
    </row>
    <row r="449" spans="1:9" ht="15">
      <c r="A449" s="7" t="s">
        <v>7</v>
      </c>
      <c r="B449" s="387"/>
      <c r="C449" s="388"/>
      <c r="D449" s="388"/>
      <c r="E449" s="389"/>
      <c r="F449" s="42">
        <v>3.1008750615750171E-2</v>
      </c>
      <c r="G449" s="387"/>
      <c r="H449" s="389"/>
      <c r="I449" s="44">
        <f>SUM(B449:H449)</f>
        <v>3.1008750615750171E-2</v>
      </c>
    </row>
    <row r="450" spans="1:9" ht="15">
      <c r="A450" s="8" t="s">
        <v>8</v>
      </c>
      <c r="B450" s="390"/>
      <c r="C450" s="391"/>
      <c r="D450" s="391"/>
      <c r="E450" s="392"/>
      <c r="F450" s="48">
        <v>0</v>
      </c>
      <c r="G450" s="390"/>
      <c r="H450" s="392"/>
      <c r="I450" s="50">
        <f t="shared" ref="I450:I469" si="66">SUM(B450:H450)</f>
        <v>0</v>
      </c>
    </row>
    <row r="451" spans="1:9" ht="15">
      <c r="A451" s="9" t="s">
        <v>10</v>
      </c>
      <c r="B451" s="390"/>
      <c r="C451" s="391"/>
      <c r="D451" s="391"/>
      <c r="E451" s="392"/>
      <c r="F451" s="45">
        <v>0</v>
      </c>
      <c r="G451" s="390"/>
      <c r="H451" s="392"/>
      <c r="I451" s="44">
        <f t="shared" si="66"/>
        <v>0</v>
      </c>
    </row>
    <row r="452" spans="1:9" ht="15">
      <c r="A452" s="8" t="s">
        <v>53</v>
      </c>
      <c r="B452" s="390"/>
      <c r="C452" s="391"/>
      <c r="D452" s="391"/>
      <c r="E452" s="392"/>
      <c r="F452" s="48">
        <v>0</v>
      </c>
      <c r="G452" s="390"/>
      <c r="H452" s="392"/>
      <c r="I452" s="50">
        <f t="shared" si="66"/>
        <v>0</v>
      </c>
    </row>
    <row r="453" spans="1:9" ht="15">
      <c r="A453" s="9" t="s">
        <v>16</v>
      </c>
      <c r="B453" s="390"/>
      <c r="C453" s="391"/>
      <c r="D453" s="391"/>
      <c r="E453" s="392"/>
      <c r="F453" s="45">
        <v>0</v>
      </c>
      <c r="G453" s="390"/>
      <c r="H453" s="392"/>
      <c r="I453" s="44">
        <f t="shared" si="66"/>
        <v>0</v>
      </c>
    </row>
    <row r="454" spans="1:9" ht="15">
      <c r="A454" s="8" t="s">
        <v>65</v>
      </c>
      <c r="B454" s="390"/>
      <c r="C454" s="391"/>
      <c r="D454" s="391"/>
      <c r="E454" s="392"/>
      <c r="F454" s="48">
        <v>0</v>
      </c>
      <c r="G454" s="390"/>
      <c r="H454" s="392"/>
      <c r="I454" s="50">
        <f t="shared" si="66"/>
        <v>0</v>
      </c>
    </row>
    <row r="455" spans="1:9" ht="15">
      <c r="A455" s="9" t="s">
        <v>55</v>
      </c>
      <c r="B455" s="390"/>
      <c r="C455" s="391"/>
      <c r="D455" s="391"/>
      <c r="E455" s="392"/>
      <c r="F455" s="45">
        <v>95.553945581662219</v>
      </c>
      <c r="G455" s="390"/>
      <c r="H455" s="392"/>
      <c r="I455" s="44">
        <f t="shared" si="66"/>
        <v>95.553945581662219</v>
      </c>
    </row>
    <row r="456" spans="1:9" ht="15">
      <c r="A456" s="8" t="s">
        <v>12</v>
      </c>
      <c r="B456" s="390"/>
      <c r="C456" s="391"/>
      <c r="D456" s="391"/>
      <c r="E456" s="392"/>
      <c r="F456" s="48">
        <v>0</v>
      </c>
      <c r="G456" s="390"/>
      <c r="H456" s="392"/>
      <c r="I456" s="50">
        <f t="shared" si="66"/>
        <v>0</v>
      </c>
    </row>
    <row r="457" spans="1:9" ht="15">
      <c r="A457" s="9" t="s">
        <v>56</v>
      </c>
      <c r="B457" s="390"/>
      <c r="C457" s="391"/>
      <c r="D457" s="391"/>
      <c r="E457" s="392"/>
      <c r="F457" s="45">
        <v>0</v>
      </c>
      <c r="G457" s="390"/>
      <c r="H457" s="392"/>
      <c r="I457" s="44">
        <f t="shared" si="66"/>
        <v>0</v>
      </c>
    </row>
    <row r="458" spans="1:9" ht="15">
      <c r="A458" s="8" t="s">
        <v>17</v>
      </c>
      <c r="B458" s="390"/>
      <c r="C458" s="391"/>
      <c r="D458" s="391"/>
      <c r="E458" s="392"/>
      <c r="F458" s="48">
        <v>0</v>
      </c>
      <c r="G458" s="390"/>
      <c r="H458" s="392"/>
      <c r="I458" s="50">
        <f t="shared" si="66"/>
        <v>0</v>
      </c>
    </row>
    <row r="459" spans="1:9" ht="15">
      <c r="A459" s="9" t="s">
        <v>141</v>
      </c>
      <c r="B459" s="390"/>
      <c r="C459" s="391"/>
      <c r="D459" s="391"/>
      <c r="E459" s="392"/>
      <c r="F459" s="45">
        <v>0</v>
      </c>
      <c r="G459" s="390"/>
      <c r="H459" s="392"/>
      <c r="I459" s="44">
        <f>SUM(B459:H459)</f>
        <v>0</v>
      </c>
    </row>
    <row r="460" spans="1:9" ht="15">
      <c r="A460" s="8" t="s">
        <v>25</v>
      </c>
      <c r="B460" s="390"/>
      <c r="C460" s="391"/>
      <c r="D460" s="391"/>
      <c r="E460" s="392"/>
      <c r="F460" s="48">
        <v>453.67468728813486</v>
      </c>
      <c r="G460" s="390"/>
      <c r="H460" s="392"/>
      <c r="I460" s="50">
        <f t="shared" si="66"/>
        <v>453.67468728813486</v>
      </c>
    </row>
    <row r="461" spans="1:9" ht="15">
      <c r="A461" s="9" t="s">
        <v>24</v>
      </c>
      <c r="B461" s="390"/>
      <c r="C461" s="391"/>
      <c r="D461" s="391"/>
      <c r="E461" s="392"/>
      <c r="F461" s="45">
        <v>0</v>
      </c>
      <c r="G461" s="390"/>
      <c r="H461" s="392"/>
      <c r="I461" s="44">
        <f t="shared" si="66"/>
        <v>0</v>
      </c>
    </row>
    <row r="462" spans="1:9" ht="15">
      <c r="A462" s="8" t="s">
        <v>57</v>
      </c>
      <c r="B462" s="390"/>
      <c r="C462" s="391"/>
      <c r="D462" s="391"/>
      <c r="E462" s="392"/>
      <c r="F462" s="48">
        <v>0</v>
      </c>
      <c r="G462" s="390"/>
      <c r="H462" s="392"/>
      <c r="I462" s="50">
        <f t="shared" si="66"/>
        <v>0</v>
      </c>
    </row>
    <row r="463" spans="1:9" ht="15">
      <c r="A463" s="9" t="s">
        <v>22</v>
      </c>
      <c r="B463" s="390"/>
      <c r="C463" s="391"/>
      <c r="D463" s="391"/>
      <c r="E463" s="392"/>
      <c r="F463" s="45">
        <v>0</v>
      </c>
      <c r="G463" s="390"/>
      <c r="H463" s="392"/>
      <c r="I463" s="44">
        <f t="shared" si="66"/>
        <v>0</v>
      </c>
    </row>
    <row r="464" spans="1:9" ht="15">
      <c r="A464" s="8" t="s">
        <v>21</v>
      </c>
      <c r="B464" s="390"/>
      <c r="C464" s="391"/>
      <c r="D464" s="391"/>
      <c r="E464" s="392"/>
      <c r="F464" s="48">
        <v>0</v>
      </c>
      <c r="G464" s="390"/>
      <c r="H464" s="392"/>
      <c r="I464" s="50">
        <f t="shared" si="66"/>
        <v>0</v>
      </c>
    </row>
    <row r="465" spans="1:10" ht="15">
      <c r="A465" s="10" t="s">
        <v>61</v>
      </c>
      <c r="B465" s="390"/>
      <c r="C465" s="391"/>
      <c r="D465" s="391"/>
      <c r="E465" s="392"/>
      <c r="F465" s="45">
        <v>0</v>
      </c>
      <c r="G465" s="390"/>
      <c r="H465" s="392"/>
      <c r="I465" s="44">
        <f t="shared" si="66"/>
        <v>0</v>
      </c>
    </row>
    <row r="466" spans="1:10">
      <c r="A466" s="11" t="s">
        <v>23</v>
      </c>
      <c r="B466" s="390"/>
      <c r="C466" s="391"/>
      <c r="D466" s="391"/>
      <c r="E466" s="392"/>
      <c r="F466" s="55">
        <v>0</v>
      </c>
      <c r="G466" s="390"/>
      <c r="H466" s="392"/>
      <c r="I466" s="57">
        <f t="shared" si="66"/>
        <v>0</v>
      </c>
    </row>
    <row r="467" spans="1:10">
      <c r="A467" s="12" t="s">
        <v>19</v>
      </c>
      <c r="B467" s="390"/>
      <c r="C467" s="391"/>
      <c r="D467" s="391"/>
      <c r="E467" s="392"/>
      <c r="F467" s="61">
        <v>0</v>
      </c>
      <c r="G467" s="390"/>
      <c r="H467" s="392"/>
      <c r="I467" s="63">
        <f t="shared" si="66"/>
        <v>0</v>
      </c>
    </row>
    <row r="468" spans="1:10">
      <c r="A468" s="11" t="s">
        <v>20</v>
      </c>
      <c r="B468" s="390"/>
      <c r="C468" s="391"/>
      <c r="D468" s="391"/>
      <c r="E468" s="392"/>
      <c r="F468" s="55">
        <v>0</v>
      </c>
      <c r="G468" s="390"/>
      <c r="H468" s="392"/>
      <c r="I468" s="57">
        <f t="shared" si="66"/>
        <v>0</v>
      </c>
    </row>
    <row r="469" spans="1:10" ht="15" thickBot="1">
      <c r="A469" s="13" t="s">
        <v>11</v>
      </c>
      <c r="B469" s="393"/>
      <c r="C469" s="394"/>
      <c r="D469" s="394"/>
      <c r="E469" s="395"/>
      <c r="F469" s="66">
        <v>0</v>
      </c>
      <c r="G469" s="393"/>
      <c r="H469" s="395"/>
      <c r="I469" s="68">
        <f t="shared" si="66"/>
        <v>0</v>
      </c>
    </row>
    <row r="470" spans="1:10" ht="15">
      <c r="A470" s="14" t="s">
        <v>26</v>
      </c>
      <c r="B470" s="71">
        <f>SUM(B449:B465)</f>
        <v>0</v>
      </c>
      <c r="C470" s="71">
        <f t="shared" ref="C470:H470" si="67">SUM(C449:C465)</f>
        <v>0</v>
      </c>
      <c r="D470" s="71">
        <f t="shared" si="67"/>
        <v>0</v>
      </c>
      <c r="E470" s="71">
        <f t="shared" si="67"/>
        <v>0</v>
      </c>
      <c r="F470" s="71">
        <f t="shared" si="67"/>
        <v>549.25964162041282</v>
      </c>
      <c r="G470" s="71">
        <f t="shared" si="67"/>
        <v>0</v>
      </c>
      <c r="H470" s="72">
        <f t="shared" si="67"/>
        <v>0</v>
      </c>
      <c r="I470" s="44">
        <f>SUM(I449:I465)</f>
        <v>549.25964162041282</v>
      </c>
      <c r="J470" s="271"/>
    </row>
    <row r="471" spans="1:10" s="2" customFormat="1" ht="15" thickBot="1">
      <c r="A471" s="15" t="s">
        <v>100</v>
      </c>
      <c r="B471" s="100">
        <f>B470/$I$470</f>
        <v>0</v>
      </c>
      <c r="C471" s="100">
        <f t="shared" ref="C471:I471" si="68">C470/$I$470</f>
        <v>0</v>
      </c>
      <c r="D471" s="100">
        <f t="shared" si="68"/>
        <v>0</v>
      </c>
      <c r="E471" s="100">
        <f t="shared" si="68"/>
        <v>0</v>
      </c>
      <c r="F471" s="100">
        <f t="shared" si="68"/>
        <v>1</v>
      </c>
      <c r="G471" s="100">
        <f t="shared" si="68"/>
        <v>0</v>
      </c>
      <c r="H471" s="101">
        <f t="shared" si="68"/>
        <v>0</v>
      </c>
      <c r="I471" s="102">
        <f t="shared" si="68"/>
        <v>1</v>
      </c>
    </row>
    <row r="472" spans="1:10" ht="15" thickBot="1">
      <c r="A472" s="16"/>
      <c r="B472" s="16"/>
      <c r="C472" s="16"/>
      <c r="D472" s="16"/>
      <c r="E472" s="16"/>
      <c r="F472" s="16"/>
      <c r="G472" s="16"/>
      <c r="H472" s="16"/>
      <c r="I472" s="16"/>
    </row>
    <row r="473" spans="1:10" ht="28.5">
      <c r="A473" s="433" t="s">
        <v>42</v>
      </c>
      <c r="B473" s="37" t="s">
        <v>0</v>
      </c>
      <c r="C473" s="37" t="s">
        <v>1</v>
      </c>
      <c r="D473" s="37" t="s">
        <v>2</v>
      </c>
      <c r="E473" s="37" t="s">
        <v>3</v>
      </c>
      <c r="F473" s="37" t="s">
        <v>27</v>
      </c>
      <c r="G473" s="37" t="s">
        <v>4</v>
      </c>
      <c r="H473" s="37" t="s">
        <v>5</v>
      </c>
      <c r="I473" s="38" t="s">
        <v>6</v>
      </c>
    </row>
    <row r="474" spans="1:10" ht="14.25" customHeight="1">
      <c r="A474" s="434" t="s">
        <v>42</v>
      </c>
      <c r="B474" s="372" t="s">
        <v>107</v>
      </c>
      <c r="C474" s="373"/>
      <c r="D474" s="373"/>
      <c r="E474" s="373"/>
      <c r="F474" s="373"/>
      <c r="G474" s="373"/>
      <c r="H474" s="373"/>
      <c r="I474" s="374"/>
    </row>
    <row r="475" spans="1:10" ht="15">
      <c r="A475" s="7" t="s">
        <v>7</v>
      </c>
      <c r="B475" s="387"/>
      <c r="C475" s="388"/>
      <c r="D475" s="388"/>
      <c r="E475" s="389"/>
      <c r="F475" s="42">
        <v>0</v>
      </c>
      <c r="G475" s="387"/>
      <c r="H475" s="389"/>
      <c r="I475" s="44">
        <f>SUM(B475:H475)</f>
        <v>0</v>
      </c>
    </row>
    <row r="476" spans="1:10" ht="15">
      <c r="A476" s="8" t="s">
        <v>8</v>
      </c>
      <c r="B476" s="390"/>
      <c r="C476" s="391"/>
      <c r="D476" s="391"/>
      <c r="E476" s="392"/>
      <c r="F476" s="48">
        <v>0</v>
      </c>
      <c r="G476" s="390"/>
      <c r="H476" s="392"/>
      <c r="I476" s="50">
        <f t="shared" ref="I476:I495" si="69">SUM(B476:H476)</f>
        <v>0</v>
      </c>
    </row>
    <row r="477" spans="1:10" ht="15">
      <c r="A477" s="9" t="s">
        <v>10</v>
      </c>
      <c r="B477" s="390"/>
      <c r="C477" s="391"/>
      <c r="D477" s="391"/>
      <c r="E477" s="392"/>
      <c r="F477" s="45">
        <v>0</v>
      </c>
      <c r="G477" s="390"/>
      <c r="H477" s="392"/>
      <c r="I477" s="44">
        <f t="shared" si="69"/>
        <v>0</v>
      </c>
    </row>
    <row r="478" spans="1:10" ht="15">
      <c r="A478" s="8" t="s">
        <v>53</v>
      </c>
      <c r="B478" s="390"/>
      <c r="C478" s="391"/>
      <c r="D478" s="391"/>
      <c r="E478" s="392"/>
      <c r="F478" s="48">
        <v>0</v>
      </c>
      <c r="G478" s="390"/>
      <c r="H478" s="392"/>
      <c r="I478" s="50">
        <f t="shared" si="69"/>
        <v>0</v>
      </c>
    </row>
    <row r="479" spans="1:10" ht="15">
      <c r="A479" s="9" t="s">
        <v>16</v>
      </c>
      <c r="B479" s="390"/>
      <c r="C479" s="391"/>
      <c r="D479" s="391"/>
      <c r="E479" s="392"/>
      <c r="F479" s="45">
        <v>0</v>
      </c>
      <c r="G479" s="390"/>
      <c r="H479" s="392"/>
      <c r="I479" s="44">
        <f t="shared" si="69"/>
        <v>0</v>
      </c>
    </row>
    <row r="480" spans="1:10" ht="15">
      <c r="A480" s="8" t="s">
        <v>65</v>
      </c>
      <c r="B480" s="390"/>
      <c r="C480" s="391"/>
      <c r="D480" s="391"/>
      <c r="E480" s="392"/>
      <c r="F480" s="48">
        <v>0</v>
      </c>
      <c r="G480" s="390"/>
      <c r="H480" s="392"/>
      <c r="I480" s="50">
        <f t="shared" si="69"/>
        <v>0</v>
      </c>
    </row>
    <row r="481" spans="1:10" ht="15">
      <c r="A481" s="9" t="s">
        <v>55</v>
      </c>
      <c r="B481" s="390"/>
      <c r="C481" s="391"/>
      <c r="D481" s="391"/>
      <c r="E481" s="392"/>
      <c r="F481" s="45">
        <v>6266.6428157008186</v>
      </c>
      <c r="G481" s="390"/>
      <c r="H481" s="392"/>
      <c r="I481" s="44">
        <f t="shared" si="69"/>
        <v>6266.6428157008186</v>
      </c>
    </row>
    <row r="482" spans="1:10" ht="15">
      <c r="A482" s="8" t="s">
        <v>12</v>
      </c>
      <c r="B482" s="390"/>
      <c r="C482" s="391"/>
      <c r="D482" s="391"/>
      <c r="E482" s="392"/>
      <c r="F482" s="48">
        <v>3805.8623994020077</v>
      </c>
      <c r="G482" s="390"/>
      <c r="H482" s="392"/>
      <c r="I482" s="50">
        <f t="shared" si="69"/>
        <v>3805.8623994020077</v>
      </c>
      <c r="J482" s="271"/>
    </row>
    <row r="483" spans="1:10" ht="15">
      <c r="A483" s="9" t="s">
        <v>56</v>
      </c>
      <c r="B483" s="390"/>
      <c r="C483" s="391"/>
      <c r="D483" s="391"/>
      <c r="E483" s="392"/>
      <c r="F483" s="45">
        <v>0</v>
      </c>
      <c r="G483" s="390"/>
      <c r="H483" s="392"/>
      <c r="I483" s="44">
        <f t="shared" si="69"/>
        <v>0</v>
      </c>
    </row>
    <row r="484" spans="1:10" ht="15">
      <c r="A484" s="8" t="s">
        <v>17</v>
      </c>
      <c r="B484" s="390"/>
      <c r="C484" s="391"/>
      <c r="D484" s="391"/>
      <c r="E484" s="392"/>
      <c r="F484" s="48">
        <v>4.5770095446791572</v>
      </c>
      <c r="G484" s="390"/>
      <c r="H484" s="392"/>
      <c r="I484" s="50">
        <f t="shared" si="69"/>
        <v>4.5770095446791572</v>
      </c>
    </row>
    <row r="485" spans="1:10" ht="15">
      <c r="A485" s="9" t="s">
        <v>141</v>
      </c>
      <c r="B485" s="390"/>
      <c r="C485" s="391"/>
      <c r="D485" s="391"/>
      <c r="E485" s="392"/>
      <c r="F485" s="45">
        <v>0</v>
      </c>
      <c r="G485" s="390"/>
      <c r="H485" s="392"/>
      <c r="I485" s="44">
        <f>SUM(B485:H485)</f>
        <v>0</v>
      </c>
    </row>
    <row r="486" spans="1:10" ht="15">
      <c r="A486" s="8" t="s">
        <v>25</v>
      </c>
      <c r="B486" s="390"/>
      <c r="C486" s="391"/>
      <c r="D486" s="391"/>
      <c r="E486" s="392"/>
      <c r="F486" s="48">
        <v>109.27289712333192</v>
      </c>
      <c r="G486" s="390"/>
      <c r="H486" s="392"/>
      <c r="I486" s="50">
        <f t="shared" si="69"/>
        <v>109.27289712333192</v>
      </c>
    </row>
    <row r="487" spans="1:10" ht="15">
      <c r="A487" s="9" t="s">
        <v>24</v>
      </c>
      <c r="B487" s="390"/>
      <c r="C487" s="391"/>
      <c r="D487" s="391"/>
      <c r="E487" s="392"/>
      <c r="F487" s="45">
        <v>-1.7081731584767113E-9</v>
      </c>
      <c r="G487" s="390"/>
      <c r="H487" s="392"/>
      <c r="I487" s="44">
        <f t="shared" si="69"/>
        <v>-1.7081731584767113E-9</v>
      </c>
    </row>
    <row r="488" spans="1:10" ht="15">
      <c r="A488" s="8" t="s">
        <v>57</v>
      </c>
      <c r="B488" s="390"/>
      <c r="C488" s="391"/>
      <c r="D488" s="391"/>
      <c r="E488" s="392"/>
      <c r="F488" s="48">
        <v>-4.5474735088646412E-13</v>
      </c>
      <c r="G488" s="390"/>
      <c r="H488" s="392"/>
      <c r="I488" s="50">
        <f t="shared" si="69"/>
        <v>-4.5474735088646412E-13</v>
      </c>
    </row>
    <row r="489" spans="1:10" ht="15">
      <c r="A489" s="9" t="s">
        <v>22</v>
      </c>
      <c r="B489" s="390"/>
      <c r="C489" s="391"/>
      <c r="D489" s="391"/>
      <c r="E489" s="392"/>
      <c r="F489" s="45">
        <v>15.828653890148701</v>
      </c>
      <c r="G489" s="390"/>
      <c r="H489" s="392"/>
      <c r="I489" s="44">
        <f t="shared" si="69"/>
        <v>15.828653890148701</v>
      </c>
    </row>
    <row r="490" spans="1:10" ht="15">
      <c r="A490" s="8" t="s">
        <v>21</v>
      </c>
      <c r="B490" s="390"/>
      <c r="C490" s="391"/>
      <c r="D490" s="391"/>
      <c r="E490" s="392"/>
      <c r="F490" s="48">
        <v>0</v>
      </c>
      <c r="G490" s="390"/>
      <c r="H490" s="392"/>
      <c r="I490" s="50">
        <f t="shared" si="69"/>
        <v>0</v>
      </c>
    </row>
    <row r="491" spans="1:10" ht="15">
      <c r="A491" s="10" t="s">
        <v>61</v>
      </c>
      <c r="B491" s="390"/>
      <c r="C491" s="391"/>
      <c r="D491" s="391"/>
      <c r="E491" s="392"/>
      <c r="F491" s="45">
        <v>0</v>
      </c>
      <c r="G491" s="390"/>
      <c r="H491" s="392"/>
      <c r="I491" s="44">
        <f t="shared" si="69"/>
        <v>0</v>
      </c>
    </row>
    <row r="492" spans="1:10">
      <c r="A492" s="11" t="s">
        <v>23</v>
      </c>
      <c r="B492" s="390"/>
      <c r="C492" s="391"/>
      <c r="D492" s="391"/>
      <c r="E492" s="392"/>
      <c r="F492" s="55">
        <v>0</v>
      </c>
      <c r="G492" s="390"/>
      <c r="H492" s="392"/>
      <c r="I492" s="57">
        <f t="shared" si="69"/>
        <v>0</v>
      </c>
    </row>
    <row r="493" spans="1:10">
      <c r="A493" s="12" t="s">
        <v>19</v>
      </c>
      <c r="B493" s="390"/>
      <c r="C493" s="391"/>
      <c r="D493" s="391"/>
      <c r="E493" s="392"/>
      <c r="F493" s="61">
        <v>0</v>
      </c>
      <c r="G493" s="390"/>
      <c r="H493" s="392"/>
      <c r="I493" s="63">
        <f t="shared" si="69"/>
        <v>0</v>
      </c>
    </row>
    <row r="494" spans="1:10">
      <c r="A494" s="11" t="s">
        <v>20</v>
      </c>
      <c r="B494" s="390"/>
      <c r="C494" s="391"/>
      <c r="D494" s="391"/>
      <c r="E494" s="392"/>
      <c r="F494" s="55">
        <v>0</v>
      </c>
      <c r="G494" s="390"/>
      <c r="H494" s="392"/>
      <c r="I494" s="57">
        <f t="shared" si="69"/>
        <v>0</v>
      </c>
    </row>
    <row r="495" spans="1:10" ht="15" thickBot="1">
      <c r="A495" s="13" t="s">
        <v>11</v>
      </c>
      <c r="B495" s="393"/>
      <c r="C495" s="394"/>
      <c r="D495" s="394"/>
      <c r="E495" s="395"/>
      <c r="F495" s="66">
        <v>0</v>
      </c>
      <c r="G495" s="393"/>
      <c r="H495" s="395"/>
      <c r="I495" s="68">
        <f t="shared" si="69"/>
        <v>0</v>
      </c>
    </row>
    <row r="496" spans="1:10" ht="15">
      <c r="A496" s="14" t="s">
        <v>26</v>
      </c>
      <c r="B496" s="71">
        <f>SUM(B475:B491)</f>
        <v>0</v>
      </c>
      <c r="C496" s="71">
        <f t="shared" ref="C496:H496" si="70">SUM(C475:C491)</f>
        <v>0</v>
      </c>
      <c r="D496" s="71">
        <f t="shared" si="70"/>
        <v>0</v>
      </c>
      <c r="E496" s="71">
        <f t="shared" si="70"/>
        <v>0</v>
      </c>
      <c r="F496" s="71">
        <f t="shared" si="70"/>
        <v>10202.183775659278</v>
      </c>
      <c r="G496" s="71">
        <f t="shared" si="70"/>
        <v>0</v>
      </c>
      <c r="H496" s="72">
        <f t="shared" si="70"/>
        <v>0</v>
      </c>
      <c r="I496" s="71">
        <f>SUM(I475:I491)</f>
        <v>10202.183775659278</v>
      </c>
      <c r="J496" s="271"/>
    </row>
    <row r="497" spans="1:9" s="2" customFormat="1" ht="15" thickBot="1">
      <c r="A497" s="15" t="s">
        <v>100</v>
      </c>
      <c r="B497" s="100">
        <f>B496/$I$496</f>
        <v>0</v>
      </c>
      <c r="C497" s="100">
        <f t="shared" ref="C497:I497" si="71">C496/$I$496</f>
        <v>0</v>
      </c>
      <c r="D497" s="100">
        <f t="shared" si="71"/>
        <v>0</v>
      </c>
      <c r="E497" s="100">
        <f t="shared" si="71"/>
        <v>0</v>
      </c>
      <c r="F497" s="100">
        <f t="shared" si="71"/>
        <v>1</v>
      </c>
      <c r="G497" s="100">
        <f t="shared" si="71"/>
        <v>0</v>
      </c>
      <c r="H497" s="101">
        <f t="shared" si="71"/>
        <v>0</v>
      </c>
      <c r="I497" s="102">
        <f t="shared" si="71"/>
        <v>1</v>
      </c>
    </row>
    <row r="498" spans="1:9" ht="15" thickBot="1">
      <c r="A498" s="16"/>
      <c r="B498" s="16"/>
      <c r="C498" s="16"/>
      <c r="D498" s="16"/>
      <c r="E498" s="16"/>
      <c r="F498" s="16"/>
      <c r="G498" s="16"/>
      <c r="H498" s="16"/>
      <c r="I498" s="16"/>
    </row>
    <row r="499" spans="1:9" ht="28.5">
      <c r="A499" s="433" t="s">
        <v>43</v>
      </c>
      <c r="B499" s="37" t="s">
        <v>0</v>
      </c>
      <c r="C499" s="37" t="s">
        <v>1</v>
      </c>
      <c r="D499" s="37" t="s">
        <v>2</v>
      </c>
      <c r="E499" s="37" t="s">
        <v>3</v>
      </c>
      <c r="F499" s="37" t="s">
        <v>27</v>
      </c>
      <c r="G499" s="37" t="s">
        <v>4</v>
      </c>
      <c r="H499" s="37" t="s">
        <v>5</v>
      </c>
      <c r="I499" s="38" t="s">
        <v>6</v>
      </c>
    </row>
    <row r="500" spans="1:9" ht="14.25" customHeight="1">
      <c r="A500" s="434" t="s">
        <v>43</v>
      </c>
      <c r="B500" s="372" t="s">
        <v>107</v>
      </c>
      <c r="C500" s="373"/>
      <c r="D500" s="373"/>
      <c r="E500" s="373"/>
      <c r="F500" s="373"/>
      <c r="G500" s="373"/>
      <c r="H500" s="373"/>
      <c r="I500" s="374"/>
    </row>
    <row r="501" spans="1:9" ht="15">
      <c r="A501" s="7" t="s">
        <v>7</v>
      </c>
      <c r="B501" s="387"/>
      <c r="C501" s="388"/>
      <c r="D501" s="388"/>
      <c r="E501" s="389"/>
      <c r="F501" s="42">
        <v>0</v>
      </c>
      <c r="G501" s="387"/>
      <c r="H501" s="389"/>
      <c r="I501" s="44">
        <f>SUM(B501:H501)</f>
        <v>0</v>
      </c>
    </row>
    <row r="502" spans="1:9" ht="15">
      <c r="A502" s="8" t="s">
        <v>8</v>
      </c>
      <c r="B502" s="390"/>
      <c r="C502" s="391"/>
      <c r="D502" s="391"/>
      <c r="E502" s="392"/>
      <c r="F502" s="48">
        <v>0</v>
      </c>
      <c r="G502" s="390"/>
      <c r="H502" s="392"/>
      <c r="I502" s="50">
        <f t="shared" ref="I502:I521" si="72">SUM(B502:H502)</f>
        <v>0</v>
      </c>
    </row>
    <row r="503" spans="1:9" ht="15">
      <c r="A503" s="9" t="s">
        <v>10</v>
      </c>
      <c r="B503" s="390"/>
      <c r="C503" s="391"/>
      <c r="D503" s="391"/>
      <c r="E503" s="392"/>
      <c r="F503" s="45">
        <v>0</v>
      </c>
      <c r="G503" s="390"/>
      <c r="H503" s="392"/>
      <c r="I503" s="44">
        <f t="shared" si="72"/>
        <v>0</v>
      </c>
    </row>
    <row r="504" spans="1:9" ht="15">
      <c r="A504" s="8" t="s">
        <v>53</v>
      </c>
      <c r="B504" s="390"/>
      <c r="C504" s="391"/>
      <c r="D504" s="391"/>
      <c r="E504" s="392"/>
      <c r="F504" s="48">
        <v>0</v>
      </c>
      <c r="G504" s="390"/>
      <c r="H504" s="392"/>
      <c r="I504" s="50">
        <f t="shared" si="72"/>
        <v>0</v>
      </c>
    </row>
    <row r="505" spans="1:9" ht="15">
      <c r="A505" s="9" t="s">
        <v>16</v>
      </c>
      <c r="B505" s="390"/>
      <c r="C505" s="391"/>
      <c r="D505" s="391"/>
      <c r="E505" s="392"/>
      <c r="F505" s="45">
        <v>0</v>
      </c>
      <c r="G505" s="390"/>
      <c r="H505" s="392"/>
      <c r="I505" s="44">
        <f t="shared" si="72"/>
        <v>0</v>
      </c>
    </row>
    <row r="506" spans="1:9" ht="15">
      <c r="A506" s="8" t="s">
        <v>65</v>
      </c>
      <c r="B506" s="390"/>
      <c r="C506" s="391"/>
      <c r="D506" s="391"/>
      <c r="E506" s="392"/>
      <c r="F506" s="48">
        <v>0</v>
      </c>
      <c r="G506" s="390"/>
      <c r="H506" s="392"/>
      <c r="I506" s="50">
        <f t="shared" si="72"/>
        <v>0</v>
      </c>
    </row>
    <row r="507" spans="1:9" ht="15">
      <c r="A507" s="9" t="s">
        <v>55</v>
      </c>
      <c r="B507" s="390"/>
      <c r="C507" s="391"/>
      <c r="D507" s="391"/>
      <c r="E507" s="392"/>
      <c r="F507" s="45">
        <v>0</v>
      </c>
      <c r="G507" s="390"/>
      <c r="H507" s="392"/>
      <c r="I507" s="44">
        <f t="shared" si="72"/>
        <v>0</v>
      </c>
    </row>
    <row r="508" spans="1:9" ht="15">
      <c r="A508" s="8" t="s">
        <v>12</v>
      </c>
      <c r="B508" s="390"/>
      <c r="C508" s="391"/>
      <c r="D508" s="391"/>
      <c r="E508" s="392"/>
      <c r="F508" s="48">
        <v>0</v>
      </c>
      <c r="G508" s="390"/>
      <c r="H508" s="392"/>
      <c r="I508" s="50">
        <f t="shared" si="72"/>
        <v>0</v>
      </c>
    </row>
    <row r="509" spans="1:9" ht="15">
      <c r="A509" s="9" t="s">
        <v>56</v>
      </c>
      <c r="B509" s="390"/>
      <c r="C509" s="391"/>
      <c r="D509" s="391"/>
      <c r="E509" s="392"/>
      <c r="F509" s="45">
        <v>0</v>
      </c>
      <c r="G509" s="390"/>
      <c r="H509" s="392"/>
      <c r="I509" s="44">
        <f t="shared" si="72"/>
        <v>0</v>
      </c>
    </row>
    <row r="510" spans="1:9" ht="15">
      <c r="A510" s="8" t="s">
        <v>17</v>
      </c>
      <c r="B510" s="390"/>
      <c r="C510" s="391"/>
      <c r="D510" s="391"/>
      <c r="E510" s="392"/>
      <c r="F510" s="48">
        <v>0</v>
      </c>
      <c r="G510" s="390"/>
      <c r="H510" s="392"/>
      <c r="I510" s="50">
        <f t="shared" si="72"/>
        <v>0</v>
      </c>
    </row>
    <row r="511" spans="1:9" ht="15">
      <c r="A511" s="9" t="s">
        <v>141</v>
      </c>
      <c r="B511" s="390"/>
      <c r="C511" s="391"/>
      <c r="D511" s="391"/>
      <c r="E511" s="392"/>
      <c r="F511" s="45">
        <v>0</v>
      </c>
      <c r="G511" s="390"/>
      <c r="H511" s="392"/>
      <c r="I511" s="44">
        <f>SUM(B511:H511)</f>
        <v>0</v>
      </c>
    </row>
    <row r="512" spans="1:9" ht="15">
      <c r="A512" s="8" t="s">
        <v>25</v>
      </c>
      <c r="B512" s="390"/>
      <c r="C512" s="391"/>
      <c r="D512" s="391"/>
      <c r="E512" s="392"/>
      <c r="F512" s="48">
        <v>0</v>
      </c>
      <c r="G512" s="390"/>
      <c r="H512" s="392"/>
      <c r="I512" s="50">
        <f t="shared" si="72"/>
        <v>0</v>
      </c>
    </row>
    <row r="513" spans="1:9" ht="15">
      <c r="A513" s="9" t="s">
        <v>24</v>
      </c>
      <c r="B513" s="390"/>
      <c r="C513" s="391"/>
      <c r="D513" s="391"/>
      <c r="E513" s="392"/>
      <c r="F513" s="45">
        <v>0</v>
      </c>
      <c r="G513" s="390"/>
      <c r="H513" s="392"/>
      <c r="I513" s="44">
        <f t="shared" si="72"/>
        <v>0</v>
      </c>
    </row>
    <row r="514" spans="1:9" ht="15">
      <c r="A514" s="8" t="s">
        <v>57</v>
      </c>
      <c r="B514" s="390"/>
      <c r="C514" s="391"/>
      <c r="D514" s="391"/>
      <c r="E514" s="392"/>
      <c r="F514" s="48">
        <v>0</v>
      </c>
      <c r="G514" s="390"/>
      <c r="H514" s="392"/>
      <c r="I514" s="50">
        <f t="shared" si="72"/>
        <v>0</v>
      </c>
    </row>
    <row r="515" spans="1:9" ht="15">
      <c r="A515" s="9" t="s">
        <v>22</v>
      </c>
      <c r="B515" s="390"/>
      <c r="C515" s="391"/>
      <c r="D515" s="391"/>
      <c r="E515" s="392"/>
      <c r="F515" s="45">
        <v>0</v>
      </c>
      <c r="G515" s="390"/>
      <c r="H515" s="392"/>
      <c r="I515" s="44">
        <f t="shared" si="72"/>
        <v>0</v>
      </c>
    </row>
    <row r="516" spans="1:9" ht="15">
      <c r="A516" s="8" t="s">
        <v>21</v>
      </c>
      <c r="B516" s="390"/>
      <c r="C516" s="391"/>
      <c r="D516" s="391"/>
      <c r="E516" s="392"/>
      <c r="F516" s="48">
        <v>0</v>
      </c>
      <c r="G516" s="390"/>
      <c r="H516" s="392"/>
      <c r="I516" s="50">
        <f t="shared" si="72"/>
        <v>0</v>
      </c>
    </row>
    <row r="517" spans="1:9" ht="15">
      <c r="A517" s="10" t="s">
        <v>61</v>
      </c>
      <c r="B517" s="390"/>
      <c r="C517" s="391"/>
      <c r="D517" s="391"/>
      <c r="E517" s="392"/>
      <c r="F517" s="45">
        <v>0</v>
      </c>
      <c r="G517" s="390"/>
      <c r="H517" s="392"/>
      <c r="I517" s="44">
        <f t="shared" si="72"/>
        <v>0</v>
      </c>
    </row>
    <row r="518" spans="1:9">
      <c r="A518" s="11" t="s">
        <v>23</v>
      </c>
      <c r="B518" s="390"/>
      <c r="C518" s="391"/>
      <c r="D518" s="391"/>
      <c r="E518" s="392"/>
      <c r="F518" s="55">
        <v>0</v>
      </c>
      <c r="G518" s="390"/>
      <c r="H518" s="392"/>
      <c r="I518" s="57">
        <f t="shared" si="72"/>
        <v>0</v>
      </c>
    </row>
    <row r="519" spans="1:9">
      <c r="A519" s="12" t="s">
        <v>19</v>
      </c>
      <c r="B519" s="390"/>
      <c r="C519" s="391"/>
      <c r="D519" s="391"/>
      <c r="E519" s="392"/>
      <c r="F519" s="61">
        <v>0</v>
      </c>
      <c r="G519" s="390"/>
      <c r="H519" s="392"/>
      <c r="I519" s="63">
        <f t="shared" si="72"/>
        <v>0</v>
      </c>
    </row>
    <row r="520" spans="1:9">
      <c r="A520" s="11" t="s">
        <v>20</v>
      </c>
      <c r="B520" s="390"/>
      <c r="C520" s="391"/>
      <c r="D520" s="391"/>
      <c r="E520" s="392"/>
      <c r="F520" s="55">
        <v>0</v>
      </c>
      <c r="G520" s="390"/>
      <c r="H520" s="392"/>
      <c r="I520" s="57">
        <f t="shared" si="72"/>
        <v>0</v>
      </c>
    </row>
    <row r="521" spans="1:9" ht="15" thickBot="1">
      <c r="A521" s="13" t="s">
        <v>11</v>
      </c>
      <c r="B521" s="393"/>
      <c r="C521" s="394"/>
      <c r="D521" s="394"/>
      <c r="E521" s="395"/>
      <c r="F521" s="66">
        <v>0</v>
      </c>
      <c r="G521" s="393"/>
      <c r="H521" s="395"/>
      <c r="I521" s="68">
        <f t="shared" si="72"/>
        <v>0</v>
      </c>
    </row>
    <row r="522" spans="1:9" ht="15">
      <c r="A522" s="14" t="s">
        <v>26</v>
      </c>
      <c r="B522" s="71">
        <f>SUM(B501:B517)</f>
        <v>0</v>
      </c>
      <c r="C522" s="71">
        <f t="shared" ref="C522:H522" si="73">SUM(C501:C517)</f>
        <v>0</v>
      </c>
      <c r="D522" s="71">
        <f t="shared" si="73"/>
        <v>0</v>
      </c>
      <c r="E522" s="71">
        <f t="shared" si="73"/>
        <v>0</v>
      </c>
      <c r="F522" s="71">
        <f t="shared" si="73"/>
        <v>0</v>
      </c>
      <c r="G522" s="71">
        <f t="shared" si="73"/>
        <v>0</v>
      </c>
      <c r="H522" s="72">
        <f t="shared" si="73"/>
        <v>0</v>
      </c>
      <c r="I522" s="44">
        <f>SUM(I501:I517)</f>
        <v>0</v>
      </c>
    </row>
    <row r="523" spans="1:9" s="2" customFormat="1" ht="15" thickBot="1">
      <c r="A523" s="15" t="s">
        <v>100</v>
      </c>
      <c r="B523" s="100"/>
      <c r="C523" s="100"/>
      <c r="D523" s="100"/>
      <c r="E523" s="100"/>
      <c r="F523" s="100"/>
      <c r="G523" s="100"/>
      <c r="H523" s="101"/>
      <c r="I523" s="102"/>
    </row>
    <row r="524" spans="1:9" ht="15" thickBot="1">
      <c r="A524" s="16"/>
      <c r="B524" s="16"/>
      <c r="C524" s="16"/>
      <c r="D524" s="16"/>
      <c r="E524" s="16"/>
      <c r="F524" s="16"/>
      <c r="G524" s="16"/>
      <c r="H524" s="16"/>
      <c r="I524" s="16"/>
    </row>
    <row r="525" spans="1:9" ht="28.5">
      <c r="A525" s="433" t="s">
        <v>44</v>
      </c>
      <c r="B525" s="37" t="s">
        <v>0</v>
      </c>
      <c r="C525" s="37" t="s">
        <v>1</v>
      </c>
      <c r="D525" s="37" t="s">
        <v>2</v>
      </c>
      <c r="E525" s="37" t="s">
        <v>3</v>
      </c>
      <c r="F525" s="37" t="s">
        <v>27</v>
      </c>
      <c r="G525" s="37" t="s">
        <v>4</v>
      </c>
      <c r="H525" s="37" t="s">
        <v>5</v>
      </c>
      <c r="I525" s="38" t="s">
        <v>6</v>
      </c>
    </row>
    <row r="526" spans="1:9" ht="14.25" customHeight="1">
      <c r="A526" s="434" t="s">
        <v>44</v>
      </c>
      <c r="B526" s="372" t="s">
        <v>107</v>
      </c>
      <c r="C526" s="373"/>
      <c r="D526" s="373"/>
      <c r="E526" s="373"/>
      <c r="F526" s="373"/>
      <c r="G526" s="373"/>
      <c r="H526" s="373"/>
      <c r="I526" s="374"/>
    </row>
    <row r="527" spans="1:9" ht="15">
      <c r="A527" s="7" t="s">
        <v>7</v>
      </c>
      <c r="B527" s="387"/>
      <c r="C527" s="388"/>
      <c r="D527" s="388"/>
      <c r="E527" s="389"/>
      <c r="F527" s="42">
        <v>0</v>
      </c>
      <c r="G527" s="387"/>
      <c r="H527" s="389"/>
      <c r="I527" s="44">
        <f>SUM(B527:H527)</f>
        <v>0</v>
      </c>
    </row>
    <row r="528" spans="1:9" ht="15">
      <c r="A528" s="8" t="s">
        <v>8</v>
      </c>
      <c r="B528" s="390"/>
      <c r="C528" s="391"/>
      <c r="D528" s="391"/>
      <c r="E528" s="392"/>
      <c r="F528" s="48">
        <v>0</v>
      </c>
      <c r="G528" s="390"/>
      <c r="H528" s="392"/>
      <c r="I528" s="50">
        <f t="shared" ref="I528:I547" si="74">SUM(B528:H528)</f>
        <v>0</v>
      </c>
    </row>
    <row r="529" spans="1:9" ht="15">
      <c r="A529" s="9" t="s">
        <v>10</v>
      </c>
      <c r="B529" s="390"/>
      <c r="C529" s="391"/>
      <c r="D529" s="391"/>
      <c r="E529" s="392"/>
      <c r="F529" s="45">
        <v>0</v>
      </c>
      <c r="G529" s="390"/>
      <c r="H529" s="392"/>
      <c r="I529" s="44">
        <f t="shared" si="74"/>
        <v>0</v>
      </c>
    </row>
    <row r="530" spans="1:9" ht="15">
      <c r="A530" s="8" t="s">
        <v>53</v>
      </c>
      <c r="B530" s="390"/>
      <c r="C530" s="391"/>
      <c r="D530" s="391"/>
      <c r="E530" s="392"/>
      <c r="F530" s="48">
        <v>0</v>
      </c>
      <c r="G530" s="390"/>
      <c r="H530" s="392"/>
      <c r="I530" s="50">
        <f t="shared" si="74"/>
        <v>0</v>
      </c>
    </row>
    <row r="531" spans="1:9" ht="15">
      <c r="A531" s="9" t="s">
        <v>16</v>
      </c>
      <c r="B531" s="390"/>
      <c r="C531" s="391"/>
      <c r="D531" s="391"/>
      <c r="E531" s="392"/>
      <c r="F531" s="45">
        <v>0</v>
      </c>
      <c r="G531" s="390"/>
      <c r="H531" s="392"/>
      <c r="I531" s="44">
        <f t="shared" si="74"/>
        <v>0</v>
      </c>
    </row>
    <row r="532" spans="1:9" ht="15">
      <c r="A532" s="8" t="s">
        <v>65</v>
      </c>
      <c r="B532" s="390"/>
      <c r="C532" s="391"/>
      <c r="D532" s="391"/>
      <c r="E532" s="392"/>
      <c r="F532" s="48">
        <v>0</v>
      </c>
      <c r="G532" s="390"/>
      <c r="H532" s="392"/>
      <c r="I532" s="50">
        <f t="shared" si="74"/>
        <v>0</v>
      </c>
    </row>
    <row r="533" spans="1:9" ht="15">
      <c r="A533" s="9" t="s">
        <v>55</v>
      </c>
      <c r="B533" s="390"/>
      <c r="C533" s="391"/>
      <c r="D533" s="391"/>
      <c r="E533" s="392"/>
      <c r="F533" s="45">
        <v>4.8484430610385072</v>
      </c>
      <c r="G533" s="390"/>
      <c r="H533" s="392"/>
      <c r="I533" s="44">
        <f t="shared" si="74"/>
        <v>4.8484430610385072</v>
      </c>
    </row>
    <row r="534" spans="1:9" ht="15">
      <c r="A534" s="8" t="s">
        <v>12</v>
      </c>
      <c r="B534" s="390"/>
      <c r="C534" s="391"/>
      <c r="D534" s="391"/>
      <c r="E534" s="392"/>
      <c r="F534" s="48">
        <v>0.55017140140961707</v>
      </c>
      <c r="G534" s="390"/>
      <c r="H534" s="392"/>
      <c r="I534" s="50">
        <f t="shared" si="74"/>
        <v>0.55017140140961707</v>
      </c>
    </row>
    <row r="535" spans="1:9" ht="15">
      <c r="A535" s="9" t="s">
        <v>56</v>
      </c>
      <c r="B535" s="390"/>
      <c r="C535" s="391"/>
      <c r="D535" s="391"/>
      <c r="E535" s="392"/>
      <c r="F535" s="45">
        <v>0</v>
      </c>
      <c r="G535" s="390"/>
      <c r="H535" s="392"/>
      <c r="I535" s="44">
        <f t="shared" si="74"/>
        <v>0</v>
      </c>
    </row>
    <row r="536" spans="1:9" ht="15">
      <c r="A536" s="8" t="s">
        <v>17</v>
      </c>
      <c r="B536" s="390"/>
      <c r="C536" s="391"/>
      <c r="D536" s="391"/>
      <c r="E536" s="392"/>
      <c r="F536" s="48">
        <v>0</v>
      </c>
      <c r="G536" s="390"/>
      <c r="H536" s="392"/>
      <c r="I536" s="50">
        <f t="shared" si="74"/>
        <v>0</v>
      </c>
    </row>
    <row r="537" spans="1:9" ht="15">
      <c r="A537" s="9" t="s">
        <v>141</v>
      </c>
      <c r="B537" s="390"/>
      <c r="C537" s="391"/>
      <c r="D537" s="391"/>
      <c r="E537" s="392"/>
      <c r="F537" s="45">
        <v>0</v>
      </c>
      <c r="G537" s="390"/>
      <c r="H537" s="392"/>
      <c r="I537" s="44">
        <f>SUM(B537:H537)</f>
        <v>0</v>
      </c>
    </row>
    <row r="538" spans="1:9" ht="15">
      <c r="A538" s="8" t="s">
        <v>25</v>
      </c>
      <c r="B538" s="390"/>
      <c r="C538" s="391"/>
      <c r="D538" s="391"/>
      <c r="E538" s="392"/>
      <c r="F538" s="48">
        <v>0</v>
      </c>
      <c r="G538" s="390"/>
      <c r="H538" s="392"/>
      <c r="I538" s="50">
        <f t="shared" si="74"/>
        <v>0</v>
      </c>
    </row>
    <row r="539" spans="1:9" ht="15">
      <c r="A539" s="9" t="s">
        <v>24</v>
      </c>
      <c r="B539" s="390"/>
      <c r="C539" s="391"/>
      <c r="D539" s="391"/>
      <c r="E539" s="392"/>
      <c r="F539" s="45">
        <v>0</v>
      </c>
      <c r="G539" s="390"/>
      <c r="H539" s="392"/>
      <c r="I539" s="44">
        <f t="shared" si="74"/>
        <v>0</v>
      </c>
    </row>
    <row r="540" spans="1:9" ht="15">
      <c r="A540" s="8" t="s">
        <v>57</v>
      </c>
      <c r="B540" s="390"/>
      <c r="C540" s="391"/>
      <c r="D540" s="391"/>
      <c r="E540" s="392"/>
      <c r="F540" s="48">
        <v>0</v>
      </c>
      <c r="G540" s="390"/>
      <c r="H540" s="392"/>
      <c r="I540" s="50">
        <f t="shared" si="74"/>
        <v>0</v>
      </c>
    </row>
    <row r="541" spans="1:9" ht="15">
      <c r="A541" s="9" t="s">
        <v>22</v>
      </c>
      <c r="B541" s="390"/>
      <c r="C541" s="391"/>
      <c r="D541" s="391"/>
      <c r="E541" s="392"/>
      <c r="F541" s="45">
        <v>0</v>
      </c>
      <c r="G541" s="390"/>
      <c r="H541" s="392"/>
      <c r="I541" s="44">
        <f t="shared" si="74"/>
        <v>0</v>
      </c>
    </row>
    <row r="542" spans="1:9" ht="15">
      <c r="A542" s="8" t="s">
        <v>21</v>
      </c>
      <c r="B542" s="390"/>
      <c r="C542" s="391"/>
      <c r="D542" s="391"/>
      <c r="E542" s="392"/>
      <c r="F542" s="48">
        <v>0</v>
      </c>
      <c r="G542" s="390"/>
      <c r="H542" s="392"/>
      <c r="I542" s="50">
        <f t="shared" si="74"/>
        <v>0</v>
      </c>
    </row>
    <row r="543" spans="1:9" ht="15">
      <c r="A543" s="10" t="s">
        <v>61</v>
      </c>
      <c r="B543" s="390"/>
      <c r="C543" s="391"/>
      <c r="D543" s="391"/>
      <c r="E543" s="392"/>
      <c r="F543" s="45">
        <v>0</v>
      </c>
      <c r="G543" s="390"/>
      <c r="H543" s="392"/>
      <c r="I543" s="44">
        <f t="shared" si="74"/>
        <v>0</v>
      </c>
    </row>
    <row r="544" spans="1:9">
      <c r="A544" s="11" t="s">
        <v>23</v>
      </c>
      <c r="B544" s="390"/>
      <c r="C544" s="391"/>
      <c r="D544" s="391"/>
      <c r="E544" s="392"/>
      <c r="F544" s="55">
        <v>0</v>
      </c>
      <c r="G544" s="390"/>
      <c r="H544" s="392"/>
      <c r="I544" s="57">
        <f t="shared" si="74"/>
        <v>0</v>
      </c>
    </row>
    <row r="545" spans="1:9">
      <c r="A545" s="12" t="s">
        <v>19</v>
      </c>
      <c r="B545" s="390"/>
      <c r="C545" s="391"/>
      <c r="D545" s="391"/>
      <c r="E545" s="392"/>
      <c r="F545" s="61">
        <v>0</v>
      </c>
      <c r="G545" s="390"/>
      <c r="H545" s="392"/>
      <c r="I545" s="63">
        <f t="shared" si="74"/>
        <v>0</v>
      </c>
    </row>
    <row r="546" spans="1:9">
      <c r="A546" s="11" t="s">
        <v>20</v>
      </c>
      <c r="B546" s="390"/>
      <c r="C546" s="391"/>
      <c r="D546" s="391"/>
      <c r="E546" s="392"/>
      <c r="F546" s="55">
        <v>0</v>
      </c>
      <c r="G546" s="390"/>
      <c r="H546" s="392"/>
      <c r="I546" s="57">
        <f t="shared" si="74"/>
        <v>0</v>
      </c>
    </row>
    <row r="547" spans="1:9" ht="15" thickBot="1">
      <c r="A547" s="13" t="s">
        <v>11</v>
      </c>
      <c r="B547" s="393"/>
      <c r="C547" s="394"/>
      <c r="D547" s="394"/>
      <c r="E547" s="395"/>
      <c r="F547" s="66">
        <v>0</v>
      </c>
      <c r="G547" s="393"/>
      <c r="H547" s="395"/>
      <c r="I547" s="68">
        <f t="shared" si="74"/>
        <v>0</v>
      </c>
    </row>
    <row r="548" spans="1:9" ht="15">
      <c r="A548" s="14" t="s">
        <v>26</v>
      </c>
      <c r="B548" s="71">
        <f>SUM(B527:B543)</f>
        <v>0</v>
      </c>
      <c r="C548" s="71">
        <f t="shared" ref="C548:H548" si="75">SUM(C527:C543)</f>
        <v>0</v>
      </c>
      <c r="D548" s="71">
        <f t="shared" si="75"/>
        <v>0</v>
      </c>
      <c r="E548" s="71">
        <f t="shared" si="75"/>
        <v>0</v>
      </c>
      <c r="F548" s="71">
        <f t="shared" si="75"/>
        <v>5.3986144624481245</v>
      </c>
      <c r="G548" s="71">
        <f t="shared" si="75"/>
        <v>0</v>
      </c>
      <c r="H548" s="72">
        <f t="shared" si="75"/>
        <v>0</v>
      </c>
      <c r="I548" s="71">
        <f>SUM(I527:I543)</f>
        <v>5.3986144624481245</v>
      </c>
    </row>
    <row r="549" spans="1:9" s="2" customFormat="1" ht="15" thickBot="1">
      <c r="A549" s="15" t="s">
        <v>100</v>
      </c>
      <c r="B549" s="100">
        <f>B548/$I$548</f>
        <v>0</v>
      </c>
      <c r="C549" s="100">
        <f t="shared" ref="C549:I549" si="76">C548/$I$548</f>
        <v>0</v>
      </c>
      <c r="D549" s="100">
        <f t="shared" si="76"/>
        <v>0</v>
      </c>
      <c r="E549" s="100">
        <f t="shared" si="76"/>
        <v>0</v>
      </c>
      <c r="F549" s="100">
        <f t="shared" si="76"/>
        <v>1</v>
      </c>
      <c r="G549" s="100">
        <f t="shared" si="76"/>
        <v>0</v>
      </c>
      <c r="H549" s="101">
        <f t="shared" si="76"/>
        <v>0</v>
      </c>
      <c r="I549" s="102">
        <f t="shared" si="76"/>
        <v>1</v>
      </c>
    </row>
    <row r="550" spans="1:9" ht="15" thickBot="1">
      <c r="A550" s="16"/>
      <c r="B550" s="16"/>
      <c r="C550" s="16"/>
      <c r="D550" s="16"/>
      <c r="E550" s="16"/>
      <c r="F550" s="16"/>
      <c r="G550" s="16"/>
      <c r="H550" s="16"/>
      <c r="I550" s="16"/>
    </row>
    <row r="551" spans="1:9" ht="28.5">
      <c r="A551" s="433" t="s">
        <v>45</v>
      </c>
      <c r="B551" s="37" t="s">
        <v>0</v>
      </c>
      <c r="C551" s="37" t="s">
        <v>1</v>
      </c>
      <c r="D551" s="37" t="s">
        <v>2</v>
      </c>
      <c r="E551" s="37" t="s">
        <v>3</v>
      </c>
      <c r="F551" s="37" t="s">
        <v>27</v>
      </c>
      <c r="G551" s="37" t="s">
        <v>4</v>
      </c>
      <c r="H551" s="37" t="s">
        <v>5</v>
      </c>
      <c r="I551" s="38" t="s">
        <v>6</v>
      </c>
    </row>
    <row r="552" spans="1:9" ht="14.25" customHeight="1">
      <c r="A552" s="434" t="s">
        <v>45</v>
      </c>
      <c r="B552" s="372" t="s">
        <v>107</v>
      </c>
      <c r="C552" s="373"/>
      <c r="D552" s="373"/>
      <c r="E552" s="373"/>
      <c r="F552" s="373"/>
      <c r="G552" s="373"/>
      <c r="H552" s="373"/>
      <c r="I552" s="374"/>
    </row>
    <row r="553" spans="1:9" ht="15">
      <c r="A553" s="7" t="s">
        <v>7</v>
      </c>
      <c r="B553" s="387"/>
      <c r="C553" s="388"/>
      <c r="D553" s="388"/>
      <c r="E553" s="389"/>
      <c r="F553" s="42">
        <v>0</v>
      </c>
      <c r="G553" s="387"/>
      <c r="H553" s="389"/>
      <c r="I553" s="44">
        <f>SUM(B553:H553)</f>
        <v>0</v>
      </c>
    </row>
    <row r="554" spans="1:9" ht="15">
      <c r="A554" s="8" t="s">
        <v>8</v>
      </c>
      <c r="B554" s="390"/>
      <c r="C554" s="391"/>
      <c r="D554" s="391"/>
      <c r="E554" s="392"/>
      <c r="F554" s="48">
        <v>0</v>
      </c>
      <c r="G554" s="390"/>
      <c r="H554" s="392"/>
      <c r="I554" s="50">
        <f t="shared" ref="I554:I573" si="77">SUM(B554:H554)</f>
        <v>0</v>
      </c>
    </row>
    <row r="555" spans="1:9" ht="15">
      <c r="A555" s="9" t="s">
        <v>10</v>
      </c>
      <c r="B555" s="390"/>
      <c r="C555" s="391"/>
      <c r="D555" s="391"/>
      <c r="E555" s="392"/>
      <c r="F555" s="45">
        <v>0</v>
      </c>
      <c r="G555" s="390"/>
      <c r="H555" s="392"/>
      <c r="I555" s="44">
        <f t="shared" si="77"/>
        <v>0</v>
      </c>
    </row>
    <row r="556" spans="1:9" ht="15">
      <c r="A556" s="8" t="s">
        <v>53</v>
      </c>
      <c r="B556" s="390"/>
      <c r="C556" s="391"/>
      <c r="D556" s="391"/>
      <c r="E556" s="392"/>
      <c r="F556" s="48">
        <v>0</v>
      </c>
      <c r="G556" s="390"/>
      <c r="H556" s="392"/>
      <c r="I556" s="50">
        <f t="shared" si="77"/>
        <v>0</v>
      </c>
    </row>
    <row r="557" spans="1:9" ht="15">
      <c r="A557" s="9" t="s">
        <v>16</v>
      </c>
      <c r="B557" s="390"/>
      <c r="C557" s="391"/>
      <c r="D557" s="391"/>
      <c r="E557" s="392"/>
      <c r="F557" s="45">
        <v>0</v>
      </c>
      <c r="G557" s="390"/>
      <c r="H557" s="392"/>
      <c r="I557" s="44">
        <f t="shared" si="77"/>
        <v>0</v>
      </c>
    </row>
    <row r="558" spans="1:9" ht="15">
      <c r="A558" s="8" t="s">
        <v>65</v>
      </c>
      <c r="B558" s="390"/>
      <c r="C558" s="391"/>
      <c r="D558" s="391"/>
      <c r="E558" s="392"/>
      <c r="F558" s="48">
        <v>0</v>
      </c>
      <c r="G558" s="390"/>
      <c r="H558" s="392"/>
      <c r="I558" s="50">
        <f t="shared" si="77"/>
        <v>0</v>
      </c>
    </row>
    <row r="559" spans="1:9" ht="15">
      <c r="A559" s="9" t="s">
        <v>55</v>
      </c>
      <c r="B559" s="390"/>
      <c r="C559" s="391"/>
      <c r="D559" s="391"/>
      <c r="E559" s="392"/>
      <c r="F559" s="45">
        <v>0</v>
      </c>
      <c r="G559" s="390"/>
      <c r="H559" s="392"/>
      <c r="I559" s="44">
        <f t="shared" si="77"/>
        <v>0</v>
      </c>
    </row>
    <row r="560" spans="1:9" ht="15">
      <c r="A560" s="8" t="s">
        <v>12</v>
      </c>
      <c r="B560" s="390"/>
      <c r="C560" s="391"/>
      <c r="D560" s="391"/>
      <c r="E560" s="392"/>
      <c r="F560" s="48">
        <v>3.1517574366352781</v>
      </c>
      <c r="G560" s="390"/>
      <c r="H560" s="392"/>
      <c r="I560" s="50">
        <f t="shared" si="77"/>
        <v>3.1517574366352781</v>
      </c>
    </row>
    <row r="561" spans="1:9" ht="15">
      <c r="A561" s="9" t="s">
        <v>56</v>
      </c>
      <c r="B561" s="390"/>
      <c r="C561" s="391"/>
      <c r="D561" s="391"/>
      <c r="E561" s="392"/>
      <c r="F561" s="45">
        <v>0</v>
      </c>
      <c r="G561" s="390"/>
      <c r="H561" s="392"/>
      <c r="I561" s="44">
        <f t="shared" si="77"/>
        <v>0</v>
      </c>
    </row>
    <row r="562" spans="1:9" ht="15">
      <c r="A562" s="8" t="s">
        <v>17</v>
      </c>
      <c r="B562" s="390"/>
      <c r="C562" s="391"/>
      <c r="D562" s="391"/>
      <c r="E562" s="392"/>
      <c r="F562" s="48">
        <v>0</v>
      </c>
      <c r="G562" s="390"/>
      <c r="H562" s="392"/>
      <c r="I562" s="50">
        <f t="shared" si="77"/>
        <v>0</v>
      </c>
    </row>
    <row r="563" spans="1:9" ht="15">
      <c r="A563" s="9" t="s">
        <v>141</v>
      </c>
      <c r="B563" s="390"/>
      <c r="C563" s="391"/>
      <c r="D563" s="391"/>
      <c r="E563" s="392"/>
      <c r="F563" s="45">
        <v>0</v>
      </c>
      <c r="G563" s="390"/>
      <c r="H563" s="392"/>
      <c r="I563" s="44">
        <f>SUM(B563:H563)</f>
        <v>0</v>
      </c>
    </row>
    <row r="564" spans="1:9" ht="15">
      <c r="A564" s="8" t="s">
        <v>25</v>
      </c>
      <c r="B564" s="390"/>
      <c r="C564" s="391"/>
      <c r="D564" s="391"/>
      <c r="E564" s="392"/>
      <c r="F564" s="48">
        <v>0</v>
      </c>
      <c r="G564" s="390"/>
      <c r="H564" s="392"/>
      <c r="I564" s="50">
        <f t="shared" si="77"/>
        <v>0</v>
      </c>
    </row>
    <row r="565" spans="1:9" ht="15">
      <c r="A565" s="9" t="s">
        <v>24</v>
      </c>
      <c r="B565" s="390"/>
      <c r="C565" s="391"/>
      <c r="D565" s="391"/>
      <c r="E565" s="392"/>
      <c r="F565" s="45">
        <v>0</v>
      </c>
      <c r="G565" s="390"/>
      <c r="H565" s="392"/>
      <c r="I565" s="44">
        <f t="shared" si="77"/>
        <v>0</v>
      </c>
    </row>
    <row r="566" spans="1:9" ht="15">
      <c r="A566" s="8" t="s">
        <v>57</v>
      </c>
      <c r="B566" s="390"/>
      <c r="C566" s="391"/>
      <c r="D566" s="391"/>
      <c r="E566" s="392"/>
      <c r="F566" s="48">
        <v>0</v>
      </c>
      <c r="G566" s="390"/>
      <c r="H566" s="392"/>
      <c r="I566" s="50">
        <f t="shared" si="77"/>
        <v>0</v>
      </c>
    </row>
    <row r="567" spans="1:9" ht="15">
      <c r="A567" s="9" t="s">
        <v>22</v>
      </c>
      <c r="B567" s="390"/>
      <c r="C567" s="391"/>
      <c r="D567" s="391"/>
      <c r="E567" s="392"/>
      <c r="F567" s="45">
        <v>0</v>
      </c>
      <c r="G567" s="390"/>
      <c r="H567" s="392"/>
      <c r="I567" s="44">
        <f t="shared" si="77"/>
        <v>0</v>
      </c>
    </row>
    <row r="568" spans="1:9" ht="15">
      <c r="A568" s="8" t="s">
        <v>21</v>
      </c>
      <c r="B568" s="390"/>
      <c r="C568" s="391"/>
      <c r="D568" s="391"/>
      <c r="E568" s="392"/>
      <c r="F568" s="48">
        <v>0</v>
      </c>
      <c r="G568" s="390"/>
      <c r="H568" s="392"/>
      <c r="I568" s="50">
        <f t="shared" si="77"/>
        <v>0</v>
      </c>
    </row>
    <row r="569" spans="1:9" ht="15">
      <c r="A569" s="10" t="s">
        <v>61</v>
      </c>
      <c r="B569" s="390"/>
      <c r="C569" s="391"/>
      <c r="D569" s="391"/>
      <c r="E569" s="392"/>
      <c r="F569" s="45">
        <v>0</v>
      </c>
      <c r="G569" s="390"/>
      <c r="H569" s="392"/>
      <c r="I569" s="44">
        <f t="shared" si="77"/>
        <v>0</v>
      </c>
    </row>
    <row r="570" spans="1:9">
      <c r="A570" s="11" t="s">
        <v>23</v>
      </c>
      <c r="B570" s="390"/>
      <c r="C570" s="391"/>
      <c r="D570" s="391"/>
      <c r="E570" s="392"/>
      <c r="F570" s="55">
        <v>0</v>
      </c>
      <c r="G570" s="390"/>
      <c r="H570" s="392"/>
      <c r="I570" s="57">
        <f t="shared" si="77"/>
        <v>0</v>
      </c>
    </row>
    <row r="571" spans="1:9">
      <c r="A571" s="12" t="s">
        <v>19</v>
      </c>
      <c r="B571" s="390"/>
      <c r="C571" s="391"/>
      <c r="D571" s="391"/>
      <c r="E571" s="392"/>
      <c r="F571" s="61">
        <v>0</v>
      </c>
      <c r="G571" s="390"/>
      <c r="H571" s="392"/>
      <c r="I571" s="63">
        <f t="shared" si="77"/>
        <v>0</v>
      </c>
    </row>
    <row r="572" spans="1:9">
      <c r="A572" s="11" t="s">
        <v>20</v>
      </c>
      <c r="B572" s="390"/>
      <c r="C572" s="391"/>
      <c r="D572" s="391"/>
      <c r="E572" s="392"/>
      <c r="F572" s="55">
        <v>0</v>
      </c>
      <c r="G572" s="390"/>
      <c r="H572" s="392"/>
      <c r="I572" s="57">
        <f t="shared" si="77"/>
        <v>0</v>
      </c>
    </row>
    <row r="573" spans="1:9" ht="15" thickBot="1">
      <c r="A573" s="13" t="s">
        <v>11</v>
      </c>
      <c r="B573" s="393"/>
      <c r="C573" s="394"/>
      <c r="D573" s="394"/>
      <c r="E573" s="395"/>
      <c r="F573" s="66">
        <v>0</v>
      </c>
      <c r="G573" s="393"/>
      <c r="H573" s="395"/>
      <c r="I573" s="68">
        <f t="shared" si="77"/>
        <v>0</v>
      </c>
    </row>
    <row r="574" spans="1:9" ht="15">
      <c r="A574" s="14" t="s">
        <v>26</v>
      </c>
      <c r="B574" s="71">
        <f>SUM(B553:B569)</f>
        <v>0</v>
      </c>
      <c r="C574" s="71">
        <f t="shared" ref="C574:H574" si="78">SUM(C553:C569)</f>
        <v>0</v>
      </c>
      <c r="D574" s="71">
        <f t="shared" si="78"/>
        <v>0</v>
      </c>
      <c r="E574" s="71">
        <f t="shared" si="78"/>
        <v>0</v>
      </c>
      <c r="F574" s="71">
        <f t="shared" si="78"/>
        <v>3.1517574366352781</v>
      </c>
      <c r="G574" s="71">
        <f t="shared" si="78"/>
        <v>0</v>
      </c>
      <c r="H574" s="72">
        <f t="shared" si="78"/>
        <v>0</v>
      </c>
      <c r="I574" s="71">
        <f>SUM(I553:I569)</f>
        <v>3.1517574366352781</v>
      </c>
    </row>
    <row r="575" spans="1:9" s="2" customFormat="1" ht="15" thickBot="1">
      <c r="A575" s="15" t="s">
        <v>100</v>
      </c>
      <c r="B575" s="100">
        <f>B574/$I$574</f>
        <v>0</v>
      </c>
      <c r="C575" s="100">
        <f t="shared" ref="C575:I575" si="79">C574/$I$574</f>
        <v>0</v>
      </c>
      <c r="D575" s="100">
        <f t="shared" si="79"/>
        <v>0</v>
      </c>
      <c r="E575" s="100">
        <f t="shared" si="79"/>
        <v>0</v>
      </c>
      <c r="F575" s="100">
        <f t="shared" si="79"/>
        <v>1</v>
      </c>
      <c r="G575" s="100">
        <f t="shared" si="79"/>
        <v>0</v>
      </c>
      <c r="H575" s="101">
        <f t="shared" si="79"/>
        <v>0</v>
      </c>
      <c r="I575" s="102">
        <f t="shared" si="79"/>
        <v>1</v>
      </c>
    </row>
    <row r="576" spans="1:9" ht="15" thickBot="1">
      <c r="A576" s="16"/>
      <c r="B576" s="16"/>
      <c r="C576" s="16"/>
      <c r="D576" s="16"/>
      <c r="E576" s="16"/>
      <c r="F576" s="16"/>
      <c r="G576" s="16"/>
      <c r="H576" s="16"/>
      <c r="I576" s="16"/>
    </row>
    <row r="577" spans="1:9" ht="28.5">
      <c r="A577" s="439" t="s">
        <v>46</v>
      </c>
      <c r="B577" s="37" t="s">
        <v>0</v>
      </c>
      <c r="C577" s="37" t="s">
        <v>1</v>
      </c>
      <c r="D577" s="37" t="s">
        <v>2</v>
      </c>
      <c r="E577" s="37" t="s">
        <v>3</v>
      </c>
      <c r="F577" s="37" t="s">
        <v>27</v>
      </c>
      <c r="G577" s="37" t="s">
        <v>4</v>
      </c>
      <c r="H577" s="37" t="s">
        <v>5</v>
      </c>
      <c r="I577" s="38" t="s">
        <v>6</v>
      </c>
    </row>
    <row r="578" spans="1:9" ht="14.25" customHeight="1">
      <c r="A578" s="440" t="s">
        <v>46</v>
      </c>
      <c r="B578" s="372" t="s">
        <v>107</v>
      </c>
      <c r="C578" s="373"/>
      <c r="D578" s="373"/>
      <c r="E578" s="373"/>
      <c r="F578" s="373"/>
      <c r="G578" s="373"/>
      <c r="H578" s="373"/>
      <c r="I578" s="374"/>
    </row>
    <row r="579" spans="1:9" ht="15">
      <c r="A579" s="7" t="s">
        <v>7</v>
      </c>
      <c r="B579" s="42">
        <v>11.490679113380462</v>
      </c>
      <c r="C579" s="42">
        <v>0</v>
      </c>
      <c r="D579" s="42">
        <v>2.190879282009349</v>
      </c>
      <c r="E579" s="42">
        <v>0</v>
      </c>
      <c r="F579" s="399"/>
      <c r="G579" s="42">
        <v>0</v>
      </c>
      <c r="H579" s="43">
        <v>0</v>
      </c>
      <c r="I579" s="44">
        <f>SUM(B579:H579)</f>
        <v>13.681558395389811</v>
      </c>
    </row>
    <row r="580" spans="1:9" ht="15">
      <c r="A580" s="8" t="s">
        <v>8</v>
      </c>
      <c r="B580" s="48">
        <v>25.136321194319599</v>
      </c>
      <c r="C580" s="48">
        <v>0</v>
      </c>
      <c r="D580" s="48">
        <v>6.1660695696202783</v>
      </c>
      <c r="E580" s="48">
        <v>0</v>
      </c>
      <c r="F580" s="400"/>
      <c r="G580" s="48">
        <v>0</v>
      </c>
      <c r="H580" s="49">
        <v>0</v>
      </c>
      <c r="I580" s="50">
        <f t="shared" ref="I580:I599" si="80">SUM(B580:H580)</f>
        <v>31.302390763939876</v>
      </c>
    </row>
    <row r="581" spans="1:9" ht="15">
      <c r="A581" s="9" t="s">
        <v>10</v>
      </c>
      <c r="B581" s="45">
        <v>7.2716251705826078</v>
      </c>
      <c r="C581" s="45">
        <v>0</v>
      </c>
      <c r="D581" s="45">
        <v>0</v>
      </c>
      <c r="E581" s="45">
        <v>0</v>
      </c>
      <c r="F581" s="400"/>
      <c r="G581" s="45">
        <v>0</v>
      </c>
      <c r="H581" s="54">
        <v>0</v>
      </c>
      <c r="I581" s="44">
        <f t="shared" si="80"/>
        <v>7.2716251705826078</v>
      </c>
    </row>
    <row r="582" spans="1:9" ht="15">
      <c r="A582" s="8" t="s">
        <v>53</v>
      </c>
      <c r="B582" s="48">
        <v>0</v>
      </c>
      <c r="C582" s="48">
        <v>0</v>
      </c>
      <c r="D582" s="48">
        <v>0</v>
      </c>
      <c r="E582" s="48">
        <v>0</v>
      </c>
      <c r="F582" s="400"/>
      <c r="G582" s="48">
        <v>0</v>
      </c>
      <c r="H582" s="49">
        <v>0</v>
      </c>
      <c r="I582" s="50">
        <f t="shared" si="80"/>
        <v>0</v>
      </c>
    </row>
    <row r="583" spans="1:9" ht="15">
      <c r="A583" s="9" t="s">
        <v>16</v>
      </c>
      <c r="B583" s="45">
        <v>187.51181680667793</v>
      </c>
      <c r="C583" s="45">
        <v>22.712331122307006</v>
      </c>
      <c r="D583" s="45">
        <v>4.8972764510674498</v>
      </c>
      <c r="E583" s="45">
        <v>10.922317049719535</v>
      </c>
      <c r="F583" s="400"/>
      <c r="G583" s="45">
        <v>0</v>
      </c>
      <c r="H583" s="54">
        <v>0</v>
      </c>
      <c r="I583" s="44">
        <f t="shared" si="80"/>
        <v>226.04374142977193</v>
      </c>
    </row>
    <row r="584" spans="1:9" ht="15">
      <c r="A584" s="8" t="s">
        <v>65</v>
      </c>
      <c r="B584" s="48">
        <v>507.99544595535235</v>
      </c>
      <c r="C584" s="48">
        <v>7.7092601040728521</v>
      </c>
      <c r="D584" s="48">
        <v>9.11541024044325</v>
      </c>
      <c r="E584" s="48">
        <v>0</v>
      </c>
      <c r="F584" s="400"/>
      <c r="G584" s="48">
        <v>0</v>
      </c>
      <c r="H584" s="49">
        <v>0</v>
      </c>
      <c r="I584" s="50">
        <f t="shared" si="80"/>
        <v>524.82011629986846</v>
      </c>
    </row>
    <row r="585" spans="1:9" ht="15">
      <c r="A585" s="9" t="s">
        <v>55</v>
      </c>
      <c r="B585" s="45">
        <v>0</v>
      </c>
      <c r="C585" s="45">
        <v>0</v>
      </c>
      <c r="D585" s="45">
        <v>7.9809962455183417E-2</v>
      </c>
      <c r="E585" s="45">
        <v>37.230122786746946</v>
      </c>
      <c r="F585" s="400"/>
      <c r="G585" s="45">
        <v>0</v>
      </c>
      <c r="H585" s="54">
        <v>0</v>
      </c>
      <c r="I585" s="44">
        <f t="shared" si="80"/>
        <v>37.309932749202133</v>
      </c>
    </row>
    <row r="586" spans="1:9" ht="15">
      <c r="A586" s="8" t="s">
        <v>12</v>
      </c>
      <c r="B586" s="48">
        <v>0</v>
      </c>
      <c r="C586" s="48">
        <v>0</v>
      </c>
      <c r="D586" s="48">
        <v>1.648180571851212E-2</v>
      </c>
      <c r="E586" s="48">
        <v>0.48188694365341866</v>
      </c>
      <c r="F586" s="400"/>
      <c r="G586" s="48">
        <v>0</v>
      </c>
      <c r="H586" s="49">
        <v>0</v>
      </c>
      <c r="I586" s="50">
        <f t="shared" si="80"/>
        <v>0.49836874937193076</v>
      </c>
    </row>
    <row r="587" spans="1:9" ht="15">
      <c r="A587" s="9" t="s">
        <v>56</v>
      </c>
      <c r="B587" s="45">
        <v>0</v>
      </c>
      <c r="C587" s="45">
        <v>0</v>
      </c>
      <c r="D587" s="45">
        <v>0</v>
      </c>
      <c r="E587" s="45">
        <v>11.448705094964556</v>
      </c>
      <c r="F587" s="400"/>
      <c r="G587" s="45">
        <v>0</v>
      </c>
      <c r="H587" s="54">
        <v>0</v>
      </c>
      <c r="I587" s="44">
        <f t="shared" si="80"/>
        <v>11.448705094964556</v>
      </c>
    </row>
    <row r="588" spans="1:9" ht="15">
      <c r="A588" s="8" t="s">
        <v>17</v>
      </c>
      <c r="B588" s="48">
        <v>45.441793011096898</v>
      </c>
      <c r="C588" s="48">
        <v>0.24621702641338647</v>
      </c>
      <c r="D588" s="48">
        <v>5.7673092339225702</v>
      </c>
      <c r="E588" s="48">
        <v>0.786184146094695</v>
      </c>
      <c r="F588" s="400"/>
      <c r="G588" s="48">
        <v>0</v>
      </c>
      <c r="H588" s="49">
        <v>0</v>
      </c>
      <c r="I588" s="50">
        <f t="shared" si="80"/>
        <v>52.241503417527547</v>
      </c>
    </row>
    <row r="589" spans="1:9" ht="15">
      <c r="A589" s="9" t="s">
        <v>141</v>
      </c>
      <c r="B589" s="45">
        <v>1812.3462283060528</v>
      </c>
      <c r="C589" s="45">
        <v>285.60181287010761</v>
      </c>
      <c r="D589" s="45">
        <v>55.701263503906105</v>
      </c>
      <c r="E589" s="45">
        <v>43.860257011853676</v>
      </c>
      <c r="F589" s="400"/>
      <c r="G589" s="45">
        <v>0</v>
      </c>
      <c r="H589" s="54">
        <v>0</v>
      </c>
      <c r="I589" s="44">
        <f>SUM(B589:H589)</f>
        <v>2197.5095616919202</v>
      </c>
    </row>
    <row r="590" spans="1:9" ht="15">
      <c r="A590" s="8" t="s">
        <v>25</v>
      </c>
      <c r="B590" s="48">
        <v>309.60225646433497</v>
      </c>
      <c r="C590" s="48">
        <v>0</v>
      </c>
      <c r="D590" s="48">
        <v>682.83693290792201</v>
      </c>
      <c r="E590" s="48">
        <v>150.47227752068329</v>
      </c>
      <c r="F590" s="400"/>
      <c r="G590" s="48">
        <v>467.82067493560817</v>
      </c>
      <c r="H590" s="49">
        <v>0.12178918223373528</v>
      </c>
      <c r="I590" s="50">
        <f t="shared" si="80"/>
        <v>1610.8539310107822</v>
      </c>
    </row>
    <row r="591" spans="1:9" ht="15">
      <c r="A591" s="9" t="s">
        <v>24</v>
      </c>
      <c r="B591" s="45">
        <v>47.917505241338759</v>
      </c>
      <c r="C591" s="45">
        <v>0.30378843214996681</v>
      </c>
      <c r="D591" s="45">
        <v>0</v>
      </c>
      <c r="E591" s="45">
        <v>0</v>
      </c>
      <c r="F591" s="400"/>
      <c r="G591" s="45">
        <v>0</v>
      </c>
      <c r="H591" s="54">
        <v>0</v>
      </c>
      <c r="I591" s="44">
        <f t="shared" si="80"/>
        <v>48.221293673488724</v>
      </c>
    </row>
    <row r="592" spans="1:9" ht="15">
      <c r="A592" s="8" t="s">
        <v>57</v>
      </c>
      <c r="B592" s="48">
        <v>13.494774648336831</v>
      </c>
      <c r="C592" s="48">
        <v>0</v>
      </c>
      <c r="D592" s="48">
        <v>2.3989735403371002</v>
      </c>
      <c r="E592" s="48">
        <v>0</v>
      </c>
      <c r="F592" s="400"/>
      <c r="G592" s="48">
        <v>0</v>
      </c>
      <c r="H592" s="49">
        <v>0</v>
      </c>
      <c r="I592" s="50">
        <f t="shared" si="80"/>
        <v>15.893748188673932</v>
      </c>
    </row>
    <row r="593" spans="1:9" ht="15">
      <c r="A593" s="9" t="s">
        <v>22</v>
      </c>
      <c r="B593" s="45">
        <v>20.311978479785743</v>
      </c>
      <c r="C593" s="45">
        <v>0</v>
      </c>
      <c r="D593" s="45">
        <v>1.2528269522424469</v>
      </c>
      <c r="E593" s="45">
        <v>0</v>
      </c>
      <c r="F593" s="400"/>
      <c r="G593" s="45">
        <v>0</v>
      </c>
      <c r="H593" s="54">
        <v>0</v>
      </c>
      <c r="I593" s="44">
        <f t="shared" si="80"/>
        <v>21.564805432028191</v>
      </c>
    </row>
    <row r="594" spans="1:9" ht="15">
      <c r="A594" s="8" t="s">
        <v>21</v>
      </c>
      <c r="B594" s="48">
        <v>25.543882337656406</v>
      </c>
      <c r="C594" s="48">
        <v>0</v>
      </c>
      <c r="D594" s="48">
        <v>0.47195534869567146</v>
      </c>
      <c r="E594" s="48">
        <v>0</v>
      </c>
      <c r="F594" s="400"/>
      <c r="G594" s="48">
        <v>0</v>
      </c>
      <c r="H594" s="49">
        <v>0</v>
      </c>
      <c r="I594" s="50">
        <f t="shared" si="80"/>
        <v>26.015837686352079</v>
      </c>
    </row>
    <row r="595" spans="1:9" ht="15">
      <c r="A595" s="10" t="s">
        <v>61</v>
      </c>
      <c r="B595" s="45">
        <v>159.80633996161077</v>
      </c>
      <c r="C595" s="45">
        <v>0</v>
      </c>
      <c r="D595" s="45">
        <v>0</v>
      </c>
      <c r="E595" s="45">
        <v>0</v>
      </c>
      <c r="F595" s="400"/>
      <c r="G595" s="45">
        <v>0</v>
      </c>
      <c r="H595" s="54">
        <v>0</v>
      </c>
      <c r="I595" s="44">
        <f t="shared" si="80"/>
        <v>159.80633996161077</v>
      </c>
    </row>
    <row r="596" spans="1:9">
      <c r="A596" s="11" t="s">
        <v>23</v>
      </c>
      <c r="B596" s="55">
        <v>159.80633996161077</v>
      </c>
      <c r="C596" s="55">
        <v>0</v>
      </c>
      <c r="D596" s="55">
        <v>0</v>
      </c>
      <c r="E596" s="55">
        <v>0</v>
      </c>
      <c r="F596" s="400"/>
      <c r="G596" s="55">
        <v>0</v>
      </c>
      <c r="H596" s="56">
        <v>0</v>
      </c>
      <c r="I596" s="57">
        <f t="shared" si="80"/>
        <v>159.80633996161077</v>
      </c>
    </row>
    <row r="597" spans="1:9">
      <c r="A597" s="12" t="s">
        <v>19</v>
      </c>
      <c r="B597" s="61">
        <v>0</v>
      </c>
      <c r="C597" s="61">
        <v>0</v>
      </c>
      <c r="D597" s="61">
        <v>0</v>
      </c>
      <c r="E597" s="61">
        <v>0</v>
      </c>
      <c r="F597" s="400"/>
      <c r="G597" s="61">
        <v>0</v>
      </c>
      <c r="H597" s="62">
        <v>0</v>
      </c>
      <c r="I597" s="63">
        <f t="shared" si="80"/>
        <v>0</v>
      </c>
    </row>
    <row r="598" spans="1:9">
      <c r="A598" s="11" t="s">
        <v>20</v>
      </c>
      <c r="B598" s="55">
        <v>0</v>
      </c>
      <c r="C598" s="55">
        <v>0</v>
      </c>
      <c r="D598" s="55">
        <v>0</v>
      </c>
      <c r="E598" s="55">
        <v>0</v>
      </c>
      <c r="F598" s="400"/>
      <c r="G598" s="55">
        <v>0</v>
      </c>
      <c r="H598" s="56">
        <v>0</v>
      </c>
      <c r="I598" s="57">
        <f t="shared" si="80"/>
        <v>0</v>
      </c>
    </row>
    <row r="599" spans="1:9" ht="15" thickBot="1">
      <c r="A599" s="13" t="s">
        <v>11</v>
      </c>
      <c r="B599" s="66">
        <v>0</v>
      </c>
      <c r="C599" s="66">
        <v>0</v>
      </c>
      <c r="D599" s="66">
        <v>0</v>
      </c>
      <c r="E599" s="66">
        <v>0</v>
      </c>
      <c r="F599" s="401"/>
      <c r="G599" s="66">
        <v>0</v>
      </c>
      <c r="H599" s="67">
        <v>0</v>
      </c>
      <c r="I599" s="68">
        <f t="shared" si="80"/>
        <v>0</v>
      </c>
    </row>
    <row r="600" spans="1:9" ht="15">
      <c r="A600" s="14" t="s">
        <v>26</v>
      </c>
      <c r="B600" s="71">
        <f>SUM(B579:B595)</f>
        <v>3173.870646690526</v>
      </c>
      <c r="C600" s="71">
        <f t="shared" ref="C600:H600" si="81">SUM(C579:C595)</f>
        <v>316.57340955505083</v>
      </c>
      <c r="D600" s="71">
        <f t="shared" si="81"/>
        <v>770.89518879833997</v>
      </c>
      <c r="E600" s="71">
        <f t="shared" si="81"/>
        <v>255.20175055371612</v>
      </c>
      <c r="F600" s="71">
        <f t="shared" si="81"/>
        <v>0</v>
      </c>
      <c r="G600" s="71">
        <f t="shared" si="81"/>
        <v>467.82067493560817</v>
      </c>
      <c r="H600" s="72">
        <f t="shared" si="81"/>
        <v>0.12178918223373528</v>
      </c>
      <c r="I600" s="44">
        <f>SUM(I579:I595)</f>
        <v>4984.483459715475</v>
      </c>
    </row>
    <row r="601" spans="1:9" s="2" customFormat="1" ht="15" thickBot="1">
      <c r="A601" s="17" t="s">
        <v>100</v>
      </c>
      <c r="B601" s="100">
        <f>B600/$I$600</f>
        <v>0.63675016124372841</v>
      </c>
      <c r="C601" s="100">
        <f t="shared" ref="C601:I601" si="82">C600/$I$600</f>
        <v>6.3511778525015217E-2</v>
      </c>
      <c r="D601" s="100">
        <f t="shared" si="82"/>
        <v>0.15465899225641011</v>
      </c>
      <c r="E601" s="100">
        <f t="shared" si="82"/>
        <v>5.1199237115792051E-2</v>
      </c>
      <c r="F601" s="100">
        <f t="shared" si="82"/>
        <v>0</v>
      </c>
      <c r="G601" s="100">
        <f t="shared" si="82"/>
        <v>9.3855397197428428E-2</v>
      </c>
      <c r="H601" s="101">
        <f t="shared" si="82"/>
        <v>2.4433661625729875E-5</v>
      </c>
      <c r="I601" s="102">
        <f t="shared" si="82"/>
        <v>1</v>
      </c>
    </row>
    <row r="602" spans="1:9" ht="15" thickBot="1">
      <c r="A602" s="16"/>
      <c r="B602" s="16"/>
      <c r="C602" s="16"/>
      <c r="D602" s="16"/>
      <c r="E602" s="16"/>
      <c r="F602" s="16"/>
      <c r="G602" s="16"/>
      <c r="H602" s="16"/>
      <c r="I602" s="16"/>
    </row>
    <row r="603" spans="1:9" ht="28.5">
      <c r="A603" s="439" t="s">
        <v>47</v>
      </c>
      <c r="B603" s="37" t="s">
        <v>0</v>
      </c>
      <c r="C603" s="37" t="s">
        <v>1</v>
      </c>
      <c r="D603" s="37" t="s">
        <v>2</v>
      </c>
      <c r="E603" s="37" t="s">
        <v>3</v>
      </c>
      <c r="F603" s="37" t="s">
        <v>27</v>
      </c>
      <c r="G603" s="37" t="s">
        <v>4</v>
      </c>
      <c r="H603" s="37" t="s">
        <v>5</v>
      </c>
      <c r="I603" s="38" t="s">
        <v>6</v>
      </c>
    </row>
    <row r="604" spans="1:9" ht="14.25" customHeight="1">
      <c r="A604" s="440" t="s">
        <v>47</v>
      </c>
      <c r="B604" s="372" t="s">
        <v>107</v>
      </c>
      <c r="C604" s="373"/>
      <c r="D604" s="373"/>
      <c r="E604" s="373"/>
      <c r="F604" s="373"/>
      <c r="G604" s="373"/>
      <c r="H604" s="373"/>
      <c r="I604" s="374"/>
    </row>
    <row r="605" spans="1:9" ht="15">
      <c r="A605" s="7" t="s">
        <v>7</v>
      </c>
      <c r="B605" s="42">
        <v>38.129482197053321</v>
      </c>
      <c r="C605" s="42">
        <v>0</v>
      </c>
      <c r="D605" s="42">
        <v>2.6071440818497997</v>
      </c>
      <c r="E605" s="42">
        <v>0</v>
      </c>
      <c r="F605" s="399"/>
      <c r="G605" s="42">
        <v>0</v>
      </c>
      <c r="H605" s="43">
        <v>0</v>
      </c>
      <c r="I605" s="44">
        <f>SUM(B605:H605)</f>
        <v>40.736626278903117</v>
      </c>
    </row>
    <row r="606" spans="1:9" ht="15">
      <c r="A606" s="8" t="s">
        <v>8</v>
      </c>
      <c r="B606" s="48">
        <v>26.340905490446396</v>
      </c>
      <c r="C606" s="48">
        <v>0</v>
      </c>
      <c r="D606" s="48">
        <v>1.801087554902318</v>
      </c>
      <c r="E606" s="48">
        <v>0</v>
      </c>
      <c r="F606" s="400"/>
      <c r="G606" s="48">
        <v>0</v>
      </c>
      <c r="H606" s="49">
        <v>0</v>
      </c>
      <c r="I606" s="50">
        <f t="shared" ref="I606:I625" si="83">SUM(B606:H606)</f>
        <v>28.141993045348713</v>
      </c>
    </row>
    <row r="607" spans="1:9" ht="15">
      <c r="A607" s="9" t="s">
        <v>10</v>
      </c>
      <c r="B607" s="45">
        <v>26.131646505380143</v>
      </c>
      <c r="C607" s="45">
        <v>0</v>
      </c>
      <c r="D607" s="45">
        <v>1.7867792482311213</v>
      </c>
      <c r="E607" s="45">
        <v>0</v>
      </c>
      <c r="F607" s="400"/>
      <c r="G607" s="45">
        <v>0</v>
      </c>
      <c r="H607" s="54">
        <v>0</v>
      </c>
      <c r="I607" s="44">
        <f t="shared" si="83"/>
        <v>27.918425753611263</v>
      </c>
    </row>
    <row r="608" spans="1:9" ht="15">
      <c r="A608" s="8" t="s">
        <v>53</v>
      </c>
      <c r="B608" s="48">
        <v>0</v>
      </c>
      <c r="C608" s="48">
        <v>0</v>
      </c>
      <c r="D608" s="48">
        <v>0</v>
      </c>
      <c r="E608" s="48">
        <v>0</v>
      </c>
      <c r="F608" s="400"/>
      <c r="G608" s="48">
        <v>0</v>
      </c>
      <c r="H608" s="49">
        <v>0</v>
      </c>
      <c r="I608" s="50">
        <f t="shared" si="83"/>
        <v>0</v>
      </c>
    </row>
    <row r="609" spans="1:9" ht="15">
      <c r="A609" s="9" t="s">
        <v>16</v>
      </c>
      <c r="B609" s="45">
        <v>625.86805384643242</v>
      </c>
      <c r="C609" s="45">
        <v>0</v>
      </c>
      <c r="D609" s="45">
        <v>49.286265297507626</v>
      </c>
      <c r="E609" s="45">
        <v>0</v>
      </c>
      <c r="F609" s="400"/>
      <c r="G609" s="45">
        <v>0</v>
      </c>
      <c r="H609" s="54">
        <v>0</v>
      </c>
      <c r="I609" s="44">
        <f t="shared" si="83"/>
        <v>675.15431914394003</v>
      </c>
    </row>
    <row r="610" spans="1:9" ht="15">
      <c r="A610" s="8" t="s">
        <v>65</v>
      </c>
      <c r="B610" s="48">
        <v>4129.2757507940705</v>
      </c>
      <c r="C610" s="48">
        <v>0</v>
      </c>
      <c r="D610" s="48">
        <v>325.17489731172287</v>
      </c>
      <c r="E610" s="48">
        <v>0</v>
      </c>
      <c r="F610" s="400"/>
      <c r="G610" s="48">
        <v>0</v>
      </c>
      <c r="H610" s="49">
        <v>0</v>
      </c>
      <c r="I610" s="50">
        <f t="shared" si="83"/>
        <v>4454.4506481057933</v>
      </c>
    </row>
    <row r="611" spans="1:9" ht="15">
      <c r="A611" s="9" t="s">
        <v>55</v>
      </c>
      <c r="B611" s="45">
        <v>0</v>
      </c>
      <c r="C611" s="45">
        <v>0</v>
      </c>
      <c r="D611" s="45">
        <v>0</v>
      </c>
      <c r="E611" s="45">
        <v>0</v>
      </c>
      <c r="F611" s="400"/>
      <c r="G611" s="45">
        <v>0</v>
      </c>
      <c r="H611" s="54">
        <v>0</v>
      </c>
      <c r="I611" s="44">
        <f t="shared" si="83"/>
        <v>0</v>
      </c>
    </row>
    <row r="612" spans="1:9" ht="15">
      <c r="A612" s="8" t="s">
        <v>12</v>
      </c>
      <c r="B612" s="48">
        <v>0</v>
      </c>
      <c r="C612" s="48">
        <v>0</v>
      </c>
      <c r="D612" s="48">
        <v>0</v>
      </c>
      <c r="E612" s="48">
        <v>0</v>
      </c>
      <c r="F612" s="400"/>
      <c r="G612" s="48">
        <v>0</v>
      </c>
      <c r="H612" s="49">
        <v>0</v>
      </c>
      <c r="I612" s="50">
        <f t="shared" si="83"/>
        <v>0</v>
      </c>
    </row>
    <row r="613" spans="1:9" ht="15">
      <c r="A613" s="9" t="s">
        <v>56</v>
      </c>
      <c r="B613" s="45">
        <v>0</v>
      </c>
      <c r="C613" s="45">
        <v>0</v>
      </c>
      <c r="D613" s="45">
        <v>0</v>
      </c>
      <c r="E613" s="45">
        <v>0</v>
      </c>
      <c r="F613" s="400"/>
      <c r="G613" s="45">
        <v>0</v>
      </c>
      <c r="H613" s="54">
        <v>0</v>
      </c>
      <c r="I613" s="44">
        <f t="shared" si="83"/>
        <v>0</v>
      </c>
    </row>
    <row r="614" spans="1:9" ht="15">
      <c r="A614" s="8" t="s">
        <v>17</v>
      </c>
      <c r="B614" s="48">
        <v>83.93952127117214</v>
      </c>
      <c r="C614" s="48">
        <v>0</v>
      </c>
      <c r="D614" s="48">
        <v>6.6101241130480775</v>
      </c>
      <c r="E614" s="48">
        <v>0</v>
      </c>
      <c r="F614" s="400"/>
      <c r="G614" s="48">
        <v>0</v>
      </c>
      <c r="H614" s="49">
        <v>0</v>
      </c>
      <c r="I614" s="50">
        <f t="shared" si="83"/>
        <v>90.549645384220213</v>
      </c>
    </row>
    <row r="615" spans="1:9" ht="15">
      <c r="A615" s="9" t="s">
        <v>141</v>
      </c>
      <c r="B615" s="45">
        <v>793.29389991655876</v>
      </c>
      <c r="C615" s="45">
        <v>0</v>
      </c>
      <c r="D615" s="45">
        <v>250.51386313154484</v>
      </c>
      <c r="E615" s="45">
        <v>0</v>
      </c>
      <c r="F615" s="400"/>
      <c r="G615" s="45">
        <v>0</v>
      </c>
      <c r="H615" s="54">
        <v>0</v>
      </c>
      <c r="I615" s="44">
        <f>SUM(B615:H615)</f>
        <v>1043.8077630481037</v>
      </c>
    </row>
    <row r="616" spans="1:9" ht="15">
      <c r="A616" s="8" t="s">
        <v>25</v>
      </c>
      <c r="B616" s="48">
        <v>232.10208522986912</v>
      </c>
      <c r="C616" s="48">
        <v>0</v>
      </c>
      <c r="D616" s="48">
        <v>263.64994147470566</v>
      </c>
      <c r="E616" s="48">
        <v>1533.9190877882243</v>
      </c>
      <c r="F616" s="400"/>
      <c r="G616" s="48">
        <v>401.74071346834444</v>
      </c>
      <c r="H616" s="49">
        <v>0</v>
      </c>
      <c r="I616" s="50">
        <f t="shared" si="83"/>
        <v>2431.4118279611434</v>
      </c>
    </row>
    <row r="617" spans="1:9" ht="15">
      <c r="A617" s="9" t="s">
        <v>24</v>
      </c>
      <c r="B617" s="45">
        <v>83.879742344023143</v>
      </c>
      <c r="C617" s="45">
        <v>0</v>
      </c>
      <c r="D617" s="45">
        <v>19.522306896636547</v>
      </c>
      <c r="E617" s="45">
        <v>0</v>
      </c>
      <c r="F617" s="400"/>
      <c r="G617" s="45">
        <v>0</v>
      </c>
      <c r="H617" s="54">
        <v>0</v>
      </c>
      <c r="I617" s="44">
        <f t="shared" si="83"/>
        <v>103.40204924065969</v>
      </c>
    </row>
    <row r="618" spans="1:9" ht="15">
      <c r="A618" s="8" t="s">
        <v>57</v>
      </c>
      <c r="B618" s="48">
        <v>1873.2831337738003</v>
      </c>
      <c r="C618" s="48">
        <v>0</v>
      </c>
      <c r="D618" s="48">
        <v>196.64298089338237</v>
      </c>
      <c r="E618" s="48">
        <v>0</v>
      </c>
      <c r="F618" s="400"/>
      <c r="G618" s="48">
        <v>0</v>
      </c>
      <c r="H618" s="49">
        <v>0</v>
      </c>
      <c r="I618" s="50">
        <f t="shared" si="83"/>
        <v>2069.9261146671824</v>
      </c>
    </row>
    <row r="619" spans="1:9" ht="15">
      <c r="A619" s="9" t="s">
        <v>22</v>
      </c>
      <c r="B619" s="45">
        <v>170.51593041857254</v>
      </c>
      <c r="C619" s="45">
        <v>0</v>
      </c>
      <c r="D619" s="45">
        <v>17.899462309131923</v>
      </c>
      <c r="E619" s="45">
        <v>0</v>
      </c>
      <c r="F619" s="400"/>
      <c r="G619" s="45">
        <v>0</v>
      </c>
      <c r="H619" s="54">
        <v>0</v>
      </c>
      <c r="I619" s="44">
        <f t="shared" si="83"/>
        <v>188.41539272770447</v>
      </c>
    </row>
    <row r="620" spans="1:9" ht="15">
      <c r="A620" s="8" t="s">
        <v>21</v>
      </c>
      <c r="B620" s="48">
        <v>0</v>
      </c>
      <c r="C620" s="48">
        <v>0</v>
      </c>
      <c r="D620" s="48">
        <v>0</v>
      </c>
      <c r="E620" s="48">
        <v>0</v>
      </c>
      <c r="F620" s="400"/>
      <c r="G620" s="48">
        <v>0</v>
      </c>
      <c r="H620" s="49">
        <v>0</v>
      </c>
      <c r="I620" s="50">
        <f t="shared" si="83"/>
        <v>0</v>
      </c>
    </row>
    <row r="621" spans="1:9" ht="15">
      <c r="A621" s="10" t="s">
        <v>61</v>
      </c>
      <c r="B621" s="45">
        <v>41.121670077012482</v>
      </c>
      <c r="C621" s="45">
        <v>0</v>
      </c>
      <c r="D621" s="45">
        <v>191.14668649243134</v>
      </c>
      <c r="E621" s="45">
        <v>0</v>
      </c>
      <c r="F621" s="400"/>
      <c r="G621" s="45">
        <v>0</v>
      </c>
      <c r="H621" s="54">
        <v>0</v>
      </c>
      <c r="I621" s="44">
        <f t="shared" si="83"/>
        <v>232.26835656944382</v>
      </c>
    </row>
    <row r="622" spans="1:9">
      <c r="A622" s="11" t="s">
        <v>23</v>
      </c>
      <c r="B622" s="55">
        <v>41.121670077012482</v>
      </c>
      <c r="C622" s="55">
        <v>0</v>
      </c>
      <c r="D622" s="55">
        <v>191.14668649243134</v>
      </c>
      <c r="E622" s="55">
        <v>0</v>
      </c>
      <c r="F622" s="400"/>
      <c r="G622" s="55">
        <v>0</v>
      </c>
      <c r="H622" s="56">
        <v>0</v>
      </c>
      <c r="I622" s="57">
        <f t="shared" si="83"/>
        <v>232.26835656944382</v>
      </c>
    </row>
    <row r="623" spans="1:9">
      <c r="A623" s="12" t="s">
        <v>19</v>
      </c>
      <c r="B623" s="61">
        <v>0</v>
      </c>
      <c r="C623" s="61">
        <v>0</v>
      </c>
      <c r="D623" s="61">
        <v>0</v>
      </c>
      <c r="E623" s="61">
        <v>0</v>
      </c>
      <c r="F623" s="400"/>
      <c r="G623" s="61">
        <v>0</v>
      </c>
      <c r="H623" s="62">
        <v>0</v>
      </c>
      <c r="I623" s="63">
        <f t="shared" si="83"/>
        <v>0</v>
      </c>
    </row>
    <row r="624" spans="1:9">
      <c r="A624" s="11" t="s">
        <v>20</v>
      </c>
      <c r="B624" s="55">
        <v>0</v>
      </c>
      <c r="C624" s="55">
        <v>0</v>
      </c>
      <c r="D624" s="55">
        <v>0</v>
      </c>
      <c r="E624" s="55">
        <v>0</v>
      </c>
      <c r="F624" s="400"/>
      <c r="G624" s="55">
        <v>0</v>
      </c>
      <c r="H624" s="56">
        <v>0</v>
      </c>
      <c r="I624" s="57">
        <f t="shared" si="83"/>
        <v>0</v>
      </c>
    </row>
    <row r="625" spans="1:9" ht="15" thickBot="1">
      <c r="A625" s="13" t="s">
        <v>11</v>
      </c>
      <c r="B625" s="66">
        <v>0</v>
      </c>
      <c r="C625" s="66">
        <v>0</v>
      </c>
      <c r="D625" s="66">
        <v>0</v>
      </c>
      <c r="E625" s="66">
        <v>0</v>
      </c>
      <c r="F625" s="401"/>
      <c r="G625" s="66">
        <v>0</v>
      </c>
      <c r="H625" s="67">
        <v>0</v>
      </c>
      <c r="I625" s="68">
        <f t="shared" si="83"/>
        <v>0</v>
      </c>
    </row>
    <row r="626" spans="1:9" ht="15">
      <c r="A626" s="14" t="s">
        <v>26</v>
      </c>
      <c r="B626" s="71">
        <f>SUM(B605:B621)</f>
        <v>8123.8818218643919</v>
      </c>
      <c r="C626" s="71">
        <f t="shared" ref="C626:H626" si="84">SUM(C605:C621)</f>
        <v>0</v>
      </c>
      <c r="D626" s="71">
        <f t="shared" si="84"/>
        <v>1326.6415388050946</v>
      </c>
      <c r="E626" s="71">
        <f t="shared" si="84"/>
        <v>1533.9190877882243</v>
      </c>
      <c r="F626" s="71">
        <f>SUM(F605:F621)</f>
        <v>0</v>
      </c>
      <c r="G626" s="71">
        <f t="shared" si="84"/>
        <v>401.74071346834444</v>
      </c>
      <c r="H626" s="72">
        <f t="shared" si="84"/>
        <v>0</v>
      </c>
      <c r="I626" s="44">
        <f>SUM(I605:I621)</f>
        <v>11386.183161926054</v>
      </c>
    </row>
    <row r="627" spans="1:9" s="2" customFormat="1" ht="15" thickBot="1">
      <c r="A627" s="17" t="s">
        <v>100</v>
      </c>
      <c r="B627" s="100">
        <f>B626/$I$626</f>
        <v>0.71348595981044971</v>
      </c>
      <c r="C627" s="100">
        <f t="shared" ref="C627:I627" si="85">C626/$I$626</f>
        <v>0</v>
      </c>
      <c r="D627" s="100">
        <f t="shared" si="85"/>
        <v>0.11651327929109861</v>
      </c>
      <c r="E627" s="100">
        <f t="shared" si="85"/>
        <v>0.13471758410820706</v>
      </c>
      <c r="F627" s="100">
        <f t="shared" si="85"/>
        <v>0</v>
      </c>
      <c r="G627" s="100">
        <f t="shared" si="85"/>
        <v>3.5283176790244709E-2</v>
      </c>
      <c r="H627" s="101">
        <f t="shared" si="85"/>
        <v>0</v>
      </c>
      <c r="I627" s="102">
        <f t="shared" si="85"/>
        <v>1</v>
      </c>
    </row>
    <row r="628" spans="1:9" ht="15" thickBot="1">
      <c r="A628" s="16"/>
      <c r="B628" s="16"/>
      <c r="C628" s="16"/>
      <c r="D628" s="16"/>
      <c r="E628" s="16"/>
      <c r="F628" s="16"/>
      <c r="G628" s="16"/>
      <c r="H628" s="16"/>
      <c r="I628" s="16"/>
    </row>
    <row r="629" spans="1:9" ht="28.5">
      <c r="A629" s="439" t="s">
        <v>48</v>
      </c>
      <c r="B629" s="37" t="s">
        <v>0</v>
      </c>
      <c r="C629" s="37" t="s">
        <v>1</v>
      </c>
      <c r="D629" s="37" t="s">
        <v>2</v>
      </c>
      <c r="E629" s="37" t="s">
        <v>3</v>
      </c>
      <c r="F629" s="37" t="s">
        <v>27</v>
      </c>
      <c r="G629" s="37" t="s">
        <v>4</v>
      </c>
      <c r="H629" s="37" t="s">
        <v>5</v>
      </c>
      <c r="I629" s="38" t="s">
        <v>6</v>
      </c>
    </row>
    <row r="630" spans="1:9" ht="14.25" customHeight="1">
      <c r="A630" s="440" t="s">
        <v>48</v>
      </c>
      <c r="B630" s="372" t="s">
        <v>107</v>
      </c>
      <c r="C630" s="373"/>
      <c r="D630" s="373"/>
      <c r="E630" s="373"/>
      <c r="F630" s="373"/>
      <c r="G630" s="373"/>
      <c r="H630" s="373"/>
      <c r="I630" s="374"/>
    </row>
    <row r="631" spans="1:9" ht="15">
      <c r="A631" s="7" t="s">
        <v>7</v>
      </c>
      <c r="B631" s="42">
        <v>0.25242060778782366</v>
      </c>
      <c r="C631" s="42">
        <v>0</v>
      </c>
      <c r="D631" s="42">
        <v>0</v>
      </c>
      <c r="E631" s="42">
        <v>0</v>
      </c>
      <c r="F631" s="42">
        <v>0</v>
      </c>
      <c r="G631" s="42">
        <v>0</v>
      </c>
      <c r="H631" s="43">
        <v>0</v>
      </c>
      <c r="I631" s="44">
        <f>SUM(B631:H631)</f>
        <v>0.25242060778782366</v>
      </c>
    </row>
    <row r="632" spans="1:9" ht="15">
      <c r="A632" s="8" t="s">
        <v>8</v>
      </c>
      <c r="B632" s="48">
        <v>0.94184226193386067</v>
      </c>
      <c r="C632" s="48">
        <v>0</v>
      </c>
      <c r="D632" s="48">
        <v>0</v>
      </c>
      <c r="E632" s="48">
        <v>0</v>
      </c>
      <c r="F632" s="48">
        <v>0</v>
      </c>
      <c r="G632" s="48">
        <v>0</v>
      </c>
      <c r="H632" s="49">
        <v>0</v>
      </c>
      <c r="I632" s="50">
        <f t="shared" ref="I632:I651" si="86">SUM(B632:H632)</f>
        <v>0.94184226193386067</v>
      </c>
    </row>
    <row r="633" spans="1:9" ht="15">
      <c r="A633" s="9" t="s">
        <v>10</v>
      </c>
      <c r="B633" s="45">
        <v>0.64288287615435524</v>
      </c>
      <c r="C633" s="45">
        <v>0</v>
      </c>
      <c r="D633" s="45">
        <v>2.0594402175856327E-3</v>
      </c>
      <c r="E633" s="45">
        <v>0</v>
      </c>
      <c r="F633" s="45">
        <v>0</v>
      </c>
      <c r="G633" s="45">
        <v>0</v>
      </c>
      <c r="H633" s="54">
        <v>0</v>
      </c>
      <c r="I633" s="44">
        <f t="shared" si="86"/>
        <v>0.64494231637194088</v>
      </c>
    </row>
    <row r="634" spans="1:9" ht="15">
      <c r="A634" s="8" t="s">
        <v>53</v>
      </c>
      <c r="B634" s="48">
        <v>0</v>
      </c>
      <c r="C634" s="48">
        <v>0</v>
      </c>
      <c r="D634" s="48">
        <v>0</v>
      </c>
      <c r="E634" s="48">
        <v>0</v>
      </c>
      <c r="F634" s="48">
        <v>0</v>
      </c>
      <c r="G634" s="48">
        <v>0</v>
      </c>
      <c r="H634" s="49">
        <v>0</v>
      </c>
      <c r="I634" s="50">
        <f t="shared" si="86"/>
        <v>0</v>
      </c>
    </row>
    <row r="635" spans="1:9" ht="15">
      <c r="A635" s="9" t="s">
        <v>16</v>
      </c>
      <c r="B635" s="45">
        <v>161.86975779846858</v>
      </c>
      <c r="C635" s="45">
        <v>0.69961123884114329</v>
      </c>
      <c r="D635" s="45">
        <v>13.04342134977122</v>
      </c>
      <c r="E635" s="45">
        <v>0</v>
      </c>
      <c r="F635" s="45">
        <v>0</v>
      </c>
      <c r="G635" s="45">
        <v>0</v>
      </c>
      <c r="H635" s="54">
        <v>0</v>
      </c>
      <c r="I635" s="44">
        <f t="shared" si="86"/>
        <v>175.61279038708096</v>
      </c>
    </row>
    <row r="636" spans="1:9" ht="15">
      <c r="A636" s="8" t="s">
        <v>65</v>
      </c>
      <c r="B636" s="48">
        <v>3.1555416975926454</v>
      </c>
      <c r="C636" s="48">
        <v>7.1213654060081427E-2</v>
      </c>
      <c r="D636" s="48">
        <v>0</v>
      </c>
      <c r="E636" s="48">
        <v>0</v>
      </c>
      <c r="F636" s="48">
        <v>0</v>
      </c>
      <c r="G636" s="48">
        <v>0</v>
      </c>
      <c r="H636" s="49">
        <v>0</v>
      </c>
      <c r="I636" s="50">
        <f t="shared" si="86"/>
        <v>3.2267553516527268</v>
      </c>
    </row>
    <row r="637" spans="1:9" ht="15">
      <c r="A637" s="9" t="s">
        <v>55</v>
      </c>
      <c r="B637" s="45">
        <v>0</v>
      </c>
      <c r="C637" s="45">
        <v>9.9192561169611254E-2</v>
      </c>
      <c r="D637" s="45">
        <v>0</v>
      </c>
      <c r="E637" s="45">
        <v>4.81437649513017</v>
      </c>
      <c r="F637" s="45">
        <v>190.1331100740951</v>
      </c>
      <c r="G637" s="45">
        <v>0</v>
      </c>
      <c r="H637" s="54">
        <v>0</v>
      </c>
      <c r="I637" s="44">
        <f t="shared" si="86"/>
        <v>195.04667913039489</v>
      </c>
    </row>
    <row r="638" spans="1:9" ht="15">
      <c r="A638" s="8" t="s">
        <v>12</v>
      </c>
      <c r="B638" s="48">
        <v>0</v>
      </c>
      <c r="C638" s="48">
        <v>0</v>
      </c>
      <c r="D638" s="48">
        <v>0</v>
      </c>
      <c r="E638" s="48">
        <v>7.6898824733642774</v>
      </c>
      <c r="F638" s="48">
        <v>0</v>
      </c>
      <c r="G638" s="48">
        <v>0</v>
      </c>
      <c r="H638" s="49">
        <v>0</v>
      </c>
      <c r="I638" s="50">
        <f t="shared" si="86"/>
        <v>7.6898824733642774</v>
      </c>
    </row>
    <row r="639" spans="1:9" ht="15">
      <c r="A639" s="9" t="s">
        <v>56</v>
      </c>
      <c r="B639" s="45">
        <v>0</v>
      </c>
      <c r="C639" s="45">
        <v>0</v>
      </c>
      <c r="D639" s="45">
        <v>0</v>
      </c>
      <c r="E639" s="45">
        <v>0</v>
      </c>
      <c r="F639" s="45">
        <v>0</v>
      </c>
      <c r="G639" s="45">
        <v>0</v>
      </c>
      <c r="H639" s="54">
        <v>0</v>
      </c>
      <c r="I639" s="44">
        <f t="shared" si="86"/>
        <v>0</v>
      </c>
    </row>
    <row r="640" spans="1:9" ht="15">
      <c r="A640" s="8" t="s">
        <v>17</v>
      </c>
      <c r="B640" s="48">
        <v>8.9576645295921864</v>
      </c>
      <c r="C640" s="48">
        <v>0</v>
      </c>
      <c r="D640" s="48">
        <v>4.3366130382393793E-2</v>
      </c>
      <c r="E640" s="48">
        <v>0.26387046728244412</v>
      </c>
      <c r="F640" s="48">
        <v>0</v>
      </c>
      <c r="G640" s="48">
        <v>0</v>
      </c>
      <c r="H640" s="49">
        <v>0</v>
      </c>
      <c r="I640" s="50">
        <f t="shared" si="86"/>
        <v>9.2649011272570245</v>
      </c>
    </row>
    <row r="641" spans="1:9" ht="15">
      <c r="A641" s="9" t="s">
        <v>141</v>
      </c>
      <c r="B641" s="45">
        <v>9.4010696231456699</v>
      </c>
      <c r="C641" s="45">
        <v>0</v>
      </c>
      <c r="D641" s="45">
        <v>2.4297660181362182</v>
      </c>
      <c r="E641" s="45">
        <v>0</v>
      </c>
      <c r="F641" s="45">
        <v>0</v>
      </c>
      <c r="G641" s="45">
        <v>0</v>
      </c>
      <c r="H641" s="54">
        <v>0</v>
      </c>
      <c r="I641" s="44">
        <f>SUM(B641:H641)</f>
        <v>11.830835641281888</v>
      </c>
    </row>
    <row r="642" spans="1:9" ht="15">
      <c r="A642" s="8" t="s">
        <v>25</v>
      </c>
      <c r="B642" s="48">
        <v>29.829960610083674</v>
      </c>
      <c r="C642" s="48">
        <v>3.8758767861645796E-2</v>
      </c>
      <c r="D642" s="48">
        <v>0.61701189055115491</v>
      </c>
      <c r="E642" s="48">
        <v>49.568053985062761</v>
      </c>
      <c r="F642" s="48">
        <v>0</v>
      </c>
      <c r="G642" s="48">
        <v>16.715351727113472</v>
      </c>
      <c r="H642" s="49">
        <v>0.23451623724126164</v>
      </c>
      <c r="I642" s="50">
        <f t="shared" si="86"/>
        <v>97.003653217913964</v>
      </c>
    </row>
    <row r="643" spans="1:9" ht="15">
      <c r="A643" s="9" t="s">
        <v>24</v>
      </c>
      <c r="B643" s="45">
        <v>1.4484551004687227</v>
      </c>
      <c r="C643" s="45">
        <v>0</v>
      </c>
      <c r="D643" s="45">
        <v>0</v>
      </c>
      <c r="E643" s="45">
        <v>0</v>
      </c>
      <c r="F643" s="45">
        <v>0</v>
      </c>
      <c r="G643" s="45">
        <v>0</v>
      </c>
      <c r="H643" s="54">
        <v>0</v>
      </c>
      <c r="I643" s="44">
        <f t="shared" si="86"/>
        <v>1.4484551004687227</v>
      </c>
    </row>
    <row r="644" spans="1:9" ht="15">
      <c r="A644" s="8" t="s">
        <v>57</v>
      </c>
      <c r="B644" s="48">
        <v>80.81196504423194</v>
      </c>
      <c r="C644" s="48">
        <v>3.6605077430124409</v>
      </c>
      <c r="D644" s="48">
        <v>46.014946817509149</v>
      </c>
      <c r="E644" s="48">
        <v>0</v>
      </c>
      <c r="F644" s="48">
        <v>0</v>
      </c>
      <c r="G644" s="48">
        <v>0</v>
      </c>
      <c r="H644" s="49">
        <v>0</v>
      </c>
      <c r="I644" s="50">
        <f t="shared" si="86"/>
        <v>130.48741960475354</v>
      </c>
    </row>
    <row r="645" spans="1:9" ht="15">
      <c r="A645" s="9" t="s">
        <v>22</v>
      </c>
      <c r="B645" s="45">
        <v>44.383823528528907</v>
      </c>
      <c r="C645" s="45">
        <v>0</v>
      </c>
      <c r="D645" s="45">
        <v>11.931846718620061</v>
      </c>
      <c r="E645" s="45">
        <v>0</v>
      </c>
      <c r="F645" s="45">
        <v>6.6704537228446821</v>
      </c>
      <c r="G645" s="45">
        <v>0</v>
      </c>
      <c r="H645" s="54">
        <v>0</v>
      </c>
      <c r="I645" s="44">
        <f t="shared" si="86"/>
        <v>62.986123969993656</v>
      </c>
    </row>
    <row r="646" spans="1:9" ht="15">
      <c r="A646" s="8" t="s">
        <v>21</v>
      </c>
      <c r="B646" s="48">
        <v>0</v>
      </c>
      <c r="C646" s="48">
        <v>0</v>
      </c>
      <c r="D646" s="48">
        <v>0</v>
      </c>
      <c r="E646" s="48">
        <v>0</v>
      </c>
      <c r="F646" s="48">
        <v>0</v>
      </c>
      <c r="G646" s="48">
        <v>0</v>
      </c>
      <c r="H646" s="49">
        <v>0</v>
      </c>
      <c r="I646" s="50">
        <f t="shared" si="86"/>
        <v>0</v>
      </c>
    </row>
    <row r="647" spans="1:9" ht="15">
      <c r="A647" s="10" t="s">
        <v>61</v>
      </c>
      <c r="B647" s="45">
        <v>3.1362703788875175</v>
      </c>
      <c r="C647" s="45">
        <v>0</v>
      </c>
      <c r="D647" s="45">
        <v>0</v>
      </c>
      <c r="E647" s="45">
        <v>0</v>
      </c>
      <c r="F647" s="45">
        <v>0</v>
      </c>
      <c r="G647" s="45">
        <v>0</v>
      </c>
      <c r="H647" s="54">
        <v>0</v>
      </c>
      <c r="I647" s="44">
        <f t="shared" si="86"/>
        <v>3.1362703788875175</v>
      </c>
    </row>
    <row r="648" spans="1:9">
      <c r="A648" s="11" t="s">
        <v>23</v>
      </c>
      <c r="B648" s="55">
        <v>3.1362703788875175</v>
      </c>
      <c r="C648" s="55">
        <v>0</v>
      </c>
      <c r="D648" s="55">
        <v>0</v>
      </c>
      <c r="E648" s="55">
        <v>0</v>
      </c>
      <c r="F648" s="55">
        <v>0</v>
      </c>
      <c r="G648" s="55">
        <v>0</v>
      </c>
      <c r="H648" s="56">
        <v>0</v>
      </c>
      <c r="I648" s="57">
        <f t="shared" si="86"/>
        <v>3.1362703788875175</v>
      </c>
    </row>
    <row r="649" spans="1:9">
      <c r="A649" s="12" t="s">
        <v>19</v>
      </c>
      <c r="B649" s="61">
        <v>0</v>
      </c>
      <c r="C649" s="61">
        <v>0</v>
      </c>
      <c r="D649" s="61">
        <v>0</v>
      </c>
      <c r="E649" s="61">
        <v>0</v>
      </c>
      <c r="F649" s="61">
        <v>0</v>
      </c>
      <c r="G649" s="61">
        <v>0</v>
      </c>
      <c r="H649" s="62">
        <v>0</v>
      </c>
      <c r="I649" s="63">
        <f t="shared" si="86"/>
        <v>0</v>
      </c>
    </row>
    <row r="650" spans="1:9">
      <c r="A650" s="11" t="s">
        <v>20</v>
      </c>
      <c r="B650" s="55">
        <v>0</v>
      </c>
      <c r="C650" s="55">
        <v>0</v>
      </c>
      <c r="D650" s="55">
        <v>0</v>
      </c>
      <c r="E650" s="55">
        <v>0</v>
      </c>
      <c r="F650" s="55">
        <v>0</v>
      </c>
      <c r="G650" s="55">
        <v>0</v>
      </c>
      <c r="H650" s="56">
        <v>0</v>
      </c>
      <c r="I650" s="57">
        <f t="shared" si="86"/>
        <v>0</v>
      </c>
    </row>
    <row r="651" spans="1:9" ht="15" thickBot="1">
      <c r="A651" s="13" t="s">
        <v>11</v>
      </c>
      <c r="B651" s="66">
        <v>0</v>
      </c>
      <c r="C651" s="66">
        <v>0</v>
      </c>
      <c r="D651" s="66">
        <v>0</v>
      </c>
      <c r="E651" s="66">
        <v>0</v>
      </c>
      <c r="F651" s="66">
        <v>0</v>
      </c>
      <c r="G651" s="66">
        <v>0</v>
      </c>
      <c r="H651" s="67">
        <v>0</v>
      </c>
      <c r="I651" s="68">
        <f t="shared" si="86"/>
        <v>0</v>
      </c>
    </row>
    <row r="652" spans="1:9" ht="15">
      <c r="A652" s="14" t="s">
        <v>26</v>
      </c>
      <c r="B652" s="71">
        <f>SUM(B631:B647)</f>
        <v>344.83165405687589</v>
      </c>
      <c r="C652" s="71">
        <f t="shared" ref="C652:H652" si="87">SUM(C631:C647)</f>
        <v>4.5692839649449226</v>
      </c>
      <c r="D652" s="71">
        <f t="shared" si="87"/>
        <v>74.082418365187792</v>
      </c>
      <c r="E652" s="71">
        <f t="shared" si="87"/>
        <v>62.336183420839653</v>
      </c>
      <c r="F652" s="71">
        <f t="shared" si="87"/>
        <v>196.80356379693978</v>
      </c>
      <c r="G652" s="71">
        <f t="shared" si="87"/>
        <v>16.715351727113472</v>
      </c>
      <c r="H652" s="72">
        <f t="shared" si="87"/>
        <v>0.23451623724126164</v>
      </c>
      <c r="I652" s="44">
        <f>SUM(I631:I647)</f>
        <v>699.57297156914274</v>
      </c>
    </row>
    <row r="653" spans="1:9" s="2" customFormat="1" ht="15" thickBot="1">
      <c r="A653" s="17" t="s">
        <v>100</v>
      </c>
      <c r="B653" s="100">
        <f>B652/$I$652</f>
        <v>0.49291734825520517</v>
      </c>
      <c r="C653" s="100">
        <f t="shared" ref="C653:I653" si="88">C652/$I$652</f>
        <v>6.5315330217747191E-3</v>
      </c>
      <c r="D653" s="100">
        <f t="shared" si="88"/>
        <v>0.1058966274797908</v>
      </c>
      <c r="E653" s="100">
        <f t="shared" si="88"/>
        <v>8.9106048910122332E-2</v>
      </c>
      <c r="F653" s="100">
        <f t="shared" si="88"/>
        <v>0.28131956464171171</v>
      </c>
      <c r="G653" s="100">
        <f t="shared" si="88"/>
        <v>2.3893649992824801E-2</v>
      </c>
      <c r="H653" s="101">
        <f t="shared" si="88"/>
        <v>3.352276985705173E-4</v>
      </c>
      <c r="I653" s="102">
        <f t="shared" si="88"/>
        <v>1</v>
      </c>
    </row>
    <row r="654" spans="1:9">
      <c r="A654" s="16"/>
      <c r="B654" s="16"/>
      <c r="C654" s="16"/>
      <c r="D654" s="16"/>
      <c r="E654" s="16"/>
      <c r="F654" s="16"/>
      <c r="G654" s="16"/>
      <c r="H654" s="16"/>
      <c r="I654" s="16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B6:I6"/>
    <mergeCell ref="B32:I32"/>
    <mergeCell ref="B58:I58"/>
    <mergeCell ref="B84:I84"/>
    <mergeCell ref="A1:I3"/>
    <mergeCell ref="A5:A6"/>
    <mergeCell ref="A31:A32"/>
    <mergeCell ref="A57:A58"/>
    <mergeCell ref="A83:A84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U654"/>
  <sheetViews>
    <sheetView zoomScale="60" zoomScaleNormal="60" workbookViewId="0">
      <selection activeCell="A2" sqref="A2"/>
    </sheetView>
  </sheetViews>
  <sheetFormatPr baseColWidth="10" defaultColWidth="11" defaultRowHeight="14.25"/>
  <cols>
    <col min="1" max="1" width="42.625" customWidth="1"/>
    <col min="2" max="9" width="16.625" style="5" customWidth="1"/>
    <col min="10" max="10" width="13.625" bestFit="1" customWidth="1"/>
    <col min="11" max="16384" width="11" style="5"/>
  </cols>
  <sheetData>
    <row r="1" spans="1:21" ht="15" customHeight="1" thickTop="1">
      <c r="A1" s="402" t="s">
        <v>102</v>
      </c>
      <c r="B1" s="403"/>
      <c r="C1" s="403"/>
      <c r="D1" s="403"/>
      <c r="E1" s="403"/>
      <c r="F1" s="403"/>
      <c r="G1" s="403"/>
      <c r="H1" s="403"/>
      <c r="I1" s="404"/>
      <c r="U1" s="5" t="s">
        <v>93</v>
      </c>
    </row>
    <row r="2" spans="1:21" ht="14.25" customHeight="1">
      <c r="A2" s="405"/>
      <c r="B2" s="406"/>
      <c r="C2" s="406"/>
      <c r="D2" s="406"/>
      <c r="E2" s="406"/>
      <c r="F2" s="406"/>
      <c r="G2" s="406"/>
      <c r="H2" s="406"/>
      <c r="I2" s="407"/>
    </row>
    <row r="3" spans="1:21" ht="36" customHeight="1" thickBot="1">
      <c r="A3" s="408"/>
      <c r="B3" s="409"/>
      <c r="C3" s="409"/>
      <c r="D3" s="409"/>
      <c r="E3" s="409"/>
      <c r="F3" s="409"/>
      <c r="G3" s="409"/>
      <c r="H3" s="409"/>
      <c r="I3" s="410"/>
    </row>
    <row r="4" spans="1:21" ht="15" customHeight="1" thickTop="1" thickBot="1">
      <c r="A4" s="3"/>
      <c r="B4" s="3"/>
      <c r="C4" s="3"/>
      <c r="D4" s="3"/>
      <c r="E4" s="3"/>
      <c r="F4" s="3"/>
      <c r="G4" s="3"/>
      <c r="H4" s="3"/>
      <c r="I4" s="3"/>
    </row>
    <row r="5" spans="1:21" ht="28.5">
      <c r="A5" s="429" t="s">
        <v>101</v>
      </c>
      <c r="B5" s="37" t="s">
        <v>0</v>
      </c>
      <c r="C5" s="37" t="s">
        <v>1</v>
      </c>
      <c r="D5" s="37" t="s">
        <v>2</v>
      </c>
      <c r="E5" s="37" t="s">
        <v>3</v>
      </c>
      <c r="F5" s="37" t="s">
        <v>27</v>
      </c>
      <c r="G5" s="37" t="s">
        <v>4</v>
      </c>
      <c r="H5" s="37" t="s">
        <v>5</v>
      </c>
      <c r="I5" s="38" t="s">
        <v>6</v>
      </c>
      <c r="L5" s="124"/>
    </row>
    <row r="6" spans="1:21" ht="13.5" customHeight="1">
      <c r="A6" s="430" t="s">
        <v>99</v>
      </c>
      <c r="B6" s="372" t="s">
        <v>107</v>
      </c>
      <c r="C6" s="373"/>
      <c r="D6" s="373"/>
      <c r="E6" s="373"/>
      <c r="F6" s="373"/>
      <c r="G6" s="373"/>
      <c r="H6" s="373"/>
      <c r="I6" s="374"/>
    </row>
    <row r="7" spans="1:21" ht="13.5" customHeight="1">
      <c r="A7" s="7" t="s">
        <v>7</v>
      </c>
      <c r="B7" s="42">
        <f>B33+B85</f>
        <v>43.529352922947012</v>
      </c>
      <c r="C7" s="42">
        <f t="shared" ref="C7:E7" si="0">C33+C85</f>
        <v>0</v>
      </c>
      <c r="D7" s="42">
        <f t="shared" si="0"/>
        <v>5.428474889822918</v>
      </c>
      <c r="E7" s="42">
        <f t="shared" si="0"/>
        <v>0</v>
      </c>
      <c r="F7" s="42">
        <f>F59+F85</f>
        <v>3.0889378724917697E-2</v>
      </c>
      <c r="G7" s="42">
        <f t="shared" ref="G7:H22" si="1">G33+G85</f>
        <v>0</v>
      </c>
      <c r="H7" s="43">
        <f t="shared" si="1"/>
        <v>0</v>
      </c>
      <c r="I7" s="44">
        <f>SUM(B7:H7)</f>
        <v>48.988717191494842</v>
      </c>
      <c r="J7" s="41">
        <v>0</v>
      </c>
    </row>
    <row r="8" spans="1:21" ht="13.5" customHeight="1">
      <c r="A8" s="8" t="s">
        <v>8</v>
      </c>
      <c r="B8" s="48">
        <f t="shared" ref="B8:E23" si="2">B34+B86</f>
        <v>34.672300659361802</v>
      </c>
      <c r="C8" s="48">
        <f t="shared" si="2"/>
        <v>0</v>
      </c>
      <c r="D8" s="48">
        <f t="shared" si="2"/>
        <v>3.8643256177364567</v>
      </c>
      <c r="E8" s="48">
        <f t="shared" si="2"/>
        <v>0</v>
      </c>
      <c r="F8" s="48">
        <f t="shared" ref="F8:F27" si="3">F60+F86</f>
        <v>0</v>
      </c>
      <c r="G8" s="48">
        <f t="shared" si="1"/>
        <v>0</v>
      </c>
      <c r="H8" s="49">
        <f t="shared" si="1"/>
        <v>0</v>
      </c>
      <c r="I8" s="50">
        <f t="shared" ref="I8:I27" si="4">SUM(B8:H8)</f>
        <v>38.536626277098257</v>
      </c>
      <c r="J8" s="41">
        <v>0</v>
      </c>
    </row>
    <row r="9" spans="1:21" ht="13.5" customHeight="1">
      <c r="A9" s="9" t="s">
        <v>10</v>
      </c>
      <c r="B9" s="45">
        <f t="shared" si="2"/>
        <v>44.903696683366093</v>
      </c>
      <c r="C9" s="45">
        <f t="shared" si="2"/>
        <v>0</v>
      </c>
      <c r="D9" s="45">
        <f t="shared" si="2"/>
        <v>2.5115053359080455</v>
      </c>
      <c r="E9" s="45">
        <f t="shared" si="2"/>
        <v>0</v>
      </c>
      <c r="F9" s="45">
        <f t="shared" si="3"/>
        <v>0</v>
      </c>
      <c r="G9" s="45">
        <f t="shared" si="1"/>
        <v>0</v>
      </c>
      <c r="H9" s="54">
        <f t="shared" si="1"/>
        <v>0</v>
      </c>
      <c r="I9" s="44">
        <f t="shared" si="4"/>
        <v>47.41520201927414</v>
      </c>
      <c r="J9" s="41">
        <v>0</v>
      </c>
    </row>
    <row r="10" spans="1:21" ht="13.5" customHeight="1">
      <c r="A10" s="8" t="s">
        <v>53</v>
      </c>
      <c r="B10" s="48">
        <f t="shared" si="2"/>
        <v>0</v>
      </c>
      <c r="C10" s="48">
        <f t="shared" si="2"/>
        <v>0</v>
      </c>
      <c r="D10" s="48">
        <f t="shared" si="2"/>
        <v>0</v>
      </c>
      <c r="E10" s="48">
        <f t="shared" si="2"/>
        <v>0</v>
      </c>
      <c r="F10" s="48">
        <f t="shared" si="3"/>
        <v>0</v>
      </c>
      <c r="G10" s="48">
        <f t="shared" si="1"/>
        <v>0</v>
      </c>
      <c r="H10" s="49">
        <f t="shared" si="1"/>
        <v>0</v>
      </c>
      <c r="I10" s="50">
        <f t="shared" si="4"/>
        <v>0</v>
      </c>
      <c r="J10" s="41">
        <v>0</v>
      </c>
    </row>
    <row r="11" spans="1:21" ht="13.5" customHeight="1">
      <c r="A11" s="9" t="s">
        <v>16</v>
      </c>
      <c r="B11" s="45">
        <f t="shared" si="2"/>
        <v>1317.3333484045688</v>
      </c>
      <c r="C11" s="45">
        <f t="shared" si="2"/>
        <v>215.27518380506325</v>
      </c>
      <c r="D11" s="45">
        <f t="shared" si="2"/>
        <v>157.8126686886211</v>
      </c>
      <c r="E11" s="45">
        <f t="shared" si="2"/>
        <v>16.212869292746561</v>
      </c>
      <c r="F11" s="45">
        <f t="shared" si="3"/>
        <v>0</v>
      </c>
      <c r="G11" s="45">
        <f t="shared" si="1"/>
        <v>0</v>
      </c>
      <c r="H11" s="54">
        <f t="shared" si="1"/>
        <v>0</v>
      </c>
      <c r="I11" s="44">
        <f t="shared" si="4"/>
        <v>1706.6340701909996</v>
      </c>
      <c r="J11" s="41">
        <v>0</v>
      </c>
    </row>
    <row r="12" spans="1:21" ht="13.5" customHeight="1">
      <c r="A12" s="8" t="s">
        <v>65</v>
      </c>
      <c r="B12" s="48">
        <f t="shared" si="2"/>
        <v>5099.8368054088241</v>
      </c>
      <c r="C12" s="48">
        <f t="shared" si="2"/>
        <v>17.7586628889064</v>
      </c>
      <c r="D12" s="48">
        <f t="shared" si="2"/>
        <v>361.65071576118476</v>
      </c>
      <c r="E12" s="48">
        <f t="shared" si="2"/>
        <v>0.14817141506901554</v>
      </c>
      <c r="F12" s="48">
        <f t="shared" si="3"/>
        <v>0</v>
      </c>
      <c r="G12" s="48">
        <f t="shared" si="1"/>
        <v>0</v>
      </c>
      <c r="H12" s="49">
        <f t="shared" si="1"/>
        <v>0</v>
      </c>
      <c r="I12" s="50">
        <f t="shared" si="4"/>
        <v>5479.3943554739844</v>
      </c>
      <c r="J12" s="41">
        <v>0</v>
      </c>
    </row>
    <row r="13" spans="1:21" ht="13.5" customHeight="1">
      <c r="A13" s="9" t="s">
        <v>55</v>
      </c>
      <c r="B13" s="45">
        <f t="shared" si="2"/>
        <v>2.0237173439886383E-3</v>
      </c>
      <c r="C13" s="45">
        <f t="shared" si="2"/>
        <v>1.357817445756716</v>
      </c>
      <c r="D13" s="45">
        <f t="shared" si="2"/>
        <v>1.2189972941078477</v>
      </c>
      <c r="E13" s="45">
        <f t="shared" si="2"/>
        <v>320.22470086551033</v>
      </c>
      <c r="F13" s="45">
        <f t="shared" si="3"/>
        <v>5985.9549669475982</v>
      </c>
      <c r="G13" s="45">
        <f t="shared" si="1"/>
        <v>0</v>
      </c>
      <c r="H13" s="54">
        <f t="shared" si="1"/>
        <v>0</v>
      </c>
      <c r="I13" s="44">
        <f t="shared" si="4"/>
        <v>6308.7585062703174</v>
      </c>
      <c r="J13" s="41">
        <v>0</v>
      </c>
    </row>
    <row r="14" spans="1:21" ht="13.5" customHeight="1">
      <c r="A14" s="8" t="s">
        <v>12</v>
      </c>
      <c r="B14" s="48">
        <f t="shared" si="2"/>
        <v>2.3468861831411146E-7</v>
      </c>
      <c r="C14" s="48">
        <f t="shared" si="2"/>
        <v>2.1897248900442594E-7</v>
      </c>
      <c r="D14" s="48">
        <f t="shared" si="2"/>
        <v>1.7544056995581921E-2</v>
      </c>
      <c r="E14" s="48">
        <f t="shared" si="2"/>
        <v>10.584062907105936</v>
      </c>
      <c r="F14" s="48">
        <f t="shared" si="3"/>
        <v>3950.0440833714215</v>
      </c>
      <c r="G14" s="48">
        <f t="shared" si="1"/>
        <v>0</v>
      </c>
      <c r="H14" s="49">
        <f t="shared" si="1"/>
        <v>0</v>
      </c>
      <c r="I14" s="50">
        <f t="shared" si="4"/>
        <v>3960.6456907891843</v>
      </c>
      <c r="J14" s="41">
        <v>0</v>
      </c>
    </row>
    <row r="15" spans="1:21" ht="13.5" customHeight="1">
      <c r="A15" s="9" t="s">
        <v>56</v>
      </c>
      <c r="B15" s="45">
        <f t="shared" si="2"/>
        <v>0</v>
      </c>
      <c r="C15" s="45">
        <f t="shared" si="2"/>
        <v>0</v>
      </c>
      <c r="D15" s="45">
        <f t="shared" si="2"/>
        <v>0</v>
      </c>
      <c r="E15" s="45">
        <f t="shared" si="2"/>
        <v>30.346363870680701</v>
      </c>
      <c r="F15" s="45">
        <f t="shared" si="3"/>
        <v>0</v>
      </c>
      <c r="G15" s="45">
        <f t="shared" si="1"/>
        <v>0</v>
      </c>
      <c r="H15" s="54">
        <f t="shared" si="1"/>
        <v>0</v>
      </c>
      <c r="I15" s="44">
        <f t="shared" si="4"/>
        <v>30.346363870680701</v>
      </c>
      <c r="J15" s="41">
        <v>0</v>
      </c>
    </row>
    <row r="16" spans="1:21" ht="13.5" customHeight="1">
      <c r="A16" s="8" t="s">
        <v>17</v>
      </c>
      <c r="B16" s="48">
        <f t="shared" si="2"/>
        <v>146.71949948073217</v>
      </c>
      <c r="C16" s="48">
        <f t="shared" si="2"/>
        <v>4.8199728549304437</v>
      </c>
      <c r="D16" s="48">
        <f t="shared" si="2"/>
        <v>23.252234049813058</v>
      </c>
      <c r="E16" s="48">
        <f t="shared" si="2"/>
        <v>2.112759133614031</v>
      </c>
      <c r="F16" s="48">
        <f t="shared" si="3"/>
        <v>4.2363290859205902</v>
      </c>
      <c r="G16" s="48">
        <f t="shared" si="1"/>
        <v>0</v>
      </c>
      <c r="H16" s="49">
        <f t="shared" si="1"/>
        <v>0</v>
      </c>
      <c r="I16" s="50">
        <f t="shared" si="4"/>
        <v>181.14079460501031</v>
      </c>
      <c r="J16" s="41">
        <v>0</v>
      </c>
    </row>
    <row r="17" spans="1:10" ht="13.5" customHeight="1">
      <c r="A17" s="9" t="s">
        <v>141</v>
      </c>
      <c r="B17" s="45">
        <f t="shared" si="2"/>
        <v>3356.3527309824435</v>
      </c>
      <c r="C17" s="45">
        <f t="shared" si="2"/>
        <v>1945.6270056877013</v>
      </c>
      <c r="D17" s="45">
        <f t="shared" si="2"/>
        <v>883.07623849950551</v>
      </c>
      <c r="E17" s="45">
        <f t="shared" si="2"/>
        <v>126.2025758191011</v>
      </c>
      <c r="F17" s="45">
        <f t="shared" si="3"/>
        <v>0</v>
      </c>
      <c r="G17" s="45">
        <f t="shared" si="1"/>
        <v>0</v>
      </c>
      <c r="H17" s="54">
        <f t="shared" si="1"/>
        <v>0</v>
      </c>
      <c r="I17" s="44">
        <f t="shared" si="4"/>
        <v>6311.2585509887522</v>
      </c>
      <c r="J17" s="41">
        <v>0</v>
      </c>
    </row>
    <row r="18" spans="1:10" ht="13.5" customHeight="1">
      <c r="A18" s="8" t="s">
        <v>25</v>
      </c>
      <c r="B18" s="48">
        <f t="shared" si="2"/>
        <v>713.44881561014518</v>
      </c>
      <c r="C18" s="48">
        <f t="shared" si="2"/>
        <v>16.104157119603737</v>
      </c>
      <c r="D18" s="48">
        <f t="shared" si="2"/>
        <v>1387.1359685227962</v>
      </c>
      <c r="E18" s="48">
        <f t="shared" si="2"/>
        <v>3216.0141741115422</v>
      </c>
      <c r="F18" s="48">
        <f t="shared" si="3"/>
        <v>537.63262403330771</v>
      </c>
      <c r="G18" s="48">
        <f t="shared" si="1"/>
        <v>1300.2571932771411</v>
      </c>
      <c r="H18" s="49">
        <f t="shared" si="1"/>
        <v>16.782898611931977</v>
      </c>
      <c r="I18" s="50">
        <f t="shared" si="4"/>
        <v>7187.3758312864675</v>
      </c>
      <c r="J18" s="41">
        <v>0</v>
      </c>
    </row>
    <row r="19" spans="1:10" ht="13.5" customHeight="1">
      <c r="A19" s="9" t="s">
        <v>24</v>
      </c>
      <c r="B19" s="45">
        <f t="shared" si="2"/>
        <v>211.44755363877772</v>
      </c>
      <c r="C19" s="45">
        <f t="shared" si="2"/>
        <v>4.7337362417676747</v>
      </c>
      <c r="D19" s="45">
        <f t="shared" si="2"/>
        <v>28.815457379700419</v>
      </c>
      <c r="E19" s="45">
        <f t="shared" si="2"/>
        <v>5.5333901030111719E-8</v>
      </c>
      <c r="F19" s="45">
        <f t="shared" si="3"/>
        <v>0</v>
      </c>
      <c r="G19" s="45">
        <f t="shared" si="1"/>
        <v>0</v>
      </c>
      <c r="H19" s="54">
        <f t="shared" si="1"/>
        <v>0</v>
      </c>
      <c r="I19" s="44">
        <f t="shared" si="4"/>
        <v>244.99674731557971</v>
      </c>
      <c r="J19" s="41">
        <v>0</v>
      </c>
    </row>
    <row r="20" spans="1:10" ht="13.5" customHeight="1">
      <c r="A20" s="8" t="s">
        <v>57</v>
      </c>
      <c r="B20" s="48">
        <f t="shared" si="2"/>
        <v>2111.5983886375893</v>
      </c>
      <c r="C20" s="48">
        <f t="shared" si="2"/>
        <v>16.88292849316371</v>
      </c>
      <c r="D20" s="48">
        <f t="shared" si="2"/>
        <v>284.36517617027567</v>
      </c>
      <c r="E20" s="48">
        <f t="shared" si="2"/>
        <v>1.3865909926337297E-7</v>
      </c>
      <c r="F20" s="48">
        <f t="shared" si="3"/>
        <v>0</v>
      </c>
      <c r="G20" s="48">
        <f t="shared" si="1"/>
        <v>0</v>
      </c>
      <c r="H20" s="49">
        <f t="shared" si="1"/>
        <v>0</v>
      </c>
      <c r="I20" s="50">
        <f t="shared" si="4"/>
        <v>2412.8464934396879</v>
      </c>
      <c r="J20" s="41">
        <v>0</v>
      </c>
    </row>
    <row r="21" spans="1:10" ht="13.5" customHeight="1">
      <c r="A21" s="9" t="s">
        <v>22</v>
      </c>
      <c r="B21" s="45">
        <f t="shared" si="2"/>
        <v>274.21458853627462</v>
      </c>
      <c r="C21" s="45">
        <f t="shared" si="2"/>
        <v>126.40454618026961</v>
      </c>
      <c r="D21" s="45">
        <f t="shared" si="2"/>
        <v>104.89573601728654</v>
      </c>
      <c r="E21" s="45">
        <f t="shared" si="2"/>
        <v>5.6596433691198875</v>
      </c>
      <c r="F21" s="45">
        <f t="shared" si="3"/>
        <v>20.338128055198638</v>
      </c>
      <c r="G21" s="45">
        <f t="shared" si="1"/>
        <v>0</v>
      </c>
      <c r="H21" s="54">
        <f t="shared" si="1"/>
        <v>0</v>
      </c>
      <c r="I21" s="44">
        <f t="shared" si="4"/>
        <v>531.51264215814922</v>
      </c>
      <c r="J21" s="41">
        <v>0</v>
      </c>
    </row>
    <row r="22" spans="1:10" ht="13.5" customHeight="1">
      <c r="A22" s="8" t="s">
        <v>21</v>
      </c>
      <c r="B22" s="48">
        <f t="shared" si="2"/>
        <v>27.320936558702602</v>
      </c>
      <c r="C22" s="48">
        <f t="shared" si="2"/>
        <v>0</v>
      </c>
      <c r="D22" s="48">
        <f t="shared" si="2"/>
        <v>0.50478866014999912</v>
      </c>
      <c r="E22" s="48">
        <f t="shared" si="2"/>
        <v>0</v>
      </c>
      <c r="F22" s="48">
        <f t="shared" si="3"/>
        <v>0</v>
      </c>
      <c r="G22" s="48">
        <f t="shared" si="1"/>
        <v>0</v>
      </c>
      <c r="H22" s="49">
        <f t="shared" si="1"/>
        <v>0</v>
      </c>
      <c r="I22" s="50">
        <f t="shared" si="4"/>
        <v>27.8257252188526</v>
      </c>
      <c r="J22" s="41">
        <v>0</v>
      </c>
    </row>
    <row r="23" spans="1:10" ht="13.5" customHeight="1">
      <c r="A23" s="10" t="s">
        <v>61</v>
      </c>
      <c r="B23" s="45">
        <f t="shared" si="2"/>
        <v>197.08106569418004</v>
      </c>
      <c r="C23" s="45">
        <f t="shared" si="2"/>
        <v>0</v>
      </c>
      <c r="D23" s="45">
        <f t="shared" si="2"/>
        <v>182.8081603196074</v>
      </c>
      <c r="E23" s="45">
        <f t="shared" si="2"/>
        <v>0</v>
      </c>
      <c r="F23" s="45">
        <f t="shared" si="3"/>
        <v>0</v>
      </c>
      <c r="G23" s="45">
        <f t="shared" ref="G23:H27" si="5">G49+G101</f>
        <v>0</v>
      </c>
      <c r="H23" s="54">
        <f t="shared" si="5"/>
        <v>0</v>
      </c>
      <c r="I23" s="44">
        <f t="shared" si="4"/>
        <v>379.88922601378744</v>
      </c>
      <c r="J23" s="41">
        <v>0</v>
      </c>
    </row>
    <row r="24" spans="1:10" ht="13.5" customHeight="1">
      <c r="A24" s="11" t="s">
        <v>23</v>
      </c>
      <c r="B24" s="55">
        <f t="shared" ref="B24:E27" si="6">B50+B102</f>
        <v>197.08106569418004</v>
      </c>
      <c r="C24" s="55">
        <f t="shared" si="6"/>
        <v>0</v>
      </c>
      <c r="D24" s="55">
        <f t="shared" si="6"/>
        <v>182.8081603196074</v>
      </c>
      <c r="E24" s="55">
        <f t="shared" si="6"/>
        <v>0</v>
      </c>
      <c r="F24" s="55">
        <f t="shared" si="3"/>
        <v>0</v>
      </c>
      <c r="G24" s="55">
        <f t="shared" si="5"/>
        <v>0</v>
      </c>
      <c r="H24" s="56">
        <f t="shared" si="5"/>
        <v>0</v>
      </c>
      <c r="I24" s="57">
        <f t="shared" si="4"/>
        <v>379.88922601378744</v>
      </c>
      <c r="J24" s="41">
        <v>0</v>
      </c>
    </row>
    <row r="25" spans="1:10" ht="13.5" customHeight="1">
      <c r="A25" s="12" t="s">
        <v>19</v>
      </c>
      <c r="B25" s="61">
        <f t="shared" si="6"/>
        <v>0</v>
      </c>
      <c r="C25" s="61">
        <f t="shared" si="6"/>
        <v>0</v>
      </c>
      <c r="D25" s="61">
        <f t="shared" si="6"/>
        <v>0</v>
      </c>
      <c r="E25" s="61">
        <f t="shared" si="6"/>
        <v>0</v>
      </c>
      <c r="F25" s="61">
        <f t="shared" si="3"/>
        <v>0</v>
      </c>
      <c r="G25" s="61">
        <f t="shared" si="5"/>
        <v>0</v>
      </c>
      <c r="H25" s="62">
        <f t="shared" si="5"/>
        <v>0</v>
      </c>
      <c r="I25" s="63">
        <f t="shared" si="4"/>
        <v>0</v>
      </c>
      <c r="J25" s="41">
        <v>0</v>
      </c>
    </row>
    <row r="26" spans="1:10" ht="13.5" customHeight="1">
      <c r="A26" s="11" t="s">
        <v>20</v>
      </c>
      <c r="B26" s="55">
        <f t="shared" si="6"/>
        <v>0</v>
      </c>
      <c r="C26" s="55">
        <f t="shared" si="6"/>
        <v>0</v>
      </c>
      <c r="D26" s="55">
        <f t="shared" si="6"/>
        <v>0</v>
      </c>
      <c r="E26" s="55">
        <f t="shared" si="6"/>
        <v>0</v>
      </c>
      <c r="F26" s="55">
        <f t="shared" si="3"/>
        <v>0</v>
      </c>
      <c r="G26" s="55">
        <f t="shared" si="5"/>
        <v>0</v>
      </c>
      <c r="H26" s="56">
        <f t="shared" si="5"/>
        <v>0</v>
      </c>
      <c r="I26" s="57">
        <f t="shared" si="4"/>
        <v>0</v>
      </c>
      <c r="J26" s="41">
        <v>0</v>
      </c>
    </row>
    <row r="27" spans="1:10" ht="13.5" customHeight="1" thickBot="1">
      <c r="A27" s="13" t="s">
        <v>11</v>
      </c>
      <c r="B27" s="66">
        <f t="shared" si="6"/>
        <v>0</v>
      </c>
      <c r="C27" s="66">
        <f t="shared" si="6"/>
        <v>0</v>
      </c>
      <c r="D27" s="66">
        <f t="shared" si="6"/>
        <v>0</v>
      </c>
      <c r="E27" s="66">
        <f t="shared" si="6"/>
        <v>0</v>
      </c>
      <c r="F27" s="66">
        <f t="shared" si="3"/>
        <v>0</v>
      </c>
      <c r="G27" s="66">
        <f t="shared" si="5"/>
        <v>0</v>
      </c>
      <c r="H27" s="67">
        <f t="shared" si="5"/>
        <v>0</v>
      </c>
      <c r="I27" s="68">
        <f t="shared" si="4"/>
        <v>0</v>
      </c>
      <c r="J27" s="41">
        <v>0</v>
      </c>
    </row>
    <row r="28" spans="1:10" ht="13.5" customHeight="1">
      <c r="A28" s="14" t="s">
        <v>26</v>
      </c>
      <c r="B28" s="71">
        <f>SUM(B7:B23)</f>
        <v>13578.461107169946</v>
      </c>
      <c r="C28" s="71">
        <f t="shared" ref="C28:H28" si="7">SUM(C7:C23)</f>
        <v>2348.9640109361353</v>
      </c>
      <c r="D28" s="71">
        <f t="shared" si="7"/>
        <v>3427.3579912635123</v>
      </c>
      <c r="E28" s="71">
        <f t="shared" si="7"/>
        <v>3727.5053209784828</v>
      </c>
      <c r="F28" s="71">
        <f t="shared" si="7"/>
        <v>10498.237020872171</v>
      </c>
      <c r="G28" s="71">
        <f t="shared" si="7"/>
        <v>1300.2571932771411</v>
      </c>
      <c r="H28" s="72">
        <f t="shared" si="7"/>
        <v>16.782898611931977</v>
      </c>
      <c r="I28" s="44">
        <f>SUM(I7:I23)</f>
        <v>34897.565543109326</v>
      </c>
      <c r="J28" s="41">
        <v>0</v>
      </c>
    </row>
    <row r="29" spans="1:10" s="2" customFormat="1" ht="13.5" customHeight="1" thickBot="1">
      <c r="A29" s="15" t="s">
        <v>100</v>
      </c>
      <c r="B29" s="74">
        <f>B28/$I$28</f>
        <v>0.38909479489038656</v>
      </c>
      <c r="C29" s="74">
        <f t="shared" ref="C29:I29" si="8">C28/$I$28</f>
        <v>6.7310254293653685E-2</v>
      </c>
      <c r="D29" s="74">
        <f t="shared" si="8"/>
        <v>9.8211950831632117E-2</v>
      </c>
      <c r="E29" s="74">
        <f t="shared" si="8"/>
        <v>0.10681276080343934</v>
      </c>
      <c r="F29" s="74">
        <f t="shared" si="8"/>
        <v>0.30083006815772262</v>
      </c>
      <c r="G29" s="74">
        <f t="shared" si="8"/>
        <v>3.7259252129519464E-2</v>
      </c>
      <c r="H29" s="74">
        <f t="shared" si="8"/>
        <v>4.8091889364603059E-4</v>
      </c>
      <c r="I29" s="75">
        <f t="shared" si="8"/>
        <v>1</v>
      </c>
      <c r="J29" s="274"/>
    </row>
    <row r="30" spans="1:10" ht="13.5" customHeight="1" thickBot="1">
      <c r="J30" s="41"/>
    </row>
    <row r="31" spans="1:10" ht="28.5">
      <c r="A31" s="431" t="s">
        <v>50</v>
      </c>
      <c r="B31" s="37" t="s">
        <v>0</v>
      </c>
      <c r="C31" s="37" t="s">
        <v>1</v>
      </c>
      <c r="D31" s="37" t="s">
        <v>2</v>
      </c>
      <c r="E31" s="37" t="s">
        <v>3</v>
      </c>
      <c r="F31" s="37" t="s">
        <v>27</v>
      </c>
      <c r="G31" s="37" t="s">
        <v>4</v>
      </c>
      <c r="H31" s="37" t="s">
        <v>5</v>
      </c>
      <c r="I31" s="38" t="s">
        <v>6</v>
      </c>
      <c r="J31" s="41"/>
    </row>
    <row r="32" spans="1:10" ht="13.5" customHeight="1">
      <c r="A32" s="432" t="s">
        <v>50</v>
      </c>
      <c r="B32" s="372" t="s">
        <v>107</v>
      </c>
      <c r="C32" s="373"/>
      <c r="D32" s="373"/>
      <c r="E32" s="373"/>
      <c r="F32" s="373"/>
      <c r="G32" s="373"/>
      <c r="H32" s="373"/>
      <c r="I32" s="374"/>
      <c r="J32" s="41"/>
    </row>
    <row r="33" spans="1:10" ht="13.5" customHeight="1">
      <c r="A33" s="7" t="s">
        <v>7</v>
      </c>
      <c r="B33" s="42">
        <f>B111+B137+B163+B189+B215+B241+B267+B293+B319+B345+B371+B397+B423</f>
        <v>0</v>
      </c>
      <c r="C33" s="42">
        <f t="shared" ref="C33:E33" si="9">C111+C137+C163+C189+C215+C241+C267+C293+C319+C345+C371+C397+C423</f>
        <v>0</v>
      </c>
      <c r="D33" s="42">
        <f t="shared" si="9"/>
        <v>0</v>
      </c>
      <c r="E33" s="42">
        <f t="shared" si="9"/>
        <v>0</v>
      </c>
      <c r="F33" s="399"/>
      <c r="G33" s="42">
        <f t="shared" ref="G33:H48" si="10">G111+G137+G163+G189+G215+G241+G267+G293+G319+G345+G371+G397+G423</f>
        <v>0</v>
      </c>
      <c r="H33" s="43">
        <f t="shared" si="10"/>
        <v>0</v>
      </c>
      <c r="I33" s="44">
        <f>SUM(B33:H33)</f>
        <v>0</v>
      </c>
      <c r="J33" s="41">
        <v>0</v>
      </c>
    </row>
    <row r="34" spans="1:10" ht="13.5" customHeight="1">
      <c r="A34" s="8" t="s">
        <v>8</v>
      </c>
      <c r="B34" s="48">
        <f t="shared" ref="B34:E49" si="11">B112+B138+B164+B190+B216+B242+B268+B294+B320+B346+B372+B398+B424</f>
        <v>0</v>
      </c>
      <c r="C34" s="48">
        <f t="shared" si="11"/>
        <v>0</v>
      </c>
      <c r="D34" s="48">
        <f t="shared" si="11"/>
        <v>0</v>
      </c>
      <c r="E34" s="48">
        <f t="shared" si="11"/>
        <v>0</v>
      </c>
      <c r="F34" s="400"/>
      <c r="G34" s="48">
        <f t="shared" si="10"/>
        <v>0</v>
      </c>
      <c r="H34" s="49">
        <f t="shared" si="10"/>
        <v>0</v>
      </c>
      <c r="I34" s="50">
        <f t="shared" ref="I34:I53" si="12">SUM(B34:H34)</f>
        <v>0</v>
      </c>
      <c r="J34" s="41">
        <v>0</v>
      </c>
    </row>
    <row r="35" spans="1:10" ht="13.5" customHeight="1">
      <c r="A35" s="9" t="s">
        <v>10</v>
      </c>
      <c r="B35" s="45">
        <f t="shared" si="11"/>
        <v>0</v>
      </c>
      <c r="C35" s="45">
        <f t="shared" si="11"/>
        <v>0</v>
      </c>
      <c r="D35" s="45">
        <f t="shared" si="11"/>
        <v>0</v>
      </c>
      <c r="E35" s="45">
        <f t="shared" si="11"/>
        <v>0</v>
      </c>
      <c r="F35" s="400"/>
      <c r="G35" s="45">
        <f t="shared" si="10"/>
        <v>0</v>
      </c>
      <c r="H35" s="54">
        <f t="shared" si="10"/>
        <v>0</v>
      </c>
      <c r="I35" s="44">
        <f t="shared" si="12"/>
        <v>0</v>
      </c>
      <c r="J35" s="41">
        <v>0</v>
      </c>
    </row>
    <row r="36" spans="1:10" ht="13.5" customHeight="1">
      <c r="A36" s="8" t="s">
        <v>53</v>
      </c>
      <c r="B36" s="48">
        <f t="shared" si="11"/>
        <v>0</v>
      </c>
      <c r="C36" s="48">
        <f t="shared" si="11"/>
        <v>0</v>
      </c>
      <c r="D36" s="48">
        <f t="shared" si="11"/>
        <v>0</v>
      </c>
      <c r="E36" s="48">
        <f t="shared" si="11"/>
        <v>0</v>
      </c>
      <c r="F36" s="400"/>
      <c r="G36" s="48">
        <f t="shared" si="10"/>
        <v>0</v>
      </c>
      <c r="H36" s="49">
        <f t="shared" si="10"/>
        <v>0</v>
      </c>
      <c r="I36" s="50">
        <f t="shared" si="12"/>
        <v>0</v>
      </c>
      <c r="J36" s="41">
        <v>0</v>
      </c>
    </row>
    <row r="37" spans="1:10" ht="13.5" customHeight="1">
      <c r="A37" s="9" t="s">
        <v>16</v>
      </c>
      <c r="B37" s="45">
        <f t="shared" si="11"/>
        <v>161.26851475003409</v>
      </c>
      <c r="C37" s="45">
        <f t="shared" si="11"/>
        <v>180.75633383662162</v>
      </c>
      <c r="D37" s="45">
        <f t="shared" si="11"/>
        <v>81.082411799413919</v>
      </c>
      <c r="E37" s="45">
        <f t="shared" si="11"/>
        <v>3.817200992819743E-8</v>
      </c>
      <c r="F37" s="400"/>
      <c r="G37" s="45">
        <f t="shared" si="10"/>
        <v>0</v>
      </c>
      <c r="H37" s="54">
        <f t="shared" si="10"/>
        <v>0</v>
      </c>
      <c r="I37" s="44">
        <f t="shared" si="12"/>
        <v>423.10726042424164</v>
      </c>
      <c r="J37" s="41">
        <v>0</v>
      </c>
    </row>
    <row r="38" spans="1:10" ht="13.5" customHeight="1">
      <c r="A38" s="8" t="s">
        <v>65</v>
      </c>
      <c r="B38" s="48">
        <f t="shared" si="11"/>
        <v>35.884797146648637</v>
      </c>
      <c r="C38" s="48">
        <f t="shared" si="11"/>
        <v>5.6275458675121435</v>
      </c>
      <c r="D38" s="48">
        <f t="shared" si="11"/>
        <v>11.434527839912686</v>
      </c>
      <c r="E38" s="48">
        <f t="shared" si="11"/>
        <v>0.14817141506901554</v>
      </c>
      <c r="F38" s="400"/>
      <c r="G38" s="48">
        <f t="shared" si="10"/>
        <v>0</v>
      </c>
      <c r="H38" s="49">
        <f t="shared" si="10"/>
        <v>0</v>
      </c>
      <c r="I38" s="50">
        <f t="shared" si="12"/>
        <v>53.095042269142482</v>
      </c>
      <c r="J38" s="41">
        <v>0</v>
      </c>
    </row>
    <row r="39" spans="1:10" ht="13.5" customHeight="1">
      <c r="A39" s="9" t="s">
        <v>55</v>
      </c>
      <c r="B39" s="45">
        <f t="shared" si="11"/>
        <v>2.0237173439886383E-3</v>
      </c>
      <c r="C39" s="45">
        <f t="shared" si="11"/>
        <v>1.2581724693055296</v>
      </c>
      <c r="D39" s="45">
        <f t="shared" si="11"/>
        <v>1.14682371593461</v>
      </c>
      <c r="E39" s="45">
        <f t="shared" si="11"/>
        <v>281.72049939482321</v>
      </c>
      <c r="F39" s="400"/>
      <c r="G39" s="45">
        <f t="shared" si="10"/>
        <v>0</v>
      </c>
      <c r="H39" s="54">
        <f t="shared" si="10"/>
        <v>0</v>
      </c>
      <c r="I39" s="44">
        <f t="shared" si="12"/>
        <v>284.12751929740733</v>
      </c>
      <c r="J39" s="41">
        <v>0</v>
      </c>
    </row>
    <row r="40" spans="1:10" ht="13.5" customHeight="1">
      <c r="A40" s="8" t="s">
        <v>12</v>
      </c>
      <c r="B40" s="48">
        <f t="shared" si="11"/>
        <v>2.3468861831411146E-7</v>
      </c>
      <c r="C40" s="48">
        <f t="shared" si="11"/>
        <v>2.1897248900442594E-7</v>
      </c>
      <c r="D40" s="48">
        <f t="shared" si="11"/>
        <v>2.1897248900442594E-7</v>
      </c>
      <c r="E40" s="48">
        <f t="shared" si="11"/>
        <v>2.3988820685701131</v>
      </c>
      <c r="F40" s="400"/>
      <c r="G40" s="48">
        <f t="shared" si="10"/>
        <v>0</v>
      </c>
      <c r="H40" s="49">
        <f t="shared" si="10"/>
        <v>0</v>
      </c>
      <c r="I40" s="50">
        <f t="shared" si="12"/>
        <v>2.3988827412037095</v>
      </c>
      <c r="J40" s="41">
        <v>0</v>
      </c>
    </row>
    <row r="41" spans="1:10" ht="13.5" customHeight="1">
      <c r="A41" s="9" t="s">
        <v>56</v>
      </c>
      <c r="B41" s="45">
        <f t="shared" si="11"/>
        <v>0</v>
      </c>
      <c r="C41" s="45">
        <f t="shared" si="11"/>
        <v>0</v>
      </c>
      <c r="D41" s="45">
        <f t="shared" si="11"/>
        <v>0</v>
      </c>
      <c r="E41" s="45">
        <f t="shared" si="11"/>
        <v>0</v>
      </c>
      <c r="F41" s="400"/>
      <c r="G41" s="45">
        <f t="shared" si="10"/>
        <v>0</v>
      </c>
      <c r="H41" s="54">
        <f t="shared" si="10"/>
        <v>0</v>
      </c>
      <c r="I41" s="44">
        <f t="shared" si="12"/>
        <v>0</v>
      </c>
      <c r="J41" s="41">
        <v>0</v>
      </c>
    </row>
    <row r="42" spans="1:10" ht="13.5" customHeight="1">
      <c r="A42" s="8" t="s">
        <v>17</v>
      </c>
      <c r="B42" s="48">
        <f t="shared" si="11"/>
        <v>4.104285296512745</v>
      </c>
      <c r="C42" s="48">
        <f t="shared" si="11"/>
        <v>4.4627462434459311</v>
      </c>
      <c r="D42" s="48">
        <f t="shared" si="11"/>
        <v>9.392296024397238</v>
      </c>
      <c r="E42" s="48">
        <f t="shared" si="11"/>
        <v>0.75429356471587639</v>
      </c>
      <c r="F42" s="400"/>
      <c r="G42" s="48">
        <f t="shared" si="10"/>
        <v>0</v>
      </c>
      <c r="H42" s="49">
        <f t="shared" si="10"/>
        <v>0</v>
      </c>
      <c r="I42" s="50">
        <f t="shared" si="12"/>
        <v>18.713621129071793</v>
      </c>
      <c r="J42" s="41">
        <v>0</v>
      </c>
    </row>
    <row r="43" spans="1:10" ht="13.5" customHeight="1">
      <c r="A43" s="9" t="s">
        <v>141</v>
      </c>
      <c r="B43" s="45">
        <f t="shared" si="11"/>
        <v>553.38243992784646</v>
      </c>
      <c r="C43" s="45">
        <f t="shared" si="11"/>
        <v>1640.7736551445412</v>
      </c>
      <c r="D43" s="45">
        <f t="shared" si="11"/>
        <v>549.95314275963153</v>
      </c>
      <c r="E43" s="45">
        <f t="shared" si="11"/>
        <v>79.385834106649639</v>
      </c>
      <c r="F43" s="400"/>
      <c r="G43" s="45">
        <f t="shared" si="10"/>
        <v>0</v>
      </c>
      <c r="H43" s="54">
        <f t="shared" si="10"/>
        <v>0</v>
      </c>
      <c r="I43" s="44">
        <f t="shared" si="12"/>
        <v>2823.4950719386693</v>
      </c>
      <c r="J43" s="41">
        <v>0</v>
      </c>
    </row>
    <row r="44" spans="1:10" ht="13.5" customHeight="1">
      <c r="A44" s="8" t="s">
        <v>25</v>
      </c>
      <c r="B44" s="48">
        <f t="shared" si="11"/>
        <v>87.932313216055704</v>
      </c>
      <c r="C44" s="48">
        <f t="shared" si="11"/>
        <v>16.064144814268378</v>
      </c>
      <c r="D44" s="48">
        <f t="shared" si="11"/>
        <v>336.64589778408481</v>
      </c>
      <c r="E44" s="48">
        <f t="shared" si="11"/>
        <v>1456.6494610791549</v>
      </c>
      <c r="F44" s="400"/>
      <c r="G44" s="48">
        <f t="shared" si="10"/>
        <v>351.39259231198719</v>
      </c>
      <c r="H44" s="49">
        <f t="shared" si="10"/>
        <v>16.403141784304044</v>
      </c>
      <c r="I44" s="50">
        <f t="shared" si="12"/>
        <v>2265.0875509898551</v>
      </c>
      <c r="J44" s="41">
        <v>0</v>
      </c>
    </row>
    <row r="45" spans="1:10" ht="13.5" customHeight="1">
      <c r="A45" s="9" t="s">
        <v>24</v>
      </c>
      <c r="B45" s="45">
        <f t="shared" si="11"/>
        <v>19.181112892175381</v>
      </c>
      <c r="C45" s="45">
        <f t="shared" si="11"/>
        <v>4.0961877543504635</v>
      </c>
      <c r="D45" s="45">
        <f t="shared" si="11"/>
        <v>7.8344456588633058</v>
      </c>
      <c r="E45" s="45">
        <f t="shared" si="11"/>
        <v>5.5333901030111719E-8</v>
      </c>
      <c r="F45" s="400"/>
      <c r="G45" s="45">
        <f t="shared" si="10"/>
        <v>0</v>
      </c>
      <c r="H45" s="54">
        <f t="shared" si="10"/>
        <v>0</v>
      </c>
      <c r="I45" s="44">
        <f t="shared" si="12"/>
        <v>31.111746360723053</v>
      </c>
      <c r="J45" s="41">
        <v>0</v>
      </c>
    </row>
    <row r="46" spans="1:10" ht="13.5" customHeight="1">
      <c r="A46" s="8" t="s">
        <v>57</v>
      </c>
      <c r="B46" s="48">
        <f t="shared" si="11"/>
        <v>33.532076030727005</v>
      </c>
      <c r="C46" s="48">
        <f t="shared" si="11"/>
        <v>13.025228580504585</v>
      </c>
      <c r="D46" s="48">
        <f t="shared" si="11"/>
        <v>25.310243453297002</v>
      </c>
      <c r="E46" s="48">
        <f t="shared" si="11"/>
        <v>1.3865909926337297E-7</v>
      </c>
      <c r="F46" s="400"/>
      <c r="G46" s="48">
        <f t="shared" si="10"/>
        <v>0</v>
      </c>
      <c r="H46" s="49">
        <f t="shared" si="10"/>
        <v>0</v>
      </c>
      <c r="I46" s="50">
        <f t="shared" si="12"/>
        <v>71.867548203187695</v>
      </c>
      <c r="J46" s="41">
        <v>0</v>
      </c>
    </row>
    <row r="47" spans="1:10" ht="13.5" customHeight="1">
      <c r="A47" s="9" t="s">
        <v>22</v>
      </c>
      <c r="B47" s="45">
        <f t="shared" si="11"/>
        <v>58.237548208137348</v>
      </c>
      <c r="C47" s="45">
        <f t="shared" si="11"/>
        <v>126.40454618026961</v>
      </c>
      <c r="D47" s="45">
        <f t="shared" si="11"/>
        <v>76.50688381004197</v>
      </c>
      <c r="E47" s="45">
        <f t="shared" si="11"/>
        <v>5.6596433691198875</v>
      </c>
      <c r="F47" s="400"/>
      <c r="G47" s="45">
        <f t="shared" si="10"/>
        <v>0</v>
      </c>
      <c r="H47" s="54">
        <f t="shared" si="10"/>
        <v>0</v>
      </c>
      <c r="I47" s="44">
        <f t="shared" si="12"/>
        <v>266.80862156756876</v>
      </c>
      <c r="J47" s="41">
        <v>0</v>
      </c>
    </row>
    <row r="48" spans="1:10" ht="13.5" customHeight="1">
      <c r="A48" s="8" t="s">
        <v>21</v>
      </c>
      <c r="B48" s="48">
        <f t="shared" si="11"/>
        <v>0</v>
      </c>
      <c r="C48" s="48">
        <f t="shared" si="11"/>
        <v>0</v>
      </c>
      <c r="D48" s="48">
        <f t="shared" si="11"/>
        <v>0</v>
      </c>
      <c r="E48" s="48">
        <f t="shared" si="11"/>
        <v>0</v>
      </c>
      <c r="F48" s="400"/>
      <c r="G48" s="48">
        <f t="shared" si="10"/>
        <v>0</v>
      </c>
      <c r="H48" s="49">
        <f t="shared" si="10"/>
        <v>0</v>
      </c>
      <c r="I48" s="50">
        <f t="shared" si="12"/>
        <v>0</v>
      </c>
      <c r="J48" s="41">
        <v>0</v>
      </c>
    </row>
    <row r="49" spans="1:10" ht="13.5" customHeight="1">
      <c r="A49" s="10" t="s">
        <v>61</v>
      </c>
      <c r="B49" s="45">
        <f t="shared" si="11"/>
        <v>3.6000000000000005</v>
      </c>
      <c r="C49" s="45">
        <f t="shared" si="11"/>
        <v>0</v>
      </c>
      <c r="D49" s="45">
        <f t="shared" si="11"/>
        <v>0</v>
      </c>
      <c r="E49" s="45">
        <f t="shared" si="11"/>
        <v>0</v>
      </c>
      <c r="F49" s="400"/>
      <c r="G49" s="45">
        <f t="shared" ref="G49:H53" si="13">G127+G153+G179+G205+G231+G257+G283+G309+G335+G361+G387+G413+G439</f>
        <v>0</v>
      </c>
      <c r="H49" s="54">
        <f t="shared" si="13"/>
        <v>0</v>
      </c>
      <c r="I49" s="44">
        <f t="shared" si="12"/>
        <v>3.6000000000000005</v>
      </c>
      <c r="J49" s="41">
        <v>0</v>
      </c>
    </row>
    <row r="50" spans="1:10" ht="13.5" customHeight="1">
      <c r="A50" s="11" t="s">
        <v>23</v>
      </c>
      <c r="B50" s="55">
        <f t="shared" ref="B50:E53" si="14">B128+B154+B180+B206+B232+B258+B284+B310+B336+B362+B388+B414+B440</f>
        <v>3.6000000000000005</v>
      </c>
      <c r="C50" s="55">
        <f t="shared" si="14"/>
        <v>0</v>
      </c>
      <c r="D50" s="55">
        <f t="shared" si="14"/>
        <v>0</v>
      </c>
      <c r="E50" s="55">
        <f t="shared" si="14"/>
        <v>0</v>
      </c>
      <c r="F50" s="400"/>
      <c r="G50" s="55">
        <f t="shared" si="13"/>
        <v>0</v>
      </c>
      <c r="H50" s="56">
        <f t="shared" si="13"/>
        <v>0</v>
      </c>
      <c r="I50" s="57">
        <f t="shared" si="12"/>
        <v>3.6000000000000005</v>
      </c>
      <c r="J50" s="41">
        <v>0</v>
      </c>
    </row>
    <row r="51" spans="1:10" ht="13.5" customHeight="1">
      <c r="A51" s="12" t="s">
        <v>19</v>
      </c>
      <c r="B51" s="61">
        <f t="shared" si="14"/>
        <v>0</v>
      </c>
      <c r="C51" s="61">
        <f t="shared" si="14"/>
        <v>0</v>
      </c>
      <c r="D51" s="61">
        <f t="shared" si="14"/>
        <v>0</v>
      </c>
      <c r="E51" s="61">
        <f t="shared" si="14"/>
        <v>0</v>
      </c>
      <c r="F51" s="400"/>
      <c r="G51" s="61">
        <f t="shared" si="13"/>
        <v>0</v>
      </c>
      <c r="H51" s="62">
        <f t="shared" si="13"/>
        <v>0</v>
      </c>
      <c r="I51" s="63">
        <f t="shared" si="12"/>
        <v>0</v>
      </c>
      <c r="J51" s="41">
        <v>0</v>
      </c>
    </row>
    <row r="52" spans="1:10" ht="13.5" customHeight="1">
      <c r="A52" s="11" t="s">
        <v>20</v>
      </c>
      <c r="B52" s="55">
        <f t="shared" si="14"/>
        <v>0</v>
      </c>
      <c r="C52" s="55">
        <f t="shared" si="14"/>
        <v>0</v>
      </c>
      <c r="D52" s="55">
        <f t="shared" si="14"/>
        <v>0</v>
      </c>
      <c r="E52" s="55">
        <f t="shared" si="14"/>
        <v>0</v>
      </c>
      <c r="F52" s="400"/>
      <c r="G52" s="55">
        <f t="shared" si="13"/>
        <v>0</v>
      </c>
      <c r="H52" s="56">
        <f t="shared" si="13"/>
        <v>0</v>
      </c>
      <c r="I52" s="57">
        <f t="shared" si="12"/>
        <v>0</v>
      </c>
      <c r="J52" s="41">
        <v>0</v>
      </c>
    </row>
    <row r="53" spans="1:10" ht="13.5" customHeight="1" thickBot="1">
      <c r="A53" s="13" t="s">
        <v>11</v>
      </c>
      <c r="B53" s="66">
        <f t="shared" si="14"/>
        <v>0</v>
      </c>
      <c r="C53" s="66">
        <f t="shared" si="14"/>
        <v>0</v>
      </c>
      <c r="D53" s="66">
        <f t="shared" si="14"/>
        <v>0</v>
      </c>
      <c r="E53" s="66">
        <f t="shared" si="14"/>
        <v>0</v>
      </c>
      <c r="F53" s="401"/>
      <c r="G53" s="66">
        <f t="shared" si="13"/>
        <v>0</v>
      </c>
      <c r="H53" s="67">
        <f t="shared" si="13"/>
        <v>0</v>
      </c>
      <c r="I53" s="68">
        <f t="shared" si="12"/>
        <v>0</v>
      </c>
      <c r="J53" s="41">
        <v>0</v>
      </c>
    </row>
    <row r="54" spans="1:10" ht="13.5" customHeight="1">
      <c r="A54" s="14" t="s">
        <v>26</v>
      </c>
      <c r="B54" s="71">
        <f>SUM(B33:B49)</f>
        <v>957.12511142017013</v>
      </c>
      <c r="C54" s="71">
        <f t="shared" ref="C54:H54" si="15">SUM(C33:C49)</f>
        <v>1992.4685611097918</v>
      </c>
      <c r="D54" s="71">
        <f t="shared" si="15"/>
        <v>1099.3066730645494</v>
      </c>
      <c r="E54" s="71">
        <f t="shared" si="15"/>
        <v>1826.7167852302675</v>
      </c>
      <c r="F54" s="71">
        <f t="shared" si="15"/>
        <v>0</v>
      </c>
      <c r="G54" s="71">
        <f t="shared" si="15"/>
        <v>351.39259231198719</v>
      </c>
      <c r="H54" s="72">
        <f t="shared" si="15"/>
        <v>16.403141784304044</v>
      </c>
      <c r="I54" s="44">
        <f>SUM(I33:I49)</f>
        <v>6243.4128649210716</v>
      </c>
      <c r="J54" s="41">
        <v>0</v>
      </c>
    </row>
    <row r="55" spans="1:10" s="2" customFormat="1" ht="13.5" customHeight="1" thickBot="1">
      <c r="A55" s="15" t="s">
        <v>100</v>
      </c>
      <c r="B55" s="100">
        <f>B54/$I$54</f>
        <v>0.15330158875089386</v>
      </c>
      <c r="C55" s="100">
        <f t="shared" ref="C55:I55" si="16">C54/$I$54</f>
        <v>0.31913131555091873</v>
      </c>
      <c r="D55" s="100">
        <f t="shared" si="16"/>
        <v>0.17607464008043727</v>
      </c>
      <c r="E55" s="100">
        <f t="shared" si="16"/>
        <v>0.29258305108953592</v>
      </c>
      <c r="F55" s="100">
        <f t="shared" si="16"/>
        <v>0</v>
      </c>
      <c r="G55" s="100">
        <f t="shared" si="16"/>
        <v>5.6282132851777925E-2</v>
      </c>
      <c r="H55" s="101">
        <f t="shared" si="16"/>
        <v>2.6272716764361233E-3</v>
      </c>
      <c r="I55" s="102">
        <f t="shared" si="16"/>
        <v>1</v>
      </c>
      <c r="J55" s="274"/>
    </row>
    <row r="56" spans="1:10" ht="15" thickBot="1">
      <c r="J56" s="41"/>
    </row>
    <row r="57" spans="1:10" ht="28.5">
      <c r="A57" s="433" t="s">
        <v>49</v>
      </c>
      <c r="B57" s="37" t="s">
        <v>0</v>
      </c>
      <c r="C57" s="37" t="s">
        <v>1</v>
      </c>
      <c r="D57" s="37" t="s">
        <v>2</v>
      </c>
      <c r="E57" s="37" t="s">
        <v>3</v>
      </c>
      <c r="F57" s="37" t="s">
        <v>27</v>
      </c>
      <c r="G57" s="37" t="s">
        <v>4</v>
      </c>
      <c r="H57" s="37" t="s">
        <v>5</v>
      </c>
      <c r="I57" s="38" t="s">
        <v>6</v>
      </c>
      <c r="J57" s="41"/>
    </row>
    <row r="58" spans="1:10" ht="13.5" customHeight="1">
      <c r="A58" s="434" t="s">
        <v>49</v>
      </c>
      <c r="B58" s="372" t="s">
        <v>107</v>
      </c>
      <c r="C58" s="373"/>
      <c r="D58" s="373"/>
      <c r="E58" s="373"/>
      <c r="F58" s="373"/>
      <c r="G58" s="373"/>
      <c r="H58" s="373"/>
      <c r="I58" s="374"/>
      <c r="J58" s="41"/>
    </row>
    <row r="59" spans="1:10" ht="13.5" customHeight="1">
      <c r="A59" s="7" t="s">
        <v>7</v>
      </c>
      <c r="B59" s="387"/>
      <c r="C59" s="388"/>
      <c r="D59" s="388"/>
      <c r="E59" s="389"/>
      <c r="F59" s="42">
        <f>F449+F475+F501+F527+F553</f>
        <v>3.0889378724917697E-2</v>
      </c>
      <c r="G59" s="387"/>
      <c r="H59" s="389"/>
      <c r="I59" s="44">
        <f>SUM(B59:H59)</f>
        <v>3.0889378724917697E-2</v>
      </c>
      <c r="J59" s="41">
        <v>0</v>
      </c>
    </row>
    <row r="60" spans="1:10" ht="13.5" customHeight="1">
      <c r="A60" s="8" t="s">
        <v>8</v>
      </c>
      <c r="B60" s="390"/>
      <c r="C60" s="391"/>
      <c r="D60" s="391"/>
      <c r="E60" s="392"/>
      <c r="F60" s="48">
        <f t="shared" ref="F60:F79" si="17">F450+F476+F502+F528+F554</f>
        <v>0</v>
      </c>
      <c r="G60" s="390"/>
      <c r="H60" s="392"/>
      <c r="I60" s="50">
        <f t="shared" ref="I60:I79" si="18">SUM(B60:H60)</f>
        <v>0</v>
      </c>
      <c r="J60" s="41">
        <v>0</v>
      </c>
    </row>
    <row r="61" spans="1:10" ht="13.5" customHeight="1">
      <c r="A61" s="9" t="s">
        <v>10</v>
      </c>
      <c r="B61" s="390"/>
      <c r="C61" s="391"/>
      <c r="D61" s="391"/>
      <c r="E61" s="392"/>
      <c r="F61" s="45">
        <f t="shared" si="17"/>
        <v>0</v>
      </c>
      <c r="G61" s="390"/>
      <c r="H61" s="392"/>
      <c r="I61" s="44">
        <f t="shared" si="18"/>
        <v>0</v>
      </c>
      <c r="J61" s="41">
        <v>0</v>
      </c>
    </row>
    <row r="62" spans="1:10" ht="13.5" customHeight="1">
      <c r="A62" s="8" t="s">
        <v>53</v>
      </c>
      <c r="B62" s="390"/>
      <c r="C62" s="391"/>
      <c r="D62" s="391"/>
      <c r="E62" s="392"/>
      <c r="F62" s="48">
        <f t="shared" si="17"/>
        <v>0</v>
      </c>
      <c r="G62" s="390"/>
      <c r="H62" s="392"/>
      <c r="I62" s="50">
        <f t="shared" si="18"/>
        <v>0</v>
      </c>
      <c r="J62" s="41">
        <v>0</v>
      </c>
    </row>
    <row r="63" spans="1:10" ht="13.5" customHeight="1">
      <c r="A63" s="9" t="s">
        <v>16</v>
      </c>
      <c r="B63" s="390"/>
      <c r="C63" s="391"/>
      <c r="D63" s="391"/>
      <c r="E63" s="392"/>
      <c r="F63" s="45">
        <f t="shared" si="17"/>
        <v>0</v>
      </c>
      <c r="G63" s="390"/>
      <c r="H63" s="392"/>
      <c r="I63" s="44">
        <f t="shared" si="18"/>
        <v>0</v>
      </c>
      <c r="J63" s="41">
        <v>0</v>
      </c>
    </row>
    <row r="64" spans="1:10" ht="13.5" customHeight="1">
      <c r="A64" s="8" t="s">
        <v>65</v>
      </c>
      <c r="B64" s="390"/>
      <c r="C64" s="391"/>
      <c r="D64" s="391"/>
      <c r="E64" s="392"/>
      <c r="F64" s="48">
        <f t="shared" si="17"/>
        <v>0</v>
      </c>
      <c r="G64" s="390"/>
      <c r="H64" s="392"/>
      <c r="I64" s="50">
        <f t="shared" si="18"/>
        <v>0</v>
      </c>
      <c r="J64" s="41">
        <v>0</v>
      </c>
    </row>
    <row r="65" spans="1:10" ht="13.5" customHeight="1">
      <c r="A65" s="9" t="s">
        <v>55</v>
      </c>
      <c r="B65" s="390"/>
      <c r="C65" s="391"/>
      <c r="D65" s="391"/>
      <c r="E65" s="392"/>
      <c r="F65" s="45">
        <f t="shared" si="17"/>
        <v>5794.9546635727493</v>
      </c>
      <c r="G65" s="390"/>
      <c r="H65" s="392"/>
      <c r="I65" s="44">
        <f t="shared" si="18"/>
        <v>5794.9546635727493</v>
      </c>
      <c r="J65" s="41">
        <v>0</v>
      </c>
    </row>
    <row r="66" spans="1:10" ht="13.5" customHeight="1">
      <c r="A66" s="8" t="s">
        <v>12</v>
      </c>
      <c r="B66" s="390"/>
      <c r="C66" s="391"/>
      <c r="D66" s="391"/>
      <c r="E66" s="392"/>
      <c r="F66" s="48">
        <f t="shared" si="17"/>
        <v>3950.0440833714215</v>
      </c>
      <c r="G66" s="390"/>
      <c r="H66" s="392"/>
      <c r="I66" s="50">
        <f t="shared" si="18"/>
        <v>3950.0440833714215</v>
      </c>
      <c r="J66" s="41">
        <v>0</v>
      </c>
    </row>
    <row r="67" spans="1:10" ht="13.5" customHeight="1">
      <c r="A67" s="9" t="s">
        <v>56</v>
      </c>
      <c r="B67" s="390"/>
      <c r="C67" s="391"/>
      <c r="D67" s="391"/>
      <c r="E67" s="392"/>
      <c r="F67" s="45">
        <f t="shared" si="17"/>
        <v>0</v>
      </c>
      <c r="G67" s="390"/>
      <c r="H67" s="392"/>
      <c r="I67" s="44">
        <f t="shared" si="18"/>
        <v>0</v>
      </c>
      <c r="J67" s="41">
        <v>0</v>
      </c>
    </row>
    <row r="68" spans="1:10" ht="13.5" customHeight="1">
      <c r="A68" s="8" t="s">
        <v>17</v>
      </c>
      <c r="B68" s="390"/>
      <c r="C68" s="391"/>
      <c r="D68" s="391"/>
      <c r="E68" s="392"/>
      <c r="F68" s="48">
        <f t="shared" si="17"/>
        <v>4.2363290859205902</v>
      </c>
      <c r="G68" s="390"/>
      <c r="H68" s="392"/>
      <c r="I68" s="50">
        <f t="shared" si="18"/>
        <v>4.2363290859205902</v>
      </c>
      <c r="J68" s="41">
        <v>0</v>
      </c>
    </row>
    <row r="69" spans="1:10" ht="13.5" customHeight="1">
      <c r="A69" s="9" t="s">
        <v>141</v>
      </c>
      <c r="B69" s="390"/>
      <c r="C69" s="391"/>
      <c r="D69" s="391"/>
      <c r="E69" s="392"/>
      <c r="F69" s="45">
        <f t="shared" si="17"/>
        <v>0</v>
      </c>
      <c r="G69" s="390"/>
      <c r="H69" s="392"/>
      <c r="I69" s="44">
        <f t="shared" si="18"/>
        <v>0</v>
      </c>
      <c r="J69" s="41">
        <v>0</v>
      </c>
    </row>
    <row r="70" spans="1:10" ht="13.5" customHeight="1">
      <c r="A70" s="8" t="s">
        <v>25</v>
      </c>
      <c r="B70" s="390"/>
      <c r="C70" s="391"/>
      <c r="D70" s="391"/>
      <c r="E70" s="392"/>
      <c r="F70" s="48">
        <f t="shared" si="17"/>
        <v>537.63262403330771</v>
      </c>
      <c r="G70" s="390"/>
      <c r="H70" s="392"/>
      <c r="I70" s="50">
        <f t="shared" si="18"/>
        <v>537.63262403330771</v>
      </c>
      <c r="J70" s="41">
        <v>0</v>
      </c>
    </row>
    <row r="71" spans="1:10" ht="13.5" customHeight="1">
      <c r="A71" s="9" t="s">
        <v>24</v>
      </c>
      <c r="B71" s="390"/>
      <c r="C71" s="391"/>
      <c r="D71" s="391"/>
      <c r="E71" s="392"/>
      <c r="F71" s="45">
        <f t="shared" si="17"/>
        <v>0</v>
      </c>
      <c r="G71" s="390"/>
      <c r="H71" s="392"/>
      <c r="I71" s="44">
        <f t="shared" si="18"/>
        <v>0</v>
      </c>
      <c r="J71" s="41">
        <v>0</v>
      </c>
    </row>
    <row r="72" spans="1:10" ht="13.5" customHeight="1">
      <c r="A72" s="8" t="s">
        <v>57</v>
      </c>
      <c r="B72" s="390"/>
      <c r="C72" s="391"/>
      <c r="D72" s="391"/>
      <c r="E72" s="392"/>
      <c r="F72" s="48">
        <f t="shared" si="17"/>
        <v>0</v>
      </c>
      <c r="G72" s="390"/>
      <c r="H72" s="392"/>
      <c r="I72" s="50">
        <f t="shared" si="18"/>
        <v>0</v>
      </c>
      <c r="J72" s="41">
        <v>0</v>
      </c>
    </row>
    <row r="73" spans="1:10" ht="13.5" customHeight="1">
      <c r="A73" s="9" t="s">
        <v>22</v>
      </c>
      <c r="B73" s="390"/>
      <c r="C73" s="391"/>
      <c r="D73" s="391"/>
      <c r="E73" s="392"/>
      <c r="F73" s="105">
        <f t="shared" si="17"/>
        <v>14.389685354680465</v>
      </c>
      <c r="G73" s="390"/>
      <c r="H73" s="392"/>
      <c r="I73" s="44">
        <f t="shared" si="18"/>
        <v>14.389685354680465</v>
      </c>
      <c r="J73" s="41">
        <v>0</v>
      </c>
    </row>
    <row r="74" spans="1:10" ht="13.5" customHeight="1">
      <c r="A74" s="8" t="s">
        <v>21</v>
      </c>
      <c r="B74" s="390"/>
      <c r="C74" s="391"/>
      <c r="D74" s="391"/>
      <c r="E74" s="392"/>
      <c r="F74" s="48">
        <f t="shared" si="17"/>
        <v>0</v>
      </c>
      <c r="G74" s="390"/>
      <c r="H74" s="392"/>
      <c r="I74" s="50">
        <f t="shared" si="18"/>
        <v>0</v>
      </c>
      <c r="J74" s="41">
        <v>0</v>
      </c>
    </row>
    <row r="75" spans="1:10" ht="13.5" customHeight="1">
      <c r="A75" s="10" t="s">
        <v>61</v>
      </c>
      <c r="B75" s="390"/>
      <c r="C75" s="391"/>
      <c r="D75" s="391"/>
      <c r="E75" s="392"/>
      <c r="F75" s="45">
        <f t="shared" si="17"/>
        <v>0</v>
      </c>
      <c r="G75" s="390"/>
      <c r="H75" s="392"/>
      <c r="I75" s="44">
        <f t="shared" si="18"/>
        <v>0</v>
      </c>
      <c r="J75" s="41">
        <v>0</v>
      </c>
    </row>
    <row r="76" spans="1:10" ht="13.5" customHeight="1">
      <c r="A76" s="11" t="s">
        <v>23</v>
      </c>
      <c r="B76" s="390"/>
      <c r="C76" s="391"/>
      <c r="D76" s="391"/>
      <c r="E76" s="392"/>
      <c r="F76" s="55">
        <f t="shared" si="17"/>
        <v>0</v>
      </c>
      <c r="G76" s="390"/>
      <c r="H76" s="392"/>
      <c r="I76" s="57">
        <f t="shared" si="18"/>
        <v>0</v>
      </c>
      <c r="J76" s="41">
        <v>0</v>
      </c>
    </row>
    <row r="77" spans="1:10" ht="13.5" customHeight="1">
      <c r="A77" s="12" t="s">
        <v>19</v>
      </c>
      <c r="B77" s="390"/>
      <c r="C77" s="391"/>
      <c r="D77" s="391"/>
      <c r="E77" s="392"/>
      <c r="F77" s="61">
        <f t="shared" si="17"/>
        <v>0</v>
      </c>
      <c r="G77" s="390"/>
      <c r="H77" s="392"/>
      <c r="I77" s="63">
        <f t="shared" si="18"/>
        <v>0</v>
      </c>
      <c r="J77" s="41">
        <v>0</v>
      </c>
    </row>
    <row r="78" spans="1:10" ht="13.5" customHeight="1">
      <c r="A78" s="11" t="s">
        <v>20</v>
      </c>
      <c r="B78" s="390"/>
      <c r="C78" s="391"/>
      <c r="D78" s="391"/>
      <c r="E78" s="392"/>
      <c r="F78" s="55">
        <f t="shared" si="17"/>
        <v>0</v>
      </c>
      <c r="G78" s="390"/>
      <c r="H78" s="392"/>
      <c r="I78" s="57">
        <f t="shared" si="18"/>
        <v>0</v>
      </c>
      <c r="J78" s="41">
        <v>0</v>
      </c>
    </row>
    <row r="79" spans="1:10" ht="13.5" customHeight="1" thickBot="1">
      <c r="A79" s="13" t="s">
        <v>11</v>
      </c>
      <c r="B79" s="393"/>
      <c r="C79" s="394"/>
      <c r="D79" s="394"/>
      <c r="E79" s="395"/>
      <c r="F79" s="66">
        <f t="shared" si="17"/>
        <v>0</v>
      </c>
      <c r="G79" s="393"/>
      <c r="H79" s="395"/>
      <c r="I79" s="68">
        <f t="shared" si="18"/>
        <v>0</v>
      </c>
      <c r="J79" s="41">
        <v>0</v>
      </c>
    </row>
    <row r="80" spans="1:10" ht="13.5" customHeight="1">
      <c r="A80" s="14" t="s">
        <v>26</v>
      </c>
      <c r="B80" s="71">
        <f>SUM(B59:B75)</f>
        <v>0</v>
      </c>
      <c r="C80" s="71">
        <f t="shared" ref="C80:H80" si="19">SUM(C59:C75)</f>
        <v>0</v>
      </c>
      <c r="D80" s="71">
        <f t="shared" si="19"/>
        <v>0</v>
      </c>
      <c r="E80" s="71">
        <f t="shared" si="19"/>
        <v>0</v>
      </c>
      <c r="F80" s="71">
        <f t="shared" si="19"/>
        <v>10301.288274796805</v>
      </c>
      <c r="G80" s="71">
        <f t="shared" si="19"/>
        <v>0</v>
      </c>
      <c r="H80" s="72">
        <f t="shared" si="19"/>
        <v>0</v>
      </c>
      <c r="I80" s="44">
        <f>SUM(I59:I75)</f>
        <v>10301.288274796805</v>
      </c>
      <c r="J80" s="41">
        <v>0</v>
      </c>
    </row>
    <row r="81" spans="1:10" s="2" customFormat="1" ht="15" thickBot="1">
      <c r="A81" s="15" t="s">
        <v>100</v>
      </c>
      <c r="B81" s="100">
        <f>B80/$I$80</f>
        <v>0</v>
      </c>
      <c r="C81" s="100">
        <f t="shared" ref="C81:I81" si="20">C80/$I$80</f>
        <v>0</v>
      </c>
      <c r="D81" s="100">
        <f t="shared" si="20"/>
        <v>0</v>
      </c>
      <c r="E81" s="100">
        <f t="shared" si="20"/>
        <v>0</v>
      </c>
      <c r="F81" s="100">
        <f t="shared" si="20"/>
        <v>1</v>
      </c>
      <c r="G81" s="100">
        <f t="shared" si="20"/>
        <v>0</v>
      </c>
      <c r="H81" s="100">
        <f t="shared" si="20"/>
        <v>0</v>
      </c>
      <c r="I81" s="102">
        <f t="shared" si="20"/>
        <v>1</v>
      </c>
      <c r="J81" s="274"/>
    </row>
    <row r="82" spans="1:10" ht="15" thickBot="1">
      <c r="A82" s="16"/>
      <c r="B82" s="16"/>
      <c r="C82" s="16"/>
      <c r="D82" s="16"/>
      <c r="E82" s="16"/>
      <c r="F82" s="270"/>
      <c r="G82" s="270"/>
      <c r="H82" s="270"/>
      <c r="I82" s="270">
        <f>+I80-I470-I496-I522-I548-I574</f>
        <v>9.3525187594423187E-13</v>
      </c>
      <c r="J82" s="41"/>
    </row>
    <row r="83" spans="1:10" ht="28.5" customHeight="1">
      <c r="A83" s="435" t="s">
        <v>51</v>
      </c>
      <c r="B83" s="37" t="s">
        <v>0</v>
      </c>
      <c r="C83" s="37" t="s">
        <v>1</v>
      </c>
      <c r="D83" s="37" t="s">
        <v>2</v>
      </c>
      <c r="E83" s="37" t="s">
        <v>3</v>
      </c>
      <c r="F83" s="37" t="s">
        <v>27</v>
      </c>
      <c r="G83" s="37" t="s">
        <v>4</v>
      </c>
      <c r="H83" s="37" t="s">
        <v>5</v>
      </c>
      <c r="I83" s="38" t="s">
        <v>6</v>
      </c>
      <c r="J83" s="41"/>
    </row>
    <row r="84" spans="1:10" ht="15">
      <c r="A84" s="446"/>
      <c r="B84" s="372" t="s">
        <v>107</v>
      </c>
      <c r="C84" s="373"/>
      <c r="D84" s="373"/>
      <c r="E84" s="373"/>
      <c r="F84" s="373"/>
      <c r="G84" s="373"/>
      <c r="H84" s="373"/>
      <c r="I84" s="374"/>
      <c r="J84" s="41"/>
    </row>
    <row r="85" spans="1:10" ht="15">
      <c r="A85" s="7" t="s">
        <v>7</v>
      </c>
      <c r="B85" s="42">
        <f>B579+B605+B631</f>
        <v>43.529352922947012</v>
      </c>
      <c r="C85" s="42">
        <f t="shared" ref="C85:H85" si="21">C579+C605+C631</f>
        <v>0</v>
      </c>
      <c r="D85" s="42">
        <f t="shared" si="21"/>
        <v>5.428474889822918</v>
      </c>
      <c r="E85" s="42">
        <f t="shared" si="21"/>
        <v>0</v>
      </c>
      <c r="F85" s="42">
        <f t="shared" si="21"/>
        <v>0</v>
      </c>
      <c r="G85" s="42">
        <f t="shared" si="21"/>
        <v>0</v>
      </c>
      <c r="H85" s="43">
        <f t="shared" si="21"/>
        <v>0</v>
      </c>
      <c r="I85" s="44">
        <f>SUM(B85:H85)</f>
        <v>48.957827812769928</v>
      </c>
      <c r="J85" s="41">
        <v>0</v>
      </c>
    </row>
    <row r="86" spans="1:10" ht="15">
      <c r="A86" s="8" t="s">
        <v>8</v>
      </c>
      <c r="B86" s="48">
        <f t="shared" ref="B86:H101" si="22">B580+B606+B632</f>
        <v>34.672300659361802</v>
      </c>
      <c r="C86" s="48">
        <f t="shared" si="22"/>
        <v>0</v>
      </c>
      <c r="D86" s="48">
        <f t="shared" si="22"/>
        <v>3.8643256177364567</v>
      </c>
      <c r="E86" s="48">
        <f t="shared" si="22"/>
        <v>0</v>
      </c>
      <c r="F86" s="48">
        <f t="shared" si="22"/>
        <v>0</v>
      </c>
      <c r="G86" s="48">
        <f t="shared" si="22"/>
        <v>0</v>
      </c>
      <c r="H86" s="49">
        <f t="shared" si="22"/>
        <v>0</v>
      </c>
      <c r="I86" s="50">
        <f t="shared" ref="I86:I105" si="23">SUM(B86:H86)</f>
        <v>38.536626277098257</v>
      </c>
      <c r="J86" s="41">
        <v>0</v>
      </c>
    </row>
    <row r="87" spans="1:10" ht="15">
      <c r="A87" s="9" t="s">
        <v>10</v>
      </c>
      <c r="B87" s="45">
        <f t="shared" si="22"/>
        <v>44.903696683366093</v>
      </c>
      <c r="C87" s="45">
        <f t="shared" si="22"/>
        <v>0</v>
      </c>
      <c r="D87" s="45">
        <f t="shared" si="22"/>
        <v>2.5115053359080455</v>
      </c>
      <c r="E87" s="45">
        <f t="shared" si="22"/>
        <v>0</v>
      </c>
      <c r="F87" s="45">
        <f t="shared" si="22"/>
        <v>0</v>
      </c>
      <c r="G87" s="45">
        <f t="shared" si="22"/>
        <v>0</v>
      </c>
      <c r="H87" s="54">
        <f t="shared" si="22"/>
        <v>0</v>
      </c>
      <c r="I87" s="44">
        <f t="shared" si="23"/>
        <v>47.41520201927414</v>
      </c>
      <c r="J87" s="41">
        <v>0</v>
      </c>
    </row>
    <row r="88" spans="1:10" ht="15">
      <c r="A88" s="8" t="s">
        <v>53</v>
      </c>
      <c r="B88" s="48">
        <f t="shared" si="22"/>
        <v>0</v>
      </c>
      <c r="C88" s="48">
        <f t="shared" si="22"/>
        <v>0</v>
      </c>
      <c r="D88" s="48">
        <f t="shared" si="22"/>
        <v>0</v>
      </c>
      <c r="E88" s="48">
        <f t="shared" si="22"/>
        <v>0</v>
      </c>
      <c r="F88" s="48">
        <f t="shared" si="22"/>
        <v>0</v>
      </c>
      <c r="G88" s="48">
        <f t="shared" si="22"/>
        <v>0</v>
      </c>
      <c r="H88" s="49">
        <f t="shared" si="22"/>
        <v>0</v>
      </c>
      <c r="I88" s="50">
        <f t="shared" si="23"/>
        <v>0</v>
      </c>
      <c r="J88" s="41">
        <v>0</v>
      </c>
    </row>
    <row r="89" spans="1:10" ht="15">
      <c r="A89" s="9" t="s">
        <v>16</v>
      </c>
      <c r="B89" s="45">
        <f t="shared" si="22"/>
        <v>1156.0648336545348</v>
      </c>
      <c r="C89" s="45">
        <f t="shared" si="22"/>
        <v>34.518849968441621</v>
      </c>
      <c r="D89" s="45">
        <f t="shared" si="22"/>
        <v>76.730256889207197</v>
      </c>
      <c r="E89" s="45">
        <f t="shared" si="22"/>
        <v>16.212869254574549</v>
      </c>
      <c r="F89" s="45">
        <f t="shared" si="22"/>
        <v>0</v>
      </c>
      <c r="G89" s="45">
        <f t="shared" si="22"/>
        <v>0</v>
      </c>
      <c r="H89" s="54">
        <f t="shared" si="22"/>
        <v>0</v>
      </c>
      <c r="I89" s="44">
        <f t="shared" si="23"/>
        <v>1283.5268097667581</v>
      </c>
      <c r="J89" s="41">
        <v>0</v>
      </c>
    </row>
    <row r="90" spans="1:10" ht="15">
      <c r="A90" s="8" t="s">
        <v>65</v>
      </c>
      <c r="B90" s="48">
        <f t="shared" si="22"/>
        <v>5063.9520082621757</v>
      </c>
      <c r="C90" s="48">
        <f t="shared" si="22"/>
        <v>12.131117021394259</v>
      </c>
      <c r="D90" s="48">
        <f t="shared" si="22"/>
        <v>350.21618792127208</v>
      </c>
      <c r="E90" s="48">
        <f t="shared" si="22"/>
        <v>0</v>
      </c>
      <c r="F90" s="48">
        <f t="shared" si="22"/>
        <v>0</v>
      </c>
      <c r="G90" s="48">
        <f t="shared" si="22"/>
        <v>0</v>
      </c>
      <c r="H90" s="49">
        <f t="shared" si="22"/>
        <v>0</v>
      </c>
      <c r="I90" s="50">
        <f t="shared" si="23"/>
        <v>5426.2993132048414</v>
      </c>
      <c r="J90" s="41">
        <v>0</v>
      </c>
    </row>
    <row r="91" spans="1:10" ht="15">
      <c r="A91" s="9" t="s">
        <v>55</v>
      </c>
      <c r="B91" s="45">
        <f t="shared" si="22"/>
        <v>0</v>
      </c>
      <c r="C91" s="45">
        <f t="shared" si="22"/>
        <v>9.9644976451186501E-2</v>
      </c>
      <c r="D91" s="45">
        <f t="shared" si="22"/>
        <v>7.2173578173237676E-2</v>
      </c>
      <c r="E91" s="45">
        <f t="shared" si="22"/>
        <v>38.504201470687129</v>
      </c>
      <c r="F91" s="45">
        <f t="shared" si="22"/>
        <v>191.00030337484941</v>
      </c>
      <c r="G91" s="45">
        <f t="shared" si="22"/>
        <v>0</v>
      </c>
      <c r="H91" s="54">
        <f t="shared" si="22"/>
        <v>0</v>
      </c>
      <c r="I91" s="44">
        <f t="shared" si="23"/>
        <v>229.67632340016095</v>
      </c>
      <c r="J91" s="41">
        <v>0</v>
      </c>
    </row>
    <row r="92" spans="1:10" ht="15">
      <c r="A92" s="8" t="s">
        <v>12</v>
      </c>
      <c r="B92" s="48">
        <f t="shared" si="22"/>
        <v>0</v>
      </c>
      <c r="C92" s="48">
        <f t="shared" si="22"/>
        <v>0</v>
      </c>
      <c r="D92" s="48">
        <f t="shared" si="22"/>
        <v>1.7543838023092916E-2</v>
      </c>
      <c r="E92" s="48">
        <f t="shared" si="22"/>
        <v>8.1851808385358229</v>
      </c>
      <c r="F92" s="48">
        <f t="shared" si="22"/>
        <v>0</v>
      </c>
      <c r="G92" s="48">
        <f t="shared" si="22"/>
        <v>0</v>
      </c>
      <c r="H92" s="49">
        <f t="shared" si="22"/>
        <v>0</v>
      </c>
      <c r="I92" s="50">
        <f t="shared" si="23"/>
        <v>8.2027246765589155</v>
      </c>
      <c r="J92" s="41">
        <v>0</v>
      </c>
    </row>
    <row r="93" spans="1:10" ht="15">
      <c r="A93" s="9" t="s">
        <v>56</v>
      </c>
      <c r="B93" s="45">
        <f t="shared" si="22"/>
        <v>0</v>
      </c>
      <c r="C93" s="45">
        <f t="shared" si="22"/>
        <v>0</v>
      </c>
      <c r="D93" s="45">
        <f t="shared" si="22"/>
        <v>0</v>
      </c>
      <c r="E93" s="45">
        <f t="shared" si="22"/>
        <v>30.346363870680701</v>
      </c>
      <c r="F93" s="45">
        <f t="shared" si="22"/>
        <v>0</v>
      </c>
      <c r="G93" s="45">
        <f t="shared" si="22"/>
        <v>0</v>
      </c>
      <c r="H93" s="54">
        <f t="shared" si="22"/>
        <v>0</v>
      </c>
      <c r="I93" s="44">
        <f t="shared" si="23"/>
        <v>30.346363870680701</v>
      </c>
      <c r="J93" s="41">
        <v>0</v>
      </c>
    </row>
    <row r="94" spans="1:10" ht="15">
      <c r="A94" s="8" t="s">
        <v>17</v>
      </c>
      <c r="B94" s="48">
        <f t="shared" si="22"/>
        <v>142.61521418421941</v>
      </c>
      <c r="C94" s="48">
        <f t="shared" si="22"/>
        <v>0.35722661148451224</v>
      </c>
      <c r="D94" s="48">
        <f t="shared" si="22"/>
        <v>13.85993802541582</v>
      </c>
      <c r="E94" s="48">
        <f t="shared" si="22"/>
        <v>1.3584655688981546</v>
      </c>
      <c r="F94" s="48">
        <f t="shared" si="22"/>
        <v>0</v>
      </c>
      <c r="G94" s="48">
        <f t="shared" si="22"/>
        <v>0</v>
      </c>
      <c r="H94" s="49">
        <f t="shared" si="22"/>
        <v>0</v>
      </c>
      <c r="I94" s="50">
        <f t="shared" si="23"/>
        <v>158.19084439001793</v>
      </c>
      <c r="J94" s="41">
        <v>0</v>
      </c>
    </row>
    <row r="95" spans="1:10" ht="15">
      <c r="A95" s="9" t="s">
        <v>141</v>
      </c>
      <c r="B95" s="45">
        <f t="shared" si="22"/>
        <v>2802.9702910545971</v>
      </c>
      <c r="C95" s="45">
        <f t="shared" si="22"/>
        <v>304.8533505431601</v>
      </c>
      <c r="D95" s="45">
        <f t="shared" si="22"/>
        <v>333.12309573987403</v>
      </c>
      <c r="E95" s="45">
        <f t="shared" si="22"/>
        <v>46.816741712451467</v>
      </c>
      <c r="F95" s="45">
        <f t="shared" si="22"/>
        <v>0</v>
      </c>
      <c r="G95" s="45">
        <f t="shared" si="22"/>
        <v>0</v>
      </c>
      <c r="H95" s="54">
        <f t="shared" si="22"/>
        <v>0</v>
      </c>
      <c r="I95" s="44">
        <f>SUM(B95:H95)</f>
        <v>3487.7634790500824</v>
      </c>
      <c r="J95" s="41">
        <v>0</v>
      </c>
    </row>
    <row r="96" spans="1:10" ht="15">
      <c r="A96" s="8" t="s">
        <v>25</v>
      </c>
      <c r="B96" s="48">
        <f t="shared" si="22"/>
        <v>625.51650239408946</v>
      </c>
      <c r="C96" s="48">
        <f t="shared" si="22"/>
        <v>4.0012305335358489E-2</v>
      </c>
      <c r="D96" s="48">
        <f t="shared" si="22"/>
        <v>1050.4900707387114</v>
      </c>
      <c r="E96" s="48">
        <f t="shared" si="22"/>
        <v>1759.364713032387</v>
      </c>
      <c r="F96" s="48">
        <f t="shared" si="22"/>
        <v>0</v>
      </c>
      <c r="G96" s="48">
        <f t="shared" si="22"/>
        <v>948.86460096515384</v>
      </c>
      <c r="H96" s="49">
        <f t="shared" si="22"/>
        <v>0.37975682762793361</v>
      </c>
      <c r="I96" s="50">
        <f t="shared" si="23"/>
        <v>4384.655656263305</v>
      </c>
      <c r="J96" s="41">
        <v>0</v>
      </c>
    </row>
    <row r="97" spans="1:10" ht="15">
      <c r="A97" s="9" t="s">
        <v>24</v>
      </c>
      <c r="B97" s="45">
        <f t="shared" si="22"/>
        <v>192.26644074660234</v>
      </c>
      <c r="C97" s="45">
        <f t="shared" si="22"/>
        <v>0.63754848741721104</v>
      </c>
      <c r="D97" s="45">
        <f t="shared" si="22"/>
        <v>20.981011720837113</v>
      </c>
      <c r="E97" s="45">
        <f t="shared" si="22"/>
        <v>0</v>
      </c>
      <c r="F97" s="45">
        <f t="shared" si="22"/>
        <v>0</v>
      </c>
      <c r="G97" s="45">
        <f t="shared" si="22"/>
        <v>0</v>
      </c>
      <c r="H97" s="54">
        <f t="shared" si="22"/>
        <v>0</v>
      </c>
      <c r="I97" s="44">
        <f t="shared" si="23"/>
        <v>213.88500095485665</v>
      </c>
      <c r="J97" s="41">
        <v>0</v>
      </c>
    </row>
    <row r="98" spans="1:10" ht="15">
      <c r="A98" s="8" t="s">
        <v>57</v>
      </c>
      <c r="B98" s="48">
        <f t="shared" si="22"/>
        <v>2078.0663126068625</v>
      </c>
      <c r="C98" s="48">
        <f t="shared" si="22"/>
        <v>3.8576999126591272</v>
      </c>
      <c r="D98" s="48">
        <f t="shared" si="22"/>
        <v>259.05493271697867</v>
      </c>
      <c r="E98" s="48">
        <f t="shared" si="22"/>
        <v>0</v>
      </c>
      <c r="F98" s="48">
        <f t="shared" si="22"/>
        <v>0</v>
      </c>
      <c r="G98" s="48">
        <f t="shared" si="22"/>
        <v>0</v>
      </c>
      <c r="H98" s="49">
        <f t="shared" si="22"/>
        <v>0</v>
      </c>
      <c r="I98" s="50">
        <f t="shared" si="23"/>
        <v>2340.9789452365003</v>
      </c>
      <c r="J98" s="41">
        <v>0</v>
      </c>
    </row>
    <row r="99" spans="1:10" ht="15">
      <c r="A99" s="9" t="s">
        <v>22</v>
      </c>
      <c r="B99" s="45">
        <f t="shared" si="22"/>
        <v>215.97704032813726</v>
      </c>
      <c r="C99" s="45">
        <f t="shared" si="22"/>
        <v>0</v>
      </c>
      <c r="D99" s="45">
        <f t="shared" si="22"/>
        <v>28.388852207244572</v>
      </c>
      <c r="E99" s="45">
        <f t="shared" si="22"/>
        <v>0</v>
      </c>
      <c r="F99" s="45">
        <f t="shared" si="22"/>
        <v>5.9484427005181715</v>
      </c>
      <c r="G99" s="45">
        <f t="shared" si="22"/>
        <v>0</v>
      </c>
      <c r="H99" s="54">
        <f t="shared" si="22"/>
        <v>0</v>
      </c>
      <c r="I99" s="44">
        <f t="shared" si="23"/>
        <v>250.31433523590002</v>
      </c>
      <c r="J99" s="41">
        <v>0</v>
      </c>
    </row>
    <row r="100" spans="1:10" ht="15">
      <c r="A100" s="8" t="s">
        <v>21</v>
      </c>
      <c r="B100" s="48">
        <f t="shared" si="22"/>
        <v>27.320936558702602</v>
      </c>
      <c r="C100" s="48">
        <f t="shared" si="22"/>
        <v>0</v>
      </c>
      <c r="D100" s="48">
        <f t="shared" si="22"/>
        <v>0.50478866014999912</v>
      </c>
      <c r="E100" s="48">
        <f t="shared" si="22"/>
        <v>0</v>
      </c>
      <c r="F100" s="48">
        <f t="shared" si="22"/>
        <v>0</v>
      </c>
      <c r="G100" s="48">
        <f t="shared" si="22"/>
        <v>0</v>
      </c>
      <c r="H100" s="49">
        <f t="shared" si="22"/>
        <v>0</v>
      </c>
      <c r="I100" s="50">
        <f t="shared" si="23"/>
        <v>27.8257252188526</v>
      </c>
      <c r="J100" s="41">
        <v>0</v>
      </c>
    </row>
    <row r="101" spans="1:10" ht="15">
      <c r="A101" s="10" t="s">
        <v>61</v>
      </c>
      <c r="B101" s="45">
        <f t="shared" si="22"/>
        <v>193.48106569418005</v>
      </c>
      <c r="C101" s="45">
        <f t="shared" si="22"/>
        <v>0</v>
      </c>
      <c r="D101" s="45">
        <f t="shared" si="22"/>
        <v>182.8081603196074</v>
      </c>
      <c r="E101" s="45">
        <f t="shared" si="22"/>
        <v>0</v>
      </c>
      <c r="F101" s="45">
        <f t="shared" si="22"/>
        <v>0</v>
      </c>
      <c r="G101" s="45">
        <f t="shared" si="22"/>
        <v>0</v>
      </c>
      <c r="H101" s="54">
        <f t="shared" si="22"/>
        <v>0</v>
      </c>
      <c r="I101" s="44">
        <f t="shared" si="23"/>
        <v>376.28922601378747</v>
      </c>
      <c r="J101" s="41">
        <v>0</v>
      </c>
    </row>
    <row r="102" spans="1:10">
      <c r="A102" s="11" t="s">
        <v>23</v>
      </c>
      <c r="B102" s="55">
        <f t="shared" ref="B102:H105" si="24">B596+B622+B648</f>
        <v>193.48106569418005</v>
      </c>
      <c r="C102" s="55">
        <f t="shared" si="24"/>
        <v>0</v>
      </c>
      <c r="D102" s="55">
        <f t="shared" si="24"/>
        <v>182.8081603196074</v>
      </c>
      <c r="E102" s="55">
        <f t="shared" si="24"/>
        <v>0</v>
      </c>
      <c r="F102" s="55">
        <f t="shared" si="24"/>
        <v>0</v>
      </c>
      <c r="G102" s="55">
        <f t="shared" si="24"/>
        <v>0</v>
      </c>
      <c r="H102" s="56">
        <f t="shared" si="24"/>
        <v>0</v>
      </c>
      <c r="I102" s="57">
        <f t="shared" si="23"/>
        <v>376.28922601378747</v>
      </c>
      <c r="J102" s="41">
        <v>0</v>
      </c>
    </row>
    <row r="103" spans="1:10">
      <c r="A103" s="12" t="s">
        <v>19</v>
      </c>
      <c r="B103" s="61">
        <f t="shared" si="24"/>
        <v>0</v>
      </c>
      <c r="C103" s="61">
        <f t="shared" si="24"/>
        <v>0</v>
      </c>
      <c r="D103" s="61">
        <f t="shared" si="24"/>
        <v>0</v>
      </c>
      <c r="E103" s="61">
        <f t="shared" si="24"/>
        <v>0</v>
      </c>
      <c r="F103" s="61">
        <f t="shared" si="24"/>
        <v>0</v>
      </c>
      <c r="G103" s="61">
        <f t="shared" si="24"/>
        <v>0</v>
      </c>
      <c r="H103" s="62">
        <f t="shared" si="24"/>
        <v>0</v>
      </c>
      <c r="I103" s="63">
        <f t="shared" si="23"/>
        <v>0</v>
      </c>
      <c r="J103" s="41">
        <v>0</v>
      </c>
    </row>
    <row r="104" spans="1:10">
      <c r="A104" s="11" t="s">
        <v>20</v>
      </c>
      <c r="B104" s="55">
        <f t="shared" si="24"/>
        <v>0</v>
      </c>
      <c r="C104" s="55">
        <f t="shared" si="24"/>
        <v>0</v>
      </c>
      <c r="D104" s="55">
        <f t="shared" si="24"/>
        <v>0</v>
      </c>
      <c r="E104" s="55">
        <f t="shared" si="24"/>
        <v>0</v>
      </c>
      <c r="F104" s="55">
        <f t="shared" si="24"/>
        <v>0</v>
      </c>
      <c r="G104" s="55">
        <f t="shared" si="24"/>
        <v>0</v>
      </c>
      <c r="H104" s="56">
        <f t="shared" si="24"/>
        <v>0</v>
      </c>
      <c r="I104" s="57">
        <f t="shared" si="23"/>
        <v>0</v>
      </c>
      <c r="J104" s="41">
        <v>0</v>
      </c>
    </row>
    <row r="105" spans="1:10" ht="15" thickBot="1">
      <c r="A105" s="13" t="s">
        <v>11</v>
      </c>
      <c r="B105" s="66">
        <f t="shared" si="24"/>
        <v>0</v>
      </c>
      <c r="C105" s="66">
        <f t="shared" si="24"/>
        <v>0</v>
      </c>
      <c r="D105" s="66">
        <f t="shared" si="24"/>
        <v>0</v>
      </c>
      <c r="E105" s="66">
        <f t="shared" si="24"/>
        <v>0</v>
      </c>
      <c r="F105" s="66">
        <f t="shared" si="24"/>
        <v>0</v>
      </c>
      <c r="G105" s="66">
        <f t="shared" si="24"/>
        <v>0</v>
      </c>
      <c r="H105" s="67">
        <f t="shared" si="24"/>
        <v>0</v>
      </c>
      <c r="I105" s="68">
        <f t="shared" si="23"/>
        <v>0</v>
      </c>
      <c r="J105" s="41">
        <v>0</v>
      </c>
    </row>
    <row r="106" spans="1:10" ht="15">
      <c r="A106" s="14" t="s">
        <v>26</v>
      </c>
      <c r="B106" s="71">
        <f>SUM(B85:B101)</f>
        <v>12621.335995749778</v>
      </c>
      <c r="C106" s="71">
        <f t="shared" ref="C106:H106" si="25">SUM(C85:C101)</f>
        <v>356.49544982634342</v>
      </c>
      <c r="D106" s="71">
        <f t="shared" si="25"/>
        <v>2328.0513181989622</v>
      </c>
      <c r="E106" s="71">
        <f t="shared" si="25"/>
        <v>1900.7885357482148</v>
      </c>
      <c r="F106" s="71">
        <f t="shared" si="25"/>
        <v>196.94874607536758</v>
      </c>
      <c r="G106" s="71">
        <f t="shared" si="25"/>
        <v>948.86460096515384</v>
      </c>
      <c r="H106" s="72">
        <f t="shared" si="25"/>
        <v>0.37975682762793361</v>
      </c>
      <c r="I106" s="44">
        <f>SUM(I85:I101)</f>
        <v>18352.864403391446</v>
      </c>
      <c r="J106" s="41">
        <v>0</v>
      </c>
    </row>
    <row r="107" spans="1:10" s="2" customFormat="1" ht="13.5" customHeight="1" thickBot="1">
      <c r="A107" s="17" t="s">
        <v>100</v>
      </c>
      <c r="B107" s="100">
        <f>B106/$I$106</f>
        <v>0.68770387653588649</v>
      </c>
      <c r="C107" s="100">
        <f t="shared" ref="C107:I107" si="26">C106/$I$106</f>
        <v>1.9424512816673251E-2</v>
      </c>
      <c r="D107" s="100">
        <f t="shared" si="26"/>
        <v>0.12684948066029186</v>
      </c>
      <c r="E107" s="100">
        <f t="shared" si="26"/>
        <v>0.10356903935916216</v>
      </c>
      <c r="F107" s="100">
        <f t="shared" si="26"/>
        <v>1.0731226567498271E-2</v>
      </c>
      <c r="G107" s="100">
        <f t="shared" si="26"/>
        <v>5.1701172095502006E-2</v>
      </c>
      <c r="H107" s="101">
        <f t="shared" si="26"/>
        <v>2.0691964986008285E-5</v>
      </c>
      <c r="I107" s="102">
        <f t="shared" si="26"/>
        <v>1</v>
      </c>
    </row>
    <row r="108" spans="1:10" ht="13.5" customHeight="1" thickBot="1">
      <c r="A108" s="18"/>
      <c r="B108" s="111"/>
      <c r="C108" s="111"/>
      <c r="D108" s="111"/>
      <c r="E108" s="111"/>
      <c r="F108" s="111"/>
      <c r="G108" s="111"/>
      <c r="H108" s="111"/>
      <c r="I108" s="111"/>
    </row>
    <row r="109" spans="1:10" ht="28.5">
      <c r="A109" s="431" t="s">
        <v>29</v>
      </c>
      <c r="B109" s="37" t="s">
        <v>0</v>
      </c>
      <c r="C109" s="37" t="s">
        <v>1</v>
      </c>
      <c r="D109" s="37" t="s">
        <v>2</v>
      </c>
      <c r="E109" s="37" t="s">
        <v>3</v>
      </c>
      <c r="F109" s="37" t="s">
        <v>27</v>
      </c>
      <c r="G109" s="37" t="s">
        <v>4</v>
      </c>
      <c r="H109" s="37" t="s">
        <v>5</v>
      </c>
      <c r="I109" s="38" t="s">
        <v>6</v>
      </c>
    </row>
    <row r="110" spans="1:10" ht="14.25" customHeight="1">
      <c r="A110" s="432" t="s">
        <v>29</v>
      </c>
      <c r="B110" s="372" t="s">
        <v>107</v>
      </c>
      <c r="C110" s="373"/>
      <c r="D110" s="373"/>
      <c r="E110" s="373"/>
      <c r="F110" s="373"/>
      <c r="G110" s="373"/>
      <c r="H110" s="373"/>
      <c r="I110" s="374"/>
    </row>
    <row r="111" spans="1:10" ht="15">
      <c r="A111" s="7" t="s">
        <v>7</v>
      </c>
      <c r="B111" s="42">
        <v>0</v>
      </c>
      <c r="C111" s="42">
        <v>0</v>
      </c>
      <c r="D111" s="42">
        <v>0</v>
      </c>
      <c r="E111" s="42">
        <v>0</v>
      </c>
      <c r="F111" s="399"/>
      <c r="G111" s="42">
        <v>0</v>
      </c>
      <c r="H111" s="43">
        <v>0</v>
      </c>
      <c r="I111" s="44">
        <f>SUM(B111:H111)</f>
        <v>0</v>
      </c>
    </row>
    <row r="112" spans="1:10" ht="15">
      <c r="A112" s="8" t="s">
        <v>8</v>
      </c>
      <c r="B112" s="48">
        <v>0</v>
      </c>
      <c r="C112" s="48">
        <v>0</v>
      </c>
      <c r="D112" s="48">
        <v>0</v>
      </c>
      <c r="E112" s="48">
        <v>0</v>
      </c>
      <c r="F112" s="400"/>
      <c r="G112" s="48">
        <v>0</v>
      </c>
      <c r="H112" s="49">
        <v>0</v>
      </c>
      <c r="I112" s="50">
        <f t="shared" ref="I112:I131" si="27">SUM(B112:H112)</f>
        <v>0</v>
      </c>
    </row>
    <row r="113" spans="1:9" ht="15">
      <c r="A113" s="9" t="s">
        <v>10</v>
      </c>
      <c r="B113" s="45">
        <v>0</v>
      </c>
      <c r="C113" s="45">
        <v>0</v>
      </c>
      <c r="D113" s="45">
        <v>0</v>
      </c>
      <c r="E113" s="45">
        <v>0</v>
      </c>
      <c r="F113" s="400"/>
      <c r="G113" s="45">
        <v>0</v>
      </c>
      <c r="H113" s="54">
        <v>0</v>
      </c>
      <c r="I113" s="44">
        <f t="shared" si="27"/>
        <v>0</v>
      </c>
    </row>
    <row r="114" spans="1:9" ht="15">
      <c r="A114" s="8" t="s">
        <v>53</v>
      </c>
      <c r="B114" s="48">
        <v>0</v>
      </c>
      <c r="C114" s="48">
        <v>0</v>
      </c>
      <c r="D114" s="48">
        <v>0</v>
      </c>
      <c r="E114" s="48">
        <v>0</v>
      </c>
      <c r="F114" s="400"/>
      <c r="G114" s="48">
        <v>0</v>
      </c>
      <c r="H114" s="49">
        <v>0</v>
      </c>
      <c r="I114" s="50">
        <f t="shared" si="27"/>
        <v>0</v>
      </c>
    </row>
    <row r="115" spans="1:9" ht="15">
      <c r="A115" s="9" t="s">
        <v>16</v>
      </c>
      <c r="B115" s="45">
        <v>0.74782746350337403</v>
      </c>
      <c r="C115" s="45">
        <v>0</v>
      </c>
      <c r="D115" s="45">
        <v>0.12367598624642351</v>
      </c>
      <c r="E115" s="45">
        <v>0</v>
      </c>
      <c r="F115" s="400"/>
      <c r="G115" s="45">
        <v>0</v>
      </c>
      <c r="H115" s="54">
        <v>0</v>
      </c>
      <c r="I115" s="44">
        <f t="shared" si="27"/>
        <v>0.87150344974979754</v>
      </c>
    </row>
    <row r="116" spans="1:9" ht="15">
      <c r="A116" s="8" t="s">
        <v>65</v>
      </c>
      <c r="B116" s="48">
        <v>0</v>
      </c>
      <c r="C116" s="48">
        <v>0</v>
      </c>
      <c r="D116" s="48">
        <v>0</v>
      </c>
      <c r="E116" s="48">
        <v>0</v>
      </c>
      <c r="F116" s="400"/>
      <c r="G116" s="48">
        <v>0</v>
      </c>
      <c r="H116" s="49">
        <v>0</v>
      </c>
      <c r="I116" s="50">
        <f t="shared" si="27"/>
        <v>0</v>
      </c>
    </row>
    <row r="117" spans="1:9" ht="15">
      <c r="A117" s="9" t="s">
        <v>55</v>
      </c>
      <c r="B117" s="45">
        <v>2.0236483459187579E-3</v>
      </c>
      <c r="C117" s="45">
        <v>0</v>
      </c>
      <c r="D117" s="45">
        <v>0</v>
      </c>
      <c r="E117" s="45">
        <v>3.372747243197932E-4</v>
      </c>
      <c r="F117" s="400"/>
      <c r="G117" s="45">
        <v>0</v>
      </c>
      <c r="H117" s="54">
        <v>0</v>
      </c>
      <c r="I117" s="44">
        <f t="shared" si="27"/>
        <v>2.3609230702385511E-3</v>
      </c>
    </row>
    <row r="118" spans="1:9" ht="15">
      <c r="A118" s="8" t="s">
        <v>12</v>
      </c>
      <c r="B118" s="48">
        <v>0</v>
      </c>
      <c r="C118" s="48">
        <v>0</v>
      </c>
      <c r="D118" s="48">
        <v>0</v>
      </c>
      <c r="E118" s="48">
        <v>0</v>
      </c>
      <c r="F118" s="400"/>
      <c r="G118" s="48">
        <v>0</v>
      </c>
      <c r="H118" s="49">
        <v>0</v>
      </c>
      <c r="I118" s="50">
        <f t="shared" si="27"/>
        <v>0</v>
      </c>
    </row>
    <row r="119" spans="1:9" ht="15">
      <c r="A119" s="9" t="s">
        <v>56</v>
      </c>
      <c r="B119" s="45">
        <v>0</v>
      </c>
      <c r="C119" s="45">
        <v>0</v>
      </c>
      <c r="D119" s="45">
        <v>0</v>
      </c>
      <c r="E119" s="45">
        <v>0</v>
      </c>
      <c r="F119" s="400"/>
      <c r="G119" s="45">
        <v>0</v>
      </c>
      <c r="H119" s="54">
        <v>0</v>
      </c>
      <c r="I119" s="44">
        <f t="shared" si="27"/>
        <v>0</v>
      </c>
    </row>
    <row r="120" spans="1:9" ht="15">
      <c r="A120" s="8" t="s">
        <v>17</v>
      </c>
      <c r="B120" s="48">
        <v>0</v>
      </c>
      <c r="C120" s="48">
        <v>0</v>
      </c>
      <c r="D120" s="48">
        <v>0</v>
      </c>
      <c r="E120" s="48">
        <v>0</v>
      </c>
      <c r="F120" s="400"/>
      <c r="G120" s="48">
        <v>0</v>
      </c>
      <c r="H120" s="49">
        <v>0</v>
      </c>
      <c r="I120" s="50">
        <f t="shared" si="27"/>
        <v>0</v>
      </c>
    </row>
    <row r="121" spans="1:9" ht="15">
      <c r="A121" s="9" t="s">
        <v>141</v>
      </c>
      <c r="B121" s="45">
        <v>0.4655267035204777</v>
      </c>
      <c r="C121" s="45">
        <v>4.8452676489811282</v>
      </c>
      <c r="D121" s="45">
        <v>15.141071575022593</v>
      </c>
      <c r="E121" s="45">
        <v>1.4260724758004312E-3</v>
      </c>
      <c r="F121" s="400"/>
      <c r="G121" s="45">
        <v>0</v>
      </c>
      <c r="H121" s="54">
        <v>0</v>
      </c>
      <c r="I121" s="44">
        <f>SUM(B121:H121)</f>
        <v>20.453292000000001</v>
      </c>
    </row>
    <row r="122" spans="1:9" ht="15">
      <c r="A122" s="8" t="s">
        <v>25</v>
      </c>
      <c r="B122" s="48">
        <v>0.20558562272602177</v>
      </c>
      <c r="C122" s="48">
        <v>1.3159716105702146E-3</v>
      </c>
      <c r="D122" s="48">
        <v>0.95999316608242258</v>
      </c>
      <c r="E122" s="48">
        <v>12.75767876077532</v>
      </c>
      <c r="F122" s="400"/>
      <c r="G122" s="48">
        <v>3.7949199495360135</v>
      </c>
      <c r="H122" s="49">
        <v>3.3065292696524977E-3</v>
      </c>
      <c r="I122" s="50">
        <f t="shared" si="27"/>
        <v>17.722800000000003</v>
      </c>
    </row>
    <row r="123" spans="1:9" ht="15">
      <c r="A123" s="9" t="s">
        <v>24</v>
      </c>
      <c r="B123" s="45">
        <v>0</v>
      </c>
      <c r="C123" s="45">
        <v>0</v>
      </c>
      <c r="D123" s="45">
        <v>0</v>
      </c>
      <c r="E123" s="45">
        <v>0</v>
      </c>
      <c r="F123" s="400"/>
      <c r="G123" s="45">
        <v>0</v>
      </c>
      <c r="H123" s="54">
        <v>0</v>
      </c>
      <c r="I123" s="44">
        <f t="shared" si="27"/>
        <v>0</v>
      </c>
    </row>
    <row r="124" spans="1:9" ht="15">
      <c r="A124" s="8" t="s">
        <v>57</v>
      </c>
      <c r="B124" s="48">
        <v>0</v>
      </c>
      <c r="C124" s="48">
        <v>0</v>
      </c>
      <c r="D124" s="48">
        <v>0</v>
      </c>
      <c r="E124" s="48">
        <v>0</v>
      </c>
      <c r="F124" s="400"/>
      <c r="G124" s="48">
        <v>0</v>
      </c>
      <c r="H124" s="49">
        <v>0</v>
      </c>
      <c r="I124" s="50">
        <f t="shared" si="27"/>
        <v>0</v>
      </c>
    </row>
    <row r="125" spans="1:9" ht="15">
      <c r="A125" s="9" t="s">
        <v>22</v>
      </c>
      <c r="B125" s="45">
        <v>0</v>
      </c>
      <c r="C125" s="45">
        <v>0</v>
      </c>
      <c r="D125" s="45">
        <v>0</v>
      </c>
      <c r="E125" s="45">
        <v>0</v>
      </c>
      <c r="F125" s="400"/>
      <c r="G125" s="45">
        <v>0</v>
      </c>
      <c r="H125" s="54">
        <v>0</v>
      </c>
      <c r="I125" s="44">
        <f t="shared" si="27"/>
        <v>0</v>
      </c>
    </row>
    <row r="126" spans="1:9" ht="15">
      <c r="A126" s="8" t="s">
        <v>21</v>
      </c>
      <c r="B126" s="48">
        <v>0</v>
      </c>
      <c r="C126" s="48">
        <v>0</v>
      </c>
      <c r="D126" s="48">
        <v>0</v>
      </c>
      <c r="E126" s="48">
        <v>0</v>
      </c>
      <c r="F126" s="400"/>
      <c r="G126" s="48">
        <v>0</v>
      </c>
      <c r="H126" s="49">
        <v>0</v>
      </c>
      <c r="I126" s="50">
        <f t="shared" si="27"/>
        <v>0</v>
      </c>
    </row>
    <row r="127" spans="1:9" ht="15">
      <c r="A127" s="10" t="s">
        <v>61</v>
      </c>
      <c r="B127" s="45">
        <v>0</v>
      </c>
      <c r="C127" s="45">
        <v>0</v>
      </c>
      <c r="D127" s="45">
        <v>0</v>
      </c>
      <c r="E127" s="45">
        <v>0</v>
      </c>
      <c r="F127" s="400"/>
      <c r="G127" s="45">
        <v>0</v>
      </c>
      <c r="H127" s="54">
        <v>0</v>
      </c>
      <c r="I127" s="44">
        <f t="shared" si="27"/>
        <v>0</v>
      </c>
    </row>
    <row r="128" spans="1:9">
      <c r="A128" s="11" t="s">
        <v>23</v>
      </c>
      <c r="B128" s="55">
        <v>0</v>
      </c>
      <c r="C128" s="55">
        <v>0</v>
      </c>
      <c r="D128" s="55">
        <v>0</v>
      </c>
      <c r="E128" s="55">
        <v>0</v>
      </c>
      <c r="F128" s="400"/>
      <c r="G128" s="55">
        <v>0</v>
      </c>
      <c r="H128" s="56">
        <v>0</v>
      </c>
      <c r="I128" s="57">
        <f t="shared" si="27"/>
        <v>0</v>
      </c>
    </row>
    <row r="129" spans="1:9">
      <c r="A129" s="12" t="s">
        <v>19</v>
      </c>
      <c r="B129" s="61">
        <v>0</v>
      </c>
      <c r="C129" s="61">
        <v>0</v>
      </c>
      <c r="D129" s="61">
        <v>0</v>
      </c>
      <c r="E129" s="61">
        <v>0</v>
      </c>
      <c r="F129" s="400"/>
      <c r="G129" s="61">
        <v>0</v>
      </c>
      <c r="H129" s="62">
        <v>0</v>
      </c>
      <c r="I129" s="63">
        <f t="shared" si="27"/>
        <v>0</v>
      </c>
    </row>
    <row r="130" spans="1:9">
      <c r="A130" s="11" t="s">
        <v>20</v>
      </c>
      <c r="B130" s="55">
        <v>0</v>
      </c>
      <c r="C130" s="55">
        <v>0</v>
      </c>
      <c r="D130" s="55">
        <v>0</v>
      </c>
      <c r="E130" s="55">
        <v>0</v>
      </c>
      <c r="F130" s="400"/>
      <c r="G130" s="55">
        <v>0</v>
      </c>
      <c r="H130" s="56">
        <v>0</v>
      </c>
      <c r="I130" s="57">
        <f t="shared" si="27"/>
        <v>0</v>
      </c>
    </row>
    <row r="131" spans="1:9" ht="15" thickBot="1">
      <c r="A131" s="13"/>
      <c r="B131" s="66">
        <v>0</v>
      </c>
      <c r="C131" s="66">
        <v>0</v>
      </c>
      <c r="D131" s="66">
        <v>0</v>
      </c>
      <c r="E131" s="66">
        <v>0</v>
      </c>
      <c r="F131" s="401"/>
      <c r="G131" s="66">
        <v>0</v>
      </c>
      <c r="H131" s="67">
        <v>0</v>
      </c>
      <c r="I131" s="68">
        <f t="shared" si="27"/>
        <v>0</v>
      </c>
    </row>
    <row r="132" spans="1:9" ht="15">
      <c r="A132" s="14" t="s">
        <v>26</v>
      </c>
      <c r="B132" s="71">
        <f>SUM(B111:B127)</f>
        <v>1.4209634380957923</v>
      </c>
      <c r="C132" s="71">
        <f t="shared" ref="C132:H132" si="28">SUM(C111:C127)</f>
        <v>4.8465836205916988</v>
      </c>
      <c r="D132" s="71">
        <f t="shared" si="28"/>
        <v>16.224740727351438</v>
      </c>
      <c r="E132" s="71">
        <f t="shared" si="28"/>
        <v>12.75944210797544</v>
      </c>
      <c r="F132" s="71">
        <f t="shared" si="28"/>
        <v>0</v>
      </c>
      <c r="G132" s="71">
        <f t="shared" si="28"/>
        <v>3.7949199495360135</v>
      </c>
      <c r="H132" s="72">
        <f t="shared" si="28"/>
        <v>3.3065292696524977E-3</v>
      </c>
      <c r="I132" s="44">
        <f>SUM(I111:I127)</f>
        <v>39.049956372820041</v>
      </c>
    </row>
    <row r="133" spans="1:9" s="2" customFormat="1" ht="15" thickBot="1">
      <c r="A133" s="15" t="s">
        <v>100</v>
      </c>
      <c r="B133" s="100">
        <f>B132/$I$132</f>
        <v>3.6388348927447869E-2</v>
      </c>
      <c r="C133" s="100">
        <f t="shared" ref="C133:I133" si="29">C132/$I$132</f>
        <v>0.12411239526928303</v>
      </c>
      <c r="D133" s="100">
        <f t="shared" si="29"/>
        <v>0.4154867824293999</v>
      </c>
      <c r="E133" s="100">
        <f t="shared" si="29"/>
        <v>0.32674664181843749</v>
      </c>
      <c r="F133" s="100">
        <f t="shared" si="29"/>
        <v>0</v>
      </c>
      <c r="G133" s="100">
        <f t="shared" si="29"/>
        <v>9.7181157215770753E-2</v>
      </c>
      <c r="H133" s="101">
        <f t="shared" si="29"/>
        <v>8.4674339660823349E-5</v>
      </c>
      <c r="I133" s="102">
        <f t="shared" si="29"/>
        <v>1</v>
      </c>
    </row>
    <row r="134" spans="1:9" ht="15" thickBot="1">
      <c r="A134" s="18"/>
      <c r="B134" s="16"/>
      <c r="C134" s="16"/>
      <c r="D134" s="16"/>
      <c r="E134" s="16"/>
      <c r="F134" s="16"/>
      <c r="G134" s="16"/>
      <c r="H134" s="16"/>
      <c r="I134" s="16"/>
    </row>
    <row r="135" spans="1:9" ht="28.5">
      <c r="A135" s="431" t="s">
        <v>30</v>
      </c>
      <c r="B135" s="37" t="s">
        <v>0</v>
      </c>
      <c r="C135" s="37" t="s">
        <v>1</v>
      </c>
      <c r="D135" s="37" t="s">
        <v>2</v>
      </c>
      <c r="E135" s="37" t="s">
        <v>3</v>
      </c>
      <c r="F135" s="37" t="s">
        <v>27</v>
      </c>
      <c r="G135" s="37" t="s">
        <v>4</v>
      </c>
      <c r="H135" s="37" t="s">
        <v>5</v>
      </c>
      <c r="I135" s="38" t="s">
        <v>6</v>
      </c>
    </row>
    <row r="136" spans="1:9" ht="14.25" customHeight="1">
      <c r="A136" s="432" t="s">
        <v>30</v>
      </c>
      <c r="B136" s="372" t="s">
        <v>107</v>
      </c>
      <c r="C136" s="373"/>
      <c r="D136" s="373"/>
      <c r="E136" s="373"/>
      <c r="F136" s="373"/>
      <c r="G136" s="373"/>
      <c r="H136" s="373"/>
      <c r="I136" s="374"/>
    </row>
    <row r="137" spans="1:9" ht="15">
      <c r="A137" s="7" t="s">
        <v>7</v>
      </c>
      <c r="B137" s="42">
        <v>0</v>
      </c>
      <c r="C137" s="42">
        <v>0</v>
      </c>
      <c r="D137" s="42">
        <v>0</v>
      </c>
      <c r="E137" s="42">
        <v>0</v>
      </c>
      <c r="F137" s="399"/>
      <c r="G137" s="42">
        <v>0</v>
      </c>
      <c r="H137" s="43">
        <v>0</v>
      </c>
      <c r="I137" s="44">
        <f>SUM(B137:H137)</f>
        <v>0</v>
      </c>
    </row>
    <row r="138" spans="1:9" ht="15">
      <c r="A138" s="8" t="s">
        <v>8</v>
      </c>
      <c r="B138" s="48">
        <v>0</v>
      </c>
      <c r="C138" s="48">
        <v>0</v>
      </c>
      <c r="D138" s="48">
        <v>0</v>
      </c>
      <c r="E138" s="48">
        <v>0</v>
      </c>
      <c r="F138" s="400"/>
      <c r="G138" s="48">
        <v>0</v>
      </c>
      <c r="H138" s="49">
        <v>0</v>
      </c>
      <c r="I138" s="50">
        <f t="shared" ref="I138:I157" si="30">SUM(B138:H138)</f>
        <v>0</v>
      </c>
    </row>
    <row r="139" spans="1:9" ht="15">
      <c r="A139" s="9" t="s">
        <v>10</v>
      </c>
      <c r="B139" s="45">
        <v>0</v>
      </c>
      <c r="C139" s="45">
        <v>0</v>
      </c>
      <c r="D139" s="45">
        <v>0</v>
      </c>
      <c r="E139" s="45">
        <v>0</v>
      </c>
      <c r="F139" s="400"/>
      <c r="G139" s="45">
        <v>0</v>
      </c>
      <c r="H139" s="54">
        <v>0</v>
      </c>
      <c r="I139" s="44">
        <f t="shared" si="30"/>
        <v>0</v>
      </c>
    </row>
    <row r="140" spans="1:9" ht="15">
      <c r="A140" s="8" t="s">
        <v>53</v>
      </c>
      <c r="B140" s="48">
        <v>0</v>
      </c>
      <c r="C140" s="48">
        <v>0</v>
      </c>
      <c r="D140" s="48">
        <v>0</v>
      </c>
      <c r="E140" s="48">
        <v>0</v>
      </c>
      <c r="F140" s="400"/>
      <c r="G140" s="48">
        <v>0</v>
      </c>
      <c r="H140" s="49">
        <v>0</v>
      </c>
      <c r="I140" s="50">
        <f t="shared" si="30"/>
        <v>0</v>
      </c>
    </row>
    <row r="141" spans="1:9" ht="15">
      <c r="A141" s="9" t="s">
        <v>16</v>
      </c>
      <c r="B141" s="45">
        <v>1.0614365817867373</v>
      </c>
      <c r="C141" s="45">
        <v>9.4187040045672887</v>
      </c>
      <c r="D141" s="45">
        <v>0.6089592572995961</v>
      </c>
      <c r="E141" s="45">
        <v>0</v>
      </c>
      <c r="F141" s="400"/>
      <c r="G141" s="45">
        <v>0</v>
      </c>
      <c r="H141" s="54">
        <v>0</v>
      </c>
      <c r="I141" s="44">
        <f t="shared" si="30"/>
        <v>11.089099843653621</v>
      </c>
    </row>
    <row r="142" spans="1:9" ht="15">
      <c r="A142" s="8" t="s">
        <v>65</v>
      </c>
      <c r="B142" s="48">
        <v>0.98131976689774691</v>
      </c>
      <c r="C142" s="48">
        <v>0.14187755665991519</v>
      </c>
      <c r="D142" s="48">
        <v>0.5131238299200267</v>
      </c>
      <c r="E142" s="48">
        <v>0</v>
      </c>
      <c r="F142" s="400"/>
      <c r="G142" s="48">
        <v>0</v>
      </c>
      <c r="H142" s="49">
        <v>0</v>
      </c>
      <c r="I142" s="50">
        <f t="shared" si="30"/>
        <v>1.6363211534776889</v>
      </c>
    </row>
    <row r="143" spans="1:9" ht="15">
      <c r="A143" s="9" t="s">
        <v>55</v>
      </c>
      <c r="B143" s="45">
        <v>0</v>
      </c>
      <c r="C143" s="45">
        <v>0</v>
      </c>
      <c r="D143" s="45">
        <v>0.44462968461697916</v>
      </c>
      <c r="E143" s="45">
        <v>0.21122758318758417</v>
      </c>
      <c r="F143" s="400"/>
      <c r="G143" s="45">
        <v>0</v>
      </c>
      <c r="H143" s="54">
        <v>0</v>
      </c>
      <c r="I143" s="44">
        <f t="shared" si="30"/>
        <v>0.65585726780456333</v>
      </c>
    </row>
    <row r="144" spans="1:9" ht="15">
      <c r="A144" s="8" t="s">
        <v>12</v>
      </c>
      <c r="B144" s="48">
        <v>0</v>
      </c>
      <c r="C144" s="48">
        <v>0</v>
      </c>
      <c r="D144" s="48">
        <v>0</v>
      </c>
      <c r="E144" s="48">
        <v>0</v>
      </c>
      <c r="F144" s="400"/>
      <c r="G144" s="48">
        <v>0</v>
      </c>
      <c r="H144" s="49">
        <v>0</v>
      </c>
      <c r="I144" s="50">
        <f t="shared" si="30"/>
        <v>0</v>
      </c>
    </row>
    <row r="145" spans="1:9" ht="15">
      <c r="A145" s="9" t="s">
        <v>56</v>
      </c>
      <c r="B145" s="45">
        <v>0</v>
      </c>
      <c r="C145" s="45">
        <v>0</v>
      </c>
      <c r="D145" s="45">
        <v>0</v>
      </c>
      <c r="E145" s="45">
        <v>0</v>
      </c>
      <c r="F145" s="400"/>
      <c r="G145" s="45">
        <v>0</v>
      </c>
      <c r="H145" s="54">
        <v>0</v>
      </c>
      <c r="I145" s="44">
        <f t="shared" si="30"/>
        <v>0</v>
      </c>
    </row>
    <row r="146" spans="1:9" ht="15">
      <c r="A146" s="8" t="s">
        <v>17</v>
      </c>
      <c r="B146" s="48">
        <v>0</v>
      </c>
      <c r="C146" s="48">
        <v>0</v>
      </c>
      <c r="D146" s="48">
        <v>5.8999485917622344E-2</v>
      </c>
      <c r="E146" s="48">
        <v>0</v>
      </c>
      <c r="F146" s="400"/>
      <c r="G146" s="48">
        <v>0</v>
      </c>
      <c r="H146" s="49">
        <v>0</v>
      </c>
      <c r="I146" s="50">
        <f t="shared" si="30"/>
        <v>5.8999485917622344E-2</v>
      </c>
    </row>
    <row r="147" spans="1:9" ht="15">
      <c r="A147" s="9" t="s">
        <v>141</v>
      </c>
      <c r="B147" s="45">
        <v>2.936574591141258</v>
      </c>
      <c r="C147" s="45">
        <v>11.909385100508045</v>
      </c>
      <c r="D147" s="45">
        <v>2.6728924593139047</v>
      </c>
      <c r="E147" s="45">
        <v>0</v>
      </c>
      <c r="F147" s="400"/>
      <c r="G147" s="45">
        <v>0</v>
      </c>
      <c r="H147" s="54">
        <v>0</v>
      </c>
      <c r="I147" s="44">
        <f>SUM(B147:H147)</f>
        <v>17.518852150963205</v>
      </c>
    </row>
    <row r="148" spans="1:9" ht="15">
      <c r="A148" s="8" t="s">
        <v>25</v>
      </c>
      <c r="B148" s="48">
        <v>0.38011618364731037</v>
      </c>
      <c r="C148" s="48">
        <v>1.4045072895485063E-2</v>
      </c>
      <c r="D148" s="48">
        <v>0.25710569465693039</v>
      </c>
      <c r="E148" s="48">
        <v>6.2544482740944689</v>
      </c>
      <c r="F148" s="400"/>
      <c r="G148" s="48">
        <v>0.22892108118700058</v>
      </c>
      <c r="H148" s="49">
        <v>0.6643118052937077</v>
      </c>
      <c r="I148" s="50">
        <f t="shared" si="30"/>
        <v>7.7989481117749033</v>
      </c>
    </row>
    <row r="149" spans="1:9" ht="15">
      <c r="A149" s="9" t="s">
        <v>24</v>
      </c>
      <c r="B149" s="45">
        <v>1.6484872819784883E-2</v>
      </c>
      <c r="C149" s="45">
        <v>0</v>
      </c>
      <c r="D149" s="45">
        <v>0</v>
      </c>
      <c r="E149" s="45">
        <v>0</v>
      </c>
      <c r="F149" s="400"/>
      <c r="G149" s="45">
        <v>0</v>
      </c>
      <c r="H149" s="54">
        <v>0</v>
      </c>
      <c r="I149" s="44">
        <f t="shared" si="30"/>
        <v>1.6484872819784883E-2</v>
      </c>
    </row>
    <row r="150" spans="1:9" ht="15">
      <c r="A150" s="8" t="s">
        <v>57</v>
      </c>
      <c r="B150" s="48">
        <v>0</v>
      </c>
      <c r="C150" s="48">
        <v>0</v>
      </c>
      <c r="D150" s="48">
        <v>0</v>
      </c>
      <c r="E150" s="48">
        <v>0</v>
      </c>
      <c r="F150" s="400"/>
      <c r="G150" s="48">
        <v>0</v>
      </c>
      <c r="H150" s="49">
        <v>0</v>
      </c>
      <c r="I150" s="50">
        <f t="shared" si="30"/>
        <v>0</v>
      </c>
    </row>
    <row r="151" spans="1:9" ht="15">
      <c r="A151" s="9" t="s">
        <v>22</v>
      </c>
      <c r="B151" s="45">
        <v>0</v>
      </c>
      <c r="C151" s="45">
        <v>0</v>
      </c>
      <c r="D151" s="45">
        <v>0</v>
      </c>
      <c r="E151" s="45">
        <v>0</v>
      </c>
      <c r="F151" s="400"/>
      <c r="G151" s="45">
        <v>0</v>
      </c>
      <c r="H151" s="54">
        <v>0</v>
      </c>
      <c r="I151" s="44">
        <f t="shared" si="30"/>
        <v>0</v>
      </c>
    </row>
    <row r="152" spans="1:9" ht="15">
      <c r="A152" s="8" t="s">
        <v>21</v>
      </c>
      <c r="B152" s="48">
        <v>0</v>
      </c>
      <c r="C152" s="48">
        <v>0</v>
      </c>
      <c r="D152" s="48">
        <v>0</v>
      </c>
      <c r="E152" s="48">
        <v>0</v>
      </c>
      <c r="F152" s="400"/>
      <c r="G152" s="48">
        <v>0</v>
      </c>
      <c r="H152" s="49">
        <v>0</v>
      </c>
      <c r="I152" s="50">
        <f t="shared" si="30"/>
        <v>0</v>
      </c>
    </row>
    <row r="153" spans="1:9" ht="15">
      <c r="A153" s="10" t="s">
        <v>61</v>
      </c>
      <c r="B153" s="45">
        <v>0</v>
      </c>
      <c r="C153" s="45">
        <v>0</v>
      </c>
      <c r="D153" s="45">
        <v>0</v>
      </c>
      <c r="E153" s="45">
        <v>0</v>
      </c>
      <c r="F153" s="400"/>
      <c r="G153" s="45">
        <v>0</v>
      </c>
      <c r="H153" s="54">
        <v>0</v>
      </c>
      <c r="I153" s="44">
        <f t="shared" si="30"/>
        <v>0</v>
      </c>
    </row>
    <row r="154" spans="1:9">
      <c r="A154" s="11" t="s">
        <v>23</v>
      </c>
      <c r="B154" s="55">
        <v>0</v>
      </c>
      <c r="C154" s="55">
        <v>0</v>
      </c>
      <c r="D154" s="55">
        <v>0</v>
      </c>
      <c r="E154" s="55">
        <v>0</v>
      </c>
      <c r="F154" s="400"/>
      <c r="G154" s="55">
        <v>0</v>
      </c>
      <c r="H154" s="56">
        <v>0</v>
      </c>
      <c r="I154" s="57">
        <f t="shared" si="30"/>
        <v>0</v>
      </c>
    </row>
    <row r="155" spans="1:9">
      <c r="A155" s="12" t="s">
        <v>19</v>
      </c>
      <c r="B155" s="61">
        <v>0</v>
      </c>
      <c r="C155" s="61">
        <v>0</v>
      </c>
      <c r="D155" s="61">
        <v>0</v>
      </c>
      <c r="E155" s="61">
        <v>0</v>
      </c>
      <c r="F155" s="400"/>
      <c r="G155" s="61">
        <v>0</v>
      </c>
      <c r="H155" s="62">
        <v>0</v>
      </c>
      <c r="I155" s="63">
        <f t="shared" si="30"/>
        <v>0</v>
      </c>
    </row>
    <row r="156" spans="1:9">
      <c r="A156" s="11" t="s">
        <v>20</v>
      </c>
      <c r="B156" s="55">
        <v>0</v>
      </c>
      <c r="C156" s="55">
        <v>0</v>
      </c>
      <c r="D156" s="55">
        <v>0</v>
      </c>
      <c r="E156" s="55">
        <v>0</v>
      </c>
      <c r="F156" s="400"/>
      <c r="G156" s="55">
        <v>0</v>
      </c>
      <c r="H156" s="56">
        <v>0</v>
      </c>
      <c r="I156" s="57">
        <f t="shared" si="30"/>
        <v>0</v>
      </c>
    </row>
    <row r="157" spans="1:9" ht="15" thickBot="1">
      <c r="A157" s="13" t="s">
        <v>11</v>
      </c>
      <c r="B157" s="66">
        <v>0</v>
      </c>
      <c r="C157" s="66">
        <v>0</v>
      </c>
      <c r="D157" s="66">
        <v>0</v>
      </c>
      <c r="E157" s="66">
        <v>0</v>
      </c>
      <c r="F157" s="401"/>
      <c r="G157" s="66">
        <v>0</v>
      </c>
      <c r="H157" s="67">
        <v>0</v>
      </c>
      <c r="I157" s="68">
        <f t="shared" si="30"/>
        <v>0</v>
      </c>
    </row>
    <row r="158" spans="1:9" ht="15">
      <c r="A158" s="14" t="s">
        <v>26</v>
      </c>
      <c r="B158" s="71">
        <f>SUM(B137:B153)</f>
        <v>5.3759319962928362</v>
      </c>
      <c r="C158" s="71">
        <f t="shared" ref="C158:H158" si="31">SUM(C137:C153)</f>
        <v>21.484011734630734</v>
      </c>
      <c r="D158" s="71">
        <f t="shared" si="31"/>
        <v>4.5557104117250597</v>
      </c>
      <c r="E158" s="71">
        <f t="shared" si="31"/>
        <v>6.4656758572820534</v>
      </c>
      <c r="F158" s="71">
        <f t="shared" si="31"/>
        <v>0</v>
      </c>
      <c r="G158" s="71">
        <f t="shared" si="31"/>
        <v>0.22892108118700058</v>
      </c>
      <c r="H158" s="72">
        <f t="shared" si="31"/>
        <v>0.6643118052937077</v>
      </c>
      <c r="I158" s="44">
        <f>SUM(I137:I153)</f>
        <v>38.774562886411395</v>
      </c>
    </row>
    <row r="159" spans="1:9" s="2" customFormat="1" ht="15" thickBot="1">
      <c r="A159" s="15" t="s">
        <v>100</v>
      </c>
      <c r="B159" s="100">
        <f>B158/$I$158</f>
        <v>0.13864584397872967</v>
      </c>
      <c r="C159" s="100">
        <f t="shared" ref="C159:I159" si="32">C158/$I$158</f>
        <v>0.55407489176776348</v>
      </c>
      <c r="D159" s="100">
        <f t="shared" si="32"/>
        <v>0.11749224420842189</v>
      </c>
      <c r="E159" s="100">
        <f t="shared" si="32"/>
        <v>0.16675045122295781</v>
      </c>
      <c r="F159" s="100">
        <f t="shared" si="32"/>
        <v>0</v>
      </c>
      <c r="G159" s="100">
        <f t="shared" si="32"/>
        <v>5.9038984361375309E-3</v>
      </c>
      <c r="H159" s="101">
        <f t="shared" si="32"/>
        <v>1.713267038598949E-2</v>
      </c>
      <c r="I159" s="102">
        <f t="shared" si="32"/>
        <v>1</v>
      </c>
    </row>
    <row r="160" spans="1:9" ht="15" thickBot="1">
      <c r="A160" s="16"/>
      <c r="B160" s="16"/>
      <c r="C160" s="16"/>
      <c r="D160" s="16"/>
      <c r="E160" s="16"/>
      <c r="F160" s="16"/>
      <c r="G160" s="16"/>
      <c r="H160" s="16"/>
      <c r="I160" s="16"/>
    </row>
    <row r="161" spans="1:9" ht="28.5">
      <c r="A161" s="431" t="s">
        <v>31</v>
      </c>
      <c r="B161" s="37" t="s">
        <v>0</v>
      </c>
      <c r="C161" s="37" t="s">
        <v>1</v>
      </c>
      <c r="D161" s="37" t="s">
        <v>2</v>
      </c>
      <c r="E161" s="37" t="s">
        <v>3</v>
      </c>
      <c r="F161" s="37" t="s">
        <v>27</v>
      </c>
      <c r="G161" s="37" t="s">
        <v>4</v>
      </c>
      <c r="H161" s="37" t="s">
        <v>5</v>
      </c>
      <c r="I161" s="38" t="s">
        <v>6</v>
      </c>
    </row>
    <row r="162" spans="1:9" ht="14.25" customHeight="1">
      <c r="A162" s="432" t="s">
        <v>31</v>
      </c>
      <c r="B162" s="372" t="s">
        <v>107</v>
      </c>
      <c r="C162" s="373"/>
      <c r="D162" s="373"/>
      <c r="E162" s="373"/>
      <c r="F162" s="373"/>
      <c r="G162" s="373"/>
      <c r="H162" s="373"/>
      <c r="I162" s="374"/>
    </row>
    <row r="163" spans="1:9" ht="15">
      <c r="A163" s="7" t="s">
        <v>7</v>
      </c>
      <c r="B163" s="42">
        <v>0</v>
      </c>
      <c r="C163" s="42">
        <v>0</v>
      </c>
      <c r="D163" s="42">
        <v>0</v>
      </c>
      <c r="E163" s="42">
        <v>0</v>
      </c>
      <c r="F163" s="399"/>
      <c r="G163" s="42">
        <v>0</v>
      </c>
      <c r="H163" s="43">
        <v>0</v>
      </c>
      <c r="I163" s="44">
        <f>SUM(B163:H163)</f>
        <v>0</v>
      </c>
    </row>
    <row r="164" spans="1:9" ht="15">
      <c r="A164" s="8" t="s">
        <v>8</v>
      </c>
      <c r="B164" s="48">
        <v>0</v>
      </c>
      <c r="C164" s="48">
        <v>0</v>
      </c>
      <c r="D164" s="48">
        <v>0</v>
      </c>
      <c r="E164" s="48">
        <v>0</v>
      </c>
      <c r="F164" s="400"/>
      <c r="G164" s="48">
        <v>0</v>
      </c>
      <c r="H164" s="49">
        <v>0</v>
      </c>
      <c r="I164" s="50">
        <f t="shared" ref="I164:I183" si="33">SUM(B164:H164)</f>
        <v>0</v>
      </c>
    </row>
    <row r="165" spans="1:9" ht="15">
      <c r="A165" s="9" t="s">
        <v>10</v>
      </c>
      <c r="B165" s="45">
        <v>0</v>
      </c>
      <c r="C165" s="45">
        <v>0</v>
      </c>
      <c r="D165" s="45">
        <v>0</v>
      </c>
      <c r="E165" s="45">
        <v>0</v>
      </c>
      <c r="F165" s="400"/>
      <c r="G165" s="45">
        <v>0</v>
      </c>
      <c r="H165" s="54">
        <v>0</v>
      </c>
      <c r="I165" s="44">
        <f t="shared" si="33"/>
        <v>0</v>
      </c>
    </row>
    <row r="166" spans="1:9" ht="15">
      <c r="A166" s="8" t="s">
        <v>53</v>
      </c>
      <c r="B166" s="48">
        <v>0</v>
      </c>
      <c r="C166" s="48">
        <v>0</v>
      </c>
      <c r="D166" s="48">
        <v>0</v>
      </c>
      <c r="E166" s="48">
        <v>0</v>
      </c>
      <c r="F166" s="400"/>
      <c r="G166" s="48">
        <v>0</v>
      </c>
      <c r="H166" s="49">
        <v>0</v>
      </c>
      <c r="I166" s="50">
        <f t="shared" si="33"/>
        <v>0</v>
      </c>
    </row>
    <row r="167" spans="1:9" ht="15">
      <c r="A167" s="9" t="s">
        <v>16</v>
      </c>
      <c r="B167" s="45">
        <v>0</v>
      </c>
      <c r="C167" s="45">
        <v>0</v>
      </c>
      <c r="D167" s="45">
        <v>0</v>
      </c>
      <c r="E167" s="45">
        <v>0</v>
      </c>
      <c r="F167" s="400"/>
      <c r="G167" s="45">
        <v>0</v>
      </c>
      <c r="H167" s="54">
        <v>0</v>
      </c>
      <c r="I167" s="44">
        <f t="shared" si="33"/>
        <v>0</v>
      </c>
    </row>
    <row r="168" spans="1:9" ht="15">
      <c r="A168" s="8" t="s">
        <v>65</v>
      </c>
      <c r="B168" s="48">
        <v>0</v>
      </c>
      <c r="C168" s="48">
        <v>0</v>
      </c>
      <c r="D168" s="48">
        <v>0</v>
      </c>
      <c r="E168" s="48">
        <v>0</v>
      </c>
      <c r="F168" s="400"/>
      <c r="G168" s="48">
        <v>0</v>
      </c>
      <c r="H168" s="49">
        <v>0</v>
      </c>
      <c r="I168" s="50">
        <f t="shared" si="33"/>
        <v>0</v>
      </c>
    </row>
    <row r="169" spans="1:9" ht="15">
      <c r="A169" s="9" t="s">
        <v>55</v>
      </c>
      <c r="B169" s="45">
        <v>0</v>
      </c>
      <c r="C169" s="45">
        <v>0</v>
      </c>
      <c r="D169" s="45">
        <v>0</v>
      </c>
      <c r="E169" s="45">
        <v>8.8561616689817792E-3</v>
      </c>
      <c r="F169" s="400"/>
      <c r="G169" s="45">
        <v>0</v>
      </c>
      <c r="H169" s="54">
        <v>0</v>
      </c>
      <c r="I169" s="44">
        <f t="shared" si="33"/>
        <v>8.8561616689817792E-3</v>
      </c>
    </row>
    <row r="170" spans="1:9" ht="15">
      <c r="A170" s="8" t="s">
        <v>12</v>
      </c>
      <c r="B170" s="48">
        <v>0</v>
      </c>
      <c r="C170" s="48">
        <v>0</v>
      </c>
      <c r="D170" s="48">
        <v>0</v>
      </c>
      <c r="E170" s="48">
        <v>0</v>
      </c>
      <c r="F170" s="400"/>
      <c r="G170" s="48">
        <v>0</v>
      </c>
      <c r="H170" s="49">
        <v>0</v>
      </c>
      <c r="I170" s="50">
        <f t="shared" si="33"/>
        <v>0</v>
      </c>
    </row>
    <row r="171" spans="1:9" ht="15">
      <c r="A171" s="9" t="s">
        <v>56</v>
      </c>
      <c r="B171" s="45">
        <v>0</v>
      </c>
      <c r="C171" s="45">
        <v>0</v>
      </c>
      <c r="D171" s="45">
        <v>0</v>
      </c>
      <c r="E171" s="45">
        <v>0</v>
      </c>
      <c r="F171" s="400"/>
      <c r="G171" s="45">
        <v>0</v>
      </c>
      <c r="H171" s="54">
        <v>0</v>
      </c>
      <c r="I171" s="44">
        <f t="shared" si="33"/>
        <v>0</v>
      </c>
    </row>
    <row r="172" spans="1:9" ht="15">
      <c r="A172" s="8" t="s">
        <v>17</v>
      </c>
      <c r="B172" s="48">
        <v>0</v>
      </c>
      <c r="C172" s="48">
        <v>0</v>
      </c>
      <c r="D172" s="48">
        <v>0</v>
      </c>
      <c r="E172" s="48">
        <v>0</v>
      </c>
      <c r="F172" s="400"/>
      <c r="G172" s="48">
        <v>0</v>
      </c>
      <c r="H172" s="49">
        <v>0</v>
      </c>
      <c r="I172" s="50">
        <f t="shared" si="33"/>
        <v>0</v>
      </c>
    </row>
    <row r="173" spans="1:9" ht="15">
      <c r="A173" s="9" t="s">
        <v>141</v>
      </c>
      <c r="B173" s="45">
        <v>0</v>
      </c>
      <c r="C173" s="45">
        <v>0</v>
      </c>
      <c r="D173" s="45">
        <v>0</v>
      </c>
      <c r="E173" s="45">
        <v>0</v>
      </c>
      <c r="F173" s="400"/>
      <c r="G173" s="45">
        <v>0</v>
      </c>
      <c r="H173" s="54">
        <v>0</v>
      </c>
      <c r="I173" s="44">
        <f>SUM(B173:H173)</f>
        <v>0</v>
      </c>
    </row>
    <row r="174" spans="1:9" ht="15">
      <c r="A174" s="8" t="s">
        <v>25</v>
      </c>
      <c r="B174" s="48">
        <v>1.5120480161864012</v>
      </c>
      <c r="C174" s="48">
        <v>6.5093975832205858E-2</v>
      </c>
      <c r="D174" s="48">
        <v>46.193315855316619</v>
      </c>
      <c r="E174" s="48">
        <v>36.868235926736489</v>
      </c>
      <c r="F174" s="400"/>
      <c r="G174" s="48">
        <v>3.3904962287237304</v>
      </c>
      <c r="H174" s="49">
        <v>10.322809997204528</v>
      </c>
      <c r="I174" s="50">
        <f t="shared" si="33"/>
        <v>98.351999999999975</v>
      </c>
    </row>
    <row r="175" spans="1:9" ht="15">
      <c r="A175" s="9" t="s">
        <v>24</v>
      </c>
      <c r="B175" s="45">
        <v>0</v>
      </c>
      <c r="C175" s="45">
        <v>0</v>
      </c>
      <c r="D175" s="45">
        <v>0</v>
      </c>
      <c r="E175" s="45">
        <v>0</v>
      </c>
      <c r="F175" s="400"/>
      <c r="G175" s="45">
        <v>0</v>
      </c>
      <c r="H175" s="54">
        <v>0</v>
      </c>
      <c r="I175" s="44">
        <f t="shared" si="33"/>
        <v>0</v>
      </c>
    </row>
    <row r="176" spans="1:9" ht="15">
      <c r="A176" s="8" t="s">
        <v>57</v>
      </c>
      <c r="B176" s="48">
        <v>0</v>
      </c>
      <c r="C176" s="48">
        <v>0</v>
      </c>
      <c r="D176" s="48">
        <v>0</v>
      </c>
      <c r="E176" s="48">
        <v>0</v>
      </c>
      <c r="F176" s="400"/>
      <c r="G176" s="48">
        <v>0</v>
      </c>
      <c r="H176" s="49">
        <v>0</v>
      </c>
      <c r="I176" s="50">
        <f t="shared" si="33"/>
        <v>0</v>
      </c>
    </row>
    <row r="177" spans="1:9" ht="15">
      <c r="A177" s="9" t="s">
        <v>22</v>
      </c>
      <c r="B177" s="45">
        <v>0</v>
      </c>
      <c r="C177" s="45">
        <v>0</v>
      </c>
      <c r="D177" s="45">
        <v>0</v>
      </c>
      <c r="E177" s="45">
        <v>0</v>
      </c>
      <c r="F177" s="400"/>
      <c r="G177" s="45">
        <v>0</v>
      </c>
      <c r="H177" s="54">
        <v>0</v>
      </c>
      <c r="I177" s="44">
        <f t="shared" si="33"/>
        <v>0</v>
      </c>
    </row>
    <row r="178" spans="1:9" ht="15">
      <c r="A178" s="8" t="s">
        <v>21</v>
      </c>
      <c r="B178" s="48">
        <v>0</v>
      </c>
      <c r="C178" s="48">
        <v>0</v>
      </c>
      <c r="D178" s="48">
        <v>0</v>
      </c>
      <c r="E178" s="48">
        <v>0</v>
      </c>
      <c r="F178" s="400"/>
      <c r="G178" s="48">
        <v>0</v>
      </c>
      <c r="H178" s="49">
        <v>0</v>
      </c>
      <c r="I178" s="50">
        <f t="shared" si="33"/>
        <v>0</v>
      </c>
    </row>
    <row r="179" spans="1:9" ht="15">
      <c r="A179" s="10" t="s">
        <v>61</v>
      </c>
      <c r="B179" s="45">
        <v>0</v>
      </c>
      <c r="C179" s="45">
        <v>0</v>
      </c>
      <c r="D179" s="45">
        <v>0</v>
      </c>
      <c r="E179" s="45">
        <v>0</v>
      </c>
      <c r="F179" s="400"/>
      <c r="G179" s="45">
        <v>0</v>
      </c>
      <c r="H179" s="54">
        <v>0</v>
      </c>
      <c r="I179" s="44">
        <f t="shared" si="33"/>
        <v>0</v>
      </c>
    </row>
    <row r="180" spans="1:9">
      <c r="A180" s="11" t="s">
        <v>23</v>
      </c>
      <c r="B180" s="55">
        <v>0</v>
      </c>
      <c r="C180" s="55">
        <v>0</v>
      </c>
      <c r="D180" s="55">
        <v>0</v>
      </c>
      <c r="E180" s="55">
        <v>0</v>
      </c>
      <c r="F180" s="400"/>
      <c r="G180" s="55">
        <v>0</v>
      </c>
      <c r="H180" s="56">
        <v>0</v>
      </c>
      <c r="I180" s="57">
        <f t="shared" si="33"/>
        <v>0</v>
      </c>
    </row>
    <row r="181" spans="1:9">
      <c r="A181" s="12" t="s">
        <v>19</v>
      </c>
      <c r="B181" s="61">
        <v>0</v>
      </c>
      <c r="C181" s="61">
        <v>0</v>
      </c>
      <c r="D181" s="61">
        <v>0</v>
      </c>
      <c r="E181" s="61">
        <v>0</v>
      </c>
      <c r="F181" s="400"/>
      <c r="G181" s="61">
        <v>0</v>
      </c>
      <c r="H181" s="62">
        <v>0</v>
      </c>
      <c r="I181" s="63">
        <f t="shared" si="33"/>
        <v>0</v>
      </c>
    </row>
    <row r="182" spans="1:9">
      <c r="A182" s="11" t="s">
        <v>20</v>
      </c>
      <c r="B182" s="55">
        <v>0</v>
      </c>
      <c r="C182" s="55">
        <v>0</v>
      </c>
      <c r="D182" s="55">
        <v>0</v>
      </c>
      <c r="E182" s="55">
        <v>0</v>
      </c>
      <c r="F182" s="400"/>
      <c r="G182" s="55">
        <v>0</v>
      </c>
      <c r="H182" s="56">
        <v>0</v>
      </c>
      <c r="I182" s="57">
        <f t="shared" si="33"/>
        <v>0</v>
      </c>
    </row>
    <row r="183" spans="1:9" ht="15" thickBot="1">
      <c r="A183" s="13" t="s">
        <v>11</v>
      </c>
      <c r="B183" s="66">
        <v>0</v>
      </c>
      <c r="C183" s="66">
        <v>0</v>
      </c>
      <c r="D183" s="66">
        <v>0</v>
      </c>
      <c r="E183" s="66">
        <v>0</v>
      </c>
      <c r="F183" s="401"/>
      <c r="G183" s="66">
        <v>0</v>
      </c>
      <c r="H183" s="67">
        <v>0</v>
      </c>
      <c r="I183" s="68">
        <f t="shared" si="33"/>
        <v>0</v>
      </c>
    </row>
    <row r="184" spans="1:9" ht="15">
      <c r="A184" s="14" t="s">
        <v>26</v>
      </c>
      <c r="B184" s="71">
        <f>SUM(B163:B179)</f>
        <v>1.5120480161864012</v>
      </c>
      <c r="C184" s="71">
        <f t="shared" ref="C184:H184" si="34">SUM(C163:C179)</f>
        <v>6.5093975832205858E-2</v>
      </c>
      <c r="D184" s="71">
        <f t="shared" si="34"/>
        <v>46.193315855316619</v>
      </c>
      <c r="E184" s="71">
        <f t="shared" si="34"/>
        <v>36.877092088405469</v>
      </c>
      <c r="F184" s="71">
        <f t="shared" si="34"/>
        <v>0</v>
      </c>
      <c r="G184" s="71">
        <f t="shared" si="34"/>
        <v>3.3904962287237304</v>
      </c>
      <c r="H184" s="72">
        <f t="shared" si="34"/>
        <v>10.322809997204528</v>
      </c>
      <c r="I184" s="44">
        <f>SUM(I163:I179)</f>
        <v>98.360856161668963</v>
      </c>
    </row>
    <row r="185" spans="1:9" s="2" customFormat="1" ht="15" thickBot="1">
      <c r="A185" s="15" t="s">
        <v>100</v>
      </c>
      <c r="B185" s="100">
        <f>B184/$I$184</f>
        <v>1.5372456840972918E-2</v>
      </c>
      <c r="C185" s="100">
        <f t="shared" ref="C185:I185" si="35">C184/$I$184</f>
        <v>6.6178740580719812E-4</v>
      </c>
      <c r="D185" s="100">
        <f t="shared" si="35"/>
        <v>0.46963108758825611</v>
      </c>
      <c r="E185" s="100">
        <f t="shared" si="35"/>
        <v>0.37491633895289739</v>
      </c>
      <c r="F185" s="100">
        <f t="shared" si="35"/>
        <v>0</v>
      </c>
      <c r="G185" s="100">
        <f t="shared" si="35"/>
        <v>3.4469974754499956E-2</v>
      </c>
      <c r="H185" s="101">
        <f t="shared" si="35"/>
        <v>0.1049483544575663</v>
      </c>
      <c r="I185" s="102">
        <f t="shared" si="35"/>
        <v>1</v>
      </c>
    </row>
    <row r="186" spans="1:9" ht="15" thickBot="1">
      <c r="A186" s="16"/>
      <c r="B186" s="16"/>
      <c r="C186" s="16"/>
      <c r="D186" s="16"/>
      <c r="E186" s="16"/>
      <c r="F186" s="16"/>
      <c r="G186" s="16"/>
      <c r="H186" s="16"/>
      <c r="I186" s="16"/>
    </row>
    <row r="187" spans="1:9" ht="28.5">
      <c r="A187" s="431" t="s">
        <v>32</v>
      </c>
      <c r="B187" s="37" t="s">
        <v>0</v>
      </c>
      <c r="C187" s="37" t="s">
        <v>1</v>
      </c>
      <c r="D187" s="37" t="s">
        <v>2</v>
      </c>
      <c r="E187" s="37" t="s">
        <v>3</v>
      </c>
      <c r="F187" s="37" t="s">
        <v>27</v>
      </c>
      <c r="G187" s="37" t="s">
        <v>4</v>
      </c>
      <c r="H187" s="37" t="s">
        <v>5</v>
      </c>
      <c r="I187" s="38" t="s">
        <v>6</v>
      </c>
    </row>
    <row r="188" spans="1:9" ht="14.25" customHeight="1">
      <c r="A188" s="432" t="s">
        <v>32</v>
      </c>
      <c r="B188" s="372" t="s">
        <v>107</v>
      </c>
      <c r="C188" s="373"/>
      <c r="D188" s="373"/>
      <c r="E188" s="373"/>
      <c r="F188" s="373"/>
      <c r="G188" s="373"/>
      <c r="H188" s="373"/>
      <c r="I188" s="374"/>
    </row>
    <row r="189" spans="1:9" ht="15">
      <c r="A189" s="7" t="s">
        <v>7</v>
      </c>
      <c r="B189" s="42">
        <v>0</v>
      </c>
      <c r="C189" s="42">
        <v>0</v>
      </c>
      <c r="D189" s="42">
        <v>0</v>
      </c>
      <c r="E189" s="42">
        <v>0</v>
      </c>
      <c r="F189" s="399"/>
      <c r="G189" s="42">
        <v>0</v>
      </c>
      <c r="H189" s="43">
        <v>0</v>
      </c>
      <c r="I189" s="44">
        <f>SUM(B189:H189)</f>
        <v>0</v>
      </c>
    </row>
    <row r="190" spans="1:9" ht="15">
      <c r="A190" s="8" t="s">
        <v>8</v>
      </c>
      <c r="B190" s="48">
        <v>0</v>
      </c>
      <c r="C190" s="48">
        <v>0</v>
      </c>
      <c r="D190" s="48">
        <v>0</v>
      </c>
      <c r="E190" s="48">
        <v>0</v>
      </c>
      <c r="F190" s="400"/>
      <c r="G190" s="48">
        <v>0</v>
      </c>
      <c r="H190" s="49">
        <v>0</v>
      </c>
      <c r="I190" s="50">
        <f t="shared" ref="I190:I209" si="36">SUM(B190:H190)</f>
        <v>0</v>
      </c>
    </row>
    <row r="191" spans="1:9" ht="15">
      <c r="A191" s="9" t="s">
        <v>10</v>
      </c>
      <c r="B191" s="45">
        <v>0</v>
      </c>
      <c r="C191" s="45">
        <v>0</v>
      </c>
      <c r="D191" s="45">
        <v>0</v>
      </c>
      <c r="E191" s="45">
        <v>0</v>
      </c>
      <c r="F191" s="400"/>
      <c r="G191" s="45">
        <v>0</v>
      </c>
      <c r="H191" s="54">
        <v>0</v>
      </c>
      <c r="I191" s="44">
        <f t="shared" si="36"/>
        <v>0</v>
      </c>
    </row>
    <row r="192" spans="1:9" ht="15">
      <c r="A192" s="8" t="s">
        <v>53</v>
      </c>
      <c r="B192" s="48">
        <v>0</v>
      </c>
      <c r="C192" s="48">
        <v>0</v>
      </c>
      <c r="D192" s="48">
        <v>0</v>
      </c>
      <c r="E192" s="48">
        <v>0</v>
      </c>
      <c r="F192" s="400"/>
      <c r="G192" s="48">
        <v>0</v>
      </c>
      <c r="H192" s="49">
        <v>0</v>
      </c>
      <c r="I192" s="50">
        <f t="shared" si="36"/>
        <v>0</v>
      </c>
    </row>
    <row r="193" spans="1:9" ht="15">
      <c r="A193" s="9" t="s">
        <v>16</v>
      </c>
      <c r="B193" s="45">
        <v>1.5788775639791581</v>
      </c>
      <c r="C193" s="45">
        <v>0.26864643563007923</v>
      </c>
      <c r="D193" s="45">
        <v>13.416668193319717</v>
      </c>
      <c r="E193" s="45">
        <v>0</v>
      </c>
      <c r="F193" s="400"/>
      <c r="G193" s="45">
        <v>0</v>
      </c>
      <c r="H193" s="54">
        <v>0</v>
      </c>
      <c r="I193" s="44">
        <f t="shared" si="36"/>
        <v>15.264192192928954</v>
      </c>
    </row>
    <row r="194" spans="1:9" ht="15">
      <c r="A194" s="8" t="s">
        <v>65</v>
      </c>
      <c r="B194" s="48">
        <v>0.15541752888965935</v>
      </c>
      <c r="C194" s="48">
        <v>6.6684095038187383E-2</v>
      </c>
      <c r="D194" s="48">
        <v>1.5907573579128198</v>
      </c>
      <c r="E194" s="48">
        <v>0</v>
      </c>
      <c r="F194" s="400"/>
      <c r="G194" s="48">
        <v>0</v>
      </c>
      <c r="H194" s="49">
        <v>0</v>
      </c>
      <c r="I194" s="50">
        <f t="shared" si="36"/>
        <v>1.8128589818406664</v>
      </c>
    </row>
    <row r="195" spans="1:9" ht="15">
      <c r="A195" s="9" t="s">
        <v>55</v>
      </c>
      <c r="B195" s="45">
        <v>9.5583443585599942E-9</v>
      </c>
      <c r="C195" s="45">
        <v>9.5583443585599942E-9</v>
      </c>
      <c r="D195" s="45">
        <v>0.7021940045929248</v>
      </c>
      <c r="E195" s="45">
        <v>2.1166114768227787E-2</v>
      </c>
      <c r="F195" s="400"/>
      <c r="G195" s="45">
        <v>0</v>
      </c>
      <c r="H195" s="54">
        <v>0</v>
      </c>
      <c r="I195" s="44">
        <f t="shared" si="36"/>
        <v>0.72336013847784131</v>
      </c>
    </row>
    <row r="196" spans="1:9" ht="15">
      <c r="A196" s="8" t="s">
        <v>12</v>
      </c>
      <c r="B196" s="48">
        <v>0</v>
      </c>
      <c r="C196" s="48">
        <v>0</v>
      </c>
      <c r="D196" s="48">
        <v>0</v>
      </c>
      <c r="E196" s="48">
        <v>0</v>
      </c>
      <c r="F196" s="400"/>
      <c r="G196" s="48">
        <v>0</v>
      </c>
      <c r="H196" s="49">
        <v>0</v>
      </c>
      <c r="I196" s="50">
        <f t="shared" si="36"/>
        <v>0</v>
      </c>
    </row>
    <row r="197" spans="1:9" ht="15">
      <c r="A197" s="9" t="s">
        <v>56</v>
      </c>
      <c r="B197" s="45">
        <v>0</v>
      </c>
      <c r="C197" s="45">
        <v>0</v>
      </c>
      <c r="D197" s="45">
        <v>0</v>
      </c>
      <c r="E197" s="45">
        <v>0</v>
      </c>
      <c r="F197" s="400"/>
      <c r="G197" s="45">
        <v>0</v>
      </c>
      <c r="H197" s="54">
        <v>0</v>
      </c>
      <c r="I197" s="44">
        <f t="shared" si="36"/>
        <v>0</v>
      </c>
    </row>
    <row r="198" spans="1:9" ht="15">
      <c r="A198" s="8" t="s">
        <v>17</v>
      </c>
      <c r="B198" s="48">
        <v>6.2660816557947821E-2</v>
      </c>
      <c r="C198" s="48">
        <v>2.7738170190045408E-10</v>
      </c>
      <c r="D198" s="48">
        <v>0.26095116968603632</v>
      </c>
      <c r="E198" s="48">
        <v>0</v>
      </c>
      <c r="F198" s="400"/>
      <c r="G198" s="48">
        <v>0</v>
      </c>
      <c r="H198" s="49">
        <v>0</v>
      </c>
      <c r="I198" s="50">
        <f t="shared" si="36"/>
        <v>0.32361198652136586</v>
      </c>
    </row>
    <row r="199" spans="1:9" ht="15">
      <c r="A199" s="9" t="s">
        <v>141</v>
      </c>
      <c r="B199" s="45">
        <v>16.581618802093821</v>
      </c>
      <c r="C199" s="45">
        <v>2.7057268474128113</v>
      </c>
      <c r="D199" s="45">
        <v>100.07051370682102</v>
      </c>
      <c r="E199" s="45">
        <v>6.5049328165455096</v>
      </c>
      <c r="F199" s="400"/>
      <c r="G199" s="45">
        <v>0</v>
      </c>
      <c r="H199" s="54">
        <v>0</v>
      </c>
      <c r="I199" s="44">
        <f>SUM(B199:H199)</f>
        <v>125.86279217287316</v>
      </c>
    </row>
    <row r="200" spans="1:9" ht="15">
      <c r="A200" s="8" t="s">
        <v>25</v>
      </c>
      <c r="B200" s="48">
        <v>1.2138354509889135</v>
      </c>
      <c r="C200" s="48">
        <v>9.680955145723201E-2</v>
      </c>
      <c r="D200" s="48">
        <v>76.151719050409611</v>
      </c>
      <c r="E200" s="48">
        <v>52.815103099028626</v>
      </c>
      <c r="F200" s="400"/>
      <c r="G200" s="48">
        <v>4.3885291885608328</v>
      </c>
      <c r="H200" s="49">
        <v>0.2146349893532922</v>
      </c>
      <c r="I200" s="50">
        <f t="shared" si="36"/>
        <v>134.88063132979852</v>
      </c>
    </row>
    <row r="201" spans="1:9" ht="15">
      <c r="A201" s="9" t="s">
        <v>24</v>
      </c>
      <c r="B201" s="45">
        <v>0.27921595984774189</v>
      </c>
      <c r="C201" s="45">
        <v>0.20906418752947303</v>
      </c>
      <c r="D201" s="45">
        <v>0.19531205895088596</v>
      </c>
      <c r="E201" s="45">
        <v>0</v>
      </c>
      <c r="F201" s="400"/>
      <c r="G201" s="45">
        <v>0</v>
      </c>
      <c r="H201" s="54">
        <v>0</v>
      </c>
      <c r="I201" s="44">
        <f t="shared" si="36"/>
        <v>0.68359220632810092</v>
      </c>
    </row>
    <row r="202" spans="1:9" ht="15">
      <c r="A202" s="8" t="s">
        <v>57</v>
      </c>
      <c r="B202" s="48">
        <v>2.1171608866191508E-3</v>
      </c>
      <c r="C202" s="48">
        <v>2.2342988864935713E-3</v>
      </c>
      <c r="D202" s="48">
        <v>2.4694425751303701E-3</v>
      </c>
      <c r="E202" s="48">
        <v>0</v>
      </c>
      <c r="F202" s="400"/>
      <c r="G202" s="48">
        <v>0</v>
      </c>
      <c r="H202" s="49">
        <v>0</v>
      </c>
      <c r="I202" s="50">
        <f t="shared" si="36"/>
        <v>6.8209023482430917E-3</v>
      </c>
    </row>
    <row r="203" spans="1:9" ht="15">
      <c r="A203" s="9" t="s">
        <v>22</v>
      </c>
      <c r="B203" s="45">
        <v>0</v>
      </c>
      <c r="C203" s="45">
        <v>0</v>
      </c>
      <c r="D203" s="45">
        <v>0</v>
      </c>
      <c r="E203" s="45">
        <v>0</v>
      </c>
      <c r="F203" s="400"/>
      <c r="G203" s="45">
        <v>0</v>
      </c>
      <c r="H203" s="54">
        <v>0</v>
      </c>
      <c r="I203" s="44">
        <f t="shared" si="36"/>
        <v>0</v>
      </c>
    </row>
    <row r="204" spans="1:9" ht="15">
      <c r="A204" s="8" t="s">
        <v>21</v>
      </c>
      <c r="B204" s="48">
        <v>0</v>
      </c>
      <c r="C204" s="48">
        <v>0</v>
      </c>
      <c r="D204" s="48">
        <v>0</v>
      </c>
      <c r="E204" s="48">
        <v>0</v>
      </c>
      <c r="F204" s="400"/>
      <c r="G204" s="48">
        <v>0</v>
      </c>
      <c r="H204" s="49">
        <v>0</v>
      </c>
      <c r="I204" s="50">
        <f t="shared" si="36"/>
        <v>0</v>
      </c>
    </row>
    <row r="205" spans="1:9" ht="15">
      <c r="A205" s="10" t="s">
        <v>61</v>
      </c>
      <c r="B205" s="45">
        <v>0</v>
      </c>
      <c r="C205" s="45">
        <v>0</v>
      </c>
      <c r="D205" s="45">
        <v>0</v>
      </c>
      <c r="E205" s="45">
        <v>0</v>
      </c>
      <c r="F205" s="400"/>
      <c r="G205" s="45">
        <v>0</v>
      </c>
      <c r="H205" s="54">
        <v>0</v>
      </c>
      <c r="I205" s="44">
        <f t="shared" si="36"/>
        <v>0</v>
      </c>
    </row>
    <row r="206" spans="1:9">
      <c r="A206" s="11" t="s">
        <v>23</v>
      </c>
      <c r="B206" s="55">
        <v>0</v>
      </c>
      <c r="C206" s="55">
        <v>0</v>
      </c>
      <c r="D206" s="55">
        <v>0</v>
      </c>
      <c r="E206" s="55">
        <v>0</v>
      </c>
      <c r="F206" s="400"/>
      <c r="G206" s="55">
        <v>0</v>
      </c>
      <c r="H206" s="56">
        <v>0</v>
      </c>
      <c r="I206" s="57">
        <f t="shared" si="36"/>
        <v>0</v>
      </c>
    </row>
    <row r="207" spans="1:9">
      <c r="A207" s="12" t="s">
        <v>19</v>
      </c>
      <c r="B207" s="61">
        <v>0</v>
      </c>
      <c r="C207" s="61">
        <v>0</v>
      </c>
      <c r="D207" s="61">
        <v>0</v>
      </c>
      <c r="E207" s="61">
        <v>0</v>
      </c>
      <c r="F207" s="400"/>
      <c r="G207" s="61">
        <v>0</v>
      </c>
      <c r="H207" s="62">
        <v>0</v>
      </c>
      <c r="I207" s="63">
        <f t="shared" si="36"/>
        <v>0</v>
      </c>
    </row>
    <row r="208" spans="1:9">
      <c r="A208" s="11" t="s">
        <v>20</v>
      </c>
      <c r="B208" s="55">
        <v>0</v>
      </c>
      <c r="C208" s="55">
        <v>0</v>
      </c>
      <c r="D208" s="55">
        <v>0</v>
      </c>
      <c r="E208" s="55">
        <v>0</v>
      </c>
      <c r="F208" s="400"/>
      <c r="G208" s="55">
        <v>0</v>
      </c>
      <c r="H208" s="56">
        <v>0</v>
      </c>
      <c r="I208" s="57">
        <f t="shared" si="36"/>
        <v>0</v>
      </c>
    </row>
    <row r="209" spans="1:9" ht="15" thickBot="1">
      <c r="A209" s="13" t="s">
        <v>11</v>
      </c>
      <c r="B209" s="66">
        <v>0</v>
      </c>
      <c r="C209" s="66">
        <v>0</v>
      </c>
      <c r="D209" s="66">
        <v>0</v>
      </c>
      <c r="E209" s="66">
        <v>0</v>
      </c>
      <c r="F209" s="401"/>
      <c r="G209" s="66">
        <v>0</v>
      </c>
      <c r="H209" s="67">
        <v>0</v>
      </c>
      <c r="I209" s="68">
        <f t="shared" si="36"/>
        <v>0</v>
      </c>
    </row>
    <row r="210" spans="1:9" ht="15">
      <c r="A210" s="14" t="s">
        <v>26</v>
      </c>
      <c r="B210" s="71">
        <f>SUM(B189:B205)</f>
        <v>19.873743292802207</v>
      </c>
      <c r="C210" s="71">
        <f t="shared" ref="C210:H210" si="37">SUM(C189:C205)</f>
        <v>3.3491654257900021</v>
      </c>
      <c r="D210" s="71">
        <f t="shared" si="37"/>
        <v>192.39058498426814</v>
      </c>
      <c r="E210" s="71">
        <f t="shared" si="37"/>
        <v>59.341202030342366</v>
      </c>
      <c r="F210" s="71">
        <f t="shared" si="37"/>
        <v>0</v>
      </c>
      <c r="G210" s="71">
        <f t="shared" si="37"/>
        <v>4.3885291885608328</v>
      </c>
      <c r="H210" s="72">
        <f t="shared" si="37"/>
        <v>0.2146349893532922</v>
      </c>
      <c r="I210" s="44">
        <f>SUM(I189:I205)</f>
        <v>279.55785991111685</v>
      </c>
    </row>
    <row r="211" spans="1:9" s="2" customFormat="1" ht="15" thickBot="1">
      <c r="A211" s="15" t="s">
        <v>100</v>
      </c>
      <c r="B211" s="100">
        <f>B210/$I$210</f>
        <v>7.1089910686542315E-2</v>
      </c>
      <c r="C211" s="100">
        <f t="shared" ref="C211:H211" si="38">C210/$I$210</f>
        <v>1.1980222723320468E-2</v>
      </c>
      <c r="D211" s="100">
        <f t="shared" si="38"/>
        <v>0.68819594285575503</v>
      </c>
      <c r="E211" s="100">
        <f t="shared" si="38"/>
        <v>0.21226805087579872</v>
      </c>
      <c r="F211" s="100">
        <f t="shared" si="38"/>
        <v>0</v>
      </c>
      <c r="G211" s="100">
        <f t="shared" si="38"/>
        <v>1.5698106967753044E-2</v>
      </c>
      <c r="H211" s="101">
        <f t="shared" si="38"/>
        <v>7.6776589083037638E-4</v>
      </c>
      <c r="I211" s="102">
        <f>I210/$I$210</f>
        <v>1</v>
      </c>
    </row>
    <row r="212" spans="1:9" ht="15" thickBot="1">
      <c r="A212" s="16"/>
      <c r="B212" s="16"/>
      <c r="C212" s="16"/>
      <c r="D212" s="16"/>
      <c r="E212" s="16"/>
      <c r="F212" s="16"/>
      <c r="G212" s="16"/>
      <c r="H212" s="16"/>
      <c r="I212" s="16"/>
    </row>
    <row r="213" spans="1:9" ht="28.5">
      <c r="A213" s="431" t="s">
        <v>33</v>
      </c>
      <c r="B213" s="37" t="s">
        <v>0</v>
      </c>
      <c r="C213" s="37" t="s">
        <v>1</v>
      </c>
      <c r="D213" s="37" t="s">
        <v>2</v>
      </c>
      <c r="E213" s="37" t="s">
        <v>3</v>
      </c>
      <c r="F213" s="37" t="s">
        <v>27</v>
      </c>
      <c r="G213" s="37" t="s">
        <v>4</v>
      </c>
      <c r="H213" s="37" t="s">
        <v>5</v>
      </c>
      <c r="I213" s="38" t="s">
        <v>6</v>
      </c>
    </row>
    <row r="214" spans="1:9" ht="14.25" customHeight="1">
      <c r="A214" s="432" t="s">
        <v>33</v>
      </c>
      <c r="B214" s="372" t="s">
        <v>107</v>
      </c>
      <c r="C214" s="373"/>
      <c r="D214" s="373"/>
      <c r="E214" s="373"/>
      <c r="F214" s="373"/>
      <c r="G214" s="373"/>
      <c r="H214" s="373"/>
      <c r="I214" s="374"/>
    </row>
    <row r="215" spans="1:9" ht="15">
      <c r="A215" s="7" t="s">
        <v>7</v>
      </c>
      <c r="B215" s="42">
        <v>0</v>
      </c>
      <c r="C215" s="42">
        <v>0</v>
      </c>
      <c r="D215" s="42">
        <v>0</v>
      </c>
      <c r="E215" s="42">
        <v>0</v>
      </c>
      <c r="F215" s="399"/>
      <c r="G215" s="42">
        <v>0</v>
      </c>
      <c r="H215" s="43">
        <v>0</v>
      </c>
      <c r="I215" s="44">
        <f>SUM(B215:H215)</f>
        <v>0</v>
      </c>
    </row>
    <row r="216" spans="1:9" ht="15">
      <c r="A216" s="8" t="s">
        <v>8</v>
      </c>
      <c r="B216" s="48">
        <v>0</v>
      </c>
      <c r="C216" s="48">
        <v>0</v>
      </c>
      <c r="D216" s="48">
        <v>0</v>
      </c>
      <c r="E216" s="48">
        <v>0</v>
      </c>
      <c r="F216" s="400"/>
      <c r="G216" s="48">
        <v>0</v>
      </c>
      <c r="H216" s="49">
        <v>0</v>
      </c>
      <c r="I216" s="50">
        <f t="shared" ref="I216:I235" si="39">SUM(B216:H216)</f>
        <v>0</v>
      </c>
    </row>
    <row r="217" spans="1:9" ht="15">
      <c r="A217" s="9" t="s">
        <v>10</v>
      </c>
      <c r="B217" s="45">
        <v>0</v>
      </c>
      <c r="C217" s="45">
        <v>0</v>
      </c>
      <c r="D217" s="45">
        <v>0</v>
      </c>
      <c r="E217" s="45">
        <v>0</v>
      </c>
      <c r="F217" s="400"/>
      <c r="G217" s="45">
        <v>0</v>
      </c>
      <c r="H217" s="54">
        <v>0</v>
      </c>
      <c r="I217" s="44">
        <f t="shared" si="39"/>
        <v>0</v>
      </c>
    </row>
    <row r="218" spans="1:9" ht="15">
      <c r="A218" s="8" t="s">
        <v>53</v>
      </c>
      <c r="B218" s="48">
        <v>0</v>
      </c>
      <c r="C218" s="48">
        <v>0</v>
      </c>
      <c r="D218" s="48">
        <v>0</v>
      </c>
      <c r="E218" s="48">
        <v>0</v>
      </c>
      <c r="F218" s="400"/>
      <c r="G218" s="48">
        <v>0</v>
      </c>
      <c r="H218" s="49">
        <v>0</v>
      </c>
      <c r="I218" s="50">
        <f t="shared" si="39"/>
        <v>0</v>
      </c>
    </row>
    <row r="219" spans="1:9" ht="15">
      <c r="A219" s="9" t="s">
        <v>16</v>
      </c>
      <c r="B219" s="45">
        <v>0.36845642514041937</v>
      </c>
      <c r="C219" s="45">
        <v>0.18880700123276645</v>
      </c>
      <c r="D219" s="45">
        <v>3.6927516461186367</v>
      </c>
      <c r="E219" s="45">
        <v>0</v>
      </c>
      <c r="F219" s="400"/>
      <c r="G219" s="45">
        <v>0</v>
      </c>
      <c r="H219" s="54">
        <v>0</v>
      </c>
      <c r="I219" s="44">
        <f t="shared" si="39"/>
        <v>4.2500150724918226</v>
      </c>
    </row>
    <row r="220" spans="1:9" ht="15">
      <c r="A220" s="8" t="s">
        <v>65</v>
      </c>
      <c r="B220" s="48">
        <v>3.0309416037992958E-2</v>
      </c>
      <c r="C220" s="48">
        <v>2.5950556536580405E-2</v>
      </c>
      <c r="D220" s="48">
        <v>4.2913260107809133E-3</v>
      </c>
      <c r="E220" s="48">
        <v>0</v>
      </c>
      <c r="F220" s="400"/>
      <c r="G220" s="48">
        <v>0</v>
      </c>
      <c r="H220" s="49">
        <v>0</v>
      </c>
      <c r="I220" s="50">
        <f t="shared" si="39"/>
        <v>6.0551298585354282E-2</v>
      </c>
    </row>
    <row r="221" spans="1:9" ht="15">
      <c r="A221" s="9" t="s">
        <v>55</v>
      </c>
      <c r="B221" s="45">
        <v>0</v>
      </c>
      <c r="C221" s="45">
        <v>0</v>
      </c>
      <c r="D221" s="45">
        <v>0</v>
      </c>
      <c r="E221" s="45">
        <v>2.2020006643600718E-4</v>
      </c>
      <c r="F221" s="400"/>
      <c r="G221" s="45">
        <v>0</v>
      </c>
      <c r="H221" s="54">
        <v>0</v>
      </c>
      <c r="I221" s="44">
        <f t="shared" si="39"/>
        <v>2.2020006643600718E-4</v>
      </c>
    </row>
    <row r="222" spans="1:9" ht="15">
      <c r="A222" s="8" t="s">
        <v>12</v>
      </c>
      <c r="B222" s="48">
        <v>0</v>
      </c>
      <c r="C222" s="48">
        <v>0</v>
      </c>
      <c r="D222" s="48">
        <v>0</v>
      </c>
      <c r="E222" s="48">
        <v>0.40127872901903733</v>
      </c>
      <c r="F222" s="400"/>
      <c r="G222" s="48">
        <v>0</v>
      </c>
      <c r="H222" s="49">
        <v>0</v>
      </c>
      <c r="I222" s="50">
        <f t="shared" si="39"/>
        <v>0.40127872901903733</v>
      </c>
    </row>
    <row r="223" spans="1:9" ht="15">
      <c r="A223" s="9" t="s">
        <v>56</v>
      </c>
      <c r="B223" s="45">
        <v>0</v>
      </c>
      <c r="C223" s="45">
        <v>0</v>
      </c>
      <c r="D223" s="45">
        <v>0</v>
      </c>
      <c r="E223" s="45">
        <v>0</v>
      </c>
      <c r="F223" s="400"/>
      <c r="G223" s="45">
        <v>0</v>
      </c>
      <c r="H223" s="54">
        <v>0</v>
      </c>
      <c r="I223" s="44">
        <f t="shared" si="39"/>
        <v>0</v>
      </c>
    </row>
    <row r="224" spans="1:9" ht="15">
      <c r="A224" s="8" t="s">
        <v>17</v>
      </c>
      <c r="B224" s="48">
        <v>0</v>
      </c>
      <c r="C224" s="48">
        <v>0</v>
      </c>
      <c r="D224" s="48">
        <v>0</v>
      </c>
      <c r="E224" s="48">
        <v>0</v>
      </c>
      <c r="F224" s="400"/>
      <c r="G224" s="48">
        <v>0</v>
      </c>
      <c r="H224" s="49">
        <v>0</v>
      </c>
      <c r="I224" s="50">
        <f t="shared" si="39"/>
        <v>0</v>
      </c>
    </row>
    <row r="225" spans="1:9" ht="15">
      <c r="A225" s="9" t="s">
        <v>141</v>
      </c>
      <c r="B225" s="45">
        <v>6.2375402890754392</v>
      </c>
      <c r="C225" s="45">
        <v>1.0229983108881662E-2</v>
      </c>
      <c r="D225" s="45">
        <v>5.0486176402935197</v>
      </c>
      <c r="E225" s="45">
        <v>6.1892485774461194</v>
      </c>
      <c r="F225" s="400"/>
      <c r="G225" s="45">
        <v>0</v>
      </c>
      <c r="H225" s="54">
        <v>0</v>
      </c>
      <c r="I225" s="44">
        <f>SUM(B225:H225)</f>
        <v>17.485636489923959</v>
      </c>
    </row>
    <row r="226" spans="1:9" ht="15">
      <c r="A226" s="8" t="s">
        <v>25</v>
      </c>
      <c r="B226" s="48">
        <v>6.2645666763967993</v>
      </c>
      <c r="C226" s="48">
        <v>1.9637910930729505E-2</v>
      </c>
      <c r="D226" s="48">
        <v>21.958647238097971</v>
      </c>
      <c r="E226" s="48">
        <v>21.573203581424714</v>
      </c>
      <c r="F226" s="400"/>
      <c r="G226" s="48">
        <v>5.8780495291803065</v>
      </c>
      <c r="H226" s="49">
        <v>0.67948627956977059</v>
      </c>
      <c r="I226" s="50">
        <f t="shared" si="39"/>
        <v>56.373591215600293</v>
      </c>
    </row>
    <row r="227" spans="1:9" ht="15">
      <c r="A227" s="9" t="s">
        <v>24</v>
      </c>
      <c r="B227" s="45">
        <v>0.14203836511169562</v>
      </c>
      <c r="C227" s="45">
        <v>0</v>
      </c>
      <c r="D227" s="45">
        <v>3.3595358149958385E-2</v>
      </c>
      <c r="E227" s="45">
        <v>0</v>
      </c>
      <c r="F227" s="400"/>
      <c r="G227" s="45">
        <v>0</v>
      </c>
      <c r="H227" s="54">
        <v>0</v>
      </c>
      <c r="I227" s="44">
        <f t="shared" si="39"/>
        <v>0.175633723261654</v>
      </c>
    </row>
    <row r="228" spans="1:9" ht="15">
      <c r="A228" s="8" t="s">
        <v>57</v>
      </c>
      <c r="B228" s="48">
        <v>0</v>
      </c>
      <c r="C228" s="48">
        <v>0</v>
      </c>
      <c r="D228" s="48">
        <v>0</v>
      </c>
      <c r="E228" s="48">
        <v>0</v>
      </c>
      <c r="F228" s="400"/>
      <c r="G228" s="48">
        <v>0</v>
      </c>
      <c r="H228" s="49">
        <v>0</v>
      </c>
      <c r="I228" s="50">
        <f t="shared" si="39"/>
        <v>0</v>
      </c>
    </row>
    <row r="229" spans="1:9" ht="15">
      <c r="A229" s="9" t="s">
        <v>22</v>
      </c>
      <c r="B229" s="45">
        <v>0</v>
      </c>
      <c r="C229" s="45">
        <v>0</v>
      </c>
      <c r="D229" s="45">
        <v>0</v>
      </c>
      <c r="E229" s="45">
        <v>0</v>
      </c>
      <c r="F229" s="400"/>
      <c r="G229" s="45">
        <v>0</v>
      </c>
      <c r="H229" s="54">
        <v>0</v>
      </c>
      <c r="I229" s="44">
        <f t="shared" si="39"/>
        <v>0</v>
      </c>
    </row>
    <row r="230" spans="1:9" ht="15">
      <c r="A230" s="8" t="s">
        <v>21</v>
      </c>
      <c r="B230" s="48">
        <v>0</v>
      </c>
      <c r="C230" s="48">
        <v>0</v>
      </c>
      <c r="D230" s="48">
        <v>0</v>
      </c>
      <c r="E230" s="48">
        <v>0</v>
      </c>
      <c r="F230" s="400"/>
      <c r="G230" s="48">
        <v>0</v>
      </c>
      <c r="H230" s="49">
        <v>0</v>
      </c>
      <c r="I230" s="50">
        <f t="shared" si="39"/>
        <v>0</v>
      </c>
    </row>
    <row r="231" spans="1:9" ht="15">
      <c r="A231" s="10" t="s">
        <v>61</v>
      </c>
      <c r="B231" s="45">
        <v>0</v>
      </c>
      <c r="C231" s="45">
        <v>0</v>
      </c>
      <c r="D231" s="45">
        <v>0</v>
      </c>
      <c r="E231" s="45">
        <v>0</v>
      </c>
      <c r="F231" s="400"/>
      <c r="G231" s="45">
        <v>0</v>
      </c>
      <c r="H231" s="54">
        <v>0</v>
      </c>
      <c r="I231" s="44">
        <f t="shared" si="39"/>
        <v>0</v>
      </c>
    </row>
    <row r="232" spans="1:9">
      <c r="A232" s="11" t="s">
        <v>23</v>
      </c>
      <c r="B232" s="55">
        <v>0</v>
      </c>
      <c r="C232" s="55">
        <v>0</v>
      </c>
      <c r="D232" s="55">
        <v>0</v>
      </c>
      <c r="E232" s="55">
        <v>0</v>
      </c>
      <c r="F232" s="400"/>
      <c r="G232" s="55">
        <v>0</v>
      </c>
      <c r="H232" s="56">
        <v>0</v>
      </c>
      <c r="I232" s="57">
        <f t="shared" si="39"/>
        <v>0</v>
      </c>
    </row>
    <row r="233" spans="1:9">
      <c r="A233" s="12" t="s">
        <v>19</v>
      </c>
      <c r="B233" s="61">
        <v>0</v>
      </c>
      <c r="C233" s="61">
        <v>0</v>
      </c>
      <c r="D233" s="61">
        <v>0</v>
      </c>
      <c r="E233" s="61">
        <v>0</v>
      </c>
      <c r="F233" s="400"/>
      <c r="G233" s="61">
        <v>0</v>
      </c>
      <c r="H233" s="62">
        <v>0</v>
      </c>
      <c r="I233" s="63">
        <f t="shared" si="39"/>
        <v>0</v>
      </c>
    </row>
    <row r="234" spans="1:9">
      <c r="A234" s="11" t="s">
        <v>20</v>
      </c>
      <c r="B234" s="55">
        <v>0</v>
      </c>
      <c r="C234" s="55">
        <v>0</v>
      </c>
      <c r="D234" s="55">
        <v>0</v>
      </c>
      <c r="E234" s="55">
        <v>0</v>
      </c>
      <c r="F234" s="400"/>
      <c r="G234" s="55">
        <v>0</v>
      </c>
      <c r="H234" s="56">
        <v>0</v>
      </c>
      <c r="I234" s="57">
        <f t="shared" si="39"/>
        <v>0</v>
      </c>
    </row>
    <row r="235" spans="1:9" ht="15" thickBot="1">
      <c r="A235" s="13" t="s">
        <v>11</v>
      </c>
      <c r="B235" s="66">
        <v>0</v>
      </c>
      <c r="C235" s="66">
        <v>0</v>
      </c>
      <c r="D235" s="66">
        <v>0</v>
      </c>
      <c r="E235" s="66">
        <v>0</v>
      </c>
      <c r="F235" s="401"/>
      <c r="G235" s="66">
        <v>0</v>
      </c>
      <c r="H235" s="67">
        <v>0</v>
      </c>
      <c r="I235" s="68">
        <f t="shared" si="39"/>
        <v>0</v>
      </c>
    </row>
    <row r="236" spans="1:9" ht="15">
      <c r="A236" s="14" t="s">
        <v>26</v>
      </c>
      <c r="B236" s="71">
        <f>SUM(B215:B231)</f>
        <v>13.042911171762345</v>
      </c>
      <c r="C236" s="71">
        <f t="shared" ref="C236:H236" si="40">SUM(C215:C231)</f>
        <v>0.24462545180895801</v>
      </c>
      <c r="D236" s="71">
        <f t="shared" si="40"/>
        <v>30.737903208670868</v>
      </c>
      <c r="E236" s="71">
        <f t="shared" si="40"/>
        <v>28.163951087956306</v>
      </c>
      <c r="F236" s="71">
        <f t="shared" si="40"/>
        <v>0</v>
      </c>
      <c r="G236" s="71">
        <f t="shared" si="40"/>
        <v>5.8780495291803065</v>
      </c>
      <c r="H236" s="72">
        <f t="shared" si="40"/>
        <v>0.67948627956977059</v>
      </c>
      <c r="I236" s="44">
        <f>SUM(I215:I231)</f>
        <v>78.746926728948551</v>
      </c>
    </row>
    <row r="237" spans="1:9" s="2" customFormat="1" ht="15" thickBot="1">
      <c r="A237" s="15" t="s">
        <v>100</v>
      </c>
      <c r="B237" s="100">
        <f>B236/$I$236</f>
        <v>0.1656307326971222</v>
      </c>
      <c r="C237" s="100">
        <f t="shared" ref="C237:I237" si="41">C236/$I$236</f>
        <v>3.1064761759017324E-3</v>
      </c>
      <c r="D237" s="100">
        <f t="shared" si="41"/>
        <v>0.39033781361998415</v>
      </c>
      <c r="E237" s="100">
        <f t="shared" si="41"/>
        <v>0.3576514317174338</v>
      </c>
      <c r="F237" s="100">
        <f t="shared" si="41"/>
        <v>0</v>
      </c>
      <c r="G237" s="100">
        <f t="shared" si="41"/>
        <v>7.464481184659931E-2</v>
      </c>
      <c r="H237" s="101">
        <f t="shared" si="41"/>
        <v>8.6287339429588338E-3</v>
      </c>
      <c r="I237" s="102">
        <f t="shared" si="41"/>
        <v>1</v>
      </c>
    </row>
    <row r="238" spans="1:9" ht="15" thickBot="1">
      <c r="A238" s="16"/>
      <c r="B238" s="16"/>
      <c r="C238" s="16"/>
      <c r="D238" s="16"/>
      <c r="E238" s="16"/>
      <c r="F238" s="16"/>
      <c r="G238" s="16"/>
      <c r="H238" s="16"/>
      <c r="I238" s="16"/>
    </row>
    <row r="239" spans="1:9" ht="28.5">
      <c r="A239" s="431" t="s">
        <v>66</v>
      </c>
      <c r="B239" s="37" t="s">
        <v>0</v>
      </c>
      <c r="C239" s="37" t="s">
        <v>1</v>
      </c>
      <c r="D239" s="37" t="s">
        <v>2</v>
      </c>
      <c r="E239" s="37" t="s">
        <v>3</v>
      </c>
      <c r="F239" s="37" t="s">
        <v>27</v>
      </c>
      <c r="G239" s="37" t="s">
        <v>4</v>
      </c>
      <c r="H239" s="37" t="s">
        <v>5</v>
      </c>
      <c r="I239" s="38" t="s">
        <v>6</v>
      </c>
    </row>
    <row r="240" spans="1:9" ht="14.25" customHeight="1">
      <c r="A240" s="432" t="s">
        <v>66</v>
      </c>
      <c r="B240" s="372" t="s">
        <v>107</v>
      </c>
      <c r="C240" s="373"/>
      <c r="D240" s="373"/>
      <c r="E240" s="373"/>
      <c r="F240" s="373"/>
      <c r="G240" s="373"/>
      <c r="H240" s="373"/>
      <c r="I240" s="374"/>
    </row>
    <row r="241" spans="1:9" ht="15">
      <c r="A241" s="7" t="s">
        <v>7</v>
      </c>
      <c r="B241" s="42">
        <v>0</v>
      </c>
      <c r="C241" s="42">
        <v>0</v>
      </c>
      <c r="D241" s="42">
        <v>0</v>
      </c>
      <c r="E241" s="42">
        <v>0</v>
      </c>
      <c r="F241" s="399"/>
      <c r="G241" s="42">
        <v>0</v>
      </c>
      <c r="H241" s="43">
        <v>0</v>
      </c>
      <c r="I241" s="44">
        <f>SUM(B241:H241)</f>
        <v>0</v>
      </c>
    </row>
    <row r="242" spans="1:9" ht="15">
      <c r="A242" s="8" t="s">
        <v>8</v>
      </c>
      <c r="B242" s="48">
        <v>0</v>
      </c>
      <c r="C242" s="48">
        <v>0</v>
      </c>
      <c r="D242" s="48">
        <v>0</v>
      </c>
      <c r="E242" s="48">
        <v>0</v>
      </c>
      <c r="F242" s="400"/>
      <c r="G242" s="48">
        <v>0</v>
      </c>
      <c r="H242" s="49">
        <v>0</v>
      </c>
      <c r="I242" s="50">
        <f t="shared" ref="I242:I261" si="42">SUM(B242:H242)</f>
        <v>0</v>
      </c>
    </row>
    <row r="243" spans="1:9" ht="15">
      <c r="A243" s="9" t="s">
        <v>10</v>
      </c>
      <c r="B243" s="45">
        <v>0</v>
      </c>
      <c r="C243" s="45">
        <v>0</v>
      </c>
      <c r="D243" s="45">
        <v>0</v>
      </c>
      <c r="E243" s="45">
        <v>0</v>
      </c>
      <c r="F243" s="400"/>
      <c r="G243" s="45">
        <v>0</v>
      </c>
      <c r="H243" s="54">
        <v>0</v>
      </c>
      <c r="I243" s="44">
        <f t="shared" si="42"/>
        <v>0</v>
      </c>
    </row>
    <row r="244" spans="1:9" ht="15">
      <c r="A244" s="8" t="s">
        <v>53</v>
      </c>
      <c r="B244" s="48">
        <v>0</v>
      </c>
      <c r="C244" s="48">
        <v>0</v>
      </c>
      <c r="D244" s="48">
        <v>0</v>
      </c>
      <c r="E244" s="48">
        <v>0</v>
      </c>
      <c r="F244" s="400"/>
      <c r="G244" s="48">
        <v>0</v>
      </c>
      <c r="H244" s="49">
        <v>0</v>
      </c>
      <c r="I244" s="50">
        <f t="shared" si="42"/>
        <v>0</v>
      </c>
    </row>
    <row r="245" spans="1:9" ht="15">
      <c r="A245" s="9" t="s">
        <v>16</v>
      </c>
      <c r="B245" s="45">
        <v>56.876623431110445</v>
      </c>
      <c r="C245" s="45">
        <v>5.7988208374029446E-2</v>
      </c>
      <c r="D245" s="45">
        <v>13.442221424351715</v>
      </c>
      <c r="E245" s="45">
        <v>0</v>
      </c>
      <c r="F245" s="400"/>
      <c r="G245" s="45">
        <v>0</v>
      </c>
      <c r="H245" s="54">
        <v>0</v>
      </c>
      <c r="I245" s="44">
        <f t="shared" si="42"/>
        <v>70.376833063836187</v>
      </c>
    </row>
    <row r="246" spans="1:9" ht="15">
      <c r="A246" s="8" t="s">
        <v>65</v>
      </c>
      <c r="B246" s="48">
        <v>8.8860712848045118</v>
      </c>
      <c r="C246" s="48">
        <v>2.4223901064078408E-2</v>
      </c>
      <c r="D246" s="48">
        <v>3.8132726732656388</v>
      </c>
      <c r="E246" s="48">
        <v>0</v>
      </c>
      <c r="F246" s="400"/>
      <c r="G246" s="48">
        <v>0</v>
      </c>
      <c r="H246" s="49">
        <v>0</v>
      </c>
      <c r="I246" s="50">
        <f t="shared" si="42"/>
        <v>12.723567859134228</v>
      </c>
    </row>
    <row r="247" spans="1:9" ht="15">
      <c r="A247" s="9" t="s">
        <v>55</v>
      </c>
      <c r="B247" s="45">
        <v>7.0794944571832965E-9</v>
      </c>
      <c r="C247" s="45">
        <v>7.0794944571832965E-9</v>
      </c>
      <c r="D247" s="45">
        <v>7.0794944571832965E-9</v>
      </c>
      <c r="E247" s="45">
        <v>0.34968539544593824</v>
      </c>
      <c r="F247" s="400"/>
      <c r="G247" s="45">
        <v>0</v>
      </c>
      <c r="H247" s="54">
        <v>0</v>
      </c>
      <c r="I247" s="44">
        <f t="shared" si="42"/>
        <v>0.3496854166844216</v>
      </c>
    </row>
    <row r="248" spans="1:9" ht="15">
      <c r="A248" s="8" t="s">
        <v>12</v>
      </c>
      <c r="B248" s="48">
        <v>1.9834754054405541E-8</v>
      </c>
      <c r="C248" s="48">
        <v>1.9834754054405541E-8</v>
      </c>
      <c r="D248" s="48">
        <v>1.9834754054405541E-8</v>
      </c>
      <c r="E248" s="48">
        <v>0.17477841521876158</v>
      </c>
      <c r="F248" s="400"/>
      <c r="G248" s="48">
        <v>0</v>
      </c>
      <c r="H248" s="49">
        <v>0</v>
      </c>
      <c r="I248" s="50">
        <f t="shared" si="42"/>
        <v>0.17477847472302374</v>
      </c>
    </row>
    <row r="249" spans="1:9" ht="15">
      <c r="A249" s="9" t="s">
        <v>56</v>
      </c>
      <c r="B249" s="45">
        <v>0</v>
      </c>
      <c r="C249" s="45">
        <v>0</v>
      </c>
      <c r="D249" s="45">
        <v>0</v>
      </c>
      <c r="E249" s="45">
        <v>0</v>
      </c>
      <c r="F249" s="400"/>
      <c r="G249" s="45">
        <v>0</v>
      </c>
      <c r="H249" s="54">
        <v>0</v>
      </c>
      <c r="I249" s="44">
        <f t="shared" si="42"/>
        <v>0</v>
      </c>
    </row>
    <row r="250" spans="1:9" ht="15">
      <c r="A250" s="8" t="s">
        <v>17</v>
      </c>
      <c r="B250" s="48">
        <v>0.18299338211881369</v>
      </c>
      <c r="C250" s="48">
        <v>2.398787891905113E-3</v>
      </c>
      <c r="D250" s="48">
        <v>0.34737569823404585</v>
      </c>
      <c r="E250" s="48">
        <v>7.3502709108785392E-3</v>
      </c>
      <c r="F250" s="400"/>
      <c r="G250" s="48">
        <v>0</v>
      </c>
      <c r="H250" s="49">
        <v>0</v>
      </c>
      <c r="I250" s="50">
        <f t="shared" si="42"/>
        <v>0.54011813915564322</v>
      </c>
    </row>
    <row r="251" spans="1:9" ht="15">
      <c r="A251" s="9" t="s">
        <v>141</v>
      </c>
      <c r="B251" s="45">
        <v>112.82639662088494</v>
      </c>
      <c r="C251" s="45">
        <v>6.9733096052281285</v>
      </c>
      <c r="D251" s="45">
        <v>98.945164216325765</v>
      </c>
      <c r="E251" s="45">
        <v>7.3355742891543022E-2</v>
      </c>
      <c r="F251" s="400"/>
      <c r="G251" s="45">
        <v>0</v>
      </c>
      <c r="H251" s="54">
        <v>0</v>
      </c>
      <c r="I251" s="44">
        <f>SUM(B251:H251)</f>
        <v>218.81822618533036</v>
      </c>
    </row>
    <row r="252" spans="1:9" ht="15">
      <c r="A252" s="8" t="s">
        <v>25</v>
      </c>
      <c r="B252" s="48">
        <v>14.57095054736587</v>
      </c>
      <c r="C252" s="48">
        <v>0.344460381374597</v>
      </c>
      <c r="D252" s="48">
        <v>117.64818516532713</v>
      </c>
      <c r="E252" s="48">
        <v>106.61857524575996</v>
      </c>
      <c r="F252" s="400"/>
      <c r="G252" s="48">
        <v>142.02549562312782</v>
      </c>
      <c r="H252" s="49">
        <v>4.3654978907498876</v>
      </c>
      <c r="I252" s="50">
        <f t="shared" si="42"/>
        <v>385.57316485370529</v>
      </c>
    </row>
    <row r="253" spans="1:9" ht="15">
      <c r="A253" s="9" t="s">
        <v>24</v>
      </c>
      <c r="B253" s="45">
        <v>5.7897151552525754</v>
      </c>
      <c r="C253" s="45">
        <v>3.8831665310851275</v>
      </c>
      <c r="D253" s="45">
        <v>3.9182011724602432</v>
      </c>
      <c r="E253" s="45">
        <v>0</v>
      </c>
      <c r="F253" s="400"/>
      <c r="G253" s="45">
        <v>0</v>
      </c>
      <c r="H253" s="54">
        <v>0</v>
      </c>
      <c r="I253" s="44">
        <f t="shared" si="42"/>
        <v>13.591082858797947</v>
      </c>
    </row>
    <row r="254" spans="1:9" ht="15">
      <c r="A254" s="8" t="s">
        <v>57</v>
      </c>
      <c r="B254" s="48">
        <v>0.25078863976229443</v>
      </c>
      <c r="C254" s="48">
        <v>0.42530650330858422</v>
      </c>
      <c r="D254" s="48">
        <v>0.77563495531632121</v>
      </c>
      <c r="E254" s="48">
        <v>0</v>
      </c>
      <c r="F254" s="400"/>
      <c r="G254" s="48">
        <v>0</v>
      </c>
      <c r="H254" s="49">
        <v>0</v>
      </c>
      <c r="I254" s="50">
        <f t="shared" si="42"/>
        <v>1.4517300983871997</v>
      </c>
    </row>
    <row r="255" spans="1:9" ht="15">
      <c r="A255" s="9" t="s">
        <v>22</v>
      </c>
      <c r="B255" s="45">
        <v>0.62254755175223875</v>
      </c>
      <c r="C255" s="45">
        <v>0.61459453124445118</v>
      </c>
      <c r="D255" s="45">
        <v>0.9139387763588892</v>
      </c>
      <c r="E255" s="45">
        <v>0</v>
      </c>
      <c r="F255" s="400"/>
      <c r="G255" s="45">
        <v>0</v>
      </c>
      <c r="H255" s="54">
        <v>0</v>
      </c>
      <c r="I255" s="44">
        <f t="shared" si="42"/>
        <v>2.151080859355579</v>
      </c>
    </row>
    <row r="256" spans="1:9" ht="15">
      <c r="A256" s="8" t="s">
        <v>21</v>
      </c>
      <c r="B256" s="48">
        <v>0</v>
      </c>
      <c r="C256" s="48">
        <v>0</v>
      </c>
      <c r="D256" s="48">
        <v>0</v>
      </c>
      <c r="E256" s="48">
        <v>0</v>
      </c>
      <c r="F256" s="400"/>
      <c r="G256" s="48">
        <v>0</v>
      </c>
      <c r="H256" s="49">
        <v>0</v>
      </c>
      <c r="I256" s="50">
        <f t="shared" si="42"/>
        <v>0</v>
      </c>
    </row>
    <row r="257" spans="1:9" ht="15">
      <c r="A257" s="10" t="s">
        <v>61</v>
      </c>
      <c r="B257" s="45">
        <v>3.6000000000000005</v>
      </c>
      <c r="C257" s="45">
        <v>0</v>
      </c>
      <c r="D257" s="45">
        <v>0</v>
      </c>
      <c r="E257" s="45">
        <v>0</v>
      </c>
      <c r="F257" s="400"/>
      <c r="G257" s="45">
        <v>0</v>
      </c>
      <c r="H257" s="54">
        <v>0</v>
      </c>
      <c r="I257" s="44">
        <f t="shared" si="42"/>
        <v>3.6000000000000005</v>
      </c>
    </row>
    <row r="258" spans="1:9">
      <c r="A258" s="11" t="s">
        <v>23</v>
      </c>
      <c r="B258" s="55">
        <v>3.6000000000000005</v>
      </c>
      <c r="C258" s="55">
        <v>0</v>
      </c>
      <c r="D258" s="55">
        <v>0</v>
      </c>
      <c r="E258" s="55">
        <v>0</v>
      </c>
      <c r="F258" s="400"/>
      <c r="G258" s="55">
        <v>0</v>
      </c>
      <c r="H258" s="56">
        <v>0</v>
      </c>
      <c r="I258" s="57">
        <f t="shared" si="42"/>
        <v>3.6000000000000005</v>
      </c>
    </row>
    <row r="259" spans="1:9">
      <c r="A259" s="12" t="s">
        <v>19</v>
      </c>
      <c r="B259" s="61">
        <v>0</v>
      </c>
      <c r="C259" s="61">
        <v>0</v>
      </c>
      <c r="D259" s="61">
        <v>0</v>
      </c>
      <c r="E259" s="61">
        <v>0</v>
      </c>
      <c r="F259" s="400"/>
      <c r="G259" s="61">
        <v>0</v>
      </c>
      <c r="H259" s="62">
        <v>0</v>
      </c>
      <c r="I259" s="63">
        <f t="shared" si="42"/>
        <v>0</v>
      </c>
    </row>
    <row r="260" spans="1:9">
      <c r="A260" s="11" t="s">
        <v>20</v>
      </c>
      <c r="B260" s="55">
        <v>0</v>
      </c>
      <c r="C260" s="55">
        <v>0</v>
      </c>
      <c r="D260" s="55">
        <v>0</v>
      </c>
      <c r="E260" s="55">
        <v>0</v>
      </c>
      <c r="F260" s="400"/>
      <c r="G260" s="55">
        <v>0</v>
      </c>
      <c r="H260" s="56">
        <v>0</v>
      </c>
      <c r="I260" s="57">
        <f t="shared" si="42"/>
        <v>0</v>
      </c>
    </row>
    <row r="261" spans="1:9" ht="15" thickBot="1">
      <c r="A261" s="13" t="s">
        <v>11</v>
      </c>
      <c r="B261" s="66">
        <v>0</v>
      </c>
      <c r="C261" s="66">
        <v>0</v>
      </c>
      <c r="D261" s="66">
        <v>0</v>
      </c>
      <c r="E261" s="66">
        <v>0</v>
      </c>
      <c r="F261" s="401"/>
      <c r="G261" s="66">
        <v>0</v>
      </c>
      <c r="H261" s="67">
        <v>0</v>
      </c>
      <c r="I261" s="68">
        <f t="shared" si="42"/>
        <v>0</v>
      </c>
    </row>
    <row r="262" spans="1:9" ht="15">
      <c r="A262" s="14" t="s">
        <v>26</v>
      </c>
      <c r="B262" s="71">
        <f>SUM(B241:B257)</f>
        <v>203.60608663996592</v>
      </c>
      <c r="C262" s="71">
        <f t="shared" ref="C262:H262" si="43">SUM(C241:C257)</f>
        <v>12.32544847648515</v>
      </c>
      <c r="D262" s="71">
        <f t="shared" si="43"/>
        <v>239.80399410855401</v>
      </c>
      <c r="E262" s="71">
        <f t="shared" si="43"/>
        <v>107.22374507022708</v>
      </c>
      <c r="F262" s="71">
        <f t="shared" si="43"/>
        <v>0</v>
      </c>
      <c r="G262" s="71">
        <f t="shared" si="43"/>
        <v>142.02549562312782</v>
      </c>
      <c r="H262" s="72">
        <f t="shared" si="43"/>
        <v>4.3654978907498876</v>
      </c>
      <c r="I262" s="44">
        <f>SUM(I241:I257)</f>
        <v>709.35026780910994</v>
      </c>
    </row>
    <row r="263" spans="1:9" s="2" customFormat="1" ht="15" thickBot="1">
      <c r="A263" s="15" t="s">
        <v>100</v>
      </c>
      <c r="B263" s="100">
        <f>B262/$I$262</f>
        <v>0.28703180344009888</v>
      </c>
      <c r="C263" s="100">
        <f t="shared" ref="C263:I263" si="44">C262/$I$262</f>
        <v>1.7375687351966991E-2</v>
      </c>
      <c r="D263" s="100">
        <f t="shared" si="44"/>
        <v>0.33806146975768336</v>
      </c>
      <c r="E263" s="100">
        <f t="shared" si="44"/>
        <v>0.15115768603485125</v>
      </c>
      <c r="F263" s="100">
        <f t="shared" si="44"/>
        <v>0</v>
      </c>
      <c r="G263" s="100">
        <f t="shared" si="44"/>
        <v>0.20021913301278638</v>
      </c>
      <c r="H263" s="101">
        <f t="shared" si="44"/>
        <v>6.1542204026130949E-3</v>
      </c>
      <c r="I263" s="102">
        <f t="shared" si="44"/>
        <v>1</v>
      </c>
    </row>
    <row r="264" spans="1:9" ht="15" thickBot="1">
      <c r="A264" s="16"/>
      <c r="B264" s="16"/>
      <c r="C264" s="16"/>
      <c r="D264" s="16"/>
      <c r="E264" s="16"/>
      <c r="F264" s="16"/>
      <c r="G264" s="16"/>
      <c r="H264" s="16"/>
      <c r="I264" s="16"/>
    </row>
    <row r="265" spans="1:9" ht="28.5">
      <c r="A265" s="431" t="s">
        <v>34</v>
      </c>
      <c r="B265" s="37" t="s">
        <v>0</v>
      </c>
      <c r="C265" s="37" t="s">
        <v>1</v>
      </c>
      <c r="D265" s="37" t="s">
        <v>2</v>
      </c>
      <c r="E265" s="37" t="s">
        <v>3</v>
      </c>
      <c r="F265" s="37" t="s">
        <v>27</v>
      </c>
      <c r="G265" s="37" t="s">
        <v>4</v>
      </c>
      <c r="H265" s="37" t="s">
        <v>5</v>
      </c>
      <c r="I265" s="38" t="s">
        <v>6</v>
      </c>
    </row>
    <row r="266" spans="1:9" ht="14.25" customHeight="1">
      <c r="A266" s="432" t="s">
        <v>34</v>
      </c>
      <c r="B266" s="372" t="s">
        <v>107</v>
      </c>
      <c r="C266" s="373"/>
      <c r="D266" s="373"/>
      <c r="E266" s="373"/>
      <c r="F266" s="373"/>
      <c r="G266" s="373"/>
      <c r="H266" s="373"/>
      <c r="I266" s="374"/>
    </row>
    <row r="267" spans="1:9" ht="15">
      <c r="A267" s="7" t="s">
        <v>7</v>
      </c>
      <c r="B267" s="42">
        <v>0</v>
      </c>
      <c r="C267" s="42">
        <v>0</v>
      </c>
      <c r="D267" s="42">
        <v>0</v>
      </c>
      <c r="E267" s="42">
        <v>0</v>
      </c>
      <c r="F267" s="399"/>
      <c r="G267" s="42">
        <v>0</v>
      </c>
      <c r="H267" s="43">
        <v>0</v>
      </c>
      <c r="I267" s="44">
        <f>SUM(B267:H267)</f>
        <v>0</v>
      </c>
    </row>
    <row r="268" spans="1:9" ht="15">
      <c r="A268" s="8" t="s">
        <v>8</v>
      </c>
      <c r="B268" s="48">
        <v>0</v>
      </c>
      <c r="C268" s="48">
        <v>0</v>
      </c>
      <c r="D268" s="48">
        <v>0</v>
      </c>
      <c r="E268" s="48">
        <v>0</v>
      </c>
      <c r="F268" s="400"/>
      <c r="G268" s="48">
        <v>0</v>
      </c>
      <c r="H268" s="49">
        <v>0</v>
      </c>
      <c r="I268" s="50">
        <f t="shared" ref="I268:I287" si="45">SUM(B268:H268)</f>
        <v>0</v>
      </c>
    </row>
    <row r="269" spans="1:9" ht="15">
      <c r="A269" s="9" t="s">
        <v>10</v>
      </c>
      <c r="B269" s="45">
        <v>0</v>
      </c>
      <c r="C269" s="45">
        <v>0</v>
      </c>
      <c r="D269" s="45">
        <v>0</v>
      </c>
      <c r="E269" s="45">
        <v>0</v>
      </c>
      <c r="F269" s="400"/>
      <c r="G269" s="45">
        <v>0</v>
      </c>
      <c r="H269" s="54">
        <v>0</v>
      </c>
      <c r="I269" s="44">
        <f t="shared" si="45"/>
        <v>0</v>
      </c>
    </row>
    <row r="270" spans="1:9" ht="15">
      <c r="A270" s="8" t="s">
        <v>53</v>
      </c>
      <c r="B270" s="48">
        <v>0</v>
      </c>
      <c r="C270" s="48">
        <v>0</v>
      </c>
      <c r="D270" s="48">
        <v>0</v>
      </c>
      <c r="E270" s="48">
        <v>0</v>
      </c>
      <c r="F270" s="400"/>
      <c r="G270" s="48">
        <v>0</v>
      </c>
      <c r="H270" s="49">
        <v>0</v>
      </c>
      <c r="I270" s="50">
        <f t="shared" si="45"/>
        <v>0</v>
      </c>
    </row>
    <row r="271" spans="1:9" ht="15">
      <c r="A271" s="9" t="s">
        <v>16</v>
      </c>
      <c r="B271" s="45">
        <v>2.8876869004572794</v>
      </c>
      <c r="C271" s="45">
        <v>3.8859812518539307</v>
      </c>
      <c r="D271" s="45">
        <v>1.8698832205473688</v>
      </c>
      <c r="E271" s="45">
        <v>0</v>
      </c>
      <c r="F271" s="400"/>
      <c r="G271" s="45">
        <v>0</v>
      </c>
      <c r="H271" s="54">
        <v>0</v>
      </c>
      <c r="I271" s="44">
        <f t="shared" si="45"/>
        <v>8.6435513728585782</v>
      </c>
    </row>
    <row r="272" spans="1:9" ht="15">
      <c r="A272" s="8" t="s">
        <v>65</v>
      </c>
      <c r="B272" s="48">
        <v>0.14100195479972177</v>
      </c>
      <c r="C272" s="48">
        <v>0.12809141797644719</v>
      </c>
      <c r="D272" s="48">
        <v>0.16854533627488011</v>
      </c>
      <c r="E272" s="48">
        <v>2.1942110656021376E-3</v>
      </c>
      <c r="F272" s="400"/>
      <c r="G272" s="48">
        <v>0</v>
      </c>
      <c r="H272" s="49">
        <v>0</v>
      </c>
      <c r="I272" s="50">
        <f t="shared" si="45"/>
        <v>0.4398329201166512</v>
      </c>
    </row>
    <row r="273" spans="1:9" ht="15">
      <c r="A273" s="9" t="s">
        <v>55</v>
      </c>
      <c r="B273" s="45">
        <v>4.7898744687282623E-9</v>
      </c>
      <c r="C273" s="45">
        <v>4.7898744687282623E-9</v>
      </c>
      <c r="D273" s="45">
        <v>4.7898744687282623E-9</v>
      </c>
      <c r="E273" s="45">
        <v>2.9132263640719485</v>
      </c>
      <c r="F273" s="400"/>
      <c r="G273" s="45">
        <v>0</v>
      </c>
      <c r="H273" s="54">
        <v>0</v>
      </c>
      <c r="I273" s="44">
        <f t="shared" si="45"/>
        <v>2.9132263784415717</v>
      </c>
    </row>
    <row r="274" spans="1:9" ht="15">
      <c r="A274" s="8" t="s">
        <v>12</v>
      </c>
      <c r="B274" s="48">
        <v>9.4411403366140819E-10</v>
      </c>
      <c r="C274" s="48">
        <v>9.4411403366140819E-10</v>
      </c>
      <c r="D274" s="48">
        <v>9.4411403366140819E-10</v>
      </c>
      <c r="E274" s="48">
        <v>1.4137764259063309E-3</v>
      </c>
      <c r="F274" s="400"/>
      <c r="G274" s="48">
        <v>0</v>
      </c>
      <c r="H274" s="49">
        <v>0</v>
      </c>
      <c r="I274" s="50">
        <f t="shared" si="45"/>
        <v>1.413779258248432E-3</v>
      </c>
    </row>
    <row r="275" spans="1:9" ht="15">
      <c r="A275" s="9" t="s">
        <v>56</v>
      </c>
      <c r="B275" s="45">
        <v>0</v>
      </c>
      <c r="C275" s="45">
        <v>0</v>
      </c>
      <c r="D275" s="45">
        <v>0</v>
      </c>
      <c r="E275" s="45">
        <v>0</v>
      </c>
      <c r="F275" s="400"/>
      <c r="G275" s="45">
        <v>0</v>
      </c>
      <c r="H275" s="54">
        <v>0</v>
      </c>
      <c r="I275" s="44">
        <f t="shared" si="45"/>
        <v>0</v>
      </c>
    </row>
    <row r="276" spans="1:9" ht="15">
      <c r="A276" s="8" t="s">
        <v>17</v>
      </c>
      <c r="B276" s="48">
        <v>3.0913336910907878E-3</v>
      </c>
      <c r="C276" s="48">
        <v>2.9883819840067563E-3</v>
      </c>
      <c r="D276" s="48">
        <v>4.3796212689261029E-3</v>
      </c>
      <c r="E276" s="48">
        <v>0</v>
      </c>
      <c r="F276" s="400"/>
      <c r="G276" s="48">
        <v>0</v>
      </c>
      <c r="H276" s="49">
        <v>0</v>
      </c>
      <c r="I276" s="50">
        <f t="shared" si="45"/>
        <v>1.0459336944023647E-2</v>
      </c>
    </row>
    <row r="277" spans="1:9" ht="15">
      <c r="A277" s="9" t="s">
        <v>141</v>
      </c>
      <c r="B277" s="45">
        <v>2.4391882259674071</v>
      </c>
      <c r="C277" s="45">
        <v>2.6674487083080662</v>
      </c>
      <c r="D277" s="45">
        <v>3.3552510188953124</v>
      </c>
      <c r="E277" s="45">
        <v>0</v>
      </c>
      <c r="F277" s="400"/>
      <c r="G277" s="45">
        <v>0</v>
      </c>
      <c r="H277" s="54">
        <v>0</v>
      </c>
      <c r="I277" s="44">
        <f>SUM(B277:H277)</f>
        <v>8.4618879531707858</v>
      </c>
    </row>
    <row r="278" spans="1:9" ht="15">
      <c r="A278" s="8" t="s">
        <v>25</v>
      </c>
      <c r="B278" s="48">
        <v>3.3962483584559798E-2</v>
      </c>
      <c r="C278" s="48">
        <v>4.3547603670557972E-9</v>
      </c>
      <c r="D278" s="48">
        <v>12.56367074924681</v>
      </c>
      <c r="E278" s="48">
        <v>5.4278618501851668</v>
      </c>
      <c r="F278" s="400"/>
      <c r="G278" s="48">
        <v>0.26084047079638512</v>
      </c>
      <c r="H278" s="49">
        <v>0</v>
      </c>
      <c r="I278" s="50">
        <f t="shared" si="45"/>
        <v>18.286335558167682</v>
      </c>
    </row>
    <row r="279" spans="1:9" ht="15">
      <c r="A279" s="9" t="s">
        <v>24</v>
      </c>
      <c r="B279" s="45">
        <v>0</v>
      </c>
      <c r="C279" s="45">
        <v>0</v>
      </c>
      <c r="D279" s="45">
        <v>0</v>
      </c>
      <c r="E279" s="45">
        <v>0</v>
      </c>
      <c r="F279" s="400"/>
      <c r="G279" s="45">
        <v>0</v>
      </c>
      <c r="H279" s="54">
        <v>0</v>
      </c>
      <c r="I279" s="44">
        <f t="shared" si="45"/>
        <v>0</v>
      </c>
    </row>
    <row r="280" spans="1:9" ht="15">
      <c r="A280" s="8" t="s">
        <v>57</v>
      </c>
      <c r="B280" s="48">
        <v>6.4000013580302892E-3</v>
      </c>
      <c r="C280" s="48">
        <v>4.2666675720201925E-3</v>
      </c>
      <c r="D280" s="48">
        <v>4.2666675720201925E-3</v>
      </c>
      <c r="E280" s="48">
        <v>0</v>
      </c>
      <c r="F280" s="400"/>
      <c r="G280" s="48">
        <v>0</v>
      </c>
      <c r="H280" s="49">
        <v>0</v>
      </c>
      <c r="I280" s="50">
        <f t="shared" si="45"/>
        <v>1.4933336502070675E-2</v>
      </c>
    </row>
    <row r="281" spans="1:9" ht="15">
      <c r="A281" s="9" t="s">
        <v>21</v>
      </c>
      <c r="B281" s="45">
        <v>3.3449484449635643E-4</v>
      </c>
      <c r="C281" s="45">
        <v>2.2299656299757097E-4</v>
      </c>
      <c r="D281" s="45">
        <v>2.2299656299757097E-4</v>
      </c>
      <c r="E281" s="45">
        <v>0</v>
      </c>
      <c r="F281" s="400"/>
      <c r="G281" s="45">
        <v>0</v>
      </c>
      <c r="H281" s="54">
        <v>0</v>
      </c>
      <c r="I281" s="44">
        <f t="shared" si="45"/>
        <v>7.8048797049149843E-4</v>
      </c>
    </row>
    <row r="282" spans="1:9" ht="15">
      <c r="A282" s="8" t="s">
        <v>22</v>
      </c>
      <c r="B282" s="48">
        <v>0</v>
      </c>
      <c r="C282" s="48">
        <v>0</v>
      </c>
      <c r="D282" s="48">
        <v>0</v>
      </c>
      <c r="E282" s="48">
        <v>0</v>
      </c>
      <c r="F282" s="400"/>
      <c r="G282" s="48">
        <v>0</v>
      </c>
      <c r="H282" s="49">
        <v>0</v>
      </c>
      <c r="I282" s="50">
        <f t="shared" si="45"/>
        <v>0</v>
      </c>
    </row>
    <row r="283" spans="1:9" ht="15">
      <c r="A283" s="10" t="s">
        <v>61</v>
      </c>
      <c r="B283" s="45">
        <v>0</v>
      </c>
      <c r="C283" s="45">
        <v>0</v>
      </c>
      <c r="D283" s="45">
        <v>0</v>
      </c>
      <c r="E283" s="45">
        <v>0</v>
      </c>
      <c r="F283" s="400"/>
      <c r="G283" s="45">
        <v>0</v>
      </c>
      <c r="H283" s="54">
        <v>0</v>
      </c>
      <c r="I283" s="44">
        <f t="shared" si="45"/>
        <v>0</v>
      </c>
    </row>
    <row r="284" spans="1:9">
      <c r="A284" s="11" t="s">
        <v>23</v>
      </c>
      <c r="B284" s="55">
        <v>0</v>
      </c>
      <c r="C284" s="55">
        <v>0</v>
      </c>
      <c r="D284" s="55">
        <v>0</v>
      </c>
      <c r="E284" s="55">
        <v>0</v>
      </c>
      <c r="F284" s="400"/>
      <c r="G284" s="55">
        <v>0</v>
      </c>
      <c r="H284" s="56">
        <v>0</v>
      </c>
      <c r="I284" s="57">
        <f t="shared" si="45"/>
        <v>0</v>
      </c>
    </row>
    <row r="285" spans="1:9">
      <c r="A285" s="12" t="s">
        <v>19</v>
      </c>
      <c r="B285" s="61">
        <v>0</v>
      </c>
      <c r="C285" s="61">
        <v>0</v>
      </c>
      <c r="D285" s="61">
        <v>0</v>
      </c>
      <c r="E285" s="61">
        <v>0</v>
      </c>
      <c r="F285" s="400"/>
      <c r="G285" s="61">
        <v>0</v>
      </c>
      <c r="H285" s="62">
        <v>0</v>
      </c>
      <c r="I285" s="63">
        <f t="shared" si="45"/>
        <v>0</v>
      </c>
    </row>
    <row r="286" spans="1:9">
      <c r="A286" s="11" t="s">
        <v>20</v>
      </c>
      <c r="B286" s="55">
        <v>0</v>
      </c>
      <c r="C286" s="55">
        <v>0</v>
      </c>
      <c r="D286" s="55">
        <v>0</v>
      </c>
      <c r="E286" s="55">
        <v>0</v>
      </c>
      <c r="F286" s="400"/>
      <c r="G286" s="55">
        <v>0</v>
      </c>
      <c r="H286" s="56">
        <v>0</v>
      </c>
      <c r="I286" s="57">
        <f t="shared" si="45"/>
        <v>0</v>
      </c>
    </row>
    <row r="287" spans="1:9" ht="15" thickBot="1">
      <c r="A287" s="13" t="s">
        <v>11</v>
      </c>
      <c r="B287" s="66">
        <v>0</v>
      </c>
      <c r="C287" s="66">
        <v>0</v>
      </c>
      <c r="D287" s="66">
        <v>0</v>
      </c>
      <c r="E287" s="66">
        <v>0</v>
      </c>
      <c r="F287" s="401"/>
      <c r="G287" s="66">
        <v>0</v>
      </c>
      <c r="H287" s="67">
        <v>0</v>
      </c>
      <c r="I287" s="68">
        <f t="shared" si="45"/>
        <v>0</v>
      </c>
    </row>
    <row r="288" spans="1:9" ht="15">
      <c r="A288" s="14" t="s">
        <v>26</v>
      </c>
      <c r="B288" s="71">
        <f>SUM(B267:B283)</f>
        <v>5.5116654004365744</v>
      </c>
      <c r="C288" s="71">
        <f t="shared" ref="C288:H288" si="46">SUM(C267:C283)</f>
        <v>6.6889994343462176</v>
      </c>
      <c r="D288" s="71">
        <f t="shared" si="46"/>
        <v>17.9662196161023</v>
      </c>
      <c r="E288" s="71">
        <f t="shared" si="46"/>
        <v>8.3446962017486239</v>
      </c>
      <c r="F288" s="71">
        <f t="shared" si="46"/>
        <v>0</v>
      </c>
      <c r="G288" s="71">
        <f t="shared" si="46"/>
        <v>0.26084047079638512</v>
      </c>
      <c r="H288" s="72">
        <f t="shared" si="46"/>
        <v>0</v>
      </c>
      <c r="I288" s="44">
        <f>SUM(I267:I283)</f>
        <v>38.772421123430099</v>
      </c>
    </row>
    <row r="289" spans="1:9" s="2" customFormat="1" ht="15" thickBot="1">
      <c r="A289" s="15" t="s">
        <v>100</v>
      </c>
      <c r="B289" s="100">
        <f>B288/$I$288</f>
        <v>0.14215427462965127</v>
      </c>
      <c r="C289" s="100">
        <f t="shared" ref="C289:I289" si="47">C288/$I$288</f>
        <v>0.17251951878506933</v>
      </c>
      <c r="D289" s="100">
        <f t="shared" si="47"/>
        <v>0.46337626321832526</v>
      </c>
      <c r="E289" s="100">
        <f t="shared" si="47"/>
        <v>0.21522246896018418</v>
      </c>
      <c r="F289" s="100">
        <f t="shared" si="47"/>
        <v>0</v>
      </c>
      <c r="G289" s="100">
        <f t="shared" si="47"/>
        <v>6.727474406770015E-3</v>
      </c>
      <c r="H289" s="101">
        <f t="shared" si="47"/>
        <v>0</v>
      </c>
      <c r="I289" s="102">
        <f t="shared" si="47"/>
        <v>1</v>
      </c>
    </row>
    <row r="290" spans="1:9" ht="15" thickBot="1">
      <c r="A290" s="16"/>
      <c r="B290" s="16"/>
      <c r="C290" s="16"/>
      <c r="D290" s="16"/>
      <c r="E290" s="16"/>
      <c r="F290" s="16"/>
      <c r="G290" s="16"/>
      <c r="H290" s="16"/>
      <c r="I290" s="16"/>
    </row>
    <row r="291" spans="1:9" ht="28.5" customHeight="1">
      <c r="A291" s="431" t="s">
        <v>35</v>
      </c>
      <c r="B291" s="37" t="s">
        <v>0</v>
      </c>
      <c r="C291" s="37" t="s">
        <v>1</v>
      </c>
      <c r="D291" s="37" t="s">
        <v>2</v>
      </c>
      <c r="E291" s="37" t="s">
        <v>3</v>
      </c>
      <c r="F291" s="37" t="s">
        <v>27</v>
      </c>
      <c r="G291" s="37" t="s">
        <v>4</v>
      </c>
      <c r="H291" s="37" t="s">
        <v>5</v>
      </c>
      <c r="I291" s="38" t="s">
        <v>6</v>
      </c>
    </row>
    <row r="292" spans="1:9" ht="14.25" customHeight="1">
      <c r="A292" s="432" t="s">
        <v>35</v>
      </c>
      <c r="B292" s="372" t="s">
        <v>107</v>
      </c>
      <c r="C292" s="373"/>
      <c r="D292" s="373"/>
      <c r="E292" s="373"/>
      <c r="F292" s="373"/>
      <c r="G292" s="373"/>
      <c r="H292" s="373"/>
      <c r="I292" s="374"/>
    </row>
    <row r="293" spans="1:9" ht="15">
      <c r="A293" s="7" t="s">
        <v>7</v>
      </c>
      <c r="B293" s="42">
        <v>0</v>
      </c>
      <c r="C293" s="42">
        <v>0</v>
      </c>
      <c r="D293" s="42">
        <v>0</v>
      </c>
      <c r="E293" s="42">
        <v>0</v>
      </c>
      <c r="F293" s="399"/>
      <c r="G293" s="42">
        <v>0</v>
      </c>
      <c r="H293" s="43">
        <v>0</v>
      </c>
      <c r="I293" s="44">
        <f>SUM(B293:H293)</f>
        <v>0</v>
      </c>
    </row>
    <row r="294" spans="1:9" ht="15">
      <c r="A294" s="8" t="s">
        <v>8</v>
      </c>
      <c r="B294" s="48">
        <v>0</v>
      </c>
      <c r="C294" s="48">
        <v>0</v>
      </c>
      <c r="D294" s="48">
        <v>0</v>
      </c>
      <c r="E294" s="48">
        <v>0</v>
      </c>
      <c r="F294" s="400"/>
      <c r="G294" s="48">
        <v>0</v>
      </c>
      <c r="H294" s="49">
        <v>0</v>
      </c>
      <c r="I294" s="50">
        <f t="shared" ref="I294:I313" si="48">SUM(B294:H294)</f>
        <v>0</v>
      </c>
    </row>
    <row r="295" spans="1:9" ht="15">
      <c r="A295" s="9" t="s">
        <v>10</v>
      </c>
      <c r="B295" s="45">
        <v>0</v>
      </c>
      <c r="C295" s="45">
        <v>0</v>
      </c>
      <c r="D295" s="45">
        <v>0</v>
      </c>
      <c r="E295" s="45">
        <v>0</v>
      </c>
      <c r="F295" s="400"/>
      <c r="G295" s="45">
        <v>0</v>
      </c>
      <c r="H295" s="54">
        <v>0</v>
      </c>
      <c r="I295" s="44">
        <f t="shared" si="48"/>
        <v>0</v>
      </c>
    </row>
    <row r="296" spans="1:9" ht="15">
      <c r="A296" s="8" t="s">
        <v>53</v>
      </c>
      <c r="B296" s="48">
        <v>0</v>
      </c>
      <c r="C296" s="48">
        <v>0</v>
      </c>
      <c r="D296" s="48">
        <v>0</v>
      </c>
      <c r="E296" s="48">
        <v>0</v>
      </c>
      <c r="F296" s="400"/>
      <c r="G296" s="48">
        <v>0</v>
      </c>
      <c r="H296" s="49">
        <v>0</v>
      </c>
      <c r="I296" s="50">
        <f t="shared" si="48"/>
        <v>0</v>
      </c>
    </row>
    <row r="297" spans="1:9" ht="15">
      <c r="A297" s="9" t="s">
        <v>16</v>
      </c>
      <c r="B297" s="45">
        <v>7.6879249345432603</v>
      </c>
      <c r="C297" s="45">
        <v>31.681346867258579</v>
      </c>
      <c r="D297" s="45">
        <v>1.9130701637940921</v>
      </c>
      <c r="E297" s="45">
        <v>0</v>
      </c>
      <c r="F297" s="400"/>
      <c r="G297" s="45">
        <v>0</v>
      </c>
      <c r="H297" s="54">
        <v>0</v>
      </c>
      <c r="I297" s="44">
        <f t="shared" si="48"/>
        <v>41.282341965595926</v>
      </c>
    </row>
    <row r="298" spans="1:9" ht="15">
      <c r="A298" s="8" t="s">
        <v>65</v>
      </c>
      <c r="B298" s="48">
        <v>7.7461035441802917</v>
      </c>
      <c r="C298" s="48">
        <v>1.8464483771511138</v>
      </c>
      <c r="D298" s="48">
        <v>0.21909691865393929</v>
      </c>
      <c r="E298" s="48">
        <v>3.293399938746801E-3</v>
      </c>
      <c r="F298" s="400"/>
      <c r="G298" s="48">
        <v>0</v>
      </c>
      <c r="H298" s="49">
        <v>0</v>
      </c>
      <c r="I298" s="50">
        <f t="shared" si="48"/>
        <v>9.8149422399240915</v>
      </c>
    </row>
    <row r="299" spans="1:9" ht="15">
      <c r="A299" s="9" t="s">
        <v>55</v>
      </c>
      <c r="B299" s="45">
        <v>0</v>
      </c>
      <c r="C299" s="45">
        <v>0</v>
      </c>
      <c r="D299" s="45">
        <v>0</v>
      </c>
      <c r="E299" s="45">
        <v>0.38793172509141621</v>
      </c>
      <c r="F299" s="400"/>
      <c r="G299" s="45">
        <v>0</v>
      </c>
      <c r="H299" s="54">
        <v>0</v>
      </c>
      <c r="I299" s="44">
        <f t="shared" si="48"/>
        <v>0.38793172509141621</v>
      </c>
    </row>
    <row r="300" spans="1:9" ht="15">
      <c r="A300" s="8" t="s">
        <v>12</v>
      </c>
      <c r="B300" s="48">
        <v>0</v>
      </c>
      <c r="C300" s="48">
        <v>0</v>
      </c>
      <c r="D300" s="48">
        <v>0</v>
      </c>
      <c r="E300" s="48">
        <v>0</v>
      </c>
      <c r="F300" s="400"/>
      <c r="G300" s="48">
        <v>0</v>
      </c>
      <c r="H300" s="49">
        <v>0</v>
      </c>
      <c r="I300" s="50">
        <f t="shared" si="48"/>
        <v>0</v>
      </c>
    </row>
    <row r="301" spans="1:9" ht="15">
      <c r="A301" s="9" t="s">
        <v>56</v>
      </c>
      <c r="B301" s="45">
        <v>0</v>
      </c>
      <c r="C301" s="45">
        <v>0</v>
      </c>
      <c r="D301" s="45">
        <v>0</v>
      </c>
      <c r="E301" s="45">
        <v>0</v>
      </c>
      <c r="F301" s="400"/>
      <c r="G301" s="45">
        <v>0</v>
      </c>
      <c r="H301" s="54">
        <v>0</v>
      </c>
      <c r="I301" s="44">
        <f t="shared" si="48"/>
        <v>0</v>
      </c>
    </row>
    <row r="302" spans="1:9" ht="15">
      <c r="A302" s="8" t="s">
        <v>17</v>
      </c>
      <c r="B302" s="48">
        <v>7.6915040863765979E-2</v>
      </c>
      <c r="C302" s="48">
        <v>4.30589179851978</v>
      </c>
      <c r="D302" s="48">
        <v>1.8566515595674284</v>
      </c>
      <c r="E302" s="48">
        <v>0.59362950192803055</v>
      </c>
      <c r="F302" s="400"/>
      <c r="G302" s="48">
        <v>0</v>
      </c>
      <c r="H302" s="49">
        <v>0</v>
      </c>
      <c r="I302" s="50">
        <f t="shared" si="48"/>
        <v>6.8330879008790051</v>
      </c>
    </row>
    <row r="303" spans="1:9" ht="15">
      <c r="A303" s="9" t="s">
        <v>141</v>
      </c>
      <c r="B303" s="45">
        <v>33.1422731524871</v>
      </c>
      <c r="C303" s="45">
        <v>668.33525831694828</v>
      </c>
      <c r="D303" s="45">
        <v>66.878208796900708</v>
      </c>
      <c r="E303" s="45">
        <v>3.311924938091392</v>
      </c>
      <c r="F303" s="400"/>
      <c r="G303" s="45">
        <v>0</v>
      </c>
      <c r="H303" s="54">
        <v>0</v>
      </c>
      <c r="I303" s="44">
        <f>SUM(B303:H303)</f>
        <v>771.66766520442741</v>
      </c>
    </row>
    <row r="304" spans="1:9" ht="15">
      <c r="A304" s="8" t="s">
        <v>25</v>
      </c>
      <c r="B304" s="48">
        <v>10.58341413689435</v>
      </c>
      <c r="C304" s="48">
        <v>7.1653406943325413</v>
      </c>
      <c r="D304" s="48">
        <v>22.384322172054777</v>
      </c>
      <c r="E304" s="48">
        <v>279.08888609971808</v>
      </c>
      <c r="F304" s="400"/>
      <c r="G304" s="48">
        <v>26.173236532988</v>
      </c>
      <c r="H304" s="49">
        <v>7.818666627523578E-2</v>
      </c>
      <c r="I304" s="50">
        <f t="shared" si="48"/>
        <v>345.47338630226301</v>
      </c>
    </row>
    <row r="305" spans="1:9" ht="15">
      <c r="A305" s="9" t="s">
        <v>24</v>
      </c>
      <c r="B305" s="45">
        <v>0.16933727672962268</v>
      </c>
      <c r="C305" s="45">
        <v>0</v>
      </c>
      <c r="D305" s="45">
        <v>1.0795050334920184</v>
      </c>
      <c r="E305" s="45">
        <v>0</v>
      </c>
      <c r="F305" s="400"/>
      <c r="G305" s="45">
        <v>0</v>
      </c>
      <c r="H305" s="54">
        <v>0</v>
      </c>
      <c r="I305" s="44">
        <f t="shared" si="48"/>
        <v>1.248842310221641</v>
      </c>
    </row>
    <row r="306" spans="1:9" ht="15">
      <c r="A306" s="8" t="s">
        <v>57</v>
      </c>
      <c r="B306" s="48">
        <v>0.79230707735834061</v>
      </c>
      <c r="C306" s="48">
        <v>0</v>
      </c>
      <c r="D306" s="48">
        <v>5.3888532835034204E-2</v>
      </c>
      <c r="E306" s="48">
        <v>0</v>
      </c>
      <c r="F306" s="400"/>
      <c r="G306" s="48">
        <v>0</v>
      </c>
      <c r="H306" s="49">
        <v>0</v>
      </c>
      <c r="I306" s="50">
        <f t="shared" si="48"/>
        <v>0.84619561019337486</v>
      </c>
    </row>
    <row r="307" spans="1:9" ht="15">
      <c r="A307" s="9" t="s">
        <v>22</v>
      </c>
      <c r="B307" s="45">
        <v>8.7928780034995633</v>
      </c>
      <c r="C307" s="45">
        <v>0</v>
      </c>
      <c r="D307" s="45">
        <v>0</v>
      </c>
      <c r="E307" s="45">
        <v>0</v>
      </c>
      <c r="F307" s="400"/>
      <c r="G307" s="45">
        <v>0</v>
      </c>
      <c r="H307" s="54">
        <v>0</v>
      </c>
      <c r="I307" s="44">
        <f t="shared" si="48"/>
        <v>8.7928780034995633</v>
      </c>
    </row>
    <row r="308" spans="1:9" ht="15">
      <c r="A308" s="8" t="s">
        <v>21</v>
      </c>
      <c r="B308" s="48">
        <v>0</v>
      </c>
      <c r="C308" s="48">
        <v>0</v>
      </c>
      <c r="D308" s="48">
        <v>0</v>
      </c>
      <c r="E308" s="48">
        <v>0</v>
      </c>
      <c r="F308" s="400"/>
      <c r="G308" s="48">
        <v>0</v>
      </c>
      <c r="H308" s="49">
        <v>0</v>
      </c>
      <c r="I308" s="50">
        <f t="shared" si="48"/>
        <v>0</v>
      </c>
    </row>
    <row r="309" spans="1:9" ht="15">
      <c r="A309" s="10" t="s">
        <v>61</v>
      </c>
      <c r="B309" s="45">
        <v>0</v>
      </c>
      <c r="C309" s="45">
        <v>0</v>
      </c>
      <c r="D309" s="45">
        <v>0</v>
      </c>
      <c r="E309" s="45">
        <v>0</v>
      </c>
      <c r="F309" s="400"/>
      <c r="G309" s="45">
        <v>0</v>
      </c>
      <c r="H309" s="54">
        <v>0</v>
      </c>
      <c r="I309" s="44">
        <f t="shared" si="48"/>
        <v>0</v>
      </c>
    </row>
    <row r="310" spans="1:9">
      <c r="A310" s="11" t="s">
        <v>23</v>
      </c>
      <c r="B310" s="55">
        <v>0</v>
      </c>
      <c r="C310" s="55">
        <v>0</v>
      </c>
      <c r="D310" s="55">
        <v>0</v>
      </c>
      <c r="E310" s="55">
        <v>0</v>
      </c>
      <c r="F310" s="400"/>
      <c r="G310" s="55">
        <v>0</v>
      </c>
      <c r="H310" s="56">
        <v>0</v>
      </c>
      <c r="I310" s="57">
        <f t="shared" si="48"/>
        <v>0</v>
      </c>
    </row>
    <row r="311" spans="1:9">
      <c r="A311" s="12" t="s">
        <v>19</v>
      </c>
      <c r="B311" s="61">
        <v>0</v>
      </c>
      <c r="C311" s="61">
        <v>0</v>
      </c>
      <c r="D311" s="61">
        <v>0</v>
      </c>
      <c r="E311" s="61">
        <v>0</v>
      </c>
      <c r="F311" s="400"/>
      <c r="G311" s="61">
        <v>0</v>
      </c>
      <c r="H311" s="62">
        <v>0</v>
      </c>
      <c r="I311" s="63">
        <f t="shared" si="48"/>
        <v>0</v>
      </c>
    </row>
    <row r="312" spans="1:9">
      <c r="A312" s="11" t="s">
        <v>20</v>
      </c>
      <c r="B312" s="55">
        <v>0</v>
      </c>
      <c r="C312" s="55">
        <v>0</v>
      </c>
      <c r="D312" s="55">
        <v>0</v>
      </c>
      <c r="E312" s="55">
        <v>0</v>
      </c>
      <c r="F312" s="400"/>
      <c r="G312" s="55">
        <v>0</v>
      </c>
      <c r="H312" s="56">
        <v>0</v>
      </c>
      <c r="I312" s="57">
        <f t="shared" si="48"/>
        <v>0</v>
      </c>
    </row>
    <row r="313" spans="1:9" ht="15" thickBot="1">
      <c r="A313" s="13" t="s">
        <v>11</v>
      </c>
      <c r="B313" s="66">
        <v>0</v>
      </c>
      <c r="C313" s="66">
        <v>0</v>
      </c>
      <c r="D313" s="66">
        <v>0</v>
      </c>
      <c r="E313" s="66">
        <v>0</v>
      </c>
      <c r="F313" s="401"/>
      <c r="G313" s="66">
        <v>0</v>
      </c>
      <c r="H313" s="67">
        <v>0</v>
      </c>
      <c r="I313" s="68">
        <f t="shared" si="48"/>
        <v>0</v>
      </c>
    </row>
    <row r="314" spans="1:9" ht="15">
      <c r="A314" s="14" t="s">
        <v>26</v>
      </c>
      <c r="B314" s="71">
        <f>SUM(B293:B309)</f>
        <v>68.991153166556288</v>
      </c>
      <c r="C314" s="71">
        <f t="shared" ref="C314:H314" si="49">SUM(C293:C309)</f>
        <v>713.33428605421022</v>
      </c>
      <c r="D314" s="71">
        <f t="shared" si="49"/>
        <v>94.384743177297992</v>
      </c>
      <c r="E314" s="71">
        <f t="shared" si="49"/>
        <v>283.38566566476766</v>
      </c>
      <c r="F314" s="71">
        <f t="shared" si="49"/>
        <v>0</v>
      </c>
      <c r="G314" s="71">
        <f t="shared" si="49"/>
        <v>26.173236532988</v>
      </c>
      <c r="H314" s="72">
        <f t="shared" si="49"/>
        <v>7.818666627523578E-2</v>
      </c>
      <c r="I314" s="44">
        <f>SUM(I293:I309)</f>
        <v>1186.3472712620951</v>
      </c>
    </row>
    <row r="315" spans="1:9" s="2" customFormat="1" ht="15" thickBot="1">
      <c r="A315" s="15" t="s">
        <v>100</v>
      </c>
      <c r="B315" s="100">
        <f>B314/$I$314</f>
        <v>5.8154264638852399E-2</v>
      </c>
      <c r="C315" s="100">
        <f t="shared" ref="C315:I315" si="50">C314/$I$314</f>
        <v>0.60128623661377822</v>
      </c>
      <c r="D315" s="100">
        <f t="shared" si="50"/>
        <v>7.9559118534395762E-2</v>
      </c>
      <c r="E315" s="100">
        <f t="shared" si="50"/>
        <v>0.23887243855948515</v>
      </c>
      <c r="F315" s="100">
        <f t="shared" si="50"/>
        <v>0</v>
      </c>
      <c r="G315" s="100">
        <f t="shared" si="50"/>
        <v>2.2062036274710366E-2</v>
      </c>
      <c r="H315" s="101">
        <f t="shared" si="50"/>
        <v>6.5905378778388321E-5</v>
      </c>
      <c r="I315" s="102">
        <f t="shared" si="50"/>
        <v>1</v>
      </c>
    </row>
    <row r="316" spans="1:9" ht="15" thickBot="1">
      <c r="A316" s="16"/>
      <c r="B316" s="16"/>
      <c r="C316" s="16"/>
      <c r="D316" s="16"/>
      <c r="E316" s="16"/>
      <c r="F316" s="16"/>
      <c r="G316" s="16"/>
      <c r="H316" s="16"/>
      <c r="I316" s="16"/>
    </row>
    <row r="317" spans="1:9" ht="28.5">
      <c r="A317" s="431" t="s">
        <v>36</v>
      </c>
      <c r="B317" s="37" t="s">
        <v>0</v>
      </c>
      <c r="C317" s="37" t="s">
        <v>1</v>
      </c>
      <c r="D317" s="37" t="s">
        <v>2</v>
      </c>
      <c r="E317" s="37" t="s">
        <v>3</v>
      </c>
      <c r="F317" s="37" t="s">
        <v>27</v>
      </c>
      <c r="G317" s="37" t="s">
        <v>4</v>
      </c>
      <c r="H317" s="37" t="s">
        <v>5</v>
      </c>
      <c r="I317" s="38" t="s">
        <v>6</v>
      </c>
    </row>
    <row r="318" spans="1:9" ht="14.25" customHeight="1">
      <c r="A318" s="432" t="s">
        <v>36</v>
      </c>
      <c r="B318" s="372" t="s">
        <v>107</v>
      </c>
      <c r="C318" s="373"/>
      <c r="D318" s="373"/>
      <c r="E318" s="373"/>
      <c r="F318" s="373"/>
      <c r="G318" s="373"/>
      <c r="H318" s="373"/>
      <c r="I318" s="374"/>
    </row>
    <row r="319" spans="1:9" ht="15">
      <c r="A319" s="7" t="s">
        <v>7</v>
      </c>
      <c r="B319" s="42">
        <v>0</v>
      </c>
      <c r="C319" s="42">
        <v>0</v>
      </c>
      <c r="D319" s="42">
        <v>0</v>
      </c>
      <c r="E319" s="42">
        <v>0</v>
      </c>
      <c r="F319" s="399"/>
      <c r="G319" s="42">
        <v>0</v>
      </c>
      <c r="H319" s="43">
        <v>0</v>
      </c>
      <c r="I319" s="44">
        <f>SUM(B319:H319)</f>
        <v>0</v>
      </c>
    </row>
    <row r="320" spans="1:9" ht="15">
      <c r="A320" s="8" t="s">
        <v>8</v>
      </c>
      <c r="B320" s="48">
        <v>0</v>
      </c>
      <c r="C320" s="48">
        <v>0</v>
      </c>
      <c r="D320" s="48">
        <v>0</v>
      </c>
      <c r="E320" s="48">
        <v>0</v>
      </c>
      <c r="F320" s="400"/>
      <c r="G320" s="48">
        <v>0</v>
      </c>
      <c r="H320" s="49">
        <v>0</v>
      </c>
      <c r="I320" s="50">
        <f t="shared" ref="I320:I339" si="51">SUM(B320:H320)</f>
        <v>0</v>
      </c>
    </row>
    <row r="321" spans="1:9" ht="15">
      <c r="A321" s="9" t="s">
        <v>10</v>
      </c>
      <c r="B321" s="45">
        <v>0</v>
      </c>
      <c r="C321" s="45">
        <v>0</v>
      </c>
      <c r="D321" s="45">
        <v>0</v>
      </c>
      <c r="E321" s="45">
        <v>0</v>
      </c>
      <c r="F321" s="400"/>
      <c r="G321" s="45">
        <v>0</v>
      </c>
      <c r="H321" s="54">
        <v>0</v>
      </c>
      <c r="I321" s="44">
        <f t="shared" si="51"/>
        <v>0</v>
      </c>
    </row>
    <row r="322" spans="1:9" ht="15">
      <c r="A322" s="8" t="s">
        <v>53</v>
      </c>
      <c r="B322" s="48">
        <v>0</v>
      </c>
      <c r="C322" s="48">
        <v>0</v>
      </c>
      <c r="D322" s="48">
        <v>0</v>
      </c>
      <c r="E322" s="48">
        <v>0</v>
      </c>
      <c r="F322" s="400"/>
      <c r="G322" s="48">
        <v>0</v>
      </c>
      <c r="H322" s="49">
        <v>0</v>
      </c>
      <c r="I322" s="50">
        <f t="shared" si="51"/>
        <v>0</v>
      </c>
    </row>
    <row r="323" spans="1:9" ht="15">
      <c r="A323" s="9" t="s">
        <v>16</v>
      </c>
      <c r="B323" s="45">
        <v>7.4004355416782204</v>
      </c>
      <c r="C323" s="45">
        <v>62.003440039898656</v>
      </c>
      <c r="D323" s="45">
        <v>9.7679034282874984</v>
      </c>
      <c r="E323" s="45">
        <v>0</v>
      </c>
      <c r="F323" s="400"/>
      <c r="G323" s="45">
        <v>0</v>
      </c>
      <c r="H323" s="54">
        <v>0</v>
      </c>
      <c r="I323" s="44">
        <f t="shared" si="51"/>
        <v>79.171779009864366</v>
      </c>
    </row>
    <row r="324" spans="1:9" ht="15">
      <c r="A324" s="8" t="s">
        <v>65</v>
      </c>
      <c r="B324" s="48">
        <v>0.32255506870270523</v>
      </c>
      <c r="C324" s="48">
        <v>1.4020554179402678</v>
      </c>
      <c r="D324" s="48">
        <v>0</v>
      </c>
      <c r="E324" s="48">
        <v>0</v>
      </c>
      <c r="F324" s="400"/>
      <c r="G324" s="48">
        <v>0</v>
      </c>
      <c r="H324" s="49">
        <v>0</v>
      </c>
      <c r="I324" s="50">
        <f t="shared" si="51"/>
        <v>1.724610486642973</v>
      </c>
    </row>
    <row r="325" spans="1:9" ht="15">
      <c r="A325" s="9" t="s">
        <v>55</v>
      </c>
      <c r="B325" s="45">
        <v>8.7262052105324369E-9</v>
      </c>
      <c r="C325" s="45">
        <v>1.2581724121753146</v>
      </c>
      <c r="D325" s="45">
        <v>0</v>
      </c>
      <c r="E325" s="45">
        <v>0.34961493679654854</v>
      </c>
      <c r="F325" s="400"/>
      <c r="G325" s="45">
        <v>0</v>
      </c>
      <c r="H325" s="54">
        <v>0</v>
      </c>
      <c r="I325" s="44">
        <f t="shared" si="51"/>
        <v>1.6077873576980686</v>
      </c>
    </row>
    <row r="326" spans="1:9" ht="15">
      <c r="A326" s="8" t="s">
        <v>12</v>
      </c>
      <c r="B326" s="48">
        <v>9.1733382106811656E-9</v>
      </c>
      <c r="C326" s="48">
        <v>0</v>
      </c>
      <c r="D326" s="48">
        <v>0</v>
      </c>
      <c r="E326" s="48">
        <v>0.36294600618313533</v>
      </c>
      <c r="F326" s="400"/>
      <c r="G326" s="48">
        <v>0</v>
      </c>
      <c r="H326" s="49">
        <v>0</v>
      </c>
      <c r="I326" s="50">
        <f t="shared" si="51"/>
        <v>0.36294601535647353</v>
      </c>
    </row>
    <row r="327" spans="1:9" ht="15">
      <c r="A327" s="9" t="s">
        <v>56</v>
      </c>
      <c r="B327" s="45">
        <v>0</v>
      </c>
      <c r="C327" s="45">
        <v>0</v>
      </c>
      <c r="D327" s="45">
        <v>0</v>
      </c>
      <c r="E327" s="45">
        <v>0</v>
      </c>
      <c r="F327" s="400"/>
      <c r="G327" s="45">
        <v>0</v>
      </c>
      <c r="H327" s="54">
        <v>0</v>
      </c>
      <c r="I327" s="44">
        <f t="shared" si="51"/>
        <v>0</v>
      </c>
    </row>
    <row r="328" spans="1:9" ht="15">
      <c r="A328" s="8" t="s">
        <v>17</v>
      </c>
      <c r="B328" s="48">
        <v>3.4684205421457537</v>
      </c>
      <c r="C328" s="48">
        <v>0</v>
      </c>
      <c r="D328" s="48">
        <v>5.6395511720027303</v>
      </c>
      <c r="E328" s="48">
        <v>0</v>
      </c>
      <c r="F328" s="400"/>
      <c r="G328" s="48">
        <v>0</v>
      </c>
      <c r="H328" s="49">
        <v>0</v>
      </c>
      <c r="I328" s="50">
        <f t="shared" si="51"/>
        <v>9.1079717141484835</v>
      </c>
    </row>
    <row r="329" spans="1:9" ht="15">
      <c r="A329" s="9" t="s">
        <v>141</v>
      </c>
      <c r="B329" s="45">
        <v>81.978138827138224</v>
      </c>
      <c r="C329" s="45">
        <v>162.81667305306232</v>
      </c>
      <c r="D329" s="45">
        <v>53.815813216754002</v>
      </c>
      <c r="E329" s="45">
        <v>45.005950474546793</v>
      </c>
      <c r="F329" s="400"/>
      <c r="G329" s="45">
        <v>0</v>
      </c>
      <c r="H329" s="54">
        <v>0</v>
      </c>
      <c r="I329" s="44">
        <f>SUM(B329:H329)</f>
        <v>343.61657557150136</v>
      </c>
    </row>
    <row r="330" spans="1:9" ht="15">
      <c r="A330" s="8" t="s">
        <v>25</v>
      </c>
      <c r="B330" s="48">
        <v>4.3601783919663211</v>
      </c>
      <c r="C330" s="48">
        <v>1.9154244327042207</v>
      </c>
      <c r="D330" s="48">
        <v>4.693735410371878</v>
      </c>
      <c r="E330" s="48">
        <v>156.62921992872788</v>
      </c>
      <c r="F330" s="400"/>
      <c r="G330" s="48">
        <v>11.869051148323607</v>
      </c>
      <c r="H330" s="49">
        <v>0</v>
      </c>
      <c r="I330" s="50">
        <f t="shared" si="51"/>
        <v>179.46760931209388</v>
      </c>
    </row>
    <row r="331" spans="1:9" ht="15">
      <c r="A331" s="9" t="s">
        <v>24</v>
      </c>
      <c r="B331" s="45">
        <v>3.0383019591264508</v>
      </c>
      <c r="C331" s="45">
        <v>0</v>
      </c>
      <c r="D331" s="45">
        <v>0</v>
      </c>
      <c r="E331" s="45">
        <v>0</v>
      </c>
      <c r="F331" s="400"/>
      <c r="G331" s="45">
        <v>0</v>
      </c>
      <c r="H331" s="54">
        <v>0</v>
      </c>
      <c r="I331" s="44">
        <f t="shared" si="51"/>
        <v>3.0383019591264508</v>
      </c>
    </row>
    <row r="332" spans="1:9" ht="15">
      <c r="A332" s="8" t="s">
        <v>57</v>
      </c>
      <c r="B332" s="48">
        <v>0</v>
      </c>
      <c r="C332" s="48">
        <v>0</v>
      </c>
      <c r="D332" s="48">
        <v>0</v>
      </c>
      <c r="E332" s="48">
        <v>0</v>
      </c>
      <c r="F332" s="400"/>
      <c r="G332" s="48">
        <v>0</v>
      </c>
      <c r="H332" s="49">
        <v>0</v>
      </c>
      <c r="I332" s="50">
        <f t="shared" si="51"/>
        <v>0</v>
      </c>
    </row>
    <row r="333" spans="1:9" ht="15">
      <c r="A333" s="9" t="s">
        <v>22</v>
      </c>
      <c r="B333" s="45">
        <v>0</v>
      </c>
      <c r="C333" s="45">
        <v>0</v>
      </c>
      <c r="D333" s="45">
        <v>0</v>
      </c>
      <c r="E333" s="45">
        <v>0</v>
      </c>
      <c r="F333" s="400"/>
      <c r="G333" s="45">
        <v>0</v>
      </c>
      <c r="H333" s="54">
        <v>0</v>
      </c>
      <c r="I333" s="44">
        <f t="shared" si="51"/>
        <v>0</v>
      </c>
    </row>
    <row r="334" spans="1:9" ht="15">
      <c r="A334" s="8" t="s">
        <v>21</v>
      </c>
      <c r="B334" s="48">
        <v>0</v>
      </c>
      <c r="C334" s="48">
        <v>0</v>
      </c>
      <c r="D334" s="48">
        <v>0</v>
      </c>
      <c r="E334" s="48">
        <v>0</v>
      </c>
      <c r="F334" s="400"/>
      <c r="G334" s="48">
        <v>0</v>
      </c>
      <c r="H334" s="49">
        <v>0</v>
      </c>
      <c r="I334" s="50">
        <f t="shared" si="51"/>
        <v>0</v>
      </c>
    </row>
    <row r="335" spans="1:9" ht="15">
      <c r="A335" s="10" t="s">
        <v>61</v>
      </c>
      <c r="B335" s="45">
        <v>0</v>
      </c>
      <c r="C335" s="45">
        <v>0</v>
      </c>
      <c r="D335" s="45">
        <v>0</v>
      </c>
      <c r="E335" s="45">
        <v>0</v>
      </c>
      <c r="F335" s="400"/>
      <c r="G335" s="45">
        <v>0</v>
      </c>
      <c r="H335" s="54">
        <v>0</v>
      </c>
      <c r="I335" s="44">
        <f t="shared" si="51"/>
        <v>0</v>
      </c>
    </row>
    <row r="336" spans="1:9">
      <c r="A336" s="11" t="s">
        <v>23</v>
      </c>
      <c r="B336" s="55">
        <v>0</v>
      </c>
      <c r="C336" s="55">
        <v>0</v>
      </c>
      <c r="D336" s="55">
        <v>0</v>
      </c>
      <c r="E336" s="55">
        <v>0</v>
      </c>
      <c r="F336" s="400"/>
      <c r="G336" s="55">
        <v>0</v>
      </c>
      <c r="H336" s="56">
        <v>0</v>
      </c>
      <c r="I336" s="57">
        <f t="shared" si="51"/>
        <v>0</v>
      </c>
    </row>
    <row r="337" spans="1:9">
      <c r="A337" s="12" t="s">
        <v>19</v>
      </c>
      <c r="B337" s="61">
        <v>0</v>
      </c>
      <c r="C337" s="61">
        <v>0</v>
      </c>
      <c r="D337" s="61">
        <v>0</v>
      </c>
      <c r="E337" s="61">
        <v>0</v>
      </c>
      <c r="F337" s="400"/>
      <c r="G337" s="61">
        <v>0</v>
      </c>
      <c r="H337" s="62">
        <v>0</v>
      </c>
      <c r="I337" s="63">
        <f t="shared" si="51"/>
        <v>0</v>
      </c>
    </row>
    <row r="338" spans="1:9">
      <c r="A338" s="11" t="s">
        <v>20</v>
      </c>
      <c r="B338" s="55">
        <v>0</v>
      </c>
      <c r="C338" s="55">
        <v>0</v>
      </c>
      <c r="D338" s="55">
        <v>0</v>
      </c>
      <c r="E338" s="55">
        <v>0</v>
      </c>
      <c r="F338" s="400"/>
      <c r="G338" s="55">
        <v>0</v>
      </c>
      <c r="H338" s="56">
        <v>0</v>
      </c>
      <c r="I338" s="57">
        <f t="shared" si="51"/>
        <v>0</v>
      </c>
    </row>
    <row r="339" spans="1:9" ht="15" thickBot="1">
      <c r="A339" s="13" t="s">
        <v>11</v>
      </c>
      <c r="B339" s="66">
        <v>0</v>
      </c>
      <c r="C339" s="66">
        <v>0</v>
      </c>
      <c r="D339" s="66">
        <v>0</v>
      </c>
      <c r="E339" s="66">
        <v>0</v>
      </c>
      <c r="F339" s="401"/>
      <c r="G339" s="66">
        <v>0</v>
      </c>
      <c r="H339" s="67">
        <v>0</v>
      </c>
      <c r="I339" s="68">
        <f t="shared" si="51"/>
        <v>0</v>
      </c>
    </row>
    <row r="340" spans="1:9" ht="15">
      <c r="A340" s="14" t="s">
        <v>26</v>
      </c>
      <c r="B340" s="71">
        <f>SUM(B319:B335)</f>
        <v>100.56803034865722</v>
      </c>
      <c r="C340" s="71">
        <f t="shared" ref="C340:H340" si="52">SUM(C319:C335)</f>
        <v>229.39576535578075</v>
      </c>
      <c r="D340" s="71">
        <f t="shared" si="52"/>
        <v>73.917003227416103</v>
      </c>
      <c r="E340" s="71">
        <f t="shared" si="52"/>
        <v>202.34773134625436</v>
      </c>
      <c r="F340" s="71">
        <f t="shared" si="52"/>
        <v>0</v>
      </c>
      <c r="G340" s="71">
        <f t="shared" si="52"/>
        <v>11.869051148323607</v>
      </c>
      <c r="H340" s="72">
        <f t="shared" si="52"/>
        <v>0</v>
      </c>
      <c r="I340" s="44">
        <f>SUM(I319:I335)</f>
        <v>618.09758142643204</v>
      </c>
    </row>
    <row r="341" spans="1:9" s="2" customFormat="1" ht="15" thickBot="1">
      <c r="A341" s="15" t="s">
        <v>100</v>
      </c>
      <c r="B341" s="100">
        <f>B340/$I$340</f>
        <v>0.16270574965941223</v>
      </c>
      <c r="C341" s="100">
        <f t="shared" ref="C341:I341" si="53">C340/$I$340</f>
        <v>0.37113195755658229</v>
      </c>
      <c r="D341" s="100">
        <f t="shared" si="53"/>
        <v>0.11958791855621254</v>
      </c>
      <c r="E341" s="100">
        <f t="shared" si="53"/>
        <v>0.32737182190436775</v>
      </c>
      <c r="F341" s="100">
        <f t="shared" si="53"/>
        <v>0</v>
      </c>
      <c r="G341" s="100">
        <f t="shared" si="53"/>
        <v>1.9202552323425163E-2</v>
      </c>
      <c r="H341" s="101">
        <f t="shared" si="53"/>
        <v>0</v>
      </c>
      <c r="I341" s="102">
        <f t="shared" si="53"/>
        <v>1</v>
      </c>
    </row>
    <row r="342" spans="1:9" ht="15" thickBot="1">
      <c r="A342" s="16"/>
      <c r="B342" s="16"/>
      <c r="C342" s="16"/>
      <c r="D342" s="16"/>
      <c r="E342" s="16"/>
      <c r="F342" s="16"/>
      <c r="G342" s="16"/>
      <c r="H342" s="16"/>
      <c r="I342" s="16"/>
    </row>
    <row r="343" spans="1:9" ht="28.5">
      <c r="A343" s="431" t="s">
        <v>37</v>
      </c>
      <c r="B343" s="37" t="s">
        <v>0</v>
      </c>
      <c r="C343" s="37" t="s">
        <v>1</v>
      </c>
      <c r="D343" s="37" t="s">
        <v>2</v>
      </c>
      <c r="E343" s="37" t="s">
        <v>3</v>
      </c>
      <c r="F343" s="37" t="s">
        <v>27</v>
      </c>
      <c r="G343" s="37" t="s">
        <v>4</v>
      </c>
      <c r="H343" s="37" t="s">
        <v>5</v>
      </c>
      <c r="I343" s="38" t="s">
        <v>6</v>
      </c>
    </row>
    <row r="344" spans="1:9" ht="14.25" customHeight="1">
      <c r="A344" s="432" t="s">
        <v>37</v>
      </c>
      <c r="B344" s="372" t="s">
        <v>107</v>
      </c>
      <c r="C344" s="373"/>
      <c r="D344" s="373"/>
      <c r="E344" s="373"/>
      <c r="F344" s="373"/>
      <c r="G344" s="373"/>
      <c r="H344" s="373"/>
      <c r="I344" s="374"/>
    </row>
    <row r="345" spans="1:9" ht="15">
      <c r="A345" s="7" t="s">
        <v>7</v>
      </c>
      <c r="B345" s="42">
        <v>0</v>
      </c>
      <c r="C345" s="42">
        <v>0</v>
      </c>
      <c r="D345" s="42">
        <v>0</v>
      </c>
      <c r="E345" s="42">
        <v>0</v>
      </c>
      <c r="F345" s="399"/>
      <c r="G345" s="42">
        <v>0</v>
      </c>
      <c r="H345" s="43">
        <v>0</v>
      </c>
      <c r="I345" s="44">
        <f>SUM(B345:H345)</f>
        <v>0</v>
      </c>
    </row>
    <row r="346" spans="1:9" ht="15">
      <c r="A346" s="8" t="s">
        <v>8</v>
      </c>
      <c r="B346" s="48">
        <v>0</v>
      </c>
      <c r="C346" s="48">
        <v>0</v>
      </c>
      <c r="D346" s="48">
        <v>0</v>
      </c>
      <c r="E346" s="48">
        <v>0</v>
      </c>
      <c r="F346" s="400"/>
      <c r="G346" s="48">
        <v>0</v>
      </c>
      <c r="H346" s="49">
        <v>0</v>
      </c>
      <c r="I346" s="50">
        <f t="shared" ref="I346:I365" si="54">SUM(B346:H346)</f>
        <v>0</v>
      </c>
    </row>
    <row r="347" spans="1:9" ht="15">
      <c r="A347" s="9" t="s">
        <v>10</v>
      </c>
      <c r="B347" s="45">
        <v>0</v>
      </c>
      <c r="C347" s="45">
        <v>0</v>
      </c>
      <c r="D347" s="45">
        <v>0</v>
      </c>
      <c r="E347" s="45">
        <v>0</v>
      </c>
      <c r="F347" s="400"/>
      <c r="G347" s="45">
        <v>0</v>
      </c>
      <c r="H347" s="54">
        <v>0</v>
      </c>
      <c r="I347" s="44">
        <f t="shared" si="54"/>
        <v>0</v>
      </c>
    </row>
    <row r="348" spans="1:9" ht="15">
      <c r="A348" s="8" t="s">
        <v>53</v>
      </c>
      <c r="B348" s="48">
        <v>0</v>
      </c>
      <c r="C348" s="48">
        <v>0</v>
      </c>
      <c r="D348" s="48">
        <v>0</v>
      </c>
      <c r="E348" s="48">
        <v>0</v>
      </c>
      <c r="F348" s="400"/>
      <c r="G348" s="48">
        <v>0</v>
      </c>
      <c r="H348" s="49">
        <v>0</v>
      </c>
      <c r="I348" s="50">
        <f t="shared" si="54"/>
        <v>0</v>
      </c>
    </row>
    <row r="349" spans="1:9" ht="15">
      <c r="A349" s="9" t="s">
        <v>16</v>
      </c>
      <c r="B349" s="45">
        <v>0.20458197698875411</v>
      </c>
      <c r="C349" s="45">
        <v>0.13489270105194476</v>
      </c>
      <c r="D349" s="45">
        <v>2.3384578629908184</v>
      </c>
      <c r="E349" s="45">
        <v>3.5598179863145049E-8</v>
      </c>
      <c r="F349" s="400"/>
      <c r="G349" s="45">
        <v>0</v>
      </c>
      <c r="H349" s="54">
        <v>0</v>
      </c>
      <c r="I349" s="44">
        <f t="shared" si="54"/>
        <v>2.6779325766296971</v>
      </c>
    </row>
    <row r="350" spans="1:9" ht="15">
      <c r="A350" s="8" t="s">
        <v>65</v>
      </c>
      <c r="B350" s="48">
        <v>0.20791387945171511</v>
      </c>
      <c r="C350" s="48">
        <v>0.12484557520260428</v>
      </c>
      <c r="D350" s="48">
        <v>0.12500765442189629</v>
      </c>
      <c r="E350" s="48">
        <v>0.12484557520260428</v>
      </c>
      <c r="F350" s="400"/>
      <c r="G350" s="48">
        <v>0</v>
      </c>
      <c r="H350" s="49">
        <v>0</v>
      </c>
      <c r="I350" s="50">
        <f t="shared" si="54"/>
        <v>0.58261268427881996</v>
      </c>
    </row>
    <row r="351" spans="1:9" ht="15">
      <c r="A351" s="9" t="s">
        <v>55</v>
      </c>
      <c r="B351" s="45">
        <v>2.0847164561467443E-8</v>
      </c>
      <c r="C351" s="45">
        <v>2.0847164561467443E-8</v>
      </c>
      <c r="D351" s="45">
        <v>0</v>
      </c>
      <c r="E351" s="45">
        <v>0.91752685719243299</v>
      </c>
      <c r="F351" s="400"/>
      <c r="G351" s="45">
        <v>0</v>
      </c>
      <c r="H351" s="54">
        <v>0</v>
      </c>
      <c r="I351" s="44">
        <f t="shared" si="54"/>
        <v>0.91752689888676209</v>
      </c>
    </row>
    <row r="352" spans="1:9" ht="15">
      <c r="A352" s="8" t="s">
        <v>12</v>
      </c>
      <c r="B352" s="48">
        <v>1.8855234179500432E-7</v>
      </c>
      <c r="C352" s="48">
        <v>1.8855234179500432E-7</v>
      </c>
      <c r="D352" s="48">
        <v>1.8855234179500432E-7</v>
      </c>
      <c r="E352" s="48">
        <v>2.7112807996853227E-3</v>
      </c>
      <c r="F352" s="400"/>
      <c r="G352" s="48">
        <v>0</v>
      </c>
      <c r="H352" s="49">
        <v>0</v>
      </c>
      <c r="I352" s="50">
        <f t="shared" si="54"/>
        <v>2.7118464567107078E-3</v>
      </c>
    </row>
    <row r="353" spans="1:9" ht="15">
      <c r="A353" s="9" t="s">
        <v>56</v>
      </c>
      <c r="B353" s="45">
        <v>0</v>
      </c>
      <c r="C353" s="45">
        <v>0</v>
      </c>
      <c r="D353" s="45">
        <v>0</v>
      </c>
      <c r="E353" s="45">
        <v>0</v>
      </c>
      <c r="F353" s="400"/>
      <c r="G353" s="45">
        <v>0</v>
      </c>
      <c r="H353" s="54">
        <v>0</v>
      </c>
      <c r="I353" s="44">
        <f t="shared" si="54"/>
        <v>0</v>
      </c>
    </row>
    <row r="354" spans="1:9" ht="15">
      <c r="A354" s="8" t="s">
        <v>17</v>
      </c>
      <c r="B354" s="48">
        <v>6.8771614495225855E-2</v>
      </c>
      <c r="C354" s="48">
        <v>0.11461935749204308</v>
      </c>
      <c r="D354" s="48">
        <v>6.8771614495225855E-2</v>
      </c>
      <c r="E354" s="48">
        <v>6.8771614495225855E-2</v>
      </c>
      <c r="F354" s="400"/>
      <c r="G354" s="48">
        <v>0</v>
      </c>
      <c r="H354" s="49">
        <v>0</v>
      </c>
      <c r="I354" s="50">
        <f t="shared" si="54"/>
        <v>0.32093420097772063</v>
      </c>
    </row>
    <row r="355" spans="1:9" ht="15">
      <c r="A355" s="9" t="s">
        <v>141</v>
      </c>
      <c r="B355" s="45">
        <v>0.38211129402707644</v>
      </c>
      <c r="C355" s="45">
        <v>0.61817222155479534</v>
      </c>
      <c r="D355" s="45">
        <v>0.37510631834320191</v>
      </c>
      <c r="E355" s="45">
        <v>0.37510631834320191</v>
      </c>
      <c r="F355" s="400"/>
      <c r="G355" s="45">
        <v>0</v>
      </c>
      <c r="H355" s="54">
        <v>0</v>
      </c>
      <c r="I355" s="44">
        <f>SUM(B355:H355)</f>
        <v>1.7504961522682758</v>
      </c>
    </row>
    <row r="356" spans="1:9" ht="15">
      <c r="A356" s="8" t="s">
        <v>25</v>
      </c>
      <c r="B356" s="48">
        <v>0.2592812540780437</v>
      </c>
      <c r="C356" s="48">
        <v>0.35127422985881024</v>
      </c>
      <c r="D356" s="48">
        <v>0.55863583461170641</v>
      </c>
      <c r="E356" s="48">
        <v>39.584071415518032</v>
      </c>
      <c r="F356" s="400"/>
      <c r="G356" s="48">
        <v>0.59293734431175571</v>
      </c>
      <c r="H356" s="49">
        <v>1.8686432719032292E-3</v>
      </c>
      <c r="I356" s="50">
        <f t="shared" si="54"/>
        <v>41.348068721650257</v>
      </c>
    </row>
    <row r="357" spans="1:9" ht="15">
      <c r="A357" s="9" t="s">
        <v>24</v>
      </c>
      <c r="B357" s="45">
        <v>0.73981456976307824</v>
      </c>
      <c r="C357" s="45">
        <v>0</v>
      </c>
      <c r="D357" s="45">
        <v>2.2889282468216363</v>
      </c>
      <c r="E357" s="45">
        <v>0</v>
      </c>
      <c r="F357" s="400"/>
      <c r="G357" s="45">
        <v>0</v>
      </c>
      <c r="H357" s="54">
        <v>0</v>
      </c>
      <c r="I357" s="44">
        <f t="shared" si="54"/>
        <v>3.0287428165847148</v>
      </c>
    </row>
    <row r="358" spans="1:9" ht="15">
      <c r="A358" s="8" t="s">
        <v>57</v>
      </c>
      <c r="B358" s="48">
        <v>7.3335188562140692</v>
      </c>
      <c r="C358" s="48">
        <v>12.436740656290601</v>
      </c>
      <c r="D358" s="48">
        <v>22.680985899407201</v>
      </c>
      <c r="E358" s="48">
        <v>1.2128927133481296E-7</v>
      </c>
      <c r="F358" s="400"/>
      <c r="G358" s="48">
        <v>0</v>
      </c>
      <c r="H358" s="49">
        <v>0</v>
      </c>
      <c r="I358" s="50">
        <f t="shared" si="54"/>
        <v>42.451245533201138</v>
      </c>
    </row>
    <row r="359" spans="1:9" ht="15">
      <c r="A359" s="9" t="s">
        <v>22</v>
      </c>
      <c r="B359" s="45">
        <v>32.762586669375985</v>
      </c>
      <c r="C359" s="45">
        <v>114.5587898986911</v>
      </c>
      <c r="D359" s="45">
        <v>62.016594714707153</v>
      </c>
      <c r="E359" s="45">
        <v>1.4515730674458247E-8</v>
      </c>
      <c r="F359" s="400"/>
      <c r="G359" s="45">
        <v>0</v>
      </c>
      <c r="H359" s="54">
        <v>0</v>
      </c>
      <c r="I359" s="44">
        <f t="shared" si="54"/>
        <v>209.33797129728995</v>
      </c>
    </row>
    <row r="360" spans="1:9" ht="15">
      <c r="A360" s="8" t="s">
        <v>21</v>
      </c>
      <c r="B360" s="48">
        <v>0</v>
      </c>
      <c r="C360" s="48">
        <v>0</v>
      </c>
      <c r="D360" s="48">
        <v>0</v>
      </c>
      <c r="E360" s="48">
        <v>0</v>
      </c>
      <c r="F360" s="400"/>
      <c r="G360" s="48">
        <v>0</v>
      </c>
      <c r="H360" s="49">
        <v>0</v>
      </c>
      <c r="I360" s="50">
        <f t="shared" si="54"/>
        <v>0</v>
      </c>
    </row>
    <row r="361" spans="1:9" ht="15">
      <c r="A361" s="10" t="s">
        <v>61</v>
      </c>
      <c r="B361" s="45">
        <v>0</v>
      </c>
      <c r="C361" s="45">
        <v>0</v>
      </c>
      <c r="D361" s="45">
        <v>0</v>
      </c>
      <c r="E361" s="45">
        <v>0</v>
      </c>
      <c r="F361" s="400"/>
      <c r="G361" s="45">
        <v>0</v>
      </c>
      <c r="H361" s="54">
        <v>0</v>
      </c>
      <c r="I361" s="44">
        <f t="shared" si="54"/>
        <v>0</v>
      </c>
    </row>
    <row r="362" spans="1:9">
      <c r="A362" s="11" t="s">
        <v>23</v>
      </c>
      <c r="B362" s="55">
        <v>0</v>
      </c>
      <c r="C362" s="55">
        <v>0</v>
      </c>
      <c r="D362" s="55">
        <v>0</v>
      </c>
      <c r="E362" s="55">
        <v>0</v>
      </c>
      <c r="F362" s="400"/>
      <c r="G362" s="55">
        <v>0</v>
      </c>
      <c r="H362" s="56">
        <v>0</v>
      </c>
      <c r="I362" s="57">
        <f t="shared" si="54"/>
        <v>0</v>
      </c>
    </row>
    <row r="363" spans="1:9">
      <c r="A363" s="12" t="s">
        <v>19</v>
      </c>
      <c r="B363" s="61">
        <v>0</v>
      </c>
      <c r="C363" s="61">
        <v>0</v>
      </c>
      <c r="D363" s="61">
        <v>0</v>
      </c>
      <c r="E363" s="61">
        <v>0</v>
      </c>
      <c r="F363" s="400"/>
      <c r="G363" s="61">
        <v>0</v>
      </c>
      <c r="H363" s="62">
        <v>0</v>
      </c>
      <c r="I363" s="63">
        <f t="shared" si="54"/>
        <v>0</v>
      </c>
    </row>
    <row r="364" spans="1:9">
      <c r="A364" s="11" t="s">
        <v>20</v>
      </c>
      <c r="B364" s="55">
        <v>0</v>
      </c>
      <c r="C364" s="55">
        <v>0</v>
      </c>
      <c r="D364" s="55">
        <v>0</v>
      </c>
      <c r="E364" s="55">
        <v>0</v>
      </c>
      <c r="F364" s="400"/>
      <c r="G364" s="55">
        <v>0</v>
      </c>
      <c r="H364" s="56">
        <v>0</v>
      </c>
      <c r="I364" s="57">
        <f t="shared" si="54"/>
        <v>0</v>
      </c>
    </row>
    <row r="365" spans="1:9" ht="15" thickBot="1">
      <c r="A365" s="13" t="s">
        <v>11</v>
      </c>
      <c r="B365" s="66">
        <v>0</v>
      </c>
      <c r="C365" s="66">
        <v>0</v>
      </c>
      <c r="D365" s="66">
        <v>0</v>
      </c>
      <c r="E365" s="66">
        <v>0</v>
      </c>
      <c r="F365" s="401"/>
      <c r="G365" s="66">
        <v>0</v>
      </c>
      <c r="H365" s="67">
        <v>0</v>
      </c>
      <c r="I365" s="68">
        <f t="shared" si="54"/>
        <v>0</v>
      </c>
    </row>
    <row r="366" spans="1:9" ht="15">
      <c r="A366" s="14" t="s">
        <v>26</v>
      </c>
      <c r="B366" s="71">
        <f>SUM(B345:B361)</f>
        <v>41.958580323793456</v>
      </c>
      <c r="C366" s="71">
        <f t="shared" ref="C366:H366" si="55">SUM(C345:C361)</f>
        <v>128.33933484954142</v>
      </c>
      <c r="D366" s="71">
        <f t="shared" si="55"/>
        <v>90.452488334351187</v>
      </c>
      <c r="E366" s="71">
        <f t="shared" si="55"/>
        <v>41.073033232954359</v>
      </c>
      <c r="F366" s="71">
        <f t="shared" si="55"/>
        <v>0</v>
      </c>
      <c r="G366" s="71">
        <f t="shared" si="55"/>
        <v>0.59293734431175571</v>
      </c>
      <c r="H366" s="72">
        <f t="shared" si="55"/>
        <v>1.8686432719032292E-3</v>
      </c>
      <c r="I366" s="44">
        <f>SUM(I345:I361)</f>
        <v>302.41824272822407</v>
      </c>
    </row>
    <row r="367" spans="1:9" s="2" customFormat="1" ht="15" thickBot="1">
      <c r="A367" s="15" t="s">
        <v>100</v>
      </c>
      <c r="B367" s="100">
        <f>B366/$I$366</f>
        <v>0.13874354914991227</v>
      </c>
      <c r="C367" s="100">
        <f t="shared" ref="C367:I367" si="56">C366/$I$366</f>
        <v>0.42437696116393631</v>
      </c>
      <c r="D367" s="100">
        <f t="shared" si="56"/>
        <v>0.29909732798638949</v>
      </c>
      <c r="E367" s="100">
        <f t="shared" si="56"/>
        <v>0.13581532933469789</v>
      </c>
      <c r="F367" s="100">
        <f t="shared" si="56"/>
        <v>0</v>
      </c>
      <c r="G367" s="100">
        <f t="shared" si="56"/>
        <v>1.9606533619223958E-3</v>
      </c>
      <c r="H367" s="101">
        <f t="shared" si="56"/>
        <v>6.179003141627714E-6</v>
      </c>
      <c r="I367" s="102">
        <f t="shared" si="56"/>
        <v>1</v>
      </c>
    </row>
    <row r="368" spans="1:9" ht="15" thickBot="1">
      <c r="A368" s="16"/>
      <c r="B368" s="16"/>
      <c r="C368" s="16"/>
      <c r="D368" s="16"/>
      <c r="E368" s="16"/>
      <c r="F368" s="16"/>
      <c r="G368" s="16"/>
      <c r="H368" s="16"/>
      <c r="I368" s="16"/>
    </row>
    <row r="369" spans="1:9" ht="28.5">
      <c r="A369" s="431" t="s">
        <v>38</v>
      </c>
      <c r="B369" s="37" t="s">
        <v>0</v>
      </c>
      <c r="C369" s="37" t="s">
        <v>1</v>
      </c>
      <c r="D369" s="37" t="s">
        <v>2</v>
      </c>
      <c r="E369" s="37" t="s">
        <v>3</v>
      </c>
      <c r="F369" s="37" t="s">
        <v>27</v>
      </c>
      <c r="G369" s="37" t="s">
        <v>4</v>
      </c>
      <c r="H369" s="37" t="s">
        <v>5</v>
      </c>
      <c r="I369" s="38" t="s">
        <v>6</v>
      </c>
    </row>
    <row r="370" spans="1:9" ht="14.25" customHeight="1">
      <c r="A370" s="432" t="s">
        <v>38</v>
      </c>
      <c r="B370" s="372" t="s">
        <v>107</v>
      </c>
      <c r="C370" s="373"/>
      <c r="D370" s="373"/>
      <c r="E370" s="373"/>
      <c r="F370" s="373"/>
      <c r="G370" s="373"/>
      <c r="H370" s="373"/>
      <c r="I370" s="374"/>
    </row>
    <row r="371" spans="1:9" ht="15">
      <c r="A371" s="7" t="s">
        <v>7</v>
      </c>
      <c r="B371" s="42">
        <v>0</v>
      </c>
      <c r="C371" s="42">
        <v>0</v>
      </c>
      <c r="D371" s="42">
        <v>0</v>
      </c>
      <c r="E371" s="42">
        <v>0</v>
      </c>
      <c r="F371" s="399"/>
      <c r="G371" s="42">
        <v>0</v>
      </c>
      <c r="H371" s="43">
        <v>0</v>
      </c>
      <c r="I371" s="44">
        <f>SUM(B371:H371)</f>
        <v>0</v>
      </c>
    </row>
    <row r="372" spans="1:9" ht="15">
      <c r="A372" s="8" t="s">
        <v>8</v>
      </c>
      <c r="B372" s="48">
        <v>0</v>
      </c>
      <c r="C372" s="48">
        <v>0</v>
      </c>
      <c r="D372" s="48">
        <v>0</v>
      </c>
      <c r="E372" s="48">
        <v>0</v>
      </c>
      <c r="F372" s="400"/>
      <c r="G372" s="48">
        <v>0</v>
      </c>
      <c r="H372" s="49">
        <v>0</v>
      </c>
      <c r="I372" s="50">
        <f t="shared" ref="I372:I391" si="57">SUM(B372:H372)</f>
        <v>0</v>
      </c>
    </row>
    <row r="373" spans="1:9" ht="15">
      <c r="A373" s="9" t="s">
        <v>10</v>
      </c>
      <c r="B373" s="45">
        <v>0</v>
      </c>
      <c r="C373" s="45">
        <v>0</v>
      </c>
      <c r="D373" s="45">
        <v>0</v>
      </c>
      <c r="E373" s="45">
        <v>0</v>
      </c>
      <c r="F373" s="400"/>
      <c r="G373" s="45">
        <v>0</v>
      </c>
      <c r="H373" s="54">
        <v>0</v>
      </c>
      <c r="I373" s="44">
        <f t="shared" si="57"/>
        <v>0</v>
      </c>
    </row>
    <row r="374" spans="1:9" ht="15">
      <c r="A374" s="8" t="s">
        <v>53</v>
      </c>
      <c r="B374" s="48">
        <v>0</v>
      </c>
      <c r="C374" s="48">
        <v>0</v>
      </c>
      <c r="D374" s="48">
        <v>0</v>
      </c>
      <c r="E374" s="48">
        <v>0</v>
      </c>
      <c r="F374" s="400"/>
      <c r="G374" s="48">
        <v>0</v>
      </c>
      <c r="H374" s="49">
        <v>0</v>
      </c>
      <c r="I374" s="50">
        <f t="shared" si="57"/>
        <v>0</v>
      </c>
    </row>
    <row r="375" spans="1:9" ht="15">
      <c r="A375" s="9" t="s">
        <v>16</v>
      </c>
      <c r="B375" s="45">
        <v>12.309363949383753</v>
      </c>
      <c r="C375" s="45">
        <v>0.11789755036354747</v>
      </c>
      <c r="D375" s="45">
        <v>29.334293828411059</v>
      </c>
      <c r="E375" s="45">
        <v>2.5738300650523843E-9</v>
      </c>
      <c r="F375" s="400"/>
      <c r="G375" s="45">
        <v>0</v>
      </c>
      <c r="H375" s="54">
        <v>0</v>
      </c>
      <c r="I375" s="44">
        <f t="shared" si="57"/>
        <v>41.761555330732186</v>
      </c>
    </row>
    <row r="376" spans="1:9" ht="15">
      <c r="A376" s="8" t="s">
        <v>65</v>
      </c>
      <c r="B376" s="48">
        <v>12.181659259229262</v>
      </c>
      <c r="C376" s="48">
        <v>8.4785549280476866E-3</v>
      </c>
      <c r="D376" s="48">
        <v>8.1224418914502282E-9</v>
      </c>
      <c r="E376" s="48">
        <v>1.7838228862062312E-2</v>
      </c>
      <c r="F376" s="400"/>
      <c r="G376" s="48">
        <v>0</v>
      </c>
      <c r="H376" s="49">
        <v>0</v>
      </c>
      <c r="I376" s="50">
        <f t="shared" si="57"/>
        <v>12.207976051141813</v>
      </c>
    </row>
    <row r="377" spans="1:9" ht="15">
      <c r="A377" s="9" t="s">
        <v>55</v>
      </c>
      <c r="B377" s="45">
        <v>4.0748635502471579E-9</v>
      </c>
      <c r="C377" s="45">
        <v>4.0748635502471579E-9</v>
      </c>
      <c r="D377" s="45">
        <v>4.0748635502471579E-9</v>
      </c>
      <c r="E377" s="45">
        <v>275.04272668050646</v>
      </c>
      <c r="F377" s="400"/>
      <c r="G377" s="45">
        <v>0</v>
      </c>
      <c r="H377" s="54">
        <v>0</v>
      </c>
      <c r="I377" s="44">
        <f t="shared" si="57"/>
        <v>275.04272669273104</v>
      </c>
    </row>
    <row r="378" spans="1:9" ht="15">
      <c r="A378" s="8" t="s">
        <v>12</v>
      </c>
      <c r="B378" s="48">
        <v>9.6412791213546814E-9</v>
      </c>
      <c r="C378" s="48">
        <v>9.6412791213546814E-9</v>
      </c>
      <c r="D378" s="48">
        <v>9.6412791213546814E-9</v>
      </c>
      <c r="E378" s="48">
        <v>1.2046975693843844</v>
      </c>
      <c r="F378" s="400"/>
      <c r="G378" s="48">
        <v>0</v>
      </c>
      <c r="H378" s="49">
        <v>0</v>
      </c>
      <c r="I378" s="50">
        <f t="shared" si="57"/>
        <v>1.2046975983082218</v>
      </c>
    </row>
    <row r="379" spans="1:9" ht="15">
      <c r="A379" s="9" t="s">
        <v>56</v>
      </c>
      <c r="B379" s="45">
        <v>0</v>
      </c>
      <c r="C379" s="45">
        <v>0</v>
      </c>
      <c r="D379" s="45">
        <v>0</v>
      </c>
      <c r="E379" s="45">
        <v>0</v>
      </c>
      <c r="F379" s="400"/>
      <c r="G379" s="45">
        <v>0</v>
      </c>
      <c r="H379" s="54">
        <v>0</v>
      </c>
      <c r="I379" s="44">
        <f t="shared" si="57"/>
        <v>0</v>
      </c>
    </row>
    <row r="380" spans="1:9" ht="15">
      <c r="A380" s="8" t="s">
        <v>17</v>
      </c>
      <c r="B380" s="48">
        <v>0.17083168368968785</v>
      </c>
      <c r="C380" s="48">
        <v>2.6912136746894489E-10</v>
      </c>
      <c r="D380" s="48">
        <v>1.1131422918904024</v>
      </c>
      <c r="E380" s="48">
        <v>6.6118218875895279E-2</v>
      </c>
      <c r="F380" s="400"/>
      <c r="G380" s="48">
        <v>0</v>
      </c>
      <c r="H380" s="49">
        <v>0</v>
      </c>
      <c r="I380" s="50">
        <f t="shared" si="57"/>
        <v>1.350092194725107</v>
      </c>
    </row>
    <row r="381" spans="1:9" ht="15">
      <c r="A381" s="9" t="s">
        <v>141</v>
      </c>
      <c r="B381" s="45">
        <v>27.533412817423585</v>
      </c>
      <c r="C381" s="45">
        <v>1.7550546051622626</v>
      </c>
      <c r="D381" s="45">
        <v>53.90344425373307</v>
      </c>
      <c r="E381" s="45">
        <v>2.8895535920503046E-3</v>
      </c>
      <c r="F381" s="400"/>
      <c r="G381" s="45">
        <v>0</v>
      </c>
      <c r="H381" s="54">
        <v>0</v>
      </c>
      <c r="I381" s="44">
        <f>SUM(B381:H381)</f>
        <v>83.194801229910965</v>
      </c>
    </row>
    <row r="382" spans="1:9" ht="15">
      <c r="A382" s="8" t="s">
        <v>25</v>
      </c>
      <c r="B382" s="48">
        <v>9.0024782008119324</v>
      </c>
      <c r="C382" s="48">
        <v>9.7603432431663025E-3</v>
      </c>
      <c r="D382" s="48">
        <v>2.4783742352177249</v>
      </c>
      <c r="E382" s="48">
        <v>37.92052604368066</v>
      </c>
      <c r="F382" s="400"/>
      <c r="G382" s="48">
        <v>33.225376443923416</v>
      </c>
      <c r="H382" s="49">
        <v>0</v>
      </c>
      <c r="I382" s="50">
        <f t="shared" si="57"/>
        <v>82.636515266876899</v>
      </c>
    </row>
    <row r="383" spans="1:9" ht="15">
      <c r="A383" s="9" t="s">
        <v>24</v>
      </c>
      <c r="B383" s="45">
        <v>4.2994442022628494</v>
      </c>
      <c r="C383" s="45">
        <v>5.5333901030111719E-8</v>
      </c>
      <c r="D383" s="45">
        <v>5.5333901030111719E-8</v>
      </c>
      <c r="E383" s="45">
        <v>5.5333901030111719E-8</v>
      </c>
      <c r="F383" s="400"/>
      <c r="G383" s="45">
        <v>0</v>
      </c>
      <c r="H383" s="54">
        <v>0</v>
      </c>
      <c r="I383" s="44">
        <f t="shared" si="57"/>
        <v>4.2994443682645525</v>
      </c>
    </row>
    <row r="384" spans="1:9" ht="15">
      <c r="A384" s="8" t="s">
        <v>57</v>
      </c>
      <c r="B384" s="48">
        <v>22.291279203935069</v>
      </c>
      <c r="C384" s="48">
        <v>1.7369827928560014E-8</v>
      </c>
      <c r="D384" s="48">
        <v>1.7369827928560014E-8</v>
      </c>
      <c r="E384" s="48">
        <v>1.7369827928560014E-8</v>
      </c>
      <c r="F384" s="400"/>
      <c r="G384" s="48">
        <v>0</v>
      </c>
      <c r="H384" s="49">
        <v>0</v>
      </c>
      <c r="I384" s="50">
        <f t="shared" si="57"/>
        <v>22.291279256044554</v>
      </c>
    </row>
    <row r="385" spans="1:9" ht="15">
      <c r="A385" s="9" t="s">
        <v>22</v>
      </c>
      <c r="B385" s="45">
        <v>9.4327389243402617</v>
      </c>
      <c r="C385" s="45">
        <v>5.6596433546041567</v>
      </c>
      <c r="D385" s="45">
        <v>5.6596433546041567</v>
      </c>
      <c r="E385" s="45">
        <v>5.6596433546041567</v>
      </c>
      <c r="F385" s="400"/>
      <c r="G385" s="45">
        <v>0</v>
      </c>
      <c r="H385" s="54">
        <v>0</v>
      </c>
      <c r="I385" s="44">
        <f t="shared" si="57"/>
        <v>26.411668988152734</v>
      </c>
    </row>
    <row r="386" spans="1:9" ht="15">
      <c r="A386" s="8" t="s">
        <v>21</v>
      </c>
      <c r="B386" s="48">
        <v>0</v>
      </c>
      <c r="C386" s="48">
        <v>0</v>
      </c>
      <c r="D386" s="48">
        <v>0</v>
      </c>
      <c r="E386" s="48">
        <v>0</v>
      </c>
      <c r="F386" s="400"/>
      <c r="G386" s="48">
        <v>0</v>
      </c>
      <c r="H386" s="49">
        <v>0</v>
      </c>
      <c r="I386" s="50">
        <f t="shared" si="57"/>
        <v>0</v>
      </c>
    </row>
    <row r="387" spans="1:9" ht="15">
      <c r="A387" s="10" t="s">
        <v>61</v>
      </c>
      <c r="B387" s="45">
        <v>0</v>
      </c>
      <c r="C387" s="45">
        <v>0</v>
      </c>
      <c r="D387" s="45">
        <v>0</v>
      </c>
      <c r="E387" s="45">
        <v>0</v>
      </c>
      <c r="F387" s="400"/>
      <c r="G387" s="45">
        <v>0</v>
      </c>
      <c r="H387" s="54">
        <v>0</v>
      </c>
      <c r="I387" s="44">
        <f t="shared" si="57"/>
        <v>0</v>
      </c>
    </row>
    <row r="388" spans="1:9">
      <c r="A388" s="11" t="s">
        <v>23</v>
      </c>
      <c r="B388" s="55">
        <v>0</v>
      </c>
      <c r="C388" s="55">
        <v>0</v>
      </c>
      <c r="D388" s="55">
        <v>0</v>
      </c>
      <c r="E388" s="55">
        <v>0</v>
      </c>
      <c r="F388" s="400"/>
      <c r="G388" s="55">
        <v>0</v>
      </c>
      <c r="H388" s="56">
        <v>0</v>
      </c>
      <c r="I388" s="57">
        <f t="shared" si="57"/>
        <v>0</v>
      </c>
    </row>
    <row r="389" spans="1:9">
      <c r="A389" s="12" t="s">
        <v>19</v>
      </c>
      <c r="B389" s="61">
        <v>0</v>
      </c>
      <c r="C389" s="61">
        <v>0</v>
      </c>
      <c r="D389" s="61">
        <v>0</v>
      </c>
      <c r="E389" s="61">
        <v>0</v>
      </c>
      <c r="F389" s="400"/>
      <c r="G389" s="61">
        <v>0</v>
      </c>
      <c r="H389" s="62">
        <v>0</v>
      </c>
      <c r="I389" s="63">
        <f t="shared" si="57"/>
        <v>0</v>
      </c>
    </row>
    <row r="390" spans="1:9">
      <c r="A390" s="11" t="s">
        <v>20</v>
      </c>
      <c r="B390" s="55">
        <v>0</v>
      </c>
      <c r="C390" s="55">
        <v>0</v>
      </c>
      <c r="D390" s="55">
        <v>0</v>
      </c>
      <c r="E390" s="55">
        <v>0</v>
      </c>
      <c r="F390" s="400"/>
      <c r="G390" s="55">
        <v>0</v>
      </c>
      <c r="H390" s="56">
        <v>0</v>
      </c>
      <c r="I390" s="57">
        <f t="shared" si="57"/>
        <v>0</v>
      </c>
    </row>
    <row r="391" spans="1:9" ht="15" thickBot="1">
      <c r="A391" s="13" t="s">
        <v>11</v>
      </c>
      <c r="B391" s="66">
        <v>0</v>
      </c>
      <c r="C391" s="66">
        <v>0</v>
      </c>
      <c r="D391" s="66">
        <v>0</v>
      </c>
      <c r="E391" s="66">
        <v>0</v>
      </c>
      <c r="F391" s="401"/>
      <c r="G391" s="66">
        <v>0</v>
      </c>
      <c r="H391" s="67">
        <v>0</v>
      </c>
      <c r="I391" s="68">
        <f t="shared" si="57"/>
        <v>0</v>
      </c>
    </row>
    <row r="392" spans="1:9" ht="15">
      <c r="A392" s="14" t="s">
        <v>26</v>
      </c>
      <c r="B392" s="71">
        <f>SUM(B371:B387)</f>
        <v>97.221208254792529</v>
      </c>
      <c r="C392" s="71">
        <f t="shared" ref="C392:H392" si="58">SUM(C371:C387)</f>
        <v>7.5508344949901733</v>
      </c>
      <c r="D392" s="71">
        <f t="shared" si="58"/>
        <v>92.488898058398732</v>
      </c>
      <c r="E392" s="71">
        <f t="shared" si="58"/>
        <v>319.91443972478322</v>
      </c>
      <c r="F392" s="71">
        <f t="shared" si="58"/>
        <v>0</v>
      </c>
      <c r="G392" s="71">
        <f t="shared" si="58"/>
        <v>33.225376443923416</v>
      </c>
      <c r="H392" s="72">
        <f t="shared" si="58"/>
        <v>0</v>
      </c>
      <c r="I392" s="44">
        <f>SUM(I371:I387)</f>
        <v>550.40075697688815</v>
      </c>
    </row>
    <row r="393" spans="1:9" s="2" customFormat="1" ht="15" thickBot="1">
      <c r="A393" s="15" t="s">
        <v>100</v>
      </c>
      <c r="B393" s="100">
        <f>B392/$I$392</f>
        <v>0.17663712671615192</v>
      </c>
      <c r="C393" s="100">
        <f t="shared" ref="C393:I393" si="59">C392/$I$392</f>
        <v>1.3718793804833448E-2</v>
      </c>
      <c r="D393" s="100">
        <f t="shared" si="59"/>
        <v>0.16803919123658187</v>
      </c>
      <c r="E393" s="100">
        <f t="shared" si="59"/>
        <v>0.58123909836522392</v>
      </c>
      <c r="F393" s="100">
        <f t="shared" si="59"/>
        <v>0</v>
      </c>
      <c r="G393" s="100">
        <f t="shared" si="59"/>
        <v>6.0365789877208656E-2</v>
      </c>
      <c r="H393" s="101">
        <f t="shared" si="59"/>
        <v>0</v>
      </c>
      <c r="I393" s="102">
        <f t="shared" si="59"/>
        <v>1</v>
      </c>
    </row>
    <row r="394" spans="1:9" ht="15" thickBot="1">
      <c r="A394" s="16"/>
      <c r="B394" s="16"/>
      <c r="C394" s="16"/>
      <c r="D394" s="16"/>
      <c r="E394" s="16"/>
      <c r="F394" s="16"/>
      <c r="G394" s="16"/>
      <c r="H394" s="16"/>
      <c r="I394" s="16"/>
    </row>
    <row r="395" spans="1:9" ht="28.5">
      <c r="A395" s="431" t="s">
        <v>39</v>
      </c>
      <c r="B395" s="37" t="s">
        <v>0</v>
      </c>
      <c r="C395" s="37" t="s">
        <v>1</v>
      </c>
      <c r="D395" s="37" t="s">
        <v>2</v>
      </c>
      <c r="E395" s="37" t="s">
        <v>3</v>
      </c>
      <c r="F395" s="37" t="s">
        <v>27</v>
      </c>
      <c r="G395" s="37" t="s">
        <v>4</v>
      </c>
      <c r="H395" s="37" t="s">
        <v>5</v>
      </c>
      <c r="I395" s="38" t="s">
        <v>6</v>
      </c>
    </row>
    <row r="396" spans="1:9" ht="14.25" customHeight="1">
      <c r="A396" s="432" t="s">
        <v>39</v>
      </c>
      <c r="B396" s="372" t="s">
        <v>107</v>
      </c>
      <c r="C396" s="373"/>
      <c r="D396" s="373"/>
      <c r="E396" s="373"/>
      <c r="F396" s="373"/>
      <c r="G396" s="373"/>
      <c r="H396" s="373"/>
      <c r="I396" s="374"/>
    </row>
    <row r="397" spans="1:9" ht="15">
      <c r="A397" s="7" t="s">
        <v>7</v>
      </c>
      <c r="B397" s="42">
        <v>0</v>
      </c>
      <c r="C397" s="42">
        <v>0</v>
      </c>
      <c r="D397" s="42">
        <v>0</v>
      </c>
      <c r="E397" s="42">
        <v>0</v>
      </c>
      <c r="F397" s="399"/>
      <c r="G397" s="42">
        <v>0</v>
      </c>
      <c r="H397" s="43">
        <v>0</v>
      </c>
      <c r="I397" s="44">
        <f>SUM(B397:H397)</f>
        <v>0</v>
      </c>
    </row>
    <row r="398" spans="1:9" ht="15">
      <c r="A398" s="8" t="s">
        <v>8</v>
      </c>
      <c r="B398" s="48">
        <v>0</v>
      </c>
      <c r="C398" s="48">
        <v>0</v>
      </c>
      <c r="D398" s="48">
        <v>0</v>
      </c>
      <c r="E398" s="48">
        <v>0</v>
      </c>
      <c r="F398" s="400"/>
      <c r="G398" s="48">
        <v>0</v>
      </c>
      <c r="H398" s="49">
        <v>0</v>
      </c>
      <c r="I398" s="50">
        <f t="shared" ref="I398:I417" si="60">SUM(B398:H398)</f>
        <v>0</v>
      </c>
    </row>
    <row r="399" spans="1:9" ht="15">
      <c r="A399" s="9" t="s">
        <v>10</v>
      </c>
      <c r="B399" s="45">
        <v>0</v>
      </c>
      <c r="C399" s="45">
        <v>0</v>
      </c>
      <c r="D399" s="45">
        <v>0</v>
      </c>
      <c r="E399" s="45">
        <v>0</v>
      </c>
      <c r="F399" s="400"/>
      <c r="G399" s="45">
        <v>0</v>
      </c>
      <c r="H399" s="54">
        <v>0</v>
      </c>
      <c r="I399" s="44">
        <f t="shared" si="60"/>
        <v>0</v>
      </c>
    </row>
    <row r="400" spans="1:9" ht="15">
      <c r="A400" s="8" t="s">
        <v>53</v>
      </c>
      <c r="B400" s="48">
        <v>0</v>
      </c>
      <c r="C400" s="48">
        <v>0</v>
      </c>
      <c r="D400" s="48">
        <v>0</v>
      </c>
      <c r="E400" s="48">
        <v>0</v>
      </c>
      <c r="F400" s="400"/>
      <c r="G400" s="48">
        <v>0</v>
      </c>
      <c r="H400" s="49">
        <v>0</v>
      </c>
      <c r="I400" s="50">
        <f t="shared" si="60"/>
        <v>0</v>
      </c>
    </row>
    <row r="401" spans="1:9" ht="15">
      <c r="A401" s="9" t="s">
        <v>16</v>
      </c>
      <c r="B401" s="45">
        <v>54.522603011983897</v>
      </c>
      <c r="C401" s="45">
        <v>71.666123426907305</v>
      </c>
      <c r="D401" s="45">
        <v>3.518597036305874E-2</v>
      </c>
      <c r="E401" s="45">
        <v>0</v>
      </c>
      <c r="F401" s="400"/>
      <c r="G401" s="45">
        <v>0</v>
      </c>
      <c r="H401" s="54">
        <v>0</v>
      </c>
      <c r="I401" s="44">
        <f t="shared" si="60"/>
        <v>126.22391240925425</v>
      </c>
    </row>
    <row r="402" spans="1:9" ht="15">
      <c r="A402" s="8" t="s">
        <v>65</v>
      </c>
      <c r="B402" s="48">
        <v>3.2971401872421637</v>
      </c>
      <c r="C402" s="48">
        <v>0.99133841349157337</v>
      </c>
      <c r="D402" s="48">
        <v>4.1447475346989009</v>
      </c>
      <c r="E402" s="48">
        <v>0</v>
      </c>
      <c r="F402" s="400"/>
      <c r="G402" s="48">
        <v>0</v>
      </c>
      <c r="H402" s="49">
        <v>0</v>
      </c>
      <c r="I402" s="50">
        <f t="shared" si="60"/>
        <v>8.433226135432637</v>
      </c>
    </row>
    <row r="403" spans="1:9" ht="15">
      <c r="A403" s="9" t="s">
        <v>55</v>
      </c>
      <c r="B403" s="45">
        <v>3.1416497953576272E-9</v>
      </c>
      <c r="C403" s="45">
        <v>0</v>
      </c>
      <c r="D403" s="45">
        <v>0</v>
      </c>
      <c r="E403" s="45">
        <v>1.4051257789989962</v>
      </c>
      <c r="F403" s="400"/>
      <c r="G403" s="45">
        <v>0</v>
      </c>
      <c r="H403" s="54">
        <v>0</v>
      </c>
      <c r="I403" s="44">
        <f t="shared" si="60"/>
        <v>1.405125782140646</v>
      </c>
    </row>
    <row r="404" spans="1:9" ht="15">
      <c r="A404" s="8" t="s">
        <v>12</v>
      </c>
      <c r="B404" s="48">
        <v>6.5427910990043234E-9</v>
      </c>
      <c r="C404" s="48">
        <v>0</v>
      </c>
      <c r="D404" s="48">
        <v>0</v>
      </c>
      <c r="E404" s="48">
        <v>0.25105629153920284</v>
      </c>
      <c r="F404" s="400"/>
      <c r="G404" s="48">
        <v>0</v>
      </c>
      <c r="H404" s="49">
        <v>0</v>
      </c>
      <c r="I404" s="50">
        <f t="shared" si="60"/>
        <v>0.25105629808199392</v>
      </c>
    </row>
    <row r="405" spans="1:9" ht="15">
      <c r="A405" s="9" t="s">
        <v>56</v>
      </c>
      <c r="B405" s="45">
        <v>0</v>
      </c>
      <c r="C405" s="45">
        <v>0</v>
      </c>
      <c r="D405" s="45">
        <v>0</v>
      </c>
      <c r="E405" s="45">
        <v>0</v>
      </c>
      <c r="F405" s="400"/>
      <c r="G405" s="45">
        <v>0</v>
      </c>
      <c r="H405" s="54">
        <v>0</v>
      </c>
      <c r="I405" s="44">
        <f t="shared" si="60"/>
        <v>0</v>
      </c>
    </row>
    <row r="406" spans="1:9" ht="15">
      <c r="A406" s="8" t="s">
        <v>17</v>
      </c>
      <c r="B406" s="48">
        <v>3.3752965938766928E-2</v>
      </c>
      <c r="C406" s="48">
        <v>0</v>
      </c>
      <c r="D406" s="48">
        <v>5.6254943231278205E-3</v>
      </c>
      <c r="E406" s="48">
        <v>0</v>
      </c>
      <c r="F406" s="400"/>
      <c r="G406" s="48">
        <v>0</v>
      </c>
      <c r="H406" s="49">
        <v>0</v>
      </c>
      <c r="I406" s="50">
        <f t="shared" si="60"/>
        <v>3.9378460261894746E-2</v>
      </c>
    </row>
    <row r="407" spans="1:9" ht="15">
      <c r="A407" s="9" t="s">
        <v>141</v>
      </c>
      <c r="B407" s="45">
        <v>223.61215783304525</v>
      </c>
      <c r="C407" s="45">
        <v>736.86603833439415</v>
      </c>
      <c r="D407" s="45">
        <v>130.89357964541401</v>
      </c>
      <c r="E407" s="45">
        <v>12.838416571240051</v>
      </c>
      <c r="F407" s="400"/>
      <c r="G407" s="45">
        <v>0</v>
      </c>
      <c r="H407" s="54">
        <v>0</v>
      </c>
      <c r="I407" s="44">
        <f>SUM(B407:H407)</f>
        <v>1104.2101923840935</v>
      </c>
    </row>
    <row r="408" spans="1:9" ht="15">
      <c r="A408" s="8" t="s">
        <v>25</v>
      </c>
      <c r="B408" s="48">
        <v>22.256308909987435</v>
      </c>
      <c r="C408" s="48">
        <v>6.0548832883116033</v>
      </c>
      <c r="D408" s="48">
        <v>2.3127571789618626</v>
      </c>
      <c r="E408" s="48">
        <v>537.67848925385431</v>
      </c>
      <c r="F408" s="400"/>
      <c r="G408" s="48">
        <v>95.202690015633848</v>
      </c>
      <c r="H408" s="49">
        <v>0</v>
      </c>
      <c r="I408" s="50">
        <f t="shared" si="60"/>
        <v>663.50512864674909</v>
      </c>
    </row>
    <row r="409" spans="1:9" ht="15">
      <c r="A409" s="9" t="s">
        <v>24</v>
      </c>
      <c r="B409" s="45">
        <v>2.7882110024285831</v>
      </c>
      <c r="C409" s="45">
        <v>0</v>
      </c>
      <c r="D409" s="45">
        <v>0</v>
      </c>
      <c r="E409" s="45">
        <v>0</v>
      </c>
      <c r="F409" s="400"/>
      <c r="G409" s="45">
        <v>0</v>
      </c>
      <c r="H409" s="54">
        <v>0</v>
      </c>
      <c r="I409" s="44">
        <f t="shared" si="60"/>
        <v>2.7882110024285831</v>
      </c>
    </row>
    <row r="410" spans="1:9" ht="15">
      <c r="A410" s="8" t="s">
        <v>57</v>
      </c>
      <c r="B410" s="48">
        <v>0.49233824880022692</v>
      </c>
      <c r="C410" s="48">
        <v>0</v>
      </c>
      <c r="D410" s="48">
        <v>0</v>
      </c>
      <c r="E410" s="48">
        <v>0</v>
      </c>
      <c r="F410" s="400"/>
      <c r="G410" s="48">
        <v>0</v>
      </c>
      <c r="H410" s="49">
        <v>0</v>
      </c>
      <c r="I410" s="50">
        <f t="shared" si="60"/>
        <v>0.49233824880022692</v>
      </c>
    </row>
    <row r="411" spans="1:9" ht="15">
      <c r="A411" s="9" t="s">
        <v>22</v>
      </c>
      <c r="B411" s="45">
        <v>0.61470803421631115</v>
      </c>
      <c r="C411" s="45">
        <v>0</v>
      </c>
      <c r="D411" s="45">
        <v>0</v>
      </c>
      <c r="E411" s="45">
        <v>0</v>
      </c>
      <c r="F411" s="400"/>
      <c r="G411" s="45">
        <v>0</v>
      </c>
      <c r="H411" s="54">
        <v>0</v>
      </c>
      <c r="I411" s="44">
        <f t="shared" si="60"/>
        <v>0.61470803421631115</v>
      </c>
    </row>
    <row r="412" spans="1:9" ht="15">
      <c r="A412" s="8" t="s">
        <v>21</v>
      </c>
      <c r="B412" s="48">
        <v>0</v>
      </c>
      <c r="C412" s="48">
        <v>0</v>
      </c>
      <c r="D412" s="48">
        <v>0</v>
      </c>
      <c r="E412" s="48">
        <v>0</v>
      </c>
      <c r="F412" s="400"/>
      <c r="G412" s="48">
        <v>0</v>
      </c>
      <c r="H412" s="49">
        <v>0</v>
      </c>
      <c r="I412" s="50">
        <f t="shared" si="60"/>
        <v>0</v>
      </c>
    </row>
    <row r="413" spans="1:9" ht="15">
      <c r="A413" s="10" t="s">
        <v>61</v>
      </c>
      <c r="B413" s="45">
        <v>0</v>
      </c>
      <c r="C413" s="45">
        <v>0</v>
      </c>
      <c r="D413" s="45">
        <v>0</v>
      </c>
      <c r="E413" s="45">
        <v>0</v>
      </c>
      <c r="F413" s="400"/>
      <c r="G413" s="45">
        <v>0</v>
      </c>
      <c r="H413" s="54">
        <v>0</v>
      </c>
      <c r="I413" s="44">
        <f t="shared" si="60"/>
        <v>0</v>
      </c>
    </row>
    <row r="414" spans="1:9">
      <c r="A414" s="11" t="s">
        <v>23</v>
      </c>
      <c r="B414" s="55">
        <v>0</v>
      </c>
      <c r="C414" s="55">
        <v>0</v>
      </c>
      <c r="D414" s="55">
        <v>0</v>
      </c>
      <c r="E414" s="55">
        <v>0</v>
      </c>
      <c r="F414" s="400"/>
      <c r="G414" s="55">
        <v>0</v>
      </c>
      <c r="H414" s="56">
        <v>0</v>
      </c>
      <c r="I414" s="57">
        <f t="shared" si="60"/>
        <v>0</v>
      </c>
    </row>
    <row r="415" spans="1:9">
      <c r="A415" s="12" t="s">
        <v>19</v>
      </c>
      <c r="B415" s="61">
        <v>0</v>
      </c>
      <c r="C415" s="61">
        <v>0</v>
      </c>
      <c r="D415" s="61">
        <v>0</v>
      </c>
      <c r="E415" s="61">
        <v>0</v>
      </c>
      <c r="F415" s="400"/>
      <c r="G415" s="61">
        <v>0</v>
      </c>
      <c r="H415" s="62">
        <v>0</v>
      </c>
      <c r="I415" s="63">
        <f t="shared" si="60"/>
        <v>0</v>
      </c>
    </row>
    <row r="416" spans="1:9">
      <c r="A416" s="11" t="s">
        <v>20</v>
      </c>
      <c r="B416" s="55">
        <v>0</v>
      </c>
      <c r="C416" s="55">
        <v>0</v>
      </c>
      <c r="D416" s="55">
        <v>0</v>
      </c>
      <c r="E416" s="55">
        <v>0</v>
      </c>
      <c r="F416" s="400"/>
      <c r="G416" s="55">
        <v>0</v>
      </c>
      <c r="H416" s="56">
        <v>0</v>
      </c>
      <c r="I416" s="57">
        <f t="shared" si="60"/>
        <v>0</v>
      </c>
    </row>
    <row r="417" spans="1:9" ht="15" thickBot="1">
      <c r="A417" s="13" t="s">
        <v>11</v>
      </c>
      <c r="B417" s="66">
        <v>0</v>
      </c>
      <c r="C417" s="66">
        <v>0</v>
      </c>
      <c r="D417" s="66">
        <v>0</v>
      </c>
      <c r="E417" s="66">
        <v>0</v>
      </c>
      <c r="F417" s="401"/>
      <c r="G417" s="66">
        <v>0</v>
      </c>
      <c r="H417" s="67">
        <v>0</v>
      </c>
      <c r="I417" s="68">
        <f t="shared" si="60"/>
        <v>0</v>
      </c>
    </row>
    <row r="418" spans="1:9" ht="15">
      <c r="A418" s="14" t="s">
        <v>26</v>
      </c>
      <c r="B418" s="71">
        <f>SUM(B397:B413)</f>
        <v>307.61722020332707</v>
      </c>
      <c r="C418" s="71">
        <f t="shared" ref="C418:H418" si="61">SUM(C397:C413)</f>
        <v>815.57838346310473</v>
      </c>
      <c r="D418" s="71">
        <f t="shared" si="61"/>
        <v>137.39189582376096</v>
      </c>
      <c r="E418" s="71">
        <f t="shared" si="61"/>
        <v>552.17308789563253</v>
      </c>
      <c r="F418" s="71">
        <f t="shared" si="61"/>
        <v>0</v>
      </c>
      <c r="G418" s="71">
        <f t="shared" si="61"/>
        <v>95.202690015633848</v>
      </c>
      <c r="H418" s="72">
        <f t="shared" si="61"/>
        <v>0</v>
      </c>
      <c r="I418" s="44">
        <f>SUM(I397:I413)</f>
        <v>1907.9632774014592</v>
      </c>
    </row>
    <row r="419" spans="1:9" s="2" customFormat="1" ht="15" thickBot="1">
      <c r="A419" s="15" t="s">
        <v>100</v>
      </c>
      <c r="B419" s="100">
        <f>B418/$I$418</f>
        <v>0.16122806127709374</v>
      </c>
      <c r="C419" s="100">
        <f t="shared" ref="C419:I419" si="62">C418/$I$418</f>
        <v>0.42746021012200902</v>
      </c>
      <c r="D419" s="100">
        <f t="shared" si="62"/>
        <v>7.2009717089985686E-2</v>
      </c>
      <c r="E419" s="100">
        <f t="shared" si="62"/>
        <v>0.28940446309200552</v>
      </c>
      <c r="F419" s="100">
        <f t="shared" si="62"/>
        <v>0</v>
      </c>
      <c r="G419" s="100">
        <f t="shared" si="62"/>
        <v>4.9897548418905979E-2</v>
      </c>
      <c r="H419" s="101">
        <f t="shared" si="62"/>
        <v>0</v>
      </c>
      <c r="I419" s="102">
        <f t="shared" si="62"/>
        <v>1</v>
      </c>
    </row>
    <row r="420" spans="1:9" ht="15" thickBot="1">
      <c r="A420" s="16"/>
      <c r="B420" s="16"/>
      <c r="C420" s="16"/>
      <c r="D420" s="16"/>
      <c r="E420" s="16"/>
      <c r="F420" s="16"/>
      <c r="G420" s="16"/>
      <c r="H420" s="16"/>
      <c r="I420" s="16"/>
    </row>
    <row r="421" spans="1:9" ht="28.5">
      <c r="A421" s="431" t="s">
        <v>40</v>
      </c>
      <c r="B421" s="37" t="s">
        <v>0</v>
      </c>
      <c r="C421" s="37" t="s">
        <v>1</v>
      </c>
      <c r="D421" s="37" t="s">
        <v>2</v>
      </c>
      <c r="E421" s="37" t="s">
        <v>3</v>
      </c>
      <c r="F421" s="37" t="s">
        <v>27</v>
      </c>
      <c r="G421" s="37" t="s">
        <v>4</v>
      </c>
      <c r="H421" s="37" t="s">
        <v>5</v>
      </c>
      <c r="I421" s="38" t="s">
        <v>6</v>
      </c>
    </row>
    <row r="422" spans="1:9" ht="14.25" customHeight="1">
      <c r="A422" s="432" t="s">
        <v>40</v>
      </c>
      <c r="B422" s="372" t="s">
        <v>107</v>
      </c>
      <c r="C422" s="373"/>
      <c r="D422" s="373"/>
      <c r="E422" s="373"/>
      <c r="F422" s="373"/>
      <c r="G422" s="373"/>
      <c r="H422" s="373"/>
      <c r="I422" s="374"/>
    </row>
    <row r="423" spans="1:9" ht="15">
      <c r="A423" s="7" t="s">
        <v>7</v>
      </c>
      <c r="B423" s="42">
        <v>0</v>
      </c>
      <c r="C423" s="42">
        <v>0</v>
      </c>
      <c r="D423" s="42">
        <v>0</v>
      </c>
      <c r="E423" s="42">
        <v>0</v>
      </c>
      <c r="F423" s="399"/>
      <c r="G423" s="42">
        <v>0</v>
      </c>
      <c r="H423" s="43">
        <v>0</v>
      </c>
      <c r="I423" s="44">
        <f>SUM(B423:H423)</f>
        <v>0</v>
      </c>
    </row>
    <row r="424" spans="1:9" ht="15">
      <c r="A424" s="8" t="s">
        <v>8</v>
      </c>
      <c r="B424" s="48">
        <v>0</v>
      </c>
      <c r="C424" s="48">
        <v>0</v>
      </c>
      <c r="D424" s="48">
        <v>0</v>
      </c>
      <c r="E424" s="48">
        <v>0</v>
      </c>
      <c r="F424" s="400"/>
      <c r="G424" s="48">
        <v>0</v>
      </c>
      <c r="H424" s="49">
        <v>0</v>
      </c>
      <c r="I424" s="50">
        <f t="shared" ref="I424:I443" si="63">SUM(B424:H424)</f>
        <v>0</v>
      </c>
    </row>
    <row r="425" spans="1:9" ht="15">
      <c r="A425" s="9" t="s">
        <v>10</v>
      </c>
      <c r="B425" s="45">
        <v>0</v>
      </c>
      <c r="C425" s="45">
        <v>0</v>
      </c>
      <c r="D425" s="45">
        <v>0</v>
      </c>
      <c r="E425" s="45">
        <v>0</v>
      </c>
      <c r="F425" s="400"/>
      <c r="G425" s="45">
        <v>0</v>
      </c>
      <c r="H425" s="54">
        <v>0</v>
      </c>
      <c r="I425" s="44">
        <f t="shared" si="63"/>
        <v>0</v>
      </c>
    </row>
    <row r="426" spans="1:9" ht="15">
      <c r="A426" s="8" t="s">
        <v>53</v>
      </c>
      <c r="B426" s="48">
        <v>0</v>
      </c>
      <c r="C426" s="48">
        <v>0</v>
      </c>
      <c r="D426" s="48">
        <v>0</v>
      </c>
      <c r="E426" s="48">
        <v>0</v>
      </c>
      <c r="F426" s="400"/>
      <c r="G426" s="48">
        <v>0</v>
      </c>
      <c r="H426" s="49">
        <v>0</v>
      </c>
      <c r="I426" s="50">
        <f t="shared" si="63"/>
        <v>0</v>
      </c>
    </row>
    <row r="427" spans="1:9" ht="15">
      <c r="A427" s="9" t="s">
        <v>16</v>
      </c>
      <c r="B427" s="45">
        <v>15.622696969478783</v>
      </c>
      <c r="C427" s="45">
        <v>1.3325063494835223</v>
      </c>
      <c r="D427" s="45">
        <v>4.5393408176839296</v>
      </c>
      <c r="E427" s="45">
        <v>0</v>
      </c>
      <c r="F427" s="400"/>
      <c r="G427" s="45">
        <v>0</v>
      </c>
      <c r="H427" s="54">
        <v>0</v>
      </c>
      <c r="I427" s="44">
        <f t="shared" si="63"/>
        <v>21.494544136646233</v>
      </c>
    </row>
    <row r="428" spans="1:9" ht="15">
      <c r="A428" s="8" t="s">
        <v>65</v>
      </c>
      <c r="B428" s="48">
        <v>1.9353052564128657</v>
      </c>
      <c r="C428" s="48">
        <v>0.86755200152332779</v>
      </c>
      <c r="D428" s="48">
        <v>0.85568520063136233</v>
      </c>
      <c r="E428" s="48">
        <v>0</v>
      </c>
      <c r="F428" s="400"/>
      <c r="G428" s="48">
        <v>0</v>
      </c>
      <c r="H428" s="49">
        <v>0</v>
      </c>
      <c r="I428" s="50">
        <f t="shared" si="63"/>
        <v>3.6585424585675561</v>
      </c>
    </row>
    <row r="429" spans="1:9" ht="15">
      <c r="A429" s="9" t="s">
        <v>55</v>
      </c>
      <c r="B429" s="45">
        <v>1.0780473477819852E-8</v>
      </c>
      <c r="C429" s="45">
        <v>1.0780473477819852E-8</v>
      </c>
      <c r="D429" s="45">
        <v>1.0780473477819852E-8</v>
      </c>
      <c r="E429" s="45">
        <v>0.11285432230394334</v>
      </c>
      <c r="F429" s="400"/>
      <c r="G429" s="45">
        <v>0</v>
      </c>
      <c r="H429" s="54">
        <v>0</v>
      </c>
      <c r="I429" s="44">
        <f t="shared" si="63"/>
        <v>0.11285435464536377</v>
      </c>
    </row>
    <row r="430" spans="1:9" ht="15">
      <c r="A430" s="8" t="s">
        <v>12</v>
      </c>
      <c r="B430" s="48">
        <v>0</v>
      </c>
      <c r="C430" s="48">
        <v>0</v>
      </c>
      <c r="D430" s="48">
        <v>0</v>
      </c>
      <c r="E430" s="48">
        <v>0</v>
      </c>
      <c r="F430" s="400"/>
      <c r="G430" s="48">
        <v>0</v>
      </c>
      <c r="H430" s="49">
        <v>0</v>
      </c>
      <c r="I430" s="50">
        <f t="shared" si="63"/>
        <v>0</v>
      </c>
    </row>
    <row r="431" spans="1:9" ht="15">
      <c r="A431" s="9" t="s">
        <v>56</v>
      </c>
      <c r="B431" s="45">
        <v>0</v>
      </c>
      <c r="C431" s="45">
        <v>0</v>
      </c>
      <c r="D431" s="45">
        <v>0</v>
      </c>
      <c r="E431" s="45">
        <v>0</v>
      </c>
      <c r="F431" s="400"/>
      <c r="G431" s="45">
        <v>0</v>
      </c>
      <c r="H431" s="54">
        <v>0</v>
      </c>
      <c r="I431" s="44">
        <f t="shared" si="63"/>
        <v>0</v>
      </c>
    </row>
    <row r="432" spans="1:9" ht="15">
      <c r="A432" s="8" t="s">
        <v>17</v>
      </c>
      <c r="B432" s="48">
        <v>3.68479170116921E-2</v>
      </c>
      <c r="C432" s="48">
        <v>3.68479170116921E-2</v>
      </c>
      <c r="D432" s="48">
        <v>3.68479170116921E-2</v>
      </c>
      <c r="E432" s="48">
        <v>1.842395850584605E-2</v>
      </c>
      <c r="F432" s="400"/>
      <c r="G432" s="48">
        <v>0</v>
      </c>
      <c r="H432" s="49">
        <v>0</v>
      </c>
      <c r="I432" s="50">
        <f t="shared" si="63"/>
        <v>0.12896770954092235</v>
      </c>
    </row>
    <row r="433" spans="1:9" ht="15">
      <c r="A433" s="9" t="s">
        <v>141</v>
      </c>
      <c r="B433" s="45">
        <v>45.247500771041985</v>
      </c>
      <c r="C433" s="45">
        <v>41.271090719872277</v>
      </c>
      <c r="D433" s="45">
        <v>18.853479911814343</v>
      </c>
      <c r="E433" s="45">
        <v>5.0825830414771724</v>
      </c>
      <c r="F433" s="400"/>
      <c r="G433" s="45">
        <v>0</v>
      </c>
      <c r="H433" s="54">
        <v>0</v>
      </c>
      <c r="I433" s="44">
        <f>SUM(B433:H433)</f>
        <v>110.45465444420579</v>
      </c>
    </row>
    <row r="434" spans="1:9" ht="15">
      <c r="A434" s="8" t="s">
        <v>25</v>
      </c>
      <c r="B434" s="48">
        <v>17.289587341421733</v>
      </c>
      <c r="C434" s="48">
        <v>2.6098957362456727E-2</v>
      </c>
      <c r="D434" s="48">
        <v>28.485436033729343</v>
      </c>
      <c r="E434" s="48">
        <v>163.43316159965107</v>
      </c>
      <c r="F434" s="400"/>
      <c r="G434" s="48">
        <v>24.362048755694481</v>
      </c>
      <c r="H434" s="49">
        <v>7.3038983316068035E-2</v>
      </c>
      <c r="I434" s="50">
        <f t="shared" si="63"/>
        <v>233.66937167117516</v>
      </c>
    </row>
    <row r="435" spans="1:9" ht="15">
      <c r="A435" s="9" t="s">
        <v>24</v>
      </c>
      <c r="B435" s="45">
        <v>1.9185495288330006</v>
      </c>
      <c r="C435" s="45">
        <v>3.9569804019619634E-3</v>
      </c>
      <c r="D435" s="45">
        <v>0.31890373365466285</v>
      </c>
      <c r="E435" s="45">
        <v>0</v>
      </c>
      <c r="F435" s="400"/>
      <c r="G435" s="45">
        <v>0</v>
      </c>
      <c r="H435" s="54">
        <v>0</v>
      </c>
      <c r="I435" s="44">
        <f t="shared" si="63"/>
        <v>2.2414102428896254</v>
      </c>
    </row>
    <row r="436" spans="1:9" ht="15">
      <c r="A436" s="8" t="s">
        <v>57</v>
      </c>
      <c r="B436" s="48">
        <v>2.3633268424123544</v>
      </c>
      <c r="C436" s="48">
        <v>0.15668043707705889</v>
      </c>
      <c r="D436" s="48">
        <v>1.7929979382214642</v>
      </c>
      <c r="E436" s="48">
        <v>0</v>
      </c>
      <c r="F436" s="400"/>
      <c r="G436" s="48">
        <v>0</v>
      </c>
      <c r="H436" s="49">
        <v>0</v>
      </c>
      <c r="I436" s="50">
        <f t="shared" si="63"/>
        <v>4.3130052177108773</v>
      </c>
    </row>
    <row r="437" spans="1:9" ht="15">
      <c r="A437" s="9" t="s">
        <v>22</v>
      </c>
      <c r="B437" s="45">
        <v>6.0117545301084858</v>
      </c>
      <c r="C437" s="45">
        <v>5.571295399166905</v>
      </c>
      <c r="D437" s="45">
        <v>7.9164839678087748</v>
      </c>
      <c r="E437" s="45">
        <v>0</v>
      </c>
      <c r="F437" s="400"/>
      <c r="G437" s="45">
        <v>0</v>
      </c>
      <c r="H437" s="54">
        <v>0</v>
      </c>
      <c r="I437" s="44">
        <f t="shared" si="63"/>
        <v>19.499533897084163</v>
      </c>
    </row>
    <row r="438" spans="1:9" ht="15">
      <c r="A438" s="8" t="s">
        <v>21</v>
      </c>
      <c r="B438" s="48">
        <v>0</v>
      </c>
      <c r="C438" s="48">
        <v>0</v>
      </c>
      <c r="D438" s="48">
        <v>0</v>
      </c>
      <c r="E438" s="48">
        <v>0</v>
      </c>
      <c r="F438" s="400"/>
      <c r="G438" s="48">
        <v>0</v>
      </c>
      <c r="H438" s="49">
        <v>0</v>
      </c>
      <c r="I438" s="50">
        <f t="shared" si="63"/>
        <v>0</v>
      </c>
    </row>
    <row r="439" spans="1:9" ht="15">
      <c r="A439" s="10" t="s">
        <v>61</v>
      </c>
      <c r="B439" s="45">
        <v>0</v>
      </c>
      <c r="C439" s="45">
        <v>0</v>
      </c>
      <c r="D439" s="45">
        <v>0</v>
      </c>
      <c r="E439" s="45">
        <v>0</v>
      </c>
      <c r="F439" s="400"/>
      <c r="G439" s="45">
        <v>0</v>
      </c>
      <c r="H439" s="54">
        <v>0</v>
      </c>
      <c r="I439" s="44">
        <f t="shared" si="63"/>
        <v>0</v>
      </c>
    </row>
    <row r="440" spans="1:9">
      <c r="A440" s="11" t="s">
        <v>23</v>
      </c>
      <c r="B440" s="55">
        <v>0</v>
      </c>
      <c r="C440" s="55">
        <v>0</v>
      </c>
      <c r="D440" s="55">
        <v>0</v>
      </c>
      <c r="E440" s="55">
        <v>0</v>
      </c>
      <c r="F440" s="400"/>
      <c r="G440" s="55">
        <v>0</v>
      </c>
      <c r="H440" s="56">
        <v>0</v>
      </c>
      <c r="I440" s="57">
        <f t="shared" si="63"/>
        <v>0</v>
      </c>
    </row>
    <row r="441" spans="1:9">
      <c r="A441" s="12" t="s">
        <v>19</v>
      </c>
      <c r="B441" s="61">
        <v>0</v>
      </c>
      <c r="C441" s="61">
        <v>0</v>
      </c>
      <c r="D441" s="61">
        <v>0</v>
      </c>
      <c r="E441" s="61">
        <v>0</v>
      </c>
      <c r="F441" s="400"/>
      <c r="G441" s="61">
        <v>0</v>
      </c>
      <c r="H441" s="62">
        <v>0</v>
      </c>
      <c r="I441" s="63">
        <f t="shared" si="63"/>
        <v>0</v>
      </c>
    </row>
    <row r="442" spans="1:9">
      <c r="A442" s="11" t="s">
        <v>20</v>
      </c>
      <c r="B442" s="55">
        <v>0</v>
      </c>
      <c r="C442" s="55">
        <v>0</v>
      </c>
      <c r="D442" s="55">
        <v>0</v>
      </c>
      <c r="E442" s="55">
        <v>0</v>
      </c>
      <c r="F442" s="400"/>
      <c r="G442" s="55">
        <v>0</v>
      </c>
      <c r="H442" s="56">
        <v>0</v>
      </c>
      <c r="I442" s="57">
        <f t="shared" si="63"/>
        <v>0</v>
      </c>
    </row>
    <row r="443" spans="1:9" ht="15" thickBot="1">
      <c r="A443" s="13" t="s">
        <v>11</v>
      </c>
      <c r="B443" s="66">
        <v>0</v>
      </c>
      <c r="C443" s="66">
        <v>0</v>
      </c>
      <c r="D443" s="66">
        <v>0</v>
      </c>
      <c r="E443" s="66">
        <v>0</v>
      </c>
      <c r="F443" s="401"/>
      <c r="G443" s="66">
        <v>0</v>
      </c>
      <c r="H443" s="67">
        <v>0</v>
      </c>
      <c r="I443" s="68">
        <f t="shared" si="63"/>
        <v>0</v>
      </c>
    </row>
    <row r="444" spans="1:9" ht="15">
      <c r="A444" s="14" t="s">
        <v>26</v>
      </c>
      <c r="B444" s="71">
        <f>SUM(B423:B439)</f>
        <v>90.425569167501365</v>
      </c>
      <c r="C444" s="71">
        <f t="shared" ref="C444:H444" si="64">SUM(C423:C439)</f>
        <v>49.266028772679675</v>
      </c>
      <c r="D444" s="71">
        <f t="shared" si="64"/>
        <v>62.799175531336047</v>
      </c>
      <c r="E444" s="71">
        <f t="shared" si="64"/>
        <v>168.64702292193803</v>
      </c>
      <c r="F444" s="71">
        <f t="shared" si="64"/>
        <v>0</v>
      </c>
      <c r="G444" s="71">
        <f t="shared" si="64"/>
        <v>24.362048755694481</v>
      </c>
      <c r="H444" s="72">
        <f t="shared" si="64"/>
        <v>7.3038983316068035E-2</v>
      </c>
      <c r="I444" s="44">
        <f>SUM(I423:I439)</f>
        <v>395.57288413246573</v>
      </c>
    </row>
    <row r="445" spans="1:9" s="2" customFormat="1" ht="15" thickBot="1">
      <c r="A445" s="15" t="s">
        <v>100</v>
      </c>
      <c r="B445" s="100">
        <f>B444/$I$418</f>
        <v>4.7393768128837367E-2</v>
      </c>
      <c r="C445" s="100">
        <f t="shared" ref="C445:I445" si="65">C444/$I$418</f>
        <v>2.5821266769755279E-2</v>
      </c>
      <c r="D445" s="100">
        <f t="shared" si="65"/>
        <v>3.2914247498969193E-2</v>
      </c>
      <c r="E445" s="100">
        <f t="shared" si="65"/>
        <v>8.8391126244120363E-2</v>
      </c>
      <c r="F445" s="100">
        <f t="shared" si="65"/>
        <v>0</v>
      </c>
      <c r="G445" s="100">
        <f t="shared" si="65"/>
        <v>1.2768615121814214E-2</v>
      </c>
      <c r="H445" s="101">
        <f t="shared" si="65"/>
        <v>3.8281126361898906E-5</v>
      </c>
      <c r="I445" s="102">
        <f t="shared" si="65"/>
        <v>0.20732730488985834</v>
      </c>
    </row>
    <row r="446" spans="1:9" ht="15" thickBot="1">
      <c r="A446" s="16"/>
      <c r="B446" s="16"/>
      <c r="C446" s="16"/>
      <c r="D446" s="16"/>
      <c r="E446" s="16"/>
      <c r="F446" s="16"/>
      <c r="G446" s="16"/>
      <c r="H446" s="16"/>
      <c r="I446" s="16"/>
    </row>
    <row r="447" spans="1:9" ht="28.5">
      <c r="A447" s="433" t="s">
        <v>41</v>
      </c>
      <c r="B447" s="37" t="s">
        <v>0</v>
      </c>
      <c r="C447" s="37" t="s">
        <v>1</v>
      </c>
      <c r="D447" s="37" t="s">
        <v>2</v>
      </c>
      <c r="E447" s="37" t="s">
        <v>3</v>
      </c>
      <c r="F447" s="37" t="s">
        <v>27</v>
      </c>
      <c r="G447" s="37" t="s">
        <v>4</v>
      </c>
      <c r="H447" s="37" t="s">
        <v>5</v>
      </c>
      <c r="I447" s="38" t="s">
        <v>6</v>
      </c>
    </row>
    <row r="448" spans="1:9" ht="14.25" customHeight="1">
      <c r="A448" s="434" t="s">
        <v>41</v>
      </c>
      <c r="B448" s="372" t="s">
        <v>107</v>
      </c>
      <c r="C448" s="373"/>
      <c r="D448" s="373"/>
      <c r="E448" s="373"/>
      <c r="F448" s="373"/>
      <c r="G448" s="373"/>
      <c r="H448" s="373"/>
      <c r="I448" s="374"/>
    </row>
    <row r="449" spans="1:9" ht="15">
      <c r="A449" s="7" t="s">
        <v>7</v>
      </c>
      <c r="B449" s="387"/>
      <c r="C449" s="388"/>
      <c r="D449" s="388"/>
      <c r="E449" s="389"/>
      <c r="F449" s="42">
        <v>3.0889378724917697E-2</v>
      </c>
      <c r="G449" s="387"/>
      <c r="H449" s="389"/>
      <c r="I449" s="44">
        <f>SUM(B449:H449)</f>
        <v>3.0889378724917697E-2</v>
      </c>
    </row>
    <row r="450" spans="1:9" ht="15">
      <c r="A450" s="8" t="s">
        <v>8</v>
      </c>
      <c r="B450" s="390"/>
      <c r="C450" s="391"/>
      <c r="D450" s="391"/>
      <c r="E450" s="392"/>
      <c r="F450" s="48">
        <v>0</v>
      </c>
      <c r="G450" s="390"/>
      <c r="H450" s="392"/>
      <c r="I450" s="50">
        <f t="shared" ref="I450:I469" si="66">SUM(B450:H450)</f>
        <v>0</v>
      </c>
    </row>
    <row r="451" spans="1:9" ht="15">
      <c r="A451" s="9" t="s">
        <v>10</v>
      </c>
      <c r="B451" s="390"/>
      <c r="C451" s="391"/>
      <c r="D451" s="391"/>
      <c r="E451" s="392"/>
      <c r="F451" s="45">
        <v>0</v>
      </c>
      <c r="G451" s="390"/>
      <c r="H451" s="392"/>
      <c r="I451" s="44">
        <f t="shared" si="66"/>
        <v>0</v>
      </c>
    </row>
    <row r="452" spans="1:9" ht="15">
      <c r="A452" s="8" t="s">
        <v>53</v>
      </c>
      <c r="B452" s="390"/>
      <c r="C452" s="391"/>
      <c r="D452" s="391"/>
      <c r="E452" s="392"/>
      <c r="F452" s="48">
        <v>0</v>
      </c>
      <c r="G452" s="390"/>
      <c r="H452" s="392"/>
      <c r="I452" s="50">
        <f t="shared" si="66"/>
        <v>0</v>
      </c>
    </row>
    <row r="453" spans="1:9" ht="15">
      <c r="A453" s="9" t="s">
        <v>16</v>
      </c>
      <c r="B453" s="390"/>
      <c r="C453" s="391"/>
      <c r="D453" s="391"/>
      <c r="E453" s="392"/>
      <c r="F453" s="45">
        <v>0</v>
      </c>
      <c r="G453" s="390"/>
      <c r="H453" s="392"/>
      <c r="I453" s="44">
        <f t="shared" si="66"/>
        <v>0</v>
      </c>
    </row>
    <row r="454" spans="1:9" ht="15">
      <c r="A454" s="8" t="s">
        <v>65</v>
      </c>
      <c r="B454" s="390"/>
      <c r="C454" s="391"/>
      <c r="D454" s="391"/>
      <c r="E454" s="392"/>
      <c r="F454" s="48">
        <v>0</v>
      </c>
      <c r="G454" s="390"/>
      <c r="H454" s="392"/>
      <c r="I454" s="50">
        <f t="shared" si="66"/>
        <v>0</v>
      </c>
    </row>
    <row r="455" spans="1:9" ht="15">
      <c r="A455" s="9" t="s">
        <v>55</v>
      </c>
      <c r="B455" s="390"/>
      <c r="C455" s="391"/>
      <c r="D455" s="391"/>
      <c r="E455" s="392"/>
      <c r="F455" s="45">
        <v>95.553484611040062</v>
      </c>
      <c r="G455" s="390"/>
      <c r="H455" s="392"/>
      <c r="I455" s="44">
        <f t="shared" si="66"/>
        <v>95.553484611040062</v>
      </c>
    </row>
    <row r="456" spans="1:9" ht="15">
      <c r="A456" s="8" t="s">
        <v>12</v>
      </c>
      <c r="B456" s="390"/>
      <c r="C456" s="391"/>
      <c r="D456" s="391"/>
      <c r="E456" s="392"/>
      <c r="F456" s="48">
        <v>0</v>
      </c>
      <c r="G456" s="390"/>
      <c r="H456" s="392"/>
      <c r="I456" s="50">
        <f t="shared" si="66"/>
        <v>0</v>
      </c>
    </row>
    <row r="457" spans="1:9" ht="15">
      <c r="A457" s="9" t="s">
        <v>56</v>
      </c>
      <c r="B457" s="390"/>
      <c r="C457" s="391"/>
      <c r="D457" s="391"/>
      <c r="E457" s="392"/>
      <c r="F457" s="45">
        <v>0</v>
      </c>
      <c r="G457" s="390"/>
      <c r="H457" s="392"/>
      <c r="I457" s="44">
        <f t="shared" si="66"/>
        <v>0</v>
      </c>
    </row>
    <row r="458" spans="1:9" ht="15">
      <c r="A458" s="8" t="s">
        <v>17</v>
      </c>
      <c r="B458" s="390"/>
      <c r="C458" s="391"/>
      <c r="D458" s="391"/>
      <c r="E458" s="392"/>
      <c r="F458" s="48">
        <v>0</v>
      </c>
      <c r="G458" s="390"/>
      <c r="H458" s="392"/>
      <c r="I458" s="50">
        <f t="shared" si="66"/>
        <v>0</v>
      </c>
    </row>
    <row r="459" spans="1:9" ht="15">
      <c r="A459" s="9" t="s">
        <v>141</v>
      </c>
      <c r="B459" s="390"/>
      <c r="C459" s="391"/>
      <c r="D459" s="391"/>
      <c r="E459" s="392"/>
      <c r="F459" s="45">
        <v>0</v>
      </c>
      <c r="G459" s="390"/>
      <c r="H459" s="392"/>
      <c r="I459" s="44">
        <f>SUM(B459:H459)</f>
        <v>0</v>
      </c>
    </row>
    <row r="460" spans="1:9" ht="15">
      <c r="A460" s="8" t="s">
        <v>25</v>
      </c>
      <c r="B460" s="390"/>
      <c r="C460" s="391"/>
      <c r="D460" s="391"/>
      <c r="E460" s="392"/>
      <c r="F460" s="48">
        <v>429.81244217593508</v>
      </c>
      <c r="G460" s="390"/>
      <c r="H460" s="392"/>
      <c r="I460" s="50">
        <f t="shared" si="66"/>
        <v>429.81244217593508</v>
      </c>
    </row>
    <row r="461" spans="1:9" ht="15">
      <c r="A461" s="9" t="s">
        <v>24</v>
      </c>
      <c r="B461" s="390"/>
      <c r="C461" s="391"/>
      <c r="D461" s="391"/>
      <c r="E461" s="392"/>
      <c r="F461" s="45">
        <v>0</v>
      </c>
      <c r="G461" s="390"/>
      <c r="H461" s="392"/>
      <c r="I461" s="44">
        <f t="shared" si="66"/>
        <v>0</v>
      </c>
    </row>
    <row r="462" spans="1:9" ht="15">
      <c r="A462" s="8" t="s">
        <v>57</v>
      </c>
      <c r="B462" s="390"/>
      <c r="C462" s="391"/>
      <c r="D462" s="391"/>
      <c r="E462" s="392"/>
      <c r="F462" s="48">
        <v>0</v>
      </c>
      <c r="G462" s="390"/>
      <c r="H462" s="392"/>
      <c r="I462" s="50">
        <f t="shared" si="66"/>
        <v>0</v>
      </c>
    </row>
    <row r="463" spans="1:9" ht="15">
      <c r="A463" s="9" t="s">
        <v>22</v>
      </c>
      <c r="B463" s="390"/>
      <c r="C463" s="391"/>
      <c r="D463" s="391"/>
      <c r="E463" s="392"/>
      <c r="F463" s="45">
        <v>0</v>
      </c>
      <c r="G463" s="390"/>
      <c r="H463" s="392"/>
      <c r="I463" s="44">
        <f t="shared" si="66"/>
        <v>0</v>
      </c>
    </row>
    <row r="464" spans="1:9" ht="15">
      <c r="A464" s="8" t="s">
        <v>21</v>
      </c>
      <c r="B464" s="390"/>
      <c r="C464" s="391"/>
      <c r="D464" s="391"/>
      <c r="E464" s="392"/>
      <c r="F464" s="48">
        <v>0</v>
      </c>
      <c r="G464" s="390"/>
      <c r="H464" s="392"/>
      <c r="I464" s="50">
        <f t="shared" si="66"/>
        <v>0</v>
      </c>
    </row>
    <row r="465" spans="1:9" ht="15">
      <c r="A465" s="10" t="s">
        <v>61</v>
      </c>
      <c r="B465" s="390"/>
      <c r="C465" s="391"/>
      <c r="D465" s="391"/>
      <c r="E465" s="392"/>
      <c r="F465" s="45">
        <v>0</v>
      </c>
      <c r="G465" s="390"/>
      <c r="H465" s="392"/>
      <c r="I465" s="44">
        <f t="shared" si="66"/>
        <v>0</v>
      </c>
    </row>
    <row r="466" spans="1:9">
      <c r="A466" s="11" t="s">
        <v>23</v>
      </c>
      <c r="B466" s="390"/>
      <c r="C466" s="391"/>
      <c r="D466" s="391"/>
      <c r="E466" s="392"/>
      <c r="F466" s="55">
        <v>0</v>
      </c>
      <c r="G466" s="390"/>
      <c r="H466" s="392"/>
      <c r="I466" s="57">
        <f t="shared" si="66"/>
        <v>0</v>
      </c>
    </row>
    <row r="467" spans="1:9">
      <c r="A467" s="12" t="s">
        <v>19</v>
      </c>
      <c r="B467" s="390"/>
      <c r="C467" s="391"/>
      <c r="D467" s="391"/>
      <c r="E467" s="392"/>
      <c r="F467" s="61">
        <v>0</v>
      </c>
      <c r="G467" s="390"/>
      <c r="H467" s="392"/>
      <c r="I467" s="63">
        <f t="shared" si="66"/>
        <v>0</v>
      </c>
    </row>
    <row r="468" spans="1:9">
      <c r="A468" s="11" t="s">
        <v>20</v>
      </c>
      <c r="B468" s="390"/>
      <c r="C468" s="391"/>
      <c r="D468" s="391"/>
      <c r="E468" s="392"/>
      <c r="F468" s="55">
        <v>0</v>
      </c>
      <c r="G468" s="390"/>
      <c r="H468" s="392"/>
      <c r="I468" s="57">
        <f t="shared" si="66"/>
        <v>0</v>
      </c>
    </row>
    <row r="469" spans="1:9" ht="15" thickBot="1">
      <c r="A469" s="13" t="s">
        <v>11</v>
      </c>
      <c r="B469" s="393"/>
      <c r="C469" s="394"/>
      <c r="D469" s="394"/>
      <c r="E469" s="395"/>
      <c r="F469" s="66">
        <v>0</v>
      </c>
      <c r="G469" s="393"/>
      <c r="H469" s="395"/>
      <c r="I469" s="68">
        <f t="shared" si="66"/>
        <v>0</v>
      </c>
    </row>
    <row r="470" spans="1:9" ht="15">
      <c r="A470" s="14" t="s">
        <v>26</v>
      </c>
      <c r="B470" s="71">
        <f>SUM(B449:B465)</f>
        <v>0</v>
      </c>
      <c r="C470" s="71">
        <f t="shared" ref="C470:H470" si="67">SUM(C449:C465)</f>
        <v>0</v>
      </c>
      <c r="D470" s="71">
        <f t="shared" si="67"/>
        <v>0</v>
      </c>
      <c r="E470" s="71">
        <f t="shared" si="67"/>
        <v>0</v>
      </c>
      <c r="F470" s="71">
        <f t="shared" si="67"/>
        <v>525.3968161657001</v>
      </c>
      <c r="G470" s="71">
        <f t="shared" si="67"/>
        <v>0</v>
      </c>
      <c r="H470" s="72">
        <f t="shared" si="67"/>
        <v>0</v>
      </c>
      <c r="I470" s="44">
        <f>SUM(I449:I465)</f>
        <v>525.3968161657001</v>
      </c>
    </row>
    <row r="471" spans="1:9" s="2" customFormat="1" ht="15" thickBot="1">
      <c r="A471" s="15" t="s">
        <v>100</v>
      </c>
      <c r="B471" s="100">
        <f>B470/$I$470</f>
        <v>0</v>
      </c>
      <c r="C471" s="100">
        <f t="shared" ref="C471:I471" si="68">C470/$I$470</f>
        <v>0</v>
      </c>
      <c r="D471" s="100">
        <f t="shared" si="68"/>
        <v>0</v>
      </c>
      <c r="E471" s="100">
        <f t="shared" si="68"/>
        <v>0</v>
      </c>
      <c r="F471" s="100">
        <f t="shared" si="68"/>
        <v>1</v>
      </c>
      <c r="G471" s="100">
        <f t="shared" si="68"/>
        <v>0</v>
      </c>
      <c r="H471" s="101">
        <f t="shared" si="68"/>
        <v>0</v>
      </c>
      <c r="I471" s="102">
        <f t="shared" si="68"/>
        <v>1</v>
      </c>
    </row>
    <row r="472" spans="1:9" ht="15" thickBot="1">
      <c r="A472" s="16"/>
      <c r="B472" s="16"/>
      <c r="C472" s="16"/>
      <c r="D472" s="16"/>
      <c r="E472" s="16"/>
      <c r="F472" s="16"/>
      <c r="G472" s="16"/>
      <c r="H472" s="16"/>
      <c r="I472" s="16"/>
    </row>
    <row r="473" spans="1:9" ht="28.5">
      <c r="A473" s="433" t="s">
        <v>42</v>
      </c>
      <c r="B473" s="37" t="s">
        <v>0</v>
      </c>
      <c r="C473" s="37" t="s">
        <v>1</v>
      </c>
      <c r="D473" s="37" t="s">
        <v>2</v>
      </c>
      <c r="E473" s="37" t="s">
        <v>3</v>
      </c>
      <c r="F473" s="37" t="s">
        <v>27</v>
      </c>
      <c r="G473" s="37" t="s">
        <v>4</v>
      </c>
      <c r="H473" s="37" t="s">
        <v>5</v>
      </c>
      <c r="I473" s="38" t="s">
        <v>6</v>
      </c>
    </row>
    <row r="474" spans="1:9" ht="14.25" customHeight="1">
      <c r="A474" s="434" t="s">
        <v>42</v>
      </c>
      <c r="B474" s="372" t="s">
        <v>107</v>
      </c>
      <c r="C474" s="373"/>
      <c r="D474" s="373"/>
      <c r="E474" s="373"/>
      <c r="F474" s="373"/>
      <c r="G474" s="373"/>
      <c r="H474" s="373"/>
      <c r="I474" s="374"/>
    </row>
    <row r="475" spans="1:9" ht="15">
      <c r="A475" s="7" t="s">
        <v>7</v>
      </c>
      <c r="B475" s="387"/>
      <c r="C475" s="388"/>
      <c r="D475" s="388"/>
      <c r="E475" s="389"/>
      <c r="F475" s="42">
        <v>0</v>
      </c>
      <c r="G475" s="387"/>
      <c r="H475" s="389"/>
      <c r="I475" s="44">
        <f>SUM(B475:H475)</f>
        <v>0</v>
      </c>
    </row>
    <row r="476" spans="1:9" ht="15">
      <c r="A476" s="8" t="s">
        <v>8</v>
      </c>
      <c r="B476" s="390"/>
      <c r="C476" s="391"/>
      <c r="D476" s="391"/>
      <c r="E476" s="392"/>
      <c r="F476" s="48">
        <v>0</v>
      </c>
      <c r="G476" s="390"/>
      <c r="H476" s="392"/>
      <c r="I476" s="50">
        <f t="shared" ref="I476:I495" si="69">SUM(B476:H476)</f>
        <v>0</v>
      </c>
    </row>
    <row r="477" spans="1:9" ht="15">
      <c r="A477" s="9" t="s">
        <v>10</v>
      </c>
      <c r="B477" s="390"/>
      <c r="C477" s="391"/>
      <c r="D477" s="391"/>
      <c r="E477" s="392"/>
      <c r="F477" s="45">
        <v>0</v>
      </c>
      <c r="G477" s="390"/>
      <c r="H477" s="392"/>
      <c r="I477" s="44">
        <f t="shared" si="69"/>
        <v>0</v>
      </c>
    </row>
    <row r="478" spans="1:9" ht="15">
      <c r="A478" s="8" t="s">
        <v>53</v>
      </c>
      <c r="B478" s="390"/>
      <c r="C478" s="391"/>
      <c r="D478" s="391"/>
      <c r="E478" s="392"/>
      <c r="F478" s="48">
        <v>0</v>
      </c>
      <c r="G478" s="390"/>
      <c r="H478" s="392"/>
      <c r="I478" s="50">
        <f t="shared" si="69"/>
        <v>0</v>
      </c>
    </row>
    <row r="479" spans="1:9" ht="15">
      <c r="A479" s="9" t="s">
        <v>16</v>
      </c>
      <c r="B479" s="390"/>
      <c r="C479" s="391"/>
      <c r="D479" s="391"/>
      <c r="E479" s="392"/>
      <c r="F479" s="45">
        <v>0</v>
      </c>
      <c r="G479" s="390"/>
      <c r="H479" s="392"/>
      <c r="I479" s="44">
        <f t="shared" si="69"/>
        <v>0</v>
      </c>
    </row>
    <row r="480" spans="1:9" ht="15">
      <c r="A480" s="8" t="s">
        <v>65</v>
      </c>
      <c r="B480" s="390"/>
      <c r="C480" s="391"/>
      <c r="D480" s="391"/>
      <c r="E480" s="392"/>
      <c r="F480" s="48">
        <v>0</v>
      </c>
      <c r="G480" s="390"/>
      <c r="H480" s="392"/>
      <c r="I480" s="50">
        <f t="shared" si="69"/>
        <v>0</v>
      </c>
    </row>
    <row r="481" spans="1:9" ht="15">
      <c r="A481" s="9" t="s">
        <v>55</v>
      </c>
      <c r="B481" s="390"/>
      <c r="C481" s="391"/>
      <c r="D481" s="391"/>
      <c r="E481" s="392"/>
      <c r="F481" s="45">
        <v>5694.9549359879675</v>
      </c>
      <c r="G481" s="390"/>
      <c r="H481" s="392"/>
      <c r="I481" s="44">
        <f t="shared" si="69"/>
        <v>5694.9549359879675</v>
      </c>
    </row>
    <row r="482" spans="1:9" ht="15">
      <c r="A482" s="8" t="s">
        <v>12</v>
      </c>
      <c r="B482" s="390"/>
      <c r="C482" s="391"/>
      <c r="D482" s="391"/>
      <c r="E482" s="392"/>
      <c r="F482" s="48">
        <v>3945.2063512729751</v>
      </c>
      <c r="G482" s="390"/>
      <c r="H482" s="392"/>
      <c r="I482" s="50">
        <f t="shared" si="69"/>
        <v>3945.2063512729751</v>
      </c>
    </row>
    <row r="483" spans="1:9" ht="15">
      <c r="A483" s="9" t="s">
        <v>56</v>
      </c>
      <c r="B483" s="390"/>
      <c r="C483" s="391"/>
      <c r="D483" s="391"/>
      <c r="E483" s="392"/>
      <c r="F483" s="45">
        <v>0</v>
      </c>
      <c r="G483" s="390"/>
      <c r="H483" s="392"/>
      <c r="I483" s="44">
        <f t="shared" si="69"/>
        <v>0</v>
      </c>
    </row>
    <row r="484" spans="1:9" ht="15">
      <c r="A484" s="8" t="s">
        <v>17</v>
      </c>
      <c r="B484" s="390"/>
      <c r="C484" s="391"/>
      <c r="D484" s="391"/>
      <c r="E484" s="392"/>
      <c r="F484" s="48">
        <v>4.2363290859205902</v>
      </c>
      <c r="G484" s="390"/>
      <c r="H484" s="392"/>
      <c r="I484" s="50">
        <f t="shared" si="69"/>
        <v>4.2363290859205902</v>
      </c>
    </row>
    <row r="485" spans="1:9" ht="15">
      <c r="A485" s="9" t="s">
        <v>141</v>
      </c>
      <c r="B485" s="390"/>
      <c r="C485" s="391"/>
      <c r="D485" s="391"/>
      <c r="E485" s="392"/>
      <c r="F485" s="45">
        <v>0</v>
      </c>
      <c r="G485" s="390"/>
      <c r="H485" s="392"/>
      <c r="I485" s="44">
        <f>SUM(B485:H485)</f>
        <v>0</v>
      </c>
    </row>
    <row r="486" spans="1:9" ht="15">
      <c r="A486" s="8" t="s">
        <v>25</v>
      </c>
      <c r="B486" s="390"/>
      <c r="C486" s="391"/>
      <c r="D486" s="391"/>
      <c r="E486" s="392"/>
      <c r="F486" s="48">
        <v>107.82018185737262</v>
      </c>
      <c r="G486" s="390"/>
      <c r="H486" s="392"/>
      <c r="I486" s="50">
        <f t="shared" si="69"/>
        <v>107.82018185737262</v>
      </c>
    </row>
    <row r="487" spans="1:9" ht="15">
      <c r="A487" s="9" t="s">
        <v>24</v>
      </c>
      <c r="B487" s="390"/>
      <c r="C487" s="391"/>
      <c r="D487" s="391"/>
      <c r="E487" s="392"/>
      <c r="F487" s="45">
        <v>0</v>
      </c>
      <c r="G487" s="390"/>
      <c r="H487" s="392"/>
      <c r="I487" s="44">
        <f t="shared" si="69"/>
        <v>0</v>
      </c>
    </row>
    <row r="488" spans="1:9" ht="15">
      <c r="A488" s="8" t="s">
        <v>57</v>
      </c>
      <c r="B488" s="390"/>
      <c r="C488" s="391"/>
      <c r="D488" s="391"/>
      <c r="E488" s="392"/>
      <c r="F488" s="48">
        <v>0</v>
      </c>
      <c r="G488" s="390"/>
      <c r="H488" s="392"/>
      <c r="I488" s="50">
        <f t="shared" si="69"/>
        <v>0</v>
      </c>
    </row>
    <row r="489" spans="1:9" ht="15">
      <c r="A489" s="9" t="s">
        <v>22</v>
      </c>
      <c r="B489" s="390"/>
      <c r="C489" s="391"/>
      <c r="D489" s="391"/>
      <c r="E489" s="392"/>
      <c r="F489" s="45">
        <v>14.389685354680465</v>
      </c>
      <c r="G489" s="390"/>
      <c r="H489" s="392"/>
      <c r="I489" s="44">
        <f t="shared" si="69"/>
        <v>14.389685354680465</v>
      </c>
    </row>
    <row r="490" spans="1:9" ht="15">
      <c r="A490" s="8" t="s">
        <v>21</v>
      </c>
      <c r="B490" s="390"/>
      <c r="C490" s="391"/>
      <c r="D490" s="391"/>
      <c r="E490" s="392"/>
      <c r="F490" s="48">
        <v>0</v>
      </c>
      <c r="G490" s="390"/>
      <c r="H490" s="392"/>
      <c r="I490" s="50">
        <f t="shared" si="69"/>
        <v>0</v>
      </c>
    </row>
    <row r="491" spans="1:9" ht="15">
      <c r="A491" s="10" t="s">
        <v>61</v>
      </c>
      <c r="B491" s="390"/>
      <c r="C491" s="391"/>
      <c r="D491" s="391"/>
      <c r="E491" s="392"/>
      <c r="F491" s="45">
        <v>0</v>
      </c>
      <c r="G491" s="390"/>
      <c r="H491" s="392"/>
      <c r="I491" s="44">
        <f t="shared" si="69"/>
        <v>0</v>
      </c>
    </row>
    <row r="492" spans="1:9">
      <c r="A492" s="11" t="s">
        <v>23</v>
      </c>
      <c r="B492" s="390"/>
      <c r="C492" s="391"/>
      <c r="D492" s="391"/>
      <c r="E492" s="392"/>
      <c r="F492" s="55">
        <v>0</v>
      </c>
      <c r="G492" s="390"/>
      <c r="H492" s="392"/>
      <c r="I492" s="57">
        <f t="shared" si="69"/>
        <v>0</v>
      </c>
    </row>
    <row r="493" spans="1:9">
      <c r="A493" s="12" t="s">
        <v>19</v>
      </c>
      <c r="B493" s="390"/>
      <c r="C493" s="391"/>
      <c r="D493" s="391"/>
      <c r="E493" s="392"/>
      <c r="F493" s="61">
        <v>0</v>
      </c>
      <c r="G493" s="390"/>
      <c r="H493" s="392"/>
      <c r="I493" s="63">
        <f t="shared" si="69"/>
        <v>0</v>
      </c>
    </row>
    <row r="494" spans="1:9">
      <c r="A494" s="11" t="s">
        <v>20</v>
      </c>
      <c r="B494" s="390"/>
      <c r="C494" s="391"/>
      <c r="D494" s="391"/>
      <c r="E494" s="392"/>
      <c r="F494" s="55">
        <v>0</v>
      </c>
      <c r="G494" s="390"/>
      <c r="H494" s="392"/>
      <c r="I494" s="57">
        <f t="shared" si="69"/>
        <v>0</v>
      </c>
    </row>
    <row r="495" spans="1:9" ht="15" thickBot="1">
      <c r="A495" s="13" t="s">
        <v>11</v>
      </c>
      <c r="B495" s="393"/>
      <c r="C495" s="394"/>
      <c r="D495" s="394"/>
      <c r="E495" s="395"/>
      <c r="F495" s="66">
        <v>0</v>
      </c>
      <c r="G495" s="393"/>
      <c r="H495" s="395"/>
      <c r="I495" s="68">
        <f t="shared" si="69"/>
        <v>0</v>
      </c>
    </row>
    <row r="496" spans="1:9" ht="15">
      <c r="A496" s="14" t="s">
        <v>26</v>
      </c>
      <c r="B496" s="71">
        <f>SUM(B475:B491)</f>
        <v>0</v>
      </c>
      <c r="C496" s="71">
        <f t="shared" ref="C496:H496" si="70">SUM(C475:C491)</f>
        <v>0</v>
      </c>
      <c r="D496" s="71">
        <f t="shared" si="70"/>
        <v>0</v>
      </c>
      <c r="E496" s="71">
        <f t="shared" si="70"/>
        <v>0</v>
      </c>
      <c r="F496" s="71">
        <f t="shared" si="70"/>
        <v>9766.607483558917</v>
      </c>
      <c r="G496" s="71">
        <f t="shared" si="70"/>
        <v>0</v>
      </c>
      <c r="H496" s="72">
        <f t="shared" si="70"/>
        <v>0</v>
      </c>
      <c r="I496" s="71">
        <f>SUM(I475:I491)</f>
        <v>9766.607483558917</v>
      </c>
    </row>
    <row r="497" spans="1:9" s="2" customFormat="1" ht="15" thickBot="1">
      <c r="A497" s="15" t="s">
        <v>100</v>
      </c>
      <c r="B497" s="100">
        <f>B496/$I$496</f>
        <v>0</v>
      </c>
      <c r="C497" s="100">
        <f t="shared" ref="C497:I497" si="71">C496/$I$496</f>
        <v>0</v>
      </c>
      <c r="D497" s="100">
        <f t="shared" si="71"/>
        <v>0</v>
      </c>
      <c r="E497" s="100">
        <f t="shared" si="71"/>
        <v>0</v>
      </c>
      <c r="F497" s="100">
        <f t="shared" si="71"/>
        <v>1</v>
      </c>
      <c r="G497" s="100">
        <f t="shared" si="71"/>
        <v>0</v>
      </c>
      <c r="H497" s="101">
        <f t="shared" si="71"/>
        <v>0</v>
      </c>
      <c r="I497" s="102">
        <f t="shared" si="71"/>
        <v>1</v>
      </c>
    </row>
    <row r="498" spans="1:9" ht="15" thickBot="1">
      <c r="A498" s="16"/>
      <c r="B498" s="16"/>
      <c r="C498" s="16"/>
      <c r="D498" s="16"/>
      <c r="E498" s="16"/>
      <c r="F498" s="16"/>
      <c r="G498" s="16"/>
      <c r="H498" s="16"/>
      <c r="I498" s="16"/>
    </row>
    <row r="499" spans="1:9" ht="28.5">
      <c r="A499" s="433" t="s">
        <v>43</v>
      </c>
      <c r="B499" s="37" t="s">
        <v>0</v>
      </c>
      <c r="C499" s="37" t="s">
        <v>1</v>
      </c>
      <c r="D499" s="37" t="s">
        <v>2</v>
      </c>
      <c r="E499" s="37" t="s">
        <v>3</v>
      </c>
      <c r="F499" s="37" t="s">
        <v>27</v>
      </c>
      <c r="G499" s="37" t="s">
        <v>4</v>
      </c>
      <c r="H499" s="37" t="s">
        <v>5</v>
      </c>
      <c r="I499" s="38" t="s">
        <v>6</v>
      </c>
    </row>
    <row r="500" spans="1:9" ht="14.25" customHeight="1">
      <c r="A500" s="434" t="s">
        <v>43</v>
      </c>
      <c r="B500" s="372" t="s">
        <v>107</v>
      </c>
      <c r="C500" s="373"/>
      <c r="D500" s="373"/>
      <c r="E500" s="373"/>
      <c r="F500" s="373"/>
      <c r="G500" s="373"/>
      <c r="H500" s="373"/>
      <c r="I500" s="374"/>
    </row>
    <row r="501" spans="1:9" ht="15">
      <c r="A501" s="7" t="s">
        <v>7</v>
      </c>
      <c r="B501" s="387"/>
      <c r="C501" s="388"/>
      <c r="D501" s="388"/>
      <c r="E501" s="389"/>
      <c r="F501" s="42">
        <v>0</v>
      </c>
      <c r="G501" s="387"/>
      <c r="H501" s="389"/>
      <c r="I501" s="44">
        <f>SUM(B501:H501)</f>
        <v>0</v>
      </c>
    </row>
    <row r="502" spans="1:9" ht="15">
      <c r="A502" s="8" t="s">
        <v>8</v>
      </c>
      <c r="B502" s="390"/>
      <c r="C502" s="391"/>
      <c r="D502" s="391"/>
      <c r="E502" s="392"/>
      <c r="F502" s="48">
        <v>0</v>
      </c>
      <c r="G502" s="390"/>
      <c r="H502" s="392"/>
      <c r="I502" s="50">
        <f t="shared" ref="I502:I521" si="72">SUM(B502:H502)</f>
        <v>0</v>
      </c>
    </row>
    <row r="503" spans="1:9" ht="15">
      <c r="A503" s="9" t="s">
        <v>10</v>
      </c>
      <c r="B503" s="390"/>
      <c r="C503" s="391"/>
      <c r="D503" s="391"/>
      <c r="E503" s="392"/>
      <c r="F503" s="45">
        <v>0</v>
      </c>
      <c r="G503" s="390"/>
      <c r="H503" s="392"/>
      <c r="I503" s="44">
        <f t="shared" si="72"/>
        <v>0</v>
      </c>
    </row>
    <row r="504" spans="1:9" ht="15">
      <c r="A504" s="8" t="s">
        <v>53</v>
      </c>
      <c r="B504" s="390"/>
      <c r="C504" s="391"/>
      <c r="D504" s="391"/>
      <c r="E504" s="392"/>
      <c r="F504" s="48">
        <v>0</v>
      </c>
      <c r="G504" s="390"/>
      <c r="H504" s="392"/>
      <c r="I504" s="50">
        <f t="shared" si="72"/>
        <v>0</v>
      </c>
    </row>
    <row r="505" spans="1:9" ht="15">
      <c r="A505" s="9" t="s">
        <v>16</v>
      </c>
      <c r="B505" s="390"/>
      <c r="C505" s="391"/>
      <c r="D505" s="391"/>
      <c r="E505" s="392"/>
      <c r="F505" s="45">
        <v>0</v>
      </c>
      <c r="G505" s="390"/>
      <c r="H505" s="392"/>
      <c r="I505" s="44">
        <f t="shared" si="72"/>
        <v>0</v>
      </c>
    </row>
    <row r="506" spans="1:9" ht="15">
      <c r="A506" s="8" t="s">
        <v>65</v>
      </c>
      <c r="B506" s="390"/>
      <c r="C506" s="391"/>
      <c r="D506" s="391"/>
      <c r="E506" s="392"/>
      <c r="F506" s="48">
        <v>0</v>
      </c>
      <c r="G506" s="390"/>
      <c r="H506" s="392"/>
      <c r="I506" s="50">
        <f t="shared" si="72"/>
        <v>0</v>
      </c>
    </row>
    <row r="507" spans="1:9" ht="15">
      <c r="A507" s="9" t="s">
        <v>55</v>
      </c>
      <c r="B507" s="390"/>
      <c r="C507" s="391"/>
      <c r="D507" s="391"/>
      <c r="E507" s="392"/>
      <c r="F507" s="45">
        <v>0</v>
      </c>
      <c r="G507" s="390"/>
      <c r="H507" s="392"/>
      <c r="I507" s="44">
        <f t="shared" si="72"/>
        <v>0</v>
      </c>
    </row>
    <row r="508" spans="1:9" ht="15">
      <c r="A508" s="8" t="s">
        <v>12</v>
      </c>
      <c r="B508" s="390"/>
      <c r="C508" s="391"/>
      <c r="D508" s="391"/>
      <c r="E508" s="392"/>
      <c r="F508" s="48">
        <v>0</v>
      </c>
      <c r="G508" s="390"/>
      <c r="H508" s="392"/>
      <c r="I508" s="50">
        <f t="shared" si="72"/>
        <v>0</v>
      </c>
    </row>
    <row r="509" spans="1:9" ht="15">
      <c r="A509" s="9" t="s">
        <v>56</v>
      </c>
      <c r="B509" s="390"/>
      <c r="C509" s="391"/>
      <c r="D509" s="391"/>
      <c r="E509" s="392"/>
      <c r="F509" s="45">
        <v>0</v>
      </c>
      <c r="G509" s="390"/>
      <c r="H509" s="392"/>
      <c r="I509" s="44">
        <f t="shared" si="72"/>
        <v>0</v>
      </c>
    </row>
    <row r="510" spans="1:9" ht="15">
      <c r="A510" s="8" t="s">
        <v>17</v>
      </c>
      <c r="B510" s="390"/>
      <c r="C510" s="391"/>
      <c r="D510" s="391"/>
      <c r="E510" s="392"/>
      <c r="F510" s="48">
        <v>0</v>
      </c>
      <c r="G510" s="390"/>
      <c r="H510" s="392"/>
      <c r="I510" s="50">
        <f t="shared" si="72"/>
        <v>0</v>
      </c>
    </row>
    <row r="511" spans="1:9" ht="15">
      <c r="A511" s="9" t="s">
        <v>141</v>
      </c>
      <c r="B511" s="390"/>
      <c r="C511" s="391"/>
      <c r="D511" s="391"/>
      <c r="E511" s="392"/>
      <c r="F511" s="45">
        <v>0</v>
      </c>
      <c r="G511" s="390"/>
      <c r="H511" s="392"/>
      <c r="I511" s="44">
        <f>SUM(B511:H511)</f>
        <v>0</v>
      </c>
    </row>
    <row r="512" spans="1:9" ht="15">
      <c r="A512" s="8" t="s">
        <v>25</v>
      </c>
      <c r="B512" s="390"/>
      <c r="C512" s="391"/>
      <c r="D512" s="391"/>
      <c r="E512" s="392"/>
      <c r="F512" s="48">
        <v>0</v>
      </c>
      <c r="G512" s="390"/>
      <c r="H512" s="392"/>
      <c r="I512" s="50">
        <f t="shared" si="72"/>
        <v>0</v>
      </c>
    </row>
    <row r="513" spans="1:9" ht="15">
      <c r="A513" s="9" t="s">
        <v>24</v>
      </c>
      <c r="B513" s="390"/>
      <c r="C513" s="391"/>
      <c r="D513" s="391"/>
      <c r="E513" s="392"/>
      <c r="F513" s="45">
        <v>0</v>
      </c>
      <c r="G513" s="390"/>
      <c r="H513" s="392"/>
      <c r="I513" s="44">
        <f t="shared" si="72"/>
        <v>0</v>
      </c>
    </row>
    <row r="514" spans="1:9" ht="15">
      <c r="A514" s="8" t="s">
        <v>57</v>
      </c>
      <c r="B514" s="390"/>
      <c r="C514" s="391"/>
      <c r="D514" s="391"/>
      <c r="E514" s="392"/>
      <c r="F514" s="48">
        <v>0</v>
      </c>
      <c r="G514" s="390"/>
      <c r="H514" s="392"/>
      <c r="I514" s="50">
        <f t="shared" si="72"/>
        <v>0</v>
      </c>
    </row>
    <row r="515" spans="1:9" ht="15">
      <c r="A515" s="9" t="s">
        <v>22</v>
      </c>
      <c r="B515" s="390"/>
      <c r="C515" s="391"/>
      <c r="D515" s="391"/>
      <c r="E515" s="392"/>
      <c r="F515" s="45">
        <v>0</v>
      </c>
      <c r="G515" s="390"/>
      <c r="H515" s="392"/>
      <c r="I515" s="44">
        <f t="shared" si="72"/>
        <v>0</v>
      </c>
    </row>
    <row r="516" spans="1:9" ht="15">
      <c r="A516" s="8" t="s">
        <v>21</v>
      </c>
      <c r="B516" s="390"/>
      <c r="C516" s="391"/>
      <c r="D516" s="391"/>
      <c r="E516" s="392"/>
      <c r="F516" s="48">
        <v>0</v>
      </c>
      <c r="G516" s="390"/>
      <c r="H516" s="392"/>
      <c r="I516" s="50">
        <f t="shared" si="72"/>
        <v>0</v>
      </c>
    </row>
    <row r="517" spans="1:9" ht="15">
      <c r="A517" s="10" t="s">
        <v>61</v>
      </c>
      <c r="B517" s="390"/>
      <c r="C517" s="391"/>
      <c r="D517" s="391"/>
      <c r="E517" s="392"/>
      <c r="F517" s="45">
        <v>0</v>
      </c>
      <c r="G517" s="390"/>
      <c r="H517" s="392"/>
      <c r="I517" s="44">
        <f t="shared" si="72"/>
        <v>0</v>
      </c>
    </row>
    <row r="518" spans="1:9">
      <c r="A518" s="11" t="s">
        <v>23</v>
      </c>
      <c r="B518" s="390"/>
      <c r="C518" s="391"/>
      <c r="D518" s="391"/>
      <c r="E518" s="392"/>
      <c r="F518" s="55">
        <v>0</v>
      </c>
      <c r="G518" s="390"/>
      <c r="H518" s="392"/>
      <c r="I518" s="57">
        <f t="shared" si="72"/>
        <v>0</v>
      </c>
    </row>
    <row r="519" spans="1:9">
      <c r="A519" s="12" t="s">
        <v>19</v>
      </c>
      <c r="B519" s="390"/>
      <c r="C519" s="391"/>
      <c r="D519" s="391"/>
      <c r="E519" s="392"/>
      <c r="F519" s="61">
        <v>0</v>
      </c>
      <c r="G519" s="390"/>
      <c r="H519" s="392"/>
      <c r="I519" s="63">
        <f t="shared" si="72"/>
        <v>0</v>
      </c>
    </row>
    <row r="520" spans="1:9">
      <c r="A520" s="11" t="s">
        <v>20</v>
      </c>
      <c r="B520" s="390"/>
      <c r="C520" s="391"/>
      <c r="D520" s="391"/>
      <c r="E520" s="392"/>
      <c r="F520" s="55">
        <v>0</v>
      </c>
      <c r="G520" s="390"/>
      <c r="H520" s="392"/>
      <c r="I520" s="57">
        <f t="shared" si="72"/>
        <v>0</v>
      </c>
    </row>
    <row r="521" spans="1:9" ht="15" thickBot="1">
      <c r="A521" s="13" t="s">
        <v>11</v>
      </c>
      <c r="B521" s="393"/>
      <c r="C521" s="394"/>
      <c r="D521" s="394"/>
      <c r="E521" s="395"/>
      <c r="F521" s="66">
        <v>0</v>
      </c>
      <c r="G521" s="393"/>
      <c r="H521" s="395"/>
      <c r="I521" s="68">
        <f t="shared" si="72"/>
        <v>0</v>
      </c>
    </row>
    <row r="522" spans="1:9" ht="15">
      <c r="A522" s="14" t="s">
        <v>26</v>
      </c>
      <c r="B522" s="71">
        <f>SUM(B501:B517)</f>
        <v>0</v>
      </c>
      <c r="C522" s="71">
        <f t="shared" ref="C522:H522" si="73">SUM(C501:C517)</f>
        <v>0</v>
      </c>
      <c r="D522" s="71">
        <f t="shared" si="73"/>
        <v>0</v>
      </c>
      <c r="E522" s="71">
        <f t="shared" si="73"/>
        <v>0</v>
      </c>
      <c r="F522" s="71">
        <f t="shared" si="73"/>
        <v>0</v>
      </c>
      <c r="G522" s="71">
        <f t="shared" si="73"/>
        <v>0</v>
      </c>
      <c r="H522" s="72">
        <f t="shared" si="73"/>
        <v>0</v>
      </c>
      <c r="I522" s="44">
        <f>SUM(I501:I517)</f>
        <v>0</v>
      </c>
    </row>
    <row r="523" spans="1:9" s="2" customFormat="1" ht="15" thickBot="1">
      <c r="A523" s="15" t="s">
        <v>100</v>
      </c>
      <c r="B523" s="100"/>
      <c r="C523" s="100"/>
      <c r="D523" s="100"/>
      <c r="E523" s="100"/>
      <c r="F523" s="100"/>
      <c r="G523" s="100"/>
      <c r="H523" s="101"/>
      <c r="I523" s="102"/>
    </row>
    <row r="524" spans="1:9" ht="15" thickBot="1">
      <c r="A524" s="16"/>
      <c r="B524" s="16"/>
      <c r="C524" s="16"/>
      <c r="D524" s="16"/>
      <c r="E524" s="16"/>
      <c r="F524" s="16"/>
      <c r="G524" s="16"/>
      <c r="H524" s="16"/>
      <c r="I524" s="16"/>
    </row>
    <row r="525" spans="1:9" ht="28.5">
      <c r="A525" s="433" t="s">
        <v>44</v>
      </c>
      <c r="B525" s="37" t="s">
        <v>0</v>
      </c>
      <c r="C525" s="37" t="s">
        <v>1</v>
      </c>
      <c r="D525" s="37" t="s">
        <v>2</v>
      </c>
      <c r="E525" s="37" t="s">
        <v>3</v>
      </c>
      <c r="F525" s="37" t="s">
        <v>27</v>
      </c>
      <c r="G525" s="37" t="s">
        <v>4</v>
      </c>
      <c r="H525" s="37" t="s">
        <v>5</v>
      </c>
      <c r="I525" s="38" t="s">
        <v>6</v>
      </c>
    </row>
    <row r="526" spans="1:9" ht="14.25" customHeight="1">
      <c r="A526" s="434" t="s">
        <v>44</v>
      </c>
      <c r="B526" s="372" t="s">
        <v>107</v>
      </c>
      <c r="C526" s="373"/>
      <c r="D526" s="373"/>
      <c r="E526" s="373"/>
      <c r="F526" s="373"/>
      <c r="G526" s="373"/>
      <c r="H526" s="373"/>
      <c r="I526" s="374"/>
    </row>
    <row r="527" spans="1:9" ht="15">
      <c r="A527" s="7" t="s">
        <v>7</v>
      </c>
      <c r="B527" s="387"/>
      <c r="C527" s="388"/>
      <c r="D527" s="388"/>
      <c r="E527" s="389"/>
      <c r="F527" s="42">
        <v>0</v>
      </c>
      <c r="G527" s="387"/>
      <c r="H527" s="389"/>
      <c r="I527" s="44">
        <f>SUM(B527:H527)</f>
        <v>0</v>
      </c>
    </row>
    <row r="528" spans="1:9" ht="15">
      <c r="A528" s="8" t="s">
        <v>8</v>
      </c>
      <c r="B528" s="390"/>
      <c r="C528" s="391"/>
      <c r="D528" s="391"/>
      <c r="E528" s="392"/>
      <c r="F528" s="48">
        <v>0</v>
      </c>
      <c r="G528" s="390"/>
      <c r="H528" s="392"/>
      <c r="I528" s="50">
        <f t="shared" ref="I528:I547" si="74">SUM(B528:H528)</f>
        <v>0</v>
      </c>
    </row>
    <row r="529" spans="1:9" ht="15">
      <c r="A529" s="9" t="s">
        <v>10</v>
      </c>
      <c r="B529" s="390"/>
      <c r="C529" s="391"/>
      <c r="D529" s="391"/>
      <c r="E529" s="392"/>
      <c r="F529" s="45">
        <v>0</v>
      </c>
      <c r="G529" s="390"/>
      <c r="H529" s="392"/>
      <c r="I529" s="44">
        <f t="shared" si="74"/>
        <v>0</v>
      </c>
    </row>
    <row r="530" spans="1:9" ht="15">
      <c r="A530" s="8" t="s">
        <v>53</v>
      </c>
      <c r="B530" s="390"/>
      <c r="C530" s="391"/>
      <c r="D530" s="391"/>
      <c r="E530" s="392"/>
      <c r="F530" s="48">
        <v>0</v>
      </c>
      <c r="G530" s="390"/>
      <c r="H530" s="392"/>
      <c r="I530" s="50">
        <f t="shared" si="74"/>
        <v>0</v>
      </c>
    </row>
    <row r="531" spans="1:9" ht="15">
      <c r="A531" s="9" t="s">
        <v>16</v>
      </c>
      <c r="B531" s="390"/>
      <c r="C531" s="391"/>
      <c r="D531" s="391"/>
      <c r="E531" s="392"/>
      <c r="F531" s="45">
        <v>0</v>
      </c>
      <c r="G531" s="390"/>
      <c r="H531" s="392"/>
      <c r="I531" s="44">
        <f t="shared" si="74"/>
        <v>0</v>
      </c>
    </row>
    <row r="532" spans="1:9" ht="15">
      <c r="A532" s="8" t="s">
        <v>65</v>
      </c>
      <c r="B532" s="390"/>
      <c r="C532" s="391"/>
      <c r="D532" s="391"/>
      <c r="E532" s="392"/>
      <c r="F532" s="48">
        <v>0</v>
      </c>
      <c r="G532" s="390"/>
      <c r="H532" s="392"/>
      <c r="I532" s="50">
        <f t="shared" si="74"/>
        <v>0</v>
      </c>
    </row>
    <row r="533" spans="1:9" ht="15">
      <c r="A533" s="9" t="s">
        <v>55</v>
      </c>
      <c r="B533" s="390"/>
      <c r="C533" s="391"/>
      <c r="D533" s="391"/>
      <c r="E533" s="392"/>
      <c r="F533" s="45">
        <v>4.4462429737411595</v>
      </c>
      <c r="G533" s="390"/>
      <c r="H533" s="392"/>
      <c r="I533" s="44">
        <f t="shared" si="74"/>
        <v>4.4462429737411595</v>
      </c>
    </row>
    <row r="534" spans="1:9" ht="15">
      <c r="A534" s="8" t="s">
        <v>12</v>
      </c>
      <c r="B534" s="390"/>
      <c r="C534" s="391"/>
      <c r="D534" s="391"/>
      <c r="E534" s="392"/>
      <c r="F534" s="48">
        <v>0.5530593799358684</v>
      </c>
      <c r="G534" s="390"/>
      <c r="H534" s="392"/>
      <c r="I534" s="50">
        <f t="shared" si="74"/>
        <v>0.5530593799358684</v>
      </c>
    </row>
    <row r="535" spans="1:9" ht="15">
      <c r="A535" s="9" t="s">
        <v>56</v>
      </c>
      <c r="B535" s="390"/>
      <c r="C535" s="391"/>
      <c r="D535" s="391"/>
      <c r="E535" s="392"/>
      <c r="F535" s="45">
        <v>0</v>
      </c>
      <c r="G535" s="390"/>
      <c r="H535" s="392"/>
      <c r="I535" s="44">
        <f t="shared" si="74"/>
        <v>0</v>
      </c>
    </row>
    <row r="536" spans="1:9" ht="15">
      <c r="A536" s="8" t="s">
        <v>17</v>
      </c>
      <c r="B536" s="390"/>
      <c r="C536" s="391"/>
      <c r="D536" s="391"/>
      <c r="E536" s="392"/>
      <c r="F536" s="48">
        <v>0</v>
      </c>
      <c r="G536" s="390"/>
      <c r="H536" s="392"/>
      <c r="I536" s="50">
        <f t="shared" si="74"/>
        <v>0</v>
      </c>
    </row>
    <row r="537" spans="1:9" ht="15">
      <c r="A537" s="9" t="s">
        <v>141</v>
      </c>
      <c r="B537" s="390"/>
      <c r="C537" s="391"/>
      <c r="D537" s="391"/>
      <c r="E537" s="392"/>
      <c r="F537" s="45">
        <v>0</v>
      </c>
      <c r="G537" s="390"/>
      <c r="H537" s="392"/>
      <c r="I537" s="44">
        <f>SUM(B537:H537)</f>
        <v>0</v>
      </c>
    </row>
    <row r="538" spans="1:9" ht="15">
      <c r="A538" s="8" t="s">
        <v>25</v>
      </c>
      <c r="B538" s="390"/>
      <c r="C538" s="391"/>
      <c r="D538" s="391"/>
      <c r="E538" s="392"/>
      <c r="F538" s="48">
        <v>0</v>
      </c>
      <c r="G538" s="390"/>
      <c r="H538" s="392"/>
      <c r="I538" s="50">
        <f t="shared" si="74"/>
        <v>0</v>
      </c>
    </row>
    <row r="539" spans="1:9" ht="15">
      <c r="A539" s="9" t="s">
        <v>24</v>
      </c>
      <c r="B539" s="390"/>
      <c r="C539" s="391"/>
      <c r="D539" s="391"/>
      <c r="E539" s="392"/>
      <c r="F539" s="45">
        <v>0</v>
      </c>
      <c r="G539" s="390"/>
      <c r="H539" s="392"/>
      <c r="I539" s="44">
        <f t="shared" si="74"/>
        <v>0</v>
      </c>
    </row>
    <row r="540" spans="1:9" ht="15">
      <c r="A540" s="8" t="s">
        <v>57</v>
      </c>
      <c r="B540" s="390"/>
      <c r="C540" s="391"/>
      <c r="D540" s="391"/>
      <c r="E540" s="392"/>
      <c r="F540" s="48">
        <v>0</v>
      </c>
      <c r="G540" s="390"/>
      <c r="H540" s="392"/>
      <c r="I540" s="50">
        <f t="shared" si="74"/>
        <v>0</v>
      </c>
    </row>
    <row r="541" spans="1:9" ht="15">
      <c r="A541" s="9" t="s">
        <v>22</v>
      </c>
      <c r="B541" s="390"/>
      <c r="C541" s="391"/>
      <c r="D541" s="391"/>
      <c r="E541" s="392"/>
      <c r="F541" s="45">
        <v>0</v>
      </c>
      <c r="G541" s="390"/>
      <c r="H541" s="392"/>
      <c r="I541" s="44">
        <f t="shared" si="74"/>
        <v>0</v>
      </c>
    </row>
    <row r="542" spans="1:9" ht="15">
      <c r="A542" s="8" t="s">
        <v>21</v>
      </c>
      <c r="B542" s="390"/>
      <c r="C542" s="391"/>
      <c r="D542" s="391"/>
      <c r="E542" s="392"/>
      <c r="F542" s="48">
        <v>0</v>
      </c>
      <c r="G542" s="390"/>
      <c r="H542" s="392"/>
      <c r="I542" s="50">
        <f t="shared" si="74"/>
        <v>0</v>
      </c>
    </row>
    <row r="543" spans="1:9" ht="15">
      <c r="A543" s="10" t="s">
        <v>61</v>
      </c>
      <c r="B543" s="390"/>
      <c r="C543" s="391"/>
      <c r="D543" s="391"/>
      <c r="E543" s="392"/>
      <c r="F543" s="45">
        <v>0</v>
      </c>
      <c r="G543" s="390"/>
      <c r="H543" s="392"/>
      <c r="I543" s="44">
        <f t="shared" si="74"/>
        <v>0</v>
      </c>
    </row>
    <row r="544" spans="1:9">
      <c r="A544" s="11" t="s">
        <v>23</v>
      </c>
      <c r="B544" s="390"/>
      <c r="C544" s="391"/>
      <c r="D544" s="391"/>
      <c r="E544" s="392"/>
      <c r="F544" s="55">
        <v>0</v>
      </c>
      <c r="G544" s="390"/>
      <c r="H544" s="392"/>
      <c r="I544" s="57">
        <f t="shared" si="74"/>
        <v>0</v>
      </c>
    </row>
    <row r="545" spans="1:9">
      <c r="A545" s="12" t="s">
        <v>19</v>
      </c>
      <c r="B545" s="390"/>
      <c r="C545" s="391"/>
      <c r="D545" s="391"/>
      <c r="E545" s="392"/>
      <c r="F545" s="61">
        <v>0</v>
      </c>
      <c r="G545" s="390"/>
      <c r="H545" s="392"/>
      <c r="I545" s="63">
        <f t="shared" si="74"/>
        <v>0</v>
      </c>
    </row>
    <row r="546" spans="1:9">
      <c r="A546" s="11" t="s">
        <v>20</v>
      </c>
      <c r="B546" s="390"/>
      <c r="C546" s="391"/>
      <c r="D546" s="391"/>
      <c r="E546" s="392"/>
      <c r="F546" s="55">
        <v>0</v>
      </c>
      <c r="G546" s="390"/>
      <c r="H546" s="392"/>
      <c r="I546" s="57">
        <f t="shared" si="74"/>
        <v>0</v>
      </c>
    </row>
    <row r="547" spans="1:9" ht="15" thickBot="1">
      <c r="A547" s="13" t="s">
        <v>11</v>
      </c>
      <c r="B547" s="393"/>
      <c r="C547" s="394"/>
      <c r="D547" s="394"/>
      <c r="E547" s="395"/>
      <c r="F547" s="66">
        <v>0</v>
      </c>
      <c r="G547" s="393"/>
      <c r="H547" s="395"/>
      <c r="I547" s="68">
        <f t="shared" si="74"/>
        <v>0</v>
      </c>
    </row>
    <row r="548" spans="1:9" ht="15">
      <c r="A548" s="14" t="s">
        <v>26</v>
      </c>
      <c r="B548" s="71">
        <f>SUM(B527:B543)</f>
        <v>0</v>
      </c>
      <c r="C548" s="71">
        <f t="shared" ref="C548:H548" si="75">SUM(C527:C543)</f>
        <v>0</v>
      </c>
      <c r="D548" s="71">
        <f t="shared" si="75"/>
        <v>0</v>
      </c>
      <c r="E548" s="71">
        <f t="shared" si="75"/>
        <v>0</v>
      </c>
      <c r="F548" s="71">
        <f t="shared" si="75"/>
        <v>4.9993023536770282</v>
      </c>
      <c r="G548" s="71">
        <f t="shared" si="75"/>
        <v>0</v>
      </c>
      <c r="H548" s="72">
        <f t="shared" si="75"/>
        <v>0</v>
      </c>
      <c r="I548" s="71">
        <f>SUM(I527:I543)</f>
        <v>4.9993023536770282</v>
      </c>
    </row>
    <row r="549" spans="1:9" s="2" customFormat="1" ht="15" thickBot="1">
      <c r="A549" s="15" t="s">
        <v>100</v>
      </c>
      <c r="B549" s="100">
        <f>B548/$I$548</f>
        <v>0</v>
      </c>
      <c r="C549" s="100">
        <f t="shared" ref="C549:I549" si="76">C548/$I$548</f>
        <v>0</v>
      </c>
      <c r="D549" s="100">
        <f t="shared" si="76"/>
        <v>0</v>
      </c>
      <c r="E549" s="100">
        <f t="shared" si="76"/>
        <v>0</v>
      </c>
      <c r="F549" s="100">
        <f t="shared" si="76"/>
        <v>1</v>
      </c>
      <c r="G549" s="100">
        <f t="shared" si="76"/>
        <v>0</v>
      </c>
      <c r="H549" s="101">
        <f t="shared" si="76"/>
        <v>0</v>
      </c>
      <c r="I549" s="102">
        <f t="shared" si="76"/>
        <v>1</v>
      </c>
    </row>
    <row r="550" spans="1:9" ht="15" thickBot="1">
      <c r="A550" s="16"/>
      <c r="B550" s="16"/>
      <c r="C550" s="16"/>
      <c r="D550" s="16"/>
      <c r="E550" s="16"/>
      <c r="F550" s="16"/>
      <c r="G550" s="16"/>
      <c r="H550" s="16"/>
      <c r="I550" s="16"/>
    </row>
    <row r="551" spans="1:9" ht="28.5">
      <c r="A551" s="433" t="s">
        <v>45</v>
      </c>
      <c r="B551" s="37" t="s">
        <v>0</v>
      </c>
      <c r="C551" s="37" t="s">
        <v>1</v>
      </c>
      <c r="D551" s="37" t="s">
        <v>2</v>
      </c>
      <c r="E551" s="37" t="s">
        <v>3</v>
      </c>
      <c r="F551" s="37" t="s">
        <v>27</v>
      </c>
      <c r="G551" s="37" t="s">
        <v>4</v>
      </c>
      <c r="H551" s="37" t="s">
        <v>5</v>
      </c>
      <c r="I551" s="38" t="s">
        <v>6</v>
      </c>
    </row>
    <row r="552" spans="1:9" ht="14.25" customHeight="1">
      <c r="A552" s="434" t="s">
        <v>45</v>
      </c>
      <c r="B552" s="372" t="s">
        <v>107</v>
      </c>
      <c r="C552" s="373"/>
      <c r="D552" s="373"/>
      <c r="E552" s="373"/>
      <c r="F552" s="373"/>
      <c r="G552" s="373"/>
      <c r="H552" s="373"/>
      <c r="I552" s="374"/>
    </row>
    <row r="553" spans="1:9" ht="15">
      <c r="A553" s="7" t="s">
        <v>7</v>
      </c>
      <c r="B553" s="387"/>
      <c r="C553" s="388"/>
      <c r="D553" s="388"/>
      <c r="E553" s="389"/>
      <c r="F553" s="42">
        <v>0</v>
      </c>
      <c r="G553" s="387"/>
      <c r="H553" s="389"/>
      <c r="I553" s="44">
        <f>SUM(B553:H553)</f>
        <v>0</v>
      </c>
    </row>
    <row r="554" spans="1:9" ht="15">
      <c r="A554" s="8" t="s">
        <v>8</v>
      </c>
      <c r="B554" s="390"/>
      <c r="C554" s="391"/>
      <c r="D554" s="391"/>
      <c r="E554" s="392"/>
      <c r="F554" s="48">
        <v>0</v>
      </c>
      <c r="G554" s="390"/>
      <c r="H554" s="392"/>
      <c r="I554" s="50">
        <f t="shared" ref="I554:I573" si="77">SUM(B554:H554)</f>
        <v>0</v>
      </c>
    </row>
    <row r="555" spans="1:9" ht="15">
      <c r="A555" s="9" t="s">
        <v>10</v>
      </c>
      <c r="B555" s="390"/>
      <c r="C555" s="391"/>
      <c r="D555" s="391"/>
      <c r="E555" s="392"/>
      <c r="F555" s="45">
        <v>0</v>
      </c>
      <c r="G555" s="390"/>
      <c r="H555" s="392"/>
      <c r="I555" s="44">
        <f t="shared" si="77"/>
        <v>0</v>
      </c>
    </row>
    <row r="556" spans="1:9" ht="15">
      <c r="A556" s="8" t="s">
        <v>53</v>
      </c>
      <c r="B556" s="390"/>
      <c r="C556" s="391"/>
      <c r="D556" s="391"/>
      <c r="E556" s="392"/>
      <c r="F556" s="48">
        <v>0</v>
      </c>
      <c r="G556" s="390"/>
      <c r="H556" s="392"/>
      <c r="I556" s="50">
        <f t="shared" si="77"/>
        <v>0</v>
      </c>
    </row>
    <row r="557" spans="1:9" ht="15">
      <c r="A557" s="9" t="s">
        <v>16</v>
      </c>
      <c r="B557" s="390"/>
      <c r="C557" s="391"/>
      <c r="D557" s="391"/>
      <c r="E557" s="392"/>
      <c r="F557" s="45">
        <v>0</v>
      </c>
      <c r="G557" s="390"/>
      <c r="H557" s="392"/>
      <c r="I557" s="44">
        <f t="shared" si="77"/>
        <v>0</v>
      </c>
    </row>
    <row r="558" spans="1:9" ht="15">
      <c r="A558" s="8" t="s">
        <v>65</v>
      </c>
      <c r="B558" s="390"/>
      <c r="C558" s="391"/>
      <c r="D558" s="391"/>
      <c r="E558" s="392"/>
      <c r="F558" s="48">
        <v>0</v>
      </c>
      <c r="G558" s="390"/>
      <c r="H558" s="392"/>
      <c r="I558" s="50">
        <f t="shared" si="77"/>
        <v>0</v>
      </c>
    </row>
    <row r="559" spans="1:9" ht="15">
      <c r="A559" s="9" t="s">
        <v>55</v>
      </c>
      <c r="B559" s="390"/>
      <c r="C559" s="391"/>
      <c r="D559" s="391"/>
      <c r="E559" s="392"/>
      <c r="F559" s="45">
        <v>0</v>
      </c>
      <c r="G559" s="390"/>
      <c r="H559" s="392"/>
      <c r="I559" s="44">
        <f t="shared" si="77"/>
        <v>0</v>
      </c>
    </row>
    <row r="560" spans="1:9" ht="15">
      <c r="A560" s="8" t="s">
        <v>12</v>
      </c>
      <c r="B560" s="390"/>
      <c r="C560" s="391"/>
      <c r="D560" s="391"/>
      <c r="E560" s="392"/>
      <c r="F560" s="48">
        <v>4.2846727185107323</v>
      </c>
      <c r="G560" s="390"/>
      <c r="H560" s="392"/>
      <c r="I560" s="50">
        <f t="shared" si="77"/>
        <v>4.2846727185107323</v>
      </c>
    </row>
    <row r="561" spans="1:9" ht="15">
      <c r="A561" s="9" t="s">
        <v>56</v>
      </c>
      <c r="B561" s="390"/>
      <c r="C561" s="391"/>
      <c r="D561" s="391"/>
      <c r="E561" s="392"/>
      <c r="F561" s="45">
        <v>0</v>
      </c>
      <c r="G561" s="390"/>
      <c r="H561" s="392"/>
      <c r="I561" s="44">
        <f t="shared" si="77"/>
        <v>0</v>
      </c>
    </row>
    <row r="562" spans="1:9" ht="15">
      <c r="A562" s="8" t="s">
        <v>17</v>
      </c>
      <c r="B562" s="390"/>
      <c r="C562" s="391"/>
      <c r="D562" s="391"/>
      <c r="E562" s="392"/>
      <c r="F562" s="48">
        <v>0</v>
      </c>
      <c r="G562" s="390"/>
      <c r="H562" s="392"/>
      <c r="I562" s="50">
        <f t="shared" si="77"/>
        <v>0</v>
      </c>
    </row>
    <row r="563" spans="1:9" ht="15">
      <c r="A563" s="9" t="s">
        <v>141</v>
      </c>
      <c r="B563" s="390"/>
      <c r="C563" s="391"/>
      <c r="D563" s="391"/>
      <c r="E563" s="392"/>
      <c r="F563" s="45">
        <v>0</v>
      </c>
      <c r="G563" s="390"/>
      <c r="H563" s="392"/>
      <c r="I563" s="44">
        <f>SUM(B563:H563)</f>
        <v>0</v>
      </c>
    </row>
    <row r="564" spans="1:9" ht="15">
      <c r="A564" s="8" t="s">
        <v>25</v>
      </c>
      <c r="B564" s="390"/>
      <c r="C564" s="391"/>
      <c r="D564" s="391"/>
      <c r="E564" s="392"/>
      <c r="F564" s="48">
        <v>0</v>
      </c>
      <c r="G564" s="390"/>
      <c r="H564" s="392"/>
      <c r="I564" s="50">
        <f t="shared" si="77"/>
        <v>0</v>
      </c>
    </row>
    <row r="565" spans="1:9" ht="15">
      <c r="A565" s="9" t="s">
        <v>24</v>
      </c>
      <c r="B565" s="390"/>
      <c r="C565" s="391"/>
      <c r="D565" s="391"/>
      <c r="E565" s="392"/>
      <c r="F565" s="45">
        <v>0</v>
      </c>
      <c r="G565" s="390"/>
      <c r="H565" s="392"/>
      <c r="I565" s="44">
        <f t="shared" si="77"/>
        <v>0</v>
      </c>
    </row>
    <row r="566" spans="1:9" ht="15">
      <c r="A566" s="8" t="s">
        <v>57</v>
      </c>
      <c r="B566" s="390"/>
      <c r="C566" s="391"/>
      <c r="D566" s="391"/>
      <c r="E566" s="392"/>
      <c r="F566" s="48">
        <v>0</v>
      </c>
      <c r="G566" s="390"/>
      <c r="H566" s="392"/>
      <c r="I566" s="50">
        <f t="shared" si="77"/>
        <v>0</v>
      </c>
    </row>
    <row r="567" spans="1:9" ht="15">
      <c r="A567" s="9" t="s">
        <v>22</v>
      </c>
      <c r="B567" s="390"/>
      <c r="C567" s="391"/>
      <c r="D567" s="391"/>
      <c r="E567" s="392"/>
      <c r="F567" s="45">
        <v>0</v>
      </c>
      <c r="G567" s="390"/>
      <c r="H567" s="392"/>
      <c r="I567" s="44">
        <f t="shared" si="77"/>
        <v>0</v>
      </c>
    </row>
    <row r="568" spans="1:9" ht="15">
      <c r="A568" s="8" t="s">
        <v>21</v>
      </c>
      <c r="B568" s="390"/>
      <c r="C568" s="391"/>
      <c r="D568" s="391"/>
      <c r="E568" s="392"/>
      <c r="F568" s="48">
        <v>0</v>
      </c>
      <c r="G568" s="390"/>
      <c r="H568" s="392"/>
      <c r="I568" s="50">
        <f t="shared" si="77"/>
        <v>0</v>
      </c>
    </row>
    <row r="569" spans="1:9" ht="15">
      <c r="A569" s="10" t="s">
        <v>61</v>
      </c>
      <c r="B569" s="390"/>
      <c r="C569" s="391"/>
      <c r="D569" s="391"/>
      <c r="E569" s="392"/>
      <c r="F569" s="45">
        <v>0</v>
      </c>
      <c r="G569" s="390"/>
      <c r="H569" s="392"/>
      <c r="I569" s="44">
        <f t="shared" si="77"/>
        <v>0</v>
      </c>
    </row>
    <row r="570" spans="1:9">
      <c r="A570" s="11" t="s">
        <v>23</v>
      </c>
      <c r="B570" s="390"/>
      <c r="C570" s="391"/>
      <c r="D570" s="391"/>
      <c r="E570" s="392"/>
      <c r="F570" s="55">
        <v>0</v>
      </c>
      <c r="G570" s="390"/>
      <c r="H570" s="392"/>
      <c r="I570" s="57">
        <f t="shared" si="77"/>
        <v>0</v>
      </c>
    </row>
    <row r="571" spans="1:9">
      <c r="A571" s="12" t="s">
        <v>19</v>
      </c>
      <c r="B571" s="390"/>
      <c r="C571" s="391"/>
      <c r="D571" s="391"/>
      <c r="E571" s="392"/>
      <c r="F571" s="61">
        <v>0</v>
      </c>
      <c r="G571" s="390"/>
      <c r="H571" s="392"/>
      <c r="I571" s="63">
        <f t="shared" si="77"/>
        <v>0</v>
      </c>
    </row>
    <row r="572" spans="1:9">
      <c r="A572" s="11" t="s">
        <v>20</v>
      </c>
      <c r="B572" s="390"/>
      <c r="C572" s="391"/>
      <c r="D572" s="391"/>
      <c r="E572" s="392"/>
      <c r="F572" s="55">
        <v>0</v>
      </c>
      <c r="G572" s="390"/>
      <c r="H572" s="392"/>
      <c r="I572" s="57">
        <f t="shared" si="77"/>
        <v>0</v>
      </c>
    </row>
    <row r="573" spans="1:9" ht="15" thickBot="1">
      <c r="A573" s="13" t="s">
        <v>11</v>
      </c>
      <c r="B573" s="393"/>
      <c r="C573" s="394"/>
      <c r="D573" s="394"/>
      <c r="E573" s="395"/>
      <c r="F573" s="66">
        <v>0</v>
      </c>
      <c r="G573" s="393"/>
      <c r="H573" s="395"/>
      <c r="I573" s="68">
        <f t="shared" si="77"/>
        <v>0</v>
      </c>
    </row>
    <row r="574" spans="1:9" ht="15">
      <c r="A574" s="14" t="s">
        <v>26</v>
      </c>
      <c r="B574" s="71">
        <f>SUM(B553:B569)</f>
        <v>0</v>
      </c>
      <c r="C574" s="71">
        <f t="shared" ref="C574:H574" si="78">SUM(C553:C569)</f>
        <v>0</v>
      </c>
      <c r="D574" s="71">
        <f t="shared" si="78"/>
        <v>0</v>
      </c>
      <c r="E574" s="71">
        <f t="shared" si="78"/>
        <v>0</v>
      </c>
      <c r="F574" s="71">
        <f t="shared" si="78"/>
        <v>4.2846727185107323</v>
      </c>
      <c r="G574" s="71">
        <f t="shared" si="78"/>
        <v>0</v>
      </c>
      <c r="H574" s="72">
        <f t="shared" si="78"/>
        <v>0</v>
      </c>
      <c r="I574" s="71">
        <f>SUM(I553:I569)</f>
        <v>4.2846727185107323</v>
      </c>
    </row>
    <row r="575" spans="1:9" s="2" customFormat="1" ht="15" thickBot="1">
      <c r="A575" s="15" t="s">
        <v>100</v>
      </c>
      <c r="B575" s="100">
        <f>B574/$I$574</f>
        <v>0</v>
      </c>
      <c r="C575" s="100">
        <f t="shared" ref="C575:I575" si="79">C574/$I$574</f>
        <v>0</v>
      </c>
      <c r="D575" s="100">
        <f t="shared" si="79"/>
        <v>0</v>
      </c>
      <c r="E575" s="100">
        <f t="shared" si="79"/>
        <v>0</v>
      </c>
      <c r="F575" s="100">
        <f t="shared" si="79"/>
        <v>1</v>
      </c>
      <c r="G575" s="100">
        <f t="shared" si="79"/>
        <v>0</v>
      </c>
      <c r="H575" s="101">
        <f t="shared" si="79"/>
        <v>0</v>
      </c>
      <c r="I575" s="102">
        <f t="shared" si="79"/>
        <v>1</v>
      </c>
    </row>
    <row r="576" spans="1:9" ht="15" thickBot="1">
      <c r="A576" s="16"/>
      <c r="B576" s="16"/>
      <c r="C576" s="16"/>
      <c r="D576" s="16"/>
      <c r="E576" s="16"/>
      <c r="F576" s="16"/>
      <c r="G576" s="16"/>
      <c r="H576" s="16"/>
      <c r="I576" s="16"/>
    </row>
    <row r="577" spans="1:9" ht="28.5">
      <c r="A577" s="439" t="s">
        <v>46</v>
      </c>
      <c r="B577" s="37" t="s">
        <v>0</v>
      </c>
      <c r="C577" s="37" t="s">
        <v>1</v>
      </c>
      <c r="D577" s="37" t="s">
        <v>2</v>
      </c>
      <c r="E577" s="37" t="s">
        <v>3</v>
      </c>
      <c r="F577" s="37" t="s">
        <v>27</v>
      </c>
      <c r="G577" s="37" t="s">
        <v>4</v>
      </c>
      <c r="H577" s="37" t="s">
        <v>5</v>
      </c>
      <c r="I577" s="38" t="s">
        <v>6</v>
      </c>
    </row>
    <row r="578" spans="1:9" ht="14.25" customHeight="1">
      <c r="A578" s="440" t="s">
        <v>46</v>
      </c>
      <c r="B578" s="372" t="s">
        <v>107</v>
      </c>
      <c r="C578" s="373"/>
      <c r="D578" s="373"/>
      <c r="E578" s="373"/>
      <c r="F578" s="373"/>
      <c r="G578" s="373"/>
      <c r="H578" s="373"/>
      <c r="I578" s="374"/>
    </row>
    <row r="579" spans="1:9" ht="15">
      <c r="A579" s="7" t="s">
        <v>7</v>
      </c>
      <c r="B579" s="42">
        <v>20.142015599473211</v>
      </c>
      <c r="C579" s="42">
        <v>0</v>
      </c>
      <c r="D579" s="42">
        <v>3.8403930907276616</v>
      </c>
      <c r="E579" s="42">
        <v>0</v>
      </c>
      <c r="F579" s="399"/>
      <c r="G579" s="42">
        <v>0</v>
      </c>
      <c r="H579" s="43">
        <v>0</v>
      </c>
      <c r="I579" s="44">
        <f>SUM(B579:H579)</f>
        <v>23.982408690200874</v>
      </c>
    </row>
    <row r="580" spans="1:9" ht="15">
      <c r="A580" s="8" t="s">
        <v>8</v>
      </c>
      <c r="B580" s="48">
        <v>8.5589558307367923</v>
      </c>
      <c r="C580" s="48">
        <v>0</v>
      </c>
      <c r="D580" s="48">
        <v>2.1425444536095419</v>
      </c>
      <c r="E580" s="48">
        <v>0</v>
      </c>
      <c r="F580" s="400"/>
      <c r="G580" s="48">
        <v>0</v>
      </c>
      <c r="H580" s="49">
        <v>0</v>
      </c>
      <c r="I580" s="50">
        <f t="shared" ref="I580:I599" si="80">SUM(B580:H580)</f>
        <v>10.701500284346334</v>
      </c>
    </row>
    <row r="581" spans="1:9" ht="15">
      <c r="A581" s="9" t="s">
        <v>10</v>
      </c>
      <c r="B581" s="45">
        <v>7.3126193870306473</v>
      </c>
      <c r="C581" s="45">
        <v>0</v>
      </c>
      <c r="D581" s="45">
        <v>0</v>
      </c>
      <c r="E581" s="45">
        <v>0</v>
      </c>
      <c r="F581" s="400"/>
      <c r="G581" s="45">
        <v>0</v>
      </c>
      <c r="H581" s="54">
        <v>0</v>
      </c>
      <c r="I581" s="44">
        <f t="shared" si="80"/>
        <v>7.3126193870306473</v>
      </c>
    </row>
    <row r="582" spans="1:9" ht="15">
      <c r="A582" s="8" t="s">
        <v>53</v>
      </c>
      <c r="B582" s="48">
        <v>0</v>
      </c>
      <c r="C582" s="48">
        <v>0</v>
      </c>
      <c r="D582" s="48">
        <v>0</v>
      </c>
      <c r="E582" s="48">
        <v>0</v>
      </c>
      <c r="F582" s="400"/>
      <c r="G582" s="48">
        <v>0</v>
      </c>
      <c r="H582" s="49">
        <v>0</v>
      </c>
      <c r="I582" s="50">
        <f t="shared" si="80"/>
        <v>0</v>
      </c>
    </row>
    <row r="583" spans="1:9" ht="15">
      <c r="A583" s="9" t="s">
        <v>16</v>
      </c>
      <c r="B583" s="45">
        <v>278.33879530648386</v>
      </c>
      <c r="C583" s="45">
        <v>33.713730637586963</v>
      </c>
      <c r="D583" s="45">
        <v>7.2694193405329015</v>
      </c>
      <c r="E583" s="45">
        <v>16.212869254574549</v>
      </c>
      <c r="F583" s="400"/>
      <c r="G583" s="45">
        <v>0</v>
      </c>
      <c r="H583" s="54">
        <v>0</v>
      </c>
      <c r="I583" s="44">
        <f t="shared" si="80"/>
        <v>335.53481453917829</v>
      </c>
    </row>
    <row r="584" spans="1:9" ht="15">
      <c r="A584" s="8" t="s">
        <v>65</v>
      </c>
      <c r="B584" s="48">
        <v>793.97992879671085</v>
      </c>
      <c r="C584" s="48">
        <v>12.049316263053784</v>
      </c>
      <c r="D584" s="48">
        <v>14.247081999030438</v>
      </c>
      <c r="E584" s="48">
        <v>0</v>
      </c>
      <c r="F584" s="400"/>
      <c r="G584" s="48">
        <v>0</v>
      </c>
      <c r="H584" s="49">
        <v>0</v>
      </c>
      <c r="I584" s="50">
        <f t="shared" si="80"/>
        <v>820.27632705879512</v>
      </c>
    </row>
    <row r="585" spans="1:9" ht="15">
      <c r="A585" s="9" t="s">
        <v>55</v>
      </c>
      <c r="B585" s="45">
        <v>0</v>
      </c>
      <c r="C585" s="45">
        <v>0</v>
      </c>
      <c r="D585" s="45">
        <v>7.2173578173237676E-2</v>
      </c>
      <c r="E585" s="45">
        <v>33.667866700944721</v>
      </c>
      <c r="F585" s="400"/>
      <c r="G585" s="45">
        <v>0</v>
      </c>
      <c r="H585" s="54">
        <v>0</v>
      </c>
      <c r="I585" s="44">
        <f t="shared" si="80"/>
        <v>33.740040279117956</v>
      </c>
    </row>
    <row r="586" spans="1:9" ht="15">
      <c r="A586" s="8" t="s">
        <v>12</v>
      </c>
      <c r="B586" s="48">
        <v>0</v>
      </c>
      <c r="C586" s="48">
        <v>0</v>
      </c>
      <c r="D586" s="48">
        <v>1.7543838023092916E-2</v>
      </c>
      <c r="E586" s="48">
        <v>0.51293812275698092</v>
      </c>
      <c r="F586" s="400"/>
      <c r="G586" s="48">
        <v>0</v>
      </c>
      <c r="H586" s="49">
        <v>0</v>
      </c>
      <c r="I586" s="50">
        <f t="shared" si="80"/>
        <v>0.53048196078007381</v>
      </c>
    </row>
    <row r="587" spans="1:9" ht="15">
      <c r="A587" s="9" t="s">
        <v>56</v>
      </c>
      <c r="B587" s="45">
        <v>0</v>
      </c>
      <c r="C587" s="45">
        <v>0</v>
      </c>
      <c r="D587" s="45">
        <v>0</v>
      </c>
      <c r="E587" s="45">
        <v>30.346363870680701</v>
      </c>
      <c r="F587" s="400"/>
      <c r="G587" s="45">
        <v>0</v>
      </c>
      <c r="H587" s="54">
        <v>0</v>
      </c>
      <c r="I587" s="44">
        <f t="shared" si="80"/>
        <v>30.346363870680701</v>
      </c>
    </row>
    <row r="588" spans="1:9" ht="15">
      <c r="A588" s="8" t="s">
        <v>17</v>
      </c>
      <c r="B588" s="48">
        <v>65.929712390727559</v>
      </c>
      <c r="C588" s="48">
        <v>0.35722661148451224</v>
      </c>
      <c r="D588" s="48">
        <v>8.3675624104015505</v>
      </c>
      <c r="E588" s="48">
        <v>1.1406436939122397</v>
      </c>
      <c r="F588" s="400"/>
      <c r="G588" s="48">
        <v>0</v>
      </c>
      <c r="H588" s="49">
        <v>0</v>
      </c>
      <c r="I588" s="50">
        <f t="shared" si="80"/>
        <v>75.795145106525851</v>
      </c>
    </row>
    <row r="589" spans="1:9" ht="15">
      <c r="A589" s="9" t="s">
        <v>141</v>
      </c>
      <c r="B589" s="45">
        <v>1934.5108999522965</v>
      </c>
      <c r="C589" s="45">
        <v>304.8533505431601</v>
      </c>
      <c r="D589" s="45">
        <v>59.455913945392531</v>
      </c>
      <c r="E589" s="45">
        <v>46.816741712451467</v>
      </c>
      <c r="F589" s="400"/>
      <c r="G589" s="45">
        <v>0</v>
      </c>
      <c r="H589" s="54">
        <v>0</v>
      </c>
      <c r="I589" s="44">
        <f>SUM(B589:H589)</f>
        <v>2345.636906153301</v>
      </c>
    </row>
    <row r="590" spans="1:9" ht="15">
      <c r="A590" s="8" t="s">
        <v>25</v>
      </c>
      <c r="B590" s="48">
        <v>349.93718976610171</v>
      </c>
      <c r="C590" s="48">
        <v>0</v>
      </c>
      <c r="D590" s="48">
        <v>771.79682118314429</v>
      </c>
      <c r="E590" s="48">
        <v>170.07578218138286</v>
      </c>
      <c r="F590" s="400"/>
      <c r="G590" s="48">
        <v>528.76827892340066</v>
      </c>
      <c r="H590" s="49">
        <v>0.13765585774952019</v>
      </c>
      <c r="I590" s="50">
        <f t="shared" si="80"/>
        <v>1820.7157279117791</v>
      </c>
    </row>
    <row r="591" spans="1:9" ht="15">
      <c r="A591" s="9" t="s">
        <v>24</v>
      </c>
      <c r="B591" s="45">
        <v>100.56252889952299</v>
      </c>
      <c r="C591" s="45">
        <v>0.63754848741721104</v>
      </c>
      <c r="D591" s="45">
        <v>0</v>
      </c>
      <c r="E591" s="45">
        <v>0</v>
      </c>
      <c r="F591" s="400"/>
      <c r="G591" s="45">
        <v>0</v>
      </c>
      <c r="H591" s="54">
        <v>0</v>
      </c>
      <c r="I591" s="44">
        <f t="shared" si="80"/>
        <v>101.20007738694019</v>
      </c>
    </row>
    <row r="592" spans="1:9" ht="15">
      <c r="A592" s="8" t="s">
        <v>57</v>
      </c>
      <c r="B592" s="48">
        <v>18.703781158084801</v>
      </c>
      <c r="C592" s="48">
        <v>0</v>
      </c>
      <c r="D592" s="48">
        <v>3.3249815037134427</v>
      </c>
      <c r="E592" s="48">
        <v>0</v>
      </c>
      <c r="F592" s="400"/>
      <c r="G592" s="48">
        <v>0</v>
      </c>
      <c r="H592" s="49">
        <v>0</v>
      </c>
      <c r="I592" s="50">
        <f t="shared" si="80"/>
        <v>22.028762661798243</v>
      </c>
    </row>
    <row r="593" spans="1:9" ht="15">
      <c r="A593" s="9" t="s">
        <v>22</v>
      </c>
      <c r="B593" s="45">
        <v>20.856572942605567</v>
      </c>
      <c r="C593" s="45">
        <v>0</v>
      </c>
      <c r="D593" s="45">
        <v>1.2864171129321931</v>
      </c>
      <c r="E593" s="45">
        <v>0</v>
      </c>
      <c r="F593" s="400"/>
      <c r="G593" s="45">
        <v>0</v>
      </c>
      <c r="H593" s="54">
        <v>0</v>
      </c>
      <c r="I593" s="44">
        <f t="shared" si="80"/>
        <v>22.142990055537759</v>
      </c>
    </row>
    <row r="594" spans="1:9" ht="15">
      <c r="A594" s="8" t="s">
        <v>21</v>
      </c>
      <c r="B594" s="48">
        <v>27.320936558702602</v>
      </c>
      <c r="C594" s="48">
        <v>0</v>
      </c>
      <c r="D594" s="48">
        <v>0.50478866014999912</v>
      </c>
      <c r="E594" s="48">
        <v>0</v>
      </c>
      <c r="F594" s="400"/>
      <c r="G594" s="48">
        <v>0</v>
      </c>
      <c r="H594" s="49">
        <v>0</v>
      </c>
      <c r="I594" s="50">
        <f t="shared" si="80"/>
        <v>27.8257252188526</v>
      </c>
    </row>
    <row r="595" spans="1:9" ht="15">
      <c r="A595" s="10" t="s">
        <v>61</v>
      </c>
      <c r="B595" s="45">
        <v>152.10373711663854</v>
      </c>
      <c r="C595" s="45">
        <v>0</v>
      </c>
      <c r="D595" s="45">
        <v>0</v>
      </c>
      <c r="E595" s="45">
        <v>0</v>
      </c>
      <c r="F595" s="400"/>
      <c r="G595" s="45">
        <v>0</v>
      </c>
      <c r="H595" s="54">
        <v>0</v>
      </c>
      <c r="I595" s="44">
        <f t="shared" si="80"/>
        <v>152.10373711663854</v>
      </c>
    </row>
    <row r="596" spans="1:9">
      <c r="A596" s="11" t="s">
        <v>23</v>
      </c>
      <c r="B596" s="55">
        <v>152.10373711663854</v>
      </c>
      <c r="C596" s="55">
        <v>0</v>
      </c>
      <c r="D596" s="55">
        <v>0</v>
      </c>
      <c r="E596" s="55">
        <v>0</v>
      </c>
      <c r="F596" s="400"/>
      <c r="G596" s="55">
        <v>0</v>
      </c>
      <c r="H596" s="56">
        <v>0</v>
      </c>
      <c r="I596" s="57">
        <f t="shared" si="80"/>
        <v>152.10373711663854</v>
      </c>
    </row>
    <row r="597" spans="1:9">
      <c r="A597" s="12" t="s">
        <v>19</v>
      </c>
      <c r="B597" s="61">
        <v>0</v>
      </c>
      <c r="C597" s="61">
        <v>0</v>
      </c>
      <c r="D597" s="61">
        <v>0</v>
      </c>
      <c r="E597" s="61">
        <v>0</v>
      </c>
      <c r="F597" s="400"/>
      <c r="G597" s="61">
        <v>0</v>
      </c>
      <c r="H597" s="62">
        <v>0</v>
      </c>
      <c r="I597" s="63">
        <f t="shared" si="80"/>
        <v>0</v>
      </c>
    </row>
    <row r="598" spans="1:9">
      <c r="A598" s="11" t="s">
        <v>20</v>
      </c>
      <c r="B598" s="55">
        <v>0</v>
      </c>
      <c r="C598" s="55">
        <v>0</v>
      </c>
      <c r="D598" s="55">
        <v>0</v>
      </c>
      <c r="E598" s="55">
        <v>0</v>
      </c>
      <c r="F598" s="400"/>
      <c r="G598" s="55">
        <v>0</v>
      </c>
      <c r="H598" s="56">
        <v>0</v>
      </c>
      <c r="I598" s="57">
        <f t="shared" si="80"/>
        <v>0</v>
      </c>
    </row>
    <row r="599" spans="1:9" ht="15" thickBot="1">
      <c r="A599" s="13" t="s">
        <v>11</v>
      </c>
      <c r="B599" s="66">
        <v>0</v>
      </c>
      <c r="C599" s="66">
        <v>0</v>
      </c>
      <c r="D599" s="66">
        <v>0</v>
      </c>
      <c r="E599" s="66">
        <v>0</v>
      </c>
      <c r="F599" s="401"/>
      <c r="G599" s="66">
        <v>0</v>
      </c>
      <c r="H599" s="67">
        <v>0</v>
      </c>
      <c r="I599" s="68">
        <f t="shared" si="80"/>
        <v>0</v>
      </c>
    </row>
    <row r="600" spans="1:9" ht="15">
      <c r="A600" s="14" t="s">
        <v>26</v>
      </c>
      <c r="B600" s="71">
        <f>SUM(B579:B595)</f>
        <v>3778.2576737051158</v>
      </c>
      <c r="C600" s="71">
        <f t="shared" ref="C600:H600" si="81">SUM(C579:C595)</f>
        <v>351.6111725427026</v>
      </c>
      <c r="D600" s="71">
        <f t="shared" si="81"/>
        <v>872.32564111583088</v>
      </c>
      <c r="E600" s="71">
        <f t="shared" si="81"/>
        <v>298.77320553670353</v>
      </c>
      <c r="F600" s="71">
        <f t="shared" si="81"/>
        <v>0</v>
      </c>
      <c r="G600" s="71">
        <f t="shared" si="81"/>
        <v>528.76827892340066</v>
      </c>
      <c r="H600" s="72">
        <f t="shared" si="81"/>
        <v>0.13765585774952019</v>
      </c>
      <c r="I600" s="44">
        <f>SUM(I579:I595)</f>
        <v>5829.8736276815025</v>
      </c>
    </row>
    <row r="601" spans="1:9" s="2" customFormat="1" ht="15" thickBot="1">
      <c r="A601" s="17" t="s">
        <v>100</v>
      </c>
      <c r="B601" s="100">
        <f>B600/$I$600</f>
        <v>0.64808569018805662</v>
      </c>
      <c r="C601" s="100">
        <f t="shared" ref="C601:I601" si="82">C600/$I$600</f>
        <v>6.0311971579139659E-2</v>
      </c>
      <c r="D601" s="100">
        <f t="shared" si="82"/>
        <v>0.14963028306031195</v>
      </c>
      <c r="E601" s="100">
        <f t="shared" si="82"/>
        <v>5.1248658996322603E-2</v>
      </c>
      <c r="F601" s="100">
        <f t="shared" si="82"/>
        <v>0</v>
      </c>
      <c r="G601" s="100">
        <f t="shared" si="82"/>
        <v>9.0699784024939126E-2</v>
      </c>
      <c r="H601" s="101">
        <f t="shared" si="82"/>
        <v>2.3612151230157093E-5</v>
      </c>
      <c r="I601" s="102">
        <f t="shared" si="82"/>
        <v>1</v>
      </c>
    </row>
    <row r="602" spans="1:9" ht="15" thickBot="1">
      <c r="A602" s="16"/>
      <c r="B602" s="16"/>
      <c r="C602" s="16"/>
      <c r="D602" s="16"/>
      <c r="E602" s="16"/>
      <c r="F602" s="16"/>
      <c r="G602" s="16"/>
      <c r="H602" s="16"/>
      <c r="I602" s="16"/>
    </row>
    <row r="603" spans="1:9" ht="28.5">
      <c r="A603" s="439" t="s">
        <v>47</v>
      </c>
      <c r="B603" s="37" t="s">
        <v>0</v>
      </c>
      <c r="C603" s="37" t="s">
        <v>1</v>
      </c>
      <c r="D603" s="37" t="s">
        <v>2</v>
      </c>
      <c r="E603" s="37" t="s">
        <v>3</v>
      </c>
      <c r="F603" s="37" t="s">
        <v>27</v>
      </c>
      <c r="G603" s="37" t="s">
        <v>4</v>
      </c>
      <c r="H603" s="37" t="s">
        <v>5</v>
      </c>
      <c r="I603" s="38" t="s">
        <v>6</v>
      </c>
    </row>
    <row r="604" spans="1:9" ht="14.25" customHeight="1">
      <c r="A604" s="440" t="s">
        <v>47</v>
      </c>
      <c r="B604" s="372" t="s">
        <v>107</v>
      </c>
      <c r="C604" s="373"/>
      <c r="D604" s="373"/>
      <c r="E604" s="373"/>
      <c r="F604" s="373"/>
      <c r="G604" s="373"/>
      <c r="H604" s="373"/>
      <c r="I604" s="374"/>
    </row>
    <row r="605" spans="1:9" ht="15">
      <c r="A605" s="7" t="s">
        <v>7</v>
      </c>
      <c r="B605" s="42">
        <v>23.225696311768129</v>
      </c>
      <c r="C605" s="42">
        <v>0</v>
      </c>
      <c r="D605" s="42">
        <v>1.5880817990952567</v>
      </c>
      <c r="E605" s="42">
        <v>0</v>
      </c>
      <c r="F605" s="399"/>
      <c r="G605" s="42">
        <v>0</v>
      </c>
      <c r="H605" s="43">
        <v>0</v>
      </c>
      <c r="I605" s="44">
        <f>SUM(B605:H605)</f>
        <v>24.813778110863385</v>
      </c>
    </row>
    <row r="606" spans="1:9" ht="15">
      <c r="A606" s="8" t="s">
        <v>8</v>
      </c>
      <c r="B606" s="48">
        <v>25.181049525356123</v>
      </c>
      <c r="C606" s="48">
        <v>0</v>
      </c>
      <c r="D606" s="48">
        <v>1.7217811641269147</v>
      </c>
      <c r="E606" s="48">
        <v>0</v>
      </c>
      <c r="F606" s="400"/>
      <c r="G606" s="48">
        <v>0</v>
      </c>
      <c r="H606" s="49">
        <v>0</v>
      </c>
      <c r="I606" s="50">
        <f t="shared" ref="I606:I625" si="83">SUM(B606:H606)</f>
        <v>26.902830689483039</v>
      </c>
    </row>
    <row r="607" spans="1:9" ht="15">
      <c r="A607" s="9" t="s">
        <v>10</v>
      </c>
      <c r="B607" s="45">
        <v>36.688478429119655</v>
      </c>
      <c r="C607" s="45">
        <v>0</v>
      </c>
      <c r="D607" s="45">
        <v>2.5086139096833948</v>
      </c>
      <c r="E607" s="45">
        <v>0</v>
      </c>
      <c r="F607" s="400"/>
      <c r="G607" s="45">
        <v>0</v>
      </c>
      <c r="H607" s="54">
        <v>0</v>
      </c>
      <c r="I607" s="44">
        <f t="shared" si="83"/>
        <v>39.197092338803053</v>
      </c>
    </row>
    <row r="608" spans="1:9" ht="15">
      <c r="A608" s="8" t="s">
        <v>53</v>
      </c>
      <c r="B608" s="48">
        <v>0</v>
      </c>
      <c r="C608" s="48">
        <v>0</v>
      </c>
      <c r="D608" s="48">
        <v>0</v>
      </c>
      <c r="E608" s="48">
        <v>0</v>
      </c>
      <c r="F608" s="400"/>
      <c r="G608" s="48">
        <v>0</v>
      </c>
      <c r="H608" s="49">
        <v>0</v>
      </c>
      <c r="I608" s="50">
        <f t="shared" si="83"/>
        <v>0</v>
      </c>
    </row>
    <row r="609" spans="1:9" ht="15">
      <c r="A609" s="9" t="s">
        <v>16</v>
      </c>
      <c r="B609" s="45">
        <v>691.44476690909903</v>
      </c>
      <c r="C609" s="45">
        <v>0</v>
      </c>
      <c r="D609" s="45">
        <v>54.450343025204134</v>
      </c>
      <c r="E609" s="45">
        <v>0</v>
      </c>
      <c r="F609" s="400"/>
      <c r="G609" s="45">
        <v>0</v>
      </c>
      <c r="H609" s="54">
        <v>0</v>
      </c>
      <c r="I609" s="44">
        <f t="shared" si="83"/>
        <v>745.89510993430315</v>
      </c>
    </row>
    <row r="610" spans="1:9" ht="15">
      <c r="A610" s="8" t="s">
        <v>65</v>
      </c>
      <c r="B610" s="48">
        <v>4266.3474135605211</v>
      </c>
      <c r="C610" s="48">
        <v>0</v>
      </c>
      <c r="D610" s="48">
        <v>335.96910592224162</v>
      </c>
      <c r="E610" s="48">
        <v>0</v>
      </c>
      <c r="F610" s="400"/>
      <c r="G610" s="48">
        <v>0</v>
      </c>
      <c r="H610" s="49">
        <v>0</v>
      </c>
      <c r="I610" s="50">
        <f t="shared" si="83"/>
        <v>4602.3165194827625</v>
      </c>
    </row>
    <row r="611" spans="1:9" ht="15">
      <c r="A611" s="9" t="s">
        <v>55</v>
      </c>
      <c r="B611" s="45">
        <v>0</v>
      </c>
      <c r="C611" s="45">
        <v>0</v>
      </c>
      <c r="D611" s="45">
        <v>0</v>
      </c>
      <c r="E611" s="45">
        <v>0</v>
      </c>
      <c r="F611" s="400"/>
      <c r="G611" s="45">
        <v>0</v>
      </c>
      <c r="H611" s="54">
        <v>0</v>
      </c>
      <c r="I611" s="44">
        <f t="shared" si="83"/>
        <v>0</v>
      </c>
    </row>
    <row r="612" spans="1:9" ht="15">
      <c r="A612" s="8" t="s">
        <v>12</v>
      </c>
      <c r="B612" s="48">
        <v>0</v>
      </c>
      <c r="C612" s="48">
        <v>0</v>
      </c>
      <c r="D612" s="48">
        <v>0</v>
      </c>
      <c r="E612" s="48">
        <v>0</v>
      </c>
      <c r="F612" s="400"/>
      <c r="G612" s="48">
        <v>0</v>
      </c>
      <c r="H612" s="49">
        <v>0</v>
      </c>
      <c r="I612" s="50">
        <f t="shared" si="83"/>
        <v>0</v>
      </c>
    </row>
    <row r="613" spans="1:9" ht="15">
      <c r="A613" s="9" t="s">
        <v>56</v>
      </c>
      <c r="B613" s="45">
        <v>0</v>
      </c>
      <c r="C613" s="45">
        <v>0</v>
      </c>
      <c r="D613" s="45">
        <v>0</v>
      </c>
      <c r="E613" s="45">
        <v>0</v>
      </c>
      <c r="F613" s="400"/>
      <c r="G613" s="45">
        <v>0</v>
      </c>
      <c r="H613" s="54">
        <v>0</v>
      </c>
      <c r="I613" s="44">
        <f t="shared" si="83"/>
        <v>0</v>
      </c>
    </row>
    <row r="614" spans="1:9" ht="15">
      <c r="A614" s="8" t="s">
        <v>17</v>
      </c>
      <c r="B614" s="48">
        <v>69.291058211284991</v>
      </c>
      <c r="C614" s="48">
        <v>0</v>
      </c>
      <c r="D614" s="48">
        <v>5.4565773995941793</v>
      </c>
      <c r="E614" s="48">
        <v>0</v>
      </c>
      <c r="F614" s="400"/>
      <c r="G614" s="48">
        <v>0</v>
      </c>
      <c r="H614" s="49">
        <v>0</v>
      </c>
      <c r="I614" s="50">
        <f t="shared" si="83"/>
        <v>74.747635610879172</v>
      </c>
    </row>
    <row r="615" spans="1:9" ht="15">
      <c r="A615" s="9" t="s">
        <v>141</v>
      </c>
      <c r="B615" s="45">
        <v>858.28809626372777</v>
      </c>
      <c r="C615" s="45">
        <v>0</v>
      </c>
      <c r="D615" s="45">
        <v>271.03834618854557</v>
      </c>
      <c r="E615" s="45">
        <v>0</v>
      </c>
      <c r="F615" s="400"/>
      <c r="G615" s="45">
        <v>0</v>
      </c>
      <c r="H615" s="54">
        <v>0</v>
      </c>
      <c r="I615" s="44">
        <f>SUM(B615:H615)</f>
        <v>1129.3264424522733</v>
      </c>
    </row>
    <row r="616" spans="1:9" ht="15">
      <c r="A616" s="8" t="s">
        <v>25</v>
      </c>
      <c r="B616" s="48">
        <v>244.78459035165105</v>
      </c>
      <c r="C616" s="48">
        <v>0</v>
      </c>
      <c r="D616" s="48">
        <v>278.05628224410844</v>
      </c>
      <c r="E616" s="48">
        <v>1538.1177450689995</v>
      </c>
      <c r="F616" s="400"/>
      <c r="G616" s="48">
        <v>402.84036180378564</v>
      </c>
      <c r="H616" s="49">
        <v>0</v>
      </c>
      <c r="I616" s="50">
        <f t="shared" si="83"/>
        <v>2463.7989794685445</v>
      </c>
    </row>
    <row r="617" spans="1:9" ht="15">
      <c r="A617" s="9" t="s">
        <v>24</v>
      </c>
      <c r="B617" s="45">
        <v>90.147228325969635</v>
      </c>
      <c r="C617" s="45">
        <v>0</v>
      </c>
      <c r="D617" s="45">
        <v>20.981011720837113</v>
      </c>
      <c r="E617" s="45">
        <v>0</v>
      </c>
      <c r="F617" s="400"/>
      <c r="G617" s="45">
        <v>0</v>
      </c>
      <c r="H617" s="54">
        <v>0</v>
      </c>
      <c r="I617" s="44">
        <f t="shared" si="83"/>
        <v>111.12824004680675</v>
      </c>
    </row>
    <row r="618" spans="1:9" ht="15">
      <c r="A618" s="8" t="s">
        <v>57</v>
      </c>
      <c r="B618" s="48">
        <v>1974.1972122145694</v>
      </c>
      <c r="C618" s="48">
        <v>0</v>
      </c>
      <c r="D618" s="48">
        <v>207.23617144793823</v>
      </c>
      <c r="E618" s="48">
        <v>0</v>
      </c>
      <c r="F618" s="400"/>
      <c r="G618" s="48">
        <v>0</v>
      </c>
      <c r="H618" s="49">
        <v>0</v>
      </c>
      <c r="I618" s="50">
        <f t="shared" si="83"/>
        <v>2181.4333836625078</v>
      </c>
    </row>
    <row r="619" spans="1:9" ht="15">
      <c r="A619" s="9" t="s">
        <v>22</v>
      </c>
      <c r="B619" s="45">
        <v>154.49512774462323</v>
      </c>
      <c r="C619" s="45">
        <v>0</v>
      </c>
      <c r="D619" s="45">
        <v>16.217720591977024</v>
      </c>
      <c r="E619" s="45">
        <v>0</v>
      </c>
      <c r="F619" s="400"/>
      <c r="G619" s="45">
        <v>0</v>
      </c>
      <c r="H619" s="54">
        <v>0</v>
      </c>
      <c r="I619" s="44">
        <f t="shared" si="83"/>
        <v>170.71284833660025</v>
      </c>
    </row>
    <row r="620" spans="1:9" ht="15">
      <c r="A620" s="8" t="s">
        <v>21</v>
      </c>
      <c r="B620" s="48">
        <v>0</v>
      </c>
      <c r="C620" s="48">
        <v>0</v>
      </c>
      <c r="D620" s="48">
        <v>0</v>
      </c>
      <c r="E620" s="48">
        <v>0</v>
      </c>
      <c r="F620" s="400"/>
      <c r="G620" s="48">
        <v>0</v>
      </c>
      <c r="H620" s="49">
        <v>0</v>
      </c>
      <c r="I620" s="50">
        <f t="shared" si="83"/>
        <v>0</v>
      </c>
    </row>
    <row r="621" spans="1:9" ht="15">
      <c r="A621" s="10" t="s">
        <v>61</v>
      </c>
      <c r="B621" s="45">
        <v>38.390529561229599</v>
      </c>
      <c r="C621" s="45">
        <v>0</v>
      </c>
      <c r="D621" s="45">
        <v>182.8081603196074</v>
      </c>
      <c r="E621" s="45">
        <v>0</v>
      </c>
      <c r="F621" s="400"/>
      <c r="G621" s="45">
        <v>0</v>
      </c>
      <c r="H621" s="54">
        <v>0</v>
      </c>
      <c r="I621" s="44">
        <f t="shared" si="83"/>
        <v>221.19868988083698</v>
      </c>
    </row>
    <row r="622" spans="1:9">
      <c r="A622" s="11" t="s">
        <v>23</v>
      </c>
      <c r="B622" s="55">
        <v>38.390529561229599</v>
      </c>
      <c r="C622" s="55">
        <v>0</v>
      </c>
      <c r="D622" s="55">
        <v>182.8081603196074</v>
      </c>
      <c r="E622" s="55">
        <v>0</v>
      </c>
      <c r="F622" s="400"/>
      <c r="G622" s="55">
        <v>0</v>
      </c>
      <c r="H622" s="56">
        <v>0</v>
      </c>
      <c r="I622" s="57">
        <f t="shared" si="83"/>
        <v>221.19868988083698</v>
      </c>
    </row>
    <row r="623" spans="1:9">
      <c r="A623" s="12" t="s">
        <v>19</v>
      </c>
      <c r="B623" s="61">
        <v>0</v>
      </c>
      <c r="C623" s="61">
        <v>0</v>
      </c>
      <c r="D623" s="61">
        <v>0</v>
      </c>
      <c r="E623" s="61">
        <v>0</v>
      </c>
      <c r="F623" s="400"/>
      <c r="G623" s="61">
        <v>0</v>
      </c>
      <c r="H623" s="62">
        <v>0</v>
      </c>
      <c r="I623" s="63">
        <f t="shared" si="83"/>
        <v>0</v>
      </c>
    </row>
    <row r="624" spans="1:9">
      <c r="A624" s="11" t="s">
        <v>20</v>
      </c>
      <c r="B624" s="55">
        <v>0</v>
      </c>
      <c r="C624" s="55">
        <v>0</v>
      </c>
      <c r="D624" s="55">
        <v>0</v>
      </c>
      <c r="E624" s="55">
        <v>0</v>
      </c>
      <c r="F624" s="400"/>
      <c r="G624" s="55">
        <v>0</v>
      </c>
      <c r="H624" s="56">
        <v>0</v>
      </c>
      <c r="I624" s="57">
        <f t="shared" si="83"/>
        <v>0</v>
      </c>
    </row>
    <row r="625" spans="1:9" ht="15" thickBot="1">
      <c r="A625" s="13" t="s">
        <v>11</v>
      </c>
      <c r="B625" s="66">
        <v>0</v>
      </c>
      <c r="C625" s="66">
        <v>0</v>
      </c>
      <c r="D625" s="66">
        <v>0</v>
      </c>
      <c r="E625" s="66">
        <v>0</v>
      </c>
      <c r="F625" s="401"/>
      <c r="G625" s="66">
        <v>0</v>
      </c>
      <c r="H625" s="67">
        <v>0</v>
      </c>
      <c r="I625" s="68">
        <f t="shared" si="83"/>
        <v>0</v>
      </c>
    </row>
    <row r="626" spans="1:9" ht="15">
      <c r="A626" s="14" t="s">
        <v>26</v>
      </c>
      <c r="B626" s="71">
        <f>SUM(B605:B621)</f>
        <v>8472.4812474089213</v>
      </c>
      <c r="C626" s="71">
        <f t="shared" ref="C626:H626" si="84">SUM(C605:C621)</f>
        <v>0</v>
      </c>
      <c r="D626" s="71">
        <f t="shared" si="84"/>
        <v>1378.0321957329593</v>
      </c>
      <c r="E626" s="71">
        <f t="shared" si="84"/>
        <v>1538.1177450689995</v>
      </c>
      <c r="F626" s="71">
        <f>SUM(F605:F621)</f>
        <v>0</v>
      </c>
      <c r="G626" s="71">
        <f t="shared" si="84"/>
        <v>402.84036180378564</v>
      </c>
      <c r="H626" s="72">
        <f t="shared" si="84"/>
        <v>0</v>
      </c>
      <c r="I626" s="44">
        <f>SUM(I605:I621)</f>
        <v>11791.471550014663</v>
      </c>
    </row>
    <row r="627" spans="1:9" s="2" customFormat="1" ht="15" thickBot="1">
      <c r="A627" s="17" t="s">
        <v>100</v>
      </c>
      <c r="B627" s="100">
        <f>B626/$I$626</f>
        <v>0.71852620018392743</v>
      </c>
      <c r="C627" s="100">
        <f t="shared" ref="C627:I627" si="85">C626/$I$626</f>
        <v>0</v>
      </c>
      <c r="D627" s="100">
        <f t="shared" si="85"/>
        <v>0.11686685498819235</v>
      </c>
      <c r="E627" s="100">
        <f t="shared" si="85"/>
        <v>0.1304432392975656</v>
      </c>
      <c r="F627" s="100">
        <f t="shared" si="85"/>
        <v>0</v>
      </c>
      <c r="G627" s="100">
        <f t="shared" si="85"/>
        <v>3.4163705530314809E-2</v>
      </c>
      <c r="H627" s="101">
        <f t="shared" si="85"/>
        <v>0</v>
      </c>
      <c r="I627" s="102">
        <f t="shared" si="85"/>
        <v>1</v>
      </c>
    </row>
    <row r="628" spans="1:9" ht="15" thickBot="1">
      <c r="A628" s="16"/>
      <c r="B628" s="16"/>
      <c r="C628" s="16"/>
      <c r="D628" s="16"/>
      <c r="E628" s="16"/>
      <c r="F628" s="16"/>
      <c r="G628" s="16"/>
      <c r="H628" s="16"/>
      <c r="I628" s="16"/>
    </row>
    <row r="629" spans="1:9" ht="28.5">
      <c r="A629" s="439" t="s">
        <v>48</v>
      </c>
      <c r="B629" s="37" t="s">
        <v>0</v>
      </c>
      <c r="C629" s="37" t="s">
        <v>1</v>
      </c>
      <c r="D629" s="37" t="s">
        <v>2</v>
      </c>
      <c r="E629" s="37" t="s">
        <v>3</v>
      </c>
      <c r="F629" s="37" t="s">
        <v>27</v>
      </c>
      <c r="G629" s="37" t="s">
        <v>4</v>
      </c>
      <c r="H629" s="37" t="s">
        <v>5</v>
      </c>
      <c r="I629" s="38" t="s">
        <v>6</v>
      </c>
    </row>
    <row r="630" spans="1:9" ht="14.25" customHeight="1">
      <c r="A630" s="440" t="s">
        <v>48</v>
      </c>
      <c r="B630" s="372" t="s">
        <v>107</v>
      </c>
      <c r="C630" s="373"/>
      <c r="D630" s="373"/>
      <c r="E630" s="373"/>
      <c r="F630" s="373"/>
      <c r="G630" s="373"/>
      <c r="H630" s="373"/>
      <c r="I630" s="374"/>
    </row>
    <row r="631" spans="1:9" ht="15">
      <c r="A631" s="7" t="s">
        <v>7</v>
      </c>
      <c r="B631" s="42">
        <v>0.16164101170566855</v>
      </c>
      <c r="C631" s="42">
        <v>0</v>
      </c>
      <c r="D631" s="42">
        <v>0</v>
      </c>
      <c r="E631" s="42">
        <v>0</v>
      </c>
      <c r="F631" s="42">
        <v>0</v>
      </c>
      <c r="G631" s="42">
        <v>0</v>
      </c>
      <c r="H631" s="43">
        <v>0</v>
      </c>
      <c r="I631" s="44">
        <f>SUM(B631:H631)</f>
        <v>0.16164101170566855</v>
      </c>
    </row>
    <row r="632" spans="1:9" ht="15">
      <c r="A632" s="8" t="s">
        <v>8</v>
      </c>
      <c r="B632" s="48">
        <v>0.93229530326888554</v>
      </c>
      <c r="C632" s="48">
        <v>0</v>
      </c>
      <c r="D632" s="48">
        <v>0</v>
      </c>
      <c r="E632" s="48">
        <v>0</v>
      </c>
      <c r="F632" s="48">
        <v>0</v>
      </c>
      <c r="G632" s="48">
        <v>0</v>
      </c>
      <c r="H632" s="49">
        <v>0</v>
      </c>
      <c r="I632" s="50">
        <f t="shared" ref="I632:I651" si="86">SUM(B632:H632)</f>
        <v>0.93229530326888554</v>
      </c>
    </row>
    <row r="633" spans="1:9" ht="15">
      <c r="A633" s="9" t="s">
        <v>10</v>
      </c>
      <c r="B633" s="45">
        <v>0.90259886721578564</v>
      </c>
      <c r="C633" s="45">
        <v>0</v>
      </c>
      <c r="D633" s="45">
        <v>2.8914262246504713E-3</v>
      </c>
      <c r="E633" s="45">
        <v>0</v>
      </c>
      <c r="F633" s="45">
        <v>0</v>
      </c>
      <c r="G633" s="45">
        <v>0</v>
      </c>
      <c r="H633" s="54">
        <v>0</v>
      </c>
      <c r="I633" s="44">
        <f t="shared" si="86"/>
        <v>0.90549029344043608</v>
      </c>
    </row>
    <row r="634" spans="1:9" ht="15">
      <c r="A634" s="8" t="s">
        <v>53</v>
      </c>
      <c r="B634" s="48">
        <v>0</v>
      </c>
      <c r="C634" s="48">
        <v>0</v>
      </c>
      <c r="D634" s="48">
        <v>0</v>
      </c>
      <c r="E634" s="48">
        <v>0</v>
      </c>
      <c r="F634" s="48">
        <v>0</v>
      </c>
      <c r="G634" s="48">
        <v>0</v>
      </c>
      <c r="H634" s="49">
        <v>0</v>
      </c>
      <c r="I634" s="50">
        <f t="shared" si="86"/>
        <v>0</v>
      </c>
    </row>
    <row r="635" spans="1:9" ht="15">
      <c r="A635" s="9" t="s">
        <v>16</v>
      </c>
      <c r="B635" s="45">
        <v>186.28127143895196</v>
      </c>
      <c r="C635" s="45">
        <v>0.80511933085465714</v>
      </c>
      <c r="D635" s="45">
        <v>15.010494523470159</v>
      </c>
      <c r="E635" s="45">
        <v>0</v>
      </c>
      <c r="F635" s="45">
        <v>0</v>
      </c>
      <c r="G635" s="45">
        <v>0</v>
      </c>
      <c r="H635" s="54">
        <v>0</v>
      </c>
      <c r="I635" s="44">
        <f t="shared" si="86"/>
        <v>202.09688529327678</v>
      </c>
    </row>
    <row r="636" spans="1:9" ht="15">
      <c r="A636" s="8" t="s">
        <v>65</v>
      </c>
      <c r="B636" s="48">
        <v>3.6246659049441781</v>
      </c>
      <c r="C636" s="48">
        <v>8.1800758340474525E-2</v>
      </c>
      <c r="D636" s="48">
        <v>0</v>
      </c>
      <c r="E636" s="48">
        <v>0</v>
      </c>
      <c r="F636" s="48">
        <v>0</v>
      </c>
      <c r="G636" s="48">
        <v>0</v>
      </c>
      <c r="H636" s="49">
        <v>0</v>
      </c>
      <c r="I636" s="50">
        <f t="shared" si="86"/>
        <v>3.7064666632846528</v>
      </c>
    </row>
    <row r="637" spans="1:9" ht="15">
      <c r="A637" s="9" t="s">
        <v>55</v>
      </c>
      <c r="B637" s="45">
        <v>0</v>
      </c>
      <c r="C637" s="45">
        <v>9.9644976451186501E-2</v>
      </c>
      <c r="D637" s="45">
        <v>0</v>
      </c>
      <c r="E637" s="45">
        <v>4.8363347697424084</v>
      </c>
      <c r="F637" s="45">
        <v>191.00030337484941</v>
      </c>
      <c r="G637" s="45">
        <v>0</v>
      </c>
      <c r="H637" s="54">
        <v>0</v>
      </c>
      <c r="I637" s="44">
        <f t="shared" si="86"/>
        <v>195.936283121043</v>
      </c>
    </row>
    <row r="638" spans="1:9" ht="15">
      <c r="A638" s="8" t="s">
        <v>12</v>
      </c>
      <c r="B638" s="48">
        <v>0</v>
      </c>
      <c r="C638" s="48">
        <v>0</v>
      </c>
      <c r="D638" s="48">
        <v>0</v>
      </c>
      <c r="E638" s="48">
        <v>7.6722427157788422</v>
      </c>
      <c r="F638" s="48">
        <v>0</v>
      </c>
      <c r="G638" s="48">
        <v>0</v>
      </c>
      <c r="H638" s="49">
        <v>0</v>
      </c>
      <c r="I638" s="50">
        <f t="shared" si="86"/>
        <v>7.6722427157788422</v>
      </c>
    </row>
    <row r="639" spans="1:9" ht="15">
      <c r="A639" s="9" t="s">
        <v>56</v>
      </c>
      <c r="B639" s="45">
        <v>0</v>
      </c>
      <c r="C639" s="45">
        <v>0</v>
      </c>
      <c r="D639" s="45">
        <v>0</v>
      </c>
      <c r="E639" s="45">
        <v>0</v>
      </c>
      <c r="F639" s="45">
        <v>0</v>
      </c>
      <c r="G639" s="45">
        <v>0</v>
      </c>
      <c r="H639" s="54">
        <v>0</v>
      </c>
      <c r="I639" s="44">
        <f t="shared" si="86"/>
        <v>0</v>
      </c>
    </row>
    <row r="640" spans="1:9" ht="15">
      <c r="A640" s="8" t="s">
        <v>17</v>
      </c>
      <c r="B640" s="48">
        <v>7.3944435822068613</v>
      </c>
      <c r="C640" s="48">
        <v>0</v>
      </c>
      <c r="D640" s="48">
        <v>3.5798215420089721E-2</v>
      </c>
      <c r="E640" s="48">
        <v>0.21782187498591499</v>
      </c>
      <c r="F640" s="48">
        <v>0</v>
      </c>
      <c r="G640" s="48">
        <v>0</v>
      </c>
      <c r="H640" s="49">
        <v>0</v>
      </c>
      <c r="I640" s="50">
        <f t="shared" si="86"/>
        <v>7.6480636726128655</v>
      </c>
    </row>
    <row r="641" spans="1:9" ht="15">
      <c r="A641" s="9" t="s">
        <v>141</v>
      </c>
      <c r="B641" s="45">
        <v>10.17129483857264</v>
      </c>
      <c r="C641" s="45">
        <v>0</v>
      </c>
      <c r="D641" s="45">
        <v>2.6288356059359419</v>
      </c>
      <c r="E641" s="45">
        <v>0</v>
      </c>
      <c r="F641" s="45">
        <v>0</v>
      </c>
      <c r="G641" s="45">
        <v>0</v>
      </c>
      <c r="H641" s="54">
        <v>0</v>
      </c>
      <c r="I641" s="44">
        <f>SUM(B641:H641)</f>
        <v>12.800130444508582</v>
      </c>
    </row>
    <row r="642" spans="1:9" ht="15">
      <c r="A642" s="8" t="s">
        <v>25</v>
      </c>
      <c r="B642" s="48">
        <v>30.794722276336639</v>
      </c>
      <c r="C642" s="48">
        <v>4.0012305335358489E-2</v>
      </c>
      <c r="D642" s="48">
        <v>0.63696731145857632</v>
      </c>
      <c r="E642" s="48">
        <v>51.171185782004549</v>
      </c>
      <c r="F642" s="48">
        <v>0</v>
      </c>
      <c r="G642" s="48">
        <v>17.255960237967589</v>
      </c>
      <c r="H642" s="49">
        <v>0.24210096987841345</v>
      </c>
      <c r="I642" s="50">
        <f t="shared" si="86"/>
        <v>100.14094888298112</v>
      </c>
    </row>
    <row r="643" spans="1:9" ht="15">
      <c r="A643" s="9" t="s">
        <v>24</v>
      </c>
      <c r="B643" s="45">
        <v>1.5566835211097105</v>
      </c>
      <c r="C643" s="45">
        <v>0</v>
      </c>
      <c r="D643" s="45">
        <v>0</v>
      </c>
      <c r="E643" s="45">
        <v>0</v>
      </c>
      <c r="F643" s="45">
        <v>0</v>
      </c>
      <c r="G643" s="45">
        <v>0</v>
      </c>
      <c r="H643" s="54">
        <v>0</v>
      </c>
      <c r="I643" s="44">
        <f t="shared" si="86"/>
        <v>1.5566835211097105</v>
      </c>
    </row>
    <row r="644" spans="1:9" ht="15">
      <c r="A644" s="8" t="s">
        <v>57</v>
      </c>
      <c r="B644" s="48">
        <v>85.165319234208368</v>
      </c>
      <c r="C644" s="48">
        <v>3.8576999126591272</v>
      </c>
      <c r="D644" s="48">
        <v>48.493779765326977</v>
      </c>
      <c r="E644" s="48">
        <v>0</v>
      </c>
      <c r="F644" s="48">
        <v>0</v>
      </c>
      <c r="G644" s="48">
        <v>0</v>
      </c>
      <c r="H644" s="49">
        <v>0</v>
      </c>
      <c r="I644" s="50">
        <f t="shared" si="86"/>
        <v>137.51679891219447</v>
      </c>
    </row>
    <row r="645" spans="1:9" ht="15">
      <c r="A645" s="9" t="s">
        <v>22</v>
      </c>
      <c r="B645" s="45">
        <v>40.625339640908457</v>
      </c>
      <c r="C645" s="45">
        <v>0</v>
      </c>
      <c r="D645" s="45">
        <v>10.884714502335356</v>
      </c>
      <c r="E645" s="45">
        <v>0</v>
      </c>
      <c r="F645" s="45">
        <v>5.9484427005181715</v>
      </c>
      <c r="G645" s="45">
        <v>0</v>
      </c>
      <c r="H645" s="54">
        <v>0</v>
      </c>
      <c r="I645" s="44">
        <f t="shared" si="86"/>
        <v>57.458496843761985</v>
      </c>
    </row>
    <row r="646" spans="1:9" ht="15">
      <c r="A646" s="8" t="s">
        <v>21</v>
      </c>
      <c r="B646" s="48">
        <v>0</v>
      </c>
      <c r="C646" s="48">
        <v>0</v>
      </c>
      <c r="D646" s="48">
        <v>0</v>
      </c>
      <c r="E646" s="48">
        <v>0</v>
      </c>
      <c r="F646" s="48">
        <v>0</v>
      </c>
      <c r="G646" s="48">
        <v>0</v>
      </c>
      <c r="H646" s="49">
        <v>0</v>
      </c>
      <c r="I646" s="50">
        <f t="shared" si="86"/>
        <v>0</v>
      </c>
    </row>
    <row r="647" spans="1:9" ht="15">
      <c r="A647" s="10" t="s">
        <v>61</v>
      </c>
      <c r="B647" s="45">
        <v>2.9867990163118949</v>
      </c>
      <c r="C647" s="45">
        <v>0</v>
      </c>
      <c r="D647" s="45">
        <v>0</v>
      </c>
      <c r="E647" s="45">
        <v>0</v>
      </c>
      <c r="F647" s="45">
        <v>0</v>
      </c>
      <c r="G647" s="45">
        <v>0</v>
      </c>
      <c r="H647" s="54">
        <v>0</v>
      </c>
      <c r="I647" s="44">
        <f t="shared" si="86"/>
        <v>2.9867990163118949</v>
      </c>
    </row>
    <row r="648" spans="1:9">
      <c r="A648" s="11" t="s">
        <v>23</v>
      </c>
      <c r="B648" s="55">
        <v>2.9867990163118949</v>
      </c>
      <c r="C648" s="55">
        <v>0</v>
      </c>
      <c r="D648" s="55">
        <v>0</v>
      </c>
      <c r="E648" s="55">
        <v>0</v>
      </c>
      <c r="F648" s="55">
        <v>0</v>
      </c>
      <c r="G648" s="55">
        <v>0</v>
      </c>
      <c r="H648" s="56">
        <v>0</v>
      </c>
      <c r="I648" s="57">
        <f t="shared" si="86"/>
        <v>2.9867990163118949</v>
      </c>
    </row>
    <row r="649" spans="1:9">
      <c r="A649" s="12" t="s">
        <v>19</v>
      </c>
      <c r="B649" s="61">
        <v>0</v>
      </c>
      <c r="C649" s="61">
        <v>0</v>
      </c>
      <c r="D649" s="61">
        <v>0</v>
      </c>
      <c r="E649" s="61">
        <v>0</v>
      </c>
      <c r="F649" s="61">
        <v>0</v>
      </c>
      <c r="G649" s="61">
        <v>0</v>
      </c>
      <c r="H649" s="62">
        <v>0</v>
      </c>
      <c r="I649" s="63">
        <f t="shared" si="86"/>
        <v>0</v>
      </c>
    </row>
    <row r="650" spans="1:9">
      <c r="A650" s="11" t="s">
        <v>20</v>
      </c>
      <c r="B650" s="55">
        <v>0</v>
      </c>
      <c r="C650" s="55">
        <v>0</v>
      </c>
      <c r="D650" s="55">
        <v>0</v>
      </c>
      <c r="E650" s="55">
        <v>0</v>
      </c>
      <c r="F650" s="55">
        <v>0</v>
      </c>
      <c r="G650" s="55">
        <v>0</v>
      </c>
      <c r="H650" s="56">
        <v>0</v>
      </c>
      <c r="I650" s="57">
        <f t="shared" si="86"/>
        <v>0</v>
      </c>
    </row>
    <row r="651" spans="1:9" ht="15" thickBot="1">
      <c r="A651" s="13" t="s">
        <v>11</v>
      </c>
      <c r="B651" s="66">
        <v>0</v>
      </c>
      <c r="C651" s="66">
        <v>0</v>
      </c>
      <c r="D651" s="66">
        <v>0</v>
      </c>
      <c r="E651" s="66">
        <v>0</v>
      </c>
      <c r="F651" s="66">
        <v>0</v>
      </c>
      <c r="G651" s="66">
        <v>0</v>
      </c>
      <c r="H651" s="67">
        <v>0</v>
      </c>
      <c r="I651" s="68">
        <f t="shared" si="86"/>
        <v>0</v>
      </c>
    </row>
    <row r="652" spans="1:9" ht="15">
      <c r="A652" s="14" t="s">
        <v>26</v>
      </c>
      <c r="B652" s="71">
        <f>SUM(B631:B647)</f>
        <v>370.59707463574108</v>
      </c>
      <c r="C652" s="71">
        <f t="shared" ref="C652:H652" si="87">SUM(C631:C647)</f>
        <v>4.8842772836408042</v>
      </c>
      <c r="D652" s="71">
        <f t="shared" si="87"/>
        <v>77.693481350171751</v>
      </c>
      <c r="E652" s="71">
        <f t="shared" si="87"/>
        <v>63.897585142511716</v>
      </c>
      <c r="F652" s="71">
        <f t="shared" si="87"/>
        <v>196.94874607536758</v>
      </c>
      <c r="G652" s="71">
        <f t="shared" si="87"/>
        <v>17.255960237967589</v>
      </c>
      <c r="H652" s="72">
        <f t="shared" si="87"/>
        <v>0.24210096987841345</v>
      </c>
      <c r="I652" s="44">
        <f>SUM(I631:I647)</f>
        <v>731.51922569527892</v>
      </c>
    </row>
    <row r="653" spans="1:9" s="2" customFormat="1" ht="15" thickBot="1">
      <c r="A653" s="17" t="s">
        <v>100</v>
      </c>
      <c r="B653" s="100">
        <f>B652/$I$652</f>
        <v>0.50661289767675455</v>
      </c>
      <c r="C653" s="100">
        <f t="shared" ref="C653:I653" si="88">C652/$I$652</f>
        <v>6.6768953051076678E-3</v>
      </c>
      <c r="D653" s="100">
        <f t="shared" si="88"/>
        <v>0.10620839291862397</v>
      </c>
      <c r="E653" s="100">
        <f t="shared" si="88"/>
        <v>8.7349153512376501E-2</v>
      </c>
      <c r="F653" s="100">
        <f t="shared" si="88"/>
        <v>0.26923249472790806</v>
      </c>
      <c r="G653" s="100">
        <f t="shared" si="88"/>
        <v>2.3589209458666667E-2</v>
      </c>
      <c r="H653" s="101">
        <f t="shared" si="88"/>
        <v>3.3095640056255039E-4</v>
      </c>
      <c r="I653" s="102">
        <f t="shared" si="88"/>
        <v>1</v>
      </c>
    </row>
    <row r="654" spans="1:9">
      <c r="A654" s="16"/>
      <c r="B654" s="16"/>
      <c r="C654" s="16"/>
      <c r="D654" s="16"/>
      <c r="E654" s="16"/>
      <c r="F654" s="16"/>
      <c r="G654" s="16"/>
      <c r="H654" s="16"/>
      <c r="I654" s="16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B84:I84"/>
    <mergeCell ref="B6:I6"/>
    <mergeCell ref="B32:I32"/>
    <mergeCell ref="B58:I58"/>
    <mergeCell ref="A1:I3"/>
    <mergeCell ref="A5:A6"/>
    <mergeCell ref="A31:A32"/>
    <mergeCell ref="A57:A58"/>
    <mergeCell ref="A83:A84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U654"/>
  <sheetViews>
    <sheetView zoomScale="60" zoomScaleNormal="60" workbookViewId="0">
      <selection activeCell="A2" sqref="A2"/>
    </sheetView>
  </sheetViews>
  <sheetFormatPr baseColWidth="10" defaultColWidth="11" defaultRowHeight="14.25"/>
  <cols>
    <col min="1" max="1" width="42.625" customWidth="1"/>
    <col min="2" max="9" width="16.625" style="5" customWidth="1"/>
    <col min="10" max="16384" width="11" style="1"/>
  </cols>
  <sheetData>
    <row r="1" spans="1:21" ht="15" customHeight="1" thickTop="1">
      <c r="A1" s="402" t="s">
        <v>91</v>
      </c>
      <c r="B1" s="403"/>
      <c r="C1" s="403"/>
      <c r="D1" s="403"/>
      <c r="E1" s="403"/>
      <c r="F1" s="403"/>
      <c r="G1" s="403"/>
      <c r="H1" s="403"/>
      <c r="I1" s="404"/>
      <c r="U1" s="1" t="s">
        <v>86</v>
      </c>
    </row>
    <row r="2" spans="1:21" ht="14.25" customHeight="1">
      <c r="A2" s="405"/>
      <c r="B2" s="406"/>
      <c r="C2" s="406"/>
      <c r="D2" s="406"/>
      <c r="E2" s="406"/>
      <c r="F2" s="406"/>
      <c r="G2" s="406"/>
      <c r="H2" s="406"/>
      <c r="I2" s="407"/>
    </row>
    <row r="3" spans="1:21" ht="15" customHeight="1" thickBot="1">
      <c r="A3" s="408"/>
      <c r="B3" s="409"/>
      <c r="C3" s="409"/>
      <c r="D3" s="409"/>
      <c r="E3" s="409"/>
      <c r="F3" s="409"/>
      <c r="G3" s="409"/>
      <c r="H3" s="409"/>
      <c r="I3" s="410"/>
    </row>
    <row r="4" spans="1:21" ht="15" customHeight="1" thickTop="1" thickBot="1">
      <c r="A4" s="3"/>
      <c r="B4" s="3"/>
      <c r="C4" s="3"/>
      <c r="D4" s="3"/>
      <c r="E4" s="3"/>
      <c r="F4" s="3"/>
      <c r="G4" s="3"/>
      <c r="H4" s="3"/>
      <c r="I4" s="3"/>
    </row>
    <row r="5" spans="1:21" ht="28.5">
      <c r="A5" s="429" t="s">
        <v>101</v>
      </c>
      <c r="B5" s="37" t="s">
        <v>0</v>
      </c>
      <c r="C5" s="37" t="s">
        <v>1</v>
      </c>
      <c r="D5" s="37" t="s">
        <v>2</v>
      </c>
      <c r="E5" s="37" t="s">
        <v>3</v>
      </c>
      <c r="F5" s="37" t="s">
        <v>27</v>
      </c>
      <c r="G5" s="37" t="s">
        <v>4</v>
      </c>
      <c r="H5" s="37" t="s">
        <v>5</v>
      </c>
      <c r="I5" s="38" t="s">
        <v>6</v>
      </c>
    </row>
    <row r="6" spans="1:21" ht="13.5" customHeight="1">
      <c r="A6" s="430" t="s">
        <v>99</v>
      </c>
      <c r="B6" s="372" t="s">
        <v>107</v>
      </c>
      <c r="C6" s="373"/>
      <c r="D6" s="373"/>
      <c r="E6" s="373"/>
      <c r="F6" s="373"/>
      <c r="G6" s="373"/>
      <c r="H6" s="373"/>
      <c r="I6" s="374"/>
    </row>
    <row r="7" spans="1:21" ht="13.5" customHeight="1">
      <c r="A7" s="7" t="s">
        <v>7</v>
      </c>
      <c r="B7" s="42">
        <f>B33+B85</f>
        <v>37.030227548982893</v>
      </c>
      <c r="C7" s="42">
        <f t="shared" ref="C7:H7" si="0">C33+C85</f>
        <v>4.9999999999999998E-8</v>
      </c>
      <c r="D7" s="42">
        <f t="shared" si="0"/>
        <v>3.9708725810171055</v>
      </c>
      <c r="E7" s="42">
        <f t="shared" si="0"/>
        <v>2E-8</v>
      </c>
      <c r="F7" s="42">
        <f>F59+F85</f>
        <v>0</v>
      </c>
      <c r="G7" s="42">
        <f t="shared" si="0"/>
        <v>0</v>
      </c>
      <c r="H7" s="42">
        <f t="shared" si="0"/>
        <v>0</v>
      </c>
      <c r="I7" s="277">
        <f>SUM(B7:H7)</f>
        <v>41.001100199999996</v>
      </c>
      <c r="J7" s="129">
        <v>0</v>
      </c>
    </row>
    <row r="8" spans="1:21" ht="13.5" customHeight="1">
      <c r="A8" s="8" t="s">
        <v>8</v>
      </c>
      <c r="B8" s="48">
        <f t="shared" ref="B8:H27" si="1">B34+B86</f>
        <v>6.3801424390131833</v>
      </c>
      <c r="C8" s="48">
        <f t="shared" si="1"/>
        <v>4.9999999999999998E-8</v>
      </c>
      <c r="D8" s="48">
        <f t="shared" si="1"/>
        <v>0.6198577009868167</v>
      </c>
      <c r="E8" s="48">
        <f t="shared" si="1"/>
        <v>2E-8</v>
      </c>
      <c r="F8" s="48">
        <f t="shared" ref="F8:F27" si="2">F60+F86</f>
        <v>0</v>
      </c>
      <c r="G8" s="48">
        <f t="shared" si="1"/>
        <v>0</v>
      </c>
      <c r="H8" s="48">
        <f t="shared" si="1"/>
        <v>0</v>
      </c>
      <c r="I8" s="278">
        <f t="shared" ref="I8:I27" si="3">SUM(B8:H8)</f>
        <v>7.0000002099999996</v>
      </c>
      <c r="J8" s="129">
        <v>0</v>
      </c>
    </row>
    <row r="9" spans="1:21" ht="13.5" customHeight="1">
      <c r="A9" s="9" t="s">
        <v>9</v>
      </c>
      <c r="B9" s="45">
        <f t="shared" si="1"/>
        <v>23.084999512427512</v>
      </c>
      <c r="C9" s="45">
        <f t="shared" si="1"/>
        <v>4.9999999999999998E-8</v>
      </c>
      <c r="D9" s="45">
        <f t="shared" si="1"/>
        <v>2.9151006275724893</v>
      </c>
      <c r="E9" s="45">
        <f t="shared" si="1"/>
        <v>2E-8</v>
      </c>
      <c r="F9" s="45">
        <f t="shared" si="2"/>
        <v>0</v>
      </c>
      <c r="G9" s="45">
        <f t="shared" si="1"/>
        <v>0</v>
      </c>
      <c r="H9" s="45">
        <f t="shared" si="1"/>
        <v>0</v>
      </c>
      <c r="I9" s="277">
        <f t="shared" si="3"/>
        <v>26.000100210000003</v>
      </c>
      <c r="J9" s="129">
        <v>0</v>
      </c>
    </row>
    <row r="10" spans="1:21" ht="13.5" customHeight="1">
      <c r="A10" s="8" t="s">
        <v>10</v>
      </c>
      <c r="B10" s="48">
        <f t="shared" si="1"/>
        <v>51.967483829578427</v>
      </c>
      <c r="C10" s="48">
        <f t="shared" si="1"/>
        <v>1.005E-5</v>
      </c>
      <c r="D10" s="48">
        <f t="shared" si="1"/>
        <v>3.0326163104215684</v>
      </c>
      <c r="E10" s="48">
        <f t="shared" si="1"/>
        <v>2E-8</v>
      </c>
      <c r="F10" s="48">
        <f t="shared" si="2"/>
        <v>0</v>
      </c>
      <c r="G10" s="48">
        <f t="shared" si="1"/>
        <v>0</v>
      </c>
      <c r="H10" s="48">
        <f t="shared" si="1"/>
        <v>0</v>
      </c>
      <c r="I10" s="278">
        <f t="shared" si="3"/>
        <v>55.000110209999995</v>
      </c>
      <c r="J10" s="129">
        <v>0</v>
      </c>
    </row>
    <row r="11" spans="1:21" ht="13.5" customHeight="1">
      <c r="A11" s="9" t="s">
        <v>11</v>
      </c>
      <c r="B11" s="45">
        <f t="shared" si="1"/>
        <v>7.9999999999999988E-8</v>
      </c>
      <c r="C11" s="45">
        <f t="shared" si="1"/>
        <v>4.9999999999999998E-8</v>
      </c>
      <c r="D11" s="45">
        <f t="shared" si="1"/>
        <v>5.9999999999999995E-8</v>
      </c>
      <c r="E11" s="45">
        <f t="shared" si="1"/>
        <v>2E-8</v>
      </c>
      <c r="F11" s="45">
        <f t="shared" si="2"/>
        <v>0</v>
      </c>
      <c r="G11" s="45">
        <f t="shared" si="1"/>
        <v>0</v>
      </c>
      <c r="H11" s="45">
        <f t="shared" si="1"/>
        <v>0</v>
      </c>
      <c r="I11" s="277">
        <f t="shared" si="3"/>
        <v>2.0999999999999997E-7</v>
      </c>
      <c r="J11" s="129">
        <v>0</v>
      </c>
    </row>
    <row r="12" spans="1:21" ht="13.5" customHeight="1">
      <c r="A12" s="8" t="s">
        <v>12</v>
      </c>
      <c r="B12" s="48">
        <f t="shared" si="1"/>
        <v>7.9999999999999988E-8</v>
      </c>
      <c r="C12" s="48">
        <f t="shared" si="1"/>
        <v>4.9999999999999998E-8</v>
      </c>
      <c r="D12" s="48">
        <f t="shared" si="1"/>
        <v>1.7596419333817639E-2</v>
      </c>
      <c r="E12" s="48">
        <f t="shared" si="1"/>
        <v>10.472574760710478</v>
      </c>
      <c r="F12" s="48">
        <f t="shared" si="2"/>
        <v>4240.5029267000955</v>
      </c>
      <c r="G12" s="48">
        <f t="shared" si="1"/>
        <v>0</v>
      </c>
      <c r="H12" s="48">
        <f t="shared" si="1"/>
        <v>0</v>
      </c>
      <c r="I12" s="278">
        <f t="shared" si="3"/>
        <v>4250.9930980101399</v>
      </c>
      <c r="J12" s="129">
        <v>0</v>
      </c>
    </row>
    <row r="13" spans="1:21" ht="13.5" customHeight="1">
      <c r="A13" s="9" t="s">
        <v>13</v>
      </c>
      <c r="B13" s="45">
        <f t="shared" si="1"/>
        <v>1.0799999999999994E-6</v>
      </c>
      <c r="C13" s="45">
        <f t="shared" si="1"/>
        <v>4.9999999999999998E-8</v>
      </c>
      <c r="D13" s="45">
        <f t="shared" si="1"/>
        <v>5.9999999999999995E-8</v>
      </c>
      <c r="E13" s="45">
        <f t="shared" si="1"/>
        <v>32.000000020000002</v>
      </c>
      <c r="F13" s="45">
        <f t="shared" si="2"/>
        <v>0</v>
      </c>
      <c r="G13" s="45">
        <f t="shared" si="1"/>
        <v>0</v>
      </c>
      <c r="H13" s="45">
        <f t="shared" si="1"/>
        <v>0</v>
      </c>
      <c r="I13" s="277">
        <f t="shared" si="3"/>
        <v>32.000001210000001</v>
      </c>
      <c r="J13" s="129">
        <v>0</v>
      </c>
    </row>
    <row r="14" spans="1:21" ht="13.5" customHeight="1">
      <c r="A14" s="8" t="s">
        <v>14</v>
      </c>
      <c r="B14" s="48">
        <f t="shared" si="1"/>
        <v>8.9999999999999985E-8</v>
      </c>
      <c r="C14" s="48">
        <f t="shared" si="1"/>
        <v>1.5413420392792347</v>
      </c>
      <c r="D14" s="48">
        <f t="shared" si="1"/>
        <v>0.34357551169485911</v>
      </c>
      <c r="E14" s="48">
        <f t="shared" si="1"/>
        <v>627.73906426518079</v>
      </c>
      <c r="F14" s="48">
        <f t="shared" si="2"/>
        <v>6034.5248856103044</v>
      </c>
      <c r="G14" s="48">
        <f t="shared" si="1"/>
        <v>0</v>
      </c>
      <c r="H14" s="48">
        <f t="shared" si="1"/>
        <v>0</v>
      </c>
      <c r="I14" s="278">
        <f t="shared" si="3"/>
        <v>6664.1488675164592</v>
      </c>
      <c r="J14" s="129">
        <v>0</v>
      </c>
    </row>
    <row r="15" spans="1:21" ht="13.5" customHeight="1">
      <c r="A15" s="9" t="s">
        <v>15</v>
      </c>
      <c r="B15" s="45">
        <f t="shared" si="1"/>
        <v>5119.3460968051268</v>
      </c>
      <c r="C15" s="45">
        <f t="shared" si="1"/>
        <v>16.998572917668294</v>
      </c>
      <c r="D15" s="45">
        <f t="shared" si="1"/>
        <v>356.65534259820413</v>
      </c>
      <c r="E15" s="45">
        <f t="shared" si="1"/>
        <v>3.0000000000000004E-8</v>
      </c>
      <c r="F15" s="45">
        <f t="shared" si="2"/>
        <v>0</v>
      </c>
      <c r="G15" s="45">
        <f t="shared" si="1"/>
        <v>0</v>
      </c>
      <c r="H15" s="45">
        <f t="shared" si="1"/>
        <v>0</v>
      </c>
      <c r="I15" s="277">
        <f t="shared" si="3"/>
        <v>5493.0000123509981</v>
      </c>
      <c r="J15" s="129">
        <v>0</v>
      </c>
    </row>
    <row r="16" spans="1:21" ht="13.5" customHeight="1">
      <c r="A16" s="8" t="s">
        <v>16</v>
      </c>
      <c r="B16" s="48">
        <f t="shared" si="1"/>
        <v>1196.4188720931706</v>
      </c>
      <c r="C16" s="48">
        <f t="shared" si="1"/>
        <v>486.64884976106595</v>
      </c>
      <c r="D16" s="48">
        <f t="shared" si="1"/>
        <v>241.89467735268028</v>
      </c>
      <c r="E16" s="48">
        <f t="shared" si="1"/>
        <v>5.0376010230830488</v>
      </c>
      <c r="F16" s="48">
        <f t="shared" si="2"/>
        <v>0</v>
      </c>
      <c r="G16" s="48">
        <f t="shared" si="1"/>
        <v>0</v>
      </c>
      <c r="H16" s="48">
        <f t="shared" si="1"/>
        <v>0</v>
      </c>
      <c r="I16" s="278">
        <f t="shared" si="3"/>
        <v>1930.0000002299998</v>
      </c>
      <c r="J16" s="129">
        <v>0</v>
      </c>
    </row>
    <row r="17" spans="1:10" ht="13.5" customHeight="1">
      <c r="A17" s="9" t="s">
        <v>17</v>
      </c>
      <c r="B17" s="45">
        <f t="shared" si="1"/>
        <v>135.7116839567289</v>
      </c>
      <c r="C17" s="45">
        <f t="shared" si="1"/>
        <v>3.1351460089057688</v>
      </c>
      <c r="D17" s="45">
        <f t="shared" si="1"/>
        <v>178.49890225399105</v>
      </c>
      <c r="E17" s="45">
        <f t="shared" si="1"/>
        <v>5.6545680003742973</v>
      </c>
      <c r="F17" s="45">
        <f t="shared" si="2"/>
        <v>4.0471986137433955</v>
      </c>
      <c r="G17" s="45">
        <f>G43+G95</f>
        <v>0</v>
      </c>
      <c r="H17" s="45">
        <f t="shared" si="1"/>
        <v>0</v>
      </c>
      <c r="I17" s="277">
        <f t="shared" si="3"/>
        <v>327.04749883374336</v>
      </c>
      <c r="J17" s="129">
        <v>0</v>
      </c>
    </row>
    <row r="18" spans="1:10" ht="13.5" customHeight="1">
      <c r="A18" s="8" t="s">
        <v>18</v>
      </c>
      <c r="B18" s="48">
        <f>B44+B96</f>
        <v>1.0000799999999995E-3</v>
      </c>
      <c r="C18" s="48">
        <f t="shared" si="1"/>
        <v>1.0599999999999994E-6</v>
      </c>
      <c r="D18" s="48">
        <f t="shared" si="1"/>
        <v>4.9999999999999998E-8</v>
      </c>
      <c r="E18" s="48">
        <f t="shared" si="1"/>
        <v>2E-8</v>
      </c>
      <c r="F18" s="48">
        <f>F70+F96</f>
        <v>0</v>
      </c>
      <c r="G18" s="48">
        <f t="shared" si="1"/>
        <v>0</v>
      </c>
      <c r="H18" s="48">
        <f t="shared" si="1"/>
        <v>0</v>
      </c>
      <c r="I18" s="278">
        <f t="shared" si="3"/>
        <v>1.0012099999999996E-3</v>
      </c>
      <c r="J18" s="129">
        <v>0</v>
      </c>
    </row>
    <row r="19" spans="1:10" ht="13.5" customHeight="1">
      <c r="A19" s="9" t="s">
        <v>141</v>
      </c>
      <c r="B19" s="45">
        <f t="shared" si="1"/>
        <v>3206.5171701630948</v>
      </c>
      <c r="C19" s="45">
        <f t="shared" si="1"/>
        <v>1956.1903814359755</v>
      </c>
      <c r="D19" s="45">
        <f t="shared" si="1"/>
        <v>887.70185432113658</v>
      </c>
      <c r="E19" s="45">
        <f t="shared" si="1"/>
        <v>130.00418844419582</v>
      </c>
      <c r="F19" s="45">
        <f t="shared" si="2"/>
        <v>0</v>
      </c>
      <c r="G19" s="45">
        <f t="shared" si="1"/>
        <v>0</v>
      </c>
      <c r="H19" s="45">
        <f t="shared" si="1"/>
        <v>0</v>
      </c>
      <c r="I19" s="277">
        <f t="shared" si="3"/>
        <v>6180.4135943644033</v>
      </c>
      <c r="J19" s="129">
        <v>0</v>
      </c>
    </row>
    <row r="20" spans="1:10" ht="13.5" customHeight="1">
      <c r="A20" s="8" t="s">
        <v>19</v>
      </c>
      <c r="B20" s="48">
        <f t="shared" si="1"/>
        <v>8.9999999999999985E-8</v>
      </c>
      <c r="C20" s="48">
        <f t="shared" si="1"/>
        <v>5.9999999999999995E-8</v>
      </c>
      <c r="D20" s="48">
        <f t="shared" si="1"/>
        <v>5.9999999999999995E-8</v>
      </c>
      <c r="E20" s="48">
        <f t="shared" si="1"/>
        <v>2E-8</v>
      </c>
      <c r="F20" s="48">
        <f t="shared" si="2"/>
        <v>0</v>
      </c>
      <c r="G20" s="48">
        <f t="shared" si="1"/>
        <v>0</v>
      </c>
      <c r="H20" s="48">
        <f t="shared" si="1"/>
        <v>0</v>
      </c>
      <c r="I20" s="278">
        <f t="shared" si="3"/>
        <v>2.2999999999999999E-7</v>
      </c>
      <c r="J20" s="129">
        <v>0</v>
      </c>
    </row>
    <row r="21" spans="1:10" ht="13.5" customHeight="1">
      <c r="A21" s="9" t="s">
        <v>20</v>
      </c>
      <c r="B21" s="45">
        <f t="shared" si="1"/>
        <v>8.9999999999999985E-8</v>
      </c>
      <c r="C21" s="45">
        <f t="shared" si="1"/>
        <v>5.9999999999999995E-8</v>
      </c>
      <c r="D21" s="45">
        <f t="shared" si="1"/>
        <v>5.9999999999999995E-8</v>
      </c>
      <c r="E21" s="45">
        <f t="shared" si="1"/>
        <v>2E-8</v>
      </c>
      <c r="F21" s="45">
        <f t="shared" si="2"/>
        <v>0</v>
      </c>
      <c r="G21" s="45">
        <f t="shared" si="1"/>
        <v>0</v>
      </c>
      <c r="H21" s="45">
        <f t="shared" si="1"/>
        <v>0</v>
      </c>
      <c r="I21" s="277">
        <f t="shared" si="3"/>
        <v>2.2999999999999999E-7</v>
      </c>
      <c r="J21" s="129">
        <v>0</v>
      </c>
    </row>
    <row r="22" spans="1:10" ht="13.5" customHeight="1">
      <c r="A22" s="8" t="s">
        <v>21</v>
      </c>
      <c r="B22" s="48">
        <f t="shared" si="1"/>
        <v>33.802990056905031</v>
      </c>
      <c r="C22" s="48">
        <f t="shared" si="1"/>
        <v>5.0807352681864294E-2</v>
      </c>
      <c r="D22" s="48">
        <f t="shared" si="1"/>
        <v>3.1463027904131025</v>
      </c>
      <c r="E22" s="48">
        <f t="shared" si="1"/>
        <v>2E-8</v>
      </c>
      <c r="F22" s="48">
        <f t="shared" si="2"/>
        <v>0</v>
      </c>
      <c r="G22" s="48">
        <f t="shared" si="1"/>
        <v>0</v>
      </c>
      <c r="H22" s="48">
        <f t="shared" si="1"/>
        <v>0</v>
      </c>
      <c r="I22" s="278">
        <f t="shared" si="3"/>
        <v>37.00010022</v>
      </c>
      <c r="J22" s="129">
        <v>0</v>
      </c>
    </row>
    <row r="23" spans="1:10" ht="13.5" customHeight="1">
      <c r="A23" s="10" t="s">
        <v>57</v>
      </c>
      <c r="B23" s="45">
        <f t="shared" si="1"/>
        <v>1990.0736643252885</v>
      </c>
      <c r="C23" s="45">
        <f t="shared" si="1"/>
        <v>5.5475900564447986</v>
      </c>
      <c r="D23" s="45">
        <f t="shared" si="1"/>
        <v>253.37874693826666</v>
      </c>
      <c r="E23" s="45">
        <f t="shared" si="1"/>
        <v>2E-8</v>
      </c>
      <c r="F23" s="45">
        <f t="shared" si="2"/>
        <v>0</v>
      </c>
      <c r="G23" s="45">
        <f t="shared" si="1"/>
        <v>0</v>
      </c>
      <c r="H23" s="45">
        <f t="shared" si="1"/>
        <v>0</v>
      </c>
      <c r="I23" s="277">
        <f t="shared" si="3"/>
        <v>2249.0000013399995</v>
      </c>
      <c r="J23" s="129">
        <v>0</v>
      </c>
    </row>
    <row r="24" spans="1:10" ht="13.5" customHeight="1">
      <c r="A24" s="8" t="s">
        <v>22</v>
      </c>
      <c r="B24" s="48">
        <f t="shared" si="1"/>
        <v>167.43538967381906</v>
      </c>
      <c r="C24" s="48">
        <f t="shared" si="1"/>
        <v>64.842007370568879</v>
      </c>
      <c r="D24" s="48">
        <f t="shared" si="1"/>
        <v>55.307960081284094</v>
      </c>
      <c r="E24" s="48">
        <f t="shared" si="1"/>
        <v>2E-8</v>
      </c>
      <c r="F24" s="48">
        <f t="shared" si="2"/>
        <v>13.733963499089349</v>
      </c>
      <c r="G24" s="48">
        <f t="shared" si="1"/>
        <v>0</v>
      </c>
      <c r="H24" s="48">
        <f t="shared" si="1"/>
        <v>0</v>
      </c>
      <c r="I24" s="278">
        <f t="shared" si="3"/>
        <v>301.31932064476138</v>
      </c>
      <c r="J24" s="129">
        <v>0</v>
      </c>
    </row>
    <row r="25" spans="1:10" ht="13.5" customHeight="1">
      <c r="A25" s="10" t="s">
        <v>23</v>
      </c>
      <c r="B25" s="45">
        <f t="shared" si="1"/>
        <v>188.74536333811386</v>
      </c>
      <c r="C25" s="45">
        <f t="shared" si="1"/>
        <v>4.9999999999999998E-8</v>
      </c>
      <c r="D25" s="45">
        <f t="shared" si="1"/>
        <v>174.7447832090661</v>
      </c>
      <c r="E25" s="45">
        <f t="shared" si="1"/>
        <v>2E-8</v>
      </c>
      <c r="F25" s="45">
        <f t="shared" si="2"/>
        <v>0</v>
      </c>
      <c r="G25" s="45">
        <f t="shared" si="1"/>
        <v>0</v>
      </c>
      <c r="H25" s="45">
        <f t="shared" si="1"/>
        <v>0</v>
      </c>
      <c r="I25" s="277">
        <f t="shared" si="3"/>
        <v>363.49014661718002</v>
      </c>
      <c r="J25" s="129">
        <v>0</v>
      </c>
    </row>
    <row r="26" spans="1:10" ht="13.5" customHeight="1">
      <c r="A26" s="8" t="s">
        <v>24</v>
      </c>
      <c r="B26" s="48">
        <f t="shared" si="1"/>
        <v>100.02937680107384</v>
      </c>
      <c r="C26" s="48">
        <f t="shared" si="1"/>
        <v>0.19317397606344755</v>
      </c>
      <c r="D26" s="48">
        <f t="shared" si="1"/>
        <v>15.938850612862717</v>
      </c>
      <c r="E26" s="48">
        <f t="shared" si="1"/>
        <v>2E-8</v>
      </c>
      <c r="F26" s="48">
        <f t="shared" si="2"/>
        <v>0</v>
      </c>
      <c r="G26" s="48">
        <f t="shared" si="1"/>
        <v>0</v>
      </c>
      <c r="H26" s="48">
        <f t="shared" si="1"/>
        <v>0</v>
      </c>
      <c r="I26" s="278">
        <f t="shared" si="3"/>
        <v>116.16140141000001</v>
      </c>
      <c r="J26" s="129">
        <v>0</v>
      </c>
    </row>
    <row r="27" spans="1:10" ht="13.5" customHeight="1" thickBot="1">
      <c r="A27" s="10" t="s">
        <v>25</v>
      </c>
      <c r="B27" s="105">
        <f>B53+B105</f>
        <v>743.71370327802708</v>
      </c>
      <c r="C27" s="105">
        <f t="shared" si="1"/>
        <v>17.708081300358639</v>
      </c>
      <c r="D27" s="105">
        <f t="shared" si="1"/>
        <v>1496.456011190023</v>
      </c>
      <c r="E27" s="105">
        <f t="shared" si="1"/>
        <v>3324.1793449330589</v>
      </c>
      <c r="F27" s="105">
        <f t="shared" si="2"/>
        <v>539.69400000000007</v>
      </c>
      <c r="G27" s="105">
        <f t="shared" si="1"/>
        <v>1474.3574674671477</v>
      </c>
      <c r="H27" s="105">
        <f t="shared" si="1"/>
        <v>17.71499214138456</v>
      </c>
      <c r="I27" s="277">
        <f t="shared" si="3"/>
        <v>7613.8236003100001</v>
      </c>
      <c r="J27" s="129">
        <v>0</v>
      </c>
    </row>
    <row r="28" spans="1:10" ht="13.5" customHeight="1">
      <c r="A28" s="125" t="s">
        <v>26</v>
      </c>
      <c r="B28" s="126">
        <f>SUM(B7:B27)</f>
        <v>13000.258165411353</v>
      </c>
      <c r="C28" s="126">
        <f t="shared" ref="C28:I28" si="4">SUM(C7:C27)</f>
        <v>2552.8559637990115</v>
      </c>
      <c r="D28" s="126">
        <f t="shared" si="4"/>
        <v>3674.6230507889541</v>
      </c>
      <c r="E28" s="126">
        <f t="shared" si="4"/>
        <v>4135.0873417366038</v>
      </c>
      <c r="F28" s="126">
        <f t="shared" si="4"/>
        <v>10832.502974423232</v>
      </c>
      <c r="G28" s="126">
        <f t="shared" si="4"/>
        <v>1474.3574674671477</v>
      </c>
      <c r="H28" s="127">
        <f t="shared" si="4"/>
        <v>17.71499214138456</v>
      </c>
      <c r="I28" s="279">
        <f t="shared" si="4"/>
        <v>35687.399955767687</v>
      </c>
      <c r="J28" s="280">
        <v>1.0003100032918155E-3</v>
      </c>
    </row>
    <row r="29" spans="1:10" ht="13.5" customHeight="1" thickBot="1">
      <c r="A29" s="15" t="s">
        <v>100</v>
      </c>
      <c r="B29" s="100">
        <f>B28/$I28</f>
        <v>0.36428146016589508</v>
      </c>
      <c r="C29" s="100">
        <f t="shared" ref="C29:H29" si="5">C28/$I28</f>
        <v>7.1533817732956667E-2</v>
      </c>
      <c r="D29" s="100">
        <f t="shared" si="5"/>
        <v>0.1029669590764085</v>
      </c>
      <c r="E29" s="100">
        <f t="shared" si="5"/>
        <v>0.11586967240151391</v>
      </c>
      <c r="F29" s="100">
        <f t="shared" si="5"/>
        <v>0.30353858750846086</v>
      </c>
      <c r="G29" s="100">
        <f t="shared" si="5"/>
        <v>4.1313109649190528E-2</v>
      </c>
      <c r="H29" s="100">
        <f t="shared" si="5"/>
        <v>4.9639346557443776E-4</v>
      </c>
      <c r="I29" s="102">
        <f>SUM(B29:H29)</f>
        <v>1</v>
      </c>
    </row>
    <row r="30" spans="1:10" ht="13.5" customHeight="1" thickBot="1"/>
    <row r="31" spans="1:10" ht="28.5">
      <c r="A31" s="431" t="s">
        <v>50</v>
      </c>
      <c r="B31" s="37" t="s">
        <v>0</v>
      </c>
      <c r="C31" s="37" t="s">
        <v>1</v>
      </c>
      <c r="D31" s="37" t="s">
        <v>2</v>
      </c>
      <c r="E31" s="37" t="s">
        <v>3</v>
      </c>
      <c r="F31" s="37" t="s">
        <v>27</v>
      </c>
      <c r="G31" s="37" t="s">
        <v>4</v>
      </c>
      <c r="H31" s="37" t="s">
        <v>5</v>
      </c>
      <c r="I31" s="38" t="s">
        <v>6</v>
      </c>
    </row>
    <row r="32" spans="1:10" ht="13.5" customHeight="1">
      <c r="A32" s="432" t="s">
        <v>50</v>
      </c>
      <c r="B32" s="372" t="s">
        <v>107</v>
      </c>
      <c r="C32" s="373"/>
      <c r="D32" s="373"/>
      <c r="E32" s="373"/>
      <c r="F32" s="373"/>
      <c r="G32" s="373"/>
      <c r="H32" s="373"/>
      <c r="I32" s="374"/>
    </row>
    <row r="33" spans="1:9" ht="13.5" customHeight="1">
      <c r="A33" s="7" t="s">
        <v>7</v>
      </c>
      <c r="B33" s="42">
        <f>B111+B137+B163+B189+B215+B241+B267+B293+B319+B345+B371+B397+B423</f>
        <v>7.9999999999999988E-8</v>
      </c>
      <c r="C33" s="42">
        <f t="shared" ref="C33:D33" si="6">C111+C137+C163+C189+C215+C241+C267+C293+C319+C345+C371+C397+C423</f>
        <v>4.9999999999999998E-8</v>
      </c>
      <c r="D33" s="42">
        <f t="shared" si="6"/>
        <v>1.0000499999999999E-3</v>
      </c>
      <c r="E33" s="42">
        <f>E111+E137+E163+E189+E215+E241+E267+E293+E319+E345+E371+E397+E423</f>
        <v>2E-8</v>
      </c>
      <c r="F33" s="399"/>
      <c r="G33" s="42">
        <f t="shared" ref="G33:H33" si="7">G111+G137+G163+G189+G215+G241+G267+G293+G319+G345+G371+G397+G423</f>
        <v>0</v>
      </c>
      <c r="H33" s="42">
        <f t="shared" si="7"/>
        <v>0</v>
      </c>
      <c r="I33" s="44">
        <f>SUM(B33:H33)</f>
        <v>1.0002000000000001E-3</v>
      </c>
    </row>
    <row r="34" spans="1:9" ht="13.5" customHeight="1">
      <c r="A34" s="8" t="s">
        <v>8</v>
      </c>
      <c r="B34" s="48">
        <f t="shared" ref="B34:D53" si="8">B112+B138+B164+B190+B216+B242+B268+B294+B320+B346+B372+B398+B424</f>
        <v>7.9999999999999988E-8</v>
      </c>
      <c r="C34" s="48">
        <f t="shared" si="8"/>
        <v>4.9999999999999998E-8</v>
      </c>
      <c r="D34" s="48">
        <f t="shared" si="8"/>
        <v>5.9999999999999995E-8</v>
      </c>
      <c r="E34" s="48">
        <f t="shared" ref="E34" si="9">E112+E138+E164+E190+E216+E242+E268+E294+E320+E346+E372+E398+E424</f>
        <v>2E-8</v>
      </c>
      <c r="F34" s="400"/>
      <c r="G34" s="48">
        <f t="shared" ref="G34:H34" si="10">G112+G138+G164+G190+G216+G242+G268+G294+G320+G346+G372+G398+G424</f>
        <v>0</v>
      </c>
      <c r="H34" s="48">
        <f t="shared" si="10"/>
        <v>0</v>
      </c>
      <c r="I34" s="50">
        <f t="shared" ref="I34:I53" si="11">SUM(B34:H34)</f>
        <v>2.0999999999999997E-7</v>
      </c>
    </row>
    <row r="35" spans="1:9" ht="13.5" customHeight="1">
      <c r="A35" s="9" t="s">
        <v>9</v>
      </c>
      <c r="B35" s="45">
        <f t="shared" si="8"/>
        <v>1.0007999999999998E-4</v>
      </c>
      <c r="C35" s="45">
        <f t="shared" si="8"/>
        <v>4.9999999999999998E-8</v>
      </c>
      <c r="D35" s="45">
        <f t="shared" si="8"/>
        <v>5.9999999999999995E-8</v>
      </c>
      <c r="E35" s="45">
        <f t="shared" ref="E35" si="12">E113+E139+E165+E191+E217+E243+E269+E295+E321+E347+E373+E399+E425</f>
        <v>2E-8</v>
      </c>
      <c r="F35" s="400"/>
      <c r="G35" s="45">
        <f t="shared" ref="G35:H35" si="13">G113+G139+G165+G191+G217+G243+G269+G295+G321+G347+G373+G399+G425</f>
        <v>0</v>
      </c>
      <c r="H35" s="45">
        <f t="shared" si="13"/>
        <v>0</v>
      </c>
      <c r="I35" s="44">
        <f t="shared" si="11"/>
        <v>1.0020999999999998E-4</v>
      </c>
    </row>
    <row r="36" spans="1:9" ht="13.5" customHeight="1">
      <c r="A36" s="8" t="s">
        <v>10</v>
      </c>
      <c r="B36" s="48">
        <f t="shared" si="8"/>
        <v>7.9999999999999988E-8</v>
      </c>
      <c r="C36" s="48">
        <f t="shared" si="8"/>
        <v>1.005E-5</v>
      </c>
      <c r="D36" s="48">
        <f t="shared" si="8"/>
        <v>1.0005999999999999E-4</v>
      </c>
      <c r="E36" s="48">
        <f t="shared" ref="E36" si="14">E114+E140+E166+E192+E218+E244+E270+E296+E322+E348+E374+E400+E426</f>
        <v>2E-8</v>
      </c>
      <c r="F36" s="400"/>
      <c r="G36" s="48">
        <f t="shared" ref="G36:H36" si="15">G114+G140+G166+G192+G218+G244+G270+G296+G322+G348+G374+G400+G426</f>
        <v>0</v>
      </c>
      <c r="H36" s="48">
        <f t="shared" si="15"/>
        <v>0</v>
      </c>
      <c r="I36" s="50">
        <f t="shared" si="11"/>
        <v>1.1020999999999999E-4</v>
      </c>
    </row>
    <row r="37" spans="1:9" ht="13.5" customHeight="1">
      <c r="A37" s="9" t="s">
        <v>11</v>
      </c>
      <c r="B37" s="45">
        <f t="shared" si="8"/>
        <v>7.9999999999999988E-8</v>
      </c>
      <c r="C37" s="45">
        <f t="shared" si="8"/>
        <v>4.9999999999999998E-8</v>
      </c>
      <c r="D37" s="45">
        <f t="shared" si="8"/>
        <v>5.9999999999999995E-8</v>
      </c>
      <c r="E37" s="45">
        <f t="shared" ref="E37" si="16">E115+E141+E167+E193+E219+E245+E271+E297+E323+E349+E375+E401+E427</f>
        <v>2E-8</v>
      </c>
      <c r="F37" s="400"/>
      <c r="G37" s="45">
        <f t="shared" ref="G37:H37" si="17">G115+G141+G167+G193+G219+G245+G271+G297+G323+G349+G375+G401+G427</f>
        <v>0</v>
      </c>
      <c r="H37" s="45">
        <f t="shared" si="17"/>
        <v>0</v>
      </c>
      <c r="I37" s="44">
        <f t="shared" si="11"/>
        <v>2.0999999999999997E-7</v>
      </c>
    </row>
    <row r="38" spans="1:9" ht="13.5" customHeight="1">
      <c r="A38" s="8" t="s">
        <v>12</v>
      </c>
      <c r="B38" s="48">
        <f t="shared" si="8"/>
        <v>7.9999999999999988E-8</v>
      </c>
      <c r="C38" s="48">
        <f t="shared" si="8"/>
        <v>4.9999999999999998E-8</v>
      </c>
      <c r="D38" s="48">
        <f t="shared" si="8"/>
        <v>5.9999999999999995E-8</v>
      </c>
      <c r="E38" s="48">
        <f t="shared" ref="E38" si="18">E116+E142+E168+E194+E220+E246+E272+E298+E324+E350+E376+E402+E428</f>
        <v>2.2057203300003718</v>
      </c>
      <c r="F38" s="400"/>
      <c r="G38" s="48">
        <f t="shared" ref="G38:H38" si="19">G116+G142+G168+G194+G220+G246+G272+G298+G324+G350+G376+G402+G428</f>
        <v>0</v>
      </c>
      <c r="H38" s="48">
        <f t="shared" si="19"/>
        <v>0</v>
      </c>
      <c r="I38" s="50">
        <f t="shared" si="11"/>
        <v>2.205720520000372</v>
      </c>
    </row>
    <row r="39" spans="1:9" ht="13.5" customHeight="1">
      <c r="A39" s="9" t="s">
        <v>13</v>
      </c>
      <c r="B39" s="45">
        <f t="shared" si="8"/>
        <v>1.0799999999999994E-6</v>
      </c>
      <c r="C39" s="45">
        <f t="shared" si="8"/>
        <v>4.9999999999999998E-8</v>
      </c>
      <c r="D39" s="45">
        <f t="shared" si="8"/>
        <v>5.9999999999999995E-8</v>
      </c>
      <c r="E39" s="45">
        <f t="shared" ref="E39" si="20">E117+E143+E169+E195+E221+E247+E273+E299+E325+E351+E377+E403+E429</f>
        <v>2E-8</v>
      </c>
      <c r="F39" s="400"/>
      <c r="G39" s="45">
        <f t="shared" ref="G39:H39" si="21">G117+G143+G169+G195+G221+G247+G273+G299+G325+G351+G377+G403+G429</f>
        <v>0</v>
      </c>
      <c r="H39" s="45">
        <f t="shared" si="21"/>
        <v>0</v>
      </c>
      <c r="I39" s="44">
        <f t="shared" si="11"/>
        <v>1.2099999999999994E-6</v>
      </c>
    </row>
    <row r="40" spans="1:9" ht="13.5" customHeight="1">
      <c r="A40" s="8" t="s">
        <v>14</v>
      </c>
      <c r="B40" s="48">
        <f t="shared" si="8"/>
        <v>8.9999999999999985E-8</v>
      </c>
      <c r="C40" s="48">
        <f t="shared" si="8"/>
        <v>1.4418323133335724</v>
      </c>
      <c r="D40" s="48">
        <f t="shared" si="8"/>
        <v>0.27298995816290583</v>
      </c>
      <c r="E40" s="48">
        <f t="shared" ref="E40" si="22">E118+E144+E170+E196+E222+E248+E274+E300+E326+E352+E378+E404+E430</f>
        <v>589.98221639377039</v>
      </c>
      <c r="F40" s="400"/>
      <c r="G40" s="48">
        <f t="shared" ref="G40:H40" si="23">G118+G144+G170+G196+G222+G248+G274+G300+G326+G352+G378+G404+G430</f>
        <v>0</v>
      </c>
      <c r="H40" s="48">
        <f t="shared" si="23"/>
        <v>0</v>
      </c>
      <c r="I40" s="50">
        <f t="shared" si="11"/>
        <v>591.69703875526682</v>
      </c>
    </row>
    <row r="41" spans="1:9" ht="13.5" customHeight="1">
      <c r="A41" s="9" t="s">
        <v>15</v>
      </c>
      <c r="B41" s="45">
        <f t="shared" si="8"/>
        <v>26.516235014855887</v>
      </c>
      <c r="C41" s="45">
        <f t="shared" si="8"/>
        <v>3.7220999024906245</v>
      </c>
      <c r="D41" s="45">
        <f t="shared" si="8"/>
        <v>8.7524774036534829</v>
      </c>
      <c r="E41" s="45">
        <f t="shared" ref="E41" si="24">E119+E145+E171+E197+E223+E249+E275+E301+E327+E353+E379+E405+E431</f>
        <v>3.0000000000000004E-8</v>
      </c>
      <c r="F41" s="400"/>
      <c r="G41" s="45">
        <f t="shared" ref="G41:H41" si="25">G119+G145+G171+G197+G223+G249+G275+G301+G327+G353+G379+G405+G431</f>
        <v>0</v>
      </c>
      <c r="H41" s="45">
        <f t="shared" si="25"/>
        <v>0</v>
      </c>
      <c r="I41" s="44">
        <f t="shared" si="11"/>
        <v>38.990812350999995</v>
      </c>
    </row>
    <row r="42" spans="1:9" ht="13.5" customHeight="1">
      <c r="A42" s="8" t="s">
        <v>16</v>
      </c>
      <c r="B42" s="48">
        <f t="shared" si="8"/>
        <v>355.66132996582263</v>
      </c>
      <c r="C42" s="48">
        <f t="shared" si="8"/>
        <v>475.48084242853497</v>
      </c>
      <c r="D42" s="48">
        <f t="shared" si="8"/>
        <v>179.94452781564235</v>
      </c>
      <c r="E42" s="48">
        <f t="shared" ref="E42" si="26">E120+E146+E172+E198+E224+E250+E276+E302+E328+E354+E380+E406+E432</f>
        <v>2E-8</v>
      </c>
      <c r="F42" s="400"/>
      <c r="G42" s="48">
        <f t="shared" ref="G42:H42" si="27">G120+G146+G172+G198+G224+G250+G276+G302+G328+G354+G380+G406+G432</f>
        <v>0</v>
      </c>
      <c r="H42" s="48">
        <f t="shared" si="27"/>
        <v>0</v>
      </c>
      <c r="I42" s="50">
        <f t="shared" si="11"/>
        <v>1011.08670023</v>
      </c>
    </row>
    <row r="43" spans="1:9" ht="13.5" customHeight="1">
      <c r="A43" s="9" t="s">
        <v>17</v>
      </c>
      <c r="B43" s="45">
        <f t="shared" si="8"/>
        <v>39.668496084736255</v>
      </c>
      <c r="C43" s="45">
        <f t="shared" si="8"/>
        <v>2.9324846870988726</v>
      </c>
      <c r="D43" s="45">
        <f t="shared" si="8"/>
        <v>169.56274383690462</v>
      </c>
      <c r="E43" s="45">
        <f t="shared" ref="E43" si="28">E121+E147+E173+E199+E225+E251+E277+E303+E329+E355+E381+E407+E433</f>
        <v>4.8365756112602902</v>
      </c>
      <c r="F43" s="400"/>
      <c r="G43" s="45">
        <f t="shared" ref="G43:H43" si="29">G121+G147+G173+G199+G225+G251+G277+G303+G329+G355+G381+G407+G433</f>
        <v>0</v>
      </c>
      <c r="H43" s="45">
        <f t="shared" si="29"/>
        <v>0</v>
      </c>
      <c r="I43" s="44">
        <f t="shared" si="11"/>
        <v>217.00030022000004</v>
      </c>
    </row>
    <row r="44" spans="1:9" ht="13.5" customHeight="1">
      <c r="A44" s="8" t="s">
        <v>18</v>
      </c>
      <c r="B44" s="48">
        <f t="shared" si="8"/>
        <v>1.0000799999999995E-3</v>
      </c>
      <c r="C44" s="48">
        <f t="shared" si="8"/>
        <v>1.0599999999999994E-6</v>
      </c>
      <c r="D44" s="48">
        <f t="shared" si="8"/>
        <v>4.9999999999999998E-8</v>
      </c>
      <c r="E44" s="48">
        <f t="shared" ref="E44" si="30">E122+E148+E174+E200+E226+E252+E278+E304+E330+E356+E382+E408+E434</f>
        <v>2E-8</v>
      </c>
      <c r="F44" s="400"/>
      <c r="G44" s="48">
        <f t="shared" ref="G44:H44" si="31">G122+G148+G174+G200+G226+G252+G278+G304+G330+G356+G382+G408+G434</f>
        <v>0</v>
      </c>
      <c r="H44" s="48">
        <f t="shared" si="31"/>
        <v>0</v>
      </c>
      <c r="I44" s="50">
        <f t="shared" si="11"/>
        <v>1.0012099999999996E-3</v>
      </c>
    </row>
    <row r="45" spans="1:9" ht="13.5" customHeight="1">
      <c r="A45" s="9" t="s">
        <v>141</v>
      </c>
      <c r="B45" s="45">
        <f t="shared" si="8"/>
        <v>711.35936362267364</v>
      </c>
      <c r="C45" s="45">
        <f>C123+C149+C175+C201+C227+C253+C279+C305+C331+C357+C383+C409+C435</f>
        <v>1706.6122119399588</v>
      </c>
      <c r="D45" s="45">
        <f t="shared" si="8"/>
        <v>552.35249354809355</v>
      </c>
      <c r="E45" s="45">
        <f t="shared" ref="E45" si="32">E123+E149+E175+E201+E227+E253+E279+E305+E331+E357+E383+E409+E435</f>
        <v>91.676131109273385</v>
      </c>
      <c r="F45" s="400"/>
      <c r="G45" s="45">
        <f t="shared" ref="G45:H45" si="33">G123+G149+G175+G201+G227+G253+G279+G305+G331+G357+G383+G409+G435</f>
        <v>0</v>
      </c>
      <c r="H45" s="45">
        <f t="shared" si="33"/>
        <v>0</v>
      </c>
      <c r="I45" s="44">
        <f t="shared" si="11"/>
        <v>3062.0002002199994</v>
      </c>
    </row>
    <row r="46" spans="1:9" ht="13.5" customHeight="1">
      <c r="A46" s="8" t="s">
        <v>19</v>
      </c>
      <c r="B46" s="48">
        <f t="shared" si="8"/>
        <v>8.9999999999999985E-8</v>
      </c>
      <c r="C46" s="48">
        <f t="shared" si="8"/>
        <v>5.9999999999999995E-8</v>
      </c>
      <c r="D46" s="48">
        <f t="shared" si="8"/>
        <v>5.9999999999999995E-8</v>
      </c>
      <c r="E46" s="48">
        <f t="shared" ref="E46" si="34">E124+E150+E176+E202+E228+E254+E280+E306+E332+E358+E384+E410+E436</f>
        <v>2E-8</v>
      </c>
      <c r="F46" s="400"/>
      <c r="G46" s="48">
        <f t="shared" ref="G46:H46" si="35">G124+G150+G176+G202+G228+G254+G280+G306+G332+G358+G384+G410+G436</f>
        <v>0</v>
      </c>
      <c r="H46" s="48">
        <f t="shared" si="35"/>
        <v>0</v>
      </c>
      <c r="I46" s="50">
        <f t="shared" si="11"/>
        <v>2.2999999999999999E-7</v>
      </c>
    </row>
    <row r="47" spans="1:9" ht="13.5" customHeight="1">
      <c r="A47" s="9" t="s">
        <v>20</v>
      </c>
      <c r="B47" s="45">
        <f t="shared" si="8"/>
        <v>8.9999999999999985E-8</v>
      </c>
      <c r="C47" s="45">
        <f t="shared" si="8"/>
        <v>5.9999999999999995E-8</v>
      </c>
      <c r="D47" s="45">
        <f t="shared" si="8"/>
        <v>5.9999999999999995E-8</v>
      </c>
      <c r="E47" s="45">
        <f t="shared" ref="E47" si="36">E125+E151+E177+E203+E229+E255+E281+E307+E333+E359+E385+E411+E437</f>
        <v>2E-8</v>
      </c>
      <c r="F47" s="400"/>
      <c r="G47" s="45">
        <f t="shared" ref="G47:H47" si="37">G125+G151+G177+G203+G229+G255+G281+G307+G333+G359+G385+G411+G437</f>
        <v>0</v>
      </c>
      <c r="H47" s="45">
        <f t="shared" si="37"/>
        <v>0</v>
      </c>
      <c r="I47" s="44">
        <f t="shared" si="11"/>
        <v>2.2999999999999999E-7</v>
      </c>
    </row>
    <row r="48" spans="1:9" ht="13.5" customHeight="1">
      <c r="A48" s="8" t="s">
        <v>21</v>
      </c>
      <c r="B48" s="48">
        <f t="shared" si="8"/>
        <v>4.347222406121209</v>
      </c>
      <c r="C48" s="48">
        <f t="shared" si="8"/>
        <v>5.0807352681864294E-2</v>
      </c>
      <c r="D48" s="48">
        <f t="shared" si="8"/>
        <v>2.6020704411969251</v>
      </c>
      <c r="E48" s="48">
        <f t="shared" ref="E48" si="38">E126+E152+E178+E204+E230+E256+E282+E308+E334+E360+E386+E412+E438</f>
        <v>2E-8</v>
      </c>
      <c r="F48" s="400"/>
      <c r="G48" s="48">
        <f t="shared" ref="G48:H48" si="39">G126+G152+G178+G204+G230+G256+G282+G308+G334+G360+G386+G412+G438</f>
        <v>0</v>
      </c>
      <c r="H48" s="48">
        <f t="shared" si="39"/>
        <v>0</v>
      </c>
      <c r="I48" s="50">
        <f t="shared" si="11"/>
        <v>7.0001002199999984</v>
      </c>
    </row>
    <row r="49" spans="1:9" ht="13.5" customHeight="1">
      <c r="A49" s="10" t="s">
        <v>57</v>
      </c>
      <c r="B49" s="45">
        <f t="shared" si="8"/>
        <v>18.439202493597527</v>
      </c>
      <c r="C49" s="45">
        <f t="shared" si="8"/>
        <v>1.9007556870242401</v>
      </c>
      <c r="D49" s="45">
        <f t="shared" si="8"/>
        <v>7.6600431393782351</v>
      </c>
      <c r="E49" s="45">
        <f t="shared" ref="E49" si="40">E127+E153+E179+E205+E231+E257+E283+E309+E335+E361+E387+E413+E439</f>
        <v>2E-8</v>
      </c>
      <c r="F49" s="400"/>
      <c r="G49" s="45">
        <f t="shared" ref="G49:H49" si="41">G127+G153+G179+G205+G231+G257+G283+G309+G335+G361+G387+G413+G439</f>
        <v>0</v>
      </c>
      <c r="H49" s="45">
        <f t="shared" si="41"/>
        <v>0</v>
      </c>
      <c r="I49" s="44">
        <f t="shared" si="11"/>
        <v>28.000001340000004</v>
      </c>
    </row>
    <row r="50" spans="1:9" ht="13.5" customHeight="1">
      <c r="A50" s="8" t="s">
        <v>22</v>
      </c>
      <c r="B50" s="48">
        <f t="shared" si="8"/>
        <v>22.269550502599341</v>
      </c>
      <c r="C50" s="48">
        <f t="shared" si="8"/>
        <v>64.842007370568879</v>
      </c>
      <c r="D50" s="48">
        <f t="shared" si="8"/>
        <v>36.501023436931781</v>
      </c>
      <c r="E50" s="48">
        <f t="shared" ref="E50" si="42">E128+E154+E180+E206+E232+E258+E284+E310+E336+E362+E388+E414+E440</f>
        <v>2E-8</v>
      </c>
      <c r="F50" s="400"/>
      <c r="G50" s="48">
        <f t="shared" ref="G50:H50" si="43">G128+G154+G180+G206+G232+G258+G284+G310+G336+G362+G388+G414+G440</f>
        <v>0</v>
      </c>
      <c r="H50" s="48">
        <f t="shared" si="43"/>
        <v>0</v>
      </c>
      <c r="I50" s="50">
        <f t="shared" si="11"/>
        <v>123.61258133010001</v>
      </c>
    </row>
    <row r="51" spans="1:9" ht="13.5" customHeight="1">
      <c r="A51" s="10" t="s">
        <v>23</v>
      </c>
      <c r="B51" s="45">
        <f t="shared" si="8"/>
        <v>3.4541857103221361</v>
      </c>
      <c r="C51" s="45">
        <f t="shared" si="8"/>
        <v>4.9999999999999998E-8</v>
      </c>
      <c r="D51" s="45">
        <f t="shared" si="8"/>
        <v>4.9999999999999998E-8</v>
      </c>
      <c r="E51" s="45">
        <f t="shared" ref="E51" si="44">E129+E155+E181+E207+E233+E259+E285+E311+E337+E363+E389+E415+E441</f>
        <v>2E-8</v>
      </c>
      <c r="F51" s="400"/>
      <c r="G51" s="45">
        <f t="shared" ref="G51:H51" si="45">G129+G155+G181+G207+G233+G259+G285+G311+G337+G363+G389+G415+G441</f>
        <v>0</v>
      </c>
      <c r="H51" s="45">
        <f t="shared" si="45"/>
        <v>0</v>
      </c>
      <c r="I51" s="44">
        <f t="shared" si="11"/>
        <v>3.4541858303221362</v>
      </c>
    </row>
    <row r="52" spans="1:9" ht="13.5" customHeight="1">
      <c r="A52" s="8" t="s">
        <v>24</v>
      </c>
      <c r="B52" s="48">
        <f t="shared" si="8"/>
        <v>13.158472040443723</v>
      </c>
      <c r="C52" s="48">
        <f t="shared" si="8"/>
        <v>2.5254416693562057E-2</v>
      </c>
      <c r="D52" s="48">
        <f t="shared" si="8"/>
        <v>2.1236749328627162</v>
      </c>
      <c r="E52" s="48">
        <f t="shared" ref="E52" si="46">E130+E156+E182+E208+E234+E260+E286+E312+E338+E364+E390+E416+E442</f>
        <v>2E-8</v>
      </c>
      <c r="F52" s="400"/>
      <c r="G52" s="48">
        <f t="shared" ref="G52:H52" si="47">G130+G156+G182+G208+G234+G260+G286+G312+G338+G364+G390+G416+G442</f>
        <v>0</v>
      </c>
      <c r="H52" s="48">
        <f t="shared" si="47"/>
        <v>0</v>
      </c>
      <c r="I52" s="50">
        <f t="shared" si="11"/>
        <v>15.307401410000001</v>
      </c>
    </row>
    <row r="53" spans="1:9" ht="13.5" customHeight="1" thickBot="1">
      <c r="A53" s="10" t="s">
        <v>25</v>
      </c>
      <c r="B53" s="105">
        <f t="shared" si="8"/>
        <v>68.519269475765057</v>
      </c>
      <c r="C53" s="45">
        <f t="shared" si="8"/>
        <v>17.649145099561132</v>
      </c>
      <c r="D53" s="45">
        <f t="shared" si="8"/>
        <v>366.89158268086408</v>
      </c>
      <c r="E53" s="45">
        <f t="shared" ref="E53" si="48">E131+E157+E183+E209+E235+E261+E287+E313+E339+E365+E391+E417+E443</f>
        <v>1560.5872528300881</v>
      </c>
      <c r="F53" s="401"/>
      <c r="G53" s="45">
        <f t="shared" ref="G53:H53" si="49">G131+G157+G183+G209+G235+G261+G287+G313+G339+G365+G391+G417+G443</f>
        <v>472.25511858106347</v>
      </c>
      <c r="H53" s="45">
        <f t="shared" si="49"/>
        <v>17.206431642657833</v>
      </c>
      <c r="I53" s="44">
        <f t="shared" si="11"/>
        <v>2503.1088003099994</v>
      </c>
    </row>
    <row r="54" spans="1:9" ht="13.5" customHeight="1">
      <c r="A54" s="125" t="s">
        <v>26</v>
      </c>
      <c r="B54" s="126">
        <f>SUM(B33:B53)</f>
        <v>1263.3944292269373</v>
      </c>
      <c r="C54" s="126">
        <f t="shared" ref="C54" si="50">SUM(C33:C53)</f>
        <v>2274.6574527779462</v>
      </c>
      <c r="D54" s="126">
        <f t="shared" ref="D54" si="51">SUM(D33:D53)</f>
        <v>1326.6647278236908</v>
      </c>
      <c r="E54" s="126">
        <f t="shared" ref="E54" si="52">SUM(E33:E53)</f>
        <v>2249.2878966043927</v>
      </c>
      <c r="F54" s="126">
        <f t="shared" ref="F54" si="53">SUM(F33:F53)</f>
        <v>0</v>
      </c>
      <c r="G54" s="126">
        <f t="shared" ref="G54" si="54">SUM(G33:G53)</f>
        <v>472.25511858106347</v>
      </c>
      <c r="H54" s="127">
        <f t="shared" ref="H54" si="55">SUM(H33:H53)</f>
        <v>17.206431642657833</v>
      </c>
      <c r="I54" s="128">
        <f t="shared" ref="I54" si="56">SUM(I33:I53)</f>
        <v>7603.4660566566881</v>
      </c>
    </row>
    <row r="55" spans="1:9" ht="13.5" customHeight="1" thickBot="1">
      <c r="A55" s="15" t="s">
        <v>100</v>
      </c>
      <c r="B55" s="100">
        <f>B54/$I54</f>
        <v>0.16616033001434388</v>
      </c>
      <c r="C55" s="100">
        <f t="shared" ref="C55" si="57">C54/$I54</f>
        <v>0.29916059805205908</v>
      </c>
      <c r="D55" s="100">
        <f t="shared" ref="D55" si="58">D54/$I54</f>
        <v>0.17448157431599517</v>
      </c>
      <c r="E55" s="100">
        <f t="shared" ref="E55" si="59">E54/$I54</f>
        <v>0.29582402023550619</v>
      </c>
      <c r="F55" s="100">
        <f t="shared" ref="F55" si="60">F54/$I54</f>
        <v>0</v>
      </c>
      <c r="G55" s="100">
        <f t="shared" ref="G55" si="61">G54/$I54</f>
        <v>6.2110505269845087E-2</v>
      </c>
      <c r="H55" s="100">
        <f t="shared" ref="H55" si="62">H54/$I54</f>
        <v>2.2629721122505615E-3</v>
      </c>
      <c r="I55" s="102">
        <f>SUM(B55:H55)</f>
        <v>1</v>
      </c>
    </row>
    <row r="56" spans="1:9" ht="15" thickBot="1"/>
    <row r="57" spans="1:9" ht="28.5">
      <c r="A57" s="433" t="s">
        <v>49</v>
      </c>
      <c r="B57" s="37" t="s">
        <v>0</v>
      </c>
      <c r="C57" s="37" t="s">
        <v>1</v>
      </c>
      <c r="D57" s="37" t="s">
        <v>2</v>
      </c>
      <c r="E57" s="37" t="s">
        <v>3</v>
      </c>
      <c r="F57" s="37" t="s">
        <v>27</v>
      </c>
      <c r="G57" s="37" t="s">
        <v>4</v>
      </c>
      <c r="H57" s="37" t="s">
        <v>5</v>
      </c>
      <c r="I57" s="38" t="s">
        <v>6</v>
      </c>
    </row>
    <row r="58" spans="1:9" ht="13.5" customHeight="1">
      <c r="A58" s="434" t="s">
        <v>49</v>
      </c>
      <c r="B58" s="372" t="s">
        <v>107</v>
      </c>
      <c r="C58" s="373"/>
      <c r="D58" s="373"/>
      <c r="E58" s="373"/>
      <c r="F58" s="373"/>
      <c r="G58" s="373"/>
      <c r="H58" s="373"/>
      <c r="I58" s="374"/>
    </row>
    <row r="59" spans="1:9" ht="13.5" customHeight="1">
      <c r="A59" s="7" t="s">
        <v>7</v>
      </c>
      <c r="B59" s="387"/>
      <c r="C59" s="388"/>
      <c r="D59" s="388"/>
      <c r="E59" s="389"/>
      <c r="F59" s="42">
        <f>F449+F475+F501+F527+F553</f>
        <v>0</v>
      </c>
      <c r="G59" s="387"/>
      <c r="H59" s="389"/>
      <c r="I59" s="44">
        <f>SUM(B59:H59)</f>
        <v>0</v>
      </c>
    </row>
    <row r="60" spans="1:9" ht="13.5" customHeight="1">
      <c r="A60" s="8" t="s">
        <v>8</v>
      </c>
      <c r="B60" s="390"/>
      <c r="C60" s="391"/>
      <c r="D60" s="391"/>
      <c r="E60" s="392"/>
      <c r="F60" s="48">
        <f t="shared" ref="F60:F79" si="63">F450+F476+F502+F528+F554</f>
        <v>0</v>
      </c>
      <c r="G60" s="390"/>
      <c r="H60" s="392"/>
      <c r="I60" s="50">
        <f t="shared" ref="I60:I79" si="64">SUM(B60:H60)</f>
        <v>0</v>
      </c>
    </row>
    <row r="61" spans="1:9" ht="13.5" customHeight="1">
      <c r="A61" s="9" t="s">
        <v>9</v>
      </c>
      <c r="B61" s="390"/>
      <c r="C61" s="391"/>
      <c r="D61" s="391"/>
      <c r="E61" s="392"/>
      <c r="F61" s="45">
        <f t="shared" si="63"/>
        <v>0</v>
      </c>
      <c r="G61" s="390"/>
      <c r="H61" s="392"/>
      <c r="I61" s="44">
        <f t="shared" si="64"/>
        <v>0</v>
      </c>
    </row>
    <row r="62" spans="1:9" ht="13.5" customHeight="1">
      <c r="A62" s="8" t="s">
        <v>10</v>
      </c>
      <c r="B62" s="390"/>
      <c r="C62" s="391"/>
      <c r="D62" s="391"/>
      <c r="E62" s="392"/>
      <c r="F62" s="48">
        <f t="shared" si="63"/>
        <v>0</v>
      </c>
      <c r="G62" s="390"/>
      <c r="H62" s="392"/>
      <c r="I62" s="50">
        <f t="shared" si="64"/>
        <v>0</v>
      </c>
    </row>
    <row r="63" spans="1:9" ht="13.5" customHeight="1">
      <c r="A63" s="9" t="s">
        <v>11</v>
      </c>
      <c r="B63" s="390"/>
      <c r="C63" s="391"/>
      <c r="D63" s="391"/>
      <c r="E63" s="392"/>
      <c r="F63" s="45">
        <f t="shared" si="63"/>
        <v>0</v>
      </c>
      <c r="G63" s="390"/>
      <c r="H63" s="392"/>
      <c r="I63" s="44">
        <f t="shared" si="64"/>
        <v>0</v>
      </c>
    </row>
    <row r="64" spans="1:9" ht="13.5" customHeight="1">
      <c r="A64" s="8" t="s">
        <v>12</v>
      </c>
      <c r="B64" s="390"/>
      <c r="C64" s="391"/>
      <c r="D64" s="391"/>
      <c r="E64" s="392"/>
      <c r="F64" s="48">
        <f t="shared" si="63"/>
        <v>4240.5029267000955</v>
      </c>
      <c r="G64" s="390"/>
      <c r="H64" s="392"/>
      <c r="I64" s="50">
        <f t="shared" si="64"/>
        <v>4240.5029267000955</v>
      </c>
    </row>
    <row r="65" spans="1:9" ht="13.5" customHeight="1">
      <c r="A65" s="9" t="s">
        <v>13</v>
      </c>
      <c r="B65" s="390"/>
      <c r="C65" s="391"/>
      <c r="D65" s="391"/>
      <c r="E65" s="392"/>
      <c r="F65" s="45">
        <f t="shared" si="63"/>
        <v>0</v>
      </c>
      <c r="G65" s="390"/>
      <c r="H65" s="392"/>
      <c r="I65" s="44">
        <f t="shared" si="64"/>
        <v>0</v>
      </c>
    </row>
    <row r="66" spans="1:9" ht="13.5" customHeight="1">
      <c r="A66" s="8" t="s">
        <v>14</v>
      </c>
      <c r="B66" s="390"/>
      <c r="C66" s="391"/>
      <c r="D66" s="391"/>
      <c r="E66" s="392"/>
      <c r="F66" s="48">
        <f t="shared" si="63"/>
        <v>5843.7838315072877</v>
      </c>
      <c r="G66" s="390"/>
      <c r="H66" s="392"/>
      <c r="I66" s="50">
        <f t="shared" si="64"/>
        <v>5843.7838315072877</v>
      </c>
    </row>
    <row r="67" spans="1:9" ht="13.5" customHeight="1">
      <c r="A67" s="9" t="s">
        <v>15</v>
      </c>
      <c r="B67" s="390"/>
      <c r="C67" s="391"/>
      <c r="D67" s="391"/>
      <c r="E67" s="392"/>
      <c r="F67" s="45">
        <f t="shared" si="63"/>
        <v>0</v>
      </c>
      <c r="G67" s="390"/>
      <c r="H67" s="392"/>
      <c r="I67" s="44">
        <f t="shared" si="64"/>
        <v>0</v>
      </c>
    </row>
    <row r="68" spans="1:9" ht="13.5" customHeight="1">
      <c r="A68" s="8" t="s">
        <v>16</v>
      </c>
      <c r="B68" s="390"/>
      <c r="C68" s="391"/>
      <c r="D68" s="391"/>
      <c r="E68" s="392"/>
      <c r="F68" s="48">
        <f t="shared" si="63"/>
        <v>0</v>
      </c>
      <c r="G68" s="390"/>
      <c r="H68" s="392"/>
      <c r="I68" s="50">
        <f t="shared" si="64"/>
        <v>0</v>
      </c>
    </row>
    <row r="69" spans="1:9" ht="13.5" customHeight="1">
      <c r="A69" s="9" t="s">
        <v>17</v>
      </c>
      <c r="B69" s="390"/>
      <c r="C69" s="391"/>
      <c r="D69" s="391"/>
      <c r="E69" s="392"/>
      <c r="F69" s="45">
        <f t="shared" si="63"/>
        <v>4.0471986137433955</v>
      </c>
      <c r="G69" s="390"/>
      <c r="H69" s="392"/>
      <c r="I69" s="44">
        <f t="shared" si="64"/>
        <v>4.0471986137433955</v>
      </c>
    </row>
    <row r="70" spans="1:9" ht="13.5" customHeight="1">
      <c r="A70" s="8" t="s">
        <v>18</v>
      </c>
      <c r="B70" s="390"/>
      <c r="C70" s="391"/>
      <c r="D70" s="391"/>
      <c r="E70" s="392"/>
      <c r="F70" s="48">
        <f t="shared" si="63"/>
        <v>0</v>
      </c>
      <c r="G70" s="390"/>
      <c r="H70" s="392"/>
      <c r="I70" s="50">
        <f t="shared" si="64"/>
        <v>0</v>
      </c>
    </row>
    <row r="71" spans="1:9" ht="13.5" customHeight="1">
      <c r="A71" s="9" t="s">
        <v>141</v>
      </c>
      <c r="B71" s="390"/>
      <c r="C71" s="391"/>
      <c r="D71" s="391"/>
      <c r="E71" s="392"/>
      <c r="F71" s="45">
        <f t="shared" si="63"/>
        <v>0</v>
      </c>
      <c r="G71" s="390"/>
      <c r="H71" s="392"/>
      <c r="I71" s="44">
        <f t="shared" si="64"/>
        <v>0</v>
      </c>
    </row>
    <row r="72" spans="1:9" ht="13.5" customHeight="1">
      <c r="A72" s="8" t="s">
        <v>19</v>
      </c>
      <c r="B72" s="390"/>
      <c r="C72" s="391"/>
      <c r="D72" s="391"/>
      <c r="E72" s="392"/>
      <c r="F72" s="48">
        <f t="shared" si="63"/>
        <v>0</v>
      </c>
      <c r="G72" s="390"/>
      <c r="H72" s="392"/>
      <c r="I72" s="50">
        <f t="shared" si="64"/>
        <v>0</v>
      </c>
    </row>
    <row r="73" spans="1:9" ht="13.5" customHeight="1">
      <c r="A73" s="9" t="s">
        <v>20</v>
      </c>
      <c r="B73" s="390"/>
      <c r="C73" s="391"/>
      <c r="D73" s="391"/>
      <c r="E73" s="392"/>
      <c r="F73" s="105">
        <f t="shared" si="63"/>
        <v>0</v>
      </c>
      <c r="G73" s="390"/>
      <c r="H73" s="392"/>
      <c r="I73" s="44">
        <f t="shared" si="64"/>
        <v>0</v>
      </c>
    </row>
    <row r="74" spans="1:9" ht="13.5" customHeight="1">
      <c r="A74" s="8" t="s">
        <v>21</v>
      </c>
      <c r="B74" s="390"/>
      <c r="C74" s="391"/>
      <c r="D74" s="391"/>
      <c r="E74" s="392"/>
      <c r="F74" s="48">
        <f t="shared" si="63"/>
        <v>0</v>
      </c>
      <c r="G74" s="390"/>
      <c r="H74" s="392"/>
      <c r="I74" s="50">
        <f t="shared" si="64"/>
        <v>0</v>
      </c>
    </row>
    <row r="75" spans="1:9" ht="13.5" customHeight="1">
      <c r="A75" s="10" t="s">
        <v>57</v>
      </c>
      <c r="B75" s="390"/>
      <c r="C75" s="391"/>
      <c r="D75" s="391"/>
      <c r="E75" s="392"/>
      <c r="F75" s="45">
        <f t="shared" si="63"/>
        <v>0</v>
      </c>
      <c r="G75" s="390"/>
      <c r="H75" s="392"/>
      <c r="I75" s="44">
        <f t="shared" si="64"/>
        <v>0</v>
      </c>
    </row>
    <row r="76" spans="1:9" ht="13.5" customHeight="1">
      <c r="A76" s="8" t="s">
        <v>22</v>
      </c>
      <c r="B76" s="390"/>
      <c r="C76" s="391"/>
      <c r="D76" s="391"/>
      <c r="E76" s="392"/>
      <c r="F76" s="48">
        <f t="shared" si="63"/>
        <v>8</v>
      </c>
      <c r="G76" s="390"/>
      <c r="H76" s="392"/>
      <c r="I76" s="50">
        <f t="shared" si="64"/>
        <v>8</v>
      </c>
    </row>
    <row r="77" spans="1:9" ht="13.5" customHeight="1">
      <c r="A77" s="10" t="s">
        <v>23</v>
      </c>
      <c r="B77" s="390"/>
      <c r="C77" s="391"/>
      <c r="D77" s="391"/>
      <c r="E77" s="392"/>
      <c r="F77" s="45">
        <f t="shared" si="63"/>
        <v>0</v>
      </c>
      <c r="G77" s="390"/>
      <c r="H77" s="392"/>
      <c r="I77" s="44">
        <f t="shared" si="64"/>
        <v>0</v>
      </c>
    </row>
    <row r="78" spans="1:9" ht="13.5" customHeight="1">
      <c r="A78" s="8" t="s">
        <v>24</v>
      </c>
      <c r="B78" s="390"/>
      <c r="C78" s="391"/>
      <c r="D78" s="391"/>
      <c r="E78" s="392"/>
      <c r="F78" s="48">
        <f t="shared" si="63"/>
        <v>0</v>
      </c>
      <c r="G78" s="390"/>
      <c r="H78" s="392"/>
      <c r="I78" s="50">
        <f t="shared" si="64"/>
        <v>0</v>
      </c>
    </row>
    <row r="79" spans="1:9" ht="13.5" customHeight="1" thickBot="1">
      <c r="A79" s="10" t="s">
        <v>25</v>
      </c>
      <c r="B79" s="393"/>
      <c r="C79" s="394"/>
      <c r="D79" s="394"/>
      <c r="E79" s="395"/>
      <c r="F79" s="45">
        <f t="shared" si="63"/>
        <v>539.69400000000007</v>
      </c>
      <c r="G79" s="393"/>
      <c r="H79" s="395"/>
      <c r="I79" s="44">
        <f t="shared" si="64"/>
        <v>539.69400000000007</v>
      </c>
    </row>
    <row r="80" spans="1:9" ht="13.5" customHeight="1">
      <c r="A80" s="125" t="s">
        <v>26</v>
      </c>
      <c r="B80" s="126">
        <f>SUM(B59:B79)</f>
        <v>0</v>
      </c>
      <c r="C80" s="126">
        <f t="shared" ref="C80" si="65">SUM(C59:C79)</f>
        <v>0</v>
      </c>
      <c r="D80" s="126">
        <f t="shared" ref="D80" si="66">SUM(D59:D79)</f>
        <v>0</v>
      </c>
      <c r="E80" s="126">
        <f t="shared" ref="E80" si="67">SUM(E59:E79)</f>
        <v>0</v>
      </c>
      <c r="F80" s="126">
        <f t="shared" ref="F80" si="68">SUM(F59:F79)</f>
        <v>10636.027956821126</v>
      </c>
      <c r="G80" s="126">
        <f t="shared" ref="G80" si="69">SUM(G59:G79)</f>
        <v>0</v>
      </c>
      <c r="H80" s="127">
        <f t="shared" ref="H80" si="70">SUM(H59:H79)</f>
        <v>0</v>
      </c>
      <c r="I80" s="128">
        <f t="shared" ref="I80" si="71">SUM(I59:I79)</f>
        <v>10636.027956821126</v>
      </c>
    </row>
    <row r="81" spans="1:9" ht="15" thickBot="1">
      <c r="A81" s="15" t="s">
        <v>100</v>
      </c>
      <c r="B81" s="100">
        <f>B80/$I80</f>
        <v>0</v>
      </c>
      <c r="C81" s="100">
        <f t="shared" ref="C81" si="72">C80/$I80</f>
        <v>0</v>
      </c>
      <c r="D81" s="100">
        <f t="shared" ref="D81" si="73">D80/$I80</f>
        <v>0</v>
      </c>
      <c r="E81" s="100">
        <f t="shared" ref="E81" si="74">E80/$I80</f>
        <v>0</v>
      </c>
      <c r="F81" s="100">
        <f t="shared" ref="F81" si="75">F80/$I80</f>
        <v>1</v>
      </c>
      <c r="G81" s="100">
        <f t="shared" ref="G81" si="76">G80/$I80</f>
        <v>0</v>
      </c>
      <c r="H81" s="100">
        <f t="shared" ref="H81" si="77">H80/$I80</f>
        <v>0</v>
      </c>
      <c r="I81" s="102">
        <f>SUM(B81:H81)</f>
        <v>1</v>
      </c>
    </row>
    <row r="82" spans="1:9" ht="15" thickBot="1">
      <c r="A82" s="16"/>
      <c r="B82" s="16"/>
      <c r="C82" s="16"/>
      <c r="D82" s="16"/>
      <c r="E82" s="16"/>
      <c r="F82" s="270">
        <f>+F80-F470-F496-F522-F548-F574</f>
        <v>5.7598370517553121E-13</v>
      </c>
      <c r="G82" s="270"/>
      <c r="H82" s="270"/>
      <c r="I82" s="270">
        <f>+I80-I470-I496-I522-I548-I574</f>
        <v>5.7598370517553121E-13</v>
      </c>
    </row>
    <row r="83" spans="1:9" ht="28.5" customHeight="1">
      <c r="A83" s="435" t="s">
        <v>51</v>
      </c>
      <c r="B83" s="37" t="s">
        <v>0</v>
      </c>
      <c r="C83" s="37" t="s">
        <v>1</v>
      </c>
      <c r="D83" s="37" t="s">
        <v>2</v>
      </c>
      <c r="E83" s="37" t="s">
        <v>3</v>
      </c>
      <c r="F83" s="37" t="s">
        <v>27</v>
      </c>
      <c r="G83" s="37" t="s">
        <v>4</v>
      </c>
      <c r="H83" s="37" t="s">
        <v>5</v>
      </c>
      <c r="I83" s="38" t="s">
        <v>6</v>
      </c>
    </row>
    <row r="84" spans="1:9" ht="15">
      <c r="A84" s="446"/>
      <c r="B84" s="372" t="s">
        <v>107</v>
      </c>
      <c r="C84" s="373"/>
      <c r="D84" s="373"/>
      <c r="E84" s="373"/>
      <c r="F84" s="373"/>
      <c r="G84" s="373"/>
      <c r="H84" s="373"/>
      <c r="I84" s="374"/>
    </row>
    <row r="85" spans="1:9" ht="15">
      <c r="A85" s="7" t="s">
        <v>7</v>
      </c>
      <c r="B85" s="42">
        <f>B579+B605+B631</f>
        <v>37.030227468982893</v>
      </c>
      <c r="C85" s="42">
        <f t="shared" ref="C85:H85" si="78">C579+C605+C631</f>
        <v>0</v>
      </c>
      <c r="D85" s="42">
        <f t="shared" si="78"/>
        <v>3.9698725310171055</v>
      </c>
      <c r="E85" s="42">
        <f t="shared" si="78"/>
        <v>0</v>
      </c>
      <c r="F85" s="42">
        <f t="shared" si="78"/>
        <v>0</v>
      </c>
      <c r="G85" s="42">
        <f t="shared" si="78"/>
        <v>0</v>
      </c>
      <c r="H85" s="42">
        <f t="shared" si="78"/>
        <v>0</v>
      </c>
      <c r="I85" s="44">
        <f>SUM(B85:H85)</f>
        <v>41.000099999999996</v>
      </c>
    </row>
    <row r="86" spans="1:9" ht="15">
      <c r="A86" s="8" t="s">
        <v>8</v>
      </c>
      <c r="B86" s="48">
        <f t="shared" ref="B86:H105" si="79">B580+B606+B632</f>
        <v>6.3801423590131829</v>
      </c>
      <c r="C86" s="48">
        <f t="shared" si="79"/>
        <v>0</v>
      </c>
      <c r="D86" s="48">
        <f t="shared" si="79"/>
        <v>0.61985764098681673</v>
      </c>
      <c r="E86" s="48">
        <f t="shared" si="79"/>
        <v>0</v>
      </c>
      <c r="F86" s="48">
        <f t="shared" si="79"/>
        <v>0</v>
      </c>
      <c r="G86" s="48">
        <f t="shared" si="79"/>
        <v>0</v>
      </c>
      <c r="H86" s="48">
        <f t="shared" si="79"/>
        <v>0</v>
      </c>
      <c r="I86" s="50">
        <f t="shared" ref="I86:I105" si="80">SUM(B86:H86)</f>
        <v>7</v>
      </c>
    </row>
    <row r="87" spans="1:9" ht="15">
      <c r="A87" s="9" t="s">
        <v>9</v>
      </c>
      <c r="B87" s="45">
        <f t="shared" si="79"/>
        <v>23.084899432427513</v>
      </c>
      <c r="C87" s="45">
        <f t="shared" si="79"/>
        <v>0</v>
      </c>
      <c r="D87" s="45">
        <f t="shared" si="79"/>
        <v>2.9151005675724893</v>
      </c>
      <c r="E87" s="45">
        <f t="shared" si="79"/>
        <v>0</v>
      </c>
      <c r="F87" s="45">
        <f t="shared" si="79"/>
        <v>0</v>
      </c>
      <c r="G87" s="45">
        <f t="shared" si="79"/>
        <v>0</v>
      </c>
      <c r="H87" s="45">
        <f t="shared" si="79"/>
        <v>0</v>
      </c>
      <c r="I87" s="44">
        <f t="shared" si="80"/>
        <v>26</v>
      </c>
    </row>
    <row r="88" spans="1:9" ht="15">
      <c r="A88" s="8" t="s">
        <v>10</v>
      </c>
      <c r="B88" s="48">
        <f t="shared" si="79"/>
        <v>51.967483749578427</v>
      </c>
      <c r="C88" s="48">
        <f t="shared" si="79"/>
        <v>0</v>
      </c>
      <c r="D88" s="48">
        <f t="shared" si="79"/>
        <v>3.0325162504215686</v>
      </c>
      <c r="E88" s="48">
        <f t="shared" si="79"/>
        <v>0</v>
      </c>
      <c r="F88" s="48">
        <f t="shared" si="79"/>
        <v>0</v>
      </c>
      <c r="G88" s="48">
        <f t="shared" si="79"/>
        <v>0</v>
      </c>
      <c r="H88" s="48">
        <f t="shared" si="79"/>
        <v>0</v>
      </c>
      <c r="I88" s="50">
        <f t="shared" si="80"/>
        <v>54.999999999999993</v>
      </c>
    </row>
    <row r="89" spans="1:9" ht="15">
      <c r="A89" s="9" t="s">
        <v>11</v>
      </c>
      <c r="B89" s="45">
        <f t="shared" si="79"/>
        <v>0</v>
      </c>
      <c r="C89" s="45">
        <f t="shared" si="79"/>
        <v>0</v>
      </c>
      <c r="D89" s="45">
        <f t="shared" si="79"/>
        <v>0</v>
      </c>
      <c r="E89" s="45">
        <f t="shared" si="79"/>
        <v>0</v>
      </c>
      <c r="F89" s="45">
        <f t="shared" si="79"/>
        <v>0</v>
      </c>
      <c r="G89" s="45">
        <f t="shared" si="79"/>
        <v>0</v>
      </c>
      <c r="H89" s="45">
        <f t="shared" si="79"/>
        <v>0</v>
      </c>
      <c r="I89" s="44">
        <f t="shared" si="80"/>
        <v>0</v>
      </c>
    </row>
    <row r="90" spans="1:9" ht="15">
      <c r="A90" s="8" t="s">
        <v>12</v>
      </c>
      <c r="B90" s="48">
        <f t="shared" si="79"/>
        <v>0</v>
      </c>
      <c r="C90" s="48">
        <f t="shared" si="79"/>
        <v>0</v>
      </c>
      <c r="D90" s="48">
        <f t="shared" si="79"/>
        <v>1.7596359333817639E-2</v>
      </c>
      <c r="E90" s="48">
        <f t="shared" si="79"/>
        <v>8.2668544307101062</v>
      </c>
      <c r="F90" s="48">
        <f t="shared" si="79"/>
        <v>0</v>
      </c>
      <c r="G90" s="48">
        <f t="shared" si="79"/>
        <v>0</v>
      </c>
      <c r="H90" s="48">
        <f t="shared" si="79"/>
        <v>0</v>
      </c>
      <c r="I90" s="50">
        <f t="shared" si="80"/>
        <v>8.2844507900439233</v>
      </c>
    </row>
    <row r="91" spans="1:9" ht="15">
      <c r="A91" s="9" t="s">
        <v>13</v>
      </c>
      <c r="B91" s="45">
        <f t="shared" si="79"/>
        <v>0</v>
      </c>
      <c r="C91" s="45">
        <f t="shared" si="79"/>
        <v>0</v>
      </c>
      <c r="D91" s="45">
        <f t="shared" si="79"/>
        <v>0</v>
      </c>
      <c r="E91" s="45">
        <f t="shared" si="79"/>
        <v>32</v>
      </c>
      <c r="F91" s="45">
        <f t="shared" si="79"/>
        <v>0</v>
      </c>
      <c r="G91" s="45">
        <f t="shared" si="79"/>
        <v>0</v>
      </c>
      <c r="H91" s="45">
        <f t="shared" si="79"/>
        <v>0</v>
      </c>
      <c r="I91" s="44">
        <f t="shared" si="80"/>
        <v>32</v>
      </c>
    </row>
    <row r="92" spans="1:9" ht="15">
      <c r="A92" s="8" t="s">
        <v>14</v>
      </c>
      <c r="B92" s="48">
        <f t="shared" si="79"/>
        <v>0</v>
      </c>
      <c r="C92" s="48">
        <f t="shared" si="79"/>
        <v>9.9509725945662333E-2</v>
      </c>
      <c r="D92" s="48">
        <f t="shared" si="79"/>
        <v>7.058555353195331E-2</v>
      </c>
      <c r="E92" s="48">
        <f t="shared" si="79"/>
        <v>37.756847871410358</v>
      </c>
      <c r="F92" s="48">
        <f t="shared" si="79"/>
        <v>190.74105410301709</v>
      </c>
      <c r="G92" s="48">
        <f t="shared" si="79"/>
        <v>0</v>
      </c>
      <c r="H92" s="48">
        <f t="shared" si="79"/>
        <v>0</v>
      </c>
      <c r="I92" s="50">
        <f t="shared" si="80"/>
        <v>228.66799725390507</v>
      </c>
    </row>
    <row r="93" spans="1:9" ht="15">
      <c r="A93" s="9" t="s">
        <v>15</v>
      </c>
      <c r="B93" s="45">
        <f t="shared" si="79"/>
        <v>5092.829861790271</v>
      </c>
      <c r="C93" s="45">
        <f t="shared" si="79"/>
        <v>13.27647301517767</v>
      </c>
      <c r="D93" s="45">
        <f t="shared" si="79"/>
        <v>347.90286519455066</v>
      </c>
      <c r="E93" s="45">
        <f t="shared" si="79"/>
        <v>0</v>
      </c>
      <c r="F93" s="45">
        <f t="shared" si="79"/>
        <v>0</v>
      </c>
      <c r="G93" s="45">
        <f t="shared" si="79"/>
        <v>0</v>
      </c>
      <c r="H93" s="45">
        <f t="shared" si="79"/>
        <v>0</v>
      </c>
      <c r="I93" s="44">
        <f t="shared" si="80"/>
        <v>5454.0091999999995</v>
      </c>
    </row>
    <row r="94" spans="1:9" ht="15">
      <c r="A94" s="8" t="s">
        <v>16</v>
      </c>
      <c r="B94" s="48">
        <f t="shared" si="79"/>
        <v>840.75754212734807</v>
      </c>
      <c r="C94" s="48">
        <f t="shared" si="79"/>
        <v>11.168007332531003</v>
      </c>
      <c r="D94" s="48">
        <f t="shared" si="79"/>
        <v>61.950149537037916</v>
      </c>
      <c r="E94" s="48">
        <f t="shared" si="79"/>
        <v>5.0376010030830489</v>
      </c>
      <c r="F94" s="48">
        <f t="shared" si="79"/>
        <v>0</v>
      </c>
      <c r="G94" s="48">
        <f t="shared" si="79"/>
        <v>0</v>
      </c>
      <c r="H94" s="48">
        <f t="shared" si="79"/>
        <v>0</v>
      </c>
      <c r="I94" s="50">
        <f t="shared" si="80"/>
        <v>918.91330000000005</v>
      </c>
    </row>
    <row r="95" spans="1:9" ht="15">
      <c r="A95" s="9" t="s">
        <v>17</v>
      </c>
      <c r="B95" s="45">
        <f t="shared" si="79"/>
        <v>96.043187871992657</v>
      </c>
      <c r="C95" s="45">
        <f t="shared" si="79"/>
        <v>0.20266132180689611</v>
      </c>
      <c r="D95" s="45">
        <f t="shared" si="79"/>
        <v>8.9361584170864248</v>
      </c>
      <c r="E95" s="45">
        <f t="shared" si="79"/>
        <v>0.81799238911400673</v>
      </c>
      <c r="F95" s="45">
        <f t="shared" si="79"/>
        <v>0</v>
      </c>
      <c r="G95" s="45">
        <f t="shared" si="79"/>
        <v>0</v>
      </c>
      <c r="H95" s="45">
        <f t="shared" si="79"/>
        <v>0</v>
      </c>
      <c r="I95" s="44">
        <f t="shared" si="80"/>
        <v>106</v>
      </c>
    </row>
    <row r="96" spans="1:9" ht="15">
      <c r="A96" s="8" t="s">
        <v>18</v>
      </c>
      <c r="B96" s="48">
        <f t="shared" si="79"/>
        <v>0</v>
      </c>
      <c r="C96" s="48">
        <f t="shared" si="79"/>
        <v>0</v>
      </c>
      <c r="D96" s="48">
        <f t="shared" si="79"/>
        <v>0</v>
      </c>
      <c r="E96" s="48">
        <f t="shared" si="79"/>
        <v>0</v>
      </c>
      <c r="F96" s="48">
        <f t="shared" si="79"/>
        <v>0</v>
      </c>
      <c r="G96" s="48">
        <f t="shared" si="79"/>
        <v>0</v>
      </c>
      <c r="H96" s="48">
        <f t="shared" si="79"/>
        <v>0</v>
      </c>
      <c r="I96" s="50">
        <f t="shared" si="80"/>
        <v>0</v>
      </c>
    </row>
    <row r="97" spans="1:9" ht="15">
      <c r="A97" s="9" t="s">
        <v>141</v>
      </c>
      <c r="B97" s="45">
        <f t="shared" si="79"/>
        <v>2495.157806540421</v>
      </c>
      <c r="C97" s="45">
        <f t="shared" si="79"/>
        <v>249.5781694960167</v>
      </c>
      <c r="D97" s="45">
        <f t="shared" si="79"/>
        <v>335.34936077304297</v>
      </c>
      <c r="E97" s="45">
        <f t="shared" si="79"/>
        <v>38.328057334922434</v>
      </c>
      <c r="F97" s="45">
        <f t="shared" si="79"/>
        <v>0</v>
      </c>
      <c r="G97" s="45">
        <f t="shared" si="79"/>
        <v>0</v>
      </c>
      <c r="H97" s="45">
        <f t="shared" si="79"/>
        <v>0</v>
      </c>
      <c r="I97" s="44">
        <f t="shared" si="80"/>
        <v>3118.4133941444034</v>
      </c>
    </row>
    <row r="98" spans="1:9" ht="15">
      <c r="A98" s="8" t="s">
        <v>19</v>
      </c>
      <c r="B98" s="48">
        <f t="shared" si="79"/>
        <v>0</v>
      </c>
      <c r="C98" s="48">
        <f t="shared" si="79"/>
        <v>0</v>
      </c>
      <c r="D98" s="48">
        <f t="shared" si="79"/>
        <v>0</v>
      </c>
      <c r="E98" s="48">
        <f t="shared" si="79"/>
        <v>0</v>
      </c>
      <c r="F98" s="48">
        <f t="shared" si="79"/>
        <v>0</v>
      </c>
      <c r="G98" s="48">
        <f t="shared" si="79"/>
        <v>0</v>
      </c>
      <c r="H98" s="48">
        <f t="shared" si="79"/>
        <v>0</v>
      </c>
      <c r="I98" s="50">
        <f t="shared" si="80"/>
        <v>0</v>
      </c>
    </row>
    <row r="99" spans="1:9" ht="15">
      <c r="A99" s="9" t="s">
        <v>20</v>
      </c>
      <c r="B99" s="45">
        <f t="shared" si="79"/>
        <v>0</v>
      </c>
      <c r="C99" s="45">
        <f t="shared" si="79"/>
        <v>0</v>
      </c>
      <c r="D99" s="45">
        <f t="shared" si="79"/>
        <v>0</v>
      </c>
      <c r="E99" s="45">
        <f t="shared" si="79"/>
        <v>0</v>
      </c>
      <c r="F99" s="45">
        <f t="shared" si="79"/>
        <v>0</v>
      </c>
      <c r="G99" s="45">
        <f t="shared" si="79"/>
        <v>0</v>
      </c>
      <c r="H99" s="45">
        <f t="shared" si="79"/>
        <v>0</v>
      </c>
      <c r="I99" s="44">
        <f t="shared" si="80"/>
        <v>0</v>
      </c>
    </row>
    <row r="100" spans="1:9" ht="15">
      <c r="A100" s="8" t="s">
        <v>21</v>
      </c>
      <c r="B100" s="48">
        <f t="shared" si="79"/>
        <v>29.455767650783823</v>
      </c>
      <c r="C100" s="48">
        <f t="shared" si="79"/>
        <v>0</v>
      </c>
      <c r="D100" s="48">
        <f t="shared" si="79"/>
        <v>0.54423234921617714</v>
      </c>
      <c r="E100" s="48">
        <f t="shared" si="79"/>
        <v>0</v>
      </c>
      <c r="F100" s="48">
        <f t="shared" si="79"/>
        <v>0</v>
      </c>
      <c r="G100" s="48">
        <f t="shared" si="79"/>
        <v>0</v>
      </c>
      <c r="H100" s="48">
        <f t="shared" si="79"/>
        <v>0</v>
      </c>
      <c r="I100" s="50">
        <f t="shared" si="80"/>
        <v>30</v>
      </c>
    </row>
    <row r="101" spans="1:9" ht="15">
      <c r="A101" s="10" t="s">
        <v>57</v>
      </c>
      <c r="B101" s="45">
        <f t="shared" si="79"/>
        <v>1971.6344618316909</v>
      </c>
      <c r="C101" s="45">
        <f t="shared" si="79"/>
        <v>3.6468343694205587</v>
      </c>
      <c r="D101" s="45">
        <f t="shared" si="79"/>
        <v>245.71870379888841</v>
      </c>
      <c r="E101" s="45">
        <f t="shared" si="79"/>
        <v>0</v>
      </c>
      <c r="F101" s="45">
        <f t="shared" si="79"/>
        <v>0</v>
      </c>
      <c r="G101" s="45">
        <f t="shared" si="79"/>
        <v>0</v>
      </c>
      <c r="H101" s="45">
        <f t="shared" si="79"/>
        <v>0</v>
      </c>
      <c r="I101" s="44">
        <f t="shared" si="80"/>
        <v>2221</v>
      </c>
    </row>
    <row r="102" spans="1:9" ht="15">
      <c r="A102" s="8" t="s">
        <v>22</v>
      </c>
      <c r="B102" s="48">
        <f t="shared" si="79"/>
        <v>145.16583917121972</v>
      </c>
      <c r="C102" s="48">
        <f t="shared" si="79"/>
        <v>0</v>
      </c>
      <c r="D102" s="48">
        <f t="shared" si="79"/>
        <v>18.806936644352312</v>
      </c>
      <c r="E102" s="48">
        <f t="shared" si="79"/>
        <v>0</v>
      </c>
      <c r="F102" s="48">
        <f t="shared" si="79"/>
        <v>5.7339634990893487</v>
      </c>
      <c r="G102" s="48">
        <f t="shared" si="79"/>
        <v>0</v>
      </c>
      <c r="H102" s="48">
        <f t="shared" si="79"/>
        <v>0</v>
      </c>
      <c r="I102" s="50">
        <f t="shared" si="80"/>
        <v>169.70673931466138</v>
      </c>
    </row>
    <row r="103" spans="1:9" ht="15">
      <c r="A103" s="10" t="s">
        <v>23</v>
      </c>
      <c r="B103" s="45">
        <f t="shared" si="79"/>
        <v>185.29117762779171</v>
      </c>
      <c r="C103" s="45">
        <f t="shared" si="79"/>
        <v>0</v>
      </c>
      <c r="D103" s="45">
        <f t="shared" si="79"/>
        <v>174.74478315906609</v>
      </c>
      <c r="E103" s="45">
        <f t="shared" si="79"/>
        <v>0</v>
      </c>
      <c r="F103" s="45">
        <f t="shared" si="79"/>
        <v>0</v>
      </c>
      <c r="G103" s="45">
        <f t="shared" si="79"/>
        <v>0</v>
      </c>
      <c r="H103" s="45">
        <f t="shared" si="79"/>
        <v>0</v>
      </c>
      <c r="I103" s="44">
        <f t="shared" si="80"/>
        <v>360.0359607868578</v>
      </c>
    </row>
    <row r="104" spans="1:9" ht="15">
      <c r="A104" s="8" t="s">
        <v>24</v>
      </c>
      <c r="B104" s="48">
        <f t="shared" si="79"/>
        <v>86.870904760630111</v>
      </c>
      <c r="C104" s="48">
        <f t="shared" si="79"/>
        <v>0.16791955936988548</v>
      </c>
      <c r="D104" s="48">
        <f t="shared" si="79"/>
        <v>13.815175680000001</v>
      </c>
      <c r="E104" s="48">
        <f t="shared" si="79"/>
        <v>0</v>
      </c>
      <c r="F104" s="48">
        <f t="shared" si="79"/>
        <v>0</v>
      </c>
      <c r="G104" s="48">
        <f t="shared" si="79"/>
        <v>0</v>
      </c>
      <c r="H104" s="48">
        <f t="shared" si="79"/>
        <v>0</v>
      </c>
      <c r="I104" s="50">
        <f t="shared" si="80"/>
        <v>100.854</v>
      </c>
    </row>
    <row r="105" spans="1:9" ht="15.75" thickBot="1">
      <c r="A105" s="10" t="s">
        <v>25</v>
      </c>
      <c r="B105" s="45">
        <f t="shared" si="79"/>
        <v>675.19443380226198</v>
      </c>
      <c r="C105" s="45">
        <f t="shared" si="79"/>
        <v>5.8936200797507568E-2</v>
      </c>
      <c r="D105" s="45">
        <f t="shared" si="79"/>
        <v>1129.5644285091589</v>
      </c>
      <c r="E105" s="45">
        <f>E599+E625+E651</f>
        <v>1763.592092102971</v>
      </c>
      <c r="F105" s="45">
        <f t="shared" si="79"/>
        <v>0</v>
      </c>
      <c r="G105" s="45">
        <f t="shared" si="79"/>
        <v>1002.1023488860841</v>
      </c>
      <c r="H105" s="45">
        <f t="shared" si="79"/>
        <v>0.50856049872672549</v>
      </c>
      <c r="I105" s="44">
        <f t="shared" si="80"/>
        <v>4571.0208000000002</v>
      </c>
    </row>
    <row r="106" spans="1:9" ht="15">
      <c r="A106" s="125" t="s">
        <v>26</v>
      </c>
      <c r="B106" s="126">
        <f>SUM(B85:B105)</f>
        <v>11736.863736184412</v>
      </c>
      <c r="C106" s="126">
        <f t="shared" ref="C106" si="81">SUM(C85:C105)</f>
        <v>278.19851102106588</v>
      </c>
      <c r="D106" s="126">
        <f t="shared" ref="D106" si="82">SUM(D85:D105)</f>
        <v>2347.9583229652635</v>
      </c>
      <c r="E106" s="126">
        <f t="shared" ref="E106" si="83">SUM(E85:E105)</f>
        <v>1885.7994451322111</v>
      </c>
      <c r="F106" s="126">
        <f t="shared" ref="F106" si="84">SUM(F85:F105)</f>
        <v>196.47501760210645</v>
      </c>
      <c r="G106" s="126">
        <f t="shared" ref="G106" si="85">SUM(G85:G105)</f>
        <v>1002.1023488860841</v>
      </c>
      <c r="H106" s="127">
        <f t="shared" ref="H106" si="86">SUM(H85:H105)</f>
        <v>0.50856049872672549</v>
      </c>
      <c r="I106" s="128">
        <f t="shared" ref="I106" si="87">SUM(I85:I105)</f>
        <v>17447.905942289872</v>
      </c>
    </row>
    <row r="107" spans="1:9" ht="13.5" customHeight="1" thickBot="1">
      <c r="A107" s="15" t="s">
        <v>100</v>
      </c>
      <c r="B107" s="100">
        <f>B106/$I106</f>
        <v>0.67268036491054473</v>
      </c>
      <c r="C107" s="100">
        <f t="shared" ref="C107" si="88">C106/$I106</f>
        <v>1.5944521476744904E-2</v>
      </c>
      <c r="D107" s="100">
        <f t="shared" ref="D107" si="89">D106/$I106</f>
        <v>0.13456963435791633</v>
      </c>
      <c r="E107" s="100">
        <f t="shared" ref="E107" si="90">E106/$I106</f>
        <v>0.10808170627292583</v>
      </c>
      <c r="F107" s="100">
        <f t="shared" ref="F107" si="91">F106/$I106</f>
        <v>1.1260664646632144E-2</v>
      </c>
      <c r="G107" s="100">
        <f t="shared" ref="G107" si="92">G106/$I106</f>
        <v>5.7433960969333821E-2</v>
      </c>
      <c r="H107" s="100">
        <f t="shared" ref="H107" si="93">H106/$I106</f>
        <v>2.9147365902178962E-5</v>
      </c>
      <c r="I107" s="102">
        <f>SUM(B107:H107)</f>
        <v>0.99999999999999989</v>
      </c>
    </row>
    <row r="108" spans="1:9" ht="13.5" customHeight="1" thickBot="1">
      <c r="A108" s="18"/>
      <c r="B108" s="111"/>
      <c r="C108" s="111"/>
      <c r="D108" s="111"/>
      <c r="E108" s="111"/>
      <c r="F108" s="111"/>
      <c r="G108" s="111"/>
      <c r="H108" s="111"/>
      <c r="I108" s="111"/>
    </row>
    <row r="109" spans="1:9" ht="28.5">
      <c r="A109" s="431" t="s">
        <v>29</v>
      </c>
      <c r="B109" s="37" t="s">
        <v>0</v>
      </c>
      <c r="C109" s="37" t="s">
        <v>1</v>
      </c>
      <c r="D109" s="37" t="s">
        <v>2</v>
      </c>
      <c r="E109" s="37" t="s">
        <v>3</v>
      </c>
      <c r="F109" s="37" t="s">
        <v>27</v>
      </c>
      <c r="G109" s="37" t="s">
        <v>4</v>
      </c>
      <c r="H109" s="37" t="s">
        <v>5</v>
      </c>
      <c r="I109" s="38" t="s">
        <v>6</v>
      </c>
    </row>
    <row r="110" spans="1:9" ht="14.25" customHeight="1">
      <c r="A110" s="432" t="s">
        <v>29</v>
      </c>
      <c r="B110" s="372" t="s">
        <v>107</v>
      </c>
      <c r="C110" s="373"/>
      <c r="D110" s="373"/>
      <c r="E110" s="373"/>
      <c r="F110" s="373"/>
      <c r="G110" s="373"/>
      <c r="H110" s="373"/>
      <c r="I110" s="374"/>
    </row>
    <row r="111" spans="1:9" ht="15">
      <c r="A111" s="7" t="s">
        <v>7</v>
      </c>
      <c r="B111" s="42">
        <v>1E-8</v>
      </c>
      <c r="C111" s="42">
        <v>0</v>
      </c>
      <c r="D111" s="42">
        <v>0</v>
      </c>
      <c r="E111" s="42">
        <v>0</v>
      </c>
      <c r="F111" s="399"/>
      <c r="G111" s="42">
        <v>0</v>
      </c>
      <c r="H111" s="43">
        <v>0</v>
      </c>
      <c r="I111" s="44">
        <f>SUM(B111:H111)</f>
        <v>1E-8</v>
      </c>
    </row>
    <row r="112" spans="1:9" ht="15">
      <c r="A112" s="8" t="s">
        <v>8</v>
      </c>
      <c r="B112" s="48">
        <v>1E-8</v>
      </c>
      <c r="C112" s="48">
        <v>0</v>
      </c>
      <c r="D112" s="48">
        <v>0</v>
      </c>
      <c r="E112" s="48">
        <v>0</v>
      </c>
      <c r="F112" s="400"/>
      <c r="G112" s="48">
        <v>0</v>
      </c>
      <c r="H112" s="49">
        <v>0</v>
      </c>
      <c r="I112" s="50">
        <f t="shared" ref="I112:I131" si="94">SUM(B112:H112)</f>
        <v>1E-8</v>
      </c>
    </row>
    <row r="113" spans="1:9" ht="15">
      <c r="A113" s="9" t="s">
        <v>9</v>
      </c>
      <c r="B113" s="45">
        <v>1E-8</v>
      </c>
      <c r="C113" s="45">
        <v>0</v>
      </c>
      <c r="D113" s="45">
        <v>0</v>
      </c>
      <c r="E113" s="45">
        <v>0</v>
      </c>
      <c r="F113" s="400"/>
      <c r="G113" s="45">
        <v>0</v>
      </c>
      <c r="H113" s="54">
        <v>0</v>
      </c>
      <c r="I113" s="44">
        <f t="shared" si="94"/>
        <v>1E-8</v>
      </c>
    </row>
    <row r="114" spans="1:9" ht="15">
      <c r="A114" s="8" t="s">
        <v>10</v>
      </c>
      <c r="B114" s="48">
        <v>1E-8</v>
      </c>
      <c r="C114" s="48">
        <v>0</v>
      </c>
      <c r="D114" s="48">
        <v>0</v>
      </c>
      <c r="E114" s="48">
        <v>0</v>
      </c>
      <c r="F114" s="400"/>
      <c r="G114" s="48">
        <v>0</v>
      </c>
      <c r="H114" s="49">
        <v>0</v>
      </c>
      <c r="I114" s="50">
        <f t="shared" si="94"/>
        <v>1E-8</v>
      </c>
    </row>
    <row r="115" spans="1:9" ht="15">
      <c r="A115" s="9" t="s">
        <v>11</v>
      </c>
      <c r="B115" s="45">
        <v>1E-8</v>
      </c>
      <c r="C115" s="45">
        <v>0</v>
      </c>
      <c r="D115" s="45">
        <v>0</v>
      </c>
      <c r="E115" s="45">
        <v>0</v>
      </c>
      <c r="F115" s="400"/>
      <c r="G115" s="45">
        <v>0</v>
      </c>
      <c r="H115" s="54">
        <v>0</v>
      </c>
      <c r="I115" s="44">
        <f t="shared" si="94"/>
        <v>1E-8</v>
      </c>
    </row>
    <row r="116" spans="1:9" ht="15">
      <c r="A116" s="8" t="s">
        <v>12</v>
      </c>
      <c r="B116" s="48">
        <v>1E-8</v>
      </c>
      <c r="C116" s="48">
        <v>0</v>
      </c>
      <c r="D116" s="48">
        <v>0</v>
      </c>
      <c r="E116" s="48">
        <v>0</v>
      </c>
      <c r="F116" s="400"/>
      <c r="G116" s="48">
        <v>0</v>
      </c>
      <c r="H116" s="49">
        <v>0</v>
      </c>
      <c r="I116" s="50">
        <f t="shared" si="94"/>
        <v>1E-8</v>
      </c>
    </row>
    <row r="117" spans="1:9" ht="15">
      <c r="A117" s="9" t="s">
        <v>13</v>
      </c>
      <c r="B117" s="45">
        <v>1E-8</v>
      </c>
      <c r="C117" s="45">
        <v>0</v>
      </c>
      <c r="D117" s="45">
        <v>0</v>
      </c>
      <c r="E117" s="45">
        <v>0</v>
      </c>
      <c r="F117" s="400"/>
      <c r="G117" s="45">
        <v>0</v>
      </c>
      <c r="H117" s="54">
        <v>0</v>
      </c>
      <c r="I117" s="44">
        <f t="shared" si="94"/>
        <v>1E-8</v>
      </c>
    </row>
    <row r="118" spans="1:9" ht="15">
      <c r="A118" s="8" t="s">
        <v>14</v>
      </c>
      <c r="B118" s="48">
        <v>1E-8</v>
      </c>
      <c r="C118" s="48">
        <v>0</v>
      </c>
      <c r="D118" s="48">
        <v>0</v>
      </c>
      <c r="E118" s="48">
        <v>0</v>
      </c>
      <c r="F118" s="400"/>
      <c r="G118" s="48">
        <v>0</v>
      </c>
      <c r="H118" s="49">
        <v>0</v>
      </c>
      <c r="I118" s="50">
        <f t="shared" si="94"/>
        <v>1E-8</v>
      </c>
    </row>
    <row r="119" spans="1:9" ht="15">
      <c r="A119" s="9" t="s">
        <v>15</v>
      </c>
      <c r="B119" s="45">
        <v>1E-8</v>
      </c>
      <c r="C119" s="45">
        <v>0</v>
      </c>
      <c r="D119" s="45">
        <v>0</v>
      </c>
      <c r="E119" s="45">
        <v>0</v>
      </c>
      <c r="F119" s="400"/>
      <c r="G119" s="45">
        <v>0</v>
      </c>
      <c r="H119" s="54">
        <v>0</v>
      </c>
      <c r="I119" s="44">
        <f t="shared" si="94"/>
        <v>1E-8</v>
      </c>
    </row>
    <row r="120" spans="1:9" ht="15">
      <c r="A120" s="8" t="s">
        <v>16</v>
      </c>
      <c r="B120" s="48">
        <v>1E-8</v>
      </c>
      <c r="C120" s="48">
        <v>0</v>
      </c>
      <c r="D120" s="48">
        <v>0</v>
      </c>
      <c r="E120" s="48">
        <v>0</v>
      </c>
      <c r="F120" s="400"/>
      <c r="G120" s="48">
        <v>0</v>
      </c>
      <c r="H120" s="49">
        <v>0</v>
      </c>
      <c r="I120" s="50">
        <f t="shared" si="94"/>
        <v>1E-8</v>
      </c>
    </row>
    <row r="121" spans="1:9" ht="15">
      <c r="A121" s="9" t="s">
        <v>17</v>
      </c>
      <c r="B121" s="45">
        <v>0</v>
      </c>
      <c r="C121" s="45">
        <v>0</v>
      </c>
      <c r="D121" s="45">
        <v>1E-4</v>
      </c>
      <c r="E121" s="45">
        <v>0</v>
      </c>
      <c r="F121" s="400"/>
      <c r="G121" s="45">
        <v>0</v>
      </c>
      <c r="H121" s="54">
        <v>0</v>
      </c>
      <c r="I121" s="44">
        <f t="shared" si="94"/>
        <v>1E-4</v>
      </c>
    </row>
    <row r="122" spans="1:9" ht="15">
      <c r="A122" s="8" t="s">
        <v>18</v>
      </c>
      <c r="B122" s="48">
        <v>1E-3</v>
      </c>
      <c r="C122" s="48">
        <v>0</v>
      </c>
      <c r="D122" s="48">
        <v>0</v>
      </c>
      <c r="E122" s="48">
        <v>0</v>
      </c>
      <c r="F122" s="400"/>
      <c r="G122" s="48">
        <v>0</v>
      </c>
      <c r="H122" s="49">
        <v>0</v>
      </c>
      <c r="I122" s="50">
        <f t="shared" si="94"/>
        <v>1E-3</v>
      </c>
    </row>
    <row r="123" spans="1:9" ht="15">
      <c r="A123" s="9" t="s">
        <v>141</v>
      </c>
      <c r="B123" s="45">
        <v>0.43315070627009433</v>
      </c>
      <c r="C123" s="45">
        <v>6.2192583838172366</v>
      </c>
      <c r="D123" s="45">
        <v>16.345719999445024</v>
      </c>
      <c r="E123" s="45">
        <v>1.8709104676472087E-3</v>
      </c>
      <c r="F123" s="400"/>
      <c r="G123" s="45">
        <v>0</v>
      </c>
      <c r="H123" s="54">
        <v>0</v>
      </c>
      <c r="I123" s="44">
        <f t="shared" si="94"/>
        <v>23.000000000000004</v>
      </c>
    </row>
    <row r="124" spans="1:9" ht="15">
      <c r="A124" s="8" t="s">
        <v>19</v>
      </c>
      <c r="B124" s="48">
        <v>1E-8</v>
      </c>
      <c r="C124" s="48">
        <v>0</v>
      </c>
      <c r="D124" s="48">
        <v>0</v>
      </c>
      <c r="E124" s="48">
        <v>0</v>
      </c>
      <c r="F124" s="400"/>
      <c r="G124" s="48">
        <v>0</v>
      </c>
      <c r="H124" s="49">
        <v>0</v>
      </c>
      <c r="I124" s="50">
        <f t="shared" si="94"/>
        <v>1E-8</v>
      </c>
    </row>
    <row r="125" spans="1:9" ht="15">
      <c r="A125" s="9" t="s">
        <v>20</v>
      </c>
      <c r="B125" s="45">
        <v>1E-8</v>
      </c>
      <c r="C125" s="45">
        <v>0</v>
      </c>
      <c r="D125" s="45">
        <v>0</v>
      </c>
      <c r="E125" s="45">
        <v>0</v>
      </c>
      <c r="F125" s="400"/>
      <c r="G125" s="45">
        <v>0</v>
      </c>
      <c r="H125" s="54">
        <v>0</v>
      </c>
      <c r="I125" s="44">
        <f t="shared" si="94"/>
        <v>1E-8</v>
      </c>
    </row>
    <row r="126" spans="1:9" ht="15">
      <c r="A126" s="8" t="s">
        <v>21</v>
      </c>
      <c r="B126" s="48">
        <v>0</v>
      </c>
      <c r="C126" s="48">
        <v>0</v>
      </c>
      <c r="D126" s="48">
        <v>1E-4</v>
      </c>
      <c r="E126" s="48">
        <v>0</v>
      </c>
      <c r="F126" s="400"/>
      <c r="G126" s="48">
        <v>0</v>
      </c>
      <c r="H126" s="49">
        <v>0</v>
      </c>
      <c r="I126" s="50">
        <f t="shared" si="94"/>
        <v>1E-4</v>
      </c>
    </row>
    <row r="127" spans="1:9" ht="15">
      <c r="A127" s="10" t="s">
        <v>57</v>
      </c>
      <c r="B127" s="45">
        <v>1E-8</v>
      </c>
      <c r="C127" s="45">
        <v>0</v>
      </c>
      <c r="D127" s="45">
        <v>0</v>
      </c>
      <c r="E127" s="45">
        <v>0</v>
      </c>
      <c r="F127" s="400"/>
      <c r="G127" s="45">
        <v>0</v>
      </c>
      <c r="H127" s="54">
        <v>0</v>
      </c>
      <c r="I127" s="44">
        <f t="shared" si="94"/>
        <v>1E-8</v>
      </c>
    </row>
    <row r="128" spans="1:9" ht="15">
      <c r="A128" s="8" t="s">
        <v>22</v>
      </c>
      <c r="B128" s="48">
        <v>0</v>
      </c>
      <c r="C128" s="48">
        <v>0</v>
      </c>
      <c r="D128" s="48">
        <v>1E-4</v>
      </c>
      <c r="E128" s="48">
        <v>0</v>
      </c>
      <c r="F128" s="400"/>
      <c r="G128" s="48">
        <v>0</v>
      </c>
      <c r="H128" s="49">
        <v>0</v>
      </c>
      <c r="I128" s="50">
        <f t="shared" si="94"/>
        <v>1E-4</v>
      </c>
    </row>
    <row r="129" spans="1:9" ht="15">
      <c r="A129" s="10" t="s">
        <v>23</v>
      </c>
      <c r="B129" s="45">
        <v>1E-3</v>
      </c>
      <c r="C129" s="45">
        <v>0</v>
      </c>
      <c r="D129" s="45">
        <v>0</v>
      </c>
      <c r="E129" s="45">
        <v>0</v>
      </c>
      <c r="F129" s="400"/>
      <c r="G129" s="45">
        <v>0</v>
      </c>
      <c r="H129" s="54">
        <v>0</v>
      </c>
      <c r="I129" s="44">
        <f t="shared" si="94"/>
        <v>1E-3</v>
      </c>
    </row>
    <row r="130" spans="1:9" ht="15">
      <c r="A130" s="8" t="s">
        <v>24</v>
      </c>
      <c r="B130" s="48">
        <v>2.5061012864113557E-3</v>
      </c>
      <c r="C130" s="48">
        <v>0</v>
      </c>
      <c r="D130" s="48">
        <v>1.5494898713588643E-2</v>
      </c>
      <c r="E130" s="48">
        <v>0</v>
      </c>
      <c r="F130" s="400"/>
      <c r="G130" s="48">
        <v>0</v>
      </c>
      <c r="H130" s="49">
        <v>0</v>
      </c>
      <c r="I130" s="50">
        <f t="shared" si="94"/>
        <v>1.8001E-2</v>
      </c>
    </row>
    <row r="131" spans="1:9" ht="15.75" thickBot="1">
      <c r="A131" s="10" t="s">
        <v>25</v>
      </c>
      <c r="B131" s="45">
        <v>0.1523229433840628</v>
      </c>
      <c r="C131" s="45">
        <v>0</v>
      </c>
      <c r="D131" s="45">
        <v>0</v>
      </c>
      <c r="E131" s="45">
        <v>13.559190380586191</v>
      </c>
      <c r="F131" s="401"/>
      <c r="G131" s="45">
        <v>4.3892866760297471</v>
      </c>
      <c r="H131" s="54">
        <v>0</v>
      </c>
      <c r="I131" s="44">
        <f t="shared" si="94"/>
        <v>18.1008</v>
      </c>
    </row>
    <row r="132" spans="1:9" ht="15">
      <c r="A132" s="125" t="s">
        <v>26</v>
      </c>
      <c r="B132" s="126">
        <f>SUM(B111:B131)</f>
        <v>0.58997988094056852</v>
      </c>
      <c r="C132" s="126">
        <f t="shared" ref="C132" si="95">SUM(C111:C131)</f>
        <v>6.2192583838172366</v>
      </c>
      <c r="D132" s="126">
        <f t="shared" ref="D132" si="96">SUM(D111:D131)</f>
        <v>16.36151489815861</v>
      </c>
      <c r="E132" s="126">
        <f t="shared" ref="E132" si="97">SUM(E111:E131)</f>
        <v>13.561061291053838</v>
      </c>
      <c r="F132" s="126">
        <f t="shared" ref="F132" si="98">SUM(F111:F131)</f>
        <v>0</v>
      </c>
      <c r="G132" s="126">
        <f t="shared" ref="G132" si="99">SUM(G111:G131)</f>
        <v>4.3892866760297471</v>
      </c>
      <c r="H132" s="127">
        <f t="shared" ref="H132" si="100">SUM(H111:H131)</f>
        <v>0</v>
      </c>
      <c r="I132" s="128">
        <f t="shared" ref="I132" si="101">SUM(I111:I131)</f>
        <v>41.121101130000007</v>
      </c>
    </row>
    <row r="133" spans="1:9" ht="15" thickBot="1">
      <c r="A133" s="15" t="s">
        <v>100</v>
      </c>
      <c r="B133" s="100">
        <f>B132/$I132</f>
        <v>1.4347375549973956E-2</v>
      </c>
      <c r="C133" s="100">
        <f t="shared" ref="C133" si="102">C132/$I132</f>
        <v>0.1512425059862991</v>
      </c>
      <c r="D133" s="100">
        <f t="shared" ref="D133" si="103">D132/$I132</f>
        <v>0.39788610831294163</v>
      </c>
      <c r="E133" s="100">
        <f t="shared" ref="E133" si="104">E132/$I132</f>
        <v>0.32978351547985008</v>
      </c>
      <c r="F133" s="100">
        <f t="shared" ref="F133" si="105">F132/$I132</f>
        <v>0</v>
      </c>
      <c r="G133" s="100">
        <f t="shared" ref="G133" si="106">G132/$I132</f>
        <v>0.10674049467093505</v>
      </c>
      <c r="H133" s="100">
        <f t="shared" ref="H133" si="107">H132/$I132</f>
        <v>0</v>
      </c>
      <c r="I133" s="102">
        <f>SUM(B133:H133)</f>
        <v>0.99999999999999978</v>
      </c>
    </row>
    <row r="134" spans="1:9" ht="15" thickBot="1">
      <c r="A134" s="18"/>
      <c r="B134" s="16"/>
      <c r="C134" s="16"/>
      <c r="D134" s="16"/>
      <c r="E134" s="16"/>
      <c r="F134" s="16"/>
      <c r="G134" s="16"/>
      <c r="H134" s="16"/>
      <c r="I134" s="16"/>
    </row>
    <row r="135" spans="1:9" ht="28.5">
      <c r="A135" s="431" t="s">
        <v>30</v>
      </c>
      <c r="B135" s="37" t="s">
        <v>0</v>
      </c>
      <c r="C135" s="37" t="s">
        <v>1</v>
      </c>
      <c r="D135" s="37" t="s">
        <v>2</v>
      </c>
      <c r="E135" s="37" t="s">
        <v>3</v>
      </c>
      <c r="F135" s="37" t="s">
        <v>27</v>
      </c>
      <c r="G135" s="37" t="s">
        <v>4</v>
      </c>
      <c r="H135" s="37" t="s">
        <v>5</v>
      </c>
      <c r="I135" s="38" t="s">
        <v>6</v>
      </c>
    </row>
    <row r="136" spans="1:9" ht="14.25" customHeight="1">
      <c r="A136" s="432" t="s">
        <v>30</v>
      </c>
      <c r="B136" s="372" t="s">
        <v>107</v>
      </c>
      <c r="C136" s="373"/>
      <c r="D136" s="373"/>
      <c r="E136" s="373"/>
      <c r="F136" s="373"/>
      <c r="G136" s="373"/>
      <c r="H136" s="373"/>
      <c r="I136" s="374"/>
    </row>
    <row r="137" spans="1:9" ht="15">
      <c r="A137" s="7" t="s">
        <v>7</v>
      </c>
      <c r="B137" s="42">
        <v>0</v>
      </c>
      <c r="C137" s="42">
        <v>0</v>
      </c>
      <c r="D137" s="42">
        <v>0</v>
      </c>
      <c r="E137" s="42">
        <v>0</v>
      </c>
      <c r="F137" s="399"/>
      <c r="G137" s="42">
        <v>0</v>
      </c>
      <c r="H137" s="43">
        <v>0</v>
      </c>
      <c r="I137" s="44">
        <f>SUM(B137:H137)</f>
        <v>0</v>
      </c>
    </row>
    <row r="138" spans="1:9" ht="15">
      <c r="A138" s="8" t="s">
        <v>8</v>
      </c>
      <c r="B138" s="48">
        <v>0</v>
      </c>
      <c r="C138" s="48">
        <v>0</v>
      </c>
      <c r="D138" s="48">
        <v>0</v>
      </c>
      <c r="E138" s="48">
        <v>0</v>
      </c>
      <c r="F138" s="400"/>
      <c r="G138" s="48">
        <v>0</v>
      </c>
      <c r="H138" s="49">
        <v>0</v>
      </c>
      <c r="I138" s="50">
        <f t="shared" ref="I138:I157" si="108">SUM(B138:H138)</f>
        <v>0</v>
      </c>
    </row>
    <row r="139" spans="1:9" ht="15">
      <c r="A139" s="9" t="s">
        <v>9</v>
      </c>
      <c r="B139" s="45">
        <v>0</v>
      </c>
      <c r="C139" s="45">
        <v>0</v>
      </c>
      <c r="D139" s="45">
        <v>0</v>
      </c>
      <c r="E139" s="45">
        <v>0</v>
      </c>
      <c r="F139" s="400"/>
      <c r="G139" s="45">
        <v>0</v>
      </c>
      <c r="H139" s="54">
        <v>0</v>
      </c>
      <c r="I139" s="44">
        <f t="shared" si="108"/>
        <v>0</v>
      </c>
    </row>
    <row r="140" spans="1:9" ht="15">
      <c r="A140" s="8" t="s">
        <v>10</v>
      </c>
      <c r="B140" s="48">
        <v>0</v>
      </c>
      <c r="C140" s="48">
        <v>1.0000000000000001E-5</v>
      </c>
      <c r="D140" s="48">
        <v>0</v>
      </c>
      <c r="E140" s="48">
        <v>0</v>
      </c>
      <c r="F140" s="400"/>
      <c r="G140" s="48">
        <v>0</v>
      </c>
      <c r="H140" s="49">
        <v>0</v>
      </c>
      <c r="I140" s="50">
        <f t="shared" si="108"/>
        <v>1.0000000000000001E-5</v>
      </c>
    </row>
    <row r="141" spans="1:9" ht="15">
      <c r="A141" s="9" t="s">
        <v>11</v>
      </c>
      <c r="B141" s="45">
        <v>0</v>
      </c>
      <c r="C141" s="45">
        <v>0</v>
      </c>
      <c r="D141" s="45">
        <v>0</v>
      </c>
      <c r="E141" s="45">
        <v>0</v>
      </c>
      <c r="F141" s="400"/>
      <c r="G141" s="45">
        <v>0</v>
      </c>
      <c r="H141" s="54">
        <v>0</v>
      </c>
      <c r="I141" s="44">
        <f t="shared" si="108"/>
        <v>0</v>
      </c>
    </row>
    <row r="142" spans="1:9" ht="15">
      <c r="A142" s="8" t="s">
        <v>12</v>
      </c>
      <c r="B142" s="48">
        <v>0</v>
      </c>
      <c r="C142" s="48">
        <v>0</v>
      </c>
      <c r="D142" s="48">
        <v>0</v>
      </c>
      <c r="E142" s="48">
        <v>0</v>
      </c>
      <c r="F142" s="400"/>
      <c r="G142" s="48">
        <v>0</v>
      </c>
      <c r="H142" s="49">
        <v>0</v>
      </c>
      <c r="I142" s="50">
        <f t="shared" si="108"/>
        <v>0</v>
      </c>
    </row>
    <row r="143" spans="1:9" ht="15">
      <c r="A143" s="9" t="s">
        <v>13</v>
      </c>
      <c r="B143" s="45">
        <v>0</v>
      </c>
      <c r="C143" s="45">
        <v>0</v>
      </c>
      <c r="D143" s="45">
        <v>0</v>
      </c>
      <c r="E143" s="45">
        <v>0</v>
      </c>
      <c r="F143" s="400"/>
      <c r="G143" s="45">
        <v>0</v>
      </c>
      <c r="H143" s="54">
        <v>0</v>
      </c>
      <c r="I143" s="44">
        <f t="shared" si="108"/>
        <v>0</v>
      </c>
    </row>
    <row r="144" spans="1:9" ht="15">
      <c r="A144" s="8" t="s">
        <v>14</v>
      </c>
      <c r="B144" s="48">
        <v>0</v>
      </c>
      <c r="C144" s="48">
        <v>0</v>
      </c>
      <c r="D144" s="48">
        <v>0.27298989816290586</v>
      </c>
      <c r="E144" s="48">
        <v>0.29860314866860299</v>
      </c>
      <c r="F144" s="400"/>
      <c r="G144" s="48">
        <v>0</v>
      </c>
      <c r="H144" s="49">
        <v>0</v>
      </c>
      <c r="I144" s="50">
        <f t="shared" si="108"/>
        <v>0.57159304683150891</v>
      </c>
    </row>
    <row r="145" spans="1:9" ht="15">
      <c r="A145" s="9" t="s">
        <v>15</v>
      </c>
      <c r="B145" s="45">
        <v>5.9971098265895955E-6</v>
      </c>
      <c r="C145" s="45">
        <v>8.6705202312138729E-7</v>
      </c>
      <c r="D145" s="45">
        <v>3.1358381502890176E-6</v>
      </c>
      <c r="E145" s="45">
        <v>0</v>
      </c>
      <c r="F145" s="400"/>
      <c r="G145" s="45">
        <v>0</v>
      </c>
      <c r="H145" s="54">
        <v>0</v>
      </c>
      <c r="I145" s="44">
        <f t="shared" si="108"/>
        <v>1.0000000000000001E-5</v>
      </c>
    </row>
    <row r="146" spans="1:9" ht="15">
      <c r="A146" s="8" t="s">
        <v>16</v>
      </c>
      <c r="B146" s="48">
        <v>0.34371343645747438</v>
      </c>
      <c r="C146" s="48">
        <v>2.911557666317679</v>
      </c>
      <c r="D146" s="48">
        <v>0.17022889722484652</v>
      </c>
      <c r="E146" s="48">
        <v>0</v>
      </c>
      <c r="F146" s="400"/>
      <c r="G146" s="48">
        <v>0</v>
      </c>
      <c r="H146" s="49">
        <v>0</v>
      </c>
      <c r="I146" s="50">
        <f t="shared" si="108"/>
        <v>3.4255</v>
      </c>
    </row>
    <row r="147" spans="1:9" ht="15">
      <c r="A147" s="9" t="s">
        <v>17</v>
      </c>
      <c r="B147" s="45">
        <v>0</v>
      </c>
      <c r="C147" s="45">
        <v>0</v>
      </c>
      <c r="D147" s="45">
        <v>1E-4</v>
      </c>
      <c r="E147" s="45">
        <v>0</v>
      </c>
      <c r="F147" s="400"/>
      <c r="G147" s="45">
        <v>0</v>
      </c>
      <c r="H147" s="54">
        <v>0</v>
      </c>
      <c r="I147" s="44">
        <f t="shared" si="108"/>
        <v>1E-4</v>
      </c>
    </row>
    <row r="148" spans="1:9" ht="15">
      <c r="A148" s="8" t="s">
        <v>18</v>
      </c>
      <c r="B148" s="48">
        <v>0</v>
      </c>
      <c r="C148" s="48">
        <v>9.9999999999999995E-7</v>
      </c>
      <c r="D148" s="48">
        <v>0</v>
      </c>
      <c r="E148" s="48">
        <v>0</v>
      </c>
      <c r="F148" s="400"/>
      <c r="G148" s="48">
        <v>0</v>
      </c>
      <c r="H148" s="49">
        <v>0</v>
      </c>
      <c r="I148" s="50">
        <f t="shared" si="108"/>
        <v>9.9999999999999995E-7</v>
      </c>
    </row>
    <row r="149" spans="1:9" ht="15">
      <c r="A149" s="9" t="s">
        <v>141</v>
      </c>
      <c r="B149" s="45">
        <v>1.6762368709069796E-5</v>
      </c>
      <c r="C149" s="45">
        <v>6.7980396191957439E-5</v>
      </c>
      <c r="D149" s="45">
        <v>1.5257235098972774E-5</v>
      </c>
      <c r="E149" s="45">
        <v>0</v>
      </c>
      <c r="F149" s="400"/>
      <c r="G149" s="45">
        <v>0</v>
      </c>
      <c r="H149" s="54">
        <v>0</v>
      </c>
      <c r="I149" s="44">
        <f t="shared" si="108"/>
        <v>1.0000000000000002E-4</v>
      </c>
    </row>
    <row r="150" spans="1:9" ht="15">
      <c r="A150" s="8" t="s">
        <v>19</v>
      </c>
      <c r="B150" s="48">
        <v>0</v>
      </c>
      <c r="C150" s="48">
        <v>0</v>
      </c>
      <c r="D150" s="48">
        <v>0</v>
      </c>
      <c r="E150" s="48">
        <v>0</v>
      </c>
      <c r="F150" s="400"/>
      <c r="G150" s="48">
        <v>0</v>
      </c>
      <c r="H150" s="49">
        <v>0</v>
      </c>
      <c r="I150" s="50">
        <f t="shared" si="108"/>
        <v>0</v>
      </c>
    </row>
    <row r="151" spans="1:9" ht="15">
      <c r="A151" s="9" t="s">
        <v>20</v>
      </c>
      <c r="B151" s="45">
        <v>0</v>
      </c>
      <c r="C151" s="45">
        <v>0</v>
      </c>
      <c r="D151" s="45">
        <v>0</v>
      </c>
      <c r="E151" s="45">
        <v>0</v>
      </c>
      <c r="F151" s="400"/>
      <c r="G151" s="45">
        <v>0</v>
      </c>
      <c r="H151" s="54">
        <v>0</v>
      </c>
      <c r="I151" s="44">
        <f t="shared" si="108"/>
        <v>0</v>
      </c>
    </row>
    <row r="152" spans="1:9" ht="15">
      <c r="A152" s="8" t="s">
        <v>21</v>
      </c>
      <c r="B152" s="48">
        <v>0</v>
      </c>
      <c r="C152" s="48">
        <v>0</v>
      </c>
      <c r="D152" s="48">
        <v>0</v>
      </c>
      <c r="E152" s="48">
        <v>0</v>
      </c>
      <c r="F152" s="400"/>
      <c r="G152" s="48">
        <v>0</v>
      </c>
      <c r="H152" s="49">
        <v>0</v>
      </c>
      <c r="I152" s="50">
        <f t="shared" si="108"/>
        <v>0</v>
      </c>
    </row>
    <row r="153" spans="1:9" ht="15">
      <c r="A153" s="10" t="s">
        <v>57</v>
      </c>
      <c r="B153" s="45">
        <v>1E-8</v>
      </c>
      <c r="C153" s="45">
        <v>0</v>
      </c>
      <c r="D153" s="45">
        <v>0</v>
      </c>
      <c r="E153" s="45">
        <v>0</v>
      </c>
      <c r="F153" s="400"/>
      <c r="G153" s="45">
        <v>0</v>
      </c>
      <c r="H153" s="54">
        <v>0</v>
      </c>
      <c r="I153" s="44">
        <f t="shared" si="108"/>
        <v>1E-8</v>
      </c>
    </row>
    <row r="154" spans="1:9" ht="15">
      <c r="A154" s="8" t="s">
        <v>22</v>
      </c>
      <c r="B154" s="48">
        <v>0</v>
      </c>
      <c r="C154" s="48">
        <v>1E-8</v>
      </c>
      <c r="D154" s="48">
        <v>0</v>
      </c>
      <c r="E154" s="48">
        <v>0</v>
      </c>
      <c r="F154" s="400"/>
      <c r="G154" s="48">
        <v>0</v>
      </c>
      <c r="H154" s="49">
        <v>0</v>
      </c>
      <c r="I154" s="50">
        <f t="shared" si="108"/>
        <v>1E-8</v>
      </c>
    </row>
    <row r="155" spans="1:9" ht="15">
      <c r="A155" s="10" t="s">
        <v>23</v>
      </c>
      <c r="B155" s="45">
        <v>0</v>
      </c>
      <c r="C155" s="45">
        <v>0</v>
      </c>
      <c r="D155" s="45">
        <v>0</v>
      </c>
      <c r="E155" s="45">
        <v>0</v>
      </c>
      <c r="F155" s="400"/>
      <c r="G155" s="45">
        <v>0</v>
      </c>
      <c r="H155" s="54">
        <v>0</v>
      </c>
      <c r="I155" s="44">
        <f t="shared" si="108"/>
        <v>0</v>
      </c>
    </row>
    <row r="156" spans="1:9" ht="15">
      <c r="A156" s="8" t="s">
        <v>24</v>
      </c>
      <c r="B156" s="48">
        <v>1E-4</v>
      </c>
      <c r="C156" s="48">
        <v>0</v>
      </c>
      <c r="D156" s="48">
        <v>0</v>
      </c>
      <c r="E156" s="48">
        <v>0</v>
      </c>
      <c r="F156" s="400"/>
      <c r="G156" s="48">
        <v>0</v>
      </c>
      <c r="H156" s="49">
        <v>0</v>
      </c>
      <c r="I156" s="50">
        <f t="shared" si="108"/>
        <v>1E-4</v>
      </c>
    </row>
    <row r="157" spans="1:9" ht="15.75" thickBot="1">
      <c r="A157" s="10" t="s">
        <v>25</v>
      </c>
      <c r="B157" s="45">
        <v>3.6071888878860876E-2</v>
      </c>
      <c r="C157" s="45">
        <v>1.9853353508523161E-4</v>
      </c>
      <c r="D157" s="45">
        <v>0.16561832941422591</v>
      </c>
      <c r="E157" s="45">
        <v>3.673826668937445</v>
      </c>
      <c r="F157" s="401"/>
      <c r="G157" s="45">
        <v>7.0097227900218134E-2</v>
      </c>
      <c r="H157" s="54">
        <v>0.43538735133416434</v>
      </c>
      <c r="I157" s="44">
        <f t="shared" si="108"/>
        <v>4.3811999999999998</v>
      </c>
    </row>
    <row r="158" spans="1:9" ht="15">
      <c r="A158" s="125" t="s">
        <v>26</v>
      </c>
      <c r="B158" s="126">
        <f>SUM(B137:B157)</f>
        <v>0.37990809481487087</v>
      </c>
      <c r="C158" s="126">
        <f t="shared" ref="C158" si="109">SUM(C137:C157)</f>
        <v>2.9118360573009792</v>
      </c>
      <c r="D158" s="126">
        <f t="shared" ref="D158" si="110">SUM(D137:D157)</f>
        <v>0.60895551787522761</v>
      </c>
      <c r="E158" s="126">
        <f t="shared" ref="E158" si="111">SUM(E137:E157)</f>
        <v>3.9724298176060482</v>
      </c>
      <c r="F158" s="126">
        <f t="shared" ref="F158" si="112">SUM(F137:F157)</f>
        <v>0</v>
      </c>
      <c r="G158" s="126">
        <f t="shared" ref="G158" si="113">SUM(G137:G157)</f>
        <v>7.0097227900218134E-2</v>
      </c>
      <c r="H158" s="127">
        <f t="shared" ref="H158" si="114">SUM(H137:H157)</f>
        <v>0.43538735133416434</v>
      </c>
      <c r="I158" s="128">
        <f t="shared" ref="I158" si="115">SUM(I137:I157)</f>
        <v>8.3786140668315099</v>
      </c>
    </row>
    <row r="159" spans="1:9" ht="15" thickBot="1">
      <c r="A159" s="15" t="s">
        <v>100</v>
      </c>
      <c r="B159" s="100">
        <f>B158/$I158</f>
        <v>4.5342593868694374E-2</v>
      </c>
      <c r="C159" s="100">
        <f t="shared" ref="C159" si="116">C158/$I158</f>
        <v>0.34753194670083792</v>
      </c>
      <c r="D159" s="100">
        <f t="shared" ref="D159" si="117">D158/$I158</f>
        <v>7.2679743095687505E-2</v>
      </c>
      <c r="E159" s="100">
        <f t="shared" ref="E159" si="118">E158/$I158</f>
        <v>0.47411538303592948</v>
      </c>
      <c r="F159" s="100">
        <f t="shared" ref="F159" si="119">F158/$I158</f>
        <v>0</v>
      </c>
      <c r="G159" s="100">
        <f t="shared" ref="G159" si="120">G158/$I158</f>
        <v>8.3662079839328819E-3</v>
      </c>
      <c r="H159" s="100">
        <f t="shared" ref="H159" si="121">H158/$I158</f>
        <v>5.1964125314917647E-2</v>
      </c>
      <c r="I159" s="102">
        <f>SUM(B159:H159)</f>
        <v>0.99999999999999978</v>
      </c>
    </row>
    <row r="160" spans="1:9" ht="15" thickBot="1">
      <c r="A160" s="16"/>
      <c r="B160" s="16"/>
      <c r="C160" s="16"/>
      <c r="D160" s="16"/>
      <c r="E160" s="16"/>
      <c r="F160" s="16"/>
      <c r="G160" s="16"/>
      <c r="H160" s="16"/>
      <c r="I160" s="16"/>
    </row>
    <row r="161" spans="1:9" ht="28.5">
      <c r="A161" s="431" t="s">
        <v>31</v>
      </c>
      <c r="B161" s="37" t="s">
        <v>0</v>
      </c>
      <c r="C161" s="37" t="s">
        <v>1</v>
      </c>
      <c r="D161" s="37" t="s">
        <v>2</v>
      </c>
      <c r="E161" s="37" t="s">
        <v>3</v>
      </c>
      <c r="F161" s="37" t="s">
        <v>27</v>
      </c>
      <c r="G161" s="37" t="s">
        <v>4</v>
      </c>
      <c r="H161" s="37" t="s">
        <v>5</v>
      </c>
      <c r="I161" s="38" t="s">
        <v>6</v>
      </c>
    </row>
    <row r="162" spans="1:9" ht="14.25" customHeight="1">
      <c r="A162" s="432" t="s">
        <v>31</v>
      </c>
      <c r="B162" s="372" t="s">
        <v>107</v>
      </c>
      <c r="C162" s="373"/>
      <c r="D162" s="373"/>
      <c r="E162" s="373"/>
      <c r="F162" s="373"/>
      <c r="G162" s="373"/>
      <c r="H162" s="373"/>
      <c r="I162" s="374"/>
    </row>
    <row r="163" spans="1:9" ht="15">
      <c r="A163" s="7" t="s">
        <v>7</v>
      </c>
      <c r="B163" s="42">
        <v>0</v>
      </c>
      <c r="C163" s="42">
        <v>0</v>
      </c>
      <c r="D163" s="42">
        <v>0</v>
      </c>
      <c r="E163" s="42">
        <v>0</v>
      </c>
      <c r="F163" s="399"/>
      <c r="G163" s="42">
        <v>0</v>
      </c>
      <c r="H163" s="43">
        <v>0</v>
      </c>
      <c r="I163" s="44">
        <f>SUM(B163:H163)</f>
        <v>0</v>
      </c>
    </row>
    <row r="164" spans="1:9" ht="15">
      <c r="A164" s="8" t="s">
        <v>8</v>
      </c>
      <c r="B164" s="48">
        <v>0</v>
      </c>
      <c r="C164" s="48">
        <v>0</v>
      </c>
      <c r="D164" s="48">
        <v>0</v>
      </c>
      <c r="E164" s="48">
        <v>0</v>
      </c>
      <c r="F164" s="400"/>
      <c r="G164" s="48">
        <v>0</v>
      </c>
      <c r="H164" s="49">
        <v>0</v>
      </c>
      <c r="I164" s="50">
        <f t="shared" ref="I164:I183" si="122">SUM(B164:H164)</f>
        <v>0</v>
      </c>
    </row>
    <row r="165" spans="1:9" ht="15">
      <c r="A165" s="9" t="s">
        <v>9</v>
      </c>
      <c r="B165" s="45">
        <v>0</v>
      </c>
      <c r="C165" s="45">
        <v>0</v>
      </c>
      <c r="D165" s="45">
        <v>0</v>
      </c>
      <c r="E165" s="45">
        <v>0</v>
      </c>
      <c r="F165" s="400"/>
      <c r="G165" s="45">
        <v>0</v>
      </c>
      <c r="H165" s="54">
        <v>0</v>
      </c>
      <c r="I165" s="44">
        <f t="shared" si="122"/>
        <v>0</v>
      </c>
    </row>
    <row r="166" spans="1:9" ht="15">
      <c r="A166" s="8" t="s">
        <v>10</v>
      </c>
      <c r="B166" s="48">
        <v>0</v>
      </c>
      <c r="C166" s="48">
        <v>0</v>
      </c>
      <c r="D166" s="48">
        <v>0</v>
      </c>
      <c r="E166" s="48">
        <v>0</v>
      </c>
      <c r="F166" s="400"/>
      <c r="G166" s="48">
        <v>0</v>
      </c>
      <c r="H166" s="49">
        <v>0</v>
      </c>
      <c r="I166" s="50">
        <f t="shared" si="122"/>
        <v>0</v>
      </c>
    </row>
    <row r="167" spans="1:9" ht="15">
      <c r="A167" s="9" t="s">
        <v>11</v>
      </c>
      <c r="B167" s="45">
        <v>0</v>
      </c>
      <c r="C167" s="45">
        <v>0</v>
      </c>
      <c r="D167" s="45">
        <v>0</v>
      </c>
      <c r="E167" s="45">
        <v>0</v>
      </c>
      <c r="F167" s="400"/>
      <c r="G167" s="45">
        <v>0</v>
      </c>
      <c r="H167" s="54">
        <v>0</v>
      </c>
      <c r="I167" s="44">
        <f t="shared" si="122"/>
        <v>0</v>
      </c>
    </row>
    <row r="168" spans="1:9" ht="15">
      <c r="A168" s="8" t="s">
        <v>12</v>
      </c>
      <c r="B168" s="48">
        <v>0</v>
      </c>
      <c r="C168" s="48">
        <v>0</v>
      </c>
      <c r="D168" s="48">
        <v>0</v>
      </c>
      <c r="E168" s="48">
        <v>0</v>
      </c>
      <c r="F168" s="400"/>
      <c r="G168" s="48">
        <v>0</v>
      </c>
      <c r="H168" s="49">
        <v>0</v>
      </c>
      <c r="I168" s="50">
        <f t="shared" si="122"/>
        <v>0</v>
      </c>
    </row>
    <row r="169" spans="1:9" ht="15">
      <c r="A169" s="9" t="s">
        <v>13</v>
      </c>
      <c r="B169" s="45">
        <v>0</v>
      </c>
      <c r="C169" s="45">
        <v>0</v>
      </c>
      <c r="D169" s="45">
        <v>0</v>
      </c>
      <c r="E169" s="45">
        <v>0</v>
      </c>
      <c r="F169" s="400"/>
      <c r="G169" s="45">
        <v>0</v>
      </c>
      <c r="H169" s="54">
        <v>0</v>
      </c>
      <c r="I169" s="44">
        <f t="shared" si="122"/>
        <v>0</v>
      </c>
    </row>
    <row r="170" spans="1:9" ht="15">
      <c r="A170" s="8" t="s">
        <v>14</v>
      </c>
      <c r="B170" s="48">
        <v>0</v>
      </c>
      <c r="C170" s="48">
        <v>0</v>
      </c>
      <c r="D170" s="48">
        <v>0</v>
      </c>
      <c r="E170" s="48">
        <v>1E-4</v>
      </c>
      <c r="F170" s="400"/>
      <c r="G170" s="48">
        <v>0</v>
      </c>
      <c r="H170" s="49">
        <v>0</v>
      </c>
      <c r="I170" s="50">
        <f t="shared" si="122"/>
        <v>1E-4</v>
      </c>
    </row>
    <row r="171" spans="1:9" ht="15">
      <c r="A171" s="9" t="s">
        <v>15</v>
      </c>
      <c r="B171" s="45">
        <v>1.0000000000000001E-9</v>
      </c>
      <c r="C171" s="45">
        <v>9.9999999999999995E-8</v>
      </c>
      <c r="D171" s="45">
        <v>1E-8</v>
      </c>
      <c r="E171" s="45">
        <v>1E-8</v>
      </c>
      <c r="F171" s="400"/>
      <c r="G171" s="45">
        <v>0</v>
      </c>
      <c r="H171" s="54">
        <v>0</v>
      </c>
      <c r="I171" s="44">
        <f t="shared" si="122"/>
        <v>1.2099999999999998E-7</v>
      </c>
    </row>
    <row r="172" spans="1:9" ht="15">
      <c r="A172" s="8" t="s">
        <v>16</v>
      </c>
      <c r="B172" s="48">
        <v>0</v>
      </c>
      <c r="C172" s="48">
        <v>0</v>
      </c>
      <c r="D172" s="48">
        <v>0</v>
      </c>
      <c r="E172" s="48">
        <v>0</v>
      </c>
      <c r="F172" s="400"/>
      <c r="G172" s="48">
        <v>0</v>
      </c>
      <c r="H172" s="49">
        <v>0</v>
      </c>
      <c r="I172" s="50">
        <f t="shared" si="122"/>
        <v>0</v>
      </c>
    </row>
    <row r="173" spans="1:9" ht="15">
      <c r="A173" s="9" t="s">
        <v>17</v>
      </c>
      <c r="B173" s="45">
        <v>0</v>
      </c>
      <c r="C173" s="45">
        <v>0</v>
      </c>
      <c r="D173" s="45">
        <v>1E-4</v>
      </c>
      <c r="E173" s="45">
        <v>0</v>
      </c>
      <c r="F173" s="400"/>
      <c r="G173" s="45">
        <v>0</v>
      </c>
      <c r="H173" s="54">
        <v>0</v>
      </c>
      <c r="I173" s="44">
        <f t="shared" si="122"/>
        <v>1E-4</v>
      </c>
    </row>
    <row r="174" spans="1:9" ht="15">
      <c r="A174" s="8" t="s">
        <v>18</v>
      </c>
      <c r="B174" s="48">
        <v>0</v>
      </c>
      <c r="C174" s="48">
        <v>0</v>
      </c>
      <c r="D174" s="48">
        <v>0</v>
      </c>
      <c r="E174" s="48">
        <v>0</v>
      </c>
      <c r="F174" s="400"/>
      <c r="G174" s="48">
        <v>0</v>
      </c>
      <c r="H174" s="49">
        <v>0</v>
      </c>
      <c r="I174" s="50">
        <f t="shared" si="122"/>
        <v>0</v>
      </c>
    </row>
    <row r="175" spans="1:9" ht="15">
      <c r="A175" s="9" t="s">
        <v>141</v>
      </c>
      <c r="B175" s="45">
        <v>0</v>
      </c>
      <c r="C175" s="45">
        <v>0</v>
      </c>
      <c r="D175" s="45">
        <v>1E-4</v>
      </c>
      <c r="E175" s="45">
        <v>0</v>
      </c>
      <c r="F175" s="400"/>
      <c r="G175" s="45">
        <v>0</v>
      </c>
      <c r="H175" s="54">
        <v>0</v>
      </c>
      <c r="I175" s="44">
        <f t="shared" si="122"/>
        <v>1E-4</v>
      </c>
    </row>
    <row r="176" spans="1:9" ht="15">
      <c r="A176" s="8" t="s">
        <v>19</v>
      </c>
      <c r="B176" s="48">
        <v>0</v>
      </c>
      <c r="C176" s="48">
        <v>0</v>
      </c>
      <c r="D176" s="48">
        <v>0</v>
      </c>
      <c r="E176" s="48">
        <v>0</v>
      </c>
      <c r="F176" s="400"/>
      <c r="G176" s="48">
        <v>0</v>
      </c>
      <c r="H176" s="49">
        <v>0</v>
      </c>
      <c r="I176" s="50">
        <f t="shared" si="122"/>
        <v>0</v>
      </c>
    </row>
    <row r="177" spans="1:9" ht="15">
      <c r="A177" s="9" t="s">
        <v>20</v>
      </c>
      <c r="B177" s="45">
        <v>0</v>
      </c>
      <c r="C177" s="45">
        <v>0</v>
      </c>
      <c r="D177" s="45">
        <v>0</v>
      </c>
      <c r="E177" s="45">
        <v>0</v>
      </c>
      <c r="F177" s="400"/>
      <c r="G177" s="45">
        <v>0</v>
      </c>
      <c r="H177" s="54">
        <v>0</v>
      </c>
      <c r="I177" s="44">
        <f t="shared" si="122"/>
        <v>0</v>
      </c>
    </row>
    <row r="178" spans="1:9" s="129" customFormat="1" ht="15">
      <c r="A178" s="8" t="s">
        <v>21</v>
      </c>
      <c r="B178" s="48">
        <v>0</v>
      </c>
      <c r="C178" s="48">
        <v>0</v>
      </c>
      <c r="D178" s="48">
        <v>0</v>
      </c>
      <c r="E178" s="48">
        <v>0</v>
      </c>
      <c r="F178" s="400"/>
      <c r="G178" s="48">
        <v>0</v>
      </c>
      <c r="H178" s="49">
        <v>0</v>
      </c>
      <c r="I178" s="50">
        <f t="shared" si="122"/>
        <v>0</v>
      </c>
    </row>
    <row r="179" spans="1:9" ht="15">
      <c r="A179" s="10" t="s">
        <v>57</v>
      </c>
      <c r="B179" s="45">
        <v>0</v>
      </c>
      <c r="C179" s="45">
        <v>0</v>
      </c>
      <c r="D179" s="45">
        <v>0</v>
      </c>
      <c r="E179" s="45">
        <v>0</v>
      </c>
      <c r="F179" s="400"/>
      <c r="G179" s="45">
        <v>0</v>
      </c>
      <c r="H179" s="54">
        <v>0</v>
      </c>
      <c r="I179" s="44">
        <f t="shared" si="122"/>
        <v>0</v>
      </c>
    </row>
    <row r="180" spans="1:9" ht="15">
      <c r="A180" s="8" t="s">
        <v>22</v>
      </c>
      <c r="B180" s="48">
        <v>1E-10</v>
      </c>
      <c r="C180" s="48">
        <v>0</v>
      </c>
      <c r="D180" s="48">
        <v>0</v>
      </c>
      <c r="E180" s="48">
        <v>0</v>
      </c>
      <c r="F180" s="400"/>
      <c r="G180" s="48">
        <v>0</v>
      </c>
      <c r="H180" s="49">
        <v>0</v>
      </c>
      <c r="I180" s="50">
        <f t="shared" si="122"/>
        <v>1E-10</v>
      </c>
    </row>
    <row r="181" spans="1:9" ht="15">
      <c r="A181" s="10" t="s">
        <v>23</v>
      </c>
      <c r="B181" s="45">
        <v>0</v>
      </c>
      <c r="C181" s="45">
        <v>0</v>
      </c>
      <c r="D181" s="45">
        <v>0</v>
      </c>
      <c r="E181" s="45">
        <v>0</v>
      </c>
      <c r="F181" s="400"/>
      <c r="G181" s="45">
        <v>0</v>
      </c>
      <c r="H181" s="54">
        <v>0</v>
      </c>
      <c r="I181" s="44">
        <f t="shared" si="122"/>
        <v>0</v>
      </c>
    </row>
    <row r="182" spans="1:9" ht="15">
      <c r="A182" s="8" t="s">
        <v>24</v>
      </c>
      <c r="B182" s="48">
        <v>9.9999999999999995E-8</v>
      </c>
      <c r="C182" s="48">
        <v>0</v>
      </c>
      <c r="D182" s="48">
        <v>0</v>
      </c>
      <c r="E182" s="48">
        <v>0</v>
      </c>
      <c r="F182" s="400"/>
      <c r="G182" s="48">
        <v>0</v>
      </c>
      <c r="H182" s="49">
        <v>0</v>
      </c>
      <c r="I182" s="50">
        <f t="shared" si="122"/>
        <v>9.9999999999999995E-8</v>
      </c>
    </row>
    <row r="183" spans="1:9" ht="15.75" thickBot="1">
      <c r="A183" s="10" t="s">
        <v>25</v>
      </c>
      <c r="B183" s="45">
        <v>1.4022367731591043</v>
      </c>
      <c r="C183" s="45">
        <v>0</v>
      </c>
      <c r="D183" s="45">
        <v>34.665344596936713</v>
      </c>
      <c r="E183" s="45">
        <v>36.468204325123466</v>
      </c>
      <c r="F183" s="401"/>
      <c r="G183" s="45">
        <v>3.2615790156174365</v>
      </c>
      <c r="H183" s="54">
        <v>10.422635289163287</v>
      </c>
      <c r="I183" s="44">
        <f t="shared" si="122"/>
        <v>86.220000000000013</v>
      </c>
    </row>
    <row r="184" spans="1:9" ht="15">
      <c r="A184" s="125" t="s">
        <v>26</v>
      </c>
      <c r="B184" s="126">
        <f>SUM(B163:B183)</f>
        <v>1.4022368742591043</v>
      </c>
      <c r="C184" s="126">
        <f t="shared" ref="C184" si="123">SUM(C163:C183)</f>
        <v>9.9999999999999995E-8</v>
      </c>
      <c r="D184" s="126">
        <f t="shared" ref="D184" si="124">SUM(D163:D183)</f>
        <v>34.665544606936713</v>
      </c>
      <c r="E184" s="126">
        <f t="shared" ref="E184" si="125">SUM(E163:E183)</f>
        <v>36.468304335123463</v>
      </c>
      <c r="F184" s="126">
        <f t="shared" ref="F184" si="126">SUM(F163:F183)</f>
        <v>0</v>
      </c>
      <c r="G184" s="126">
        <f t="shared" ref="G184" si="127">SUM(G163:G183)</f>
        <v>3.2615790156174365</v>
      </c>
      <c r="H184" s="127">
        <f t="shared" ref="H184" si="128">SUM(H163:H183)</f>
        <v>10.422635289163287</v>
      </c>
      <c r="I184" s="128">
        <f t="shared" ref="I184" si="129">SUM(I163:I183)</f>
        <v>86.220300221100018</v>
      </c>
    </row>
    <row r="185" spans="1:9" ht="15" thickBot="1">
      <c r="A185" s="15" t="s">
        <v>100</v>
      </c>
      <c r="B185" s="100">
        <f>B184/$I184</f>
        <v>1.6263419063297879E-2</v>
      </c>
      <c r="C185" s="100">
        <f t="shared" ref="C185" si="130">C184/$I184</f>
        <v>1.159819668263319E-9</v>
      </c>
      <c r="D185" s="100">
        <f t="shared" ref="D185" si="131">D184/$I184</f>
        <v>0.4020578044618463</v>
      </c>
      <c r="E185" s="100">
        <f t="shared" ref="E185" si="132">E184/$I184</f>
        <v>0.42296656636088659</v>
      </c>
      <c r="F185" s="100">
        <f t="shared" ref="F185" si="133">F184/$I184</f>
        <v>0</v>
      </c>
      <c r="G185" s="100">
        <f t="shared" ref="G185" si="134">G184/$I184</f>
        <v>3.7828434919080181E-2</v>
      </c>
      <c r="H185" s="100">
        <f t="shared" ref="H185" si="135">H184/$I184</f>
        <v>0.12088377403506927</v>
      </c>
      <c r="I185" s="102">
        <f>SUM(B185:H185)</f>
        <v>0.99999999999999989</v>
      </c>
    </row>
    <row r="186" spans="1:9" ht="15" thickBot="1">
      <c r="A186" s="16"/>
      <c r="B186" s="16"/>
      <c r="C186" s="16"/>
      <c r="D186" s="16"/>
      <c r="E186" s="16"/>
      <c r="F186" s="16"/>
      <c r="G186" s="16"/>
      <c r="H186" s="16"/>
      <c r="I186" s="16"/>
    </row>
    <row r="187" spans="1:9" ht="28.5">
      <c r="A187" s="431" t="s">
        <v>32</v>
      </c>
      <c r="B187" s="37" t="s">
        <v>0</v>
      </c>
      <c r="C187" s="37" t="s">
        <v>1</v>
      </c>
      <c r="D187" s="37" t="s">
        <v>2</v>
      </c>
      <c r="E187" s="37" t="s">
        <v>3</v>
      </c>
      <c r="F187" s="37" t="s">
        <v>27</v>
      </c>
      <c r="G187" s="37" t="s">
        <v>4</v>
      </c>
      <c r="H187" s="37" t="s">
        <v>5</v>
      </c>
      <c r="I187" s="38" t="s">
        <v>6</v>
      </c>
    </row>
    <row r="188" spans="1:9" ht="14.25" customHeight="1">
      <c r="A188" s="432" t="s">
        <v>32</v>
      </c>
      <c r="B188" s="372" t="s">
        <v>107</v>
      </c>
      <c r="C188" s="373"/>
      <c r="D188" s="373"/>
      <c r="E188" s="373"/>
      <c r="F188" s="373"/>
      <c r="G188" s="373"/>
      <c r="H188" s="373"/>
      <c r="I188" s="374"/>
    </row>
    <row r="189" spans="1:9" ht="15">
      <c r="A189" s="7" t="s">
        <v>7</v>
      </c>
      <c r="B189" s="42">
        <v>0</v>
      </c>
      <c r="C189" s="42">
        <v>0</v>
      </c>
      <c r="D189" s="42">
        <v>0</v>
      </c>
      <c r="E189" s="42">
        <v>0</v>
      </c>
      <c r="F189" s="399"/>
      <c r="G189" s="42">
        <v>0</v>
      </c>
      <c r="H189" s="43">
        <v>0</v>
      </c>
      <c r="I189" s="44">
        <f>SUM(B189:H189)</f>
        <v>0</v>
      </c>
    </row>
    <row r="190" spans="1:9" ht="15">
      <c r="A190" s="8" t="s">
        <v>8</v>
      </c>
      <c r="B190" s="48">
        <v>0</v>
      </c>
      <c r="C190" s="48">
        <v>0</v>
      </c>
      <c r="D190" s="48">
        <v>1E-8</v>
      </c>
      <c r="E190" s="48">
        <v>0</v>
      </c>
      <c r="F190" s="400"/>
      <c r="G190" s="48">
        <v>0</v>
      </c>
      <c r="H190" s="49">
        <v>0</v>
      </c>
      <c r="I190" s="50">
        <f t="shared" ref="I190:I209" si="136">SUM(B190:H190)</f>
        <v>1E-8</v>
      </c>
    </row>
    <row r="191" spans="1:9" ht="15">
      <c r="A191" s="9" t="s">
        <v>9</v>
      </c>
      <c r="B191" s="45">
        <v>0</v>
      </c>
      <c r="C191" s="45">
        <v>0</v>
      </c>
      <c r="D191" s="45">
        <v>1E-8</v>
      </c>
      <c r="E191" s="45">
        <v>0</v>
      </c>
      <c r="F191" s="400"/>
      <c r="G191" s="45">
        <v>0</v>
      </c>
      <c r="H191" s="54">
        <v>0</v>
      </c>
      <c r="I191" s="44">
        <f t="shared" si="136"/>
        <v>1E-8</v>
      </c>
    </row>
    <row r="192" spans="1:9" ht="15">
      <c r="A192" s="8" t="s">
        <v>10</v>
      </c>
      <c r="B192" s="48">
        <v>0</v>
      </c>
      <c r="C192" s="48">
        <v>0</v>
      </c>
      <c r="D192" s="48">
        <v>1E-8</v>
      </c>
      <c r="E192" s="48">
        <v>0</v>
      </c>
      <c r="F192" s="400"/>
      <c r="G192" s="48">
        <v>0</v>
      </c>
      <c r="H192" s="49">
        <v>0</v>
      </c>
      <c r="I192" s="50">
        <f t="shared" si="136"/>
        <v>1E-8</v>
      </c>
    </row>
    <row r="193" spans="1:9" ht="15">
      <c r="A193" s="9" t="s">
        <v>11</v>
      </c>
      <c r="B193" s="45">
        <v>0</v>
      </c>
      <c r="C193" s="45">
        <v>0</v>
      </c>
      <c r="D193" s="45">
        <v>1E-8</v>
      </c>
      <c r="E193" s="45">
        <v>0</v>
      </c>
      <c r="F193" s="400"/>
      <c r="G193" s="45">
        <v>0</v>
      </c>
      <c r="H193" s="54">
        <v>0</v>
      </c>
      <c r="I193" s="44">
        <f t="shared" si="136"/>
        <v>1E-8</v>
      </c>
    </row>
    <row r="194" spans="1:9" ht="15">
      <c r="A194" s="8" t="s">
        <v>12</v>
      </c>
      <c r="B194" s="48">
        <v>0</v>
      </c>
      <c r="C194" s="48">
        <v>0</v>
      </c>
      <c r="D194" s="48">
        <v>1E-8</v>
      </c>
      <c r="E194" s="48">
        <v>0</v>
      </c>
      <c r="F194" s="400"/>
      <c r="G194" s="48">
        <v>0</v>
      </c>
      <c r="H194" s="49">
        <v>0</v>
      </c>
      <c r="I194" s="50">
        <f t="shared" si="136"/>
        <v>1E-8</v>
      </c>
    </row>
    <row r="195" spans="1:9" ht="15">
      <c r="A195" s="9" t="s">
        <v>13</v>
      </c>
      <c r="B195" s="45">
        <v>0</v>
      </c>
      <c r="C195" s="45">
        <v>0</v>
      </c>
      <c r="D195" s="45">
        <v>1E-8</v>
      </c>
      <c r="E195" s="45">
        <v>0</v>
      </c>
      <c r="F195" s="400"/>
      <c r="G195" s="45">
        <v>0</v>
      </c>
      <c r="H195" s="54">
        <v>0</v>
      </c>
      <c r="I195" s="44">
        <f t="shared" si="136"/>
        <v>1E-8</v>
      </c>
    </row>
    <row r="196" spans="1:9" ht="15">
      <c r="A196" s="8" t="s">
        <v>14</v>
      </c>
      <c r="B196" s="48">
        <v>1E-8</v>
      </c>
      <c r="C196" s="48">
        <v>1E-8</v>
      </c>
      <c r="D196" s="48">
        <v>1E-8</v>
      </c>
      <c r="E196" s="48">
        <v>0.64867190792080409</v>
      </c>
      <c r="F196" s="400"/>
      <c r="G196" s="48">
        <v>0</v>
      </c>
      <c r="H196" s="49">
        <v>0</v>
      </c>
      <c r="I196" s="50">
        <f t="shared" si="136"/>
        <v>0.64867193792080413</v>
      </c>
    </row>
    <row r="197" spans="1:9" ht="15">
      <c r="A197" s="9" t="s">
        <v>15</v>
      </c>
      <c r="B197" s="45">
        <v>5.4028382309902583E-2</v>
      </c>
      <c r="C197" s="45">
        <v>1.6780868842787271E-2</v>
      </c>
      <c r="D197" s="45">
        <v>0.78519077884731014</v>
      </c>
      <c r="E197" s="45">
        <v>0</v>
      </c>
      <c r="F197" s="400"/>
      <c r="G197" s="45">
        <v>0</v>
      </c>
      <c r="H197" s="54">
        <v>0</v>
      </c>
      <c r="I197" s="44">
        <f t="shared" si="136"/>
        <v>0.85600003000000002</v>
      </c>
    </row>
    <row r="198" spans="1:9" ht="15">
      <c r="A198" s="8" t="s">
        <v>16</v>
      </c>
      <c r="B198" s="48">
        <v>0.71521089181076569</v>
      </c>
      <c r="C198" s="48">
        <v>0.31775348184420649</v>
      </c>
      <c r="D198" s="48">
        <v>14.442235656345028</v>
      </c>
      <c r="E198" s="48">
        <v>0</v>
      </c>
      <c r="F198" s="400"/>
      <c r="G198" s="48">
        <v>0</v>
      </c>
      <c r="H198" s="49">
        <v>0</v>
      </c>
      <c r="I198" s="50">
        <f t="shared" si="136"/>
        <v>15.47520003</v>
      </c>
    </row>
    <row r="199" spans="1:9" ht="15">
      <c r="A199" s="9" t="s">
        <v>17</v>
      </c>
      <c r="B199" s="45">
        <v>1.2143573925752147</v>
      </c>
      <c r="C199" s="45">
        <v>1E-8</v>
      </c>
      <c r="D199" s="45">
        <v>8.785642627424787</v>
      </c>
      <c r="E199" s="45">
        <v>0</v>
      </c>
      <c r="F199" s="400"/>
      <c r="G199" s="45">
        <v>0</v>
      </c>
      <c r="H199" s="54">
        <v>0</v>
      </c>
      <c r="I199" s="44">
        <f t="shared" si="136"/>
        <v>10.000000030000002</v>
      </c>
    </row>
    <row r="200" spans="1:9" ht="15">
      <c r="A200" s="8" t="s">
        <v>18</v>
      </c>
      <c r="B200" s="48">
        <v>1E-8</v>
      </c>
      <c r="C200" s="48">
        <v>1E-8</v>
      </c>
      <c r="D200" s="48">
        <v>0</v>
      </c>
      <c r="E200" s="48">
        <v>0</v>
      </c>
      <c r="F200" s="400"/>
      <c r="G200" s="48">
        <v>0</v>
      </c>
      <c r="H200" s="49">
        <v>0</v>
      </c>
      <c r="I200" s="50">
        <f t="shared" si="136"/>
        <v>2E-8</v>
      </c>
    </row>
    <row r="201" spans="1:9" ht="15">
      <c r="A201" s="9" t="s">
        <v>141</v>
      </c>
      <c r="B201" s="45">
        <v>6.5019789941740065</v>
      </c>
      <c r="C201" s="45">
        <v>0.34932772120661409</v>
      </c>
      <c r="D201" s="45">
        <v>36.375053421879727</v>
      </c>
      <c r="E201" s="45">
        <v>2.7736398927396571</v>
      </c>
      <c r="F201" s="400"/>
      <c r="G201" s="45">
        <v>0</v>
      </c>
      <c r="H201" s="54">
        <v>0</v>
      </c>
      <c r="I201" s="44">
        <f t="shared" si="136"/>
        <v>46.00000003000001</v>
      </c>
    </row>
    <row r="202" spans="1:9" ht="15">
      <c r="A202" s="8" t="s">
        <v>19</v>
      </c>
      <c r="B202" s="48">
        <v>1E-8</v>
      </c>
      <c r="C202" s="48">
        <v>1E-8</v>
      </c>
      <c r="D202" s="48">
        <v>1E-8</v>
      </c>
      <c r="E202" s="48">
        <v>0</v>
      </c>
      <c r="F202" s="400"/>
      <c r="G202" s="48">
        <v>0</v>
      </c>
      <c r="H202" s="49">
        <v>0</v>
      </c>
      <c r="I202" s="50">
        <f t="shared" si="136"/>
        <v>3.0000000000000004E-8</v>
      </c>
    </row>
    <row r="203" spans="1:9" ht="15">
      <c r="A203" s="9" t="s">
        <v>20</v>
      </c>
      <c r="B203" s="45">
        <v>1E-8</v>
      </c>
      <c r="C203" s="45">
        <v>1E-8</v>
      </c>
      <c r="D203" s="45">
        <v>1E-8</v>
      </c>
      <c r="E203" s="45">
        <v>0</v>
      </c>
      <c r="F203" s="400"/>
      <c r="G203" s="45">
        <v>0</v>
      </c>
      <c r="H203" s="54">
        <v>0</v>
      </c>
      <c r="I203" s="44">
        <f t="shared" si="136"/>
        <v>3.0000000000000004E-8</v>
      </c>
    </row>
    <row r="204" spans="1:9" ht="15">
      <c r="A204" s="8" t="s">
        <v>21</v>
      </c>
      <c r="B204" s="48">
        <v>1E-8</v>
      </c>
      <c r="C204" s="48">
        <v>1E-8</v>
      </c>
      <c r="D204" s="48">
        <v>1E-8</v>
      </c>
      <c r="E204" s="48">
        <v>0</v>
      </c>
      <c r="F204" s="400"/>
      <c r="G204" s="48">
        <v>0</v>
      </c>
      <c r="H204" s="49">
        <v>0</v>
      </c>
      <c r="I204" s="50">
        <f t="shared" si="136"/>
        <v>3.0000000000000004E-8</v>
      </c>
    </row>
    <row r="205" spans="1:9" ht="15">
      <c r="A205" s="10" t="s">
        <v>57</v>
      </c>
      <c r="B205" s="45">
        <v>1E-8</v>
      </c>
      <c r="C205" s="45">
        <v>1E-8</v>
      </c>
      <c r="D205" s="45">
        <v>1E-8</v>
      </c>
      <c r="E205" s="45">
        <v>0</v>
      </c>
      <c r="F205" s="400"/>
      <c r="G205" s="45">
        <v>0</v>
      </c>
      <c r="H205" s="54">
        <v>0</v>
      </c>
      <c r="I205" s="44">
        <f t="shared" si="136"/>
        <v>3.0000000000000004E-8</v>
      </c>
    </row>
    <row r="206" spans="1:9" ht="15">
      <c r="A206" s="8" t="s">
        <v>22</v>
      </c>
      <c r="B206" s="48">
        <v>1E-8</v>
      </c>
      <c r="C206" s="48">
        <v>1E-8</v>
      </c>
      <c r="D206" s="48">
        <v>1E-8</v>
      </c>
      <c r="E206" s="48">
        <v>0</v>
      </c>
      <c r="F206" s="400"/>
      <c r="G206" s="48">
        <v>0</v>
      </c>
      <c r="H206" s="49">
        <v>0</v>
      </c>
      <c r="I206" s="50">
        <f t="shared" si="136"/>
        <v>3.0000000000000004E-8</v>
      </c>
    </row>
    <row r="207" spans="1:9" ht="15">
      <c r="A207" s="10" t="s">
        <v>23</v>
      </c>
      <c r="B207" s="45">
        <v>1E-8</v>
      </c>
      <c r="C207" s="45">
        <v>1E-8</v>
      </c>
      <c r="D207" s="45">
        <v>1E-8</v>
      </c>
      <c r="E207" s="45">
        <v>0</v>
      </c>
      <c r="F207" s="400"/>
      <c r="G207" s="45">
        <v>0</v>
      </c>
      <c r="H207" s="54">
        <v>0</v>
      </c>
      <c r="I207" s="44">
        <f t="shared" si="136"/>
        <v>3.0000000000000004E-8</v>
      </c>
    </row>
    <row r="208" spans="1:9" ht="15">
      <c r="A208" s="8" t="s">
        <v>24</v>
      </c>
      <c r="B208" s="48">
        <v>1E-8</v>
      </c>
      <c r="C208" s="48">
        <v>1E-8</v>
      </c>
      <c r="D208" s="48">
        <v>1E-8</v>
      </c>
      <c r="E208" s="48">
        <v>0</v>
      </c>
      <c r="F208" s="400"/>
      <c r="G208" s="48">
        <v>0</v>
      </c>
      <c r="H208" s="49">
        <v>0</v>
      </c>
      <c r="I208" s="50">
        <f t="shared" si="136"/>
        <v>3.0000000000000004E-8</v>
      </c>
    </row>
    <row r="209" spans="1:9" ht="15.75" thickBot="1">
      <c r="A209" s="10" t="s">
        <v>25</v>
      </c>
      <c r="B209" s="45">
        <v>0.14001484752222085</v>
      </c>
      <c r="C209" s="45">
        <v>4.9445391494117974E-2</v>
      </c>
      <c r="D209" s="45">
        <v>37.491663443078494</v>
      </c>
      <c r="E209" s="45">
        <v>25.742828062872338</v>
      </c>
      <c r="F209" s="401"/>
      <c r="G209" s="45">
        <v>2.0139361120667716</v>
      </c>
      <c r="H209" s="54">
        <v>0.12171217296607632</v>
      </c>
      <c r="I209" s="44">
        <f t="shared" si="136"/>
        <v>65.559600030000013</v>
      </c>
    </row>
    <row r="210" spans="1:9" ht="15">
      <c r="A210" s="125" t="s">
        <v>26</v>
      </c>
      <c r="B210" s="126">
        <f>SUM(B189:B209)</f>
        <v>8.6255905983921153</v>
      </c>
      <c r="C210" s="126">
        <f t="shared" ref="C210" si="137">SUM(C189:C209)</f>
        <v>0.73330756338772618</v>
      </c>
      <c r="D210" s="126">
        <f t="shared" ref="D210" si="138">SUM(D189:D209)</f>
        <v>97.879786067575353</v>
      </c>
      <c r="E210" s="126">
        <f t="shared" ref="E210" si="139">SUM(E189:E209)</f>
        <v>29.165139863532801</v>
      </c>
      <c r="F210" s="126">
        <f t="shared" ref="F210" si="140">SUM(F189:F209)</f>
        <v>0</v>
      </c>
      <c r="G210" s="126">
        <f t="shared" ref="G210" si="141">SUM(G189:G209)</f>
        <v>2.0139361120667716</v>
      </c>
      <c r="H210" s="127">
        <f t="shared" ref="H210" si="142">SUM(H189:H209)</f>
        <v>0.12171217296607632</v>
      </c>
      <c r="I210" s="128">
        <f t="shared" ref="I210" si="143">SUM(I189:I209)</f>
        <v>138.53947237792079</v>
      </c>
    </row>
    <row r="211" spans="1:9" ht="15" thickBot="1">
      <c r="A211" s="15" t="s">
        <v>100</v>
      </c>
      <c r="B211" s="100">
        <f>B210/$I210</f>
        <v>6.2260888181112972E-2</v>
      </c>
      <c r="C211" s="100">
        <f t="shared" ref="C211" si="144">C210/$I210</f>
        <v>5.2931309091992351E-3</v>
      </c>
      <c r="D211" s="100">
        <f t="shared" ref="D211" si="145">D210/$I210</f>
        <v>0.70651190153640697</v>
      </c>
      <c r="E211" s="100">
        <f t="shared" ref="E211" si="146">E210/$I210</f>
        <v>0.21051862954965958</v>
      </c>
      <c r="F211" s="100">
        <f t="shared" ref="F211" si="147">F210/$I210</f>
        <v>0</v>
      </c>
      <c r="G211" s="100">
        <f t="shared" ref="G211" si="148">G210/$I210</f>
        <v>1.4536911953677508E-2</v>
      </c>
      <c r="H211" s="100">
        <f t="shared" ref="H211" si="149">H210/$I210</f>
        <v>8.7853786994408789E-4</v>
      </c>
      <c r="I211" s="102">
        <f>SUM(B211:H211)</f>
        <v>1.0000000000000004</v>
      </c>
    </row>
    <row r="212" spans="1:9" ht="15" thickBot="1">
      <c r="A212" s="16"/>
      <c r="B212" s="16"/>
      <c r="C212" s="16"/>
      <c r="D212" s="16"/>
      <c r="E212" s="16"/>
      <c r="F212" s="16"/>
      <c r="G212" s="16"/>
      <c r="H212" s="16"/>
      <c r="I212" s="16"/>
    </row>
    <row r="213" spans="1:9" ht="28.5">
      <c r="A213" s="431" t="s">
        <v>33</v>
      </c>
      <c r="B213" s="37" t="s">
        <v>0</v>
      </c>
      <c r="C213" s="37" t="s">
        <v>1</v>
      </c>
      <c r="D213" s="37" t="s">
        <v>2</v>
      </c>
      <c r="E213" s="37" t="s">
        <v>3</v>
      </c>
      <c r="F213" s="37" t="s">
        <v>27</v>
      </c>
      <c r="G213" s="37" t="s">
        <v>4</v>
      </c>
      <c r="H213" s="37" t="s">
        <v>5</v>
      </c>
      <c r="I213" s="38" t="s">
        <v>6</v>
      </c>
    </row>
    <row r="214" spans="1:9" ht="14.25" customHeight="1">
      <c r="A214" s="432" t="s">
        <v>33</v>
      </c>
      <c r="B214" s="372" t="s">
        <v>107</v>
      </c>
      <c r="C214" s="373"/>
      <c r="D214" s="373"/>
      <c r="E214" s="373"/>
      <c r="F214" s="373"/>
      <c r="G214" s="373"/>
      <c r="H214" s="373"/>
      <c r="I214" s="374"/>
    </row>
    <row r="215" spans="1:9" ht="15">
      <c r="A215" s="7" t="s">
        <v>7</v>
      </c>
      <c r="B215" s="42">
        <v>0</v>
      </c>
      <c r="C215" s="42">
        <v>0</v>
      </c>
      <c r="D215" s="42">
        <v>0</v>
      </c>
      <c r="E215" s="42">
        <v>0</v>
      </c>
      <c r="F215" s="399"/>
      <c r="G215" s="42">
        <v>0</v>
      </c>
      <c r="H215" s="43">
        <v>0</v>
      </c>
      <c r="I215" s="44">
        <f>SUM(B215:H215)</f>
        <v>0</v>
      </c>
    </row>
    <row r="216" spans="1:9" ht="15">
      <c r="A216" s="8" t="s">
        <v>8</v>
      </c>
      <c r="B216" s="48">
        <v>0</v>
      </c>
      <c r="C216" s="48">
        <v>0</v>
      </c>
      <c r="D216" s="48">
        <v>0</v>
      </c>
      <c r="E216" s="48">
        <v>0</v>
      </c>
      <c r="F216" s="400"/>
      <c r="G216" s="48">
        <v>0</v>
      </c>
      <c r="H216" s="49">
        <v>0</v>
      </c>
      <c r="I216" s="50">
        <f t="shared" ref="I216:I235" si="150">SUM(B216:H216)</f>
        <v>0</v>
      </c>
    </row>
    <row r="217" spans="1:9" ht="15">
      <c r="A217" s="9" t="s">
        <v>9</v>
      </c>
      <c r="B217" s="45">
        <v>0</v>
      </c>
      <c r="C217" s="45">
        <v>0</v>
      </c>
      <c r="D217" s="45">
        <v>0</v>
      </c>
      <c r="E217" s="45">
        <v>0</v>
      </c>
      <c r="F217" s="400"/>
      <c r="G217" s="45">
        <v>0</v>
      </c>
      <c r="H217" s="54">
        <v>0</v>
      </c>
      <c r="I217" s="44">
        <f t="shared" si="150"/>
        <v>0</v>
      </c>
    </row>
    <row r="218" spans="1:9" ht="15">
      <c r="A218" s="8" t="s">
        <v>10</v>
      </c>
      <c r="B218" s="48">
        <v>0</v>
      </c>
      <c r="C218" s="48">
        <v>0</v>
      </c>
      <c r="D218" s="48">
        <v>0</v>
      </c>
      <c r="E218" s="48">
        <v>0</v>
      </c>
      <c r="F218" s="400"/>
      <c r="G218" s="48">
        <v>0</v>
      </c>
      <c r="H218" s="49">
        <v>0</v>
      </c>
      <c r="I218" s="50">
        <f t="shared" si="150"/>
        <v>0</v>
      </c>
    </row>
    <row r="219" spans="1:9" ht="15">
      <c r="A219" s="9" t="s">
        <v>11</v>
      </c>
      <c r="B219" s="45">
        <v>0</v>
      </c>
      <c r="C219" s="45">
        <v>0</v>
      </c>
      <c r="D219" s="45">
        <v>0</v>
      </c>
      <c r="E219" s="45">
        <v>0</v>
      </c>
      <c r="F219" s="400"/>
      <c r="G219" s="45">
        <v>0</v>
      </c>
      <c r="H219" s="54">
        <v>0</v>
      </c>
      <c r="I219" s="44">
        <f t="shared" si="150"/>
        <v>0</v>
      </c>
    </row>
    <row r="220" spans="1:9" ht="15">
      <c r="A220" s="8" t="s">
        <v>12</v>
      </c>
      <c r="B220" s="48">
        <v>0</v>
      </c>
      <c r="C220" s="48">
        <v>0</v>
      </c>
      <c r="D220" s="48">
        <v>0</v>
      </c>
      <c r="E220" s="48">
        <v>0.37818577648562485</v>
      </c>
      <c r="F220" s="400"/>
      <c r="G220" s="48">
        <v>0</v>
      </c>
      <c r="H220" s="49">
        <v>0</v>
      </c>
      <c r="I220" s="50">
        <f t="shared" si="150"/>
        <v>0.37818577648562485</v>
      </c>
    </row>
    <row r="221" spans="1:9" ht="15">
      <c r="A221" s="9" t="s">
        <v>13</v>
      </c>
      <c r="B221" s="45">
        <v>0</v>
      </c>
      <c r="C221" s="45">
        <v>0</v>
      </c>
      <c r="D221" s="45">
        <v>0</v>
      </c>
      <c r="E221" s="45">
        <v>0</v>
      </c>
      <c r="F221" s="400"/>
      <c r="G221" s="45">
        <v>0</v>
      </c>
      <c r="H221" s="54">
        <v>0</v>
      </c>
      <c r="I221" s="44">
        <f t="shared" si="150"/>
        <v>0</v>
      </c>
    </row>
    <row r="222" spans="1:9" ht="15">
      <c r="A222" s="8" t="s">
        <v>14</v>
      </c>
      <c r="B222" s="48">
        <v>0</v>
      </c>
      <c r="C222" s="48">
        <v>0</v>
      </c>
      <c r="D222" s="48">
        <v>0</v>
      </c>
      <c r="E222" s="48">
        <v>2.6007378251094302E-4</v>
      </c>
      <c r="F222" s="400"/>
      <c r="G222" s="48">
        <v>0</v>
      </c>
      <c r="H222" s="49">
        <v>0</v>
      </c>
      <c r="I222" s="50">
        <f t="shared" si="150"/>
        <v>2.6007378251094302E-4</v>
      </c>
    </row>
    <row r="223" spans="1:9" ht="15">
      <c r="A223" s="9" t="s">
        <v>15</v>
      </c>
      <c r="B223" s="45">
        <v>9.9999999999999995E-7</v>
      </c>
      <c r="C223" s="45">
        <v>9.9999999999999995E-7</v>
      </c>
      <c r="D223" s="45">
        <v>0</v>
      </c>
      <c r="E223" s="45">
        <v>0</v>
      </c>
      <c r="F223" s="400"/>
      <c r="G223" s="45">
        <v>0</v>
      </c>
      <c r="H223" s="54">
        <v>0</v>
      </c>
      <c r="I223" s="44">
        <f t="shared" si="150"/>
        <v>1.9999999999999999E-6</v>
      </c>
    </row>
    <row r="224" spans="1:9" ht="15">
      <c r="A224" s="8" t="s">
        <v>16</v>
      </c>
      <c r="B224" s="48">
        <v>0</v>
      </c>
      <c r="C224" s="48">
        <v>0</v>
      </c>
      <c r="D224" s="48">
        <v>11.243699999999999</v>
      </c>
      <c r="E224" s="48">
        <v>0</v>
      </c>
      <c r="F224" s="400"/>
      <c r="G224" s="48">
        <v>0</v>
      </c>
      <c r="H224" s="49">
        <v>0</v>
      </c>
      <c r="I224" s="50">
        <f t="shared" si="150"/>
        <v>11.243699999999999</v>
      </c>
    </row>
    <row r="225" spans="1:9" ht="15">
      <c r="A225" s="9" t="s">
        <v>17</v>
      </c>
      <c r="B225" s="45">
        <v>18.76098399019353</v>
      </c>
      <c r="C225" s="45">
        <v>0</v>
      </c>
      <c r="D225" s="45">
        <v>74.31159875190373</v>
      </c>
      <c r="E225" s="45">
        <v>3.9274172579027526</v>
      </c>
      <c r="F225" s="400"/>
      <c r="G225" s="45">
        <v>0</v>
      </c>
      <c r="H225" s="54">
        <v>0</v>
      </c>
      <c r="I225" s="44">
        <f t="shared" si="150"/>
        <v>97.000000000000014</v>
      </c>
    </row>
    <row r="226" spans="1:9" ht="15">
      <c r="A226" s="8" t="s">
        <v>18</v>
      </c>
      <c r="B226" s="48">
        <v>0</v>
      </c>
      <c r="C226" s="48">
        <v>0</v>
      </c>
      <c r="D226" s="48">
        <v>0</v>
      </c>
      <c r="E226" s="48">
        <v>0</v>
      </c>
      <c r="F226" s="400"/>
      <c r="G226" s="48">
        <v>0</v>
      </c>
      <c r="H226" s="49">
        <v>0</v>
      </c>
      <c r="I226" s="50">
        <f t="shared" si="150"/>
        <v>0</v>
      </c>
    </row>
    <row r="227" spans="1:9" ht="15">
      <c r="A227" s="9" t="s">
        <v>141</v>
      </c>
      <c r="B227" s="45">
        <v>6.3820914784608069</v>
      </c>
      <c r="C227" s="45">
        <v>0</v>
      </c>
      <c r="D227" s="45">
        <v>3.0136445569178743</v>
      </c>
      <c r="E227" s="45">
        <v>6.6042639646213193</v>
      </c>
      <c r="F227" s="400"/>
      <c r="G227" s="45">
        <v>0</v>
      </c>
      <c r="H227" s="54">
        <v>0</v>
      </c>
      <c r="I227" s="44">
        <f t="shared" si="150"/>
        <v>16</v>
      </c>
    </row>
    <row r="228" spans="1:9" ht="15">
      <c r="A228" s="8" t="s">
        <v>19</v>
      </c>
      <c r="B228" s="48">
        <v>0</v>
      </c>
      <c r="C228" s="48">
        <v>0</v>
      </c>
      <c r="D228" s="48">
        <v>0</v>
      </c>
      <c r="E228" s="48">
        <v>0</v>
      </c>
      <c r="F228" s="400"/>
      <c r="G228" s="48">
        <v>0</v>
      </c>
      <c r="H228" s="49">
        <v>0</v>
      </c>
      <c r="I228" s="50">
        <f t="shared" si="150"/>
        <v>0</v>
      </c>
    </row>
    <row r="229" spans="1:9" ht="15">
      <c r="A229" s="9" t="s">
        <v>20</v>
      </c>
      <c r="B229" s="45">
        <v>0</v>
      </c>
      <c r="C229" s="45">
        <v>0</v>
      </c>
      <c r="D229" s="45">
        <v>0</v>
      </c>
      <c r="E229" s="45">
        <v>0</v>
      </c>
      <c r="F229" s="400"/>
      <c r="G229" s="45">
        <v>0</v>
      </c>
      <c r="H229" s="54">
        <v>0</v>
      </c>
      <c r="I229" s="44">
        <f t="shared" si="150"/>
        <v>0</v>
      </c>
    </row>
    <row r="230" spans="1:9" ht="15">
      <c r="A230" s="8" t="s">
        <v>21</v>
      </c>
      <c r="B230" s="48">
        <v>0</v>
      </c>
      <c r="C230" s="48">
        <v>0</v>
      </c>
      <c r="D230" s="48">
        <v>0</v>
      </c>
      <c r="E230" s="48">
        <v>0</v>
      </c>
      <c r="F230" s="400"/>
      <c r="G230" s="48">
        <v>0</v>
      </c>
      <c r="H230" s="49">
        <v>0</v>
      </c>
      <c r="I230" s="50">
        <f t="shared" si="150"/>
        <v>0</v>
      </c>
    </row>
    <row r="231" spans="1:9" ht="15">
      <c r="A231" s="10" t="s">
        <v>57</v>
      </c>
      <c r="B231" s="45">
        <v>9.9999999999999995E-8</v>
      </c>
      <c r="C231" s="45">
        <v>0</v>
      </c>
      <c r="D231" s="45">
        <v>0</v>
      </c>
      <c r="E231" s="45">
        <v>0</v>
      </c>
      <c r="F231" s="400"/>
      <c r="G231" s="45">
        <v>0</v>
      </c>
      <c r="H231" s="54">
        <v>0</v>
      </c>
      <c r="I231" s="44">
        <f t="shared" si="150"/>
        <v>9.9999999999999995E-8</v>
      </c>
    </row>
    <row r="232" spans="1:9" ht="15">
      <c r="A232" s="8" t="s">
        <v>22</v>
      </c>
      <c r="B232" s="48">
        <v>9.9999999999999995E-8</v>
      </c>
      <c r="C232" s="48">
        <v>0</v>
      </c>
      <c r="D232" s="48">
        <v>0</v>
      </c>
      <c r="E232" s="48">
        <v>0</v>
      </c>
      <c r="F232" s="400"/>
      <c r="G232" s="48">
        <v>0</v>
      </c>
      <c r="H232" s="49">
        <v>0</v>
      </c>
      <c r="I232" s="50">
        <f t="shared" si="150"/>
        <v>9.9999999999999995E-8</v>
      </c>
    </row>
    <row r="233" spans="1:9" ht="15">
      <c r="A233" s="10" t="s">
        <v>23</v>
      </c>
      <c r="B233" s="45">
        <v>9.9999999999999995E-8</v>
      </c>
      <c r="C233" s="45">
        <v>0</v>
      </c>
      <c r="D233" s="45">
        <v>0</v>
      </c>
      <c r="E233" s="45">
        <v>0</v>
      </c>
      <c r="F233" s="400"/>
      <c r="G233" s="45">
        <v>0</v>
      </c>
      <c r="H233" s="54">
        <v>0</v>
      </c>
      <c r="I233" s="44">
        <f t="shared" si="150"/>
        <v>9.9999999999999995E-8</v>
      </c>
    </row>
    <row r="234" spans="1:9" ht="15">
      <c r="A234" s="8" t="s">
        <v>24</v>
      </c>
      <c r="B234" s="48">
        <v>0.31602414991491778</v>
      </c>
      <c r="C234" s="48">
        <v>0</v>
      </c>
      <c r="D234" s="48">
        <v>7.2775950085082253E-2</v>
      </c>
      <c r="E234" s="48">
        <v>0</v>
      </c>
      <c r="F234" s="400"/>
      <c r="G234" s="48">
        <v>0</v>
      </c>
      <c r="H234" s="49">
        <v>0</v>
      </c>
      <c r="I234" s="50">
        <f t="shared" si="150"/>
        <v>0.38880010000000004</v>
      </c>
    </row>
    <row r="235" spans="1:9" ht="15.75" thickBot="1">
      <c r="A235" s="10" t="s">
        <v>25</v>
      </c>
      <c r="B235" s="45">
        <v>3.9765377260768764</v>
      </c>
      <c r="C235" s="45">
        <v>0</v>
      </c>
      <c r="D235" s="45">
        <v>14.652665588859405</v>
      </c>
      <c r="E235" s="45">
        <v>10.852772207052986</v>
      </c>
      <c r="F235" s="401"/>
      <c r="G235" s="45">
        <v>3.2767252045921058</v>
      </c>
      <c r="H235" s="54">
        <v>0.38289937341862335</v>
      </c>
      <c r="I235" s="44">
        <f t="shared" si="150"/>
        <v>33.141600099999998</v>
      </c>
    </row>
    <row r="236" spans="1:9" ht="15">
      <c r="A236" s="125" t="s">
        <v>26</v>
      </c>
      <c r="B236" s="126">
        <f>SUM(B215:B235)</f>
        <v>29.435638644646136</v>
      </c>
      <c r="C236" s="126">
        <f t="shared" ref="C236" si="151">SUM(C215:C235)</f>
        <v>9.9999999999999995E-7</v>
      </c>
      <c r="D236" s="126">
        <f t="shared" ref="D236" si="152">SUM(D215:D235)</f>
        <v>103.2943848477661</v>
      </c>
      <c r="E236" s="126">
        <f t="shared" ref="E236" si="153">SUM(E215:E235)</f>
        <v>21.762899279845193</v>
      </c>
      <c r="F236" s="126">
        <f t="shared" ref="F236" si="154">SUM(F215:F235)</f>
        <v>0</v>
      </c>
      <c r="G236" s="126">
        <f t="shared" ref="G236" si="155">SUM(G215:G235)</f>
        <v>3.2767252045921058</v>
      </c>
      <c r="H236" s="127">
        <f t="shared" ref="H236" si="156">SUM(H215:H235)</f>
        <v>0.38289937341862335</v>
      </c>
      <c r="I236" s="128">
        <f t="shared" ref="I236" si="157">SUM(I215:I235)</f>
        <v>158.15254835026812</v>
      </c>
    </row>
    <row r="237" spans="1:9" ht="15" thickBot="1">
      <c r="A237" s="15" t="s">
        <v>100</v>
      </c>
      <c r="B237" s="100">
        <f>B236/$I236</f>
        <v>0.18612181056642602</v>
      </c>
      <c r="C237" s="100">
        <f t="shared" ref="C237" si="158">C236/$I236</f>
        <v>6.3230090847809258E-9</v>
      </c>
      <c r="D237" s="100">
        <f t="shared" ref="D237" si="159">D236/$I236</f>
        <v>0.65313133379928223</v>
      </c>
      <c r="E237" s="100">
        <f t="shared" ref="E237" si="160">E236/$I236</f>
        <v>0.13760700985763344</v>
      </c>
      <c r="F237" s="100">
        <f t="shared" ref="F237" si="161">F236/$I236</f>
        <v>0</v>
      </c>
      <c r="G237" s="100">
        <f t="shared" ref="G237" si="162">G236/$I236</f>
        <v>2.0718763236966524E-2</v>
      </c>
      <c r="H237" s="100">
        <f t="shared" ref="H237" si="163">H236/$I236</f>
        <v>2.4210762166828798E-3</v>
      </c>
      <c r="I237" s="102">
        <f>SUM(B237:H237)</f>
        <v>1.0000000000000002</v>
      </c>
    </row>
    <row r="238" spans="1:9" ht="15" thickBot="1">
      <c r="A238" s="16"/>
      <c r="B238" s="16"/>
      <c r="C238" s="16"/>
      <c r="D238" s="16"/>
      <c r="E238" s="16"/>
      <c r="F238" s="16"/>
      <c r="G238" s="16"/>
      <c r="H238" s="16"/>
      <c r="I238" s="16"/>
    </row>
    <row r="239" spans="1:9" ht="28.5">
      <c r="A239" s="431" t="s">
        <v>66</v>
      </c>
      <c r="B239" s="37" t="s">
        <v>0</v>
      </c>
      <c r="C239" s="37" t="s">
        <v>1</v>
      </c>
      <c r="D239" s="37" t="s">
        <v>2</v>
      </c>
      <c r="E239" s="37" t="s">
        <v>3</v>
      </c>
      <c r="F239" s="37" t="s">
        <v>27</v>
      </c>
      <c r="G239" s="37" t="s">
        <v>4</v>
      </c>
      <c r="H239" s="37" t="s">
        <v>5</v>
      </c>
      <c r="I239" s="38" t="s">
        <v>6</v>
      </c>
    </row>
    <row r="240" spans="1:9" ht="14.25" customHeight="1">
      <c r="A240" s="432" t="s">
        <v>66</v>
      </c>
      <c r="B240" s="372" t="s">
        <v>107</v>
      </c>
      <c r="C240" s="373"/>
      <c r="D240" s="373"/>
      <c r="E240" s="373"/>
      <c r="F240" s="373"/>
      <c r="G240" s="373"/>
      <c r="H240" s="373"/>
      <c r="I240" s="374"/>
    </row>
    <row r="241" spans="1:9" ht="15">
      <c r="A241" s="7" t="s">
        <v>7</v>
      </c>
      <c r="B241" s="42">
        <v>1E-8</v>
      </c>
      <c r="C241" s="42">
        <v>1E-8</v>
      </c>
      <c r="D241" s="42">
        <v>1E-8</v>
      </c>
      <c r="E241" s="42">
        <v>0</v>
      </c>
      <c r="F241" s="399"/>
      <c r="G241" s="42">
        <v>0</v>
      </c>
      <c r="H241" s="43">
        <v>0</v>
      </c>
      <c r="I241" s="44">
        <f>SUM(B241:H241)</f>
        <v>3.0000000000000004E-8</v>
      </c>
    </row>
    <row r="242" spans="1:9" ht="15">
      <c r="A242" s="8" t="s">
        <v>8</v>
      </c>
      <c r="B242" s="48">
        <v>1E-8</v>
      </c>
      <c r="C242" s="48">
        <v>1E-8</v>
      </c>
      <c r="D242" s="48">
        <v>1E-8</v>
      </c>
      <c r="E242" s="48">
        <v>0</v>
      </c>
      <c r="F242" s="400"/>
      <c r="G242" s="48">
        <v>0</v>
      </c>
      <c r="H242" s="49">
        <v>0</v>
      </c>
      <c r="I242" s="50">
        <f t="shared" ref="I242:I261" si="164">SUM(B242:H242)</f>
        <v>3.0000000000000004E-8</v>
      </c>
    </row>
    <row r="243" spans="1:9" ht="15">
      <c r="A243" s="9" t="s">
        <v>9</v>
      </c>
      <c r="B243" s="45">
        <v>1E-8</v>
      </c>
      <c r="C243" s="45">
        <v>1E-8</v>
      </c>
      <c r="D243" s="45">
        <v>1E-8</v>
      </c>
      <c r="E243" s="45">
        <v>0</v>
      </c>
      <c r="F243" s="400"/>
      <c r="G243" s="45">
        <v>0</v>
      </c>
      <c r="H243" s="54">
        <v>0</v>
      </c>
      <c r="I243" s="44">
        <f t="shared" si="164"/>
        <v>3.0000000000000004E-8</v>
      </c>
    </row>
    <row r="244" spans="1:9" ht="15">
      <c r="A244" s="8" t="s">
        <v>10</v>
      </c>
      <c r="B244" s="48">
        <v>1E-8</v>
      </c>
      <c r="C244" s="48">
        <v>1E-8</v>
      </c>
      <c r="D244" s="48">
        <v>1E-8</v>
      </c>
      <c r="E244" s="48">
        <v>0</v>
      </c>
      <c r="F244" s="400"/>
      <c r="G244" s="48">
        <v>0</v>
      </c>
      <c r="H244" s="49">
        <v>0</v>
      </c>
      <c r="I244" s="50">
        <f t="shared" si="164"/>
        <v>3.0000000000000004E-8</v>
      </c>
    </row>
    <row r="245" spans="1:9" ht="15">
      <c r="A245" s="9" t="s">
        <v>11</v>
      </c>
      <c r="B245" s="45">
        <v>1E-8</v>
      </c>
      <c r="C245" s="45">
        <v>1E-8</v>
      </c>
      <c r="D245" s="45">
        <v>1E-8</v>
      </c>
      <c r="E245" s="45">
        <v>0</v>
      </c>
      <c r="F245" s="400"/>
      <c r="G245" s="45">
        <v>0</v>
      </c>
      <c r="H245" s="54">
        <v>0</v>
      </c>
      <c r="I245" s="44">
        <f t="shared" si="164"/>
        <v>3.0000000000000004E-8</v>
      </c>
    </row>
    <row r="246" spans="1:9" ht="15">
      <c r="A246" s="8" t="s">
        <v>12</v>
      </c>
      <c r="B246" s="48">
        <v>1E-8</v>
      </c>
      <c r="C246" s="48">
        <v>1E-8</v>
      </c>
      <c r="D246" s="48">
        <v>1E-8</v>
      </c>
      <c r="E246" s="48">
        <v>7.5529074510317123E-2</v>
      </c>
      <c r="F246" s="400"/>
      <c r="G246" s="48">
        <v>0</v>
      </c>
      <c r="H246" s="49">
        <v>0</v>
      </c>
      <c r="I246" s="50">
        <f t="shared" si="164"/>
        <v>7.5529104510317122E-2</v>
      </c>
    </row>
    <row r="247" spans="1:9" ht="15">
      <c r="A247" s="9" t="s">
        <v>13</v>
      </c>
      <c r="B247" s="45">
        <v>1E-8</v>
      </c>
      <c r="C247" s="45">
        <v>1E-8</v>
      </c>
      <c r="D247" s="45">
        <v>1E-8</v>
      </c>
      <c r="E247" s="45">
        <v>0</v>
      </c>
      <c r="F247" s="400"/>
      <c r="G247" s="45">
        <v>0</v>
      </c>
      <c r="H247" s="54">
        <v>0</v>
      </c>
      <c r="I247" s="44">
        <f t="shared" si="164"/>
        <v>3.0000000000000004E-8</v>
      </c>
    </row>
    <row r="248" spans="1:9" ht="15">
      <c r="A248" s="8" t="s">
        <v>14</v>
      </c>
      <c r="B248" s="48">
        <v>1E-8</v>
      </c>
      <c r="C248" s="48">
        <v>1E-8</v>
      </c>
      <c r="D248" s="48">
        <v>1E-8</v>
      </c>
      <c r="E248" s="48">
        <v>0.42337816313348081</v>
      </c>
      <c r="F248" s="400"/>
      <c r="G248" s="48">
        <v>0</v>
      </c>
      <c r="H248" s="49">
        <v>0</v>
      </c>
      <c r="I248" s="50">
        <f t="shared" si="164"/>
        <v>0.4233781931334808</v>
      </c>
    </row>
    <row r="249" spans="1:9" ht="15">
      <c r="A249" s="9" t="s">
        <v>15</v>
      </c>
      <c r="B249" s="45">
        <v>7.5026555301248976</v>
      </c>
      <c r="C249" s="45">
        <v>1.6428239351391684E-2</v>
      </c>
      <c r="D249" s="45">
        <v>3.9941162605237097</v>
      </c>
      <c r="E249" s="45">
        <v>0</v>
      </c>
      <c r="F249" s="400"/>
      <c r="G249" s="45">
        <v>0</v>
      </c>
      <c r="H249" s="54">
        <v>0</v>
      </c>
      <c r="I249" s="44">
        <f t="shared" si="164"/>
        <v>11.513200029999998</v>
      </c>
    </row>
    <row r="250" spans="1:9" ht="15">
      <c r="A250" s="8" t="s">
        <v>16</v>
      </c>
      <c r="B250" s="48">
        <v>51.058185544136983</v>
      </c>
      <c r="C250" s="48">
        <v>2.5719933636156382E-4</v>
      </c>
      <c r="D250" s="48">
        <v>14.348457286526655</v>
      </c>
      <c r="E250" s="48">
        <v>0</v>
      </c>
      <c r="F250" s="400"/>
      <c r="G250" s="48">
        <v>0</v>
      </c>
      <c r="H250" s="49">
        <v>0</v>
      </c>
      <c r="I250" s="50">
        <f t="shared" si="164"/>
        <v>65.406900030000003</v>
      </c>
    </row>
    <row r="251" spans="1:9" ht="15">
      <c r="A251" s="9" t="s">
        <v>17</v>
      </c>
      <c r="B251" s="45">
        <v>16.651421133241087</v>
      </c>
      <c r="C251" s="45">
        <v>1E-8</v>
      </c>
      <c r="D251" s="45">
        <v>40.439420553401369</v>
      </c>
      <c r="E251" s="45">
        <v>0.90915833335753815</v>
      </c>
      <c r="F251" s="400"/>
      <c r="G251" s="45">
        <v>0</v>
      </c>
      <c r="H251" s="54">
        <v>0</v>
      </c>
      <c r="I251" s="44">
        <f t="shared" si="164"/>
        <v>58.000000029999995</v>
      </c>
    </row>
    <row r="252" spans="1:9" ht="15">
      <c r="A252" s="8" t="s">
        <v>18</v>
      </c>
      <c r="B252" s="48">
        <v>1E-8</v>
      </c>
      <c r="C252" s="48">
        <v>1E-8</v>
      </c>
      <c r="D252" s="48">
        <v>1E-8</v>
      </c>
      <c r="E252" s="48">
        <v>0</v>
      </c>
      <c r="F252" s="400"/>
      <c r="G252" s="48">
        <v>0</v>
      </c>
      <c r="H252" s="49">
        <v>0</v>
      </c>
      <c r="I252" s="50">
        <f t="shared" si="164"/>
        <v>3.0000000000000004E-8</v>
      </c>
    </row>
    <row r="253" spans="1:9" ht="15">
      <c r="A253" s="9" t="s">
        <v>141</v>
      </c>
      <c r="B253" s="45">
        <v>268.05616584556736</v>
      </c>
      <c r="C253" s="45">
        <v>18.235708229270649</v>
      </c>
      <c r="D253" s="45">
        <v>244.70812595516199</v>
      </c>
      <c r="E253" s="45">
        <v>0</v>
      </c>
      <c r="F253" s="400"/>
      <c r="G253" s="45">
        <v>0</v>
      </c>
      <c r="H253" s="54">
        <v>0</v>
      </c>
      <c r="I253" s="44">
        <f t="shared" si="164"/>
        <v>531.00000003000002</v>
      </c>
    </row>
    <row r="254" spans="1:9" ht="15">
      <c r="A254" s="8" t="s">
        <v>19</v>
      </c>
      <c r="B254" s="48">
        <v>1E-8</v>
      </c>
      <c r="C254" s="48">
        <v>1E-8</v>
      </c>
      <c r="D254" s="48">
        <v>1E-8</v>
      </c>
      <c r="E254" s="48">
        <v>0</v>
      </c>
      <c r="F254" s="400"/>
      <c r="G254" s="48">
        <v>0</v>
      </c>
      <c r="H254" s="49">
        <v>0</v>
      </c>
      <c r="I254" s="50">
        <f t="shared" si="164"/>
        <v>3.0000000000000004E-8</v>
      </c>
    </row>
    <row r="255" spans="1:9" ht="15">
      <c r="A255" s="9" t="s">
        <v>20</v>
      </c>
      <c r="B255" s="45">
        <v>1E-8</v>
      </c>
      <c r="C255" s="45">
        <v>1E-8</v>
      </c>
      <c r="D255" s="45">
        <v>1E-8</v>
      </c>
      <c r="E255" s="45">
        <v>0</v>
      </c>
      <c r="F255" s="400"/>
      <c r="G255" s="45">
        <v>0</v>
      </c>
      <c r="H255" s="54">
        <v>0</v>
      </c>
      <c r="I255" s="44">
        <f t="shared" si="164"/>
        <v>3.0000000000000004E-8</v>
      </c>
    </row>
    <row r="256" spans="1:9" ht="15">
      <c r="A256" s="8" t="s">
        <v>21</v>
      </c>
      <c r="B256" s="48">
        <v>1E-8</v>
      </c>
      <c r="C256" s="48">
        <v>1E-8</v>
      </c>
      <c r="D256" s="48">
        <v>1E-8</v>
      </c>
      <c r="E256" s="48">
        <v>0</v>
      </c>
      <c r="F256" s="400"/>
      <c r="G256" s="48">
        <v>0</v>
      </c>
      <c r="H256" s="49">
        <v>0</v>
      </c>
      <c r="I256" s="50">
        <f t="shared" si="164"/>
        <v>3.0000000000000004E-8</v>
      </c>
    </row>
    <row r="257" spans="1:9" ht="15">
      <c r="A257" s="10" t="s">
        <v>57</v>
      </c>
      <c r="B257" s="45">
        <v>0.34550312665182548</v>
      </c>
      <c r="C257" s="45">
        <v>0.58593055318788967</v>
      </c>
      <c r="D257" s="45">
        <v>1.0685663501602849</v>
      </c>
      <c r="E257" s="45">
        <v>0</v>
      </c>
      <c r="F257" s="400"/>
      <c r="G257" s="45">
        <v>0</v>
      </c>
      <c r="H257" s="54">
        <v>0</v>
      </c>
      <c r="I257" s="44">
        <f t="shared" si="164"/>
        <v>2.0000000299999998</v>
      </c>
    </row>
    <row r="258" spans="1:9" ht="15">
      <c r="A258" s="8" t="s">
        <v>22</v>
      </c>
      <c r="B258" s="48">
        <v>1E-8</v>
      </c>
      <c r="C258" s="48">
        <v>1E-8</v>
      </c>
      <c r="D258" s="48">
        <v>1E-8</v>
      </c>
      <c r="E258" s="48">
        <v>0</v>
      </c>
      <c r="F258" s="400"/>
      <c r="G258" s="48">
        <v>0</v>
      </c>
      <c r="H258" s="49">
        <v>0</v>
      </c>
      <c r="I258" s="50">
        <f t="shared" si="164"/>
        <v>3.0000000000000004E-8</v>
      </c>
    </row>
    <row r="259" spans="1:9" ht="15">
      <c r="A259" s="10" t="s">
        <v>23</v>
      </c>
      <c r="B259" s="45">
        <v>3.4531855503221363</v>
      </c>
      <c r="C259" s="45">
        <v>0</v>
      </c>
      <c r="D259" s="45">
        <v>0</v>
      </c>
      <c r="E259" s="45">
        <v>0</v>
      </c>
      <c r="F259" s="400"/>
      <c r="G259" s="45">
        <v>0</v>
      </c>
      <c r="H259" s="54">
        <v>0</v>
      </c>
      <c r="I259" s="44">
        <f t="shared" si="164"/>
        <v>3.4531855503221363</v>
      </c>
    </row>
    <row r="260" spans="1:9" ht="15">
      <c r="A260" s="8" t="s">
        <v>24</v>
      </c>
      <c r="B260" s="48">
        <v>1E-8</v>
      </c>
      <c r="C260" s="48">
        <v>1E-8</v>
      </c>
      <c r="D260" s="48">
        <v>1E-8</v>
      </c>
      <c r="E260" s="48">
        <v>0</v>
      </c>
      <c r="F260" s="400"/>
      <c r="G260" s="48">
        <v>0</v>
      </c>
      <c r="H260" s="49">
        <v>0</v>
      </c>
      <c r="I260" s="50">
        <f t="shared" si="164"/>
        <v>3.0000000000000004E-8</v>
      </c>
    </row>
    <row r="261" spans="1:9" ht="15.75" thickBot="1">
      <c r="A261" s="10" t="s">
        <v>25</v>
      </c>
      <c r="B261" s="45">
        <v>11.435261269717458</v>
      </c>
      <c r="C261" s="45">
        <v>2.7982768782103665E-2</v>
      </c>
      <c r="D261" s="45">
        <v>179.98004271524113</v>
      </c>
      <c r="E261" s="45">
        <v>113.84112444454847</v>
      </c>
      <c r="F261" s="401"/>
      <c r="G261" s="45">
        <v>218.69168829999697</v>
      </c>
      <c r="H261" s="54">
        <v>5.6595005317137854</v>
      </c>
      <c r="I261" s="44">
        <f t="shared" si="164"/>
        <v>529.63560002999986</v>
      </c>
    </row>
    <row r="262" spans="1:9" ht="15">
      <c r="A262" s="125" t="s">
        <v>26</v>
      </c>
      <c r="B262" s="126">
        <f>SUM(B241:B261)</f>
        <v>358.50237813976173</v>
      </c>
      <c r="C262" s="126">
        <f t="shared" ref="C262" si="165">SUM(C241:C261)</f>
        <v>18.866307139928399</v>
      </c>
      <c r="D262" s="126">
        <f t="shared" ref="D262" si="166">SUM(D241:D261)</f>
        <v>484.53872926101519</v>
      </c>
      <c r="E262" s="126">
        <f t="shared" ref="E262" si="167">SUM(E241:E261)</f>
        <v>115.2491900155498</v>
      </c>
      <c r="F262" s="126">
        <f t="shared" ref="F262" si="168">SUM(F241:F261)</f>
        <v>0</v>
      </c>
      <c r="G262" s="126">
        <f t="shared" ref="G262" si="169">SUM(G241:G261)</f>
        <v>218.69168829999697</v>
      </c>
      <c r="H262" s="127">
        <f t="shared" ref="H262" si="170">SUM(H241:H261)</f>
        <v>5.6595005317137854</v>
      </c>
      <c r="I262" s="128">
        <f t="shared" ref="I262" si="171">SUM(I241:I261)</f>
        <v>1201.5077933879661</v>
      </c>
    </row>
    <row r="263" spans="1:9" ht="15" thickBot="1">
      <c r="A263" s="15" t="s">
        <v>100</v>
      </c>
      <c r="B263" s="100">
        <f>B262/$I262</f>
        <v>0.29837707263543445</v>
      </c>
      <c r="C263" s="100">
        <f t="shared" ref="C263" si="172">C262/$I262</f>
        <v>1.5702192897750503E-2</v>
      </c>
      <c r="D263" s="100">
        <f t="shared" ref="D263" si="173">D262/$I262</f>
        <v>0.40327556086401345</v>
      </c>
      <c r="E263" s="100">
        <f t="shared" ref="E263" si="174">E262/$I262</f>
        <v>9.5920468139931492E-2</v>
      </c>
      <c r="F263" s="100">
        <f t="shared" ref="F263" si="175">F262/$I262</f>
        <v>0</v>
      </c>
      <c r="G263" s="100">
        <f t="shared" ref="G263" si="176">G262/$I262</f>
        <v>0.18201437352589986</v>
      </c>
      <c r="H263" s="100">
        <f t="shared" ref="H263" si="177">H262/$I262</f>
        <v>4.7103319369700804E-3</v>
      </c>
      <c r="I263" s="102">
        <f>SUM(B263:H263)</f>
        <v>0.99999999999999989</v>
      </c>
    </row>
    <row r="264" spans="1:9" ht="15" thickBot="1">
      <c r="A264" s="16"/>
      <c r="B264" s="16"/>
      <c r="C264" s="16"/>
      <c r="D264" s="16"/>
      <c r="E264" s="16"/>
      <c r="F264" s="16"/>
      <c r="G264" s="16"/>
      <c r="H264" s="16"/>
      <c r="I264" s="16"/>
    </row>
    <row r="265" spans="1:9" ht="28.5">
      <c r="A265" s="431" t="s">
        <v>34</v>
      </c>
      <c r="B265" s="37" t="s">
        <v>0</v>
      </c>
      <c r="C265" s="37" t="s">
        <v>1</v>
      </c>
      <c r="D265" s="37" t="s">
        <v>2</v>
      </c>
      <c r="E265" s="37" t="s">
        <v>3</v>
      </c>
      <c r="F265" s="37" t="s">
        <v>27</v>
      </c>
      <c r="G265" s="37" t="s">
        <v>4</v>
      </c>
      <c r="H265" s="37" t="s">
        <v>5</v>
      </c>
      <c r="I265" s="38" t="s">
        <v>6</v>
      </c>
    </row>
    <row r="266" spans="1:9" ht="14.25" customHeight="1">
      <c r="A266" s="432" t="s">
        <v>34</v>
      </c>
      <c r="B266" s="372" t="s">
        <v>107</v>
      </c>
      <c r="C266" s="373"/>
      <c r="D266" s="373"/>
      <c r="E266" s="373"/>
      <c r="F266" s="373"/>
      <c r="G266" s="373"/>
      <c r="H266" s="373"/>
      <c r="I266" s="374"/>
    </row>
    <row r="267" spans="1:9" ht="15">
      <c r="A267" s="7" t="s">
        <v>7</v>
      </c>
      <c r="B267" s="42">
        <v>1E-8</v>
      </c>
      <c r="C267" s="42">
        <v>1E-8</v>
      </c>
      <c r="D267" s="42">
        <v>1E-8</v>
      </c>
      <c r="E267" s="42">
        <v>0</v>
      </c>
      <c r="F267" s="399"/>
      <c r="G267" s="42">
        <v>0</v>
      </c>
      <c r="H267" s="43">
        <v>0</v>
      </c>
      <c r="I267" s="44">
        <f>SUM(B267:H267)</f>
        <v>3.0000000000000004E-8</v>
      </c>
    </row>
    <row r="268" spans="1:9" ht="15">
      <c r="A268" s="8" t="s">
        <v>8</v>
      </c>
      <c r="B268" s="48">
        <v>1E-8</v>
      </c>
      <c r="C268" s="48">
        <v>1E-8</v>
      </c>
      <c r="D268" s="48">
        <v>1E-8</v>
      </c>
      <c r="E268" s="48">
        <v>0</v>
      </c>
      <c r="F268" s="400"/>
      <c r="G268" s="48">
        <v>0</v>
      </c>
      <c r="H268" s="49">
        <v>0</v>
      </c>
      <c r="I268" s="50">
        <f t="shared" ref="I268:I287" si="178">SUM(B268:H268)</f>
        <v>3.0000000000000004E-8</v>
      </c>
    </row>
    <row r="269" spans="1:9" ht="15">
      <c r="A269" s="9" t="s">
        <v>9</v>
      </c>
      <c r="B269" s="45">
        <v>1E-8</v>
      </c>
      <c r="C269" s="45">
        <v>1E-8</v>
      </c>
      <c r="D269" s="45">
        <v>1E-8</v>
      </c>
      <c r="E269" s="45">
        <v>0</v>
      </c>
      <c r="F269" s="400"/>
      <c r="G269" s="45">
        <v>0</v>
      </c>
      <c r="H269" s="54">
        <v>0</v>
      </c>
      <c r="I269" s="44">
        <f t="shared" si="178"/>
        <v>3.0000000000000004E-8</v>
      </c>
    </row>
    <row r="270" spans="1:9" ht="15">
      <c r="A270" s="8" t="s">
        <v>10</v>
      </c>
      <c r="B270" s="48">
        <v>1E-8</v>
      </c>
      <c r="C270" s="48">
        <v>1E-8</v>
      </c>
      <c r="D270" s="48">
        <v>1E-8</v>
      </c>
      <c r="E270" s="48">
        <v>0</v>
      </c>
      <c r="F270" s="400"/>
      <c r="G270" s="48">
        <v>0</v>
      </c>
      <c r="H270" s="49">
        <v>0</v>
      </c>
      <c r="I270" s="50">
        <f t="shared" si="178"/>
        <v>3.0000000000000004E-8</v>
      </c>
    </row>
    <row r="271" spans="1:9" ht="15">
      <c r="A271" s="9" t="s">
        <v>11</v>
      </c>
      <c r="B271" s="45">
        <v>1E-8</v>
      </c>
      <c r="C271" s="45">
        <v>1E-8</v>
      </c>
      <c r="D271" s="45">
        <v>1E-8</v>
      </c>
      <c r="E271" s="45">
        <v>0</v>
      </c>
      <c r="F271" s="400"/>
      <c r="G271" s="45">
        <v>0</v>
      </c>
      <c r="H271" s="54">
        <v>0</v>
      </c>
      <c r="I271" s="44">
        <f t="shared" si="178"/>
        <v>3.0000000000000004E-8</v>
      </c>
    </row>
    <row r="272" spans="1:9" ht="15">
      <c r="A272" s="8" t="s">
        <v>12</v>
      </c>
      <c r="B272" s="48">
        <v>1E-8</v>
      </c>
      <c r="C272" s="48">
        <v>1E-8</v>
      </c>
      <c r="D272" s="48">
        <v>1E-8</v>
      </c>
      <c r="E272" s="48">
        <v>1.2835398238311386E-2</v>
      </c>
      <c r="F272" s="400"/>
      <c r="G272" s="48">
        <v>0</v>
      </c>
      <c r="H272" s="49">
        <v>0</v>
      </c>
      <c r="I272" s="50">
        <f t="shared" si="178"/>
        <v>1.2835428238311386E-2</v>
      </c>
    </row>
    <row r="273" spans="1:9" ht="15">
      <c r="A273" s="9" t="s">
        <v>13</v>
      </c>
      <c r="B273" s="45">
        <v>1E-8</v>
      </c>
      <c r="C273" s="45">
        <v>1E-8</v>
      </c>
      <c r="D273" s="45">
        <v>1E-8</v>
      </c>
      <c r="E273" s="45">
        <v>0</v>
      </c>
      <c r="F273" s="400"/>
      <c r="G273" s="45">
        <v>0</v>
      </c>
      <c r="H273" s="54">
        <v>0</v>
      </c>
      <c r="I273" s="44">
        <f t="shared" si="178"/>
        <v>3.0000000000000004E-8</v>
      </c>
    </row>
    <row r="274" spans="1:9" ht="15">
      <c r="A274" s="8" t="s">
        <v>14</v>
      </c>
      <c r="B274" s="48">
        <v>1E-8</v>
      </c>
      <c r="C274" s="48">
        <v>1E-8</v>
      </c>
      <c r="D274" s="48">
        <v>1E-8</v>
      </c>
      <c r="E274" s="48">
        <v>5.2131870750564877</v>
      </c>
      <c r="F274" s="400"/>
      <c r="G274" s="48">
        <v>0</v>
      </c>
      <c r="H274" s="49">
        <v>0</v>
      </c>
      <c r="I274" s="50">
        <f t="shared" si="178"/>
        <v>5.2131871050564875</v>
      </c>
    </row>
    <row r="275" spans="1:9" ht="15">
      <c r="A275" s="9" t="s">
        <v>15</v>
      </c>
      <c r="B275" s="45">
        <v>1E-8</v>
      </c>
      <c r="C275" s="45">
        <v>1E-8</v>
      </c>
      <c r="D275" s="45">
        <v>1E-8</v>
      </c>
      <c r="E275" s="45">
        <v>0</v>
      </c>
      <c r="F275" s="400"/>
      <c r="G275" s="45">
        <v>0</v>
      </c>
      <c r="H275" s="54">
        <v>0</v>
      </c>
      <c r="I275" s="44">
        <f t="shared" si="178"/>
        <v>3.0000000000000004E-8</v>
      </c>
    </row>
    <row r="276" spans="1:9" ht="15">
      <c r="A276" s="8" t="s">
        <v>16</v>
      </c>
      <c r="B276" s="48">
        <v>1.5500700050096829</v>
      </c>
      <c r="C276" s="48">
        <v>1.745843381556339</v>
      </c>
      <c r="D276" s="48">
        <v>0.89528664343397835</v>
      </c>
      <c r="E276" s="48">
        <v>0</v>
      </c>
      <c r="F276" s="400"/>
      <c r="G276" s="48">
        <v>0</v>
      </c>
      <c r="H276" s="49">
        <v>0</v>
      </c>
      <c r="I276" s="50">
        <f t="shared" si="178"/>
        <v>4.1912000300000001</v>
      </c>
    </row>
    <row r="277" spans="1:9" ht="15">
      <c r="A277" s="9" t="s">
        <v>17</v>
      </c>
      <c r="B277" s="45">
        <v>1E-8</v>
      </c>
      <c r="C277" s="45">
        <v>1E-8</v>
      </c>
      <c r="D277" s="45">
        <v>1E-8</v>
      </c>
      <c r="E277" s="45">
        <v>0</v>
      </c>
      <c r="F277" s="400"/>
      <c r="G277" s="45">
        <v>0</v>
      </c>
      <c r="H277" s="54">
        <v>0</v>
      </c>
      <c r="I277" s="44">
        <f t="shared" si="178"/>
        <v>3.0000000000000004E-8</v>
      </c>
    </row>
    <row r="278" spans="1:9" ht="15">
      <c r="A278" s="8" t="s">
        <v>18</v>
      </c>
      <c r="B278" s="48">
        <v>1E-8</v>
      </c>
      <c r="C278" s="48">
        <v>1E-8</v>
      </c>
      <c r="D278" s="48">
        <v>1E-8</v>
      </c>
      <c r="E278" s="48">
        <v>0</v>
      </c>
      <c r="F278" s="400"/>
      <c r="G278" s="48">
        <v>0</v>
      </c>
      <c r="H278" s="49">
        <v>0</v>
      </c>
      <c r="I278" s="50">
        <f t="shared" si="178"/>
        <v>3.0000000000000004E-8</v>
      </c>
    </row>
    <row r="279" spans="1:9" ht="15">
      <c r="A279" s="9" t="s">
        <v>141</v>
      </c>
      <c r="B279" s="45">
        <v>1E-8</v>
      </c>
      <c r="C279" s="45">
        <v>1E-8</v>
      </c>
      <c r="D279" s="45">
        <v>1E-8</v>
      </c>
      <c r="E279" s="45">
        <v>0</v>
      </c>
      <c r="F279" s="400"/>
      <c r="G279" s="45">
        <v>0</v>
      </c>
      <c r="H279" s="54">
        <v>0</v>
      </c>
      <c r="I279" s="44">
        <f t="shared" si="178"/>
        <v>3.0000000000000004E-8</v>
      </c>
    </row>
    <row r="280" spans="1:9" ht="15">
      <c r="A280" s="8" t="s">
        <v>19</v>
      </c>
      <c r="B280" s="48">
        <v>1E-8</v>
      </c>
      <c r="C280" s="48">
        <v>1E-8</v>
      </c>
      <c r="D280" s="48">
        <v>1E-8</v>
      </c>
      <c r="E280" s="48">
        <v>0</v>
      </c>
      <c r="F280" s="400"/>
      <c r="G280" s="48">
        <v>0</v>
      </c>
      <c r="H280" s="49">
        <v>0</v>
      </c>
      <c r="I280" s="50">
        <f t="shared" si="178"/>
        <v>3.0000000000000004E-8</v>
      </c>
    </row>
    <row r="281" spans="1:9" ht="15">
      <c r="A281" s="9" t="s">
        <v>20</v>
      </c>
      <c r="B281" s="45">
        <v>1E-8</v>
      </c>
      <c r="C281" s="45">
        <v>1E-8</v>
      </c>
      <c r="D281" s="45">
        <v>1E-8</v>
      </c>
      <c r="E281" s="45">
        <v>0</v>
      </c>
      <c r="F281" s="400"/>
      <c r="G281" s="45">
        <v>0</v>
      </c>
      <c r="H281" s="54">
        <v>0</v>
      </c>
      <c r="I281" s="44">
        <f t="shared" si="178"/>
        <v>3.0000000000000004E-8</v>
      </c>
    </row>
    <row r="282" spans="1:9" ht="15">
      <c r="A282" s="8" t="s">
        <v>21</v>
      </c>
      <c r="B282" s="48">
        <v>1E-8</v>
      </c>
      <c r="C282" s="48">
        <v>1E-8</v>
      </c>
      <c r="D282" s="48">
        <v>1E-8</v>
      </c>
      <c r="E282" s="48">
        <v>0</v>
      </c>
      <c r="F282" s="400"/>
      <c r="G282" s="48">
        <v>0</v>
      </c>
      <c r="H282" s="49">
        <v>0</v>
      </c>
      <c r="I282" s="50">
        <f t="shared" si="178"/>
        <v>3.0000000000000004E-8</v>
      </c>
    </row>
    <row r="283" spans="1:9" ht="15">
      <c r="A283" s="10" t="s">
        <v>57</v>
      </c>
      <c r="B283" s="45">
        <v>1E-8</v>
      </c>
      <c r="C283" s="45">
        <v>1E-8</v>
      </c>
      <c r="D283" s="45">
        <v>1E-8</v>
      </c>
      <c r="E283" s="45">
        <v>0</v>
      </c>
      <c r="F283" s="400"/>
      <c r="G283" s="45">
        <v>0</v>
      </c>
      <c r="H283" s="54">
        <v>0</v>
      </c>
      <c r="I283" s="44">
        <f t="shared" si="178"/>
        <v>3.0000000000000004E-8</v>
      </c>
    </row>
    <row r="284" spans="1:9" ht="15">
      <c r="A284" s="8" t="s">
        <v>22</v>
      </c>
      <c r="B284" s="48">
        <v>1E-8</v>
      </c>
      <c r="C284" s="48">
        <v>1E-8</v>
      </c>
      <c r="D284" s="48">
        <v>1E-8</v>
      </c>
      <c r="E284" s="48">
        <v>0</v>
      </c>
      <c r="F284" s="400"/>
      <c r="G284" s="48">
        <v>0</v>
      </c>
      <c r="H284" s="49">
        <v>0</v>
      </c>
      <c r="I284" s="50">
        <f t="shared" si="178"/>
        <v>3.0000000000000004E-8</v>
      </c>
    </row>
    <row r="285" spans="1:9" ht="15">
      <c r="A285" s="10" t="s">
        <v>23</v>
      </c>
      <c r="B285" s="45">
        <v>1E-8</v>
      </c>
      <c r="C285" s="45">
        <v>1E-8</v>
      </c>
      <c r="D285" s="45">
        <v>1E-8</v>
      </c>
      <c r="E285" s="45">
        <v>0</v>
      </c>
      <c r="F285" s="400"/>
      <c r="G285" s="45">
        <v>0</v>
      </c>
      <c r="H285" s="54">
        <v>0</v>
      </c>
      <c r="I285" s="44">
        <f t="shared" si="178"/>
        <v>3.0000000000000004E-8</v>
      </c>
    </row>
    <row r="286" spans="1:9" ht="15">
      <c r="A286" s="8" t="s">
        <v>24</v>
      </c>
      <c r="B286" s="48">
        <v>1E-8</v>
      </c>
      <c r="C286" s="48">
        <v>1E-8</v>
      </c>
      <c r="D286" s="48">
        <v>1E-8</v>
      </c>
      <c r="E286" s="48">
        <v>0</v>
      </c>
      <c r="F286" s="400"/>
      <c r="G286" s="48">
        <v>0</v>
      </c>
      <c r="H286" s="49">
        <v>0</v>
      </c>
      <c r="I286" s="50">
        <f t="shared" si="178"/>
        <v>3.0000000000000004E-8</v>
      </c>
    </row>
    <row r="287" spans="1:9" ht="15.75" thickBot="1">
      <c r="A287" s="10" t="s">
        <v>25</v>
      </c>
      <c r="B287" s="45">
        <v>1.0615918976178406E-2</v>
      </c>
      <c r="C287" s="45">
        <v>1E-8</v>
      </c>
      <c r="D287" s="45">
        <v>28.840319987994693</v>
      </c>
      <c r="E287" s="45">
        <v>6.6014305434105705</v>
      </c>
      <c r="F287" s="401"/>
      <c r="G287" s="45">
        <v>0.54043356961855826</v>
      </c>
      <c r="H287" s="54">
        <v>0</v>
      </c>
      <c r="I287" s="44">
        <f t="shared" si="178"/>
        <v>35.992800029999998</v>
      </c>
    </row>
    <row r="288" spans="1:9" ht="15">
      <c r="A288" s="125" t="s">
        <v>26</v>
      </c>
      <c r="B288" s="126">
        <f>SUM(B267:B287)</f>
        <v>1.5606861139858605</v>
      </c>
      <c r="C288" s="126">
        <f t="shared" ref="C288" si="179">SUM(C267:C287)</f>
        <v>1.7458435815563382</v>
      </c>
      <c r="D288" s="126">
        <f t="shared" ref="D288" si="180">SUM(D267:D287)</f>
        <v>29.735606821428672</v>
      </c>
      <c r="E288" s="126">
        <f t="shared" ref="E288" si="181">SUM(E267:E287)</f>
        <v>11.82745301670537</v>
      </c>
      <c r="F288" s="126">
        <f t="shared" ref="F288" si="182">SUM(F267:F287)</f>
        <v>0</v>
      </c>
      <c r="G288" s="126">
        <f t="shared" ref="G288" si="183">SUM(G267:G287)</f>
        <v>0.54043356961855826</v>
      </c>
      <c r="H288" s="127">
        <f t="shared" ref="H288" si="184">SUM(H267:H287)</f>
        <v>0</v>
      </c>
      <c r="I288" s="128">
        <f t="shared" ref="I288" si="185">SUM(I267:I287)</f>
        <v>45.410023103294805</v>
      </c>
    </row>
    <row r="289" spans="1:9" ht="15" thickBot="1">
      <c r="A289" s="15" t="s">
        <v>100</v>
      </c>
      <c r="B289" s="100">
        <f>B288/$I288</f>
        <v>3.4368758422248465E-2</v>
      </c>
      <c r="C289" s="100">
        <f t="shared" ref="C289" si="186">C288/$I288</f>
        <v>3.8446216545299783E-2</v>
      </c>
      <c r="D289" s="100">
        <f t="shared" ref="D289" si="187">D288/$I288</f>
        <v>0.65482474549261249</v>
      </c>
      <c r="E289" s="100">
        <f t="shared" ref="E289" si="188">E288/$I288</f>
        <v>0.26045908388553995</v>
      </c>
      <c r="F289" s="100">
        <f t="shared" ref="F289" si="189">F288/$I288</f>
        <v>0</v>
      </c>
      <c r="G289" s="100">
        <f t="shared" ref="G289" si="190">G288/$I288</f>
        <v>1.1901195654299196E-2</v>
      </c>
      <c r="H289" s="100">
        <f t="shared" ref="H289" si="191">H288/$I288</f>
        <v>0</v>
      </c>
      <c r="I289" s="102">
        <f>SUM(B289:H289)</f>
        <v>0.99999999999999989</v>
      </c>
    </row>
    <row r="290" spans="1:9" ht="15" thickBot="1">
      <c r="A290" s="16"/>
      <c r="B290" s="16"/>
      <c r="C290" s="16"/>
      <c r="D290" s="16"/>
      <c r="E290" s="16"/>
      <c r="F290" s="16"/>
      <c r="G290" s="16"/>
      <c r="H290" s="16"/>
      <c r="I290" s="16"/>
    </row>
    <row r="291" spans="1:9" ht="28.5" customHeight="1">
      <c r="A291" s="431" t="s">
        <v>35</v>
      </c>
      <c r="B291" s="37" t="s">
        <v>0</v>
      </c>
      <c r="C291" s="37" t="s">
        <v>1</v>
      </c>
      <c r="D291" s="37" t="s">
        <v>2</v>
      </c>
      <c r="E291" s="37" t="s">
        <v>3</v>
      </c>
      <c r="F291" s="37" t="s">
        <v>27</v>
      </c>
      <c r="G291" s="37" t="s">
        <v>4</v>
      </c>
      <c r="H291" s="37" t="s">
        <v>5</v>
      </c>
      <c r="I291" s="38" t="s">
        <v>6</v>
      </c>
    </row>
    <row r="292" spans="1:9" ht="14.25" customHeight="1">
      <c r="A292" s="432" t="s">
        <v>35</v>
      </c>
      <c r="B292" s="372" t="s">
        <v>107</v>
      </c>
      <c r="C292" s="373"/>
      <c r="D292" s="373"/>
      <c r="E292" s="373"/>
      <c r="F292" s="373"/>
      <c r="G292" s="373"/>
      <c r="H292" s="373"/>
      <c r="I292" s="374"/>
    </row>
    <row r="293" spans="1:9" ht="15">
      <c r="A293" s="7" t="s">
        <v>7</v>
      </c>
      <c r="B293" s="42">
        <v>0</v>
      </c>
      <c r="C293" s="42">
        <v>0</v>
      </c>
      <c r="D293" s="42">
        <v>1E-3</v>
      </c>
      <c r="E293" s="42">
        <v>0</v>
      </c>
      <c r="F293" s="399"/>
      <c r="G293" s="42">
        <v>0</v>
      </c>
      <c r="H293" s="43">
        <v>0</v>
      </c>
      <c r="I293" s="44">
        <f>SUM(B293:H293)</f>
        <v>1E-3</v>
      </c>
    </row>
    <row r="294" spans="1:9" ht="15">
      <c r="A294" s="8" t="s">
        <v>8</v>
      </c>
      <c r="B294" s="48">
        <v>0</v>
      </c>
      <c r="C294" s="48">
        <v>0</v>
      </c>
      <c r="D294" s="48">
        <v>0</v>
      </c>
      <c r="E294" s="48">
        <v>0</v>
      </c>
      <c r="F294" s="400"/>
      <c r="G294" s="48">
        <v>0</v>
      </c>
      <c r="H294" s="49">
        <v>0</v>
      </c>
      <c r="I294" s="50">
        <f t="shared" ref="I294:I313" si="192">SUM(B294:H294)</f>
        <v>0</v>
      </c>
    </row>
    <row r="295" spans="1:9" ht="15">
      <c r="A295" s="9" t="s">
        <v>9</v>
      </c>
      <c r="B295" s="45">
        <v>1E-4</v>
      </c>
      <c r="C295" s="45">
        <v>0</v>
      </c>
      <c r="D295" s="45">
        <v>0</v>
      </c>
      <c r="E295" s="45">
        <v>0</v>
      </c>
      <c r="F295" s="400"/>
      <c r="G295" s="45">
        <v>0</v>
      </c>
      <c r="H295" s="54">
        <v>0</v>
      </c>
      <c r="I295" s="44">
        <f t="shared" si="192"/>
        <v>1E-4</v>
      </c>
    </row>
    <row r="296" spans="1:9" ht="15">
      <c r="A296" s="8" t="s">
        <v>10</v>
      </c>
      <c r="B296" s="48">
        <v>0</v>
      </c>
      <c r="C296" s="48">
        <v>0</v>
      </c>
      <c r="D296" s="48">
        <v>1E-4</v>
      </c>
      <c r="E296" s="48">
        <v>0</v>
      </c>
      <c r="F296" s="400"/>
      <c r="G296" s="48">
        <v>0</v>
      </c>
      <c r="H296" s="49">
        <v>0</v>
      </c>
      <c r="I296" s="50">
        <f t="shared" si="192"/>
        <v>1E-4</v>
      </c>
    </row>
    <row r="297" spans="1:9" ht="15">
      <c r="A297" s="9" t="s">
        <v>11</v>
      </c>
      <c r="B297" s="45">
        <v>0</v>
      </c>
      <c r="C297" s="45">
        <v>0</v>
      </c>
      <c r="D297" s="45">
        <v>0</v>
      </c>
      <c r="E297" s="45">
        <v>0</v>
      </c>
      <c r="F297" s="400"/>
      <c r="G297" s="45">
        <v>0</v>
      </c>
      <c r="H297" s="54">
        <v>0</v>
      </c>
      <c r="I297" s="44">
        <f t="shared" si="192"/>
        <v>0</v>
      </c>
    </row>
    <row r="298" spans="1:9" ht="15">
      <c r="A298" s="8" t="s">
        <v>12</v>
      </c>
      <c r="B298" s="48">
        <v>0</v>
      </c>
      <c r="C298" s="48">
        <v>0</v>
      </c>
      <c r="D298" s="48">
        <v>0</v>
      </c>
      <c r="E298" s="48">
        <v>0</v>
      </c>
      <c r="F298" s="400"/>
      <c r="G298" s="48">
        <v>0</v>
      </c>
      <c r="H298" s="49">
        <v>0</v>
      </c>
      <c r="I298" s="50">
        <f t="shared" si="192"/>
        <v>0</v>
      </c>
    </row>
    <row r="299" spans="1:9" ht="15">
      <c r="A299" s="9" t="s">
        <v>13</v>
      </c>
      <c r="B299" s="45">
        <v>9.9999999999999995E-7</v>
      </c>
      <c r="C299" s="45">
        <v>0</v>
      </c>
      <c r="D299" s="45">
        <v>0</v>
      </c>
      <c r="E299" s="45">
        <v>0</v>
      </c>
      <c r="F299" s="400"/>
      <c r="G299" s="45">
        <v>0</v>
      </c>
      <c r="H299" s="54">
        <v>0</v>
      </c>
      <c r="I299" s="44">
        <f t="shared" si="192"/>
        <v>9.9999999999999995E-7</v>
      </c>
    </row>
    <row r="300" spans="1:9" ht="15">
      <c r="A300" s="8" t="s">
        <v>14</v>
      </c>
      <c r="B300" s="48">
        <v>0</v>
      </c>
      <c r="C300" s="48">
        <v>0</v>
      </c>
      <c r="D300" s="48">
        <v>0</v>
      </c>
      <c r="E300" s="48">
        <v>0.41075936884891429</v>
      </c>
      <c r="F300" s="400"/>
      <c r="G300" s="48">
        <v>0</v>
      </c>
      <c r="H300" s="49">
        <v>0</v>
      </c>
      <c r="I300" s="50">
        <f t="shared" si="192"/>
        <v>0.41075936884891429</v>
      </c>
    </row>
    <row r="301" spans="1:9" ht="15">
      <c r="A301" s="9" t="s">
        <v>15</v>
      </c>
      <c r="B301" s="45">
        <v>2.2361630410451556</v>
      </c>
      <c r="C301" s="45">
        <v>0.33183695895484422</v>
      </c>
      <c r="D301" s="45">
        <v>0</v>
      </c>
      <c r="E301" s="45">
        <v>0</v>
      </c>
      <c r="F301" s="400"/>
      <c r="G301" s="45">
        <v>0</v>
      </c>
      <c r="H301" s="54">
        <v>0</v>
      </c>
      <c r="I301" s="44">
        <f t="shared" si="192"/>
        <v>2.5679999999999996</v>
      </c>
    </row>
    <row r="302" spans="1:9" ht="15">
      <c r="A302" s="8" t="s">
        <v>16</v>
      </c>
      <c r="B302" s="48">
        <v>7.7407954321558181</v>
      </c>
      <c r="C302" s="48">
        <v>35.325746724940416</v>
      </c>
      <c r="D302" s="48">
        <v>1.7873578429037615</v>
      </c>
      <c r="E302" s="48">
        <v>0</v>
      </c>
      <c r="F302" s="400"/>
      <c r="G302" s="48">
        <v>0</v>
      </c>
      <c r="H302" s="49">
        <v>0</v>
      </c>
      <c r="I302" s="50">
        <f t="shared" si="192"/>
        <v>44.853899999999996</v>
      </c>
    </row>
    <row r="303" spans="1:9" ht="15">
      <c r="A303" s="9" t="s">
        <v>17</v>
      </c>
      <c r="B303" s="45">
        <v>5.2796655331884719E-3</v>
      </c>
      <c r="C303" s="45">
        <v>2.9324846270988729</v>
      </c>
      <c r="D303" s="45">
        <v>1.062235707367938</v>
      </c>
      <c r="E303" s="45">
        <v>0</v>
      </c>
      <c r="F303" s="400"/>
      <c r="G303" s="45">
        <v>0</v>
      </c>
      <c r="H303" s="54">
        <v>0</v>
      </c>
      <c r="I303" s="44">
        <f t="shared" si="192"/>
        <v>3.9999999999999991</v>
      </c>
    </row>
    <row r="304" spans="1:9" ht="15">
      <c r="A304" s="8" t="s">
        <v>18</v>
      </c>
      <c r="B304" s="48">
        <v>0</v>
      </c>
      <c r="C304" s="48">
        <v>0</v>
      </c>
      <c r="D304" s="48">
        <v>0</v>
      </c>
      <c r="E304" s="48">
        <v>0</v>
      </c>
      <c r="F304" s="400"/>
      <c r="G304" s="48">
        <v>0</v>
      </c>
      <c r="H304" s="49">
        <v>0</v>
      </c>
      <c r="I304" s="50">
        <f t="shared" si="192"/>
        <v>0</v>
      </c>
    </row>
    <row r="305" spans="1:9" ht="15">
      <c r="A305" s="9" t="s">
        <v>141</v>
      </c>
      <c r="B305" s="45">
        <v>30.577236550089538</v>
      </c>
      <c r="C305" s="45">
        <v>703.08095916102525</v>
      </c>
      <c r="D305" s="45">
        <v>59.35104720031449</v>
      </c>
      <c r="E305" s="45">
        <v>3.9907570885706241</v>
      </c>
      <c r="F305" s="400"/>
      <c r="G305" s="45">
        <v>0</v>
      </c>
      <c r="H305" s="54">
        <v>0</v>
      </c>
      <c r="I305" s="44">
        <f t="shared" si="192"/>
        <v>796.99999999999989</v>
      </c>
    </row>
    <row r="306" spans="1:9" ht="15">
      <c r="A306" s="8" t="s">
        <v>19</v>
      </c>
      <c r="B306" s="48">
        <v>0</v>
      </c>
      <c r="C306" s="48">
        <v>0</v>
      </c>
      <c r="D306" s="48">
        <v>0</v>
      </c>
      <c r="E306" s="48">
        <v>0</v>
      </c>
      <c r="F306" s="400"/>
      <c r="G306" s="48">
        <v>0</v>
      </c>
      <c r="H306" s="49">
        <v>0</v>
      </c>
      <c r="I306" s="50">
        <f t="shared" si="192"/>
        <v>0</v>
      </c>
    </row>
    <row r="307" spans="1:9" ht="15">
      <c r="A307" s="9" t="s">
        <v>20</v>
      </c>
      <c r="B307" s="45">
        <v>0</v>
      </c>
      <c r="C307" s="45">
        <v>0</v>
      </c>
      <c r="D307" s="45">
        <v>0</v>
      </c>
      <c r="E307" s="45">
        <v>0</v>
      </c>
      <c r="F307" s="400"/>
      <c r="G307" s="45">
        <v>0</v>
      </c>
      <c r="H307" s="54">
        <v>0</v>
      </c>
      <c r="I307" s="44">
        <f t="shared" si="192"/>
        <v>0</v>
      </c>
    </row>
    <row r="308" spans="1:9" ht="15">
      <c r="A308" s="8" t="s">
        <v>21</v>
      </c>
      <c r="B308" s="48">
        <v>0</v>
      </c>
      <c r="C308" s="48">
        <v>0</v>
      </c>
      <c r="D308" s="48">
        <v>0</v>
      </c>
      <c r="E308" s="48">
        <v>0</v>
      </c>
      <c r="F308" s="400"/>
      <c r="G308" s="48">
        <v>0</v>
      </c>
      <c r="H308" s="49">
        <v>0</v>
      </c>
      <c r="I308" s="50">
        <f t="shared" si="192"/>
        <v>0</v>
      </c>
    </row>
    <row r="309" spans="1:9" ht="15">
      <c r="A309" s="10" t="s">
        <v>57</v>
      </c>
      <c r="B309" s="45">
        <v>9.9999999999999995E-7</v>
      </c>
      <c r="C309" s="45">
        <v>0</v>
      </c>
      <c r="D309" s="45">
        <v>0</v>
      </c>
      <c r="E309" s="45">
        <v>0</v>
      </c>
      <c r="F309" s="400"/>
      <c r="G309" s="45">
        <v>0</v>
      </c>
      <c r="H309" s="54">
        <v>0</v>
      </c>
      <c r="I309" s="44">
        <f t="shared" si="192"/>
        <v>9.9999999999999995E-7</v>
      </c>
    </row>
    <row r="310" spans="1:9" ht="15">
      <c r="A310" s="8" t="s">
        <v>22</v>
      </c>
      <c r="B310" s="48">
        <v>9.9999999999999995E-7</v>
      </c>
      <c r="C310" s="48">
        <v>0</v>
      </c>
      <c r="D310" s="48">
        <v>0</v>
      </c>
      <c r="E310" s="48">
        <v>0</v>
      </c>
      <c r="F310" s="400"/>
      <c r="G310" s="48">
        <v>0</v>
      </c>
      <c r="H310" s="49">
        <v>0</v>
      </c>
      <c r="I310" s="50">
        <f t="shared" si="192"/>
        <v>9.9999999999999995E-7</v>
      </c>
    </row>
    <row r="311" spans="1:9" ht="15">
      <c r="A311" s="10" t="s">
        <v>23</v>
      </c>
      <c r="B311" s="45">
        <v>0</v>
      </c>
      <c r="C311" s="45">
        <v>0</v>
      </c>
      <c r="D311" s="45">
        <v>0</v>
      </c>
      <c r="E311" s="45">
        <v>0</v>
      </c>
      <c r="F311" s="400"/>
      <c r="G311" s="45">
        <v>0</v>
      </c>
      <c r="H311" s="54">
        <v>0</v>
      </c>
      <c r="I311" s="44">
        <f t="shared" si="192"/>
        <v>0</v>
      </c>
    </row>
    <row r="312" spans="1:9" ht="15">
      <c r="A312" s="8" t="s">
        <v>24</v>
      </c>
      <c r="B312" s="48">
        <v>1.3559540331362508E-5</v>
      </c>
      <c r="C312" s="48">
        <v>0</v>
      </c>
      <c r="D312" s="48">
        <v>8.6440459668637496E-5</v>
      </c>
      <c r="E312" s="48">
        <v>0</v>
      </c>
      <c r="F312" s="400"/>
      <c r="G312" s="48">
        <v>0</v>
      </c>
      <c r="H312" s="49">
        <v>0</v>
      </c>
      <c r="I312" s="50">
        <f t="shared" si="192"/>
        <v>1E-4</v>
      </c>
    </row>
    <row r="313" spans="1:9" ht="15.75" thickBot="1">
      <c r="A313" s="10" t="s">
        <v>25</v>
      </c>
      <c r="B313" s="45">
        <v>4.3014480431480937</v>
      </c>
      <c r="C313" s="45">
        <v>7.0344103756471137</v>
      </c>
      <c r="D313" s="45">
        <v>21.895470615957258</v>
      </c>
      <c r="E313" s="45">
        <v>243.18183676813746</v>
      </c>
      <c r="F313" s="401"/>
      <c r="G313" s="45">
        <v>23.862729293064969</v>
      </c>
      <c r="H313" s="54">
        <v>7.930490404510071E-2</v>
      </c>
      <c r="I313" s="44">
        <f t="shared" si="192"/>
        <v>300.35519999999997</v>
      </c>
    </row>
    <row r="314" spans="1:9" ht="15">
      <c r="A314" s="125" t="s">
        <v>26</v>
      </c>
      <c r="B314" s="126">
        <f>SUM(B293:B313)</f>
        <v>44.861039291512114</v>
      </c>
      <c r="C314" s="126">
        <f t="shared" ref="C314" si="193">SUM(C293:C313)</f>
        <v>748.70543784766653</v>
      </c>
      <c r="D314" s="126">
        <f t="shared" ref="D314" si="194">SUM(D293:D313)</f>
        <v>84.097297807003116</v>
      </c>
      <c r="E314" s="126">
        <f t="shared" ref="E314" si="195">SUM(E293:E313)</f>
        <v>247.583353225557</v>
      </c>
      <c r="F314" s="126">
        <f t="shared" ref="F314" si="196">SUM(F293:F313)</f>
        <v>0</v>
      </c>
      <c r="G314" s="126">
        <f t="shared" ref="G314" si="197">SUM(G293:G313)</f>
        <v>23.862729293064969</v>
      </c>
      <c r="H314" s="127">
        <f t="shared" ref="H314" si="198">SUM(H293:H313)</f>
        <v>7.930490404510071E-2</v>
      </c>
      <c r="I314" s="128">
        <f t="shared" ref="I314" si="199">SUM(I293:I313)</f>
        <v>1149.1891623688489</v>
      </c>
    </row>
    <row r="315" spans="1:9" ht="15" thickBot="1">
      <c r="A315" s="15" t="s">
        <v>100</v>
      </c>
      <c r="B315" s="100">
        <f>B314/$I314</f>
        <v>3.9037123530680597E-2</v>
      </c>
      <c r="C315" s="100">
        <f t="shared" ref="C315" si="200">C314/$I314</f>
        <v>0.65150756930594744</v>
      </c>
      <c r="D315" s="100">
        <f t="shared" ref="D315" si="201">D314/$I314</f>
        <v>7.3179682301955845E-2</v>
      </c>
      <c r="E315" s="100">
        <f t="shared" ref="E315" si="202">E314/$I314</f>
        <v>0.21544177523847161</v>
      </c>
      <c r="F315" s="100">
        <f t="shared" ref="F315" si="203">F314/$I314</f>
        <v>0</v>
      </c>
      <c r="G315" s="100">
        <f t="shared" ref="G315" si="204">G314/$I314</f>
        <v>2.0764840179902325E-2</v>
      </c>
      <c r="H315" s="100">
        <f t="shared" ref="H315" si="205">H314/$I314</f>
        <v>6.9009443042107859E-5</v>
      </c>
      <c r="I315" s="102">
        <f>SUM(B315:H315)</f>
        <v>0.99999999999999989</v>
      </c>
    </row>
    <row r="316" spans="1:9" ht="15" thickBot="1">
      <c r="A316" s="16"/>
      <c r="B316" s="16"/>
      <c r="C316" s="16"/>
      <c r="D316" s="16"/>
      <c r="E316" s="16"/>
      <c r="F316" s="16"/>
      <c r="G316" s="16"/>
      <c r="H316" s="16"/>
      <c r="I316" s="16"/>
    </row>
    <row r="317" spans="1:9" ht="28.5">
      <c r="A317" s="431" t="s">
        <v>36</v>
      </c>
      <c r="B317" s="37" t="s">
        <v>0</v>
      </c>
      <c r="C317" s="37" t="s">
        <v>1</v>
      </c>
      <c r="D317" s="37" t="s">
        <v>2</v>
      </c>
      <c r="E317" s="37" t="s">
        <v>3</v>
      </c>
      <c r="F317" s="37" t="s">
        <v>27</v>
      </c>
      <c r="G317" s="37" t="s">
        <v>4</v>
      </c>
      <c r="H317" s="37" t="s">
        <v>5</v>
      </c>
      <c r="I317" s="38" t="s">
        <v>6</v>
      </c>
    </row>
    <row r="318" spans="1:9" ht="14.25" customHeight="1">
      <c r="A318" s="432" t="s">
        <v>36</v>
      </c>
      <c r="B318" s="372" t="s">
        <v>107</v>
      </c>
      <c r="C318" s="373"/>
      <c r="D318" s="373"/>
      <c r="E318" s="373"/>
      <c r="F318" s="373"/>
      <c r="G318" s="373"/>
      <c r="H318" s="373"/>
      <c r="I318" s="374"/>
    </row>
    <row r="319" spans="1:9" ht="15">
      <c r="A319" s="7" t="s">
        <v>7</v>
      </c>
      <c r="B319" s="42">
        <v>1E-8</v>
      </c>
      <c r="C319" s="42">
        <v>0</v>
      </c>
      <c r="D319" s="42">
        <v>0</v>
      </c>
      <c r="E319" s="42">
        <v>0</v>
      </c>
      <c r="F319" s="399"/>
      <c r="G319" s="42">
        <v>0</v>
      </c>
      <c r="H319" s="43">
        <v>0</v>
      </c>
      <c r="I319" s="44">
        <f>SUM(B319:H319)</f>
        <v>1E-8</v>
      </c>
    </row>
    <row r="320" spans="1:9" ht="15">
      <c r="A320" s="8" t="s">
        <v>8</v>
      </c>
      <c r="B320" s="48">
        <v>1E-8</v>
      </c>
      <c r="C320" s="48">
        <v>0</v>
      </c>
      <c r="D320" s="48">
        <v>0</v>
      </c>
      <c r="E320" s="48">
        <v>0</v>
      </c>
      <c r="F320" s="400"/>
      <c r="G320" s="48">
        <v>0</v>
      </c>
      <c r="H320" s="49">
        <v>0</v>
      </c>
      <c r="I320" s="50">
        <f t="shared" ref="I320:I339" si="206">SUM(B320:H320)</f>
        <v>1E-8</v>
      </c>
    </row>
    <row r="321" spans="1:9" ht="15">
      <c r="A321" s="9" t="s">
        <v>9</v>
      </c>
      <c r="B321" s="45">
        <v>1E-8</v>
      </c>
      <c r="C321" s="45">
        <v>0</v>
      </c>
      <c r="D321" s="45">
        <v>0</v>
      </c>
      <c r="E321" s="45">
        <v>0</v>
      </c>
      <c r="F321" s="400"/>
      <c r="G321" s="45">
        <v>0</v>
      </c>
      <c r="H321" s="54">
        <v>0</v>
      </c>
      <c r="I321" s="44">
        <f t="shared" si="206"/>
        <v>1E-8</v>
      </c>
    </row>
    <row r="322" spans="1:9" ht="15">
      <c r="A322" s="8" t="s">
        <v>10</v>
      </c>
      <c r="B322" s="48">
        <v>1E-8</v>
      </c>
      <c r="C322" s="48">
        <v>0</v>
      </c>
      <c r="D322" s="48">
        <v>0</v>
      </c>
      <c r="E322" s="48">
        <v>0</v>
      </c>
      <c r="F322" s="400"/>
      <c r="G322" s="48">
        <v>0</v>
      </c>
      <c r="H322" s="49">
        <v>0</v>
      </c>
      <c r="I322" s="50">
        <f t="shared" si="206"/>
        <v>1E-8</v>
      </c>
    </row>
    <row r="323" spans="1:9" ht="15">
      <c r="A323" s="9" t="s">
        <v>11</v>
      </c>
      <c r="B323" s="45">
        <v>1E-8</v>
      </c>
      <c r="C323" s="45">
        <v>0</v>
      </c>
      <c r="D323" s="45">
        <v>0</v>
      </c>
      <c r="E323" s="45">
        <v>0</v>
      </c>
      <c r="F323" s="400"/>
      <c r="G323" s="45">
        <v>0</v>
      </c>
      <c r="H323" s="54">
        <v>0</v>
      </c>
      <c r="I323" s="44">
        <f t="shared" si="206"/>
        <v>1E-8</v>
      </c>
    </row>
    <row r="324" spans="1:9" ht="15">
      <c r="A324" s="8" t="s">
        <v>12</v>
      </c>
      <c r="B324" s="48">
        <v>1E-8</v>
      </c>
      <c r="C324" s="48">
        <v>0</v>
      </c>
      <c r="D324" s="48">
        <v>0</v>
      </c>
      <c r="E324" s="48">
        <v>0.33913126091404011</v>
      </c>
      <c r="F324" s="400"/>
      <c r="G324" s="48">
        <v>0</v>
      </c>
      <c r="H324" s="49">
        <v>0</v>
      </c>
      <c r="I324" s="50">
        <f t="shared" si="206"/>
        <v>0.33913127091404011</v>
      </c>
    </row>
    <row r="325" spans="1:9" ht="15">
      <c r="A325" s="9" t="s">
        <v>13</v>
      </c>
      <c r="B325" s="45">
        <v>1E-8</v>
      </c>
      <c r="C325" s="45">
        <v>0</v>
      </c>
      <c r="D325" s="45">
        <v>0</v>
      </c>
      <c r="E325" s="45">
        <v>0</v>
      </c>
      <c r="F325" s="400"/>
      <c r="G325" s="45">
        <v>0</v>
      </c>
      <c r="H325" s="54">
        <v>0</v>
      </c>
      <c r="I325" s="44">
        <f t="shared" si="206"/>
        <v>1E-8</v>
      </c>
    </row>
    <row r="326" spans="1:9" ht="15">
      <c r="A326" s="8" t="s">
        <v>14</v>
      </c>
      <c r="B326" s="48">
        <v>1E-8</v>
      </c>
      <c r="C326" s="48">
        <v>1.4418322533335726</v>
      </c>
      <c r="D326" s="48">
        <v>0</v>
      </c>
      <c r="E326" s="48">
        <v>0.13743778155619335</v>
      </c>
      <c r="F326" s="400"/>
      <c r="G326" s="48">
        <v>0</v>
      </c>
      <c r="H326" s="49">
        <v>0</v>
      </c>
      <c r="I326" s="50">
        <f t="shared" si="206"/>
        <v>1.5792700448897659</v>
      </c>
    </row>
    <row r="327" spans="1:9" ht="15">
      <c r="A327" s="9" t="s">
        <v>15</v>
      </c>
      <c r="B327" s="45">
        <v>0.11692057285469951</v>
      </c>
      <c r="C327" s="45">
        <v>2.1514794371453001</v>
      </c>
      <c r="D327" s="45">
        <v>0</v>
      </c>
      <c r="E327" s="45">
        <v>0</v>
      </c>
      <c r="F327" s="400"/>
      <c r="G327" s="45">
        <v>0</v>
      </c>
      <c r="H327" s="54">
        <v>0</v>
      </c>
      <c r="I327" s="44">
        <f t="shared" si="206"/>
        <v>2.2684000099999997</v>
      </c>
    </row>
    <row r="328" spans="1:9" ht="15">
      <c r="A328" s="8" t="s">
        <v>16</v>
      </c>
      <c r="B328" s="48">
        <v>7.4522711106701047</v>
      </c>
      <c r="C328" s="48">
        <v>79.913361678605611</v>
      </c>
      <c r="D328" s="48">
        <v>9.2334672207242807</v>
      </c>
      <c r="E328" s="48">
        <v>0</v>
      </c>
      <c r="F328" s="400"/>
      <c r="G328" s="48">
        <v>0</v>
      </c>
      <c r="H328" s="49">
        <v>0</v>
      </c>
      <c r="I328" s="50">
        <f t="shared" si="206"/>
        <v>96.599100010000001</v>
      </c>
    </row>
    <row r="329" spans="1:9" ht="15">
      <c r="A329" s="9" t="s">
        <v>17</v>
      </c>
      <c r="B329" s="45">
        <v>1.3985464321011905</v>
      </c>
      <c r="C329" s="45">
        <v>0</v>
      </c>
      <c r="D329" s="45">
        <v>3.6014535778988095</v>
      </c>
      <c r="E329" s="45">
        <v>0</v>
      </c>
      <c r="F329" s="400"/>
      <c r="G329" s="45">
        <v>0</v>
      </c>
      <c r="H329" s="54">
        <v>0</v>
      </c>
      <c r="I329" s="44">
        <f t="shared" si="206"/>
        <v>5.0000000099999999</v>
      </c>
    </row>
    <row r="330" spans="1:9" ht="15">
      <c r="A330" s="8" t="s">
        <v>18</v>
      </c>
      <c r="B330" s="48">
        <v>1E-8</v>
      </c>
      <c r="C330" s="48">
        <v>0</v>
      </c>
      <c r="D330" s="48">
        <v>0</v>
      </c>
      <c r="E330" s="48">
        <v>0</v>
      </c>
      <c r="F330" s="400"/>
      <c r="G330" s="48">
        <v>0</v>
      </c>
      <c r="H330" s="49">
        <v>0</v>
      </c>
      <c r="I330" s="50">
        <f t="shared" si="206"/>
        <v>1E-8</v>
      </c>
    </row>
    <row r="331" spans="1:9" ht="15">
      <c r="A331" s="9" t="s">
        <v>141</v>
      </c>
      <c r="B331" s="45">
        <v>101.5312265307582</v>
      </c>
      <c r="C331" s="45">
        <v>161.73526147721276</v>
      </c>
      <c r="D331" s="45">
        <v>59.514129094820099</v>
      </c>
      <c r="E331" s="45">
        <v>58.219382907208882</v>
      </c>
      <c r="F331" s="400"/>
      <c r="G331" s="45">
        <v>0</v>
      </c>
      <c r="H331" s="54">
        <v>0</v>
      </c>
      <c r="I331" s="44">
        <f t="shared" si="206"/>
        <v>381.00000000999989</v>
      </c>
    </row>
    <row r="332" spans="1:9" ht="15">
      <c r="A332" s="8" t="s">
        <v>19</v>
      </c>
      <c r="B332" s="48">
        <v>1E-8</v>
      </c>
      <c r="C332" s="48">
        <v>0</v>
      </c>
      <c r="D332" s="48">
        <v>0</v>
      </c>
      <c r="E332" s="48">
        <v>0</v>
      </c>
      <c r="F332" s="400"/>
      <c r="G332" s="48">
        <v>0</v>
      </c>
      <c r="H332" s="49">
        <v>0</v>
      </c>
      <c r="I332" s="50">
        <f t="shared" si="206"/>
        <v>1E-8</v>
      </c>
    </row>
    <row r="333" spans="1:9" ht="15">
      <c r="A333" s="9" t="s">
        <v>20</v>
      </c>
      <c r="B333" s="45">
        <v>1E-8</v>
      </c>
      <c r="C333" s="45">
        <v>0</v>
      </c>
      <c r="D333" s="45">
        <v>0</v>
      </c>
      <c r="E333" s="45">
        <v>0</v>
      </c>
      <c r="F333" s="400"/>
      <c r="G333" s="45">
        <v>0</v>
      </c>
      <c r="H333" s="54">
        <v>0</v>
      </c>
      <c r="I333" s="44">
        <f t="shared" si="206"/>
        <v>1E-8</v>
      </c>
    </row>
    <row r="334" spans="1:9" ht="15">
      <c r="A334" s="8" t="s">
        <v>21</v>
      </c>
      <c r="B334" s="48">
        <v>1E-8</v>
      </c>
      <c r="C334" s="48">
        <v>0</v>
      </c>
      <c r="D334" s="48">
        <v>0</v>
      </c>
      <c r="E334" s="48">
        <v>0</v>
      </c>
      <c r="F334" s="400"/>
      <c r="G334" s="48">
        <v>0</v>
      </c>
      <c r="H334" s="49">
        <v>0</v>
      </c>
      <c r="I334" s="50">
        <f t="shared" si="206"/>
        <v>1E-8</v>
      </c>
    </row>
    <row r="335" spans="1:9" ht="15">
      <c r="A335" s="10" t="s">
        <v>57</v>
      </c>
      <c r="B335" s="45">
        <v>1E-8</v>
      </c>
      <c r="C335" s="45">
        <v>0</v>
      </c>
      <c r="D335" s="45">
        <v>0</v>
      </c>
      <c r="E335" s="45">
        <v>0</v>
      </c>
      <c r="F335" s="400"/>
      <c r="G335" s="45">
        <v>0</v>
      </c>
      <c r="H335" s="54">
        <v>0</v>
      </c>
      <c r="I335" s="44">
        <f t="shared" si="206"/>
        <v>1E-8</v>
      </c>
    </row>
    <row r="336" spans="1:9" ht="15">
      <c r="A336" s="8" t="s">
        <v>22</v>
      </c>
      <c r="B336" s="48">
        <v>1E-8</v>
      </c>
      <c r="C336" s="48">
        <v>0</v>
      </c>
      <c r="D336" s="48">
        <v>0</v>
      </c>
      <c r="E336" s="48">
        <v>0</v>
      </c>
      <c r="F336" s="400"/>
      <c r="G336" s="48">
        <v>0</v>
      </c>
      <c r="H336" s="49">
        <v>0</v>
      </c>
      <c r="I336" s="50">
        <f t="shared" si="206"/>
        <v>1E-8</v>
      </c>
    </row>
    <row r="337" spans="1:9" ht="15">
      <c r="A337" s="10" t="s">
        <v>23</v>
      </c>
      <c r="B337" s="45">
        <v>1E-8</v>
      </c>
      <c r="C337" s="45">
        <v>0</v>
      </c>
      <c r="D337" s="45">
        <v>0</v>
      </c>
      <c r="E337" s="45">
        <v>0</v>
      </c>
      <c r="F337" s="400"/>
      <c r="G337" s="45">
        <v>0</v>
      </c>
      <c r="H337" s="54">
        <v>0</v>
      </c>
      <c r="I337" s="44">
        <f t="shared" si="206"/>
        <v>1E-8</v>
      </c>
    </row>
    <row r="338" spans="1:9" ht="15">
      <c r="A338" s="8" t="s">
        <v>24</v>
      </c>
      <c r="B338" s="48">
        <v>1E-8</v>
      </c>
      <c r="C338" s="48">
        <v>0</v>
      </c>
      <c r="D338" s="48">
        <v>0</v>
      </c>
      <c r="E338" s="48">
        <v>0</v>
      </c>
      <c r="F338" s="400"/>
      <c r="G338" s="48">
        <v>0</v>
      </c>
      <c r="H338" s="49">
        <v>0</v>
      </c>
      <c r="I338" s="50">
        <f t="shared" si="206"/>
        <v>1E-8</v>
      </c>
    </row>
    <row r="339" spans="1:9" ht="15.75" thickBot="1">
      <c r="A339" s="10" t="s">
        <v>25</v>
      </c>
      <c r="B339" s="45">
        <v>2.8165526854320873</v>
      </c>
      <c r="C339" s="45">
        <v>1.8334710638944391</v>
      </c>
      <c r="D339" s="45">
        <v>4.5252560943653819</v>
      </c>
      <c r="E339" s="45">
        <v>134.54180503949422</v>
      </c>
      <c r="F339" s="401"/>
      <c r="G339" s="45">
        <v>10.809315126813893</v>
      </c>
      <c r="H339" s="54">
        <v>0</v>
      </c>
      <c r="I339" s="44">
        <f t="shared" si="206"/>
        <v>154.52640001</v>
      </c>
    </row>
    <row r="340" spans="1:9" ht="15">
      <c r="A340" s="125" t="s">
        <v>26</v>
      </c>
      <c r="B340" s="126">
        <f>SUM(B319:B339)</f>
        <v>113.31551749181624</v>
      </c>
      <c r="C340" s="126">
        <f t="shared" ref="C340" si="207">SUM(C319:C339)</f>
        <v>247.07540591019168</v>
      </c>
      <c r="D340" s="126">
        <f t="shared" ref="D340" si="208">SUM(D319:D339)</f>
        <v>76.874305987808583</v>
      </c>
      <c r="E340" s="126">
        <f t="shared" ref="E340" si="209">SUM(E319:E339)</f>
        <v>193.23775698917333</v>
      </c>
      <c r="F340" s="126">
        <f t="shared" ref="F340" si="210">SUM(F319:F339)</f>
        <v>0</v>
      </c>
      <c r="G340" s="126">
        <f t="shared" ref="G340" si="211">SUM(G319:G339)</f>
        <v>10.809315126813893</v>
      </c>
      <c r="H340" s="127">
        <f t="shared" ref="H340" si="212">SUM(H319:H339)</f>
        <v>0</v>
      </c>
      <c r="I340" s="128">
        <f t="shared" ref="I340" si="213">SUM(I319:I339)</f>
        <v>641.3123015058037</v>
      </c>
    </row>
    <row r="341" spans="1:9" ht="15" thickBot="1">
      <c r="A341" s="15" t="s">
        <v>100</v>
      </c>
      <c r="B341" s="100">
        <f>B340/$I340</f>
        <v>0.17669319179711815</v>
      </c>
      <c r="C341" s="100">
        <f t="shared" ref="C341" si="214">C340/$I340</f>
        <v>0.38526534627521986</v>
      </c>
      <c r="D341" s="100">
        <f t="shared" ref="D341" si="215">D340/$I340</f>
        <v>0.11987031249409597</v>
      </c>
      <c r="E341" s="100">
        <f t="shared" ref="E341" si="216">E340/$I340</f>
        <v>0.30131615522647914</v>
      </c>
      <c r="F341" s="100">
        <f t="shared" ref="F341" si="217">F340/$I340</f>
        <v>0</v>
      </c>
      <c r="G341" s="100">
        <f t="shared" ref="G341" si="218">G340/$I340</f>
        <v>1.6854994207086905E-2</v>
      </c>
      <c r="H341" s="100">
        <f t="shared" ref="H341" si="219">H340/$I340</f>
        <v>0</v>
      </c>
      <c r="I341" s="102">
        <f>SUM(B341:H341)</f>
        <v>1</v>
      </c>
    </row>
    <row r="342" spans="1:9" ht="15" thickBot="1">
      <c r="A342" s="16"/>
      <c r="B342" s="16"/>
      <c r="C342" s="16"/>
      <c r="D342" s="16"/>
      <c r="E342" s="16"/>
      <c r="F342" s="16"/>
      <c r="G342" s="16"/>
      <c r="H342" s="16"/>
      <c r="I342" s="16"/>
    </row>
    <row r="343" spans="1:9" ht="28.5">
      <c r="A343" s="431" t="s">
        <v>37</v>
      </c>
      <c r="B343" s="37" t="s">
        <v>0</v>
      </c>
      <c r="C343" s="37" t="s">
        <v>1</v>
      </c>
      <c r="D343" s="37" t="s">
        <v>2</v>
      </c>
      <c r="E343" s="37" t="s">
        <v>3</v>
      </c>
      <c r="F343" s="37" t="s">
        <v>27</v>
      </c>
      <c r="G343" s="37" t="s">
        <v>4</v>
      </c>
      <c r="H343" s="37" t="s">
        <v>5</v>
      </c>
      <c r="I343" s="38" t="s">
        <v>6</v>
      </c>
    </row>
    <row r="344" spans="1:9" ht="14.25" customHeight="1">
      <c r="A344" s="432" t="s">
        <v>37</v>
      </c>
      <c r="B344" s="372" t="s">
        <v>107</v>
      </c>
      <c r="C344" s="373"/>
      <c r="D344" s="373"/>
      <c r="E344" s="373"/>
      <c r="F344" s="373"/>
      <c r="G344" s="373"/>
      <c r="H344" s="373"/>
      <c r="I344" s="374"/>
    </row>
    <row r="345" spans="1:9" ht="15">
      <c r="A345" s="7" t="s">
        <v>7</v>
      </c>
      <c r="B345" s="42">
        <v>1E-8</v>
      </c>
      <c r="C345" s="42">
        <v>1E-8</v>
      </c>
      <c r="D345" s="42">
        <v>1E-8</v>
      </c>
      <c r="E345" s="42">
        <v>1E-8</v>
      </c>
      <c r="F345" s="399"/>
      <c r="G345" s="42">
        <v>0</v>
      </c>
      <c r="H345" s="43">
        <v>0</v>
      </c>
      <c r="I345" s="44">
        <f>SUM(B345:H345)</f>
        <v>4.0000000000000001E-8</v>
      </c>
    </row>
    <row r="346" spans="1:9" ht="15">
      <c r="A346" s="8" t="s">
        <v>8</v>
      </c>
      <c r="B346" s="48">
        <v>1E-8</v>
      </c>
      <c r="C346" s="48">
        <v>1E-8</v>
      </c>
      <c r="D346" s="48">
        <v>1E-8</v>
      </c>
      <c r="E346" s="48">
        <v>1E-8</v>
      </c>
      <c r="F346" s="400"/>
      <c r="G346" s="48">
        <v>0</v>
      </c>
      <c r="H346" s="49">
        <v>0</v>
      </c>
      <c r="I346" s="50">
        <f t="shared" ref="I346:I365" si="220">SUM(B346:H346)</f>
        <v>4.0000000000000001E-8</v>
      </c>
    </row>
    <row r="347" spans="1:9" ht="15">
      <c r="A347" s="9" t="s">
        <v>9</v>
      </c>
      <c r="B347" s="45">
        <v>1E-8</v>
      </c>
      <c r="C347" s="45">
        <v>1E-8</v>
      </c>
      <c r="D347" s="45">
        <v>1E-8</v>
      </c>
      <c r="E347" s="45">
        <v>1E-8</v>
      </c>
      <c r="F347" s="400"/>
      <c r="G347" s="45">
        <v>0</v>
      </c>
      <c r="H347" s="54">
        <v>0</v>
      </c>
      <c r="I347" s="44">
        <f t="shared" si="220"/>
        <v>4.0000000000000001E-8</v>
      </c>
    </row>
    <row r="348" spans="1:9" ht="15">
      <c r="A348" s="8" t="s">
        <v>10</v>
      </c>
      <c r="B348" s="48">
        <v>1E-8</v>
      </c>
      <c r="C348" s="48">
        <v>1E-8</v>
      </c>
      <c r="D348" s="48">
        <v>1E-8</v>
      </c>
      <c r="E348" s="48">
        <v>1E-8</v>
      </c>
      <c r="F348" s="400"/>
      <c r="G348" s="48">
        <v>0</v>
      </c>
      <c r="H348" s="49">
        <v>0</v>
      </c>
      <c r="I348" s="50">
        <f t="shared" si="220"/>
        <v>4.0000000000000001E-8</v>
      </c>
    </row>
    <row r="349" spans="1:9" ht="15">
      <c r="A349" s="9" t="s">
        <v>11</v>
      </c>
      <c r="B349" s="45">
        <v>1E-8</v>
      </c>
      <c r="C349" s="45">
        <v>1E-8</v>
      </c>
      <c r="D349" s="45">
        <v>1E-8</v>
      </c>
      <c r="E349" s="45">
        <v>1E-8</v>
      </c>
      <c r="F349" s="400"/>
      <c r="G349" s="45">
        <v>0</v>
      </c>
      <c r="H349" s="54">
        <v>0</v>
      </c>
      <c r="I349" s="44">
        <f t="shared" si="220"/>
        <v>4.0000000000000001E-8</v>
      </c>
    </row>
    <row r="350" spans="1:9" ht="15">
      <c r="A350" s="8" t="s">
        <v>12</v>
      </c>
      <c r="B350" s="48">
        <v>1E-8</v>
      </c>
      <c r="C350" s="48">
        <v>1E-8</v>
      </c>
      <c r="D350" s="48">
        <v>1E-8</v>
      </c>
      <c r="E350" s="48">
        <v>1.2324822597742648E-4</v>
      </c>
      <c r="F350" s="400"/>
      <c r="G350" s="48">
        <v>0</v>
      </c>
      <c r="H350" s="49">
        <v>0</v>
      </c>
      <c r="I350" s="50">
        <f t="shared" si="220"/>
        <v>1.2327822597742649E-4</v>
      </c>
    </row>
    <row r="351" spans="1:9" ht="15">
      <c r="A351" s="9" t="s">
        <v>13</v>
      </c>
      <c r="B351" s="45">
        <v>1E-8</v>
      </c>
      <c r="C351" s="45">
        <v>1E-8</v>
      </c>
      <c r="D351" s="45">
        <v>1E-8</v>
      </c>
      <c r="E351" s="45">
        <v>1E-8</v>
      </c>
      <c r="F351" s="400"/>
      <c r="G351" s="45">
        <v>0</v>
      </c>
      <c r="H351" s="54">
        <v>0</v>
      </c>
      <c r="I351" s="44">
        <f t="shared" si="220"/>
        <v>4.0000000000000001E-8</v>
      </c>
    </row>
    <row r="352" spans="1:9" ht="15">
      <c r="A352" s="8" t="s">
        <v>14</v>
      </c>
      <c r="B352" s="48">
        <v>1E-8</v>
      </c>
      <c r="C352" s="48">
        <v>1E-8</v>
      </c>
      <c r="D352" s="48">
        <v>1E-8</v>
      </c>
      <c r="E352" s="48">
        <v>0.37724629781517505</v>
      </c>
      <c r="F352" s="400"/>
      <c r="G352" s="48">
        <v>0</v>
      </c>
      <c r="H352" s="49">
        <v>0</v>
      </c>
      <c r="I352" s="50">
        <f t="shared" si="220"/>
        <v>0.37724632781517503</v>
      </c>
    </row>
    <row r="353" spans="1:9" ht="15">
      <c r="A353" s="9" t="s">
        <v>15</v>
      </c>
      <c r="B353" s="45">
        <v>1E-8</v>
      </c>
      <c r="C353" s="45">
        <v>1E-8</v>
      </c>
      <c r="D353" s="45">
        <v>1E-8</v>
      </c>
      <c r="E353" s="45">
        <v>1E-8</v>
      </c>
      <c r="F353" s="400"/>
      <c r="G353" s="45">
        <v>0</v>
      </c>
      <c r="H353" s="54">
        <v>0</v>
      </c>
      <c r="I353" s="44">
        <f t="shared" si="220"/>
        <v>4.0000000000000001E-8</v>
      </c>
    </row>
    <row r="354" spans="1:9" ht="15">
      <c r="A354" s="8" t="s">
        <v>16</v>
      </c>
      <c r="B354" s="48">
        <v>1.2873636691412705E-3</v>
      </c>
      <c r="C354" s="48">
        <v>3.7893145540174027E-2</v>
      </c>
      <c r="D354" s="48">
        <v>0.6056195207906846</v>
      </c>
      <c r="E354" s="48">
        <v>1E-8</v>
      </c>
      <c r="F354" s="400"/>
      <c r="G354" s="48">
        <v>0</v>
      </c>
      <c r="H354" s="49">
        <v>0</v>
      </c>
      <c r="I354" s="50">
        <f t="shared" si="220"/>
        <v>0.64480003999999991</v>
      </c>
    </row>
    <row r="355" spans="1:9" ht="15">
      <c r="A355" s="9" t="s">
        <v>17</v>
      </c>
      <c r="B355" s="45">
        <v>1E-8</v>
      </c>
      <c r="C355" s="45">
        <v>1E-8</v>
      </c>
      <c r="D355" s="45">
        <v>1E-8</v>
      </c>
      <c r="E355" s="45">
        <v>1E-8</v>
      </c>
      <c r="F355" s="400"/>
      <c r="G355" s="45">
        <v>0</v>
      </c>
      <c r="H355" s="54">
        <v>0</v>
      </c>
      <c r="I355" s="44">
        <f t="shared" si="220"/>
        <v>4.0000000000000001E-8</v>
      </c>
    </row>
    <row r="356" spans="1:9" ht="15">
      <c r="A356" s="8" t="s">
        <v>18</v>
      </c>
      <c r="B356" s="48">
        <v>1E-8</v>
      </c>
      <c r="C356" s="48">
        <v>1E-8</v>
      </c>
      <c r="D356" s="48">
        <v>1E-8</v>
      </c>
      <c r="E356" s="48">
        <v>1E-8</v>
      </c>
      <c r="F356" s="400"/>
      <c r="G356" s="48">
        <v>0</v>
      </c>
      <c r="H356" s="49">
        <v>0</v>
      </c>
      <c r="I356" s="50">
        <f t="shared" si="220"/>
        <v>4.0000000000000001E-8</v>
      </c>
    </row>
    <row r="357" spans="1:9" ht="15">
      <c r="A357" s="9" t="s">
        <v>141</v>
      </c>
      <c r="B357" s="45">
        <v>1E-8</v>
      </c>
      <c r="C357" s="45">
        <v>1E-8</v>
      </c>
      <c r="D357" s="45">
        <v>1E-8</v>
      </c>
      <c r="E357" s="45">
        <v>1E-8</v>
      </c>
      <c r="F357" s="400"/>
      <c r="G357" s="45">
        <v>0</v>
      </c>
      <c r="H357" s="54">
        <v>0</v>
      </c>
      <c r="I357" s="44">
        <f t="shared" si="220"/>
        <v>4.0000000000000001E-8</v>
      </c>
    </row>
    <row r="358" spans="1:9" ht="15">
      <c r="A358" s="8" t="s">
        <v>19</v>
      </c>
      <c r="B358" s="48">
        <v>1E-8</v>
      </c>
      <c r="C358" s="48">
        <v>1E-8</v>
      </c>
      <c r="D358" s="48">
        <v>1E-8</v>
      </c>
      <c r="E358" s="48">
        <v>1E-8</v>
      </c>
      <c r="F358" s="400"/>
      <c r="G358" s="48">
        <v>0</v>
      </c>
      <c r="H358" s="49">
        <v>0</v>
      </c>
      <c r="I358" s="50">
        <f t="shared" si="220"/>
        <v>4.0000000000000001E-8</v>
      </c>
    </row>
    <row r="359" spans="1:9" ht="15">
      <c r="A359" s="9" t="s">
        <v>20</v>
      </c>
      <c r="B359" s="45">
        <v>1E-8</v>
      </c>
      <c r="C359" s="45">
        <v>1E-8</v>
      </c>
      <c r="D359" s="45">
        <v>1E-8</v>
      </c>
      <c r="E359" s="45">
        <v>1E-8</v>
      </c>
      <c r="F359" s="400"/>
      <c r="G359" s="45">
        <v>0</v>
      </c>
      <c r="H359" s="54">
        <v>0</v>
      </c>
      <c r="I359" s="44">
        <f t="shared" si="220"/>
        <v>4.0000000000000001E-8</v>
      </c>
    </row>
    <row r="360" spans="1:9" ht="15">
      <c r="A360" s="8" t="s">
        <v>21</v>
      </c>
      <c r="B360" s="48">
        <v>1E-8</v>
      </c>
      <c r="C360" s="48">
        <v>1E-8</v>
      </c>
      <c r="D360" s="48">
        <v>1E-8</v>
      </c>
      <c r="E360" s="48">
        <v>1E-8</v>
      </c>
      <c r="F360" s="400"/>
      <c r="G360" s="48">
        <v>0</v>
      </c>
      <c r="H360" s="49">
        <v>0</v>
      </c>
      <c r="I360" s="50">
        <f t="shared" si="220"/>
        <v>4.0000000000000001E-8</v>
      </c>
    </row>
    <row r="361" spans="1:9" ht="15">
      <c r="A361" s="10" t="s">
        <v>57</v>
      </c>
      <c r="B361" s="45">
        <v>0.5182546849777383</v>
      </c>
      <c r="C361" s="45">
        <v>0.87889582478183448</v>
      </c>
      <c r="D361" s="45">
        <v>1.6028495202404274</v>
      </c>
      <c r="E361" s="45">
        <v>1E-8</v>
      </c>
      <c r="F361" s="400"/>
      <c r="G361" s="45">
        <v>0</v>
      </c>
      <c r="H361" s="54">
        <v>0</v>
      </c>
      <c r="I361" s="44">
        <f t="shared" si="220"/>
        <v>3.0000000399999998</v>
      </c>
    </row>
    <row r="362" spans="1:9" ht="15">
      <c r="A362" s="8" t="s">
        <v>22</v>
      </c>
      <c r="B362" s="48">
        <v>22.269549332499338</v>
      </c>
      <c r="C362" s="48">
        <v>64.842007310568889</v>
      </c>
      <c r="D362" s="48">
        <v>36.500923386931781</v>
      </c>
      <c r="E362" s="48">
        <v>1E-8</v>
      </c>
      <c r="F362" s="400"/>
      <c r="G362" s="48">
        <v>0</v>
      </c>
      <c r="H362" s="49">
        <v>0</v>
      </c>
      <c r="I362" s="50">
        <f t="shared" si="220"/>
        <v>123.61248003999999</v>
      </c>
    </row>
    <row r="363" spans="1:9" ht="15">
      <c r="A363" s="10" t="s">
        <v>23</v>
      </c>
      <c r="B363" s="45">
        <v>1E-8</v>
      </c>
      <c r="C363" s="45">
        <v>1E-8</v>
      </c>
      <c r="D363" s="45">
        <v>1E-8</v>
      </c>
      <c r="E363" s="45">
        <v>1E-8</v>
      </c>
      <c r="F363" s="400"/>
      <c r="G363" s="45">
        <v>0</v>
      </c>
      <c r="H363" s="54">
        <v>0</v>
      </c>
      <c r="I363" s="44">
        <f t="shared" si="220"/>
        <v>4.0000000000000001E-8</v>
      </c>
    </row>
    <row r="364" spans="1:9" ht="15">
      <c r="A364" s="8" t="s">
        <v>24</v>
      </c>
      <c r="B364" s="48">
        <v>1E-8</v>
      </c>
      <c r="C364" s="48">
        <v>1E-8</v>
      </c>
      <c r="D364" s="48">
        <v>1E-8</v>
      </c>
      <c r="E364" s="48">
        <v>1E-8</v>
      </c>
      <c r="F364" s="400"/>
      <c r="G364" s="48">
        <v>0</v>
      </c>
      <c r="H364" s="49">
        <v>0</v>
      </c>
      <c r="I364" s="50">
        <f t="shared" si="220"/>
        <v>4.0000000000000001E-8</v>
      </c>
    </row>
    <row r="365" spans="1:9" ht="15.75" thickBot="1">
      <c r="A365" s="10" t="s">
        <v>25</v>
      </c>
      <c r="B365" s="45">
        <v>0.274900475032411</v>
      </c>
      <c r="C365" s="45">
        <v>0.45407989208287663</v>
      </c>
      <c r="D365" s="45">
        <v>0.26721986372146272</v>
      </c>
      <c r="E365" s="45">
        <v>44.245774664374018</v>
      </c>
      <c r="F365" s="401"/>
      <c r="G365" s="45">
        <v>0.56920961508871393</v>
      </c>
      <c r="H365" s="54">
        <v>2.4155297005085175E-3</v>
      </c>
      <c r="I365" s="44">
        <f t="shared" si="220"/>
        <v>45.81360003999999</v>
      </c>
    </row>
    <row r="366" spans="1:9" ht="15">
      <c r="A366" s="125" t="s">
        <v>26</v>
      </c>
      <c r="B366" s="126">
        <f>SUM(B345:B365)</f>
        <v>23.063992026178628</v>
      </c>
      <c r="C366" s="126">
        <f t="shared" ref="C366" si="221">SUM(C345:C365)</f>
        <v>66.212876342973757</v>
      </c>
      <c r="D366" s="126">
        <f t="shared" ref="D366" si="222">SUM(D345:D365)</f>
        <v>38.976612461684361</v>
      </c>
      <c r="E366" s="126">
        <f t="shared" ref="E366" si="223">SUM(E345:E365)</f>
        <v>44.62314439041517</v>
      </c>
      <c r="F366" s="126">
        <f t="shared" ref="F366" si="224">SUM(F345:F365)</f>
        <v>0</v>
      </c>
      <c r="G366" s="126">
        <f t="shared" ref="G366" si="225">SUM(G345:G365)</f>
        <v>0.56920961508871393</v>
      </c>
      <c r="H366" s="127">
        <f t="shared" ref="H366" si="226">SUM(H345:H365)</f>
        <v>2.4155297005085175E-3</v>
      </c>
      <c r="I366" s="128">
        <f t="shared" ref="I366" si="227">SUM(I345:I365)</f>
        <v>173.44825036604115</v>
      </c>
    </row>
    <row r="367" spans="1:9" ht="15" thickBot="1">
      <c r="A367" s="15" t="s">
        <v>100</v>
      </c>
      <c r="B367" s="100">
        <f>B366/$I366</f>
        <v>0.13297333341503831</v>
      </c>
      <c r="C367" s="100">
        <f t="shared" ref="C367" si="228">C366/$I366</f>
        <v>0.38174427359883795</v>
      </c>
      <c r="D367" s="100">
        <f t="shared" ref="D367" si="229">D366/$I366</f>
        <v>0.22471608897425616</v>
      </c>
      <c r="E367" s="100">
        <f t="shared" ref="E367" si="230">E366/$I366</f>
        <v>0.25727065159921492</v>
      </c>
      <c r="F367" s="100">
        <f t="shared" ref="F367" si="231">F366/$I366</f>
        <v>0</v>
      </c>
      <c r="G367" s="100">
        <f t="shared" ref="G367" si="232">G366/$I366</f>
        <v>3.2817258974216644E-3</v>
      </c>
      <c r="H367" s="100">
        <f t="shared" ref="H367" si="233">H366/$I366</f>
        <v>1.392651523097431E-5</v>
      </c>
      <c r="I367" s="102">
        <f>SUM(B367:H367)</f>
        <v>1</v>
      </c>
    </row>
    <row r="368" spans="1:9" ht="15" thickBot="1">
      <c r="A368" s="16"/>
      <c r="B368" s="16"/>
      <c r="C368" s="16"/>
      <c r="D368" s="16"/>
      <c r="E368" s="16"/>
      <c r="F368" s="16"/>
      <c r="G368" s="16"/>
      <c r="H368" s="16"/>
      <c r="I368" s="16"/>
    </row>
    <row r="369" spans="1:9" ht="28.5">
      <c r="A369" s="431" t="s">
        <v>38</v>
      </c>
      <c r="B369" s="37" t="s">
        <v>0</v>
      </c>
      <c r="C369" s="37" t="s">
        <v>1</v>
      </c>
      <c r="D369" s="37" t="s">
        <v>2</v>
      </c>
      <c r="E369" s="37" t="s">
        <v>3</v>
      </c>
      <c r="F369" s="37" t="s">
        <v>27</v>
      </c>
      <c r="G369" s="37" t="s">
        <v>4</v>
      </c>
      <c r="H369" s="37" t="s">
        <v>5</v>
      </c>
      <c r="I369" s="38" t="s">
        <v>6</v>
      </c>
    </row>
    <row r="370" spans="1:9" ht="14.25" customHeight="1">
      <c r="A370" s="432" t="s">
        <v>38</v>
      </c>
      <c r="B370" s="372" t="s">
        <v>107</v>
      </c>
      <c r="C370" s="373"/>
      <c r="D370" s="373"/>
      <c r="E370" s="373"/>
      <c r="F370" s="373"/>
      <c r="G370" s="373"/>
      <c r="H370" s="373"/>
      <c r="I370" s="374"/>
    </row>
    <row r="371" spans="1:9" ht="15">
      <c r="A371" s="7" t="s">
        <v>7</v>
      </c>
      <c r="B371" s="42">
        <v>1E-8</v>
      </c>
      <c r="C371" s="42">
        <v>1E-8</v>
      </c>
      <c r="D371" s="42">
        <v>1E-8</v>
      </c>
      <c r="E371" s="42">
        <v>1E-8</v>
      </c>
      <c r="F371" s="399"/>
      <c r="G371" s="42">
        <v>0</v>
      </c>
      <c r="H371" s="43">
        <v>0</v>
      </c>
      <c r="I371" s="44">
        <f>SUM(B371:H371)</f>
        <v>4.0000000000000001E-8</v>
      </c>
    </row>
    <row r="372" spans="1:9" ht="15">
      <c r="A372" s="8" t="s">
        <v>8</v>
      </c>
      <c r="B372" s="48">
        <v>1E-8</v>
      </c>
      <c r="C372" s="48">
        <v>1E-8</v>
      </c>
      <c r="D372" s="48">
        <v>1E-8</v>
      </c>
      <c r="E372" s="48">
        <v>1E-8</v>
      </c>
      <c r="F372" s="400"/>
      <c r="G372" s="48">
        <v>0</v>
      </c>
      <c r="H372" s="49">
        <v>0</v>
      </c>
      <c r="I372" s="50">
        <f t="shared" ref="I372:I391" si="234">SUM(B372:H372)</f>
        <v>4.0000000000000001E-8</v>
      </c>
    </row>
    <row r="373" spans="1:9" ht="15">
      <c r="A373" s="9" t="s">
        <v>9</v>
      </c>
      <c r="B373" s="45">
        <v>1E-8</v>
      </c>
      <c r="C373" s="45">
        <v>1E-8</v>
      </c>
      <c r="D373" s="45">
        <v>1E-8</v>
      </c>
      <c r="E373" s="45">
        <v>1E-8</v>
      </c>
      <c r="F373" s="400"/>
      <c r="G373" s="45">
        <v>0</v>
      </c>
      <c r="H373" s="54">
        <v>0</v>
      </c>
      <c r="I373" s="44">
        <f t="shared" si="234"/>
        <v>4.0000000000000001E-8</v>
      </c>
    </row>
    <row r="374" spans="1:9" ht="15">
      <c r="A374" s="8" t="s">
        <v>10</v>
      </c>
      <c r="B374" s="48">
        <v>1E-8</v>
      </c>
      <c r="C374" s="48">
        <v>1E-8</v>
      </c>
      <c r="D374" s="48">
        <v>1E-8</v>
      </c>
      <c r="E374" s="48">
        <v>1E-8</v>
      </c>
      <c r="F374" s="400"/>
      <c r="G374" s="48">
        <v>0</v>
      </c>
      <c r="H374" s="49">
        <v>0</v>
      </c>
      <c r="I374" s="50">
        <f t="shared" si="234"/>
        <v>4.0000000000000001E-8</v>
      </c>
    </row>
    <row r="375" spans="1:9" ht="15">
      <c r="A375" s="9" t="s">
        <v>11</v>
      </c>
      <c r="B375" s="45">
        <v>1E-8</v>
      </c>
      <c r="C375" s="45">
        <v>1E-8</v>
      </c>
      <c r="D375" s="45">
        <v>1E-8</v>
      </c>
      <c r="E375" s="45">
        <v>1E-8</v>
      </c>
      <c r="F375" s="400"/>
      <c r="G375" s="45">
        <v>0</v>
      </c>
      <c r="H375" s="54">
        <v>0</v>
      </c>
      <c r="I375" s="44">
        <f t="shared" si="234"/>
        <v>4.0000000000000001E-8</v>
      </c>
    </row>
    <row r="376" spans="1:9" ht="15">
      <c r="A376" s="8" t="s">
        <v>12</v>
      </c>
      <c r="B376" s="48">
        <v>1E-8</v>
      </c>
      <c r="C376" s="48">
        <v>1E-8</v>
      </c>
      <c r="D376" s="48">
        <v>1E-8</v>
      </c>
      <c r="E376" s="48">
        <v>1.0710175480721078</v>
      </c>
      <c r="F376" s="400"/>
      <c r="G376" s="48">
        <v>0</v>
      </c>
      <c r="H376" s="49">
        <v>0</v>
      </c>
      <c r="I376" s="50">
        <f t="shared" si="234"/>
        <v>1.0710175780721078</v>
      </c>
    </row>
    <row r="377" spans="1:9" ht="15">
      <c r="A377" s="9" t="s">
        <v>13</v>
      </c>
      <c r="B377" s="45">
        <v>1E-8</v>
      </c>
      <c r="C377" s="45">
        <v>1E-8</v>
      </c>
      <c r="D377" s="45">
        <v>1E-8</v>
      </c>
      <c r="E377" s="45">
        <v>1E-8</v>
      </c>
      <c r="F377" s="400"/>
      <c r="G377" s="45">
        <v>0</v>
      </c>
      <c r="H377" s="54">
        <v>0</v>
      </c>
      <c r="I377" s="44">
        <f t="shared" si="234"/>
        <v>4.0000000000000001E-8</v>
      </c>
    </row>
    <row r="378" spans="1:9" ht="15">
      <c r="A378" s="8" t="s">
        <v>14</v>
      </c>
      <c r="B378" s="48">
        <v>1E-8</v>
      </c>
      <c r="C378" s="48">
        <v>1E-8</v>
      </c>
      <c r="D378" s="48">
        <v>1E-8</v>
      </c>
      <c r="E378" s="48">
        <v>578.54920949989992</v>
      </c>
      <c r="F378" s="400"/>
      <c r="G378" s="48">
        <v>0</v>
      </c>
      <c r="H378" s="49">
        <v>0</v>
      </c>
      <c r="I378" s="50">
        <f t="shared" si="234"/>
        <v>578.54920952989994</v>
      </c>
    </row>
    <row r="379" spans="1:9" ht="15">
      <c r="A379" s="9" t="s">
        <v>15</v>
      </c>
      <c r="B379" s="45">
        <v>12.88280001</v>
      </c>
      <c r="C379" s="45">
        <v>1E-8</v>
      </c>
      <c r="D379" s="45">
        <v>1E-8</v>
      </c>
      <c r="E379" s="45">
        <v>1E-8</v>
      </c>
      <c r="F379" s="400"/>
      <c r="G379" s="45">
        <v>0</v>
      </c>
      <c r="H379" s="54">
        <v>0</v>
      </c>
      <c r="I379" s="44">
        <f t="shared" si="234"/>
        <v>12.882800040000003</v>
      </c>
    </row>
    <row r="380" spans="1:9" ht="15">
      <c r="A380" s="8" t="s">
        <v>16</v>
      </c>
      <c r="B380" s="48">
        <v>25.56199283891106</v>
      </c>
      <c r="C380" s="48">
        <v>1E-8</v>
      </c>
      <c r="D380" s="48">
        <v>113.51330718108893</v>
      </c>
      <c r="E380" s="48">
        <v>1E-8</v>
      </c>
      <c r="F380" s="400"/>
      <c r="G380" s="48">
        <v>0</v>
      </c>
      <c r="H380" s="49">
        <v>0</v>
      </c>
      <c r="I380" s="50">
        <f t="shared" si="234"/>
        <v>139.07530004</v>
      </c>
    </row>
    <row r="381" spans="1:9" ht="15">
      <c r="A381" s="9" t="s">
        <v>17</v>
      </c>
      <c r="B381" s="45">
        <v>1.6379074310920396</v>
      </c>
      <c r="C381" s="45">
        <v>1E-8</v>
      </c>
      <c r="D381" s="45">
        <v>41.362092588907963</v>
      </c>
      <c r="E381" s="45">
        <v>1E-8</v>
      </c>
      <c r="F381" s="400"/>
      <c r="G381" s="45">
        <v>0</v>
      </c>
      <c r="H381" s="54">
        <v>0</v>
      </c>
      <c r="I381" s="44">
        <f t="shared" si="234"/>
        <v>43.000000040000003</v>
      </c>
    </row>
    <row r="382" spans="1:9" ht="15">
      <c r="A382" s="8" t="s">
        <v>18</v>
      </c>
      <c r="B382" s="48">
        <v>1E-8</v>
      </c>
      <c r="C382" s="48">
        <v>1E-8</v>
      </c>
      <c r="D382" s="48">
        <v>1E-8</v>
      </c>
      <c r="E382" s="48">
        <v>1E-8</v>
      </c>
      <c r="F382" s="400"/>
      <c r="G382" s="48">
        <v>0</v>
      </c>
      <c r="H382" s="49">
        <v>0</v>
      </c>
      <c r="I382" s="50">
        <f t="shared" si="234"/>
        <v>4.0000000000000001E-8</v>
      </c>
    </row>
    <row r="383" spans="1:9" ht="15">
      <c r="A383" s="9" t="s">
        <v>141</v>
      </c>
      <c r="B383" s="45">
        <v>3.4984992317981081</v>
      </c>
      <c r="C383" s="45">
        <v>0.29534014374614931</v>
      </c>
      <c r="D383" s="45">
        <v>8.2061606544557435</v>
      </c>
      <c r="E383" s="45">
        <v>1E-8</v>
      </c>
      <c r="F383" s="400"/>
      <c r="G383" s="45">
        <v>0</v>
      </c>
      <c r="H383" s="54">
        <v>0</v>
      </c>
      <c r="I383" s="44">
        <f t="shared" si="234"/>
        <v>12.000000040000002</v>
      </c>
    </row>
    <row r="384" spans="1:9" ht="15">
      <c r="A384" s="8" t="s">
        <v>19</v>
      </c>
      <c r="B384" s="48">
        <v>1E-8</v>
      </c>
      <c r="C384" s="48">
        <v>1E-8</v>
      </c>
      <c r="D384" s="48">
        <v>1E-8</v>
      </c>
      <c r="E384" s="48">
        <v>1E-8</v>
      </c>
      <c r="F384" s="400"/>
      <c r="G384" s="48">
        <v>0</v>
      </c>
      <c r="H384" s="49">
        <v>0</v>
      </c>
      <c r="I384" s="50">
        <f t="shared" si="234"/>
        <v>4.0000000000000001E-8</v>
      </c>
    </row>
    <row r="385" spans="1:9" ht="15">
      <c r="A385" s="9" t="s">
        <v>20</v>
      </c>
      <c r="B385" s="45">
        <v>1E-8</v>
      </c>
      <c r="C385" s="45">
        <v>1E-8</v>
      </c>
      <c r="D385" s="45">
        <v>1E-8</v>
      </c>
      <c r="E385" s="45">
        <v>1E-8</v>
      </c>
      <c r="F385" s="400"/>
      <c r="G385" s="45">
        <v>0</v>
      </c>
      <c r="H385" s="54">
        <v>0</v>
      </c>
      <c r="I385" s="44">
        <f t="shared" si="234"/>
        <v>4.0000000000000001E-8</v>
      </c>
    </row>
    <row r="386" spans="1:9" ht="15">
      <c r="A386" s="8" t="s">
        <v>21</v>
      </c>
      <c r="B386" s="48">
        <v>1E-8</v>
      </c>
      <c r="C386" s="48">
        <v>1E-8</v>
      </c>
      <c r="D386" s="48">
        <v>1E-8</v>
      </c>
      <c r="E386" s="48">
        <v>1E-8</v>
      </c>
      <c r="F386" s="400"/>
      <c r="G386" s="48">
        <v>0</v>
      </c>
      <c r="H386" s="49">
        <v>0</v>
      </c>
      <c r="I386" s="50">
        <f t="shared" si="234"/>
        <v>4.0000000000000001E-8</v>
      </c>
    </row>
    <row r="387" spans="1:9" ht="15">
      <c r="A387" s="10" t="s">
        <v>57</v>
      </c>
      <c r="B387" s="45">
        <v>11.000000010000001</v>
      </c>
      <c r="C387" s="45">
        <v>1E-8</v>
      </c>
      <c r="D387" s="45">
        <v>1E-8</v>
      </c>
      <c r="E387" s="45">
        <v>1E-8</v>
      </c>
      <c r="F387" s="400"/>
      <c r="G387" s="45">
        <v>0</v>
      </c>
      <c r="H387" s="54">
        <v>0</v>
      </c>
      <c r="I387" s="44">
        <f t="shared" si="234"/>
        <v>11.000000040000003</v>
      </c>
    </row>
    <row r="388" spans="1:9" ht="15">
      <c r="A388" s="8" t="s">
        <v>22</v>
      </c>
      <c r="B388" s="48">
        <v>1E-8</v>
      </c>
      <c r="C388" s="48">
        <v>1E-8</v>
      </c>
      <c r="D388" s="48">
        <v>1E-8</v>
      </c>
      <c r="E388" s="48">
        <v>1E-8</v>
      </c>
      <c r="F388" s="400"/>
      <c r="G388" s="48">
        <v>0</v>
      </c>
      <c r="H388" s="49">
        <v>0</v>
      </c>
      <c r="I388" s="50">
        <f t="shared" si="234"/>
        <v>4.0000000000000001E-8</v>
      </c>
    </row>
    <row r="389" spans="1:9" ht="15">
      <c r="A389" s="10" t="s">
        <v>23</v>
      </c>
      <c r="B389" s="45">
        <v>1E-8</v>
      </c>
      <c r="C389" s="45">
        <v>1E-8</v>
      </c>
      <c r="D389" s="45">
        <v>1E-8</v>
      </c>
      <c r="E389" s="45">
        <v>1E-8</v>
      </c>
      <c r="F389" s="400"/>
      <c r="G389" s="45">
        <v>0</v>
      </c>
      <c r="H389" s="54">
        <v>0</v>
      </c>
      <c r="I389" s="44">
        <f t="shared" si="234"/>
        <v>4.0000000000000001E-8</v>
      </c>
    </row>
    <row r="390" spans="1:9" ht="15">
      <c r="A390" s="8" t="s">
        <v>24</v>
      </c>
      <c r="B390" s="48">
        <v>0.66600001000000009</v>
      </c>
      <c r="C390" s="48">
        <v>1E-8</v>
      </c>
      <c r="D390" s="48">
        <v>1E-8</v>
      </c>
      <c r="E390" s="48">
        <v>1E-8</v>
      </c>
      <c r="F390" s="400"/>
      <c r="G390" s="48">
        <v>0</v>
      </c>
      <c r="H390" s="49">
        <v>0</v>
      </c>
      <c r="I390" s="50">
        <f t="shared" si="234"/>
        <v>0.66600004000000024</v>
      </c>
    </row>
    <row r="391" spans="1:9" ht="15.75" thickBot="1">
      <c r="A391" s="10" t="s">
        <v>25</v>
      </c>
      <c r="B391" s="45">
        <v>15.852910403796447</v>
      </c>
      <c r="C391" s="45">
        <v>1.9705362242352871E-2</v>
      </c>
      <c r="D391" s="45">
        <v>4.2847403117069911</v>
      </c>
      <c r="E391" s="45">
        <v>68.463837128967754</v>
      </c>
      <c r="F391" s="401"/>
      <c r="G391" s="45">
        <v>57.801606833286456</v>
      </c>
      <c r="H391" s="54">
        <v>0</v>
      </c>
      <c r="I391" s="44">
        <f t="shared" si="234"/>
        <v>146.42280004</v>
      </c>
    </row>
    <row r="392" spans="1:9" ht="15">
      <c r="A392" s="125" t="s">
        <v>26</v>
      </c>
      <c r="B392" s="126">
        <f>SUM(B371:B391)</f>
        <v>71.100110075597655</v>
      </c>
      <c r="C392" s="126">
        <f t="shared" ref="C392" si="235">SUM(C371:C391)</f>
        <v>0.31504569598850213</v>
      </c>
      <c r="D392" s="126">
        <f t="shared" ref="D392" si="236">SUM(D371:D391)</f>
        <v>167.36630090615969</v>
      </c>
      <c r="E392" s="126">
        <f t="shared" ref="E392" si="237">SUM(E371:E391)</f>
        <v>648.08406435693985</v>
      </c>
      <c r="F392" s="126">
        <f t="shared" ref="F392" si="238">SUM(F371:F391)</f>
        <v>0</v>
      </c>
      <c r="G392" s="126">
        <f t="shared" ref="G392" si="239">SUM(G371:G391)</f>
        <v>57.801606833286456</v>
      </c>
      <c r="H392" s="127">
        <f t="shared" ref="H392" si="240">SUM(H371:H391)</f>
        <v>0</v>
      </c>
      <c r="I392" s="128">
        <f t="shared" ref="I392" si="241">SUM(I371:I391)</f>
        <v>944.66712786797234</v>
      </c>
    </row>
    <row r="393" spans="1:9" ht="15" thickBot="1">
      <c r="A393" s="15" t="s">
        <v>100</v>
      </c>
      <c r="B393" s="100">
        <f>B392/$I392</f>
        <v>7.5264723391046881E-2</v>
      </c>
      <c r="C393" s="100">
        <f t="shared" ref="C393" si="242">C392/$I392</f>
        <v>3.3349916250344349E-4</v>
      </c>
      <c r="D393" s="100">
        <f t="shared" ref="D393" si="243">D392/$I392</f>
        <v>0.17716960394704342</v>
      </c>
      <c r="E393" s="100">
        <f t="shared" ref="E393" si="244">E392/$I392</f>
        <v>0.68604489903190191</v>
      </c>
      <c r="F393" s="100">
        <f t="shared" ref="F393" si="245">F392/$I392</f>
        <v>0</v>
      </c>
      <c r="G393" s="100">
        <f t="shared" ref="G393" si="246">G392/$I392</f>
        <v>6.1187274467504146E-2</v>
      </c>
      <c r="H393" s="100">
        <f t="shared" ref="H393" si="247">H392/$I392</f>
        <v>0</v>
      </c>
      <c r="I393" s="102">
        <f>SUM(B393:H393)</f>
        <v>0.99999999999999978</v>
      </c>
    </row>
    <row r="394" spans="1:9" ht="15" thickBot="1">
      <c r="A394" s="16"/>
      <c r="B394" s="16"/>
      <c r="C394" s="16"/>
      <c r="D394" s="16"/>
      <c r="E394" s="16"/>
      <c r="F394" s="16"/>
      <c r="G394" s="16"/>
      <c r="H394" s="16"/>
      <c r="I394" s="16"/>
    </row>
    <row r="395" spans="1:9" ht="28.5">
      <c r="A395" s="431" t="s">
        <v>39</v>
      </c>
      <c r="B395" s="37" t="s">
        <v>0</v>
      </c>
      <c r="C395" s="37" t="s">
        <v>1</v>
      </c>
      <c r="D395" s="37" t="s">
        <v>2</v>
      </c>
      <c r="E395" s="37" t="s">
        <v>3</v>
      </c>
      <c r="F395" s="37" t="s">
        <v>27</v>
      </c>
      <c r="G395" s="37" t="s">
        <v>4</v>
      </c>
      <c r="H395" s="37" t="s">
        <v>5</v>
      </c>
      <c r="I395" s="38" t="s">
        <v>6</v>
      </c>
    </row>
    <row r="396" spans="1:9" ht="14.25" customHeight="1">
      <c r="A396" s="432" t="s">
        <v>39</v>
      </c>
      <c r="B396" s="372" t="s">
        <v>107</v>
      </c>
      <c r="C396" s="373"/>
      <c r="D396" s="373"/>
      <c r="E396" s="373"/>
      <c r="F396" s="373"/>
      <c r="G396" s="373"/>
      <c r="H396" s="373"/>
      <c r="I396" s="374"/>
    </row>
    <row r="397" spans="1:9" ht="15">
      <c r="A397" s="7" t="s">
        <v>7</v>
      </c>
      <c r="B397" s="42">
        <v>1E-8</v>
      </c>
      <c r="C397" s="42">
        <v>0</v>
      </c>
      <c r="D397" s="42">
        <v>0</v>
      </c>
      <c r="E397" s="42">
        <v>0</v>
      </c>
      <c r="F397" s="399"/>
      <c r="G397" s="42">
        <v>0</v>
      </c>
      <c r="H397" s="43">
        <v>0</v>
      </c>
      <c r="I397" s="44">
        <f>SUM(B397:H397)</f>
        <v>1E-8</v>
      </c>
    </row>
    <row r="398" spans="1:9" ht="15">
      <c r="A398" s="8" t="s">
        <v>8</v>
      </c>
      <c r="B398" s="48">
        <v>1E-8</v>
      </c>
      <c r="C398" s="48">
        <v>0</v>
      </c>
      <c r="D398" s="48">
        <v>0</v>
      </c>
      <c r="E398" s="48">
        <v>0</v>
      </c>
      <c r="F398" s="400"/>
      <c r="G398" s="48">
        <v>0</v>
      </c>
      <c r="H398" s="49">
        <v>0</v>
      </c>
      <c r="I398" s="50">
        <f t="shared" ref="I398:I417" si="248">SUM(B398:H398)</f>
        <v>1E-8</v>
      </c>
    </row>
    <row r="399" spans="1:9" ht="15">
      <c r="A399" s="9" t="s">
        <v>9</v>
      </c>
      <c r="B399" s="45">
        <v>1E-8</v>
      </c>
      <c r="C399" s="45">
        <v>0</v>
      </c>
      <c r="D399" s="45">
        <v>0</v>
      </c>
      <c r="E399" s="45">
        <v>0</v>
      </c>
      <c r="F399" s="400"/>
      <c r="G399" s="45">
        <v>0</v>
      </c>
      <c r="H399" s="54">
        <v>0</v>
      </c>
      <c r="I399" s="44">
        <f t="shared" si="248"/>
        <v>1E-8</v>
      </c>
    </row>
    <row r="400" spans="1:9" ht="15">
      <c r="A400" s="8" t="s">
        <v>10</v>
      </c>
      <c r="B400" s="48">
        <v>1E-8</v>
      </c>
      <c r="C400" s="48">
        <v>0</v>
      </c>
      <c r="D400" s="48">
        <v>0</v>
      </c>
      <c r="E400" s="48">
        <v>0</v>
      </c>
      <c r="F400" s="400"/>
      <c r="G400" s="48">
        <v>0</v>
      </c>
      <c r="H400" s="49">
        <v>0</v>
      </c>
      <c r="I400" s="50">
        <f t="shared" si="248"/>
        <v>1E-8</v>
      </c>
    </row>
    <row r="401" spans="1:9" ht="15">
      <c r="A401" s="9" t="s">
        <v>11</v>
      </c>
      <c r="B401" s="45">
        <v>1E-8</v>
      </c>
      <c r="C401" s="45">
        <v>0</v>
      </c>
      <c r="D401" s="45">
        <v>0</v>
      </c>
      <c r="E401" s="45">
        <v>0</v>
      </c>
      <c r="F401" s="400"/>
      <c r="G401" s="45">
        <v>0</v>
      </c>
      <c r="H401" s="54">
        <v>0</v>
      </c>
      <c r="I401" s="44">
        <f t="shared" si="248"/>
        <v>1E-8</v>
      </c>
    </row>
    <row r="402" spans="1:9" ht="15">
      <c r="A402" s="8" t="s">
        <v>12</v>
      </c>
      <c r="B402" s="48">
        <v>1E-8</v>
      </c>
      <c r="C402" s="48">
        <v>0</v>
      </c>
      <c r="D402" s="48">
        <v>0</v>
      </c>
      <c r="E402" s="48">
        <v>0.328898023553993</v>
      </c>
      <c r="F402" s="400"/>
      <c r="G402" s="48">
        <v>0</v>
      </c>
      <c r="H402" s="49">
        <v>0</v>
      </c>
      <c r="I402" s="50">
        <f t="shared" si="248"/>
        <v>0.328898033553993</v>
      </c>
    </row>
    <row r="403" spans="1:9" ht="15">
      <c r="A403" s="9" t="s">
        <v>13</v>
      </c>
      <c r="B403" s="45">
        <v>1E-8</v>
      </c>
      <c r="C403" s="45">
        <v>0</v>
      </c>
      <c r="D403" s="45">
        <v>0</v>
      </c>
      <c r="E403" s="45">
        <v>0</v>
      </c>
      <c r="F403" s="400"/>
      <c r="G403" s="45">
        <v>0</v>
      </c>
      <c r="H403" s="54">
        <v>0</v>
      </c>
      <c r="I403" s="44">
        <f t="shared" si="248"/>
        <v>1E-8</v>
      </c>
    </row>
    <row r="404" spans="1:9" ht="15">
      <c r="A404" s="8" t="s">
        <v>14</v>
      </c>
      <c r="B404" s="48">
        <v>1E-8</v>
      </c>
      <c r="C404" s="48">
        <v>0</v>
      </c>
      <c r="D404" s="48">
        <v>0</v>
      </c>
      <c r="E404" s="48">
        <v>3.8336339275854079</v>
      </c>
      <c r="F404" s="400"/>
      <c r="G404" s="48">
        <v>0</v>
      </c>
      <c r="H404" s="49">
        <v>0</v>
      </c>
      <c r="I404" s="50">
        <f t="shared" si="248"/>
        <v>3.8336339375854078</v>
      </c>
    </row>
    <row r="405" spans="1:9" ht="15">
      <c r="A405" s="9" t="s">
        <v>15</v>
      </c>
      <c r="B405" s="45">
        <v>1.955849417874582</v>
      </c>
      <c r="C405" s="45">
        <v>0.42144117216465016</v>
      </c>
      <c r="D405" s="45">
        <v>3.0155094199607664</v>
      </c>
      <c r="E405" s="45">
        <v>0</v>
      </c>
      <c r="F405" s="400"/>
      <c r="G405" s="45">
        <v>0</v>
      </c>
      <c r="H405" s="54">
        <v>0</v>
      </c>
      <c r="I405" s="44">
        <f t="shared" si="248"/>
        <v>5.3928000099999984</v>
      </c>
    </row>
    <row r="406" spans="1:9" ht="15">
      <c r="A406" s="8" t="s">
        <v>16</v>
      </c>
      <c r="B406" s="48">
        <v>222.64088066163683</v>
      </c>
      <c r="C406" s="48">
        <v>351.16534647806463</v>
      </c>
      <c r="D406" s="48">
        <v>0.18667287029857171</v>
      </c>
      <c r="E406" s="48">
        <v>0</v>
      </c>
      <c r="F406" s="400"/>
      <c r="G406" s="48">
        <v>0</v>
      </c>
      <c r="H406" s="49">
        <v>0</v>
      </c>
      <c r="I406" s="50">
        <f t="shared" si="248"/>
        <v>573.99290001000008</v>
      </c>
    </row>
    <row r="407" spans="1:9" ht="15">
      <c r="A407" s="9" t="s">
        <v>17</v>
      </c>
      <c r="B407" s="45">
        <v>1E-8</v>
      </c>
      <c r="C407" s="45">
        <v>0</v>
      </c>
      <c r="D407" s="45">
        <v>0</v>
      </c>
      <c r="E407" s="45">
        <v>0</v>
      </c>
      <c r="F407" s="400"/>
      <c r="G407" s="45">
        <v>0</v>
      </c>
      <c r="H407" s="54">
        <v>0</v>
      </c>
      <c r="I407" s="44">
        <f t="shared" si="248"/>
        <v>1E-8</v>
      </c>
    </row>
    <row r="408" spans="1:9" ht="15">
      <c r="A408" s="8" t="s">
        <v>18</v>
      </c>
      <c r="B408" s="48">
        <v>1E-8</v>
      </c>
      <c r="C408" s="48">
        <v>0</v>
      </c>
      <c r="D408" s="48">
        <v>0</v>
      </c>
      <c r="E408" s="48">
        <v>0</v>
      </c>
      <c r="F408" s="400"/>
      <c r="G408" s="48">
        <v>0</v>
      </c>
      <c r="H408" s="49">
        <v>0</v>
      </c>
      <c r="I408" s="50">
        <f t="shared" si="248"/>
        <v>1E-8</v>
      </c>
    </row>
    <row r="409" spans="1:9" ht="15">
      <c r="A409" s="9" t="s">
        <v>141</v>
      </c>
      <c r="B409" s="45">
        <v>261.39017595533886</v>
      </c>
      <c r="C409" s="45">
        <v>790.18622568352043</v>
      </c>
      <c r="D409" s="45">
        <v>112.41738844076785</v>
      </c>
      <c r="E409" s="45">
        <v>16.006209930372602</v>
      </c>
      <c r="F409" s="400"/>
      <c r="G409" s="45">
        <v>0</v>
      </c>
      <c r="H409" s="54">
        <v>0</v>
      </c>
      <c r="I409" s="44">
        <f t="shared" si="248"/>
        <v>1180.0000000099997</v>
      </c>
    </row>
    <row r="410" spans="1:9" ht="15">
      <c r="A410" s="8" t="s">
        <v>19</v>
      </c>
      <c r="B410" s="48">
        <v>1E-8</v>
      </c>
      <c r="C410" s="48">
        <v>0</v>
      </c>
      <c r="D410" s="48">
        <v>0</v>
      </c>
      <c r="E410" s="48">
        <v>0</v>
      </c>
      <c r="F410" s="400"/>
      <c r="G410" s="48">
        <v>0</v>
      </c>
      <c r="H410" s="49">
        <v>0</v>
      </c>
      <c r="I410" s="50">
        <f t="shared" si="248"/>
        <v>1E-8</v>
      </c>
    </row>
    <row r="411" spans="1:9" ht="15">
      <c r="A411" s="9" t="s">
        <v>20</v>
      </c>
      <c r="B411" s="45">
        <v>1E-8</v>
      </c>
      <c r="C411" s="45">
        <v>0</v>
      </c>
      <c r="D411" s="45">
        <v>0</v>
      </c>
      <c r="E411" s="45">
        <v>0</v>
      </c>
      <c r="F411" s="400"/>
      <c r="G411" s="45">
        <v>0</v>
      </c>
      <c r="H411" s="54">
        <v>0</v>
      </c>
      <c r="I411" s="44">
        <f t="shared" si="248"/>
        <v>1E-8</v>
      </c>
    </row>
    <row r="412" spans="1:9" ht="15">
      <c r="A412" s="8" t="s">
        <v>21</v>
      </c>
      <c r="B412" s="48">
        <v>1E-8</v>
      </c>
      <c r="C412" s="48">
        <v>0</v>
      </c>
      <c r="D412" s="48">
        <v>0</v>
      </c>
      <c r="E412" s="48">
        <v>0</v>
      </c>
      <c r="F412" s="400"/>
      <c r="G412" s="48">
        <v>0</v>
      </c>
      <c r="H412" s="49">
        <v>0</v>
      </c>
      <c r="I412" s="50">
        <f t="shared" si="248"/>
        <v>1E-8</v>
      </c>
    </row>
    <row r="413" spans="1:9" ht="15">
      <c r="A413" s="10" t="s">
        <v>57</v>
      </c>
      <c r="B413" s="45">
        <v>1E-8</v>
      </c>
      <c r="C413" s="45">
        <v>0</v>
      </c>
      <c r="D413" s="45">
        <v>0</v>
      </c>
      <c r="E413" s="45">
        <v>0</v>
      </c>
      <c r="F413" s="400"/>
      <c r="G413" s="45">
        <v>0</v>
      </c>
      <c r="H413" s="54">
        <v>0</v>
      </c>
      <c r="I413" s="44">
        <f t="shared" si="248"/>
        <v>1E-8</v>
      </c>
    </row>
    <row r="414" spans="1:9" ht="15">
      <c r="A414" s="8" t="s">
        <v>22</v>
      </c>
      <c r="B414" s="48">
        <v>1E-8</v>
      </c>
      <c r="C414" s="48">
        <v>0</v>
      </c>
      <c r="D414" s="48">
        <v>0</v>
      </c>
      <c r="E414" s="48">
        <v>0</v>
      </c>
      <c r="F414" s="400"/>
      <c r="G414" s="48">
        <v>0</v>
      </c>
      <c r="H414" s="49">
        <v>0</v>
      </c>
      <c r="I414" s="50">
        <f t="shared" si="248"/>
        <v>1E-8</v>
      </c>
    </row>
    <row r="415" spans="1:9" ht="15">
      <c r="A415" s="10" t="s">
        <v>23</v>
      </c>
      <c r="B415" s="45">
        <v>0</v>
      </c>
      <c r="C415" s="45">
        <v>0</v>
      </c>
      <c r="D415" s="45">
        <v>0</v>
      </c>
      <c r="E415" s="45">
        <v>0</v>
      </c>
      <c r="F415" s="400"/>
      <c r="G415" s="45">
        <v>0</v>
      </c>
      <c r="H415" s="54">
        <v>0</v>
      </c>
      <c r="I415" s="44">
        <f t="shared" si="248"/>
        <v>0</v>
      </c>
    </row>
    <row r="416" spans="1:9" ht="15">
      <c r="A416" s="8" t="s">
        <v>24</v>
      </c>
      <c r="B416" s="48">
        <v>1.9727999999999999</v>
      </c>
      <c r="C416" s="48">
        <v>0</v>
      </c>
      <c r="D416" s="48">
        <v>0</v>
      </c>
      <c r="E416" s="48">
        <v>0</v>
      </c>
      <c r="F416" s="400"/>
      <c r="G416" s="48">
        <v>0</v>
      </c>
      <c r="H416" s="49">
        <v>0</v>
      </c>
      <c r="I416" s="50">
        <f t="shared" si="248"/>
        <v>1.9727999999999999</v>
      </c>
    </row>
    <row r="417" spans="1:9" ht="15.75" thickBot="1">
      <c r="A417" s="10" t="s">
        <v>25</v>
      </c>
      <c r="B417" s="45">
        <v>17.387502680929121</v>
      </c>
      <c r="C417" s="45">
        <v>8.1932254355659673</v>
      </c>
      <c r="D417" s="45">
        <v>0.50521610748217061</v>
      </c>
      <c r="E417" s="45">
        <v>655.6271587976006</v>
      </c>
      <c r="F417" s="401"/>
      <c r="G417" s="45">
        <v>119.96009697842221</v>
      </c>
      <c r="H417" s="54">
        <v>0</v>
      </c>
      <c r="I417" s="44">
        <f t="shared" si="248"/>
        <v>801.67320000000007</v>
      </c>
    </row>
    <row r="418" spans="1:9" ht="15">
      <c r="A418" s="125" t="s">
        <v>26</v>
      </c>
      <c r="B418" s="126">
        <f>SUM(B397:B417)</f>
        <v>505.34720886577946</v>
      </c>
      <c r="C418" s="126">
        <f t="shared" ref="C418" si="249">SUM(C397:C417)</f>
        <v>1149.9662387693156</v>
      </c>
      <c r="D418" s="126">
        <f t="shared" ref="D418" si="250">SUM(D397:D417)</f>
        <v>116.12478683850937</v>
      </c>
      <c r="E418" s="126">
        <f t="shared" ref="E418" si="251">SUM(E397:E417)</f>
        <v>675.79590067911261</v>
      </c>
      <c r="F418" s="126">
        <f t="shared" ref="F418" si="252">SUM(F397:F417)</f>
        <v>0</v>
      </c>
      <c r="G418" s="126">
        <f t="shared" ref="G418" si="253">SUM(G397:G417)</f>
        <v>119.96009697842221</v>
      </c>
      <c r="H418" s="127">
        <f t="shared" ref="H418" si="254">SUM(H397:H417)</f>
        <v>0</v>
      </c>
      <c r="I418" s="128">
        <f t="shared" ref="I418" si="255">SUM(I397:I417)</f>
        <v>2567.194232131139</v>
      </c>
    </row>
    <row r="419" spans="1:9" ht="15" thickBot="1">
      <c r="A419" s="15" t="s">
        <v>100</v>
      </c>
      <c r="B419" s="100">
        <f>B418/$I418</f>
        <v>0.19684806180258083</v>
      </c>
      <c r="C419" s="100">
        <f t="shared" ref="C419" si="256">C418/$I418</f>
        <v>0.44794672112311462</v>
      </c>
      <c r="D419" s="100">
        <f t="shared" ref="D419" si="257">D418/$I418</f>
        <v>4.5234125795814505E-2</v>
      </c>
      <c r="E419" s="100">
        <f t="shared" ref="E419" si="258">E418/$I418</f>
        <v>0.2632429958827483</v>
      </c>
      <c r="F419" s="100">
        <f t="shared" ref="F419" si="259">F418/$I418</f>
        <v>0</v>
      </c>
      <c r="G419" s="100">
        <f t="shared" ref="G419" si="260">G418/$I418</f>
        <v>4.6728095395741888E-2</v>
      </c>
      <c r="H419" s="100">
        <f t="shared" ref="H419" si="261">H418/$I418</f>
        <v>0</v>
      </c>
      <c r="I419" s="102">
        <f>SUM(B419:H419)</f>
        <v>1.0000000000000002</v>
      </c>
    </row>
    <row r="420" spans="1:9" ht="15" thickBot="1">
      <c r="A420" s="16"/>
      <c r="B420" s="16"/>
      <c r="C420" s="16"/>
      <c r="D420" s="16"/>
      <c r="E420" s="16"/>
      <c r="F420" s="16"/>
      <c r="G420" s="16"/>
      <c r="H420" s="16"/>
      <c r="I420" s="16"/>
    </row>
    <row r="421" spans="1:9" ht="28.5">
      <c r="A421" s="431" t="s">
        <v>40</v>
      </c>
      <c r="B421" s="37" t="s">
        <v>0</v>
      </c>
      <c r="C421" s="37" t="s">
        <v>1</v>
      </c>
      <c r="D421" s="37" t="s">
        <v>2</v>
      </c>
      <c r="E421" s="37" t="s">
        <v>3</v>
      </c>
      <c r="F421" s="37" t="s">
        <v>27</v>
      </c>
      <c r="G421" s="37" t="s">
        <v>4</v>
      </c>
      <c r="H421" s="37" t="s">
        <v>5</v>
      </c>
      <c r="I421" s="38" t="s">
        <v>6</v>
      </c>
    </row>
    <row r="422" spans="1:9" ht="14.25" customHeight="1">
      <c r="A422" s="432" t="s">
        <v>40</v>
      </c>
      <c r="B422" s="372" t="s">
        <v>107</v>
      </c>
      <c r="C422" s="373"/>
      <c r="D422" s="373"/>
      <c r="E422" s="373"/>
      <c r="F422" s="373"/>
      <c r="G422" s="373"/>
      <c r="H422" s="373"/>
      <c r="I422" s="374"/>
    </row>
    <row r="423" spans="1:9" ht="15">
      <c r="A423" s="7" t="s">
        <v>7</v>
      </c>
      <c r="B423" s="42">
        <v>1E-8</v>
      </c>
      <c r="C423" s="42">
        <v>1E-8</v>
      </c>
      <c r="D423" s="42">
        <v>1E-8</v>
      </c>
      <c r="E423" s="42">
        <v>0</v>
      </c>
      <c r="F423" s="399"/>
      <c r="G423" s="42">
        <v>0</v>
      </c>
      <c r="H423" s="43">
        <v>0</v>
      </c>
      <c r="I423" s="44">
        <f>SUM(B423:H423)</f>
        <v>3.0000000000000004E-8</v>
      </c>
    </row>
    <row r="424" spans="1:9" ht="15">
      <c r="A424" s="8" t="s">
        <v>8</v>
      </c>
      <c r="B424" s="48">
        <v>1E-8</v>
      </c>
      <c r="C424" s="48">
        <v>1E-8</v>
      </c>
      <c r="D424" s="48">
        <v>1E-8</v>
      </c>
      <c r="E424" s="48">
        <v>0</v>
      </c>
      <c r="F424" s="400"/>
      <c r="G424" s="48">
        <v>0</v>
      </c>
      <c r="H424" s="49">
        <v>0</v>
      </c>
      <c r="I424" s="50">
        <f t="shared" ref="I424:I443" si="262">SUM(B424:H424)</f>
        <v>3.0000000000000004E-8</v>
      </c>
    </row>
    <row r="425" spans="1:9" ht="15">
      <c r="A425" s="9" t="s">
        <v>9</v>
      </c>
      <c r="B425" s="45">
        <v>1E-8</v>
      </c>
      <c r="C425" s="45">
        <v>1E-8</v>
      </c>
      <c r="D425" s="45">
        <v>1E-8</v>
      </c>
      <c r="E425" s="45">
        <v>0</v>
      </c>
      <c r="F425" s="400"/>
      <c r="G425" s="45">
        <v>0</v>
      </c>
      <c r="H425" s="54">
        <v>0</v>
      </c>
      <c r="I425" s="44">
        <f t="shared" si="262"/>
        <v>3.0000000000000004E-8</v>
      </c>
    </row>
    <row r="426" spans="1:9" ht="15">
      <c r="A426" s="8" t="s">
        <v>10</v>
      </c>
      <c r="B426" s="48">
        <v>1E-8</v>
      </c>
      <c r="C426" s="48">
        <v>1E-8</v>
      </c>
      <c r="D426" s="48">
        <v>1E-8</v>
      </c>
      <c r="E426" s="48">
        <v>0</v>
      </c>
      <c r="F426" s="400"/>
      <c r="G426" s="48">
        <v>0</v>
      </c>
      <c r="H426" s="49">
        <v>0</v>
      </c>
      <c r="I426" s="50">
        <f t="shared" si="262"/>
        <v>3.0000000000000004E-8</v>
      </c>
    </row>
    <row r="427" spans="1:9" ht="15">
      <c r="A427" s="9" t="s">
        <v>11</v>
      </c>
      <c r="B427" s="45">
        <v>1E-8</v>
      </c>
      <c r="C427" s="45">
        <v>1E-8</v>
      </c>
      <c r="D427" s="45">
        <v>1E-8</v>
      </c>
      <c r="E427" s="45">
        <v>0</v>
      </c>
      <c r="F427" s="400"/>
      <c r="G427" s="45">
        <v>0</v>
      </c>
      <c r="H427" s="54">
        <v>0</v>
      </c>
      <c r="I427" s="44">
        <f t="shared" si="262"/>
        <v>3.0000000000000004E-8</v>
      </c>
    </row>
    <row r="428" spans="1:9" ht="15">
      <c r="A428" s="8" t="s">
        <v>12</v>
      </c>
      <c r="B428" s="48">
        <v>1E-8</v>
      </c>
      <c r="C428" s="48">
        <v>1E-8</v>
      </c>
      <c r="D428" s="48">
        <v>1E-8</v>
      </c>
      <c r="E428" s="48">
        <v>0</v>
      </c>
      <c r="F428" s="400"/>
      <c r="G428" s="48">
        <v>0</v>
      </c>
      <c r="H428" s="49">
        <v>0</v>
      </c>
      <c r="I428" s="50">
        <f t="shared" si="262"/>
        <v>3.0000000000000004E-8</v>
      </c>
    </row>
    <row r="429" spans="1:9" ht="15">
      <c r="A429" s="9" t="s">
        <v>13</v>
      </c>
      <c r="B429" s="45">
        <v>1E-8</v>
      </c>
      <c r="C429" s="45">
        <v>1E-8</v>
      </c>
      <c r="D429" s="45">
        <v>1E-8</v>
      </c>
      <c r="E429" s="45">
        <v>0</v>
      </c>
      <c r="F429" s="400"/>
      <c r="G429" s="45">
        <v>0</v>
      </c>
      <c r="H429" s="54">
        <v>0</v>
      </c>
      <c r="I429" s="44">
        <f t="shared" si="262"/>
        <v>3.0000000000000004E-8</v>
      </c>
    </row>
    <row r="430" spans="1:9" ht="15">
      <c r="A430" s="8" t="s">
        <v>14</v>
      </c>
      <c r="B430" s="48">
        <v>1E-8</v>
      </c>
      <c r="C430" s="48">
        <v>1E-8</v>
      </c>
      <c r="D430" s="48">
        <v>1E-8</v>
      </c>
      <c r="E430" s="48">
        <v>8.9729149502886407E-2</v>
      </c>
      <c r="F430" s="400"/>
      <c r="G430" s="48">
        <v>0</v>
      </c>
      <c r="H430" s="49">
        <v>0</v>
      </c>
      <c r="I430" s="50">
        <f t="shared" si="262"/>
        <v>8.9729179502886405E-2</v>
      </c>
    </row>
    <row r="431" spans="1:9" ht="15">
      <c r="A431" s="9" t="s">
        <v>15</v>
      </c>
      <c r="B431" s="45">
        <v>1.7678110325368246</v>
      </c>
      <c r="C431" s="45">
        <v>0.78413122897962784</v>
      </c>
      <c r="D431" s="45">
        <v>0.957657768483547</v>
      </c>
      <c r="E431" s="45">
        <v>0</v>
      </c>
      <c r="F431" s="400"/>
      <c r="G431" s="45">
        <v>0</v>
      </c>
      <c r="H431" s="54">
        <v>0</v>
      </c>
      <c r="I431" s="44">
        <f t="shared" si="262"/>
        <v>3.5096000299999996</v>
      </c>
    </row>
    <row r="432" spans="1:9" ht="15">
      <c r="A432" s="8" t="s">
        <v>16</v>
      </c>
      <c r="B432" s="48">
        <v>38.596922671364801</v>
      </c>
      <c r="C432" s="48">
        <v>4.0630826623295899</v>
      </c>
      <c r="D432" s="48">
        <v>13.518194696305599</v>
      </c>
      <c r="E432" s="48">
        <v>0</v>
      </c>
      <c r="F432" s="400"/>
      <c r="G432" s="48">
        <v>0</v>
      </c>
      <c r="H432" s="49">
        <v>0</v>
      </c>
      <c r="I432" s="50">
        <f t="shared" si="262"/>
        <v>56.178200029999992</v>
      </c>
    </row>
    <row r="433" spans="1:9" ht="15">
      <c r="A433" s="9" t="s">
        <v>17</v>
      </c>
      <c r="B433" s="45">
        <v>1E-8</v>
      </c>
      <c r="C433" s="45">
        <v>1E-8</v>
      </c>
      <c r="D433" s="45">
        <v>1E-8</v>
      </c>
      <c r="E433" s="45">
        <v>0</v>
      </c>
      <c r="F433" s="400"/>
      <c r="G433" s="45">
        <v>0</v>
      </c>
      <c r="H433" s="54">
        <v>0</v>
      </c>
      <c r="I433" s="44">
        <f t="shared" si="262"/>
        <v>3.0000000000000004E-8</v>
      </c>
    </row>
    <row r="434" spans="1:9" ht="15">
      <c r="A434" s="8" t="s">
        <v>18</v>
      </c>
      <c r="B434" s="48">
        <v>1E-8</v>
      </c>
      <c r="C434" s="48">
        <v>1E-8</v>
      </c>
      <c r="D434" s="48">
        <v>1E-8</v>
      </c>
      <c r="E434" s="48">
        <v>0</v>
      </c>
      <c r="F434" s="400"/>
      <c r="G434" s="48">
        <v>0</v>
      </c>
      <c r="H434" s="49">
        <v>0</v>
      </c>
      <c r="I434" s="50">
        <f t="shared" si="262"/>
        <v>3.0000000000000004E-8</v>
      </c>
    </row>
    <row r="435" spans="1:9" ht="15">
      <c r="A435" s="9" t="s">
        <v>141</v>
      </c>
      <c r="B435" s="45">
        <v>32.988821547847884</v>
      </c>
      <c r="C435" s="45">
        <v>26.510063139763698</v>
      </c>
      <c r="D435" s="45">
        <v>12.421108947095766</v>
      </c>
      <c r="E435" s="45">
        <v>4.0800063952926537</v>
      </c>
      <c r="F435" s="400"/>
      <c r="G435" s="45">
        <v>0</v>
      </c>
      <c r="H435" s="54">
        <v>0</v>
      </c>
      <c r="I435" s="44">
        <f t="shared" si="262"/>
        <v>76.000000029999995</v>
      </c>
    </row>
    <row r="436" spans="1:9" ht="15">
      <c r="A436" s="8" t="s">
        <v>19</v>
      </c>
      <c r="B436" s="48">
        <v>1E-8</v>
      </c>
      <c r="C436" s="48">
        <v>1E-8</v>
      </c>
      <c r="D436" s="48">
        <v>1E-8</v>
      </c>
      <c r="E436" s="48">
        <v>0</v>
      </c>
      <c r="F436" s="400"/>
      <c r="G436" s="48">
        <v>0</v>
      </c>
      <c r="H436" s="49">
        <v>0</v>
      </c>
      <c r="I436" s="50">
        <f t="shared" si="262"/>
        <v>3.0000000000000004E-8</v>
      </c>
    </row>
    <row r="437" spans="1:9" ht="15">
      <c r="A437" s="9" t="s">
        <v>20</v>
      </c>
      <c r="B437" s="45">
        <v>1E-8</v>
      </c>
      <c r="C437" s="45">
        <v>1E-8</v>
      </c>
      <c r="D437" s="45">
        <v>1E-8</v>
      </c>
      <c r="E437" s="45">
        <v>0</v>
      </c>
      <c r="F437" s="400"/>
      <c r="G437" s="45">
        <v>0</v>
      </c>
      <c r="H437" s="54">
        <v>0</v>
      </c>
      <c r="I437" s="44">
        <f t="shared" si="262"/>
        <v>3.0000000000000004E-8</v>
      </c>
    </row>
    <row r="438" spans="1:9" ht="15">
      <c r="A438" s="8" t="s">
        <v>21</v>
      </c>
      <c r="B438" s="48">
        <v>4.3472223361212095</v>
      </c>
      <c r="C438" s="48">
        <v>5.0807302681864293E-2</v>
      </c>
      <c r="D438" s="48">
        <v>2.6019703911969252</v>
      </c>
      <c r="E438" s="48">
        <v>0</v>
      </c>
      <c r="F438" s="400"/>
      <c r="G438" s="48">
        <v>0</v>
      </c>
      <c r="H438" s="49">
        <v>0</v>
      </c>
      <c r="I438" s="50">
        <f t="shared" si="262"/>
        <v>7.0000000299999989</v>
      </c>
    </row>
    <row r="439" spans="1:9" ht="15">
      <c r="A439" s="10" t="s">
        <v>57</v>
      </c>
      <c r="B439" s="45">
        <v>6.5754435119679604</v>
      </c>
      <c r="C439" s="45">
        <v>0.43592927905451589</v>
      </c>
      <c r="D439" s="45">
        <v>4.9886272389775232</v>
      </c>
      <c r="E439" s="45">
        <v>0</v>
      </c>
      <c r="F439" s="400"/>
      <c r="G439" s="45">
        <v>0</v>
      </c>
      <c r="H439" s="54">
        <v>0</v>
      </c>
      <c r="I439" s="44">
        <f t="shared" si="262"/>
        <v>12.000000029999999</v>
      </c>
    </row>
    <row r="440" spans="1:9" ht="15">
      <c r="A440" s="8" t="s">
        <v>22</v>
      </c>
      <c r="B440" s="48">
        <v>1E-8</v>
      </c>
      <c r="C440" s="48">
        <v>1E-8</v>
      </c>
      <c r="D440" s="48">
        <v>1E-8</v>
      </c>
      <c r="E440" s="48">
        <v>0</v>
      </c>
      <c r="F440" s="400"/>
      <c r="G440" s="48">
        <v>0</v>
      </c>
      <c r="H440" s="49">
        <v>0</v>
      </c>
      <c r="I440" s="50">
        <f t="shared" si="262"/>
        <v>3.0000000000000004E-8</v>
      </c>
    </row>
    <row r="441" spans="1:9" ht="15">
      <c r="A441" s="10" t="s">
        <v>23</v>
      </c>
      <c r="B441" s="45">
        <v>1E-8</v>
      </c>
      <c r="C441" s="45">
        <v>1E-8</v>
      </c>
      <c r="D441" s="45">
        <v>1E-8</v>
      </c>
      <c r="E441" s="45">
        <v>0</v>
      </c>
      <c r="F441" s="400"/>
      <c r="G441" s="45">
        <v>0</v>
      </c>
      <c r="H441" s="54">
        <v>0</v>
      </c>
      <c r="I441" s="44">
        <f t="shared" si="262"/>
        <v>3.0000000000000004E-8</v>
      </c>
    </row>
    <row r="442" spans="1:9" ht="15">
      <c r="A442" s="8" t="s">
        <v>24</v>
      </c>
      <c r="B442" s="48">
        <v>10.201028069702062</v>
      </c>
      <c r="C442" s="48">
        <v>2.5254366693562055E-2</v>
      </c>
      <c r="D442" s="48">
        <v>2.0353175936043768</v>
      </c>
      <c r="E442" s="48">
        <v>0</v>
      </c>
      <c r="F442" s="400"/>
      <c r="G442" s="48">
        <v>0</v>
      </c>
      <c r="H442" s="49">
        <v>0</v>
      </c>
      <c r="I442" s="50">
        <f t="shared" si="262"/>
        <v>12.26160003</v>
      </c>
    </row>
    <row r="443" spans="1:9" ht="15.75" thickBot="1">
      <c r="A443" s="10" t="s">
        <v>25</v>
      </c>
      <c r="B443" s="66">
        <v>10.732893819712148</v>
      </c>
      <c r="C443" s="66">
        <v>3.6626266317075412E-2</v>
      </c>
      <c r="D443" s="66">
        <v>39.618025026106217</v>
      </c>
      <c r="E443" s="66">
        <v>203.78746379898274</v>
      </c>
      <c r="F443" s="401"/>
      <c r="G443" s="45">
        <v>27.008414628565522</v>
      </c>
      <c r="H443" s="54">
        <v>0.10257649031628401</v>
      </c>
      <c r="I443" s="44">
        <f t="shared" si="262"/>
        <v>281.28600002999997</v>
      </c>
    </row>
    <row r="444" spans="1:9" ht="15">
      <c r="A444" s="125" t="s">
        <v>26</v>
      </c>
      <c r="B444" s="126">
        <f>SUM(B423:B443)</f>
        <v>105.21014312925287</v>
      </c>
      <c r="C444" s="126">
        <f t="shared" ref="C444" si="263">SUM(C423:C443)</f>
        <v>31.905894385819938</v>
      </c>
      <c r="D444" s="126">
        <f t="shared" ref="D444" si="264">SUM(D423:D443)</f>
        <v>76.140901801769957</v>
      </c>
      <c r="E444" s="126">
        <f t="shared" ref="E444" si="265">SUM(E423:E443)</f>
        <v>207.95719934377829</v>
      </c>
      <c r="F444" s="126">
        <f t="shared" ref="F444" si="266">SUM(F423:F443)</f>
        <v>0</v>
      </c>
      <c r="G444" s="126">
        <f t="shared" ref="G444" si="267">SUM(G423:G443)</f>
        <v>27.008414628565522</v>
      </c>
      <c r="H444" s="127">
        <f t="shared" ref="H444" si="268">SUM(H423:H443)</f>
        <v>0.10257649031628401</v>
      </c>
      <c r="I444" s="128">
        <f t="shared" ref="I444" si="269">SUM(I423:I443)</f>
        <v>448.32512977950284</v>
      </c>
    </row>
    <row r="445" spans="1:9" ht="15" thickBot="1">
      <c r="A445" s="15" t="s">
        <v>100</v>
      </c>
      <c r="B445" s="100">
        <f>B444/$I444</f>
        <v>0.23467375826333395</v>
      </c>
      <c r="C445" s="100">
        <f t="shared" ref="C445" si="270">C444/$I444</f>
        <v>7.1166865889297867E-2</v>
      </c>
      <c r="D445" s="100">
        <f t="shared" ref="D445" si="271">D444/$I444</f>
        <v>0.16983411534218013</v>
      </c>
      <c r="E445" s="100">
        <f t="shared" ref="E445" si="272">E444/$I444</f>
        <v>0.46385354183928229</v>
      </c>
      <c r="F445" s="100">
        <f t="shared" ref="F445" si="273">F444/$I444</f>
        <v>0</v>
      </c>
      <c r="G445" s="100">
        <f t="shared" ref="G445" si="274">G444/$I444</f>
        <v>6.0242919333674011E-2</v>
      </c>
      <c r="H445" s="100">
        <f t="shared" ref="H445" si="275">H444/$I444</f>
        <v>2.2879933223179705E-4</v>
      </c>
      <c r="I445" s="102">
        <f>SUM(B445:H445)</f>
        <v>0.99999999999999989</v>
      </c>
    </row>
    <row r="446" spans="1:9" ht="15" thickBot="1">
      <c r="A446" s="16"/>
      <c r="B446" s="16"/>
      <c r="C446" s="16"/>
      <c r="D446" s="16"/>
      <c r="E446" s="16"/>
      <c r="F446" s="16"/>
      <c r="G446" s="16"/>
      <c r="H446" s="16"/>
      <c r="I446" s="16"/>
    </row>
    <row r="447" spans="1:9" ht="28.5">
      <c r="A447" s="433" t="s">
        <v>41</v>
      </c>
      <c r="B447" s="37" t="s">
        <v>0</v>
      </c>
      <c r="C447" s="37" t="s">
        <v>1</v>
      </c>
      <c r="D447" s="37" t="s">
        <v>2</v>
      </c>
      <c r="E447" s="37" t="s">
        <v>3</v>
      </c>
      <c r="F447" s="37" t="s">
        <v>27</v>
      </c>
      <c r="G447" s="37" t="s">
        <v>4</v>
      </c>
      <c r="H447" s="37" t="s">
        <v>5</v>
      </c>
      <c r="I447" s="38" t="s">
        <v>6</v>
      </c>
    </row>
    <row r="448" spans="1:9" ht="14.25" customHeight="1">
      <c r="A448" s="434" t="s">
        <v>41</v>
      </c>
      <c r="B448" s="372" t="s">
        <v>107</v>
      </c>
      <c r="C448" s="373"/>
      <c r="D448" s="373"/>
      <c r="E448" s="373"/>
      <c r="F448" s="373"/>
      <c r="G448" s="373"/>
      <c r="H448" s="373"/>
      <c r="I448" s="374"/>
    </row>
    <row r="449" spans="1:9" ht="15">
      <c r="A449" s="7" t="s">
        <v>7</v>
      </c>
      <c r="B449" s="387"/>
      <c r="C449" s="388"/>
      <c r="D449" s="388"/>
      <c r="E449" s="389"/>
      <c r="F449" s="42">
        <v>0</v>
      </c>
      <c r="G449" s="387"/>
      <c r="H449" s="389"/>
      <c r="I449" s="44">
        <f>SUM(B449:H449)</f>
        <v>0</v>
      </c>
    </row>
    <row r="450" spans="1:9" ht="15">
      <c r="A450" s="8" t="s">
        <v>8</v>
      </c>
      <c r="B450" s="390"/>
      <c r="C450" s="391"/>
      <c r="D450" s="391"/>
      <c r="E450" s="392"/>
      <c r="F450" s="48">
        <v>0</v>
      </c>
      <c r="G450" s="390"/>
      <c r="H450" s="392"/>
      <c r="I450" s="50">
        <f t="shared" ref="I450:I469" si="276">SUM(B450:H450)</f>
        <v>0</v>
      </c>
    </row>
    <row r="451" spans="1:9" ht="15">
      <c r="A451" s="9" t="s">
        <v>9</v>
      </c>
      <c r="B451" s="390"/>
      <c r="C451" s="391"/>
      <c r="D451" s="391"/>
      <c r="E451" s="392"/>
      <c r="F451" s="45">
        <v>0</v>
      </c>
      <c r="G451" s="390"/>
      <c r="H451" s="392"/>
      <c r="I451" s="44">
        <f t="shared" si="276"/>
        <v>0</v>
      </c>
    </row>
    <row r="452" spans="1:9" ht="15">
      <c r="A452" s="8" t="s">
        <v>10</v>
      </c>
      <c r="B452" s="390"/>
      <c r="C452" s="391"/>
      <c r="D452" s="391"/>
      <c r="E452" s="392"/>
      <c r="F452" s="48">
        <v>0</v>
      </c>
      <c r="G452" s="390"/>
      <c r="H452" s="392"/>
      <c r="I452" s="50">
        <f t="shared" si="276"/>
        <v>0</v>
      </c>
    </row>
    <row r="453" spans="1:9" ht="15">
      <c r="A453" s="9" t="s">
        <v>11</v>
      </c>
      <c r="B453" s="390"/>
      <c r="C453" s="391"/>
      <c r="D453" s="391"/>
      <c r="E453" s="392"/>
      <c r="F453" s="45">
        <v>0</v>
      </c>
      <c r="G453" s="390"/>
      <c r="H453" s="392"/>
      <c r="I453" s="44">
        <f t="shared" si="276"/>
        <v>0</v>
      </c>
    </row>
    <row r="454" spans="1:9" ht="15">
      <c r="A454" s="8" t="s">
        <v>12</v>
      </c>
      <c r="B454" s="390"/>
      <c r="C454" s="391"/>
      <c r="D454" s="391"/>
      <c r="E454" s="392"/>
      <c r="F454" s="48">
        <v>0</v>
      </c>
      <c r="G454" s="390"/>
      <c r="H454" s="392"/>
      <c r="I454" s="50">
        <f t="shared" si="276"/>
        <v>0</v>
      </c>
    </row>
    <row r="455" spans="1:9" ht="15">
      <c r="A455" s="9" t="s">
        <v>13</v>
      </c>
      <c r="B455" s="390"/>
      <c r="C455" s="391"/>
      <c r="D455" s="391"/>
      <c r="E455" s="392"/>
      <c r="F455" s="45">
        <v>0</v>
      </c>
      <c r="G455" s="390"/>
      <c r="H455" s="392"/>
      <c r="I455" s="44">
        <f t="shared" si="276"/>
        <v>0</v>
      </c>
    </row>
    <row r="456" spans="1:9" ht="15">
      <c r="A456" s="8" t="s">
        <v>14</v>
      </c>
      <c r="B456" s="390"/>
      <c r="C456" s="391"/>
      <c r="D456" s="391"/>
      <c r="E456" s="392"/>
      <c r="F456" s="48">
        <v>92.227921400940815</v>
      </c>
      <c r="G456" s="390"/>
      <c r="H456" s="392"/>
      <c r="I456" s="50">
        <f t="shared" si="276"/>
        <v>92.227921400940815</v>
      </c>
    </row>
    <row r="457" spans="1:9" ht="15">
      <c r="A457" s="9" t="s">
        <v>15</v>
      </c>
      <c r="B457" s="390"/>
      <c r="C457" s="391"/>
      <c r="D457" s="391"/>
      <c r="E457" s="392"/>
      <c r="F457" s="45">
        <v>0</v>
      </c>
      <c r="G457" s="390"/>
      <c r="H457" s="392"/>
      <c r="I457" s="44">
        <f t="shared" si="276"/>
        <v>0</v>
      </c>
    </row>
    <row r="458" spans="1:9" ht="15">
      <c r="A458" s="8" t="s">
        <v>16</v>
      </c>
      <c r="B458" s="390"/>
      <c r="C458" s="391"/>
      <c r="D458" s="391"/>
      <c r="E458" s="392"/>
      <c r="F458" s="48">
        <v>0</v>
      </c>
      <c r="G458" s="390"/>
      <c r="H458" s="392"/>
      <c r="I458" s="50">
        <f t="shared" si="276"/>
        <v>0</v>
      </c>
    </row>
    <row r="459" spans="1:9" ht="15">
      <c r="A459" s="9" t="s">
        <v>17</v>
      </c>
      <c r="B459" s="390"/>
      <c r="C459" s="391"/>
      <c r="D459" s="391"/>
      <c r="E459" s="392"/>
      <c r="F459" s="45">
        <v>0</v>
      </c>
      <c r="G459" s="390"/>
      <c r="H459" s="392"/>
      <c r="I459" s="44">
        <f t="shared" si="276"/>
        <v>0</v>
      </c>
    </row>
    <row r="460" spans="1:9" ht="15">
      <c r="A460" s="8" t="s">
        <v>18</v>
      </c>
      <c r="B460" s="390"/>
      <c r="C460" s="391"/>
      <c r="D460" s="391"/>
      <c r="E460" s="392"/>
      <c r="F460" s="48">
        <v>0</v>
      </c>
      <c r="G460" s="390"/>
      <c r="H460" s="392"/>
      <c r="I460" s="50">
        <f t="shared" si="276"/>
        <v>0</v>
      </c>
    </row>
    <row r="461" spans="1:9" ht="15">
      <c r="A461" s="9" t="s">
        <v>141</v>
      </c>
      <c r="B461" s="390"/>
      <c r="C461" s="391"/>
      <c r="D461" s="391"/>
      <c r="E461" s="392"/>
      <c r="F461" s="45">
        <v>0</v>
      </c>
      <c r="G461" s="390"/>
      <c r="H461" s="392"/>
      <c r="I461" s="44">
        <f t="shared" si="276"/>
        <v>0</v>
      </c>
    </row>
    <row r="462" spans="1:9" ht="15">
      <c r="A462" s="8" t="s">
        <v>19</v>
      </c>
      <c r="B462" s="390"/>
      <c r="C462" s="391"/>
      <c r="D462" s="391"/>
      <c r="E462" s="392"/>
      <c r="F462" s="48">
        <v>0</v>
      </c>
      <c r="G462" s="390"/>
      <c r="H462" s="392"/>
      <c r="I462" s="50">
        <f t="shared" si="276"/>
        <v>0</v>
      </c>
    </row>
    <row r="463" spans="1:9" ht="15">
      <c r="A463" s="9" t="s">
        <v>20</v>
      </c>
      <c r="B463" s="390"/>
      <c r="C463" s="391"/>
      <c r="D463" s="391"/>
      <c r="E463" s="392"/>
      <c r="F463" s="45">
        <v>0</v>
      </c>
      <c r="G463" s="390"/>
      <c r="H463" s="392"/>
      <c r="I463" s="44">
        <f t="shared" si="276"/>
        <v>0</v>
      </c>
    </row>
    <row r="464" spans="1:9" ht="15">
      <c r="A464" s="8" t="s">
        <v>21</v>
      </c>
      <c r="B464" s="390"/>
      <c r="C464" s="391"/>
      <c r="D464" s="391"/>
      <c r="E464" s="392"/>
      <c r="F464" s="48">
        <v>0</v>
      </c>
      <c r="G464" s="390"/>
      <c r="H464" s="392"/>
      <c r="I464" s="50">
        <f t="shared" si="276"/>
        <v>0</v>
      </c>
    </row>
    <row r="465" spans="1:9" ht="15">
      <c r="A465" s="10" t="s">
        <v>57</v>
      </c>
      <c r="B465" s="390"/>
      <c r="C465" s="391"/>
      <c r="D465" s="391"/>
      <c r="E465" s="392"/>
      <c r="F465" s="45">
        <v>0</v>
      </c>
      <c r="G465" s="390"/>
      <c r="H465" s="392"/>
      <c r="I465" s="44">
        <f t="shared" si="276"/>
        <v>0</v>
      </c>
    </row>
    <row r="466" spans="1:9" ht="15">
      <c r="A466" s="8" t="s">
        <v>22</v>
      </c>
      <c r="B466" s="390"/>
      <c r="C466" s="391"/>
      <c r="D466" s="391"/>
      <c r="E466" s="392"/>
      <c r="F466" s="48">
        <v>0</v>
      </c>
      <c r="G466" s="390"/>
      <c r="H466" s="392"/>
      <c r="I466" s="50">
        <f t="shared" si="276"/>
        <v>0</v>
      </c>
    </row>
    <row r="467" spans="1:9" ht="15">
      <c r="A467" s="10" t="s">
        <v>23</v>
      </c>
      <c r="B467" s="390"/>
      <c r="C467" s="391"/>
      <c r="D467" s="391"/>
      <c r="E467" s="392"/>
      <c r="F467" s="45">
        <v>0</v>
      </c>
      <c r="G467" s="390"/>
      <c r="H467" s="392"/>
      <c r="I467" s="44">
        <f t="shared" si="276"/>
        <v>0</v>
      </c>
    </row>
    <row r="468" spans="1:9" ht="15">
      <c r="A468" s="8" t="s">
        <v>24</v>
      </c>
      <c r="B468" s="390"/>
      <c r="C468" s="391"/>
      <c r="D468" s="391"/>
      <c r="E468" s="392"/>
      <c r="F468" s="48">
        <v>0</v>
      </c>
      <c r="G468" s="390"/>
      <c r="H468" s="392"/>
      <c r="I468" s="50">
        <f t="shared" si="276"/>
        <v>0</v>
      </c>
    </row>
    <row r="469" spans="1:9" ht="15.75" thickBot="1">
      <c r="A469" s="10" t="s">
        <v>25</v>
      </c>
      <c r="B469" s="393"/>
      <c r="C469" s="394"/>
      <c r="D469" s="394"/>
      <c r="E469" s="395"/>
      <c r="F469" s="45">
        <v>434.10960000000006</v>
      </c>
      <c r="G469" s="393"/>
      <c r="H469" s="395"/>
      <c r="I469" s="44">
        <f t="shared" si="276"/>
        <v>434.10960000000006</v>
      </c>
    </row>
    <row r="470" spans="1:9" ht="15">
      <c r="A470" s="125" t="s">
        <v>26</v>
      </c>
      <c r="B470" s="126">
        <f>SUM(B449:B469)</f>
        <v>0</v>
      </c>
      <c r="C470" s="126">
        <f t="shared" ref="C470" si="277">SUM(C449:C469)</f>
        <v>0</v>
      </c>
      <c r="D470" s="126">
        <f t="shared" ref="D470" si="278">SUM(D449:D469)</f>
        <v>0</v>
      </c>
      <c r="E470" s="126">
        <f t="shared" ref="E470" si="279">SUM(E449:E469)</f>
        <v>0</v>
      </c>
      <c r="F470" s="126">
        <f t="shared" ref="F470" si="280">SUM(F449:F469)</f>
        <v>526.33752140094089</v>
      </c>
      <c r="G470" s="126">
        <f t="shared" ref="G470" si="281">SUM(G449:G469)</f>
        <v>0</v>
      </c>
      <c r="H470" s="127">
        <f t="shared" ref="H470" si="282">SUM(H449:H469)</f>
        <v>0</v>
      </c>
      <c r="I470" s="128">
        <f t="shared" ref="I470" si="283">SUM(I449:I469)</f>
        <v>526.33752140094089</v>
      </c>
    </row>
    <row r="471" spans="1:9" ht="15" thickBot="1">
      <c r="A471" s="15" t="s">
        <v>100</v>
      </c>
      <c r="B471" s="100">
        <f>B470/$I470</f>
        <v>0</v>
      </c>
      <c r="C471" s="100">
        <f t="shared" ref="C471" si="284">C470/$I470</f>
        <v>0</v>
      </c>
      <c r="D471" s="100">
        <f t="shared" ref="D471" si="285">D470/$I470</f>
        <v>0</v>
      </c>
      <c r="E471" s="100">
        <f t="shared" ref="E471" si="286">E470/$I470</f>
        <v>0</v>
      </c>
      <c r="F471" s="100">
        <f t="shared" ref="F471" si="287">F470/$I470</f>
        <v>1</v>
      </c>
      <c r="G471" s="100">
        <f t="shared" ref="G471" si="288">G470/$I470</f>
        <v>0</v>
      </c>
      <c r="H471" s="100">
        <f t="shared" ref="H471" si="289">H470/$I470</f>
        <v>0</v>
      </c>
      <c r="I471" s="102">
        <f>SUM(B471:H471)</f>
        <v>1</v>
      </c>
    </row>
    <row r="472" spans="1:9" ht="15" thickBot="1">
      <c r="A472" s="16"/>
      <c r="B472" s="16"/>
      <c r="C472" s="16"/>
      <c r="D472" s="16"/>
      <c r="E472" s="16"/>
      <c r="F472" s="16"/>
      <c r="G472" s="16"/>
      <c r="H472" s="16"/>
      <c r="I472" s="16"/>
    </row>
    <row r="473" spans="1:9" ht="28.5">
      <c r="A473" s="433" t="s">
        <v>42</v>
      </c>
      <c r="B473" s="37" t="s">
        <v>0</v>
      </c>
      <c r="C473" s="37" t="s">
        <v>1</v>
      </c>
      <c r="D473" s="37" t="s">
        <v>2</v>
      </c>
      <c r="E473" s="37" t="s">
        <v>3</v>
      </c>
      <c r="F473" s="37" t="s">
        <v>27</v>
      </c>
      <c r="G473" s="37" t="s">
        <v>4</v>
      </c>
      <c r="H473" s="37" t="s">
        <v>5</v>
      </c>
      <c r="I473" s="38" t="s">
        <v>6</v>
      </c>
    </row>
    <row r="474" spans="1:9" ht="14.25" customHeight="1">
      <c r="A474" s="434" t="s">
        <v>42</v>
      </c>
      <c r="B474" s="372" t="s">
        <v>107</v>
      </c>
      <c r="C474" s="373"/>
      <c r="D474" s="373"/>
      <c r="E474" s="373"/>
      <c r="F474" s="373"/>
      <c r="G474" s="373"/>
      <c r="H474" s="373"/>
      <c r="I474" s="374"/>
    </row>
    <row r="475" spans="1:9" ht="15">
      <c r="A475" s="7" t="s">
        <v>7</v>
      </c>
      <c r="B475" s="387"/>
      <c r="C475" s="388"/>
      <c r="D475" s="388"/>
      <c r="E475" s="389"/>
      <c r="F475" s="42">
        <v>0</v>
      </c>
      <c r="G475" s="387"/>
      <c r="H475" s="389"/>
      <c r="I475" s="44">
        <f>SUM(B475:H475)</f>
        <v>0</v>
      </c>
    </row>
    <row r="476" spans="1:9" ht="15">
      <c r="A476" s="8" t="s">
        <v>8</v>
      </c>
      <c r="B476" s="390"/>
      <c r="C476" s="391"/>
      <c r="D476" s="391"/>
      <c r="E476" s="392"/>
      <c r="F476" s="48">
        <v>0</v>
      </c>
      <c r="G476" s="390"/>
      <c r="H476" s="392"/>
      <c r="I476" s="50">
        <f t="shared" ref="I476:I495" si="290">SUM(B476:H476)</f>
        <v>0</v>
      </c>
    </row>
    <row r="477" spans="1:9" ht="15">
      <c r="A477" s="9" t="s">
        <v>9</v>
      </c>
      <c r="B477" s="390"/>
      <c r="C477" s="391"/>
      <c r="D477" s="391"/>
      <c r="E477" s="392"/>
      <c r="F477" s="45">
        <v>0</v>
      </c>
      <c r="G477" s="390"/>
      <c r="H477" s="392"/>
      <c r="I477" s="44">
        <f t="shared" si="290"/>
        <v>0</v>
      </c>
    </row>
    <row r="478" spans="1:9" ht="15">
      <c r="A478" s="8" t="s">
        <v>10</v>
      </c>
      <c r="B478" s="390"/>
      <c r="C478" s="391"/>
      <c r="D478" s="391"/>
      <c r="E478" s="392"/>
      <c r="F478" s="48">
        <v>0</v>
      </c>
      <c r="G478" s="390"/>
      <c r="H478" s="392"/>
      <c r="I478" s="50">
        <f t="shared" si="290"/>
        <v>0</v>
      </c>
    </row>
    <row r="479" spans="1:9" ht="15">
      <c r="A479" s="9" t="s">
        <v>11</v>
      </c>
      <c r="B479" s="390"/>
      <c r="C479" s="391"/>
      <c r="D479" s="391"/>
      <c r="E479" s="392"/>
      <c r="F479" s="45">
        <v>0</v>
      </c>
      <c r="G479" s="390"/>
      <c r="H479" s="392"/>
      <c r="I479" s="44">
        <f t="shared" si="290"/>
        <v>0</v>
      </c>
    </row>
    <row r="480" spans="1:9" ht="15">
      <c r="A480" s="8" t="s">
        <v>12</v>
      </c>
      <c r="B480" s="390"/>
      <c r="C480" s="391"/>
      <c r="D480" s="391"/>
      <c r="E480" s="392"/>
      <c r="F480" s="48">
        <v>4235.999982524273</v>
      </c>
      <c r="G480" s="390"/>
      <c r="H480" s="392"/>
      <c r="I480" s="50">
        <f t="shared" si="290"/>
        <v>4235.999982524273</v>
      </c>
    </row>
    <row r="481" spans="1:9" ht="15">
      <c r="A481" s="9" t="s">
        <v>13</v>
      </c>
      <c r="B481" s="390"/>
      <c r="C481" s="391"/>
      <c r="D481" s="391"/>
      <c r="E481" s="392"/>
      <c r="F481" s="45">
        <v>0</v>
      </c>
      <c r="G481" s="390"/>
      <c r="H481" s="392"/>
      <c r="I481" s="44">
        <f t="shared" si="290"/>
        <v>0</v>
      </c>
    </row>
    <row r="482" spans="1:9" ht="15">
      <c r="A482" s="8" t="s">
        <v>14</v>
      </c>
      <c r="B482" s="390"/>
      <c r="C482" s="391"/>
      <c r="D482" s="391"/>
      <c r="E482" s="392"/>
      <c r="F482" s="48">
        <v>5747.0197295989983</v>
      </c>
      <c r="G482" s="390"/>
      <c r="H482" s="392"/>
      <c r="I482" s="50">
        <f t="shared" si="290"/>
        <v>5747.0197295989983</v>
      </c>
    </row>
    <row r="483" spans="1:9" ht="15">
      <c r="A483" s="9" t="s">
        <v>15</v>
      </c>
      <c r="B483" s="390"/>
      <c r="C483" s="391"/>
      <c r="D483" s="391"/>
      <c r="E483" s="392"/>
      <c r="F483" s="45">
        <v>0</v>
      </c>
      <c r="G483" s="390"/>
      <c r="H483" s="392"/>
      <c r="I483" s="44">
        <f t="shared" si="290"/>
        <v>0</v>
      </c>
    </row>
    <row r="484" spans="1:9" ht="15">
      <c r="A484" s="8" t="s">
        <v>16</v>
      </c>
      <c r="B484" s="390"/>
      <c r="C484" s="391"/>
      <c r="D484" s="391"/>
      <c r="E484" s="392"/>
      <c r="F484" s="48">
        <v>0</v>
      </c>
      <c r="G484" s="390"/>
      <c r="H484" s="392"/>
      <c r="I484" s="50">
        <f t="shared" si="290"/>
        <v>0</v>
      </c>
    </row>
    <row r="485" spans="1:9" ht="15">
      <c r="A485" s="9" t="s">
        <v>17</v>
      </c>
      <c r="B485" s="390"/>
      <c r="C485" s="391"/>
      <c r="D485" s="391"/>
      <c r="E485" s="392"/>
      <c r="F485" s="45">
        <v>4.0471986137433955</v>
      </c>
      <c r="G485" s="390"/>
      <c r="H485" s="392"/>
      <c r="I485" s="44">
        <f t="shared" si="290"/>
        <v>4.0471986137433955</v>
      </c>
    </row>
    <row r="486" spans="1:9" ht="15">
      <c r="A486" s="8" t="s">
        <v>18</v>
      </c>
      <c r="B486" s="390"/>
      <c r="C486" s="391"/>
      <c r="D486" s="391"/>
      <c r="E486" s="392"/>
      <c r="F486" s="48">
        <v>0</v>
      </c>
      <c r="G486" s="390"/>
      <c r="H486" s="392"/>
      <c r="I486" s="50">
        <f t="shared" si="290"/>
        <v>0</v>
      </c>
    </row>
    <row r="487" spans="1:9" ht="15">
      <c r="A487" s="9" t="s">
        <v>141</v>
      </c>
      <c r="B487" s="390"/>
      <c r="C487" s="391"/>
      <c r="D487" s="391"/>
      <c r="E487" s="392"/>
      <c r="F487" s="45">
        <v>0</v>
      </c>
      <c r="G487" s="390"/>
      <c r="H487" s="392"/>
      <c r="I487" s="44">
        <f t="shared" si="290"/>
        <v>0</v>
      </c>
    </row>
    <row r="488" spans="1:9" ht="15">
      <c r="A488" s="8" t="s">
        <v>19</v>
      </c>
      <c r="B488" s="390"/>
      <c r="C488" s="391"/>
      <c r="D488" s="391"/>
      <c r="E488" s="392"/>
      <c r="F488" s="48">
        <v>0</v>
      </c>
      <c r="G488" s="390"/>
      <c r="H488" s="392"/>
      <c r="I488" s="50">
        <f t="shared" si="290"/>
        <v>0</v>
      </c>
    </row>
    <row r="489" spans="1:9" ht="15">
      <c r="A489" s="9" t="s">
        <v>20</v>
      </c>
      <c r="B489" s="390"/>
      <c r="C489" s="391"/>
      <c r="D489" s="391"/>
      <c r="E489" s="392"/>
      <c r="F489" s="45">
        <v>0</v>
      </c>
      <c r="G489" s="390"/>
      <c r="H489" s="392"/>
      <c r="I489" s="44">
        <f t="shared" si="290"/>
        <v>0</v>
      </c>
    </row>
    <row r="490" spans="1:9" ht="15">
      <c r="A490" s="8" t="s">
        <v>21</v>
      </c>
      <c r="B490" s="390"/>
      <c r="C490" s="391"/>
      <c r="D490" s="391"/>
      <c r="E490" s="392"/>
      <c r="F490" s="48">
        <v>0</v>
      </c>
      <c r="G490" s="390"/>
      <c r="H490" s="392"/>
      <c r="I490" s="50">
        <f t="shared" si="290"/>
        <v>0</v>
      </c>
    </row>
    <row r="491" spans="1:9" ht="15">
      <c r="A491" s="10" t="s">
        <v>57</v>
      </c>
      <c r="B491" s="390"/>
      <c r="C491" s="391"/>
      <c r="D491" s="391"/>
      <c r="E491" s="392"/>
      <c r="F491" s="45">
        <v>0</v>
      </c>
      <c r="G491" s="390"/>
      <c r="H491" s="392"/>
      <c r="I491" s="44">
        <f t="shared" si="290"/>
        <v>0</v>
      </c>
    </row>
    <row r="492" spans="1:9" ht="15">
      <c r="A492" s="8" t="s">
        <v>22</v>
      </c>
      <c r="B492" s="390"/>
      <c r="C492" s="391"/>
      <c r="D492" s="391"/>
      <c r="E492" s="392"/>
      <c r="F492" s="48">
        <v>8</v>
      </c>
      <c r="G492" s="390"/>
      <c r="H492" s="392"/>
      <c r="I492" s="50">
        <f t="shared" si="290"/>
        <v>8</v>
      </c>
    </row>
    <row r="493" spans="1:9" ht="15">
      <c r="A493" s="10" t="s">
        <v>23</v>
      </c>
      <c r="B493" s="390"/>
      <c r="C493" s="391"/>
      <c r="D493" s="391"/>
      <c r="E493" s="392"/>
      <c r="F493" s="45">
        <v>0</v>
      </c>
      <c r="G493" s="390"/>
      <c r="H493" s="392"/>
      <c r="I493" s="44">
        <f t="shared" si="290"/>
        <v>0</v>
      </c>
    </row>
    <row r="494" spans="1:9" ht="15">
      <c r="A494" s="8" t="s">
        <v>24</v>
      </c>
      <c r="B494" s="390"/>
      <c r="C494" s="391"/>
      <c r="D494" s="391"/>
      <c r="E494" s="392"/>
      <c r="F494" s="48">
        <v>0</v>
      </c>
      <c r="G494" s="390"/>
      <c r="H494" s="392"/>
      <c r="I494" s="50">
        <f t="shared" si="290"/>
        <v>0</v>
      </c>
    </row>
    <row r="495" spans="1:9" ht="15.75" thickBot="1">
      <c r="A495" s="10" t="s">
        <v>25</v>
      </c>
      <c r="B495" s="393"/>
      <c r="C495" s="394"/>
      <c r="D495" s="394"/>
      <c r="E495" s="395"/>
      <c r="F495" s="45">
        <v>105.5844</v>
      </c>
      <c r="G495" s="393"/>
      <c r="H495" s="395"/>
      <c r="I495" s="44">
        <f t="shared" si="290"/>
        <v>105.5844</v>
      </c>
    </row>
    <row r="496" spans="1:9" ht="15">
      <c r="A496" s="125" t="s">
        <v>26</v>
      </c>
      <c r="B496" s="126">
        <f>SUM(B475:B495)</f>
        <v>0</v>
      </c>
      <c r="C496" s="126">
        <f t="shared" ref="C496" si="291">SUM(C475:C495)</f>
        <v>0</v>
      </c>
      <c r="D496" s="126">
        <f t="shared" ref="D496" si="292">SUM(D475:D495)</f>
        <v>0</v>
      </c>
      <c r="E496" s="126">
        <f t="shared" ref="E496" si="293">SUM(E475:E495)</f>
        <v>0</v>
      </c>
      <c r="F496" s="126">
        <f t="shared" ref="F496" si="294">SUM(F475:F495)</f>
        <v>10100.651310737014</v>
      </c>
      <c r="G496" s="126">
        <f t="shared" ref="G496" si="295">SUM(G475:G495)</f>
        <v>0</v>
      </c>
      <c r="H496" s="127">
        <f t="shared" ref="H496" si="296">SUM(H475:H495)</f>
        <v>0</v>
      </c>
      <c r="I496" s="128">
        <f t="shared" ref="I496" si="297">SUM(I475:I495)</f>
        <v>10100.651310737014</v>
      </c>
    </row>
    <row r="497" spans="1:9" ht="15" thickBot="1">
      <c r="A497" s="15" t="s">
        <v>100</v>
      </c>
      <c r="B497" s="100">
        <f>B496/$I496</f>
        <v>0</v>
      </c>
      <c r="C497" s="100">
        <f t="shared" ref="C497" si="298">C496/$I496</f>
        <v>0</v>
      </c>
      <c r="D497" s="100">
        <f t="shared" ref="D497" si="299">D496/$I496</f>
        <v>0</v>
      </c>
      <c r="E497" s="100">
        <f t="shared" ref="E497" si="300">E496/$I496</f>
        <v>0</v>
      </c>
      <c r="F497" s="100">
        <f t="shared" ref="F497" si="301">F496/$I496</f>
        <v>1</v>
      </c>
      <c r="G497" s="100">
        <f t="shared" ref="G497" si="302">G496/$I496</f>
        <v>0</v>
      </c>
      <c r="H497" s="100">
        <f t="shared" ref="H497" si="303">H496/$I496</f>
        <v>0</v>
      </c>
      <c r="I497" s="102">
        <f>SUM(B497:H497)</f>
        <v>1</v>
      </c>
    </row>
    <row r="498" spans="1:9" ht="15" thickBot="1">
      <c r="A498" s="16"/>
      <c r="B498" s="16"/>
      <c r="C498" s="16"/>
      <c r="D498" s="16"/>
      <c r="E498" s="16"/>
      <c r="F498" s="16"/>
      <c r="G498" s="16"/>
      <c r="H498" s="16"/>
      <c r="I498" s="16"/>
    </row>
    <row r="499" spans="1:9" ht="28.5">
      <c r="A499" s="433" t="s">
        <v>43</v>
      </c>
      <c r="B499" s="37" t="s">
        <v>0</v>
      </c>
      <c r="C499" s="37" t="s">
        <v>1</v>
      </c>
      <c r="D499" s="37" t="s">
        <v>2</v>
      </c>
      <c r="E499" s="37" t="s">
        <v>3</v>
      </c>
      <c r="F499" s="37" t="s">
        <v>27</v>
      </c>
      <c r="G499" s="37" t="s">
        <v>4</v>
      </c>
      <c r="H499" s="37" t="s">
        <v>5</v>
      </c>
      <c r="I499" s="38" t="s">
        <v>6</v>
      </c>
    </row>
    <row r="500" spans="1:9" ht="14.25" customHeight="1">
      <c r="A500" s="434" t="s">
        <v>43</v>
      </c>
      <c r="B500" s="372" t="s">
        <v>107</v>
      </c>
      <c r="C500" s="373"/>
      <c r="D500" s="373"/>
      <c r="E500" s="373"/>
      <c r="F500" s="373"/>
      <c r="G500" s="373"/>
      <c r="H500" s="373"/>
      <c r="I500" s="374"/>
    </row>
    <row r="501" spans="1:9" ht="15">
      <c r="A501" s="7" t="s">
        <v>7</v>
      </c>
      <c r="B501" s="387"/>
      <c r="C501" s="388"/>
      <c r="D501" s="388"/>
      <c r="E501" s="389"/>
      <c r="F501" s="42">
        <v>0</v>
      </c>
      <c r="G501" s="387"/>
      <c r="H501" s="389"/>
      <c r="I501" s="44">
        <f>SUM(B501:H501)</f>
        <v>0</v>
      </c>
    </row>
    <row r="502" spans="1:9" ht="15">
      <c r="A502" s="8" t="s">
        <v>8</v>
      </c>
      <c r="B502" s="390"/>
      <c r="C502" s="391"/>
      <c r="D502" s="391"/>
      <c r="E502" s="392"/>
      <c r="F502" s="48">
        <v>0</v>
      </c>
      <c r="G502" s="390"/>
      <c r="H502" s="392"/>
      <c r="I502" s="50">
        <f t="shared" ref="I502:I521" si="304">SUM(B502:H502)</f>
        <v>0</v>
      </c>
    </row>
    <row r="503" spans="1:9" ht="15">
      <c r="A503" s="9" t="s">
        <v>9</v>
      </c>
      <c r="B503" s="390"/>
      <c r="C503" s="391"/>
      <c r="D503" s="391"/>
      <c r="E503" s="392"/>
      <c r="F503" s="45">
        <v>0</v>
      </c>
      <c r="G503" s="390"/>
      <c r="H503" s="392"/>
      <c r="I503" s="44">
        <f t="shared" si="304"/>
        <v>0</v>
      </c>
    </row>
    <row r="504" spans="1:9" ht="15">
      <c r="A504" s="8" t="s">
        <v>10</v>
      </c>
      <c r="B504" s="390"/>
      <c r="C504" s="391"/>
      <c r="D504" s="391"/>
      <c r="E504" s="392"/>
      <c r="F504" s="48">
        <v>0</v>
      </c>
      <c r="G504" s="390"/>
      <c r="H504" s="392"/>
      <c r="I504" s="50">
        <f t="shared" si="304"/>
        <v>0</v>
      </c>
    </row>
    <row r="505" spans="1:9" ht="15">
      <c r="A505" s="9" t="s">
        <v>11</v>
      </c>
      <c r="B505" s="390"/>
      <c r="C505" s="391"/>
      <c r="D505" s="391"/>
      <c r="E505" s="392"/>
      <c r="F505" s="45">
        <v>0</v>
      </c>
      <c r="G505" s="390"/>
      <c r="H505" s="392"/>
      <c r="I505" s="44">
        <f t="shared" si="304"/>
        <v>0</v>
      </c>
    </row>
    <row r="506" spans="1:9" ht="15">
      <c r="A506" s="8" t="s">
        <v>12</v>
      </c>
      <c r="B506" s="390"/>
      <c r="C506" s="391"/>
      <c r="D506" s="391"/>
      <c r="E506" s="392"/>
      <c r="F506" s="48">
        <v>0</v>
      </c>
      <c r="G506" s="390"/>
      <c r="H506" s="392"/>
      <c r="I506" s="50">
        <f t="shared" si="304"/>
        <v>0</v>
      </c>
    </row>
    <row r="507" spans="1:9" ht="15">
      <c r="A507" s="9" t="s">
        <v>13</v>
      </c>
      <c r="B507" s="390"/>
      <c r="C507" s="391"/>
      <c r="D507" s="391"/>
      <c r="E507" s="392"/>
      <c r="F507" s="45">
        <v>0</v>
      </c>
      <c r="G507" s="390"/>
      <c r="H507" s="392"/>
      <c r="I507" s="44">
        <f t="shared" si="304"/>
        <v>0</v>
      </c>
    </row>
    <row r="508" spans="1:9" ht="15">
      <c r="A508" s="8" t="s">
        <v>14</v>
      </c>
      <c r="B508" s="390"/>
      <c r="C508" s="391"/>
      <c r="D508" s="391"/>
      <c r="E508" s="392"/>
      <c r="F508" s="48">
        <v>0</v>
      </c>
      <c r="G508" s="390"/>
      <c r="H508" s="392"/>
      <c r="I508" s="50">
        <f t="shared" si="304"/>
        <v>0</v>
      </c>
    </row>
    <row r="509" spans="1:9" ht="15">
      <c r="A509" s="9" t="s">
        <v>15</v>
      </c>
      <c r="B509" s="390"/>
      <c r="C509" s="391"/>
      <c r="D509" s="391"/>
      <c r="E509" s="392"/>
      <c r="F509" s="45">
        <v>0</v>
      </c>
      <c r="G509" s="390"/>
      <c r="H509" s="392"/>
      <c r="I509" s="44">
        <f t="shared" si="304"/>
        <v>0</v>
      </c>
    </row>
    <row r="510" spans="1:9" ht="15">
      <c r="A510" s="8" t="s">
        <v>16</v>
      </c>
      <c r="B510" s="390"/>
      <c r="C510" s="391"/>
      <c r="D510" s="391"/>
      <c r="E510" s="392"/>
      <c r="F510" s="48">
        <v>0</v>
      </c>
      <c r="G510" s="390"/>
      <c r="H510" s="392"/>
      <c r="I510" s="50">
        <f t="shared" si="304"/>
        <v>0</v>
      </c>
    </row>
    <row r="511" spans="1:9" ht="15">
      <c r="A511" s="9" t="s">
        <v>17</v>
      </c>
      <c r="B511" s="390"/>
      <c r="C511" s="391"/>
      <c r="D511" s="391"/>
      <c r="E511" s="392"/>
      <c r="F511" s="45">
        <v>0</v>
      </c>
      <c r="G511" s="390"/>
      <c r="H511" s="392"/>
      <c r="I511" s="44">
        <f t="shared" si="304"/>
        <v>0</v>
      </c>
    </row>
    <row r="512" spans="1:9" ht="15">
      <c r="A512" s="8" t="s">
        <v>18</v>
      </c>
      <c r="B512" s="390"/>
      <c r="C512" s="391"/>
      <c r="D512" s="391"/>
      <c r="E512" s="392"/>
      <c r="F512" s="48">
        <v>0</v>
      </c>
      <c r="G512" s="390"/>
      <c r="H512" s="392"/>
      <c r="I512" s="50">
        <f t="shared" si="304"/>
        <v>0</v>
      </c>
    </row>
    <row r="513" spans="1:9" ht="15">
      <c r="A513" s="9" t="s">
        <v>141</v>
      </c>
      <c r="B513" s="390"/>
      <c r="C513" s="391"/>
      <c r="D513" s="391"/>
      <c r="E513" s="392"/>
      <c r="F513" s="45">
        <v>0</v>
      </c>
      <c r="G513" s="390"/>
      <c r="H513" s="392"/>
      <c r="I513" s="44">
        <f t="shared" si="304"/>
        <v>0</v>
      </c>
    </row>
    <row r="514" spans="1:9" ht="15">
      <c r="A514" s="8" t="s">
        <v>19</v>
      </c>
      <c r="B514" s="390"/>
      <c r="C514" s="391"/>
      <c r="D514" s="391"/>
      <c r="E514" s="392"/>
      <c r="F514" s="48">
        <v>0</v>
      </c>
      <c r="G514" s="390"/>
      <c r="H514" s="392"/>
      <c r="I514" s="50">
        <f t="shared" si="304"/>
        <v>0</v>
      </c>
    </row>
    <row r="515" spans="1:9" ht="15">
      <c r="A515" s="9" t="s">
        <v>20</v>
      </c>
      <c r="B515" s="390"/>
      <c r="C515" s="391"/>
      <c r="D515" s="391"/>
      <c r="E515" s="392"/>
      <c r="F515" s="45">
        <v>0</v>
      </c>
      <c r="G515" s="390"/>
      <c r="H515" s="392"/>
      <c r="I515" s="44">
        <f t="shared" si="304"/>
        <v>0</v>
      </c>
    </row>
    <row r="516" spans="1:9" ht="15">
      <c r="A516" s="8" t="s">
        <v>21</v>
      </c>
      <c r="B516" s="390"/>
      <c r="C516" s="391"/>
      <c r="D516" s="391"/>
      <c r="E516" s="392"/>
      <c r="F516" s="48">
        <v>0</v>
      </c>
      <c r="G516" s="390"/>
      <c r="H516" s="392"/>
      <c r="I516" s="50">
        <f t="shared" si="304"/>
        <v>0</v>
      </c>
    </row>
    <row r="517" spans="1:9" ht="15">
      <c r="A517" s="10" t="s">
        <v>57</v>
      </c>
      <c r="B517" s="390"/>
      <c r="C517" s="391"/>
      <c r="D517" s="391"/>
      <c r="E517" s="392"/>
      <c r="F517" s="45">
        <v>0</v>
      </c>
      <c r="G517" s="390"/>
      <c r="H517" s="392"/>
      <c r="I517" s="44">
        <f t="shared" si="304"/>
        <v>0</v>
      </c>
    </row>
    <row r="518" spans="1:9" ht="15">
      <c r="A518" s="8" t="s">
        <v>22</v>
      </c>
      <c r="B518" s="390"/>
      <c r="C518" s="391"/>
      <c r="D518" s="391"/>
      <c r="E518" s="392"/>
      <c r="F518" s="48">
        <v>0</v>
      </c>
      <c r="G518" s="390"/>
      <c r="H518" s="392"/>
      <c r="I518" s="50">
        <f t="shared" si="304"/>
        <v>0</v>
      </c>
    </row>
    <row r="519" spans="1:9" ht="15">
      <c r="A519" s="10" t="s">
        <v>23</v>
      </c>
      <c r="B519" s="390"/>
      <c r="C519" s="391"/>
      <c r="D519" s="391"/>
      <c r="E519" s="392"/>
      <c r="F519" s="45">
        <v>0</v>
      </c>
      <c r="G519" s="390"/>
      <c r="H519" s="392"/>
      <c r="I519" s="44">
        <f t="shared" si="304"/>
        <v>0</v>
      </c>
    </row>
    <row r="520" spans="1:9" ht="15">
      <c r="A520" s="8" t="s">
        <v>24</v>
      </c>
      <c r="B520" s="390"/>
      <c r="C520" s="391"/>
      <c r="D520" s="391"/>
      <c r="E520" s="392"/>
      <c r="F520" s="48">
        <v>0</v>
      </c>
      <c r="G520" s="390"/>
      <c r="H520" s="392"/>
      <c r="I520" s="50">
        <f t="shared" si="304"/>
        <v>0</v>
      </c>
    </row>
    <row r="521" spans="1:9" ht="15.75" thickBot="1">
      <c r="A521" s="10" t="s">
        <v>25</v>
      </c>
      <c r="B521" s="393"/>
      <c r="C521" s="394"/>
      <c r="D521" s="394"/>
      <c r="E521" s="395"/>
      <c r="F521" s="45">
        <v>0</v>
      </c>
      <c r="G521" s="393"/>
      <c r="H521" s="395"/>
      <c r="I521" s="44">
        <f t="shared" si="304"/>
        <v>0</v>
      </c>
    </row>
    <row r="522" spans="1:9" ht="15">
      <c r="A522" s="125" t="s">
        <v>26</v>
      </c>
      <c r="B522" s="126">
        <f>SUM(B501:B521)</f>
        <v>0</v>
      </c>
      <c r="C522" s="126">
        <f t="shared" ref="C522" si="305">SUM(C501:C521)</f>
        <v>0</v>
      </c>
      <c r="D522" s="126">
        <f t="shared" ref="D522" si="306">SUM(D501:D521)</f>
        <v>0</v>
      </c>
      <c r="E522" s="126">
        <f t="shared" ref="E522" si="307">SUM(E501:E521)</f>
        <v>0</v>
      </c>
      <c r="F522" s="126">
        <f t="shared" ref="F522" si="308">SUM(F501:F521)</f>
        <v>0</v>
      </c>
      <c r="G522" s="126">
        <f t="shared" ref="G522" si="309">SUM(G501:G521)</f>
        <v>0</v>
      </c>
      <c r="H522" s="127">
        <f t="shared" ref="H522" si="310">SUM(H501:H521)</f>
        <v>0</v>
      </c>
      <c r="I522" s="128">
        <f t="shared" ref="I522" si="311">SUM(I501:I521)</f>
        <v>0</v>
      </c>
    </row>
    <row r="523" spans="1:9" ht="15" thickBot="1">
      <c r="A523" s="15" t="s">
        <v>100</v>
      </c>
      <c r="B523" s="100"/>
      <c r="C523" s="100"/>
      <c r="D523" s="100"/>
      <c r="E523" s="100"/>
      <c r="F523" s="100"/>
      <c r="G523" s="100"/>
      <c r="H523" s="100"/>
      <c r="I523" s="102"/>
    </row>
    <row r="524" spans="1:9" ht="15" thickBot="1">
      <c r="A524" s="16"/>
      <c r="B524" s="16"/>
      <c r="C524" s="16"/>
      <c r="D524" s="16"/>
      <c r="E524" s="16"/>
      <c r="F524" s="16"/>
      <c r="G524" s="16"/>
      <c r="H524" s="16"/>
      <c r="I524" s="16"/>
    </row>
    <row r="525" spans="1:9" ht="28.5">
      <c r="A525" s="433" t="s">
        <v>44</v>
      </c>
      <c r="B525" s="37" t="s">
        <v>0</v>
      </c>
      <c r="C525" s="37" t="s">
        <v>1</v>
      </c>
      <c r="D525" s="37" t="s">
        <v>2</v>
      </c>
      <c r="E525" s="37" t="s">
        <v>3</v>
      </c>
      <c r="F525" s="37" t="s">
        <v>27</v>
      </c>
      <c r="G525" s="37" t="s">
        <v>4</v>
      </c>
      <c r="H525" s="37" t="s">
        <v>5</v>
      </c>
      <c r="I525" s="38" t="s">
        <v>6</v>
      </c>
    </row>
    <row r="526" spans="1:9" ht="14.25" customHeight="1">
      <c r="A526" s="434" t="s">
        <v>44</v>
      </c>
      <c r="B526" s="372" t="s">
        <v>107</v>
      </c>
      <c r="C526" s="373"/>
      <c r="D526" s="373"/>
      <c r="E526" s="373"/>
      <c r="F526" s="373"/>
      <c r="G526" s="373"/>
      <c r="H526" s="373"/>
      <c r="I526" s="374"/>
    </row>
    <row r="527" spans="1:9" ht="15">
      <c r="A527" s="7" t="s">
        <v>7</v>
      </c>
      <c r="B527" s="387"/>
      <c r="C527" s="388"/>
      <c r="D527" s="388"/>
      <c r="E527" s="389"/>
      <c r="F527" s="42">
        <v>0</v>
      </c>
      <c r="G527" s="387"/>
      <c r="H527" s="389"/>
      <c r="I527" s="44">
        <f>SUM(B527:H527)</f>
        <v>0</v>
      </c>
    </row>
    <row r="528" spans="1:9" ht="15">
      <c r="A528" s="8" t="s">
        <v>8</v>
      </c>
      <c r="B528" s="390"/>
      <c r="C528" s="391"/>
      <c r="D528" s="391"/>
      <c r="E528" s="392"/>
      <c r="F528" s="48">
        <v>0</v>
      </c>
      <c r="G528" s="390"/>
      <c r="H528" s="392"/>
      <c r="I528" s="50">
        <f t="shared" ref="I528:I547" si="312">SUM(B528:H528)</f>
        <v>0</v>
      </c>
    </row>
    <row r="529" spans="1:9" ht="15">
      <c r="A529" s="9" t="s">
        <v>9</v>
      </c>
      <c r="B529" s="390"/>
      <c r="C529" s="391"/>
      <c r="D529" s="391"/>
      <c r="E529" s="392"/>
      <c r="F529" s="45">
        <v>0</v>
      </c>
      <c r="G529" s="390"/>
      <c r="H529" s="392"/>
      <c r="I529" s="44">
        <f t="shared" si="312"/>
        <v>0</v>
      </c>
    </row>
    <row r="530" spans="1:9" ht="15">
      <c r="A530" s="8" t="s">
        <v>10</v>
      </c>
      <c r="B530" s="390"/>
      <c r="C530" s="391"/>
      <c r="D530" s="391"/>
      <c r="E530" s="392"/>
      <c r="F530" s="48">
        <v>0</v>
      </c>
      <c r="G530" s="390"/>
      <c r="H530" s="392"/>
      <c r="I530" s="50">
        <f t="shared" si="312"/>
        <v>0</v>
      </c>
    </row>
    <row r="531" spans="1:9" ht="15">
      <c r="A531" s="9" t="s">
        <v>11</v>
      </c>
      <c r="B531" s="390"/>
      <c r="C531" s="391"/>
      <c r="D531" s="391"/>
      <c r="E531" s="392"/>
      <c r="F531" s="45">
        <v>0</v>
      </c>
      <c r="G531" s="390"/>
      <c r="H531" s="392"/>
      <c r="I531" s="44">
        <f t="shared" si="312"/>
        <v>0</v>
      </c>
    </row>
    <row r="532" spans="1:9" ht="15">
      <c r="A532" s="8" t="s">
        <v>12</v>
      </c>
      <c r="B532" s="390"/>
      <c r="C532" s="391"/>
      <c r="D532" s="391"/>
      <c r="E532" s="392"/>
      <c r="F532" s="48">
        <v>0.55475163636755687</v>
      </c>
      <c r="G532" s="390"/>
      <c r="H532" s="392"/>
      <c r="I532" s="50">
        <f t="shared" si="312"/>
        <v>0.55475163636755687</v>
      </c>
    </row>
    <row r="533" spans="1:9" ht="15">
      <c r="A533" s="9" t="s">
        <v>13</v>
      </c>
      <c r="B533" s="390"/>
      <c r="C533" s="391"/>
      <c r="D533" s="391"/>
      <c r="E533" s="392"/>
      <c r="F533" s="45">
        <v>0</v>
      </c>
      <c r="G533" s="390"/>
      <c r="H533" s="392"/>
      <c r="I533" s="44">
        <f t="shared" si="312"/>
        <v>0</v>
      </c>
    </row>
    <row r="534" spans="1:9" ht="15">
      <c r="A534" s="8" t="s">
        <v>14</v>
      </c>
      <c r="B534" s="390"/>
      <c r="C534" s="391"/>
      <c r="D534" s="391"/>
      <c r="E534" s="392"/>
      <c r="F534" s="48">
        <v>4.5361805073486048</v>
      </c>
      <c r="G534" s="390"/>
      <c r="H534" s="392"/>
      <c r="I534" s="50">
        <f t="shared" si="312"/>
        <v>4.5361805073486048</v>
      </c>
    </row>
    <row r="535" spans="1:9" ht="15">
      <c r="A535" s="9" t="s">
        <v>15</v>
      </c>
      <c r="B535" s="390"/>
      <c r="C535" s="391"/>
      <c r="D535" s="391"/>
      <c r="E535" s="392"/>
      <c r="F535" s="45">
        <v>0</v>
      </c>
      <c r="G535" s="390"/>
      <c r="H535" s="392"/>
      <c r="I535" s="44">
        <f t="shared" si="312"/>
        <v>0</v>
      </c>
    </row>
    <row r="536" spans="1:9" ht="15">
      <c r="A536" s="8" t="s">
        <v>16</v>
      </c>
      <c r="B536" s="390"/>
      <c r="C536" s="391"/>
      <c r="D536" s="391"/>
      <c r="E536" s="392"/>
      <c r="F536" s="48">
        <v>0</v>
      </c>
      <c r="G536" s="390"/>
      <c r="H536" s="392"/>
      <c r="I536" s="50">
        <f t="shared" si="312"/>
        <v>0</v>
      </c>
    </row>
    <row r="537" spans="1:9" ht="15">
      <c r="A537" s="9" t="s">
        <v>17</v>
      </c>
      <c r="B537" s="390"/>
      <c r="C537" s="391"/>
      <c r="D537" s="391"/>
      <c r="E537" s="392"/>
      <c r="F537" s="45">
        <v>0</v>
      </c>
      <c r="G537" s="390"/>
      <c r="H537" s="392"/>
      <c r="I537" s="44">
        <f t="shared" si="312"/>
        <v>0</v>
      </c>
    </row>
    <row r="538" spans="1:9" ht="15">
      <c r="A538" s="8" t="s">
        <v>18</v>
      </c>
      <c r="B538" s="390"/>
      <c r="C538" s="391"/>
      <c r="D538" s="391"/>
      <c r="E538" s="392"/>
      <c r="F538" s="48">
        <v>0</v>
      </c>
      <c r="G538" s="390"/>
      <c r="H538" s="392"/>
      <c r="I538" s="50">
        <f t="shared" si="312"/>
        <v>0</v>
      </c>
    </row>
    <row r="539" spans="1:9" ht="15">
      <c r="A539" s="9" t="s">
        <v>141</v>
      </c>
      <c r="B539" s="390"/>
      <c r="C539" s="391"/>
      <c r="D539" s="391"/>
      <c r="E539" s="392"/>
      <c r="F539" s="45">
        <v>0</v>
      </c>
      <c r="G539" s="390"/>
      <c r="H539" s="392"/>
      <c r="I539" s="44">
        <f t="shared" si="312"/>
        <v>0</v>
      </c>
    </row>
    <row r="540" spans="1:9" ht="15">
      <c r="A540" s="8" t="s">
        <v>19</v>
      </c>
      <c r="B540" s="390"/>
      <c r="C540" s="391"/>
      <c r="D540" s="391"/>
      <c r="E540" s="392"/>
      <c r="F540" s="48">
        <v>0</v>
      </c>
      <c r="G540" s="390"/>
      <c r="H540" s="392"/>
      <c r="I540" s="50">
        <f t="shared" si="312"/>
        <v>0</v>
      </c>
    </row>
    <row r="541" spans="1:9" ht="15">
      <c r="A541" s="9" t="s">
        <v>20</v>
      </c>
      <c r="B541" s="390"/>
      <c r="C541" s="391"/>
      <c r="D541" s="391"/>
      <c r="E541" s="392"/>
      <c r="F541" s="45">
        <v>0</v>
      </c>
      <c r="G541" s="390"/>
      <c r="H541" s="392"/>
      <c r="I541" s="44">
        <f t="shared" si="312"/>
        <v>0</v>
      </c>
    </row>
    <row r="542" spans="1:9" ht="15">
      <c r="A542" s="8" t="s">
        <v>21</v>
      </c>
      <c r="B542" s="390"/>
      <c r="C542" s="391"/>
      <c r="D542" s="391"/>
      <c r="E542" s="392"/>
      <c r="F542" s="48">
        <v>0</v>
      </c>
      <c r="G542" s="390"/>
      <c r="H542" s="392"/>
      <c r="I542" s="50">
        <f t="shared" si="312"/>
        <v>0</v>
      </c>
    </row>
    <row r="543" spans="1:9" ht="15">
      <c r="A543" s="10" t="s">
        <v>57</v>
      </c>
      <c r="B543" s="390"/>
      <c r="C543" s="391"/>
      <c r="D543" s="391"/>
      <c r="E543" s="392"/>
      <c r="F543" s="45">
        <v>0</v>
      </c>
      <c r="G543" s="390"/>
      <c r="H543" s="392"/>
      <c r="I543" s="44">
        <f t="shared" si="312"/>
        <v>0</v>
      </c>
    </row>
    <row r="544" spans="1:9" ht="15">
      <c r="A544" s="8" t="s">
        <v>22</v>
      </c>
      <c r="B544" s="390"/>
      <c r="C544" s="391"/>
      <c r="D544" s="391"/>
      <c r="E544" s="392"/>
      <c r="F544" s="48">
        <v>0</v>
      </c>
      <c r="G544" s="390"/>
      <c r="H544" s="392"/>
      <c r="I544" s="50">
        <f t="shared" si="312"/>
        <v>0</v>
      </c>
    </row>
    <row r="545" spans="1:9" ht="15">
      <c r="A545" s="10" t="s">
        <v>23</v>
      </c>
      <c r="B545" s="390"/>
      <c r="C545" s="391"/>
      <c r="D545" s="391"/>
      <c r="E545" s="392"/>
      <c r="F545" s="45">
        <v>0</v>
      </c>
      <c r="G545" s="390"/>
      <c r="H545" s="392"/>
      <c r="I545" s="44">
        <f t="shared" si="312"/>
        <v>0</v>
      </c>
    </row>
    <row r="546" spans="1:9" ht="15">
      <c r="A546" s="8" t="s">
        <v>24</v>
      </c>
      <c r="B546" s="390"/>
      <c r="C546" s="391"/>
      <c r="D546" s="391"/>
      <c r="E546" s="392"/>
      <c r="F546" s="48">
        <v>0</v>
      </c>
      <c r="G546" s="390"/>
      <c r="H546" s="392"/>
      <c r="I546" s="50">
        <f t="shared" si="312"/>
        <v>0</v>
      </c>
    </row>
    <row r="547" spans="1:9" ht="15.75" thickBot="1">
      <c r="A547" s="10" t="s">
        <v>25</v>
      </c>
      <c r="B547" s="393"/>
      <c r="C547" s="394"/>
      <c r="D547" s="394"/>
      <c r="E547" s="395"/>
      <c r="F547" s="45">
        <v>0</v>
      </c>
      <c r="G547" s="393"/>
      <c r="H547" s="395"/>
      <c r="I547" s="44">
        <f t="shared" si="312"/>
        <v>0</v>
      </c>
    </row>
    <row r="548" spans="1:9" ht="15">
      <c r="A548" s="125" t="s">
        <v>26</v>
      </c>
      <c r="B548" s="126">
        <f>SUM(B527:B547)</f>
        <v>0</v>
      </c>
      <c r="C548" s="126">
        <f t="shared" ref="C548" si="313">SUM(C527:C547)</f>
        <v>0</v>
      </c>
      <c r="D548" s="126">
        <f t="shared" ref="D548" si="314">SUM(D527:D547)</f>
        <v>0</v>
      </c>
      <c r="E548" s="126">
        <f t="shared" ref="E548" si="315">SUM(E527:E547)</f>
        <v>0</v>
      </c>
      <c r="F548" s="126">
        <f t="shared" ref="F548" si="316">SUM(F527:F547)</f>
        <v>5.0909321437161612</v>
      </c>
      <c r="G548" s="126">
        <f t="shared" ref="G548" si="317">SUM(G527:G547)</f>
        <v>0</v>
      </c>
      <c r="H548" s="127">
        <f t="shared" ref="H548" si="318">SUM(H527:H547)</f>
        <v>0</v>
      </c>
      <c r="I548" s="128">
        <f t="shared" ref="I548" si="319">SUM(I527:I547)</f>
        <v>5.0909321437161612</v>
      </c>
    </row>
    <row r="549" spans="1:9" ht="15" thickBot="1">
      <c r="A549" s="15" t="s">
        <v>100</v>
      </c>
      <c r="B549" s="100">
        <f>B548/$I548</f>
        <v>0</v>
      </c>
      <c r="C549" s="100">
        <f t="shared" ref="C549" si="320">C548/$I548</f>
        <v>0</v>
      </c>
      <c r="D549" s="100">
        <f t="shared" ref="D549" si="321">D548/$I548</f>
        <v>0</v>
      </c>
      <c r="E549" s="100">
        <f t="shared" ref="E549" si="322">E548/$I548</f>
        <v>0</v>
      </c>
      <c r="F549" s="100">
        <f t="shared" ref="F549" si="323">F548/$I548</f>
        <v>1</v>
      </c>
      <c r="G549" s="100">
        <f t="shared" ref="G549" si="324">G548/$I548</f>
        <v>0</v>
      </c>
      <c r="H549" s="100">
        <f t="shared" ref="H549" si="325">H548/$I548</f>
        <v>0</v>
      </c>
      <c r="I549" s="102">
        <f>SUM(B549:H549)</f>
        <v>1</v>
      </c>
    </row>
    <row r="550" spans="1:9" ht="15" thickBot="1">
      <c r="A550" s="16"/>
      <c r="B550" s="16"/>
      <c r="C550" s="16"/>
      <c r="D550" s="16"/>
      <c r="E550" s="16"/>
      <c r="F550" s="16"/>
      <c r="G550" s="16"/>
      <c r="H550" s="16"/>
      <c r="I550" s="16"/>
    </row>
    <row r="551" spans="1:9" ht="28.5">
      <c r="A551" s="433" t="s">
        <v>45</v>
      </c>
      <c r="B551" s="37" t="s">
        <v>0</v>
      </c>
      <c r="C551" s="37" t="s">
        <v>1</v>
      </c>
      <c r="D551" s="37" t="s">
        <v>2</v>
      </c>
      <c r="E551" s="37" t="s">
        <v>3</v>
      </c>
      <c r="F551" s="37" t="s">
        <v>27</v>
      </c>
      <c r="G551" s="37" t="s">
        <v>4</v>
      </c>
      <c r="H551" s="37" t="s">
        <v>5</v>
      </c>
      <c r="I551" s="38" t="s">
        <v>6</v>
      </c>
    </row>
    <row r="552" spans="1:9" ht="14.25" customHeight="1">
      <c r="A552" s="434" t="s">
        <v>45</v>
      </c>
      <c r="B552" s="372" t="s">
        <v>107</v>
      </c>
      <c r="C552" s="373"/>
      <c r="D552" s="373"/>
      <c r="E552" s="373"/>
      <c r="F552" s="373"/>
      <c r="G552" s="373"/>
      <c r="H552" s="373"/>
      <c r="I552" s="374"/>
    </row>
    <row r="553" spans="1:9" ht="15">
      <c r="A553" s="7" t="s">
        <v>7</v>
      </c>
      <c r="B553" s="387"/>
      <c r="C553" s="388"/>
      <c r="D553" s="388"/>
      <c r="E553" s="389"/>
      <c r="F553" s="42">
        <v>0</v>
      </c>
      <c r="G553" s="387"/>
      <c r="H553" s="389"/>
      <c r="I553" s="44">
        <f>SUM(B553:H553)</f>
        <v>0</v>
      </c>
    </row>
    <row r="554" spans="1:9" ht="15">
      <c r="A554" s="8" t="s">
        <v>8</v>
      </c>
      <c r="B554" s="390"/>
      <c r="C554" s="391"/>
      <c r="D554" s="391"/>
      <c r="E554" s="392"/>
      <c r="F554" s="48">
        <v>0</v>
      </c>
      <c r="G554" s="390"/>
      <c r="H554" s="392"/>
      <c r="I554" s="50">
        <f t="shared" ref="I554:I573" si="326">SUM(B554:H554)</f>
        <v>0</v>
      </c>
    </row>
    <row r="555" spans="1:9" ht="15">
      <c r="A555" s="9" t="s">
        <v>9</v>
      </c>
      <c r="B555" s="390"/>
      <c r="C555" s="391"/>
      <c r="D555" s="391"/>
      <c r="E555" s="392"/>
      <c r="F555" s="45">
        <v>0</v>
      </c>
      <c r="G555" s="390"/>
      <c r="H555" s="392"/>
      <c r="I555" s="44">
        <f t="shared" si="326"/>
        <v>0</v>
      </c>
    </row>
    <row r="556" spans="1:9" ht="15">
      <c r="A556" s="8" t="s">
        <v>10</v>
      </c>
      <c r="B556" s="390"/>
      <c r="C556" s="391"/>
      <c r="D556" s="391"/>
      <c r="E556" s="392"/>
      <c r="F556" s="48">
        <v>0</v>
      </c>
      <c r="G556" s="390"/>
      <c r="H556" s="392"/>
      <c r="I556" s="50">
        <f t="shared" si="326"/>
        <v>0</v>
      </c>
    </row>
    <row r="557" spans="1:9" ht="15">
      <c r="A557" s="9" t="s">
        <v>11</v>
      </c>
      <c r="B557" s="390"/>
      <c r="C557" s="391"/>
      <c r="D557" s="391"/>
      <c r="E557" s="392"/>
      <c r="F557" s="45">
        <v>0</v>
      </c>
      <c r="G557" s="390"/>
      <c r="H557" s="392"/>
      <c r="I557" s="44">
        <f t="shared" si="326"/>
        <v>0</v>
      </c>
    </row>
    <row r="558" spans="1:9" ht="15">
      <c r="A558" s="8" t="s">
        <v>12</v>
      </c>
      <c r="B558" s="390"/>
      <c r="C558" s="391"/>
      <c r="D558" s="391"/>
      <c r="E558" s="392"/>
      <c r="F558" s="48">
        <v>3.9481925394546571</v>
      </c>
      <c r="G558" s="390"/>
      <c r="H558" s="392"/>
      <c r="I558" s="50">
        <f t="shared" si="326"/>
        <v>3.9481925394546571</v>
      </c>
    </row>
    <row r="559" spans="1:9" ht="15">
      <c r="A559" s="9" t="s">
        <v>13</v>
      </c>
      <c r="B559" s="390"/>
      <c r="C559" s="391"/>
      <c r="D559" s="391"/>
      <c r="E559" s="392"/>
      <c r="F559" s="45">
        <v>0</v>
      </c>
      <c r="G559" s="390"/>
      <c r="H559" s="392"/>
      <c r="I559" s="44">
        <f t="shared" si="326"/>
        <v>0</v>
      </c>
    </row>
    <row r="560" spans="1:9" ht="15">
      <c r="A560" s="8" t="s">
        <v>14</v>
      </c>
      <c r="B560" s="390"/>
      <c r="C560" s="391"/>
      <c r="D560" s="391"/>
      <c r="E560" s="392"/>
      <c r="F560" s="48">
        <v>0</v>
      </c>
      <c r="G560" s="390"/>
      <c r="H560" s="392"/>
      <c r="I560" s="50">
        <f t="shared" si="326"/>
        <v>0</v>
      </c>
    </row>
    <row r="561" spans="1:9" ht="15">
      <c r="A561" s="9" t="s">
        <v>15</v>
      </c>
      <c r="B561" s="390"/>
      <c r="C561" s="391"/>
      <c r="D561" s="391"/>
      <c r="E561" s="392"/>
      <c r="F561" s="45">
        <v>0</v>
      </c>
      <c r="G561" s="390"/>
      <c r="H561" s="392"/>
      <c r="I561" s="44">
        <f t="shared" si="326"/>
        <v>0</v>
      </c>
    </row>
    <row r="562" spans="1:9" ht="15">
      <c r="A562" s="8" t="s">
        <v>16</v>
      </c>
      <c r="B562" s="390"/>
      <c r="C562" s="391"/>
      <c r="D562" s="391"/>
      <c r="E562" s="392"/>
      <c r="F562" s="48">
        <v>0</v>
      </c>
      <c r="G562" s="390"/>
      <c r="H562" s="392"/>
      <c r="I562" s="50">
        <f t="shared" si="326"/>
        <v>0</v>
      </c>
    </row>
    <row r="563" spans="1:9" ht="15">
      <c r="A563" s="9" t="s">
        <v>17</v>
      </c>
      <c r="B563" s="390"/>
      <c r="C563" s="391"/>
      <c r="D563" s="391"/>
      <c r="E563" s="392"/>
      <c r="F563" s="45">
        <v>0</v>
      </c>
      <c r="G563" s="390"/>
      <c r="H563" s="392"/>
      <c r="I563" s="44">
        <f t="shared" si="326"/>
        <v>0</v>
      </c>
    </row>
    <row r="564" spans="1:9" ht="15">
      <c r="A564" s="8" t="s">
        <v>18</v>
      </c>
      <c r="B564" s="390"/>
      <c r="C564" s="391"/>
      <c r="D564" s="391"/>
      <c r="E564" s="392"/>
      <c r="F564" s="48">
        <v>0</v>
      </c>
      <c r="G564" s="390"/>
      <c r="H564" s="392"/>
      <c r="I564" s="50">
        <f t="shared" si="326"/>
        <v>0</v>
      </c>
    </row>
    <row r="565" spans="1:9" ht="15">
      <c r="A565" s="9" t="s">
        <v>141</v>
      </c>
      <c r="B565" s="390"/>
      <c r="C565" s="391"/>
      <c r="D565" s="391"/>
      <c r="E565" s="392"/>
      <c r="F565" s="45">
        <v>0</v>
      </c>
      <c r="G565" s="390"/>
      <c r="H565" s="392"/>
      <c r="I565" s="44">
        <f t="shared" si="326"/>
        <v>0</v>
      </c>
    </row>
    <row r="566" spans="1:9" ht="15">
      <c r="A566" s="8" t="s">
        <v>19</v>
      </c>
      <c r="B566" s="390"/>
      <c r="C566" s="391"/>
      <c r="D566" s="391"/>
      <c r="E566" s="392"/>
      <c r="F566" s="48">
        <v>0</v>
      </c>
      <c r="G566" s="390"/>
      <c r="H566" s="392"/>
      <c r="I566" s="50">
        <f t="shared" si="326"/>
        <v>0</v>
      </c>
    </row>
    <row r="567" spans="1:9" ht="15">
      <c r="A567" s="9" t="s">
        <v>20</v>
      </c>
      <c r="B567" s="390"/>
      <c r="C567" s="391"/>
      <c r="D567" s="391"/>
      <c r="E567" s="392"/>
      <c r="F567" s="45">
        <v>0</v>
      </c>
      <c r="G567" s="390"/>
      <c r="H567" s="392"/>
      <c r="I567" s="44">
        <f t="shared" si="326"/>
        <v>0</v>
      </c>
    </row>
    <row r="568" spans="1:9" ht="15">
      <c r="A568" s="8" t="s">
        <v>21</v>
      </c>
      <c r="B568" s="390"/>
      <c r="C568" s="391"/>
      <c r="D568" s="391"/>
      <c r="E568" s="392"/>
      <c r="F568" s="48">
        <v>0</v>
      </c>
      <c r="G568" s="390"/>
      <c r="H568" s="392"/>
      <c r="I568" s="50">
        <f t="shared" si="326"/>
        <v>0</v>
      </c>
    </row>
    <row r="569" spans="1:9" ht="15">
      <c r="A569" s="10" t="s">
        <v>57</v>
      </c>
      <c r="B569" s="390"/>
      <c r="C569" s="391"/>
      <c r="D569" s="391"/>
      <c r="E569" s="392"/>
      <c r="F569" s="45">
        <v>0</v>
      </c>
      <c r="G569" s="390"/>
      <c r="H569" s="392"/>
      <c r="I569" s="44">
        <f t="shared" si="326"/>
        <v>0</v>
      </c>
    </row>
    <row r="570" spans="1:9" ht="15">
      <c r="A570" s="8" t="s">
        <v>22</v>
      </c>
      <c r="B570" s="390"/>
      <c r="C570" s="391"/>
      <c r="D570" s="391"/>
      <c r="E570" s="392"/>
      <c r="F570" s="48">
        <v>0</v>
      </c>
      <c r="G570" s="390"/>
      <c r="H570" s="392"/>
      <c r="I570" s="50">
        <f t="shared" si="326"/>
        <v>0</v>
      </c>
    </row>
    <row r="571" spans="1:9" ht="15">
      <c r="A571" s="10" t="s">
        <v>23</v>
      </c>
      <c r="B571" s="390"/>
      <c r="C571" s="391"/>
      <c r="D571" s="391"/>
      <c r="E571" s="392"/>
      <c r="F571" s="45">
        <v>0</v>
      </c>
      <c r="G571" s="390"/>
      <c r="H571" s="392"/>
      <c r="I571" s="44">
        <f t="shared" si="326"/>
        <v>0</v>
      </c>
    </row>
    <row r="572" spans="1:9" ht="15">
      <c r="A572" s="8" t="s">
        <v>24</v>
      </c>
      <c r="B572" s="390"/>
      <c r="C572" s="391"/>
      <c r="D572" s="391"/>
      <c r="E572" s="392"/>
      <c r="F572" s="48">
        <v>0</v>
      </c>
      <c r="G572" s="390"/>
      <c r="H572" s="392"/>
      <c r="I572" s="50">
        <f t="shared" si="326"/>
        <v>0</v>
      </c>
    </row>
    <row r="573" spans="1:9" ht="15.75" thickBot="1">
      <c r="A573" s="10" t="s">
        <v>25</v>
      </c>
      <c r="B573" s="393"/>
      <c r="C573" s="394"/>
      <c r="D573" s="394"/>
      <c r="E573" s="395"/>
      <c r="F573" s="45">
        <v>0</v>
      </c>
      <c r="G573" s="393"/>
      <c r="H573" s="395"/>
      <c r="I573" s="44">
        <f t="shared" si="326"/>
        <v>0</v>
      </c>
    </row>
    <row r="574" spans="1:9" ht="15">
      <c r="A574" s="14" t="s">
        <v>26</v>
      </c>
      <c r="B574" s="126">
        <f>SUM(B553:B573)</f>
        <v>0</v>
      </c>
      <c r="C574" s="126">
        <f t="shared" ref="C574" si="327">SUM(C553:C573)</f>
        <v>0</v>
      </c>
      <c r="D574" s="126">
        <f t="shared" ref="D574" si="328">SUM(D553:D573)</f>
        <v>0</v>
      </c>
      <c r="E574" s="126">
        <f t="shared" ref="E574" si="329">SUM(E553:E573)</f>
        <v>0</v>
      </c>
      <c r="F574" s="126">
        <f t="shared" ref="F574" si="330">SUM(F553:F573)</f>
        <v>3.9481925394546571</v>
      </c>
      <c r="G574" s="126">
        <f t="shared" ref="G574" si="331">SUM(G553:G573)</f>
        <v>0</v>
      </c>
      <c r="H574" s="127">
        <f t="shared" ref="H574" si="332">SUM(H553:H573)</f>
        <v>0</v>
      </c>
      <c r="I574" s="128">
        <f t="shared" ref="I574" si="333">SUM(I553:I573)</f>
        <v>3.9481925394546571</v>
      </c>
    </row>
    <row r="575" spans="1:9" ht="15" thickBot="1">
      <c r="A575" s="15" t="s">
        <v>100</v>
      </c>
      <c r="B575" s="100">
        <f>B574/$I574</f>
        <v>0</v>
      </c>
      <c r="C575" s="100">
        <f t="shared" ref="C575" si="334">C574/$I574</f>
        <v>0</v>
      </c>
      <c r="D575" s="100">
        <f t="shared" ref="D575" si="335">D574/$I574</f>
        <v>0</v>
      </c>
      <c r="E575" s="100">
        <f t="shared" ref="E575" si="336">E574/$I574</f>
        <v>0</v>
      </c>
      <c r="F575" s="100">
        <f t="shared" ref="F575" si="337">F574/$I574</f>
        <v>1</v>
      </c>
      <c r="G575" s="100">
        <f t="shared" ref="G575" si="338">G574/$I574</f>
        <v>0</v>
      </c>
      <c r="H575" s="100">
        <f t="shared" ref="H575" si="339">H574/$I574</f>
        <v>0</v>
      </c>
      <c r="I575" s="102">
        <f>SUM(B575:H575)</f>
        <v>1</v>
      </c>
    </row>
    <row r="576" spans="1:9" ht="15" thickBot="1">
      <c r="A576" s="16"/>
      <c r="B576" s="16"/>
      <c r="C576" s="16"/>
      <c r="D576" s="16"/>
      <c r="E576" s="16"/>
      <c r="F576" s="16"/>
      <c r="G576" s="16"/>
      <c r="H576" s="16"/>
      <c r="I576" s="16"/>
    </row>
    <row r="577" spans="1:9" ht="28.5" customHeight="1">
      <c r="A577" s="435" t="s">
        <v>46</v>
      </c>
      <c r="B577" s="37" t="s">
        <v>0</v>
      </c>
      <c r="C577" s="37" t="s">
        <v>1</v>
      </c>
      <c r="D577" s="37" t="s">
        <v>2</v>
      </c>
      <c r="E577" s="37" t="s">
        <v>3</v>
      </c>
      <c r="F577" s="37" t="s">
        <v>27</v>
      </c>
      <c r="G577" s="37" t="s">
        <v>4</v>
      </c>
      <c r="H577" s="37" t="s">
        <v>5</v>
      </c>
      <c r="I577" s="38" t="s">
        <v>6</v>
      </c>
    </row>
    <row r="578" spans="1:9" ht="14.25" customHeight="1">
      <c r="A578" s="436" t="s">
        <v>46</v>
      </c>
      <c r="B578" s="372" t="s">
        <v>107</v>
      </c>
      <c r="C578" s="373"/>
      <c r="D578" s="373"/>
      <c r="E578" s="373"/>
      <c r="F578" s="373"/>
      <c r="G578" s="373"/>
      <c r="H578" s="373"/>
      <c r="I578" s="374"/>
    </row>
    <row r="579" spans="1:9" ht="15">
      <c r="A579" s="7" t="s">
        <v>7</v>
      </c>
      <c r="B579" s="42">
        <v>11.758127468982893</v>
      </c>
      <c r="C579" s="42">
        <v>0</v>
      </c>
      <c r="D579" s="42">
        <v>2.2418725310171057</v>
      </c>
      <c r="E579" s="42">
        <v>0</v>
      </c>
      <c r="F579" s="399"/>
      <c r="G579" s="42">
        <v>0</v>
      </c>
      <c r="H579" s="43">
        <v>0</v>
      </c>
      <c r="I579" s="44">
        <f>SUM(B579:H579)</f>
        <v>14</v>
      </c>
    </row>
    <row r="580" spans="1:9" ht="15">
      <c r="A580" s="8" t="s">
        <v>8</v>
      </c>
      <c r="B580" s="48">
        <v>0.76414235901318328</v>
      </c>
      <c r="C580" s="48">
        <v>0</v>
      </c>
      <c r="D580" s="48">
        <v>0.23585764098681669</v>
      </c>
      <c r="E580" s="48">
        <v>0</v>
      </c>
      <c r="F580" s="400"/>
      <c r="G580" s="48">
        <v>0</v>
      </c>
      <c r="H580" s="49">
        <v>0</v>
      </c>
      <c r="I580" s="50">
        <f t="shared" ref="I580:I599" si="340">SUM(B580:H580)</f>
        <v>1</v>
      </c>
    </row>
    <row r="581" spans="1:9" ht="15">
      <c r="A581" s="9" t="s">
        <v>9</v>
      </c>
      <c r="B581" s="45">
        <v>7.9187154324275122</v>
      </c>
      <c r="C581" s="45">
        <v>0</v>
      </c>
      <c r="D581" s="45">
        <v>1.9242845675724891</v>
      </c>
      <c r="E581" s="45">
        <v>0</v>
      </c>
      <c r="F581" s="400"/>
      <c r="G581" s="45">
        <v>0</v>
      </c>
      <c r="H581" s="54">
        <v>0</v>
      </c>
      <c r="I581" s="44">
        <f t="shared" si="340"/>
        <v>9.8430000000000017</v>
      </c>
    </row>
    <row r="582" spans="1:9" ht="15">
      <c r="A582" s="8" t="s">
        <v>10</v>
      </c>
      <c r="B582" s="48">
        <v>6.5987999999999998</v>
      </c>
      <c r="C582" s="48">
        <v>0</v>
      </c>
      <c r="D582" s="48">
        <v>0</v>
      </c>
      <c r="E582" s="48">
        <v>0</v>
      </c>
      <c r="F582" s="400"/>
      <c r="G582" s="48">
        <v>0</v>
      </c>
      <c r="H582" s="49">
        <v>0</v>
      </c>
      <c r="I582" s="50">
        <f t="shared" si="340"/>
        <v>6.5987999999999998</v>
      </c>
    </row>
    <row r="583" spans="1:9" ht="15">
      <c r="A583" s="9" t="s">
        <v>11</v>
      </c>
      <c r="B583" s="45">
        <v>0</v>
      </c>
      <c r="C583" s="45">
        <v>0</v>
      </c>
      <c r="D583" s="45">
        <v>0</v>
      </c>
      <c r="E583" s="45">
        <v>0</v>
      </c>
      <c r="F583" s="400"/>
      <c r="G583" s="45">
        <v>0</v>
      </c>
      <c r="H583" s="54">
        <v>0</v>
      </c>
      <c r="I583" s="44">
        <f t="shared" si="340"/>
        <v>0</v>
      </c>
    </row>
    <row r="584" spans="1:9" ht="15">
      <c r="A584" s="8" t="s">
        <v>12</v>
      </c>
      <c r="B584" s="48">
        <v>0</v>
      </c>
      <c r="C584" s="48">
        <v>0</v>
      </c>
      <c r="D584" s="48">
        <v>1.7596359333817639E-2</v>
      </c>
      <c r="E584" s="48">
        <v>0.51447371505396944</v>
      </c>
      <c r="F584" s="400"/>
      <c r="G584" s="48">
        <v>0</v>
      </c>
      <c r="H584" s="49">
        <v>0</v>
      </c>
      <c r="I584" s="50">
        <f t="shared" si="340"/>
        <v>0.53207007438778708</v>
      </c>
    </row>
    <row r="585" spans="1:9" ht="15">
      <c r="A585" s="9" t="s">
        <v>13</v>
      </c>
      <c r="B585" s="45">
        <v>0</v>
      </c>
      <c r="C585" s="45">
        <v>0</v>
      </c>
      <c r="D585" s="45">
        <v>0</v>
      </c>
      <c r="E585" s="45">
        <v>32</v>
      </c>
      <c r="F585" s="400"/>
      <c r="G585" s="45">
        <v>0</v>
      </c>
      <c r="H585" s="54">
        <v>0</v>
      </c>
      <c r="I585" s="44">
        <f t="shared" si="340"/>
        <v>32</v>
      </c>
    </row>
    <row r="586" spans="1:9" ht="15">
      <c r="A586" s="8" t="s">
        <v>14</v>
      </c>
      <c r="B586" s="48">
        <v>0</v>
      </c>
      <c r="C586" s="48">
        <v>0</v>
      </c>
      <c r="D586" s="48">
        <v>7.058555353195331E-2</v>
      </c>
      <c r="E586" s="48">
        <v>32.927077574316627</v>
      </c>
      <c r="F586" s="400"/>
      <c r="G586" s="48">
        <v>0</v>
      </c>
      <c r="H586" s="49">
        <v>0</v>
      </c>
      <c r="I586" s="50">
        <f t="shared" si="340"/>
        <v>32.997663127848583</v>
      </c>
    </row>
    <row r="587" spans="1:9" ht="15">
      <c r="A587" s="9" t="s">
        <v>15</v>
      </c>
      <c r="B587" s="45">
        <v>869.24058923162318</v>
      </c>
      <c r="C587" s="45">
        <v>13.191460373826063</v>
      </c>
      <c r="D587" s="45">
        <v>15.597550394550694</v>
      </c>
      <c r="E587" s="45">
        <v>0</v>
      </c>
      <c r="F587" s="400"/>
      <c r="G587" s="45">
        <v>0</v>
      </c>
      <c r="H587" s="54">
        <v>0</v>
      </c>
      <c r="I587" s="44">
        <f t="shared" si="340"/>
        <v>898.02959999999996</v>
      </c>
    </row>
    <row r="588" spans="1:9" ht="15">
      <c r="A588" s="8" t="s">
        <v>16</v>
      </c>
      <c r="B588" s="48">
        <v>86.484370682089079</v>
      </c>
      <c r="C588" s="48">
        <v>10.475402016189058</v>
      </c>
      <c r="D588" s="48">
        <v>2.258726298638793</v>
      </c>
      <c r="E588" s="48">
        <v>5.0376010030830489</v>
      </c>
      <c r="F588" s="400"/>
      <c r="G588" s="48">
        <v>0</v>
      </c>
      <c r="H588" s="49">
        <v>0</v>
      </c>
      <c r="I588" s="50">
        <f t="shared" si="340"/>
        <v>104.25609999999998</v>
      </c>
    </row>
    <row r="589" spans="1:9" ht="15">
      <c r="A589" s="9" t="s">
        <v>17</v>
      </c>
      <c r="B589" s="45">
        <v>37.403155951702196</v>
      </c>
      <c r="C589" s="45">
        <v>0.20266132180689611</v>
      </c>
      <c r="D589" s="45">
        <v>4.7470742768759191</v>
      </c>
      <c r="E589" s="45">
        <v>0.64710844961497882</v>
      </c>
      <c r="F589" s="400"/>
      <c r="G589" s="45">
        <v>0</v>
      </c>
      <c r="H589" s="54">
        <v>0</v>
      </c>
      <c r="I589" s="44">
        <f t="shared" si="340"/>
        <v>42.999999999999986</v>
      </c>
    </row>
    <row r="590" spans="1:9" ht="15">
      <c r="A590" s="8" t="s">
        <v>18</v>
      </c>
      <c r="B590" s="48">
        <v>0</v>
      </c>
      <c r="C590" s="48">
        <v>0</v>
      </c>
      <c r="D590" s="48">
        <v>0</v>
      </c>
      <c r="E590" s="48">
        <v>0</v>
      </c>
      <c r="F590" s="400"/>
      <c r="G590" s="48">
        <v>0</v>
      </c>
      <c r="H590" s="49">
        <v>0</v>
      </c>
      <c r="I590" s="50">
        <f t="shared" si="340"/>
        <v>0</v>
      </c>
    </row>
    <row r="591" spans="1:9" ht="15">
      <c r="A591" s="9" t="s">
        <v>141</v>
      </c>
      <c r="B591" s="45">
        <v>1583.7506408243698</v>
      </c>
      <c r="C591" s="45">
        <v>249.5781694960167</v>
      </c>
      <c r="D591" s="45">
        <v>48.675529206961826</v>
      </c>
      <c r="E591" s="45">
        <v>38.328057334922434</v>
      </c>
      <c r="F591" s="400"/>
      <c r="G591" s="45">
        <v>0</v>
      </c>
      <c r="H591" s="54">
        <v>0</v>
      </c>
      <c r="I591" s="44">
        <f t="shared" si="340"/>
        <v>1920.3323968622708</v>
      </c>
    </row>
    <row r="592" spans="1:9" ht="15">
      <c r="A592" s="8" t="s">
        <v>19</v>
      </c>
      <c r="B592" s="48">
        <v>0</v>
      </c>
      <c r="C592" s="48">
        <v>0</v>
      </c>
      <c r="D592" s="48">
        <v>0</v>
      </c>
      <c r="E592" s="48">
        <v>0</v>
      </c>
      <c r="F592" s="400"/>
      <c r="G592" s="48">
        <v>0</v>
      </c>
      <c r="H592" s="49">
        <v>0</v>
      </c>
      <c r="I592" s="50">
        <f t="shared" si="340"/>
        <v>0</v>
      </c>
    </row>
    <row r="593" spans="1:9" ht="15">
      <c r="A593" s="9" t="s">
        <v>20</v>
      </c>
      <c r="B593" s="45">
        <v>0</v>
      </c>
      <c r="C593" s="45">
        <v>0</v>
      </c>
      <c r="D593" s="45">
        <v>0</v>
      </c>
      <c r="E593" s="45">
        <v>0</v>
      </c>
      <c r="F593" s="400"/>
      <c r="G593" s="45">
        <v>0</v>
      </c>
      <c r="H593" s="54">
        <v>0</v>
      </c>
      <c r="I593" s="44">
        <f t="shared" si="340"/>
        <v>0</v>
      </c>
    </row>
    <row r="594" spans="1:9" ht="15">
      <c r="A594" s="8" t="s">
        <v>21</v>
      </c>
      <c r="B594" s="48">
        <v>29.455767650783823</v>
      </c>
      <c r="C594" s="48">
        <v>0</v>
      </c>
      <c r="D594" s="48">
        <v>0.54423234921617714</v>
      </c>
      <c r="E594" s="48">
        <v>0</v>
      </c>
      <c r="F594" s="400"/>
      <c r="G594" s="48">
        <v>0</v>
      </c>
      <c r="H594" s="49">
        <v>0</v>
      </c>
      <c r="I594" s="50">
        <f t="shared" si="340"/>
        <v>30</v>
      </c>
    </row>
    <row r="595" spans="1:9" ht="15">
      <c r="A595" s="10" t="s">
        <v>57</v>
      </c>
      <c r="B595" s="45">
        <v>18.679359880319105</v>
      </c>
      <c r="C595" s="45">
        <v>0</v>
      </c>
      <c r="D595" s="45">
        <v>3.3206401196808946</v>
      </c>
      <c r="E595" s="45">
        <v>0</v>
      </c>
      <c r="F595" s="400"/>
      <c r="G595" s="45">
        <v>0</v>
      </c>
      <c r="H595" s="54">
        <v>0</v>
      </c>
      <c r="I595" s="44">
        <f t="shared" si="340"/>
        <v>22</v>
      </c>
    </row>
    <row r="596" spans="1:9" ht="15">
      <c r="A596" s="8" t="s">
        <v>22</v>
      </c>
      <c r="B596" s="48">
        <v>18.032023208813747</v>
      </c>
      <c r="C596" s="48">
        <v>0</v>
      </c>
      <c r="D596" s="48">
        <v>1.1122010936524727</v>
      </c>
      <c r="E596" s="48">
        <v>0</v>
      </c>
      <c r="F596" s="400"/>
      <c r="G596" s="48">
        <v>0</v>
      </c>
      <c r="H596" s="49">
        <v>0</v>
      </c>
      <c r="I596" s="50">
        <f t="shared" si="340"/>
        <v>19.14422430246622</v>
      </c>
    </row>
    <row r="597" spans="1:9" ht="15">
      <c r="A597" s="10" t="s">
        <v>23</v>
      </c>
      <c r="B597" s="45">
        <v>145.52954804646484</v>
      </c>
      <c r="C597" s="45">
        <v>0</v>
      </c>
      <c r="D597" s="45">
        <v>0</v>
      </c>
      <c r="E597" s="45">
        <v>0</v>
      </c>
      <c r="F597" s="400"/>
      <c r="G597" s="45">
        <v>0</v>
      </c>
      <c r="H597" s="54">
        <v>0</v>
      </c>
      <c r="I597" s="44">
        <f t="shared" si="340"/>
        <v>145.52954804646484</v>
      </c>
    </row>
    <row r="598" spans="1:9" ht="15">
      <c r="A598" s="8" t="s">
        <v>24</v>
      </c>
      <c r="B598" s="48">
        <v>26.486480440630114</v>
      </c>
      <c r="C598" s="48">
        <v>0.16791955936988548</v>
      </c>
      <c r="D598" s="48">
        <v>0</v>
      </c>
      <c r="E598" s="48">
        <v>0</v>
      </c>
      <c r="F598" s="400"/>
      <c r="G598" s="48">
        <v>0</v>
      </c>
      <c r="H598" s="49">
        <v>0</v>
      </c>
      <c r="I598" s="50">
        <f t="shared" si="340"/>
        <v>26.654399999999999</v>
      </c>
    </row>
    <row r="599" spans="1:9" ht="15.75" thickBot="1">
      <c r="A599" s="10" t="s">
        <v>25</v>
      </c>
      <c r="B599" s="45">
        <v>386.29341660044605</v>
      </c>
      <c r="C599" s="45">
        <v>0</v>
      </c>
      <c r="D599" s="45">
        <v>851.98155467693323</v>
      </c>
      <c r="E599" s="45">
        <v>187.74556377889706</v>
      </c>
      <c r="F599" s="401"/>
      <c r="G599" s="45">
        <v>583.70390752633477</v>
      </c>
      <c r="H599" s="54">
        <v>0.15195741738873117</v>
      </c>
      <c r="I599" s="44">
        <f t="shared" si="340"/>
        <v>2009.8763999999999</v>
      </c>
    </row>
    <row r="600" spans="1:9" ht="15">
      <c r="A600" s="125" t="s">
        <v>26</v>
      </c>
      <c r="B600" s="126">
        <f>SUM(B579:B599)</f>
        <v>3228.3951377776657</v>
      </c>
      <c r="C600" s="126">
        <f t="shared" ref="C600" si="341">SUM(C579:C599)</f>
        <v>273.61561276720857</v>
      </c>
      <c r="D600" s="126">
        <f t="shared" ref="D600" si="342">SUM(D579:D599)</f>
        <v>932.72770506895222</v>
      </c>
      <c r="E600" s="126">
        <f t="shared" ref="E600" si="343">SUM(E579:E599)</f>
        <v>297.19988185588812</v>
      </c>
      <c r="F600" s="126">
        <f t="shared" ref="F600" si="344">SUM(F579:F599)</f>
        <v>0</v>
      </c>
      <c r="G600" s="126">
        <f t="shared" ref="G600" si="345">SUM(G579:G599)</f>
        <v>583.70390752633477</v>
      </c>
      <c r="H600" s="127">
        <f t="shared" ref="H600" si="346">SUM(H579:H599)</f>
        <v>0.15195741738873117</v>
      </c>
      <c r="I600" s="128">
        <f t="shared" ref="I600" si="347">SUM(I579:I599)</f>
        <v>5315.7942024134381</v>
      </c>
    </row>
    <row r="601" spans="1:9" ht="15" thickBot="1">
      <c r="A601" s="15" t="s">
        <v>100</v>
      </c>
      <c r="B601" s="100">
        <f>B600/$I600</f>
        <v>0.6073213173512122</v>
      </c>
      <c r="C601" s="100">
        <f t="shared" ref="C601" si="348">C600/$I600</f>
        <v>5.1472198198151388E-2</v>
      </c>
      <c r="D601" s="100">
        <f t="shared" ref="D601" si="349">D600/$I600</f>
        <v>0.17546347160043968</v>
      </c>
      <c r="E601" s="100">
        <f t="shared" ref="E601" si="350">E600/$I600</f>
        <v>5.5908838931528912E-2</v>
      </c>
      <c r="F601" s="100">
        <f t="shared" ref="F601" si="351">F600/$I600</f>
        <v>0</v>
      </c>
      <c r="G601" s="100">
        <f t="shared" ref="G601" si="352">G600/$I600</f>
        <v>0.10980558789528115</v>
      </c>
      <c r="H601" s="100">
        <f t="shared" ref="H601" si="353">H600/$I600</f>
        <v>2.8586023386635355E-5</v>
      </c>
      <c r="I601" s="102">
        <f>SUM(B601:H601)</f>
        <v>1</v>
      </c>
    </row>
    <row r="602" spans="1:9" ht="15" thickBot="1">
      <c r="A602" s="16"/>
      <c r="B602" s="16"/>
      <c r="C602" s="16"/>
      <c r="D602" s="16"/>
      <c r="E602" s="16"/>
      <c r="F602" s="16"/>
      <c r="G602" s="16"/>
      <c r="H602" s="16"/>
      <c r="I602" s="16"/>
    </row>
    <row r="603" spans="1:9" ht="28.5">
      <c r="A603" s="439" t="s">
        <v>47</v>
      </c>
      <c r="B603" s="37" t="s">
        <v>0</v>
      </c>
      <c r="C603" s="37" t="s">
        <v>1</v>
      </c>
      <c r="D603" s="37" t="s">
        <v>2</v>
      </c>
      <c r="E603" s="37" t="s">
        <v>3</v>
      </c>
      <c r="F603" s="37" t="s">
        <v>27</v>
      </c>
      <c r="G603" s="37" t="s">
        <v>4</v>
      </c>
      <c r="H603" s="37" t="s">
        <v>28</v>
      </c>
      <c r="I603" s="38" t="s">
        <v>6</v>
      </c>
    </row>
    <row r="604" spans="1:9" ht="14.25" customHeight="1">
      <c r="A604" s="440" t="s">
        <v>47</v>
      </c>
      <c r="B604" s="372" t="s">
        <v>107</v>
      </c>
      <c r="C604" s="373"/>
      <c r="D604" s="373"/>
      <c r="E604" s="373"/>
      <c r="F604" s="373"/>
      <c r="G604" s="373"/>
      <c r="H604" s="373"/>
      <c r="I604" s="374"/>
    </row>
    <row r="605" spans="1:9" ht="15">
      <c r="A605" s="7" t="s">
        <v>7</v>
      </c>
      <c r="B605" s="42">
        <v>25.271999999999998</v>
      </c>
      <c r="C605" s="42">
        <v>0</v>
      </c>
      <c r="D605" s="42">
        <v>1.728</v>
      </c>
      <c r="E605" s="42">
        <v>0</v>
      </c>
      <c r="F605" s="399"/>
      <c r="G605" s="42">
        <v>0</v>
      </c>
      <c r="H605" s="43">
        <v>0</v>
      </c>
      <c r="I605" s="44">
        <f>SUM(B605:H605)</f>
        <v>27</v>
      </c>
    </row>
    <row r="606" spans="1:9" ht="15">
      <c r="A606" s="8" t="s">
        <v>8</v>
      </c>
      <c r="B606" s="48">
        <v>5.6159999999999997</v>
      </c>
      <c r="C606" s="48">
        <v>0</v>
      </c>
      <c r="D606" s="48">
        <v>0.38400000000000001</v>
      </c>
      <c r="E606" s="48">
        <v>0</v>
      </c>
      <c r="F606" s="400"/>
      <c r="G606" s="48">
        <v>0</v>
      </c>
      <c r="H606" s="49">
        <v>0</v>
      </c>
      <c r="I606" s="50">
        <f t="shared" ref="I606:I625" si="354">SUM(B606:H606)</f>
        <v>6</v>
      </c>
    </row>
    <row r="607" spans="1:9" ht="15">
      <c r="A607" s="9" t="s">
        <v>9</v>
      </c>
      <c r="B607" s="45">
        <v>14.490684</v>
      </c>
      <c r="C607" s="45">
        <v>0</v>
      </c>
      <c r="D607" s="45">
        <v>0.99081600000000003</v>
      </c>
      <c r="E607" s="45">
        <v>0</v>
      </c>
      <c r="F607" s="400"/>
      <c r="G607" s="45">
        <v>0</v>
      </c>
      <c r="H607" s="54">
        <v>0</v>
      </c>
      <c r="I607" s="44">
        <f t="shared" si="354"/>
        <v>15.4815</v>
      </c>
    </row>
    <row r="608" spans="1:9" ht="15">
      <c r="A608" s="8" t="s">
        <v>10</v>
      </c>
      <c r="B608" s="48">
        <v>44.300505600000001</v>
      </c>
      <c r="C608" s="48">
        <v>0</v>
      </c>
      <c r="D608" s="48">
        <v>3.0290944</v>
      </c>
      <c r="E608" s="48">
        <v>0</v>
      </c>
      <c r="F608" s="400"/>
      <c r="G608" s="48">
        <v>0</v>
      </c>
      <c r="H608" s="49">
        <v>0</v>
      </c>
      <c r="I608" s="50">
        <f t="shared" si="354"/>
        <v>47.329599999999999</v>
      </c>
    </row>
    <row r="609" spans="1:9" ht="15">
      <c r="A609" s="9" t="s">
        <v>11</v>
      </c>
      <c r="B609" s="45">
        <v>0</v>
      </c>
      <c r="C609" s="45">
        <v>0</v>
      </c>
      <c r="D609" s="45">
        <v>0</v>
      </c>
      <c r="E609" s="45">
        <v>0</v>
      </c>
      <c r="F609" s="400"/>
      <c r="G609" s="45">
        <v>0</v>
      </c>
      <c r="H609" s="54">
        <v>0</v>
      </c>
      <c r="I609" s="44">
        <f t="shared" si="354"/>
        <v>0</v>
      </c>
    </row>
    <row r="610" spans="1:9" ht="15">
      <c r="A610" s="8" t="s">
        <v>12</v>
      </c>
      <c r="B610" s="48">
        <v>0</v>
      </c>
      <c r="C610" s="48">
        <v>0</v>
      </c>
      <c r="D610" s="48">
        <v>0</v>
      </c>
      <c r="E610" s="48">
        <v>0</v>
      </c>
      <c r="F610" s="400"/>
      <c r="G610" s="48">
        <v>0</v>
      </c>
      <c r="H610" s="49">
        <v>0</v>
      </c>
      <c r="I610" s="50">
        <f t="shared" si="354"/>
        <v>0</v>
      </c>
    </row>
    <row r="611" spans="1:9" ht="15">
      <c r="A611" s="9" t="s">
        <v>13</v>
      </c>
      <c r="B611" s="45">
        <v>0</v>
      </c>
      <c r="C611" s="45">
        <v>0</v>
      </c>
      <c r="D611" s="45">
        <v>0</v>
      </c>
      <c r="E611" s="45">
        <v>0</v>
      </c>
      <c r="F611" s="400"/>
      <c r="G611" s="45">
        <v>0</v>
      </c>
      <c r="H611" s="54">
        <v>0</v>
      </c>
      <c r="I611" s="44">
        <f t="shared" si="354"/>
        <v>0</v>
      </c>
    </row>
    <row r="612" spans="1:9" ht="15">
      <c r="A612" s="8" t="s">
        <v>14</v>
      </c>
      <c r="B612" s="48">
        <v>0</v>
      </c>
      <c r="C612" s="48">
        <v>0</v>
      </c>
      <c r="D612" s="48">
        <v>0</v>
      </c>
      <c r="E612" s="48">
        <v>0</v>
      </c>
      <c r="F612" s="400"/>
      <c r="G612" s="48">
        <v>0</v>
      </c>
      <c r="H612" s="49">
        <v>0</v>
      </c>
      <c r="I612" s="50">
        <f t="shared" si="354"/>
        <v>0</v>
      </c>
    </row>
    <row r="613" spans="1:9" ht="15">
      <c r="A613" s="9" t="s">
        <v>15</v>
      </c>
      <c r="B613" s="45">
        <v>4219.8222851999999</v>
      </c>
      <c r="C613" s="45">
        <v>0</v>
      </c>
      <c r="D613" s="45">
        <v>332.30531479999996</v>
      </c>
      <c r="E613" s="45">
        <v>0</v>
      </c>
      <c r="F613" s="400"/>
      <c r="G613" s="45">
        <v>0</v>
      </c>
      <c r="H613" s="54">
        <v>0</v>
      </c>
      <c r="I613" s="44">
        <f t="shared" si="354"/>
        <v>4552.1275999999998</v>
      </c>
    </row>
    <row r="614" spans="1:9" ht="15">
      <c r="A614" s="8" t="s">
        <v>16</v>
      </c>
      <c r="B614" s="48">
        <v>594.02438100000006</v>
      </c>
      <c r="C614" s="48">
        <v>0</v>
      </c>
      <c r="D614" s="48">
        <v>46.778619000000006</v>
      </c>
      <c r="E614" s="48">
        <v>0</v>
      </c>
      <c r="F614" s="400"/>
      <c r="G614" s="48">
        <v>0</v>
      </c>
      <c r="H614" s="49">
        <v>0</v>
      </c>
      <c r="I614" s="50">
        <f t="shared" si="354"/>
        <v>640.80300000000011</v>
      </c>
    </row>
    <row r="615" spans="1:9" ht="15">
      <c r="A615" s="9" t="s">
        <v>17</v>
      </c>
      <c r="B615" s="45">
        <v>52.838999999999999</v>
      </c>
      <c r="C615" s="45">
        <v>0</v>
      </c>
      <c r="D615" s="45">
        <v>4.1609999999999996</v>
      </c>
      <c r="E615" s="45">
        <v>0</v>
      </c>
      <c r="F615" s="400"/>
      <c r="G615" s="45">
        <v>0</v>
      </c>
      <c r="H615" s="54">
        <v>0</v>
      </c>
      <c r="I615" s="44">
        <f t="shared" si="354"/>
        <v>57</v>
      </c>
    </row>
    <row r="616" spans="1:9" ht="15">
      <c r="A616" s="8" t="s">
        <v>18</v>
      </c>
      <c r="B616" s="48">
        <v>0</v>
      </c>
      <c r="C616" s="48">
        <v>0</v>
      </c>
      <c r="D616" s="48">
        <v>0</v>
      </c>
      <c r="E616" s="48">
        <v>0</v>
      </c>
      <c r="F616" s="400"/>
      <c r="G616" s="48">
        <v>0</v>
      </c>
      <c r="H616" s="49">
        <v>0</v>
      </c>
      <c r="I616" s="50">
        <f t="shared" si="354"/>
        <v>0</v>
      </c>
    </row>
    <row r="617" spans="1:9" ht="15">
      <c r="A617" s="9" t="s">
        <v>141</v>
      </c>
      <c r="B617" s="45">
        <v>891.54155793442055</v>
      </c>
      <c r="C617" s="45">
        <v>0</v>
      </c>
      <c r="D617" s="45">
        <v>281.53943934771172</v>
      </c>
      <c r="E617" s="45">
        <v>0</v>
      </c>
      <c r="F617" s="400"/>
      <c r="G617" s="45">
        <v>0</v>
      </c>
      <c r="H617" s="54">
        <v>0</v>
      </c>
      <c r="I617" s="44">
        <f t="shared" si="354"/>
        <v>1173.0809972821323</v>
      </c>
    </row>
    <row r="618" spans="1:9" ht="15">
      <c r="A618" s="8" t="s">
        <v>19</v>
      </c>
      <c r="B618" s="48">
        <v>0</v>
      </c>
      <c r="C618" s="48">
        <v>0</v>
      </c>
      <c r="D618" s="48">
        <v>0</v>
      </c>
      <c r="E618" s="48">
        <v>0</v>
      </c>
      <c r="F618" s="400"/>
      <c r="G618" s="48">
        <v>0</v>
      </c>
      <c r="H618" s="49">
        <v>0</v>
      </c>
      <c r="I618" s="50">
        <f t="shared" si="354"/>
        <v>0</v>
      </c>
    </row>
    <row r="619" spans="1:9" ht="15">
      <c r="A619" s="9" t="s">
        <v>20</v>
      </c>
      <c r="B619" s="45">
        <v>0</v>
      </c>
      <c r="C619" s="45">
        <v>0</v>
      </c>
      <c r="D619" s="45">
        <v>0</v>
      </c>
      <c r="E619" s="45">
        <v>0</v>
      </c>
      <c r="F619" s="400"/>
      <c r="G619" s="45">
        <v>0</v>
      </c>
      <c r="H619" s="54">
        <v>0</v>
      </c>
      <c r="I619" s="44">
        <f t="shared" si="354"/>
        <v>0</v>
      </c>
    </row>
    <row r="620" spans="1:9" ht="15">
      <c r="A620" s="8" t="s">
        <v>21</v>
      </c>
      <c r="B620" s="48">
        <v>0</v>
      </c>
      <c r="C620" s="48">
        <v>0</v>
      </c>
      <c r="D620" s="48">
        <v>0</v>
      </c>
      <c r="E620" s="48">
        <v>0</v>
      </c>
      <c r="F620" s="400"/>
      <c r="G620" s="48">
        <v>0</v>
      </c>
      <c r="H620" s="49">
        <v>0</v>
      </c>
      <c r="I620" s="50">
        <f t="shared" si="354"/>
        <v>0</v>
      </c>
    </row>
    <row r="621" spans="1:9" ht="15">
      <c r="A621" s="10" t="s">
        <v>57</v>
      </c>
      <c r="B621" s="45">
        <v>1872.4449999999999</v>
      </c>
      <c r="C621" s="45">
        <v>0</v>
      </c>
      <c r="D621" s="45">
        <v>196.55500000000001</v>
      </c>
      <c r="E621" s="45">
        <v>0</v>
      </c>
      <c r="F621" s="400"/>
      <c r="G621" s="45">
        <v>0</v>
      </c>
      <c r="H621" s="54">
        <v>0</v>
      </c>
      <c r="I621" s="44">
        <f t="shared" si="354"/>
        <v>2069</v>
      </c>
    </row>
    <row r="622" spans="1:9" ht="15">
      <c r="A622" s="8" t="s">
        <v>22</v>
      </c>
      <c r="B622" s="48">
        <v>103.75960915776959</v>
      </c>
      <c r="C622" s="48">
        <v>0</v>
      </c>
      <c r="D622" s="48">
        <v>10.891892674020012</v>
      </c>
      <c r="E622" s="48">
        <v>0</v>
      </c>
      <c r="F622" s="400"/>
      <c r="G622" s="48">
        <v>0</v>
      </c>
      <c r="H622" s="49">
        <v>0</v>
      </c>
      <c r="I622" s="50">
        <f t="shared" si="354"/>
        <v>114.6515018317896</v>
      </c>
    </row>
    <row r="623" spans="1:9" ht="15">
      <c r="A623" s="10" t="s">
        <v>23</v>
      </c>
      <c r="B623" s="45">
        <v>36.903783849574204</v>
      </c>
      <c r="C623" s="45">
        <v>0</v>
      </c>
      <c r="D623" s="45">
        <v>174.74478315906609</v>
      </c>
      <c r="E623" s="45">
        <v>0</v>
      </c>
      <c r="F623" s="400"/>
      <c r="G623" s="45">
        <v>0</v>
      </c>
      <c r="H623" s="54">
        <v>0</v>
      </c>
      <c r="I623" s="44">
        <f t="shared" si="354"/>
        <v>211.6485670086403</v>
      </c>
    </row>
    <row r="624" spans="1:9" ht="15">
      <c r="A624" s="8" t="s">
        <v>24</v>
      </c>
      <c r="B624" s="48">
        <v>59.358424320000005</v>
      </c>
      <c r="C624" s="48">
        <v>0</v>
      </c>
      <c r="D624" s="48">
        <v>13.815175680000001</v>
      </c>
      <c r="E624" s="48">
        <v>0</v>
      </c>
      <c r="F624" s="400"/>
      <c r="G624" s="48">
        <v>0</v>
      </c>
      <c r="H624" s="49">
        <v>0</v>
      </c>
      <c r="I624" s="50">
        <f t="shared" si="354"/>
        <v>73.173600000000008</v>
      </c>
    </row>
    <row r="625" spans="1:9" ht="15.75" thickBot="1">
      <c r="A625" s="10" t="s">
        <v>25</v>
      </c>
      <c r="B625" s="45">
        <v>243.54187279936079</v>
      </c>
      <c r="C625" s="45">
        <v>0</v>
      </c>
      <c r="D625" s="45">
        <v>276.64465162645837</v>
      </c>
      <c r="E625" s="45">
        <v>1500.4738334738795</v>
      </c>
      <c r="F625" s="401"/>
      <c r="G625" s="45">
        <v>392.98124210030181</v>
      </c>
      <c r="H625" s="54">
        <v>0</v>
      </c>
      <c r="I625" s="44">
        <f t="shared" si="354"/>
        <v>2413.6416000000004</v>
      </c>
    </row>
    <row r="626" spans="1:9" ht="15">
      <c r="A626" s="125" t="s">
        <v>26</v>
      </c>
      <c r="B626" s="126">
        <f>SUM(B605:B625)</f>
        <v>8163.9151038611262</v>
      </c>
      <c r="C626" s="126">
        <f t="shared" ref="C626" si="355">SUM(C605:C625)</f>
        <v>0</v>
      </c>
      <c r="D626" s="126">
        <f t="shared" ref="D626" si="356">SUM(D605:D625)</f>
        <v>1343.5677866872563</v>
      </c>
      <c r="E626" s="126">
        <f t="shared" ref="E626" si="357">SUM(E605:E625)</f>
        <v>1500.4738334738795</v>
      </c>
      <c r="F626" s="126">
        <f t="shared" ref="F626" si="358">SUM(F605:F625)</f>
        <v>0</v>
      </c>
      <c r="G626" s="126">
        <f t="shared" ref="G626" si="359">SUM(G605:G625)</f>
        <v>392.98124210030181</v>
      </c>
      <c r="H626" s="127">
        <f t="shared" ref="H626" si="360">SUM(H605:H625)</f>
        <v>0</v>
      </c>
      <c r="I626" s="128">
        <f t="shared" ref="I626" si="361">SUM(I605:I625)</f>
        <v>11400.937966122563</v>
      </c>
    </row>
    <row r="627" spans="1:9" ht="15" thickBot="1">
      <c r="A627" s="15" t="s">
        <v>100</v>
      </c>
      <c r="B627" s="100">
        <f>B626/$I626</f>
        <v>0.71607398690527724</v>
      </c>
      <c r="C627" s="100">
        <f t="shared" ref="C627" si="362">C626/$I626</f>
        <v>0</v>
      </c>
      <c r="D627" s="100">
        <f t="shared" ref="D627" si="363">D626/$I626</f>
        <v>0.11784712719950016</v>
      </c>
      <c r="E627" s="100">
        <f t="shared" ref="E627" si="364">E626/$I626</f>
        <v>0.13160968316225194</v>
      </c>
      <c r="F627" s="100">
        <f t="shared" ref="F627" si="365">F626/$I626</f>
        <v>0</v>
      </c>
      <c r="G627" s="100">
        <f t="shared" ref="G627" si="366">G626/$I626</f>
        <v>3.4469202732970751E-2</v>
      </c>
      <c r="H627" s="100">
        <f t="shared" ref="H627" si="367">H626/$I626</f>
        <v>0</v>
      </c>
      <c r="I627" s="102">
        <f>SUM(B627:H627)</f>
        <v>1.0000000000000002</v>
      </c>
    </row>
    <row r="628" spans="1:9" ht="15" thickBot="1">
      <c r="A628" s="16"/>
      <c r="B628" s="16"/>
      <c r="C628" s="16"/>
      <c r="D628" s="16"/>
      <c r="E628" s="16"/>
      <c r="F628" s="16"/>
      <c r="G628" s="16"/>
      <c r="H628" s="16"/>
      <c r="I628" s="16"/>
    </row>
    <row r="629" spans="1:9" ht="28.5">
      <c r="A629" s="439" t="s">
        <v>48</v>
      </c>
      <c r="B629" s="37" t="s">
        <v>0</v>
      </c>
      <c r="C629" s="37" t="s">
        <v>1</v>
      </c>
      <c r="D629" s="37" t="s">
        <v>2</v>
      </c>
      <c r="E629" s="37" t="s">
        <v>3</v>
      </c>
      <c r="F629" s="37" t="s">
        <v>27</v>
      </c>
      <c r="G629" s="37" t="s">
        <v>4</v>
      </c>
      <c r="H629" s="37" t="s">
        <v>5</v>
      </c>
      <c r="I629" s="38" t="s">
        <v>6</v>
      </c>
    </row>
    <row r="630" spans="1:9" ht="14.25" customHeight="1">
      <c r="A630" s="440" t="s">
        <v>48</v>
      </c>
      <c r="B630" s="372" t="s">
        <v>107</v>
      </c>
      <c r="C630" s="373"/>
      <c r="D630" s="373"/>
      <c r="E630" s="373"/>
      <c r="F630" s="373"/>
      <c r="G630" s="373"/>
      <c r="H630" s="373"/>
      <c r="I630" s="374"/>
    </row>
    <row r="631" spans="1:9" ht="15">
      <c r="A631" s="7" t="s">
        <v>7</v>
      </c>
      <c r="B631" s="42">
        <v>1E-4</v>
      </c>
      <c r="C631" s="42">
        <v>0</v>
      </c>
      <c r="D631" s="42">
        <v>0</v>
      </c>
      <c r="E631" s="42">
        <v>0</v>
      </c>
      <c r="F631" s="42">
        <v>0</v>
      </c>
      <c r="G631" s="42">
        <v>0</v>
      </c>
      <c r="H631" s="43">
        <v>0</v>
      </c>
      <c r="I631" s="44">
        <f>SUM(B631:H631)</f>
        <v>1E-4</v>
      </c>
    </row>
    <row r="632" spans="1:9" ht="15">
      <c r="A632" s="8" t="s">
        <v>8</v>
      </c>
      <c r="B632" s="48">
        <v>0</v>
      </c>
      <c r="C632" s="48">
        <v>0</v>
      </c>
      <c r="D632" s="48">
        <v>0</v>
      </c>
      <c r="E632" s="48">
        <v>0</v>
      </c>
      <c r="F632" s="48">
        <v>0</v>
      </c>
      <c r="G632" s="48">
        <v>0</v>
      </c>
      <c r="H632" s="49">
        <v>0</v>
      </c>
      <c r="I632" s="50">
        <f t="shared" ref="I632:I651" si="368">SUM(B632:H632)</f>
        <v>0</v>
      </c>
    </row>
    <row r="633" spans="1:9" ht="15">
      <c r="A633" s="9" t="s">
        <v>9</v>
      </c>
      <c r="B633" s="45">
        <v>0.67549999999999999</v>
      </c>
      <c r="C633" s="45">
        <v>0</v>
      </c>
      <c r="D633" s="45">
        <v>0</v>
      </c>
      <c r="E633" s="45">
        <v>0</v>
      </c>
      <c r="F633" s="45">
        <v>0</v>
      </c>
      <c r="G633" s="45">
        <v>0</v>
      </c>
      <c r="H633" s="54">
        <v>0</v>
      </c>
      <c r="I633" s="44">
        <f t="shared" si="368"/>
        <v>0.67549999999999999</v>
      </c>
    </row>
    <row r="634" spans="1:9" ht="15">
      <c r="A634" s="8" t="s">
        <v>10</v>
      </c>
      <c r="B634" s="48">
        <v>1.0681781495784313</v>
      </c>
      <c r="C634" s="48">
        <v>0</v>
      </c>
      <c r="D634" s="48">
        <v>3.4218504215686139E-3</v>
      </c>
      <c r="E634" s="48">
        <v>0</v>
      </c>
      <c r="F634" s="48">
        <v>0</v>
      </c>
      <c r="G634" s="48">
        <v>0</v>
      </c>
      <c r="H634" s="49">
        <v>0</v>
      </c>
      <c r="I634" s="50">
        <f t="shared" si="368"/>
        <v>1.0715999999999999</v>
      </c>
    </row>
    <row r="635" spans="1:9" ht="15">
      <c r="A635" s="9" t="s">
        <v>11</v>
      </c>
      <c r="B635" s="45">
        <v>0</v>
      </c>
      <c r="C635" s="45">
        <v>0</v>
      </c>
      <c r="D635" s="45">
        <v>0</v>
      </c>
      <c r="E635" s="45">
        <v>0</v>
      </c>
      <c r="F635" s="45">
        <v>0</v>
      </c>
      <c r="G635" s="45">
        <v>0</v>
      </c>
      <c r="H635" s="54">
        <v>0</v>
      </c>
      <c r="I635" s="44">
        <f t="shared" si="368"/>
        <v>0</v>
      </c>
    </row>
    <row r="636" spans="1:9" ht="15">
      <c r="A636" s="8" t="s">
        <v>12</v>
      </c>
      <c r="B636" s="48">
        <v>0</v>
      </c>
      <c r="C636" s="48">
        <v>0</v>
      </c>
      <c r="D636" s="48">
        <v>0</v>
      </c>
      <c r="E636" s="48">
        <v>7.7523807156561375</v>
      </c>
      <c r="F636" s="48">
        <v>0</v>
      </c>
      <c r="G636" s="48">
        <v>0</v>
      </c>
      <c r="H636" s="49">
        <v>0</v>
      </c>
      <c r="I636" s="50">
        <f t="shared" si="368"/>
        <v>7.7523807156561375</v>
      </c>
    </row>
    <row r="637" spans="1:9" ht="15">
      <c r="A637" s="9" t="s">
        <v>13</v>
      </c>
      <c r="B637" s="45">
        <v>0</v>
      </c>
      <c r="C637" s="45">
        <v>0</v>
      </c>
      <c r="D637" s="45">
        <v>0</v>
      </c>
      <c r="E637" s="45">
        <v>0</v>
      </c>
      <c r="F637" s="45">
        <v>0</v>
      </c>
      <c r="G637" s="45">
        <v>0</v>
      </c>
      <c r="H637" s="54">
        <v>0</v>
      </c>
      <c r="I637" s="44">
        <f t="shared" si="368"/>
        <v>0</v>
      </c>
    </row>
    <row r="638" spans="1:9" ht="15">
      <c r="A638" s="8" t="s">
        <v>14</v>
      </c>
      <c r="B638" s="48">
        <v>0</v>
      </c>
      <c r="C638" s="48">
        <v>9.9509725945662333E-2</v>
      </c>
      <c r="D638" s="48">
        <v>0</v>
      </c>
      <c r="E638" s="48">
        <v>4.8297702970937326</v>
      </c>
      <c r="F638" s="48">
        <v>190.74105410301709</v>
      </c>
      <c r="G638" s="48">
        <v>0</v>
      </c>
      <c r="H638" s="49">
        <v>0</v>
      </c>
      <c r="I638" s="50">
        <f t="shared" si="368"/>
        <v>195.67033412605647</v>
      </c>
    </row>
    <row r="639" spans="1:9" ht="15">
      <c r="A639" s="9" t="s">
        <v>15</v>
      </c>
      <c r="B639" s="45">
        <v>3.7669873586483917</v>
      </c>
      <c r="C639" s="45">
        <v>8.5012641351607576E-2</v>
      </c>
      <c r="D639" s="45">
        <v>0</v>
      </c>
      <c r="E639" s="45">
        <v>0</v>
      </c>
      <c r="F639" s="45">
        <v>0</v>
      </c>
      <c r="G639" s="45">
        <v>0</v>
      </c>
      <c r="H639" s="54">
        <v>0</v>
      </c>
      <c r="I639" s="44">
        <f t="shared" si="368"/>
        <v>3.8519999999999994</v>
      </c>
    </row>
    <row r="640" spans="1:9" ht="15">
      <c r="A640" s="8" t="s">
        <v>16</v>
      </c>
      <c r="B640" s="48">
        <v>160.24879044525892</v>
      </c>
      <c r="C640" s="48">
        <v>0.692605316341945</v>
      </c>
      <c r="D640" s="48">
        <v>12.91280423839912</v>
      </c>
      <c r="E640" s="48">
        <v>0</v>
      </c>
      <c r="F640" s="48">
        <v>0</v>
      </c>
      <c r="G640" s="48">
        <v>0</v>
      </c>
      <c r="H640" s="49">
        <v>0</v>
      </c>
      <c r="I640" s="50">
        <f t="shared" si="368"/>
        <v>173.85419999999999</v>
      </c>
    </row>
    <row r="641" spans="1:9" ht="15">
      <c r="A641" s="9" t="s">
        <v>17</v>
      </c>
      <c r="B641" s="45">
        <v>5.8010319202904661</v>
      </c>
      <c r="C641" s="45">
        <v>0</v>
      </c>
      <c r="D641" s="45">
        <v>2.8084140210506151E-2</v>
      </c>
      <c r="E641" s="45">
        <v>0.17088393949902789</v>
      </c>
      <c r="F641" s="45">
        <v>0</v>
      </c>
      <c r="G641" s="45">
        <v>0</v>
      </c>
      <c r="H641" s="54">
        <v>0</v>
      </c>
      <c r="I641" s="44">
        <f t="shared" si="368"/>
        <v>6</v>
      </c>
    </row>
    <row r="642" spans="1:9" ht="15">
      <c r="A642" s="8" t="s">
        <v>18</v>
      </c>
      <c r="B642" s="48">
        <v>0</v>
      </c>
      <c r="C642" s="48">
        <v>0</v>
      </c>
      <c r="D642" s="48">
        <v>0</v>
      </c>
      <c r="E642" s="48">
        <v>0</v>
      </c>
      <c r="F642" s="48">
        <v>0</v>
      </c>
      <c r="G642" s="48">
        <v>0</v>
      </c>
      <c r="H642" s="49">
        <v>0</v>
      </c>
      <c r="I642" s="50">
        <f t="shared" si="368"/>
        <v>0</v>
      </c>
    </row>
    <row r="643" spans="1:9" ht="15">
      <c r="A643" s="9" t="s">
        <v>141</v>
      </c>
      <c r="B643" s="45">
        <v>19.865607781630565</v>
      </c>
      <c r="C643" s="45">
        <v>0</v>
      </c>
      <c r="D643" s="45">
        <v>5.1343922183694337</v>
      </c>
      <c r="E643" s="45">
        <v>0</v>
      </c>
      <c r="F643" s="45">
        <v>0</v>
      </c>
      <c r="G643" s="45">
        <v>0</v>
      </c>
      <c r="H643" s="54">
        <v>0</v>
      </c>
      <c r="I643" s="44">
        <f t="shared" si="368"/>
        <v>25</v>
      </c>
    </row>
    <row r="644" spans="1:9" ht="15">
      <c r="A644" s="8" t="s">
        <v>19</v>
      </c>
      <c r="B644" s="48">
        <v>0</v>
      </c>
      <c r="C644" s="48">
        <v>0</v>
      </c>
      <c r="D644" s="48">
        <v>0</v>
      </c>
      <c r="E644" s="48">
        <v>0</v>
      </c>
      <c r="F644" s="48">
        <v>0</v>
      </c>
      <c r="G644" s="48">
        <v>0</v>
      </c>
      <c r="H644" s="49">
        <v>0</v>
      </c>
      <c r="I644" s="50">
        <f t="shared" si="368"/>
        <v>0</v>
      </c>
    </row>
    <row r="645" spans="1:9" ht="15">
      <c r="A645" s="9" t="s">
        <v>20</v>
      </c>
      <c r="B645" s="45">
        <v>0</v>
      </c>
      <c r="C645" s="45">
        <v>0</v>
      </c>
      <c r="D645" s="45">
        <v>0</v>
      </c>
      <c r="E645" s="45">
        <v>0</v>
      </c>
      <c r="F645" s="45">
        <v>0</v>
      </c>
      <c r="G645" s="45">
        <v>0</v>
      </c>
      <c r="H645" s="54">
        <v>0</v>
      </c>
      <c r="I645" s="44">
        <f t="shared" si="368"/>
        <v>0</v>
      </c>
    </row>
    <row r="646" spans="1:9" ht="15">
      <c r="A646" s="8" t="s">
        <v>21</v>
      </c>
      <c r="B646" s="48">
        <v>0</v>
      </c>
      <c r="C646" s="48">
        <v>0</v>
      </c>
      <c r="D646" s="48">
        <v>0</v>
      </c>
      <c r="E646" s="48">
        <v>0</v>
      </c>
      <c r="F646" s="48">
        <v>0</v>
      </c>
      <c r="G646" s="48">
        <v>0</v>
      </c>
      <c r="H646" s="49">
        <v>0</v>
      </c>
      <c r="I646" s="50">
        <f t="shared" si="368"/>
        <v>0</v>
      </c>
    </row>
    <row r="647" spans="1:9" ht="15">
      <c r="A647" s="10" t="s">
        <v>57</v>
      </c>
      <c r="B647" s="45">
        <v>80.510101951371922</v>
      </c>
      <c r="C647" s="45">
        <v>3.6468343694205587</v>
      </c>
      <c r="D647" s="45">
        <v>45.843063679207525</v>
      </c>
      <c r="E647" s="45">
        <v>0</v>
      </c>
      <c r="F647" s="45">
        <v>0</v>
      </c>
      <c r="G647" s="45">
        <v>0</v>
      </c>
      <c r="H647" s="54">
        <v>0</v>
      </c>
      <c r="I647" s="44">
        <f t="shared" si="368"/>
        <v>130</v>
      </c>
    </row>
    <row r="648" spans="1:9" ht="15">
      <c r="A648" s="8" t="s">
        <v>22</v>
      </c>
      <c r="B648" s="48">
        <v>23.37420680463638</v>
      </c>
      <c r="C648" s="48">
        <v>0</v>
      </c>
      <c r="D648" s="48">
        <v>6.8028428766798257</v>
      </c>
      <c r="E648" s="48">
        <v>0</v>
      </c>
      <c r="F648" s="48">
        <v>5.7339634990893487</v>
      </c>
      <c r="G648" s="48">
        <v>0</v>
      </c>
      <c r="H648" s="49">
        <v>0</v>
      </c>
      <c r="I648" s="50">
        <f t="shared" si="368"/>
        <v>35.911013180405554</v>
      </c>
    </row>
    <row r="649" spans="1:9" ht="15">
      <c r="A649" s="10" t="s">
        <v>23</v>
      </c>
      <c r="B649" s="45">
        <v>2.8578457317526538</v>
      </c>
      <c r="C649" s="45">
        <v>0</v>
      </c>
      <c r="D649" s="45">
        <v>0</v>
      </c>
      <c r="E649" s="45">
        <v>0</v>
      </c>
      <c r="F649" s="45">
        <v>0</v>
      </c>
      <c r="G649" s="45">
        <v>0</v>
      </c>
      <c r="H649" s="54">
        <v>0</v>
      </c>
      <c r="I649" s="44">
        <f t="shared" si="368"/>
        <v>2.8578457317526538</v>
      </c>
    </row>
    <row r="650" spans="1:9" ht="15">
      <c r="A650" s="8" t="s">
        <v>24</v>
      </c>
      <c r="B650" s="48">
        <v>1.026</v>
      </c>
      <c r="C650" s="48">
        <v>0</v>
      </c>
      <c r="D650" s="48">
        <v>0</v>
      </c>
      <c r="E650" s="48">
        <v>0</v>
      </c>
      <c r="F650" s="48">
        <v>0</v>
      </c>
      <c r="G650" s="48">
        <v>0</v>
      </c>
      <c r="H650" s="49">
        <v>0</v>
      </c>
      <c r="I650" s="50">
        <f t="shared" si="368"/>
        <v>1.026</v>
      </c>
    </row>
    <row r="651" spans="1:9" ht="15.75" thickBot="1">
      <c r="A651" s="10" t="s">
        <v>25</v>
      </c>
      <c r="B651" s="45">
        <v>45.359144402455229</v>
      </c>
      <c r="C651" s="45">
        <v>5.8936200797507568E-2</v>
      </c>
      <c r="D651" s="45">
        <v>0.93822220576721116</v>
      </c>
      <c r="E651" s="45">
        <v>75.372694850194492</v>
      </c>
      <c r="F651" s="45">
        <v>0</v>
      </c>
      <c r="G651" s="45">
        <v>25.417199259447582</v>
      </c>
      <c r="H651" s="54">
        <v>0.35660308133799429</v>
      </c>
      <c r="I651" s="44">
        <f t="shared" si="368"/>
        <v>147.50280000000001</v>
      </c>
    </row>
    <row r="652" spans="1:9" ht="15">
      <c r="A652" s="125" t="s">
        <v>26</v>
      </c>
      <c r="B652" s="126">
        <f>SUM(B631:B651)</f>
        <v>344.55349454562298</v>
      </c>
      <c r="C652" s="126">
        <f t="shared" ref="C652" si="369">SUM(C631:C651)</f>
        <v>4.5828982538572811</v>
      </c>
      <c r="D652" s="126">
        <f t="shared" ref="D652" si="370">SUM(D631:D651)</f>
        <v>71.662831209055199</v>
      </c>
      <c r="E652" s="126">
        <f t="shared" ref="E652" si="371">SUM(E631:E651)</f>
        <v>88.125729802443388</v>
      </c>
      <c r="F652" s="126">
        <f t="shared" ref="F652" si="372">SUM(F631:F651)</f>
        <v>196.47501760210645</v>
      </c>
      <c r="G652" s="126">
        <f t="shared" ref="G652" si="373">SUM(G631:G651)</f>
        <v>25.417199259447582</v>
      </c>
      <c r="H652" s="127">
        <f t="shared" ref="H652" si="374">SUM(H631:H651)</f>
        <v>0.35660308133799429</v>
      </c>
      <c r="I652" s="128">
        <f t="shared" ref="I652" si="375">SUM(I631:I651)</f>
        <v>731.17377375387071</v>
      </c>
    </row>
    <row r="653" spans="1:9" ht="15" thickBot="1">
      <c r="A653" s="15" t="s">
        <v>100</v>
      </c>
      <c r="B653" s="74">
        <f>B652/$I652</f>
        <v>0.47123338789447244</v>
      </c>
      <c r="C653" s="74">
        <f t="shared" ref="C653" si="376">C652/$I652</f>
        <v>6.2678646559333326E-3</v>
      </c>
      <c r="D653" s="74">
        <f t="shared" ref="D653" si="377">D652/$I652</f>
        <v>9.8010669667671219E-2</v>
      </c>
      <c r="E653" s="74">
        <f t="shared" ref="E653" si="378">E652/$I652</f>
        <v>0.12052638232632844</v>
      </c>
      <c r="F653" s="74">
        <f t="shared" ref="F653" si="379">F652/$I652</f>
        <v>0.26871179554676461</v>
      </c>
      <c r="G653" s="74">
        <f t="shared" ref="G653" si="380">G652/$I652</f>
        <v>3.4762186735657688E-2</v>
      </c>
      <c r="H653" s="74">
        <f t="shared" ref="H653" si="381">H652/$I652</f>
        <v>4.8771317317247595E-4</v>
      </c>
      <c r="I653" s="75">
        <f>SUM(B653:H653)</f>
        <v>1.0000000000000002</v>
      </c>
    </row>
    <row r="654" spans="1:9">
      <c r="A654" s="16"/>
      <c r="B654" s="16"/>
      <c r="C654" s="16"/>
      <c r="D654" s="16"/>
      <c r="E654" s="16"/>
      <c r="F654" s="16"/>
      <c r="G654" s="16"/>
      <c r="H654" s="16"/>
      <c r="I654" s="16"/>
    </row>
  </sheetData>
  <mergeCells count="79">
    <mergeCell ref="F605:F625"/>
    <mergeCell ref="B630:I630"/>
    <mergeCell ref="B552:I552"/>
    <mergeCell ref="B553:E573"/>
    <mergeCell ref="G553:H573"/>
    <mergeCell ref="B578:I578"/>
    <mergeCell ref="F579:F599"/>
    <mergeCell ref="B604:I604"/>
    <mergeCell ref="B500:I500"/>
    <mergeCell ref="B501:E521"/>
    <mergeCell ref="G501:H521"/>
    <mergeCell ref="B526:I526"/>
    <mergeCell ref="B527:E547"/>
    <mergeCell ref="G527:H547"/>
    <mergeCell ref="B475:E495"/>
    <mergeCell ref="G475:H495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F163:F183"/>
    <mergeCell ref="B344:I344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A603:A604"/>
    <mergeCell ref="A629:A630"/>
    <mergeCell ref="B6:I6"/>
    <mergeCell ref="B32:I32"/>
    <mergeCell ref="F33:F53"/>
    <mergeCell ref="B58:I58"/>
    <mergeCell ref="B59:E79"/>
    <mergeCell ref="G59:H79"/>
    <mergeCell ref="B84:I84"/>
    <mergeCell ref="B110:I110"/>
    <mergeCell ref="A447:A448"/>
    <mergeCell ref="A473:A474"/>
    <mergeCell ref="A499:A500"/>
    <mergeCell ref="A525:A526"/>
    <mergeCell ref="A551:A552"/>
    <mergeCell ref="F111:F131"/>
    <mergeCell ref="A577:A578"/>
    <mergeCell ref="A291:A292"/>
    <mergeCell ref="A317:A318"/>
    <mergeCell ref="A343:A344"/>
    <mergeCell ref="A369:A370"/>
    <mergeCell ref="A395:A396"/>
    <mergeCell ref="A421:A422"/>
    <mergeCell ref="A265:A266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B188:I188"/>
    <mergeCell ref="B136:I136"/>
    <mergeCell ref="F137:F157"/>
    <mergeCell ref="B162:I162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U654"/>
  <sheetViews>
    <sheetView zoomScale="60" zoomScaleNormal="60" workbookViewId="0">
      <selection activeCell="A2" sqref="A2"/>
    </sheetView>
  </sheetViews>
  <sheetFormatPr baseColWidth="10" defaultColWidth="11" defaultRowHeight="14.25"/>
  <cols>
    <col min="1" max="1" width="42.625" customWidth="1"/>
    <col min="2" max="9" width="16.625" style="5" customWidth="1"/>
    <col min="10" max="16384" width="11" style="5"/>
  </cols>
  <sheetData>
    <row r="1" spans="1:21" ht="15" customHeight="1" thickTop="1">
      <c r="A1" s="402" t="s">
        <v>90</v>
      </c>
      <c r="B1" s="403"/>
      <c r="C1" s="403"/>
      <c r="D1" s="403"/>
      <c r="E1" s="403"/>
      <c r="F1" s="403"/>
      <c r="G1" s="403"/>
      <c r="H1" s="403"/>
      <c r="I1" s="404"/>
      <c r="U1" s="5" t="s">
        <v>86</v>
      </c>
    </row>
    <row r="2" spans="1:21" ht="14.25" customHeight="1">
      <c r="A2" s="405"/>
      <c r="B2" s="406"/>
      <c r="C2" s="406"/>
      <c r="D2" s="406"/>
      <c r="E2" s="406"/>
      <c r="F2" s="406"/>
      <c r="G2" s="406"/>
      <c r="H2" s="406"/>
      <c r="I2" s="407"/>
    </row>
    <row r="3" spans="1:21" ht="15" customHeight="1" thickBot="1">
      <c r="A3" s="408"/>
      <c r="B3" s="409"/>
      <c r="C3" s="409"/>
      <c r="D3" s="409"/>
      <c r="E3" s="409"/>
      <c r="F3" s="409"/>
      <c r="G3" s="409"/>
      <c r="H3" s="409"/>
      <c r="I3" s="410"/>
    </row>
    <row r="4" spans="1:21" ht="15" customHeight="1" thickTop="1" thickBot="1">
      <c r="A4" s="3"/>
      <c r="B4" s="3"/>
      <c r="C4" s="3"/>
      <c r="D4" s="3"/>
      <c r="E4" s="3"/>
      <c r="F4" s="3"/>
      <c r="G4" s="3"/>
      <c r="H4" s="3"/>
      <c r="I4" s="3"/>
    </row>
    <row r="5" spans="1:21" ht="48.75" customHeight="1">
      <c r="A5" s="429" t="s">
        <v>101</v>
      </c>
      <c r="B5" s="37" t="s">
        <v>0</v>
      </c>
      <c r="C5" s="37" t="s">
        <v>1</v>
      </c>
      <c r="D5" s="37" t="s">
        <v>2</v>
      </c>
      <c r="E5" s="37" t="s">
        <v>3</v>
      </c>
      <c r="F5" s="37" t="s">
        <v>27</v>
      </c>
      <c r="G5" s="37" t="s">
        <v>4</v>
      </c>
      <c r="H5" s="37" t="s">
        <v>5</v>
      </c>
      <c r="I5" s="38" t="s">
        <v>6</v>
      </c>
    </row>
    <row r="6" spans="1:21" ht="13.5" customHeight="1">
      <c r="A6" s="430" t="s">
        <v>99</v>
      </c>
      <c r="B6" s="372" t="s">
        <v>107</v>
      </c>
      <c r="C6" s="373"/>
      <c r="D6" s="373"/>
      <c r="E6" s="373"/>
      <c r="F6" s="373"/>
      <c r="G6" s="373"/>
      <c r="H6" s="373"/>
      <c r="I6" s="374"/>
    </row>
    <row r="7" spans="1:21" ht="13.5" customHeight="1">
      <c r="A7" s="7" t="s">
        <v>7</v>
      </c>
      <c r="B7" s="42">
        <f>B33+B85</f>
        <v>37.96612746898289</v>
      </c>
      <c r="C7" s="42">
        <f t="shared" ref="C7:H7" si="0">C33+C85</f>
        <v>0</v>
      </c>
      <c r="D7" s="42">
        <f t="shared" si="0"/>
        <v>4.0338725310171055</v>
      </c>
      <c r="E7" s="42">
        <f t="shared" si="0"/>
        <v>0</v>
      </c>
      <c r="F7" s="42">
        <f>F59+F85</f>
        <v>0</v>
      </c>
      <c r="G7" s="42">
        <f t="shared" si="0"/>
        <v>0</v>
      </c>
      <c r="H7" s="43">
        <f t="shared" si="0"/>
        <v>0</v>
      </c>
      <c r="I7" s="44">
        <f>SUM(B7:H7)</f>
        <v>41.999999999999993</v>
      </c>
      <c r="J7" s="5">
        <v>0</v>
      </c>
    </row>
    <row r="8" spans="1:21" ht="13.5" customHeight="1">
      <c r="A8" s="8" t="s">
        <v>8</v>
      </c>
      <c r="B8" s="48">
        <f t="shared" ref="B8:H23" si="1">B34+B86</f>
        <v>6.3801423590131829</v>
      </c>
      <c r="C8" s="48">
        <f t="shared" si="1"/>
        <v>0</v>
      </c>
      <c r="D8" s="48">
        <f t="shared" si="1"/>
        <v>0.61985764098681673</v>
      </c>
      <c r="E8" s="48">
        <f t="shared" si="1"/>
        <v>0</v>
      </c>
      <c r="F8" s="48">
        <f t="shared" ref="F8:F27" si="2">F60+F86</f>
        <v>0</v>
      </c>
      <c r="G8" s="48">
        <f t="shared" si="1"/>
        <v>0</v>
      </c>
      <c r="H8" s="49">
        <f t="shared" si="1"/>
        <v>0</v>
      </c>
      <c r="I8" s="50">
        <f t="shared" ref="I8:I27" si="3">SUM(B8:H8)</f>
        <v>7</v>
      </c>
      <c r="J8" s="5">
        <v>0</v>
      </c>
    </row>
    <row r="9" spans="1:21" ht="13.5" customHeight="1">
      <c r="A9" s="9" t="s">
        <v>9</v>
      </c>
      <c r="B9" s="45">
        <f t="shared" si="1"/>
        <v>26.030828942917335</v>
      </c>
      <c r="C9" s="45">
        <f t="shared" si="1"/>
        <v>0</v>
      </c>
      <c r="D9" s="45">
        <f t="shared" si="1"/>
        <v>3.9691710570826633</v>
      </c>
      <c r="E9" s="45">
        <f t="shared" si="1"/>
        <v>0</v>
      </c>
      <c r="F9" s="45">
        <f t="shared" si="2"/>
        <v>0</v>
      </c>
      <c r="G9" s="45">
        <f t="shared" si="1"/>
        <v>0</v>
      </c>
      <c r="H9" s="54">
        <f t="shared" si="1"/>
        <v>0</v>
      </c>
      <c r="I9" s="44">
        <f t="shared" si="3"/>
        <v>30</v>
      </c>
      <c r="J9" s="5">
        <v>0</v>
      </c>
    </row>
    <row r="10" spans="1:21" ht="13.5" customHeight="1">
      <c r="A10" s="8" t="s">
        <v>10</v>
      </c>
      <c r="B10" s="48">
        <f t="shared" si="1"/>
        <v>61.357444960016004</v>
      </c>
      <c r="C10" s="48">
        <f t="shared" si="1"/>
        <v>0</v>
      </c>
      <c r="D10" s="48">
        <f t="shared" si="1"/>
        <v>3.6425550399840043</v>
      </c>
      <c r="E10" s="48">
        <f t="shared" si="1"/>
        <v>0</v>
      </c>
      <c r="F10" s="48">
        <f t="shared" si="2"/>
        <v>0</v>
      </c>
      <c r="G10" s="48">
        <f t="shared" si="1"/>
        <v>0</v>
      </c>
      <c r="H10" s="49">
        <f t="shared" si="1"/>
        <v>0</v>
      </c>
      <c r="I10" s="50">
        <f t="shared" si="3"/>
        <v>65.000000000000014</v>
      </c>
      <c r="J10" s="5">
        <v>0</v>
      </c>
    </row>
    <row r="11" spans="1:21" ht="13.5" customHeight="1">
      <c r="A11" s="9" t="s">
        <v>11</v>
      </c>
      <c r="B11" s="45">
        <f t="shared" si="1"/>
        <v>0</v>
      </c>
      <c r="C11" s="45">
        <f t="shared" si="1"/>
        <v>0</v>
      </c>
      <c r="D11" s="45">
        <f t="shared" si="1"/>
        <v>0</v>
      </c>
      <c r="E11" s="45">
        <f t="shared" si="1"/>
        <v>0</v>
      </c>
      <c r="F11" s="45">
        <f t="shared" si="2"/>
        <v>0</v>
      </c>
      <c r="G11" s="45">
        <f t="shared" si="1"/>
        <v>0</v>
      </c>
      <c r="H11" s="54">
        <f t="shared" si="1"/>
        <v>0</v>
      </c>
      <c r="I11" s="44">
        <f t="shared" si="3"/>
        <v>0</v>
      </c>
      <c r="J11" s="5">
        <v>0</v>
      </c>
    </row>
    <row r="12" spans="1:21" ht="13.5" customHeight="1">
      <c r="A12" s="8" t="s">
        <v>12</v>
      </c>
      <c r="B12" s="48">
        <f t="shared" si="1"/>
        <v>5.7313163615805308E-8</v>
      </c>
      <c r="C12" s="48">
        <f t="shared" si="1"/>
        <v>3.8207734111538048E-8</v>
      </c>
      <c r="D12" s="48">
        <f t="shared" si="1"/>
        <v>1.5551347400071155E-2</v>
      </c>
      <c r="E12" s="48">
        <f t="shared" si="1"/>
        <v>10.394099573209942</v>
      </c>
      <c r="F12" s="48">
        <f t="shared" si="2"/>
        <v>4050.7203323714207</v>
      </c>
      <c r="G12" s="48">
        <f t="shared" si="1"/>
        <v>0</v>
      </c>
      <c r="H12" s="49">
        <f t="shared" si="1"/>
        <v>0</v>
      </c>
      <c r="I12" s="50">
        <f t="shared" si="3"/>
        <v>4061.1299833875514</v>
      </c>
      <c r="J12" s="5">
        <v>0</v>
      </c>
    </row>
    <row r="13" spans="1:21" ht="13.5" customHeight="1">
      <c r="A13" s="9" t="s">
        <v>13</v>
      </c>
      <c r="B13" s="45">
        <f t="shared" si="1"/>
        <v>0</v>
      </c>
      <c r="C13" s="45">
        <f t="shared" si="1"/>
        <v>0</v>
      </c>
      <c r="D13" s="45">
        <f t="shared" si="1"/>
        <v>0</v>
      </c>
      <c r="E13" s="45">
        <f t="shared" si="1"/>
        <v>18</v>
      </c>
      <c r="F13" s="45">
        <f t="shared" si="2"/>
        <v>0</v>
      </c>
      <c r="G13" s="45">
        <f t="shared" si="1"/>
        <v>0</v>
      </c>
      <c r="H13" s="54">
        <f t="shared" si="1"/>
        <v>0</v>
      </c>
      <c r="I13" s="44">
        <f t="shared" si="3"/>
        <v>18</v>
      </c>
      <c r="J13" s="5">
        <v>0</v>
      </c>
    </row>
    <row r="14" spans="1:21" ht="13.5" customHeight="1">
      <c r="A14" s="8" t="s">
        <v>14</v>
      </c>
      <c r="B14" s="48">
        <f t="shared" si="1"/>
        <v>6.8851758767184034E-8</v>
      </c>
      <c r="C14" s="48">
        <f t="shared" si="1"/>
        <v>1.3405160044654092</v>
      </c>
      <c r="D14" s="48">
        <f t="shared" si="1"/>
        <v>0.29115083556741728</v>
      </c>
      <c r="E14" s="48">
        <f t="shared" si="1"/>
        <v>538.81863107331083</v>
      </c>
      <c r="F14" s="48">
        <f t="shared" si="2"/>
        <v>5171.4848995584589</v>
      </c>
      <c r="G14" s="48">
        <f t="shared" si="1"/>
        <v>0</v>
      </c>
      <c r="H14" s="49">
        <f t="shared" si="1"/>
        <v>0</v>
      </c>
      <c r="I14" s="50">
        <f t="shared" si="3"/>
        <v>5711.9351975406544</v>
      </c>
      <c r="J14" s="5">
        <v>0</v>
      </c>
    </row>
    <row r="15" spans="1:21" ht="13.5" customHeight="1">
      <c r="A15" s="9" t="s">
        <v>15</v>
      </c>
      <c r="B15" s="45">
        <f t="shared" si="1"/>
        <v>5045.9159287217735</v>
      </c>
      <c r="C15" s="45">
        <f t="shared" si="1"/>
        <v>18.260407288053184</v>
      </c>
      <c r="D15" s="45">
        <f t="shared" si="1"/>
        <v>348.82366397877718</v>
      </c>
      <c r="E15" s="45">
        <f t="shared" si="1"/>
        <v>1.1395348801827708E-8</v>
      </c>
      <c r="F15" s="45">
        <f t="shared" si="2"/>
        <v>0</v>
      </c>
      <c r="G15" s="45">
        <f t="shared" si="1"/>
        <v>0</v>
      </c>
      <c r="H15" s="54">
        <f t="shared" si="1"/>
        <v>0</v>
      </c>
      <c r="I15" s="44">
        <f t="shared" si="3"/>
        <v>5412.9999999999991</v>
      </c>
      <c r="J15" s="5">
        <v>0</v>
      </c>
    </row>
    <row r="16" spans="1:21" ht="13.5" customHeight="1">
      <c r="A16" s="8" t="s">
        <v>16</v>
      </c>
      <c r="B16" s="48">
        <f t="shared" si="1"/>
        <v>1209.471725625687</v>
      </c>
      <c r="C16" s="48">
        <f t="shared" si="1"/>
        <v>595.24572690007597</v>
      </c>
      <c r="D16" s="48">
        <f t="shared" si="1"/>
        <v>276.56924194385726</v>
      </c>
      <c r="E16" s="48">
        <f t="shared" si="1"/>
        <v>5.7133055303799178</v>
      </c>
      <c r="F16" s="48">
        <f t="shared" si="2"/>
        <v>0</v>
      </c>
      <c r="G16" s="48">
        <f t="shared" si="1"/>
        <v>0</v>
      </c>
      <c r="H16" s="49">
        <f t="shared" si="1"/>
        <v>0</v>
      </c>
      <c r="I16" s="50">
        <f t="shared" si="3"/>
        <v>2087</v>
      </c>
      <c r="J16" s="5">
        <v>0</v>
      </c>
    </row>
    <row r="17" spans="1:10" ht="13.5" customHeight="1">
      <c r="A17" s="9" t="s">
        <v>17</v>
      </c>
      <c r="B17" s="45">
        <f t="shared" si="1"/>
        <v>107.59123519743744</v>
      </c>
      <c r="C17" s="45">
        <f t="shared" si="1"/>
        <v>3.1021545983774619</v>
      </c>
      <c r="D17" s="45">
        <f t="shared" si="1"/>
        <v>162.2571220218743</v>
      </c>
      <c r="E17" s="45">
        <f t="shared" si="1"/>
        <v>5.0494881823108004</v>
      </c>
      <c r="F17" s="45">
        <f t="shared" si="2"/>
        <v>3.635329566135618</v>
      </c>
      <c r="G17" s="45">
        <f t="shared" si="1"/>
        <v>0</v>
      </c>
      <c r="H17" s="54">
        <f t="shared" si="1"/>
        <v>0</v>
      </c>
      <c r="I17" s="44">
        <f t="shared" si="3"/>
        <v>281.63532956613562</v>
      </c>
      <c r="J17" s="5">
        <v>0</v>
      </c>
    </row>
    <row r="18" spans="1:10" ht="13.5" customHeight="1">
      <c r="A18" s="8" t="s">
        <v>18</v>
      </c>
      <c r="B18" s="48">
        <f t="shared" si="1"/>
        <v>0</v>
      </c>
      <c r="C18" s="48">
        <f t="shared" si="1"/>
        <v>0</v>
      </c>
      <c r="D18" s="48">
        <f t="shared" si="1"/>
        <v>0</v>
      </c>
      <c r="E18" s="48">
        <f t="shared" si="1"/>
        <v>0</v>
      </c>
      <c r="F18" s="48">
        <f t="shared" si="2"/>
        <v>0</v>
      </c>
      <c r="G18" s="48">
        <f t="shared" si="1"/>
        <v>0</v>
      </c>
      <c r="H18" s="49">
        <f t="shared" si="1"/>
        <v>0</v>
      </c>
      <c r="I18" s="50">
        <f t="shared" si="3"/>
        <v>0</v>
      </c>
      <c r="J18" s="5">
        <v>0</v>
      </c>
    </row>
    <row r="19" spans="1:10" ht="13.5" customHeight="1">
      <c r="A19" s="9" t="s">
        <v>141</v>
      </c>
      <c r="B19" s="45">
        <f t="shared" si="1"/>
        <v>3123.5384884405039</v>
      </c>
      <c r="C19" s="45">
        <f t="shared" si="1"/>
        <v>2001.7363014808964</v>
      </c>
      <c r="D19" s="45">
        <f t="shared" si="1"/>
        <v>878.07492243738238</v>
      </c>
      <c r="E19" s="45">
        <f t="shared" si="1"/>
        <v>132.33714836691377</v>
      </c>
      <c r="F19" s="45">
        <f t="shared" si="2"/>
        <v>0</v>
      </c>
      <c r="G19" s="45">
        <f t="shared" si="1"/>
        <v>0</v>
      </c>
      <c r="H19" s="54">
        <f t="shared" si="1"/>
        <v>0</v>
      </c>
      <c r="I19" s="44">
        <f t="shared" si="3"/>
        <v>6135.6868607256956</v>
      </c>
      <c r="J19" s="5">
        <v>0</v>
      </c>
    </row>
    <row r="20" spans="1:10" ht="13.5" customHeight="1">
      <c r="A20" s="8" t="s">
        <v>19</v>
      </c>
      <c r="B20" s="48">
        <f t="shared" si="1"/>
        <v>0</v>
      </c>
      <c r="C20" s="48">
        <f t="shared" si="1"/>
        <v>0</v>
      </c>
      <c r="D20" s="48">
        <f t="shared" si="1"/>
        <v>0</v>
      </c>
      <c r="E20" s="48">
        <f t="shared" si="1"/>
        <v>0</v>
      </c>
      <c r="F20" s="48">
        <f t="shared" si="2"/>
        <v>0</v>
      </c>
      <c r="G20" s="48">
        <f t="shared" si="1"/>
        <v>0</v>
      </c>
      <c r="H20" s="49">
        <f t="shared" si="1"/>
        <v>0</v>
      </c>
      <c r="I20" s="50">
        <f t="shared" si="3"/>
        <v>0</v>
      </c>
      <c r="J20" s="5">
        <v>0</v>
      </c>
    </row>
    <row r="21" spans="1:10" ht="13.5" customHeight="1">
      <c r="A21" s="9" t="s">
        <v>20</v>
      </c>
      <c r="B21" s="45">
        <f t="shared" si="1"/>
        <v>0</v>
      </c>
      <c r="C21" s="45">
        <f t="shared" si="1"/>
        <v>0</v>
      </c>
      <c r="D21" s="45">
        <f t="shared" si="1"/>
        <v>0</v>
      </c>
      <c r="E21" s="45">
        <f t="shared" si="1"/>
        <v>0</v>
      </c>
      <c r="F21" s="45">
        <f t="shared" si="2"/>
        <v>0</v>
      </c>
      <c r="G21" s="45">
        <f t="shared" si="1"/>
        <v>0</v>
      </c>
      <c r="H21" s="54">
        <f t="shared" si="1"/>
        <v>0</v>
      </c>
      <c r="I21" s="44">
        <f t="shared" si="3"/>
        <v>0</v>
      </c>
      <c r="J21" s="5">
        <v>0</v>
      </c>
    </row>
    <row r="22" spans="1:10" ht="13.5" customHeight="1">
      <c r="A22" s="8" t="s">
        <v>21</v>
      </c>
      <c r="B22" s="48">
        <f t="shared" si="1"/>
        <v>30.236381443554233</v>
      </c>
      <c r="C22" s="48">
        <f t="shared" si="1"/>
        <v>4.3549116397816043E-2</v>
      </c>
      <c r="D22" s="48">
        <f t="shared" si="1"/>
        <v>2.720069440047951</v>
      </c>
      <c r="E22" s="48">
        <f t="shared" si="1"/>
        <v>0</v>
      </c>
      <c r="F22" s="48">
        <f t="shared" si="2"/>
        <v>0</v>
      </c>
      <c r="G22" s="48">
        <f t="shared" si="1"/>
        <v>0</v>
      </c>
      <c r="H22" s="49">
        <f t="shared" si="1"/>
        <v>0</v>
      </c>
      <c r="I22" s="50">
        <f t="shared" si="3"/>
        <v>33</v>
      </c>
      <c r="J22" s="5">
        <v>0</v>
      </c>
    </row>
    <row r="23" spans="1:10" ht="13.5" customHeight="1">
      <c r="A23" s="10" t="s">
        <v>57</v>
      </c>
      <c r="B23" s="45">
        <f t="shared" si="1"/>
        <v>1954.8288370335833</v>
      </c>
      <c r="C23" s="45">
        <f t="shared" si="1"/>
        <v>6.9705152185752617</v>
      </c>
      <c r="D23" s="45">
        <f t="shared" si="1"/>
        <v>254.20064771390187</v>
      </c>
      <c r="E23" s="45">
        <f t="shared" si="1"/>
        <v>3.3939393654361797E-8</v>
      </c>
      <c r="F23" s="45">
        <f t="shared" si="2"/>
        <v>0</v>
      </c>
      <c r="G23" s="45">
        <f t="shared" si="1"/>
        <v>0</v>
      </c>
      <c r="H23" s="54">
        <f t="shared" si="1"/>
        <v>0</v>
      </c>
      <c r="I23" s="44">
        <f t="shared" si="3"/>
        <v>2216</v>
      </c>
      <c r="J23" s="5">
        <v>0</v>
      </c>
    </row>
    <row r="24" spans="1:10" ht="13.5" customHeight="1">
      <c r="A24" s="8" t="s">
        <v>22</v>
      </c>
      <c r="B24" s="48">
        <f t="shared" ref="B24:H27" si="4">B50+B102</f>
        <v>134.43610219284813</v>
      </c>
      <c r="C24" s="48">
        <f t="shared" si="4"/>
        <v>72.889106714491462</v>
      </c>
      <c r="D24" s="48">
        <f t="shared" si="4"/>
        <v>55.41766600767987</v>
      </c>
      <c r="E24" s="48">
        <f t="shared" si="4"/>
        <v>0.50000001116392134</v>
      </c>
      <c r="F24" s="48">
        <f t="shared" si="2"/>
        <v>12.332337379791742</v>
      </c>
      <c r="G24" s="48">
        <f t="shared" si="4"/>
        <v>0</v>
      </c>
      <c r="H24" s="49">
        <f t="shared" si="4"/>
        <v>0</v>
      </c>
      <c r="I24" s="50">
        <f t="shared" si="3"/>
        <v>275.57521230597513</v>
      </c>
      <c r="J24" s="5">
        <v>0</v>
      </c>
    </row>
    <row r="25" spans="1:10" ht="13.5" customHeight="1">
      <c r="A25" s="10" t="s">
        <v>23</v>
      </c>
      <c r="B25" s="45">
        <f t="shared" si="4"/>
        <v>173.78442644699822</v>
      </c>
      <c r="C25" s="45">
        <f t="shared" si="4"/>
        <v>0</v>
      </c>
      <c r="D25" s="45">
        <f t="shared" si="4"/>
        <v>158.96393783495893</v>
      </c>
      <c r="E25" s="45">
        <f t="shared" si="4"/>
        <v>0</v>
      </c>
      <c r="F25" s="45">
        <f t="shared" si="2"/>
        <v>0</v>
      </c>
      <c r="G25" s="45">
        <f t="shared" si="4"/>
        <v>0</v>
      </c>
      <c r="H25" s="54">
        <f t="shared" si="4"/>
        <v>0</v>
      </c>
      <c r="I25" s="44">
        <f t="shared" si="3"/>
        <v>332.74836428195715</v>
      </c>
      <c r="J25" s="5">
        <v>0</v>
      </c>
    </row>
    <row r="26" spans="1:10" ht="13.5" customHeight="1">
      <c r="A26" s="8" t="s">
        <v>24</v>
      </c>
      <c r="B26" s="48">
        <f t="shared" si="4"/>
        <v>83.922713451239474</v>
      </c>
      <c r="C26" s="48">
        <f t="shared" si="4"/>
        <v>0.1145481807658626</v>
      </c>
      <c r="D26" s="48">
        <f t="shared" si="4"/>
        <v>15.088838358535195</v>
      </c>
      <c r="E26" s="48">
        <f t="shared" si="4"/>
        <v>9.4594588913237865E-9</v>
      </c>
      <c r="F26" s="48">
        <f t="shared" si="2"/>
        <v>0</v>
      </c>
      <c r="G26" s="48">
        <f t="shared" si="4"/>
        <v>0</v>
      </c>
      <c r="H26" s="49">
        <f t="shared" si="4"/>
        <v>0</v>
      </c>
      <c r="I26" s="50">
        <f t="shared" si="3"/>
        <v>99.126099999999994</v>
      </c>
      <c r="J26" s="5">
        <v>-9.9999999974897946E-5</v>
      </c>
    </row>
    <row r="27" spans="1:10" ht="13.5" customHeight="1" thickBot="1">
      <c r="A27" s="10" t="s">
        <v>25</v>
      </c>
      <c r="B27" s="45">
        <f>B53+B105</f>
        <v>728.13232792198323</v>
      </c>
      <c r="C27" s="45">
        <f t="shared" si="4"/>
        <v>17.286708994847089</v>
      </c>
      <c r="D27" s="45">
        <f t="shared" si="4"/>
        <v>1468.2813407758965</v>
      </c>
      <c r="E27" s="45">
        <f t="shared" si="4"/>
        <v>3197.4101816420934</v>
      </c>
      <c r="F27" s="45">
        <f t="shared" si="2"/>
        <v>531.31680000000006</v>
      </c>
      <c r="G27" s="45">
        <f t="shared" si="4"/>
        <v>1429.0011541513161</v>
      </c>
      <c r="H27" s="54">
        <f t="shared" si="4"/>
        <v>17.276286513863933</v>
      </c>
      <c r="I27" s="44">
        <f t="shared" si="3"/>
        <v>7388.7048000000004</v>
      </c>
      <c r="J27" s="5">
        <v>0</v>
      </c>
    </row>
    <row r="28" spans="1:10" ht="13.5" customHeight="1">
      <c r="A28" s="125" t="s">
        <v>26</v>
      </c>
      <c r="B28" s="126">
        <f>SUM(B7:B27)</f>
        <v>12723.592710332705</v>
      </c>
      <c r="C28" s="126">
        <f t="shared" ref="C28:I28" si="5">SUM(C7:C27)</f>
        <v>2716.9895345351538</v>
      </c>
      <c r="D28" s="126">
        <f t="shared" si="5"/>
        <v>3632.9696089649497</v>
      </c>
      <c r="E28" s="126">
        <f t="shared" si="5"/>
        <v>3908.222854434177</v>
      </c>
      <c r="F28" s="126">
        <f t="shared" si="5"/>
        <v>9769.4896988758082</v>
      </c>
      <c r="G28" s="126">
        <f t="shared" si="5"/>
        <v>1429.0011541513161</v>
      </c>
      <c r="H28" s="127">
        <f t="shared" si="5"/>
        <v>17.276286513863933</v>
      </c>
      <c r="I28" s="128">
        <f t="shared" si="5"/>
        <v>34197.541847807974</v>
      </c>
      <c r="J28" s="5">
        <v>-1.0000000474974513E-4</v>
      </c>
    </row>
    <row r="29" spans="1:10" ht="13.5" customHeight="1" thickBot="1">
      <c r="A29" s="15" t="s">
        <v>100</v>
      </c>
      <c r="B29" s="100">
        <f>B28/$I28</f>
        <v>0.3720616167956608</v>
      </c>
      <c r="C29" s="100">
        <f t="shared" ref="C29:H29" si="6">C28/$I28</f>
        <v>7.9449848957763899E-2</v>
      </c>
      <c r="D29" s="100">
        <f t="shared" si="6"/>
        <v>0.10623481726063942</v>
      </c>
      <c r="E29" s="100">
        <f t="shared" si="6"/>
        <v>0.11428373629389066</v>
      </c>
      <c r="F29" s="100">
        <f t="shared" si="6"/>
        <v>0.28567812687688904</v>
      </c>
      <c r="G29" s="100">
        <f t="shared" si="6"/>
        <v>4.1786662927730686E-2</v>
      </c>
      <c r="H29" s="100">
        <f t="shared" si="6"/>
        <v>5.051908874254751E-4</v>
      </c>
      <c r="I29" s="102">
        <f>SUM(B29:H29)</f>
        <v>1</v>
      </c>
    </row>
    <row r="30" spans="1:10" ht="13.5" customHeight="1" thickBot="1"/>
    <row r="31" spans="1:10" ht="28.5">
      <c r="A31" s="431" t="s">
        <v>50</v>
      </c>
      <c r="B31" s="37" t="s">
        <v>0</v>
      </c>
      <c r="C31" s="37" t="s">
        <v>1</v>
      </c>
      <c r="D31" s="37" t="s">
        <v>2</v>
      </c>
      <c r="E31" s="37" t="s">
        <v>3</v>
      </c>
      <c r="F31" s="37" t="s">
        <v>27</v>
      </c>
      <c r="G31" s="37" t="s">
        <v>4</v>
      </c>
      <c r="H31" s="37" t="s">
        <v>5</v>
      </c>
      <c r="I31" s="38" t="s">
        <v>6</v>
      </c>
    </row>
    <row r="32" spans="1:10" ht="13.5" customHeight="1">
      <c r="A32" s="432" t="s">
        <v>50</v>
      </c>
      <c r="B32" s="372" t="s">
        <v>107</v>
      </c>
      <c r="C32" s="373"/>
      <c r="D32" s="373"/>
      <c r="E32" s="373"/>
      <c r="F32" s="373"/>
      <c r="G32" s="373"/>
      <c r="H32" s="373"/>
      <c r="I32" s="374"/>
    </row>
    <row r="33" spans="1:9" ht="13.5" customHeight="1">
      <c r="A33" s="7" t="s">
        <v>7</v>
      </c>
      <c r="B33" s="42">
        <f>B111+B137+B163+B189+B215+B241+B267+B293+B319+B345+B371+B397+B423</f>
        <v>0</v>
      </c>
      <c r="C33" s="42">
        <f t="shared" ref="C33:D33" si="7">C111+C137+C163+C189+C215+C241+C267+C293+C319+C345+C371+C397+C423</f>
        <v>0</v>
      </c>
      <c r="D33" s="42">
        <f t="shared" si="7"/>
        <v>0</v>
      </c>
      <c r="E33" s="42">
        <f>E111+E137+E163+E189+E215+E241+E267+E293+E319+E345+E371+E397+E423</f>
        <v>0</v>
      </c>
      <c r="F33" s="399"/>
      <c r="G33" s="42">
        <f t="shared" ref="G33:H48" si="8">G111+G137+G163+G189+G215+G241+G267+G293+G319+G345+G371+G397+G423</f>
        <v>0</v>
      </c>
      <c r="H33" s="43">
        <f t="shared" si="8"/>
        <v>0</v>
      </c>
      <c r="I33" s="44">
        <f>SUM(B33:H33)</f>
        <v>0</v>
      </c>
    </row>
    <row r="34" spans="1:9" ht="13.5" customHeight="1">
      <c r="A34" s="8" t="s">
        <v>8</v>
      </c>
      <c r="B34" s="48">
        <f t="shared" ref="B34:E49" si="9">B112+B138+B164+B190+B216+B242+B268+B294+B320+B346+B372+B398+B424</f>
        <v>0</v>
      </c>
      <c r="C34" s="48">
        <f t="shared" si="9"/>
        <v>0</v>
      </c>
      <c r="D34" s="48">
        <f t="shared" si="9"/>
        <v>0</v>
      </c>
      <c r="E34" s="48">
        <f t="shared" si="9"/>
        <v>0</v>
      </c>
      <c r="F34" s="400"/>
      <c r="G34" s="48">
        <f t="shared" si="8"/>
        <v>0</v>
      </c>
      <c r="H34" s="49">
        <f t="shared" si="8"/>
        <v>0</v>
      </c>
      <c r="I34" s="50">
        <f t="shared" ref="I34:I53" si="10">SUM(B34:H34)</f>
        <v>0</v>
      </c>
    </row>
    <row r="35" spans="1:9" ht="13.5" customHeight="1">
      <c r="A35" s="9" t="s">
        <v>9</v>
      </c>
      <c r="B35" s="45">
        <f t="shared" si="9"/>
        <v>0</v>
      </c>
      <c r="C35" s="45">
        <f t="shared" si="9"/>
        <v>0</v>
      </c>
      <c r="D35" s="45">
        <f t="shared" si="9"/>
        <v>0</v>
      </c>
      <c r="E35" s="45">
        <f t="shared" si="9"/>
        <v>0</v>
      </c>
      <c r="F35" s="400"/>
      <c r="G35" s="45">
        <f t="shared" si="8"/>
        <v>0</v>
      </c>
      <c r="H35" s="54">
        <f t="shared" si="8"/>
        <v>0</v>
      </c>
      <c r="I35" s="44">
        <f t="shared" si="10"/>
        <v>0</v>
      </c>
    </row>
    <row r="36" spans="1:9" ht="13.5" customHeight="1">
      <c r="A36" s="8" t="s">
        <v>10</v>
      </c>
      <c r="B36" s="48">
        <f t="shared" si="9"/>
        <v>0</v>
      </c>
      <c r="C36" s="48">
        <f t="shared" si="9"/>
        <v>0</v>
      </c>
      <c r="D36" s="48">
        <f t="shared" si="9"/>
        <v>0</v>
      </c>
      <c r="E36" s="48">
        <f t="shared" si="9"/>
        <v>0</v>
      </c>
      <c r="F36" s="400"/>
      <c r="G36" s="48">
        <f t="shared" si="8"/>
        <v>0</v>
      </c>
      <c r="H36" s="49">
        <f t="shared" si="8"/>
        <v>0</v>
      </c>
      <c r="I36" s="50">
        <f t="shared" si="10"/>
        <v>0</v>
      </c>
    </row>
    <row r="37" spans="1:9" ht="13.5" customHeight="1">
      <c r="A37" s="9" t="s">
        <v>11</v>
      </c>
      <c r="B37" s="45">
        <f t="shared" si="9"/>
        <v>0</v>
      </c>
      <c r="C37" s="45">
        <f t="shared" si="9"/>
        <v>0</v>
      </c>
      <c r="D37" s="45">
        <f t="shared" si="9"/>
        <v>0</v>
      </c>
      <c r="E37" s="45">
        <f t="shared" si="9"/>
        <v>0</v>
      </c>
      <c r="F37" s="400"/>
      <c r="G37" s="45">
        <f t="shared" si="8"/>
        <v>0</v>
      </c>
      <c r="H37" s="54">
        <f t="shared" si="8"/>
        <v>0</v>
      </c>
      <c r="I37" s="44">
        <f t="shared" si="10"/>
        <v>0</v>
      </c>
    </row>
    <row r="38" spans="1:9" ht="13.5" customHeight="1">
      <c r="A38" s="8" t="s">
        <v>12</v>
      </c>
      <c r="B38" s="48">
        <f t="shared" si="9"/>
        <v>5.7313163615805308E-8</v>
      </c>
      <c r="C38" s="48">
        <f t="shared" si="9"/>
        <v>3.8207734111538048E-8</v>
      </c>
      <c r="D38" s="48">
        <f t="shared" si="9"/>
        <v>3.8207734111538048E-8</v>
      </c>
      <c r="E38" s="48">
        <f t="shared" si="9"/>
        <v>2.1070616238112194</v>
      </c>
      <c r="F38" s="400"/>
      <c r="G38" s="48">
        <f t="shared" si="8"/>
        <v>0</v>
      </c>
      <c r="H38" s="49">
        <f t="shared" si="8"/>
        <v>0</v>
      </c>
      <c r="I38" s="50">
        <f t="shared" si="10"/>
        <v>2.1070617575398511</v>
      </c>
    </row>
    <row r="39" spans="1:9" ht="13.5" customHeight="1">
      <c r="A39" s="9" t="s">
        <v>13</v>
      </c>
      <c r="B39" s="45">
        <f t="shared" si="9"/>
        <v>0</v>
      </c>
      <c r="C39" s="45">
        <f t="shared" si="9"/>
        <v>0</v>
      </c>
      <c r="D39" s="45">
        <f t="shared" si="9"/>
        <v>0</v>
      </c>
      <c r="E39" s="45">
        <f t="shared" si="9"/>
        <v>0</v>
      </c>
      <c r="F39" s="400"/>
      <c r="G39" s="45">
        <f t="shared" si="8"/>
        <v>0</v>
      </c>
      <c r="H39" s="54">
        <f t="shared" si="8"/>
        <v>0</v>
      </c>
      <c r="I39" s="44">
        <f t="shared" si="10"/>
        <v>0</v>
      </c>
    </row>
    <row r="40" spans="1:9" ht="13.5" customHeight="1">
      <c r="A40" s="8" t="s">
        <v>14</v>
      </c>
      <c r="B40" s="48">
        <f t="shared" si="9"/>
        <v>6.8851758767184034E-8</v>
      </c>
      <c r="C40" s="48">
        <f t="shared" si="9"/>
        <v>1.240908713659731</v>
      </c>
      <c r="D40" s="48">
        <f t="shared" si="9"/>
        <v>0.23494800112209133</v>
      </c>
      <c r="E40" s="48">
        <f t="shared" si="9"/>
        <v>507.76636557539047</v>
      </c>
      <c r="F40" s="400"/>
      <c r="G40" s="48">
        <f t="shared" si="8"/>
        <v>0</v>
      </c>
      <c r="H40" s="49">
        <f t="shared" si="8"/>
        <v>0</v>
      </c>
      <c r="I40" s="50">
        <f t="shared" si="10"/>
        <v>509.24222235902403</v>
      </c>
    </row>
    <row r="41" spans="1:9" ht="13.5" customHeight="1">
      <c r="A41" s="9" t="s">
        <v>15</v>
      </c>
      <c r="B41" s="45">
        <f t="shared" si="9"/>
        <v>30.242873834446925</v>
      </c>
      <c r="C41" s="45">
        <f t="shared" si="9"/>
        <v>4.2357646720749598</v>
      </c>
      <c r="D41" s="45">
        <f t="shared" si="9"/>
        <v>9.9905614820827662</v>
      </c>
      <c r="E41" s="45">
        <f t="shared" si="9"/>
        <v>1.1395348801827708E-8</v>
      </c>
      <c r="F41" s="400"/>
      <c r="G41" s="45">
        <f t="shared" si="8"/>
        <v>0</v>
      </c>
      <c r="H41" s="54">
        <f t="shared" si="8"/>
        <v>0</v>
      </c>
      <c r="I41" s="44">
        <f t="shared" si="10"/>
        <v>44.469200000000001</v>
      </c>
    </row>
    <row r="42" spans="1:9" ht="13.5" customHeight="1">
      <c r="A42" s="8" t="s">
        <v>16</v>
      </c>
      <c r="B42" s="48">
        <f t="shared" si="9"/>
        <v>435.92675128449264</v>
      </c>
      <c r="C42" s="48">
        <f t="shared" si="9"/>
        <v>582.74503813298566</v>
      </c>
      <c r="D42" s="48">
        <f t="shared" si="9"/>
        <v>220.5532105577644</v>
      </c>
      <c r="E42" s="48">
        <f t="shared" si="9"/>
        <v>2.4757315940831797E-8</v>
      </c>
      <c r="F42" s="400"/>
      <c r="G42" s="48">
        <f t="shared" si="8"/>
        <v>0</v>
      </c>
      <c r="H42" s="49">
        <f t="shared" si="8"/>
        <v>0</v>
      </c>
      <c r="I42" s="50">
        <f t="shared" si="10"/>
        <v>1239.2250000000001</v>
      </c>
    </row>
    <row r="43" spans="1:9" ht="13.5" customHeight="1">
      <c r="A43" s="9" t="s">
        <v>17</v>
      </c>
      <c r="B43" s="45">
        <f t="shared" si="9"/>
        <v>36.256610484810949</v>
      </c>
      <c r="C43" s="45">
        <f t="shared" si="9"/>
        <v>2.9324846545391301</v>
      </c>
      <c r="D43" s="45">
        <f t="shared" si="9"/>
        <v>155.41710451830295</v>
      </c>
      <c r="E43" s="45">
        <f t="shared" si="9"/>
        <v>4.39380034234697</v>
      </c>
      <c r="F43" s="400"/>
      <c r="G43" s="45">
        <f t="shared" si="8"/>
        <v>0</v>
      </c>
      <c r="H43" s="54">
        <f t="shared" si="8"/>
        <v>0</v>
      </c>
      <c r="I43" s="44">
        <f t="shared" si="10"/>
        <v>199</v>
      </c>
    </row>
    <row r="44" spans="1:9" ht="13.5" customHeight="1">
      <c r="A44" s="8" t="s">
        <v>18</v>
      </c>
      <c r="B44" s="48">
        <f t="shared" si="9"/>
        <v>0</v>
      </c>
      <c r="C44" s="48">
        <f t="shared" si="9"/>
        <v>0</v>
      </c>
      <c r="D44" s="48">
        <f t="shared" si="9"/>
        <v>0</v>
      </c>
      <c r="E44" s="48">
        <f t="shared" si="9"/>
        <v>0</v>
      </c>
      <c r="F44" s="400"/>
      <c r="G44" s="48">
        <f t="shared" si="8"/>
        <v>0</v>
      </c>
      <c r="H44" s="49">
        <f t="shared" si="8"/>
        <v>0</v>
      </c>
      <c r="I44" s="50">
        <f t="shared" si="10"/>
        <v>0</v>
      </c>
    </row>
    <row r="45" spans="1:9" ht="13.5" customHeight="1">
      <c r="A45" s="9" t="s">
        <v>141</v>
      </c>
      <c r="B45" s="45">
        <f t="shared" si="9"/>
        <v>731.84542350015465</v>
      </c>
      <c r="C45" s="45">
        <f t="shared" si="9"/>
        <v>1755.8377643461292</v>
      </c>
      <c r="D45" s="45">
        <f t="shared" si="9"/>
        <v>568.74263499901565</v>
      </c>
      <c r="E45" s="45">
        <f t="shared" si="9"/>
        <v>94.574177154700706</v>
      </c>
      <c r="F45" s="400"/>
      <c r="G45" s="45">
        <f t="shared" si="8"/>
        <v>0</v>
      </c>
      <c r="H45" s="54">
        <f t="shared" si="8"/>
        <v>0</v>
      </c>
      <c r="I45" s="44">
        <f t="shared" si="10"/>
        <v>3151.0000000000005</v>
      </c>
    </row>
    <row r="46" spans="1:9" ht="13.5" customHeight="1">
      <c r="A46" s="8" t="s">
        <v>19</v>
      </c>
      <c r="B46" s="48">
        <f t="shared" si="9"/>
        <v>0</v>
      </c>
      <c r="C46" s="48">
        <f t="shared" si="9"/>
        <v>0</v>
      </c>
      <c r="D46" s="48">
        <f t="shared" si="9"/>
        <v>0</v>
      </c>
      <c r="E46" s="48">
        <f t="shared" si="9"/>
        <v>0</v>
      </c>
      <c r="F46" s="400"/>
      <c r="G46" s="48">
        <f t="shared" si="8"/>
        <v>0</v>
      </c>
      <c r="H46" s="49">
        <f t="shared" si="8"/>
        <v>0</v>
      </c>
      <c r="I46" s="50">
        <f t="shared" si="10"/>
        <v>0</v>
      </c>
    </row>
    <row r="47" spans="1:9" ht="13.5" customHeight="1">
      <c r="A47" s="9" t="s">
        <v>20</v>
      </c>
      <c r="B47" s="45">
        <f t="shared" si="9"/>
        <v>0</v>
      </c>
      <c r="C47" s="45">
        <f t="shared" si="9"/>
        <v>0</v>
      </c>
      <c r="D47" s="45">
        <f t="shared" si="9"/>
        <v>0</v>
      </c>
      <c r="E47" s="45">
        <f t="shared" si="9"/>
        <v>0</v>
      </c>
      <c r="F47" s="400"/>
      <c r="G47" s="45">
        <f t="shared" si="8"/>
        <v>0</v>
      </c>
      <c r="H47" s="54">
        <f t="shared" si="8"/>
        <v>0</v>
      </c>
      <c r="I47" s="44">
        <f t="shared" si="10"/>
        <v>0</v>
      </c>
    </row>
    <row r="48" spans="1:9" ht="13.5" customHeight="1">
      <c r="A48" s="8" t="s">
        <v>21</v>
      </c>
      <c r="B48" s="48">
        <f t="shared" si="9"/>
        <v>3.7261905578487919</v>
      </c>
      <c r="C48" s="48">
        <f t="shared" si="9"/>
        <v>4.3549116397816043E-2</v>
      </c>
      <c r="D48" s="48">
        <f t="shared" si="9"/>
        <v>2.2302603257533917</v>
      </c>
      <c r="E48" s="48">
        <f t="shared" si="9"/>
        <v>0</v>
      </c>
      <c r="F48" s="400"/>
      <c r="G48" s="48">
        <f t="shared" si="8"/>
        <v>0</v>
      </c>
      <c r="H48" s="49">
        <f t="shared" si="8"/>
        <v>0</v>
      </c>
      <c r="I48" s="50">
        <f t="shared" si="10"/>
        <v>6</v>
      </c>
    </row>
    <row r="49" spans="1:9" ht="13.5" customHeight="1">
      <c r="A49" s="10" t="s">
        <v>57</v>
      </c>
      <c r="B49" s="45">
        <f t="shared" si="9"/>
        <v>32.609743729703638</v>
      </c>
      <c r="C49" s="45">
        <f t="shared" si="9"/>
        <v>3.4358911374445666</v>
      </c>
      <c r="D49" s="45">
        <f t="shared" si="9"/>
        <v>13.954365098912394</v>
      </c>
      <c r="E49" s="45">
        <f t="shared" si="9"/>
        <v>3.3939393654361797E-8</v>
      </c>
      <c r="F49" s="400"/>
      <c r="G49" s="45">
        <f t="shared" ref="G49:H53" si="11">G127+G153+G179+G205+G231+G257+G283+G309+G335+G361+G387+G413+G439</f>
        <v>0</v>
      </c>
      <c r="H49" s="54">
        <f t="shared" si="11"/>
        <v>0</v>
      </c>
      <c r="I49" s="44">
        <f t="shared" si="10"/>
        <v>49.999999999999993</v>
      </c>
    </row>
    <row r="50" spans="1:9" ht="13.5" customHeight="1">
      <c r="A50" s="8" t="s">
        <v>22</v>
      </c>
      <c r="B50" s="48">
        <f t="shared" ref="B50:E53" si="12">B128+B154+B180+B206+B232+B258+B284+B310+B336+B362+B388+B414+B440</f>
        <v>25.361549633907895</v>
      </c>
      <c r="C50" s="48">
        <f t="shared" si="12"/>
        <v>72.889106714491462</v>
      </c>
      <c r="D50" s="48">
        <f t="shared" si="12"/>
        <v>41.249343640436734</v>
      </c>
      <c r="E50" s="48">
        <f t="shared" si="12"/>
        <v>0.50000001116392134</v>
      </c>
      <c r="F50" s="400"/>
      <c r="G50" s="48">
        <f t="shared" si="11"/>
        <v>0</v>
      </c>
      <c r="H50" s="49">
        <f t="shared" si="11"/>
        <v>0</v>
      </c>
      <c r="I50" s="50">
        <f t="shared" si="10"/>
        <v>140.00000000000003</v>
      </c>
    </row>
    <row r="51" spans="1:9" ht="13.5" customHeight="1">
      <c r="A51" s="10" t="s">
        <v>23</v>
      </c>
      <c r="B51" s="45">
        <f t="shared" si="12"/>
        <v>3.1969577346233766</v>
      </c>
      <c r="C51" s="45">
        <f t="shared" si="12"/>
        <v>0</v>
      </c>
      <c r="D51" s="45">
        <f t="shared" si="12"/>
        <v>0</v>
      </c>
      <c r="E51" s="45">
        <f t="shared" si="12"/>
        <v>0</v>
      </c>
      <c r="F51" s="400"/>
      <c r="G51" s="45">
        <f t="shared" si="11"/>
        <v>0</v>
      </c>
      <c r="H51" s="54">
        <f t="shared" si="11"/>
        <v>0</v>
      </c>
      <c r="I51" s="44">
        <f t="shared" si="10"/>
        <v>3.1969577346233766</v>
      </c>
    </row>
    <row r="52" spans="1:9" ht="13.5" customHeight="1">
      <c r="A52" s="8" t="s">
        <v>24</v>
      </c>
      <c r="B52" s="48">
        <f t="shared" si="12"/>
        <v>12.439827984567522</v>
      </c>
      <c r="C52" s="48">
        <f t="shared" si="12"/>
        <v>2.3875247437823394E-2</v>
      </c>
      <c r="D52" s="48">
        <f t="shared" si="12"/>
        <v>2.0083967585351963</v>
      </c>
      <c r="E52" s="48">
        <f t="shared" si="12"/>
        <v>9.4594588913237865E-9</v>
      </c>
      <c r="F52" s="400"/>
      <c r="G52" s="48">
        <f t="shared" si="11"/>
        <v>0</v>
      </c>
      <c r="H52" s="49">
        <f t="shared" si="11"/>
        <v>0</v>
      </c>
      <c r="I52" s="50">
        <f t="shared" si="10"/>
        <v>14.472100000000001</v>
      </c>
    </row>
    <row r="53" spans="1:9" ht="13.5" customHeight="1" thickBot="1">
      <c r="A53" s="10" t="s">
        <v>25</v>
      </c>
      <c r="B53" s="45">
        <f t="shared" si="12"/>
        <v>66.902920799316746</v>
      </c>
      <c r="C53" s="45">
        <f t="shared" si="12"/>
        <v>17.232689298438469</v>
      </c>
      <c r="D53" s="45">
        <f t="shared" si="12"/>
        <v>358.23083417491944</v>
      </c>
      <c r="E53" s="45">
        <f t="shared" si="12"/>
        <v>1523.7647048237327</v>
      </c>
      <c r="F53" s="401"/>
      <c r="G53" s="45">
        <f t="shared" si="11"/>
        <v>461.11208215134764</v>
      </c>
      <c r="H53" s="54">
        <f t="shared" si="11"/>
        <v>16.800368752245348</v>
      </c>
      <c r="I53" s="44">
        <f t="shared" si="10"/>
        <v>2444.0436000000004</v>
      </c>
    </row>
    <row r="54" spans="1:9" ht="13.5" customHeight="1">
      <c r="A54" s="125" t="s">
        <v>26</v>
      </c>
      <c r="B54" s="126">
        <f>SUM(B33:B53)</f>
        <v>1378.5088496700382</v>
      </c>
      <c r="C54" s="126">
        <f t="shared" ref="C54:I54" si="13">SUM(C33:C53)</f>
        <v>2440.6170720718069</v>
      </c>
      <c r="D54" s="126">
        <f t="shared" si="13"/>
        <v>1372.611659595053</v>
      </c>
      <c r="E54" s="126">
        <f t="shared" si="13"/>
        <v>2133.1061096106973</v>
      </c>
      <c r="F54" s="126">
        <f t="shared" si="13"/>
        <v>0</v>
      </c>
      <c r="G54" s="126">
        <f t="shared" si="13"/>
        <v>461.11208215134764</v>
      </c>
      <c r="H54" s="127">
        <f t="shared" si="13"/>
        <v>16.800368752245348</v>
      </c>
      <c r="I54" s="128">
        <f t="shared" si="13"/>
        <v>7802.7561418511887</v>
      </c>
    </row>
    <row r="55" spans="1:9" ht="13.5" customHeight="1" thickBot="1">
      <c r="A55" s="15" t="s">
        <v>100</v>
      </c>
      <c r="B55" s="100">
        <f>B54/$I54</f>
        <v>0.17666947737559177</v>
      </c>
      <c r="C55" s="100">
        <f t="shared" ref="C55:H55" si="14">C54/$I54</f>
        <v>0.31278910012081645</v>
      </c>
      <c r="D55" s="100">
        <f t="shared" si="14"/>
        <v>0.17591369442303287</v>
      </c>
      <c r="E55" s="100">
        <f t="shared" si="14"/>
        <v>0.27337854353405722</v>
      </c>
      <c r="F55" s="100">
        <f t="shared" si="14"/>
        <v>0</v>
      </c>
      <c r="G55" s="100">
        <f t="shared" si="14"/>
        <v>5.9096051929408332E-2</v>
      </c>
      <c r="H55" s="100">
        <f t="shared" si="14"/>
        <v>2.1531326170933611E-3</v>
      </c>
      <c r="I55" s="102">
        <f>SUM(B55:H55)</f>
        <v>1</v>
      </c>
    </row>
    <row r="56" spans="1:9" ht="15" thickBot="1"/>
    <row r="57" spans="1:9" ht="28.5">
      <c r="A57" s="433" t="s">
        <v>49</v>
      </c>
      <c r="B57" s="37" t="s">
        <v>0</v>
      </c>
      <c r="C57" s="37" t="s">
        <v>1</v>
      </c>
      <c r="D57" s="37" t="s">
        <v>2</v>
      </c>
      <c r="E57" s="37" t="s">
        <v>3</v>
      </c>
      <c r="F57" s="37" t="s">
        <v>27</v>
      </c>
      <c r="G57" s="37" t="s">
        <v>4</v>
      </c>
      <c r="H57" s="37" t="s">
        <v>5</v>
      </c>
      <c r="I57" s="38" t="s">
        <v>6</v>
      </c>
    </row>
    <row r="58" spans="1:9" ht="13.5" customHeight="1">
      <c r="A58" s="434" t="s">
        <v>49</v>
      </c>
      <c r="B58" s="372" t="s">
        <v>107</v>
      </c>
      <c r="C58" s="373"/>
      <c r="D58" s="373"/>
      <c r="E58" s="373"/>
      <c r="F58" s="373"/>
      <c r="G58" s="373"/>
      <c r="H58" s="373"/>
      <c r="I58" s="374"/>
    </row>
    <row r="59" spans="1:9" ht="13.5" customHeight="1">
      <c r="A59" s="7" t="s">
        <v>7</v>
      </c>
      <c r="B59" s="387"/>
      <c r="C59" s="388"/>
      <c r="D59" s="388"/>
      <c r="E59" s="389"/>
      <c r="F59" s="42">
        <f>F449+F475+F501+F527+F553</f>
        <v>0</v>
      </c>
      <c r="G59" s="387"/>
      <c r="H59" s="389"/>
      <c r="I59" s="44">
        <f>SUM(B59:H59)</f>
        <v>0</v>
      </c>
    </row>
    <row r="60" spans="1:9" ht="13.5" customHeight="1">
      <c r="A60" s="8" t="s">
        <v>8</v>
      </c>
      <c r="B60" s="390"/>
      <c r="C60" s="391"/>
      <c r="D60" s="391"/>
      <c r="E60" s="392"/>
      <c r="F60" s="48">
        <f t="shared" ref="F60:F79" si="15">F450+F476+F502+F528+F554</f>
        <v>0</v>
      </c>
      <c r="G60" s="390"/>
      <c r="H60" s="392"/>
      <c r="I60" s="50">
        <f t="shared" ref="I60:I79" si="16">SUM(B60:H60)</f>
        <v>0</v>
      </c>
    </row>
    <row r="61" spans="1:9" ht="13.5" customHeight="1">
      <c r="A61" s="9" t="s">
        <v>9</v>
      </c>
      <c r="B61" s="390"/>
      <c r="C61" s="391"/>
      <c r="D61" s="391"/>
      <c r="E61" s="392"/>
      <c r="F61" s="45">
        <f t="shared" si="15"/>
        <v>0</v>
      </c>
      <c r="G61" s="390"/>
      <c r="H61" s="392"/>
      <c r="I61" s="44">
        <f t="shared" si="16"/>
        <v>0</v>
      </c>
    </row>
    <row r="62" spans="1:9" ht="13.5" customHeight="1">
      <c r="A62" s="8" t="s">
        <v>10</v>
      </c>
      <c r="B62" s="390"/>
      <c r="C62" s="391"/>
      <c r="D62" s="391"/>
      <c r="E62" s="392"/>
      <c r="F62" s="48">
        <f t="shared" si="15"/>
        <v>0</v>
      </c>
      <c r="G62" s="390"/>
      <c r="H62" s="392"/>
      <c r="I62" s="50">
        <f t="shared" si="16"/>
        <v>0</v>
      </c>
    </row>
    <row r="63" spans="1:9" ht="13.5" customHeight="1">
      <c r="A63" s="9" t="s">
        <v>11</v>
      </c>
      <c r="B63" s="390"/>
      <c r="C63" s="391"/>
      <c r="D63" s="391"/>
      <c r="E63" s="392"/>
      <c r="F63" s="45">
        <f t="shared" si="15"/>
        <v>0</v>
      </c>
      <c r="G63" s="390"/>
      <c r="H63" s="392"/>
      <c r="I63" s="44">
        <f t="shared" si="16"/>
        <v>0</v>
      </c>
    </row>
    <row r="64" spans="1:9" ht="13.5" customHeight="1">
      <c r="A64" s="8" t="s">
        <v>12</v>
      </c>
      <c r="B64" s="390"/>
      <c r="C64" s="391"/>
      <c r="D64" s="391"/>
      <c r="E64" s="392"/>
      <c r="F64" s="48">
        <f t="shared" si="15"/>
        <v>4050.7203323714207</v>
      </c>
      <c r="G64" s="390"/>
      <c r="H64" s="392"/>
      <c r="I64" s="50">
        <f t="shared" si="16"/>
        <v>4050.7203323714207</v>
      </c>
    </row>
    <row r="65" spans="1:9" ht="13.5" customHeight="1">
      <c r="A65" s="9" t="s">
        <v>13</v>
      </c>
      <c r="B65" s="390"/>
      <c r="C65" s="391"/>
      <c r="D65" s="391"/>
      <c r="E65" s="392"/>
      <c r="F65" s="45">
        <f t="shared" si="15"/>
        <v>0</v>
      </c>
      <c r="G65" s="390"/>
      <c r="H65" s="392"/>
      <c r="I65" s="44">
        <f t="shared" si="16"/>
        <v>0</v>
      </c>
    </row>
    <row r="66" spans="1:9" ht="13.5" customHeight="1">
      <c r="A66" s="8" t="s">
        <v>14</v>
      </c>
      <c r="B66" s="390"/>
      <c r="C66" s="391"/>
      <c r="D66" s="391"/>
      <c r="E66" s="392"/>
      <c r="F66" s="48">
        <f t="shared" si="15"/>
        <v>4980.5568323362113</v>
      </c>
      <c r="G66" s="390"/>
      <c r="H66" s="392"/>
      <c r="I66" s="50">
        <f t="shared" si="16"/>
        <v>4980.5568323362113</v>
      </c>
    </row>
    <row r="67" spans="1:9" ht="13.5" customHeight="1">
      <c r="A67" s="9" t="s">
        <v>15</v>
      </c>
      <c r="B67" s="390"/>
      <c r="C67" s="391"/>
      <c r="D67" s="391"/>
      <c r="E67" s="392"/>
      <c r="F67" s="45">
        <f t="shared" si="15"/>
        <v>0</v>
      </c>
      <c r="G67" s="390"/>
      <c r="H67" s="392"/>
      <c r="I67" s="44">
        <f t="shared" si="16"/>
        <v>0</v>
      </c>
    </row>
    <row r="68" spans="1:9" ht="13.5" customHeight="1">
      <c r="A68" s="8" t="s">
        <v>16</v>
      </c>
      <c r="B68" s="390"/>
      <c r="C68" s="391"/>
      <c r="D68" s="391"/>
      <c r="E68" s="392"/>
      <c r="F68" s="48">
        <f t="shared" si="15"/>
        <v>0</v>
      </c>
      <c r="G68" s="390"/>
      <c r="H68" s="392"/>
      <c r="I68" s="50">
        <f t="shared" si="16"/>
        <v>0</v>
      </c>
    </row>
    <row r="69" spans="1:9" ht="13.5" customHeight="1">
      <c r="A69" s="9" t="s">
        <v>17</v>
      </c>
      <c r="B69" s="390"/>
      <c r="C69" s="391"/>
      <c r="D69" s="391"/>
      <c r="E69" s="392"/>
      <c r="F69" s="45">
        <f t="shared" si="15"/>
        <v>3.635329566135618</v>
      </c>
      <c r="G69" s="390"/>
      <c r="H69" s="392"/>
      <c r="I69" s="44">
        <f t="shared" si="16"/>
        <v>3.635329566135618</v>
      </c>
    </row>
    <row r="70" spans="1:9" ht="13.5" customHeight="1">
      <c r="A70" s="8" t="s">
        <v>18</v>
      </c>
      <c r="B70" s="390"/>
      <c r="C70" s="391"/>
      <c r="D70" s="391"/>
      <c r="E70" s="392"/>
      <c r="F70" s="48">
        <f t="shared" si="15"/>
        <v>0</v>
      </c>
      <c r="G70" s="390"/>
      <c r="H70" s="392"/>
      <c r="I70" s="50">
        <f t="shared" si="16"/>
        <v>0</v>
      </c>
    </row>
    <row r="71" spans="1:9" ht="13.5" customHeight="1">
      <c r="A71" s="9" t="s">
        <v>141</v>
      </c>
      <c r="B71" s="390"/>
      <c r="C71" s="391"/>
      <c r="D71" s="391"/>
      <c r="E71" s="392"/>
      <c r="F71" s="45">
        <f t="shared" si="15"/>
        <v>0</v>
      </c>
      <c r="G71" s="390"/>
      <c r="H71" s="392"/>
      <c r="I71" s="44">
        <f t="shared" si="16"/>
        <v>0</v>
      </c>
    </row>
    <row r="72" spans="1:9" ht="13.5" customHeight="1">
      <c r="A72" s="8" t="s">
        <v>19</v>
      </c>
      <c r="B72" s="390"/>
      <c r="C72" s="391"/>
      <c r="D72" s="391"/>
      <c r="E72" s="392"/>
      <c r="F72" s="48">
        <f t="shared" si="15"/>
        <v>0</v>
      </c>
      <c r="G72" s="390"/>
      <c r="H72" s="392"/>
      <c r="I72" s="50">
        <f t="shared" si="16"/>
        <v>0</v>
      </c>
    </row>
    <row r="73" spans="1:9" ht="13.5" customHeight="1">
      <c r="A73" s="9" t="s">
        <v>20</v>
      </c>
      <c r="B73" s="390"/>
      <c r="C73" s="391"/>
      <c r="D73" s="391"/>
      <c r="E73" s="392"/>
      <c r="F73" s="105">
        <f t="shared" si="15"/>
        <v>0</v>
      </c>
      <c r="G73" s="390"/>
      <c r="H73" s="392"/>
      <c r="I73" s="44">
        <f t="shared" si="16"/>
        <v>0</v>
      </c>
    </row>
    <row r="74" spans="1:9" ht="13.5" customHeight="1">
      <c r="A74" s="8" t="s">
        <v>21</v>
      </c>
      <c r="B74" s="390"/>
      <c r="C74" s="391"/>
      <c r="D74" s="391"/>
      <c r="E74" s="392"/>
      <c r="F74" s="48">
        <f t="shared" si="15"/>
        <v>0</v>
      </c>
      <c r="G74" s="390"/>
      <c r="H74" s="392"/>
      <c r="I74" s="50">
        <f t="shared" si="16"/>
        <v>0</v>
      </c>
    </row>
    <row r="75" spans="1:9" ht="13.5" customHeight="1">
      <c r="A75" s="10" t="s">
        <v>57</v>
      </c>
      <c r="B75" s="390"/>
      <c r="C75" s="391"/>
      <c r="D75" s="391"/>
      <c r="E75" s="392"/>
      <c r="F75" s="45">
        <f t="shared" si="15"/>
        <v>0</v>
      </c>
      <c r="G75" s="390"/>
      <c r="H75" s="392"/>
      <c r="I75" s="44">
        <f t="shared" si="16"/>
        <v>0</v>
      </c>
    </row>
    <row r="76" spans="1:9" ht="13.5" customHeight="1">
      <c r="A76" s="8" t="s">
        <v>22</v>
      </c>
      <c r="B76" s="390"/>
      <c r="C76" s="391"/>
      <c r="D76" s="391"/>
      <c r="E76" s="392"/>
      <c r="F76" s="48">
        <f t="shared" si="15"/>
        <v>7</v>
      </c>
      <c r="G76" s="390"/>
      <c r="H76" s="392"/>
      <c r="I76" s="50">
        <f t="shared" si="16"/>
        <v>7</v>
      </c>
    </row>
    <row r="77" spans="1:9" ht="13.5" customHeight="1">
      <c r="A77" s="10" t="s">
        <v>23</v>
      </c>
      <c r="B77" s="390"/>
      <c r="C77" s="391"/>
      <c r="D77" s="391"/>
      <c r="E77" s="392"/>
      <c r="F77" s="45">
        <f t="shared" si="15"/>
        <v>0</v>
      </c>
      <c r="G77" s="390"/>
      <c r="H77" s="392"/>
      <c r="I77" s="44">
        <f t="shared" si="16"/>
        <v>0</v>
      </c>
    </row>
    <row r="78" spans="1:9" ht="13.5" customHeight="1">
      <c r="A78" s="8" t="s">
        <v>24</v>
      </c>
      <c r="B78" s="390"/>
      <c r="C78" s="391"/>
      <c r="D78" s="391"/>
      <c r="E78" s="392"/>
      <c r="F78" s="48">
        <f t="shared" si="15"/>
        <v>0</v>
      </c>
      <c r="G78" s="390"/>
      <c r="H78" s="392"/>
      <c r="I78" s="50">
        <f t="shared" si="16"/>
        <v>0</v>
      </c>
    </row>
    <row r="79" spans="1:9" ht="13.5" customHeight="1" thickBot="1">
      <c r="A79" s="10" t="s">
        <v>25</v>
      </c>
      <c r="B79" s="393"/>
      <c r="C79" s="394"/>
      <c r="D79" s="394"/>
      <c r="E79" s="395"/>
      <c r="F79" s="45">
        <f t="shared" si="15"/>
        <v>531.31680000000006</v>
      </c>
      <c r="G79" s="393"/>
      <c r="H79" s="395"/>
      <c r="I79" s="44">
        <f t="shared" si="16"/>
        <v>531.31680000000006</v>
      </c>
    </row>
    <row r="80" spans="1:9" ht="13.5" customHeight="1">
      <c r="A80" s="125" t="s">
        <v>26</v>
      </c>
      <c r="B80" s="126">
        <f>SUM(B59:B79)</f>
        <v>0</v>
      </c>
      <c r="C80" s="126">
        <f t="shared" ref="C80:I80" si="17">SUM(C59:C79)</f>
        <v>0</v>
      </c>
      <c r="D80" s="126">
        <f t="shared" si="17"/>
        <v>0</v>
      </c>
      <c r="E80" s="126">
        <f t="shared" si="17"/>
        <v>0</v>
      </c>
      <c r="F80" s="126">
        <f t="shared" si="17"/>
        <v>9573.2292942737677</v>
      </c>
      <c r="G80" s="126">
        <f t="shared" si="17"/>
        <v>0</v>
      </c>
      <c r="H80" s="127">
        <f t="shared" si="17"/>
        <v>0</v>
      </c>
      <c r="I80" s="128">
        <f t="shared" si="17"/>
        <v>9573.2292942737677</v>
      </c>
    </row>
    <row r="81" spans="1:9" ht="15" thickBot="1">
      <c r="A81" s="15" t="s">
        <v>100</v>
      </c>
      <c r="B81" s="100">
        <f>B80/$I80</f>
        <v>0</v>
      </c>
      <c r="C81" s="100">
        <f t="shared" ref="C81:H81" si="18">C80/$I80</f>
        <v>0</v>
      </c>
      <c r="D81" s="100">
        <f t="shared" si="18"/>
        <v>0</v>
      </c>
      <c r="E81" s="100">
        <f t="shared" si="18"/>
        <v>0</v>
      </c>
      <c r="F81" s="100">
        <f t="shared" si="18"/>
        <v>1</v>
      </c>
      <c r="G81" s="100">
        <f t="shared" si="18"/>
        <v>0</v>
      </c>
      <c r="H81" s="100">
        <f t="shared" si="18"/>
        <v>0</v>
      </c>
      <c r="I81" s="102">
        <f>SUM(B81:H81)</f>
        <v>1</v>
      </c>
    </row>
    <row r="82" spans="1:9" ht="15" thickBot="1">
      <c r="A82" s="16"/>
      <c r="B82" s="16"/>
      <c r="C82" s="16"/>
      <c r="D82" s="16"/>
      <c r="E82" s="16"/>
      <c r="F82" s="270">
        <f>+F80-F470-F496-F522-F548-F574</f>
        <v>4.3565151486291143E-13</v>
      </c>
      <c r="G82" s="270"/>
      <c r="H82" s="270"/>
      <c r="I82" s="270">
        <f>+I80-I470-I496-I522-I548-I574</f>
        <v>4.3565151486291143E-13</v>
      </c>
    </row>
    <row r="83" spans="1:9" ht="28.5" customHeight="1">
      <c r="A83" s="435" t="s">
        <v>51</v>
      </c>
      <c r="B83" s="37" t="s">
        <v>0</v>
      </c>
      <c r="C83" s="37" t="s">
        <v>1</v>
      </c>
      <c r="D83" s="37" t="s">
        <v>2</v>
      </c>
      <c r="E83" s="37" t="s">
        <v>3</v>
      </c>
      <c r="F83" s="37" t="s">
        <v>27</v>
      </c>
      <c r="G83" s="37" t="s">
        <v>4</v>
      </c>
      <c r="H83" s="37" t="s">
        <v>5</v>
      </c>
      <c r="I83" s="38" t="s">
        <v>6</v>
      </c>
    </row>
    <row r="84" spans="1:9" ht="15">
      <c r="A84" s="446"/>
      <c r="B84" s="372" t="s">
        <v>107</v>
      </c>
      <c r="C84" s="373"/>
      <c r="D84" s="373"/>
      <c r="E84" s="373"/>
      <c r="F84" s="373"/>
      <c r="G84" s="373"/>
      <c r="H84" s="373"/>
      <c r="I84" s="374"/>
    </row>
    <row r="85" spans="1:9" ht="15">
      <c r="A85" s="7" t="s">
        <v>7</v>
      </c>
      <c r="B85" s="42">
        <f>B579+B605+B631</f>
        <v>37.96612746898289</v>
      </c>
      <c r="C85" s="42">
        <f t="shared" ref="C85:H85" si="19">C579+C605+C631</f>
        <v>0</v>
      </c>
      <c r="D85" s="42">
        <f t="shared" si="19"/>
        <v>4.0338725310171055</v>
      </c>
      <c r="E85" s="42">
        <f t="shared" si="19"/>
        <v>0</v>
      </c>
      <c r="F85" s="42">
        <f t="shared" si="19"/>
        <v>0</v>
      </c>
      <c r="G85" s="42">
        <f t="shared" si="19"/>
        <v>0</v>
      </c>
      <c r="H85" s="43">
        <f t="shared" si="19"/>
        <v>0</v>
      </c>
      <c r="I85" s="44">
        <f>SUM(B85:H85)</f>
        <v>41.999999999999993</v>
      </c>
    </row>
    <row r="86" spans="1:9" ht="15">
      <c r="A86" s="8" t="s">
        <v>8</v>
      </c>
      <c r="B86" s="48">
        <f t="shared" ref="B86:H101" si="20">B580+B606+B632</f>
        <v>6.3801423590131829</v>
      </c>
      <c r="C86" s="48">
        <f t="shared" si="20"/>
        <v>0</v>
      </c>
      <c r="D86" s="48">
        <f t="shared" si="20"/>
        <v>0.61985764098681673</v>
      </c>
      <c r="E86" s="48">
        <f t="shared" si="20"/>
        <v>0</v>
      </c>
      <c r="F86" s="48">
        <f t="shared" si="20"/>
        <v>0</v>
      </c>
      <c r="G86" s="48">
        <f t="shared" si="20"/>
        <v>0</v>
      </c>
      <c r="H86" s="49">
        <f t="shared" si="20"/>
        <v>0</v>
      </c>
      <c r="I86" s="50">
        <f t="shared" ref="I86:I105" si="21">SUM(B86:H86)</f>
        <v>7</v>
      </c>
    </row>
    <row r="87" spans="1:9" ht="15">
      <c r="A87" s="9" t="s">
        <v>9</v>
      </c>
      <c r="B87" s="45">
        <f t="shared" si="20"/>
        <v>26.030828942917335</v>
      </c>
      <c r="C87" s="45">
        <f t="shared" si="20"/>
        <v>0</v>
      </c>
      <c r="D87" s="45">
        <f t="shared" si="20"/>
        <v>3.9691710570826633</v>
      </c>
      <c r="E87" s="45">
        <f t="shared" si="20"/>
        <v>0</v>
      </c>
      <c r="F87" s="45">
        <f t="shared" si="20"/>
        <v>0</v>
      </c>
      <c r="G87" s="45">
        <f t="shared" si="20"/>
        <v>0</v>
      </c>
      <c r="H87" s="54">
        <f t="shared" si="20"/>
        <v>0</v>
      </c>
      <c r="I87" s="44">
        <f t="shared" si="21"/>
        <v>30</v>
      </c>
    </row>
    <row r="88" spans="1:9" ht="15">
      <c r="A88" s="8" t="s">
        <v>10</v>
      </c>
      <c r="B88" s="48">
        <f t="shared" si="20"/>
        <v>61.357444960016004</v>
      </c>
      <c r="C88" s="48">
        <f t="shared" si="20"/>
        <v>0</v>
      </c>
      <c r="D88" s="48">
        <f t="shared" si="20"/>
        <v>3.6425550399840043</v>
      </c>
      <c r="E88" s="48">
        <f t="shared" si="20"/>
        <v>0</v>
      </c>
      <c r="F88" s="48">
        <f t="shared" si="20"/>
        <v>0</v>
      </c>
      <c r="G88" s="48">
        <f t="shared" si="20"/>
        <v>0</v>
      </c>
      <c r="H88" s="49">
        <f t="shared" si="20"/>
        <v>0</v>
      </c>
      <c r="I88" s="50">
        <f t="shared" si="21"/>
        <v>65.000000000000014</v>
      </c>
    </row>
    <row r="89" spans="1:9" ht="15">
      <c r="A89" s="9" t="s">
        <v>11</v>
      </c>
      <c r="B89" s="45">
        <f t="shared" si="20"/>
        <v>0</v>
      </c>
      <c r="C89" s="45">
        <f t="shared" si="20"/>
        <v>0</v>
      </c>
      <c r="D89" s="45">
        <f t="shared" si="20"/>
        <v>0</v>
      </c>
      <c r="E89" s="45">
        <f t="shared" si="20"/>
        <v>0</v>
      </c>
      <c r="F89" s="45">
        <f t="shared" si="20"/>
        <v>0</v>
      </c>
      <c r="G89" s="45">
        <f t="shared" si="20"/>
        <v>0</v>
      </c>
      <c r="H89" s="54">
        <f t="shared" si="20"/>
        <v>0</v>
      </c>
      <c r="I89" s="44">
        <f t="shared" si="21"/>
        <v>0</v>
      </c>
    </row>
    <row r="90" spans="1:9" ht="15">
      <c r="A90" s="8" t="s">
        <v>12</v>
      </c>
      <c r="B90" s="48">
        <f t="shared" si="20"/>
        <v>0</v>
      </c>
      <c r="C90" s="48">
        <f t="shared" si="20"/>
        <v>0</v>
      </c>
      <c r="D90" s="48">
        <f t="shared" si="20"/>
        <v>1.5551309192337043E-2</v>
      </c>
      <c r="E90" s="48">
        <f t="shared" si="20"/>
        <v>8.287037949398723</v>
      </c>
      <c r="F90" s="48">
        <f t="shared" si="20"/>
        <v>0</v>
      </c>
      <c r="G90" s="48">
        <f t="shared" si="20"/>
        <v>0</v>
      </c>
      <c r="H90" s="49">
        <f t="shared" si="20"/>
        <v>0</v>
      </c>
      <c r="I90" s="50">
        <f t="shared" si="21"/>
        <v>8.3025892585910608</v>
      </c>
    </row>
    <row r="91" spans="1:9" ht="15">
      <c r="A91" s="9" t="s">
        <v>13</v>
      </c>
      <c r="B91" s="45">
        <f t="shared" si="20"/>
        <v>0</v>
      </c>
      <c r="C91" s="45">
        <f t="shared" si="20"/>
        <v>0</v>
      </c>
      <c r="D91" s="45">
        <f t="shared" si="20"/>
        <v>0</v>
      </c>
      <c r="E91" s="45">
        <f t="shared" si="20"/>
        <v>18</v>
      </c>
      <c r="F91" s="45">
        <f t="shared" si="20"/>
        <v>0</v>
      </c>
      <c r="G91" s="45">
        <f t="shared" si="20"/>
        <v>0</v>
      </c>
      <c r="H91" s="54">
        <f t="shared" si="20"/>
        <v>0</v>
      </c>
      <c r="I91" s="44">
        <f t="shared" si="21"/>
        <v>18</v>
      </c>
    </row>
    <row r="92" spans="1:9" ht="15">
      <c r="A92" s="8" t="s">
        <v>14</v>
      </c>
      <c r="B92" s="48">
        <f t="shared" si="20"/>
        <v>0</v>
      </c>
      <c r="C92" s="48">
        <f t="shared" si="20"/>
        <v>9.9607290805678289E-2</v>
      </c>
      <c r="D92" s="48">
        <f t="shared" si="20"/>
        <v>5.620283444532595E-2</v>
      </c>
      <c r="E92" s="48">
        <f t="shared" si="20"/>
        <v>31.052265497920388</v>
      </c>
      <c r="F92" s="48">
        <f t="shared" si="20"/>
        <v>190.92806722224748</v>
      </c>
      <c r="G92" s="48">
        <f t="shared" si="20"/>
        <v>0</v>
      </c>
      <c r="H92" s="49">
        <f t="shared" si="20"/>
        <v>0</v>
      </c>
      <c r="I92" s="50">
        <f t="shared" si="21"/>
        <v>222.13614284541887</v>
      </c>
    </row>
    <row r="93" spans="1:9" ht="15">
      <c r="A93" s="9" t="s">
        <v>15</v>
      </c>
      <c r="B93" s="45">
        <f t="shared" si="20"/>
        <v>5015.6730548873265</v>
      </c>
      <c r="C93" s="45">
        <f t="shared" si="20"/>
        <v>14.024642615978225</v>
      </c>
      <c r="D93" s="45">
        <f t="shared" si="20"/>
        <v>338.83310249669444</v>
      </c>
      <c r="E93" s="45">
        <f t="shared" si="20"/>
        <v>0</v>
      </c>
      <c r="F93" s="45">
        <f t="shared" si="20"/>
        <v>0</v>
      </c>
      <c r="G93" s="45">
        <f t="shared" si="20"/>
        <v>0</v>
      </c>
      <c r="H93" s="54">
        <f t="shared" si="20"/>
        <v>0</v>
      </c>
      <c r="I93" s="44">
        <f t="shared" si="21"/>
        <v>5368.5307999999995</v>
      </c>
    </row>
    <row r="94" spans="1:9" ht="15">
      <c r="A94" s="8" t="s">
        <v>16</v>
      </c>
      <c r="B94" s="48">
        <f t="shared" si="20"/>
        <v>773.54497434119435</v>
      </c>
      <c r="C94" s="48">
        <f t="shared" si="20"/>
        <v>12.500688767090262</v>
      </c>
      <c r="D94" s="48">
        <f t="shared" si="20"/>
        <v>56.016031386092862</v>
      </c>
      <c r="E94" s="48">
        <f t="shared" si="20"/>
        <v>5.7133055056226016</v>
      </c>
      <c r="F94" s="48">
        <f t="shared" si="20"/>
        <v>0</v>
      </c>
      <c r="G94" s="48">
        <f t="shared" si="20"/>
        <v>0</v>
      </c>
      <c r="H94" s="49">
        <f t="shared" si="20"/>
        <v>0</v>
      </c>
      <c r="I94" s="50">
        <f t="shared" si="21"/>
        <v>847.7750000000002</v>
      </c>
    </row>
    <row r="95" spans="1:9" ht="15">
      <c r="A95" s="9" t="s">
        <v>17</v>
      </c>
      <c r="B95" s="45">
        <f t="shared" si="20"/>
        <v>71.334624712626493</v>
      </c>
      <c r="C95" s="45">
        <f t="shared" si="20"/>
        <v>0.16966994383833167</v>
      </c>
      <c r="D95" s="45">
        <f t="shared" si="20"/>
        <v>6.8400175035713415</v>
      </c>
      <c r="E95" s="45">
        <f t="shared" si="20"/>
        <v>0.65568783996383051</v>
      </c>
      <c r="F95" s="45">
        <f t="shared" si="20"/>
        <v>0</v>
      </c>
      <c r="G95" s="45">
        <f t="shared" si="20"/>
        <v>0</v>
      </c>
      <c r="H95" s="54">
        <f t="shared" si="20"/>
        <v>0</v>
      </c>
      <c r="I95" s="44">
        <f t="shared" si="21"/>
        <v>79</v>
      </c>
    </row>
    <row r="96" spans="1:9" ht="15">
      <c r="A96" s="8" t="s">
        <v>18</v>
      </c>
      <c r="B96" s="48">
        <f t="shared" si="20"/>
        <v>0</v>
      </c>
      <c r="C96" s="48">
        <f t="shared" si="20"/>
        <v>0</v>
      </c>
      <c r="D96" s="48">
        <f t="shared" si="20"/>
        <v>0</v>
      </c>
      <c r="E96" s="48">
        <f t="shared" si="20"/>
        <v>0</v>
      </c>
      <c r="F96" s="48">
        <f t="shared" si="20"/>
        <v>0</v>
      </c>
      <c r="G96" s="48">
        <f t="shared" si="20"/>
        <v>0</v>
      </c>
      <c r="H96" s="49">
        <f t="shared" si="20"/>
        <v>0</v>
      </c>
      <c r="I96" s="50">
        <f t="shared" si="21"/>
        <v>0</v>
      </c>
    </row>
    <row r="97" spans="1:9" ht="15">
      <c r="A97" s="9" t="s">
        <v>141</v>
      </c>
      <c r="B97" s="45">
        <f t="shared" si="20"/>
        <v>2391.6930649403494</v>
      </c>
      <c r="C97" s="45">
        <f t="shared" si="20"/>
        <v>245.89853713476722</v>
      </c>
      <c r="D97" s="45">
        <f t="shared" si="20"/>
        <v>309.33228743836673</v>
      </c>
      <c r="E97" s="45">
        <f t="shared" si="20"/>
        <v>37.76297121221306</v>
      </c>
      <c r="F97" s="45">
        <f t="shared" si="20"/>
        <v>0</v>
      </c>
      <c r="G97" s="45">
        <f t="shared" si="20"/>
        <v>0</v>
      </c>
      <c r="H97" s="54">
        <f t="shared" si="20"/>
        <v>0</v>
      </c>
      <c r="I97" s="44">
        <f t="shared" si="21"/>
        <v>2984.6868607256961</v>
      </c>
    </row>
    <row r="98" spans="1:9" ht="15">
      <c r="A98" s="8" t="s">
        <v>19</v>
      </c>
      <c r="B98" s="48">
        <f t="shared" si="20"/>
        <v>0</v>
      </c>
      <c r="C98" s="48">
        <f t="shared" si="20"/>
        <v>0</v>
      </c>
      <c r="D98" s="48">
        <f t="shared" si="20"/>
        <v>0</v>
      </c>
      <c r="E98" s="48">
        <f t="shared" si="20"/>
        <v>0</v>
      </c>
      <c r="F98" s="48">
        <f t="shared" si="20"/>
        <v>0</v>
      </c>
      <c r="G98" s="48">
        <f t="shared" si="20"/>
        <v>0</v>
      </c>
      <c r="H98" s="49">
        <f t="shared" si="20"/>
        <v>0</v>
      </c>
      <c r="I98" s="50">
        <f t="shared" si="21"/>
        <v>0</v>
      </c>
    </row>
    <row r="99" spans="1:9" ht="15">
      <c r="A99" s="9" t="s">
        <v>20</v>
      </c>
      <c r="B99" s="45">
        <f t="shared" si="20"/>
        <v>0</v>
      </c>
      <c r="C99" s="45">
        <f t="shared" si="20"/>
        <v>0</v>
      </c>
      <c r="D99" s="45">
        <f t="shared" si="20"/>
        <v>0</v>
      </c>
      <c r="E99" s="45">
        <f t="shared" si="20"/>
        <v>0</v>
      </c>
      <c r="F99" s="45">
        <f t="shared" si="20"/>
        <v>0</v>
      </c>
      <c r="G99" s="45">
        <f t="shared" si="20"/>
        <v>0</v>
      </c>
      <c r="H99" s="54">
        <f t="shared" si="20"/>
        <v>0</v>
      </c>
      <c r="I99" s="44">
        <f t="shared" si="21"/>
        <v>0</v>
      </c>
    </row>
    <row r="100" spans="1:9" ht="15">
      <c r="A100" s="8" t="s">
        <v>21</v>
      </c>
      <c r="B100" s="48">
        <f t="shared" si="20"/>
        <v>26.510190885705441</v>
      </c>
      <c r="C100" s="48">
        <f t="shared" si="20"/>
        <v>0</v>
      </c>
      <c r="D100" s="48">
        <f t="shared" si="20"/>
        <v>0.48980911429455942</v>
      </c>
      <c r="E100" s="48">
        <f t="shared" si="20"/>
        <v>0</v>
      </c>
      <c r="F100" s="48">
        <f t="shared" si="20"/>
        <v>0</v>
      </c>
      <c r="G100" s="48">
        <f t="shared" si="20"/>
        <v>0</v>
      </c>
      <c r="H100" s="49">
        <f t="shared" si="20"/>
        <v>0</v>
      </c>
      <c r="I100" s="50">
        <f t="shared" si="21"/>
        <v>27</v>
      </c>
    </row>
    <row r="101" spans="1:9" ht="15">
      <c r="A101" s="10" t="s">
        <v>57</v>
      </c>
      <c r="B101" s="45">
        <f t="shared" si="20"/>
        <v>1922.2190933038796</v>
      </c>
      <c r="C101" s="45">
        <f t="shared" si="20"/>
        <v>3.5346240811306955</v>
      </c>
      <c r="D101" s="45">
        <f t="shared" si="20"/>
        <v>240.24628261498947</v>
      </c>
      <c r="E101" s="45">
        <f t="shared" si="20"/>
        <v>0</v>
      </c>
      <c r="F101" s="45">
        <f t="shared" si="20"/>
        <v>0</v>
      </c>
      <c r="G101" s="45">
        <f t="shared" si="20"/>
        <v>0</v>
      </c>
      <c r="H101" s="54">
        <f t="shared" si="20"/>
        <v>0</v>
      </c>
      <c r="I101" s="44">
        <f t="shared" si="21"/>
        <v>2166</v>
      </c>
    </row>
    <row r="102" spans="1:9" ht="15">
      <c r="A102" s="8" t="s">
        <v>22</v>
      </c>
      <c r="B102" s="48">
        <f t="shared" ref="B102:H105" si="22">B596+B622+B648</f>
        <v>109.07455255894024</v>
      </c>
      <c r="C102" s="48">
        <f t="shared" si="22"/>
        <v>0</v>
      </c>
      <c r="D102" s="48">
        <f t="shared" si="22"/>
        <v>14.168322367243135</v>
      </c>
      <c r="E102" s="48">
        <f t="shared" si="22"/>
        <v>0</v>
      </c>
      <c r="F102" s="48">
        <f t="shared" si="22"/>
        <v>5.3323373797917419</v>
      </c>
      <c r="G102" s="48">
        <f t="shared" si="22"/>
        <v>0</v>
      </c>
      <c r="H102" s="49">
        <f t="shared" si="22"/>
        <v>0</v>
      </c>
      <c r="I102" s="50">
        <f t="shared" si="21"/>
        <v>128.57521230597513</v>
      </c>
    </row>
    <row r="103" spans="1:9" ht="15">
      <c r="A103" s="10" t="s">
        <v>23</v>
      </c>
      <c r="B103" s="45">
        <f t="shared" si="22"/>
        <v>170.58746871237486</v>
      </c>
      <c r="C103" s="45">
        <f t="shared" si="22"/>
        <v>0</v>
      </c>
      <c r="D103" s="45">
        <f t="shared" si="22"/>
        <v>158.96393783495893</v>
      </c>
      <c r="E103" s="45">
        <f t="shared" si="22"/>
        <v>0</v>
      </c>
      <c r="F103" s="45">
        <f t="shared" si="22"/>
        <v>0</v>
      </c>
      <c r="G103" s="45">
        <f t="shared" si="22"/>
        <v>0</v>
      </c>
      <c r="H103" s="54">
        <f t="shared" si="22"/>
        <v>0</v>
      </c>
      <c r="I103" s="44">
        <f t="shared" si="21"/>
        <v>329.55140654733378</v>
      </c>
    </row>
    <row r="104" spans="1:9" ht="15">
      <c r="A104" s="8" t="s">
        <v>24</v>
      </c>
      <c r="B104" s="48">
        <f t="shared" si="22"/>
        <v>71.482885466671959</v>
      </c>
      <c r="C104" s="48">
        <f t="shared" si="22"/>
        <v>9.0672933328039204E-2</v>
      </c>
      <c r="D104" s="48">
        <f t="shared" si="22"/>
        <v>13.080441599999999</v>
      </c>
      <c r="E104" s="48">
        <f t="shared" si="22"/>
        <v>0</v>
      </c>
      <c r="F104" s="48">
        <f t="shared" si="22"/>
        <v>0</v>
      </c>
      <c r="G104" s="48">
        <f t="shared" si="22"/>
        <v>0</v>
      </c>
      <c r="H104" s="49">
        <f t="shared" si="22"/>
        <v>0</v>
      </c>
      <c r="I104" s="50">
        <f t="shared" si="21"/>
        <v>84.653999999999996</v>
      </c>
    </row>
    <row r="105" spans="1:9" ht="15.75" thickBot="1">
      <c r="A105" s="10" t="s">
        <v>25</v>
      </c>
      <c r="B105" s="45">
        <f t="shared" si="22"/>
        <v>661.22940712266643</v>
      </c>
      <c r="C105" s="45">
        <f t="shared" si="22"/>
        <v>5.4019696408620227E-2</v>
      </c>
      <c r="D105" s="45">
        <f t="shared" si="22"/>
        <v>1110.0505066009771</v>
      </c>
      <c r="E105" s="45">
        <f t="shared" si="22"/>
        <v>1673.6454768183607</v>
      </c>
      <c r="F105" s="45">
        <f t="shared" si="22"/>
        <v>0</v>
      </c>
      <c r="G105" s="45">
        <f t="shared" si="22"/>
        <v>967.88907199996845</v>
      </c>
      <c r="H105" s="54">
        <f t="shared" si="22"/>
        <v>0.47591776161858523</v>
      </c>
      <c r="I105" s="44">
        <f t="shared" si="21"/>
        <v>4413.3444</v>
      </c>
    </row>
    <row r="106" spans="1:9" ht="15">
      <c r="A106" s="125" t="s">
        <v>26</v>
      </c>
      <c r="B106" s="126">
        <f>SUM(B85:B105)</f>
        <v>11345.083860662664</v>
      </c>
      <c r="C106" s="126">
        <f t="shared" ref="C106:I106" si="23">SUM(C85:C105)</f>
        <v>276.37246246334706</v>
      </c>
      <c r="D106" s="126">
        <f t="shared" si="23"/>
        <v>2260.3579493698971</v>
      </c>
      <c r="E106" s="126">
        <f t="shared" si="23"/>
        <v>1775.1167448234794</v>
      </c>
      <c r="F106" s="126">
        <f t="shared" si="23"/>
        <v>196.26040460203922</v>
      </c>
      <c r="G106" s="126">
        <f t="shared" si="23"/>
        <v>967.88907199996845</v>
      </c>
      <c r="H106" s="127">
        <f t="shared" si="23"/>
        <v>0.47591776161858523</v>
      </c>
      <c r="I106" s="128">
        <f t="shared" si="23"/>
        <v>16821.556411683017</v>
      </c>
    </row>
    <row r="107" spans="1:9" ht="13.5" customHeight="1" thickBot="1">
      <c r="A107" s="15" t="s">
        <v>100</v>
      </c>
      <c r="B107" s="100">
        <f>B106/$I106</f>
        <v>0.67443722703228592</v>
      </c>
      <c r="C107" s="100">
        <f t="shared" ref="C107:H107" si="24">C106/$I106</f>
        <v>1.6429660591418226E-2</v>
      </c>
      <c r="D107" s="100">
        <f t="shared" si="24"/>
        <v>0.1343726997699225</v>
      </c>
      <c r="E107" s="100">
        <f t="shared" si="24"/>
        <v>0.10552630811204923</v>
      </c>
      <c r="F107" s="100">
        <f t="shared" si="24"/>
        <v>1.1667196530383547E-2</v>
      </c>
      <c r="G107" s="100">
        <f t="shared" si="24"/>
        <v>5.7538615827947039E-2</v>
      </c>
      <c r="H107" s="100">
        <f t="shared" si="24"/>
        <v>2.8292135993316749E-5</v>
      </c>
      <c r="I107" s="102">
        <f>SUM(B107:H107)</f>
        <v>0.99999999999999978</v>
      </c>
    </row>
    <row r="108" spans="1:9" ht="13.5" customHeight="1" thickBot="1">
      <c r="A108" s="18"/>
      <c r="B108" s="111"/>
      <c r="C108" s="111"/>
      <c r="D108" s="111"/>
      <c r="E108" s="111"/>
      <c r="F108" s="111"/>
      <c r="G108" s="111"/>
      <c r="H108" s="111"/>
      <c r="I108" s="111"/>
    </row>
    <row r="109" spans="1:9" ht="28.5">
      <c r="A109" s="431" t="s">
        <v>29</v>
      </c>
      <c r="B109" s="37" t="s">
        <v>0</v>
      </c>
      <c r="C109" s="37" t="s">
        <v>1</v>
      </c>
      <c r="D109" s="37" t="s">
        <v>2</v>
      </c>
      <c r="E109" s="37" t="s">
        <v>3</v>
      </c>
      <c r="F109" s="37" t="s">
        <v>27</v>
      </c>
      <c r="G109" s="37" t="s">
        <v>4</v>
      </c>
      <c r="H109" s="37" t="s">
        <v>5</v>
      </c>
      <c r="I109" s="38" t="s">
        <v>6</v>
      </c>
    </row>
    <row r="110" spans="1:9" ht="14.25" customHeight="1">
      <c r="A110" s="432" t="s">
        <v>29</v>
      </c>
      <c r="B110" s="372" t="s">
        <v>107</v>
      </c>
      <c r="C110" s="373"/>
      <c r="D110" s="373"/>
      <c r="E110" s="373"/>
      <c r="F110" s="373"/>
      <c r="G110" s="373"/>
      <c r="H110" s="373"/>
      <c r="I110" s="374"/>
    </row>
    <row r="111" spans="1:9" ht="15">
      <c r="A111" s="7" t="s">
        <v>7</v>
      </c>
      <c r="B111" s="42">
        <v>0</v>
      </c>
      <c r="C111" s="42">
        <v>0</v>
      </c>
      <c r="D111" s="42">
        <v>0</v>
      </c>
      <c r="E111" s="42">
        <v>0</v>
      </c>
      <c r="F111" s="399"/>
      <c r="G111" s="42">
        <v>0</v>
      </c>
      <c r="H111" s="43">
        <v>0</v>
      </c>
      <c r="I111" s="44">
        <f>SUM(B111:H111)</f>
        <v>0</v>
      </c>
    </row>
    <row r="112" spans="1:9" ht="15">
      <c r="A112" s="8" t="s">
        <v>8</v>
      </c>
      <c r="B112" s="48">
        <v>0</v>
      </c>
      <c r="C112" s="48">
        <v>0</v>
      </c>
      <c r="D112" s="48">
        <v>0</v>
      </c>
      <c r="E112" s="48">
        <v>0</v>
      </c>
      <c r="F112" s="400"/>
      <c r="G112" s="48">
        <v>0</v>
      </c>
      <c r="H112" s="49">
        <v>0</v>
      </c>
      <c r="I112" s="50">
        <f t="shared" ref="I112:I131" si="25">SUM(B112:H112)</f>
        <v>0</v>
      </c>
    </row>
    <row r="113" spans="1:9" ht="15">
      <c r="A113" s="9" t="s">
        <v>9</v>
      </c>
      <c r="B113" s="45">
        <v>0</v>
      </c>
      <c r="C113" s="45">
        <v>0</v>
      </c>
      <c r="D113" s="45">
        <v>0</v>
      </c>
      <c r="E113" s="45">
        <v>0</v>
      </c>
      <c r="F113" s="400"/>
      <c r="G113" s="45">
        <v>0</v>
      </c>
      <c r="H113" s="54">
        <v>0</v>
      </c>
      <c r="I113" s="44">
        <f t="shared" si="25"/>
        <v>0</v>
      </c>
    </row>
    <row r="114" spans="1:9" ht="15">
      <c r="A114" s="8" t="s">
        <v>10</v>
      </c>
      <c r="B114" s="48">
        <v>0</v>
      </c>
      <c r="C114" s="48">
        <v>0</v>
      </c>
      <c r="D114" s="48">
        <v>0</v>
      </c>
      <c r="E114" s="48">
        <v>0</v>
      </c>
      <c r="F114" s="400"/>
      <c r="G114" s="48">
        <v>0</v>
      </c>
      <c r="H114" s="49">
        <v>0</v>
      </c>
      <c r="I114" s="50">
        <f t="shared" si="25"/>
        <v>0</v>
      </c>
    </row>
    <row r="115" spans="1:9" ht="15">
      <c r="A115" s="9" t="s">
        <v>11</v>
      </c>
      <c r="B115" s="45">
        <v>0</v>
      </c>
      <c r="C115" s="45">
        <v>0</v>
      </c>
      <c r="D115" s="45">
        <v>0</v>
      </c>
      <c r="E115" s="45">
        <v>0</v>
      </c>
      <c r="F115" s="400"/>
      <c r="G115" s="45">
        <v>0</v>
      </c>
      <c r="H115" s="54">
        <v>0</v>
      </c>
      <c r="I115" s="44">
        <f t="shared" si="25"/>
        <v>0</v>
      </c>
    </row>
    <row r="116" spans="1:9" ht="15">
      <c r="A116" s="8" t="s">
        <v>12</v>
      </c>
      <c r="B116" s="48">
        <v>0</v>
      </c>
      <c r="C116" s="48">
        <v>0</v>
      </c>
      <c r="D116" s="48">
        <v>0</v>
      </c>
      <c r="E116" s="48">
        <v>0</v>
      </c>
      <c r="F116" s="400"/>
      <c r="G116" s="48">
        <v>0</v>
      </c>
      <c r="H116" s="49">
        <v>0</v>
      </c>
      <c r="I116" s="50">
        <f t="shared" si="25"/>
        <v>0</v>
      </c>
    </row>
    <row r="117" spans="1:9" ht="15">
      <c r="A117" s="9" t="s">
        <v>13</v>
      </c>
      <c r="B117" s="45">
        <v>0</v>
      </c>
      <c r="C117" s="45">
        <v>0</v>
      </c>
      <c r="D117" s="45">
        <v>0</v>
      </c>
      <c r="E117" s="45">
        <v>0</v>
      </c>
      <c r="F117" s="400"/>
      <c r="G117" s="45">
        <v>0</v>
      </c>
      <c r="H117" s="54">
        <v>0</v>
      </c>
      <c r="I117" s="44">
        <f t="shared" si="25"/>
        <v>0</v>
      </c>
    </row>
    <row r="118" spans="1:9" ht="15">
      <c r="A118" s="8" t="s">
        <v>14</v>
      </c>
      <c r="B118" s="48">
        <v>0</v>
      </c>
      <c r="C118" s="48">
        <v>0</v>
      </c>
      <c r="D118" s="48">
        <v>0</v>
      </c>
      <c r="E118" s="48">
        <v>0</v>
      </c>
      <c r="F118" s="400"/>
      <c r="G118" s="48">
        <v>0</v>
      </c>
      <c r="H118" s="49">
        <v>0</v>
      </c>
      <c r="I118" s="50">
        <f t="shared" si="25"/>
        <v>0</v>
      </c>
    </row>
    <row r="119" spans="1:9" ht="15">
      <c r="A119" s="9" t="s">
        <v>15</v>
      </c>
      <c r="B119" s="45">
        <v>0</v>
      </c>
      <c r="C119" s="45">
        <v>0</v>
      </c>
      <c r="D119" s="45">
        <v>0</v>
      </c>
      <c r="E119" s="45">
        <v>0</v>
      </c>
      <c r="F119" s="400"/>
      <c r="G119" s="45">
        <v>0</v>
      </c>
      <c r="H119" s="54">
        <v>0</v>
      </c>
      <c r="I119" s="44">
        <f t="shared" si="25"/>
        <v>0</v>
      </c>
    </row>
    <row r="120" spans="1:9" ht="15">
      <c r="A120" s="8" t="s">
        <v>16</v>
      </c>
      <c r="B120" s="48">
        <v>0</v>
      </c>
      <c r="C120" s="48">
        <v>0</v>
      </c>
      <c r="D120" s="48">
        <v>0</v>
      </c>
      <c r="E120" s="48">
        <v>0</v>
      </c>
      <c r="F120" s="400"/>
      <c r="G120" s="48">
        <v>0</v>
      </c>
      <c r="H120" s="49">
        <v>0</v>
      </c>
      <c r="I120" s="50">
        <f t="shared" si="25"/>
        <v>0</v>
      </c>
    </row>
    <row r="121" spans="1:9" ht="15">
      <c r="A121" s="9" t="s">
        <v>17</v>
      </c>
      <c r="B121" s="45">
        <v>0</v>
      </c>
      <c r="C121" s="45">
        <v>0</v>
      </c>
      <c r="D121" s="45">
        <v>0</v>
      </c>
      <c r="E121" s="45">
        <v>0</v>
      </c>
      <c r="F121" s="400"/>
      <c r="G121" s="45">
        <v>0</v>
      </c>
      <c r="H121" s="54">
        <v>0</v>
      </c>
      <c r="I121" s="44">
        <f t="shared" si="25"/>
        <v>0</v>
      </c>
    </row>
    <row r="122" spans="1:9" ht="15">
      <c r="A122" s="8" t="s">
        <v>18</v>
      </c>
      <c r="B122" s="48">
        <v>0</v>
      </c>
      <c r="C122" s="48">
        <v>0</v>
      </c>
      <c r="D122" s="48">
        <v>0</v>
      </c>
      <c r="E122" s="48">
        <v>0</v>
      </c>
      <c r="F122" s="400"/>
      <c r="G122" s="48">
        <v>0</v>
      </c>
      <c r="H122" s="49">
        <v>0</v>
      </c>
      <c r="I122" s="50">
        <f t="shared" si="25"/>
        <v>0</v>
      </c>
    </row>
    <row r="123" spans="1:9" ht="15">
      <c r="A123" s="9" t="s">
        <v>141</v>
      </c>
      <c r="B123" s="45">
        <v>0.4519833456731418</v>
      </c>
      <c r="C123" s="45">
        <v>6.489660922244072</v>
      </c>
      <c r="D123" s="45">
        <v>17.056403477681762</v>
      </c>
      <c r="E123" s="45">
        <v>1.9522544010231739E-3</v>
      </c>
      <c r="F123" s="400"/>
      <c r="G123" s="45">
        <v>0</v>
      </c>
      <c r="H123" s="54">
        <v>0</v>
      </c>
      <c r="I123" s="44">
        <f t="shared" si="25"/>
        <v>23.999999999999996</v>
      </c>
    </row>
    <row r="124" spans="1:9" ht="15">
      <c r="A124" s="8" t="s">
        <v>19</v>
      </c>
      <c r="B124" s="48">
        <v>0</v>
      </c>
      <c r="C124" s="48">
        <v>0</v>
      </c>
      <c r="D124" s="48">
        <v>0</v>
      </c>
      <c r="E124" s="48">
        <v>0</v>
      </c>
      <c r="F124" s="400"/>
      <c r="G124" s="48">
        <v>0</v>
      </c>
      <c r="H124" s="49">
        <v>0</v>
      </c>
      <c r="I124" s="50">
        <f t="shared" si="25"/>
        <v>0</v>
      </c>
    </row>
    <row r="125" spans="1:9" ht="15">
      <c r="A125" s="9" t="s">
        <v>20</v>
      </c>
      <c r="B125" s="45">
        <v>0</v>
      </c>
      <c r="C125" s="45">
        <v>0</v>
      </c>
      <c r="D125" s="45">
        <v>0</v>
      </c>
      <c r="E125" s="45">
        <v>0</v>
      </c>
      <c r="F125" s="400"/>
      <c r="G125" s="45">
        <v>0</v>
      </c>
      <c r="H125" s="54">
        <v>0</v>
      </c>
      <c r="I125" s="44">
        <f t="shared" si="25"/>
        <v>0</v>
      </c>
    </row>
    <row r="126" spans="1:9" ht="15">
      <c r="A126" s="8" t="s">
        <v>21</v>
      </c>
      <c r="B126" s="48">
        <v>0</v>
      </c>
      <c r="C126" s="48">
        <v>0</v>
      </c>
      <c r="D126" s="48">
        <v>0</v>
      </c>
      <c r="E126" s="48">
        <v>0</v>
      </c>
      <c r="F126" s="400"/>
      <c r="G126" s="48">
        <v>0</v>
      </c>
      <c r="H126" s="49">
        <v>0</v>
      </c>
      <c r="I126" s="50">
        <f t="shared" si="25"/>
        <v>0</v>
      </c>
    </row>
    <row r="127" spans="1:9" ht="15">
      <c r="A127" s="10" t="s">
        <v>57</v>
      </c>
      <c r="B127" s="45">
        <v>0</v>
      </c>
      <c r="C127" s="45">
        <v>0</v>
      </c>
      <c r="D127" s="45">
        <v>0</v>
      </c>
      <c r="E127" s="45">
        <v>0</v>
      </c>
      <c r="F127" s="400"/>
      <c r="G127" s="45">
        <v>0</v>
      </c>
      <c r="H127" s="54">
        <v>0</v>
      </c>
      <c r="I127" s="44">
        <f t="shared" si="25"/>
        <v>0</v>
      </c>
    </row>
    <row r="128" spans="1:9" ht="15">
      <c r="A128" s="8" t="s">
        <v>22</v>
      </c>
      <c r="B128" s="48">
        <v>0</v>
      </c>
      <c r="C128" s="48">
        <v>0</v>
      </c>
      <c r="D128" s="48">
        <v>0</v>
      </c>
      <c r="E128" s="48">
        <v>0</v>
      </c>
      <c r="F128" s="400"/>
      <c r="G128" s="48">
        <v>0</v>
      </c>
      <c r="H128" s="49">
        <v>0</v>
      </c>
      <c r="I128" s="50">
        <f t="shared" si="25"/>
        <v>0</v>
      </c>
    </row>
    <row r="129" spans="1:9" ht="15">
      <c r="A129" s="10" t="s">
        <v>23</v>
      </c>
      <c r="B129" s="45">
        <v>0</v>
      </c>
      <c r="C129" s="45">
        <v>0</v>
      </c>
      <c r="D129" s="45">
        <v>0</v>
      </c>
      <c r="E129" s="45">
        <v>0</v>
      </c>
      <c r="F129" s="400"/>
      <c r="G129" s="45">
        <v>0</v>
      </c>
      <c r="H129" s="54">
        <v>0</v>
      </c>
      <c r="I129" s="44">
        <f t="shared" si="25"/>
        <v>0</v>
      </c>
    </row>
    <row r="130" spans="1:9" ht="15">
      <c r="A130" s="8" t="s">
        <v>24</v>
      </c>
      <c r="B130" s="48">
        <v>2.5059620662965612E-3</v>
      </c>
      <c r="C130" s="48">
        <v>0</v>
      </c>
      <c r="D130" s="48">
        <v>1.5494037933703436E-2</v>
      </c>
      <c r="E130" s="48">
        <v>0</v>
      </c>
      <c r="F130" s="400"/>
      <c r="G130" s="48">
        <v>0</v>
      </c>
      <c r="H130" s="49">
        <v>0</v>
      </c>
      <c r="I130" s="50">
        <f t="shared" si="25"/>
        <v>1.7999999999999999E-2</v>
      </c>
    </row>
    <row r="131" spans="1:9" ht="15.75" thickBot="1">
      <c r="A131" s="10" t="s">
        <v>25</v>
      </c>
      <c r="B131" s="45">
        <v>0.14871784587755857</v>
      </c>
      <c r="C131" s="45">
        <v>0</v>
      </c>
      <c r="D131" s="45">
        <v>0</v>
      </c>
      <c r="E131" s="45">
        <v>13.238278754633576</v>
      </c>
      <c r="F131" s="401"/>
      <c r="G131" s="45">
        <v>4.2854033994888692</v>
      </c>
      <c r="H131" s="54">
        <v>0</v>
      </c>
      <c r="I131" s="44">
        <f t="shared" si="25"/>
        <v>17.672400000000003</v>
      </c>
    </row>
    <row r="132" spans="1:9" ht="15">
      <c r="A132" s="125" t="s">
        <v>26</v>
      </c>
      <c r="B132" s="126">
        <f>SUM(B111:B131)</f>
        <v>0.60320715361699695</v>
      </c>
      <c r="C132" s="126">
        <f t="shared" ref="C132:I132" si="26">SUM(C111:C131)</f>
        <v>6.489660922244072</v>
      </c>
      <c r="D132" s="126">
        <f t="shared" si="26"/>
        <v>17.071897515615465</v>
      </c>
      <c r="E132" s="126">
        <f t="shared" si="26"/>
        <v>13.2402310090346</v>
      </c>
      <c r="F132" s="126">
        <f t="shared" si="26"/>
        <v>0</v>
      </c>
      <c r="G132" s="126">
        <f t="shared" si="26"/>
        <v>4.2854033994888692</v>
      </c>
      <c r="H132" s="127">
        <f t="shared" si="26"/>
        <v>0</v>
      </c>
      <c r="I132" s="128">
        <f t="shared" si="26"/>
        <v>41.690399999999997</v>
      </c>
    </row>
    <row r="133" spans="1:9" ht="15" thickBot="1">
      <c r="A133" s="15" t="s">
        <v>100</v>
      </c>
      <c r="B133" s="100">
        <f>B132/$I132</f>
        <v>1.4468730298030169E-2</v>
      </c>
      <c r="C133" s="100">
        <f t="shared" ref="C133:H133" si="27">C132/$I132</f>
        <v>0.15566319637720127</v>
      </c>
      <c r="D133" s="100">
        <f t="shared" si="27"/>
        <v>0.40949229356435696</v>
      </c>
      <c r="E133" s="100">
        <f t="shared" si="27"/>
        <v>0.31758464800132885</v>
      </c>
      <c r="F133" s="100">
        <f t="shared" si="27"/>
        <v>0</v>
      </c>
      <c r="G133" s="100">
        <f t="shared" si="27"/>
        <v>0.10279113175908289</v>
      </c>
      <c r="H133" s="100">
        <f t="shared" si="27"/>
        <v>0</v>
      </c>
      <c r="I133" s="102">
        <f>SUM(B133:H133)</f>
        <v>1</v>
      </c>
    </row>
    <row r="134" spans="1:9" ht="15" thickBot="1">
      <c r="A134" s="18"/>
      <c r="B134" s="16"/>
      <c r="C134" s="16"/>
      <c r="D134" s="16"/>
      <c r="E134" s="16"/>
      <c r="F134" s="16"/>
      <c r="G134" s="16"/>
      <c r="H134" s="16"/>
      <c r="I134" s="16"/>
    </row>
    <row r="135" spans="1:9" ht="28.5">
      <c r="A135" s="431" t="s">
        <v>30</v>
      </c>
      <c r="B135" s="37" t="s">
        <v>0</v>
      </c>
      <c r="C135" s="37" t="s">
        <v>1</v>
      </c>
      <c r="D135" s="37" t="s">
        <v>2</v>
      </c>
      <c r="E135" s="37" t="s">
        <v>3</v>
      </c>
      <c r="F135" s="37" t="s">
        <v>27</v>
      </c>
      <c r="G135" s="37" t="s">
        <v>4</v>
      </c>
      <c r="H135" s="37" t="s">
        <v>5</v>
      </c>
      <c r="I135" s="38" t="s">
        <v>6</v>
      </c>
    </row>
    <row r="136" spans="1:9" ht="14.25" customHeight="1">
      <c r="A136" s="432" t="s">
        <v>30</v>
      </c>
      <c r="B136" s="372" t="s">
        <v>107</v>
      </c>
      <c r="C136" s="373"/>
      <c r="D136" s="373"/>
      <c r="E136" s="373"/>
      <c r="F136" s="373"/>
      <c r="G136" s="373"/>
      <c r="H136" s="373"/>
      <c r="I136" s="374"/>
    </row>
    <row r="137" spans="1:9" ht="15">
      <c r="A137" s="7" t="s">
        <v>7</v>
      </c>
      <c r="B137" s="42">
        <v>0</v>
      </c>
      <c r="C137" s="42">
        <v>0</v>
      </c>
      <c r="D137" s="42">
        <v>0</v>
      </c>
      <c r="E137" s="42">
        <v>0</v>
      </c>
      <c r="F137" s="399"/>
      <c r="G137" s="42">
        <v>0</v>
      </c>
      <c r="H137" s="43">
        <v>0</v>
      </c>
      <c r="I137" s="44">
        <f>SUM(B137:H137)</f>
        <v>0</v>
      </c>
    </row>
    <row r="138" spans="1:9" ht="15">
      <c r="A138" s="8" t="s">
        <v>8</v>
      </c>
      <c r="B138" s="48">
        <v>0</v>
      </c>
      <c r="C138" s="48">
        <v>0</v>
      </c>
      <c r="D138" s="48">
        <v>0</v>
      </c>
      <c r="E138" s="48">
        <v>0</v>
      </c>
      <c r="F138" s="400"/>
      <c r="G138" s="48">
        <v>0</v>
      </c>
      <c r="H138" s="49">
        <v>0</v>
      </c>
      <c r="I138" s="50">
        <f t="shared" ref="I138:I157" si="28">SUM(B138:H138)</f>
        <v>0</v>
      </c>
    </row>
    <row r="139" spans="1:9" ht="15">
      <c r="A139" s="9" t="s">
        <v>9</v>
      </c>
      <c r="B139" s="45">
        <v>0</v>
      </c>
      <c r="C139" s="45">
        <v>0</v>
      </c>
      <c r="D139" s="45">
        <v>0</v>
      </c>
      <c r="E139" s="45">
        <v>0</v>
      </c>
      <c r="F139" s="400"/>
      <c r="G139" s="45">
        <v>0</v>
      </c>
      <c r="H139" s="54">
        <v>0</v>
      </c>
      <c r="I139" s="44">
        <f t="shared" si="28"/>
        <v>0</v>
      </c>
    </row>
    <row r="140" spans="1:9" ht="15">
      <c r="A140" s="8" t="s">
        <v>10</v>
      </c>
      <c r="B140" s="48">
        <v>0</v>
      </c>
      <c r="C140" s="48">
        <v>0</v>
      </c>
      <c r="D140" s="48">
        <v>0</v>
      </c>
      <c r="E140" s="48">
        <v>0</v>
      </c>
      <c r="F140" s="400"/>
      <c r="G140" s="48">
        <v>0</v>
      </c>
      <c r="H140" s="49">
        <v>0</v>
      </c>
      <c r="I140" s="50">
        <f t="shared" si="28"/>
        <v>0</v>
      </c>
    </row>
    <row r="141" spans="1:9" ht="15">
      <c r="A141" s="9" t="s">
        <v>11</v>
      </c>
      <c r="B141" s="45">
        <v>0</v>
      </c>
      <c r="C141" s="45">
        <v>0</v>
      </c>
      <c r="D141" s="45">
        <v>0</v>
      </c>
      <c r="E141" s="45">
        <v>0</v>
      </c>
      <c r="F141" s="400"/>
      <c r="G141" s="45">
        <v>0</v>
      </c>
      <c r="H141" s="54">
        <v>0</v>
      </c>
      <c r="I141" s="44">
        <f t="shared" si="28"/>
        <v>0</v>
      </c>
    </row>
    <row r="142" spans="1:9" ht="15">
      <c r="A142" s="8" t="s">
        <v>12</v>
      </c>
      <c r="B142" s="48">
        <v>0</v>
      </c>
      <c r="C142" s="48">
        <v>0</v>
      </c>
      <c r="D142" s="48">
        <v>0</v>
      </c>
      <c r="E142" s="48">
        <v>0</v>
      </c>
      <c r="F142" s="400"/>
      <c r="G142" s="48">
        <v>0</v>
      </c>
      <c r="H142" s="49">
        <v>0</v>
      </c>
      <c r="I142" s="50">
        <f t="shared" si="28"/>
        <v>0</v>
      </c>
    </row>
    <row r="143" spans="1:9" ht="15">
      <c r="A143" s="9" t="s">
        <v>13</v>
      </c>
      <c r="B143" s="45">
        <v>0</v>
      </c>
      <c r="C143" s="45">
        <v>0</v>
      </c>
      <c r="D143" s="45">
        <v>0</v>
      </c>
      <c r="E143" s="45">
        <v>0</v>
      </c>
      <c r="F143" s="400"/>
      <c r="G143" s="45">
        <v>0</v>
      </c>
      <c r="H143" s="54">
        <v>0</v>
      </c>
      <c r="I143" s="44">
        <f t="shared" si="28"/>
        <v>0</v>
      </c>
    </row>
    <row r="144" spans="1:9" ht="15">
      <c r="A144" s="8" t="s">
        <v>14</v>
      </c>
      <c r="B144" s="48">
        <v>0</v>
      </c>
      <c r="C144" s="48">
        <v>0</v>
      </c>
      <c r="D144" s="48">
        <v>0.23494794948327341</v>
      </c>
      <c r="E144" s="48">
        <v>0.25699191787335596</v>
      </c>
      <c r="F144" s="400"/>
      <c r="G144" s="48">
        <v>0</v>
      </c>
      <c r="H144" s="49">
        <v>0</v>
      </c>
      <c r="I144" s="50">
        <f t="shared" si="28"/>
        <v>0.49193986735662937</v>
      </c>
    </row>
    <row r="145" spans="1:9" ht="15">
      <c r="A145" s="9" t="s">
        <v>15</v>
      </c>
      <c r="B145" s="45">
        <v>0</v>
      </c>
      <c r="C145" s="45">
        <v>0</v>
      </c>
      <c r="D145" s="45">
        <v>0</v>
      </c>
      <c r="E145" s="45">
        <v>0</v>
      </c>
      <c r="F145" s="400"/>
      <c r="G145" s="45">
        <v>0</v>
      </c>
      <c r="H145" s="54">
        <v>0</v>
      </c>
      <c r="I145" s="44">
        <f t="shared" si="28"/>
        <v>0</v>
      </c>
    </row>
    <row r="146" spans="1:9" ht="15">
      <c r="A146" s="8" t="s">
        <v>16</v>
      </c>
      <c r="B146" s="48">
        <v>0.42054349872443925</v>
      </c>
      <c r="C146" s="48">
        <v>3.5623764387886898</v>
      </c>
      <c r="D146" s="48">
        <v>0.20828006248687106</v>
      </c>
      <c r="E146" s="48">
        <v>0</v>
      </c>
      <c r="F146" s="400"/>
      <c r="G146" s="48">
        <v>0</v>
      </c>
      <c r="H146" s="49">
        <v>0</v>
      </c>
      <c r="I146" s="50">
        <f t="shared" si="28"/>
        <v>4.1912000000000003</v>
      </c>
    </row>
    <row r="147" spans="1:9" ht="15">
      <c r="A147" s="9" t="s">
        <v>17</v>
      </c>
      <c r="B147" s="45">
        <v>0</v>
      </c>
      <c r="C147" s="45">
        <v>0</v>
      </c>
      <c r="D147" s="45">
        <v>0</v>
      </c>
      <c r="E147" s="45">
        <v>0</v>
      </c>
      <c r="F147" s="400"/>
      <c r="G147" s="45">
        <v>0</v>
      </c>
      <c r="H147" s="54">
        <v>0</v>
      </c>
      <c r="I147" s="44">
        <f t="shared" si="28"/>
        <v>0</v>
      </c>
    </row>
    <row r="148" spans="1:9" ht="15">
      <c r="A148" s="8" t="s">
        <v>18</v>
      </c>
      <c r="B148" s="48">
        <v>0</v>
      </c>
      <c r="C148" s="48">
        <v>0</v>
      </c>
      <c r="D148" s="48">
        <v>0</v>
      </c>
      <c r="E148" s="48">
        <v>0</v>
      </c>
      <c r="F148" s="400"/>
      <c r="G148" s="48">
        <v>0</v>
      </c>
      <c r="H148" s="49">
        <v>0</v>
      </c>
      <c r="I148" s="50">
        <f t="shared" si="28"/>
        <v>0</v>
      </c>
    </row>
    <row r="149" spans="1:9" ht="15">
      <c r="A149" s="9" t="s">
        <v>141</v>
      </c>
      <c r="B149" s="45">
        <v>0</v>
      </c>
      <c r="C149" s="45">
        <v>0</v>
      </c>
      <c r="D149" s="45">
        <v>0</v>
      </c>
      <c r="E149" s="45">
        <v>0</v>
      </c>
      <c r="F149" s="400"/>
      <c r="G149" s="45">
        <v>0</v>
      </c>
      <c r="H149" s="54">
        <v>0</v>
      </c>
      <c r="I149" s="44">
        <f t="shared" si="28"/>
        <v>0</v>
      </c>
    </row>
    <row r="150" spans="1:9" ht="15">
      <c r="A150" s="8" t="s">
        <v>19</v>
      </c>
      <c r="B150" s="48">
        <v>0</v>
      </c>
      <c r="C150" s="48">
        <v>0</v>
      </c>
      <c r="D150" s="48">
        <v>0</v>
      </c>
      <c r="E150" s="48">
        <v>0</v>
      </c>
      <c r="F150" s="400"/>
      <c r="G150" s="48">
        <v>0</v>
      </c>
      <c r="H150" s="49">
        <v>0</v>
      </c>
      <c r="I150" s="50">
        <f t="shared" si="28"/>
        <v>0</v>
      </c>
    </row>
    <row r="151" spans="1:9" ht="15">
      <c r="A151" s="9" t="s">
        <v>20</v>
      </c>
      <c r="B151" s="45">
        <v>0</v>
      </c>
      <c r="C151" s="45">
        <v>0</v>
      </c>
      <c r="D151" s="45">
        <v>0</v>
      </c>
      <c r="E151" s="45">
        <v>0</v>
      </c>
      <c r="F151" s="400"/>
      <c r="G151" s="45">
        <v>0</v>
      </c>
      <c r="H151" s="54">
        <v>0</v>
      </c>
      <c r="I151" s="44">
        <f t="shared" si="28"/>
        <v>0</v>
      </c>
    </row>
    <row r="152" spans="1:9" ht="15">
      <c r="A152" s="8" t="s">
        <v>21</v>
      </c>
      <c r="B152" s="48">
        <v>0</v>
      </c>
      <c r="C152" s="48">
        <v>0</v>
      </c>
      <c r="D152" s="48">
        <v>0</v>
      </c>
      <c r="E152" s="48">
        <v>0</v>
      </c>
      <c r="F152" s="400"/>
      <c r="G152" s="48">
        <v>0</v>
      </c>
      <c r="H152" s="49">
        <v>0</v>
      </c>
      <c r="I152" s="50">
        <f t="shared" si="28"/>
        <v>0</v>
      </c>
    </row>
    <row r="153" spans="1:9" ht="15">
      <c r="A153" s="10" t="s">
        <v>57</v>
      </c>
      <c r="B153" s="45">
        <v>0</v>
      </c>
      <c r="C153" s="45">
        <v>0</v>
      </c>
      <c r="D153" s="45">
        <v>0</v>
      </c>
      <c r="E153" s="45">
        <v>0</v>
      </c>
      <c r="F153" s="400"/>
      <c r="G153" s="45">
        <v>0</v>
      </c>
      <c r="H153" s="54">
        <v>0</v>
      </c>
      <c r="I153" s="44">
        <f t="shared" si="28"/>
        <v>0</v>
      </c>
    </row>
    <row r="154" spans="1:9" ht="15">
      <c r="A154" s="8" t="s">
        <v>22</v>
      </c>
      <c r="B154" s="48">
        <v>0</v>
      </c>
      <c r="C154" s="48">
        <v>0</v>
      </c>
      <c r="D154" s="48">
        <v>0</v>
      </c>
      <c r="E154" s="48">
        <v>0</v>
      </c>
      <c r="F154" s="400"/>
      <c r="G154" s="48">
        <v>0</v>
      </c>
      <c r="H154" s="49">
        <v>0</v>
      </c>
      <c r="I154" s="50">
        <f t="shared" si="28"/>
        <v>0</v>
      </c>
    </row>
    <row r="155" spans="1:9" ht="15">
      <c r="A155" s="10" t="s">
        <v>23</v>
      </c>
      <c r="B155" s="45">
        <v>0</v>
      </c>
      <c r="C155" s="45">
        <v>0</v>
      </c>
      <c r="D155" s="45">
        <v>0</v>
      </c>
      <c r="E155" s="45">
        <v>0</v>
      </c>
      <c r="F155" s="400"/>
      <c r="G155" s="45">
        <v>0</v>
      </c>
      <c r="H155" s="54">
        <v>0</v>
      </c>
      <c r="I155" s="44">
        <f t="shared" si="28"/>
        <v>0</v>
      </c>
    </row>
    <row r="156" spans="1:9" ht="15">
      <c r="A156" s="8" t="s">
        <v>24</v>
      </c>
      <c r="B156" s="48">
        <v>1E-4</v>
      </c>
      <c r="C156" s="48">
        <v>0</v>
      </c>
      <c r="D156" s="48">
        <v>0</v>
      </c>
      <c r="E156" s="48">
        <v>0</v>
      </c>
      <c r="F156" s="400"/>
      <c r="G156" s="48">
        <v>0</v>
      </c>
      <c r="H156" s="49">
        <v>0</v>
      </c>
      <c r="I156" s="50">
        <f t="shared" si="28"/>
        <v>1E-4</v>
      </c>
    </row>
    <row r="157" spans="1:9" ht="15.75" thickBot="1">
      <c r="A157" s="10" t="s">
        <v>25</v>
      </c>
      <c r="B157" s="45">
        <v>3.5212328667285721E-2</v>
      </c>
      <c r="C157" s="45">
        <v>1.938026620223954E-4</v>
      </c>
      <c r="D157" s="45">
        <v>0.16167179568126575</v>
      </c>
      <c r="E157" s="45">
        <v>3.5862827302363893</v>
      </c>
      <c r="F157" s="401"/>
      <c r="G157" s="45">
        <v>6.8426874893557241E-2</v>
      </c>
      <c r="H157" s="54">
        <v>0.42501246785948016</v>
      </c>
      <c r="I157" s="44">
        <f t="shared" si="28"/>
        <v>4.2768000000000006</v>
      </c>
    </row>
    <row r="158" spans="1:9" ht="15">
      <c r="A158" s="125" t="s">
        <v>26</v>
      </c>
      <c r="B158" s="126">
        <f>SUM(B137:B157)</f>
        <v>0.45585582739172498</v>
      </c>
      <c r="C158" s="126">
        <f t="shared" ref="C158:I158" si="29">SUM(C137:C157)</f>
        <v>3.5625702414507123</v>
      </c>
      <c r="D158" s="126">
        <f t="shared" si="29"/>
        <v>0.60489980765141027</v>
      </c>
      <c r="E158" s="126">
        <f t="shared" si="29"/>
        <v>3.8432746481097455</v>
      </c>
      <c r="F158" s="126">
        <f t="shared" si="29"/>
        <v>0</v>
      </c>
      <c r="G158" s="126">
        <f t="shared" si="29"/>
        <v>6.8426874893557241E-2</v>
      </c>
      <c r="H158" s="127">
        <f t="shared" si="29"/>
        <v>0.42501246785948016</v>
      </c>
      <c r="I158" s="128">
        <f t="shared" si="29"/>
        <v>8.960039867356631</v>
      </c>
    </row>
    <row r="159" spans="1:9" ht="15" thickBot="1">
      <c r="A159" s="15" t="s">
        <v>100</v>
      </c>
      <c r="B159" s="100">
        <f>B158/$I158</f>
        <v>5.0876540075731877E-2</v>
      </c>
      <c r="C159" s="100">
        <f t="shared" ref="C159:H159" si="30">C158/$I158</f>
        <v>0.39760651673324898</v>
      </c>
      <c r="D159" s="100">
        <f t="shared" si="30"/>
        <v>6.7510838858562613E-2</v>
      </c>
      <c r="E159" s="100">
        <f t="shared" si="30"/>
        <v>0.42893499415238417</v>
      </c>
      <c r="F159" s="100">
        <f t="shared" si="30"/>
        <v>0</v>
      </c>
      <c r="G159" s="100">
        <f t="shared" si="30"/>
        <v>7.6368940212923819E-3</v>
      </c>
      <c r="H159" s="100">
        <f t="shared" si="30"/>
        <v>4.7434216158779914E-2</v>
      </c>
      <c r="I159" s="102">
        <f>SUM(B159:H159)</f>
        <v>1</v>
      </c>
    </row>
    <row r="160" spans="1:9" ht="15" thickBot="1">
      <c r="A160" s="16"/>
      <c r="B160" s="16"/>
      <c r="C160" s="16"/>
      <c r="D160" s="16"/>
      <c r="E160" s="16"/>
      <c r="F160" s="16"/>
      <c r="G160" s="16"/>
      <c r="H160" s="16"/>
      <c r="I160" s="16"/>
    </row>
    <row r="161" spans="1:9" ht="28.5">
      <c r="A161" s="431" t="s">
        <v>31</v>
      </c>
      <c r="B161" s="37" t="s">
        <v>0</v>
      </c>
      <c r="C161" s="37" t="s">
        <v>1</v>
      </c>
      <c r="D161" s="37" t="s">
        <v>2</v>
      </c>
      <c r="E161" s="37" t="s">
        <v>3</v>
      </c>
      <c r="F161" s="37" t="s">
        <v>27</v>
      </c>
      <c r="G161" s="37" t="s">
        <v>4</v>
      </c>
      <c r="H161" s="37" t="s">
        <v>5</v>
      </c>
      <c r="I161" s="38" t="s">
        <v>6</v>
      </c>
    </row>
    <row r="162" spans="1:9" ht="14.25" customHeight="1">
      <c r="A162" s="432" t="s">
        <v>31</v>
      </c>
      <c r="B162" s="372" t="s">
        <v>107</v>
      </c>
      <c r="C162" s="373"/>
      <c r="D162" s="373"/>
      <c r="E162" s="373"/>
      <c r="F162" s="373"/>
      <c r="G162" s="373"/>
      <c r="H162" s="373"/>
      <c r="I162" s="374"/>
    </row>
    <row r="163" spans="1:9" ht="15">
      <c r="A163" s="7" t="s">
        <v>7</v>
      </c>
      <c r="B163" s="42">
        <v>0</v>
      </c>
      <c r="C163" s="42">
        <v>0</v>
      </c>
      <c r="D163" s="42">
        <v>0</v>
      </c>
      <c r="E163" s="42">
        <v>0</v>
      </c>
      <c r="F163" s="399"/>
      <c r="G163" s="42">
        <v>0</v>
      </c>
      <c r="H163" s="43">
        <v>0</v>
      </c>
      <c r="I163" s="44">
        <f>SUM(B163:H163)</f>
        <v>0</v>
      </c>
    </row>
    <row r="164" spans="1:9" ht="15">
      <c r="A164" s="8" t="s">
        <v>8</v>
      </c>
      <c r="B164" s="48">
        <v>0</v>
      </c>
      <c r="C164" s="48">
        <v>0</v>
      </c>
      <c r="D164" s="48">
        <v>0</v>
      </c>
      <c r="E164" s="48">
        <v>0</v>
      </c>
      <c r="F164" s="400"/>
      <c r="G164" s="48">
        <v>0</v>
      </c>
      <c r="H164" s="49">
        <v>0</v>
      </c>
      <c r="I164" s="50">
        <f t="shared" ref="I164:I183" si="31">SUM(B164:H164)</f>
        <v>0</v>
      </c>
    </row>
    <row r="165" spans="1:9" ht="15">
      <c r="A165" s="9" t="s">
        <v>9</v>
      </c>
      <c r="B165" s="45">
        <v>0</v>
      </c>
      <c r="C165" s="45">
        <v>0</v>
      </c>
      <c r="D165" s="45">
        <v>0</v>
      </c>
      <c r="E165" s="45">
        <v>0</v>
      </c>
      <c r="F165" s="400"/>
      <c r="G165" s="45">
        <v>0</v>
      </c>
      <c r="H165" s="54">
        <v>0</v>
      </c>
      <c r="I165" s="44">
        <f t="shared" si="31"/>
        <v>0</v>
      </c>
    </row>
    <row r="166" spans="1:9" ht="15">
      <c r="A166" s="8" t="s">
        <v>10</v>
      </c>
      <c r="B166" s="48">
        <v>0</v>
      </c>
      <c r="C166" s="48">
        <v>0</v>
      </c>
      <c r="D166" s="48">
        <v>0</v>
      </c>
      <c r="E166" s="48">
        <v>0</v>
      </c>
      <c r="F166" s="400"/>
      <c r="G166" s="48">
        <v>0</v>
      </c>
      <c r="H166" s="49">
        <v>0</v>
      </c>
      <c r="I166" s="50">
        <f t="shared" si="31"/>
        <v>0</v>
      </c>
    </row>
    <row r="167" spans="1:9" ht="15">
      <c r="A167" s="9" t="s">
        <v>11</v>
      </c>
      <c r="B167" s="45">
        <v>0</v>
      </c>
      <c r="C167" s="45">
        <v>0</v>
      </c>
      <c r="D167" s="45">
        <v>0</v>
      </c>
      <c r="E167" s="45">
        <v>0</v>
      </c>
      <c r="F167" s="400"/>
      <c r="G167" s="45">
        <v>0</v>
      </c>
      <c r="H167" s="54">
        <v>0</v>
      </c>
      <c r="I167" s="44">
        <f t="shared" si="31"/>
        <v>0</v>
      </c>
    </row>
    <row r="168" spans="1:9" ht="15">
      <c r="A168" s="8" t="s">
        <v>12</v>
      </c>
      <c r="B168" s="48">
        <v>0</v>
      </c>
      <c r="C168" s="48">
        <v>0</v>
      </c>
      <c r="D168" s="48">
        <v>0</v>
      </c>
      <c r="E168" s="48">
        <v>0</v>
      </c>
      <c r="F168" s="400"/>
      <c r="G168" s="48">
        <v>0</v>
      </c>
      <c r="H168" s="49">
        <v>0</v>
      </c>
      <c r="I168" s="50">
        <f t="shared" si="31"/>
        <v>0</v>
      </c>
    </row>
    <row r="169" spans="1:9" ht="15">
      <c r="A169" s="9" t="s">
        <v>13</v>
      </c>
      <c r="B169" s="45">
        <v>0</v>
      </c>
      <c r="C169" s="45">
        <v>0</v>
      </c>
      <c r="D169" s="45">
        <v>0</v>
      </c>
      <c r="E169" s="45">
        <v>0</v>
      </c>
      <c r="F169" s="400"/>
      <c r="G169" s="45">
        <v>0</v>
      </c>
      <c r="H169" s="54">
        <v>0</v>
      </c>
      <c r="I169" s="44">
        <f t="shared" si="31"/>
        <v>0</v>
      </c>
    </row>
    <row r="170" spans="1:9" ht="15">
      <c r="A170" s="8" t="s">
        <v>14</v>
      </c>
      <c r="B170" s="48">
        <v>0</v>
      </c>
      <c r="C170" s="48">
        <v>0</v>
      </c>
      <c r="D170" s="48">
        <v>0</v>
      </c>
      <c r="E170" s="48">
        <v>0</v>
      </c>
      <c r="F170" s="400"/>
      <c r="G170" s="48">
        <v>0</v>
      </c>
      <c r="H170" s="49">
        <v>0</v>
      </c>
      <c r="I170" s="50">
        <f t="shared" si="31"/>
        <v>0</v>
      </c>
    </row>
    <row r="171" spans="1:9" ht="15">
      <c r="A171" s="9" t="s">
        <v>15</v>
      </c>
      <c r="B171" s="45">
        <v>0</v>
      </c>
      <c r="C171" s="45">
        <v>0</v>
      </c>
      <c r="D171" s="45">
        <v>0</v>
      </c>
      <c r="E171" s="45">
        <v>0</v>
      </c>
      <c r="F171" s="400"/>
      <c r="G171" s="45">
        <v>0</v>
      </c>
      <c r="H171" s="54">
        <v>0</v>
      </c>
      <c r="I171" s="44">
        <f t="shared" si="31"/>
        <v>0</v>
      </c>
    </row>
    <row r="172" spans="1:9" ht="15">
      <c r="A172" s="8" t="s">
        <v>16</v>
      </c>
      <c r="B172" s="48">
        <v>0</v>
      </c>
      <c r="C172" s="48">
        <v>0</v>
      </c>
      <c r="D172" s="48">
        <v>0</v>
      </c>
      <c r="E172" s="48">
        <v>0</v>
      </c>
      <c r="F172" s="400"/>
      <c r="G172" s="48">
        <v>0</v>
      </c>
      <c r="H172" s="49">
        <v>0</v>
      </c>
      <c r="I172" s="50">
        <f t="shared" si="31"/>
        <v>0</v>
      </c>
    </row>
    <row r="173" spans="1:9" ht="15">
      <c r="A173" s="9" t="s">
        <v>17</v>
      </c>
      <c r="B173" s="45">
        <v>0</v>
      </c>
      <c r="C173" s="45">
        <v>0</v>
      </c>
      <c r="D173" s="45">
        <v>0</v>
      </c>
      <c r="E173" s="45">
        <v>0</v>
      </c>
      <c r="F173" s="400"/>
      <c r="G173" s="45">
        <v>0</v>
      </c>
      <c r="H173" s="54">
        <v>0</v>
      </c>
      <c r="I173" s="44">
        <f t="shared" si="31"/>
        <v>0</v>
      </c>
    </row>
    <row r="174" spans="1:9" ht="15">
      <c r="A174" s="8" t="s">
        <v>18</v>
      </c>
      <c r="B174" s="48">
        <v>0</v>
      </c>
      <c r="C174" s="48">
        <v>0</v>
      </c>
      <c r="D174" s="48">
        <v>0</v>
      </c>
      <c r="E174" s="48">
        <v>0</v>
      </c>
      <c r="F174" s="400"/>
      <c r="G174" s="48">
        <v>0</v>
      </c>
      <c r="H174" s="49">
        <v>0</v>
      </c>
      <c r="I174" s="50">
        <f t="shared" si="31"/>
        <v>0</v>
      </c>
    </row>
    <row r="175" spans="1:9" ht="15">
      <c r="A175" s="9" t="s">
        <v>141</v>
      </c>
      <c r="B175" s="45">
        <v>0</v>
      </c>
      <c r="C175" s="45">
        <v>0</v>
      </c>
      <c r="D175" s="45">
        <v>0</v>
      </c>
      <c r="E175" s="45">
        <v>0</v>
      </c>
      <c r="F175" s="400"/>
      <c r="G175" s="45">
        <v>0</v>
      </c>
      <c r="H175" s="54">
        <v>0</v>
      </c>
      <c r="I175" s="44">
        <f t="shared" si="31"/>
        <v>0</v>
      </c>
    </row>
    <row r="176" spans="1:9" ht="15">
      <c r="A176" s="8" t="s">
        <v>19</v>
      </c>
      <c r="B176" s="48">
        <v>0</v>
      </c>
      <c r="C176" s="48">
        <v>0</v>
      </c>
      <c r="D176" s="48">
        <v>0</v>
      </c>
      <c r="E176" s="48">
        <v>0</v>
      </c>
      <c r="F176" s="400"/>
      <c r="G176" s="48">
        <v>0</v>
      </c>
      <c r="H176" s="49">
        <v>0</v>
      </c>
      <c r="I176" s="50">
        <f t="shared" si="31"/>
        <v>0</v>
      </c>
    </row>
    <row r="177" spans="1:9" ht="15">
      <c r="A177" s="9" t="s">
        <v>20</v>
      </c>
      <c r="B177" s="45">
        <v>0</v>
      </c>
      <c r="C177" s="45">
        <v>0</v>
      </c>
      <c r="D177" s="45">
        <v>0</v>
      </c>
      <c r="E177" s="45">
        <v>0</v>
      </c>
      <c r="F177" s="400"/>
      <c r="G177" s="45">
        <v>0</v>
      </c>
      <c r="H177" s="54">
        <v>0</v>
      </c>
      <c r="I177" s="44">
        <f t="shared" si="31"/>
        <v>0</v>
      </c>
    </row>
    <row r="178" spans="1:9" ht="15">
      <c r="A178" s="8" t="s">
        <v>21</v>
      </c>
      <c r="B178" s="48">
        <v>0</v>
      </c>
      <c r="C178" s="48">
        <v>0</v>
      </c>
      <c r="D178" s="48">
        <v>0</v>
      </c>
      <c r="E178" s="48">
        <v>0</v>
      </c>
      <c r="F178" s="400"/>
      <c r="G178" s="48">
        <v>0</v>
      </c>
      <c r="H178" s="49">
        <v>0</v>
      </c>
      <c r="I178" s="50">
        <f t="shared" si="31"/>
        <v>0</v>
      </c>
    </row>
    <row r="179" spans="1:9" ht="15">
      <c r="A179" s="10" t="s">
        <v>57</v>
      </c>
      <c r="B179" s="45">
        <v>0</v>
      </c>
      <c r="C179" s="45">
        <v>0</v>
      </c>
      <c r="D179" s="45">
        <v>0</v>
      </c>
      <c r="E179" s="45">
        <v>0</v>
      </c>
      <c r="F179" s="400"/>
      <c r="G179" s="45">
        <v>0</v>
      </c>
      <c r="H179" s="54">
        <v>0</v>
      </c>
      <c r="I179" s="44">
        <f t="shared" si="31"/>
        <v>0</v>
      </c>
    </row>
    <row r="180" spans="1:9" ht="15">
      <c r="A180" s="8" t="s">
        <v>22</v>
      </c>
      <c r="B180" s="48">
        <v>0</v>
      </c>
      <c r="C180" s="48">
        <v>0</v>
      </c>
      <c r="D180" s="48">
        <v>0</v>
      </c>
      <c r="E180" s="48">
        <v>0</v>
      </c>
      <c r="F180" s="400"/>
      <c r="G180" s="48">
        <v>0</v>
      </c>
      <c r="H180" s="49">
        <v>0</v>
      </c>
      <c r="I180" s="50">
        <f t="shared" si="31"/>
        <v>0</v>
      </c>
    </row>
    <row r="181" spans="1:9" ht="15">
      <c r="A181" s="10" t="s">
        <v>23</v>
      </c>
      <c r="B181" s="45">
        <v>0</v>
      </c>
      <c r="C181" s="45">
        <v>0</v>
      </c>
      <c r="D181" s="45">
        <v>0</v>
      </c>
      <c r="E181" s="45">
        <v>0</v>
      </c>
      <c r="F181" s="400"/>
      <c r="G181" s="45">
        <v>0</v>
      </c>
      <c r="H181" s="54">
        <v>0</v>
      </c>
      <c r="I181" s="44">
        <f t="shared" si="31"/>
        <v>0</v>
      </c>
    </row>
    <row r="182" spans="1:9" ht="15">
      <c r="A182" s="8" t="s">
        <v>24</v>
      </c>
      <c r="B182" s="48">
        <v>0</v>
      </c>
      <c r="C182" s="48">
        <v>0</v>
      </c>
      <c r="D182" s="48">
        <v>0</v>
      </c>
      <c r="E182" s="48">
        <v>0</v>
      </c>
      <c r="F182" s="400"/>
      <c r="G182" s="48">
        <v>0</v>
      </c>
      <c r="H182" s="49">
        <v>0</v>
      </c>
      <c r="I182" s="50">
        <f t="shared" si="31"/>
        <v>0</v>
      </c>
    </row>
    <row r="183" spans="1:9" ht="15.75" thickBot="1">
      <c r="A183" s="10" t="s">
        <v>25</v>
      </c>
      <c r="B183" s="45">
        <v>1.3691568659843696</v>
      </c>
      <c r="C183" s="45">
        <v>0</v>
      </c>
      <c r="D183" s="45">
        <v>33.847560893501672</v>
      </c>
      <c r="E183" s="45">
        <v>35.60788969281888</v>
      </c>
      <c r="F183" s="401"/>
      <c r="G183" s="45">
        <v>3.1846357110736432</v>
      </c>
      <c r="H183" s="54">
        <v>10.176756836621438</v>
      </c>
      <c r="I183" s="44">
        <f t="shared" si="31"/>
        <v>84.185999999999993</v>
      </c>
    </row>
    <row r="184" spans="1:9" ht="15">
      <c r="A184" s="125" t="s">
        <v>26</v>
      </c>
      <c r="B184" s="126">
        <f>SUM(B163:B183)</f>
        <v>1.3691568659843696</v>
      </c>
      <c r="C184" s="126">
        <f t="shared" ref="C184:I184" si="32">SUM(C163:C183)</f>
        <v>0</v>
      </c>
      <c r="D184" s="126">
        <f t="shared" si="32"/>
        <v>33.847560893501672</v>
      </c>
      <c r="E184" s="126">
        <f t="shared" si="32"/>
        <v>35.60788969281888</v>
      </c>
      <c r="F184" s="126">
        <f t="shared" si="32"/>
        <v>0</v>
      </c>
      <c r="G184" s="126">
        <f t="shared" si="32"/>
        <v>3.1846357110736432</v>
      </c>
      <c r="H184" s="127">
        <f t="shared" si="32"/>
        <v>10.176756836621438</v>
      </c>
      <c r="I184" s="128">
        <f t="shared" si="32"/>
        <v>84.185999999999993</v>
      </c>
    </row>
    <row r="185" spans="1:9" ht="15" thickBot="1">
      <c r="A185" s="15" t="s">
        <v>100</v>
      </c>
      <c r="B185" s="100">
        <f>B184/$I184</f>
        <v>1.6263474520518493E-2</v>
      </c>
      <c r="C185" s="100">
        <f t="shared" ref="C185:H185" si="33">C184/$I184</f>
        <v>0</v>
      </c>
      <c r="D185" s="100">
        <f t="shared" si="33"/>
        <v>0.40205688467799489</v>
      </c>
      <c r="E185" s="100">
        <f t="shared" si="33"/>
        <v>0.4229668792057929</v>
      </c>
      <c r="F185" s="100">
        <f t="shared" si="33"/>
        <v>0</v>
      </c>
      <c r="G185" s="100">
        <f t="shared" si="33"/>
        <v>3.7828566639033133E-2</v>
      </c>
      <c r="H185" s="100">
        <f t="shared" si="33"/>
        <v>0.12088419495666071</v>
      </c>
      <c r="I185" s="102">
        <f>SUM(B185:H185)</f>
        <v>1.0000000000000002</v>
      </c>
    </row>
    <row r="186" spans="1:9" ht="15" thickBot="1">
      <c r="A186" s="16"/>
      <c r="B186" s="16"/>
      <c r="C186" s="16"/>
      <c r="D186" s="16"/>
      <c r="E186" s="16"/>
      <c r="F186" s="16"/>
      <c r="G186" s="16"/>
      <c r="H186" s="16"/>
      <c r="I186" s="16"/>
    </row>
    <row r="187" spans="1:9" ht="28.5">
      <c r="A187" s="431" t="s">
        <v>32</v>
      </c>
      <c r="B187" s="37" t="s">
        <v>0</v>
      </c>
      <c r="C187" s="37" t="s">
        <v>1</v>
      </c>
      <c r="D187" s="37" t="s">
        <v>2</v>
      </c>
      <c r="E187" s="37" t="s">
        <v>3</v>
      </c>
      <c r="F187" s="37" t="s">
        <v>27</v>
      </c>
      <c r="G187" s="37" t="s">
        <v>4</v>
      </c>
      <c r="H187" s="37" t="s">
        <v>5</v>
      </c>
      <c r="I187" s="38" t="s">
        <v>6</v>
      </c>
    </row>
    <row r="188" spans="1:9" ht="14.25" customHeight="1">
      <c r="A188" s="432" t="s">
        <v>32</v>
      </c>
      <c r="B188" s="372" t="s">
        <v>107</v>
      </c>
      <c r="C188" s="373"/>
      <c r="D188" s="373"/>
      <c r="E188" s="373"/>
      <c r="F188" s="373"/>
      <c r="G188" s="373"/>
      <c r="H188" s="373"/>
      <c r="I188" s="374"/>
    </row>
    <row r="189" spans="1:9" ht="15">
      <c r="A189" s="7" t="s">
        <v>7</v>
      </c>
      <c r="B189" s="42">
        <v>0</v>
      </c>
      <c r="C189" s="42">
        <v>0</v>
      </c>
      <c r="D189" s="42">
        <v>0</v>
      </c>
      <c r="E189" s="42">
        <v>0</v>
      </c>
      <c r="F189" s="399"/>
      <c r="G189" s="42">
        <v>0</v>
      </c>
      <c r="H189" s="43">
        <v>0</v>
      </c>
      <c r="I189" s="44">
        <f>SUM(B189:H189)</f>
        <v>0</v>
      </c>
    </row>
    <row r="190" spans="1:9" ht="15">
      <c r="A190" s="8" t="s">
        <v>8</v>
      </c>
      <c r="B190" s="48">
        <v>0</v>
      </c>
      <c r="C190" s="48">
        <v>0</v>
      </c>
      <c r="D190" s="48">
        <v>0</v>
      </c>
      <c r="E190" s="48">
        <v>0</v>
      </c>
      <c r="F190" s="400"/>
      <c r="G190" s="48">
        <v>0</v>
      </c>
      <c r="H190" s="49">
        <v>0</v>
      </c>
      <c r="I190" s="50">
        <f t="shared" ref="I190:I209" si="34">SUM(B190:H190)</f>
        <v>0</v>
      </c>
    </row>
    <row r="191" spans="1:9" ht="15">
      <c r="A191" s="9" t="s">
        <v>9</v>
      </c>
      <c r="B191" s="45">
        <v>0</v>
      </c>
      <c r="C191" s="45">
        <v>0</v>
      </c>
      <c r="D191" s="45">
        <v>0</v>
      </c>
      <c r="E191" s="45">
        <v>0</v>
      </c>
      <c r="F191" s="400"/>
      <c r="G191" s="45">
        <v>0</v>
      </c>
      <c r="H191" s="54">
        <v>0</v>
      </c>
      <c r="I191" s="44">
        <f t="shared" si="34"/>
        <v>0</v>
      </c>
    </row>
    <row r="192" spans="1:9" ht="15">
      <c r="A192" s="8" t="s">
        <v>10</v>
      </c>
      <c r="B192" s="48">
        <v>0</v>
      </c>
      <c r="C192" s="48">
        <v>0</v>
      </c>
      <c r="D192" s="48">
        <v>0</v>
      </c>
      <c r="E192" s="48">
        <v>0</v>
      </c>
      <c r="F192" s="400"/>
      <c r="G192" s="48">
        <v>0</v>
      </c>
      <c r="H192" s="49">
        <v>0</v>
      </c>
      <c r="I192" s="50">
        <f t="shared" si="34"/>
        <v>0</v>
      </c>
    </row>
    <row r="193" spans="1:9" ht="15">
      <c r="A193" s="9" t="s">
        <v>11</v>
      </c>
      <c r="B193" s="45">
        <v>0</v>
      </c>
      <c r="C193" s="45">
        <v>0</v>
      </c>
      <c r="D193" s="45">
        <v>0</v>
      </c>
      <c r="E193" s="45">
        <v>0</v>
      </c>
      <c r="F193" s="400"/>
      <c r="G193" s="45">
        <v>0</v>
      </c>
      <c r="H193" s="54">
        <v>0</v>
      </c>
      <c r="I193" s="44">
        <f t="shared" si="34"/>
        <v>0</v>
      </c>
    </row>
    <row r="194" spans="1:9" ht="15">
      <c r="A194" s="8" t="s">
        <v>12</v>
      </c>
      <c r="B194" s="48">
        <v>0</v>
      </c>
      <c r="C194" s="48">
        <v>0</v>
      </c>
      <c r="D194" s="48">
        <v>0</v>
      </c>
      <c r="E194" s="48">
        <v>0</v>
      </c>
      <c r="F194" s="400"/>
      <c r="G194" s="48">
        <v>0</v>
      </c>
      <c r="H194" s="49">
        <v>0</v>
      </c>
      <c r="I194" s="50">
        <f t="shared" si="34"/>
        <v>0</v>
      </c>
    </row>
    <row r="195" spans="1:9" ht="15">
      <c r="A195" s="9" t="s">
        <v>13</v>
      </c>
      <c r="B195" s="45">
        <v>0</v>
      </c>
      <c r="C195" s="45">
        <v>0</v>
      </c>
      <c r="D195" s="45">
        <v>0</v>
      </c>
      <c r="E195" s="45">
        <v>0</v>
      </c>
      <c r="F195" s="400"/>
      <c r="G195" s="45">
        <v>0</v>
      </c>
      <c r="H195" s="54">
        <v>0</v>
      </c>
      <c r="I195" s="44">
        <f t="shared" si="34"/>
        <v>0</v>
      </c>
    </row>
    <row r="196" spans="1:9" ht="15">
      <c r="A196" s="8" t="s">
        <v>14</v>
      </c>
      <c r="B196" s="48">
        <v>8.6064700634861984E-9</v>
      </c>
      <c r="C196" s="48">
        <v>8.6064700634861984E-9</v>
      </c>
      <c r="D196" s="48">
        <v>8.6064700634861984E-9</v>
      </c>
      <c r="E196" s="48">
        <v>0.55827753565448746</v>
      </c>
      <c r="F196" s="400"/>
      <c r="G196" s="48">
        <v>0</v>
      </c>
      <c r="H196" s="49">
        <v>0</v>
      </c>
      <c r="I196" s="50">
        <f t="shared" si="34"/>
        <v>0.55827756147389762</v>
      </c>
    </row>
    <row r="197" spans="1:9" ht="15">
      <c r="A197" s="9" t="s">
        <v>15</v>
      </c>
      <c r="B197" s="45">
        <v>6.2132637478842255E-2</v>
      </c>
      <c r="C197" s="45">
        <v>1.9297998492873638E-2</v>
      </c>
      <c r="D197" s="45">
        <v>0.90296936402828409</v>
      </c>
      <c r="E197" s="45">
        <v>0</v>
      </c>
      <c r="F197" s="400"/>
      <c r="G197" s="45">
        <v>0</v>
      </c>
      <c r="H197" s="54">
        <v>0</v>
      </c>
      <c r="I197" s="44">
        <f t="shared" si="34"/>
        <v>0.98439999999999994</v>
      </c>
    </row>
    <row r="198" spans="1:9" ht="15">
      <c r="A198" s="8" t="s">
        <v>16</v>
      </c>
      <c r="B198" s="48">
        <v>0.87538832942553657</v>
      </c>
      <c r="C198" s="48">
        <v>0.38891702129494959</v>
      </c>
      <c r="D198" s="48">
        <v>17.676694649279511</v>
      </c>
      <c r="E198" s="48">
        <v>0</v>
      </c>
      <c r="F198" s="400"/>
      <c r="G198" s="48">
        <v>0</v>
      </c>
      <c r="H198" s="49">
        <v>0</v>
      </c>
      <c r="I198" s="50">
        <f t="shared" si="34"/>
        <v>18.940999999999999</v>
      </c>
    </row>
    <row r="199" spans="1:9" ht="15">
      <c r="A199" s="9" t="s">
        <v>17</v>
      </c>
      <c r="B199" s="45">
        <v>1.092921650038928</v>
      </c>
      <c r="C199" s="45">
        <v>8.9999999729999988E-9</v>
      </c>
      <c r="D199" s="45">
        <v>7.9070783409610712</v>
      </c>
      <c r="E199" s="45">
        <v>0</v>
      </c>
      <c r="F199" s="400"/>
      <c r="G199" s="45">
        <v>0</v>
      </c>
      <c r="H199" s="54">
        <v>0</v>
      </c>
      <c r="I199" s="44">
        <f t="shared" si="34"/>
        <v>9</v>
      </c>
    </row>
    <row r="200" spans="1:9" ht="15">
      <c r="A200" s="8" t="s">
        <v>18</v>
      </c>
      <c r="B200" s="48">
        <v>0</v>
      </c>
      <c r="C200" s="48">
        <v>0</v>
      </c>
      <c r="D200" s="48">
        <v>0</v>
      </c>
      <c r="E200" s="48">
        <v>0</v>
      </c>
      <c r="F200" s="400"/>
      <c r="G200" s="48">
        <v>0</v>
      </c>
      <c r="H200" s="49">
        <v>0</v>
      </c>
      <c r="I200" s="50">
        <f t="shared" si="34"/>
        <v>0</v>
      </c>
    </row>
    <row r="201" spans="1:9" ht="15">
      <c r="A201" s="9" t="s">
        <v>141</v>
      </c>
      <c r="B201" s="45">
        <v>6.7846737286263483</v>
      </c>
      <c r="C201" s="45">
        <v>0.36451588276047819</v>
      </c>
      <c r="D201" s="45">
        <v>37.956577458946285</v>
      </c>
      <c r="E201" s="45">
        <v>2.8942329296668809</v>
      </c>
      <c r="F201" s="400"/>
      <c r="G201" s="45">
        <v>0</v>
      </c>
      <c r="H201" s="54">
        <v>0</v>
      </c>
      <c r="I201" s="44">
        <f t="shared" si="34"/>
        <v>47.999999999999986</v>
      </c>
    </row>
    <row r="202" spans="1:9" ht="15">
      <c r="A202" s="8" t="s">
        <v>19</v>
      </c>
      <c r="B202" s="48">
        <v>0</v>
      </c>
      <c r="C202" s="48">
        <v>0</v>
      </c>
      <c r="D202" s="48">
        <v>0</v>
      </c>
      <c r="E202" s="48">
        <v>0</v>
      </c>
      <c r="F202" s="400"/>
      <c r="G202" s="48">
        <v>0</v>
      </c>
      <c r="H202" s="49">
        <v>0</v>
      </c>
      <c r="I202" s="50">
        <f t="shared" si="34"/>
        <v>0</v>
      </c>
    </row>
    <row r="203" spans="1:9" ht="15">
      <c r="A203" s="9" t="s">
        <v>20</v>
      </c>
      <c r="B203" s="45">
        <v>0</v>
      </c>
      <c r="C203" s="45">
        <v>0</v>
      </c>
      <c r="D203" s="45">
        <v>0</v>
      </c>
      <c r="E203" s="45">
        <v>0</v>
      </c>
      <c r="F203" s="400"/>
      <c r="G203" s="45">
        <v>0</v>
      </c>
      <c r="H203" s="54">
        <v>0</v>
      </c>
      <c r="I203" s="44">
        <f t="shared" si="34"/>
        <v>0</v>
      </c>
    </row>
    <row r="204" spans="1:9" ht="15">
      <c r="A204" s="8" t="s">
        <v>21</v>
      </c>
      <c r="B204" s="48">
        <v>0</v>
      </c>
      <c r="C204" s="48">
        <v>0</v>
      </c>
      <c r="D204" s="48">
        <v>0</v>
      </c>
      <c r="E204" s="48">
        <v>0</v>
      </c>
      <c r="F204" s="400"/>
      <c r="G204" s="48">
        <v>0</v>
      </c>
      <c r="H204" s="49">
        <v>0</v>
      </c>
      <c r="I204" s="50">
        <f t="shared" si="34"/>
        <v>0</v>
      </c>
    </row>
    <row r="205" spans="1:9" ht="15">
      <c r="A205" s="10" t="s">
        <v>57</v>
      </c>
      <c r="B205" s="45">
        <v>0</v>
      </c>
      <c r="C205" s="45">
        <v>0</v>
      </c>
      <c r="D205" s="45">
        <v>0</v>
      </c>
      <c r="E205" s="45">
        <v>0</v>
      </c>
      <c r="F205" s="400"/>
      <c r="G205" s="45">
        <v>0</v>
      </c>
      <c r="H205" s="54">
        <v>0</v>
      </c>
      <c r="I205" s="44">
        <f t="shared" si="34"/>
        <v>0</v>
      </c>
    </row>
    <row r="206" spans="1:9" ht="15">
      <c r="A206" s="8" t="s">
        <v>22</v>
      </c>
      <c r="B206" s="48">
        <v>0</v>
      </c>
      <c r="C206" s="48">
        <v>0</v>
      </c>
      <c r="D206" s="48">
        <v>0</v>
      </c>
      <c r="E206" s="48">
        <v>0</v>
      </c>
      <c r="F206" s="400"/>
      <c r="G206" s="48">
        <v>0</v>
      </c>
      <c r="H206" s="49">
        <v>0</v>
      </c>
      <c r="I206" s="50">
        <f t="shared" si="34"/>
        <v>0</v>
      </c>
    </row>
    <row r="207" spans="1:9" ht="15">
      <c r="A207" s="10" t="s">
        <v>23</v>
      </c>
      <c r="B207" s="45">
        <v>0</v>
      </c>
      <c r="C207" s="45">
        <v>0</v>
      </c>
      <c r="D207" s="45">
        <v>0</v>
      </c>
      <c r="E207" s="45">
        <v>0</v>
      </c>
      <c r="F207" s="400"/>
      <c r="G207" s="45">
        <v>0</v>
      </c>
      <c r="H207" s="54">
        <v>0</v>
      </c>
      <c r="I207" s="44">
        <f t="shared" si="34"/>
        <v>0</v>
      </c>
    </row>
    <row r="208" spans="1:9" ht="15">
      <c r="A208" s="8" t="s">
        <v>24</v>
      </c>
      <c r="B208" s="48">
        <v>0</v>
      </c>
      <c r="C208" s="48">
        <v>0</v>
      </c>
      <c r="D208" s="48">
        <v>0</v>
      </c>
      <c r="E208" s="48">
        <v>0</v>
      </c>
      <c r="F208" s="400"/>
      <c r="G208" s="48">
        <v>0</v>
      </c>
      <c r="H208" s="49">
        <v>0</v>
      </c>
      <c r="I208" s="50">
        <f t="shared" si="34"/>
        <v>0</v>
      </c>
    </row>
    <row r="209" spans="1:9" ht="15.75" thickBot="1">
      <c r="A209" s="10" t="s">
        <v>25</v>
      </c>
      <c r="B209" s="45">
        <v>0.13670880251789405</v>
      </c>
      <c r="C209" s="45">
        <v>4.8277881816187793E-2</v>
      </c>
      <c r="D209" s="45">
        <v>36.60640642338835</v>
      </c>
      <c r="E209" s="45">
        <v>25.134985754570028</v>
      </c>
      <c r="F209" s="401"/>
      <c r="G209" s="45">
        <v>1.9663828451086012</v>
      </c>
      <c r="H209" s="54">
        <v>0.11883829259895028</v>
      </c>
      <c r="I209" s="44">
        <f t="shared" si="34"/>
        <v>64.011600000000016</v>
      </c>
    </row>
    <row r="210" spans="1:9" ht="15">
      <c r="A210" s="125" t="s">
        <v>26</v>
      </c>
      <c r="B210" s="126">
        <f>SUM(B189:B209)</f>
        <v>8.9518251566940208</v>
      </c>
      <c r="C210" s="126">
        <f t="shared" ref="C210:I210" si="35">SUM(C189:C209)</f>
        <v>0.82100880197095916</v>
      </c>
      <c r="D210" s="126">
        <f t="shared" si="35"/>
        <v>101.04972624520997</v>
      </c>
      <c r="E210" s="126">
        <f t="shared" si="35"/>
        <v>28.587496219891396</v>
      </c>
      <c r="F210" s="126">
        <f t="shared" si="35"/>
        <v>0</v>
      </c>
      <c r="G210" s="126">
        <f t="shared" si="35"/>
        <v>1.9663828451086012</v>
      </c>
      <c r="H210" s="127">
        <f t="shared" si="35"/>
        <v>0.11883829259895028</v>
      </c>
      <c r="I210" s="128">
        <f t="shared" si="35"/>
        <v>141.4952775614739</v>
      </c>
    </row>
    <row r="211" spans="1:9" ht="15" thickBot="1">
      <c r="A211" s="15" t="s">
        <v>100</v>
      </c>
      <c r="B211" s="100">
        <f>B210/$I210</f>
        <v>6.3265893469870896E-2</v>
      </c>
      <c r="C211" s="100">
        <f t="shared" ref="C211:H211" si="36">C210/$I210</f>
        <v>5.8023759952996632E-3</v>
      </c>
      <c r="D211" s="100">
        <f t="shared" si="36"/>
        <v>0.71415617529219666</v>
      </c>
      <c r="E211" s="100">
        <f t="shared" si="36"/>
        <v>0.2020385182641258</v>
      </c>
      <c r="F211" s="100">
        <f t="shared" si="36"/>
        <v>0</v>
      </c>
      <c r="G211" s="100">
        <f t="shared" si="36"/>
        <v>1.3897162357622065E-2</v>
      </c>
      <c r="H211" s="100">
        <f t="shared" si="36"/>
        <v>8.3987462088492605E-4</v>
      </c>
      <c r="I211" s="102">
        <f>SUM(B211:H211)</f>
        <v>1</v>
      </c>
    </row>
    <row r="212" spans="1:9" ht="15" thickBot="1">
      <c r="A212" s="16"/>
      <c r="B212" s="16"/>
      <c r="C212" s="16"/>
      <c r="D212" s="16"/>
      <c r="E212" s="16"/>
      <c r="F212" s="16"/>
      <c r="G212" s="16"/>
      <c r="H212" s="16"/>
      <c r="I212" s="16"/>
    </row>
    <row r="213" spans="1:9" ht="28.5">
      <c r="A213" s="431" t="s">
        <v>33</v>
      </c>
      <c r="B213" s="37" t="s">
        <v>0</v>
      </c>
      <c r="C213" s="37" t="s">
        <v>1</v>
      </c>
      <c r="D213" s="37" t="s">
        <v>2</v>
      </c>
      <c r="E213" s="37" t="s">
        <v>3</v>
      </c>
      <c r="F213" s="37" t="s">
        <v>27</v>
      </c>
      <c r="G213" s="37" t="s">
        <v>4</v>
      </c>
      <c r="H213" s="37" t="s">
        <v>5</v>
      </c>
      <c r="I213" s="38" t="s">
        <v>6</v>
      </c>
    </row>
    <row r="214" spans="1:9" ht="14.25" customHeight="1">
      <c r="A214" s="432" t="s">
        <v>33</v>
      </c>
      <c r="B214" s="372" t="s">
        <v>107</v>
      </c>
      <c r="C214" s="373"/>
      <c r="D214" s="373"/>
      <c r="E214" s="373"/>
      <c r="F214" s="373"/>
      <c r="G214" s="373"/>
      <c r="H214" s="373"/>
      <c r="I214" s="374"/>
    </row>
    <row r="215" spans="1:9" ht="15">
      <c r="A215" s="7" t="s">
        <v>7</v>
      </c>
      <c r="B215" s="42">
        <v>0</v>
      </c>
      <c r="C215" s="42">
        <v>0</v>
      </c>
      <c r="D215" s="42">
        <v>0</v>
      </c>
      <c r="E215" s="42">
        <v>0</v>
      </c>
      <c r="F215" s="399"/>
      <c r="G215" s="42">
        <v>0</v>
      </c>
      <c r="H215" s="43">
        <v>0</v>
      </c>
      <c r="I215" s="44">
        <f>SUM(B215:H215)</f>
        <v>0</v>
      </c>
    </row>
    <row r="216" spans="1:9" ht="15">
      <c r="A216" s="8" t="s">
        <v>8</v>
      </c>
      <c r="B216" s="48">
        <v>0</v>
      </c>
      <c r="C216" s="48">
        <v>0</v>
      </c>
      <c r="D216" s="48">
        <v>0</v>
      </c>
      <c r="E216" s="48">
        <v>0</v>
      </c>
      <c r="F216" s="400"/>
      <c r="G216" s="48">
        <v>0</v>
      </c>
      <c r="H216" s="49">
        <v>0</v>
      </c>
      <c r="I216" s="50">
        <f t="shared" ref="I216:I235" si="37">SUM(B216:H216)</f>
        <v>0</v>
      </c>
    </row>
    <row r="217" spans="1:9" ht="15">
      <c r="A217" s="9" t="s">
        <v>9</v>
      </c>
      <c r="B217" s="45">
        <v>0</v>
      </c>
      <c r="C217" s="45">
        <v>0</v>
      </c>
      <c r="D217" s="45">
        <v>0</v>
      </c>
      <c r="E217" s="45">
        <v>0</v>
      </c>
      <c r="F217" s="400"/>
      <c r="G217" s="45">
        <v>0</v>
      </c>
      <c r="H217" s="54">
        <v>0</v>
      </c>
      <c r="I217" s="44">
        <f t="shared" si="37"/>
        <v>0</v>
      </c>
    </row>
    <row r="218" spans="1:9" ht="15">
      <c r="A218" s="8" t="s">
        <v>10</v>
      </c>
      <c r="B218" s="48">
        <v>0</v>
      </c>
      <c r="C218" s="48">
        <v>0</v>
      </c>
      <c r="D218" s="48">
        <v>0</v>
      </c>
      <c r="E218" s="48">
        <v>0</v>
      </c>
      <c r="F218" s="400"/>
      <c r="G218" s="48">
        <v>0</v>
      </c>
      <c r="H218" s="49">
        <v>0</v>
      </c>
      <c r="I218" s="50">
        <f t="shared" si="37"/>
        <v>0</v>
      </c>
    </row>
    <row r="219" spans="1:9" ht="15">
      <c r="A219" s="9" t="s">
        <v>11</v>
      </c>
      <c r="B219" s="45">
        <v>0</v>
      </c>
      <c r="C219" s="45">
        <v>0</v>
      </c>
      <c r="D219" s="45">
        <v>0</v>
      </c>
      <c r="E219" s="45">
        <v>0</v>
      </c>
      <c r="F219" s="400"/>
      <c r="G219" s="45">
        <v>0</v>
      </c>
      <c r="H219" s="54">
        <v>0</v>
      </c>
      <c r="I219" s="44">
        <f t="shared" si="37"/>
        <v>0</v>
      </c>
    </row>
    <row r="220" spans="1:9" ht="15">
      <c r="A220" s="8" t="s">
        <v>12</v>
      </c>
      <c r="B220" s="48">
        <v>0</v>
      </c>
      <c r="C220" s="48">
        <v>0</v>
      </c>
      <c r="D220" s="48">
        <v>0</v>
      </c>
      <c r="E220" s="48">
        <v>0.3612700954266681</v>
      </c>
      <c r="F220" s="400"/>
      <c r="G220" s="48">
        <v>0</v>
      </c>
      <c r="H220" s="49">
        <v>0</v>
      </c>
      <c r="I220" s="50">
        <f t="shared" si="37"/>
        <v>0.3612700954266681</v>
      </c>
    </row>
    <row r="221" spans="1:9" ht="15">
      <c r="A221" s="9" t="s">
        <v>13</v>
      </c>
      <c r="B221" s="45">
        <v>0</v>
      </c>
      <c r="C221" s="45">
        <v>0</v>
      </c>
      <c r="D221" s="45">
        <v>0</v>
      </c>
      <c r="E221" s="45">
        <v>0</v>
      </c>
      <c r="F221" s="400"/>
      <c r="G221" s="45">
        <v>0</v>
      </c>
      <c r="H221" s="54">
        <v>0</v>
      </c>
      <c r="I221" s="44">
        <f t="shared" si="37"/>
        <v>0</v>
      </c>
    </row>
    <row r="222" spans="1:9" ht="15">
      <c r="A222" s="8" t="s">
        <v>14</v>
      </c>
      <c r="B222" s="48">
        <v>0</v>
      </c>
      <c r="C222" s="48">
        <v>0</v>
      </c>
      <c r="D222" s="48">
        <v>0</v>
      </c>
      <c r="E222" s="48">
        <v>2.2383173269944879E-4</v>
      </c>
      <c r="F222" s="400"/>
      <c r="G222" s="48">
        <v>0</v>
      </c>
      <c r="H222" s="49">
        <v>0</v>
      </c>
      <c r="I222" s="50">
        <f t="shared" si="37"/>
        <v>2.2383173269944879E-4</v>
      </c>
    </row>
    <row r="223" spans="1:9" ht="15">
      <c r="A223" s="9" t="s">
        <v>15</v>
      </c>
      <c r="B223" s="45">
        <v>0</v>
      </c>
      <c r="C223" s="45">
        <v>0</v>
      </c>
      <c r="D223" s="45">
        <v>0</v>
      </c>
      <c r="E223" s="45">
        <v>0</v>
      </c>
      <c r="F223" s="400"/>
      <c r="G223" s="45">
        <v>0</v>
      </c>
      <c r="H223" s="54">
        <v>0</v>
      </c>
      <c r="I223" s="44">
        <f t="shared" si="37"/>
        <v>0</v>
      </c>
    </row>
    <row r="224" spans="1:9" ht="15">
      <c r="A224" s="8" t="s">
        <v>16</v>
      </c>
      <c r="B224" s="48">
        <v>0</v>
      </c>
      <c r="C224" s="48">
        <v>0</v>
      </c>
      <c r="D224" s="48">
        <v>13.782599999999999</v>
      </c>
      <c r="E224" s="48">
        <v>0</v>
      </c>
      <c r="F224" s="400"/>
      <c r="G224" s="48">
        <v>0</v>
      </c>
      <c r="H224" s="49">
        <v>0</v>
      </c>
      <c r="I224" s="50">
        <f t="shared" si="37"/>
        <v>13.782599999999999</v>
      </c>
    </row>
    <row r="225" spans="1:9" ht="15">
      <c r="A225" s="9" t="s">
        <v>17</v>
      </c>
      <c r="B225" s="45">
        <v>17.020274135433304</v>
      </c>
      <c r="C225" s="45">
        <v>0</v>
      </c>
      <c r="D225" s="45">
        <v>67.416708146056976</v>
      </c>
      <c r="E225" s="45">
        <v>3.5630177185097134</v>
      </c>
      <c r="F225" s="400"/>
      <c r="G225" s="45">
        <v>0</v>
      </c>
      <c r="H225" s="54">
        <v>0</v>
      </c>
      <c r="I225" s="44">
        <f t="shared" si="37"/>
        <v>88</v>
      </c>
    </row>
    <row r="226" spans="1:9" ht="15">
      <c r="A226" s="8" t="s">
        <v>18</v>
      </c>
      <c r="B226" s="48">
        <v>0</v>
      </c>
      <c r="C226" s="48">
        <v>0</v>
      </c>
      <c r="D226" s="48">
        <v>0</v>
      </c>
      <c r="E226" s="48">
        <v>0</v>
      </c>
      <c r="F226" s="400"/>
      <c r="G226" s="48">
        <v>0</v>
      </c>
      <c r="H226" s="49">
        <v>0</v>
      </c>
      <c r="I226" s="50">
        <f t="shared" si="37"/>
        <v>0</v>
      </c>
    </row>
    <row r="227" spans="1:9" ht="15">
      <c r="A227" s="9" t="s">
        <v>141</v>
      </c>
      <c r="B227" s="45">
        <v>6.7809721958646074</v>
      </c>
      <c r="C227" s="45">
        <v>0</v>
      </c>
      <c r="D227" s="45">
        <v>3.2019973417252414</v>
      </c>
      <c r="E227" s="45">
        <v>7.017030462410152</v>
      </c>
      <c r="F227" s="400"/>
      <c r="G227" s="45">
        <v>0</v>
      </c>
      <c r="H227" s="54">
        <v>0</v>
      </c>
      <c r="I227" s="44">
        <f t="shared" si="37"/>
        <v>17</v>
      </c>
    </row>
    <row r="228" spans="1:9" ht="15">
      <c r="A228" s="8" t="s">
        <v>19</v>
      </c>
      <c r="B228" s="48">
        <v>0</v>
      </c>
      <c r="C228" s="48">
        <v>0</v>
      </c>
      <c r="D228" s="48">
        <v>0</v>
      </c>
      <c r="E228" s="48">
        <v>0</v>
      </c>
      <c r="F228" s="400"/>
      <c r="G228" s="48">
        <v>0</v>
      </c>
      <c r="H228" s="49">
        <v>0</v>
      </c>
      <c r="I228" s="50">
        <f t="shared" si="37"/>
        <v>0</v>
      </c>
    </row>
    <row r="229" spans="1:9" ht="15">
      <c r="A229" s="9" t="s">
        <v>20</v>
      </c>
      <c r="B229" s="45">
        <v>0</v>
      </c>
      <c r="C229" s="45">
        <v>0</v>
      </c>
      <c r="D229" s="45">
        <v>0</v>
      </c>
      <c r="E229" s="45">
        <v>0</v>
      </c>
      <c r="F229" s="400"/>
      <c r="G229" s="45">
        <v>0</v>
      </c>
      <c r="H229" s="54">
        <v>0</v>
      </c>
      <c r="I229" s="44">
        <f t="shared" si="37"/>
        <v>0</v>
      </c>
    </row>
    <row r="230" spans="1:9" ht="15">
      <c r="A230" s="8" t="s">
        <v>21</v>
      </c>
      <c r="B230" s="48">
        <v>0</v>
      </c>
      <c r="C230" s="48">
        <v>0</v>
      </c>
      <c r="D230" s="48">
        <v>0</v>
      </c>
      <c r="E230" s="48">
        <v>0</v>
      </c>
      <c r="F230" s="400"/>
      <c r="G230" s="48">
        <v>0</v>
      </c>
      <c r="H230" s="49">
        <v>0</v>
      </c>
      <c r="I230" s="50">
        <f t="shared" si="37"/>
        <v>0</v>
      </c>
    </row>
    <row r="231" spans="1:9" ht="15">
      <c r="A231" s="10" t="s">
        <v>57</v>
      </c>
      <c r="B231" s="45">
        <v>0</v>
      </c>
      <c r="C231" s="45">
        <v>0</v>
      </c>
      <c r="D231" s="45">
        <v>0</v>
      </c>
      <c r="E231" s="45">
        <v>0</v>
      </c>
      <c r="F231" s="400"/>
      <c r="G231" s="45">
        <v>0</v>
      </c>
      <c r="H231" s="54">
        <v>0</v>
      </c>
      <c r="I231" s="44">
        <f t="shared" si="37"/>
        <v>0</v>
      </c>
    </row>
    <row r="232" spans="1:9" ht="15">
      <c r="A232" s="8" t="s">
        <v>22</v>
      </c>
      <c r="B232" s="48">
        <v>0</v>
      </c>
      <c r="C232" s="48">
        <v>0</v>
      </c>
      <c r="D232" s="48">
        <v>0</v>
      </c>
      <c r="E232" s="48">
        <v>0</v>
      </c>
      <c r="F232" s="400"/>
      <c r="G232" s="48">
        <v>0</v>
      </c>
      <c r="H232" s="49">
        <v>0</v>
      </c>
      <c r="I232" s="50">
        <f t="shared" si="37"/>
        <v>0</v>
      </c>
    </row>
    <row r="233" spans="1:9" ht="15">
      <c r="A233" s="10" t="s">
        <v>23</v>
      </c>
      <c r="B233" s="45">
        <v>0</v>
      </c>
      <c r="C233" s="45">
        <v>0</v>
      </c>
      <c r="D233" s="45">
        <v>0</v>
      </c>
      <c r="E233" s="45">
        <v>0</v>
      </c>
      <c r="F233" s="400"/>
      <c r="G233" s="45">
        <v>0</v>
      </c>
      <c r="H233" s="54">
        <v>0</v>
      </c>
      <c r="I233" s="44">
        <f t="shared" si="37"/>
        <v>0</v>
      </c>
    </row>
    <row r="234" spans="1:9" ht="15">
      <c r="A234" s="8" t="s">
        <v>24</v>
      </c>
      <c r="B234" s="48">
        <v>0.29846717593117333</v>
      </c>
      <c r="C234" s="48">
        <v>0</v>
      </c>
      <c r="D234" s="48">
        <v>6.8732824068826623E-2</v>
      </c>
      <c r="E234" s="48">
        <v>0</v>
      </c>
      <c r="F234" s="400"/>
      <c r="G234" s="48">
        <v>0</v>
      </c>
      <c r="H234" s="49">
        <v>0</v>
      </c>
      <c r="I234" s="50">
        <f t="shared" si="37"/>
        <v>0.36719999999999997</v>
      </c>
    </row>
    <row r="235" spans="1:9" ht="15.75" thickBot="1">
      <c r="A235" s="10" t="s">
        <v>25</v>
      </c>
      <c r="B235" s="45">
        <v>3.882804422316898</v>
      </c>
      <c r="C235" s="45">
        <v>0</v>
      </c>
      <c r="D235" s="45">
        <v>14.30727901160469</v>
      </c>
      <c r="E235" s="45">
        <v>10.596955146082928</v>
      </c>
      <c r="F235" s="401"/>
      <c r="G235" s="45">
        <v>3.1994875923532247</v>
      </c>
      <c r="H235" s="54">
        <v>0.37387382764225735</v>
      </c>
      <c r="I235" s="44">
        <f t="shared" si="37"/>
        <v>32.360399999999998</v>
      </c>
    </row>
    <row r="236" spans="1:9" ht="15">
      <c r="A236" s="125" t="s">
        <v>26</v>
      </c>
      <c r="B236" s="126">
        <f>SUM(B215:B235)</f>
        <v>27.982517929545981</v>
      </c>
      <c r="C236" s="126">
        <f t="shared" ref="C236:I236" si="38">SUM(C215:C235)</f>
        <v>0</v>
      </c>
      <c r="D236" s="126">
        <f t="shared" si="38"/>
        <v>98.777317323455748</v>
      </c>
      <c r="E236" s="126">
        <f t="shared" si="38"/>
        <v>21.538497254162159</v>
      </c>
      <c r="F236" s="126">
        <f t="shared" si="38"/>
        <v>0</v>
      </c>
      <c r="G236" s="126">
        <f t="shared" si="38"/>
        <v>3.1994875923532247</v>
      </c>
      <c r="H236" s="127">
        <f t="shared" si="38"/>
        <v>0.37387382764225735</v>
      </c>
      <c r="I236" s="128">
        <f t="shared" si="38"/>
        <v>151.87169392715936</v>
      </c>
    </row>
    <row r="237" spans="1:9" ht="15" thickBot="1">
      <c r="A237" s="15" t="s">
        <v>100</v>
      </c>
      <c r="B237" s="100">
        <f>B236/$I236</f>
        <v>0.18425104248173427</v>
      </c>
      <c r="C237" s="100">
        <f t="shared" ref="C237:H237" si="39">C236/$I236</f>
        <v>0</v>
      </c>
      <c r="D237" s="100">
        <f t="shared" si="39"/>
        <v>0.65039978661745412</v>
      </c>
      <c r="E237" s="100">
        <f t="shared" si="39"/>
        <v>0.1418203530704836</v>
      </c>
      <c r="F237" s="100">
        <f t="shared" si="39"/>
        <v>0</v>
      </c>
      <c r="G237" s="100">
        <f t="shared" si="39"/>
        <v>2.1067043565654583E-2</v>
      </c>
      <c r="H237" s="100">
        <f t="shared" si="39"/>
        <v>2.4617742646735382E-3</v>
      </c>
      <c r="I237" s="102">
        <f>SUM(B237:H237)</f>
        <v>1.0000000000000002</v>
      </c>
    </row>
    <row r="238" spans="1:9" ht="15" thickBot="1">
      <c r="A238" s="16"/>
      <c r="B238" s="16"/>
      <c r="C238" s="16"/>
      <c r="D238" s="16"/>
      <c r="E238" s="16"/>
      <c r="F238" s="16"/>
      <c r="G238" s="16"/>
      <c r="H238" s="16"/>
      <c r="I238" s="16"/>
    </row>
    <row r="239" spans="1:9" ht="28.5">
      <c r="A239" s="431" t="s">
        <v>66</v>
      </c>
      <c r="B239" s="37" t="s">
        <v>0</v>
      </c>
      <c r="C239" s="37" t="s">
        <v>1</v>
      </c>
      <c r="D239" s="37" t="s">
        <v>2</v>
      </c>
      <c r="E239" s="37" t="s">
        <v>3</v>
      </c>
      <c r="F239" s="37" t="s">
        <v>27</v>
      </c>
      <c r="G239" s="37" t="s">
        <v>4</v>
      </c>
      <c r="H239" s="37" t="s">
        <v>5</v>
      </c>
      <c r="I239" s="38" t="s">
        <v>6</v>
      </c>
    </row>
    <row r="240" spans="1:9" ht="14.25" customHeight="1">
      <c r="A240" s="432" t="s">
        <v>66</v>
      </c>
      <c r="B240" s="372" t="s">
        <v>107</v>
      </c>
      <c r="C240" s="373"/>
      <c r="D240" s="373"/>
      <c r="E240" s="373"/>
      <c r="F240" s="373"/>
      <c r="G240" s="373"/>
      <c r="H240" s="373"/>
      <c r="I240" s="374"/>
    </row>
    <row r="241" spans="1:9" ht="15">
      <c r="A241" s="7" t="s">
        <v>7</v>
      </c>
      <c r="B241" s="42">
        <v>0</v>
      </c>
      <c r="C241" s="42">
        <v>0</v>
      </c>
      <c r="D241" s="42">
        <v>0</v>
      </c>
      <c r="E241" s="42">
        <v>0</v>
      </c>
      <c r="F241" s="399"/>
      <c r="G241" s="42">
        <v>0</v>
      </c>
      <c r="H241" s="43">
        <v>0</v>
      </c>
      <c r="I241" s="44">
        <f>SUM(B241:H241)</f>
        <v>0</v>
      </c>
    </row>
    <row r="242" spans="1:9" ht="15">
      <c r="A242" s="8" t="s">
        <v>8</v>
      </c>
      <c r="B242" s="48">
        <v>0</v>
      </c>
      <c r="C242" s="48">
        <v>0</v>
      </c>
      <c r="D242" s="48">
        <v>0</v>
      </c>
      <c r="E242" s="48">
        <v>0</v>
      </c>
      <c r="F242" s="400"/>
      <c r="G242" s="48">
        <v>0</v>
      </c>
      <c r="H242" s="49">
        <v>0</v>
      </c>
      <c r="I242" s="50">
        <f t="shared" ref="I242:I261" si="40">SUM(B242:H242)</f>
        <v>0</v>
      </c>
    </row>
    <row r="243" spans="1:9" ht="15">
      <c r="A243" s="9" t="s">
        <v>9</v>
      </c>
      <c r="B243" s="45">
        <v>0</v>
      </c>
      <c r="C243" s="45">
        <v>0</v>
      </c>
      <c r="D243" s="45">
        <v>0</v>
      </c>
      <c r="E243" s="45">
        <v>0</v>
      </c>
      <c r="F243" s="400"/>
      <c r="G243" s="45">
        <v>0</v>
      </c>
      <c r="H243" s="54">
        <v>0</v>
      </c>
      <c r="I243" s="44">
        <f t="shared" si="40"/>
        <v>0</v>
      </c>
    </row>
    <row r="244" spans="1:9" ht="15">
      <c r="A244" s="8" t="s">
        <v>10</v>
      </c>
      <c r="B244" s="48">
        <v>0</v>
      </c>
      <c r="C244" s="48">
        <v>0</v>
      </c>
      <c r="D244" s="48">
        <v>0</v>
      </c>
      <c r="E244" s="48">
        <v>0</v>
      </c>
      <c r="F244" s="400"/>
      <c r="G244" s="48">
        <v>0</v>
      </c>
      <c r="H244" s="49">
        <v>0</v>
      </c>
      <c r="I244" s="50">
        <f t="shared" si="40"/>
        <v>0</v>
      </c>
    </row>
    <row r="245" spans="1:9" ht="15">
      <c r="A245" s="9" t="s">
        <v>11</v>
      </c>
      <c r="B245" s="45">
        <v>0</v>
      </c>
      <c r="C245" s="45">
        <v>0</v>
      </c>
      <c r="D245" s="45">
        <v>0</v>
      </c>
      <c r="E245" s="45">
        <v>0</v>
      </c>
      <c r="F245" s="400"/>
      <c r="G245" s="45">
        <v>0</v>
      </c>
      <c r="H245" s="54">
        <v>0</v>
      </c>
      <c r="I245" s="44">
        <f t="shared" si="40"/>
        <v>0</v>
      </c>
    </row>
    <row r="246" spans="1:9" ht="15">
      <c r="A246" s="8" t="s">
        <v>12</v>
      </c>
      <c r="B246" s="48">
        <v>9.5527112438794319E-9</v>
      </c>
      <c r="C246" s="48">
        <v>9.5527112438794319E-9</v>
      </c>
      <c r="D246" s="48">
        <v>9.5527112438794319E-9</v>
      </c>
      <c r="E246" s="48">
        <v>7.2150743931451378E-2</v>
      </c>
      <c r="F246" s="400"/>
      <c r="G246" s="48">
        <v>0</v>
      </c>
      <c r="H246" s="49">
        <v>0</v>
      </c>
      <c r="I246" s="50">
        <f t="shared" si="40"/>
        <v>7.2150772589585105E-2</v>
      </c>
    </row>
    <row r="247" spans="1:9" ht="15">
      <c r="A247" s="9" t="s">
        <v>13</v>
      </c>
      <c r="B247" s="45">
        <v>0</v>
      </c>
      <c r="C247" s="45">
        <v>0</v>
      </c>
      <c r="D247" s="45">
        <v>0</v>
      </c>
      <c r="E247" s="45">
        <v>0</v>
      </c>
      <c r="F247" s="400"/>
      <c r="G247" s="45">
        <v>0</v>
      </c>
      <c r="H247" s="54">
        <v>0</v>
      </c>
      <c r="I247" s="44">
        <f t="shared" si="40"/>
        <v>0</v>
      </c>
    </row>
    <row r="248" spans="1:9" ht="15">
      <c r="A248" s="8" t="s">
        <v>14</v>
      </c>
      <c r="B248" s="48">
        <v>8.6064698516784317E-9</v>
      </c>
      <c r="C248" s="48">
        <v>8.6064698516784317E-9</v>
      </c>
      <c r="D248" s="48">
        <v>8.6064698516784317E-9</v>
      </c>
      <c r="E248" s="48">
        <v>0.36437913968672953</v>
      </c>
      <c r="F248" s="400"/>
      <c r="G248" s="48">
        <v>0</v>
      </c>
      <c r="H248" s="49">
        <v>0</v>
      </c>
      <c r="I248" s="50">
        <f t="shared" si="40"/>
        <v>0.36437916550613908</v>
      </c>
    </row>
    <row r="249" spans="1:9" ht="15">
      <c r="A249" s="9" t="s">
        <v>15</v>
      </c>
      <c r="B249" s="45">
        <v>8.5346192796877656</v>
      </c>
      <c r="C249" s="45">
        <v>1.8687885607534833E-2</v>
      </c>
      <c r="D249" s="45">
        <v>4.5434928347046988</v>
      </c>
      <c r="E249" s="45">
        <v>0</v>
      </c>
      <c r="F249" s="400"/>
      <c r="G249" s="45">
        <v>0</v>
      </c>
      <c r="H249" s="54">
        <v>0</v>
      </c>
      <c r="I249" s="44">
        <f t="shared" si="40"/>
        <v>13.0968</v>
      </c>
    </row>
    <row r="250" spans="1:9" ht="15">
      <c r="A250" s="8" t="s">
        <v>16</v>
      </c>
      <c r="B250" s="48">
        <v>62.572231054041055</v>
      </c>
      <c r="C250" s="48">
        <v>3.1519992593253871E-4</v>
      </c>
      <c r="D250" s="48">
        <v>17.58415374603301</v>
      </c>
      <c r="E250" s="48">
        <v>0</v>
      </c>
      <c r="F250" s="400"/>
      <c r="G250" s="48">
        <v>0</v>
      </c>
      <c r="H250" s="49">
        <v>0</v>
      </c>
      <c r="I250" s="50">
        <f t="shared" si="40"/>
        <v>80.156700000000001</v>
      </c>
    </row>
    <row r="251" spans="1:9" ht="15">
      <c r="A251" s="9" t="s">
        <v>17</v>
      </c>
      <c r="B251" s="45">
        <v>15.215953786298261</v>
      </c>
      <c r="C251" s="45">
        <v>9.1379310297562443E-9</v>
      </c>
      <c r="D251" s="45">
        <v>36.953263590028875</v>
      </c>
      <c r="E251" s="45">
        <v>0.83078261453493174</v>
      </c>
      <c r="F251" s="400"/>
      <c r="G251" s="45">
        <v>0</v>
      </c>
      <c r="H251" s="54">
        <v>0</v>
      </c>
      <c r="I251" s="44">
        <f t="shared" si="40"/>
        <v>53</v>
      </c>
    </row>
    <row r="252" spans="1:9" ht="15">
      <c r="A252" s="8" t="s">
        <v>18</v>
      </c>
      <c r="B252" s="48">
        <v>0</v>
      </c>
      <c r="C252" s="48">
        <v>0</v>
      </c>
      <c r="D252" s="48">
        <v>0</v>
      </c>
      <c r="E252" s="48">
        <v>0</v>
      </c>
      <c r="F252" s="400"/>
      <c r="G252" s="48">
        <v>0</v>
      </c>
      <c r="H252" s="49">
        <v>0</v>
      </c>
      <c r="I252" s="50">
        <f t="shared" si="40"/>
        <v>0</v>
      </c>
    </row>
    <row r="253" spans="1:9" ht="15">
      <c r="A253" s="9" t="s">
        <v>141</v>
      </c>
      <c r="B253" s="45">
        <v>275.62837390472868</v>
      </c>
      <c r="C253" s="45">
        <v>18.75084122903813</v>
      </c>
      <c r="D253" s="45">
        <v>251.62078486623318</v>
      </c>
      <c r="E253" s="45">
        <v>0</v>
      </c>
      <c r="F253" s="400"/>
      <c r="G253" s="45">
        <v>0</v>
      </c>
      <c r="H253" s="54">
        <v>0</v>
      </c>
      <c r="I253" s="44">
        <f t="shared" si="40"/>
        <v>546</v>
      </c>
    </row>
    <row r="254" spans="1:9" ht="15">
      <c r="A254" s="8" t="s">
        <v>19</v>
      </c>
      <c r="B254" s="48">
        <v>0</v>
      </c>
      <c r="C254" s="48">
        <v>0</v>
      </c>
      <c r="D254" s="48">
        <v>0</v>
      </c>
      <c r="E254" s="48">
        <v>0</v>
      </c>
      <c r="F254" s="400"/>
      <c r="G254" s="48">
        <v>0</v>
      </c>
      <c r="H254" s="49">
        <v>0</v>
      </c>
      <c r="I254" s="50">
        <f t="shared" si="40"/>
        <v>0</v>
      </c>
    </row>
    <row r="255" spans="1:9" ht="15">
      <c r="A255" s="9" t="s">
        <v>20</v>
      </c>
      <c r="B255" s="45">
        <v>0</v>
      </c>
      <c r="C255" s="45">
        <v>0</v>
      </c>
      <c r="D255" s="45">
        <v>0</v>
      </c>
      <c r="E255" s="45">
        <v>0</v>
      </c>
      <c r="F255" s="400"/>
      <c r="G255" s="45">
        <v>0</v>
      </c>
      <c r="H255" s="54">
        <v>0</v>
      </c>
      <c r="I255" s="44">
        <f t="shared" si="40"/>
        <v>0</v>
      </c>
    </row>
    <row r="256" spans="1:9" ht="15">
      <c r="A256" s="8" t="s">
        <v>21</v>
      </c>
      <c r="B256" s="48">
        <v>0</v>
      </c>
      <c r="C256" s="48">
        <v>0</v>
      </c>
      <c r="D256" s="48">
        <v>0</v>
      </c>
      <c r="E256" s="48">
        <v>0</v>
      </c>
      <c r="F256" s="400"/>
      <c r="G256" s="48">
        <v>0</v>
      </c>
      <c r="H256" s="49">
        <v>0</v>
      </c>
      <c r="I256" s="50">
        <f t="shared" si="40"/>
        <v>0</v>
      </c>
    </row>
    <row r="257" spans="1:9" ht="15">
      <c r="A257" s="10" t="s">
        <v>57</v>
      </c>
      <c r="B257" s="45">
        <v>0.69100624293855739</v>
      </c>
      <c r="C257" s="45">
        <v>1.1718610887978631</v>
      </c>
      <c r="D257" s="45">
        <v>2.1371326682635798</v>
      </c>
      <c r="E257" s="45">
        <v>0</v>
      </c>
      <c r="F257" s="400"/>
      <c r="G257" s="45">
        <v>0</v>
      </c>
      <c r="H257" s="54">
        <v>0</v>
      </c>
      <c r="I257" s="44">
        <f t="shared" si="40"/>
        <v>4</v>
      </c>
    </row>
    <row r="258" spans="1:9" ht="15">
      <c r="A258" s="8" t="s">
        <v>22</v>
      </c>
      <c r="B258" s="48">
        <v>0</v>
      </c>
      <c r="C258" s="48">
        <v>0</v>
      </c>
      <c r="D258" s="48">
        <v>0</v>
      </c>
      <c r="E258" s="48">
        <v>0</v>
      </c>
      <c r="F258" s="400"/>
      <c r="G258" s="48">
        <v>0</v>
      </c>
      <c r="H258" s="49">
        <v>0</v>
      </c>
      <c r="I258" s="50">
        <f t="shared" si="40"/>
        <v>0</v>
      </c>
    </row>
    <row r="259" spans="1:9" ht="15">
      <c r="A259" s="10" t="s">
        <v>23</v>
      </c>
      <c r="B259" s="45">
        <v>3.1969577346233766</v>
      </c>
      <c r="C259" s="45">
        <v>0</v>
      </c>
      <c r="D259" s="45">
        <v>0</v>
      </c>
      <c r="E259" s="45">
        <v>0</v>
      </c>
      <c r="F259" s="400"/>
      <c r="G259" s="45">
        <v>0</v>
      </c>
      <c r="H259" s="54">
        <v>0</v>
      </c>
      <c r="I259" s="44">
        <f t="shared" si="40"/>
        <v>3.1969577346233766</v>
      </c>
    </row>
    <row r="260" spans="1:9" ht="15">
      <c r="A260" s="8" t="s">
        <v>24</v>
      </c>
      <c r="B260" s="48">
        <v>0</v>
      </c>
      <c r="C260" s="48">
        <v>0</v>
      </c>
      <c r="D260" s="48">
        <v>0</v>
      </c>
      <c r="E260" s="48">
        <v>0</v>
      </c>
      <c r="F260" s="400"/>
      <c r="G260" s="48">
        <v>0</v>
      </c>
      <c r="H260" s="49">
        <v>0</v>
      </c>
      <c r="I260" s="50">
        <f t="shared" si="40"/>
        <v>0</v>
      </c>
    </row>
    <row r="261" spans="1:9" ht="15.75" thickBot="1">
      <c r="A261" s="10" t="s">
        <v>25</v>
      </c>
      <c r="B261" s="45">
        <v>11.165393424736092</v>
      </c>
      <c r="C261" s="45">
        <v>2.7322386012552415E-2</v>
      </c>
      <c r="D261" s="45">
        <v>175.73258171530401</v>
      </c>
      <c r="E261" s="45">
        <v>111.15451692422332</v>
      </c>
      <c r="F261" s="401"/>
      <c r="G261" s="45">
        <v>213.53064709203207</v>
      </c>
      <c r="H261" s="54">
        <v>5.5259384576919963</v>
      </c>
      <c r="I261" s="44">
        <f t="shared" si="40"/>
        <v>517.13639999999998</v>
      </c>
    </row>
    <row r="262" spans="1:9" ht="15">
      <c r="A262" s="125" t="s">
        <v>26</v>
      </c>
      <c r="B262" s="126">
        <f>SUM(B241:B261)</f>
        <v>377.00453544521292</v>
      </c>
      <c r="C262" s="126">
        <f t="shared" ref="C262:I262" si="41">SUM(C241:C261)</f>
        <v>19.969027816679127</v>
      </c>
      <c r="D262" s="126">
        <f t="shared" si="41"/>
        <v>488.5714094387265</v>
      </c>
      <c r="E262" s="126">
        <f t="shared" si="41"/>
        <v>112.42182942237643</v>
      </c>
      <c r="F262" s="126">
        <f t="shared" si="41"/>
        <v>0</v>
      </c>
      <c r="G262" s="126">
        <f t="shared" si="41"/>
        <v>213.53064709203207</v>
      </c>
      <c r="H262" s="127">
        <f t="shared" si="41"/>
        <v>5.5259384576919963</v>
      </c>
      <c r="I262" s="128">
        <f t="shared" si="41"/>
        <v>1217.0233876727191</v>
      </c>
    </row>
    <row r="263" spans="1:9" ht="15" thickBot="1">
      <c r="A263" s="15" t="s">
        <v>100</v>
      </c>
      <c r="B263" s="100">
        <f>B262/$I262</f>
        <v>0.30977591660432141</v>
      </c>
      <c r="C263" s="100">
        <f t="shared" ref="C263:H263" si="42">C262/$I262</f>
        <v>1.6408088800056144E-2</v>
      </c>
      <c r="D263" s="100">
        <f t="shared" si="42"/>
        <v>0.40144783936569073</v>
      </c>
      <c r="E263" s="100">
        <f t="shared" si="42"/>
        <v>9.2374419884697245E-2</v>
      </c>
      <c r="F263" s="100">
        <f t="shared" si="42"/>
        <v>0</v>
      </c>
      <c r="G263" s="100">
        <f t="shared" si="42"/>
        <v>0.17545319938375298</v>
      </c>
      <c r="H263" s="100">
        <f t="shared" si="42"/>
        <v>4.5405359614814787E-3</v>
      </c>
      <c r="I263" s="102">
        <f>SUM(B263:H263)</f>
        <v>0.99999999999999989</v>
      </c>
    </row>
    <row r="264" spans="1:9" ht="15" thickBot="1">
      <c r="A264" s="16"/>
      <c r="B264" s="16"/>
      <c r="C264" s="16"/>
      <c r="D264" s="16"/>
      <c r="E264" s="16"/>
      <c r="F264" s="16"/>
      <c r="G264" s="16"/>
      <c r="H264" s="16"/>
      <c r="I264" s="16"/>
    </row>
    <row r="265" spans="1:9" ht="28.5">
      <c r="A265" s="431" t="s">
        <v>34</v>
      </c>
      <c r="B265" s="37" t="s">
        <v>0</v>
      </c>
      <c r="C265" s="37" t="s">
        <v>1</v>
      </c>
      <c r="D265" s="37" t="s">
        <v>2</v>
      </c>
      <c r="E265" s="37" t="s">
        <v>3</v>
      </c>
      <c r="F265" s="37" t="s">
        <v>27</v>
      </c>
      <c r="G265" s="37" t="s">
        <v>4</v>
      </c>
      <c r="H265" s="37" t="s">
        <v>5</v>
      </c>
      <c r="I265" s="38" t="s">
        <v>6</v>
      </c>
    </row>
    <row r="266" spans="1:9" ht="14.25" customHeight="1">
      <c r="A266" s="432" t="s">
        <v>34</v>
      </c>
      <c r="B266" s="372" t="s">
        <v>107</v>
      </c>
      <c r="C266" s="373"/>
      <c r="D266" s="373"/>
      <c r="E266" s="373"/>
      <c r="F266" s="373"/>
      <c r="G266" s="373"/>
      <c r="H266" s="373"/>
      <c r="I266" s="374"/>
    </row>
    <row r="267" spans="1:9" ht="15">
      <c r="A267" s="7" t="s">
        <v>7</v>
      </c>
      <c r="B267" s="42">
        <v>0</v>
      </c>
      <c r="C267" s="42">
        <v>0</v>
      </c>
      <c r="D267" s="42">
        <v>0</v>
      </c>
      <c r="E267" s="42">
        <v>0</v>
      </c>
      <c r="F267" s="399"/>
      <c r="G267" s="42">
        <v>0</v>
      </c>
      <c r="H267" s="43">
        <v>0</v>
      </c>
      <c r="I267" s="44">
        <f>SUM(B267:H267)</f>
        <v>0</v>
      </c>
    </row>
    <row r="268" spans="1:9" ht="15">
      <c r="A268" s="8" t="s">
        <v>8</v>
      </c>
      <c r="B268" s="48">
        <v>0</v>
      </c>
      <c r="C268" s="48">
        <v>0</v>
      </c>
      <c r="D268" s="48">
        <v>0</v>
      </c>
      <c r="E268" s="48">
        <v>0</v>
      </c>
      <c r="F268" s="400"/>
      <c r="G268" s="48">
        <v>0</v>
      </c>
      <c r="H268" s="49">
        <v>0</v>
      </c>
      <c r="I268" s="50">
        <f t="shared" ref="I268:I287" si="43">SUM(B268:H268)</f>
        <v>0</v>
      </c>
    </row>
    <row r="269" spans="1:9" ht="15">
      <c r="A269" s="9" t="s">
        <v>9</v>
      </c>
      <c r="B269" s="45">
        <v>0</v>
      </c>
      <c r="C269" s="45">
        <v>0</v>
      </c>
      <c r="D269" s="45">
        <v>0</v>
      </c>
      <c r="E269" s="45">
        <v>0</v>
      </c>
      <c r="F269" s="400"/>
      <c r="G269" s="45">
        <v>0</v>
      </c>
      <c r="H269" s="54">
        <v>0</v>
      </c>
      <c r="I269" s="44">
        <f t="shared" si="43"/>
        <v>0</v>
      </c>
    </row>
    <row r="270" spans="1:9" ht="15">
      <c r="A270" s="8" t="s">
        <v>10</v>
      </c>
      <c r="B270" s="48">
        <v>0</v>
      </c>
      <c r="C270" s="48">
        <v>0</v>
      </c>
      <c r="D270" s="48">
        <v>0</v>
      </c>
      <c r="E270" s="48">
        <v>0</v>
      </c>
      <c r="F270" s="400"/>
      <c r="G270" s="48">
        <v>0</v>
      </c>
      <c r="H270" s="49">
        <v>0</v>
      </c>
      <c r="I270" s="50">
        <f t="shared" si="43"/>
        <v>0</v>
      </c>
    </row>
    <row r="271" spans="1:9" ht="15">
      <c r="A271" s="9" t="s">
        <v>11</v>
      </c>
      <c r="B271" s="45">
        <v>0</v>
      </c>
      <c r="C271" s="45">
        <v>0</v>
      </c>
      <c r="D271" s="45">
        <v>0</v>
      </c>
      <c r="E271" s="45">
        <v>0</v>
      </c>
      <c r="F271" s="400"/>
      <c r="G271" s="45">
        <v>0</v>
      </c>
      <c r="H271" s="54">
        <v>0</v>
      </c>
      <c r="I271" s="44">
        <f t="shared" si="43"/>
        <v>0</v>
      </c>
    </row>
    <row r="272" spans="1:9" ht="15">
      <c r="A272" s="8" t="s">
        <v>12</v>
      </c>
      <c r="B272" s="48">
        <v>9.5526927108201933E-9</v>
      </c>
      <c r="C272" s="48">
        <v>9.5526927108201933E-9</v>
      </c>
      <c r="D272" s="48">
        <v>9.5526927108201933E-9</v>
      </c>
      <c r="E272" s="48">
        <v>1.226126151915915E-2</v>
      </c>
      <c r="F272" s="400"/>
      <c r="G272" s="48">
        <v>0</v>
      </c>
      <c r="H272" s="49">
        <v>0</v>
      </c>
      <c r="I272" s="50">
        <f t="shared" si="43"/>
        <v>1.2261290177237283E-2</v>
      </c>
    </row>
    <row r="273" spans="1:9" ht="15">
      <c r="A273" s="9" t="s">
        <v>13</v>
      </c>
      <c r="B273" s="45">
        <v>0</v>
      </c>
      <c r="C273" s="45">
        <v>0</v>
      </c>
      <c r="D273" s="45">
        <v>0</v>
      </c>
      <c r="E273" s="45">
        <v>0</v>
      </c>
      <c r="F273" s="400"/>
      <c r="G273" s="45">
        <v>0</v>
      </c>
      <c r="H273" s="54">
        <v>0</v>
      </c>
      <c r="I273" s="44">
        <f t="shared" si="43"/>
        <v>0</v>
      </c>
    </row>
    <row r="274" spans="1:9" ht="15">
      <c r="A274" s="8" t="s">
        <v>14</v>
      </c>
      <c r="B274" s="48">
        <v>8.6064704119941045E-9</v>
      </c>
      <c r="C274" s="48">
        <v>8.6064704119941045E-9</v>
      </c>
      <c r="D274" s="48">
        <v>8.6064704119941045E-9</v>
      </c>
      <c r="E274" s="48">
        <v>4.4867140313663754</v>
      </c>
      <c r="F274" s="400"/>
      <c r="G274" s="48">
        <v>0</v>
      </c>
      <c r="H274" s="49">
        <v>0</v>
      </c>
      <c r="I274" s="50">
        <f t="shared" si="43"/>
        <v>4.4867140571857869</v>
      </c>
    </row>
    <row r="275" spans="1:9" ht="15">
      <c r="A275" s="9" t="s">
        <v>15</v>
      </c>
      <c r="B275" s="45">
        <v>0</v>
      </c>
      <c r="C275" s="45">
        <v>0</v>
      </c>
      <c r="D275" s="45">
        <v>0</v>
      </c>
      <c r="E275" s="45">
        <v>0</v>
      </c>
      <c r="F275" s="400"/>
      <c r="G275" s="45">
        <v>0</v>
      </c>
      <c r="H275" s="54">
        <v>0</v>
      </c>
      <c r="I275" s="44">
        <f t="shared" si="43"/>
        <v>0</v>
      </c>
    </row>
    <row r="276" spans="1:9" ht="15">
      <c r="A276" s="8" t="s">
        <v>16</v>
      </c>
      <c r="B276" s="48">
        <v>1.9077784540486245</v>
      </c>
      <c r="C276" s="48">
        <v>2.1487303003813487</v>
      </c>
      <c r="D276" s="48">
        <v>1.1018912455700267</v>
      </c>
      <c r="E276" s="48">
        <v>0</v>
      </c>
      <c r="F276" s="400"/>
      <c r="G276" s="48">
        <v>0</v>
      </c>
      <c r="H276" s="49">
        <v>0</v>
      </c>
      <c r="I276" s="50">
        <f t="shared" si="43"/>
        <v>5.1584000000000003</v>
      </c>
    </row>
    <row r="277" spans="1:9" ht="15">
      <c r="A277" s="9" t="s">
        <v>17</v>
      </c>
      <c r="B277" s="45">
        <v>0</v>
      </c>
      <c r="C277" s="45">
        <v>0</v>
      </c>
      <c r="D277" s="45">
        <v>0</v>
      </c>
      <c r="E277" s="45">
        <v>0</v>
      </c>
      <c r="F277" s="400"/>
      <c r="G277" s="45">
        <v>0</v>
      </c>
      <c r="H277" s="54">
        <v>0</v>
      </c>
      <c r="I277" s="44">
        <f t="shared" si="43"/>
        <v>0</v>
      </c>
    </row>
    <row r="278" spans="1:9" ht="15">
      <c r="A278" s="8" t="s">
        <v>18</v>
      </c>
      <c r="B278" s="48">
        <v>0</v>
      </c>
      <c r="C278" s="48">
        <v>0</v>
      </c>
      <c r="D278" s="48">
        <v>0</v>
      </c>
      <c r="E278" s="48">
        <v>0</v>
      </c>
      <c r="F278" s="400"/>
      <c r="G278" s="48">
        <v>0</v>
      </c>
      <c r="H278" s="49">
        <v>0</v>
      </c>
      <c r="I278" s="50">
        <f t="shared" si="43"/>
        <v>0</v>
      </c>
    </row>
    <row r="279" spans="1:9" ht="15">
      <c r="A279" s="9" t="s">
        <v>141</v>
      </c>
      <c r="B279" s="45">
        <v>0</v>
      </c>
      <c r="C279" s="45">
        <v>0</v>
      </c>
      <c r="D279" s="45">
        <v>0</v>
      </c>
      <c r="E279" s="45">
        <v>0</v>
      </c>
      <c r="F279" s="400"/>
      <c r="G279" s="45">
        <v>0</v>
      </c>
      <c r="H279" s="54">
        <v>0</v>
      </c>
      <c r="I279" s="44">
        <f t="shared" si="43"/>
        <v>0</v>
      </c>
    </row>
    <row r="280" spans="1:9" ht="15">
      <c r="A280" s="8" t="s">
        <v>19</v>
      </c>
      <c r="B280" s="48">
        <v>0</v>
      </c>
      <c r="C280" s="48">
        <v>0</v>
      </c>
      <c r="D280" s="48">
        <v>0</v>
      </c>
      <c r="E280" s="48">
        <v>0</v>
      </c>
      <c r="F280" s="400"/>
      <c r="G280" s="48">
        <v>0</v>
      </c>
      <c r="H280" s="49">
        <v>0</v>
      </c>
      <c r="I280" s="50">
        <f t="shared" si="43"/>
        <v>0</v>
      </c>
    </row>
    <row r="281" spans="1:9" ht="15">
      <c r="A281" s="9" t="s">
        <v>20</v>
      </c>
      <c r="B281" s="45">
        <v>0</v>
      </c>
      <c r="C281" s="45">
        <v>0</v>
      </c>
      <c r="D281" s="45">
        <v>0</v>
      </c>
      <c r="E281" s="45">
        <v>0</v>
      </c>
      <c r="F281" s="400"/>
      <c r="G281" s="45">
        <v>0</v>
      </c>
      <c r="H281" s="54">
        <v>0</v>
      </c>
      <c r="I281" s="44">
        <f t="shared" si="43"/>
        <v>0</v>
      </c>
    </row>
    <row r="282" spans="1:9" ht="15">
      <c r="A282" s="8" t="s">
        <v>21</v>
      </c>
      <c r="B282" s="48">
        <v>0</v>
      </c>
      <c r="C282" s="48">
        <v>0</v>
      </c>
      <c r="D282" s="48">
        <v>0</v>
      </c>
      <c r="E282" s="48">
        <v>0</v>
      </c>
      <c r="F282" s="400"/>
      <c r="G282" s="48">
        <v>0</v>
      </c>
      <c r="H282" s="49">
        <v>0</v>
      </c>
      <c r="I282" s="50">
        <f t="shared" si="43"/>
        <v>0</v>
      </c>
    </row>
    <row r="283" spans="1:9" ht="15">
      <c r="A283" s="10" t="s">
        <v>57</v>
      </c>
      <c r="B283" s="45">
        <v>0</v>
      </c>
      <c r="C283" s="45">
        <v>0</v>
      </c>
      <c r="D283" s="45">
        <v>0</v>
      </c>
      <c r="E283" s="45">
        <v>0</v>
      </c>
      <c r="F283" s="400"/>
      <c r="G283" s="45">
        <v>0</v>
      </c>
      <c r="H283" s="54">
        <v>0</v>
      </c>
      <c r="I283" s="44">
        <f t="shared" si="43"/>
        <v>0</v>
      </c>
    </row>
    <row r="284" spans="1:9" ht="15">
      <c r="A284" s="8" t="s">
        <v>22</v>
      </c>
      <c r="B284" s="48">
        <v>0</v>
      </c>
      <c r="C284" s="48">
        <v>0</v>
      </c>
      <c r="D284" s="48">
        <v>0</v>
      </c>
      <c r="E284" s="48">
        <v>0</v>
      </c>
      <c r="F284" s="400"/>
      <c r="G284" s="48">
        <v>0</v>
      </c>
      <c r="H284" s="49">
        <v>0</v>
      </c>
      <c r="I284" s="50">
        <f t="shared" si="43"/>
        <v>0</v>
      </c>
    </row>
    <row r="285" spans="1:9" ht="15">
      <c r="A285" s="10" t="s">
        <v>23</v>
      </c>
      <c r="B285" s="45">
        <v>0</v>
      </c>
      <c r="C285" s="45">
        <v>0</v>
      </c>
      <c r="D285" s="45">
        <v>0</v>
      </c>
      <c r="E285" s="45">
        <v>0</v>
      </c>
      <c r="F285" s="400"/>
      <c r="G285" s="45">
        <v>0</v>
      </c>
      <c r="H285" s="54">
        <v>0</v>
      </c>
      <c r="I285" s="44">
        <f t="shared" si="43"/>
        <v>0</v>
      </c>
    </row>
    <row r="286" spans="1:9" ht="15">
      <c r="A286" s="8" t="s">
        <v>24</v>
      </c>
      <c r="B286" s="48">
        <v>0</v>
      </c>
      <c r="C286" s="48">
        <v>0</v>
      </c>
      <c r="D286" s="48">
        <v>0</v>
      </c>
      <c r="E286" s="48">
        <v>0</v>
      </c>
      <c r="F286" s="400"/>
      <c r="G286" s="48">
        <v>0</v>
      </c>
      <c r="H286" s="49">
        <v>0</v>
      </c>
      <c r="I286" s="50">
        <f t="shared" si="43"/>
        <v>0</v>
      </c>
    </row>
    <row r="287" spans="1:9" ht="15.75" thickBot="1">
      <c r="A287" s="10" t="s">
        <v>25</v>
      </c>
      <c r="B287" s="45">
        <v>1.0364271358282506E-2</v>
      </c>
      <c r="C287" s="45">
        <v>9.7629525823806833E-9</v>
      </c>
      <c r="D287" s="45">
        <v>28.156667650347803</v>
      </c>
      <c r="E287" s="45">
        <v>6.4449453371196945</v>
      </c>
      <c r="F287" s="401"/>
      <c r="G287" s="45">
        <v>0.52762273141127136</v>
      </c>
      <c r="H287" s="54">
        <v>0</v>
      </c>
      <c r="I287" s="44">
        <f t="shared" si="43"/>
        <v>35.139600000000002</v>
      </c>
    </row>
    <row r="288" spans="1:9" ht="15">
      <c r="A288" s="125" t="s">
        <v>26</v>
      </c>
      <c r="B288" s="126">
        <f>SUM(B267:B287)</f>
        <v>1.9181427435660701</v>
      </c>
      <c r="C288" s="126">
        <f t="shared" ref="C288:I288" si="44">SUM(C267:C287)</f>
        <v>2.1487303283034644</v>
      </c>
      <c r="D288" s="126">
        <f t="shared" si="44"/>
        <v>29.258558914076993</v>
      </c>
      <c r="E288" s="126">
        <f t="shared" si="44"/>
        <v>10.943920630005229</v>
      </c>
      <c r="F288" s="126">
        <f t="shared" si="44"/>
        <v>0</v>
      </c>
      <c r="G288" s="126">
        <f t="shared" si="44"/>
        <v>0.52762273141127136</v>
      </c>
      <c r="H288" s="127">
        <f t="shared" si="44"/>
        <v>0</v>
      </c>
      <c r="I288" s="128">
        <f t="shared" si="44"/>
        <v>44.796975347363031</v>
      </c>
    </row>
    <row r="289" spans="1:9" ht="15" thickBot="1">
      <c r="A289" s="15" t="s">
        <v>100</v>
      </c>
      <c r="B289" s="100">
        <f>B288/$I288</f>
        <v>4.2818577118041552E-2</v>
      </c>
      <c r="C289" s="100">
        <f t="shared" ref="C289:H289" si="45">C288/$I288</f>
        <v>4.7965968944149916E-2</v>
      </c>
      <c r="D289" s="100">
        <f t="shared" si="45"/>
        <v>0.65313692916098398</v>
      </c>
      <c r="E289" s="100">
        <f t="shared" si="45"/>
        <v>0.2443004364724245</v>
      </c>
      <c r="F289" s="100">
        <f t="shared" si="45"/>
        <v>0</v>
      </c>
      <c r="G289" s="100">
        <f t="shared" si="45"/>
        <v>1.1778088304399994E-2</v>
      </c>
      <c r="H289" s="100">
        <f t="shared" si="45"/>
        <v>0</v>
      </c>
      <c r="I289" s="102">
        <f>SUM(B289:H289)</f>
        <v>0.99999999999999989</v>
      </c>
    </row>
    <row r="290" spans="1:9" ht="15" thickBot="1">
      <c r="A290" s="16"/>
      <c r="B290" s="16"/>
      <c r="C290" s="16"/>
      <c r="D290" s="16"/>
      <c r="E290" s="16"/>
      <c r="F290" s="16"/>
      <c r="G290" s="16"/>
      <c r="H290" s="16"/>
      <c r="I290" s="16"/>
    </row>
    <row r="291" spans="1:9" ht="28.5" customHeight="1">
      <c r="A291" s="431" t="s">
        <v>35</v>
      </c>
      <c r="B291" s="37" t="s">
        <v>0</v>
      </c>
      <c r="C291" s="37" t="s">
        <v>1</v>
      </c>
      <c r="D291" s="37" t="s">
        <v>2</v>
      </c>
      <c r="E291" s="37" t="s">
        <v>3</v>
      </c>
      <c r="F291" s="37" t="s">
        <v>27</v>
      </c>
      <c r="G291" s="37" t="s">
        <v>4</v>
      </c>
      <c r="H291" s="37" t="s">
        <v>5</v>
      </c>
      <c r="I291" s="38" t="s">
        <v>6</v>
      </c>
    </row>
    <row r="292" spans="1:9" ht="14.25" customHeight="1">
      <c r="A292" s="432" t="s">
        <v>35</v>
      </c>
      <c r="B292" s="372" t="s">
        <v>107</v>
      </c>
      <c r="C292" s="373"/>
      <c r="D292" s="373"/>
      <c r="E292" s="373"/>
      <c r="F292" s="373"/>
      <c r="G292" s="373"/>
      <c r="H292" s="373"/>
      <c r="I292" s="374"/>
    </row>
    <row r="293" spans="1:9" ht="15">
      <c r="A293" s="7" t="s">
        <v>7</v>
      </c>
      <c r="B293" s="42">
        <v>0</v>
      </c>
      <c r="C293" s="42">
        <v>0</v>
      </c>
      <c r="D293" s="42">
        <v>0</v>
      </c>
      <c r="E293" s="42">
        <v>0</v>
      </c>
      <c r="F293" s="399"/>
      <c r="G293" s="42">
        <v>0</v>
      </c>
      <c r="H293" s="43">
        <v>0</v>
      </c>
      <c r="I293" s="44">
        <f>SUM(B293:H293)</f>
        <v>0</v>
      </c>
    </row>
    <row r="294" spans="1:9" ht="15">
      <c r="A294" s="8" t="s">
        <v>8</v>
      </c>
      <c r="B294" s="48">
        <v>0</v>
      </c>
      <c r="C294" s="48">
        <v>0</v>
      </c>
      <c r="D294" s="48">
        <v>0</v>
      </c>
      <c r="E294" s="48">
        <v>0</v>
      </c>
      <c r="F294" s="400"/>
      <c r="G294" s="48">
        <v>0</v>
      </c>
      <c r="H294" s="49">
        <v>0</v>
      </c>
      <c r="I294" s="50">
        <f t="shared" ref="I294:I313" si="46">SUM(B294:H294)</f>
        <v>0</v>
      </c>
    </row>
    <row r="295" spans="1:9" ht="15">
      <c r="A295" s="9" t="s">
        <v>9</v>
      </c>
      <c r="B295" s="45">
        <v>0</v>
      </c>
      <c r="C295" s="45">
        <v>0</v>
      </c>
      <c r="D295" s="45">
        <v>0</v>
      </c>
      <c r="E295" s="45">
        <v>0</v>
      </c>
      <c r="F295" s="400"/>
      <c r="G295" s="45">
        <v>0</v>
      </c>
      <c r="H295" s="54">
        <v>0</v>
      </c>
      <c r="I295" s="44">
        <f t="shared" si="46"/>
        <v>0</v>
      </c>
    </row>
    <row r="296" spans="1:9" ht="15">
      <c r="A296" s="8" t="s">
        <v>10</v>
      </c>
      <c r="B296" s="48">
        <v>0</v>
      </c>
      <c r="C296" s="48">
        <v>0</v>
      </c>
      <c r="D296" s="48">
        <v>0</v>
      </c>
      <c r="E296" s="48">
        <v>0</v>
      </c>
      <c r="F296" s="400"/>
      <c r="G296" s="48">
        <v>0</v>
      </c>
      <c r="H296" s="49">
        <v>0</v>
      </c>
      <c r="I296" s="50">
        <f t="shared" si="46"/>
        <v>0</v>
      </c>
    </row>
    <row r="297" spans="1:9" ht="15">
      <c r="A297" s="9" t="s">
        <v>11</v>
      </c>
      <c r="B297" s="45">
        <v>0</v>
      </c>
      <c r="C297" s="45">
        <v>0</v>
      </c>
      <c r="D297" s="45">
        <v>0</v>
      </c>
      <c r="E297" s="45">
        <v>0</v>
      </c>
      <c r="F297" s="400"/>
      <c r="G297" s="45">
        <v>0</v>
      </c>
      <c r="H297" s="54">
        <v>0</v>
      </c>
      <c r="I297" s="44">
        <f t="shared" si="46"/>
        <v>0</v>
      </c>
    </row>
    <row r="298" spans="1:9" ht="15">
      <c r="A298" s="8" t="s">
        <v>12</v>
      </c>
      <c r="B298" s="48">
        <v>0</v>
      </c>
      <c r="C298" s="48">
        <v>0</v>
      </c>
      <c r="D298" s="48">
        <v>0</v>
      </c>
      <c r="E298" s="48">
        <v>0</v>
      </c>
      <c r="F298" s="400"/>
      <c r="G298" s="48">
        <v>0</v>
      </c>
      <c r="H298" s="49">
        <v>0</v>
      </c>
      <c r="I298" s="50">
        <f t="shared" si="46"/>
        <v>0</v>
      </c>
    </row>
    <row r="299" spans="1:9" ht="15">
      <c r="A299" s="9" t="s">
        <v>13</v>
      </c>
      <c r="B299" s="45">
        <v>0</v>
      </c>
      <c r="C299" s="45">
        <v>0</v>
      </c>
      <c r="D299" s="45">
        <v>0</v>
      </c>
      <c r="E299" s="45">
        <v>0</v>
      </c>
      <c r="F299" s="400"/>
      <c r="G299" s="45">
        <v>0</v>
      </c>
      <c r="H299" s="54">
        <v>0</v>
      </c>
      <c r="I299" s="44">
        <f t="shared" si="46"/>
        <v>0</v>
      </c>
    </row>
    <row r="300" spans="1:9" ht="15">
      <c r="A300" s="8" t="s">
        <v>14</v>
      </c>
      <c r="B300" s="48">
        <v>0</v>
      </c>
      <c r="C300" s="48">
        <v>0</v>
      </c>
      <c r="D300" s="48">
        <v>0</v>
      </c>
      <c r="E300" s="48">
        <v>0.35351883747912216</v>
      </c>
      <c r="F300" s="400"/>
      <c r="G300" s="48">
        <v>0</v>
      </c>
      <c r="H300" s="49">
        <v>0</v>
      </c>
      <c r="I300" s="50">
        <f t="shared" si="46"/>
        <v>0.35351883747912216</v>
      </c>
    </row>
    <row r="301" spans="1:9" ht="15">
      <c r="A301" s="9" t="s">
        <v>15</v>
      </c>
      <c r="B301" s="45">
        <v>2.5715874972019295</v>
      </c>
      <c r="C301" s="45">
        <v>0.38161250279807091</v>
      </c>
      <c r="D301" s="45">
        <v>0</v>
      </c>
      <c r="E301" s="45">
        <v>0</v>
      </c>
      <c r="F301" s="400"/>
      <c r="G301" s="45">
        <v>0</v>
      </c>
      <c r="H301" s="54">
        <v>0</v>
      </c>
      <c r="I301" s="44">
        <f t="shared" si="46"/>
        <v>2.9532000000000003</v>
      </c>
    </row>
    <row r="302" spans="1:9" ht="15">
      <c r="A302" s="8" t="s">
        <v>16</v>
      </c>
      <c r="B302" s="48">
        <v>9.486473467619529</v>
      </c>
      <c r="C302" s="48">
        <v>43.292289786899126</v>
      </c>
      <c r="D302" s="48">
        <v>2.1904367454813394</v>
      </c>
      <c r="E302" s="48">
        <v>0</v>
      </c>
      <c r="F302" s="400"/>
      <c r="G302" s="48">
        <v>0</v>
      </c>
      <c r="H302" s="49">
        <v>0</v>
      </c>
      <c r="I302" s="50">
        <f t="shared" si="46"/>
        <v>54.969199999999994</v>
      </c>
    </row>
    <row r="303" spans="1:9" ht="15">
      <c r="A303" s="9" t="s">
        <v>17</v>
      </c>
      <c r="B303" s="45">
        <v>5.2796655331884728E-3</v>
      </c>
      <c r="C303" s="45">
        <v>2.9324846270988734</v>
      </c>
      <c r="D303" s="45">
        <v>1.0622357073679383</v>
      </c>
      <c r="E303" s="45">
        <v>0</v>
      </c>
      <c r="F303" s="400"/>
      <c r="G303" s="45">
        <v>0</v>
      </c>
      <c r="H303" s="54">
        <v>0</v>
      </c>
      <c r="I303" s="44">
        <f t="shared" si="46"/>
        <v>4</v>
      </c>
    </row>
    <row r="304" spans="1:9" ht="15">
      <c r="A304" s="8" t="s">
        <v>18</v>
      </c>
      <c r="B304" s="48">
        <v>0</v>
      </c>
      <c r="C304" s="48">
        <v>0</v>
      </c>
      <c r="D304" s="48">
        <v>0</v>
      </c>
      <c r="E304" s="48">
        <v>0</v>
      </c>
      <c r="F304" s="400"/>
      <c r="G304" s="48">
        <v>0</v>
      </c>
      <c r="H304" s="49">
        <v>0</v>
      </c>
      <c r="I304" s="50">
        <f t="shared" si="46"/>
        <v>0</v>
      </c>
    </row>
    <row r="305" spans="1:9" ht="15">
      <c r="A305" s="9" t="s">
        <v>141</v>
      </c>
      <c r="B305" s="45">
        <v>31.459641118034408</v>
      </c>
      <c r="C305" s="45">
        <v>723.37062297621173</v>
      </c>
      <c r="D305" s="45">
        <v>61.063812677864355</v>
      </c>
      <c r="E305" s="45">
        <v>4.1059232278894759</v>
      </c>
      <c r="F305" s="400"/>
      <c r="G305" s="45">
        <v>0</v>
      </c>
      <c r="H305" s="54">
        <v>0</v>
      </c>
      <c r="I305" s="44">
        <f t="shared" si="46"/>
        <v>819.99999999999989</v>
      </c>
    </row>
    <row r="306" spans="1:9" ht="15">
      <c r="A306" s="8" t="s">
        <v>19</v>
      </c>
      <c r="B306" s="48">
        <v>0</v>
      </c>
      <c r="C306" s="48">
        <v>0</v>
      </c>
      <c r="D306" s="48">
        <v>0</v>
      </c>
      <c r="E306" s="48">
        <v>0</v>
      </c>
      <c r="F306" s="400"/>
      <c r="G306" s="48">
        <v>0</v>
      </c>
      <c r="H306" s="49">
        <v>0</v>
      </c>
      <c r="I306" s="50">
        <f t="shared" si="46"/>
        <v>0</v>
      </c>
    </row>
    <row r="307" spans="1:9" ht="15">
      <c r="A307" s="9" t="s">
        <v>20</v>
      </c>
      <c r="B307" s="45">
        <v>0</v>
      </c>
      <c r="C307" s="45">
        <v>0</v>
      </c>
      <c r="D307" s="45">
        <v>0</v>
      </c>
      <c r="E307" s="45">
        <v>0</v>
      </c>
      <c r="F307" s="400"/>
      <c r="G307" s="45">
        <v>0</v>
      </c>
      <c r="H307" s="54">
        <v>0</v>
      </c>
      <c r="I307" s="44">
        <f t="shared" si="46"/>
        <v>0</v>
      </c>
    </row>
    <row r="308" spans="1:9" ht="15">
      <c r="A308" s="8" t="s">
        <v>21</v>
      </c>
      <c r="B308" s="48">
        <v>0</v>
      </c>
      <c r="C308" s="48">
        <v>0</v>
      </c>
      <c r="D308" s="48">
        <v>0</v>
      </c>
      <c r="E308" s="48">
        <v>0</v>
      </c>
      <c r="F308" s="400"/>
      <c r="G308" s="48">
        <v>0</v>
      </c>
      <c r="H308" s="49">
        <v>0</v>
      </c>
      <c r="I308" s="50">
        <f t="shared" si="46"/>
        <v>0</v>
      </c>
    </row>
    <row r="309" spans="1:9" ht="15">
      <c r="A309" s="10" t="s">
        <v>57</v>
      </c>
      <c r="B309" s="45">
        <v>0</v>
      </c>
      <c r="C309" s="45">
        <v>0</v>
      </c>
      <c r="D309" s="45">
        <v>0</v>
      </c>
      <c r="E309" s="45">
        <v>0</v>
      </c>
      <c r="F309" s="400"/>
      <c r="G309" s="45">
        <v>0</v>
      </c>
      <c r="H309" s="54">
        <v>0</v>
      </c>
      <c r="I309" s="44">
        <f t="shared" si="46"/>
        <v>0</v>
      </c>
    </row>
    <row r="310" spans="1:9" ht="15">
      <c r="A310" s="8" t="s">
        <v>22</v>
      </c>
      <c r="B310" s="48">
        <v>0</v>
      </c>
      <c r="C310" s="48">
        <v>0</v>
      </c>
      <c r="D310" s="48">
        <v>0</v>
      </c>
      <c r="E310" s="48">
        <v>0</v>
      </c>
      <c r="F310" s="400"/>
      <c r="G310" s="48">
        <v>0</v>
      </c>
      <c r="H310" s="49">
        <v>0</v>
      </c>
      <c r="I310" s="50">
        <f t="shared" si="46"/>
        <v>0</v>
      </c>
    </row>
    <row r="311" spans="1:9" ht="15">
      <c r="A311" s="10" t="s">
        <v>23</v>
      </c>
      <c r="B311" s="45">
        <v>0</v>
      </c>
      <c r="C311" s="45">
        <v>0</v>
      </c>
      <c r="D311" s="45">
        <v>0</v>
      </c>
      <c r="E311" s="45">
        <v>0</v>
      </c>
      <c r="F311" s="400"/>
      <c r="G311" s="45">
        <v>0</v>
      </c>
      <c r="H311" s="54">
        <v>0</v>
      </c>
      <c r="I311" s="44">
        <f t="shared" si="46"/>
        <v>0</v>
      </c>
    </row>
    <row r="312" spans="1:9" ht="15">
      <c r="A312" s="8" t="s">
        <v>24</v>
      </c>
      <c r="B312" s="48">
        <v>0</v>
      </c>
      <c r="C312" s="48">
        <v>0</v>
      </c>
      <c r="D312" s="48">
        <v>0</v>
      </c>
      <c r="E312" s="48">
        <v>0</v>
      </c>
      <c r="F312" s="400"/>
      <c r="G312" s="48">
        <v>0</v>
      </c>
      <c r="H312" s="49">
        <v>0</v>
      </c>
      <c r="I312" s="50">
        <f t="shared" si="46"/>
        <v>0</v>
      </c>
    </row>
    <row r="313" spans="1:9" ht="15.75" thickBot="1">
      <c r="A313" s="10" t="s">
        <v>25</v>
      </c>
      <c r="B313" s="45">
        <v>4.1999336218593966</v>
      </c>
      <c r="C313" s="45">
        <v>6.8683978860789727</v>
      </c>
      <c r="D313" s="45">
        <v>21.378736249733031</v>
      </c>
      <c r="E313" s="45">
        <v>237.44273142970061</v>
      </c>
      <c r="F313" s="401"/>
      <c r="G313" s="45">
        <v>23.299567508880905</v>
      </c>
      <c r="H313" s="54">
        <v>7.7433303747075938E-2</v>
      </c>
      <c r="I313" s="44">
        <f t="shared" si="46"/>
        <v>293.26679999999999</v>
      </c>
    </row>
    <row r="314" spans="1:9" ht="15">
      <c r="A314" s="125" t="s">
        <v>26</v>
      </c>
      <c r="B314" s="126">
        <f>SUM(B293:B313)</f>
        <v>47.722915370248451</v>
      </c>
      <c r="C314" s="126">
        <f t="shared" ref="C314:I314" si="47">SUM(C293:C313)</f>
        <v>776.84540777908671</v>
      </c>
      <c r="D314" s="126">
        <f t="shared" si="47"/>
        <v>85.695221380446668</v>
      </c>
      <c r="E314" s="126">
        <f t="shared" si="47"/>
        <v>241.90217349506921</v>
      </c>
      <c r="F314" s="126">
        <f t="shared" si="47"/>
        <v>0</v>
      </c>
      <c r="G314" s="126">
        <f t="shared" si="47"/>
        <v>23.299567508880905</v>
      </c>
      <c r="H314" s="127">
        <f t="shared" si="47"/>
        <v>7.7433303747075938E-2</v>
      </c>
      <c r="I314" s="128">
        <f t="shared" si="47"/>
        <v>1175.542718837479</v>
      </c>
    </row>
    <row r="315" spans="1:9" ht="15" thickBot="1">
      <c r="A315" s="15" t="s">
        <v>100</v>
      </c>
      <c r="B315" s="100">
        <f>B314/$I314</f>
        <v>4.0596496074122031E-2</v>
      </c>
      <c r="C315" s="100">
        <f t="shared" ref="C315:H315" si="48">C314/$I314</f>
        <v>0.660839793680426</v>
      </c>
      <c r="D315" s="100">
        <f t="shared" si="48"/>
        <v>7.2898432364238222E-2</v>
      </c>
      <c r="E315" s="100">
        <f t="shared" si="48"/>
        <v>0.205779143215052</v>
      </c>
      <c r="F315" s="100">
        <f t="shared" si="48"/>
        <v>0</v>
      </c>
      <c r="G315" s="100">
        <f t="shared" si="48"/>
        <v>1.9820264406828516E-2</v>
      </c>
      <c r="H315" s="100">
        <f t="shared" si="48"/>
        <v>6.5870259333196754E-5</v>
      </c>
      <c r="I315" s="102">
        <f>SUM(B315:H315)</f>
        <v>1</v>
      </c>
    </row>
    <row r="316" spans="1:9" ht="15" thickBot="1">
      <c r="A316" s="16"/>
      <c r="B316" s="16"/>
      <c r="C316" s="16"/>
      <c r="D316" s="16"/>
      <c r="E316" s="16"/>
      <c r="F316" s="16"/>
      <c r="G316" s="16"/>
      <c r="H316" s="16"/>
      <c r="I316" s="16"/>
    </row>
    <row r="317" spans="1:9" ht="28.5">
      <c r="A317" s="431" t="s">
        <v>36</v>
      </c>
      <c r="B317" s="37" t="s">
        <v>0</v>
      </c>
      <c r="C317" s="37" t="s">
        <v>1</v>
      </c>
      <c r="D317" s="37" t="s">
        <v>2</v>
      </c>
      <c r="E317" s="37" t="s">
        <v>3</v>
      </c>
      <c r="F317" s="37" t="s">
        <v>27</v>
      </c>
      <c r="G317" s="37" t="s">
        <v>4</v>
      </c>
      <c r="H317" s="37" t="s">
        <v>5</v>
      </c>
      <c r="I317" s="38" t="s">
        <v>6</v>
      </c>
    </row>
    <row r="318" spans="1:9" ht="14.25" customHeight="1">
      <c r="A318" s="432" t="s">
        <v>36</v>
      </c>
      <c r="B318" s="372" t="s">
        <v>107</v>
      </c>
      <c r="C318" s="373"/>
      <c r="D318" s="373"/>
      <c r="E318" s="373"/>
      <c r="F318" s="373"/>
      <c r="G318" s="373"/>
      <c r="H318" s="373"/>
      <c r="I318" s="374"/>
    </row>
    <row r="319" spans="1:9" ht="15">
      <c r="A319" s="7" t="s">
        <v>7</v>
      </c>
      <c r="B319" s="42">
        <v>0</v>
      </c>
      <c r="C319" s="42">
        <v>0</v>
      </c>
      <c r="D319" s="42">
        <v>0</v>
      </c>
      <c r="E319" s="42">
        <v>0</v>
      </c>
      <c r="F319" s="399"/>
      <c r="G319" s="42">
        <v>0</v>
      </c>
      <c r="H319" s="43">
        <v>0</v>
      </c>
      <c r="I319" s="44">
        <f>SUM(B319:H319)</f>
        <v>0</v>
      </c>
    </row>
    <row r="320" spans="1:9" ht="15">
      <c r="A320" s="8" t="s">
        <v>8</v>
      </c>
      <c r="B320" s="48">
        <v>0</v>
      </c>
      <c r="C320" s="48">
        <v>0</v>
      </c>
      <c r="D320" s="48">
        <v>0</v>
      </c>
      <c r="E320" s="48">
        <v>0</v>
      </c>
      <c r="F320" s="400"/>
      <c r="G320" s="48">
        <v>0</v>
      </c>
      <c r="H320" s="49">
        <v>0</v>
      </c>
      <c r="I320" s="50">
        <f t="shared" ref="I320:I339" si="49">SUM(B320:H320)</f>
        <v>0</v>
      </c>
    </row>
    <row r="321" spans="1:9" ht="15">
      <c r="A321" s="9" t="s">
        <v>9</v>
      </c>
      <c r="B321" s="45">
        <v>0</v>
      </c>
      <c r="C321" s="45">
        <v>0</v>
      </c>
      <c r="D321" s="45">
        <v>0</v>
      </c>
      <c r="E321" s="45">
        <v>0</v>
      </c>
      <c r="F321" s="400"/>
      <c r="G321" s="45">
        <v>0</v>
      </c>
      <c r="H321" s="54">
        <v>0</v>
      </c>
      <c r="I321" s="44">
        <f t="shared" si="49"/>
        <v>0</v>
      </c>
    </row>
    <row r="322" spans="1:9" ht="15">
      <c r="A322" s="8" t="s">
        <v>10</v>
      </c>
      <c r="B322" s="48">
        <v>0</v>
      </c>
      <c r="C322" s="48">
        <v>0</v>
      </c>
      <c r="D322" s="48">
        <v>0</v>
      </c>
      <c r="E322" s="48">
        <v>0</v>
      </c>
      <c r="F322" s="400"/>
      <c r="G322" s="48">
        <v>0</v>
      </c>
      <c r="H322" s="49">
        <v>0</v>
      </c>
      <c r="I322" s="50">
        <f t="shared" si="49"/>
        <v>0</v>
      </c>
    </row>
    <row r="323" spans="1:9" ht="15">
      <c r="A323" s="9" t="s">
        <v>11</v>
      </c>
      <c r="B323" s="45">
        <v>0</v>
      </c>
      <c r="C323" s="45">
        <v>0</v>
      </c>
      <c r="D323" s="45">
        <v>0</v>
      </c>
      <c r="E323" s="45">
        <v>0</v>
      </c>
      <c r="F323" s="400"/>
      <c r="G323" s="45">
        <v>0</v>
      </c>
      <c r="H323" s="54">
        <v>0</v>
      </c>
      <c r="I323" s="44">
        <f t="shared" si="49"/>
        <v>0</v>
      </c>
    </row>
    <row r="324" spans="1:9" ht="15">
      <c r="A324" s="8" t="s">
        <v>12</v>
      </c>
      <c r="B324" s="48">
        <v>9.5527147565157204E-9</v>
      </c>
      <c r="C324" s="48">
        <v>0</v>
      </c>
      <c r="D324" s="48">
        <v>0</v>
      </c>
      <c r="E324" s="48">
        <v>0.32396242005293341</v>
      </c>
      <c r="F324" s="400"/>
      <c r="G324" s="48">
        <v>0</v>
      </c>
      <c r="H324" s="49">
        <v>0</v>
      </c>
      <c r="I324" s="50">
        <f t="shared" si="49"/>
        <v>0.32396242960564814</v>
      </c>
    </row>
    <row r="325" spans="1:9" ht="15">
      <c r="A325" s="9" t="s">
        <v>13</v>
      </c>
      <c r="B325" s="45">
        <v>0</v>
      </c>
      <c r="C325" s="45">
        <v>0</v>
      </c>
      <c r="D325" s="45">
        <v>0</v>
      </c>
      <c r="E325" s="45">
        <v>0</v>
      </c>
      <c r="F325" s="400"/>
      <c r="G325" s="45">
        <v>0</v>
      </c>
      <c r="H325" s="54">
        <v>0</v>
      </c>
      <c r="I325" s="44">
        <f t="shared" si="49"/>
        <v>0</v>
      </c>
    </row>
    <row r="326" spans="1:9" ht="15">
      <c r="A326" s="8" t="s">
        <v>14</v>
      </c>
      <c r="B326" s="48">
        <v>8.6064704070246995E-9</v>
      </c>
      <c r="C326" s="48">
        <v>1.2409086620209131</v>
      </c>
      <c r="D326" s="48">
        <v>0</v>
      </c>
      <c r="E326" s="48">
        <v>0.1182854199770503</v>
      </c>
      <c r="F326" s="400"/>
      <c r="G326" s="48">
        <v>0</v>
      </c>
      <c r="H326" s="49">
        <v>0</v>
      </c>
      <c r="I326" s="50">
        <f t="shared" si="49"/>
        <v>1.3591940906044337</v>
      </c>
    </row>
    <row r="327" spans="1:9" ht="15">
      <c r="A327" s="9" t="s">
        <v>15</v>
      </c>
      <c r="B327" s="45">
        <v>0.13236291208218978</v>
      </c>
      <c r="C327" s="45">
        <v>2.4356370879178102</v>
      </c>
      <c r="D327" s="45">
        <v>0</v>
      </c>
      <c r="E327" s="45">
        <v>0</v>
      </c>
      <c r="F327" s="400"/>
      <c r="G327" s="45">
        <v>0</v>
      </c>
      <c r="H327" s="54">
        <v>0</v>
      </c>
      <c r="I327" s="44">
        <f t="shared" si="49"/>
        <v>2.5680000000000001</v>
      </c>
    </row>
    <row r="328" spans="1:9" ht="15">
      <c r="A328" s="8" t="s">
        <v>16</v>
      </c>
      <c r="B328" s="48">
        <v>9.1311306840935789</v>
      </c>
      <c r="C328" s="48">
        <v>97.916371808830945</v>
      </c>
      <c r="D328" s="48">
        <v>11.313597507075455</v>
      </c>
      <c r="E328" s="48">
        <v>0</v>
      </c>
      <c r="F328" s="400"/>
      <c r="G328" s="48">
        <v>0</v>
      </c>
      <c r="H328" s="49">
        <v>0</v>
      </c>
      <c r="I328" s="50">
        <f t="shared" si="49"/>
        <v>118.36109999999998</v>
      </c>
    </row>
    <row r="329" spans="1:9" ht="15">
      <c r="A329" s="9" t="s">
        <v>17</v>
      </c>
      <c r="B329" s="45">
        <v>1.3985464293040974</v>
      </c>
      <c r="C329" s="45">
        <v>0</v>
      </c>
      <c r="D329" s="45">
        <v>3.6014535706959023</v>
      </c>
      <c r="E329" s="45">
        <v>0</v>
      </c>
      <c r="F329" s="400"/>
      <c r="G329" s="45">
        <v>0</v>
      </c>
      <c r="H329" s="54">
        <v>0</v>
      </c>
      <c r="I329" s="44">
        <f t="shared" si="49"/>
        <v>5</v>
      </c>
    </row>
    <row r="330" spans="1:9" ht="15">
      <c r="A330" s="8" t="s">
        <v>18</v>
      </c>
      <c r="B330" s="48">
        <v>0</v>
      </c>
      <c r="C330" s="48">
        <v>0</v>
      </c>
      <c r="D330" s="48">
        <v>0</v>
      </c>
      <c r="E330" s="48">
        <v>0</v>
      </c>
      <c r="F330" s="400"/>
      <c r="G330" s="48">
        <v>0</v>
      </c>
      <c r="H330" s="49">
        <v>0</v>
      </c>
      <c r="I330" s="50">
        <f t="shared" si="49"/>
        <v>0</v>
      </c>
    </row>
    <row r="331" spans="1:9" ht="15">
      <c r="A331" s="9" t="s">
        <v>141</v>
      </c>
      <c r="B331" s="45">
        <v>104.46257427562364</v>
      </c>
      <c r="C331" s="45">
        <v>166.40478345775162</v>
      </c>
      <c r="D331" s="45">
        <v>61.232384788863939</v>
      </c>
      <c r="E331" s="45">
        <v>59.90025747776086</v>
      </c>
      <c r="F331" s="400"/>
      <c r="G331" s="45">
        <v>0</v>
      </c>
      <c r="H331" s="54">
        <v>0</v>
      </c>
      <c r="I331" s="44">
        <f t="shared" si="49"/>
        <v>392.00000000000006</v>
      </c>
    </row>
    <row r="332" spans="1:9" ht="15">
      <c r="A332" s="8" t="s">
        <v>19</v>
      </c>
      <c r="B332" s="48">
        <v>0</v>
      </c>
      <c r="C332" s="48">
        <v>0</v>
      </c>
      <c r="D332" s="48">
        <v>0</v>
      </c>
      <c r="E332" s="48">
        <v>0</v>
      </c>
      <c r="F332" s="400"/>
      <c r="G332" s="48">
        <v>0</v>
      </c>
      <c r="H332" s="49">
        <v>0</v>
      </c>
      <c r="I332" s="50">
        <f t="shared" si="49"/>
        <v>0</v>
      </c>
    </row>
    <row r="333" spans="1:9" ht="15">
      <c r="A333" s="9" t="s">
        <v>20</v>
      </c>
      <c r="B333" s="45">
        <v>0</v>
      </c>
      <c r="C333" s="45">
        <v>0</v>
      </c>
      <c r="D333" s="45">
        <v>0</v>
      </c>
      <c r="E333" s="45">
        <v>0</v>
      </c>
      <c r="F333" s="400"/>
      <c r="G333" s="45">
        <v>0</v>
      </c>
      <c r="H333" s="54">
        <v>0</v>
      </c>
      <c r="I333" s="44">
        <f t="shared" si="49"/>
        <v>0</v>
      </c>
    </row>
    <row r="334" spans="1:9" ht="15">
      <c r="A334" s="8" t="s">
        <v>21</v>
      </c>
      <c r="B334" s="48">
        <v>0</v>
      </c>
      <c r="C334" s="48">
        <v>0</v>
      </c>
      <c r="D334" s="48">
        <v>0</v>
      </c>
      <c r="E334" s="48">
        <v>0</v>
      </c>
      <c r="F334" s="400"/>
      <c r="G334" s="48">
        <v>0</v>
      </c>
      <c r="H334" s="49">
        <v>0</v>
      </c>
      <c r="I334" s="50">
        <f t="shared" si="49"/>
        <v>0</v>
      </c>
    </row>
    <row r="335" spans="1:9" ht="15">
      <c r="A335" s="10" t="s">
        <v>57</v>
      </c>
      <c r="B335" s="45">
        <v>0</v>
      </c>
      <c r="C335" s="45">
        <v>0</v>
      </c>
      <c r="D335" s="45">
        <v>0</v>
      </c>
      <c r="E335" s="45">
        <v>0</v>
      </c>
      <c r="F335" s="400"/>
      <c r="G335" s="45">
        <v>0</v>
      </c>
      <c r="H335" s="54">
        <v>0</v>
      </c>
      <c r="I335" s="44">
        <f t="shared" si="49"/>
        <v>0</v>
      </c>
    </row>
    <row r="336" spans="1:9" ht="15">
      <c r="A336" s="8" t="s">
        <v>22</v>
      </c>
      <c r="B336" s="48">
        <v>0</v>
      </c>
      <c r="C336" s="48">
        <v>0</v>
      </c>
      <c r="D336" s="48">
        <v>0</v>
      </c>
      <c r="E336" s="48">
        <v>0</v>
      </c>
      <c r="F336" s="400"/>
      <c r="G336" s="48">
        <v>0</v>
      </c>
      <c r="H336" s="49">
        <v>0</v>
      </c>
      <c r="I336" s="50">
        <f t="shared" si="49"/>
        <v>0</v>
      </c>
    </row>
    <row r="337" spans="1:9" ht="15">
      <c r="A337" s="10" t="s">
        <v>23</v>
      </c>
      <c r="B337" s="45">
        <v>0</v>
      </c>
      <c r="C337" s="45">
        <v>0</v>
      </c>
      <c r="D337" s="45">
        <v>0</v>
      </c>
      <c r="E337" s="45">
        <v>0</v>
      </c>
      <c r="F337" s="400"/>
      <c r="G337" s="45">
        <v>0</v>
      </c>
      <c r="H337" s="54">
        <v>0</v>
      </c>
      <c r="I337" s="44">
        <f t="shared" si="49"/>
        <v>0</v>
      </c>
    </row>
    <row r="338" spans="1:9" ht="15">
      <c r="A338" s="8" t="s">
        <v>24</v>
      </c>
      <c r="B338" s="48">
        <v>0</v>
      </c>
      <c r="C338" s="48">
        <v>0</v>
      </c>
      <c r="D338" s="48">
        <v>0</v>
      </c>
      <c r="E338" s="48">
        <v>0</v>
      </c>
      <c r="F338" s="400"/>
      <c r="G338" s="48">
        <v>0</v>
      </c>
      <c r="H338" s="49">
        <v>0</v>
      </c>
      <c r="I338" s="50">
        <f t="shared" si="49"/>
        <v>0</v>
      </c>
    </row>
    <row r="339" spans="1:9" ht="15.75" thickBot="1">
      <c r="A339" s="10" t="s">
        <v>25</v>
      </c>
      <c r="B339" s="45">
        <v>2.7500824618280006</v>
      </c>
      <c r="C339" s="45">
        <v>1.7902014200425651</v>
      </c>
      <c r="D339" s="45">
        <v>4.418460724971438</v>
      </c>
      <c r="E339" s="45">
        <v>131.3666384923431</v>
      </c>
      <c r="F339" s="401"/>
      <c r="G339" s="45">
        <v>10.554216900814923</v>
      </c>
      <c r="H339" s="54">
        <v>0</v>
      </c>
      <c r="I339" s="44">
        <f t="shared" si="49"/>
        <v>150.87960000000004</v>
      </c>
    </row>
    <row r="340" spans="1:9" ht="15">
      <c r="A340" s="125" t="s">
        <v>26</v>
      </c>
      <c r="B340" s="126">
        <f>SUM(B319:B339)</f>
        <v>117.87469678109069</v>
      </c>
      <c r="C340" s="126">
        <f t="shared" ref="C340:I340" si="50">SUM(C319:C339)</f>
        <v>269.78790243656391</v>
      </c>
      <c r="D340" s="126">
        <f t="shared" si="50"/>
        <v>80.56589659160673</v>
      </c>
      <c r="E340" s="126">
        <f t="shared" si="50"/>
        <v>191.70914381013395</v>
      </c>
      <c r="F340" s="126">
        <f t="shared" si="50"/>
        <v>0</v>
      </c>
      <c r="G340" s="126">
        <f t="shared" si="50"/>
        <v>10.554216900814923</v>
      </c>
      <c r="H340" s="127">
        <f t="shared" si="50"/>
        <v>0</v>
      </c>
      <c r="I340" s="128">
        <f t="shared" si="50"/>
        <v>670.49185652021015</v>
      </c>
    </row>
    <row r="341" spans="1:9" ht="15" thickBot="1">
      <c r="A341" s="15" t="s">
        <v>100</v>
      </c>
      <c r="B341" s="100">
        <f>B340/$I340</f>
        <v>0.17580332353751366</v>
      </c>
      <c r="C341" s="100">
        <f t="shared" ref="C341:H341" si="51">C340/$I340</f>
        <v>0.40237312327212715</v>
      </c>
      <c r="D341" s="100">
        <f t="shared" si="51"/>
        <v>0.12015939613306592</v>
      </c>
      <c r="E341" s="100">
        <f t="shared" si="51"/>
        <v>0.28592315021555431</v>
      </c>
      <c r="F341" s="100">
        <f t="shared" si="51"/>
        <v>0</v>
      </c>
      <c r="G341" s="100">
        <f t="shared" si="51"/>
        <v>1.5741006841739017E-2</v>
      </c>
      <c r="H341" s="100">
        <f t="shared" si="51"/>
        <v>0</v>
      </c>
      <c r="I341" s="102">
        <f>SUM(B341:H341)</f>
        <v>1</v>
      </c>
    </row>
    <row r="342" spans="1:9" ht="15" thickBot="1">
      <c r="A342" s="16"/>
      <c r="B342" s="16"/>
      <c r="C342" s="16"/>
      <c r="D342" s="16"/>
      <c r="E342" s="16"/>
      <c r="F342" s="16"/>
      <c r="G342" s="16"/>
      <c r="H342" s="16"/>
      <c r="I342" s="16"/>
    </row>
    <row r="343" spans="1:9" ht="28.5">
      <c r="A343" s="431" t="s">
        <v>37</v>
      </c>
      <c r="B343" s="37" t="s">
        <v>0</v>
      </c>
      <c r="C343" s="37" t="s">
        <v>1</v>
      </c>
      <c r="D343" s="37" t="s">
        <v>2</v>
      </c>
      <c r="E343" s="37" t="s">
        <v>3</v>
      </c>
      <c r="F343" s="37" t="s">
        <v>27</v>
      </c>
      <c r="G343" s="37" t="s">
        <v>4</v>
      </c>
      <c r="H343" s="37" t="s">
        <v>5</v>
      </c>
      <c r="I343" s="38" t="s">
        <v>6</v>
      </c>
    </row>
    <row r="344" spans="1:9" ht="14.25" customHeight="1">
      <c r="A344" s="432" t="s">
        <v>37</v>
      </c>
      <c r="B344" s="372" t="s">
        <v>107</v>
      </c>
      <c r="C344" s="373"/>
      <c r="D344" s="373"/>
      <c r="E344" s="373"/>
      <c r="F344" s="373"/>
      <c r="G344" s="373"/>
      <c r="H344" s="373"/>
      <c r="I344" s="374"/>
    </row>
    <row r="345" spans="1:9" ht="15">
      <c r="A345" s="7" t="s">
        <v>7</v>
      </c>
      <c r="B345" s="42">
        <v>0</v>
      </c>
      <c r="C345" s="42">
        <v>0</v>
      </c>
      <c r="D345" s="42">
        <v>0</v>
      </c>
      <c r="E345" s="42">
        <v>0</v>
      </c>
      <c r="F345" s="399"/>
      <c r="G345" s="42">
        <v>0</v>
      </c>
      <c r="H345" s="43">
        <v>0</v>
      </c>
      <c r="I345" s="44">
        <f>SUM(B345:H345)</f>
        <v>0</v>
      </c>
    </row>
    <row r="346" spans="1:9" ht="15">
      <c r="A346" s="8" t="s">
        <v>8</v>
      </c>
      <c r="B346" s="48">
        <v>0</v>
      </c>
      <c r="C346" s="48">
        <v>0</v>
      </c>
      <c r="D346" s="48">
        <v>0</v>
      </c>
      <c r="E346" s="48">
        <v>0</v>
      </c>
      <c r="F346" s="400"/>
      <c r="G346" s="48">
        <v>0</v>
      </c>
      <c r="H346" s="49">
        <v>0</v>
      </c>
      <c r="I346" s="50">
        <f t="shared" ref="I346:I365" si="52">SUM(B346:H346)</f>
        <v>0</v>
      </c>
    </row>
    <row r="347" spans="1:9" ht="15">
      <c r="A347" s="9" t="s">
        <v>9</v>
      </c>
      <c r="B347" s="45">
        <v>0</v>
      </c>
      <c r="C347" s="45">
        <v>0</v>
      </c>
      <c r="D347" s="45">
        <v>0</v>
      </c>
      <c r="E347" s="45">
        <v>0</v>
      </c>
      <c r="F347" s="400"/>
      <c r="G347" s="45">
        <v>0</v>
      </c>
      <c r="H347" s="54">
        <v>0</v>
      </c>
      <c r="I347" s="44">
        <f t="shared" si="52"/>
        <v>0</v>
      </c>
    </row>
    <row r="348" spans="1:9" ht="15">
      <c r="A348" s="8" t="s">
        <v>10</v>
      </c>
      <c r="B348" s="48">
        <v>0</v>
      </c>
      <c r="C348" s="48">
        <v>0</v>
      </c>
      <c r="D348" s="48">
        <v>0</v>
      </c>
      <c r="E348" s="48">
        <v>0</v>
      </c>
      <c r="F348" s="400"/>
      <c r="G348" s="48">
        <v>0</v>
      </c>
      <c r="H348" s="49">
        <v>0</v>
      </c>
      <c r="I348" s="50">
        <f t="shared" si="52"/>
        <v>0</v>
      </c>
    </row>
    <row r="349" spans="1:9" ht="15">
      <c r="A349" s="9" t="s">
        <v>11</v>
      </c>
      <c r="B349" s="45">
        <v>0</v>
      </c>
      <c r="C349" s="45">
        <v>0</v>
      </c>
      <c r="D349" s="45">
        <v>0</v>
      </c>
      <c r="E349" s="45">
        <v>0</v>
      </c>
      <c r="F349" s="400"/>
      <c r="G349" s="45">
        <v>0</v>
      </c>
      <c r="H349" s="54">
        <v>0</v>
      </c>
      <c r="I349" s="44">
        <f t="shared" si="52"/>
        <v>0</v>
      </c>
    </row>
    <row r="350" spans="1:9" ht="15">
      <c r="A350" s="8" t="s">
        <v>12</v>
      </c>
      <c r="B350" s="48">
        <v>9.5496154754123319E-9</v>
      </c>
      <c r="C350" s="48">
        <v>9.5496154754123319E-9</v>
      </c>
      <c r="D350" s="48">
        <v>9.5496154754123319E-9</v>
      </c>
      <c r="E350" s="48">
        <v>1.1769731661111479E-4</v>
      </c>
      <c r="F350" s="400"/>
      <c r="G350" s="48">
        <v>0</v>
      </c>
      <c r="H350" s="49">
        <v>0</v>
      </c>
      <c r="I350" s="50">
        <f t="shared" si="52"/>
        <v>1.1772596545754102E-4</v>
      </c>
    </row>
    <row r="351" spans="1:9" ht="15">
      <c r="A351" s="9" t="s">
        <v>13</v>
      </c>
      <c r="B351" s="45">
        <v>0</v>
      </c>
      <c r="C351" s="45">
        <v>0</v>
      </c>
      <c r="D351" s="45">
        <v>0</v>
      </c>
      <c r="E351" s="45">
        <v>0</v>
      </c>
      <c r="F351" s="400"/>
      <c r="G351" s="45">
        <v>0</v>
      </c>
      <c r="H351" s="54">
        <v>0</v>
      </c>
      <c r="I351" s="44">
        <f t="shared" si="52"/>
        <v>0</v>
      </c>
    </row>
    <row r="352" spans="1:9" ht="15">
      <c r="A352" s="8" t="s">
        <v>14</v>
      </c>
      <c r="B352" s="48">
        <v>8.6064695489641013E-9</v>
      </c>
      <c r="C352" s="48">
        <v>8.6064695489641013E-9</v>
      </c>
      <c r="D352" s="48">
        <v>8.6064695489641013E-9</v>
      </c>
      <c r="E352" s="48">
        <v>0.32467587746057464</v>
      </c>
      <c r="F352" s="400"/>
      <c r="G352" s="48">
        <v>0</v>
      </c>
      <c r="H352" s="49">
        <v>0</v>
      </c>
      <c r="I352" s="50">
        <f t="shared" si="52"/>
        <v>0.3246759032799833</v>
      </c>
    </row>
    <row r="353" spans="1:9" ht="15">
      <c r="A353" s="9" t="s">
        <v>15</v>
      </c>
      <c r="B353" s="45">
        <v>0</v>
      </c>
      <c r="C353" s="45">
        <v>0</v>
      </c>
      <c r="D353" s="45">
        <v>0</v>
      </c>
      <c r="E353" s="45">
        <v>0</v>
      </c>
      <c r="F353" s="400"/>
      <c r="G353" s="45">
        <v>0</v>
      </c>
      <c r="H353" s="54">
        <v>0</v>
      </c>
      <c r="I353" s="44">
        <f t="shared" si="52"/>
        <v>0</v>
      </c>
    </row>
    <row r="354" spans="1:9" ht="15">
      <c r="A354" s="8" t="s">
        <v>16</v>
      </c>
      <c r="B354" s="48">
        <v>1.6092044866000074E-3</v>
      </c>
      <c r="C354" s="48">
        <v>4.7366428986853462E-2</v>
      </c>
      <c r="D354" s="48">
        <v>0.75702435402654733</v>
      </c>
      <c r="E354" s="48">
        <v>1.2499999224565809E-8</v>
      </c>
      <c r="F354" s="400"/>
      <c r="G354" s="48">
        <v>0</v>
      </c>
      <c r="H354" s="49">
        <v>0</v>
      </c>
      <c r="I354" s="50">
        <f t="shared" si="52"/>
        <v>0.80600000000000005</v>
      </c>
    </row>
    <row r="355" spans="1:9" ht="15">
      <c r="A355" s="9" t="s">
        <v>17</v>
      </c>
      <c r="B355" s="45">
        <v>0</v>
      </c>
      <c r="C355" s="45">
        <v>0</v>
      </c>
      <c r="D355" s="45">
        <v>0</v>
      </c>
      <c r="E355" s="45">
        <v>0</v>
      </c>
      <c r="F355" s="400"/>
      <c r="G355" s="45">
        <v>0</v>
      </c>
      <c r="H355" s="54">
        <v>0</v>
      </c>
      <c r="I355" s="44">
        <f t="shared" si="52"/>
        <v>0</v>
      </c>
    </row>
    <row r="356" spans="1:9" ht="15">
      <c r="A356" s="8" t="s">
        <v>18</v>
      </c>
      <c r="B356" s="48">
        <v>0</v>
      </c>
      <c r="C356" s="48">
        <v>0</v>
      </c>
      <c r="D356" s="48">
        <v>0</v>
      </c>
      <c r="E356" s="48">
        <v>0</v>
      </c>
      <c r="F356" s="400"/>
      <c r="G356" s="48">
        <v>0</v>
      </c>
      <c r="H356" s="49">
        <v>0</v>
      </c>
      <c r="I356" s="50">
        <f t="shared" si="52"/>
        <v>0</v>
      </c>
    </row>
    <row r="357" spans="1:9" ht="15">
      <c r="A357" s="9" t="s">
        <v>141</v>
      </c>
      <c r="B357" s="45">
        <v>0</v>
      </c>
      <c r="C357" s="45">
        <v>0</v>
      </c>
      <c r="D357" s="45">
        <v>0</v>
      </c>
      <c r="E357" s="45">
        <v>0</v>
      </c>
      <c r="F357" s="400"/>
      <c r="G357" s="45">
        <v>0</v>
      </c>
      <c r="H357" s="54">
        <v>0</v>
      </c>
      <c r="I357" s="44">
        <f t="shared" si="52"/>
        <v>0</v>
      </c>
    </row>
    <row r="358" spans="1:9" ht="15">
      <c r="A358" s="8" t="s">
        <v>19</v>
      </c>
      <c r="B358" s="48">
        <v>0</v>
      </c>
      <c r="C358" s="48">
        <v>0</v>
      </c>
      <c r="D358" s="48">
        <v>0</v>
      </c>
      <c r="E358" s="48">
        <v>0</v>
      </c>
      <c r="F358" s="400"/>
      <c r="G358" s="48">
        <v>0</v>
      </c>
      <c r="H358" s="49">
        <v>0</v>
      </c>
      <c r="I358" s="50">
        <f t="shared" si="52"/>
        <v>0</v>
      </c>
    </row>
    <row r="359" spans="1:9" ht="15">
      <c r="A359" s="9" t="s">
        <v>20</v>
      </c>
      <c r="B359" s="45">
        <v>0</v>
      </c>
      <c r="C359" s="45">
        <v>0</v>
      </c>
      <c r="D359" s="45">
        <v>0</v>
      </c>
      <c r="E359" s="45">
        <v>0</v>
      </c>
      <c r="F359" s="400"/>
      <c r="G359" s="45">
        <v>0</v>
      </c>
      <c r="H359" s="54">
        <v>0</v>
      </c>
      <c r="I359" s="44">
        <f t="shared" si="52"/>
        <v>0</v>
      </c>
    </row>
    <row r="360" spans="1:9" ht="15">
      <c r="A360" s="8" t="s">
        <v>21</v>
      </c>
      <c r="B360" s="48">
        <v>0</v>
      </c>
      <c r="C360" s="48">
        <v>0</v>
      </c>
      <c r="D360" s="48">
        <v>0</v>
      </c>
      <c r="E360" s="48">
        <v>0</v>
      </c>
      <c r="F360" s="400"/>
      <c r="G360" s="48">
        <v>0</v>
      </c>
      <c r="H360" s="49">
        <v>0</v>
      </c>
      <c r="I360" s="50">
        <f t="shared" si="52"/>
        <v>0</v>
      </c>
    </row>
    <row r="361" spans="1:9" ht="15">
      <c r="A361" s="10" t="s">
        <v>57</v>
      </c>
      <c r="B361" s="45">
        <v>0.86375779677945985</v>
      </c>
      <c r="C361" s="45">
        <v>1.4648263551053728</v>
      </c>
      <c r="D361" s="45">
        <v>2.6714158314485017</v>
      </c>
      <c r="E361" s="45">
        <v>1.666666644444445E-8</v>
      </c>
      <c r="F361" s="400"/>
      <c r="G361" s="45">
        <v>0</v>
      </c>
      <c r="H361" s="54">
        <v>0</v>
      </c>
      <c r="I361" s="44">
        <f t="shared" si="52"/>
        <v>5.0000000000000009</v>
      </c>
    </row>
    <row r="362" spans="1:9" ht="15">
      <c r="A362" s="8" t="s">
        <v>22</v>
      </c>
      <c r="B362" s="48">
        <v>24.861549633907895</v>
      </c>
      <c r="C362" s="48">
        <v>72.389106714491462</v>
      </c>
      <c r="D362" s="48">
        <v>40.749343640436734</v>
      </c>
      <c r="E362" s="48">
        <v>1.1163921309186931E-8</v>
      </c>
      <c r="F362" s="400"/>
      <c r="G362" s="48">
        <v>0</v>
      </c>
      <c r="H362" s="49">
        <v>0</v>
      </c>
      <c r="I362" s="50">
        <f t="shared" si="52"/>
        <v>138.00000000000003</v>
      </c>
    </row>
    <row r="363" spans="1:9" ht="15">
      <c r="A363" s="10" t="s">
        <v>23</v>
      </c>
      <c r="B363" s="45">
        <v>0</v>
      </c>
      <c r="C363" s="45">
        <v>0</v>
      </c>
      <c r="D363" s="45">
        <v>0</v>
      </c>
      <c r="E363" s="45">
        <v>0</v>
      </c>
      <c r="F363" s="400"/>
      <c r="G363" s="45">
        <v>0</v>
      </c>
      <c r="H363" s="54">
        <v>0</v>
      </c>
      <c r="I363" s="44">
        <f t="shared" si="52"/>
        <v>0</v>
      </c>
    </row>
    <row r="364" spans="1:9" ht="15">
      <c r="A364" s="8" t="s">
        <v>24</v>
      </c>
      <c r="B364" s="48">
        <v>0</v>
      </c>
      <c r="C364" s="48">
        <v>0</v>
      </c>
      <c r="D364" s="48">
        <v>0</v>
      </c>
      <c r="E364" s="48">
        <v>0</v>
      </c>
      <c r="F364" s="400"/>
      <c r="G364" s="48">
        <v>0</v>
      </c>
      <c r="H364" s="49">
        <v>0</v>
      </c>
      <c r="I364" s="50">
        <f t="shared" si="52"/>
        <v>0</v>
      </c>
    </row>
    <row r="365" spans="1:9" ht="15.75" thickBot="1">
      <c r="A365" s="10" t="s">
        <v>25</v>
      </c>
      <c r="B365" s="45">
        <v>0.2684200298420788</v>
      </c>
      <c r="C365" s="45">
        <v>0.44337550951559257</v>
      </c>
      <c r="D365" s="45">
        <v>0.26092047962468801</v>
      </c>
      <c r="E365" s="45">
        <v>43.202734205522653</v>
      </c>
      <c r="F365" s="401"/>
      <c r="G365" s="45">
        <v>0.55579118897665425</v>
      </c>
      <c r="H365" s="54">
        <v>2.3585865183335161E-3</v>
      </c>
      <c r="I365" s="44">
        <f t="shared" si="52"/>
        <v>44.733600000000003</v>
      </c>
    </row>
    <row r="366" spans="1:9" ht="15">
      <c r="A366" s="125" t="s">
        <v>26</v>
      </c>
      <c r="B366" s="126">
        <f>SUM(B345:B365)</f>
        <v>25.99533668317212</v>
      </c>
      <c r="C366" s="126">
        <f t="shared" ref="C366:I366" si="53">SUM(C345:C365)</f>
        <v>74.344675026255359</v>
      </c>
      <c r="D366" s="126">
        <f t="shared" si="53"/>
        <v>44.438704323692555</v>
      </c>
      <c r="E366" s="126">
        <f t="shared" si="53"/>
        <v>43.527527820630425</v>
      </c>
      <c r="F366" s="126">
        <f t="shared" si="53"/>
        <v>0</v>
      </c>
      <c r="G366" s="126">
        <f t="shared" si="53"/>
        <v>0.55579118897665425</v>
      </c>
      <c r="H366" s="127">
        <f t="shared" si="53"/>
        <v>2.3585865183335161E-3</v>
      </c>
      <c r="I366" s="128">
        <f t="shared" si="53"/>
        <v>188.86439362924546</v>
      </c>
    </row>
    <row r="367" spans="1:9" ht="15" thickBot="1">
      <c r="A367" s="15" t="s">
        <v>100</v>
      </c>
      <c r="B367" s="100">
        <f>B366/$I366</f>
        <v>0.13764021996757556</v>
      </c>
      <c r="C367" s="100">
        <f t="shared" ref="C367:H367" si="54">C366/$I366</f>
        <v>0.39364050363140107</v>
      </c>
      <c r="D367" s="100">
        <f t="shared" si="54"/>
        <v>0.23529424191480458</v>
      </c>
      <c r="E367" s="100">
        <f t="shared" si="54"/>
        <v>0.23046974066524223</v>
      </c>
      <c r="F367" s="100">
        <f t="shared" si="54"/>
        <v>0</v>
      </c>
      <c r="G367" s="100">
        <f t="shared" si="54"/>
        <v>2.942805566981105E-3</v>
      </c>
      <c r="H367" s="100">
        <f t="shared" si="54"/>
        <v>1.2488253995422732E-5</v>
      </c>
      <c r="I367" s="102">
        <f>SUM(B367:H367)</f>
        <v>1</v>
      </c>
    </row>
    <row r="368" spans="1:9" ht="15" thickBot="1">
      <c r="A368" s="16"/>
      <c r="B368" s="16"/>
      <c r="C368" s="16"/>
      <c r="D368" s="16"/>
      <c r="E368" s="16"/>
      <c r="F368" s="16"/>
      <c r="G368" s="16"/>
      <c r="H368" s="16"/>
      <c r="I368" s="16"/>
    </row>
    <row r="369" spans="1:9" ht="28.5">
      <c r="A369" s="431" t="s">
        <v>38</v>
      </c>
      <c r="B369" s="37" t="s">
        <v>0</v>
      </c>
      <c r="C369" s="37" t="s">
        <v>1</v>
      </c>
      <c r="D369" s="37" t="s">
        <v>2</v>
      </c>
      <c r="E369" s="37" t="s">
        <v>3</v>
      </c>
      <c r="F369" s="37" t="s">
        <v>27</v>
      </c>
      <c r="G369" s="37" t="s">
        <v>4</v>
      </c>
      <c r="H369" s="37" t="s">
        <v>5</v>
      </c>
      <c r="I369" s="38" t="s">
        <v>6</v>
      </c>
    </row>
    <row r="370" spans="1:9" ht="14.25" customHeight="1">
      <c r="A370" s="432" t="s">
        <v>38</v>
      </c>
      <c r="B370" s="372" t="s">
        <v>107</v>
      </c>
      <c r="C370" s="373"/>
      <c r="D370" s="373"/>
      <c r="E370" s="373"/>
      <c r="F370" s="373"/>
      <c r="G370" s="373"/>
      <c r="H370" s="373"/>
      <c r="I370" s="374"/>
    </row>
    <row r="371" spans="1:9" ht="15">
      <c r="A371" s="7" t="s">
        <v>7</v>
      </c>
      <c r="B371" s="42">
        <v>0</v>
      </c>
      <c r="C371" s="42">
        <v>0</v>
      </c>
      <c r="D371" s="42">
        <v>0</v>
      </c>
      <c r="E371" s="42">
        <v>0</v>
      </c>
      <c r="F371" s="399"/>
      <c r="G371" s="42">
        <v>0</v>
      </c>
      <c r="H371" s="43">
        <v>0</v>
      </c>
      <c r="I371" s="44">
        <f>SUM(B371:H371)</f>
        <v>0</v>
      </c>
    </row>
    <row r="372" spans="1:9" ht="15">
      <c r="A372" s="8" t="s">
        <v>8</v>
      </c>
      <c r="B372" s="48">
        <v>0</v>
      </c>
      <c r="C372" s="48">
        <v>0</v>
      </c>
      <c r="D372" s="48">
        <v>0</v>
      </c>
      <c r="E372" s="48">
        <v>0</v>
      </c>
      <c r="F372" s="400"/>
      <c r="G372" s="48">
        <v>0</v>
      </c>
      <c r="H372" s="49">
        <v>0</v>
      </c>
      <c r="I372" s="50">
        <f t="shared" ref="I372:I391" si="55">SUM(B372:H372)</f>
        <v>0</v>
      </c>
    </row>
    <row r="373" spans="1:9" ht="15">
      <c r="A373" s="9" t="s">
        <v>9</v>
      </c>
      <c r="B373" s="45">
        <v>0</v>
      </c>
      <c r="C373" s="45">
        <v>0</v>
      </c>
      <c r="D373" s="45">
        <v>0</v>
      </c>
      <c r="E373" s="45">
        <v>0</v>
      </c>
      <c r="F373" s="400"/>
      <c r="G373" s="45">
        <v>0</v>
      </c>
      <c r="H373" s="54">
        <v>0</v>
      </c>
      <c r="I373" s="44">
        <f t="shared" si="55"/>
        <v>0</v>
      </c>
    </row>
    <row r="374" spans="1:9" ht="15">
      <c r="A374" s="8" t="s">
        <v>10</v>
      </c>
      <c r="B374" s="48">
        <v>0</v>
      </c>
      <c r="C374" s="48">
        <v>0</v>
      </c>
      <c r="D374" s="48">
        <v>0</v>
      </c>
      <c r="E374" s="48">
        <v>0</v>
      </c>
      <c r="F374" s="400"/>
      <c r="G374" s="48">
        <v>0</v>
      </c>
      <c r="H374" s="49">
        <v>0</v>
      </c>
      <c r="I374" s="50">
        <f t="shared" si="55"/>
        <v>0</v>
      </c>
    </row>
    <row r="375" spans="1:9" ht="15">
      <c r="A375" s="9" t="s">
        <v>11</v>
      </c>
      <c r="B375" s="45">
        <v>0</v>
      </c>
      <c r="C375" s="45">
        <v>0</v>
      </c>
      <c r="D375" s="45">
        <v>0</v>
      </c>
      <c r="E375" s="45">
        <v>0</v>
      </c>
      <c r="F375" s="400"/>
      <c r="G375" s="45">
        <v>0</v>
      </c>
      <c r="H375" s="54">
        <v>0</v>
      </c>
      <c r="I375" s="44">
        <f t="shared" si="55"/>
        <v>0</v>
      </c>
    </row>
    <row r="376" spans="1:9" ht="15">
      <c r="A376" s="8" t="s">
        <v>12</v>
      </c>
      <c r="B376" s="48">
        <v>9.5527146814260924E-9</v>
      </c>
      <c r="C376" s="48">
        <v>9.5527146814260924E-9</v>
      </c>
      <c r="D376" s="48">
        <v>9.5527146814260924E-9</v>
      </c>
      <c r="E376" s="48">
        <v>1.0231125055533401</v>
      </c>
      <c r="F376" s="400"/>
      <c r="G376" s="48">
        <v>0</v>
      </c>
      <c r="H376" s="49">
        <v>0</v>
      </c>
      <c r="I376" s="50">
        <f t="shared" si="55"/>
        <v>1.0231125342114842</v>
      </c>
    </row>
    <row r="377" spans="1:9" ht="15">
      <c r="A377" s="9" t="s">
        <v>13</v>
      </c>
      <c r="B377" s="45">
        <v>0</v>
      </c>
      <c r="C377" s="45">
        <v>0</v>
      </c>
      <c r="D377" s="45">
        <v>0</v>
      </c>
      <c r="E377" s="45">
        <v>0</v>
      </c>
      <c r="F377" s="400"/>
      <c r="G377" s="45">
        <v>0</v>
      </c>
      <c r="H377" s="54">
        <v>0</v>
      </c>
      <c r="I377" s="44">
        <f t="shared" si="55"/>
        <v>0</v>
      </c>
    </row>
    <row r="378" spans="1:9" ht="15">
      <c r="A378" s="8" t="s">
        <v>14</v>
      </c>
      <c r="B378" s="48">
        <v>8.6064704609261721E-9</v>
      </c>
      <c r="C378" s="48">
        <v>8.6064704609261721E-9</v>
      </c>
      <c r="D378" s="48">
        <v>8.6064704609261721E-9</v>
      </c>
      <c r="E378" s="48">
        <v>497.92666817530761</v>
      </c>
      <c r="F378" s="400"/>
      <c r="G378" s="48">
        <v>0</v>
      </c>
      <c r="H378" s="49">
        <v>0</v>
      </c>
      <c r="I378" s="50">
        <f t="shared" si="55"/>
        <v>497.92666820112703</v>
      </c>
    </row>
    <row r="379" spans="1:9" ht="15">
      <c r="A379" s="9" t="s">
        <v>15</v>
      </c>
      <c r="B379" s="45">
        <v>14.680399965813949</v>
      </c>
      <c r="C379" s="45">
        <v>1.1395348801827708E-8</v>
      </c>
      <c r="D379" s="45">
        <v>1.1395348801827708E-8</v>
      </c>
      <c r="E379" s="45">
        <v>1.1395348801827708E-8</v>
      </c>
      <c r="F379" s="400"/>
      <c r="G379" s="45">
        <v>0</v>
      </c>
      <c r="H379" s="54">
        <v>0</v>
      </c>
      <c r="I379" s="44">
        <f t="shared" si="55"/>
        <v>14.680399999999995</v>
      </c>
    </row>
    <row r="380" spans="1:9" ht="15">
      <c r="A380" s="8" t="s">
        <v>16</v>
      </c>
      <c r="B380" s="48">
        <v>31.332144212545604</v>
      </c>
      <c r="C380" s="48">
        <v>1.2257316716265987E-8</v>
      </c>
      <c r="D380" s="48">
        <v>139.13685576293975</v>
      </c>
      <c r="E380" s="48">
        <v>1.2257316716265987E-8</v>
      </c>
      <c r="F380" s="400"/>
      <c r="G380" s="48">
        <v>0</v>
      </c>
      <c r="H380" s="49">
        <v>0</v>
      </c>
      <c r="I380" s="50">
        <f t="shared" si="55"/>
        <v>170.46899999999999</v>
      </c>
    </row>
    <row r="381" spans="1:9" ht="15">
      <c r="A381" s="9" t="s">
        <v>17</v>
      </c>
      <c r="B381" s="45">
        <v>1.5236348182031674</v>
      </c>
      <c r="C381" s="45">
        <v>9.3023255727420222E-9</v>
      </c>
      <c r="D381" s="45">
        <v>38.476365163192185</v>
      </c>
      <c r="E381" s="45">
        <v>9.3023255727420222E-9</v>
      </c>
      <c r="F381" s="400"/>
      <c r="G381" s="45">
        <v>0</v>
      </c>
      <c r="H381" s="54">
        <v>0</v>
      </c>
      <c r="I381" s="44">
        <f t="shared" si="55"/>
        <v>40</v>
      </c>
    </row>
    <row r="382" spans="1:9" ht="15">
      <c r="A382" s="8" t="s">
        <v>18</v>
      </c>
      <c r="B382" s="48">
        <v>0</v>
      </c>
      <c r="C382" s="48">
        <v>0</v>
      </c>
      <c r="D382" s="48">
        <v>0</v>
      </c>
      <c r="E382" s="48">
        <v>0</v>
      </c>
      <c r="F382" s="400"/>
      <c r="G382" s="48">
        <v>0</v>
      </c>
      <c r="H382" s="49">
        <v>0</v>
      </c>
      <c r="I382" s="50">
        <f t="shared" si="55"/>
        <v>0</v>
      </c>
    </row>
    <row r="383" spans="1:9" ht="15">
      <c r="A383" s="9" t="s">
        <v>141</v>
      </c>
      <c r="B383" s="45">
        <v>3.4984992201364431</v>
      </c>
      <c r="C383" s="45">
        <v>0.29534014276168213</v>
      </c>
      <c r="D383" s="45">
        <v>8.2061606271018732</v>
      </c>
      <c r="E383" s="45">
        <v>9.9999999666666663E-9</v>
      </c>
      <c r="F383" s="400"/>
      <c r="G383" s="45">
        <v>0</v>
      </c>
      <c r="H383" s="54">
        <v>0</v>
      </c>
      <c r="I383" s="44">
        <f t="shared" si="55"/>
        <v>12</v>
      </c>
    </row>
    <row r="384" spans="1:9" ht="15">
      <c r="A384" s="8" t="s">
        <v>19</v>
      </c>
      <c r="B384" s="48">
        <v>0</v>
      </c>
      <c r="C384" s="48">
        <v>0</v>
      </c>
      <c r="D384" s="48">
        <v>0</v>
      </c>
      <c r="E384" s="48">
        <v>0</v>
      </c>
      <c r="F384" s="400"/>
      <c r="G384" s="48">
        <v>0</v>
      </c>
      <c r="H384" s="49">
        <v>0</v>
      </c>
      <c r="I384" s="50">
        <f t="shared" si="55"/>
        <v>0</v>
      </c>
    </row>
    <row r="385" spans="1:9" ht="15">
      <c r="A385" s="9" t="s">
        <v>20</v>
      </c>
      <c r="B385" s="45">
        <v>0</v>
      </c>
      <c r="C385" s="45">
        <v>0</v>
      </c>
      <c r="D385" s="45">
        <v>0</v>
      </c>
      <c r="E385" s="45">
        <v>0</v>
      </c>
      <c r="F385" s="400"/>
      <c r="G385" s="45">
        <v>0</v>
      </c>
      <c r="H385" s="54">
        <v>0</v>
      </c>
      <c r="I385" s="44">
        <f t="shared" si="55"/>
        <v>0</v>
      </c>
    </row>
    <row r="386" spans="1:9" ht="15">
      <c r="A386" s="8" t="s">
        <v>21</v>
      </c>
      <c r="B386" s="48">
        <v>0</v>
      </c>
      <c r="C386" s="48">
        <v>0</v>
      </c>
      <c r="D386" s="48">
        <v>0</v>
      </c>
      <c r="E386" s="48">
        <v>0</v>
      </c>
      <c r="F386" s="400"/>
      <c r="G386" s="48">
        <v>0</v>
      </c>
      <c r="H386" s="49">
        <v>0</v>
      </c>
      <c r="I386" s="50">
        <f t="shared" si="55"/>
        <v>0</v>
      </c>
    </row>
    <row r="387" spans="1:9" ht="15">
      <c r="A387" s="10" t="s">
        <v>57</v>
      </c>
      <c r="B387" s="45">
        <v>18.999999948181813</v>
      </c>
      <c r="C387" s="45">
        <v>1.7272727209917351E-8</v>
      </c>
      <c r="D387" s="45">
        <v>1.7272727209917351E-8</v>
      </c>
      <c r="E387" s="45">
        <v>1.7272727209917351E-8</v>
      </c>
      <c r="F387" s="400"/>
      <c r="G387" s="45">
        <v>0</v>
      </c>
      <c r="H387" s="54">
        <v>0</v>
      </c>
      <c r="I387" s="44">
        <f t="shared" si="55"/>
        <v>18.999999999999989</v>
      </c>
    </row>
    <row r="388" spans="1:9" ht="15">
      <c r="A388" s="8" t="s">
        <v>22</v>
      </c>
      <c r="B388" s="48">
        <v>0.5</v>
      </c>
      <c r="C388" s="48">
        <v>0.5</v>
      </c>
      <c r="D388" s="48">
        <v>0.5</v>
      </c>
      <c r="E388" s="48">
        <v>0.5</v>
      </c>
      <c r="F388" s="400"/>
      <c r="G388" s="48">
        <v>0</v>
      </c>
      <c r="H388" s="49">
        <v>0</v>
      </c>
      <c r="I388" s="50">
        <f t="shared" si="55"/>
        <v>2</v>
      </c>
    </row>
    <row r="389" spans="1:9" ht="15">
      <c r="A389" s="10" t="s">
        <v>23</v>
      </c>
      <c r="B389" s="45">
        <v>0</v>
      </c>
      <c r="C389" s="45">
        <v>0</v>
      </c>
      <c r="D389" s="45">
        <v>0</v>
      </c>
      <c r="E389" s="45">
        <v>0</v>
      </c>
      <c r="F389" s="400"/>
      <c r="G389" s="45">
        <v>0</v>
      </c>
      <c r="H389" s="54">
        <v>0</v>
      </c>
      <c r="I389" s="44">
        <f t="shared" si="55"/>
        <v>0</v>
      </c>
    </row>
    <row r="390" spans="1:9" ht="15">
      <c r="A390" s="8" t="s">
        <v>24</v>
      </c>
      <c r="B390" s="48">
        <v>0.62999997162162313</v>
      </c>
      <c r="C390" s="48">
        <v>9.4594588913237865E-9</v>
      </c>
      <c r="D390" s="48">
        <v>9.4594588913237865E-9</v>
      </c>
      <c r="E390" s="48">
        <v>9.4594588913237865E-9</v>
      </c>
      <c r="F390" s="400"/>
      <c r="G390" s="48">
        <v>0</v>
      </c>
      <c r="H390" s="49">
        <v>0</v>
      </c>
      <c r="I390" s="50">
        <f t="shared" si="55"/>
        <v>0.62999999999999978</v>
      </c>
    </row>
    <row r="391" spans="1:9" ht="15.75" thickBot="1">
      <c r="A391" s="10" t="s">
        <v>25</v>
      </c>
      <c r="B391" s="45">
        <v>15.479125798548957</v>
      </c>
      <c r="C391" s="45">
        <v>1.9240743389447933E-2</v>
      </c>
      <c r="D391" s="45">
        <v>4.1837134387098498</v>
      </c>
      <c r="E391" s="45">
        <v>66.849576549481284</v>
      </c>
      <c r="F391" s="401"/>
      <c r="G391" s="45">
        <v>56.438743469870452</v>
      </c>
      <c r="H391" s="54">
        <v>0</v>
      </c>
      <c r="I391" s="44">
        <f t="shared" si="55"/>
        <v>142.97039999999998</v>
      </c>
    </row>
    <row r="392" spans="1:9" ht="15">
      <c r="A392" s="125" t="s">
        <v>26</v>
      </c>
      <c r="B392" s="126">
        <f>SUM(B371:B391)</f>
        <v>86.64380395321075</v>
      </c>
      <c r="C392" s="126">
        <f t="shared" ref="C392:I392" si="56">SUM(C371:C391)</f>
        <v>0.81458096399749236</v>
      </c>
      <c r="D392" s="126">
        <f t="shared" si="56"/>
        <v>190.50309504823036</v>
      </c>
      <c r="E392" s="126">
        <f t="shared" si="56"/>
        <v>566.29935730002944</v>
      </c>
      <c r="F392" s="126">
        <f t="shared" si="56"/>
        <v>0</v>
      </c>
      <c r="G392" s="126">
        <f t="shared" si="56"/>
        <v>56.438743469870452</v>
      </c>
      <c r="H392" s="127">
        <f t="shared" si="56"/>
        <v>0</v>
      </c>
      <c r="I392" s="128">
        <f t="shared" si="56"/>
        <v>900.69958073533849</v>
      </c>
    </row>
    <row r="393" spans="1:9" ht="15" thickBot="1">
      <c r="A393" s="15" t="s">
        <v>100</v>
      </c>
      <c r="B393" s="100">
        <f>B392/$I392</f>
        <v>9.6196118890689436E-2</v>
      </c>
      <c r="C393" s="100">
        <f t="shared" ref="C393:H393" si="57">C392/$I392</f>
        <v>9.0438696921837339E-4</v>
      </c>
      <c r="D393" s="100">
        <f t="shared" si="57"/>
        <v>0.21150569970589092</v>
      </c>
      <c r="E393" s="100">
        <f t="shared" si="57"/>
        <v>0.62873278661648535</v>
      </c>
      <c r="F393" s="100">
        <f t="shared" si="57"/>
        <v>0</v>
      </c>
      <c r="G393" s="100">
        <f t="shared" si="57"/>
        <v>6.2661007817715872E-2</v>
      </c>
      <c r="H393" s="100">
        <f t="shared" si="57"/>
        <v>0</v>
      </c>
      <c r="I393" s="102">
        <f>SUM(B393:H393)</f>
        <v>1</v>
      </c>
    </row>
    <row r="394" spans="1:9" ht="15" thickBot="1">
      <c r="A394" s="16"/>
      <c r="B394" s="16"/>
      <c r="C394" s="16"/>
      <c r="D394" s="16"/>
      <c r="E394" s="16"/>
      <c r="F394" s="16"/>
      <c r="G394" s="16"/>
      <c r="H394" s="16"/>
      <c r="I394" s="16"/>
    </row>
    <row r="395" spans="1:9" ht="28.5">
      <c r="A395" s="431" t="s">
        <v>39</v>
      </c>
      <c r="B395" s="37" t="s">
        <v>0</v>
      </c>
      <c r="C395" s="37" t="s">
        <v>1</v>
      </c>
      <c r="D395" s="37" t="s">
        <v>2</v>
      </c>
      <c r="E395" s="37" t="s">
        <v>3</v>
      </c>
      <c r="F395" s="37" t="s">
        <v>27</v>
      </c>
      <c r="G395" s="37" t="s">
        <v>4</v>
      </c>
      <c r="H395" s="37" t="s">
        <v>5</v>
      </c>
      <c r="I395" s="38" t="s">
        <v>6</v>
      </c>
    </row>
    <row r="396" spans="1:9" ht="14.25" customHeight="1">
      <c r="A396" s="432" t="s">
        <v>39</v>
      </c>
      <c r="B396" s="372" t="s">
        <v>107</v>
      </c>
      <c r="C396" s="373"/>
      <c r="D396" s="373"/>
      <c r="E396" s="373"/>
      <c r="F396" s="373"/>
      <c r="G396" s="373"/>
      <c r="H396" s="373"/>
      <c r="I396" s="374"/>
    </row>
    <row r="397" spans="1:9" ht="15">
      <c r="A397" s="7" t="s">
        <v>7</v>
      </c>
      <c r="B397" s="42">
        <v>0</v>
      </c>
      <c r="C397" s="42">
        <v>0</v>
      </c>
      <c r="D397" s="42">
        <v>0</v>
      </c>
      <c r="E397" s="42">
        <v>0</v>
      </c>
      <c r="F397" s="399"/>
      <c r="G397" s="42">
        <v>0</v>
      </c>
      <c r="H397" s="43">
        <v>0</v>
      </c>
      <c r="I397" s="44">
        <f>SUM(B397:H397)</f>
        <v>0</v>
      </c>
    </row>
    <row r="398" spans="1:9" ht="15">
      <c r="A398" s="8" t="s">
        <v>8</v>
      </c>
      <c r="B398" s="48">
        <v>0</v>
      </c>
      <c r="C398" s="48">
        <v>0</v>
      </c>
      <c r="D398" s="48">
        <v>0</v>
      </c>
      <c r="E398" s="48">
        <v>0</v>
      </c>
      <c r="F398" s="400"/>
      <c r="G398" s="48">
        <v>0</v>
      </c>
      <c r="H398" s="49">
        <v>0</v>
      </c>
      <c r="I398" s="50">
        <f t="shared" ref="I398:I417" si="58">SUM(B398:H398)</f>
        <v>0</v>
      </c>
    </row>
    <row r="399" spans="1:9" ht="15">
      <c r="A399" s="9" t="s">
        <v>9</v>
      </c>
      <c r="B399" s="45">
        <v>0</v>
      </c>
      <c r="C399" s="45">
        <v>0</v>
      </c>
      <c r="D399" s="45">
        <v>0</v>
      </c>
      <c r="E399" s="45">
        <v>0</v>
      </c>
      <c r="F399" s="400"/>
      <c r="G399" s="45">
        <v>0</v>
      </c>
      <c r="H399" s="54">
        <v>0</v>
      </c>
      <c r="I399" s="44">
        <f t="shared" si="58"/>
        <v>0</v>
      </c>
    </row>
    <row r="400" spans="1:9" ht="15">
      <c r="A400" s="8" t="s">
        <v>10</v>
      </c>
      <c r="B400" s="48">
        <v>0</v>
      </c>
      <c r="C400" s="48">
        <v>0</v>
      </c>
      <c r="D400" s="48">
        <v>0</v>
      </c>
      <c r="E400" s="48">
        <v>0</v>
      </c>
      <c r="F400" s="400"/>
      <c r="G400" s="48">
        <v>0</v>
      </c>
      <c r="H400" s="49">
        <v>0</v>
      </c>
      <c r="I400" s="50">
        <f t="shared" si="58"/>
        <v>0</v>
      </c>
    </row>
    <row r="401" spans="1:9" ht="15">
      <c r="A401" s="9" t="s">
        <v>11</v>
      </c>
      <c r="B401" s="45">
        <v>0</v>
      </c>
      <c r="C401" s="45">
        <v>0</v>
      </c>
      <c r="D401" s="45">
        <v>0</v>
      </c>
      <c r="E401" s="45">
        <v>0</v>
      </c>
      <c r="F401" s="400"/>
      <c r="G401" s="45">
        <v>0</v>
      </c>
      <c r="H401" s="54">
        <v>0</v>
      </c>
      <c r="I401" s="44">
        <f t="shared" si="58"/>
        <v>0</v>
      </c>
    </row>
    <row r="402" spans="1:9" ht="15">
      <c r="A402" s="8" t="s">
        <v>12</v>
      </c>
      <c r="B402" s="48">
        <v>9.5527147477515366E-9</v>
      </c>
      <c r="C402" s="48">
        <v>0</v>
      </c>
      <c r="D402" s="48">
        <v>0</v>
      </c>
      <c r="E402" s="48">
        <v>0.31418690001105615</v>
      </c>
      <c r="F402" s="400"/>
      <c r="G402" s="48">
        <v>0</v>
      </c>
      <c r="H402" s="49">
        <v>0</v>
      </c>
      <c r="I402" s="50">
        <f t="shared" si="58"/>
        <v>0.31418690956377088</v>
      </c>
    </row>
    <row r="403" spans="1:9" ht="15">
      <c r="A403" s="9" t="s">
        <v>13</v>
      </c>
      <c r="B403" s="45">
        <v>0</v>
      </c>
      <c r="C403" s="45">
        <v>0</v>
      </c>
      <c r="D403" s="45">
        <v>0</v>
      </c>
      <c r="E403" s="45">
        <v>0</v>
      </c>
      <c r="F403" s="400"/>
      <c r="G403" s="45">
        <v>0</v>
      </c>
      <c r="H403" s="54">
        <v>0</v>
      </c>
      <c r="I403" s="44">
        <f t="shared" si="58"/>
        <v>0</v>
      </c>
    </row>
    <row r="404" spans="1:9" ht="15">
      <c r="A404" s="8" t="s">
        <v>14</v>
      </c>
      <c r="B404" s="48">
        <v>8.6064704390713142E-9</v>
      </c>
      <c r="C404" s="48">
        <v>0</v>
      </c>
      <c r="D404" s="48">
        <v>0</v>
      </c>
      <c r="E404" s="48">
        <v>3.299405707198467</v>
      </c>
      <c r="F404" s="400"/>
      <c r="G404" s="48">
        <v>0</v>
      </c>
      <c r="H404" s="49">
        <v>0</v>
      </c>
      <c r="I404" s="50">
        <f t="shared" si="58"/>
        <v>3.2994057158049377</v>
      </c>
    </row>
    <row r="405" spans="1:9" ht="15">
      <c r="A405" s="9" t="s">
        <v>15</v>
      </c>
      <c r="B405" s="45">
        <v>2.2352564734260612</v>
      </c>
      <c r="C405" s="45">
        <v>0.48164705300932759</v>
      </c>
      <c r="D405" s="45">
        <v>3.4462964735646109</v>
      </c>
      <c r="E405" s="45">
        <v>0</v>
      </c>
      <c r="F405" s="400"/>
      <c r="G405" s="45">
        <v>0</v>
      </c>
      <c r="H405" s="54">
        <v>0</v>
      </c>
      <c r="I405" s="44">
        <f t="shared" si="58"/>
        <v>6.1631999999999998</v>
      </c>
    </row>
    <row r="406" spans="1:9" ht="15">
      <c r="A406" s="8" t="s">
        <v>16</v>
      </c>
      <c r="B406" s="48">
        <v>272.88084347696986</v>
      </c>
      <c r="C406" s="48">
        <v>430.40746004077602</v>
      </c>
      <c r="D406" s="48">
        <v>0.22879648225411731</v>
      </c>
      <c r="E406" s="48">
        <v>0</v>
      </c>
      <c r="F406" s="400"/>
      <c r="G406" s="48">
        <v>0</v>
      </c>
      <c r="H406" s="49">
        <v>0</v>
      </c>
      <c r="I406" s="50">
        <f t="shared" si="58"/>
        <v>703.51709999999991</v>
      </c>
    </row>
    <row r="407" spans="1:9" ht="15">
      <c r="A407" s="9" t="s">
        <v>17</v>
      </c>
      <c r="B407" s="45">
        <v>0</v>
      </c>
      <c r="C407" s="45">
        <v>0</v>
      </c>
      <c r="D407" s="45">
        <v>0</v>
      </c>
      <c r="E407" s="45">
        <v>0</v>
      </c>
      <c r="F407" s="400"/>
      <c r="G407" s="45">
        <v>0</v>
      </c>
      <c r="H407" s="54">
        <v>0</v>
      </c>
      <c r="I407" s="44">
        <f t="shared" si="58"/>
        <v>0</v>
      </c>
    </row>
    <row r="408" spans="1:9" ht="15">
      <c r="A408" s="8" t="s">
        <v>18</v>
      </c>
      <c r="B408" s="48">
        <v>0</v>
      </c>
      <c r="C408" s="48">
        <v>0</v>
      </c>
      <c r="D408" s="48">
        <v>0</v>
      </c>
      <c r="E408" s="48">
        <v>0</v>
      </c>
      <c r="F408" s="400"/>
      <c r="G408" s="48">
        <v>0</v>
      </c>
      <c r="H408" s="49">
        <v>0</v>
      </c>
      <c r="I408" s="50">
        <f t="shared" si="58"/>
        <v>0</v>
      </c>
    </row>
    <row r="409" spans="1:9" ht="15">
      <c r="A409" s="9" t="s">
        <v>141</v>
      </c>
      <c r="B409" s="45">
        <v>268.92175729414595</v>
      </c>
      <c r="C409" s="45">
        <v>812.95430336581751</v>
      </c>
      <c r="D409" s="45">
        <v>115.65653353045393</v>
      </c>
      <c r="E409" s="45">
        <v>16.467405809582772</v>
      </c>
      <c r="F409" s="400"/>
      <c r="G409" s="45">
        <v>0</v>
      </c>
      <c r="H409" s="54">
        <v>0</v>
      </c>
      <c r="I409" s="44">
        <f t="shared" si="58"/>
        <v>1214.0000000000002</v>
      </c>
    </row>
    <row r="410" spans="1:9" ht="15">
      <c r="A410" s="8" t="s">
        <v>19</v>
      </c>
      <c r="B410" s="48">
        <v>0</v>
      </c>
      <c r="C410" s="48">
        <v>0</v>
      </c>
      <c r="D410" s="48">
        <v>0</v>
      </c>
      <c r="E410" s="48">
        <v>0</v>
      </c>
      <c r="F410" s="400"/>
      <c r="G410" s="48">
        <v>0</v>
      </c>
      <c r="H410" s="49">
        <v>0</v>
      </c>
      <c r="I410" s="50">
        <f t="shared" si="58"/>
        <v>0</v>
      </c>
    </row>
    <row r="411" spans="1:9" ht="15">
      <c r="A411" s="9" t="s">
        <v>20</v>
      </c>
      <c r="B411" s="45">
        <v>0</v>
      </c>
      <c r="C411" s="45">
        <v>0</v>
      </c>
      <c r="D411" s="45">
        <v>0</v>
      </c>
      <c r="E411" s="45">
        <v>0</v>
      </c>
      <c r="F411" s="400"/>
      <c r="G411" s="45">
        <v>0</v>
      </c>
      <c r="H411" s="54">
        <v>0</v>
      </c>
      <c r="I411" s="44">
        <f t="shared" si="58"/>
        <v>0</v>
      </c>
    </row>
    <row r="412" spans="1:9" ht="15">
      <c r="A412" s="8" t="s">
        <v>21</v>
      </c>
      <c r="B412" s="48">
        <v>0</v>
      </c>
      <c r="C412" s="48">
        <v>0</v>
      </c>
      <c r="D412" s="48">
        <v>0</v>
      </c>
      <c r="E412" s="48">
        <v>0</v>
      </c>
      <c r="F412" s="400"/>
      <c r="G412" s="48">
        <v>0</v>
      </c>
      <c r="H412" s="49">
        <v>0</v>
      </c>
      <c r="I412" s="50">
        <f t="shared" si="58"/>
        <v>0</v>
      </c>
    </row>
    <row r="413" spans="1:9" ht="15">
      <c r="A413" s="10" t="s">
        <v>57</v>
      </c>
      <c r="B413" s="45">
        <v>0</v>
      </c>
      <c r="C413" s="45">
        <v>0</v>
      </c>
      <c r="D413" s="45">
        <v>0</v>
      </c>
      <c r="E413" s="45">
        <v>0</v>
      </c>
      <c r="F413" s="400"/>
      <c r="G413" s="45">
        <v>0</v>
      </c>
      <c r="H413" s="54">
        <v>0</v>
      </c>
      <c r="I413" s="44">
        <f t="shared" si="58"/>
        <v>0</v>
      </c>
    </row>
    <row r="414" spans="1:9" ht="15">
      <c r="A414" s="8" t="s">
        <v>22</v>
      </c>
      <c r="B414" s="48">
        <v>0</v>
      </c>
      <c r="C414" s="48">
        <v>0</v>
      </c>
      <c r="D414" s="48">
        <v>0</v>
      </c>
      <c r="E414" s="48">
        <v>0</v>
      </c>
      <c r="F414" s="400"/>
      <c r="G414" s="48">
        <v>0</v>
      </c>
      <c r="H414" s="49">
        <v>0</v>
      </c>
      <c r="I414" s="50">
        <f t="shared" si="58"/>
        <v>0</v>
      </c>
    </row>
    <row r="415" spans="1:9" ht="15">
      <c r="A415" s="10" t="s">
        <v>23</v>
      </c>
      <c r="B415" s="45">
        <v>0</v>
      </c>
      <c r="C415" s="45">
        <v>0</v>
      </c>
      <c r="D415" s="45">
        <v>0</v>
      </c>
      <c r="E415" s="45">
        <v>0</v>
      </c>
      <c r="F415" s="400"/>
      <c r="G415" s="45">
        <v>0</v>
      </c>
      <c r="H415" s="54">
        <v>0</v>
      </c>
      <c r="I415" s="44">
        <f t="shared" si="58"/>
        <v>0</v>
      </c>
    </row>
    <row r="416" spans="1:9" ht="15">
      <c r="A416" s="8" t="s">
        <v>24</v>
      </c>
      <c r="B416" s="48">
        <v>1.8648</v>
      </c>
      <c r="C416" s="48">
        <v>0</v>
      </c>
      <c r="D416" s="48">
        <v>0</v>
      </c>
      <c r="E416" s="48">
        <v>0</v>
      </c>
      <c r="F416" s="400"/>
      <c r="G416" s="48">
        <v>0</v>
      </c>
      <c r="H416" s="49">
        <v>0</v>
      </c>
      <c r="I416" s="50">
        <f t="shared" si="58"/>
        <v>1.8648</v>
      </c>
    </row>
    <row r="417" spans="1:9" ht="15.75" thickBot="1">
      <c r="A417" s="10" t="s">
        <v>25</v>
      </c>
      <c r="B417" s="45">
        <v>16.977267960960727</v>
      </c>
      <c r="C417" s="45">
        <v>7.9999173105363806</v>
      </c>
      <c r="D417" s="45">
        <v>0.49329621351120989</v>
      </c>
      <c r="E417" s="45">
        <v>640.15851854324092</v>
      </c>
      <c r="F417" s="401"/>
      <c r="G417" s="45">
        <v>117.12979997175083</v>
      </c>
      <c r="H417" s="54">
        <v>0</v>
      </c>
      <c r="I417" s="44">
        <f t="shared" si="58"/>
        <v>782.75880000000006</v>
      </c>
    </row>
    <row r="418" spans="1:9" ht="15">
      <c r="A418" s="125" t="s">
        <v>26</v>
      </c>
      <c r="B418" s="126">
        <f>SUM(B397:B417)</f>
        <v>562.87992522366164</v>
      </c>
      <c r="C418" s="126">
        <f t="shared" ref="C418:I418" si="59">SUM(C397:C417)</f>
        <v>1251.8433277701392</v>
      </c>
      <c r="D418" s="126">
        <f t="shared" si="59"/>
        <v>119.82492269978387</v>
      </c>
      <c r="E418" s="126">
        <f t="shared" si="59"/>
        <v>660.23951696003326</v>
      </c>
      <c r="F418" s="126">
        <f t="shared" si="59"/>
        <v>0</v>
      </c>
      <c r="G418" s="126">
        <f t="shared" si="59"/>
        <v>117.12979997175083</v>
      </c>
      <c r="H418" s="127">
        <f t="shared" si="59"/>
        <v>0</v>
      </c>
      <c r="I418" s="128">
        <f t="shared" si="59"/>
        <v>2711.9174926253691</v>
      </c>
    </row>
    <row r="419" spans="1:9" ht="15" thickBot="1">
      <c r="A419" s="15" t="s">
        <v>100</v>
      </c>
      <c r="B419" s="100">
        <f>B418/$I418</f>
        <v>0.2075579093959623</v>
      </c>
      <c r="C419" s="100">
        <f t="shared" ref="C419:H419" si="60">C418/$I418</f>
        <v>0.46160819094767053</v>
      </c>
      <c r="D419" s="100">
        <f t="shared" si="60"/>
        <v>4.418457531456204E-2</v>
      </c>
      <c r="E419" s="100">
        <f t="shared" si="60"/>
        <v>0.24345855607902905</v>
      </c>
      <c r="F419" s="100">
        <f t="shared" si="60"/>
        <v>0</v>
      </c>
      <c r="G419" s="100">
        <f t="shared" si="60"/>
        <v>4.3190768262775986E-2</v>
      </c>
      <c r="H419" s="100">
        <f t="shared" si="60"/>
        <v>0</v>
      </c>
      <c r="I419" s="102">
        <f>SUM(B419:H419)</f>
        <v>0.99999999999999989</v>
      </c>
    </row>
    <row r="420" spans="1:9" ht="15" thickBot="1">
      <c r="A420" s="16"/>
      <c r="B420" s="16"/>
      <c r="C420" s="16"/>
      <c r="D420" s="16"/>
      <c r="E420" s="16"/>
      <c r="F420" s="16"/>
      <c r="G420" s="16"/>
      <c r="H420" s="16"/>
      <c r="I420" s="16"/>
    </row>
    <row r="421" spans="1:9" ht="28.5">
      <c r="A421" s="431" t="s">
        <v>40</v>
      </c>
      <c r="B421" s="37" t="s">
        <v>0</v>
      </c>
      <c r="C421" s="37" t="s">
        <v>1</v>
      </c>
      <c r="D421" s="37" t="s">
        <v>2</v>
      </c>
      <c r="E421" s="37" t="s">
        <v>3</v>
      </c>
      <c r="F421" s="37" t="s">
        <v>27</v>
      </c>
      <c r="G421" s="37" t="s">
        <v>4</v>
      </c>
      <c r="H421" s="37" t="s">
        <v>5</v>
      </c>
      <c r="I421" s="38" t="s">
        <v>6</v>
      </c>
    </row>
    <row r="422" spans="1:9" ht="14.25" customHeight="1">
      <c r="A422" s="432" t="s">
        <v>40</v>
      </c>
      <c r="B422" s="372" t="s">
        <v>107</v>
      </c>
      <c r="C422" s="373"/>
      <c r="D422" s="373"/>
      <c r="E422" s="373"/>
      <c r="F422" s="373"/>
      <c r="G422" s="373"/>
      <c r="H422" s="373"/>
      <c r="I422" s="374"/>
    </row>
    <row r="423" spans="1:9" ht="15">
      <c r="A423" s="7" t="s">
        <v>7</v>
      </c>
      <c r="B423" s="42">
        <v>0</v>
      </c>
      <c r="C423" s="42">
        <v>0</v>
      </c>
      <c r="D423" s="42">
        <v>0</v>
      </c>
      <c r="E423" s="42">
        <v>0</v>
      </c>
      <c r="F423" s="399"/>
      <c r="G423" s="42">
        <v>0</v>
      </c>
      <c r="H423" s="43">
        <v>0</v>
      </c>
      <c r="I423" s="44">
        <f>SUM(B423:H423)</f>
        <v>0</v>
      </c>
    </row>
    <row r="424" spans="1:9" ht="15">
      <c r="A424" s="8" t="s">
        <v>8</v>
      </c>
      <c r="B424" s="48">
        <v>0</v>
      </c>
      <c r="C424" s="48">
        <v>0</v>
      </c>
      <c r="D424" s="48">
        <v>0</v>
      </c>
      <c r="E424" s="48">
        <v>0</v>
      </c>
      <c r="F424" s="400"/>
      <c r="G424" s="48">
        <v>0</v>
      </c>
      <c r="H424" s="49">
        <v>0</v>
      </c>
      <c r="I424" s="50">
        <f t="shared" ref="I424:I443" si="61">SUM(B424:H424)</f>
        <v>0</v>
      </c>
    </row>
    <row r="425" spans="1:9" ht="15">
      <c r="A425" s="9" t="s">
        <v>9</v>
      </c>
      <c r="B425" s="45">
        <v>0</v>
      </c>
      <c r="C425" s="45">
        <v>0</v>
      </c>
      <c r="D425" s="45">
        <v>0</v>
      </c>
      <c r="E425" s="45">
        <v>0</v>
      </c>
      <c r="F425" s="400"/>
      <c r="G425" s="45">
        <v>0</v>
      </c>
      <c r="H425" s="54">
        <v>0</v>
      </c>
      <c r="I425" s="44">
        <f t="shared" si="61"/>
        <v>0</v>
      </c>
    </row>
    <row r="426" spans="1:9" ht="15">
      <c r="A426" s="8" t="s">
        <v>10</v>
      </c>
      <c r="B426" s="48">
        <v>0</v>
      </c>
      <c r="C426" s="48">
        <v>0</v>
      </c>
      <c r="D426" s="48">
        <v>0</v>
      </c>
      <c r="E426" s="48">
        <v>0</v>
      </c>
      <c r="F426" s="400"/>
      <c r="G426" s="48">
        <v>0</v>
      </c>
      <c r="H426" s="49">
        <v>0</v>
      </c>
      <c r="I426" s="50">
        <f t="shared" si="61"/>
        <v>0</v>
      </c>
    </row>
    <row r="427" spans="1:9" ht="15">
      <c r="A427" s="9" t="s">
        <v>11</v>
      </c>
      <c r="B427" s="45">
        <v>0</v>
      </c>
      <c r="C427" s="45">
        <v>0</v>
      </c>
      <c r="D427" s="45">
        <v>0</v>
      </c>
      <c r="E427" s="45">
        <v>0</v>
      </c>
      <c r="F427" s="400"/>
      <c r="G427" s="45">
        <v>0</v>
      </c>
      <c r="H427" s="54">
        <v>0</v>
      </c>
      <c r="I427" s="44">
        <f t="shared" si="61"/>
        <v>0</v>
      </c>
    </row>
    <row r="428" spans="1:9" ht="15">
      <c r="A428" s="8" t="s">
        <v>12</v>
      </c>
      <c r="B428" s="48">
        <v>0</v>
      </c>
      <c r="C428" s="48">
        <v>0</v>
      </c>
      <c r="D428" s="48">
        <v>0</v>
      </c>
      <c r="E428" s="48">
        <v>0</v>
      </c>
      <c r="F428" s="400"/>
      <c r="G428" s="48">
        <v>0</v>
      </c>
      <c r="H428" s="49">
        <v>0</v>
      </c>
      <c r="I428" s="50">
        <f t="shared" si="61"/>
        <v>0</v>
      </c>
    </row>
    <row r="429" spans="1:9" ht="15">
      <c r="A429" s="9" t="s">
        <v>13</v>
      </c>
      <c r="B429" s="45">
        <v>0</v>
      </c>
      <c r="C429" s="45">
        <v>0</v>
      </c>
      <c r="D429" s="45">
        <v>0</v>
      </c>
      <c r="E429" s="45">
        <v>0</v>
      </c>
      <c r="F429" s="400"/>
      <c r="G429" s="45">
        <v>0</v>
      </c>
      <c r="H429" s="54">
        <v>0</v>
      </c>
      <c r="I429" s="44">
        <f t="shared" si="61"/>
        <v>0</v>
      </c>
    </row>
    <row r="430" spans="1:9" ht="15">
      <c r="A430" s="8" t="s">
        <v>14</v>
      </c>
      <c r="B430" s="48">
        <v>8.606467584039012E-9</v>
      </c>
      <c r="C430" s="48">
        <v>8.606467584039012E-9</v>
      </c>
      <c r="D430" s="48">
        <v>8.606467584039012E-9</v>
      </c>
      <c r="E430" s="48">
        <v>7.7225101653998207E-2</v>
      </c>
      <c r="F430" s="400"/>
      <c r="G430" s="48">
        <v>0</v>
      </c>
      <c r="H430" s="49">
        <v>0</v>
      </c>
      <c r="I430" s="50">
        <f t="shared" si="61"/>
        <v>7.7225127473400962E-2</v>
      </c>
    </row>
    <row r="431" spans="1:9" ht="15">
      <c r="A431" s="9" t="s">
        <v>15</v>
      </c>
      <c r="B431" s="45">
        <v>2.0265150687561833</v>
      </c>
      <c r="C431" s="45">
        <v>0.89888213285399343</v>
      </c>
      <c r="D431" s="45">
        <v>1.0978027983898231</v>
      </c>
      <c r="E431" s="45">
        <v>0</v>
      </c>
      <c r="F431" s="400"/>
      <c r="G431" s="45">
        <v>0</v>
      </c>
      <c r="H431" s="54">
        <v>0</v>
      </c>
      <c r="I431" s="44">
        <f t="shared" si="61"/>
        <v>4.0232000000000001</v>
      </c>
    </row>
    <row r="432" spans="1:9" ht="15">
      <c r="A432" s="8" t="s">
        <v>16</v>
      </c>
      <c r="B432" s="48">
        <v>47.31860890253779</v>
      </c>
      <c r="C432" s="48">
        <v>4.9812110948444559</v>
      </c>
      <c r="D432" s="48">
        <v>16.572880002617747</v>
      </c>
      <c r="E432" s="48">
        <v>0</v>
      </c>
      <c r="F432" s="400"/>
      <c r="G432" s="48">
        <v>0</v>
      </c>
      <c r="H432" s="49">
        <v>0</v>
      </c>
      <c r="I432" s="50">
        <f t="shared" si="61"/>
        <v>68.872699999999995</v>
      </c>
    </row>
    <row r="433" spans="1:9" ht="15">
      <c r="A433" s="9" t="s">
        <v>17</v>
      </c>
      <c r="B433" s="45">
        <v>0</v>
      </c>
      <c r="C433" s="45">
        <v>0</v>
      </c>
      <c r="D433" s="45">
        <v>0</v>
      </c>
      <c r="E433" s="45">
        <v>0</v>
      </c>
      <c r="F433" s="400"/>
      <c r="G433" s="45">
        <v>0</v>
      </c>
      <c r="H433" s="54">
        <v>0</v>
      </c>
      <c r="I433" s="44">
        <f t="shared" si="61"/>
        <v>0</v>
      </c>
    </row>
    <row r="434" spans="1:9" ht="15">
      <c r="A434" s="8" t="s">
        <v>18</v>
      </c>
      <c r="B434" s="48">
        <v>0</v>
      </c>
      <c r="C434" s="48">
        <v>0</v>
      </c>
      <c r="D434" s="48">
        <v>0</v>
      </c>
      <c r="E434" s="48">
        <v>0</v>
      </c>
      <c r="F434" s="400"/>
      <c r="G434" s="48">
        <v>0</v>
      </c>
      <c r="H434" s="49">
        <v>0</v>
      </c>
      <c r="I434" s="50">
        <f t="shared" si="61"/>
        <v>0</v>
      </c>
    </row>
    <row r="435" spans="1:9" ht="15">
      <c r="A435" s="9" t="s">
        <v>141</v>
      </c>
      <c r="B435" s="45">
        <v>33.856948417321405</v>
      </c>
      <c r="C435" s="45">
        <v>27.207696369543918</v>
      </c>
      <c r="D435" s="45">
        <v>12.747980230145137</v>
      </c>
      <c r="E435" s="45">
        <v>4.1873749829895495</v>
      </c>
      <c r="F435" s="400"/>
      <c r="G435" s="45">
        <v>0</v>
      </c>
      <c r="H435" s="54">
        <v>0</v>
      </c>
      <c r="I435" s="44">
        <f t="shared" si="61"/>
        <v>78.000000000000014</v>
      </c>
    </row>
    <row r="436" spans="1:9" ht="15">
      <c r="A436" s="8" t="s">
        <v>19</v>
      </c>
      <c r="B436" s="48">
        <v>0</v>
      </c>
      <c r="C436" s="48">
        <v>0</v>
      </c>
      <c r="D436" s="48">
        <v>0</v>
      </c>
      <c r="E436" s="48">
        <v>0</v>
      </c>
      <c r="F436" s="400"/>
      <c r="G436" s="48">
        <v>0</v>
      </c>
      <c r="H436" s="49">
        <v>0</v>
      </c>
      <c r="I436" s="50">
        <f t="shared" si="61"/>
        <v>0</v>
      </c>
    </row>
    <row r="437" spans="1:9" ht="15">
      <c r="A437" s="9" t="s">
        <v>20</v>
      </c>
      <c r="B437" s="45">
        <v>0</v>
      </c>
      <c r="C437" s="45">
        <v>0</v>
      </c>
      <c r="D437" s="45">
        <v>0</v>
      </c>
      <c r="E437" s="45">
        <v>0</v>
      </c>
      <c r="F437" s="400"/>
      <c r="G437" s="45">
        <v>0</v>
      </c>
      <c r="H437" s="54">
        <v>0</v>
      </c>
      <c r="I437" s="44">
        <f t="shared" si="61"/>
        <v>0</v>
      </c>
    </row>
    <row r="438" spans="1:9" ht="15">
      <c r="A438" s="8" t="s">
        <v>21</v>
      </c>
      <c r="B438" s="48">
        <v>3.7261905578487919</v>
      </c>
      <c r="C438" s="48">
        <v>4.3549116397816043E-2</v>
      </c>
      <c r="D438" s="48">
        <v>2.2302603257533917</v>
      </c>
      <c r="E438" s="48">
        <v>0</v>
      </c>
      <c r="F438" s="400"/>
      <c r="G438" s="48">
        <v>0</v>
      </c>
      <c r="H438" s="49">
        <v>0</v>
      </c>
      <c r="I438" s="50">
        <f t="shared" si="61"/>
        <v>6</v>
      </c>
    </row>
    <row r="439" spans="1:9" ht="15">
      <c r="A439" s="10" t="s">
        <v>57</v>
      </c>
      <c r="B439" s="45">
        <v>12.054979741803812</v>
      </c>
      <c r="C439" s="45">
        <v>0.79920367626860345</v>
      </c>
      <c r="D439" s="45">
        <v>9.1458165819275852</v>
      </c>
      <c r="E439" s="45">
        <v>0</v>
      </c>
      <c r="F439" s="400"/>
      <c r="G439" s="45">
        <v>0</v>
      </c>
      <c r="H439" s="54">
        <v>0</v>
      </c>
      <c r="I439" s="44">
        <f t="shared" si="61"/>
        <v>22</v>
      </c>
    </row>
    <row r="440" spans="1:9" ht="15">
      <c r="A440" s="8" t="s">
        <v>22</v>
      </c>
      <c r="B440" s="48">
        <v>0</v>
      </c>
      <c r="C440" s="48">
        <v>0</v>
      </c>
      <c r="D440" s="48">
        <v>0</v>
      </c>
      <c r="E440" s="48">
        <v>0</v>
      </c>
      <c r="F440" s="400"/>
      <c r="G440" s="48">
        <v>0</v>
      </c>
      <c r="H440" s="49">
        <v>0</v>
      </c>
      <c r="I440" s="50">
        <f t="shared" si="61"/>
        <v>0</v>
      </c>
    </row>
    <row r="441" spans="1:9" ht="15">
      <c r="A441" s="10" t="s">
        <v>23</v>
      </c>
      <c r="B441" s="45">
        <v>0</v>
      </c>
      <c r="C441" s="45">
        <v>0</v>
      </c>
      <c r="D441" s="45">
        <v>0</v>
      </c>
      <c r="E441" s="45">
        <v>0</v>
      </c>
      <c r="F441" s="400"/>
      <c r="G441" s="45">
        <v>0</v>
      </c>
      <c r="H441" s="54">
        <v>0</v>
      </c>
      <c r="I441" s="44">
        <f t="shared" si="61"/>
        <v>0</v>
      </c>
    </row>
    <row r="442" spans="1:9" ht="15">
      <c r="A442" s="8" t="s">
        <v>24</v>
      </c>
      <c r="B442" s="48">
        <v>9.6439548749484292</v>
      </c>
      <c r="C442" s="48">
        <v>2.3875237978364505E-2</v>
      </c>
      <c r="D442" s="48">
        <v>1.9241698870732074</v>
      </c>
      <c r="E442" s="48">
        <v>0</v>
      </c>
      <c r="F442" s="400"/>
      <c r="G442" s="48">
        <v>0</v>
      </c>
      <c r="H442" s="49">
        <v>0</v>
      </c>
      <c r="I442" s="50">
        <f t="shared" si="61"/>
        <v>11.592000000000001</v>
      </c>
    </row>
    <row r="443" spans="1:9" ht="15.75" thickBot="1">
      <c r="A443" s="10" t="s">
        <v>25</v>
      </c>
      <c r="B443" s="66">
        <v>10.479732964819201</v>
      </c>
      <c r="C443" s="66">
        <v>3.5762348621799424E-2</v>
      </c>
      <c r="D443" s="66">
        <v>38.683539578541414</v>
      </c>
      <c r="E443" s="66">
        <v>198.98065126375917</v>
      </c>
      <c r="F443" s="401"/>
      <c r="G443" s="45">
        <v>26.371356864692643</v>
      </c>
      <c r="H443" s="54">
        <v>0.10015697956581941</v>
      </c>
      <c r="I443" s="44">
        <f t="shared" si="61"/>
        <v>274.65120000000007</v>
      </c>
    </row>
    <row r="444" spans="1:9" ht="15">
      <c r="A444" s="125" t="s">
        <v>26</v>
      </c>
      <c r="B444" s="126">
        <f>SUM(B423:B443)</f>
        <v>119.10693053664211</v>
      </c>
      <c r="C444" s="126">
        <f t="shared" ref="C444:I444" si="62">SUM(C423:C443)</f>
        <v>33.990179985115418</v>
      </c>
      <c r="D444" s="126">
        <f t="shared" si="62"/>
        <v>82.402449413054768</v>
      </c>
      <c r="E444" s="126">
        <f t="shared" si="62"/>
        <v>203.24525134840272</v>
      </c>
      <c r="F444" s="126">
        <f t="shared" si="62"/>
        <v>0</v>
      </c>
      <c r="G444" s="126">
        <f t="shared" si="62"/>
        <v>26.371356864692643</v>
      </c>
      <c r="H444" s="127">
        <f t="shared" si="62"/>
        <v>0.10015697956581941</v>
      </c>
      <c r="I444" s="128">
        <f t="shared" si="62"/>
        <v>465.21632512747351</v>
      </c>
    </row>
    <row r="445" spans="1:9" ht="15" thickBot="1">
      <c r="A445" s="15" t="s">
        <v>100</v>
      </c>
      <c r="B445" s="100">
        <f>B444/$I444</f>
        <v>0.25602482996271836</v>
      </c>
      <c r="C445" s="100">
        <f t="shared" ref="C445:H445" si="63">C444/$I444</f>
        <v>7.3063171151188211E-2</v>
      </c>
      <c r="D445" s="100">
        <f t="shared" si="63"/>
        <v>0.17712716635744832</v>
      </c>
      <c r="E445" s="100">
        <f t="shared" si="63"/>
        <v>0.43688331722389939</v>
      </c>
      <c r="F445" s="100">
        <f t="shared" si="63"/>
        <v>0</v>
      </c>
      <c r="G445" s="100">
        <f t="shared" si="63"/>
        <v>5.6686224107605536E-2</v>
      </c>
      <c r="H445" s="100">
        <f t="shared" si="63"/>
        <v>2.1529119714011646E-4</v>
      </c>
      <c r="I445" s="102">
        <f>SUM(B445:H445)</f>
        <v>0.99999999999999989</v>
      </c>
    </row>
    <row r="446" spans="1:9" ht="15" thickBot="1">
      <c r="A446" s="16"/>
      <c r="B446" s="16"/>
      <c r="C446" s="16"/>
      <c r="D446" s="16"/>
      <c r="E446" s="16"/>
      <c r="F446" s="16"/>
      <c r="G446" s="16"/>
      <c r="H446" s="16"/>
      <c r="I446" s="16"/>
    </row>
    <row r="447" spans="1:9" ht="28.5">
      <c r="A447" s="433" t="s">
        <v>41</v>
      </c>
      <c r="B447" s="37" t="s">
        <v>0</v>
      </c>
      <c r="C447" s="37" t="s">
        <v>1</v>
      </c>
      <c r="D447" s="37" t="s">
        <v>2</v>
      </c>
      <c r="E447" s="37" t="s">
        <v>3</v>
      </c>
      <c r="F447" s="37" t="s">
        <v>27</v>
      </c>
      <c r="G447" s="37" t="s">
        <v>4</v>
      </c>
      <c r="H447" s="37" t="s">
        <v>5</v>
      </c>
      <c r="I447" s="38" t="s">
        <v>6</v>
      </c>
    </row>
    <row r="448" spans="1:9" ht="14.25" customHeight="1">
      <c r="A448" s="434" t="s">
        <v>41</v>
      </c>
      <c r="B448" s="372" t="s">
        <v>107</v>
      </c>
      <c r="C448" s="373"/>
      <c r="D448" s="373"/>
      <c r="E448" s="373"/>
      <c r="F448" s="373"/>
      <c r="G448" s="373"/>
      <c r="H448" s="373"/>
      <c r="I448" s="374"/>
    </row>
    <row r="449" spans="1:9" ht="15">
      <c r="A449" s="7" t="s">
        <v>7</v>
      </c>
      <c r="B449" s="387"/>
      <c r="C449" s="388"/>
      <c r="D449" s="388"/>
      <c r="E449" s="389"/>
      <c r="F449" s="42">
        <v>0</v>
      </c>
      <c r="G449" s="387"/>
      <c r="H449" s="389"/>
      <c r="I449" s="44">
        <f>SUM(B449:H449)</f>
        <v>0</v>
      </c>
    </row>
    <row r="450" spans="1:9" ht="15">
      <c r="A450" s="8" t="s">
        <v>8</v>
      </c>
      <c r="B450" s="390"/>
      <c r="C450" s="391"/>
      <c r="D450" s="391"/>
      <c r="E450" s="392"/>
      <c r="F450" s="48">
        <v>0</v>
      </c>
      <c r="G450" s="390"/>
      <c r="H450" s="392"/>
      <c r="I450" s="50">
        <f t="shared" ref="I450:I469" si="64">SUM(B450:H450)</f>
        <v>0</v>
      </c>
    </row>
    <row r="451" spans="1:9" ht="15">
      <c r="A451" s="9" t="s">
        <v>9</v>
      </c>
      <c r="B451" s="390"/>
      <c r="C451" s="391"/>
      <c r="D451" s="391"/>
      <c r="E451" s="392"/>
      <c r="F451" s="45">
        <v>0</v>
      </c>
      <c r="G451" s="390"/>
      <c r="H451" s="392"/>
      <c r="I451" s="44">
        <f t="shared" si="64"/>
        <v>0</v>
      </c>
    </row>
    <row r="452" spans="1:9" ht="15">
      <c r="A452" s="8" t="s">
        <v>10</v>
      </c>
      <c r="B452" s="390"/>
      <c r="C452" s="391"/>
      <c r="D452" s="391"/>
      <c r="E452" s="392"/>
      <c r="F452" s="48">
        <v>0</v>
      </c>
      <c r="G452" s="390"/>
      <c r="H452" s="392"/>
      <c r="I452" s="50">
        <f t="shared" si="64"/>
        <v>0</v>
      </c>
    </row>
    <row r="453" spans="1:9" ht="15">
      <c r="A453" s="9" t="s">
        <v>11</v>
      </c>
      <c r="B453" s="390"/>
      <c r="C453" s="391"/>
      <c r="D453" s="391"/>
      <c r="E453" s="392"/>
      <c r="F453" s="45">
        <v>0</v>
      </c>
      <c r="G453" s="390"/>
      <c r="H453" s="392"/>
      <c r="I453" s="44">
        <f t="shared" si="64"/>
        <v>0</v>
      </c>
    </row>
    <row r="454" spans="1:9" ht="15">
      <c r="A454" s="8" t="s">
        <v>12</v>
      </c>
      <c r="B454" s="390"/>
      <c r="C454" s="391"/>
      <c r="D454" s="391"/>
      <c r="E454" s="392"/>
      <c r="F454" s="48">
        <v>0</v>
      </c>
      <c r="G454" s="390"/>
      <c r="H454" s="392"/>
      <c r="I454" s="50">
        <f t="shared" si="64"/>
        <v>0</v>
      </c>
    </row>
    <row r="455" spans="1:9" ht="15">
      <c r="A455" s="9" t="s">
        <v>13</v>
      </c>
      <c r="B455" s="390"/>
      <c r="C455" s="391"/>
      <c r="D455" s="391"/>
      <c r="E455" s="392"/>
      <c r="F455" s="45">
        <v>0</v>
      </c>
      <c r="G455" s="390"/>
      <c r="H455" s="392"/>
      <c r="I455" s="44">
        <f t="shared" si="64"/>
        <v>0</v>
      </c>
    </row>
    <row r="456" spans="1:9" ht="15">
      <c r="A456" s="8" t="s">
        <v>14</v>
      </c>
      <c r="B456" s="390"/>
      <c r="C456" s="391"/>
      <c r="D456" s="391"/>
      <c r="E456" s="392"/>
      <c r="F456" s="48">
        <v>93.454069511421253</v>
      </c>
      <c r="G456" s="390"/>
      <c r="H456" s="392"/>
      <c r="I456" s="50">
        <f t="shared" si="64"/>
        <v>93.454069511421253</v>
      </c>
    </row>
    <row r="457" spans="1:9" ht="15">
      <c r="A457" s="9" t="s">
        <v>15</v>
      </c>
      <c r="B457" s="390"/>
      <c r="C457" s="391"/>
      <c r="D457" s="391"/>
      <c r="E457" s="392"/>
      <c r="F457" s="45">
        <v>0</v>
      </c>
      <c r="G457" s="390"/>
      <c r="H457" s="392"/>
      <c r="I457" s="44">
        <f t="shared" si="64"/>
        <v>0</v>
      </c>
    </row>
    <row r="458" spans="1:9" ht="15">
      <c r="A458" s="8" t="s">
        <v>16</v>
      </c>
      <c r="B458" s="390"/>
      <c r="C458" s="391"/>
      <c r="D458" s="391"/>
      <c r="E458" s="392"/>
      <c r="F458" s="48">
        <v>0</v>
      </c>
      <c r="G458" s="390"/>
      <c r="H458" s="392"/>
      <c r="I458" s="50">
        <f t="shared" si="64"/>
        <v>0</v>
      </c>
    </row>
    <row r="459" spans="1:9" ht="15">
      <c r="A459" s="9" t="s">
        <v>17</v>
      </c>
      <c r="B459" s="390"/>
      <c r="C459" s="391"/>
      <c r="D459" s="391"/>
      <c r="E459" s="392"/>
      <c r="F459" s="45">
        <v>0</v>
      </c>
      <c r="G459" s="390"/>
      <c r="H459" s="392"/>
      <c r="I459" s="44">
        <f t="shared" si="64"/>
        <v>0</v>
      </c>
    </row>
    <row r="460" spans="1:9" ht="15">
      <c r="A460" s="8" t="s">
        <v>18</v>
      </c>
      <c r="B460" s="390"/>
      <c r="C460" s="391"/>
      <c r="D460" s="391"/>
      <c r="E460" s="392"/>
      <c r="F460" s="48">
        <v>0</v>
      </c>
      <c r="G460" s="390"/>
      <c r="H460" s="392"/>
      <c r="I460" s="50">
        <f t="shared" si="64"/>
        <v>0</v>
      </c>
    </row>
    <row r="461" spans="1:9" ht="15">
      <c r="A461" s="9" t="s">
        <v>141</v>
      </c>
      <c r="B461" s="390"/>
      <c r="C461" s="391"/>
      <c r="D461" s="391"/>
      <c r="E461" s="392"/>
      <c r="F461" s="45">
        <v>0</v>
      </c>
      <c r="G461" s="390"/>
      <c r="H461" s="392"/>
      <c r="I461" s="44">
        <f t="shared" si="64"/>
        <v>0</v>
      </c>
    </row>
    <row r="462" spans="1:9" ht="15">
      <c r="A462" s="8" t="s">
        <v>19</v>
      </c>
      <c r="B462" s="390"/>
      <c r="C462" s="391"/>
      <c r="D462" s="391"/>
      <c r="E462" s="392"/>
      <c r="F462" s="48">
        <v>0</v>
      </c>
      <c r="G462" s="390"/>
      <c r="H462" s="392"/>
      <c r="I462" s="50">
        <f t="shared" si="64"/>
        <v>0</v>
      </c>
    </row>
    <row r="463" spans="1:9" ht="15">
      <c r="A463" s="9" t="s">
        <v>20</v>
      </c>
      <c r="B463" s="390"/>
      <c r="C463" s="391"/>
      <c r="D463" s="391"/>
      <c r="E463" s="392"/>
      <c r="F463" s="45">
        <v>0</v>
      </c>
      <c r="G463" s="390"/>
      <c r="H463" s="392"/>
      <c r="I463" s="44">
        <f t="shared" si="64"/>
        <v>0</v>
      </c>
    </row>
    <row r="464" spans="1:9" ht="15">
      <c r="A464" s="8" t="s">
        <v>21</v>
      </c>
      <c r="B464" s="390"/>
      <c r="C464" s="391"/>
      <c r="D464" s="391"/>
      <c r="E464" s="392"/>
      <c r="F464" s="48">
        <v>0</v>
      </c>
      <c r="G464" s="390"/>
      <c r="H464" s="392"/>
      <c r="I464" s="50">
        <f t="shared" si="64"/>
        <v>0</v>
      </c>
    </row>
    <row r="465" spans="1:9" ht="15">
      <c r="A465" s="10" t="s">
        <v>57</v>
      </c>
      <c r="B465" s="390"/>
      <c r="C465" s="391"/>
      <c r="D465" s="391"/>
      <c r="E465" s="392"/>
      <c r="F465" s="45">
        <v>0</v>
      </c>
      <c r="G465" s="390"/>
      <c r="H465" s="392"/>
      <c r="I465" s="44">
        <f t="shared" si="64"/>
        <v>0</v>
      </c>
    </row>
    <row r="466" spans="1:9" ht="15">
      <c r="A466" s="8" t="s">
        <v>22</v>
      </c>
      <c r="B466" s="390"/>
      <c r="C466" s="391"/>
      <c r="D466" s="391"/>
      <c r="E466" s="392"/>
      <c r="F466" s="48">
        <v>0</v>
      </c>
      <c r="G466" s="390"/>
      <c r="H466" s="392"/>
      <c r="I466" s="50">
        <f t="shared" si="64"/>
        <v>0</v>
      </c>
    </row>
    <row r="467" spans="1:9" ht="15">
      <c r="A467" s="10" t="s">
        <v>23</v>
      </c>
      <c r="B467" s="390"/>
      <c r="C467" s="391"/>
      <c r="D467" s="391"/>
      <c r="E467" s="392"/>
      <c r="F467" s="45">
        <v>0</v>
      </c>
      <c r="G467" s="390"/>
      <c r="H467" s="392"/>
      <c r="I467" s="44">
        <f t="shared" si="64"/>
        <v>0</v>
      </c>
    </row>
    <row r="468" spans="1:9" ht="15">
      <c r="A468" s="8" t="s">
        <v>24</v>
      </c>
      <c r="B468" s="390"/>
      <c r="C468" s="391"/>
      <c r="D468" s="391"/>
      <c r="E468" s="392"/>
      <c r="F468" s="48">
        <v>0</v>
      </c>
      <c r="G468" s="390"/>
      <c r="H468" s="392"/>
      <c r="I468" s="50">
        <f t="shared" si="64"/>
        <v>0</v>
      </c>
    </row>
    <row r="469" spans="1:9" ht="15.75" thickBot="1">
      <c r="A469" s="10" t="s">
        <v>25</v>
      </c>
      <c r="B469" s="393"/>
      <c r="C469" s="394"/>
      <c r="D469" s="394"/>
      <c r="E469" s="395"/>
      <c r="F469" s="45">
        <v>426.73320000000001</v>
      </c>
      <c r="G469" s="393"/>
      <c r="H469" s="395"/>
      <c r="I469" s="44">
        <f t="shared" si="64"/>
        <v>426.73320000000001</v>
      </c>
    </row>
    <row r="470" spans="1:9" ht="15">
      <c r="A470" s="125" t="s">
        <v>26</v>
      </c>
      <c r="B470" s="126">
        <f>SUM(B449:B469)</f>
        <v>0</v>
      </c>
      <c r="C470" s="126">
        <f t="shared" ref="C470:I470" si="65">SUM(C449:C469)</f>
        <v>0</v>
      </c>
      <c r="D470" s="126">
        <f t="shared" si="65"/>
        <v>0</v>
      </c>
      <c r="E470" s="126">
        <f t="shared" si="65"/>
        <v>0</v>
      </c>
      <c r="F470" s="126">
        <f t="shared" si="65"/>
        <v>520.18726951142128</v>
      </c>
      <c r="G470" s="126">
        <f t="shared" si="65"/>
        <v>0</v>
      </c>
      <c r="H470" s="126">
        <f t="shared" si="65"/>
        <v>0</v>
      </c>
      <c r="I470" s="128">
        <f t="shared" si="65"/>
        <v>520.18726951142128</v>
      </c>
    </row>
    <row r="471" spans="1:9" ht="15" thickBot="1">
      <c r="A471" s="15" t="s">
        <v>100</v>
      </c>
      <c r="B471" s="100">
        <f>B470/$I470</f>
        <v>0</v>
      </c>
      <c r="C471" s="100">
        <f t="shared" ref="C471:H471" si="66">C470/$I470</f>
        <v>0</v>
      </c>
      <c r="D471" s="100">
        <f t="shared" si="66"/>
        <v>0</v>
      </c>
      <c r="E471" s="100">
        <f t="shared" si="66"/>
        <v>0</v>
      </c>
      <c r="F471" s="100">
        <f t="shared" si="66"/>
        <v>1</v>
      </c>
      <c r="G471" s="100">
        <f t="shared" si="66"/>
        <v>0</v>
      </c>
      <c r="H471" s="100">
        <f t="shared" si="66"/>
        <v>0</v>
      </c>
      <c r="I471" s="102">
        <f>SUM(B471:H471)</f>
        <v>1</v>
      </c>
    </row>
    <row r="472" spans="1:9" ht="15" thickBot="1">
      <c r="A472" s="16"/>
      <c r="B472" s="16"/>
      <c r="C472" s="16"/>
      <c r="D472" s="16"/>
      <c r="E472" s="16"/>
      <c r="F472" s="16"/>
      <c r="G472" s="16"/>
      <c r="H472" s="16"/>
      <c r="I472" s="16"/>
    </row>
    <row r="473" spans="1:9" ht="28.5">
      <c r="A473" s="433" t="s">
        <v>42</v>
      </c>
      <c r="B473" s="37" t="s">
        <v>0</v>
      </c>
      <c r="C473" s="37" t="s">
        <v>1</v>
      </c>
      <c r="D473" s="37" t="s">
        <v>2</v>
      </c>
      <c r="E473" s="37" t="s">
        <v>3</v>
      </c>
      <c r="F473" s="37" t="s">
        <v>27</v>
      </c>
      <c r="G473" s="37" t="s">
        <v>4</v>
      </c>
      <c r="H473" s="37" t="s">
        <v>5</v>
      </c>
      <c r="I473" s="38" t="s">
        <v>6</v>
      </c>
    </row>
    <row r="474" spans="1:9" ht="14.25" customHeight="1">
      <c r="A474" s="434" t="s">
        <v>42</v>
      </c>
      <c r="B474" s="372" t="s">
        <v>107</v>
      </c>
      <c r="C474" s="373"/>
      <c r="D474" s="373"/>
      <c r="E474" s="373"/>
      <c r="F474" s="373"/>
      <c r="G474" s="373"/>
      <c r="H474" s="373"/>
      <c r="I474" s="374"/>
    </row>
    <row r="475" spans="1:9" ht="15">
      <c r="A475" s="7" t="s">
        <v>7</v>
      </c>
      <c r="B475" s="387"/>
      <c r="C475" s="388"/>
      <c r="D475" s="388"/>
      <c r="E475" s="389"/>
      <c r="F475" s="42">
        <v>0</v>
      </c>
      <c r="G475" s="387"/>
      <c r="H475" s="389"/>
      <c r="I475" s="44">
        <f>SUM(B475:H475)</f>
        <v>0</v>
      </c>
    </row>
    <row r="476" spans="1:9" ht="15">
      <c r="A476" s="8" t="s">
        <v>8</v>
      </c>
      <c r="B476" s="390"/>
      <c r="C476" s="391"/>
      <c r="D476" s="391"/>
      <c r="E476" s="392"/>
      <c r="F476" s="48">
        <v>0</v>
      </c>
      <c r="G476" s="390"/>
      <c r="H476" s="392"/>
      <c r="I476" s="50">
        <f t="shared" ref="I476:I495" si="67">SUM(B476:H476)</f>
        <v>0</v>
      </c>
    </row>
    <row r="477" spans="1:9" ht="15">
      <c r="A477" s="9" t="s">
        <v>9</v>
      </c>
      <c r="B477" s="390"/>
      <c r="C477" s="391"/>
      <c r="D477" s="391"/>
      <c r="E477" s="392"/>
      <c r="F477" s="45">
        <v>0</v>
      </c>
      <c r="G477" s="390"/>
      <c r="H477" s="392"/>
      <c r="I477" s="44">
        <f t="shared" si="67"/>
        <v>0</v>
      </c>
    </row>
    <row r="478" spans="1:9" ht="15">
      <c r="A478" s="8" t="s">
        <v>10</v>
      </c>
      <c r="B478" s="390"/>
      <c r="C478" s="391"/>
      <c r="D478" s="391"/>
      <c r="E478" s="392"/>
      <c r="F478" s="48">
        <v>0</v>
      </c>
      <c r="G478" s="390"/>
      <c r="H478" s="392"/>
      <c r="I478" s="50">
        <f t="shared" si="67"/>
        <v>0</v>
      </c>
    </row>
    <row r="479" spans="1:9" ht="15">
      <c r="A479" s="9" t="s">
        <v>11</v>
      </c>
      <c r="B479" s="390"/>
      <c r="C479" s="391"/>
      <c r="D479" s="391"/>
      <c r="E479" s="392"/>
      <c r="F479" s="45">
        <v>0</v>
      </c>
      <c r="G479" s="390"/>
      <c r="H479" s="392"/>
      <c r="I479" s="44">
        <f t="shared" si="67"/>
        <v>0</v>
      </c>
    </row>
    <row r="480" spans="1:9" ht="15">
      <c r="A480" s="8" t="s">
        <v>12</v>
      </c>
      <c r="B480" s="390"/>
      <c r="C480" s="391"/>
      <c r="D480" s="391"/>
      <c r="E480" s="392"/>
      <c r="F480" s="48">
        <v>4046.2143219095919</v>
      </c>
      <c r="G480" s="390"/>
      <c r="H480" s="392"/>
      <c r="I480" s="50">
        <f t="shared" si="67"/>
        <v>4046.2143219095919</v>
      </c>
    </row>
    <row r="481" spans="1:9" ht="15">
      <c r="A481" s="9" t="s">
        <v>13</v>
      </c>
      <c r="B481" s="390"/>
      <c r="C481" s="391"/>
      <c r="D481" s="391"/>
      <c r="E481" s="392"/>
      <c r="F481" s="45">
        <v>0</v>
      </c>
      <c r="G481" s="390"/>
      <c r="H481" s="392"/>
      <c r="I481" s="44">
        <f t="shared" si="67"/>
        <v>0</v>
      </c>
    </row>
    <row r="482" spans="1:9" ht="15">
      <c r="A482" s="8" t="s">
        <v>14</v>
      </c>
      <c r="B482" s="390"/>
      <c r="C482" s="391"/>
      <c r="D482" s="391"/>
      <c r="E482" s="392"/>
      <c r="F482" s="48">
        <v>4882.9314664870262</v>
      </c>
      <c r="G482" s="390"/>
      <c r="H482" s="392"/>
      <c r="I482" s="50">
        <f t="shared" si="67"/>
        <v>4882.9314664870262</v>
      </c>
    </row>
    <row r="483" spans="1:9" ht="15">
      <c r="A483" s="9" t="s">
        <v>15</v>
      </c>
      <c r="B483" s="390"/>
      <c r="C483" s="391"/>
      <c r="D483" s="391"/>
      <c r="E483" s="392"/>
      <c r="F483" s="45">
        <v>0</v>
      </c>
      <c r="G483" s="390"/>
      <c r="H483" s="392"/>
      <c r="I483" s="44">
        <f t="shared" si="67"/>
        <v>0</v>
      </c>
    </row>
    <row r="484" spans="1:9" ht="15">
      <c r="A484" s="8" t="s">
        <v>16</v>
      </c>
      <c r="B484" s="390"/>
      <c r="C484" s="391"/>
      <c r="D484" s="391"/>
      <c r="E484" s="392"/>
      <c r="F484" s="48">
        <v>0</v>
      </c>
      <c r="G484" s="390"/>
      <c r="H484" s="392"/>
      <c r="I484" s="50">
        <f t="shared" si="67"/>
        <v>0</v>
      </c>
    </row>
    <row r="485" spans="1:9" ht="15">
      <c r="A485" s="9" t="s">
        <v>17</v>
      </c>
      <c r="B485" s="390"/>
      <c r="C485" s="391"/>
      <c r="D485" s="391"/>
      <c r="E485" s="392"/>
      <c r="F485" s="45">
        <v>3.635329566135618</v>
      </c>
      <c r="G485" s="390"/>
      <c r="H485" s="392"/>
      <c r="I485" s="44">
        <f t="shared" si="67"/>
        <v>3.635329566135618</v>
      </c>
    </row>
    <row r="486" spans="1:9" ht="15">
      <c r="A486" s="8" t="s">
        <v>18</v>
      </c>
      <c r="B486" s="390"/>
      <c r="C486" s="391"/>
      <c r="D486" s="391"/>
      <c r="E486" s="392"/>
      <c r="F486" s="48">
        <v>0</v>
      </c>
      <c r="G486" s="390"/>
      <c r="H486" s="392"/>
      <c r="I486" s="50">
        <f t="shared" si="67"/>
        <v>0</v>
      </c>
    </row>
    <row r="487" spans="1:9" ht="15">
      <c r="A487" s="9" t="s">
        <v>141</v>
      </c>
      <c r="B487" s="390"/>
      <c r="C487" s="391"/>
      <c r="D487" s="391"/>
      <c r="E487" s="392"/>
      <c r="F487" s="45">
        <v>0</v>
      </c>
      <c r="G487" s="390"/>
      <c r="H487" s="392"/>
      <c r="I487" s="44">
        <f t="shared" si="67"/>
        <v>0</v>
      </c>
    </row>
    <row r="488" spans="1:9" ht="15">
      <c r="A488" s="8" t="s">
        <v>19</v>
      </c>
      <c r="B488" s="390"/>
      <c r="C488" s="391"/>
      <c r="D488" s="391"/>
      <c r="E488" s="392"/>
      <c r="F488" s="48">
        <v>0</v>
      </c>
      <c r="G488" s="390"/>
      <c r="H488" s="392"/>
      <c r="I488" s="50">
        <f t="shared" si="67"/>
        <v>0</v>
      </c>
    </row>
    <row r="489" spans="1:9" ht="15">
      <c r="A489" s="9" t="s">
        <v>20</v>
      </c>
      <c r="B489" s="390"/>
      <c r="C489" s="391"/>
      <c r="D489" s="391"/>
      <c r="E489" s="392"/>
      <c r="F489" s="45">
        <v>0</v>
      </c>
      <c r="G489" s="390"/>
      <c r="H489" s="392"/>
      <c r="I489" s="44">
        <f t="shared" si="67"/>
        <v>0</v>
      </c>
    </row>
    <row r="490" spans="1:9" ht="15">
      <c r="A490" s="8" t="s">
        <v>21</v>
      </c>
      <c r="B490" s="390"/>
      <c r="C490" s="391"/>
      <c r="D490" s="391"/>
      <c r="E490" s="392"/>
      <c r="F490" s="48">
        <v>0</v>
      </c>
      <c r="G490" s="390"/>
      <c r="H490" s="392"/>
      <c r="I490" s="50">
        <f t="shared" si="67"/>
        <v>0</v>
      </c>
    </row>
    <row r="491" spans="1:9" ht="15">
      <c r="A491" s="10" t="s">
        <v>57</v>
      </c>
      <c r="B491" s="390"/>
      <c r="C491" s="391"/>
      <c r="D491" s="391"/>
      <c r="E491" s="392"/>
      <c r="F491" s="45">
        <v>0</v>
      </c>
      <c r="G491" s="390"/>
      <c r="H491" s="392"/>
      <c r="I491" s="44">
        <f t="shared" si="67"/>
        <v>0</v>
      </c>
    </row>
    <row r="492" spans="1:9" ht="15">
      <c r="A492" s="8" t="s">
        <v>22</v>
      </c>
      <c r="B492" s="390"/>
      <c r="C492" s="391"/>
      <c r="D492" s="391"/>
      <c r="E492" s="392"/>
      <c r="F492" s="48">
        <v>7</v>
      </c>
      <c r="G492" s="390"/>
      <c r="H492" s="392"/>
      <c r="I492" s="50">
        <f t="shared" si="67"/>
        <v>7</v>
      </c>
    </row>
    <row r="493" spans="1:9" ht="15">
      <c r="A493" s="10" t="s">
        <v>23</v>
      </c>
      <c r="B493" s="390"/>
      <c r="C493" s="391"/>
      <c r="D493" s="391"/>
      <c r="E493" s="392"/>
      <c r="F493" s="45">
        <v>0</v>
      </c>
      <c r="G493" s="390"/>
      <c r="H493" s="392"/>
      <c r="I493" s="44">
        <f t="shared" si="67"/>
        <v>0</v>
      </c>
    </row>
    <row r="494" spans="1:9" ht="15">
      <c r="A494" s="8" t="s">
        <v>24</v>
      </c>
      <c r="B494" s="390"/>
      <c r="C494" s="391"/>
      <c r="D494" s="391"/>
      <c r="E494" s="392"/>
      <c r="F494" s="48">
        <v>0</v>
      </c>
      <c r="G494" s="390"/>
      <c r="H494" s="392"/>
      <c r="I494" s="50">
        <f t="shared" si="67"/>
        <v>0</v>
      </c>
    </row>
    <row r="495" spans="1:9" ht="15.75" thickBot="1">
      <c r="A495" s="10" t="s">
        <v>25</v>
      </c>
      <c r="B495" s="393"/>
      <c r="C495" s="394"/>
      <c r="D495" s="394"/>
      <c r="E495" s="395"/>
      <c r="F495" s="45">
        <v>104.5836</v>
      </c>
      <c r="G495" s="393"/>
      <c r="H495" s="395"/>
      <c r="I495" s="44">
        <f t="shared" si="67"/>
        <v>104.5836</v>
      </c>
    </row>
    <row r="496" spans="1:9" ht="15">
      <c r="A496" s="125" t="s">
        <v>26</v>
      </c>
      <c r="B496" s="126">
        <f>SUM(B475:B495)</f>
        <v>0</v>
      </c>
      <c r="C496" s="126">
        <f t="shared" ref="C496:I496" si="68">SUM(C475:C495)</f>
        <v>0</v>
      </c>
      <c r="D496" s="126">
        <f t="shared" si="68"/>
        <v>0</v>
      </c>
      <c r="E496" s="126">
        <f t="shared" si="68"/>
        <v>0</v>
      </c>
      <c r="F496" s="126">
        <f t="shared" si="68"/>
        <v>9044.3647179627533</v>
      </c>
      <c r="G496" s="126">
        <f t="shared" si="68"/>
        <v>0</v>
      </c>
      <c r="H496" s="126">
        <f t="shared" si="68"/>
        <v>0</v>
      </c>
      <c r="I496" s="126">
        <f t="shared" si="68"/>
        <v>9044.3647179627533</v>
      </c>
    </row>
    <row r="497" spans="1:9" ht="15" thickBot="1">
      <c r="A497" s="15" t="s">
        <v>100</v>
      </c>
      <c r="B497" s="100">
        <f>B496/$I496</f>
        <v>0</v>
      </c>
      <c r="C497" s="100">
        <f t="shared" ref="C497:H497" si="69">C496/$I496</f>
        <v>0</v>
      </c>
      <c r="D497" s="100">
        <f t="shared" si="69"/>
        <v>0</v>
      </c>
      <c r="E497" s="100">
        <f t="shared" si="69"/>
        <v>0</v>
      </c>
      <c r="F497" s="100">
        <f t="shared" si="69"/>
        <v>1</v>
      </c>
      <c r="G497" s="100">
        <f t="shared" si="69"/>
        <v>0</v>
      </c>
      <c r="H497" s="100">
        <f t="shared" si="69"/>
        <v>0</v>
      </c>
      <c r="I497" s="102">
        <f>SUM(B497:H497)</f>
        <v>1</v>
      </c>
    </row>
    <row r="498" spans="1:9" ht="15" thickBot="1">
      <c r="A498" s="16"/>
      <c r="B498" s="16"/>
      <c r="C498" s="16"/>
      <c r="D498" s="16"/>
      <c r="E498" s="16"/>
      <c r="F498" s="16"/>
      <c r="G498" s="16"/>
      <c r="H498" s="16"/>
      <c r="I498" s="16"/>
    </row>
    <row r="499" spans="1:9" ht="28.5">
      <c r="A499" s="433" t="s">
        <v>43</v>
      </c>
      <c r="B499" s="37" t="s">
        <v>0</v>
      </c>
      <c r="C499" s="37" t="s">
        <v>1</v>
      </c>
      <c r="D499" s="37" t="s">
        <v>2</v>
      </c>
      <c r="E499" s="37" t="s">
        <v>3</v>
      </c>
      <c r="F499" s="37" t="s">
        <v>27</v>
      </c>
      <c r="G499" s="37" t="s">
        <v>4</v>
      </c>
      <c r="H499" s="37" t="s">
        <v>5</v>
      </c>
      <c r="I499" s="38" t="s">
        <v>6</v>
      </c>
    </row>
    <row r="500" spans="1:9" ht="14.25" customHeight="1">
      <c r="A500" s="434" t="s">
        <v>43</v>
      </c>
      <c r="B500" s="372" t="s">
        <v>107</v>
      </c>
      <c r="C500" s="373"/>
      <c r="D500" s="373"/>
      <c r="E500" s="373"/>
      <c r="F500" s="373"/>
      <c r="G500" s="373"/>
      <c r="H500" s="373"/>
      <c r="I500" s="374"/>
    </row>
    <row r="501" spans="1:9" ht="15">
      <c r="A501" s="7" t="s">
        <v>7</v>
      </c>
      <c r="B501" s="387"/>
      <c r="C501" s="388"/>
      <c r="D501" s="388"/>
      <c r="E501" s="389"/>
      <c r="F501" s="42">
        <v>0</v>
      </c>
      <c r="G501" s="387"/>
      <c r="H501" s="389"/>
      <c r="I501" s="44">
        <f>SUM(B501:H501)</f>
        <v>0</v>
      </c>
    </row>
    <row r="502" spans="1:9" ht="15">
      <c r="A502" s="8" t="s">
        <v>8</v>
      </c>
      <c r="B502" s="390"/>
      <c r="C502" s="391"/>
      <c r="D502" s="391"/>
      <c r="E502" s="392"/>
      <c r="F502" s="48">
        <v>0</v>
      </c>
      <c r="G502" s="390"/>
      <c r="H502" s="392"/>
      <c r="I502" s="50">
        <f t="shared" ref="I502:I521" si="70">SUM(B502:H502)</f>
        <v>0</v>
      </c>
    </row>
    <row r="503" spans="1:9" ht="15">
      <c r="A503" s="9" t="s">
        <v>9</v>
      </c>
      <c r="B503" s="390"/>
      <c r="C503" s="391"/>
      <c r="D503" s="391"/>
      <c r="E503" s="392"/>
      <c r="F503" s="45">
        <v>0</v>
      </c>
      <c r="G503" s="390"/>
      <c r="H503" s="392"/>
      <c r="I503" s="44">
        <f t="shared" si="70"/>
        <v>0</v>
      </c>
    </row>
    <row r="504" spans="1:9" ht="15">
      <c r="A504" s="8" t="s">
        <v>10</v>
      </c>
      <c r="B504" s="390"/>
      <c r="C504" s="391"/>
      <c r="D504" s="391"/>
      <c r="E504" s="392"/>
      <c r="F504" s="48">
        <v>0</v>
      </c>
      <c r="G504" s="390"/>
      <c r="H504" s="392"/>
      <c r="I504" s="50">
        <f t="shared" si="70"/>
        <v>0</v>
      </c>
    </row>
    <row r="505" spans="1:9" ht="15">
      <c r="A505" s="9" t="s">
        <v>11</v>
      </c>
      <c r="B505" s="390"/>
      <c r="C505" s="391"/>
      <c r="D505" s="391"/>
      <c r="E505" s="392"/>
      <c r="F505" s="45">
        <v>0</v>
      </c>
      <c r="G505" s="390"/>
      <c r="H505" s="392"/>
      <c r="I505" s="44">
        <f t="shared" si="70"/>
        <v>0</v>
      </c>
    </row>
    <row r="506" spans="1:9" ht="15">
      <c r="A506" s="8" t="s">
        <v>12</v>
      </c>
      <c r="B506" s="390"/>
      <c r="C506" s="391"/>
      <c r="D506" s="391"/>
      <c r="E506" s="392"/>
      <c r="F506" s="48">
        <v>0</v>
      </c>
      <c r="G506" s="390"/>
      <c r="H506" s="392"/>
      <c r="I506" s="50">
        <f t="shared" si="70"/>
        <v>0</v>
      </c>
    </row>
    <row r="507" spans="1:9" ht="15">
      <c r="A507" s="9" t="s">
        <v>13</v>
      </c>
      <c r="B507" s="390"/>
      <c r="C507" s="391"/>
      <c r="D507" s="391"/>
      <c r="E507" s="392"/>
      <c r="F507" s="45">
        <v>0</v>
      </c>
      <c r="G507" s="390"/>
      <c r="H507" s="392"/>
      <c r="I507" s="44">
        <f t="shared" si="70"/>
        <v>0</v>
      </c>
    </row>
    <row r="508" spans="1:9" ht="15">
      <c r="A508" s="8" t="s">
        <v>14</v>
      </c>
      <c r="B508" s="390"/>
      <c r="C508" s="391"/>
      <c r="D508" s="391"/>
      <c r="E508" s="392"/>
      <c r="F508" s="48">
        <v>0</v>
      </c>
      <c r="G508" s="390"/>
      <c r="H508" s="392"/>
      <c r="I508" s="50">
        <f t="shared" si="70"/>
        <v>0</v>
      </c>
    </row>
    <row r="509" spans="1:9" ht="15">
      <c r="A509" s="9" t="s">
        <v>15</v>
      </c>
      <c r="B509" s="390"/>
      <c r="C509" s="391"/>
      <c r="D509" s="391"/>
      <c r="E509" s="392"/>
      <c r="F509" s="45">
        <v>0</v>
      </c>
      <c r="G509" s="390"/>
      <c r="H509" s="392"/>
      <c r="I509" s="44">
        <f t="shared" si="70"/>
        <v>0</v>
      </c>
    </row>
    <row r="510" spans="1:9" ht="15">
      <c r="A510" s="8" t="s">
        <v>16</v>
      </c>
      <c r="B510" s="390"/>
      <c r="C510" s="391"/>
      <c r="D510" s="391"/>
      <c r="E510" s="392"/>
      <c r="F510" s="48">
        <v>0</v>
      </c>
      <c r="G510" s="390"/>
      <c r="H510" s="392"/>
      <c r="I510" s="50">
        <f t="shared" si="70"/>
        <v>0</v>
      </c>
    </row>
    <row r="511" spans="1:9" ht="15">
      <c r="A511" s="9" t="s">
        <v>17</v>
      </c>
      <c r="B511" s="390"/>
      <c r="C511" s="391"/>
      <c r="D511" s="391"/>
      <c r="E511" s="392"/>
      <c r="F511" s="45">
        <v>0</v>
      </c>
      <c r="G511" s="390"/>
      <c r="H511" s="392"/>
      <c r="I511" s="44">
        <f t="shared" si="70"/>
        <v>0</v>
      </c>
    </row>
    <row r="512" spans="1:9" ht="15">
      <c r="A512" s="8" t="s">
        <v>18</v>
      </c>
      <c r="B512" s="390"/>
      <c r="C512" s="391"/>
      <c r="D512" s="391"/>
      <c r="E512" s="392"/>
      <c r="F512" s="48">
        <v>0</v>
      </c>
      <c r="G512" s="390"/>
      <c r="H512" s="392"/>
      <c r="I512" s="50">
        <f t="shared" si="70"/>
        <v>0</v>
      </c>
    </row>
    <row r="513" spans="1:9" ht="15">
      <c r="A513" s="9" t="s">
        <v>141</v>
      </c>
      <c r="B513" s="390"/>
      <c r="C513" s="391"/>
      <c r="D513" s="391"/>
      <c r="E513" s="392"/>
      <c r="F513" s="45">
        <v>0</v>
      </c>
      <c r="G513" s="390"/>
      <c r="H513" s="392"/>
      <c r="I513" s="44">
        <f t="shared" si="70"/>
        <v>0</v>
      </c>
    </row>
    <row r="514" spans="1:9" ht="15">
      <c r="A514" s="8" t="s">
        <v>19</v>
      </c>
      <c r="B514" s="390"/>
      <c r="C514" s="391"/>
      <c r="D514" s="391"/>
      <c r="E514" s="392"/>
      <c r="F514" s="48">
        <v>0</v>
      </c>
      <c r="G514" s="390"/>
      <c r="H514" s="392"/>
      <c r="I514" s="50">
        <f t="shared" si="70"/>
        <v>0</v>
      </c>
    </row>
    <row r="515" spans="1:9" ht="15">
      <c r="A515" s="9" t="s">
        <v>20</v>
      </c>
      <c r="B515" s="390"/>
      <c r="C515" s="391"/>
      <c r="D515" s="391"/>
      <c r="E515" s="392"/>
      <c r="F515" s="45">
        <v>0</v>
      </c>
      <c r="G515" s="390"/>
      <c r="H515" s="392"/>
      <c r="I515" s="44">
        <f t="shared" si="70"/>
        <v>0</v>
      </c>
    </row>
    <row r="516" spans="1:9" ht="15">
      <c r="A516" s="8" t="s">
        <v>21</v>
      </c>
      <c r="B516" s="390"/>
      <c r="C516" s="391"/>
      <c r="D516" s="391"/>
      <c r="E516" s="392"/>
      <c r="F516" s="48">
        <v>0</v>
      </c>
      <c r="G516" s="390"/>
      <c r="H516" s="392"/>
      <c r="I516" s="50">
        <f t="shared" si="70"/>
        <v>0</v>
      </c>
    </row>
    <row r="517" spans="1:9" ht="15">
      <c r="A517" s="10" t="s">
        <v>57</v>
      </c>
      <c r="B517" s="390"/>
      <c r="C517" s="391"/>
      <c r="D517" s="391"/>
      <c r="E517" s="392"/>
      <c r="F517" s="45">
        <v>0</v>
      </c>
      <c r="G517" s="390"/>
      <c r="H517" s="392"/>
      <c r="I517" s="44">
        <f t="shared" si="70"/>
        <v>0</v>
      </c>
    </row>
    <row r="518" spans="1:9" ht="15">
      <c r="A518" s="8" t="s">
        <v>22</v>
      </c>
      <c r="B518" s="390"/>
      <c r="C518" s="391"/>
      <c r="D518" s="391"/>
      <c r="E518" s="392"/>
      <c r="F518" s="48">
        <v>0</v>
      </c>
      <c r="G518" s="390"/>
      <c r="H518" s="392"/>
      <c r="I518" s="50">
        <f t="shared" si="70"/>
        <v>0</v>
      </c>
    </row>
    <row r="519" spans="1:9" ht="15">
      <c r="A519" s="10" t="s">
        <v>23</v>
      </c>
      <c r="B519" s="390"/>
      <c r="C519" s="391"/>
      <c r="D519" s="391"/>
      <c r="E519" s="392"/>
      <c r="F519" s="45">
        <v>0</v>
      </c>
      <c r="G519" s="390"/>
      <c r="H519" s="392"/>
      <c r="I519" s="44">
        <f t="shared" si="70"/>
        <v>0</v>
      </c>
    </row>
    <row r="520" spans="1:9" ht="15">
      <c r="A520" s="8" t="s">
        <v>24</v>
      </c>
      <c r="B520" s="390"/>
      <c r="C520" s="391"/>
      <c r="D520" s="391"/>
      <c r="E520" s="392"/>
      <c r="F520" s="48">
        <v>0</v>
      </c>
      <c r="G520" s="390"/>
      <c r="H520" s="392"/>
      <c r="I520" s="50">
        <f t="shared" si="70"/>
        <v>0</v>
      </c>
    </row>
    <row r="521" spans="1:9" ht="15.75" thickBot="1">
      <c r="A521" s="10" t="s">
        <v>25</v>
      </c>
      <c r="B521" s="393"/>
      <c r="C521" s="394"/>
      <c r="D521" s="394"/>
      <c r="E521" s="395"/>
      <c r="F521" s="45">
        <v>0</v>
      </c>
      <c r="G521" s="393"/>
      <c r="H521" s="395"/>
      <c r="I521" s="44">
        <f t="shared" si="70"/>
        <v>0</v>
      </c>
    </row>
    <row r="522" spans="1:9" ht="15">
      <c r="A522" s="125" t="s">
        <v>26</v>
      </c>
      <c r="B522" s="126">
        <f>SUM(B501:B521)</f>
        <v>0</v>
      </c>
      <c r="C522" s="126">
        <f t="shared" ref="C522:I522" si="71">SUM(C501:C521)</f>
        <v>0</v>
      </c>
      <c r="D522" s="126">
        <f t="shared" si="71"/>
        <v>0</v>
      </c>
      <c r="E522" s="126">
        <f t="shared" si="71"/>
        <v>0</v>
      </c>
      <c r="F522" s="126">
        <f t="shared" si="71"/>
        <v>0</v>
      </c>
      <c r="G522" s="126">
        <f t="shared" si="71"/>
        <v>0</v>
      </c>
      <c r="H522" s="126">
        <f t="shared" si="71"/>
        <v>0</v>
      </c>
      <c r="I522" s="128">
        <f t="shared" si="71"/>
        <v>0</v>
      </c>
    </row>
    <row r="523" spans="1:9" ht="15" thickBot="1">
      <c r="A523" s="15" t="s">
        <v>100</v>
      </c>
      <c r="B523" s="100"/>
      <c r="C523" s="100"/>
      <c r="D523" s="100"/>
      <c r="E523" s="100"/>
      <c r="F523" s="100"/>
      <c r="G523" s="100"/>
      <c r="H523" s="100"/>
      <c r="I523" s="102"/>
    </row>
    <row r="524" spans="1:9" ht="15" thickBot="1">
      <c r="A524" s="16"/>
      <c r="B524" s="16"/>
      <c r="C524" s="16"/>
      <c r="D524" s="16"/>
      <c r="E524" s="16"/>
      <c r="F524" s="16"/>
      <c r="G524" s="16"/>
      <c r="H524" s="16"/>
      <c r="I524" s="16"/>
    </row>
    <row r="525" spans="1:9" ht="28.5">
      <c r="A525" s="433" t="s">
        <v>44</v>
      </c>
      <c r="B525" s="37" t="s">
        <v>0</v>
      </c>
      <c r="C525" s="37" t="s">
        <v>1</v>
      </c>
      <c r="D525" s="37" t="s">
        <v>2</v>
      </c>
      <c r="E525" s="37" t="s">
        <v>3</v>
      </c>
      <c r="F525" s="37" t="s">
        <v>27</v>
      </c>
      <c r="G525" s="37" t="s">
        <v>4</v>
      </c>
      <c r="H525" s="37" t="s">
        <v>5</v>
      </c>
      <c r="I525" s="38" t="s">
        <v>6</v>
      </c>
    </row>
    <row r="526" spans="1:9" ht="14.25" customHeight="1">
      <c r="A526" s="434" t="s">
        <v>44</v>
      </c>
      <c r="B526" s="372" t="s">
        <v>107</v>
      </c>
      <c r="C526" s="373"/>
      <c r="D526" s="373"/>
      <c r="E526" s="373"/>
      <c r="F526" s="373"/>
      <c r="G526" s="373"/>
      <c r="H526" s="373"/>
      <c r="I526" s="374"/>
    </row>
    <row r="527" spans="1:9" ht="15">
      <c r="A527" s="7" t="s">
        <v>7</v>
      </c>
      <c r="B527" s="387"/>
      <c r="C527" s="388"/>
      <c r="D527" s="388"/>
      <c r="E527" s="389"/>
      <c r="F527" s="42">
        <v>0</v>
      </c>
      <c r="G527" s="387"/>
      <c r="H527" s="389"/>
      <c r="I527" s="44">
        <f>SUM(B527:H527)</f>
        <v>0</v>
      </c>
    </row>
    <row r="528" spans="1:9" ht="15">
      <c r="A528" s="8" t="s">
        <v>8</v>
      </c>
      <c r="B528" s="390"/>
      <c r="C528" s="391"/>
      <c r="D528" s="391"/>
      <c r="E528" s="392"/>
      <c r="F528" s="48">
        <v>0</v>
      </c>
      <c r="G528" s="390"/>
      <c r="H528" s="392"/>
      <c r="I528" s="50">
        <f t="shared" ref="I528:I547" si="72">SUM(B528:H528)</f>
        <v>0</v>
      </c>
    </row>
    <row r="529" spans="1:9" ht="15">
      <c r="A529" s="9" t="s">
        <v>9</v>
      </c>
      <c r="B529" s="390"/>
      <c r="C529" s="391"/>
      <c r="D529" s="391"/>
      <c r="E529" s="392"/>
      <c r="F529" s="45">
        <v>0</v>
      </c>
      <c r="G529" s="390"/>
      <c r="H529" s="392"/>
      <c r="I529" s="44">
        <f t="shared" si="72"/>
        <v>0</v>
      </c>
    </row>
    <row r="530" spans="1:9" ht="15">
      <c r="A530" s="8" t="s">
        <v>10</v>
      </c>
      <c r="B530" s="390"/>
      <c r="C530" s="391"/>
      <c r="D530" s="391"/>
      <c r="E530" s="392"/>
      <c r="F530" s="48">
        <v>0</v>
      </c>
      <c r="G530" s="390"/>
      <c r="H530" s="392"/>
      <c r="I530" s="50">
        <f t="shared" si="72"/>
        <v>0</v>
      </c>
    </row>
    <row r="531" spans="1:9" ht="15">
      <c r="A531" s="9" t="s">
        <v>11</v>
      </c>
      <c r="B531" s="390"/>
      <c r="C531" s="391"/>
      <c r="D531" s="391"/>
      <c r="E531" s="392"/>
      <c r="F531" s="45">
        <v>0</v>
      </c>
      <c r="G531" s="390"/>
      <c r="H531" s="392"/>
      <c r="I531" s="44">
        <f t="shared" si="72"/>
        <v>0</v>
      </c>
    </row>
    <row r="532" spans="1:9" ht="15">
      <c r="A532" s="8" t="s">
        <v>12</v>
      </c>
      <c r="B532" s="390"/>
      <c r="C532" s="391"/>
      <c r="D532" s="391"/>
      <c r="E532" s="392"/>
      <c r="F532" s="48">
        <v>0.55781792237383054</v>
      </c>
      <c r="G532" s="390"/>
      <c r="H532" s="392"/>
      <c r="I532" s="50">
        <f t="shared" si="72"/>
        <v>0.55781792237383054</v>
      </c>
    </row>
    <row r="533" spans="1:9" ht="15">
      <c r="A533" s="9" t="s">
        <v>13</v>
      </c>
      <c r="B533" s="390"/>
      <c r="C533" s="391"/>
      <c r="D533" s="391"/>
      <c r="E533" s="392"/>
      <c r="F533" s="45">
        <v>0</v>
      </c>
      <c r="G533" s="390"/>
      <c r="H533" s="392"/>
      <c r="I533" s="44">
        <f t="shared" si="72"/>
        <v>0</v>
      </c>
    </row>
    <row r="534" spans="1:9" ht="15">
      <c r="A534" s="8" t="s">
        <v>14</v>
      </c>
      <c r="B534" s="390"/>
      <c r="C534" s="391"/>
      <c r="D534" s="391"/>
      <c r="E534" s="392"/>
      <c r="F534" s="48">
        <v>4.171296337763847</v>
      </c>
      <c r="G534" s="390"/>
      <c r="H534" s="392"/>
      <c r="I534" s="50">
        <f t="shared" si="72"/>
        <v>4.171296337763847</v>
      </c>
    </row>
    <row r="535" spans="1:9" ht="15">
      <c r="A535" s="9" t="s">
        <v>15</v>
      </c>
      <c r="B535" s="390"/>
      <c r="C535" s="391"/>
      <c r="D535" s="391"/>
      <c r="E535" s="392"/>
      <c r="F535" s="45">
        <v>0</v>
      </c>
      <c r="G535" s="390"/>
      <c r="H535" s="392"/>
      <c r="I535" s="44">
        <f t="shared" si="72"/>
        <v>0</v>
      </c>
    </row>
    <row r="536" spans="1:9" ht="15">
      <c r="A536" s="8" t="s">
        <v>16</v>
      </c>
      <c r="B536" s="390"/>
      <c r="C536" s="391"/>
      <c r="D536" s="391"/>
      <c r="E536" s="392"/>
      <c r="F536" s="48">
        <v>0</v>
      </c>
      <c r="G536" s="390"/>
      <c r="H536" s="392"/>
      <c r="I536" s="50">
        <f t="shared" si="72"/>
        <v>0</v>
      </c>
    </row>
    <row r="537" spans="1:9" ht="15">
      <c r="A537" s="9" t="s">
        <v>17</v>
      </c>
      <c r="B537" s="390"/>
      <c r="C537" s="391"/>
      <c r="D537" s="391"/>
      <c r="E537" s="392"/>
      <c r="F537" s="45">
        <v>0</v>
      </c>
      <c r="G537" s="390"/>
      <c r="H537" s="392"/>
      <c r="I537" s="44">
        <f t="shared" si="72"/>
        <v>0</v>
      </c>
    </row>
    <row r="538" spans="1:9" ht="15">
      <c r="A538" s="8" t="s">
        <v>18</v>
      </c>
      <c r="B538" s="390"/>
      <c r="C538" s="391"/>
      <c r="D538" s="391"/>
      <c r="E538" s="392"/>
      <c r="F538" s="48">
        <v>0</v>
      </c>
      <c r="G538" s="390"/>
      <c r="H538" s="392"/>
      <c r="I538" s="50">
        <f t="shared" si="72"/>
        <v>0</v>
      </c>
    </row>
    <row r="539" spans="1:9" ht="15">
      <c r="A539" s="9" t="s">
        <v>141</v>
      </c>
      <c r="B539" s="390"/>
      <c r="C539" s="391"/>
      <c r="D539" s="391"/>
      <c r="E539" s="392"/>
      <c r="F539" s="45">
        <v>0</v>
      </c>
      <c r="G539" s="390"/>
      <c r="H539" s="392"/>
      <c r="I539" s="44">
        <f t="shared" si="72"/>
        <v>0</v>
      </c>
    </row>
    <row r="540" spans="1:9" ht="15">
      <c r="A540" s="8" t="s">
        <v>19</v>
      </c>
      <c r="B540" s="390"/>
      <c r="C540" s="391"/>
      <c r="D540" s="391"/>
      <c r="E540" s="392"/>
      <c r="F540" s="48">
        <v>0</v>
      </c>
      <c r="G540" s="390"/>
      <c r="H540" s="392"/>
      <c r="I540" s="50">
        <f t="shared" si="72"/>
        <v>0</v>
      </c>
    </row>
    <row r="541" spans="1:9" ht="15">
      <c r="A541" s="9" t="s">
        <v>20</v>
      </c>
      <c r="B541" s="390"/>
      <c r="C541" s="391"/>
      <c r="D541" s="391"/>
      <c r="E541" s="392"/>
      <c r="F541" s="45">
        <v>0</v>
      </c>
      <c r="G541" s="390"/>
      <c r="H541" s="392"/>
      <c r="I541" s="44">
        <f t="shared" si="72"/>
        <v>0</v>
      </c>
    </row>
    <row r="542" spans="1:9" ht="15">
      <c r="A542" s="8" t="s">
        <v>21</v>
      </c>
      <c r="B542" s="390"/>
      <c r="C542" s="391"/>
      <c r="D542" s="391"/>
      <c r="E542" s="392"/>
      <c r="F542" s="48">
        <v>0</v>
      </c>
      <c r="G542" s="390"/>
      <c r="H542" s="392"/>
      <c r="I542" s="50">
        <f t="shared" si="72"/>
        <v>0</v>
      </c>
    </row>
    <row r="543" spans="1:9" ht="15">
      <c r="A543" s="10" t="s">
        <v>57</v>
      </c>
      <c r="B543" s="390"/>
      <c r="C543" s="391"/>
      <c r="D543" s="391"/>
      <c r="E543" s="392"/>
      <c r="F543" s="45">
        <v>0</v>
      </c>
      <c r="G543" s="390"/>
      <c r="H543" s="392"/>
      <c r="I543" s="44">
        <f t="shared" si="72"/>
        <v>0</v>
      </c>
    </row>
    <row r="544" spans="1:9" ht="15">
      <c r="A544" s="8" t="s">
        <v>22</v>
      </c>
      <c r="B544" s="390"/>
      <c r="C544" s="391"/>
      <c r="D544" s="391"/>
      <c r="E544" s="392"/>
      <c r="F544" s="48">
        <v>0</v>
      </c>
      <c r="G544" s="390"/>
      <c r="H544" s="392"/>
      <c r="I544" s="50">
        <f t="shared" si="72"/>
        <v>0</v>
      </c>
    </row>
    <row r="545" spans="1:9" ht="15">
      <c r="A545" s="10" t="s">
        <v>23</v>
      </c>
      <c r="B545" s="390"/>
      <c r="C545" s="391"/>
      <c r="D545" s="391"/>
      <c r="E545" s="392"/>
      <c r="F545" s="45">
        <v>0</v>
      </c>
      <c r="G545" s="390"/>
      <c r="H545" s="392"/>
      <c r="I545" s="44">
        <f t="shared" si="72"/>
        <v>0</v>
      </c>
    </row>
    <row r="546" spans="1:9" ht="15">
      <c r="A546" s="8" t="s">
        <v>24</v>
      </c>
      <c r="B546" s="390"/>
      <c r="C546" s="391"/>
      <c r="D546" s="391"/>
      <c r="E546" s="392"/>
      <c r="F546" s="48">
        <v>0</v>
      </c>
      <c r="G546" s="390"/>
      <c r="H546" s="392"/>
      <c r="I546" s="50">
        <f t="shared" si="72"/>
        <v>0</v>
      </c>
    </row>
    <row r="547" spans="1:9" ht="15.75" thickBot="1">
      <c r="A547" s="10" t="s">
        <v>25</v>
      </c>
      <c r="B547" s="393"/>
      <c r="C547" s="394"/>
      <c r="D547" s="394"/>
      <c r="E547" s="395"/>
      <c r="F547" s="45">
        <v>0</v>
      </c>
      <c r="G547" s="393"/>
      <c r="H547" s="395"/>
      <c r="I547" s="44">
        <f t="shared" si="72"/>
        <v>0</v>
      </c>
    </row>
    <row r="548" spans="1:9" ht="15">
      <c r="A548" s="125" t="s">
        <v>26</v>
      </c>
      <c r="B548" s="126">
        <f>SUM(B527:B547)</f>
        <v>0</v>
      </c>
      <c r="C548" s="126">
        <f t="shared" ref="C548:I548" si="73">SUM(C527:C547)</f>
        <v>0</v>
      </c>
      <c r="D548" s="126">
        <f t="shared" si="73"/>
        <v>0</v>
      </c>
      <c r="E548" s="126">
        <f t="shared" si="73"/>
        <v>0</v>
      </c>
      <c r="F548" s="126">
        <f t="shared" si="73"/>
        <v>4.7291142601376777</v>
      </c>
      <c r="G548" s="126">
        <f t="shared" si="73"/>
        <v>0</v>
      </c>
      <c r="H548" s="126">
        <f t="shared" si="73"/>
        <v>0</v>
      </c>
      <c r="I548" s="126">
        <f t="shared" si="73"/>
        <v>4.7291142601376777</v>
      </c>
    </row>
    <row r="549" spans="1:9" ht="15" thickBot="1">
      <c r="A549" s="15" t="s">
        <v>100</v>
      </c>
      <c r="B549" s="100">
        <f>B548/$I548</f>
        <v>0</v>
      </c>
      <c r="C549" s="100">
        <f t="shared" ref="C549:H549" si="74">C548/$I548</f>
        <v>0</v>
      </c>
      <c r="D549" s="100">
        <f t="shared" si="74"/>
        <v>0</v>
      </c>
      <c r="E549" s="100">
        <f t="shared" si="74"/>
        <v>0</v>
      </c>
      <c r="F549" s="100">
        <f t="shared" si="74"/>
        <v>1</v>
      </c>
      <c r="G549" s="100">
        <f t="shared" si="74"/>
        <v>0</v>
      </c>
      <c r="H549" s="100">
        <f t="shared" si="74"/>
        <v>0</v>
      </c>
      <c r="I549" s="102">
        <f>SUM(B549:H549)</f>
        <v>1</v>
      </c>
    </row>
    <row r="550" spans="1:9" ht="15" thickBot="1">
      <c r="A550" s="16"/>
      <c r="B550" s="16"/>
      <c r="C550" s="16"/>
      <c r="D550" s="16"/>
      <c r="E550" s="16"/>
      <c r="F550" s="16"/>
      <c r="G550" s="16"/>
      <c r="H550" s="16"/>
      <c r="I550" s="16"/>
    </row>
    <row r="551" spans="1:9" ht="28.5">
      <c r="A551" s="433" t="s">
        <v>45</v>
      </c>
      <c r="B551" s="37" t="s">
        <v>0</v>
      </c>
      <c r="C551" s="37" t="s">
        <v>1</v>
      </c>
      <c r="D551" s="37" t="s">
        <v>2</v>
      </c>
      <c r="E551" s="37" t="s">
        <v>3</v>
      </c>
      <c r="F551" s="37" t="s">
        <v>27</v>
      </c>
      <c r="G551" s="37" t="s">
        <v>4</v>
      </c>
      <c r="H551" s="37" t="s">
        <v>5</v>
      </c>
      <c r="I551" s="38" t="s">
        <v>6</v>
      </c>
    </row>
    <row r="552" spans="1:9" ht="14.25" customHeight="1">
      <c r="A552" s="434" t="s">
        <v>45</v>
      </c>
      <c r="B552" s="372" t="s">
        <v>107</v>
      </c>
      <c r="C552" s="373"/>
      <c r="D552" s="373"/>
      <c r="E552" s="373"/>
      <c r="F552" s="373"/>
      <c r="G552" s="373"/>
      <c r="H552" s="373"/>
      <c r="I552" s="374"/>
    </row>
    <row r="553" spans="1:9" ht="15">
      <c r="A553" s="7" t="s">
        <v>7</v>
      </c>
      <c r="B553" s="387"/>
      <c r="C553" s="388"/>
      <c r="D553" s="388"/>
      <c r="E553" s="389"/>
      <c r="F553" s="42">
        <v>0</v>
      </c>
      <c r="G553" s="387"/>
      <c r="H553" s="389"/>
      <c r="I553" s="44">
        <f>SUM(B553:H553)</f>
        <v>0</v>
      </c>
    </row>
    <row r="554" spans="1:9" ht="15">
      <c r="A554" s="8" t="s">
        <v>8</v>
      </c>
      <c r="B554" s="390"/>
      <c r="C554" s="391"/>
      <c r="D554" s="391"/>
      <c r="E554" s="392"/>
      <c r="F554" s="48">
        <v>0</v>
      </c>
      <c r="G554" s="390"/>
      <c r="H554" s="392"/>
      <c r="I554" s="50">
        <f t="shared" ref="I554:I573" si="75">SUM(B554:H554)</f>
        <v>0</v>
      </c>
    </row>
    <row r="555" spans="1:9" ht="15">
      <c r="A555" s="9" t="s">
        <v>9</v>
      </c>
      <c r="B555" s="390"/>
      <c r="C555" s="391"/>
      <c r="D555" s="391"/>
      <c r="E555" s="392"/>
      <c r="F555" s="45">
        <v>0</v>
      </c>
      <c r="G555" s="390"/>
      <c r="H555" s="392"/>
      <c r="I555" s="44">
        <f t="shared" si="75"/>
        <v>0</v>
      </c>
    </row>
    <row r="556" spans="1:9" ht="15">
      <c r="A556" s="8" t="s">
        <v>10</v>
      </c>
      <c r="B556" s="390"/>
      <c r="C556" s="391"/>
      <c r="D556" s="391"/>
      <c r="E556" s="392"/>
      <c r="F556" s="48">
        <v>0</v>
      </c>
      <c r="G556" s="390"/>
      <c r="H556" s="392"/>
      <c r="I556" s="50">
        <f t="shared" si="75"/>
        <v>0</v>
      </c>
    </row>
    <row r="557" spans="1:9" ht="15">
      <c r="A557" s="9" t="s">
        <v>11</v>
      </c>
      <c r="B557" s="390"/>
      <c r="C557" s="391"/>
      <c r="D557" s="391"/>
      <c r="E557" s="392"/>
      <c r="F557" s="45">
        <v>0</v>
      </c>
      <c r="G557" s="390"/>
      <c r="H557" s="392"/>
      <c r="I557" s="44">
        <f t="shared" si="75"/>
        <v>0</v>
      </c>
    </row>
    <row r="558" spans="1:9" ht="15">
      <c r="A558" s="8" t="s">
        <v>12</v>
      </c>
      <c r="B558" s="390"/>
      <c r="C558" s="391"/>
      <c r="D558" s="391"/>
      <c r="E558" s="392"/>
      <c r="F558" s="48">
        <v>3.9481925394546571</v>
      </c>
      <c r="G558" s="390"/>
      <c r="H558" s="392"/>
      <c r="I558" s="50">
        <f t="shared" si="75"/>
        <v>3.9481925394546571</v>
      </c>
    </row>
    <row r="559" spans="1:9" ht="15">
      <c r="A559" s="9" t="s">
        <v>13</v>
      </c>
      <c r="B559" s="390"/>
      <c r="C559" s="391"/>
      <c r="D559" s="391"/>
      <c r="E559" s="392"/>
      <c r="F559" s="45">
        <v>0</v>
      </c>
      <c r="G559" s="390"/>
      <c r="H559" s="392"/>
      <c r="I559" s="44">
        <f t="shared" si="75"/>
        <v>0</v>
      </c>
    </row>
    <row r="560" spans="1:9" ht="15">
      <c r="A560" s="8" t="s">
        <v>14</v>
      </c>
      <c r="B560" s="390"/>
      <c r="C560" s="391"/>
      <c r="D560" s="391"/>
      <c r="E560" s="392"/>
      <c r="F560" s="48">
        <v>0</v>
      </c>
      <c r="G560" s="390"/>
      <c r="H560" s="392"/>
      <c r="I560" s="50">
        <f t="shared" si="75"/>
        <v>0</v>
      </c>
    </row>
    <row r="561" spans="1:9" ht="15">
      <c r="A561" s="9" t="s">
        <v>15</v>
      </c>
      <c r="B561" s="390"/>
      <c r="C561" s="391"/>
      <c r="D561" s="391"/>
      <c r="E561" s="392"/>
      <c r="F561" s="45">
        <v>0</v>
      </c>
      <c r="G561" s="390"/>
      <c r="H561" s="392"/>
      <c r="I561" s="44">
        <f t="shared" si="75"/>
        <v>0</v>
      </c>
    </row>
    <row r="562" spans="1:9" ht="15">
      <c r="A562" s="8" t="s">
        <v>16</v>
      </c>
      <c r="B562" s="390"/>
      <c r="C562" s="391"/>
      <c r="D562" s="391"/>
      <c r="E562" s="392"/>
      <c r="F562" s="48">
        <v>0</v>
      </c>
      <c r="G562" s="390"/>
      <c r="H562" s="392"/>
      <c r="I562" s="50">
        <f t="shared" si="75"/>
        <v>0</v>
      </c>
    </row>
    <row r="563" spans="1:9" ht="15">
      <c r="A563" s="9" t="s">
        <v>17</v>
      </c>
      <c r="B563" s="390"/>
      <c r="C563" s="391"/>
      <c r="D563" s="391"/>
      <c r="E563" s="392"/>
      <c r="F563" s="45">
        <v>0</v>
      </c>
      <c r="G563" s="390"/>
      <c r="H563" s="392"/>
      <c r="I563" s="44">
        <f t="shared" si="75"/>
        <v>0</v>
      </c>
    </row>
    <row r="564" spans="1:9" ht="15">
      <c r="A564" s="8" t="s">
        <v>18</v>
      </c>
      <c r="B564" s="390"/>
      <c r="C564" s="391"/>
      <c r="D564" s="391"/>
      <c r="E564" s="392"/>
      <c r="F564" s="48">
        <v>0</v>
      </c>
      <c r="G564" s="390"/>
      <c r="H564" s="392"/>
      <c r="I564" s="50">
        <f t="shared" si="75"/>
        <v>0</v>
      </c>
    </row>
    <row r="565" spans="1:9" ht="15">
      <c r="A565" s="9" t="s">
        <v>141</v>
      </c>
      <c r="B565" s="390"/>
      <c r="C565" s="391"/>
      <c r="D565" s="391"/>
      <c r="E565" s="392"/>
      <c r="F565" s="45">
        <v>0</v>
      </c>
      <c r="G565" s="390"/>
      <c r="H565" s="392"/>
      <c r="I565" s="44">
        <f t="shared" si="75"/>
        <v>0</v>
      </c>
    </row>
    <row r="566" spans="1:9" ht="15">
      <c r="A566" s="8" t="s">
        <v>19</v>
      </c>
      <c r="B566" s="390"/>
      <c r="C566" s="391"/>
      <c r="D566" s="391"/>
      <c r="E566" s="392"/>
      <c r="F566" s="48">
        <v>0</v>
      </c>
      <c r="G566" s="390"/>
      <c r="H566" s="392"/>
      <c r="I566" s="50">
        <f t="shared" si="75"/>
        <v>0</v>
      </c>
    </row>
    <row r="567" spans="1:9" ht="15">
      <c r="A567" s="9" t="s">
        <v>20</v>
      </c>
      <c r="B567" s="390"/>
      <c r="C567" s="391"/>
      <c r="D567" s="391"/>
      <c r="E567" s="392"/>
      <c r="F567" s="45">
        <v>0</v>
      </c>
      <c r="G567" s="390"/>
      <c r="H567" s="392"/>
      <c r="I567" s="44">
        <f t="shared" si="75"/>
        <v>0</v>
      </c>
    </row>
    <row r="568" spans="1:9" ht="15">
      <c r="A568" s="8" t="s">
        <v>21</v>
      </c>
      <c r="B568" s="390"/>
      <c r="C568" s="391"/>
      <c r="D568" s="391"/>
      <c r="E568" s="392"/>
      <c r="F568" s="48">
        <v>0</v>
      </c>
      <c r="G568" s="390"/>
      <c r="H568" s="392"/>
      <c r="I568" s="50">
        <f t="shared" si="75"/>
        <v>0</v>
      </c>
    </row>
    <row r="569" spans="1:9" ht="15">
      <c r="A569" s="10" t="s">
        <v>57</v>
      </c>
      <c r="B569" s="390"/>
      <c r="C569" s="391"/>
      <c r="D569" s="391"/>
      <c r="E569" s="392"/>
      <c r="F569" s="45">
        <v>0</v>
      </c>
      <c r="G569" s="390"/>
      <c r="H569" s="392"/>
      <c r="I569" s="44">
        <f t="shared" si="75"/>
        <v>0</v>
      </c>
    </row>
    <row r="570" spans="1:9" ht="15">
      <c r="A570" s="8" t="s">
        <v>22</v>
      </c>
      <c r="B570" s="390"/>
      <c r="C570" s="391"/>
      <c r="D570" s="391"/>
      <c r="E570" s="392"/>
      <c r="F570" s="48">
        <v>0</v>
      </c>
      <c r="G570" s="390"/>
      <c r="H570" s="392"/>
      <c r="I570" s="50">
        <f t="shared" si="75"/>
        <v>0</v>
      </c>
    </row>
    <row r="571" spans="1:9" ht="15">
      <c r="A571" s="10" t="s">
        <v>23</v>
      </c>
      <c r="B571" s="390"/>
      <c r="C571" s="391"/>
      <c r="D571" s="391"/>
      <c r="E571" s="392"/>
      <c r="F571" s="45">
        <v>0</v>
      </c>
      <c r="G571" s="390"/>
      <c r="H571" s="392"/>
      <c r="I571" s="44">
        <f t="shared" si="75"/>
        <v>0</v>
      </c>
    </row>
    <row r="572" spans="1:9" ht="15">
      <c r="A572" s="8" t="s">
        <v>24</v>
      </c>
      <c r="B572" s="390"/>
      <c r="C572" s="391"/>
      <c r="D572" s="391"/>
      <c r="E572" s="392"/>
      <c r="F572" s="48">
        <v>0</v>
      </c>
      <c r="G572" s="390"/>
      <c r="H572" s="392"/>
      <c r="I572" s="50">
        <f t="shared" si="75"/>
        <v>0</v>
      </c>
    </row>
    <row r="573" spans="1:9" ht="15.75" thickBot="1">
      <c r="A573" s="10" t="s">
        <v>25</v>
      </c>
      <c r="B573" s="393"/>
      <c r="C573" s="394"/>
      <c r="D573" s="394"/>
      <c r="E573" s="395"/>
      <c r="F573" s="45">
        <v>0</v>
      </c>
      <c r="G573" s="393"/>
      <c r="H573" s="395"/>
      <c r="I573" s="44">
        <f t="shared" si="75"/>
        <v>0</v>
      </c>
    </row>
    <row r="574" spans="1:9" ht="15">
      <c r="A574" s="14" t="s">
        <v>26</v>
      </c>
      <c r="B574" s="126">
        <f>SUM(B553:B573)</f>
        <v>0</v>
      </c>
      <c r="C574" s="126">
        <f t="shared" ref="C574:I574" si="76">SUM(C553:C573)</f>
        <v>0</v>
      </c>
      <c r="D574" s="126">
        <f t="shared" si="76"/>
        <v>0</v>
      </c>
      <c r="E574" s="126">
        <f t="shared" si="76"/>
        <v>0</v>
      </c>
      <c r="F574" s="126">
        <f t="shared" si="76"/>
        <v>3.9481925394546571</v>
      </c>
      <c r="G574" s="126">
        <f t="shared" si="76"/>
        <v>0</v>
      </c>
      <c r="H574" s="126">
        <f t="shared" si="76"/>
        <v>0</v>
      </c>
      <c r="I574" s="128">
        <f t="shared" si="76"/>
        <v>3.9481925394546571</v>
      </c>
    </row>
    <row r="575" spans="1:9" ht="15" thickBot="1">
      <c r="A575" s="15" t="s">
        <v>100</v>
      </c>
      <c r="B575" s="100">
        <f>B574/$I574</f>
        <v>0</v>
      </c>
      <c r="C575" s="100">
        <f t="shared" ref="C575:H575" si="77">C574/$I574</f>
        <v>0</v>
      </c>
      <c r="D575" s="100">
        <f t="shared" si="77"/>
        <v>0</v>
      </c>
      <c r="E575" s="100">
        <f t="shared" si="77"/>
        <v>0</v>
      </c>
      <c r="F575" s="100">
        <f t="shared" si="77"/>
        <v>1</v>
      </c>
      <c r="G575" s="100">
        <f t="shared" si="77"/>
        <v>0</v>
      </c>
      <c r="H575" s="100">
        <f t="shared" si="77"/>
        <v>0</v>
      </c>
      <c r="I575" s="102">
        <f>SUM(B575:H575)</f>
        <v>1</v>
      </c>
    </row>
    <row r="576" spans="1:9" ht="15" thickBot="1">
      <c r="A576" s="16"/>
      <c r="B576" s="16"/>
      <c r="C576" s="16"/>
      <c r="D576" s="16"/>
      <c r="E576" s="16"/>
      <c r="F576" s="16"/>
      <c r="G576" s="16"/>
      <c r="H576" s="16"/>
      <c r="I576" s="16"/>
    </row>
    <row r="577" spans="1:9" ht="28.5" customHeight="1">
      <c r="A577" s="435" t="s">
        <v>46</v>
      </c>
      <c r="B577" s="37" t="s">
        <v>0</v>
      </c>
      <c r="C577" s="37" t="s">
        <v>1</v>
      </c>
      <c r="D577" s="37" t="s">
        <v>2</v>
      </c>
      <c r="E577" s="37" t="s">
        <v>3</v>
      </c>
      <c r="F577" s="37" t="s">
        <v>27</v>
      </c>
      <c r="G577" s="37" t="s">
        <v>4</v>
      </c>
      <c r="H577" s="37" t="s">
        <v>5</v>
      </c>
      <c r="I577" s="38" t="s">
        <v>6</v>
      </c>
    </row>
    <row r="578" spans="1:9" ht="14.25" customHeight="1">
      <c r="A578" s="436" t="s">
        <v>46</v>
      </c>
      <c r="B578" s="372" t="s">
        <v>107</v>
      </c>
      <c r="C578" s="373"/>
      <c r="D578" s="373"/>
      <c r="E578" s="373"/>
      <c r="F578" s="373"/>
      <c r="G578" s="373"/>
      <c r="H578" s="373"/>
      <c r="I578" s="374"/>
    </row>
    <row r="579" spans="1:9" ht="15">
      <c r="A579" s="7" t="s">
        <v>7</v>
      </c>
      <c r="B579" s="42">
        <v>11.758127468982893</v>
      </c>
      <c r="C579" s="42">
        <v>0</v>
      </c>
      <c r="D579" s="42">
        <v>2.2418725310171057</v>
      </c>
      <c r="E579" s="42">
        <v>0</v>
      </c>
      <c r="F579" s="399"/>
      <c r="G579" s="42">
        <v>0</v>
      </c>
      <c r="H579" s="43">
        <v>0</v>
      </c>
      <c r="I579" s="44">
        <f>SUM(B579:H579)</f>
        <v>14</v>
      </c>
    </row>
    <row r="580" spans="1:9" ht="15">
      <c r="A580" s="8" t="s">
        <v>8</v>
      </c>
      <c r="B580" s="48">
        <v>0.76414235901318328</v>
      </c>
      <c r="C580" s="48">
        <v>0</v>
      </c>
      <c r="D580" s="48">
        <v>0.23585764098681669</v>
      </c>
      <c r="E580" s="48">
        <v>0</v>
      </c>
      <c r="F580" s="400"/>
      <c r="G580" s="48">
        <v>0</v>
      </c>
      <c r="H580" s="49">
        <v>0</v>
      </c>
      <c r="I580" s="50">
        <f t="shared" ref="I580:I599" si="78">SUM(B580:H580)</f>
        <v>1</v>
      </c>
    </row>
    <row r="581" spans="1:9" ht="15">
      <c r="A581" s="9" t="s">
        <v>9</v>
      </c>
      <c r="B581" s="45">
        <v>12.778632942917337</v>
      </c>
      <c r="C581" s="45">
        <v>0</v>
      </c>
      <c r="D581" s="45">
        <v>3.105267057082663</v>
      </c>
      <c r="E581" s="45">
        <v>0</v>
      </c>
      <c r="F581" s="400"/>
      <c r="G581" s="45">
        <v>0</v>
      </c>
      <c r="H581" s="54">
        <v>0</v>
      </c>
      <c r="I581" s="44">
        <f t="shared" si="78"/>
        <v>15.883900000000001</v>
      </c>
    </row>
    <row r="582" spans="1:9" ht="15">
      <c r="A582" s="8" t="s">
        <v>10</v>
      </c>
      <c r="B582" s="48">
        <v>6.8525999999999998</v>
      </c>
      <c r="C582" s="48">
        <v>0</v>
      </c>
      <c r="D582" s="48">
        <v>0</v>
      </c>
      <c r="E582" s="48">
        <v>0</v>
      </c>
      <c r="F582" s="400"/>
      <c r="G582" s="48">
        <v>0</v>
      </c>
      <c r="H582" s="49">
        <v>0</v>
      </c>
      <c r="I582" s="50">
        <f t="shared" si="78"/>
        <v>6.8525999999999998</v>
      </c>
    </row>
    <row r="583" spans="1:9" ht="15">
      <c r="A583" s="9" t="s">
        <v>11</v>
      </c>
      <c r="B583" s="45">
        <v>0</v>
      </c>
      <c r="C583" s="45">
        <v>0</v>
      </c>
      <c r="D583" s="45">
        <v>0</v>
      </c>
      <c r="E583" s="45">
        <v>0</v>
      </c>
      <c r="F583" s="400"/>
      <c r="G583" s="45">
        <v>0</v>
      </c>
      <c r="H583" s="54">
        <v>0</v>
      </c>
      <c r="I583" s="44">
        <f t="shared" si="78"/>
        <v>0</v>
      </c>
    </row>
    <row r="584" spans="1:9" ht="15">
      <c r="A584" s="8" t="s">
        <v>12</v>
      </c>
      <c r="B584" s="48">
        <v>0</v>
      </c>
      <c r="C584" s="48">
        <v>0</v>
      </c>
      <c r="D584" s="48">
        <v>1.5551309192337043E-2</v>
      </c>
      <c r="E584" s="48">
        <v>0.45468154305978098</v>
      </c>
      <c r="F584" s="400"/>
      <c r="G584" s="48">
        <v>0</v>
      </c>
      <c r="H584" s="49">
        <v>0</v>
      </c>
      <c r="I584" s="50">
        <f t="shared" si="78"/>
        <v>0.47023285225211803</v>
      </c>
    </row>
    <row r="585" spans="1:9" ht="15">
      <c r="A585" s="9" t="s">
        <v>13</v>
      </c>
      <c r="B585" s="45">
        <v>0</v>
      </c>
      <c r="C585" s="45">
        <v>0</v>
      </c>
      <c r="D585" s="45">
        <v>0</v>
      </c>
      <c r="E585" s="45">
        <v>18</v>
      </c>
      <c r="F585" s="400"/>
      <c r="G585" s="45">
        <v>0</v>
      </c>
      <c r="H585" s="54">
        <v>0</v>
      </c>
      <c r="I585" s="44">
        <f t="shared" si="78"/>
        <v>18</v>
      </c>
    </row>
    <row r="586" spans="1:9" ht="15">
      <c r="A586" s="8" t="s">
        <v>14</v>
      </c>
      <c r="B586" s="48">
        <v>0</v>
      </c>
      <c r="C586" s="48">
        <v>0</v>
      </c>
      <c r="D586" s="48">
        <v>5.620283444532595E-2</v>
      </c>
      <c r="E586" s="48">
        <v>26.217759825882474</v>
      </c>
      <c r="F586" s="400"/>
      <c r="G586" s="48">
        <v>0</v>
      </c>
      <c r="H586" s="49">
        <v>0</v>
      </c>
      <c r="I586" s="50">
        <f t="shared" si="78"/>
        <v>26.2739626603278</v>
      </c>
    </row>
    <row r="587" spans="1:9" ht="15">
      <c r="A587" s="9" t="s">
        <v>15</v>
      </c>
      <c r="B587" s="45">
        <v>918.04267740790999</v>
      </c>
      <c r="C587" s="45">
        <v>13.932073295395364</v>
      </c>
      <c r="D587" s="45">
        <v>16.473249296694469</v>
      </c>
      <c r="E587" s="45">
        <v>0</v>
      </c>
      <c r="F587" s="400"/>
      <c r="G587" s="45">
        <v>0</v>
      </c>
      <c r="H587" s="54">
        <v>0</v>
      </c>
      <c r="I587" s="44">
        <f t="shared" si="78"/>
        <v>948.44799999999987</v>
      </c>
    </row>
    <row r="588" spans="1:9" ht="15">
      <c r="A588" s="8" t="s">
        <v>16</v>
      </c>
      <c r="B588" s="48">
        <v>98.084709540490692</v>
      </c>
      <c r="C588" s="48">
        <v>11.880490728835989</v>
      </c>
      <c r="D588" s="48">
        <v>2.5616942250507231</v>
      </c>
      <c r="E588" s="48">
        <v>5.7133055056226016</v>
      </c>
      <c r="F588" s="400"/>
      <c r="G588" s="48">
        <v>0</v>
      </c>
      <c r="H588" s="49">
        <v>0</v>
      </c>
      <c r="I588" s="50">
        <f t="shared" si="78"/>
        <v>118.24020000000002</v>
      </c>
    </row>
    <row r="589" spans="1:9" ht="15">
      <c r="A589" s="9" t="s">
        <v>17</v>
      </c>
      <c r="B589" s="45">
        <v>31.314270099099524</v>
      </c>
      <c r="C589" s="45">
        <v>0.16966994383833167</v>
      </c>
      <c r="D589" s="45">
        <v>3.9742947434310034</v>
      </c>
      <c r="E589" s="45">
        <v>0.54176521363114527</v>
      </c>
      <c r="F589" s="400"/>
      <c r="G589" s="45">
        <v>0</v>
      </c>
      <c r="H589" s="54">
        <v>0</v>
      </c>
      <c r="I589" s="44">
        <f t="shared" si="78"/>
        <v>36.000000000000007</v>
      </c>
    </row>
    <row r="590" spans="1:9" ht="15">
      <c r="A590" s="8" t="s">
        <v>18</v>
      </c>
      <c r="B590" s="48">
        <v>0</v>
      </c>
      <c r="C590" s="48">
        <v>0</v>
      </c>
      <c r="D590" s="48">
        <v>0</v>
      </c>
      <c r="E590" s="48">
        <v>0</v>
      </c>
      <c r="F590" s="400"/>
      <c r="G590" s="48">
        <v>0</v>
      </c>
      <c r="H590" s="49">
        <v>0</v>
      </c>
      <c r="I590" s="50">
        <f t="shared" si="78"/>
        <v>0</v>
      </c>
    </row>
    <row r="591" spans="1:9" ht="15">
      <c r="A591" s="9" t="s">
        <v>141</v>
      </c>
      <c r="B591" s="45">
        <v>1560.4007616186086</v>
      </c>
      <c r="C591" s="45">
        <v>245.89853713476722</v>
      </c>
      <c r="D591" s="45">
        <v>47.957886102067825</v>
      </c>
      <c r="E591" s="45">
        <v>37.76297121221306</v>
      </c>
      <c r="F591" s="400"/>
      <c r="G591" s="45">
        <v>0</v>
      </c>
      <c r="H591" s="54">
        <v>0</v>
      </c>
      <c r="I591" s="44">
        <f t="shared" si="78"/>
        <v>1892.0201560676564</v>
      </c>
    </row>
    <row r="592" spans="1:9" ht="15">
      <c r="A592" s="8" t="s">
        <v>19</v>
      </c>
      <c r="B592" s="48">
        <v>0</v>
      </c>
      <c r="C592" s="48">
        <v>0</v>
      </c>
      <c r="D592" s="48">
        <v>0</v>
      </c>
      <c r="E592" s="48">
        <v>0</v>
      </c>
      <c r="F592" s="400"/>
      <c r="G592" s="48">
        <v>0</v>
      </c>
      <c r="H592" s="49">
        <v>0</v>
      </c>
      <c r="I592" s="50">
        <f t="shared" si="78"/>
        <v>0</v>
      </c>
    </row>
    <row r="593" spans="1:9" ht="15">
      <c r="A593" s="9" t="s">
        <v>20</v>
      </c>
      <c r="B593" s="45">
        <v>0</v>
      </c>
      <c r="C593" s="45">
        <v>0</v>
      </c>
      <c r="D593" s="45">
        <v>0</v>
      </c>
      <c r="E593" s="45">
        <v>0</v>
      </c>
      <c r="F593" s="400"/>
      <c r="G593" s="45">
        <v>0</v>
      </c>
      <c r="H593" s="54">
        <v>0</v>
      </c>
      <c r="I593" s="44">
        <f t="shared" si="78"/>
        <v>0</v>
      </c>
    </row>
    <row r="594" spans="1:9" ht="15">
      <c r="A594" s="8" t="s">
        <v>21</v>
      </c>
      <c r="B594" s="48">
        <v>26.510190885705441</v>
      </c>
      <c r="C594" s="48">
        <v>0</v>
      </c>
      <c r="D594" s="48">
        <v>0.48980911429455942</v>
      </c>
      <c r="E594" s="48">
        <v>0</v>
      </c>
      <c r="F594" s="400"/>
      <c r="G594" s="48">
        <v>0</v>
      </c>
      <c r="H594" s="49">
        <v>0</v>
      </c>
      <c r="I594" s="50">
        <f t="shared" si="78"/>
        <v>27</v>
      </c>
    </row>
    <row r="595" spans="1:9" ht="15">
      <c r="A595" s="10" t="s">
        <v>57</v>
      </c>
      <c r="B595" s="45">
        <v>30.566225258703991</v>
      </c>
      <c r="C595" s="45">
        <v>0</v>
      </c>
      <c r="D595" s="45">
        <v>5.4337747412960091</v>
      </c>
      <c r="E595" s="45">
        <v>0</v>
      </c>
      <c r="F595" s="400"/>
      <c r="G595" s="45">
        <v>0</v>
      </c>
      <c r="H595" s="54">
        <v>0</v>
      </c>
      <c r="I595" s="44">
        <f t="shared" si="78"/>
        <v>36</v>
      </c>
    </row>
    <row r="596" spans="1:9" ht="15">
      <c r="A596" s="8" t="s">
        <v>22</v>
      </c>
      <c r="B596" s="48">
        <v>14.372887004959601</v>
      </c>
      <c r="C596" s="48">
        <v>0</v>
      </c>
      <c r="D596" s="48">
        <v>0.88650843339897756</v>
      </c>
      <c r="E596" s="48">
        <v>0</v>
      </c>
      <c r="F596" s="400"/>
      <c r="G596" s="48">
        <v>0</v>
      </c>
      <c r="H596" s="49">
        <v>0</v>
      </c>
      <c r="I596" s="50">
        <f t="shared" si="78"/>
        <v>15.259395438358579</v>
      </c>
    </row>
    <row r="597" spans="1:9" ht="15">
      <c r="A597" s="10" t="s">
        <v>23</v>
      </c>
      <c r="B597" s="45">
        <v>133.18598763649385</v>
      </c>
      <c r="C597" s="45">
        <v>0</v>
      </c>
      <c r="D597" s="45">
        <v>0</v>
      </c>
      <c r="E597" s="45">
        <v>0</v>
      </c>
      <c r="F597" s="400"/>
      <c r="G597" s="45">
        <v>0</v>
      </c>
      <c r="H597" s="54">
        <v>0</v>
      </c>
      <c r="I597" s="44">
        <f t="shared" si="78"/>
        <v>133.18598763649385</v>
      </c>
    </row>
    <row r="598" spans="1:9" ht="15">
      <c r="A598" s="8" t="s">
        <v>24</v>
      </c>
      <c r="B598" s="48">
        <v>14.302127066671963</v>
      </c>
      <c r="C598" s="48">
        <v>9.0672933328039204E-2</v>
      </c>
      <c r="D598" s="48">
        <v>0</v>
      </c>
      <c r="E598" s="48">
        <v>0</v>
      </c>
      <c r="F598" s="400"/>
      <c r="G598" s="48">
        <v>0</v>
      </c>
      <c r="H598" s="49">
        <v>0</v>
      </c>
      <c r="I598" s="50">
        <f t="shared" si="78"/>
        <v>14.392800000000001</v>
      </c>
    </row>
    <row r="599" spans="1:9" ht="15.75" thickBot="1">
      <c r="A599" s="10" t="s">
        <v>25</v>
      </c>
      <c r="B599" s="45">
        <v>378.93493935877859</v>
      </c>
      <c r="C599" s="45">
        <v>0</v>
      </c>
      <c r="D599" s="45">
        <v>835.75221549848368</v>
      </c>
      <c r="E599" s="45">
        <v>184.16921119580348</v>
      </c>
      <c r="F599" s="401"/>
      <c r="G599" s="45">
        <v>572.58497115614148</v>
      </c>
      <c r="H599" s="54">
        <v>0.14906279079271514</v>
      </c>
      <c r="I599" s="44">
        <f t="shared" si="78"/>
        <v>1971.5903999999998</v>
      </c>
    </row>
    <row r="600" spans="1:9" ht="15">
      <c r="A600" s="125" t="s">
        <v>26</v>
      </c>
      <c r="B600" s="126">
        <f>SUM(B579:B599)</f>
        <v>3237.868278648335</v>
      </c>
      <c r="C600" s="126">
        <f t="shared" ref="C600:I600" si="79">SUM(C579:C599)</f>
        <v>271.97144403616494</v>
      </c>
      <c r="D600" s="126">
        <f t="shared" si="79"/>
        <v>919.18418352744152</v>
      </c>
      <c r="E600" s="126">
        <f t="shared" si="79"/>
        <v>272.85969449621257</v>
      </c>
      <c r="F600" s="126">
        <f t="shared" si="79"/>
        <v>0</v>
      </c>
      <c r="G600" s="126">
        <f t="shared" si="79"/>
        <v>572.58497115614148</v>
      </c>
      <c r="H600" s="127">
        <f t="shared" si="79"/>
        <v>0.14906279079271514</v>
      </c>
      <c r="I600" s="128">
        <f t="shared" si="79"/>
        <v>5274.6176346550883</v>
      </c>
    </row>
    <row r="601" spans="1:9" ht="15" thickBot="1">
      <c r="A601" s="15" t="s">
        <v>100</v>
      </c>
      <c r="B601" s="100">
        <f>B600/$I600</f>
        <v>0.61385838802324144</v>
      </c>
      <c r="C601" s="100">
        <f t="shared" ref="C601:H601" si="80">C600/$I600</f>
        <v>5.1562305151613017E-2</v>
      </c>
      <c r="D601" s="100">
        <f t="shared" si="80"/>
        <v>0.17426555765639831</v>
      </c>
      <c r="E601" s="100">
        <f t="shared" si="80"/>
        <v>5.1730706071181423E-2</v>
      </c>
      <c r="F601" s="100">
        <f t="shared" si="80"/>
        <v>0</v>
      </c>
      <c r="G601" s="100">
        <f t="shared" si="80"/>
        <v>0.10855478270010814</v>
      </c>
      <c r="H601" s="100">
        <f t="shared" si="80"/>
        <v>2.8260397457694104E-5</v>
      </c>
      <c r="I601" s="102">
        <f>SUM(B601:H601)</f>
        <v>1</v>
      </c>
    </row>
    <row r="602" spans="1:9" ht="15" thickBot="1">
      <c r="A602" s="16"/>
      <c r="B602" s="16"/>
      <c r="C602" s="16"/>
      <c r="D602" s="16"/>
      <c r="E602" s="16"/>
      <c r="F602" s="16"/>
      <c r="G602" s="16"/>
      <c r="H602" s="16"/>
      <c r="I602" s="16"/>
    </row>
    <row r="603" spans="1:9" ht="28.5">
      <c r="A603" s="439" t="s">
        <v>47</v>
      </c>
      <c r="B603" s="37" t="s">
        <v>0</v>
      </c>
      <c r="C603" s="37" t="s">
        <v>1</v>
      </c>
      <c r="D603" s="37" t="s">
        <v>2</v>
      </c>
      <c r="E603" s="37" t="s">
        <v>3</v>
      </c>
      <c r="F603" s="37" t="s">
        <v>27</v>
      </c>
      <c r="G603" s="37" t="s">
        <v>4</v>
      </c>
      <c r="H603" s="37" t="s">
        <v>28</v>
      </c>
      <c r="I603" s="38" t="s">
        <v>6</v>
      </c>
    </row>
    <row r="604" spans="1:9" ht="14.25" customHeight="1">
      <c r="A604" s="440" t="s">
        <v>47</v>
      </c>
      <c r="B604" s="372" t="s">
        <v>107</v>
      </c>
      <c r="C604" s="373"/>
      <c r="D604" s="373"/>
      <c r="E604" s="373"/>
      <c r="F604" s="373"/>
      <c r="G604" s="373"/>
      <c r="H604" s="373"/>
      <c r="I604" s="374"/>
    </row>
    <row r="605" spans="1:9" ht="15">
      <c r="A605" s="7" t="s">
        <v>7</v>
      </c>
      <c r="B605" s="42">
        <v>26.207999999999998</v>
      </c>
      <c r="C605" s="42">
        <v>0</v>
      </c>
      <c r="D605" s="42">
        <v>1.792</v>
      </c>
      <c r="E605" s="42">
        <v>0</v>
      </c>
      <c r="F605" s="399"/>
      <c r="G605" s="42">
        <v>0</v>
      </c>
      <c r="H605" s="43">
        <v>0</v>
      </c>
      <c r="I605" s="44">
        <f>SUM(B605:H605)</f>
        <v>28</v>
      </c>
    </row>
    <row r="606" spans="1:9" ht="15">
      <c r="A606" s="8" t="s">
        <v>8</v>
      </c>
      <c r="B606" s="48">
        <v>5.6159999999999997</v>
      </c>
      <c r="C606" s="48">
        <v>0</v>
      </c>
      <c r="D606" s="48">
        <v>0.38400000000000001</v>
      </c>
      <c r="E606" s="48">
        <v>0</v>
      </c>
      <c r="F606" s="400"/>
      <c r="G606" s="48">
        <v>0</v>
      </c>
      <c r="H606" s="49">
        <v>0</v>
      </c>
      <c r="I606" s="50">
        <f t="shared" ref="I606:I625" si="81">SUM(B606:H606)</f>
        <v>6</v>
      </c>
    </row>
    <row r="607" spans="1:9" ht="15">
      <c r="A607" s="9" t="s">
        <v>9</v>
      </c>
      <c r="B607" s="45">
        <v>12.634595999999998</v>
      </c>
      <c r="C607" s="45">
        <v>0</v>
      </c>
      <c r="D607" s="45">
        <v>0.86390400000000001</v>
      </c>
      <c r="E607" s="45">
        <v>0</v>
      </c>
      <c r="F607" s="400"/>
      <c r="G607" s="45">
        <v>0</v>
      </c>
      <c r="H607" s="54">
        <v>0</v>
      </c>
      <c r="I607" s="44">
        <f t="shared" si="81"/>
        <v>13.498499999999998</v>
      </c>
    </row>
    <row r="608" spans="1:9" ht="15">
      <c r="A608" s="8" t="s">
        <v>10</v>
      </c>
      <c r="B608" s="48">
        <v>53.211787200000003</v>
      </c>
      <c r="C608" s="48">
        <v>0</v>
      </c>
      <c r="D608" s="48">
        <v>3.6384128000000002</v>
      </c>
      <c r="E608" s="48">
        <v>0</v>
      </c>
      <c r="F608" s="400"/>
      <c r="G608" s="48">
        <v>0</v>
      </c>
      <c r="H608" s="49">
        <v>0</v>
      </c>
      <c r="I608" s="50">
        <f t="shared" si="81"/>
        <v>56.850200000000001</v>
      </c>
    </row>
    <row r="609" spans="1:9" ht="15">
      <c r="A609" s="9" t="s">
        <v>11</v>
      </c>
      <c r="B609" s="45">
        <v>0</v>
      </c>
      <c r="C609" s="45">
        <v>0</v>
      </c>
      <c r="D609" s="45">
        <v>0</v>
      </c>
      <c r="E609" s="45">
        <v>0</v>
      </c>
      <c r="F609" s="400"/>
      <c r="G609" s="45">
        <v>0</v>
      </c>
      <c r="H609" s="54">
        <v>0</v>
      </c>
      <c r="I609" s="44">
        <f t="shared" si="81"/>
        <v>0</v>
      </c>
    </row>
    <row r="610" spans="1:9" ht="15">
      <c r="A610" s="8" t="s">
        <v>12</v>
      </c>
      <c r="B610" s="48">
        <v>0</v>
      </c>
      <c r="C610" s="48">
        <v>0</v>
      </c>
      <c r="D610" s="48">
        <v>0</v>
      </c>
      <c r="E610" s="48">
        <v>0</v>
      </c>
      <c r="F610" s="400"/>
      <c r="G610" s="48">
        <v>0</v>
      </c>
      <c r="H610" s="49">
        <v>0</v>
      </c>
      <c r="I610" s="50">
        <f t="shared" si="81"/>
        <v>0</v>
      </c>
    </row>
    <row r="611" spans="1:9" ht="15">
      <c r="A611" s="9" t="s">
        <v>13</v>
      </c>
      <c r="B611" s="45">
        <v>0</v>
      </c>
      <c r="C611" s="45">
        <v>0</v>
      </c>
      <c r="D611" s="45">
        <v>0</v>
      </c>
      <c r="E611" s="45">
        <v>0</v>
      </c>
      <c r="F611" s="400"/>
      <c r="G611" s="45">
        <v>0</v>
      </c>
      <c r="H611" s="54">
        <v>0</v>
      </c>
      <c r="I611" s="44">
        <f t="shared" si="81"/>
        <v>0</v>
      </c>
    </row>
    <row r="612" spans="1:9" ht="15">
      <c r="A612" s="8" t="s">
        <v>14</v>
      </c>
      <c r="B612" s="48">
        <v>0</v>
      </c>
      <c r="C612" s="48">
        <v>0</v>
      </c>
      <c r="D612" s="48">
        <v>0</v>
      </c>
      <c r="E612" s="48">
        <v>0</v>
      </c>
      <c r="F612" s="400"/>
      <c r="G612" s="48">
        <v>0</v>
      </c>
      <c r="H612" s="49">
        <v>0</v>
      </c>
      <c r="I612" s="50">
        <f t="shared" si="81"/>
        <v>0</v>
      </c>
    </row>
    <row r="613" spans="1:9" ht="15">
      <c r="A613" s="9" t="s">
        <v>15</v>
      </c>
      <c r="B613" s="45">
        <v>4093.5285468000002</v>
      </c>
      <c r="C613" s="45">
        <v>0</v>
      </c>
      <c r="D613" s="45">
        <v>322.35985319999998</v>
      </c>
      <c r="E613" s="45">
        <v>0</v>
      </c>
      <c r="F613" s="400"/>
      <c r="G613" s="45">
        <v>0</v>
      </c>
      <c r="H613" s="54">
        <v>0</v>
      </c>
      <c r="I613" s="44">
        <f t="shared" si="81"/>
        <v>4415.8883999999998</v>
      </c>
    </row>
    <row r="614" spans="1:9" ht="15">
      <c r="A614" s="8" t="s">
        <v>16</v>
      </c>
      <c r="B614" s="48">
        <v>531.96441930000003</v>
      </c>
      <c r="C614" s="48">
        <v>0</v>
      </c>
      <c r="D614" s="48">
        <v>41.891480699999995</v>
      </c>
      <c r="E614" s="48">
        <v>0</v>
      </c>
      <c r="F614" s="400"/>
      <c r="G614" s="48">
        <v>0</v>
      </c>
      <c r="H614" s="49">
        <v>0</v>
      </c>
      <c r="I614" s="50">
        <f t="shared" si="81"/>
        <v>573.85590000000002</v>
      </c>
    </row>
    <row r="615" spans="1:9" ht="15">
      <c r="A615" s="9" t="s">
        <v>17</v>
      </c>
      <c r="B615" s="45">
        <v>36.152999999999999</v>
      </c>
      <c r="C615" s="45">
        <v>0</v>
      </c>
      <c r="D615" s="45">
        <v>2.847</v>
      </c>
      <c r="E615" s="45">
        <v>0</v>
      </c>
      <c r="F615" s="400"/>
      <c r="G615" s="45">
        <v>0</v>
      </c>
      <c r="H615" s="54">
        <v>0</v>
      </c>
      <c r="I615" s="44">
        <f t="shared" si="81"/>
        <v>39</v>
      </c>
    </row>
    <row r="616" spans="1:9" ht="15">
      <c r="A616" s="8" t="s">
        <v>18</v>
      </c>
      <c r="B616" s="48">
        <v>0</v>
      </c>
      <c r="C616" s="48">
        <v>0</v>
      </c>
      <c r="D616" s="48">
        <v>0</v>
      </c>
      <c r="E616" s="48">
        <v>0</v>
      </c>
      <c r="F616" s="400"/>
      <c r="G616" s="48">
        <v>0</v>
      </c>
      <c r="H616" s="49">
        <v>0</v>
      </c>
      <c r="I616" s="50">
        <f t="shared" si="81"/>
        <v>0</v>
      </c>
    </row>
    <row r="617" spans="1:9" ht="15">
      <c r="A617" s="9" t="s">
        <v>141</v>
      </c>
      <c r="B617" s="45">
        <v>811.42669554011013</v>
      </c>
      <c r="C617" s="45">
        <v>0</v>
      </c>
      <c r="D617" s="45">
        <v>256.24000911792945</v>
      </c>
      <c r="E617" s="45">
        <v>0</v>
      </c>
      <c r="F617" s="400"/>
      <c r="G617" s="45">
        <v>0</v>
      </c>
      <c r="H617" s="54">
        <v>0</v>
      </c>
      <c r="I617" s="44">
        <f t="shared" si="81"/>
        <v>1067.6667046580396</v>
      </c>
    </row>
    <row r="618" spans="1:9" ht="15">
      <c r="A618" s="8" t="s">
        <v>19</v>
      </c>
      <c r="B618" s="48">
        <v>0</v>
      </c>
      <c r="C618" s="48">
        <v>0</v>
      </c>
      <c r="D618" s="48">
        <v>0</v>
      </c>
      <c r="E618" s="48">
        <v>0</v>
      </c>
      <c r="F618" s="400"/>
      <c r="G618" s="48">
        <v>0</v>
      </c>
      <c r="H618" s="49">
        <v>0</v>
      </c>
      <c r="I618" s="50">
        <f t="shared" si="81"/>
        <v>0</v>
      </c>
    </row>
    <row r="619" spans="1:9" ht="15">
      <c r="A619" s="9" t="s">
        <v>20</v>
      </c>
      <c r="B619" s="45">
        <v>0</v>
      </c>
      <c r="C619" s="45">
        <v>0</v>
      </c>
      <c r="D619" s="45">
        <v>0</v>
      </c>
      <c r="E619" s="45">
        <v>0</v>
      </c>
      <c r="F619" s="400"/>
      <c r="G619" s="45">
        <v>0</v>
      </c>
      <c r="H619" s="54">
        <v>0</v>
      </c>
      <c r="I619" s="44">
        <f t="shared" si="81"/>
        <v>0</v>
      </c>
    </row>
    <row r="620" spans="1:9" ht="15">
      <c r="A620" s="8" t="s">
        <v>21</v>
      </c>
      <c r="B620" s="48">
        <v>0</v>
      </c>
      <c r="C620" s="48">
        <v>0</v>
      </c>
      <c r="D620" s="48">
        <v>0</v>
      </c>
      <c r="E620" s="48">
        <v>0</v>
      </c>
      <c r="F620" s="400"/>
      <c r="G620" s="48">
        <v>0</v>
      </c>
      <c r="H620" s="49">
        <v>0</v>
      </c>
      <c r="I620" s="50">
        <f t="shared" si="81"/>
        <v>0</v>
      </c>
    </row>
    <row r="621" spans="1:9" ht="15">
      <c r="A621" s="10" t="s">
        <v>57</v>
      </c>
      <c r="B621" s="45">
        <v>1813.62</v>
      </c>
      <c r="C621" s="45">
        <v>0</v>
      </c>
      <c r="D621" s="45">
        <v>190.38</v>
      </c>
      <c r="E621" s="45">
        <v>0</v>
      </c>
      <c r="F621" s="400"/>
      <c r="G621" s="45">
        <v>0</v>
      </c>
      <c r="H621" s="54">
        <v>0</v>
      </c>
      <c r="I621" s="44">
        <f t="shared" si="81"/>
        <v>2004</v>
      </c>
    </row>
    <row r="622" spans="1:9" ht="15">
      <c r="A622" s="8" t="s">
        <v>22</v>
      </c>
      <c r="B622" s="48">
        <v>78.431713022831275</v>
      </c>
      <c r="C622" s="48">
        <v>0</v>
      </c>
      <c r="D622" s="48">
        <v>8.2331632454905748</v>
      </c>
      <c r="E622" s="48">
        <v>0</v>
      </c>
      <c r="F622" s="400"/>
      <c r="G622" s="48">
        <v>0</v>
      </c>
      <c r="H622" s="49">
        <v>0</v>
      </c>
      <c r="I622" s="50">
        <f t="shared" si="81"/>
        <v>86.664876268321848</v>
      </c>
    </row>
    <row r="623" spans="1:9" ht="15">
      <c r="A623" s="10" t="s">
        <v>23</v>
      </c>
      <c r="B623" s="45">
        <v>34.785325842436606</v>
      </c>
      <c r="C623" s="45">
        <v>0</v>
      </c>
      <c r="D623" s="45">
        <v>158.96393783495893</v>
      </c>
      <c r="E623" s="45">
        <v>0</v>
      </c>
      <c r="F623" s="400"/>
      <c r="G623" s="45">
        <v>0</v>
      </c>
      <c r="H623" s="54">
        <v>0</v>
      </c>
      <c r="I623" s="44">
        <f t="shared" si="81"/>
        <v>193.74926367739553</v>
      </c>
    </row>
    <row r="624" spans="1:9" ht="15">
      <c r="A624" s="8" t="s">
        <v>24</v>
      </c>
      <c r="B624" s="48">
        <v>56.201558399999996</v>
      </c>
      <c r="C624" s="48">
        <v>0</v>
      </c>
      <c r="D624" s="48">
        <v>13.080441599999999</v>
      </c>
      <c r="E624" s="48">
        <v>0</v>
      </c>
      <c r="F624" s="400"/>
      <c r="G624" s="48">
        <v>0</v>
      </c>
      <c r="H624" s="49">
        <v>0</v>
      </c>
      <c r="I624" s="50">
        <f t="shared" si="81"/>
        <v>69.281999999999996</v>
      </c>
    </row>
    <row r="625" spans="1:9" ht="15.75" thickBot="1">
      <c r="A625" s="10" t="s">
        <v>25</v>
      </c>
      <c r="B625" s="45">
        <v>240.71921898947045</v>
      </c>
      <c r="C625" s="45">
        <v>0</v>
      </c>
      <c r="D625" s="45">
        <v>273.43833613367025</v>
      </c>
      <c r="E625" s="45">
        <v>1420.3912204684545</v>
      </c>
      <c r="F625" s="401"/>
      <c r="G625" s="45">
        <v>372.0072244084048</v>
      </c>
      <c r="H625" s="54">
        <v>0</v>
      </c>
      <c r="I625" s="44">
        <f t="shared" si="81"/>
        <v>2306.556</v>
      </c>
    </row>
    <row r="626" spans="1:9" ht="15">
      <c r="A626" s="125" t="s">
        <v>26</v>
      </c>
      <c r="B626" s="126">
        <f>SUM(B605:B625)</f>
        <v>7794.5008610948489</v>
      </c>
      <c r="C626" s="126">
        <f t="shared" ref="C626:I626" si="82">SUM(C605:C625)</f>
        <v>0</v>
      </c>
      <c r="D626" s="126">
        <f t="shared" si="82"/>
        <v>1274.1125386320491</v>
      </c>
      <c r="E626" s="126">
        <f t="shared" si="82"/>
        <v>1420.3912204684545</v>
      </c>
      <c r="F626" s="126">
        <f t="shared" si="82"/>
        <v>0</v>
      </c>
      <c r="G626" s="126">
        <f t="shared" si="82"/>
        <v>372.0072244084048</v>
      </c>
      <c r="H626" s="127">
        <f t="shared" si="82"/>
        <v>0</v>
      </c>
      <c r="I626" s="128">
        <f t="shared" si="82"/>
        <v>10861.011844603758</v>
      </c>
    </row>
    <row r="627" spans="1:9" ht="15" thickBot="1">
      <c r="A627" s="15" t="s">
        <v>100</v>
      </c>
      <c r="B627" s="100">
        <f>B626/$I626</f>
        <v>0.71765881232948936</v>
      </c>
      <c r="C627" s="100">
        <f t="shared" ref="C627:H627" si="83">C626/$I626</f>
        <v>0</v>
      </c>
      <c r="D627" s="100">
        <f t="shared" si="83"/>
        <v>0.11731066652552137</v>
      </c>
      <c r="E627" s="100">
        <f t="shared" si="83"/>
        <v>0.13077890354885943</v>
      </c>
      <c r="F627" s="100">
        <f t="shared" si="83"/>
        <v>0</v>
      </c>
      <c r="G627" s="100">
        <f t="shared" si="83"/>
        <v>3.4251617596129852E-2</v>
      </c>
      <c r="H627" s="100">
        <f t="shared" si="83"/>
        <v>0</v>
      </c>
      <c r="I627" s="102">
        <f>SUM(B627:H627)</f>
        <v>1</v>
      </c>
    </row>
    <row r="628" spans="1:9" ht="15" thickBot="1">
      <c r="A628" s="16"/>
      <c r="B628" s="16"/>
      <c r="C628" s="16"/>
      <c r="D628" s="16"/>
      <c r="E628" s="16"/>
      <c r="F628" s="16"/>
      <c r="G628" s="16"/>
      <c r="H628" s="16"/>
      <c r="I628" s="16"/>
    </row>
    <row r="629" spans="1:9" ht="28.5">
      <c r="A629" s="439" t="s">
        <v>48</v>
      </c>
      <c r="B629" s="37" t="s">
        <v>0</v>
      </c>
      <c r="C629" s="37" t="s">
        <v>1</v>
      </c>
      <c r="D629" s="37" t="s">
        <v>2</v>
      </c>
      <c r="E629" s="37" t="s">
        <v>3</v>
      </c>
      <c r="F629" s="37" t="s">
        <v>27</v>
      </c>
      <c r="G629" s="37" t="s">
        <v>4</v>
      </c>
      <c r="H629" s="37" t="s">
        <v>5</v>
      </c>
      <c r="I629" s="38" t="s">
        <v>6</v>
      </c>
    </row>
    <row r="630" spans="1:9" ht="14.25" customHeight="1">
      <c r="A630" s="440" t="s">
        <v>48</v>
      </c>
      <c r="B630" s="372" t="s">
        <v>107</v>
      </c>
      <c r="C630" s="373"/>
      <c r="D630" s="373"/>
      <c r="E630" s="373"/>
      <c r="F630" s="373"/>
      <c r="G630" s="373"/>
      <c r="H630" s="373"/>
      <c r="I630" s="374"/>
    </row>
    <row r="631" spans="1:9" ht="15">
      <c r="A631" s="7" t="s">
        <v>7</v>
      </c>
      <c r="B631" s="42">
        <v>0</v>
      </c>
      <c r="C631" s="42">
        <v>0</v>
      </c>
      <c r="D631" s="42">
        <v>0</v>
      </c>
      <c r="E631" s="42">
        <v>0</v>
      </c>
      <c r="F631" s="42">
        <v>0</v>
      </c>
      <c r="G631" s="42">
        <v>0</v>
      </c>
      <c r="H631" s="43">
        <v>0</v>
      </c>
      <c r="I631" s="44">
        <f>SUM(B631:H631)</f>
        <v>0</v>
      </c>
    </row>
    <row r="632" spans="1:9" ht="15">
      <c r="A632" s="8" t="s">
        <v>8</v>
      </c>
      <c r="B632" s="48">
        <v>0</v>
      </c>
      <c r="C632" s="48">
        <v>0</v>
      </c>
      <c r="D632" s="48">
        <v>0</v>
      </c>
      <c r="E632" s="48">
        <v>0</v>
      </c>
      <c r="F632" s="48">
        <v>0</v>
      </c>
      <c r="G632" s="48">
        <v>0</v>
      </c>
      <c r="H632" s="49">
        <v>0</v>
      </c>
      <c r="I632" s="50">
        <f t="shared" ref="I632:I651" si="84">SUM(B632:H632)</f>
        <v>0</v>
      </c>
    </row>
    <row r="633" spans="1:9" ht="15">
      <c r="A633" s="9" t="s">
        <v>9</v>
      </c>
      <c r="B633" s="45">
        <v>0.61760000000000004</v>
      </c>
      <c r="C633" s="45">
        <v>0</v>
      </c>
      <c r="D633" s="45">
        <v>0</v>
      </c>
      <c r="E633" s="45">
        <v>0</v>
      </c>
      <c r="F633" s="45">
        <v>0</v>
      </c>
      <c r="G633" s="45">
        <v>0</v>
      </c>
      <c r="H633" s="54">
        <v>0</v>
      </c>
      <c r="I633" s="44">
        <f t="shared" si="84"/>
        <v>0.61760000000000004</v>
      </c>
    </row>
    <row r="634" spans="1:9" ht="15">
      <c r="A634" s="8" t="s">
        <v>10</v>
      </c>
      <c r="B634" s="48">
        <v>1.2930577600159958</v>
      </c>
      <c r="C634" s="48">
        <v>0</v>
      </c>
      <c r="D634" s="48">
        <v>4.1422399840041115E-3</v>
      </c>
      <c r="E634" s="48">
        <v>0</v>
      </c>
      <c r="F634" s="48">
        <v>0</v>
      </c>
      <c r="G634" s="48">
        <v>0</v>
      </c>
      <c r="H634" s="49">
        <v>0</v>
      </c>
      <c r="I634" s="50">
        <f t="shared" si="84"/>
        <v>1.2971999999999999</v>
      </c>
    </row>
    <row r="635" spans="1:9" ht="15">
      <c r="A635" s="9" t="s">
        <v>11</v>
      </c>
      <c r="B635" s="45">
        <v>0</v>
      </c>
      <c r="C635" s="45">
        <v>0</v>
      </c>
      <c r="D635" s="45">
        <v>0</v>
      </c>
      <c r="E635" s="45">
        <v>0</v>
      </c>
      <c r="F635" s="45">
        <v>0</v>
      </c>
      <c r="G635" s="45">
        <v>0</v>
      </c>
      <c r="H635" s="54">
        <v>0</v>
      </c>
      <c r="I635" s="44">
        <f t="shared" si="84"/>
        <v>0</v>
      </c>
    </row>
    <row r="636" spans="1:9" ht="15">
      <c r="A636" s="8" t="s">
        <v>12</v>
      </c>
      <c r="B636" s="48">
        <v>0</v>
      </c>
      <c r="C636" s="48">
        <v>0</v>
      </c>
      <c r="D636" s="48">
        <v>0</v>
      </c>
      <c r="E636" s="48">
        <v>7.8323564063389428</v>
      </c>
      <c r="F636" s="48">
        <v>0</v>
      </c>
      <c r="G636" s="48">
        <v>0</v>
      </c>
      <c r="H636" s="49">
        <v>0</v>
      </c>
      <c r="I636" s="50">
        <f t="shared" si="84"/>
        <v>7.8323564063389428</v>
      </c>
    </row>
    <row r="637" spans="1:9" ht="15">
      <c r="A637" s="9" t="s">
        <v>13</v>
      </c>
      <c r="B637" s="45">
        <v>0</v>
      </c>
      <c r="C637" s="45">
        <v>0</v>
      </c>
      <c r="D637" s="45">
        <v>0</v>
      </c>
      <c r="E637" s="45">
        <v>0</v>
      </c>
      <c r="F637" s="45">
        <v>0</v>
      </c>
      <c r="G637" s="45">
        <v>0</v>
      </c>
      <c r="H637" s="54">
        <v>0</v>
      </c>
      <c r="I637" s="44">
        <f t="shared" si="84"/>
        <v>0</v>
      </c>
    </row>
    <row r="638" spans="1:9" ht="15">
      <c r="A638" s="8" t="s">
        <v>14</v>
      </c>
      <c r="B638" s="48">
        <v>0</v>
      </c>
      <c r="C638" s="48">
        <v>9.9607290805678289E-2</v>
      </c>
      <c r="D638" s="48">
        <v>0</v>
      </c>
      <c r="E638" s="48">
        <v>4.8345056720379116</v>
      </c>
      <c r="F638" s="48">
        <v>190.92806722224748</v>
      </c>
      <c r="G638" s="48">
        <v>0</v>
      </c>
      <c r="H638" s="49">
        <v>0</v>
      </c>
      <c r="I638" s="50">
        <f t="shared" si="84"/>
        <v>195.86218018509106</v>
      </c>
    </row>
    <row r="639" spans="1:9" ht="15">
      <c r="A639" s="9" t="s">
        <v>15</v>
      </c>
      <c r="B639" s="45">
        <v>4.1018306794171382</v>
      </c>
      <c r="C639" s="45">
        <v>9.2569320582861589E-2</v>
      </c>
      <c r="D639" s="45">
        <v>0</v>
      </c>
      <c r="E639" s="45">
        <v>0</v>
      </c>
      <c r="F639" s="45">
        <v>0</v>
      </c>
      <c r="G639" s="45">
        <v>0</v>
      </c>
      <c r="H639" s="54">
        <v>0</v>
      </c>
      <c r="I639" s="44">
        <f t="shared" si="84"/>
        <v>4.1943999999999999</v>
      </c>
    </row>
    <row r="640" spans="1:9" ht="15">
      <c r="A640" s="8" t="s">
        <v>16</v>
      </c>
      <c r="B640" s="48">
        <v>143.49584550070358</v>
      </c>
      <c r="C640" s="48">
        <v>0.620198038254273</v>
      </c>
      <c r="D640" s="48">
        <v>11.562856461042143</v>
      </c>
      <c r="E640" s="48">
        <v>0</v>
      </c>
      <c r="F640" s="48">
        <v>0</v>
      </c>
      <c r="G640" s="48">
        <v>0</v>
      </c>
      <c r="H640" s="49">
        <v>0</v>
      </c>
      <c r="I640" s="50">
        <f t="shared" si="84"/>
        <v>155.6789</v>
      </c>
    </row>
    <row r="641" spans="1:9" ht="15">
      <c r="A641" s="9" t="s">
        <v>17</v>
      </c>
      <c r="B641" s="45">
        <v>3.8673546135269774</v>
      </c>
      <c r="C641" s="45">
        <v>0</v>
      </c>
      <c r="D641" s="45">
        <v>1.8722760140337434E-2</v>
      </c>
      <c r="E641" s="45">
        <v>0.11392262633268525</v>
      </c>
      <c r="F641" s="45">
        <v>0</v>
      </c>
      <c r="G641" s="45">
        <v>0</v>
      </c>
      <c r="H641" s="54">
        <v>0</v>
      </c>
      <c r="I641" s="44">
        <f t="shared" si="84"/>
        <v>4</v>
      </c>
    </row>
    <row r="642" spans="1:9" ht="15">
      <c r="A642" s="8" t="s">
        <v>18</v>
      </c>
      <c r="B642" s="48">
        <v>0</v>
      </c>
      <c r="C642" s="48">
        <v>0</v>
      </c>
      <c r="D642" s="48">
        <v>0</v>
      </c>
      <c r="E642" s="48">
        <v>0</v>
      </c>
      <c r="F642" s="48">
        <v>0</v>
      </c>
      <c r="G642" s="48">
        <v>0</v>
      </c>
      <c r="H642" s="49">
        <v>0</v>
      </c>
      <c r="I642" s="50">
        <f t="shared" si="84"/>
        <v>0</v>
      </c>
    </row>
    <row r="643" spans="1:9" ht="15">
      <c r="A643" s="9" t="s">
        <v>141</v>
      </c>
      <c r="B643" s="45">
        <v>19.865607781630565</v>
      </c>
      <c r="C643" s="45">
        <v>0</v>
      </c>
      <c r="D643" s="45">
        <v>5.1343922183694337</v>
      </c>
      <c r="E643" s="45">
        <v>0</v>
      </c>
      <c r="F643" s="45">
        <v>0</v>
      </c>
      <c r="G643" s="45">
        <v>0</v>
      </c>
      <c r="H643" s="54">
        <v>0</v>
      </c>
      <c r="I643" s="44">
        <f t="shared" si="84"/>
        <v>25</v>
      </c>
    </row>
    <row r="644" spans="1:9" ht="15">
      <c r="A644" s="8" t="s">
        <v>19</v>
      </c>
      <c r="B644" s="48">
        <v>0</v>
      </c>
      <c r="C644" s="48">
        <v>0</v>
      </c>
      <c r="D644" s="48">
        <v>0</v>
      </c>
      <c r="E644" s="48">
        <v>0</v>
      </c>
      <c r="F644" s="48">
        <v>0</v>
      </c>
      <c r="G644" s="48">
        <v>0</v>
      </c>
      <c r="H644" s="49">
        <v>0</v>
      </c>
      <c r="I644" s="50">
        <f t="shared" si="84"/>
        <v>0</v>
      </c>
    </row>
    <row r="645" spans="1:9" ht="15">
      <c r="A645" s="9" t="s">
        <v>20</v>
      </c>
      <c r="B645" s="45">
        <v>0</v>
      </c>
      <c r="C645" s="45">
        <v>0</v>
      </c>
      <c r="D645" s="45">
        <v>0</v>
      </c>
      <c r="E645" s="45">
        <v>0</v>
      </c>
      <c r="F645" s="45">
        <v>0</v>
      </c>
      <c r="G645" s="45">
        <v>0</v>
      </c>
      <c r="H645" s="54">
        <v>0</v>
      </c>
      <c r="I645" s="44">
        <f t="shared" si="84"/>
        <v>0</v>
      </c>
    </row>
    <row r="646" spans="1:9" ht="15">
      <c r="A646" s="8" t="s">
        <v>21</v>
      </c>
      <c r="B646" s="48">
        <v>0</v>
      </c>
      <c r="C646" s="48">
        <v>0</v>
      </c>
      <c r="D646" s="48">
        <v>0</v>
      </c>
      <c r="E646" s="48">
        <v>0</v>
      </c>
      <c r="F646" s="48">
        <v>0</v>
      </c>
      <c r="G646" s="48">
        <v>0</v>
      </c>
      <c r="H646" s="49">
        <v>0</v>
      </c>
      <c r="I646" s="50">
        <f t="shared" si="84"/>
        <v>0</v>
      </c>
    </row>
    <row r="647" spans="1:9" ht="15">
      <c r="A647" s="10" t="s">
        <v>57</v>
      </c>
      <c r="B647" s="45">
        <v>78.03286804517586</v>
      </c>
      <c r="C647" s="45">
        <v>3.5346240811306955</v>
      </c>
      <c r="D647" s="45">
        <v>44.432507873693446</v>
      </c>
      <c r="E647" s="45">
        <v>0</v>
      </c>
      <c r="F647" s="45">
        <v>0</v>
      </c>
      <c r="G647" s="45">
        <v>0</v>
      </c>
      <c r="H647" s="54">
        <v>0</v>
      </c>
      <c r="I647" s="44">
        <f t="shared" si="84"/>
        <v>126</v>
      </c>
    </row>
    <row r="648" spans="1:9" ht="15">
      <c r="A648" s="8" t="s">
        <v>22</v>
      </c>
      <c r="B648" s="48">
        <v>16.269952531149364</v>
      </c>
      <c r="C648" s="48">
        <v>0</v>
      </c>
      <c r="D648" s="48">
        <v>5.0486506883535816</v>
      </c>
      <c r="E648" s="48">
        <v>0</v>
      </c>
      <c r="F648" s="48">
        <v>5.3323373797917419</v>
      </c>
      <c r="G648" s="48">
        <v>0</v>
      </c>
      <c r="H648" s="49">
        <v>0</v>
      </c>
      <c r="I648" s="50">
        <f t="shared" si="84"/>
        <v>26.650940599294689</v>
      </c>
    </row>
    <row r="649" spans="1:9" ht="15">
      <c r="A649" s="10" t="s">
        <v>23</v>
      </c>
      <c r="B649" s="45">
        <v>2.61615523344441</v>
      </c>
      <c r="C649" s="45">
        <v>0</v>
      </c>
      <c r="D649" s="45">
        <v>0</v>
      </c>
      <c r="E649" s="45">
        <v>0</v>
      </c>
      <c r="F649" s="45">
        <v>0</v>
      </c>
      <c r="G649" s="45">
        <v>0</v>
      </c>
      <c r="H649" s="54">
        <v>0</v>
      </c>
      <c r="I649" s="44">
        <f t="shared" si="84"/>
        <v>2.61615523344441</v>
      </c>
    </row>
    <row r="650" spans="1:9" ht="15">
      <c r="A650" s="8" t="s">
        <v>24</v>
      </c>
      <c r="B650" s="48">
        <v>0.97920000000000007</v>
      </c>
      <c r="C650" s="48">
        <v>0</v>
      </c>
      <c r="D650" s="48">
        <v>0</v>
      </c>
      <c r="E650" s="48">
        <v>0</v>
      </c>
      <c r="F650" s="48">
        <v>0</v>
      </c>
      <c r="G650" s="48">
        <v>0</v>
      </c>
      <c r="H650" s="49">
        <v>0</v>
      </c>
      <c r="I650" s="50">
        <f t="shared" si="84"/>
        <v>0.97920000000000007</v>
      </c>
    </row>
    <row r="651" spans="1:9" ht="15.75" thickBot="1">
      <c r="A651" s="10" t="s">
        <v>25</v>
      </c>
      <c r="B651" s="45">
        <v>41.575248774417446</v>
      </c>
      <c r="C651" s="45">
        <v>5.4019696408620227E-2</v>
      </c>
      <c r="D651" s="45">
        <v>0.85995496882306921</v>
      </c>
      <c r="E651" s="45">
        <v>69.085045154102801</v>
      </c>
      <c r="F651" s="45">
        <v>0</v>
      </c>
      <c r="G651" s="45">
        <v>23.296876435422202</v>
      </c>
      <c r="H651" s="54">
        <v>0.32685497082587012</v>
      </c>
      <c r="I651" s="44">
        <f t="shared" si="84"/>
        <v>135.19800000000001</v>
      </c>
    </row>
    <row r="652" spans="1:9" ht="15">
      <c r="A652" s="125" t="s">
        <v>26</v>
      </c>
      <c r="B652" s="126">
        <f>SUM(B631:B651)</f>
        <v>312.71472091948135</v>
      </c>
      <c r="C652" s="126">
        <f t="shared" ref="C652:I652" si="85">SUM(C631:C651)</f>
        <v>4.4010184271821284</v>
      </c>
      <c r="D652" s="126">
        <f t="shared" si="85"/>
        <v>67.061227210406017</v>
      </c>
      <c r="E652" s="126">
        <f t="shared" si="85"/>
        <v>81.865829858812347</v>
      </c>
      <c r="F652" s="126">
        <f t="shared" si="85"/>
        <v>196.26040460203922</v>
      </c>
      <c r="G652" s="126">
        <f t="shared" si="85"/>
        <v>23.296876435422202</v>
      </c>
      <c r="H652" s="127">
        <f t="shared" si="85"/>
        <v>0.32685497082587012</v>
      </c>
      <c r="I652" s="128">
        <f t="shared" si="85"/>
        <v>685.92693242416908</v>
      </c>
    </row>
    <row r="653" spans="1:9" ht="15" thickBot="1">
      <c r="A653" s="15" t="s">
        <v>100</v>
      </c>
      <c r="B653" s="74">
        <f>B652/$I652</f>
        <v>0.45590092200389398</v>
      </c>
      <c r="C653" s="74">
        <f t="shared" ref="C653:H653" si="86">C652/$I652</f>
        <v>6.4161621583049182E-3</v>
      </c>
      <c r="D653" s="74">
        <f t="shared" si="86"/>
        <v>9.7767304417398421E-2</v>
      </c>
      <c r="E653" s="74">
        <f t="shared" si="86"/>
        <v>0.11935065673757142</v>
      </c>
      <c r="F653" s="74">
        <f t="shared" si="86"/>
        <v>0.28612436008078207</v>
      </c>
      <c r="G653" s="74">
        <f t="shared" si="86"/>
        <v>3.3964078875117987E-2</v>
      </c>
      <c r="H653" s="74">
        <f t="shared" si="86"/>
        <v>4.7651572693131533E-4</v>
      </c>
      <c r="I653" s="75">
        <f>SUM(B653:H653)</f>
        <v>1.0000000000000002</v>
      </c>
    </row>
    <row r="654" spans="1:9">
      <c r="A654" s="16"/>
      <c r="B654" s="16"/>
      <c r="C654" s="16"/>
      <c r="D654" s="16"/>
      <c r="E654" s="16"/>
      <c r="F654" s="16"/>
      <c r="G654" s="16"/>
      <c r="H654" s="16"/>
      <c r="I654" s="16"/>
    </row>
  </sheetData>
  <mergeCells count="79">
    <mergeCell ref="B501:E521"/>
    <mergeCell ref="G501:H521"/>
    <mergeCell ref="B527:E547"/>
    <mergeCell ref="G527:H547"/>
    <mergeCell ref="B553:E573"/>
    <mergeCell ref="G553:H573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B604:I604"/>
    <mergeCell ref="B630:I630"/>
    <mergeCell ref="B526:I526"/>
    <mergeCell ref="B552:I552"/>
    <mergeCell ref="B578:I578"/>
    <mergeCell ref="F579:F599"/>
    <mergeCell ref="F605:F625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266:I266"/>
    <mergeCell ref="B292:I292"/>
    <mergeCell ref="B110:I110"/>
    <mergeCell ref="B136:I136"/>
    <mergeCell ref="B162:I162"/>
    <mergeCell ref="B188:I188"/>
    <mergeCell ref="B240:I240"/>
    <mergeCell ref="B214:I214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U654"/>
  <sheetViews>
    <sheetView zoomScale="60" zoomScaleNormal="60" workbookViewId="0">
      <selection activeCell="A2" sqref="A2"/>
    </sheetView>
  </sheetViews>
  <sheetFormatPr baseColWidth="10" defaultRowHeight="14.25"/>
  <cols>
    <col min="1" max="1" width="42.625" customWidth="1"/>
    <col min="2" max="9" width="16.625" style="5" customWidth="1"/>
  </cols>
  <sheetData>
    <row r="1" spans="1:21" ht="15" customHeight="1" thickTop="1">
      <c r="A1" s="402" t="s">
        <v>89</v>
      </c>
      <c r="B1" s="403"/>
      <c r="C1" s="403"/>
      <c r="D1" s="403"/>
      <c r="E1" s="403"/>
      <c r="F1" s="403"/>
      <c r="G1" s="403"/>
      <c r="H1" s="403"/>
      <c r="I1" s="404"/>
      <c r="U1" t="s">
        <v>86</v>
      </c>
    </row>
    <row r="2" spans="1:21" ht="14.25" customHeight="1">
      <c r="A2" s="405"/>
      <c r="B2" s="406"/>
      <c r="C2" s="406"/>
      <c r="D2" s="406"/>
      <c r="E2" s="406"/>
      <c r="F2" s="406"/>
      <c r="G2" s="406"/>
      <c r="H2" s="406"/>
      <c r="I2" s="407"/>
    </row>
    <row r="3" spans="1:21" ht="15" customHeight="1" thickBot="1">
      <c r="A3" s="408"/>
      <c r="B3" s="409"/>
      <c r="C3" s="409"/>
      <c r="D3" s="409"/>
      <c r="E3" s="409"/>
      <c r="F3" s="409"/>
      <c r="G3" s="409"/>
      <c r="H3" s="409"/>
      <c r="I3" s="410"/>
    </row>
    <row r="4" spans="1:21" ht="15" customHeight="1" thickTop="1" thickBot="1">
      <c r="A4" s="3"/>
      <c r="B4" s="3"/>
      <c r="C4" s="3"/>
      <c r="D4" s="3"/>
      <c r="E4" s="3"/>
      <c r="F4" s="3"/>
      <c r="G4" s="3"/>
      <c r="H4" s="3"/>
      <c r="I4" s="3"/>
    </row>
    <row r="5" spans="1:21" ht="48.75" customHeight="1">
      <c r="A5" s="429" t="s">
        <v>101</v>
      </c>
      <c r="B5" s="37" t="s">
        <v>0</v>
      </c>
      <c r="C5" s="37" t="s">
        <v>1</v>
      </c>
      <c r="D5" s="37" t="s">
        <v>2</v>
      </c>
      <c r="E5" s="37" t="s">
        <v>3</v>
      </c>
      <c r="F5" s="37" t="s">
        <v>27</v>
      </c>
      <c r="G5" s="37" t="s">
        <v>4</v>
      </c>
      <c r="H5" s="37" t="s">
        <v>5</v>
      </c>
      <c r="I5" s="38" t="s">
        <v>6</v>
      </c>
    </row>
    <row r="6" spans="1:21" ht="13.5" customHeight="1">
      <c r="A6" s="430" t="s">
        <v>99</v>
      </c>
      <c r="B6" s="372" t="s">
        <v>107</v>
      </c>
      <c r="C6" s="373"/>
      <c r="D6" s="373"/>
      <c r="E6" s="373"/>
      <c r="F6" s="373"/>
      <c r="G6" s="373"/>
      <c r="H6" s="373"/>
      <c r="I6" s="374"/>
    </row>
    <row r="7" spans="1:21" ht="13.5" customHeight="1">
      <c r="A7" s="7" t="s">
        <v>7</v>
      </c>
      <c r="B7" s="42">
        <f>B33+B85</f>
        <v>47.229993716767382</v>
      </c>
      <c r="C7" s="42">
        <f t="shared" ref="C7:H7" si="0">C33+C85</f>
        <v>0</v>
      </c>
      <c r="D7" s="42">
        <f t="shared" si="0"/>
        <v>4.7700062832326129</v>
      </c>
      <c r="E7" s="42">
        <f t="shared" si="0"/>
        <v>0</v>
      </c>
      <c r="F7" s="42">
        <f>F59+F85</f>
        <v>0</v>
      </c>
      <c r="G7" s="42">
        <f t="shared" si="0"/>
        <v>0</v>
      </c>
      <c r="H7" s="43">
        <f t="shared" si="0"/>
        <v>0</v>
      </c>
      <c r="I7" s="44">
        <f>SUM(B7:H7)</f>
        <v>51.999999999999993</v>
      </c>
      <c r="J7" s="5">
        <v>0</v>
      </c>
    </row>
    <row r="8" spans="1:21" ht="13.5" customHeight="1">
      <c r="A8" s="8" t="s">
        <v>8</v>
      </c>
      <c r="B8" s="48">
        <f t="shared" ref="B8:H23" si="1">B34+B86</f>
        <v>7.3161423590131829</v>
      </c>
      <c r="C8" s="48">
        <f t="shared" si="1"/>
        <v>0</v>
      </c>
      <c r="D8" s="48">
        <f t="shared" si="1"/>
        <v>0.68385764098681667</v>
      </c>
      <c r="E8" s="48">
        <f t="shared" si="1"/>
        <v>0</v>
      </c>
      <c r="F8" s="48">
        <f t="shared" ref="F8:F27" si="2">F60+F86</f>
        <v>0</v>
      </c>
      <c r="G8" s="48">
        <f t="shared" si="1"/>
        <v>0</v>
      </c>
      <c r="H8" s="49">
        <f t="shared" si="1"/>
        <v>0</v>
      </c>
      <c r="I8" s="50">
        <f t="shared" ref="I8:I27" si="3">SUM(B8:H8)</f>
        <v>8</v>
      </c>
      <c r="J8" s="5">
        <v>0</v>
      </c>
    </row>
    <row r="9" spans="1:21" ht="13.5" customHeight="1">
      <c r="A9" s="9" t="s">
        <v>9</v>
      </c>
      <c r="B9" s="45">
        <f t="shared" si="1"/>
        <v>27.499669530204237</v>
      </c>
      <c r="C9" s="45">
        <f t="shared" si="1"/>
        <v>0</v>
      </c>
      <c r="D9" s="45">
        <f t="shared" si="1"/>
        <v>2.500330469795764</v>
      </c>
      <c r="E9" s="45">
        <f t="shared" si="1"/>
        <v>0</v>
      </c>
      <c r="F9" s="45">
        <f t="shared" si="2"/>
        <v>0</v>
      </c>
      <c r="G9" s="45">
        <f t="shared" si="1"/>
        <v>0</v>
      </c>
      <c r="H9" s="54">
        <f t="shared" si="1"/>
        <v>0</v>
      </c>
      <c r="I9" s="44">
        <f t="shared" si="3"/>
        <v>30</v>
      </c>
      <c r="J9" s="5">
        <v>0</v>
      </c>
    </row>
    <row r="10" spans="1:21" ht="13.5" customHeight="1">
      <c r="A10" s="8" t="s">
        <v>10</v>
      </c>
      <c r="B10" s="48">
        <f t="shared" si="1"/>
        <v>121.51872857394608</v>
      </c>
      <c r="C10" s="48">
        <f t="shared" si="1"/>
        <v>0</v>
      </c>
      <c r="D10" s="48">
        <f t="shared" si="1"/>
        <v>7.4812714260539224</v>
      </c>
      <c r="E10" s="48">
        <f t="shared" si="1"/>
        <v>0</v>
      </c>
      <c r="F10" s="48">
        <f t="shared" si="2"/>
        <v>0</v>
      </c>
      <c r="G10" s="48">
        <f t="shared" si="1"/>
        <v>0</v>
      </c>
      <c r="H10" s="49">
        <f t="shared" si="1"/>
        <v>0</v>
      </c>
      <c r="I10" s="50">
        <f t="shared" si="3"/>
        <v>129</v>
      </c>
      <c r="J10" s="5">
        <v>0</v>
      </c>
    </row>
    <row r="11" spans="1:21" ht="13.5" customHeight="1">
      <c r="A11" s="9" t="s">
        <v>11</v>
      </c>
      <c r="B11" s="45">
        <f t="shared" si="1"/>
        <v>0</v>
      </c>
      <c r="C11" s="45">
        <f t="shared" si="1"/>
        <v>0</v>
      </c>
      <c r="D11" s="45">
        <f t="shared" si="1"/>
        <v>0</v>
      </c>
      <c r="E11" s="45">
        <f t="shared" si="1"/>
        <v>0</v>
      </c>
      <c r="F11" s="45">
        <f t="shared" si="2"/>
        <v>0</v>
      </c>
      <c r="G11" s="45">
        <f t="shared" si="1"/>
        <v>0</v>
      </c>
      <c r="H11" s="54">
        <f t="shared" si="1"/>
        <v>0</v>
      </c>
      <c r="I11" s="44">
        <f t="shared" si="3"/>
        <v>0</v>
      </c>
      <c r="J11" s="5">
        <v>0</v>
      </c>
    </row>
    <row r="12" spans="1:21" ht="13.5" customHeight="1">
      <c r="A12" s="8" t="s">
        <v>12</v>
      </c>
      <c r="B12" s="48">
        <f t="shared" si="1"/>
        <v>6.0410471466099319E-8</v>
      </c>
      <c r="C12" s="48">
        <f t="shared" si="1"/>
        <v>4.0272549720023822E-8</v>
      </c>
      <c r="D12" s="48">
        <f t="shared" si="1"/>
        <v>1.695487961570126E-2</v>
      </c>
      <c r="E12" s="48">
        <f t="shared" si="1"/>
        <v>10.628980440928633</v>
      </c>
      <c r="F12" s="48">
        <f t="shared" si="2"/>
        <v>4269.675856057419</v>
      </c>
      <c r="G12" s="48">
        <f t="shared" si="1"/>
        <v>0</v>
      </c>
      <c r="H12" s="49">
        <f t="shared" si="1"/>
        <v>0</v>
      </c>
      <c r="I12" s="50">
        <f t="shared" si="3"/>
        <v>4280.3217914786464</v>
      </c>
      <c r="J12" s="5">
        <v>0</v>
      </c>
    </row>
    <row r="13" spans="1:21" ht="13.5" customHeight="1">
      <c r="A13" s="9" t="s">
        <v>13</v>
      </c>
      <c r="B13" s="45">
        <f t="shared" si="1"/>
        <v>0</v>
      </c>
      <c r="C13" s="45">
        <f t="shared" si="1"/>
        <v>0</v>
      </c>
      <c r="D13" s="45">
        <f t="shared" si="1"/>
        <v>0</v>
      </c>
      <c r="E13" s="45">
        <f t="shared" si="1"/>
        <v>22</v>
      </c>
      <c r="F13" s="45">
        <f t="shared" si="2"/>
        <v>0</v>
      </c>
      <c r="G13" s="45">
        <f t="shared" si="1"/>
        <v>0</v>
      </c>
      <c r="H13" s="54">
        <f t="shared" si="1"/>
        <v>0</v>
      </c>
      <c r="I13" s="44">
        <f t="shared" si="3"/>
        <v>22</v>
      </c>
      <c r="J13" s="5">
        <v>0</v>
      </c>
    </row>
    <row r="14" spans="1:21" ht="13.5" customHeight="1">
      <c r="A14" s="8" t="s">
        <v>14</v>
      </c>
      <c r="B14" s="48">
        <f t="shared" si="1"/>
        <v>7.2717080068924342E-8</v>
      </c>
      <c r="C14" s="48">
        <f t="shared" si="1"/>
        <v>1.4102778882957379</v>
      </c>
      <c r="D14" s="48">
        <f t="shared" si="1"/>
        <v>0.3095351152702005</v>
      </c>
      <c r="E14" s="48">
        <f t="shared" si="1"/>
        <v>569.75233590477455</v>
      </c>
      <c r="F14" s="48">
        <f t="shared" si="2"/>
        <v>5467.9657601765239</v>
      </c>
      <c r="G14" s="48">
        <f t="shared" si="1"/>
        <v>0</v>
      </c>
      <c r="H14" s="49">
        <f t="shared" si="1"/>
        <v>0</v>
      </c>
      <c r="I14" s="50">
        <f t="shared" si="3"/>
        <v>6039.4379091575811</v>
      </c>
      <c r="J14" s="5">
        <v>0</v>
      </c>
    </row>
    <row r="15" spans="1:21" ht="13.5" customHeight="1">
      <c r="A15" s="9" t="s">
        <v>15</v>
      </c>
      <c r="B15" s="45">
        <f t="shared" si="1"/>
        <v>5272.9992284983728</v>
      </c>
      <c r="C15" s="45">
        <f t="shared" si="1"/>
        <v>7.7994986884184758</v>
      </c>
      <c r="D15" s="45">
        <f t="shared" si="1"/>
        <v>394.20127280849141</v>
      </c>
      <c r="E15" s="45">
        <f t="shared" si="1"/>
        <v>4.7176079587741533E-9</v>
      </c>
      <c r="F15" s="45">
        <f t="shared" si="2"/>
        <v>0</v>
      </c>
      <c r="G15" s="45">
        <f t="shared" si="1"/>
        <v>0</v>
      </c>
      <c r="H15" s="54">
        <f t="shared" si="1"/>
        <v>0</v>
      </c>
      <c r="I15" s="44">
        <f t="shared" si="3"/>
        <v>5675</v>
      </c>
      <c r="J15" s="5">
        <v>0</v>
      </c>
    </row>
    <row r="16" spans="1:21" ht="13.5" customHeight="1">
      <c r="A16" s="8" t="s">
        <v>16</v>
      </c>
      <c r="B16" s="48">
        <f t="shared" si="1"/>
        <v>1391.081812516202</v>
      </c>
      <c r="C16" s="48">
        <f t="shared" si="1"/>
        <v>474.41305396429442</v>
      </c>
      <c r="D16" s="48">
        <f t="shared" si="1"/>
        <v>238.57117373011016</v>
      </c>
      <c r="E16" s="48">
        <f t="shared" si="1"/>
        <v>23.933959789393484</v>
      </c>
      <c r="F16" s="48">
        <f t="shared" si="2"/>
        <v>0</v>
      </c>
      <c r="G16" s="48">
        <f t="shared" si="1"/>
        <v>0</v>
      </c>
      <c r="H16" s="49">
        <f t="shared" si="1"/>
        <v>0</v>
      </c>
      <c r="I16" s="50">
        <f t="shared" si="3"/>
        <v>2128.0000000000005</v>
      </c>
      <c r="J16" s="5">
        <v>0</v>
      </c>
    </row>
    <row r="17" spans="1:10" ht="13.5" customHeight="1">
      <c r="A17" s="9" t="s">
        <v>17</v>
      </c>
      <c r="B17" s="45">
        <f t="shared" si="1"/>
        <v>114.44254806327675</v>
      </c>
      <c r="C17" s="45">
        <f t="shared" si="1"/>
        <v>2.5151381249102012</v>
      </c>
      <c r="D17" s="45">
        <f t="shared" si="1"/>
        <v>137.07290004839959</v>
      </c>
      <c r="E17" s="45">
        <f t="shared" si="1"/>
        <v>2.9694137634134545</v>
      </c>
      <c r="F17" s="45">
        <f t="shared" si="2"/>
        <v>4.5922449801245007</v>
      </c>
      <c r="G17" s="45">
        <f t="shared" si="1"/>
        <v>0</v>
      </c>
      <c r="H17" s="54">
        <f t="shared" si="1"/>
        <v>0</v>
      </c>
      <c r="I17" s="44">
        <f t="shared" si="3"/>
        <v>261.59224498012452</v>
      </c>
      <c r="J17" s="5">
        <v>0</v>
      </c>
    </row>
    <row r="18" spans="1:10" ht="13.5" customHeight="1">
      <c r="A18" s="8" t="s">
        <v>18</v>
      </c>
      <c r="B18" s="48">
        <f t="shared" si="1"/>
        <v>0</v>
      </c>
      <c r="C18" s="48">
        <f t="shared" si="1"/>
        <v>0</v>
      </c>
      <c r="D18" s="48">
        <f t="shared" si="1"/>
        <v>0</v>
      </c>
      <c r="E18" s="48">
        <f t="shared" si="1"/>
        <v>0</v>
      </c>
      <c r="F18" s="48">
        <f t="shared" si="2"/>
        <v>0</v>
      </c>
      <c r="G18" s="48">
        <f t="shared" si="1"/>
        <v>0</v>
      </c>
      <c r="H18" s="49">
        <f t="shared" si="1"/>
        <v>0</v>
      </c>
      <c r="I18" s="50">
        <f t="shared" si="3"/>
        <v>0</v>
      </c>
      <c r="J18" s="5">
        <v>0</v>
      </c>
    </row>
    <row r="19" spans="1:10" ht="13.5" customHeight="1">
      <c r="A19" s="9" t="s">
        <v>141</v>
      </c>
      <c r="B19" s="45">
        <f t="shared" si="1"/>
        <v>3568.9878798706777</v>
      </c>
      <c r="C19" s="45">
        <f t="shared" si="1"/>
        <v>2411.7125016276186</v>
      </c>
      <c r="D19" s="45">
        <f t="shared" si="1"/>
        <v>1005.6605017449642</v>
      </c>
      <c r="E19" s="45">
        <f t="shared" si="1"/>
        <v>137.15920702287718</v>
      </c>
      <c r="F19" s="45">
        <f t="shared" si="2"/>
        <v>0</v>
      </c>
      <c r="G19" s="45">
        <f t="shared" si="1"/>
        <v>0</v>
      </c>
      <c r="H19" s="54">
        <f t="shared" si="1"/>
        <v>0</v>
      </c>
      <c r="I19" s="44">
        <f t="shared" si="3"/>
        <v>7123.5200902661372</v>
      </c>
      <c r="J19" s="5">
        <v>0</v>
      </c>
    </row>
    <row r="20" spans="1:10" ht="13.5" customHeight="1">
      <c r="A20" s="8" t="s">
        <v>19</v>
      </c>
      <c r="B20" s="48">
        <f t="shared" si="1"/>
        <v>0</v>
      </c>
      <c r="C20" s="48">
        <f t="shared" si="1"/>
        <v>0</v>
      </c>
      <c r="D20" s="48">
        <f t="shared" si="1"/>
        <v>0</v>
      </c>
      <c r="E20" s="48">
        <f t="shared" si="1"/>
        <v>0</v>
      </c>
      <c r="F20" s="48">
        <f t="shared" si="2"/>
        <v>0</v>
      </c>
      <c r="G20" s="48">
        <f t="shared" si="1"/>
        <v>0</v>
      </c>
      <c r="H20" s="49">
        <f t="shared" si="1"/>
        <v>0</v>
      </c>
      <c r="I20" s="50">
        <f t="shared" si="3"/>
        <v>0</v>
      </c>
      <c r="J20" s="5">
        <v>0</v>
      </c>
    </row>
    <row r="21" spans="1:10" ht="13.5" customHeight="1">
      <c r="A21" s="9" t="s">
        <v>20</v>
      </c>
      <c r="B21" s="45">
        <f t="shared" si="1"/>
        <v>0</v>
      </c>
      <c r="C21" s="45">
        <f t="shared" si="1"/>
        <v>0</v>
      </c>
      <c r="D21" s="45">
        <f t="shared" si="1"/>
        <v>0</v>
      </c>
      <c r="E21" s="45">
        <f t="shared" si="1"/>
        <v>0</v>
      </c>
      <c r="F21" s="45">
        <f t="shared" si="2"/>
        <v>0</v>
      </c>
      <c r="G21" s="45">
        <f t="shared" si="1"/>
        <v>0</v>
      </c>
      <c r="H21" s="54">
        <f t="shared" si="1"/>
        <v>0</v>
      </c>
      <c r="I21" s="44">
        <f t="shared" si="3"/>
        <v>0</v>
      </c>
      <c r="J21" s="5">
        <v>0</v>
      </c>
    </row>
    <row r="22" spans="1:10" ht="13.5" customHeight="1">
      <c r="A22" s="8" t="s">
        <v>21</v>
      </c>
      <c r="B22" s="48">
        <f t="shared" si="1"/>
        <v>28.272663600168645</v>
      </c>
      <c r="C22" s="48">
        <f t="shared" si="1"/>
        <v>4.3549116397816043E-2</v>
      </c>
      <c r="D22" s="48">
        <f t="shared" si="1"/>
        <v>2.6837872834335395</v>
      </c>
      <c r="E22" s="48">
        <f t="shared" si="1"/>
        <v>0</v>
      </c>
      <c r="F22" s="48">
        <f t="shared" si="2"/>
        <v>0</v>
      </c>
      <c r="G22" s="48">
        <f t="shared" si="1"/>
        <v>0</v>
      </c>
      <c r="H22" s="49">
        <f t="shared" si="1"/>
        <v>0</v>
      </c>
      <c r="I22" s="50">
        <f t="shared" si="3"/>
        <v>31</v>
      </c>
      <c r="J22" s="5">
        <v>0</v>
      </c>
    </row>
    <row r="23" spans="1:10" ht="13.5" customHeight="1">
      <c r="A23" s="10" t="s">
        <v>57</v>
      </c>
      <c r="B23" s="45">
        <f t="shared" si="1"/>
        <v>2126.6317734718391</v>
      </c>
      <c r="C23" s="45">
        <f t="shared" si="1"/>
        <v>12.925255278895623</v>
      </c>
      <c r="D23" s="45">
        <f t="shared" si="1"/>
        <v>294.44297114835609</v>
      </c>
      <c r="E23" s="45">
        <f t="shared" si="1"/>
        <v>1.0090908986336088E-7</v>
      </c>
      <c r="F23" s="45">
        <f t="shared" si="2"/>
        <v>0</v>
      </c>
      <c r="G23" s="45">
        <f t="shared" si="1"/>
        <v>0</v>
      </c>
      <c r="H23" s="54">
        <f t="shared" si="1"/>
        <v>0</v>
      </c>
      <c r="I23" s="44">
        <f t="shared" si="3"/>
        <v>2434</v>
      </c>
      <c r="J23" s="5">
        <v>0</v>
      </c>
    </row>
    <row r="24" spans="1:10" ht="13.5" customHeight="1">
      <c r="A24" s="8" t="s">
        <v>22</v>
      </c>
      <c r="B24" s="48">
        <f t="shared" ref="B24:H27" si="4">B50+B102</f>
        <v>58.917903696826009</v>
      </c>
      <c r="C24" s="48">
        <f t="shared" si="4"/>
        <v>16.34382242031073</v>
      </c>
      <c r="D24" s="48">
        <f t="shared" si="4"/>
        <v>19.292475597955075</v>
      </c>
      <c r="E24" s="48">
        <f t="shared" si="4"/>
        <v>1.1325717270189639E-9</v>
      </c>
      <c r="F24" s="48">
        <f t="shared" si="2"/>
        <v>11.89205120452884</v>
      </c>
      <c r="G24" s="48">
        <f t="shared" si="4"/>
        <v>0</v>
      </c>
      <c r="H24" s="49">
        <f t="shared" si="4"/>
        <v>0</v>
      </c>
      <c r="I24" s="50">
        <f t="shared" si="3"/>
        <v>106.44625292075322</v>
      </c>
      <c r="J24" s="5">
        <v>0</v>
      </c>
    </row>
    <row r="25" spans="1:10" ht="13.5" customHeight="1">
      <c r="A25" s="10" t="s">
        <v>23</v>
      </c>
      <c r="B25" s="45">
        <f t="shared" si="4"/>
        <v>160.23736371467896</v>
      </c>
      <c r="C25" s="45">
        <f t="shared" si="4"/>
        <v>0</v>
      </c>
      <c r="D25" s="45">
        <f t="shared" si="4"/>
        <v>144.50282033578873</v>
      </c>
      <c r="E25" s="45">
        <f t="shared" si="4"/>
        <v>0</v>
      </c>
      <c r="F25" s="45">
        <f t="shared" si="2"/>
        <v>0</v>
      </c>
      <c r="G25" s="45">
        <f t="shared" si="4"/>
        <v>0</v>
      </c>
      <c r="H25" s="54">
        <f t="shared" si="4"/>
        <v>0</v>
      </c>
      <c r="I25" s="44">
        <f t="shared" si="3"/>
        <v>304.74018405046769</v>
      </c>
      <c r="J25" s="5">
        <v>0</v>
      </c>
    </row>
    <row r="26" spans="1:10" ht="13.5" customHeight="1">
      <c r="A26" s="8" t="s">
        <v>24</v>
      </c>
      <c r="B26" s="48">
        <f t="shared" si="4"/>
        <v>90.338308801472991</v>
      </c>
      <c r="C26" s="48">
        <f t="shared" si="4"/>
        <v>0.13431659557515946</v>
      </c>
      <c r="D26" s="48">
        <f t="shared" si="4"/>
        <v>15.849874591816722</v>
      </c>
      <c r="E26" s="48">
        <f t="shared" si="4"/>
        <v>1.1135134466358287E-8</v>
      </c>
      <c r="F26" s="48">
        <f t="shared" si="2"/>
        <v>0</v>
      </c>
      <c r="G26" s="48">
        <f t="shared" si="4"/>
        <v>0</v>
      </c>
      <c r="H26" s="49">
        <f t="shared" si="4"/>
        <v>0</v>
      </c>
      <c r="I26" s="50">
        <f t="shared" si="3"/>
        <v>106.32250000000001</v>
      </c>
      <c r="J26" s="5">
        <v>-1.0000000000331966E-4</v>
      </c>
    </row>
    <row r="27" spans="1:10" ht="13.5" customHeight="1" thickBot="1">
      <c r="A27" s="10" t="s">
        <v>25</v>
      </c>
      <c r="B27" s="45">
        <f>B53+B105</f>
        <v>714.57256488376424</v>
      </c>
      <c r="C27" s="45">
        <f t="shared" si="4"/>
        <v>17.268999719669736</v>
      </c>
      <c r="D27" s="45">
        <f t="shared" si="4"/>
        <v>1409.4484467889815</v>
      </c>
      <c r="E27" s="45">
        <f t="shared" si="4"/>
        <v>3339.182649508708</v>
      </c>
      <c r="F27" s="45">
        <f t="shared" si="2"/>
        <v>527.4</v>
      </c>
      <c r="G27" s="45">
        <f t="shared" si="4"/>
        <v>1401.1315329595295</v>
      </c>
      <c r="H27" s="54">
        <f t="shared" si="4"/>
        <v>13.580206139347194</v>
      </c>
      <c r="I27" s="44">
        <f t="shared" si="3"/>
        <v>7422.5843999999988</v>
      </c>
      <c r="J27" s="5">
        <v>0</v>
      </c>
    </row>
    <row r="28" spans="1:10" ht="13.5" customHeight="1">
      <c r="A28" s="125" t="s">
        <v>26</v>
      </c>
      <c r="B28" s="126">
        <f>SUM(B7:B27)</f>
        <v>13730.046581430335</v>
      </c>
      <c r="C28" s="126">
        <f t="shared" ref="C28:I28" si="5">SUM(C7:C27)</f>
        <v>2944.566413464659</v>
      </c>
      <c r="D28" s="126">
        <f t="shared" si="5"/>
        <v>3677.4881798932524</v>
      </c>
      <c r="E28" s="126">
        <f t="shared" si="5"/>
        <v>4105.6265465479901</v>
      </c>
      <c r="F28" s="126">
        <f t="shared" si="5"/>
        <v>10281.525912418596</v>
      </c>
      <c r="G28" s="126">
        <f t="shared" si="5"/>
        <v>1401.1315329595295</v>
      </c>
      <c r="H28" s="127">
        <f t="shared" si="5"/>
        <v>13.580206139347194</v>
      </c>
      <c r="I28" s="128">
        <f t="shared" si="5"/>
        <v>36153.965372853709</v>
      </c>
      <c r="J28" s="5">
        <v>-9.9999990197829902E-5</v>
      </c>
    </row>
    <row r="29" spans="1:10" ht="13.5" customHeight="1" thickBot="1">
      <c r="A29" s="15" t="s">
        <v>100</v>
      </c>
      <c r="B29" s="100">
        <f>B28/$I28</f>
        <v>0.37976599357313023</v>
      </c>
      <c r="C29" s="100">
        <f t="shared" ref="C29:H29" si="6">C28/$I28</f>
        <v>8.1445185420119748E-2</v>
      </c>
      <c r="D29" s="100">
        <f t="shared" si="6"/>
        <v>0.10171742274927616</v>
      </c>
      <c r="E29" s="100">
        <f t="shared" si="6"/>
        <v>0.11355950873457188</v>
      </c>
      <c r="F29" s="100">
        <f t="shared" si="6"/>
        <v>0.28438169385808243</v>
      </c>
      <c r="G29" s="100">
        <f t="shared" si="6"/>
        <v>3.8754574180445846E-2</v>
      </c>
      <c r="H29" s="100">
        <f t="shared" si="6"/>
        <v>3.7562148437371478E-4</v>
      </c>
      <c r="I29" s="102">
        <f>SUM(B29:H29)</f>
        <v>1</v>
      </c>
    </row>
    <row r="30" spans="1:10" ht="13.5" customHeight="1" thickBot="1"/>
    <row r="31" spans="1:10" ht="28.5">
      <c r="A31" s="431" t="s">
        <v>50</v>
      </c>
      <c r="B31" s="37" t="s">
        <v>0</v>
      </c>
      <c r="C31" s="37" t="s">
        <v>1</v>
      </c>
      <c r="D31" s="37" t="s">
        <v>2</v>
      </c>
      <c r="E31" s="37" t="s">
        <v>3</v>
      </c>
      <c r="F31" s="37" t="s">
        <v>27</v>
      </c>
      <c r="G31" s="37" t="s">
        <v>4</v>
      </c>
      <c r="H31" s="37" t="s">
        <v>5</v>
      </c>
      <c r="I31" s="38" t="s">
        <v>6</v>
      </c>
    </row>
    <row r="32" spans="1:10" ht="13.5" customHeight="1">
      <c r="A32" s="432" t="s">
        <v>50</v>
      </c>
      <c r="B32" s="372" t="s">
        <v>107</v>
      </c>
      <c r="C32" s="373"/>
      <c r="D32" s="373"/>
      <c r="E32" s="373"/>
      <c r="F32" s="373"/>
      <c r="G32" s="373"/>
      <c r="H32" s="373"/>
      <c r="I32" s="374"/>
    </row>
    <row r="33" spans="1:9" ht="13.5" customHeight="1">
      <c r="A33" s="7" t="s">
        <v>7</v>
      </c>
      <c r="B33" s="42">
        <f>B111+B137+B163+B189+B215+B241+B267+B293+B319+B345+B371+B397+B423</f>
        <v>0</v>
      </c>
      <c r="C33" s="42">
        <f t="shared" ref="C33:D33" si="7">C111+C137+C163+C189+C215+C241+C267+C293+C319+C345+C371+C397+C423</f>
        <v>0</v>
      </c>
      <c r="D33" s="42">
        <f t="shared" si="7"/>
        <v>0</v>
      </c>
      <c r="E33" s="42">
        <f>E111+E137+E163+E189+E215+E241+E267+E293+E319+E345+E371+E397+E423</f>
        <v>0</v>
      </c>
      <c r="F33" s="399"/>
      <c r="G33" s="42">
        <f t="shared" ref="G33:H48" si="8">G111+G137+G163+G189+G215+G241+G267+G293+G319+G345+G371+G397+G423</f>
        <v>0</v>
      </c>
      <c r="H33" s="43">
        <f t="shared" si="8"/>
        <v>0</v>
      </c>
      <c r="I33" s="44">
        <f>SUM(B33:H33)</f>
        <v>0</v>
      </c>
    </row>
    <row r="34" spans="1:9" ht="13.5" customHeight="1">
      <c r="A34" s="8" t="s">
        <v>8</v>
      </c>
      <c r="B34" s="48">
        <f t="shared" ref="B34:E49" si="9">B112+B138+B164+B190+B216+B242+B268+B294+B320+B346+B372+B398+B424</f>
        <v>0</v>
      </c>
      <c r="C34" s="48">
        <f t="shared" si="9"/>
        <v>0</v>
      </c>
      <c r="D34" s="48">
        <f t="shared" si="9"/>
        <v>0</v>
      </c>
      <c r="E34" s="48">
        <f t="shared" si="9"/>
        <v>0</v>
      </c>
      <c r="F34" s="400"/>
      <c r="G34" s="48">
        <f t="shared" si="8"/>
        <v>0</v>
      </c>
      <c r="H34" s="49">
        <f t="shared" si="8"/>
        <v>0</v>
      </c>
      <c r="I34" s="50">
        <f t="shared" ref="I34:I53" si="10">SUM(B34:H34)</f>
        <v>0</v>
      </c>
    </row>
    <row r="35" spans="1:9" ht="13.5" customHeight="1">
      <c r="A35" s="9" t="s">
        <v>9</v>
      </c>
      <c r="B35" s="45">
        <f t="shared" si="9"/>
        <v>0</v>
      </c>
      <c r="C35" s="45">
        <f t="shared" si="9"/>
        <v>0</v>
      </c>
      <c r="D35" s="45">
        <f t="shared" si="9"/>
        <v>0</v>
      </c>
      <c r="E35" s="45">
        <f t="shared" si="9"/>
        <v>0</v>
      </c>
      <c r="F35" s="400"/>
      <c r="G35" s="45">
        <f t="shared" si="8"/>
        <v>0</v>
      </c>
      <c r="H35" s="54">
        <f t="shared" si="8"/>
        <v>0</v>
      </c>
      <c r="I35" s="44">
        <f t="shared" si="10"/>
        <v>0</v>
      </c>
    </row>
    <row r="36" spans="1:9" ht="13.5" customHeight="1">
      <c r="A36" s="8" t="s">
        <v>10</v>
      </c>
      <c r="B36" s="48">
        <f t="shared" si="9"/>
        <v>0</v>
      </c>
      <c r="C36" s="48">
        <f t="shared" si="9"/>
        <v>0</v>
      </c>
      <c r="D36" s="48">
        <f t="shared" si="9"/>
        <v>0</v>
      </c>
      <c r="E36" s="48">
        <f t="shared" si="9"/>
        <v>0</v>
      </c>
      <c r="F36" s="400"/>
      <c r="G36" s="48">
        <f t="shared" si="8"/>
        <v>0</v>
      </c>
      <c r="H36" s="49">
        <f t="shared" si="8"/>
        <v>0</v>
      </c>
      <c r="I36" s="50">
        <f t="shared" si="10"/>
        <v>0</v>
      </c>
    </row>
    <row r="37" spans="1:9" ht="13.5" customHeight="1">
      <c r="A37" s="9" t="s">
        <v>11</v>
      </c>
      <c r="B37" s="45">
        <f t="shared" si="9"/>
        <v>0</v>
      </c>
      <c r="C37" s="45">
        <f t="shared" si="9"/>
        <v>0</v>
      </c>
      <c r="D37" s="45">
        <f t="shared" si="9"/>
        <v>0</v>
      </c>
      <c r="E37" s="45">
        <f t="shared" si="9"/>
        <v>0</v>
      </c>
      <c r="F37" s="400"/>
      <c r="G37" s="45">
        <f t="shared" si="8"/>
        <v>0</v>
      </c>
      <c r="H37" s="54">
        <f t="shared" si="8"/>
        <v>0</v>
      </c>
      <c r="I37" s="44">
        <f t="shared" si="10"/>
        <v>0</v>
      </c>
    </row>
    <row r="38" spans="1:9" ht="13.5" customHeight="1">
      <c r="A38" s="8" t="s">
        <v>12</v>
      </c>
      <c r="B38" s="48">
        <f t="shared" si="9"/>
        <v>6.0410471466099319E-8</v>
      </c>
      <c r="C38" s="48">
        <f t="shared" si="9"/>
        <v>4.0272549720023822E-8</v>
      </c>
      <c r="D38" s="48">
        <f t="shared" si="9"/>
        <v>4.0272549720023822E-8</v>
      </c>
      <c r="E38" s="48">
        <f t="shared" si="9"/>
        <v>2.2209310753779103</v>
      </c>
      <c r="F38" s="400"/>
      <c r="G38" s="48">
        <f t="shared" si="8"/>
        <v>0</v>
      </c>
      <c r="H38" s="49">
        <f t="shared" si="8"/>
        <v>0</v>
      </c>
      <c r="I38" s="50">
        <f t="shared" si="10"/>
        <v>2.2209312163334811</v>
      </c>
    </row>
    <row r="39" spans="1:9" ht="13.5" customHeight="1">
      <c r="A39" s="9" t="s">
        <v>13</v>
      </c>
      <c r="B39" s="45">
        <f t="shared" si="9"/>
        <v>0</v>
      </c>
      <c r="C39" s="45">
        <f t="shared" si="9"/>
        <v>0</v>
      </c>
      <c r="D39" s="45">
        <f t="shared" si="9"/>
        <v>0</v>
      </c>
      <c r="E39" s="45">
        <f t="shared" si="9"/>
        <v>0</v>
      </c>
      <c r="F39" s="400"/>
      <c r="G39" s="45">
        <f t="shared" si="8"/>
        <v>0</v>
      </c>
      <c r="H39" s="54">
        <f t="shared" si="8"/>
        <v>0</v>
      </c>
      <c r="I39" s="44">
        <f t="shared" si="10"/>
        <v>0</v>
      </c>
    </row>
    <row r="40" spans="1:9" ht="13.5" customHeight="1">
      <c r="A40" s="8" t="s">
        <v>14</v>
      </c>
      <c r="B40" s="48">
        <f t="shared" si="9"/>
        <v>7.2717080068924342E-8</v>
      </c>
      <c r="C40" s="48">
        <f t="shared" si="9"/>
        <v>1.3105730326300435</v>
      </c>
      <c r="D40" s="48">
        <f t="shared" si="9"/>
        <v>0.24813792582117342</v>
      </c>
      <c r="E40" s="48">
        <f t="shared" si="9"/>
        <v>536.27224813101907</v>
      </c>
      <c r="F40" s="400"/>
      <c r="G40" s="48">
        <f t="shared" si="8"/>
        <v>0</v>
      </c>
      <c r="H40" s="49">
        <f t="shared" si="8"/>
        <v>0</v>
      </c>
      <c r="I40" s="50">
        <f t="shared" si="10"/>
        <v>537.83095916218736</v>
      </c>
    </row>
    <row r="41" spans="1:9" ht="13.5" customHeight="1">
      <c r="A41" s="9" t="s">
        <v>15</v>
      </c>
      <c r="B41" s="45">
        <f t="shared" si="9"/>
        <v>12.486553854062212</v>
      </c>
      <c r="C41" s="45">
        <f t="shared" si="9"/>
        <v>1.7527897452918744</v>
      </c>
      <c r="D41" s="45">
        <f t="shared" si="9"/>
        <v>4.1218563959283054</v>
      </c>
      <c r="E41" s="45">
        <f t="shared" si="9"/>
        <v>4.7176079587741533E-9</v>
      </c>
      <c r="F41" s="400"/>
      <c r="G41" s="45">
        <f t="shared" si="8"/>
        <v>0</v>
      </c>
      <c r="H41" s="54">
        <f t="shared" si="8"/>
        <v>0</v>
      </c>
      <c r="I41" s="44">
        <f t="shared" si="10"/>
        <v>18.3612</v>
      </c>
    </row>
    <row r="42" spans="1:9" ht="13.5" customHeight="1">
      <c r="A42" s="8" t="s">
        <v>16</v>
      </c>
      <c r="B42" s="48">
        <f t="shared" si="9"/>
        <v>332.10007873114756</v>
      </c>
      <c r="C42" s="48">
        <f t="shared" si="9"/>
        <v>424.05069358061002</v>
      </c>
      <c r="D42" s="48">
        <f t="shared" si="9"/>
        <v>176.55242767035784</v>
      </c>
      <c r="E42" s="48">
        <f t="shared" si="9"/>
        <v>1.788448949605852E-8</v>
      </c>
      <c r="F42" s="400"/>
      <c r="G42" s="48">
        <f t="shared" si="8"/>
        <v>0</v>
      </c>
      <c r="H42" s="49">
        <f t="shared" si="8"/>
        <v>0</v>
      </c>
      <c r="I42" s="50">
        <f t="shared" si="10"/>
        <v>932.70319999999992</v>
      </c>
    </row>
    <row r="43" spans="1:9" ht="13.5" customHeight="1">
      <c r="A43" s="9" t="s">
        <v>17</v>
      </c>
      <c r="B43" s="45">
        <f t="shared" si="9"/>
        <v>29.160696085362968</v>
      </c>
      <c r="C43" s="45">
        <f t="shared" si="9"/>
        <v>2.1993635072110838</v>
      </c>
      <c r="D43" s="45">
        <f t="shared" si="9"/>
        <v>127.76425387246442</v>
      </c>
      <c r="E43" s="45">
        <f t="shared" si="9"/>
        <v>1.8756865349615315</v>
      </c>
      <c r="F43" s="400"/>
      <c r="G43" s="45">
        <f t="shared" si="8"/>
        <v>0</v>
      </c>
      <c r="H43" s="54">
        <f t="shared" si="8"/>
        <v>0</v>
      </c>
      <c r="I43" s="44">
        <f t="shared" si="10"/>
        <v>161.00000000000003</v>
      </c>
    </row>
    <row r="44" spans="1:9" ht="13.5" customHeight="1">
      <c r="A44" s="8" t="s">
        <v>18</v>
      </c>
      <c r="B44" s="48">
        <f t="shared" si="9"/>
        <v>0</v>
      </c>
      <c r="C44" s="48">
        <f t="shared" si="9"/>
        <v>0</v>
      </c>
      <c r="D44" s="48">
        <f t="shared" si="9"/>
        <v>0</v>
      </c>
      <c r="E44" s="48">
        <f t="shared" si="9"/>
        <v>0</v>
      </c>
      <c r="F44" s="400"/>
      <c r="G44" s="48">
        <f t="shared" si="8"/>
        <v>0</v>
      </c>
      <c r="H44" s="49">
        <f t="shared" si="8"/>
        <v>0</v>
      </c>
      <c r="I44" s="50">
        <f t="shared" si="10"/>
        <v>0</v>
      </c>
    </row>
    <row r="45" spans="1:9" ht="13.5" customHeight="1">
      <c r="A45" s="9" t="s">
        <v>141</v>
      </c>
      <c r="B45" s="45">
        <f t="shared" si="9"/>
        <v>933.50081585859357</v>
      </c>
      <c r="C45" s="45">
        <f t="shared" si="9"/>
        <v>2138.3551717702003</v>
      </c>
      <c r="D45" s="45">
        <f t="shared" si="9"/>
        <v>668.96466052898666</v>
      </c>
      <c r="E45" s="45">
        <f t="shared" si="9"/>
        <v>95.179351842219418</v>
      </c>
      <c r="F45" s="400"/>
      <c r="G45" s="45">
        <f t="shared" si="8"/>
        <v>0</v>
      </c>
      <c r="H45" s="54">
        <f t="shared" si="8"/>
        <v>0</v>
      </c>
      <c r="I45" s="44">
        <f t="shared" si="10"/>
        <v>3836</v>
      </c>
    </row>
    <row r="46" spans="1:9" ht="13.5" customHeight="1">
      <c r="A46" s="8" t="s">
        <v>19</v>
      </c>
      <c r="B46" s="48">
        <f t="shared" si="9"/>
        <v>0</v>
      </c>
      <c r="C46" s="48">
        <f t="shared" si="9"/>
        <v>0</v>
      </c>
      <c r="D46" s="48">
        <f t="shared" si="9"/>
        <v>0</v>
      </c>
      <c r="E46" s="48">
        <f t="shared" si="9"/>
        <v>0</v>
      </c>
      <c r="F46" s="400"/>
      <c r="G46" s="48">
        <f t="shared" si="8"/>
        <v>0</v>
      </c>
      <c r="H46" s="49">
        <f t="shared" si="8"/>
        <v>0</v>
      </c>
      <c r="I46" s="50">
        <f t="shared" si="10"/>
        <v>0</v>
      </c>
    </row>
    <row r="47" spans="1:9" ht="13.5" customHeight="1">
      <c r="A47" s="9" t="s">
        <v>20</v>
      </c>
      <c r="B47" s="45">
        <f t="shared" si="9"/>
        <v>0</v>
      </c>
      <c r="C47" s="45">
        <f t="shared" si="9"/>
        <v>0</v>
      </c>
      <c r="D47" s="45">
        <f t="shared" si="9"/>
        <v>0</v>
      </c>
      <c r="E47" s="45">
        <f t="shared" si="9"/>
        <v>0</v>
      </c>
      <c r="F47" s="400"/>
      <c r="G47" s="45">
        <f t="shared" si="8"/>
        <v>0</v>
      </c>
      <c r="H47" s="54">
        <f t="shared" si="8"/>
        <v>0</v>
      </c>
      <c r="I47" s="44">
        <f t="shared" si="10"/>
        <v>0</v>
      </c>
    </row>
    <row r="48" spans="1:9" ht="13.5" customHeight="1">
      <c r="A48" s="8" t="s">
        <v>21</v>
      </c>
      <c r="B48" s="48">
        <f t="shared" si="9"/>
        <v>3.7261905578487919</v>
      </c>
      <c r="C48" s="48">
        <f t="shared" si="9"/>
        <v>4.3549116397816043E-2</v>
      </c>
      <c r="D48" s="48">
        <f t="shared" si="9"/>
        <v>2.2302603257533917</v>
      </c>
      <c r="E48" s="48">
        <f t="shared" si="9"/>
        <v>0</v>
      </c>
      <c r="F48" s="400"/>
      <c r="G48" s="48">
        <f t="shared" si="8"/>
        <v>0</v>
      </c>
      <c r="H48" s="49">
        <f t="shared" si="8"/>
        <v>0</v>
      </c>
      <c r="I48" s="50">
        <f t="shared" si="10"/>
        <v>6</v>
      </c>
    </row>
    <row r="49" spans="1:9" ht="13.5" customHeight="1">
      <c r="A49" s="10" t="s">
        <v>57</v>
      </c>
      <c r="B49" s="45">
        <f t="shared" si="9"/>
        <v>69.927347564342242</v>
      </c>
      <c r="C49" s="45">
        <f t="shared" si="9"/>
        <v>9.1381580491127359</v>
      </c>
      <c r="D49" s="45">
        <f t="shared" si="9"/>
        <v>36.934494285635935</v>
      </c>
      <c r="E49" s="45">
        <f t="shared" si="9"/>
        <v>1.0090908986336088E-7</v>
      </c>
      <c r="F49" s="400"/>
      <c r="G49" s="45">
        <f t="shared" ref="G49:H53" si="11">G127+G153+G179+G205+G231+G257+G283+G309+G335+G361+G387+G413+G439</f>
        <v>0</v>
      </c>
      <c r="H49" s="54">
        <f t="shared" si="11"/>
        <v>0</v>
      </c>
      <c r="I49" s="44">
        <f t="shared" si="10"/>
        <v>116</v>
      </c>
    </row>
    <row r="50" spans="1:9" ht="13.5" customHeight="1">
      <c r="A50" s="8" t="s">
        <v>22</v>
      </c>
      <c r="B50" s="48">
        <f t="shared" ref="B50:E53" si="12">B128+B154+B180+B206+B232+B258+B284+B310+B336+B362+B388+B414+B440</f>
        <v>11.522186194744279</v>
      </c>
      <c r="C50" s="48">
        <f t="shared" si="12"/>
        <v>16.34382242031073</v>
      </c>
      <c r="D50" s="48">
        <f t="shared" si="12"/>
        <v>13.133991383812422</v>
      </c>
      <c r="E50" s="48">
        <f t="shared" si="12"/>
        <v>1.1325717270189639E-9</v>
      </c>
      <c r="F50" s="400"/>
      <c r="G50" s="48">
        <f t="shared" si="11"/>
        <v>0</v>
      </c>
      <c r="H50" s="49">
        <f t="shared" si="11"/>
        <v>0</v>
      </c>
      <c r="I50" s="50">
        <f t="shared" si="10"/>
        <v>41</v>
      </c>
    </row>
    <row r="51" spans="1:9" ht="13.5" customHeight="1">
      <c r="A51" s="10" t="s">
        <v>23</v>
      </c>
      <c r="B51" s="45">
        <f t="shared" si="12"/>
        <v>2.7798501373646962</v>
      </c>
      <c r="C51" s="45">
        <f t="shared" si="12"/>
        <v>0</v>
      </c>
      <c r="D51" s="45">
        <f t="shared" si="12"/>
        <v>0</v>
      </c>
      <c r="E51" s="45">
        <f t="shared" si="12"/>
        <v>0</v>
      </c>
      <c r="F51" s="400"/>
      <c r="G51" s="45">
        <f t="shared" si="11"/>
        <v>0</v>
      </c>
      <c r="H51" s="54">
        <f t="shared" si="11"/>
        <v>0</v>
      </c>
      <c r="I51" s="44">
        <f t="shared" si="10"/>
        <v>2.7798501373646962</v>
      </c>
    </row>
    <row r="52" spans="1:9" ht="13.5" customHeight="1">
      <c r="A52" s="8" t="s">
        <v>24</v>
      </c>
      <c r="B52" s="48">
        <f t="shared" si="12"/>
        <v>14.667524683241009</v>
      </c>
      <c r="C52" s="48">
        <f t="shared" si="12"/>
        <v>2.8153513807137581E-2</v>
      </c>
      <c r="D52" s="48">
        <f t="shared" si="12"/>
        <v>2.3684217918167203</v>
      </c>
      <c r="E52" s="48">
        <f t="shared" si="12"/>
        <v>1.1135134466358287E-8</v>
      </c>
      <c r="F52" s="400"/>
      <c r="G52" s="48">
        <f t="shared" si="11"/>
        <v>0</v>
      </c>
      <c r="H52" s="49">
        <f t="shared" si="11"/>
        <v>0</v>
      </c>
      <c r="I52" s="50">
        <f t="shared" si="10"/>
        <v>17.064100000000003</v>
      </c>
    </row>
    <row r="53" spans="1:9" ht="13.5" customHeight="1" thickBot="1">
      <c r="A53" s="10" t="s">
        <v>25</v>
      </c>
      <c r="B53" s="45">
        <f t="shared" si="12"/>
        <v>71.967012721447361</v>
      </c>
      <c r="C53" s="45">
        <f t="shared" si="12"/>
        <v>17.213376189910147</v>
      </c>
      <c r="D53" s="45">
        <f t="shared" si="12"/>
        <v>335.48276259389644</v>
      </c>
      <c r="E53" s="45">
        <f t="shared" si="12"/>
        <v>1619.5079494603478</v>
      </c>
      <c r="F53" s="401"/>
      <c r="G53" s="45">
        <f t="shared" si="11"/>
        <v>438.56613049248773</v>
      </c>
      <c r="H53" s="54">
        <f t="shared" si="11"/>
        <v>13.09956854191064</v>
      </c>
      <c r="I53" s="44">
        <f t="shared" si="10"/>
        <v>2495.8368000000005</v>
      </c>
    </row>
    <row r="54" spans="1:9" ht="13.5" customHeight="1">
      <c r="A54" s="125" t="s">
        <v>26</v>
      </c>
      <c r="B54" s="126">
        <f>SUM(B33:B53)</f>
        <v>1481.8382565212826</v>
      </c>
      <c r="C54" s="126">
        <f t="shared" ref="C54:I54" si="13">SUM(C33:C53)</f>
        <v>2610.4356509657541</v>
      </c>
      <c r="D54" s="126">
        <f t="shared" si="13"/>
        <v>1367.8012668147458</v>
      </c>
      <c r="E54" s="126">
        <f t="shared" si="13"/>
        <v>2255.056167179705</v>
      </c>
      <c r="F54" s="126">
        <f t="shared" si="13"/>
        <v>0</v>
      </c>
      <c r="G54" s="126">
        <f t="shared" si="13"/>
        <v>438.56613049248773</v>
      </c>
      <c r="H54" s="127">
        <f t="shared" si="13"/>
        <v>13.09956854191064</v>
      </c>
      <c r="I54" s="128">
        <f t="shared" si="13"/>
        <v>8166.7970405158849</v>
      </c>
    </row>
    <row r="55" spans="1:9" ht="13.5" customHeight="1" thickBot="1">
      <c r="A55" s="15" t="s">
        <v>100</v>
      </c>
      <c r="B55" s="100">
        <f>B54/$I54</f>
        <v>0.18144668579001161</v>
      </c>
      <c r="C55" s="100">
        <f t="shared" ref="C55:H55" si="14">C54/$I54</f>
        <v>0.31964007897040336</v>
      </c>
      <c r="D55" s="100">
        <f t="shared" si="14"/>
        <v>0.16748319567989947</v>
      </c>
      <c r="E55" s="100">
        <f t="shared" si="14"/>
        <v>0.27612491849525089</v>
      </c>
      <c r="F55" s="100">
        <f t="shared" si="14"/>
        <v>0</v>
      </c>
      <c r="G55" s="100">
        <f t="shared" si="14"/>
        <v>5.3701117869923716E-2</v>
      </c>
      <c r="H55" s="100">
        <f t="shared" si="14"/>
        <v>1.604003194511022E-3</v>
      </c>
      <c r="I55" s="102">
        <f>SUM(B55:H55)</f>
        <v>1</v>
      </c>
    </row>
    <row r="56" spans="1:9" ht="15" thickBot="1"/>
    <row r="57" spans="1:9" ht="28.5">
      <c r="A57" s="433" t="s">
        <v>49</v>
      </c>
      <c r="B57" s="37" t="s">
        <v>0</v>
      </c>
      <c r="C57" s="37" t="s">
        <v>1</v>
      </c>
      <c r="D57" s="37" t="s">
        <v>2</v>
      </c>
      <c r="E57" s="37" t="s">
        <v>3</v>
      </c>
      <c r="F57" s="37" t="s">
        <v>27</v>
      </c>
      <c r="G57" s="37" t="s">
        <v>4</v>
      </c>
      <c r="H57" s="37" t="s">
        <v>5</v>
      </c>
      <c r="I57" s="38" t="s">
        <v>6</v>
      </c>
    </row>
    <row r="58" spans="1:9" ht="13.5" customHeight="1">
      <c r="A58" s="434" t="s">
        <v>49</v>
      </c>
      <c r="B58" s="372" t="s">
        <v>107</v>
      </c>
      <c r="C58" s="373"/>
      <c r="D58" s="373"/>
      <c r="E58" s="373"/>
      <c r="F58" s="373"/>
      <c r="G58" s="373"/>
      <c r="H58" s="373"/>
      <c r="I58" s="374"/>
    </row>
    <row r="59" spans="1:9" ht="13.5" customHeight="1">
      <c r="A59" s="7" t="s">
        <v>7</v>
      </c>
      <c r="B59" s="387"/>
      <c r="C59" s="388"/>
      <c r="D59" s="388"/>
      <c r="E59" s="389"/>
      <c r="F59" s="42">
        <f>F449+F475+F501+F527+F553</f>
        <v>0</v>
      </c>
      <c r="G59" s="387"/>
      <c r="H59" s="389"/>
      <c r="I59" s="44">
        <f>SUM(B59:H59)</f>
        <v>0</v>
      </c>
    </row>
    <row r="60" spans="1:9" ht="13.5" customHeight="1">
      <c r="A60" s="8" t="s">
        <v>8</v>
      </c>
      <c r="B60" s="390"/>
      <c r="C60" s="391"/>
      <c r="D60" s="391"/>
      <c r="E60" s="392"/>
      <c r="F60" s="48">
        <f t="shared" ref="F60:F79" si="15">F450+F476+F502+F528+F554</f>
        <v>0</v>
      </c>
      <c r="G60" s="390"/>
      <c r="H60" s="392"/>
      <c r="I60" s="50">
        <f t="shared" ref="I60:I79" si="16">SUM(B60:H60)</f>
        <v>0</v>
      </c>
    </row>
    <row r="61" spans="1:9" ht="13.5" customHeight="1">
      <c r="A61" s="9" t="s">
        <v>9</v>
      </c>
      <c r="B61" s="390"/>
      <c r="C61" s="391"/>
      <c r="D61" s="391"/>
      <c r="E61" s="392"/>
      <c r="F61" s="45">
        <f t="shared" si="15"/>
        <v>0</v>
      </c>
      <c r="G61" s="390"/>
      <c r="H61" s="392"/>
      <c r="I61" s="44">
        <f t="shared" si="16"/>
        <v>0</v>
      </c>
    </row>
    <row r="62" spans="1:9" ht="13.5" customHeight="1">
      <c r="A62" s="8" t="s">
        <v>10</v>
      </c>
      <c r="B62" s="390"/>
      <c r="C62" s="391"/>
      <c r="D62" s="391"/>
      <c r="E62" s="392"/>
      <c r="F62" s="48">
        <f t="shared" si="15"/>
        <v>0</v>
      </c>
      <c r="G62" s="390"/>
      <c r="H62" s="392"/>
      <c r="I62" s="50">
        <f t="shared" si="16"/>
        <v>0</v>
      </c>
    </row>
    <row r="63" spans="1:9" ht="13.5" customHeight="1">
      <c r="A63" s="9" t="s">
        <v>11</v>
      </c>
      <c r="B63" s="390"/>
      <c r="C63" s="391"/>
      <c r="D63" s="391"/>
      <c r="E63" s="392"/>
      <c r="F63" s="45">
        <f t="shared" si="15"/>
        <v>0</v>
      </c>
      <c r="G63" s="390"/>
      <c r="H63" s="392"/>
      <c r="I63" s="44">
        <f t="shared" si="16"/>
        <v>0</v>
      </c>
    </row>
    <row r="64" spans="1:9" ht="13.5" customHeight="1">
      <c r="A64" s="8" t="s">
        <v>12</v>
      </c>
      <c r="B64" s="390"/>
      <c r="C64" s="391"/>
      <c r="D64" s="391"/>
      <c r="E64" s="392"/>
      <c r="F64" s="48">
        <f t="shared" si="15"/>
        <v>4269.675856057419</v>
      </c>
      <c r="G64" s="390"/>
      <c r="H64" s="392"/>
      <c r="I64" s="50">
        <f t="shared" si="16"/>
        <v>4269.675856057419</v>
      </c>
    </row>
    <row r="65" spans="1:9" ht="13.5" customHeight="1">
      <c r="A65" s="9" t="s">
        <v>13</v>
      </c>
      <c r="B65" s="390"/>
      <c r="C65" s="391"/>
      <c r="D65" s="391"/>
      <c r="E65" s="392"/>
      <c r="F65" s="45">
        <f t="shared" si="15"/>
        <v>0</v>
      </c>
      <c r="G65" s="390"/>
      <c r="H65" s="392"/>
      <c r="I65" s="44">
        <f t="shared" si="16"/>
        <v>0</v>
      </c>
    </row>
    <row r="66" spans="1:9" ht="13.5" customHeight="1">
      <c r="A66" s="8" t="s">
        <v>14</v>
      </c>
      <c r="B66" s="390"/>
      <c r="C66" s="391"/>
      <c r="D66" s="391"/>
      <c r="E66" s="392"/>
      <c r="F66" s="48">
        <f t="shared" si="15"/>
        <v>5276.8506798350463</v>
      </c>
      <c r="G66" s="390"/>
      <c r="H66" s="392"/>
      <c r="I66" s="50">
        <f t="shared" si="16"/>
        <v>5276.8506798350463</v>
      </c>
    </row>
    <row r="67" spans="1:9" ht="13.5" customHeight="1">
      <c r="A67" s="9" t="s">
        <v>15</v>
      </c>
      <c r="B67" s="390"/>
      <c r="C67" s="391"/>
      <c r="D67" s="391"/>
      <c r="E67" s="392"/>
      <c r="F67" s="45">
        <f t="shared" si="15"/>
        <v>0</v>
      </c>
      <c r="G67" s="390"/>
      <c r="H67" s="392"/>
      <c r="I67" s="44">
        <f t="shared" si="16"/>
        <v>0</v>
      </c>
    </row>
    <row r="68" spans="1:9" ht="13.5" customHeight="1">
      <c r="A68" s="8" t="s">
        <v>16</v>
      </c>
      <c r="B68" s="390"/>
      <c r="C68" s="391"/>
      <c r="D68" s="391"/>
      <c r="E68" s="392"/>
      <c r="F68" s="48">
        <f t="shared" si="15"/>
        <v>0</v>
      </c>
      <c r="G68" s="390"/>
      <c r="H68" s="392"/>
      <c r="I68" s="50">
        <f t="shared" si="16"/>
        <v>0</v>
      </c>
    </row>
    <row r="69" spans="1:9" ht="13.5" customHeight="1">
      <c r="A69" s="9" t="s">
        <v>17</v>
      </c>
      <c r="B69" s="390"/>
      <c r="C69" s="391"/>
      <c r="D69" s="391"/>
      <c r="E69" s="392"/>
      <c r="F69" s="45">
        <f t="shared" si="15"/>
        <v>4.5922449801245007</v>
      </c>
      <c r="G69" s="390"/>
      <c r="H69" s="392"/>
      <c r="I69" s="44">
        <f t="shared" si="16"/>
        <v>4.5922449801245007</v>
      </c>
    </row>
    <row r="70" spans="1:9" ht="13.5" customHeight="1">
      <c r="A70" s="8" t="s">
        <v>18</v>
      </c>
      <c r="B70" s="390"/>
      <c r="C70" s="391"/>
      <c r="D70" s="391"/>
      <c r="E70" s="392"/>
      <c r="F70" s="48">
        <f t="shared" si="15"/>
        <v>0</v>
      </c>
      <c r="G70" s="390"/>
      <c r="H70" s="392"/>
      <c r="I70" s="50">
        <f t="shared" si="16"/>
        <v>0</v>
      </c>
    </row>
    <row r="71" spans="1:9" ht="13.5" customHeight="1">
      <c r="A71" s="9" t="s">
        <v>141</v>
      </c>
      <c r="B71" s="390"/>
      <c r="C71" s="391"/>
      <c r="D71" s="391"/>
      <c r="E71" s="392"/>
      <c r="F71" s="45">
        <f t="shared" si="15"/>
        <v>0</v>
      </c>
      <c r="G71" s="390"/>
      <c r="H71" s="392"/>
      <c r="I71" s="44">
        <f t="shared" si="16"/>
        <v>0</v>
      </c>
    </row>
    <row r="72" spans="1:9" ht="13.5" customHeight="1">
      <c r="A72" s="8" t="s">
        <v>19</v>
      </c>
      <c r="B72" s="390"/>
      <c r="C72" s="391"/>
      <c r="D72" s="391"/>
      <c r="E72" s="392"/>
      <c r="F72" s="48">
        <f t="shared" si="15"/>
        <v>0</v>
      </c>
      <c r="G72" s="390"/>
      <c r="H72" s="392"/>
      <c r="I72" s="50">
        <f t="shared" si="16"/>
        <v>0</v>
      </c>
    </row>
    <row r="73" spans="1:9" ht="13.5" customHeight="1">
      <c r="A73" s="9" t="s">
        <v>20</v>
      </c>
      <c r="B73" s="390"/>
      <c r="C73" s="391"/>
      <c r="D73" s="391"/>
      <c r="E73" s="392"/>
      <c r="F73" s="105">
        <f t="shared" si="15"/>
        <v>0</v>
      </c>
      <c r="G73" s="390"/>
      <c r="H73" s="392"/>
      <c r="I73" s="44">
        <f t="shared" si="16"/>
        <v>0</v>
      </c>
    </row>
    <row r="74" spans="1:9" ht="13.5" customHeight="1">
      <c r="A74" s="8" t="s">
        <v>21</v>
      </c>
      <c r="B74" s="390"/>
      <c r="C74" s="391"/>
      <c r="D74" s="391"/>
      <c r="E74" s="392"/>
      <c r="F74" s="48">
        <f t="shared" si="15"/>
        <v>0</v>
      </c>
      <c r="G74" s="390"/>
      <c r="H74" s="392"/>
      <c r="I74" s="50">
        <f t="shared" si="16"/>
        <v>0</v>
      </c>
    </row>
    <row r="75" spans="1:9" ht="13.5" customHeight="1">
      <c r="A75" s="10" t="s">
        <v>57</v>
      </c>
      <c r="B75" s="390"/>
      <c r="C75" s="391"/>
      <c r="D75" s="391"/>
      <c r="E75" s="392"/>
      <c r="F75" s="45">
        <f t="shared" si="15"/>
        <v>0</v>
      </c>
      <c r="G75" s="390"/>
      <c r="H75" s="392"/>
      <c r="I75" s="44">
        <f t="shared" si="16"/>
        <v>0</v>
      </c>
    </row>
    <row r="76" spans="1:9" ht="13.5" customHeight="1">
      <c r="A76" s="8" t="s">
        <v>22</v>
      </c>
      <c r="B76" s="390"/>
      <c r="C76" s="391"/>
      <c r="D76" s="391"/>
      <c r="E76" s="392"/>
      <c r="F76" s="48">
        <f t="shared" si="15"/>
        <v>7</v>
      </c>
      <c r="G76" s="390"/>
      <c r="H76" s="392"/>
      <c r="I76" s="50">
        <f t="shared" si="16"/>
        <v>7</v>
      </c>
    </row>
    <row r="77" spans="1:9" ht="13.5" customHeight="1">
      <c r="A77" s="10" t="s">
        <v>23</v>
      </c>
      <c r="B77" s="390"/>
      <c r="C77" s="391"/>
      <c r="D77" s="391"/>
      <c r="E77" s="392"/>
      <c r="F77" s="45">
        <f t="shared" si="15"/>
        <v>0</v>
      </c>
      <c r="G77" s="390"/>
      <c r="H77" s="392"/>
      <c r="I77" s="44">
        <f t="shared" si="16"/>
        <v>0</v>
      </c>
    </row>
    <row r="78" spans="1:9" ht="13.5" customHeight="1">
      <c r="A78" s="8" t="s">
        <v>24</v>
      </c>
      <c r="B78" s="390"/>
      <c r="C78" s="391"/>
      <c r="D78" s="391"/>
      <c r="E78" s="392"/>
      <c r="F78" s="48">
        <f t="shared" si="15"/>
        <v>0</v>
      </c>
      <c r="G78" s="390"/>
      <c r="H78" s="392"/>
      <c r="I78" s="50">
        <f t="shared" si="16"/>
        <v>0</v>
      </c>
    </row>
    <row r="79" spans="1:9" ht="13.5" customHeight="1" thickBot="1">
      <c r="A79" s="10" t="s">
        <v>25</v>
      </c>
      <c r="B79" s="393"/>
      <c r="C79" s="394"/>
      <c r="D79" s="394"/>
      <c r="E79" s="395"/>
      <c r="F79" s="45">
        <f t="shared" si="15"/>
        <v>527.4</v>
      </c>
      <c r="G79" s="393"/>
      <c r="H79" s="395"/>
      <c r="I79" s="44">
        <f t="shared" si="16"/>
        <v>527.4</v>
      </c>
    </row>
    <row r="80" spans="1:9" ht="13.5" customHeight="1">
      <c r="A80" s="125" t="s">
        <v>26</v>
      </c>
      <c r="B80" s="126">
        <f>SUM(B59:B79)</f>
        <v>0</v>
      </c>
      <c r="C80" s="126">
        <f t="shared" ref="C80:I80" si="17">SUM(C59:C79)</f>
        <v>0</v>
      </c>
      <c r="D80" s="126">
        <f t="shared" si="17"/>
        <v>0</v>
      </c>
      <c r="E80" s="126">
        <f t="shared" si="17"/>
        <v>0</v>
      </c>
      <c r="F80" s="126">
        <f t="shared" si="17"/>
        <v>10085.51878087259</v>
      </c>
      <c r="G80" s="126">
        <f t="shared" si="17"/>
        <v>0</v>
      </c>
      <c r="H80" s="127">
        <f t="shared" si="17"/>
        <v>0</v>
      </c>
      <c r="I80" s="128">
        <f t="shared" si="17"/>
        <v>10085.51878087259</v>
      </c>
    </row>
    <row r="81" spans="1:9" ht="15" thickBot="1">
      <c r="A81" s="15" t="s">
        <v>100</v>
      </c>
      <c r="B81" s="100">
        <f>B80/$I80</f>
        <v>0</v>
      </c>
      <c r="C81" s="100">
        <f t="shared" ref="C81:H81" si="18">C80/$I80</f>
        <v>0</v>
      </c>
      <c r="D81" s="100">
        <f t="shared" si="18"/>
        <v>0</v>
      </c>
      <c r="E81" s="100">
        <f t="shared" si="18"/>
        <v>0</v>
      </c>
      <c r="F81" s="100">
        <f t="shared" si="18"/>
        <v>1</v>
      </c>
      <c r="G81" s="100">
        <f t="shared" si="18"/>
        <v>0</v>
      </c>
      <c r="H81" s="100">
        <f t="shared" si="18"/>
        <v>0</v>
      </c>
      <c r="I81" s="102">
        <f>SUM(B81:H81)</f>
        <v>1</v>
      </c>
    </row>
    <row r="82" spans="1:9" ht="15" thickBot="1">
      <c r="A82" s="16"/>
      <c r="B82" s="16"/>
      <c r="C82" s="16"/>
      <c r="D82" s="16"/>
      <c r="E82" s="16"/>
      <c r="F82" s="270">
        <f>+F80-F470-F496-F522-F548-F574</f>
        <v>-6.4614980033184111E-13</v>
      </c>
      <c r="G82" s="270"/>
      <c r="H82" s="270"/>
      <c r="I82" s="270">
        <f>+I80-I470-I496-I522-I548-I574</f>
        <v>-6.4614980033184111E-13</v>
      </c>
    </row>
    <row r="83" spans="1:9" ht="28.5" customHeight="1">
      <c r="A83" s="435" t="s">
        <v>51</v>
      </c>
      <c r="B83" s="37" t="s">
        <v>0</v>
      </c>
      <c r="C83" s="37" t="s">
        <v>1</v>
      </c>
      <c r="D83" s="37" t="s">
        <v>2</v>
      </c>
      <c r="E83" s="37" t="s">
        <v>3</v>
      </c>
      <c r="F83" s="37" t="s">
        <v>27</v>
      </c>
      <c r="G83" s="37" t="s">
        <v>4</v>
      </c>
      <c r="H83" s="37" t="s">
        <v>5</v>
      </c>
      <c r="I83" s="38" t="s">
        <v>6</v>
      </c>
    </row>
    <row r="84" spans="1:9" ht="15">
      <c r="A84" s="446"/>
      <c r="B84" s="372" t="s">
        <v>107</v>
      </c>
      <c r="C84" s="373"/>
      <c r="D84" s="373"/>
      <c r="E84" s="373"/>
      <c r="F84" s="373"/>
      <c r="G84" s="373"/>
      <c r="H84" s="373"/>
      <c r="I84" s="374"/>
    </row>
    <row r="85" spans="1:9" ht="15">
      <c r="A85" s="7" t="s">
        <v>7</v>
      </c>
      <c r="B85" s="42">
        <f>B579+B605+B631</f>
        <v>47.229993716767382</v>
      </c>
      <c r="C85" s="42">
        <f t="shared" ref="C85:H85" si="19">C579+C605+C631</f>
        <v>0</v>
      </c>
      <c r="D85" s="42">
        <f t="shared" si="19"/>
        <v>4.7700062832326129</v>
      </c>
      <c r="E85" s="42">
        <f t="shared" si="19"/>
        <v>0</v>
      </c>
      <c r="F85" s="42">
        <f t="shared" si="19"/>
        <v>0</v>
      </c>
      <c r="G85" s="42">
        <f t="shared" si="19"/>
        <v>0</v>
      </c>
      <c r="H85" s="43">
        <f t="shared" si="19"/>
        <v>0</v>
      </c>
      <c r="I85" s="44">
        <f>SUM(B85:H85)</f>
        <v>51.999999999999993</v>
      </c>
    </row>
    <row r="86" spans="1:9" ht="15">
      <c r="A86" s="8" t="s">
        <v>8</v>
      </c>
      <c r="B86" s="48">
        <f t="shared" ref="B86:H101" si="20">B580+B606+B632</f>
        <v>7.3161423590131829</v>
      </c>
      <c r="C86" s="48">
        <f t="shared" si="20"/>
        <v>0</v>
      </c>
      <c r="D86" s="48">
        <f t="shared" si="20"/>
        <v>0.68385764098681667</v>
      </c>
      <c r="E86" s="48">
        <f t="shared" si="20"/>
        <v>0</v>
      </c>
      <c r="F86" s="48">
        <f t="shared" si="20"/>
        <v>0</v>
      </c>
      <c r="G86" s="48">
        <f t="shared" si="20"/>
        <v>0</v>
      </c>
      <c r="H86" s="49">
        <f t="shared" si="20"/>
        <v>0</v>
      </c>
      <c r="I86" s="50">
        <f t="shared" ref="I86:I105" si="21">SUM(B86:H86)</f>
        <v>8</v>
      </c>
    </row>
    <row r="87" spans="1:9" ht="15">
      <c r="A87" s="9" t="s">
        <v>9</v>
      </c>
      <c r="B87" s="45">
        <f t="shared" si="20"/>
        <v>27.499669530204237</v>
      </c>
      <c r="C87" s="45">
        <f t="shared" si="20"/>
        <v>0</v>
      </c>
      <c r="D87" s="45">
        <f t="shared" si="20"/>
        <v>2.500330469795764</v>
      </c>
      <c r="E87" s="45">
        <f t="shared" si="20"/>
        <v>0</v>
      </c>
      <c r="F87" s="45">
        <f t="shared" si="20"/>
        <v>0</v>
      </c>
      <c r="G87" s="45">
        <f t="shared" si="20"/>
        <v>0</v>
      </c>
      <c r="H87" s="54">
        <f t="shared" si="20"/>
        <v>0</v>
      </c>
      <c r="I87" s="44">
        <f t="shared" si="21"/>
        <v>30</v>
      </c>
    </row>
    <row r="88" spans="1:9" ht="15">
      <c r="A88" s="8" t="s">
        <v>10</v>
      </c>
      <c r="B88" s="48">
        <f t="shared" si="20"/>
        <v>121.51872857394608</v>
      </c>
      <c r="C88" s="48">
        <f t="shared" si="20"/>
        <v>0</v>
      </c>
      <c r="D88" s="48">
        <f t="shared" si="20"/>
        <v>7.4812714260539224</v>
      </c>
      <c r="E88" s="48">
        <f t="shared" si="20"/>
        <v>0</v>
      </c>
      <c r="F88" s="48">
        <f t="shared" si="20"/>
        <v>0</v>
      </c>
      <c r="G88" s="48">
        <f t="shared" si="20"/>
        <v>0</v>
      </c>
      <c r="H88" s="49">
        <f t="shared" si="20"/>
        <v>0</v>
      </c>
      <c r="I88" s="50">
        <f t="shared" si="21"/>
        <v>129</v>
      </c>
    </row>
    <row r="89" spans="1:9" ht="15">
      <c r="A89" s="9" t="s">
        <v>11</v>
      </c>
      <c r="B89" s="45">
        <f t="shared" si="20"/>
        <v>0</v>
      </c>
      <c r="C89" s="45">
        <f t="shared" si="20"/>
        <v>0</v>
      </c>
      <c r="D89" s="45">
        <f t="shared" si="20"/>
        <v>0</v>
      </c>
      <c r="E89" s="45">
        <f t="shared" si="20"/>
        <v>0</v>
      </c>
      <c r="F89" s="45">
        <f t="shared" si="20"/>
        <v>0</v>
      </c>
      <c r="G89" s="45">
        <f t="shared" si="20"/>
        <v>0</v>
      </c>
      <c r="H89" s="54">
        <f t="shared" si="20"/>
        <v>0</v>
      </c>
      <c r="I89" s="44">
        <f t="shared" si="21"/>
        <v>0</v>
      </c>
    </row>
    <row r="90" spans="1:9" ht="15">
      <c r="A90" s="8" t="s">
        <v>12</v>
      </c>
      <c r="B90" s="48">
        <f t="shared" si="20"/>
        <v>0</v>
      </c>
      <c r="C90" s="48">
        <f t="shared" si="20"/>
        <v>0</v>
      </c>
      <c r="D90" s="48">
        <f t="shared" si="20"/>
        <v>1.6954839343151541E-2</v>
      </c>
      <c r="E90" s="48">
        <f t="shared" si="20"/>
        <v>8.4080493655507222</v>
      </c>
      <c r="F90" s="48">
        <f t="shared" si="20"/>
        <v>0</v>
      </c>
      <c r="G90" s="48">
        <f t="shared" si="20"/>
        <v>0</v>
      </c>
      <c r="H90" s="49">
        <f t="shared" si="20"/>
        <v>0</v>
      </c>
      <c r="I90" s="50">
        <f t="shared" si="21"/>
        <v>8.4250042048938738</v>
      </c>
    </row>
    <row r="91" spans="1:9" ht="15">
      <c r="A91" s="9" t="s">
        <v>13</v>
      </c>
      <c r="B91" s="45">
        <f t="shared" si="20"/>
        <v>0</v>
      </c>
      <c r="C91" s="45">
        <f t="shared" si="20"/>
        <v>0</v>
      </c>
      <c r="D91" s="45">
        <f t="shared" si="20"/>
        <v>0</v>
      </c>
      <c r="E91" s="45">
        <f t="shared" si="20"/>
        <v>22</v>
      </c>
      <c r="F91" s="45">
        <f t="shared" si="20"/>
        <v>0</v>
      </c>
      <c r="G91" s="45">
        <f t="shared" si="20"/>
        <v>0</v>
      </c>
      <c r="H91" s="54">
        <f t="shared" si="20"/>
        <v>0</v>
      </c>
      <c r="I91" s="44">
        <f t="shared" si="21"/>
        <v>22</v>
      </c>
    </row>
    <row r="92" spans="1:9" ht="15">
      <c r="A92" s="8" t="s">
        <v>14</v>
      </c>
      <c r="B92" s="48">
        <f t="shared" si="20"/>
        <v>0</v>
      </c>
      <c r="C92" s="48">
        <f t="shared" si="20"/>
        <v>9.9704855665694272E-2</v>
      </c>
      <c r="D92" s="48">
        <f t="shared" si="20"/>
        <v>6.1397189449027112E-2</v>
      </c>
      <c r="E92" s="48">
        <f t="shared" si="20"/>
        <v>33.480087773755443</v>
      </c>
      <c r="F92" s="48">
        <f t="shared" si="20"/>
        <v>191.11508034147789</v>
      </c>
      <c r="G92" s="48">
        <f t="shared" si="20"/>
        <v>0</v>
      </c>
      <c r="H92" s="49">
        <f t="shared" si="20"/>
        <v>0</v>
      </c>
      <c r="I92" s="50">
        <f t="shared" si="21"/>
        <v>224.75627016034807</v>
      </c>
    </row>
    <row r="93" spans="1:9" ht="15">
      <c r="A93" s="9" t="s">
        <v>15</v>
      </c>
      <c r="B93" s="45">
        <f t="shared" si="20"/>
        <v>5260.5126746443102</v>
      </c>
      <c r="C93" s="45">
        <f t="shared" si="20"/>
        <v>6.0467089431266015</v>
      </c>
      <c r="D93" s="45">
        <f t="shared" si="20"/>
        <v>390.07941641256309</v>
      </c>
      <c r="E93" s="45">
        <f t="shared" si="20"/>
        <v>0</v>
      </c>
      <c r="F93" s="45">
        <f t="shared" si="20"/>
        <v>0</v>
      </c>
      <c r="G93" s="45">
        <f t="shared" si="20"/>
        <v>0</v>
      </c>
      <c r="H93" s="54">
        <f t="shared" si="20"/>
        <v>0</v>
      </c>
      <c r="I93" s="44">
        <f t="shared" si="21"/>
        <v>5656.6387999999997</v>
      </c>
    </row>
    <row r="94" spans="1:9" ht="15">
      <c r="A94" s="8" t="s">
        <v>16</v>
      </c>
      <c r="B94" s="48">
        <f t="shared" si="20"/>
        <v>1058.9817337850545</v>
      </c>
      <c r="C94" s="48">
        <f t="shared" si="20"/>
        <v>50.362360383684383</v>
      </c>
      <c r="D94" s="48">
        <f t="shared" si="20"/>
        <v>62.018746059752317</v>
      </c>
      <c r="E94" s="48">
        <f t="shared" si="20"/>
        <v>23.933959771508995</v>
      </c>
      <c r="F94" s="48">
        <f t="shared" si="20"/>
        <v>0</v>
      </c>
      <c r="G94" s="48">
        <f t="shared" si="20"/>
        <v>0</v>
      </c>
      <c r="H94" s="49">
        <f t="shared" si="20"/>
        <v>0</v>
      </c>
      <c r="I94" s="50">
        <f t="shared" si="21"/>
        <v>1195.2968000000003</v>
      </c>
    </row>
    <row r="95" spans="1:9" ht="15">
      <c r="A95" s="9" t="s">
        <v>17</v>
      </c>
      <c r="B95" s="45">
        <f t="shared" si="20"/>
        <v>85.281851977913774</v>
      </c>
      <c r="C95" s="45">
        <f t="shared" si="20"/>
        <v>0.3157746176991173</v>
      </c>
      <c r="D95" s="45">
        <f t="shared" si="20"/>
        <v>9.3086461759351753</v>
      </c>
      <c r="E95" s="45">
        <f t="shared" si="20"/>
        <v>1.0937272284519231</v>
      </c>
      <c r="F95" s="45">
        <f t="shared" si="20"/>
        <v>0</v>
      </c>
      <c r="G95" s="45">
        <f t="shared" si="20"/>
        <v>0</v>
      </c>
      <c r="H95" s="54">
        <f t="shared" si="20"/>
        <v>0</v>
      </c>
      <c r="I95" s="44">
        <f t="shared" si="21"/>
        <v>96</v>
      </c>
    </row>
    <row r="96" spans="1:9" ht="15">
      <c r="A96" s="8" t="s">
        <v>18</v>
      </c>
      <c r="B96" s="48">
        <f t="shared" si="20"/>
        <v>0</v>
      </c>
      <c r="C96" s="48">
        <f t="shared" si="20"/>
        <v>0</v>
      </c>
      <c r="D96" s="48">
        <f t="shared" si="20"/>
        <v>0</v>
      </c>
      <c r="E96" s="48">
        <f t="shared" si="20"/>
        <v>0</v>
      </c>
      <c r="F96" s="48">
        <f t="shared" si="20"/>
        <v>0</v>
      </c>
      <c r="G96" s="48">
        <f t="shared" si="20"/>
        <v>0</v>
      </c>
      <c r="H96" s="49">
        <f t="shared" si="20"/>
        <v>0</v>
      </c>
      <c r="I96" s="50">
        <f t="shared" si="21"/>
        <v>0</v>
      </c>
    </row>
    <row r="97" spans="1:9" ht="15">
      <c r="A97" s="9" t="s">
        <v>141</v>
      </c>
      <c r="B97" s="45">
        <f t="shared" si="20"/>
        <v>2635.4870640120844</v>
      </c>
      <c r="C97" s="45">
        <f t="shared" si="20"/>
        <v>273.35732985741851</v>
      </c>
      <c r="D97" s="45">
        <f t="shared" si="20"/>
        <v>336.69584121597757</v>
      </c>
      <c r="E97" s="45">
        <f t="shared" si="20"/>
        <v>41.979855180657772</v>
      </c>
      <c r="F97" s="45">
        <f t="shared" si="20"/>
        <v>0</v>
      </c>
      <c r="G97" s="45">
        <f t="shared" si="20"/>
        <v>0</v>
      </c>
      <c r="H97" s="54">
        <f t="shared" si="20"/>
        <v>0</v>
      </c>
      <c r="I97" s="44">
        <f t="shared" si="21"/>
        <v>3287.5200902661381</v>
      </c>
    </row>
    <row r="98" spans="1:9" ht="15">
      <c r="A98" s="8" t="s">
        <v>19</v>
      </c>
      <c r="B98" s="48">
        <f t="shared" si="20"/>
        <v>0</v>
      </c>
      <c r="C98" s="48">
        <f t="shared" si="20"/>
        <v>0</v>
      </c>
      <c r="D98" s="48">
        <f t="shared" si="20"/>
        <v>0</v>
      </c>
      <c r="E98" s="48">
        <f t="shared" si="20"/>
        <v>0</v>
      </c>
      <c r="F98" s="48">
        <f t="shared" si="20"/>
        <v>0</v>
      </c>
      <c r="G98" s="48">
        <f t="shared" si="20"/>
        <v>0</v>
      </c>
      <c r="H98" s="49">
        <f t="shared" si="20"/>
        <v>0</v>
      </c>
      <c r="I98" s="50">
        <f t="shared" si="21"/>
        <v>0</v>
      </c>
    </row>
    <row r="99" spans="1:9" ht="15">
      <c r="A99" s="9" t="s">
        <v>20</v>
      </c>
      <c r="B99" s="45">
        <f t="shared" si="20"/>
        <v>0</v>
      </c>
      <c r="C99" s="45">
        <f t="shared" si="20"/>
        <v>0</v>
      </c>
      <c r="D99" s="45">
        <f t="shared" si="20"/>
        <v>0</v>
      </c>
      <c r="E99" s="45">
        <f t="shared" si="20"/>
        <v>0</v>
      </c>
      <c r="F99" s="45">
        <f t="shared" si="20"/>
        <v>0</v>
      </c>
      <c r="G99" s="45">
        <f t="shared" si="20"/>
        <v>0</v>
      </c>
      <c r="H99" s="54">
        <f t="shared" si="20"/>
        <v>0</v>
      </c>
      <c r="I99" s="44">
        <f t="shared" si="21"/>
        <v>0</v>
      </c>
    </row>
    <row r="100" spans="1:9" ht="15">
      <c r="A100" s="8" t="s">
        <v>21</v>
      </c>
      <c r="B100" s="48">
        <f t="shared" si="20"/>
        <v>24.546473042319853</v>
      </c>
      <c r="C100" s="48">
        <f t="shared" si="20"/>
        <v>0</v>
      </c>
      <c r="D100" s="48">
        <f t="shared" si="20"/>
        <v>0.45352695768014761</v>
      </c>
      <c r="E100" s="48">
        <f t="shared" si="20"/>
        <v>0</v>
      </c>
      <c r="F100" s="48">
        <f t="shared" si="20"/>
        <v>0</v>
      </c>
      <c r="G100" s="48">
        <f t="shared" si="20"/>
        <v>0</v>
      </c>
      <c r="H100" s="49">
        <f t="shared" si="20"/>
        <v>0</v>
      </c>
      <c r="I100" s="50">
        <f t="shared" si="21"/>
        <v>25</v>
      </c>
    </row>
    <row r="101" spans="1:9" ht="15">
      <c r="A101" s="10" t="s">
        <v>57</v>
      </c>
      <c r="B101" s="45">
        <f t="shared" si="20"/>
        <v>2056.7044259074969</v>
      </c>
      <c r="C101" s="45">
        <f t="shared" si="20"/>
        <v>3.787097229782888</v>
      </c>
      <c r="D101" s="45">
        <f t="shared" si="20"/>
        <v>257.50847686272016</v>
      </c>
      <c r="E101" s="45">
        <f t="shared" si="20"/>
        <v>0</v>
      </c>
      <c r="F101" s="45">
        <f t="shared" si="20"/>
        <v>0</v>
      </c>
      <c r="G101" s="45">
        <f t="shared" si="20"/>
        <v>0</v>
      </c>
      <c r="H101" s="54">
        <f t="shared" si="20"/>
        <v>0</v>
      </c>
      <c r="I101" s="44">
        <f t="shared" si="21"/>
        <v>2318</v>
      </c>
    </row>
    <row r="102" spans="1:9" ht="15">
      <c r="A102" s="8" t="s">
        <v>22</v>
      </c>
      <c r="B102" s="48">
        <f t="shared" ref="B102:H105" si="22">B596+B622+B648</f>
        <v>47.39571750208173</v>
      </c>
      <c r="C102" s="48">
        <f t="shared" si="22"/>
        <v>0</v>
      </c>
      <c r="D102" s="48">
        <f t="shared" si="22"/>
        <v>6.1584842141426535</v>
      </c>
      <c r="E102" s="48">
        <f t="shared" si="22"/>
        <v>0</v>
      </c>
      <c r="F102" s="48">
        <f t="shared" si="22"/>
        <v>4.8920512045288405</v>
      </c>
      <c r="G102" s="48">
        <f t="shared" si="22"/>
        <v>0</v>
      </c>
      <c r="H102" s="49">
        <f t="shared" si="22"/>
        <v>0</v>
      </c>
      <c r="I102" s="50">
        <f t="shared" si="21"/>
        <v>58.446252920753224</v>
      </c>
    </row>
    <row r="103" spans="1:9" ht="15">
      <c r="A103" s="10" t="s">
        <v>23</v>
      </c>
      <c r="B103" s="45">
        <f t="shared" si="22"/>
        <v>157.45751357731427</v>
      </c>
      <c r="C103" s="45">
        <f t="shared" si="22"/>
        <v>0</v>
      </c>
      <c r="D103" s="45">
        <f t="shared" si="22"/>
        <v>144.50282033578873</v>
      </c>
      <c r="E103" s="45">
        <f t="shared" si="22"/>
        <v>0</v>
      </c>
      <c r="F103" s="45">
        <f t="shared" si="22"/>
        <v>0</v>
      </c>
      <c r="G103" s="45">
        <f t="shared" si="22"/>
        <v>0</v>
      </c>
      <c r="H103" s="54">
        <f t="shared" si="22"/>
        <v>0</v>
      </c>
      <c r="I103" s="44">
        <f t="shared" si="21"/>
        <v>301.960333913103</v>
      </c>
    </row>
    <row r="104" spans="1:9" ht="15">
      <c r="A104" s="8" t="s">
        <v>24</v>
      </c>
      <c r="B104" s="48">
        <f t="shared" si="22"/>
        <v>75.670784118231978</v>
      </c>
      <c r="C104" s="48">
        <f t="shared" si="22"/>
        <v>0.10616308176802189</v>
      </c>
      <c r="D104" s="48">
        <f t="shared" si="22"/>
        <v>13.481452800000001</v>
      </c>
      <c r="E104" s="48">
        <f t="shared" si="22"/>
        <v>0</v>
      </c>
      <c r="F104" s="48">
        <f t="shared" si="22"/>
        <v>0</v>
      </c>
      <c r="G104" s="48">
        <f t="shared" si="22"/>
        <v>0</v>
      </c>
      <c r="H104" s="49">
        <f t="shared" si="22"/>
        <v>0</v>
      </c>
      <c r="I104" s="50">
        <f t="shared" si="21"/>
        <v>89.258399999999995</v>
      </c>
    </row>
    <row r="105" spans="1:9" ht="15.75" thickBot="1">
      <c r="A105" s="10" t="s">
        <v>25</v>
      </c>
      <c r="B105" s="45">
        <f t="shared" si="22"/>
        <v>642.60555216231683</v>
      </c>
      <c r="C105" s="45">
        <f t="shared" si="22"/>
        <v>5.5623529759588439E-2</v>
      </c>
      <c r="D105" s="45">
        <f t="shared" si="22"/>
        <v>1073.965684195085</v>
      </c>
      <c r="E105" s="45">
        <f t="shared" si="22"/>
        <v>1719.6747000483601</v>
      </c>
      <c r="F105" s="45">
        <f t="shared" si="22"/>
        <v>0</v>
      </c>
      <c r="G105" s="45">
        <f t="shared" si="22"/>
        <v>962.56540246704185</v>
      </c>
      <c r="H105" s="54">
        <f t="shared" si="22"/>
        <v>0.48063759743655265</v>
      </c>
      <c r="I105" s="44">
        <f t="shared" si="21"/>
        <v>4399.3476000000001</v>
      </c>
    </row>
    <row r="106" spans="1:9" ht="15">
      <c r="A106" s="125" t="s">
        <v>26</v>
      </c>
      <c r="B106" s="126">
        <f>SUM(B85:B105)</f>
        <v>12248.208324909056</v>
      </c>
      <c r="C106" s="126">
        <f t="shared" ref="C106:I106" si="23">SUM(C85:C105)</f>
        <v>334.13076249890486</v>
      </c>
      <c r="D106" s="126">
        <f t="shared" si="23"/>
        <v>2309.6869130785062</v>
      </c>
      <c r="E106" s="126">
        <f t="shared" si="23"/>
        <v>1850.5703793682851</v>
      </c>
      <c r="F106" s="126">
        <f t="shared" si="23"/>
        <v>196.00713154600675</v>
      </c>
      <c r="G106" s="126">
        <f t="shared" si="23"/>
        <v>962.56540246704185</v>
      </c>
      <c r="H106" s="127">
        <f t="shared" si="23"/>
        <v>0.48063759743655265</v>
      </c>
      <c r="I106" s="128">
        <f t="shared" si="23"/>
        <v>17901.649551465238</v>
      </c>
    </row>
    <row r="107" spans="1:9" ht="13.5" customHeight="1" thickBot="1">
      <c r="A107" s="15" t="s">
        <v>100</v>
      </c>
      <c r="B107" s="100">
        <f>B106/$I106</f>
        <v>0.68419439726472286</v>
      </c>
      <c r="C107" s="100">
        <f t="shared" ref="C107:H107" si="24">C106/$I106</f>
        <v>1.8664803013728783E-2</v>
      </c>
      <c r="D107" s="100">
        <f t="shared" si="24"/>
        <v>0.12902089868525327</v>
      </c>
      <c r="E107" s="100">
        <f t="shared" si="24"/>
        <v>0.10337429375142791</v>
      </c>
      <c r="F107" s="100">
        <f t="shared" si="24"/>
        <v>1.0949110079633064E-2</v>
      </c>
      <c r="G107" s="100">
        <f t="shared" si="24"/>
        <v>5.3769648417022919E-2</v>
      </c>
      <c r="H107" s="100">
        <f t="shared" si="24"/>
        <v>2.6848788211096043E-5</v>
      </c>
      <c r="I107" s="102">
        <f>SUM(B107:H107)</f>
        <v>0.99999999999999989</v>
      </c>
    </row>
    <row r="108" spans="1:9" ht="13.5" customHeight="1" thickBot="1">
      <c r="A108" s="18"/>
      <c r="B108" s="111"/>
      <c r="C108" s="111"/>
      <c r="D108" s="111"/>
      <c r="E108" s="111"/>
      <c r="F108" s="111"/>
      <c r="G108" s="111"/>
      <c r="H108" s="111"/>
      <c r="I108" s="111"/>
    </row>
    <row r="109" spans="1:9" ht="28.5">
      <c r="A109" s="431" t="s">
        <v>29</v>
      </c>
      <c r="B109" s="37" t="s">
        <v>0</v>
      </c>
      <c r="C109" s="37" t="s">
        <v>1</v>
      </c>
      <c r="D109" s="37" t="s">
        <v>2</v>
      </c>
      <c r="E109" s="37" t="s">
        <v>3</v>
      </c>
      <c r="F109" s="37" t="s">
        <v>27</v>
      </c>
      <c r="G109" s="37" t="s">
        <v>4</v>
      </c>
      <c r="H109" s="37" t="s">
        <v>5</v>
      </c>
      <c r="I109" s="38" t="s">
        <v>6</v>
      </c>
    </row>
    <row r="110" spans="1:9" ht="14.25" customHeight="1">
      <c r="A110" s="432" t="s">
        <v>29</v>
      </c>
      <c r="B110" s="372" t="s">
        <v>107</v>
      </c>
      <c r="C110" s="373"/>
      <c r="D110" s="373"/>
      <c r="E110" s="373"/>
      <c r="F110" s="373"/>
      <c r="G110" s="373"/>
      <c r="H110" s="373"/>
      <c r="I110" s="374"/>
    </row>
    <row r="111" spans="1:9" ht="15">
      <c r="A111" s="7" t="s">
        <v>7</v>
      </c>
      <c r="B111" s="42">
        <v>0</v>
      </c>
      <c r="C111" s="42">
        <v>0</v>
      </c>
      <c r="D111" s="42">
        <v>0</v>
      </c>
      <c r="E111" s="42">
        <v>0</v>
      </c>
      <c r="F111" s="399"/>
      <c r="G111" s="42">
        <v>0</v>
      </c>
      <c r="H111" s="43">
        <v>0</v>
      </c>
      <c r="I111" s="44">
        <f>SUM(B111:H111)</f>
        <v>0</v>
      </c>
    </row>
    <row r="112" spans="1:9" ht="15">
      <c r="A112" s="8" t="s">
        <v>8</v>
      </c>
      <c r="B112" s="48">
        <v>0</v>
      </c>
      <c r="C112" s="48">
        <v>0</v>
      </c>
      <c r="D112" s="48">
        <v>0</v>
      </c>
      <c r="E112" s="48">
        <v>0</v>
      </c>
      <c r="F112" s="400"/>
      <c r="G112" s="48">
        <v>0</v>
      </c>
      <c r="H112" s="49">
        <v>0</v>
      </c>
      <c r="I112" s="50">
        <f t="shared" ref="I112:I131" si="25">SUM(B112:H112)</f>
        <v>0</v>
      </c>
    </row>
    <row r="113" spans="1:9" ht="15">
      <c r="A113" s="9" t="s">
        <v>9</v>
      </c>
      <c r="B113" s="45">
        <v>0</v>
      </c>
      <c r="C113" s="45">
        <v>0</v>
      </c>
      <c r="D113" s="45">
        <v>0</v>
      </c>
      <c r="E113" s="45">
        <v>0</v>
      </c>
      <c r="F113" s="400"/>
      <c r="G113" s="45">
        <v>0</v>
      </c>
      <c r="H113" s="54">
        <v>0</v>
      </c>
      <c r="I113" s="44">
        <f t="shared" si="25"/>
        <v>0</v>
      </c>
    </row>
    <row r="114" spans="1:9" ht="15">
      <c r="A114" s="8" t="s">
        <v>10</v>
      </c>
      <c r="B114" s="48">
        <v>0</v>
      </c>
      <c r="C114" s="48">
        <v>0</v>
      </c>
      <c r="D114" s="48">
        <v>0</v>
      </c>
      <c r="E114" s="48">
        <v>0</v>
      </c>
      <c r="F114" s="400"/>
      <c r="G114" s="48">
        <v>0</v>
      </c>
      <c r="H114" s="49">
        <v>0</v>
      </c>
      <c r="I114" s="50">
        <f t="shared" si="25"/>
        <v>0</v>
      </c>
    </row>
    <row r="115" spans="1:9" ht="15">
      <c r="A115" s="9" t="s">
        <v>11</v>
      </c>
      <c r="B115" s="45">
        <v>0</v>
      </c>
      <c r="C115" s="45">
        <v>0</v>
      </c>
      <c r="D115" s="45">
        <v>0</v>
      </c>
      <c r="E115" s="45">
        <v>0</v>
      </c>
      <c r="F115" s="400"/>
      <c r="G115" s="45">
        <v>0</v>
      </c>
      <c r="H115" s="54">
        <v>0</v>
      </c>
      <c r="I115" s="44">
        <f t="shared" si="25"/>
        <v>0</v>
      </c>
    </row>
    <row r="116" spans="1:9" ht="15">
      <c r="A116" s="8" t="s">
        <v>12</v>
      </c>
      <c r="B116" s="48">
        <v>0</v>
      </c>
      <c r="C116" s="48">
        <v>0</v>
      </c>
      <c r="D116" s="48">
        <v>0</v>
      </c>
      <c r="E116" s="48">
        <v>0</v>
      </c>
      <c r="F116" s="400"/>
      <c r="G116" s="48">
        <v>0</v>
      </c>
      <c r="H116" s="49">
        <v>0</v>
      </c>
      <c r="I116" s="50">
        <f t="shared" si="25"/>
        <v>0</v>
      </c>
    </row>
    <row r="117" spans="1:9" ht="15">
      <c r="A117" s="9" t="s">
        <v>13</v>
      </c>
      <c r="B117" s="45">
        <v>0</v>
      </c>
      <c r="C117" s="45">
        <v>0</v>
      </c>
      <c r="D117" s="45">
        <v>0</v>
      </c>
      <c r="E117" s="45">
        <v>0</v>
      </c>
      <c r="F117" s="400"/>
      <c r="G117" s="45">
        <v>0</v>
      </c>
      <c r="H117" s="54">
        <v>0</v>
      </c>
      <c r="I117" s="44">
        <f t="shared" si="25"/>
        <v>0</v>
      </c>
    </row>
    <row r="118" spans="1:9" ht="15">
      <c r="A118" s="8" t="s">
        <v>14</v>
      </c>
      <c r="B118" s="48">
        <v>0</v>
      </c>
      <c r="C118" s="48">
        <v>0</v>
      </c>
      <c r="D118" s="48">
        <v>0</v>
      </c>
      <c r="E118" s="48">
        <v>0</v>
      </c>
      <c r="F118" s="400"/>
      <c r="G118" s="48">
        <v>0</v>
      </c>
      <c r="H118" s="49">
        <v>0</v>
      </c>
      <c r="I118" s="50">
        <f t="shared" si="25"/>
        <v>0</v>
      </c>
    </row>
    <row r="119" spans="1:9" ht="15">
      <c r="A119" s="9" t="s">
        <v>15</v>
      </c>
      <c r="B119" s="45">
        <v>0</v>
      </c>
      <c r="C119" s="45">
        <v>0</v>
      </c>
      <c r="D119" s="45">
        <v>0</v>
      </c>
      <c r="E119" s="45">
        <v>0</v>
      </c>
      <c r="F119" s="400"/>
      <c r="G119" s="45">
        <v>0</v>
      </c>
      <c r="H119" s="54">
        <v>0</v>
      </c>
      <c r="I119" s="44">
        <f t="shared" si="25"/>
        <v>0</v>
      </c>
    </row>
    <row r="120" spans="1:9" ht="15">
      <c r="A120" s="8" t="s">
        <v>16</v>
      </c>
      <c r="B120" s="48">
        <v>0</v>
      </c>
      <c r="C120" s="48">
        <v>0</v>
      </c>
      <c r="D120" s="48">
        <v>0</v>
      </c>
      <c r="E120" s="48">
        <v>0</v>
      </c>
      <c r="F120" s="400"/>
      <c r="G120" s="48">
        <v>0</v>
      </c>
      <c r="H120" s="49">
        <v>0</v>
      </c>
      <c r="I120" s="50">
        <f t="shared" si="25"/>
        <v>0</v>
      </c>
    </row>
    <row r="121" spans="1:9" ht="15">
      <c r="A121" s="9" t="s">
        <v>17</v>
      </c>
      <c r="B121" s="45">
        <v>0</v>
      </c>
      <c r="C121" s="45">
        <v>0</v>
      </c>
      <c r="D121" s="45">
        <v>0</v>
      </c>
      <c r="E121" s="45">
        <v>0</v>
      </c>
      <c r="F121" s="400"/>
      <c r="G121" s="45">
        <v>0</v>
      </c>
      <c r="H121" s="54">
        <v>0</v>
      </c>
      <c r="I121" s="44">
        <f t="shared" si="25"/>
        <v>0</v>
      </c>
    </row>
    <row r="122" spans="1:9" ht="15">
      <c r="A122" s="8" t="s">
        <v>18</v>
      </c>
      <c r="B122" s="48">
        <v>0</v>
      </c>
      <c r="C122" s="48">
        <v>0</v>
      </c>
      <c r="D122" s="48">
        <v>0</v>
      </c>
      <c r="E122" s="48">
        <v>0</v>
      </c>
      <c r="F122" s="400"/>
      <c r="G122" s="48">
        <v>0</v>
      </c>
      <c r="H122" s="49">
        <v>0</v>
      </c>
      <c r="I122" s="50">
        <f t="shared" si="25"/>
        <v>0</v>
      </c>
    </row>
    <row r="123" spans="1:9" ht="15">
      <c r="A123" s="9" t="s">
        <v>141</v>
      </c>
      <c r="B123" s="45">
        <v>0.37665278806095154</v>
      </c>
      <c r="C123" s="45">
        <v>5.4080507685367261</v>
      </c>
      <c r="D123" s="45">
        <v>14.213669564734801</v>
      </c>
      <c r="E123" s="45">
        <v>1.6268786675193117E-3</v>
      </c>
      <c r="F123" s="400"/>
      <c r="G123" s="45">
        <v>0</v>
      </c>
      <c r="H123" s="54">
        <v>0</v>
      </c>
      <c r="I123" s="44">
        <f t="shared" si="25"/>
        <v>19.999999999999996</v>
      </c>
    </row>
    <row r="124" spans="1:9" ht="15">
      <c r="A124" s="8" t="s">
        <v>19</v>
      </c>
      <c r="B124" s="48">
        <v>0</v>
      </c>
      <c r="C124" s="48">
        <v>0</v>
      </c>
      <c r="D124" s="48">
        <v>0</v>
      </c>
      <c r="E124" s="48">
        <v>0</v>
      </c>
      <c r="F124" s="400"/>
      <c r="G124" s="48">
        <v>0</v>
      </c>
      <c r="H124" s="49">
        <v>0</v>
      </c>
      <c r="I124" s="50">
        <f t="shared" si="25"/>
        <v>0</v>
      </c>
    </row>
    <row r="125" spans="1:9" ht="15">
      <c r="A125" s="9" t="s">
        <v>20</v>
      </c>
      <c r="B125" s="45">
        <v>0</v>
      </c>
      <c r="C125" s="45">
        <v>0</v>
      </c>
      <c r="D125" s="45">
        <v>0</v>
      </c>
      <c r="E125" s="45">
        <v>0</v>
      </c>
      <c r="F125" s="400"/>
      <c r="G125" s="45">
        <v>0</v>
      </c>
      <c r="H125" s="54">
        <v>0</v>
      </c>
      <c r="I125" s="44">
        <f t="shared" si="25"/>
        <v>0</v>
      </c>
    </row>
    <row r="126" spans="1:9" ht="15">
      <c r="A126" s="8" t="s">
        <v>21</v>
      </c>
      <c r="B126" s="48">
        <v>0</v>
      </c>
      <c r="C126" s="48">
        <v>0</v>
      </c>
      <c r="D126" s="48">
        <v>0</v>
      </c>
      <c r="E126" s="48">
        <v>0</v>
      </c>
      <c r="F126" s="400"/>
      <c r="G126" s="48">
        <v>0</v>
      </c>
      <c r="H126" s="49">
        <v>0</v>
      </c>
      <c r="I126" s="50">
        <f t="shared" si="25"/>
        <v>0</v>
      </c>
    </row>
    <row r="127" spans="1:9" ht="15">
      <c r="A127" s="10" t="s">
        <v>57</v>
      </c>
      <c r="B127" s="45">
        <v>0</v>
      </c>
      <c r="C127" s="45">
        <v>0</v>
      </c>
      <c r="D127" s="45">
        <v>0</v>
      </c>
      <c r="E127" s="45">
        <v>0</v>
      </c>
      <c r="F127" s="400"/>
      <c r="G127" s="45">
        <v>0</v>
      </c>
      <c r="H127" s="54">
        <v>0</v>
      </c>
      <c r="I127" s="44">
        <f t="shared" si="25"/>
        <v>0</v>
      </c>
    </row>
    <row r="128" spans="1:9" ht="15">
      <c r="A128" s="8" t="s">
        <v>22</v>
      </c>
      <c r="B128" s="48">
        <v>0</v>
      </c>
      <c r="C128" s="48">
        <v>0</v>
      </c>
      <c r="D128" s="48">
        <v>0</v>
      </c>
      <c r="E128" s="48">
        <v>0</v>
      </c>
      <c r="F128" s="400"/>
      <c r="G128" s="48">
        <v>0</v>
      </c>
      <c r="H128" s="49">
        <v>0</v>
      </c>
      <c r="I128" s="50">
        <f t="shared" si="25"/>
        <v>0</v>
      </c>
    </row>
    <row r="129" spans="1:9" ht="15">
      <c r="A129" s="10" t="s">
        <v>23</v>
      </c>
      <c r="B129" s="45">
        <v>0</v>
      </c>
      <c r="C129" s="45">
        <v>0</v>
      </c>
      <c r="D129" s="45">
        <v>0</v>
      </c>
      <c r="E129" s="45">
        <v>0</v>
      </c>
      <c r="F129" s="400"/>
      <c r="G129" s="45">
        <v>0</v>
      </c>
      <c r="H129" s="54">
        <v>0</v>
      </c>
      <c r="I129" s="44">
        <f t="shared" si="25"/>
        <v>0</v>
      </c>
    </row>
    <row r="130" spans="1:9" ht="15">
      <c r="A130" s="8" t="s">
        <v>24</v>
      </c>
      <c r="B130" s="48">
        <v>3.0071544795558739E-3</v>
      </c>
      <c r="C130" s="48">
        <v>0</v>
      </c>
      <c r="D130" s="48">
        <v>1.8592845520444126E-2</v>
      </c>
      <c r="E130" s="48">
        <v>0</v>
      </c>
      <c r="F130" s="400"/>
      <c r="G130" s="48">
        <v>0</v>
      </c>
      <c r="H130" s="49">
        <v>0</v>
      </c>
      <c r="I130" s="50">
        <f t="shared" si="25"/>
        <v>2.1600000000000001E-2</v>
      </c>
    </row>
    <row r="131" spans="1:9" ht="15.75" thickBot="1">
      <c r="A131" s="10" t="s">
        <v>25</v>
      </c>
      <c r="B131" s="45">
        <v>0.12666313172012064</v>
      </c>
      <c r="C131" s="45">
        <v>0</v>
      </c>
      <c r="D131" s="45">
        <v>0</v>
      </c>
      <c r="E131" s="45">
        <v>11.275054689982273</v>
      </c>
      <c r="F131" s="401"/>
      <c r="G131" s="45">
        <v>3.6498821782976081</v>
      </c>
      <c r="H131" s="54">
        <v>0</v>
      </c>
      <c r="I131" s="44">
        <f t="shared" si="25"/>
        <v>15.051600000000001</v>
      </c>
    </row>
    <row r="132" spans="1:9" ht="15">
      <c r="A132" s="125" t="s">
        <v>26</v>
      </c>
      <c r="B132" s="126">
        <f>SUM(B111:B131)</f>
        <v>0.50632307426062806</v>
      </c>
      <c r="C132" s="126">
        <f t="shared" ref="C132:I132" si="26">SUM(C111:C131)</f>
        <v>5.4080507685367261</v>
      </c>
      <c r="D132" s="126">
        <f t="shared" si="26"/>
        <v>14.232262410255245</v>
      </c>
      <c r="E132" s="126">
        <f t="shared" si="26"/>
        <v>11.276681568649792</v>
      </c>
      <c r="F132" s="126">
        <f t="shared" si="26"/>
        <v>0</v>
      </c>
      <c r="G132" s="126">
        <f t="shared" si="26"/>
        <v>3.6498821782976081</v>
      </c>
      <c r="H132" s="127">
        <f t="shared" si="26"/>
        <v>0</v>
      </c>
      <c r="I132" s="128">
        <f t="shared" si="26"/>
        <v>35.0732</v>
      </c>
    </row>
    <row r="133" spans="1:9" ht="15" thickBot="1">
      <c r="A133" s="15" t="s">
        <v>100</v>
      </c>
      <c r="B133" s="100">
        <f>B132/$I132</f>
        <v>1.4436181308253256E-2</v>
      </c>
      <c r="C133" s="100">
        <f t="shared" ref="C133:H133" si="27">C132/$I132</f>
        <v>0.15419325207100368</v>
      </c>
      <c r="D133" s="100">
        <f t="shared" si="27"/>
        <v>0.4057873935157113</v>
      </c>
      <c r="E133" s="100">
        <f t="shared" si="27"/>
        <v>0.32151846904901155</v>
      </c>
      <c r="F133" s="100">
        <f t="shared" si="27"/>
        <v>0</v>
      </c>
      <c r="G133" s="100">
        <f t="shared" si="27"/>
        <v>0.10406470405602021</v>
      </c>
      <c r="H133" s="100">
        <f t="shared" si="27"/>
        <v>0</v>
      </c>
      <c r="I133" s="102">
        <f>SUM(B133:H133)</f>
        <v>0.99999999999999989</v>
      </c>
    </row>
    <row r="134" spans="1:9" ht="15" thickBot="1">
      <c r="A134" s="18"/>
      <c r="B134" s="16"/>
      <c r="C134" s="16"/>
      <c r="D134" s="16"/>
      <c r="E134" s="16"/>
      <c r="F134" s="16"/>
      <c r="G134" s="16"/>
      <c r="H134" s="16"/>
      <c r="I134" s="16"/>
    </row>
    <row r="135" spans="1:9" ht="28.5">
      <c r="A135" s="431" t="s">
        <v>30</v>
      </c>
      <c r="B135" s="37" t="s">
        <v>0</v>
      </c>
      <c r="C135" s="37" t="s">
        <v>1</v>
      </c>
      <c r="D135" s="37" t="s">
        <v>2</v>
      </c>
      <c r="E135" s="37" t="s">
        <v>3</v>
      </c>
      <c r="F135" s="37" t="s">
        <v>27</v>
      </c>
      <c r="G135" s="37" t="s">
        <v>4</v>
      </c>
      <c r="H135" s="37" t="s">
        <v>5</v>
      </c>
      <c r="I135" s="38" t="s">
        <v>6</v>
      </c>
    </row>
    <row r="136" spans="1:9" ht="14.25" customHeight="1">
      <c r="A136" s="432" t="s">
        <v>30</v>
      </c>
      <c r="B136" s="372" t="s">
        <v>107</v>
      </c>
      <c r="C136" s="373"/>
      <c r="D136" s="373"/>
      <c r="E136" s="373"/>
      <c r="F136" s="373"/>
      <c r="G136" s="373"/>
      <c r="H136" s="373"/>
      <c r="I136" s="374"/>
    </row>
    <row r="137" spans="1:9" ht="15">
      <c r="A137" s="7" t="s">
        <v>7</v>
      </c>
      <c r="B137" s="42">
        <v>0</v>
      </c>
      <c r="C137" s="42">
        <v>0</v>
      </c>
      <c r="D137" s="42">
        <v>0</v>
      </c>
      <c r="E137" s="42">
        <v>0</v>
      </c>
      <c r="F137" s="399"/>
      <c r="G137" s="42">
        <v>0</v>
      </c>
      <c r="H137" s="43">
        <v>0</v>
      </c>
      <c r="I137" s="44">
        <f>SUM(B137:H137)</f>
        <v>0</v>
      </c>
    </row>
    <row r="138" spans="1:9" ht="15">
      <c r="A138" s="8" t="s">
        <v>8</v>
      </c>
      <c r="B138" s="48">
        <v>0</v>
      </c>
      <c r="C138" s="48">
        <v>0</v>
      </c>
      <c r="D138" s="48">
        <v>0</v>
      </c>
      <c r="E138" s="48">
        <v>0</v>
      </c>
      <c r="F138" s="400"/>
      <c r="G138" s="48">
        <v>0</v>
      </c>
      <c r="H138" s="49">
        <v>0</v>
      </c>
      <c r="I138" s="50">
        <f t="shared" ref="I138:I157" si="28">SUM(B138:H138)</f>
        <v>0</v>
      </c>
    </row>
    <row r="139" spans="1:9" ht="15">
      <c r="A139" s="9" t="s">
        <v>9</v>
      </c>
      <c r="B139" s="45">
        <v>0</v>
      </c>
      <c r="C139" s="45">
        <v>0</v>
      </c>
      <c r="D139" s="45">
        <v>0</v>
      </c>
      <c r="E139" s="45">
        <v>0</v>
      </c>
      <c r="F139" s="400"/>
      <c r="G139" s="45">
        <v>0</v>
      </c>
      <c r="H139" s="54">
        <v>0</v>
      </c>
      <c r="I139" s="44">
        <f t="shared" si="28"/>
        <v>0</v>
      </c>
    </row>
    <row r="140" spans="1:9" ht="15">
      <c r="A140" s="8" t="s">
        <v>10</v>
      </c>
      <c r="B140" s="48">
        <v>0</v>
      </c>
      <c r="C140" s="48">
        <v>0</v>
      </c>
      <c r="D140" s="48">
        <v>0</v>
      </c>
      <c r="E140" s="48">
        <v>0</v>
      </c>
      <c r="F140" s="400"/>
      <c r="G140" s="48">
        <v>0</v>
      </c>
      <c r="H140" s="49">
        <v>0</v>
      </c>
      <c r="I140" s="50">
        <f t="shared" si="28"/>
        <v>0</v>
      </c>
    </row>
    <row r="141" spans="1:9" ht="15">
      <c r="A141" s="9" t="s">
        <v>11</v>
      </c>
      <c r="B141" s="45">
        <v>0</v>
      </c>
      <c r="C141" s="45">
        <v>0</v>
      </c>
      <c r="D141" s="45">
        <v>0</v>
      </c>
      <c r="E141" s="45">
        <v>0</v>
      </c>
      <c r="F141" s="400"/>
      <c r="G141" s="45">
        <v>0</v>
      </c>
      <c r="H141" s="54">
        <v>0</v>
      </c>
      <c r="I141" s="44">
        <f t="shared" si="28"/>
        <v>0</v>
      </c>
    </row>
    <row r="142" spans="1:9" ht="15">
      <c r="A142" s="8" t="s">
        <v>12</v>
      </c>
      <c r="B142" s="48">
        <v>0</v>
      </c>
      <c r="C142" s="48">
        <v>0</v>
      </c>
      <c r="D142" s="48">
        <v>0</v>
      </c>
      <c r="E142" s="48">
        <v>0</v>
      </c>
      <c r="F142" s="400"/>
      <c r="G142" s="48">
        <v>0</v>
      </c>
      <c r="H142" s="49">
        <v>0</v>
      </c>
      <c r="I142" s="50">
        <f t="shared" si="28"/>
        <v>0</v>
      </c>
    </row>
    <row r="143" spans="1:9" ht="15">
      <c r="A143" s="9" t="s">
        <v>13</v>
      </c>
      <c r="B143" s="45">
        <v>0</v>
      </c>
      <c r="C143" s="45">
        <v>0</v>
      </c>
      <c r="D143" s="45">
        <v>0</v>
      </c>
      <c r="E143" s="45">
        <v>0</v>
      </c>
      <c r="F143" s="400"/>
      <c r="G143" s="45">
        <v>0</v>
      </c>
      <c r="H143" s="54">
        <v>0</v>
      </c>
      <c r="I143" s="44">
        <f t="shared" si="28"/>
        <v>0</v>
      </c>
    </row>
    <row r="144" spans="1:9" ht="15">
      <c r="A144" s="8" t="s">
        <v>14</v>
      </c>
      <c r="B144" s="48">
        <v>0</v>
      </c>
      <c r="C144" s="48">
        <v>0</v>
      </c>
      <c r="D144" s="48">
        <v>0.24813787128336459</v>
      </c>
      <c r="E144" s="48">
        <v>0.2714193827968</v>
      </c>
      <c r="F144" s="400"/>
      <c r="G144" s="48">
        <v>0</v>
      </c>
      <c r="H144" s="49">
        <v>0</v>
      </c>
      <c r="I144" s="50">
        <f t="shared" si="28"/>
        <v>0.51955725408016462</v>
      </c>
    </row>
    <row r="145" spans="1:9" ht="15">
      <c r="A145" s="9" t="s">
        <v>15</v>
      </c>
      <c r="B145" s="45">
        <v>0</v>
      </c>
      <c r="C145" s="45">
        <v>0</v>
      </c>
      <c r="D145" s="45">
        <v>0</v>
      </c>
      <c r="E145" s="45">
        <v>0</v>
      </c>
      <c r="F145" s="400"/>
      <c r="G145" s="45">
        <v>0</v>
      </c>
      <c r="H145" s="54">
        <v>0</v>
      </c>
      <c r="I145" s="44">
        <f t="shared" si="28"/>
        <v>0</v>
      </c>
    </row>
    <row r="146" spans="1:9" ht="15">
      <c r="A146" s="8" t="s">
        <v>16</v>
      </c>
      <c r="B146" s="48">
        <v>0.29923287409238941</v>
      </c>
      <c r="C146" s="48">
        <v>2.5347678506765674</v>
      </c>
      <c r="D146" s="48">
        <v>0.14819927523104284</v>
      </c>
      <c r="E146" s="48">
        <v>0</v>
      </c>
      <c r="F146" s="400"/>
      <c r="G146" s="48">
        <v>0</v>
      </c>
      <c r="H146" s="49">
        <v>0</v>
      </c>
      <c r="I146" s="50">
        <f t="shared" si="28"/>
        <v>2.9821999999999997</v>
      </c>
    </row>
    <row r="147" spans="1:9" ht="15">
      <c r="A147" s="9" t="s">
        <v>17</v>
      </c>
      <c r="B147" s="45">
        <v>0</v>
      </c>
      <c r="C147" s="45">
        <v>0</v>
      </c>
      <c r="D147" s="45">
        <v>0</v>
      </c>
      <c r="E147" s="45">
        <v>0</v>
      </c>
      <c r="F147" s="400"/>
      <c r="G147" s="45">
        <v>0</v>
      </c>
      <c r="H147" s="54">
        <v>0</v>
      </c>
      <c r="I147" s="44">
        <f t="shared" si="28"/>
        <v>0</v>
      </c>
    </row>
    <row r="148" spans="1:9" ht="15">
      <c r="A148" s="8" t="s">
        <v>18</v>
      </c>
      <c r="B148" s="48">
        <v>0</v>
      </c>
      <c r="C148" s="48">
        <v>0</v>
      </c>
      <c r="D148" s="48">
        <v>0</v>
      </c>
      <c r="E148" s="48">
        <v>0</v>
      </c>
      <c r="F148" s="400"/>
      <c r="G148" s="48">
        <v>0</v>
      </c>
      <c r="H148" s="49">
        <v>0</v>
      </c>
      <c r="I148" s="50">
        <f t="shared" si="28"/>
        <v>0</v>
      </c>
    </row>
    <row r="149" spans="1:9" ht="15">
      <c r="A149" s="9" t="s">
        <v>141</v>
      </c>
      <c r="B149" s="45">
        <v>0</v>
      </c>
      <c r="C149" s="45">
        <v>0</v>
      </c>
      <c r="D149" s="45">
        <v>0</v>
      </c>
      <c r="E149" s="45">
        <v>0</v>
      </c>
      <c r="F149" s="400"/>
      <c r="G149" s="45">
        <v>0</v>
      </c>
      <c r="H149" s="54">
        <v>0</v>
      </c>
      <c r="I149" s="44">
        <f t="shared" si="28"/>
        <v>0</v>
      </c>
    </row>
    <row r="150" spans="1:9" ht="15">
      <c r="A150" s="8" t="s">
        <v>19</v>
      </c>
      <c r="B150" s="48">
        <v>0</v>
      </c>
      <c r="C150" s="48">
        <v>0</v>
      </c>
      <c r="D150" s="48">
        <v>0</v>
      </c>
      <c r="E150" s="48">
        <v>0</v>
      </c>
      <c r="F150" s="400"/>
      <c r="G150" s="48">
        <v>0</v>
      </c>
      <c r="H150" s="49">
        <v>0</v>
      </c>
      <c r="I150" s="50">
        <f t="shared" si="28"/>
        <v>0</v>
      </c>
    </row>
    <row r="151" spans="1:9" ht="15">
      <c r="A151" s="9" t="s">
        <v>20</v>
      </c>
      <c r="B151" s="45">
        <v>0</v>
      </c>
      <c r="C151" s="45">
        <v>0</v>
      </c>
      <c r="D151" s="45">
        <v>0</v>
      </c>
      <c r="E151" s="45">
        <v>0</v>
      </c>
      <c r="F151" s="400"/>
      <c r="G151" s="45">
        <v>0</v>
      </c>
      <c r="H151" s="54">
        <v>0</v>
      </c>
      <c r="I151" s="44">
        <f t="shared" si="28"/>
        <v>0</v>
      </c>
    </row>
    <row r="152" spans="1:9" ht="15">
      <c r="A152" s="8" t="s">
        <v>21</v>
      </c>
      <c r="B152" s="48">
        <v>0</v>
      </c>
      <c r="C152" s="48">
        <v>0</v>
      </c>
      <c r="D152" s="48">
        <v>0</v>
      </c>
      <c r="E152" s="48">
        <v>0</v>
      </c>
      <c r="F152" s="400"/>
      <c r="G152" s="48">
        <v>0</v>
      </c>
      <c r="H152" s="49">
        <v>0</v>
      </c>
      <c r="I152" s="50">
        <f t="shared" si="28"/>
        <v>0</v>
      </c>
    </row>
    <row r="153" spans="1:9" ht="15">
      <c r="A153" s="10" t="s">
        <v>57</v>
      </c>
      <c r="B153" s="45">
        <v>0</v>
      </c>
      <c r="C153" s="45">
        <v>0</v>
      </c>
      <c r="D153" s="45">
        <v>0</v>
      </c>
      <c r="E153" s="45">
        <v>0</v>
      </c>
      <c r="F153" s="400"/>
      <c r="G153" s="45">
        <v>0</v>
      </c>
      <c r="H153" s="54">
        <v>0</v>
      </c>
      <c r="I153" s="44">
        <f t="shared" si="28"/>
        <v>0</v>
      </c>
    </row>
    <row r="154" spans="1:9" ht="15">
      <c r="A154" s="8" t="s">
        <v>22</v>
      </c>
      <c r="B154" s="48">
        <v>0</v>
      </c>
      <c r="C154" s="48">
        <v>0</v>
      </c>
      <c r="D154" s="48">
        <v>0</v>
      </c>
      <c r="E154" s="48">
        <v>0</v>
      </c>
      <c r="F154" s="400"/>
      <c r="G154" s="48">
        <v>0</v>
      </c>
      <c r="H154" s="49">
        <v>0</v>
      </c>
      <c r="I154" s="50">
        <f t="shared" si="28"/>
        <v>0</v>
      </c>
    </row>
    <row r="155" spans="1:9" ht="15">
      <c r="A155" s="10" t="s">
        <v>23</v>
      </c>
      <c r="B155" s="45">
        <v>0</v>
      </c>
      <c r="C155" s="45">
        <v>0</v>
      </c>
      <c r="D155" s="45">
        <v>0</v>
      </c>
      <c r="E155" s="45">
        <v>0</v>
      </c>
      <c r="F155" s="400"/>
      <c r="G155" s="45">
        <v>0</v>
      </c>
      <c r="H155" s="54">
        <v>0</v>
      </c>
      <c r="I155" s="44">
        <f t="shared" si="28"/>
        <v>0</v>
      </c>
    </row>
    <row r="156" spans="1:9" ht="15">
      <c r="A156" s="8" t="s">
        <v>24</v>
      </c>
      <c r="B156" s="48">
        <v>1E-4</v>
      </c>
      <c r="C156" s="48">
        <v>0</v>
      </c>
      <c r="D156" s="48">
        <v>0</v>
      </c>
      <c r="E156" s="48">
        <v>0</v>
      </c>
      <c r="F156" s="400"/>
      <c r="G156" s="48">
        <v>0</v>
      </c>
      <c r="H156" s="49">
        <v>0</v>
      </c>
      <c r="I156" s="50">
        <f t="shared" si="28"/>
        <v>1E-4</v>
      </c>
    </row>
    <row r="157" spans="1:9" ht="15.75" thickBot="1">
      <c r="A157" s="10" t="s">
        <v>25</v>
      </c>
      <c r="B157" s="45">
        <v>3.3493208244135403E-2</v>
      </c>
      <c r="C157" s="45">
        <v>1.8434091589672287E-4</v>
      </c>
      <c r="D157" s="45">
        <v>0.15377872821534533</v>
      </c>
      <c r="E157" s="45">
        <v>3.4111948528342753</v>
      </c>
      <c r="F157" s="401"/>
      <c r="G157" s="45">
        <v>6.5086168880235412E-2</v>
      </c>
      <c r="H157" s="54">
        <v>0.40426270091011152</v>
      </c>
      <c r="I157" s="44">
        <f t="shared" si="28"/>
        <v>4.0679999999999996</v>
      </c>
    </row>
    <row r="158" spans="1:9" ht="15">
      <c r="A158" s="125" t="s">
        <v>26</v>
      </c>
      <c r="B158" s="126">
        <f>SUM(B137:B157)</f>
        <v>0.33282608233652478</v>
      </c>
      <c r="C158" s="126">
        <f t="shared" ref="C158:I158" si="29">SUM(C137:C157)</f>
        <v>2.5349521915924642</v>
      </c>
      <c r="D158" s="126">
        <f t="shared" si="29"/>
        <v>0.55011587472975276</v>
      </c>
      <c r="E158" s="126">
        <f t="shared" si="29"/>
        <v>3.6826142356310752</v>
      </c>
      <c r="F158" s="126">
        <f t="shared" si="29"/>
        <v>0</v>
      </c>
      <c r="G158" s="126">
        <f t="shared" si="29"/>
        <v>6.5086168880235412E-2</v>
      </c>
      <c r="H158" s="127">
        <f t="shared" si="29"/>
        <v>0.40426270091011152</v>
      </c>
      <c r="I158" s="128">
        <f t="shared" si="29"/>
        <v>7.5698572540801639</v>
      </c>
    </row>
    <row r="159" spans="1:9" ht="15" thickBot="1">
      <c r="A159" s="15" t="s">
        <v>100</v>
      </c>
      <c r="B159" s="100">
        <f>B158/$I158</f>
        <v>4.3967286458028131E-2</v>
      </c>
      <c r="C159" s="100">
        <f t="shared" ref="C159:H159" si="30">C158/$I158</f>
        <v>0.33487450377299011</v>
      </c>
      <c r="D159" s="100">
        <f t="shared" si="30"/>
        <v>7.2671895422233956E-2</v>
      </c>
      <c r="E159" s="100">
        <f t="shared" si="30"/>
        <v>0.48648397347864664</v>
      </c>
      <c r="F159" s="100">
        <f t="shared" si="30"/>
        <v>0</v>
      </c>
      <c r="G159" s="100">
        <f t="shared" si="30"/>
        <v>8.5980708348435339E-3</v>
      </c>
      <c r="H159" s="100">
        <f t="shared" si="30"/>
        <v>5.3404270033257671E-2</v>
      </c>
      <c r="I159" s="102">
        <f>SUM(B159:H159)</f>
        <v>1</v>
      </c>
    </row>
    <row r="160" spans="1:9" ht="15" thickBot="1">
      <c r="A160" s="16"/>
      <c r="B160" s="16"/>
      <c r="C160" s="16"/>
      <c r="D160" s="16"/>
      <c r="E160" s="16"/>
      <c r="F160" s="16"/>
      <c r="G160" s="16"/>
      <c r="H160" s="16"/>
      <c r="I160" s="16"/>
    </row>
    <row r="161" spans="1:9" ht="28.5">
      <c r="A161" s="431" t="s">
        <v>31</v>
      </c>
      <c r="B161" s="37" t="s">
        <v>0</v>
      </c>
      <c r="C161" s="37" t="s">
        <v>1</v>
      </c>
      <c r="D161" s="37" t="s">
        <v>2</v>
      </c>
      <c r="E161" s="37" t="s">
        <v>3</v>
      </c>
      <c r="F161" s="37" t="s">
        <v>27</v>
      </c>
      <c r="G161" s="37" t="s">
        <v>4</v>
      </c>
      <c r="H161" s="37" t="s">
        <v>5</v>
      </c>
      <c r="I161" s="38" t="s">
        <v>6</v>
      </c>
    </row>
    <row r="162" spans="1:9" ht="14.25" customHeight="1">
      <c r="A162" s="432" t="s">
        <v>31</v>
      </c>
      <c r="B162" s="372" t="s">
        <v>107</v>
      </c>
      <c r="C162" s="373"/>
      <c r="D162" s="373"/>
      <c r="E162" s="373"/>
      <c r="F162" s="373"/>
      <c r="G162" s="373"/>
      <c r="H162" s="373"/>
      <c r="I162" s="374"/>
    </row>
    <row r="163" spans="1:9" ht="15">
      <c r="A163" s="7" t="s">
        <v>7</v>
      </c>
      <c r="B163" s="42">
        <v>0</v>
      </c>
      <c r="C163" s="42">
        <v>0</v>
      </c>
      <c r="D163" s="42">
        <v>0</v>
      </c>
      <c r="E163" s="42">
        <v>0</v>
      </c>
      <c r="F163" s="399"/>
      <c r="G163" s="42">
        <v>0</v>
      </c>
      <c r="H163" s="43">
        <v>0</v>
      </c>
      <c r="I163" s="44">
        <f>SUM(B163:H163)</f>
        <v>0</v>
      </c>
    </row>
    <row r="164" spans="1:9" ht="15">
      <c r="A164" s="8" t="s">
        <v>8</v>
      </c>
      <c r="B164" s="48">
        <v>0</v>
      </c>
      <c r="C164" s="48">
        <v>0</v>
      </c>
      <c r="D164" s="48">
        <v>0</v>
      </c>
      <c r="E164" s="48">
        <v>0</v>
      </c>
      <c r="F164" s="400"/>
      <c r="G164" s="48">
        <v>0</v>
      </c>
      <c r="H164" s="49">
        <v>0</v>
      </c>
      <c r="I164" s="50">
        <f t="shared" ref="I164:I183" si="31">SUM(B164:H164)</f>
        <v>0</v>
      </c>
    </row>
    <row r="165" spans="1:9" ht="15">
      <c r="A165" s="9" t="s">
        <v>9</v>
      </c>
      <c r="B165" s="45">
        <v>0</v>
      </c>
      <c r="C165" s="45">
        <v>0</v>
      </c>
      <c r="D165" s="45">
        <v>0</v>
      </c>
      <c r="E165" s="45">
        <v>0</v>
      </c>
      <c r="F165" s="400"/>
      <c r="G165" s="45">
        <v>0</v>
      </c>
      <c r="H165" s="54">
        <v>0</v>
      </c>
      <c r="I165" s="44">
        <f t="shared" si="31"/>
        <v>0</v>
      </c>
    </row>
    <row r="166" spans="1:9" ht="15">
      <c r="A166" s="8" t="s">
        <v>10</v>
      </c>
      <c r="B166" s="48">
        <v>0</v>
      </c>
      <c r="C166" s="48">
        <v>0</v>
      </c>
      <c r="D166" s="48">
        <v>0</v>
      </c>
      <c r="E166" s="48">
        <v>0</v>
      </c>
      <c r="F166" s="400"/>
      <c r="G166" s="48">
        <v>0</v>
      </c>
      <c r="H166" s="49">
        <v>0</v>
      </c>
      <c r="I166" s="50">
        <f t="shared" si="31"/>
        <v>0</v>
      </c>
    </row>
    <row r="167" spans="1:9" ht="15">
      <c r="A167" s="9" t="s">
        <v>11</v>
      </c>
      <c r="B167" s="45">
        <v>0</v>
      </c>
      <c r="C167" s="45">
        <v>0</v>
      </c>
      <c r="D167" s="45">
        <v>0</v>
      </c>
      <c r="E167" s="45">
        <v>0</v>
      </c>
      <c r="F167" s="400"/>
      <c r="G167" s="45">
        <v>0</v>
      </c>
      <c r="H167" s="54">
        <v>0</v>
      </c>
      <c r="I167" s="44">
        <f t="shared" si="31"/>
        <v>0</v>
      </c>
    </row>
    <row r="168" spans="1:9" ht="15">
      <c r="A168" s="8" t="s">
        <v>12</v>
      </c>
      <c r="B168" s="48">
        <v>0</v>
      </c>
      <c r="C168" s="48">
        <v>0</v>
      </c>
      <c r="D168" s="48">
        <v>0</v>
      </c>
      <c r="E168" s="48">
        <v>0</v>
      </c>
      <c r="F168" s="400"/>
      <c r="G168" s="48">
        <v>0</v>
      </c>
      <c r="H168" s="49">
        <v>0</v>
      </c>
      <c r="I168" s="50">
        <f t="shared" si="31"/>
        <v>0</v>
      </c>
    </row>
    <row r="169" spans="1:9" ht="15">
      <c r="A169" s="9" t="s">
        <v>13</v>
      </c>
      <c r="B169" s="45">
        <v>0</v>
      </c>
      <c r="C169" s="45">
        <v>0</v>
      </c>
      <c r="D169" s="45">
        <v>0</v>
      </c>
      <c r="E169" s="45">
        <v>0</v>
      </c>
      <c r="F169" s="400"/>
      <c r="G169" s="45">
        <v>0</v>
      </c>
      <c r="H169" s="54">
        <v>0</v>
      </c>
      <c r="I169" s="44">
        <f t="shared" si="31"/>
        <v>0</v>
      </c>
    </row>
    <row r="170" spans="1:9" ht="15">
      <c r="A170" s="8" t="s">
        <v>14</v>
      </c>
      <c r="B170" s="48">
        <v>0</v>
      </c>
      <c r="C170" s="48">
        <v>0</v>
      </c>
      <c r="D170" s="48">
        <v>0</v>
      </c>
      <c r="E170" s="48">
        <v>0</v>
      </c>
      <c r="F170" s="400"/>
      <c r="G170" s="48">
        <v>0</v>
      </c>
      <c r="H170" s="49">
        <v>0</v>
      </c>
      <c r="I170" s="50">
        <f t="shared" si="31"/>
        <v>0</v>
      </c>
    </row>
    <row r="171" spans="1:9" ht="15">
      <c r="A171" s="9" t="s">
        <v>15</v>
      </c>
      <c r="B171" s="45">
        <v>0</v>
      </c>
      <c r="C171" s="45">
        <v>0</v>
      </c>
      <c r="D171" s="45">
        <v>0</v>
      </c>
      <c r="E171" s="45">
        <v>0</v>
      </c>
      <c r="F171" s="400"/>
      <c r="G171" s="45">
        <v>0</v>
      </c>
      <c r="H171" s="54">
        <v>0</v>
      </c>
      <c r="I171" s="44">
        <f t="shared" si="31"/>
        <v>0</v>
      </c>
    </row>
    <row r="172" spans="1:9" ht="15">
      <c r="A172" s="8" t="s">
        <v>16</v>
      </c>
      <c r="B172" s="48">
        <v>0</v>
      </c>
      <c r="C172" s="48">
        <v>0</v>
      </c>
      <c r="D172" s="48">
        <v>0</v>
      </c>
      <c r="E172" s="48">
        <v>0</v>
      </c>
      <c r="F172" s="400"/>
      <c r="G172" s="48">
        <v>0</v>
      </c>
      <c r="H172" s="49">
        <v>0</v>
      </c>
      <c r="I172" s="50">
        <f t="shared" si="31"/>
        <v>0</v>
      </c>
    </row>
    <row r="173" spans="1:9" ht="15">
      <c r="A173" s="9" t="s">
        <v>17</v>
      </c>
      <c r="B173" s="45">
        <v>0</v>
      </c>
      <c r="C173" s="45">
        <v>0</v>
      </c>
      <c r="D173" s="45">
        <v>0</v>
      </c>
      <c r="E173" s="45">
        <v>0</v>
      </c>
      <c r="F173" s="400"/>
      <c r="G173" s="45">
        <v>0</v>
      </c>
      <c r="H173" s="54">
        <v>0</v>
      </c>
      <c r="I173" s="44">
        <f t="shared" si="31"/>
        <v>0</v>
      </c>
    </row>
    <row r="174" spans="1:9" ht="15">
      <c r="A174" s="8" t="s">
        <v>18</v>
      </c>
      <c r="B174" s="48">
        <v>0</v>
      </c>
      <c r="C174" s="48">
        <v>0</v>
      </c>
      <c r="D174" s="48">
        <v>0</v>
      </c>
      <c r="E174" s="48">
        <v>0</v>
      </c>
      <c r="F174" s="400"/>
      <c r="G174" s="48">
        <v>0</v>
      </c>
      <c r="H174" s="49">
        <v>0</v>
      </c>
      <c r="I174" s="50">
        <f t="shared" si="31"/>
        <v>0</v>
      </c>
    </row>
    <row r="175" spans="1:9" ht="15">
      <c r="A175" s="9" t="s">
        <v>141</v>
      </c>
      <c r="B175" s="45">
        <v>0</v>
      </c>
      <c r="C175" s="45">
        <v>0</v>
      </c>
      <c r="D175" s="45">
        <v>0</v>
      </c>
      <c r="E175" s="45">
        <v>0</v>
      </c>
      <c r="F175" s="400"/>
      <c r="G175" s="45">
        <v>0</v>
      </c>
      <c r="H175" s="54">
        <v>0</v>
      </c>
      <c r="I175" s="44">
        <f t="shared" si="31"/>
        <v>0</v>
      </c>
    </row>
    <row r="176" spans="1:9" ht="15">
      <c r="A176" s="8" t="s">
        <v>19</v>
      </c>
      <c r="B176" s="48">
        <v>0</v>
      </c>
      <c r="C176" s="48">
        <v>0</v>
      </c>
      <c r="D176" s="48">
        <v>0</v>
      </c>
      <c r="E176" s="48">
        <v>0</v>
      </c>
      <c r="F176" s="400"/>
      <c r="G176" s="48">
        <v>0</v>
      </c>
      <c r="H176" s="49">
        <v>0</v>
      </c>
      <c r="I176" s="50">
        <f t="shared" si="31"/>
        <v>0</v>
      </c>
    </row>
    <row r="177" spans="1:9" ht="15">
      <c r="A177" s="9" t="s">
        <v>20</v>
      </c>
      <c r="B177" s="45">
        <v>0</v>
      </c>
      <c r="C177" s="45">
        <v>0</v>
      </c>
      <c r="D177" s="45">
        <v>0</v>
      </c>
      <c r="E177" s="45">
        <v>0</v>
      </c>
      <c r="F177" s="400"/>
      <c r="G177" s="45">
        <v>0</v>
      </c>
      <c r="H177" s="54">
        <v>0</v>
      </c>
      <c r="I177" s="44">
        <f t="shared" si="31"/>
        <v>0</v>
      </c>
    </row>
    <row r="178" spans="1:9" ht="15">
      <c r="A178" s="8" t="s">
        <v>21</v>
      </c>
      <c r="B178" s="48">
        <v>0</v>
      </c>
      <c r="C178" s="48">
        <v>0</v>
      </c>
      <c r="D178" s="48">
        <v>0</v>
      </c>
      <c r="E178" s="48">
        <v>0</v>
      </c>
      <c r="F178" s="400"/>
      <c r="G178" s="48">
        <v>0</v>
      </c>
      <c r="H178" s="49">
        <v>0</v>
      </c>
      <c r="I178" s="50">
        <f t="shared" si="31"/>
        <v>0</v>
      </c>
    </row>
    <row r="179" spans="1:9" ht="15">
      <c r="A179" s="10" t="s">
        <v>57</v>
      </c>
      <c r="B179" s="45">
        <v>0</v>
      </c>
      <c r="C179" s="45">
        <v>0</v>
      </c>
      <c r="D179" s="45">
        <v>0</v>
      </c>
      <c r="E179" s="45">
        <v>0</v>
      </c>
      <c r="F179" s="400"/>
      <c r="G179" s="45">
        <v>0</v>
      </c>
      <c r="H179" s="54">
        <v>0</v>
      </c>
      <c r="I179" s="44">
        <f t="shared" si="31"/>
        <v>0</v>
      </c>
    </row>
    <row r="180" spans="1:9" ht="15">
      <c r="A180" s="8" t="s">
        <v>22</v>
      </c>
      <c r="B180" s="48">
        <v>0</v>
      </c>
      <c r="C180" s="48">
        <v>0</v>
      </c>
      <c r="D180" s="48">
        <v>0</v>
      </c>
      <c r="E180" s="48">
        <v>0</v>
      </c>
      <c r="F180" s="400"/>
      <c r="G180" s="48">
        <v>0</v>
      </c>
      <c r="H180" s="49">
        <v>0</v>
      </c>
      <c r="I180" s="50">
        <f t="shared" si="31"/>
        <v>0</v>
      </c>
    </row>
    <row r="181" spans="1:9" ht="15">
      <c r="A181" s="10" t="s">
        <v>23</v>
      </c>
      <c r="B181" s="45">
        <v>0</v>
      </c>
      <c r="C181" s="45">
        <v>0</v>
      </c>
      <c r="D181" s="45">
        <v>0</v>
      </c>
      <c r="E181" s="45">
        <v>0</v>
      </c>
      <c r="F181" s="400"/>
      <c r="G181" s="45">
        <v>0</v>
      </c>
      <c r="H181" s="54">
        <v>0</v>
      </c>
      <c r="I181" s="44">
        <f t="shared" si="31"/>
        <v>0</v>
      </c>
    </row>
    <row r="182" spans="1:9" ht="15">
      <c r="A182" s="8" t="s">
        <v>24</v>
      </c>
      <c r="B182" s="48">
        <v>0</v>
      </c>
      <c r="C182" s="48">
        <v>0</v>
      </c>
      <c r="D182" s="48">
        <v>0</v>
      </c>
      <c r="E182" s="48">
        <v>0</v>
      </c>
      <c r="F182" s="400"/>
      <c r="G182" s="48">
        <v>0</v>
      </c>
      <c r="H182" s="49">
        <v>0</v>
      </c>
      <c r="I182" s="50">
        <f t="shared" si="31"/>
        <v>0</v>
      </c>
    </row>
    <row r="183" spans="1:9" ht="15.75" thickBot="1">
      <c r="A183" s="10" t="s">
        <v>25</v>
      </c>
      <c r="B183" s="45">
        <v>1.0145870998778337</v>
      </c>
      <c r="C183" s="45">
        <v>0</v>
      </c>
      <c r="D183" s="45">
        <v>25.082077516505898</v>
      </c>
      <c r="E183" s="45">
        <v>26.386534979125862</v>
      </c>
      <c r="F183" s="401"/>
      <c r="G183" s="45">
        <v>2.3599124326360981</v>
      </c>
      <c r="H183" s="54">
        <v>7.5412879718543033</v>
      </c>
      <c r="I183" s="44">
        <f t="shared" si="31"/>
        <v>62.384399999999992</v>
      </c>
    </row>
    <row r="184" spans="1:9" ht="15">
      <c r="A184" s="125" t="s">
        <v>26</v>
      </c>
      <c r="B184" s="126">
        <f>SUM(B163:B183)</f>
        <v>1.0145870998778337</v>
      </c>
      <c r="C184" s="126">
        <f t="shared" ref="C184:I184" si="32">SUM(C163:C183)</f>
        <v>0</v>
      </c>
      <c r="D184" s="126">
        <f t="shared" si="32"/>
        <v>25.082077516505898</v>
      </c>
      <c r="E184" s="126">
        <f t="shared" si="32"/>
        <v>26.386534979125862</v>
      </c>
      <c r="F184" s="126">
        <f t="shared" si="32"/>
        <v>0</v>
      </c>
      <c r="G184" s="126">
        <f t="shared" si="32"/>
        <v>2.3599124326360981</v>
      </c>
      <c r="H184" s="127">
        <f t="shared" si="32"/>
        <v>7.5412879718543033</v>
      </c>
      <c r="I184" s="128">
        <f t="shared" si="32"/>
        <v>62.384399999999992</v>
      </c>
    </row>
    <row r="185" spans="1:9" ht="15" thickBot="1">
      <c r="A185" s="15" t="s">
        <v>100</v>
      </c>
      <c r="B185" s="100">
        <f>B184/$I184</f>
        <v>1.6263474520518493E-2</v>
      </c>
      <c r="C185" s="100">
        <f t="shared" ref="C185:H185" si="33">C184/$I184</f>
        <v>0</v>
      </c>
      <c r="D185" s="100">
        <f t="shared" si="33"/>
        <v>0.40205688467799483</v>
      </c>
      <c r="E185" s="100">
        <f t="shared" si="33"/>
        <v>0.4229668792057929</v>
      </c>
      <c r="F185" s="100">
        <f t="shared" si="33"/>
        <v>0</v>
      </c>
      <c r="G185" s="100">
        <f t="shared" si="33"/>
        <v>3.7828566639033126E-2</v>
      </c>
      <c r="H185" s="100">
        <f t="shared" si="33"/>
        <v>0.12088419495666071</v>
      </c>
      <c r="I185" s="102">
        <f>SUM(B185:H185)</f>
        <v>1</v>
      </c>
    </row>
    <row r="186" spans="1:9" ht="15" thickBot="1">
      <c r="A186" s="16"/>
      <c r="B186" s="16"/>
      <c r="C186" s="16"/>
      <c r="D186" s="16"/>
      <c r="E186" s="16"/>
      <c r="F186" s="16"/>
      <c r="G186" s="16"/>
      <c r="H186" s="16"/>
      <c r="I186" s="16"/>
    </row>
    <row r="187" spans="1:9" ht="28.5">
      <c r="A187" s="431" t="s">
        <v>32</v>
      </c>
      <c r="B187" s="37" t="s">
        <v>0</v>
      </c>
      <c r="C187" s="37" t="s">
        <v>1</v>
      </c>
      <c r="D187" s="37" t="s">
        <v>2</v>
      </c>
      <c r="E187" s="37" t="s">
        <v>3</v>
      </c>
      <c r="F187" s="37" t="s">
        <v>27</v>
      </c>
      <c r="G187" s="37" t="s">
        <v>4</v>
      </c>
      <c r="H187" s="37" t="s">
        <v>5</v>
      </c>
      <c r="I187" s="38" t="s">
        <v>6</v>
      </c>
    </row>
    <row r="188" spans="1:9" ht="14.25" customHeight="1">
      <c r="A188" s="432" t="s">
        <v>32</v>
      </c>
      <c r="B188" s="372" t="s">
        <v>107</v>
      </c>
      <c r="C188" s="373"/>
      <c r="D188" s="373"/>
      <c r="E188" s="373"/>
      <c r="F188" s="373"/>
      <c r="G188" s="373"/>
      <c r="H188" s="373"/>
      <c r="I188" s="374"/>
    </row>
    <row r="189" spans="1:9" ht="15">
      <c r="A189" s="7" t="s">
        <v>7</v>
      </c>
      <c r="B189" s="42">
        <v>0</v>
      </c>
      <c r="C189" s="42">
        <v>0</v>
      </c>
      <c r="D189" s="42">
        <v>0</v>
      </c>
      <c r="E189" s="42">
        <v>0</v>
      </c>
      <c r="F189" s="399"/>
      <c r="G189" s="42">
        <v>0</v>
      </c>
      <c r="H189" s="43">
        <v>0</v>
      </c>
      <c r="I189" s="44">
        <f>SUM(B189:H189)</f>
        <v>0</v>
      </c>
    </row>
    <row r="190" spans="1:9" ht="15">
      <c r="A190" s="8" t="s">
        <v>8</v>
      </c>
      <c r="B190" s="48">
        <v>0</v>
      </c>
      <c r="C190" s="48">
        <v>0</v>
      </c>
      <c r="D190" s="48">
        <v>0</v>
      </c>
      <c r="E190" s="48">
        <v>0</v>
      </c>
      <c r="F190" s="400"/>
      <c r="G190" s="48">
        <v>0</v>
      </c>
      <c r="H190" s="49">
        <v>0</v>
      </c>
      <c r="I190" s="50">
        <f t="shared" ref="I190:I209" si="34">SUM(B190:H190)</f>
        <v>0</v>
      </c>
    </row>
    <row r="191" spans="1:9" ht="15">
      <c r="A191" s="9" t="s">
        <v>9</v>
      </c>
      <c r="B191" s="45">
        <v>0</v>
      </c>
      <c r="C191" s="45">
        <v>0</v>
      </c>
      <c r="D191" s="45">
        <v>0</v>
      </c>
      <c r="E191" s="45">
        <v>0</v>
      </c>
      <c r="F191" s="400"/>
      <c r="G191" s="45">
        <v>0</v>
      </c>
      <c r="H191" s="54">
        <v>0</v>
      </c>
      <c r="I191" s="44">
        <f t="shared" si="34"/>
        <v>0</v>
      </c>
    </row>
    <row r="192" spans="1:9" ht="15">
      <c r="A192" s="8" t="s">
        <v>10</v>
      </c>
      <c r="B192" s="48">
        <v>0</v>
      </c>
      <c r="C192" s="48">
        <v>0</v>
      </c>
      <c r="D192" s="48">
        <v>0</v>
      </c>
      <c r="E192" s="48">
        <v>0</v>
      </c>
      <c r="F192" s="400"/>
      <c r="G192" s="48">
        <v>0</v>
      </c>
      <c r="H192" s="49">
        <v>0</v>
      </c>
      <c r="I192" s="50">
        <f t="shared" si="34"/>
        <v>0</v>
      </c>
    </row>
    <row r="193" spans="1:9" ht="15">
      <c r="A193" s="9" t="s">
        <v>11</v>
      </c>
      <c r="B193" s="45">
        <v>0</v>
      </c>
      <c r="C193" s="45">
        <v>0</v>
      </c>
      <c r="D193" s="45">
        <v>0</v>
      </c>
      <c r="E193" s="45">
        <v>0</v>
      </c>
      <c r="F193" s="400"/>
      <c r="G193" s="45">
        <v>0</v>
      </c>
      <c r="H193" s="54">
        <v>0</v>
      </c>
      <c r="I193" s="44">
        <f t="shared" si="34"/>
        <v>0</v>
      </c>
    </row>
    <row r="194" spans="1:9" ht="15">
      <c r="A194" s="8" t="s">
        <v>12</v>
      </c>
      <c r="B194" s="48">
        <v>0</v>
      </c>
      <c r="C194" s="48">
        <v>0</v>
      </c>
      <c r="D194" s="48">
        <v>0</v>
      </c>
      <c r="E194" s="48">
        <v>0</v>
      </c>
      <c r="F194" s="400"/>
      <c r="G194" s="48">
        <v>0</v>
      </c>
      <c r="H194" s="49">
        <v>0</v>
      </c>
      <c r="I194" s="50">
        <f t="shared" si="34"/>
        <v>0</v>
      </c>
    </row>
    <row r="195" spans="1:9" ht="15">
      <c r="A195" s="9" t="s">
        <v>13</v>
      </c>
      <c r="B195" s="45">
        <v>0</v>
      </c>
      <c r="C195" s="45">
        <v>0</v>
      </c>
      <c r="D195" s="45">
        <v>0</v>
      </c>
      <c r="E195" s="45">
        <v>0</v>
      </c>
      <c r="F195" s="400"/>
      <c r="G195" s="45">
        <v>0</v>
      </c>
      <c r="H195" s="54">
        <v>0</v>
      </c>
      <c r="I195" s="44">
        <f t="shared" si="34"/>
        <v>0</v>
      </c>
    </row>
    <row r="196" spans="1:9" ht="15">
      <c r="A196" s="8" t="s">
        <v>14</v>
      </c>
      <c r="B196" s="48">
        <v>9.089635238419087E-9</v>
      </c>
      <c r="C196" s="48">
        <v>9.089635238419087E-9</v>
      </c>
      <c r="D196" s="48">
        <v>9.089635238419087E-9</v>
      </c>
      <c r="E196" s="48">
        <v>0.58961910324094813</v>
      </c>
      <c r="F196" s="400"/>
      <c r="G196" s="48">
        <v>0</v>
      </c>
      <c r="H196" s="49">
        <v>0</v>
      </c>
      <c r="I196" s="50">
        <f t="shared" si="34"/>
        <v>0.58961913050985382</v>
      </c>
    </row>
    <row r="197" spans="1:9" ht="15">
      <c r="A197" s="9" t="s">
        <v>15</v>
      </c>
      <c r="B197" s="45">
        <v>2.7014190208192287E-2</v>
      </c>
      <c r="C197" s="45">
        <v>8.3904341273363641E-3</v>
      </c>
      <c r="D197" s="45">
        <v>0.39259537566447134</v>
      </c>
      <c r="E197" s="45">
        <v>0</v>
      </c>
      <c r="F197" s="400"/>
      <c r="G197" s="45">
        <v>0</v>
      </c>
      <c r="H197" s="54">
        <v>0</v>
      </c>
      <c r="I197" s="44">
        <f t="shared" si="34"/>
        <v>0.42799999999999999</v>
      </c>
    </row>
    <row r="198" spans="1:9" ht="15">
      <c r="A198" s="8" t="s">
        <v>16</v>
      </c>
      <c r="B198" s="48">
        <v>0.56807114994635888</v>
      </c>
      <c r="C198" s="48">
        <v>0.25238232232970131</v>
      </c>
      <c r="D198" s="48">
        <v>11.471046527723939</v>
      </c>
      <c r="E198" s="48">
        <v>0</v>
      </c>
      <c r="F198" s="400"/>
      <c r="G198" s="48">
        <v>0</v>
      </c>
      <c r="H198" s="49">
        <v>0</v>
      </c>
      <c r="I198" s="50">
        <f t="shared" si="34"/>
        <v>12.291499999999999</v>
      </c>
    </row>
    <row r="199" spans="1:9" ht="15">
      <c r="A199" s="9" t="s">
        <v>17</v>
      </c>
      <c r="B199" s="45">
        <v>1.7001003445049991</v>
      </c>
      <c r="C199" s="45">
        <v>1.3999999957999997E-8</v>
      </c>
      <c r="D199" s="45">
        <v>12.299899641494999</v>
      </c>
      <c r="E199" s="45">
        <v>0</v>
      </c>
      <c r="F199" s="400"/>
      <c r="G199" s="45">
        <v>0</v>
      </c>
      <c r="H199" s="54">
        <v>0</v>
      </c>
      <c r="I199" s="44">
        <f t="shared" si="34"/>
        <v>13.999999999999998</v>
      </c>
    </row>
    <row r="200" spans="1:9" ht="15">
      <c r="A200" s="8" t="s">
        <v>18</v>
      </c>
      <c r="B200" s="48">
        <v>0</v>
      </c>
      <c r="C200" s="48">
        <v>0</v>
      </c>
      <c r="D200" s="48">
        <v>0</v>
      </c>
      <c r="E200" s="48">
        <v>0</v>
      </c>
      <c r="F200" s="400"/>
      <c r="G200" s="48">
        <v>0</v>
      </c>
      <c r="H200" s="49">
        <v>0</v>
      </c>
      <c r="I200" s="50">
        <f t="shared" si="34"/>
        <v>0</v>
      </c>
    </row>
    <row r="201" spans="1:9" ht="15">
      <c r="A201" s="9" t="s">
        <v>141</v>
      </c>
      <c r="B201" s="45">
        <v>6.0779368818944368</v>
      </c>
      <c r="C201" s="45">
        <v>0.32654547830626168</v>
      </c>
      <c r="D201" s="45">
        <v>34.002767306972714</v>
      </c>
      <c r="E201" s="45">
        <v>2.5927503328265811</v>
      </c>
      <c r="F201" s="400"/>
      <c r="G201" s="45">
        <v>0</v>
      </c>
      <c r="H201" s="54">
        <v>0</v>
      </c>
      <c r="I201" s="44">
        <f t="shared" si="34"/>
        <v>42.999999999999993</v>
      </c>
    </row>
    <row r="202" spans="1:9" ht="15">
      <c r="A202" s="8" t="s">
        <v>19</v>
      </c>
      <c r="B202" s="48">
        <v>0</v>
      </c>
      <c r="C202" s="48">
        <v>0</v>
      </c>
      <c r="D202" s="48">
        <v>0</v>
      </c>
      <c r="E202" s="48">
        <v>0</v>
      </c>
      <c r="F202" s="400"/>
      <c r="G202" s="48">
        <v>0</v>
      </c>
      <c r="H202" s="49">
        <v>0</v>
      </c>
      <c r="I202" s="50">
        <f t="shared" si="34"/>
        <v>0</v>
      </c>
    </row>
    <row r="203" spans="1:9" ht="15">
      <c r="A203" s="9" t="s">
        <v>20</v>
      </c>
      <c r="B203" s="45">
        <v>0</v>
      </c>
      <c r="C203" s="45">
        <v>0</v>
      </c>
      <c r="D203" s="45">
        <v>0</v>
      </c>
      <c r="E203" s="45">
        <v>0</v>
      </c>
      <c r="F203" s="400"/>
      <c r="G203" s="45">
        <v>0</v>
      </c>
      <c r="H203" s="54">
        <v>0</v>
      </c>
      <c r="I203" s="44">
        <f t="shared" si="34"/>
        <v>0</v>
      </c>
    </row>
    <row r="204" spans="1:9" ht="15">
      <c r="A204" s="8" t="s">
        <v>21</v>
      </c>
      <c r="B204" s="48">
        <v>0</v>
      </c>
      <c r="C204" s="48">
        <v>0</v>
      </c>
      <c r="D204" s="48">
        <v>0</v>
      </c>
      <c r="E204" s="48">
        <v>0</v>
      </c>
      <c r="F204" s="400"/>
      <c r="G204" s="48">
        <v>0</v>
      </c>
      <c r="H204" s="49">
        <v>0</v>
      </c>
      <c r="I204" s="50">
        <f t="shared" si="34"/>
        <v>0</v>
      </c>
    </row>
    <row r="205" spans="1:9" ht="15">
      <c r="A205" s="10" t="s">
        <v>57</v>
      </c>
      <c r="B205" s="45">
        <v>0</v>
      </c>
      <c r="C205" s="45">
        <v>0</v>
      </c>
      <c r="D205" s="45">
        <v>0</v>
      </c>
      <c r="E205" s="45">
        <v>0</v>
      </c>
      <c r="F205" s="400"/>
      <c r="G205" s="45">
        <v>0</v>
      </c>
      <c r="H205" s="54">
        <v>0</v>
      </c>
      <c r="I205" s="44">
        <f t="shared" si="34"/>
        <v>0</v>
      </c>
    </row>
    <row r="206" spans="1:9" ht="15">
      <c r="A206" s="8" t="s">
        <v>22</v>
      </c>
      <c r="B206" s="48">
        <v>0</v>
      </c>
      <c r="C206" s="48">
        <v>0</v>
      </c>
      <c r="D206" s="48">
        <v>0</v>
      </c>
      <c r="E206" s="48">
        <v>0</v>
      </c>
      <c r="F206" s="400"/>
      <c r="G206" s="48">
        <v>0</v>
      </c>
      <c r="H206" s="49">
        <v>0</v>
      </c>
      <c r="I206" s="50">
        <f t="shared" si="34"/>
        <v>0</v>
      </c>
    </row>
    <row r="207" spans="1:9" ht="15">
      <c r="A207" s="10" t="s">
        <v>23</v>
      </c>
      <c r="B207" s="45">
        <v>0</v>
      </c>
      <c r="C207" s="45">
        <v>0</v>
      </c>
      <c r="D207" s="45">
        <v>0</v>
      </c>
      <c r="E207" s="45">
        <v>0</v>
      </c>
      <c r="F207" s="400"/>
      <c r="G207" s="45">
        <v>0</v>
      </c>
      <c r="H207" s="54">
        <v>0</v>
      </c>
      <c r="I207" s="44">
        <f t="shared" si="34"/>
        <v>0</v>
      </c>
    </row>
    <row r="208" spans="1:9" ht="15">
      <c r="A208" s="8" t="s">
        <v>24</v>
      </c>
      <c r="B208" s="48">
        <v>0</v>
      </c>
      <c r="C208" s="48">
        <v>0</v>
      </c>
      <c r="D208" s="48">
        <v>0</v>
      </c>
      <c r="E208" s="48">
        <v>0</v>
      </c>
      <c r="F208" s="400"/>
      <c r="G208" s="48">
        <v>0</v>
      </c>
      <c r="H208" s="49">
        <v>0</v>
      </c>
      <c r="I208" s="50">
        <f t="shared" si="34"/>
        <v>0</v>
      </c>
    </row>
    <row r="209" spans="1:9" ht="15.75" thickBot="1">
      <c r="A209" s="10" t="s">
        <v>25</v>
      </c>
      <c r="B209" s="45">
        <v>0.13933826151688847</v>
      </c>
      <c r="C209" s="45">
        <v>4.9206459262964478E-2</v>
      </c>
      <c r="D209" s="45">
        <v>37.310494550985155</v>
      </c>
      <c r="E209" s="45">
        <v>25.618432418315766</v>
      </c>
      <c r="F209" s="401"/>
      <c r="G209" s="45">
        <v>2.0042042799563116</v>
      </c>
      <c r="H209" s="54">
        <v>0.12112402996292536</v>
      </c>
      <c r="I209" s="44">
        <f t="shared" si="34"/>
        <v>65.242800000000017</v>
      </c>
    </row>
    <row r="210" spans="1:9" ht="15">
      <c r="A210" s="125" t="s">
        <v>26</v>
      </c>
      <c r="B210" s="126">
        <f>SUM(B189:B209)</f>
        <v>8.5124608371605106</v>
      </c>
      <c r="C210" s="126">
        <f t="shared" ref="C210:I210" si="35">SUM(C189:C209)</f>
        <v>0.63652471711589909</v>
      </c>
      <c r="D210" s="126">
        <f t="shared" si="35"/>
        <v>95.476803411930916</v>
      </c>
      <c r="E210" s="126">
        <f t="shared" si="35"/>
        <v>28.800801854383295</v>
      </c>
      <c r="F210" s="126">
        <f t="shared" si="35"/>
        <v>0</v>
      </c>
      <c r="G210" s="126">
        <f t="shared" si="35"/>
        <v>2.0042042799563116</v>
      </c>
      <c r="H210" s="127">
        <f t="shared" si="35"/>
        <v>0.12112402996292536</v>
      </c>
      <c r="I210" s="128">
        <f t="shared" si="35"/>
        <v>135.55191913050987</v>
      </c>
    </row>
    <row r="211" spans="1:9" ht="15" thickBot="1">
      <c r="A211" s="15" t="s">
        <v>100</v>
      </c>
      <c r="B211" s="100">
        <f>B210/$I210</f>
        <v>6.2798526880056063E-2</v>
      </c>
      <c r="C211" s="100">
        <f t="shared" ref="C211:H211" si="36">C210/$I210</f>
        <v>4.6958001125978217E-3</v>
      </c>
      <c r="D211" s="100">
        <f t="shared" si="36"/>
        <v>0.70435596946440504</v>
      </c>
      <c r="E211" s="100">
        <f t="shared" si="36"/>
        <v>0.21247063146818143</v>
      </c>
      <c r="F211" s="100">
        <f t="shared" si="36"/>
        <v>0</v>
      </c>
      <c r="G211" s="100">
        <f t="shared" si="36"/>
        <v>1.4785510178034858E-2</v>
      </c>
      <c r="H211" s="100">
        <f t="shared" si="36"/>
        <v>8.9356189672465435E-4</v>
      </c>
      <c r="I211" s="102">
        <f>SUM(B211:H211)</f>
        <v>0.99999999999999989</v>
      </c>
    </row>
    <row r="212" spans="1:9" ht="15" thickBot="1">
      <c r="A212" s="16"/>
      <c r="B212" s="16"/>
      <c r="C212" s="16"/>
      <c r="D212" s="16"/>
      <c r="E212" s="16"/>
      <c r="F212" s="16"/>
      <c r="G212" s="16"/>
      <c r="H212" s="16"/>
      <c r="I212" s="16"/>
    </row>
    <row r="213" spans="1:9" ht="28.5">
      <c r="A213" s="431" t="s">
        <v>33</v>
      </c>
      <c r="B213" s="37" t="s">
        <v>0</v>
      </c>
      <c r="C213" s="37" t="s">
        <v>1</v>
      </c>
      <c r="D213" s="37" t="s">
        <v>2</v>
      </c>
      <c r="E213" s="37" t="s">
        <v>3</v>
      </c>
      <c r="F213" s="37" t="s">
        <v>27</v>
      </c>
      <c r="G213" s="37" t="s">
        <v>4</v>
      </c>
      <c r="H213" s="37" t="s">
        <v>5</v>
      </c>
      <c r="I213" s="38" t="s">
        <v>6</v>
      </c>
    </row>
    <row r="214" spans="1:9" ht="14.25" customHeight="1">
      <c r="A214" s="432" t="s">
        <v>33</v>
      </c>
      <c r="B214" s="372" t="s">
        <v>107</v>
      </c>
      <c r="C214" s="373"/>
      <c r="D214" s="373"/>
      <c r="E214" s="373"/>
      <c r="F214" s="373"/>
      <c r="G214" s="373"/>
      <c r="H214" s="373"/>
      <c r="I214" s="374"/>
    </row>
    <row r="215" spans="1:9" ht="15">
      <c r="A215" s="7" t="s">
        <v>7</v>
      </c>
      <c r="B215" s="42">
        <v>0</v>
      </c>
      <c r="C215" s="42">
        <v>0</v>
      </c>
      <c r="D215" s="42">
        <v>0</v>
      </c>
      <c r="E215" s="42">
        <v>0</v>
      </c>
      <c r="F215" s="399"/>
      <c r="G215" s="42">
        <v>0</v>
      </c>
      <c r="H215" s="43">
        <v>0</v>
      </c>
      <c r="I215" s="44">
        <f>SUM(B215:H215)</f>
        <v>0</v>
      </c>
    </row>
    <row r="216" spans="1:9" ht="15">
      <c r="A216" s="8" t="s">
        <v>8</v>
      </c>
      <c r="B216" s="48">
        <v>0</v>
      </c>
      <c r="C216" s="48">
        <v>0</v>
      </c>
      <c r="D216" s="48">
        <v>0</v>
      </c>
      <c r="E216" s="48">
        <v>0</v>
      </c>
      <c r="F216" s="400"/>
      <c r="G216" s="48">
        <v>0</v>
      </c>
      <c r="H216" s="49">
        <v>0</v>
      </c>
      <c r="I216" s="50">
        <f t="shared" ref="I216:I235" si="37">SUM(B216:H216)</f>
        <v>0</v>
      </c>
    </row>
    <row r="217" spans="1:9" ht="15">
      <c r="A217" s="9" t="s">
        <v>9</v>
      </c>
      <c r="B217" s="45">
        <v>0</v>
      </c>
      <c r="C217" s="45">
        <v>0</v>
      </c>
      <c r="D217" s="45">
        <v>0</v>
      </c>
      <c r="E217" s="45">
        <v>0</v>
      </c>
      <c r="F217" s="400"/>
      <c r="G217" s="45">
        <v>0</v>
      </c>
      <c r="H217" s="54">
        <v>0</v>
      </c>
      <c r="I217" s="44">
        <f t="shared" si="37"/>
        <v>0</v>
      </c>
    </row>
    <row r="218" spans="1:9" ht="15">
      <c r="A218" s="8" t="s">
        <v>10</v>
      </c>
      <c r="B218" s="48">
        <v>0</v>
      </c>
      <c r="C218" s="48">
        <v>0</v>
      </c>
      <c r="D218" s="48">
        <v>0</v>
      </c>
      <c r="E218" s="48">
        <v>0</v>
      </c>
      <c r="F218" s="400"/>
      <c r="G218" s="48">
        <v>0</v>
      </c>
      <c r="H218" s="49">
        <v>0</v>
      </c>
      <c r="I218" s="50">
        <f t="shared" si="37"/>
        <v>0</v>
      </c>
    </row>
    <row r="219" spans="1:9" ht="15">
      <c r="A219" s="9" t="s">
        <v>11</v>
      </c>
      <c r="B219" s="45">
        <v>0</v>
      </c>
      <c r="C219" s="45">
        <v>0</v>
      </c>
      <c r="D219" s="45">
        <v>0</v>
      </c>
      <c r="E219" s="45">
        <v>0</v>
      </c>
      <c r="F219" s="400"/>
      <c r="G219" s="45">
        <v>0</v>
      </c>
      <c r="H219" s="54">
        <v>0</v>
      </c>
      <c r="I219" s="44">
        <f t="shared" si="37"/>
        <v>0</v>
      </c>
    </row>
    <row r="220" spans="1:9" ht="15">
      <c r="A220" s="8" t="s">
        <v>12</v>
      </c>
      <c r="B220" s="48">
        <v>0</v>
      </c>
      <c r="C220" s="48">
        <v>0</v>
      </c>
      <c r="D220" s="48">
        <v>0</v>
      </c>
      <c r="E220" s="48">
        <v>0.38079379002050334</v>
      </c>
      <c r="F220" s="400"/>
      <c r="G220" s="48">
        <v>0</v>
      </c>
      <c r="H220" s="49">
        <v>0</v>
      </c>
      <c r="I220" s="50">
        <f t="shared" si="37"/>
        <v>0.38079379002050334</v>
      </c>
    </row>
    <row r="221" spans="1:9" ht="15">
      <c r="A221" s="9" t="s">
        <v>13</v>
      </c>
      <c r="B221" s="45">
        <v>0</v>
      </c>
      <c r="C221" s="45">
        <v>0</v>
      </c>
      <c r="D221" s="45">
        <v>0</v>
      </c>
      <c r="E221" s="45">
        <v>0</v>
      </c>
      <c r="F221" s="400"/>
      <c r="G221" s="45">
        <v>0</v>
      </c>
      <c r="H221" s="54">
        <v>0</v>
      </c>
      <c r="I221" s="44">
        <f t="shared" si="37"/>
        <v>0</v>
      </c>
    </row>
    <row r="222" spans="1:9" ht="15">
      <c r="A222" s="8" t="s">
        <v>14</v>
      </c>
      <c r="B222" s="48">
        <v>0</v>
      </c>
      <c r="C222" s="48">
        <v>0</v>
      </c>
      <c r="D222" s="48">
        <v>0</v>
      </c>
      <c r="E222" s="48">
        <v>2.3639759274282336E-4</v>
      </c>
      <c r="F222" s="400"/>
      <c r="G222" s="48">
        <v>0</v>
      </c>
      <c r="H222" s="49">
        <v>0</v>
      </c>
      <c r="I222" s="50">
        <f t="shared" si="37"/>
        <v>2.3639759274282336E-4</v>
      </c>
    </row>
    <row r="223" spans="1:9" ht="15">
      <c r="A223" s="9" t="s">
        <v>15</v>
      </c>
      <c r="B223" s="45">
        <v>0</v>
      </c>
      <c r="C223" s="45">
        <v>0</v>
      </c>
      <c r="D223" s="45">
        <v>0</v>
      </c>
      <c r="E223" s="45">
        <v>0</v>
      </c>
      <c r="F223" s="400"/>
      <c r="G223" s="45">
        <v>0</v>
      </c>
      <c r="H223" s="54">
        <v>0</v>
      </c>
      <c r="I223" s="44">
        <f t="shared" si="37"/>
        <v>0</v>
      </c>
    </row>
    <row r="224" spans="1:9" ht="15">
      <c r="A224" s="8" t="s">
        <v>16</v>
      </c>
      <c r="B224" s="48">
        <v>0</v>
      </c>
      <c r="C224" s="48">
        <v>0</v>
      </c>
      <c r="D224" s="48">
        <v>13.460199999999999</v>
      </c>
      <c r="E224" s="48">
        <v>0</v>
      </c>
      <c r="F224" s="400"/>
      <c r="G224" s="48">
        <v>0</v>
      </c>
      <c r="H224" s="49">
        <v>0</v>
      </c>
      <c r="I224" s="50">
        <f t="shared" si="37"/>
        <v>13.460199999999999</v>
      </c>
    </row>
    <row r="225" spans="1:9" ht="15">
      <c r="A225" s="9" t="s">
        <v>17</v>
      </c>
      <c r="B225" s="45">
        <v>3.8682441216893872</v>
      </c>
      <c r="C225" s="45">
        <v>0</v>
      </c>
      <c r="D225" s="45">
        <v>15.321979124103859</v>
      </c>
      <c r="E225" s="45">
        <v>0.80977675420675299</v>
      </c>
      <c r="F225" s="400"/>
      <c r="G225" s="45">
        <v>0</v>
      </c>
      <c r="H225" s="54">
        <v>0</v>
      </c>
      <c r="I225" s="44">
        <f t="shared" si="37"/>
        <v>19.999999999999996</v>
      </c>
    </row>
    <row r="226" spans="1:9" ht="15">
      <c r="A226" s="8" t="s">
        <v>18</v>
      </c>
      <c r="B226" s="48">
        <v>0</v>
      </c>
      <c r="C226" s="48">
        <v>0</v>
      </c>
      <c r="D226" s="48">
        <v>0</v>
      </c>
      <c r="E226" s="48">
        <v>0</v>
      </c>
      <c r="F226" s="400"/>
      <c r="G226" s="48">
        <v>0</v>
      </c>
      <c r="H226" s="49">
        <v>0</v>
      </c>
      <c r="I226" s="50">
        <f t="shared" si="37"/>
        <v>0</v>
      </c>
    </row>
    <row r="227" spans="1:9" ht="15">
      <c r="A227" s="9" t="s">
        <v>141</v>
      </c>
      <c r="B227" s="45">
        <v>14.359705826536816</v>
      </c>
      <c r="C227" s="45">
        <v>0</v>
      </c>
      <c r="D227" s="45">
        <v>6.7807002530652172</v>
      </c>
      <c r="E227" s="45">
        <v>14.859593920397968</v>
      </c>
      <c r="F227" s="400"/>
      <c r="G227" s="45">
        <v>0</v>
      </c>
      <c r="H227" s="54">
        <v>0</v>
      </c>
      <c r="I227" s="44">
        <f t="shared" si="37"/>
        <v>36</v>
      </c>
    </row>
    <row r="228" spans="1:9" ht="15">
      <c r="A228" s="8" t="s">
        <v>19</v>
      </c>
      <c r="B228" s="48">
        <v>0</v>
      </c>
      <c r="C228" s="48">
        <v>0</v>
      </c>
      <c r="D228" s="48">
        <v>0</v>
      </c>
      <c r="E228" s="48">
        <v>0</v>
      </c>
      <c r="F228" s="400"/>
      <c r="G228" s="48">
        <v>0</v>
      </c>
      <c r="H228" s="49">
        <v>0</v>
      </c>
      <c r="I228" s="50">
        <f t="shared" si="37"/>
        <v>0</v>
      </c>
    </row>
    <row r="229" spans="1:9" ht="15">
      <c r="A229" s="9" t="s">
        <v>20</v>
      </c>
      <c r="B229" s="45">
        <v>0</v>
      </c>
      <c r="C229" s="45">
        <v>0</v>
      </c>
      <c r="D229" s="45">
        <v>0</v>
      </c>
      <c r="E229" s="45">
        <v>0</v>
      </c>
      <c r="F229" s="400"/>
      <c r="G229" s="45">
        <v>0</v>
      </c>
      <c r="H229" s="54">
        <v>0</v>
      </c>
      <c r="I229" s="44">
        <f t="shared" si="37"/>
        <v>0</v>
      </c>
    </row>
    <row r="230" spans="1:9" ht="15">
      <c r="A230" s="8" t="s">
        <v>21</v>
      </c>
      <c r="B230" s="48">
        <v>0</v>
      </c>
      <c r="C230" s="48">
        <v>0</v>
      </c>
      <c r="D230" s="48">
        <v>0</v>
      </c>
      <c r="E230" s="48">
        <v>0</v>
      </c>
      <c r="F230" s="400"/>
      <c r="G230" s="48">
        <v>0</v>
      </c>
      <c r="H230" s="49">
        <v>0</v>
      </c>
      <c r="I230" s="50">
        <f t="shared" si="37"/>
        <v>0</v>
      </c>
    </row>
    <row r="231" spans="1:9" ht="15">
      <c r="A231" s="10" t="s">
        <v>57</v>
      </c>
      <c r="B231" s="45">
        <v>0</v>
      </c>
      <c r="C231" s="45">
        <v>0</v>
      </c>
      <c r="D231" s="45">
        <v>0</v>
      </c>
      <c r="E231" s="45">
        <v>0</v>
      </c>
      <c r="F231" s="400"/>
      <c r="G231" s="45">
        <v>0</v>
      </c>
      <c r="H231" s="54">
        <v>0</v>
      </c>
      <c r="I231" s="44">
        <f t="shared" si="37"/>
        <v>0</v>
      </c>
    </row>
    <row r="232" spans="1:9" ht="15">
      <c r="A232" s="8" t="s">
        <v>22</v>
      </c>
      <c r="B232" s="48">
        <v>0</v>
      </c>
      <c r="C232" s="48">
        <v>0</v>
      </c>
      <c r="D232" s="48">
        <v>0</v>
      </c>
      <c r="E232" s="48">
        <v>0</v>
      </c>
      <c r="F232" s="400"/>
      <c r="G232" s="48">
        <v>0</v>
      </c>
      <c r="H232" s="49">
        <v>0</v>
      </c>
      <c r="I232" s="50">
        <f t="shared" si="37"/>
        <v>0</v>
      </c>
    </row>
    <row r="233" spans="1:9" ht="15">
      <c r="A233" s="10" t="s">
        <v>23</v>
      </c>
      <c r="B233" s="45">
        <v>0</v>
      </c>
      <c r="C233" s="45">
        <v>0</v>
      </c>
      <c r="D233" s="45">
        <v>0</v>
      </c>
      <c r="E233" s="45">
        <v>0</v>
      </c>
      <c r="F233" s="400"/>
      <c r="G233" s="45">
        <v>0</v>
      </c>
      <c r="H233" s="54">
        <v>0</v>
      </c>
      <c r="I233" s="44">
        <f t="shared" si="37"/>
        <v>0</v>
      </c>
    </row>
    <row r="234" spans="1:9" ht="15">
      <c r="A234" s="8" t="s">
        <v>24</v>
      </c>
      <c r="B234" s="48">
        <v>0.35113785403667452</v>
      </c>
      <c r="C234" s="48">
        <v>0</v>
      </c>
      <c r="D234" s="48">
        <v>8.0862145963325444E-2</v>
      </c>
      <c r="E234" s="48">
        <v>0</v>
      </c>
      <c r="F234" s="400"/>
      <c r="G234" s="48">
        <v>0</v>
      </c>
      <c r="H234" s="49">
        <v>0</v>
      </c>
      <c r="I234" s="50">
        <f t="shared" si="37"/>
        <v>0.43199999999999994</v>
      </c>
    </row>
    <row r="235" spans="1:9" ht="15.75" thickBot="1">
      <c r="A235" s="10" t="s">
        <v>25</v>
      </c>
      <c r="B235" s="45">
        <v>3.3411383031061526</v>
      </c>
      <c r="C235" s="45">
        <v>0</v>
      </c>
      <c r="D235" s="45">
        <v>12.31135867780201</v>
      </c>
      <c r="E235" s="45">
        <v>9.1186392318335123</v>
      </c>
      <c r="F235" s="401"/>
      <c r="G235" s="45">
        <v>2.7531467935089768</v>
      </c>
      <c r="H235" s="54">
        <v>0.32171699374934482</v>
      </c>
      <c r="I235" s="44">
        <f t="shared" si="37"/>
        <v>27.845999999999993</v>
      </c>
    </row>
    <row r="236" spans="1:9" ht="15">
      <c r="A236" s="125" t="s">
        <v>26</v>
      </c>
      <c r="B236" s="126">
        <f>SUM(B215:B235)</f>
        <v>21.920226105369032</v>
      </c>
      <c r="C236" s="126">
        <f t="shared" ref="C236:I236" si="38">SUM(C215:C235)</f>
        <v>0</v>
      </c>
      <c r="D236" s="126">
        <f t="shared" si="38"/>
        <v>47.95510020093441</v>
      </c>
      <c r="E236" s="126">
        <f t="shared" si="38"/>
        <v>25.169040094051478</v>
      </c>
      <c r="F236" s="126">
        <f t="shared" si="38"/>
        <v>0</v>
      </c>
      <c r="G236" s="126">
        <f t="shared" si="38"/>
        <v>2.7531467935089768</v>
      </c>
      <c r="H236" s="127">
        <f t="shared" si="38"/>
        <v>0.32171699374934482</v>
      </c>
      <c r="I236" s="128">
        <f t="shared" si="38"/>
        <v>98.119230187613226</v>
      </c>
    </row>
    <row r="237" spans="1:9" ht="15" thickBot="1">
      <c r="A237" s="15" t="s">
        <v>100</v>
      </c>
      <c r="B237" s="100">
        <f>B236/$I236</f>
        <v>0.22340397558618724</v>
      </c>
      <c r="C237" s="100">
        <f t="shared" ref="C237:H237" si="39">C236/$I236</f>
        <v>0</v>
      </c>
      <c r="D237" s="100">
        <f t="shared" si="39"/>
        <v>0.48874313535929431</v>
      </c>
      <c r="E237" s="100">
        <f t="shared" si="39"/>
        <v>0.25651485489568049</v>
      </c>
      <c r="F237" s="100">
        <f t="shared" si="39"/>
        <v>0</v>
      </c>
      <c r="G237" s="100">
        <f t="shared" si="39"/>
        <v>2.8059196838832717E-2</v>
      </c>
      <c r="H237" s="100">
        <f t="shared" si="39"/>
        <v>3.2788373200053809E-3</v>
      </c>
      <c r="I237" s="102">
        <f>SUM(B237:H237)</f>
        <v>1.0000000000000002</v>
      </c>
    </row>
    <row r="238" spans="1:9" ht="15" thickBot="1">
      <c r="A238" s="16"/>
      <c r="B238" s="16"/>
      <c r="C238" s="16"/>
      <c r="D238" s="16"/>
      <c r="E238" s="16"/>
      <c r="F238" s="16"/>
      <c r="G238" s="16"/>
      <c r="H238" s="16"/>
      <c r="I238" s="16"/>
    </row>
    <row r="239" spans="1:9" ht="28.5">
      <c r="A239" s="431" t="s">
        <v>66</v>
      </c>
      <c r="B239" s="37" t="s">
        <v>0</v>
      </c>
      <c r="C239" s="37" t="s">
        <v>1</v>
      </c>
      <c r="D239" s="37" t="s">
        <v>2</v>
      </c>
      <c r="E239" s="37" t="s">
        <v>3</v>
      </c>
      <c r="F239" s="37" t="s">
        <v>27</v>
      </c>
      <c r="G239" s="37" t="s">
        <v>4</v>
      </c>
      <c r="H239" s="37" t="s">
        <v>5</v>
      </c>
      <c r="I239" s="38" t="s">
        <v>6</v>
      </c>
    </row>
    <row r="240" spans="1:9" ht="14.25" customHeight="1">
      <c r="A240" s="432" t="s">
        <v>66</v>
      </c>
      <c r="B240" s="372" t="s">
        <v>107</v>
      </c>
      <c r="C240" s="373"/>
      <c r="D240" s="373"/>
      <c r="E240" s="373"/>
      <c r="F240" s="373"/>
      <c r="G240" s="373"/>
      <c r="H240" s="373"/>
      <c r="I240" s="374"/>
    </row>
    <row r="241" spans="1:9" ht="15">
      <c r="A241" s="7" t="s">
        <v>7</v>
      </c>
      <c r="B241" s="42">
        <v>0</v>
      </c>
      <c r="C241" s="42">
        <v>0</v>
      </c>
      <c r="D241" s="42">
        <v>0</v>
      </c>
      <c r="E241" s="42">
        <v>0</v>
      </c>
      <c r="F241" s="399"/>
      <c r="G241" s="42">
        <v>0</v>
      </c>
      <c r="H241" s="43">
        <v>0</v>
      </c>
      <c r="I241" s="44">
        <f>SUM(B241:H241)</f>
        <v>0</v>
      </c>
    </row>
    <row r="242" spans="1:9" ht="15">
      <c r="A242" s="8" t="s">
        <v>8</v>
      </c>
      <c r="B242" s="48">
        <v>0</v>
      </c>
      <c r="C242" s="48">
        <v>0</v>
      </c>
      <c r="D242" s="48">
        <v>0</v>
      </c>
      <c r="E242" s="48">
        <v>0</v>
      </c>
      <c r="F242" s="400"/>
      <c r="G242" s="48">
        <v>0</v>
      </c>
      <c r="H242" s="49">
        <v>0</v>
      </c>
      <c r="I242" s="50">
        <f t="shared" ref="I242:I261" si="40">SUM(B242:H242)</f>
        <v>0</v>
      </c>
    </row>
    <row r="243" spans="1:9" ht="15">
      <c r="A243" s="9" t="s">
        <v>9</v>
      </c>
      <c r="B243" s="45">
        <v>0</v>
      </c>
      <c r="C243" s="45">
        <v>0</v>
      </c>
      <c r="D243" s="45">
        <v>0</v>
      </c>
      <c r="E243" s="45">
        <v>0</v>
      </c>
      <c r="F243" s="400"/>
      <c r="G243" s="45">
        <v>0</v>
      </c>
      <c r="H243" s="54">
        <v>0</v>
      </c>
      <c r="I243" s="44">
        <f t="shared" si="40"/>
        <v>0</v>
      </c>
    </row>
    <row r="244" spans="1:9" ht="15">
      <c r="A244" s="8" t="s">
        <v>10</v>
      </c>
      <c r="B244" s="48">
        <v>0</v>
      </c>
      <c r="C244" s="48">
        <v>0</v>
      </c>
      <c r="D244" s="48">
        <v>0</v>
      </c>
      <c r="E244" s="48">
        <v>0</v>
      </c>
      <c r="F244" s="400"/>
      <c r="G244" s="48">
        <v>0</v>
      </c>
      <c r="H244" s="49">
        <v>0</v>
      </c>
      <c r="I244" s="50">
        <f t="shared" si="40"/>
        <v>0</v>
      </c>
    </row>
    <row r="245" spans="1:9" ht="15">
      <c r="A245" s="9" t="s">
        <v>11</v>
      </c>
      <c r="B245" s="45">
        <v>0</v>
      </c>
      <c r="C245" s="45">
        <v>0</v>
      </c>
      <c r="D245" s="45">
        <v>0</v>
      </c>
      <c r="E245" s="45">
        <v>0</v>
      </c>
      <c r="F245" s="400"/>
      <c r="G245" s="45">
        <v>0</v>
      </c>
      <c r="H245" s="54">
        <v>0</v>
      </c>
      <c r="I245" s="44">
        <f t="shared" si="40"/>
        <v>0</v>
      </c>
    </row>
    <row r="246" spans="1:9" ht="15">
      <c r="A246" s="8" t="s">
        <v>12</v>
      </c>
      <c r="B246" s="48">
        <v>1.0068957175191105E-8</v>
      </c>
      <c r="C246" s="48">
        <v>1.0068957175191105E-8</v>
      </c>
      <c r="D246" s="48">
        <v>1.0068957175191105E-8</v>
      </c>
      <c r="E246" s="48">
        <v>7.6049901672620115E-2</v>
      </c>
      <c r="F246" s="400"/>
      <c r="G246" s="48">
        <v>0</v>
      </c>
      <c r="H246" s="49">
        <v>0</v>
      </c>
      <c r="I246" s="50">
        <f t="shared" si="40"/>
        <v>7.6049931879491647E-2</v>
      </c>
    </row>
    <row r="247" spans="1:9" ht="15">
      <c r="A247" s="9" t="s">
        <v>13</v>
      </c>
      <c r="B247" s="45">
        <v>0</v>
      </c>
      <c r="C247" s="45">
        <v>0</v>
      </c>
      <c r="D247" s="45">
        <v>0</v>
      </c>
      <c r="E247" s="45">
        <v>0</v>
      </c>
      <c r="F247" s="400"/>
      <c r="G247" s="45">
        <v>0</v>
      </c>
      <c r="H247" s="54">
        <v>0</v>
      </c>
      <c r="I247" s="44">
        <f t="shared" si="40"/>
        <v>0</v>
      </c>
    </row>
    <row r="248" spans="1:9" ht="15">
      <c r="A248" s="8" t="s">
        <v>14</v>
      </c>
      <c r="B248" s="48">
        <v>9.0896350147204815E-9</v>
      </c>
      <c r="C248" s="48">
        <v>9.0896350147204815E-9</v>
      </c>
      <c r="D248" s="48">
        <v>9.0896350147204815E-9</v>
      </c>
      <c r="E248" s="48">
        <v>0.38483529760861274</v>
      </c>
      <c r="F248" s="400"/>
      <c r="G248" s="48">
        <v>0</v>
      </c>
      <c r="H248" s="49">
        <v>0</v>
      </c>
      <c r="I248" s="50">
        <f t="shared" si="40"/>
        <v>0.38483532487751776</v>
      </c>
    </row>
    <row r="249" spans="1:9" ht="15">
      <c r="A249" s="9" t="s">
        <v>15</v>
      </c>
      <c r="B249" s="45">
        <v>3.5421459101972097</v>
      </c>
      <c r="C249" s="45">
        <v>7.7560832423428875E-3</v>
      </c>
      <c r="D249" s="45">
        <v>1.8856980065604467</v>
      </c>
      <c r="E249" s="45">
        <v>0</v>
      </c>
      <c r="F249" s="400"/>
      <c r="G249" s="45">
        <v>0</v>
      </c>
      <c r="H249" s="54">
        <v>0</v>
      </c>
      <c r="I249" s="44">
        <f t="shared" si="40"/>
        <v>5.4355999999999991</v>
      </c>
    </row>
    <row r="250" spans="1:9" ht="15">
      <c r="A250" s="8" t="s">
        <v>16</v>
      </c>
      <c r="B250" s="48">
        <v>39.827272254608332</v>
      </c>
      <c r="C250" s="48">
        <v>2.0062499056339565E-4</v>
      </c>
      <c r="D250" s="48">
        <v>11.192327120401101</v>
      </c>
      <c r="E250" s="48">
        <v>0</v>
      </c>
      <c r="F250" s="400"/>
      <c r="G250" s="48">
        <v>0</v>
      </c>
      <c r="H250" s="49">
        <v>0</v>
      </c>
      <c r="I250" s="50">
        <f t="shared" si="40"/>
        <v>51.019799999999996</v>
      </c>
    </row>
    <row r="251" spans="1:9" ht="15">
      <c r="A251" s="9" t="s">
        <v>17</v>
      </c>
      <c r="B251" s="45">
        <v>19.522355801288334</v>
      </c>
      <c r="C251" s="45">
        <v>1.1724137924970275E-8</v>
      </c>
      <c r="D251" s="45">
        <v>47.411734417395543</v>
      </c>
      <c r="E251" s="45">
        <v>1.0659097695919879</v>
      </c>
      <c r="F251" s="400"/>
      <c r="G251" s="45">
        <v>0</v>
      </c>
      <c r="H251" s="54">
        <v>0</v>
      </c>
      <c r="I251" s="44">
        <f t="shared" si="40"/>
        <v>68</v>
      </c>
    </row>
    <row r="252" spans="1:9" ht="15">
      <c r="A252" s="8" t="s">
        <v>18</v>
      </c>
      <c r="B252" s="48">
        <v>0</v>
      </c>
      <c r="C252" s="48">
        <v>0</v>
      </c>
      <c r="D252" s="48">
        <v>0</v>
      </c>
      <c r="E252" s="48">
        <v>0</v>
      </c>
      <c r="F252" s="400"/>
      <c r="G252" s="48">
        <v>0</v>
      </c>
      <c r="H252" s="49">
        <v>0</v>
      </c>
      <c r="I252" s="50">
        <f t="shared" si="40"/>
        <v>0</v>
      </c>
    </row>
    <row r="253" spans="1:9" ht="15">
      <c r="A253" s="9" t="s">
        <v>141</v>
      </c>
      <c r="B253" s="45">
        <v>313.48941427625732</v>
      </c>
      <c r="C253" s="45">
        <v>21.326506233026887</v>
      </c>
      <c r="D253" s="45">
        <v>286.18407949071576</v>
      </c>
      <c r="E253" s="45">
        <v>0</v>
      </c>
      <c r="F253" s="400"/>
      <c r="G253" s="45">
        <v>0</v>
      </c>
      <c r="H253" s="54">
        <v>0</v>
      </c>
      <c r="I253" s="44">
        <f t="shared" si="40"/>
        <v>621</v>
      </c>
    </row>
    <row r="254" spans="1:9" ht="15">
      <c r="A254" s="8" t="s">
        <v>19</v>
      </c>
      <c r="B254" s="48">
        <v>0</v>
      </c>
      <c r="C254" s="48">
        <v>0</v>
      </c>
      <c r="D254" s="48">
        <v>0</v>
      </c>
      <c r="E254" s="48">
        <v>0</v>
      </c>
      <c r="F254" s="400"/>
      <c r="G254" s="48">
        <v>0</v>
      </c>
      <c r="H254" s="49">
        <v>0</v>
      </c>
      <c r="I254" s="50">
        <f t="shared" si="40"/>
        <v>0</v>
      </c>
    </row>
    <row r="255" spans="1:9" ht="15">
      <c r="A255" s="9" t="s">
        <v>20</v>
      </c>
      <c r="B255" s="45">
        <v>0</v>
      </c>
      <c r="C255" s="45">
        <v>0</v>
      </c>
      <c r="D255" s="45">
        <v>0</v>
      </c>
      <c r="E255" s="45">
        <v>0</v>
      </c>
      <c r="F255" s="400"/>
      <c r="G255" s="45">
        <v>0</v>
      </c>
      <c r="H255" s="54">
        <v>0</v>
      </c>
      <c r="I255" s="44">
        <f t="shared" si="40"/>
        <v>0</v>
      </c>
    </row>
    <row r="256" spans="1:9" ht="15">
      <c r="A256" s="8" t="s">
        <v>21</v>
      </c>
      <c r="B256" s="48">
        <v>0</v>
      </c>
      <c r="C256" s="48">
        <v>0</v>
      </c>
      <c r="D256" s="48">
        <v>0</v>
      </c>
      <c r="E256" s="48">
        <v>0</v>
      </c>
      <c r="F256" s="400"/>
      <c r="G256" s="48">
        <v>0</v>
      </c>
      <c r="H256" s="49">
        <v>0</v>
      </c>
      <c r="I256" s="50">
        <f t="shared" si="40"/>
        <v>0</v>
      </c>
    </row>
    <row r="257" spans="1:9" ht="15">
      <c r="A257" s="10" t="s">
        <v>57</v>
      </c>
      <c r="B257" s="45">
        <v>0.51825468220391802</v>
      </c>
      <c r="C257" s="45">
        <v>0.87889581659839733</v>
      </c>
      <c r="D257" s="45">
        <v>1.6028495011976849</v>
      </c>
      <c r="E257" s="45">
        <v>0</v>
      </c>
      <c r="F257" s="400"/>
      <c r="G257" s="45">
        <v>0</v>
      </c>
      <c r="H257" s="54">
        <v>0</v>
      </c>
      <c r="I257" s="44">
        <f t="shared" si="40"/>
        <v>3</v>
      </c>
    </row>
    <row r="258" spans="1:9" ht="15">
      <c r="A258" s="8" t="s">
        <v>22</v>
      </c>
      <c r="B258" s="48">
        <v>0</v>
      </c>
      <c r="C258" s="48">
        <v>0</v>
      </c>
      <c r="D258" s="48">
        <v>0</v>
      </c>
      <c r="E258" s="48">
        <v>0</v>
      </c>
      <c r="F258" s="400"/>
      <c r="G258" s="48">
        <v>0</v>
      </c>
      <c r="H258" s="49">
        <v>0</v>
      </c>
      <c r="I258" s="50">
        <f t="shared" si="40"/>
        <v>0</v>
      </c>
    </row>
    <row r="259" spans="1:9" ht="15">
      <c r="A259" s="10" t="s">
        <v>23</v>
      </c>
      <c r="B259" s="45">
        <v>2.7798501373646962</v>
      </c>
      <c r="C259" s="45">
        <v>0</v>
      </c>
      <c r="D259" s="45">
        <v>0</v>
      </c>
      <c r="E259" s="45">
        <v>0</v>
      </c>
      <c r="F259" s="400"/>
      <c r="G259" s="45">
        <v>0</v>
      </c>
      <c r="H259" s="54">
        <v>0</v>
      </c>
      <c r="I259" s="44">
        <f t="shared" si="40"/>
        <v>2.7798501373646962</v>
      </c>
    </row>
    <row r="260" spans="1:9" ht="15">
      <c r="A260" s="8" t="s">
        <v>24</v>
      </c>
      <c r="B260" s="48">
        <v>0</v>
      </c>
      <c r="C260" s="48">
        <v>0</v>
      </c>
      <c r="D260" s="48">
        <v>0</v>
      </c>
      <c r="E260" s="48">
        <v>0</v>
      </c>
      <c r="F260" s="400"/>
      <c r="G260" s="48">
        <v>0</v>
      </c>
      <c r="H260" s="49">
        <v>0</v>
      </c>
      <c r="I260" s="50">
        <f t="shared" si="40"/>
        <v>0</v>
      </c>
    </row>
    <row r="261" spans="1:9" ht="15.75" thickBot="1">
      <c r="A261" s="10" t="s">
        <v>25</v>
      </c>
      <c r="B261" s="45">
        <v>9.0170215303288526</v>
      </c>
      <c r="C261" s="45">
        <v>2.2065191396599997E-2</v>
      </c>
      <c r="D261" s="45">
        <v>141.91926899742222</v>
      </c>
      <c r="E261" s="45">
        <v>89.76689259140143</v>
      </c>
      <c r="F261" s="401"/>
      <c r="G261" s="45">
        <v>172.44447812723757</v>
      </c>
      <c r="H261" s="54">
        <v>4.4626735622133875</v>
      </c>
      <c r="I261" s="44">
        <f t="shared" si="40"/>
        <v>417.63240000000008</v>
      </c>
    </row>
    <row r="262" spans="1:9" ht="15">
      <c r="A262" s="125" t="s">
        <v>26</v>
      </c>
      <c r="B262" s="126">
        <f>SUM(B241:B261)</f>
        <v>388.69631461140727</v>
      </c>
      <c r="C262" s="126">
        <f t="shared" ref="C262:I262" si="41">SUM(C241:C261)</f>
        <v>22.235423980137522</v>
      </c>
      <c r="D262" s="126">
        <f t="shared" si="41"/>
        <v>490.19595755285138</v>
      </c>
      <c r="E262" s="126">
        <f t="shared" si="41"/>
        <v>91.293687560274648</v>
      </c>
      <c r="F262" s="126">
        <f t="shared" si="41"/>
        <v>0</v>
      </c>
      <c r="G262" s="126">
        <f t="shared" si="41"/>
        <v>172.44447812723757</v>
      </c>
      <c r="H262" s="127">
        <f t="shared" si="41"/>
        <v>4.4626735622133875</v>
      </c>
      <c r="I262" s="128">
        <f t="shared" si="41"/>
        <v>1169.3285353941219</v>
      </c>
    </row>
    <row r="263" spans="1:9" ht="15" thickBot="1">
      <c r="A263" s="15" t="s">
        <v>100</v>
      </c>
      <c r="B263" s="100">
        <f>B262/$I262</f>
        <v>0.33240984278246255</v>
      </c>
      <c r="C263" s="100">
        <f t="shared" ref="C263:H263" si="42">C262/$I262</f>
        <v>1.9015548930090102E-2</v>
      </c>
      <c r="D263" s="100">
        <f t="shared" si="42"/>
        <v>0.41921148994078977</v>
      </c>
      <c r="E263" s="100">
        <f t="shared" si="42"/>
        <v>7.807359933237594E-2</v>
      </c>
      <c r="F263" s="100">
        <f t="shared" si="42"/>
        <v>0</v>
      </c>
      <c r="G263" s="100">
        <f t="shared" si="42"/>
        <v>0.14747307784558186</v>
      </c>
      <c r="H263" s="100">
        <f t="shared" si="42"/>
        <v>3.8164411686996457E-3</v>
      </c>
      <c r="I263" s="102">
        <f>SUM(B263:H263)</f>
        <v>0.99999999999999978</v>
      </c>
    </row>
    <row r="264" spans="1:9" ht="15" thickBot="1">
      <c r="A264" s="16"/>
      <c r="B264" s="16"/>
      <c r="C264" s="16"/>
      <c r="D264" s="16"/>
      <c r="E264" s="16"/>
      <c r="F264" s="16"/>
      <c r="G264" s="16"/>
      <c r="H264" s="16"/>
      <c r="I264" s="16"/>
    </row>
    <row r="265" spans="1:9" ht="28.5">
      <c r="A265" s="431" t="s">
        <v>34</v>
      </c>
      <c r="B265" s="37" t="s">
        <v>0</v>
      </c>
      <c r="C265" s="37" t="s">
        <v>1</v>
      </c>
      <c r="D265" s="37" t="s">
        <v>2</v>
      </c>
      <c r="E265" s="37" t="s">
        <v>3</v>
      </c>
      <c r="F265" s="37" t="s">
        <v>27</v>
      </c>
      <c r="G265" s="37" t="s">
        <v>4</v>
      </c>
      <c r="H265" s="37" t="s">
        <v>5</v>
      </c>
      <c r="I265" s="38" t="s">
        <v>6</v>
      </c>
    </row>
    <row r="266" spans="1:9" ht="14.25" customHeight="1">
      <c r="A266" s="432" t="s">
        <v>34</v>
      </c>
      <c r="B266" s="372" t="s">
        <v>107</v>
      </c>
      <c r="C266" s="373"/>
      <c r="D266" s="373"/>
      <c r="E266" s="373"/>
      <c r="F266" s="373"/>
      <c r="G266" s="373"/>
      <c r="H266" s="373"/>
      <c r="I266" s="374"/>
    </row>
    <row r="267" spans="1:9" ht="15">
      <c r="A267" s="7" t="s">
        <v>7</v>
      </c>
      <c r="B267" s="42">
        <v>0</v>
      </c>
      <c r="C267" s="42">
        <v>0</v>
      </c>
      <c r="D267" s="42">
        <v>0</v>
      </c>
      <c r="E267" s="42">
        <v>0</v>
      </c>
      <c r="F267" s="399"/>
      <c r="G267" s="42">
        <v>0</v>
      </c>
      <c r="H267" s="43">
        <v>0</v>
      </c>
      <c r="I267" s="44">
        <f>SUM(B267:H267)</f>
        <v>0</v>
      </c>
    </row>
    <row r="268" spans="1:9" ht="15">
      <c r="A268" s="8" t="s">
        <v>8</v>
      </c>
      <c r="B268" s="48">
        <v>0</v>
      </c>
      <c r="C268" s="48">
        <v>0</v>
      </c>
      <c r="D268" s="48">
        <v>0</v>
      </c>
      <c r="E268" s="48">
        <v>0</v>
      </c>
      <c r="F268" s="400"/>
      <c r="G268" s="48">
        <v>0</v>
      </c>
      <c r="H268" s="49">
        <v>0</v>
      </c>
      <c r="I268" s="50">
        <f t="shared" ref="I268:I287" si="43">SUM(B268:H268)</f>
        <v>0</v>
      </c>
    </row>
    <row r="269" spans="1:9" ht="15">
      <c r="A269" s="9" t="s">
        <v>9</v>
      </c>
      <c r="B269" s="45">
        <v>0</v>
      </c>
      <c r="C269" s="45">
        <v>0</v>
      </c>
      <c r="D269" s="45">
        <v>0</v>
      </c>
      <c r="E269" s="45">
        <v>0</v>
      </c>
      <c r="F269" s="400"/>
      <c r="G269" s="45">
        <v>0</v>
      </c>
      <c r="H269" s="54">
        <v>0</v>
      </c>
      <c r="I269" s="44">
        <f t="shared" si="43"/>
        <v>0</v>
      </c>
    </row>
    <row r="270" spans="1:9" ht="15">
      <c r="A270" s="8" t="s">
        <v>10</v>
      </c>
      <c r="B270" s="48">
        <v>0</v>
      </c>
      <c r="C270" s="48">
        <v>0</v>
      </c>
      <c r="D270" s="48">
        <v>0</v>
      </c>
      <c r="E270" s="48">
        <v>0</v>
      </c>
      <c r="F270" s="400"/>
      <c r="G270" s="48">
        <v>0</v>
      </c>
      <c r="H270" s="49">
        <v>0</v>
      </c>
      <c r="I270" s="50">
        <f t="shared" si="43"/>
        <v>0</v>
      </c>
    </row>
    <row r="271" spans="1:9" ht="15">
      <c r="A271" s="9" t="s">
        <v>11</v>
      </c>
      <c r="B271" s="45">
        <v>0</v>
      </c>
      <c r="C271" s="45">
        <v>0</v>
      </c>
      <c r="D271" s="45">
        <v>0</v>
      </c>
      <c r="E271" s="45">
        <v>0</v>
      </c>
      <c r="F271" s="400"/>
      <c r="G271" s="45">
        <v>0</v>
      </c>
      <c r="H271" s="54">
        <v>0</v>
      </c>
      <c r="I271" s="44">
        <f t="shared" si="43"/>
        <v>0</v>
      </c>
    </row>
    <row r="272" spans="1:9" ht="15">
      <c r="A272" s="8" t="s">
        <v>12</v>
      </c>
      <c r="B272" s="48">
        <v>1.0068937640571557E-8</v>
      </c>
      <c r="C272" s="48">
        <v>1.0068937640571557E-8</v>
      </c>
      <c r="D272" s="48">
        <v>1.0068937640571557E-8</v>
      </c>
      <c r="E272" s="48">
        <v>1.2923882445345937E-2</v>
      </c>
      <c r="F272" s="400"/>
      <c r="G272" s="48">
        <v>0</v>
      </c>
      <c r="H272" s="49">
        <v>0</v>
      </c>
      <c r="I272" s="50">
        <f t="shared" si="43"/>
        <v>1.2923912652158859E-2</v>
      </c>
    </row>
    <row r="273" spans="1:9" ht="15">
      <c r="A273" s="9" t="s">
        <v>13</v>
      </c>
      <c r="B273" s="45">
        <v>0</v>
      </c>
      <c r="C273" s="45">
        <v>0</v>
      </c>
      <c r="D273" s="45">
        <v>0</v>
      </c>
      <c r="E273" s="45">
        <v>0</v>
      </c>
      <c r="F273" s="400"/>
      <c r="G273" s="45">
        <v>0</v>
      </c>
      <c r="H273" s="54">
        <v>0</v>
      </c>
      <c r="I273" s="44">
        <f t="shared" si="43"/>
        <v>0</v>
      </c>
    </row>
    <row r="274" spans="1:9" ht="15">
      <c r="A274" s="8" t="s">
        <v>14</v>
      </c>
      <c r="B274" s="48">
        <v>9.0896356064921455E-9</v>
      </c>
      <c r="C274" s="48">
        <v>9.0896356064921455E-9</v>
      </c>
      <c r="D274" s="48">
        <v>9.0896356064921455E-9</v>
      </c>
      <c r="E274" s="48">
        <v>4.7385970860738089</v>
      </c>
      <c r="F274" s="400"/>
      <c r="G274" s="48">
        <v>0</v>
      </c>
      <c r="H274" s="49">
        <v>0</v>
      </c>
      <c r="I274" s="50">
        <f t="shared" si="43"/>
        <v>4.738597113342716</v>
      </c>
    </row>
    <row r="275" spans="1:9" ht="15">
      <c r="A275" s="9" t="s">
        <v>15</v>
      </c>
      <c r="B275" s="45">
        <v>0</v>
      </c>
      <c r="C275" s="45">
        <v>0</v>
      </c>
      <c r="D275" s="45">
        <v>0</v>
      </c>
      <c r="E275" s="45">
        <v>0</v>
      </c>
      <c r="F275" s="400"/>
      <c r="G275" s="45">
        <v>0</v>
      </c>
      <c r="H275" s="54">
        <v>0</v>
      </c>
      <c r="I275" s="44">
        <f t="shared" si="43"/>
        <v>0</v>
      </c>
    </row>
    <row r="276" spans="1:9" ht="15">
      <c r="A276" s="8" t="s">
        <v>16</v>
      </c>
      <c r="B276" s="48">
        <v>1.6394971089480368</v>
      </c>
      <c r="C276" s="48">
        <v>1.8465651018902218</v>
      </c>
      <c r="D276" s="48">
        <v>0.94693778916174176</v>
      </c>
      <c r="E276" s="48">
        <v>0</v>
      </c>
      <c r="F276" s="400"/>
      <c r="G276" s="48">
        <v>0</v>
      </c>
      <c r="H276" s="49">
        <v>0</v>
      </c>
      <c r="I276" s="50">
        <f t="shared" si="43"/>
        <v>4.4329999999999998</v>
      </c>
    </row>
    <row r="277" spans="1:9" ht="15">
      <c r="A277" s="9" t="s">
        <v>17</v>
      </c>
      <c r="B277" s="45">
        <v>0</v>
      </c>
      <c r="C277" s="45">
        <v>0</v>
      </c>
      <c r="D277" s="45">
        <v>0</v>
      </c>
      <c r="E277" s="45">
        <v>0</v>
      </c>
      <c r="F277" s="400"/>
      <c r="G277" s="45">
        <v>0</v>
      </c>
      <c r="H277" s="54">
        <v>0</v>
      </c>
      <c r="I277" s="44">
        <f t="shared" si="43"/>
        <v>0</v>
      </c>
    </row>
    <row r="278" spans="1:9" ht="15">
      <c r="A278" s="8" t="s">
        <v>18</v>
      </c>
      <c r="B278" s="48">
        <v>0</v>
      </c>
      <c r="C278" s="48">
        <v>0</v>
      </c>
      <c r="D278" s="48">
        <v>0</v>
      </c>
      <c r="E278" s="48">
        <v>0</v>
      </c>
      <c r="F278" s="400"/>
      <c r="G278" s="48">
        <v>0</v>
      </c>
      <c r="H278" s="49">
        <v>0</v>
      </c>
      <c r="I278" s="50">
        <f t="shared" si="43"/>
        <v>0</v>
      </c>
    </row>
    <row r="279" spans="1:9" ht="15">
      <c r="A279" s="9" t="s">
        <v>141</v>
      </c>
      <c r="B279" s="45">
        <v>0</v>
      </c>
      <c r="C279" s="45">
        <v>0</v>
      </c>
      <c r="D279" s="45">
        <v>0</v>
      </c>
      <c r="E279" s="45">
        <v>0</v>
      </c>
      <c r="F279" s="400"/>
      <c r="G279" s="45">
        <v>0</v>
      </c>
      <c r="H279" s="54">
        <v>0</v>
      </c>
      <c r="I279" s="44">
        <f t="shared" si="43"/>
        <v>0</v>
      </c>
    </row>
    <row r="280" spans="1:9" ht="15">
      <c r="A280" s="8" t="s">
        <v>19</v>
      </c>
      <c r="B280" s="48">
        <v>0</v>
      </c>
      <c r="C280" s="48">
        <v>0</v>
      </c>
      <c r="D280" s="48">
        <v>0</v>
      </c>
      <c r="E280" s="48">
        <v>0</v>
      </c>
      <c r="F280" s="400"/>
      <c r="G280" s="48">
        <v>0</v>
      </c>
      <c r="H280" s="49">
        <v>0</v>
      </c>
      <c r="I280" s="50">
        <f t="shared" si="43"/>
        <v>0</v>
      </c>
    </row>
    <row r="281" spans="1:9" ht="15">
      <c r="A281" s="9" t="s">
        <v>20</v>
      </c>
      <c r="B281" s="45">
        <v>0</v>
      </c>
      <c r="C281" s="45">
        <v>0</v>
      </c>
      <c r="D281" s="45">
        <v>0</v>
      </c>
      <c r="E281" s="45">
        <v>0</v>
      </c>
      <c r="F281" s="400"/>
      <c r="G281" s="45">
        <v>0</v>
      </c>
      <c r="H281" s="54">
        <v>0</v>
      </c>
      <c r="I281" s="44">
        <f t="shared" si="43"/>
        <v>0</v>
      </c>
    </row>
    <row r="282" spans="1:9" ht="15">
      <c r="A282" s="8" t="s">
        <v>21</v>
      </c>
      <c r="B282" s="48">
        <v>0</v>
      </c>
      <c r="C282" s="48">
        <v>0</v>
      </c>
      <c r="D282" s="48">
        <v>0</v>
      </c>
      <c r="E282" s="48">
        <v>0</v>
      </c>
      <c r="F282" s="400"/>
      <c r="G282" s="48">
        <v>0</v>
      </c>
      <c r="H282" s="49">
        <v>0</v>
      </c>
      <c r="I282" s="50">
        <f t="shared" si="43"/>
        <v>0</v>
      </c>
    </row>
    <row r="283" spans="1:9" ht="15">
      <c r="A283" s="10" t="s">
        <v>57</v>
      </c>
      <c r="B283" s="45">
        <v>0</v>
      </c>
      <c r="C283" s="45">
        <v>0</v>
      </c>
      <c r="D283" s="45">
        <v>0</v>
      </c>
      <c r="E283" s="45">
        <v>0</v>
      </c>
      <c r="F283" s="400"/>
      <c r="G283" s="45">
        <v>0</v>
      </c>
      <c r="H283" s="54">
        <v>0</v>
      </c>
      <c r="I283" s="44">
        <f t="shared" si="43"/>
        <v>0</v>
      </c>
    </row>
    <row r="284" spans="1:9" ht="15">
      <c r="A284" s="8" t="s">
        <v>22</v>
      </c>
      <c r="B284" s="48">
        <v>0</v>
      </c>
      <c r="C284" s="48">
        <v>0</v>
      </c>
      <c r="D284" s="48">
        <v>0</v>
      </c>
      <c r="E284" s="48">
        <v>0</v>
      </c>
      <c r="F284" s="400"/>
      <c r="G284" s="48">
        <v>0</v>
      </c>
      <c r="H284" s="49">
        <v>0</v>
      </c>
      <c r="I284" s="50">
        <f t="shared" si="43"/>
        <v>0</v>
      </c>
    </row>
    <row r="285" spans="1:9" ht="15">
      <c r="A285" s="10" t="s">
        <v>23</v>
      </c>
      <c r="B285" s="45">
        <v>0</v>
      </c>
      <c r="C285" s="45">
        <v>0</v>
      </c>
      <c r="D285" s="45">
        <v>0</v>
      </c>
      <c r="E285" s="45">
        <v>0</v>
      </c>
      <c r="F285" s="400"/>
      <c r="G285" s="45">
        <v>0</v>
      </c>
      <c r="H285" s="54">
        <v>0</v>
      </c>
      <c r="I285" s="44">
        <f t="shared" si="43"/>
        <v>0</v>
      </c>
    </row>
    <row r="286" spans="1:9" ht="15">
      <c r="A286" s="8" t="s">
        <v>24</v>
      </c>
      <c r="B286" s="48">
        <v>0</v>
      </c>
      <c r="C286" s="48">
        <v>0</v>
      </c>
      <c r="D286" s="48">
        <v>0</v>
      </c>
      <c r="E286" s="48">
        <v>0</v>
      </c>
      <c r="F286" s="400"/>
      <c r="G286" s="48">
        <v>0</v>
      </c>
      <c r="H286" s="49">
        <v>0</v>
      </c>
      <c r="I286" s="50">
        <f t="shared" si="43"/>
        <v>0</v>
      </c>
    </row>
    <row r="287" spans="1:9" ht="15.75" thickBot="1">
      <c r="A287" s="10" t="s">
        <v>25</v>
      </c>
      <c r="B287" s="45">
        <v>8.2162413451890206E-3</v>
      </c>
      <c r="C287" s="45">
        <v>7.7395479031310043E-9</v>
      </c>
      <c r="D287" s="45">
        <v>22.32110380887115</v>
      </c>
      <c r="E287" s="45">
        <v>5.1092087919918239</v>
      </c>
      <c r="F287" s="401"/>
      <c r="G287" s="45">
        <v>0.41827115005229154</v>
      </c>
      <c r="H287" s="54">
        <v>0</v>
      </c>
      <c r="I287" s="44">
        <f t="shared" si="43"/>
        <v>27.8568</v>
      </c>
    </row>
    <row r="288" spans="1:9" ht="15">
      <c r="A288" s="125" t="s">
        <v>26</v>
      </c>
      <c r="B288" s="126">
        <f>SUM(B267:B287)</f>
        <v>1.6477133694517989</v>
      </c>
      <c r="C288" s="126">
        <f t="shared" ref="C288:I288" si="44">SUM(C267:C287)</f>
        <v>1.8465651287883429</v>
      </c>
      <c r="D288" s="126">
        <f t="shared" si="44"/>
        <v>23.268041617191464</v>
      </c>
      <c r="E288" s="126">
        <f t="shared" si="44"/>
        <v>9.8607297605109778</v>
      </c>
      <c r="F288" s="126">
        <f t="shared" si="44"/>
        <v>0</v>
      </c>
      <c r="G288" s="126">
        <f t="shared" si="44"/>
        <v>0.41827115005229154</v>
      </c>
      <c r="H288" s="127">
        <f t="shared" si="44"/>
        <v>0</v>
      </c>
      <c r="I288" s="128">
        <f t="shared" si="44"/>
        <v>37.041321025994876</v>
      </c>
    </row>
    <row r="289" spans="1:9" ht="15" thickBot="1">
      <c r="A289" s="15" t="s">
        <v>100</v>
      </c>
      <c r="B289" s="100">
        <f>B288/$I288</f>
        <v>4.448311571543212E-2</v>
      </c>
      <c r="C289" s="100">
        <f t="shared" ref="C289:H289" si="45">C288/$I288</f>
        <v>4.9851492269740047E-2</v>
      </c>
      <c r="D289" s="100">
        <f t="shared" si="45"/>
        <v>0.62816446532407433</v>
      </c>
      <c r="E289" s="100">
        <f t="shared" si="45"/>
        <v>0.26620891176075795</v>
      </c>
      <c r="F289" s="100">
        <f t="shared" si="45"/>
        <v>0</v>
      </c>
      <c r="G289" s="100">
        <f t="shared" si="45"/>
        <v>1.1292014929995531E-2</v>
      </c>
      <c r="H289" s="100">
        <f t="shared" si="45"/>
        <v>0</v>
      </c>
      <c r="I289" s="102">
        <f>SUM(B289:H289)</f>
        <v>1</v>
      </c>
    </row>
    <row r="290" spans="1:9" ht="15" thickBot="1">
      <c r="A290" s="16"/>
      <c r="B290" s="16"/>
      <c r="C290" s="16"/>
      <c r="D290" s="16"/>
      <c r="E290" s="16"/>
      <c r="F290" s="16"/>
      <c r="G290" s="16"/>
      <c r="H290" s="16"/>
      <c r="I290" s="16"/>
    </row>
    <row r="291" spans="1:9" ht="28.5" customHeight="1">
      <c r="A291" s="431" t="s">
        <v>35</v>
      </c>
      <c r="B291" s="37" t="s">
        <v>0</v>
      </c>
      <c r="C291" s="37" t="s">
        <v>1</v>
      </c>
      <c r="D291" s="37" t="s">
        <v>2</v>
      </c>
      <c r="E291" s="37" t="s">
        <v>3</v>
      </c>
      <c r="F291" s="37" t="s">
        <v>27</v>
      </c>
      <c r="G291" s="37" t="s">
        <v>4</v>
      </c>
      <c r="H291" s="37" t="s">
        <v>5</v>
      </c>
      <c r="I291" s="38" t="s">
        <v>6</v>
      </c>
    </row>
    <row r="292" spans="1:9" ht="14.25" customHeight="1">
      <c r="A292" s="432" t="s">
        <v>35</v>
      </c>
      <c r="B292" s="372" t="s">
        <v>107</v>
      </c>
      <c r="C292" s="373"/>
      <c r="D292" s="373"/>
      <c r="E292" s="373"/>
      <c r="F292" s="373"/>
      <c r="G292" s="373"/>
      <c r="H292" s="373"/>
      <c r="I292" s="374"/>
    </row>
    <row r="293" spans="1:9" ht="15">
      <c r="A293" s="7" t="s">
        <v>7</v>
      </c>
      <c r="B293" s="42">
        <v>0</v>
      </c>
      <c r="C293" s="42">
        <v>0</v>
      </c>
      <c r="D293" s="42">
        <v>0</v>
      </c>
      <c r="E293" s="42">
        <v>0</v>
      </c>
      <c r="F293" s="399"/>
      <c r="G293" s="42">
        <v>0</v>
      </c>
      <c r="H293" s="43">
        <v>0</v>
      </c>
      <c r="I293" s="44">
        <f>SUM(B293:H293)</f>
        <v>0</v>
      </c>
    </row>
    <row r="294" spans="1:9" ht="15">
      <c r="A294" s="8" t="s">
        <v>8</v>
      </c>
      <c r="B294" s="48">
        <v>0</v>
      </c>
      <c r="C294" s="48">
        <v>0</v>
      </c>
      <c r="D294" s="48">
        <v>0</v>
      </c>
      <c r="E294" s="48">
        <v>0</v>
      </c>
      <c r="F294" s="400"/>
      <c r="G294" s="48">
        <v>0</v>
      </c>
      <c r="H294" s="49">
        <v>0</v>
      </c>
      <c r="I294" s="50">
        <f t="shared" ref="I294:I313" si="46">SUM(B294:H294)</f>
        <v>0</v>
      </c>
    </row>
    <row r="295" spans="1:9" ht="15">
      <c r="A295" s="9" t="s">
        <v>9</v>
      </c>
      <c r="B295" s="45">
        <v>0</v>
      </c>
      <c r="C295" s="45">
        <v>0</v>
      </c>
      <c r="D295" s="45">
        <v>0</v>
      </c>
      <c r="E295" s="45">
        <v>0</v>
      </c>
      <c r="F295" s="400"/>
      <c r="G295" s="45">
        <v>0</v>
      </c>
      <c r="H295" s="54">
        <v>0</v>
      </c>
      <c r="I295" s="44">
        <f t="shared" si="46"/>
        <v>0</v>
      </c>
    </row>
    <row r="296" spans="1:9" ht="15">
      <c r="A296" s="8" t="s">
        <v>10</v>
      </c>
      <c r="B296" s="48">
        <v>0</v>
      </c>
      <c r="C296" s="48">
        <v>0</v>
      </c>
      <c r="D296" s="48">
        <v>0</v>
      </c>
      <c r="E296" s="48">
        <v>0</v>
      </c>
      <c r="F296" s="400"/>
      <c r="G296" s="48">
        <v>0</v>
      </c>
      <c r="H296" s="49">
        <v>0</v>
      </c>
      <c r="I296" s="50">
        <f t="shared" si="46"/>
        <v>0</v>
      </c>
    </row>
    <row r="297" spans="1:9" ht="15">
      <c r="A297" s="9" t="s">
        <v>11</v>
      </c>
      <c r="B297" s="45">
        <v>0</v>
      </c>
      <c r="C297" s="45">
        <v>0</v>
      </c>
      <c r="D297" s="45">
        <v>0</v>
      </c>
      <c r="E297" s="45">
        <v>0</v>
      </c>
      <c r="F297" s="400"/>
      <c r="G297" s="45">
        <v>0</v>
      </c>
      <c r="H297" s="54">
        <v>0</v>
      </c>
      <c r="I297" s="44">
        <f t="shared" si="46"/>
        <v>0</v>
      </c>
    </row>
    <row r="298" spans="1:9" ht="15">
      <c r="A298" s="8" t="s">
        <v>12</v>
      </c>
      <c r="B298" s="48">
        <v>0</v>
      </c>
      <c r="C298" s="48">
        <v>0</v>
      </c>
      <c r="D298" s="48">
        <v>0</v>
      </c>
      <c r="E298" s="48">
        <v>0</v>
      </c>
      <c r="F298" s="400"/>
      <c r="G298" s="48">
        <v>0</v>
      </c>
      <c r="H298" s="49">
        <v>0</v>
      </c>
      <c r="I298" s="50">
        <f t="shared" si="46"/>
        <v>0</v>
      </c>
    </row>
    <row r="299" spans="1:9" ht="15">
      <c r="A299" s="9" t="s">
        <v>13</v>
      </c>
      <c r="B299" s="45">
        <v>0</v>
      </c>
      <c r="C299" s="45">
        <v>0</v>
      </c>
      <c r="D299" s="45">
        <v>0</v>
      </c>
      <c r="E299" s="45">
        <v>0</v>
      </c>
      <c r="F299" s="400"/>
      <c r="G299" s="45">
        <v>0</v>
      </c>
      <c r="H299" s="54">
        <v>0</v>
      </c>
      <c r="I299" s="44">
        <f t="shared" si="46"/>
        <v>0</v>
      </c>
    </row>
    <row r="300" spans="1:9" ht="15">
      <c r="A300" s="8" t="s">
        <v>14</v>
      </c>
      <c r="B300" s="48">
        <v>0</v>
      </c>
      <c r="C300" s="48">
        <v>0</v>
      </c>
      <c r="D300" s="48">
        <v>0</v>
      </c>
      <c r="E300" s="48">
        <v>0.37336530062750872</v>
      </c>
      <c r="F300" s="400"/>
      <c r="G300" s="48">
        <v>0</v>
      </c>
      <c r="H300" s="49">
        <v>0</v>
      </c>
      <c r="I300" s="50">
        <f t="shared" si="46"/>
        <v>0.37336530062750872</v>
      </c>
    </row>
    <row r="301" spans="1:9" ht="15">
      <c r="A301" s="9" t="s">
        <v>15</v>
      </c>
      <c r="B301" s="45">
        <v>1.0435427524877394</v>
      </c>
      <c r="C301" s="45">
        <v>0.15485724751226065</v>
      </c>
      <c r="D301" s="45">
        <v>0</v>
      </c>
      <c r="E301" s="45">
        <v>0</v>
      </c>
      <c r="F301" s="400"/>
      <c r="G301" s="45">
        <v>0</v>
      </c>
      <c r="H301" s="54">
        <v>0</v>
      </c>
      <c r="I301" s="44">
        <f t="shared" si="46"/>
        <v>1.1984000000000001</v>
      </c>
    </row>
    <row r="302" spans="1:9" ht="15">
      <c r="A302" s="8" t="s">
        <v>16</v>
      </c>
      <c r="B302" s="48">
        <v>7.5669231178666037</v>
      </c>
      <c r="C302" s="48">
        <v>34.532266340283172</v>
      </c>
      <c r="D302" s="48">
        <v>1.747210541850218</v>
      </c>
      <c r="E302" s="48">
        <v>0</v>
      </c>
      <c r="F302" s="400"/>
      <c r="G302" s="48">
        <v>0</v>
      </c>
      <c r="H302" s="49">
        <v>0</v>
      </c>
      <c r="I302" s="50">
        <f t="shared" si="46"/>
        <v>43.846399999999988</v>
      </c>
    </row>
    <row r="303" spans="1:9" ht="15">
      <c r="A303" s="9" t="s">
        <v>17</v>
      </c>
      <c r="B303" s="45">
        <v>3.9597491498913548E-3</v>
      </c>
      <c r="C303" s="45">
        <v>2.1993634703241551</v>
      </c>
      <c r="D303" s="45">
        <v>0.7966767805259537</v>
      </c>
      <c r="E303" s="45">
        <v>0</v>
      </c>
      <c r="F303" s="400"/>
      <c r="G303" s="45">
        <v>0</v>
      </c>
      <c r="H303" s="54">
        <v>0</v>
      </c>
      <c r="I303" s="44">
        <f t="shared" si="46"/>
        <v>3.0000000000000004</v>
      </c>
    </row>
    <row r="304" spans="1:9" ht="15">
      <c r="A304" s="8" t="s">
        <v>18</v>
      </c>
      <c r="B304" s="48">
        <v>0</v>
      </c>
      <c r="C304" s="48">
        <v>0</v>
      </c>
      <c r="D304" s="48">
        <v>0</v>
      </c>
      <c r="E304" s="48">
        <v>0</v>
      </c>
      <c r="F304" s="400"/>
      <c r="G304" s="48">
        <v>0</v>
      </c>
      <c r="H304" s="49">
        <v>0</v>
      </c>
      <c r="I304" s="50">
        <f t="shared" si="46"/>
        <v>0</v>
      </c>
    </row>
    <row r="305" spans="1:9" ht="15">
      <c r="A305" s="9" t="s">
        <v>141</v>
      </c>
      <c r="B305" s="45">
        <v>29.963389894127893</v>
      </c>
      <c r="C305" s="45">
        <v>688.96641042002614</v>
      </c>
      <c r="D305" s="45">
        <v>58.159558172453735</v>
      </c>
      <c r="E305" s="45">
        <v>3.9106415133922932</v>
      </c>
      <c r="F305" s="400"/>
      <c r="G305" s="45">
        <v>0</v>
      </c>
      <c r="H305" s="54">
        <v>0</v>
      </c>
      <c r="I305" s="44">
        <f t="shared" si="46"/>
        <v>781.00000000000011</v>
      </c>
    </row>
    <row r="306" spans="1:9" ht="15">
      <c r="A306" s="8" t="s">
        <v>19</v>
      </c>
      <c r="B306" s="48">
        <v>0</v>
      </c>
      <c r="C306" s="48">
        <v>0</v>
      </c>
      <c r="D306" s="48">
        <v>0</v>
      </c>
      <c r="E306" s="48">
        <v>0</v>
      </c>
      <c r="F306" s="400"/>
      <c r="G306" s="48">
        <v>0</v>
      </c>
      <c r="H306" s="49">
        <v>0</v>
      </c>
      <c r="I306" s="50">
        <f t="shared" si="46"/>
        <v>0</v>
      </c>
    </row>
    <row r="307" spans="1:9" ht="15">
      <c r="A307" s="9" t="s">
        <v>20</v>
      </c>
      <c r="B307" s="45">
        <v>0</v>
      </c>
      <c r="C307" s="45">
        <v>0</v>
      </c>
      <c r="D307" s="45">
        <v>0</v>
      </c>
      <c r="E307" s="45">
        <v>0</v>
      </c>
      <c r="F307" s="400"/>
      <c r="G307" s="45">
        <v>0</v>
      </c>
      <c r="H307" s="54">
        <v>0</v>
      </c>
      <c r="I307" s="44">
        <f t="shared" si="46"/>
        <v>0</v>
      </c>
    </row>
    <row r="308" spans="1:9" ht="15">
      <c r="A308" s="8" t="s">
        <v>21</v>
      </c>
      <c r="B308" s="48">
        <v>0</v>
      </c>
      <c r="C308" s="48">
        <v>0</v>
      </c>
      <c r="D308" s="48">
        <v>0</v>
      </c>
      <c r="E308" s="48">
        <v>0</v>
      </c>
      <c r="F308" s="400"/>
      <c r="G308" s="48">
        <v>0</v>
      </c>
      <c r="H308" s="49">
        <v>0</v>
      </c>
      <c r="I308" s="50">
        <f t="shared" si="46"/>
        <v>0</v>
      </c>
    </row>
    <row r="309" spans="1:9" ht="15">
      <c r="A309" s="10" t="s">
        <v>57</v>
      </c>
      <c r="B309" s="45">
        <v>0</v>
      </c>
      <c r="C309" s="45">
        <v>0</v>
      </c>
      <c r="D309" s="45">
        <v>0</v>
      </c>
      <c r="E309" s="45">
        <v>0</v>
      </c>
      <c r="F309" s="400"/>
      <c r="G309" s="45">
        <v>0</v>
      </c>
      <c r="H309" s="54">
        <v>0</v>
      </c>
      <c r="I309" s="44">
        <f t="shared" si="46"/>
        <v>0</v>
      </c>
    </row>
    <row r="310" spans="1:9" ht="15">
      <c r="A310" s="8" t="s">
        <v>22</v>
      </c>
      <c r="B310" s="48">
        <v>0</v>
      </c>
      <c r="C310" s="48">
        <v>0</v>
      </c>
      <c r="D310" s="48">
        <v>0</v>
      </c>
      <c r="E310" s="48">
        <v>0</v>
      </c>
      <c r="F310" s="400"/>
      <c r="G310" s="48">
        <v>0</v>
      </c>
      <c r="H310" s="49">
        <v>0</v>
      </c>
      <c r="I310" s="50">
        <f t="shared" si="46"/>
        <v>0</v>
      </c>
    </row>
    <row r="311" spans="1:9" ht="15">
      <c r="A311" s="10" t="s">
        <v>23</v>
      </c>
      <c r="B311" s="45">
        <v>0</v>
      </c>
      <c r="C311" s="45">
        <v>0</v>
      </c>
      <c r="D311" s="45">
        <v>0</v>
      </c>
      <c r="E311" s="45">
        <v>0</v>
      </c>
      <c r="F311" s="400"/>
      <c r="G311" s="45">
        <v>0</v>
      </c>
      <c r="H311" s="54">
        <v>0</v>
      </c>
      <c r="I311" s="44">
        <f t="shared" si="46"/>
        <v>0</v>
      </c>
    </row>
    <row r="312" spans="1:9" ht="15">
      <c r="A312" s="8" t="s">
        <v>24</v>
      </c>
      <c r="B312" s="48">
        <v>0</v>
      </c>
      <c r="C312" s="48">
        <v>0</v>
      </c>
      <c r="D312" s="48">
        <v>0</v>
      </c>
      <c r="E312" s="48">
        <v>0</v>
      </c>
      <c r="F312" s="400"/>
      <c r="G312" s="48">
        <v>0</v>
      </c>
      <c r="H312" s="49">
        <v>0</v>
      </c>
      <c r="I312" s="50">
        <f t="shared" si="46"/>
        <v>0</v>
      </c>
    </row>
    <row r="313" spans="1:9" ht="15.75" thickBot="1">
      <c r="A313" s="10" t="s">
        <v>25</v>
      </c>
      <c r="B313" s="45">
        <v>4.2612856591034545</v>
      </c>
      <c r="C313" s="45">
        <v>6.9687304724609369</v>
      </c>
      <c r="D313" s="45">
        <v>21.691033809817757</v>
      </c>
      <c r="E313" s="45">
        <v>240.91126131936025</v>
      </c>
      <c r="F313" s="401"/>
      <c r="G313" s="45">
        <v>23.639924300744305</v>
      </c>
      <c r="H313" s="54">
        <v>7.8564438513276796E-2</v>
      </c>
      <c r="I313" s="44">
        <f t="shared" si="46"/>
        <v>297.55080000000004</v>
      </c>
    </row>
    <row r="314" spans="1:9" ht="15">
      <c r="A314" s="125" t="s">
        <v>26</v>
      </c>
      <c r="B314" s="126">
        <f>SUM(B293:B313)</f>
        <v>42.839101172735582</v>
      </c>
      <c r="C314" s="126">
        <f t="shared" ref="C314:I314" si="47">SUM(C293:C313)</f>
        <v>732.82162795060663</v>
      </c>
      <c r="D314" s="126">
        <f t="shared" si="47"/>
        <v>82.39447930464766</v>
      </c>
      <c r="E314" s="126">
        <f t="shared" si="47"/>
        <v>245.19526813338004</v>
      </c>
      <c r="F314" s="126">
        <f t="shared" si="47"/>
        <v>0</v>
      </c>
      <c r="G314" s="126">
        <f t="shared" si="47"/>
        <v>23.639924300744305</v>
      </c>
      <c r="H314" s="127">
        <f t="shared" si="47"/>
        <v>7.8564438513276796E-2</v>
      </c>
      <c r="I314" s="128">
        <f t="shared" si="47"/>
        <v>1126.9689653006276</v>
      </c>
    </row>
    <row r="315" spans="1:9" ht="15" thickBot="1">
      <c r="A315" s="15" t="s">
        <v>100</v>
      </c>
      <c r="B315" s="100">
        <f>B314/$I314</f>
        <v>3.8012671592343207E-2</v>
      </c>
      <c r="C315" s="100">
        <f t="shared" ref="C315:H315" si="48">C314/$I314</f>
        <v>0.65025892505843841</v>
      </c>
      <c r="D315" s="100">
        <f t="shared" si="48"/>
        <v>7.3111577906378553E-2</v>
      </c>
      <c r="E315" s="100">
        <f t="shared" si="48"/>
        <v>0.21757055933476599</v>
      </c>
      <c r="F315" s="100">
        <f t="shared" si="48"/>
        <v>0</v>
      </c>
      <c r="G315" s="100">
        <f t="shared" si="48"/>
        <v>2.0976553062788356E-2</v>
      </c>
      <c r="H315" s="100">
        <f t="shared" si="48"/>
        <v>6.9713045285429962E-5</v>
      </c>
      <c r="I315" s="102">
        <f>SUM(B315:H315)</f>
        <v>1</v>
      </c>
    </row>
    <row r="316" spans="1:9" ht="15" thickBot="1">
      <c r="A316" s="16"/>
      <c r="B316" s="16"/>
      <c r="C316" s="16"/>
      <c r="D316" s="16"/>
      <c r="E316" s="16"/>
      <c r="F316" s="16"/>
      <c r="G316" s="16"/>
      <c r="H316" s="16"/>
      <c r="I316" s="16"/>
    </row>
    <row r="317" spans="1:9" ht="28.5">
      <c r="A317" s="431" t="s">
        <v>36</v>
      </c>
      <c r="B317" s="37" t="s">
        <v>0</v>
      </c>
      <c r="C317" s="37" t="s">
        <v>1</v>
      </c>
      <c r="D317" s="37" t="s">
        <v>2</v>
      </c>
      <c r="E317" s="37" t="s">
        <v>3</v>
      </c>
      <c r="F317" s="37" t="s">
        <v>27</v>
      </c>
      <c r="G317" s="37" t="s">
        <v>4</v>
      </c>
      <c r="H317" s="37" t="s">
        <v>5</v>
      </c>
      <c r="I317" s="38" t="s">
        <v>6</v>
      </c>
    </row>
    <row r="318" spans="1:9" ht="14.25" customHeight="1">
      <c r="A318" s="432" t="s">
        <v>36</v>
      </c>
      <c r="B318" s="372" t="s">
        <v>107</v>
      </c>
      <c r="C318" s="373"/>
      <c r="D318" s="373"/>
      <c r="E318" s="373"/>
      <c r="F318" s="373"/>
      <c r="G318" s="373"/>
      <c r="H318" s="373"/>
      <c r="I318" s="374"/>
    </row>
    <row r="319" spans="1:9" ht="15">
      <c r="A319" s="7" t="s">
        <v>7</v>
      </c>
      <c r="B319" s="42">
        <v>0</v>
      </c>
      <c r="C319" s="42">
        <v>0</v>
      </c>
      <c r="D319" s="42">
        <v>0</v>
      </c>
      <c r="E319" s="42">
        <v>0</v>
      </c>
      <c r="F319" s="399"/>
      <c r="G319" s="42">
        <v>0</v>
      </c>
      <c r="H319" s="43">
        <v>0</v>
      </c>
      <c r="I319" s="44">
        <f>SUM(B319:H319)</f>
        <v>0</v>
      </c>
    </row>
    <row r="320" spans="1:9" ht="15">
      <c r="A320" s="8" t="s">
        <v>8</v>
      </c>
      <c r="B320" s="48">
        <v>0</v>
      </c>
      <c r="C320" s="48">
        <v>0</v>
      </c>
      <c r="D320" s="48">
        <v>0</v>
      </c>
      <c r="E320" s="48">
        <v>0</v>
      </c>
      <c r="F320" s="400"/>
      <c r="G320" s="48">
        <v>0</v>
      </c>
      <c r="H320" s="49">
        <v>0</v>
      </c>
      <c r="I320" s="50">
        <f t="shared" ref="I320:I339" si="49">SUM(B320:H320)</f>
        <v>0</v>
      </c>
    </row>
    <row r="321" spans="1:9" ht="15">
      <c r="A321" s="9" t="s">
        <v>9</v>
      </c>
      <c r="B321" s="45">
        <v>0</v>
      </c>
      <c r="C321" s="45">
        <v>0</v>
      </c>
      <c r="D321" s="45">
        <v>0</v>
      </c>
      <c r="E321" s="45">
        <v>0</v>
      </c>
      <c r="F321" s="400"/>
      <c r="G321" s="45">
        <v>0</v>
      </c>
      <c r="H321" s="54">
        <v>0</v>
      </c>
      <c r="I321" s="44">
        <f t="shared" si="49"/>
        <v>0</v>
      </c>
    </row>
    <row r="322" spans="1:9" ht="15">
      <c r="A322" s="8" t="s">
        <v>10</v>
      </c>
      <c r="B322" s="48">
        <v>0</v>
      </c>
      <c r="C322" s="48">
        <v>0</v>
      </c>
      <c r="D322" s="48">
        <v>0</v>
      </c>
      <c r="E322" s="48">
        <v>0</v>
      </c>
      <c r="F322" s="400"/>
      <c r="G322" s="48">
        <v>0</v>
      </c>
      <c r="H322" s="49">
        <v>0</v>
      </c>
      <c r="I322" s="50">
        <f t="shared" si="49"/>
        <v>0</v>
      </c>
    </row>
    <row r="323" spans="1:9" ht="15">
      <c r="A323" s="9" t="s">
        <v>11</v>
      </c>
      <c r="B323" s="45">
        <v>0</v>
      </c>
      <c r="C323" s="45">
        <v>0</v>
      </c>
      <c r="D323" s="45">
        <v>0</v>
      </c>
      <c r="E323" s="45">
        <v>0</v>
      </c>
      <c r="F323" s="400"/>
      <c r="G323" s="45">
        <v>0</v>
      </c>
      <c r="H323" s="54">
        <v>0</v>
      </c>
      <c r="I323" s="44">
        <f t="shared" si="49"/>
        <v>0</v>
      </c>
    </row>
    <row r="324" spans="1:9" ht="15">
      <c r="A324" s="8" t="s">
        <v>12</v>
      </c>
      <c r="B324" s="48">
        <v>1.006896087765666E-8</v>
      </c>
      <c r="C324" s="48">
        <v>0</v>
      </c>
      <c r="D324" s="48">
        <v>0</v>
      </c>
      <c r="E324" s="48">
        <v>0.34146993985338431</v>
      </c>
      <c r="F324" s="400"/>
      <c r="G324" s="48">
        <v>0</v>
      </c>
      <c r="H324" s="49">
        <v>0</v>
      </c>
      <c r="I324" s="50">
        <f t="shared" si="49"/>
        <v>0.3414699499223452</v>
      </c>
    </row>
    <row r="325" spans="1:9" ht="15">
      <c r="A325" s="9" t="s">
        <v>13</v>
      </c>
      <c r="B325" s="45">
        <v>0</v>
      </c>
      <c r="C325" s="45">
        <v>0</v>
      </c>
      <c r="D325" s="45">
        <v>0</v>
      </c>
      <c r="E325" s="45">
        <v>0</v>
      </c>
      <c r="F325" s="400"/>
      <c r="G325" s="45">
        <v>0</v>
      </c>
      <c r="H325" s="54">
        <v>0</v>
      </c>
      <c r="I325" s="44">
        <f t="shared" si="49"/>
        <v>0</v>
      </c>
    </row>
    <row r="326" spans="1:9" ht="15">
      <c r="A326" s="8" t="s">
        <v>14</v>
      </c>
      <c r="B326" s="48">
        <v>9.0896356012437557E-9</v>
      </c>
      <c r="C326" s="48">
        <v>1.3105729780922348</v>
      </c>
      <c r="D326" s="48">
        <v>0</v>
      </c>
      <c r="E326" s="48">
        <v>0.12492593521891376</v>
      </c>
      <c r="F326" s="400"/>
      <c r="G326" s="48">
        <v>0</v>
      </c>
      <c r="H326" s="49">
        <v>0</v>
      </c>
      <c r="I326" s="50">
        <f t="shared" si="49"/>
        <v>1.4354989224007844</v>
      </c>
    </row>
    <row r="327" spans="1:9" ht="15">
      <c r="A327" s="9" t="s">
        <v>15</v>
      </c>
      <c r="B327" s="45">
        <v>5.5151213367579076E-2</v>
      </c>
      <c r="C327" s="45">
        <v>1.014848786632421</v>
      </c>
      <c r="D327" s="45">
        <v>0</v>
      </c>
      <c r="E327" s="45">
        <v>0</v>
      </c>
      <c r="F327" s="400"/>
      <c r="G327" s="45">
        <v>0</v>
      </c>
      <c r="H327" s="54">
        <v>0</v>
      </c>
      <c r="I327" s="44">
        <f t="shared" si="49"/>
        <v>1.07</v>
      </c>
    </row>
    <row r="328" spans="1:9" ht="15">
      <c r="A328" s="8" t="s">
        <v>16</v>
      </c>
      <c r="B328" s="48">
        <v>6.1993444276753822</v>
      </c>
      <c r="C328" s="48">
        <v>66.477781881787166</v>
      </c>
      <c r="D328" s="48">
        <v>7.6810736905374384</v>
      </c>
      <c r="E328" s="48">
        <v>0</v>
      </c>
      <c r="F328" s="400"/>
      <c r="G328" s="48">
        <v>0</v>
      </c>
      <c r="H328" s="49">
        <v>0</v>
      </c>
      <c r="I328" s="50">
        <f t="shared" si="49"/>
        <v>80.358199999999982</v>
      </c>
    </row>
    <row r="329" spans="1:9" ht="15">
      <c r="A329" s="9" t="s">
        <v>17</v>
      </c>
      <c r="B329" s="45">
        <v>2.237674286886556</v>
      </c>
      <c r="C329" s="45">
        <v>0</v>
      </c>
      <c r="D329" s="45">
        <v>5.7623257131134435</v>
      </c>
      <c r="E329" s="45">
        <v>0</v>
      </c>
      <c r="F329" s="400"/>
      <c r="G329" s="45">
        <v>0</v>
      </c>
      <c r="H329" s="54">
        <v>0</v>
      </c>
      <c r="I329" s="44">
        <f t="shared" si="49"/>
        <v>8</v>
      </c>
    </row>
    <row r="330" spans="1:9" ht="15">
      <c r="A330" s="8" t="s">
        <v>18</v>
      </c>
      <c r="B330" s="48">
        <v>0</v>
      </c>
      <c r="C330" s="48">
        <v>0</v>
      </c>
      <c r="D330" s="48">
        <v>0</v>
      </c>
      <c r="E330" s="48">
        <v>0</v>
      </c>
      <c r="F330" s="400"/>
      <c r="G330" s="48">
        <v>0</v>
      </c>
      <c r="H330" s="49">
        <v>0</v>
      </c>
      <c r="I330" s="50">
        <f t="shared" si="49"/>
        <v>0</v>
      </c>
    </row>
    <row r="331" spans="1:9" ht="15">
      <c r="A331" s="9" t="s">
        <v>141</v>
      </c>
      <c r="B331" s="45">
        <v>67.687484352062256</v>
      </c>
      <c r="C331" s="45">
        <v>107.82350764864519</v>
      </c>
      <c r="D331" s="45">
        <v>39.676086062172047</v>
      </c>
      <c r="E331" s="45">
        <v>38.812921937120556</v>
      </c>
      <c r="F331" s="400"/>
      <c r="G331" s="45">
        <v>0</v>
      </c>
      <c r="H331" s="54">
        <v>0</v>
      </c>
      <c r="I331" s="44">
        <f t="shared" si="49"/>
        <v>254.00000000000006</v>
      </c>
    </row>
    <row r="332" spans="1:9" ht="15">
      <c r="A332" s="8" t="s">
        <v>19</v>
      </c>
      <c r="B332" s="48">
        <v>0</v>
      </c>
      <c r="C332" s="48">
        <v>0</v>
      </c>
      <c r="D332" s="48">
        <v>0</v>
      </c>
      <c r="E332" s="48">
        <v>0</v>
      </c>
      <c r="F332" s="400"/>
      <c r="G332" s="48">
        <v>0</v>
      </c>
      <c r="H332" s="49">
        <v>0</v>
      </c>
      <c r="I332" s="50">
        <f t="shared" si="49"/>
        <v>0</v>
      </c>
    </row>
    <row r="333" spans="1:9" ht="15">
      <c r="A333" s="9" t="s">
        <v>20</v>
      </c>
      <c r="B333" s="45">
        <v>0</v>
      </c>
      <c r="C333" s="45">
        <v>0</v>
      </c>
      <c r="D333" s="45">
        <v>0</v>
      </c>
      <c r="E333" s="45">
        <v>0</v>
      </c>
      <c r="F333" s="400"/>
      <c r="G333" s="45">
        <v>0</v>
      </c>
      <c r="H333" s="54">
        <v>0</v>
      </c>
      <c r="I333" s="44">
        <f t="shared" si="49"/>
        <v>0</v>
      </c>
    </row>
    <row r="334" spans="1:9" ht="15">
      <c r="A334" s="8" t="s">
        <v>21</v>
      </c>
      <c r="B334" s="48">
        <v>0</v>
      </c>
      <c r="C334" s="48">
        <v>0</v>
      </c>
      <c r="D334" s="48">
        <v>0</v>
      </c>
      <c r="E334" s="48">
        <v>0</v>
      </c>
      <c r="F334" s="400"/>
      <c r="G334" s="48">
        <v>0</v>
      </c>
      <c r="H334" s="49">
        <v>0</v>
      </c>
      <c r="I334" s="50">
        <f t="shared" si="49"/>
        <v>0</v>
      </c>
    </row>
    <row r="335" spans="1:9" ht="15">
      <c r="A335" s="10" t="s">
        <v>57</v>
      </c>
      <c r="B335" s="45">
        <v>0</v>
      </c>
      <c r="C335" s="45">
        <v>0</v>
      </c>
      <c r="D335" s="45">
        <v>0</v>
      </c>
      <c r="E335" s="45">
        <v>0</v>
      </c>
      <c r="F335" s="400"/>
      <c r="G335" s="45">
        <v>0</v>
      </c>
      <c r="H335" s="54">
        <v>0</v>
      </c>
      <c r="I335" s="44">
        <f t="shared" si="49"/>
        <v>0</v>
      </c>
    </row>
    <row r="336" spans="1:9" ht="15">
      <c r="A336" s="8" t="s">
        <v>22</v>
      </c>
      <c r="B336" s="48">
        <v>0</v>
      </c>
      <c r="C336" s="48">
        <v>0</v>
      </c>
      <c r="D336" s="48">
        <v>0</v>
      </c>
      <c r="E336" s="48">
        <v>0</v>
      </c>
      <c r="F336" s="400"/>
      <c r="G336" s="48">
        <v>0</v>
      </c>
      <c r="H336" s="49">
        <v>0</v>
      </c>
      <c r="I336" s="50">
        <f t="shared" si="49"/>
        <v>0</v>
      </c>
    </row>
    <row r="337" spans="1:9" ht="15">
      <c r="A337" s="10" t="s">
        <v>23</v>
      </c>
      <c r="B337" s="45">
        <v>0</v>
      </c>
      <c r="C337" s="45">
        <v>0</v>
      </c>
      <c r="D337" s="45">
        <v>0</v>
      </c>
      <c r="E337" s="45">
        <v>0</v>
      </c>
      <c r="F337" s="400"/>
      <c r="G337" s="45">
        <v>0</v>
      </c>
      <c r="H337" s="54">
        <v>0</v>
      </c>
      <c r="I337" s="44">
        <f t="shared" si="49"/>
        <v>0</v>
      </c>
    </row>
    <row r="338" spans="1:9" ht="15">
      <c r="A338" s="8" t="s">
        <v>24</v>
      </c>
      <c r="B338" s="48">
        <v>0</v>
      </c>
      <c r="C338" s="48">
        <v>0</v>
      </c>
      <c r="D338" s="48">
        <v>0</v>
      </c>
      <c r="E338" s="48">
        <v>0</v>
      </c>
      <c r="F338" s="400"/>
      <c r="G338" s="48">
        <v>0</v>
      </c>
      <c r="H338" s="49">
        <v>0</v>
      </c>
      <c r="I338" s="50">
        <f t="shared" si="49"/>
        <v>0</v>
      </c>
    </row>
    <row r="339" spans="1:9" ht="15.75" thickBot="1">
      <c r="A339" s="10" t="s">
        <v>25</v>
      </c>
      <c r="B339" s="45">
        <v>2.8865662374621359</v>
      </c>
      <c r="C339" s="45">
        <v>1.8790472827919276</v>
      </c>
      <c r="D339" s="45">
        <v>4.6377444048631276</v>
      </c>
      <c r="E339" s="45">
        <v>137.88623020010655</v>
      </c>
      <c r="F339" s="401"/>
      <c r="G339" s="45">
        <v>11.078011874776296</v>
      </c>
      <c r="H339" s="54">
        <v>0</v>
      </c>
      <c r="I339" s="44">
        <f t="shared" si="49"/>
        <v>158.36760000000007</v>
      </c>
    </row>
    <row r="340" spans="1:9" ht="15">
      <c r="A340" s="125" t="s">
        <v>26</v>
      </c>
      <c r="B340" s="126">
        <f>SUM(B319:B339)</f>
        <v>79.066220536612505</v>
      </c>
      <c r="C340" s="126">
        <f t="shared" ref="C340:I340" si="50">SUM(C319:C339)</f>
        <v>178.50575857794894</v>
      </c>
      <c r="D340" s="126">
        <f t="shared" si="50"/>
        <v>57.757229870686061</v>
      </c>
      <c r="E340" s="126">
        <f t="shared" si="50"/>
        <v>177.16554801229941</v>
      </c>
      <c r="F340" s="126">
        <f t="shared" si="50"/>
        <v>0</v>
      </c>
      <c r="G340" s="126">
        <f t="shared" si="50"/>
        <v>11.078011874776296</v>
      </c>
      <c r="H340" s="127">
        <f t="shared" si="50"/>
        <v>0</v>
      </c>
      <c r="I340" s="128">
        <f t="shared" si="50"/>
        <v>503.57276887232319</v>
      </c>
    </row>
    <row r="341" spans="1:9" ht="15" thickBot="1">
      <c r="A341" s="15" t="s">
        <v>100</v>
      </c>
      <c r="B341" s="100">
        <f>B340/$I340</f>
        <v>0.15701051650125883</v>
      </c>
      <c r="C341" s="100">
        <f t="shared" ref="C341:H341" si="51">C340/$I340</f>
        <v>0.35447857710353603</v>
      </c>
      <c r="D341" s="100">
        <f t="shared" si="51"/>
        <v>0.11469490298298862</v>
      </c>
      <c r="E341" s="100">
        <f t="shared" si="51"/>
        <v>0.35181717313474969</v>
      </c>
      <c r="F341" s="100">
        <f t="shared" si="51"/>
        <v>0</v>
      </c>
      <c r="G341" s="100">
        <f t="shared" si="51"/>
        <v>2.1998830277466883E-2</v>
      </c>
      <c r="H341" s="100">
        <f t="shared" si="51"/>
        <v>0</v>
      </c>
      <c r="I341" s="102">
        <f>SUM(B341:H341)</f>
        <v>1.0000000000000002</v>
      </c>
    </row>
    <row r="342" spans="1:9" ht="15" thickBot="1">
      <c r="A342" s="16"/>
      <c r="B342" s="16"/>
      <c r="C342" s="16"/>
      <c r="D342" s="16"/>
      <c r="E342" s="16"/>
      <c r="F342" s="16"/>
      <c r="G342" s="16"/>
      <c r="H342" s="16"/>
      <c r="I342" s="16"/>
    </row>
    <row r="343" spans="1:9" ht="28.5">
      <c r="A343" s="431" t="s">
        <v>37</v>
      </c>
      <c r="B343" s="37" t="s">
        <v>0</v>
      </c>
      <c r="C343" s="37" t="s">
        <v>1</v>
      </c>
      <c r="D343" s="37" t="s">
        <v>2</v>
      </c>
      <c r="E343" s="37" t="s">
        <v>3</v>
      </c>
      <c r="F343" s="37" t="s">
        <v>27</v>
      </c>
      <c r="G343" s="37" t="s">
        <v>4</v>
      </c>
      <c r="H343" s="37" t="s">
        <v>5</v>
      </c>
      <c r="I343" s="38" t="s">
        <v>6</v>
      </c>
    </row>
    <row r="344" spans="1:9" ht="14.25" customHeight="1">
      <c r="A344" s="432" t="s">
        <v>37</v>
      </c>
      <c r="B344" s="372" t="s">
        <v>107</v>
      </c>
      <c r="C344" s="373"/>
      <c r="D344" s="373"/>
      <c r="E344" s="373"/>
      <c r="F344" s="373"/>
      <c r="G344" s="373"/>
      <c r="H344" s="373"/>
      <c r="I344" s="374"/>
    </row>
    <row r="345" spans="1:9" ht="15">
      <c r="A345" s="7" t="s">
        <v>7</v>
      </c>
      <c r="B345" s="42">
        <v>0</v>
      </c>
      <c r="C345" s="42">
        <v>0</v>
      </c>
      <c r="D345" s="42">
        <v>0</v>
      </c>
      <c r="E345" s="42">
        <v>0</v>
      </c>
      <c r="F345" s="399"/>
      <c r="G345" s="42">
        <v>0</v>
      </c>
      <c r="H345" s="43">
        <v>0</v>
      </c>
      <c r="I345" s="44">
        <f>SUM(B345:H345)</f>
        <v>0</v>
      </c>
    </row>
    <row r="346" spans="1:9" ht="15">
      <c r="A346" s="8" t="s">
        <v>8</v>
      </c>
      <c r="B346" s="48">
        <v>0</v>
      </c>
      <c r="C346" s="48">
        <v>0</v>
      </c>
      <c r="D346" s="48">
        <v>0</v>
      </c>
      <c r="E346" s="48">
        <v>0</v>
      </c>
      <c r="F346" s="400"/>
      <c r="G346" s="48">
        <v>0</v>
      </c>
      <c r="H346" s="49">
        <v>0</v>
      </c>
      <c r="I346" s="50">
        <f t="shared" ref="I346:I365" si="52">SUM(B346:H346)</f>
        <v>0</v>
      </c>
    </row>
    <row r="347" spans="1:9" ht="15">
      <c r="A347" s="9" t="s">
        <v>9</v>
      </c>
      <c r="B347" s="45">
        <v>0</v>
      </c>
      <c r="C347" s="45">
        <v>0</v>
      </c>
      <c r="D347" s="45">
        <v>0</v>
      </c>
      <c r="E347" s="45">
        <v>0</v>
      </c>
      <c r="F347" s="400"/>
      <c r="G347" s="45">
        <v>0</v>
      </c>
      <c r="H347" s="54">
        <v>0</v>
      </c>
      <c r="I347" s="44">
        <f t="shared" si="52"/>
        <v>0</v>
      </c>
    </row>
    <row r="348" spans="1:9" ht="15">
      <c r="A348" s="8" t="s">
        <v>10</v>
      </c>
      <c r="B348" s="48">
        <v>0</v>
      </c>
      <c r="C348" s="48">
        <v>0</v>
      </c>
      <c r="D348" s="48">
        <v>0</v>
      </c>
      <c r="E348" s="48">
        <v>0</v>
      </c>
      <c r="F348" s="400"/>
      <c r="G348" s="48">
        <v>0</v>
      </c>
      <c r="H348" s="49">
        <v>0</v>
      </c>
      <c r="I348" s="50">
        <f t="shared" si="52"/>
        <v>0</v>
      </c>
    </row>
    <row r="349" spans="1:9" ht="15">
      <c r="A349" s="9" t="s">
        <v>11</v>
      </c>
      <c r="B349" s="45">
        <v>0</v>
      </c>
      <c r="C349" s="45">
        <v>0</v>
      </c>
      <c r="D349" s="45">
        <v>0</v>
      </c>
      <c r="E349" s="45">
        <v>0</v>
      </c>
      <c r="F349" s="400"/>
      <c r="G349" s="45">
        <v>0</v>
      </c>
      <c r="H349" s="54">
        <v>0</v>
      </c>
      <c r="I349" s="44">
        <f t="shared" si="52"/>
        <v>0</v>
      </c>
    </row>
    <row r="350" spans="1:9" ht="15">
      <c r="A350" s="8" t="s">
        <v>12</v>
      </c>
      <c r="B350" s="48">
        <v>1.0065694105752099E-8</v>
      </c>
      <c r="C350" s="48">
        <v>1.0065694105752099E-8</v>
      </c>
      <c r="D350" s="48">
        <v>1.0065694105752099E-8</v>
      </c>
      <c r="E350" s="48">
        <v>1.2405789417653843E-4</v>
      </c>
      <c r="F350" s="400"/>
      <c r="G350" s="48">
        <v>0</v>
      </c>
      <c r="H350" s="49">
        <v>0</v>
      </c>
      <c r="I350" s="50">
        <f t="shared" si="52"/>
        <v>1.2408809125885568E-4</v>
      </c>
    </row>
    <row r="351" spans="1:9" ht="15">
      <c r="A351" s="9" t="s">
        <v>13</v>
      </c>
      <c r="B351" s="45">
        <v>0</v>
      </c>
      <c r="C351" s="45">
        <v>0</v>
      </c>
      <c r="D351" s="45">
        <v>0</v>
      </c>
      <c r="E351" s="45">
        <v>0</v>
      </c>
      <c r="F351" s="400"/>
      <c r="G351" s="45">
        <v>0</v>
      </c>
      <c r="H351" s="54">
        <v>0</v>
      </c>
      <c r="I351" s="44">
        <f t="shared" si="52"/>
        <v>0</v>
      </c>
    </row>
    <row r="352" spans="1:9" ht="15">
      <c r="A352" s="8" t="s">
        <v>14</v>
      </c>
      <c r="B352" s="48">
        <v>9.0896346950118412E-9</v>
      </c>
      <c r="C352" s="48">
        <v>9.0896346950118412E-9</v>
      </c>
      <c r="D352" s="48">
        <v>9.0896346950118412E-9</v>
      </c>
      <c r="E352" s="48">
        <v>0.34290310371855848</v>
      </c>
      <c r="F352" s="400"/>
      <c r="G352" s="48">
        <v>0</v>
      </c>
      <c r="H352" s="49">
        <v>0</v>
      </c>
      <c r="I352" s="50">
        <f t="shared" si="52"/>
        <v>0.34290313098746256</v>
      </c>
    </row>
    <row r="353" spans="1:9" ht="15">
      <c r="A353" s="9" t="s">
        <v>15</v>
      </c>
      <c r="B353" s="45">
        <v>0</v>
      </c>
      <c r="C353" s="45">
        <v>0</v>
      </c>
      <c r="D353" s="45">
        <v>0</v>
      </c>
      <c r="E353" s="45">
        <v>0</v>
      </c>
      <c r="F353" s="400"/>
      <c r="G353" s="45">
        <v>0</v>
      </c>
      <c r="H353" s="54">
        <v>0</v>
      </c>
      <c r="I353" s="44">
        <f t="shared" si="52"/>
        <v>0</v>
      </c>
    </row>
    <row r="354" spans="1:9" ht="15">
      <c r="A354" s="8" t="s">
        <v>16</v>
      </c>
      <c r="B354" s="48">
        <v>1.0459829162900048E-3</v>
      </c>
      <c r="C354" s="48">
        <v>3.0788178841454752E-2</v>
      </c>
      <c r="D354" s="48">
        <v>0.49206583011725574</v>
      </c>
      <c r="E354" s="48">
        <v>8.1249994959677756E-9</v>
      </c>
      <c r="F354" s="400"/>
      <c r="G354" s="48">
        <v>0</v>
      </c>
      <c r="H354" s="49">
        <v>0</v>
      </c>
      <c r="I354" s="50">
        <f t="shared" si="52"/>
        <v>0.52389999999999992</v>
      </c>
    </row>
    <row r="355" spans="1:9" ht="15">
      <c r="A355" s="9" t="s">
        <v>17</v>
      </c>
      <c r="B355" s="45">
        <v>0</v>
      </c>
      <c r="C355" s="45">
        <v>0</v>
      </c>
      <c r="D355" s="45">
        <v>0</v>
      </c>
      <c r="E355" s="45">
        <v>0</v>
      </c>
      <c r="F355" s="400"/>
      <c r="G355" s="45">
        <v>0</v>
      </c>
      <c r="H355" s="54">
        <v>0</v>
      </c>
      <c r="I355" s="44">
        <f t="shared" si="52"/>
        <v>0</v>
      </c>
    </row>
    <row r="356" spans="1:9" ht="15">
      <c r="A356" s="8" t="s">
        <v>18</v>
      </c>
      <c r="B356" s="48">
        <v>0</v>
      </c>
      <c r="C356" s="48">
        <v>0</v>
      </c>
      <c r="D356" s="48">
        <v>0</v>
      </c>
      <c r="E356" s="48">
        <v>0</v>
      </c>
      <c r="F356" s="400"/>
      <c r="G356" s="48">
        <v>0</v>
      </c>
      <c r="H356" s="49">
        <v>0</v>
      </c>
      <c r="I356" s="50">
        <f t="shared" si="52"/>
        <v>0</v>
      </c>
    </row>
    <row r="357" spans="1:9" ht="15">
      <c r="A357" s="9" t="s">
        <v>141</v>
      </c>
      <c r="B357" s="45">
        <v>0</v>
      </c>
      <c r="C357" s="45">
        <v>0</v>
      </c>
      <c r="D357" s="45">
        <v>0</v>
      </c>
      <c r="E357" s="45">
        <v>0</v>
      </c>
      <c r="F357" s="400"/>
      <c r="G357" s="45">
        <v>0</v>
      </c>
      <c r="H357" s="54">
        <v>0</v>
      </c>
      <c r="I357" s="44">
        <f t="shared" si="52"/>
        <v>0</v>
      </c>
    </row>
    <row r="358" spans="1:9" ht="15">
      <c r="A358" s="8" t="s">
        <v>19</v>
      </c>
      <c r="B358" s="48">
        <v>0</v>
      </c>
      <c r="C358" s="48">
        <v>0</v>
      </c>
      <c r="D358" s="48">
        <v>0</v>
      </c>
      <c r="E358" s="48">
        <v>0</v>
      </c>
      <c r="F358" s="400"/>
      <c r="G358" s="48">
        <v>0</v>
      </c>
      <c r="H358" s="49">
        <v>0</v>
      </c>
      <c r="I358" s="50">
        <f t="shared" si="52"/>
        <v>0</v>
      </c>
    </row>
    <row r="359" spans="1:9" ht="15">
      <c r="A359" s="9" t="s">
        <v>20</v>
      </c>
      <c r="B359" s="45">
        <v>0</v>
      </c>
      <c r="C359" s="45">
        <v>0</v>
      </c>
      <c r="D359" s="45">
        <v>0</v>
      </c>
      <c r="E359" s="45">
        <v>0</v>
      </c>
      <c r="F359" s="400"/>
      <c r="G359" s="45">
        <v>0</v>
      </c>
      <c r="H359" s="54">
        <v>0</v>
      </c>
      <c r="I359" s="44">
        <f t="shared" si="52"/>
        <v>0</v>
      </c>
    </row>
    <row r="360" spans="1:9" ht="15">
      <c r="A360" s="8" t="s">
        <v>21</v>
      </c>
      <c r="B360" s="48">
        <v>0</v>
      </c>
      <c r="C360" s="48">
        <v>0</v>
      </c>
      <c r="D360" s="48">
        <v>0</v>
      </c>
      <c r="E360" s="48">
        <v>0</v>
      </c>
      <c r="F360" s="400"/>
      <c r="G360" s="48">
        <v>0</v>
      </c>
      <c r="H360" s="49">
        <v>0</v>
      </c>
      <c r="I360" s="50">
        <f t="shared" si="52"/>
        <v>0</v>
      </c>
    </row>
    <row r="361" spans="1:9" ht="15">
      <c r="A361" s="10" t="s">
        <v>57</v>
      </c>
      <c r="B361" s="45">
        <v>3.6277827464737316</v>
      </c>
      <c r="C361" s="45">
        <v>6.152270691442566</v>
      </c>
      <c r="D361" s="45">
        <v>11.219946492083706</v>
      </c>
      <c r="E361" s="45">
        <v>6.9999999066666682E-8</v>
      </c>
      <c r="F361" s="400"/>
      <c r="G361" s="45">
        <v>0</v>
      </c>
      <c r="H361" s="54">
        <v>0</v>
      </c>
      <c r="I361" s="44">
        <f t="shared" si="52"/>
        <v>21</v>
      </c>
    </row>
    <row r="362" spans="1:9" ht="15">
      <c r="A362" s="8" t="s">
        <v>22</v>
      </c>
      <c r="B362" s="48">
        <v>2.522186194744279</v>
      </c>
      <c r="C362" s="48">
        <v>7.3438224203107278</v>
      </c>
      <c r="D362" s="48">
        <v>4.1339913838124218</v>
      </c>
      <c r="E362" s="48">
        <v>1.1325717270189639E-9</v>
      </c>
      <c r="F362" s="400"/>
      <c r="G362" s="48">
        <v>0</v>
      </c>
      <c r="H362" s="49">
        <v>0</v>
      </c>
      <c r="I362" s="50">
        <f t="shared" si="52"/>
        <v>14</v>
      </c>
    </row>
    <row r="363" spans="1:9" ht="15">
      <c r="A363" s="10" t="s">
        <v>23</v>
      </c>
      <c r="B363" s="45">
        <v>0</v>
      </c>
      <c r="C363" s="45">
        <v>0</v>
      </c>
      <c r="D363" s="45">
        <v>0</v>
      </c>
      <c r="E363" s="45">
        <v>0</v>
      </c>
      <c r="F363" s="400"/>
      <c r="G363" s="45">
        <v>0</v>
      </c>
      <c r="H363" s="54">
        <v>0</v>
      </c>
      <c r="I363" s="44">
        <f t="shared" si="52"/>
        <v>0</v>
      </c>
    </row>
    <row r="364" spans="1:9" ht="15">
      <c r="A364" s="8" t="s">
        <v>24</v>
      </c>
      <c r="B364" s="48">
        <v>0</v>
      </c>
      <c r="C364" s="48">
        <v>0</v>
      </c>
      <c r="D364" s="48">
        <v>0</v>
      </c>
      <c r="E364" s="48">
        <v>0</v>
      </c>
      <c r="F364" s="400"/>
      <c r="G364" s="48">
        <v>0</v>
      </c>
      <c r="H364" s="49">
        <v>0</v>
      </c>
      <c r="I364" s="50">
        <f t="shared" si="52"/>
        <v>0</v>
      </c>
    </row>
    <row r="365" spans="1:9" ht="15.75" thickBot="1">
      <c r="A365" s="10" t="s">
        <v>25</v>
      </c>
      <c r="B365" s="45">
        <v>0.24450718797541368</v>
      </c>
      <c r="C365" s="45">
        <v>0.40387633930524652</v>
      </c>
      <c r="D365" s="45">
        <v>0.23767575316850509</v>
      </c>
      <c r="E365" s="45">
        <v>39.35391505490994</v>
      </c>
      <c r="F365" s="401"/>
      <c r="G365" s="45">
        <v>0.50627719845700547</v>
      </c>
      <c r="H365" s="54">
        <v>2.1484661838899947E-3</v>
      </c>
      <c r="I365" s="44">
        <f t="shared" si="52"/>
        <v>40.748400000000004</v>
      </c>
    </row>
    <row r="366" spans="1:9" ht="15">
      <c r="A366" s="125" t="s">
        <v>26</v>
      </c>
      <c r="B366" s="126">
        <f>SUM(B345:B365)</f>
        <v>6.395522131265043</v>
      </c>
      <c r="C366" s="126">
        <f t="shared" ref="C366:I366" si="53">SUM(C345:C365)</f>
        <v>13.930757649055325</v>
      </c>
      <c r="D366" s="126">
        <f t="shared" si="53"/>
        <v>16.083679478337217</v>
      </c>
      <c r="E366" s="126">
        <f t="shared" si="53"/>
        <v>39.696942295780246</v>
      </c>
      <c r="F366" s="126">
        <f t="shared" si="53"/>
        <v>0</v>
      </c>
      <c r="G366" s="126">
        <f t="shared" si="53"/>
        <v>0.50627719845700547</v>
      </c>
      <c r="H366" s="127">
        <f t="shared" si="53"/>
        <v>2.1484661838899947E-3</v>
      </c>
      <c r="I366" s="128">
        <f t="shared" si="53"/>
        <v>76.615327219078722</v>
      </c>
    </row>
    <row r="367" spans="1:9" ht="15" thickBot="1">
      <c r="A367" s="15" t="s">
        <v>100</v>
      </c>
      <c r="B367" s="100">
        <f>B366/$I366</f>
        <v>8.3475753004059905E-2</v>
      </c>
      <c r="C367" s="100">
        <f t="shared" ref="C367:H367" si="54">C366/$I366</f>
        <v>0.18182729428565689</v>
      </c>
      <c r="D367" s="100">
        <f t="shared" si="54"/>
        <v>0.20992770065898858</v>
      </c>
      <c r="E367" s="100">
        <f t="shared" si="54"/>
        <v>0.51813316912774243</v>
      </c>
      <c r="F367" s="100">
        <f t="shared" si="54"/>
        <v>0</v>
      </c>
      <c r="G367" s="100">
        <f t="shared" si="54"/>
        <v>6.6080406732366278E-3</v>
      </c>
      <c r="H367" s="100">
        <f t="shared" si="54"/>
        <v>2.8042250315612886E-5</v>
      </c>
      <c r="I367" s="102">
        <f>SUM(B367:H367)</f>
        <v>1</v>
      </c>
    </row>
    <row r="368" spans="1:9" ht="15" thickBot="1">
      <c r="A368" s="16"/>
      <c r="B368" s="16"/>
      <c r="C368" s="16"/>
      <c r="D368" s="16"/>
      <c r="E368" s="16"/>
      <c r="F368" s="16"/>
      <c r="G368" s="16"/>
      <c r="H368" s="16"/>
      <c r="I368" s="16"/>
    </row>
    <row r="369" spans="1:9" ht="28.5">
      <c r="A369" s="431" t="s">
        <v>38</v>
      </c>
      <c r="B369" s="37" t="s">
        <v>0</v>
      </c>
      <c r="C369" s="37" t="s">
        <v>1</v>
      </c>
      <c r="D369" s="37" t="s">
        <v>2</v>
      </c>
      <c r="E369" s="37" t="s">
        <v>3</v>
      </c>
      <c r="F369" s="37" t="s">
        <v>27</v>
      </c>
      <c r="G369" s="37" t="s">
        <v>4</v>
      </c>
      <c r="H369" s="37" t="s">
        <v>5</v>
      </c>
      <c r="I369" s="38" t="s">
        <v>6</v>
      </c>
    </row>
    <row r="370" spans="1:9" ht="14.25" customHeight="1">
      <c r="A370" s="432" t="s">
        <v>38</v>
      </c>
      <c r="B370" s="372" t="s">
        <v>107</v>
      </c>
      <c r="C370" s="373"/>
      <c r="D370" s="373"/>
      <c r="E370" s="373"/>
      <c r="F370" s="373"/>
      <c r="G370" s="373"/>
      <c r="H370" s="373"/>
      <c r="I370" s="374"/>
    </row>
    <row r="371" spans="1:9" ht="15">
      <c r="A371" s="7" t="s">
        <v>7</v>
      </c>
      <c r="B371" s="42">
        <v>0</v>
      </c>
      <c r="C371" s="42">
        <v>0</v>
      </c>
      <c r="D371" s="42">
        <v>0</v>
      </c>
      <c r="E371" s="42">
        <v>0</v>
      </c>
      <c r="F371" s="399"/>
      <c r="G371" s="42">
        <v>0</v>
      </c>
      <c r="H371" s="43">
        <v>0</v>
      </c>
      <c r="I371" s="44">
        <f>SUM(B371:H371)</f>
        <v>0</v>
      </c>
    </row>
    <row r="372" spans="1:9" ht="15">
      <c r="A372" s="8" t="s">
        <v>8</v>
      </c>
      <c r="B372" s="48">
        <v>0</v>
      </c>
      <c r="C372" s="48">
        <v>0</v>
      </c>
      <c r="D372" s="48">
        <v>0</v>
      </c>
      <c r="E372" s="48">
        <v>0</v>
      </c>
      <c r="F372" s="400"/>
      <c r="G372" s="48">
        <v>0</v>
      </c>
      <c r="H372" s="49">
        <v>0</v>
      </c>
      <c r="I372" s="50">
        <f t="shared" ref="I372:I391" si="55">SUM(B372:H372)</f>
        <v>0</v>
      </c>
    </row>
    <row r="373" spans="1:9" ht="15">
      <c r="A373" s="9" t="s">
        <v>9</v>
      </c>
      <c r="B373" s="45">
        <v>0</v>
      </c>
      <c r="C373" s="45">
        <v>0</v>
      </c>
      <c r="D373" s="45">
        <v>0</v>
      </c>
      <c r="E373" s="45">
        <v>0</v>
      </c>
      <c r="F373" s="400"/>
      <c r="G373" s="45">
        <v>0</v>
      </c>
      <c r="H373" s="54">
        <v>0</v>
      </c>
      <c r="I373" s="44">
        <f t="shared" si="55"/>
        <v>0</v>
      </c>
    </row>
    <row r="374" spans="1:9" ht="15">
      <c r="A374" s="8" t="s">
        <v>10</v>
      </c>
      <c r="B374" s="48">
        <v>0</v>
      </c>
      <c r="C374" s="48">
        <v>0</v>
      </c>
      <c r="D374" s="48">
        <v>0</v>
      </c>
      <c r="E374" s="48">
        <v>0</v>
      </c>
      <c r="F374" s="400"/>
      <c r="G374" s="48">
        <v>0</v>
      </c>
      <c r="H374" s="49">
        <v>0</v>
      </c>
      <c r="I374" s="50">
        <f t="shared" si="55"/>
        <v>0</v>
      </c>
    </row>
    <row r="375" spans="1:9" ht="15">
      <c r="A375" s="9" t="s">
        <v>11</v>
      </c>
      <c r="B375" s="45">
        <v>0</v>
      </c>
      <c r="C375" s="45">
        <v>0</v>
      </c>
      <c r="D375" s="45">
        <v>0</v>
      </c>
      <c r="E375" s="45">
        <v>0</v>
      </c>
      <c r="F375" s="400"/>
      <c r="G375" s="45">
        <v>0</v>
      </c>
      <c r="H375" s="54">
        <v>0</v>
      </c>
      <c r="I375" s="44">
        <f t="shared" si="55"/>
        <v>0</v>
      </c>
    </row>
    <row r="376" spans="1:9" ht="15">
      <c r="A376" s="8" t="s">
        <v>12</v>
      </c>
      <c r="B376" s="48">
        <v>1.0068960798509056E-8</v>
      </c>
      <c r="C376" s="48">
        <v>1.0068960798509056E-8</v>
      </c>
      <c r="D376" s="48">
        <v>1.0068960798509056E-8</v>
      </c>
      <c r="E376" s="48">
        <v>1.0784033706053342</v>
      </c>
      <c r="F376" s="400"/>
      <c r="G376" s="48">
        <v>0</v>
      </c>
      <c r="H376" s="49">
        <v>0</v>
      </c>
      <c r="I376" s="50">
        <f t="shared" si="55"/>
        <v>1.0784034008122165</v>
      </c>
    </row>
    <row r="377" spans="1:9" ht="15">
      <c r="A377" s="9" t="s">
        <v>13</v>
      </c>
      <c r="B377" s="45">
        <v>0</v>
      </c>
      <c r="C377" s="45">
        <v>0</v>
      </c>
      <c r="D377" s="45">
        <v>0</v>
      </c>
      <c r="E377" s="45">
        <v>0</v>
      </c>
      <c r="F377" s="400"/>
      <c r="G377" s="45">
        <v>0</v>
      </c>
      <c r="H377" s="54">
        <v>0</v>
      </c>
      <c r="I377" s="44">
        <f t="shared" si="55"/>
        <v>0</v>
      </c>
    </row>
    <row r="378" spans="1:9" ht="15">
      <c r="A378" s="8" t="s">
        <v>14</v>
      </c>
      <c r="B378" s="48">
        <v>9.0896356581712469E-9</v>
      </c>
      <c r="C378" s="48">
        <v>9.0896356581712469E-9</v>
      </c>
      <c r="D378" s="48">
        <v>9.0896356581712469E-9</v>
      </c>
      <c r="E378" s="48">
        <v>525.88015246770772</v>
      </c>
      <c r="F378" s="400"/>
      <c r="G378" s="48">
        <v>0</v>
      </c>
      <c r="H378" s="49">
        <v>0</v>
      </c>
      <c r="I378" s="50">
        <f t="shared" si="55"/>
        <v>525.88015249497664</v>
      </c>
    </row>
    <row r="379" spans="1:9" ht="15">
      <c r="A379" s="9" t="s">
        <v>15</v>
      </c>
      <c r="B379" s="45">
        <v>6.0775999858471748</v>
      </c>
      <c r="C379" s="45">
        <v>4.7176079587741533E-9</v>
      </c>
      <c r="D379" s="45">
        <v>4.7176079587741533E-9</v>
      </c>
      <c r="E379" s="45">
        <v>4.7176079587741533E-9</v>
      </c>
      <c r="F379" s="400"/>
      <c r="G379" s="45">
        <v>0</v>
      </c>
      <c r="H379" s="54">
        <v>0</v>
      </c>
      <c r="I379" s="44">
        <f t="shared" si="55"/>
        <v>6.0775999999999977</v>
      </c>
    </row>
    <row r="380" spans="1:9" ht="15">
      <c r="A380" s="8" t="s">
        <v>16</v>
      </c>
      <c r="B380" s="48">
        <v>24.947201349374375</v>
      </c>
      <c r="C380" s="48">
        <v>9.759490000090744E-9</v>
      </c>
      <c r="D380" s="48">
        <v>110.78319863110664</v>
      </c>
      <c r="E380" s="48">
        <v>9.759490000090744E-9</v>
      </c>
      <c r="F380" s="400"/>
      <c r="G380" s="48">
        <v>0</v>
      </c>
      <c r="H380" s="49">
        <v>0</v>
      </c>
      <c r="I380" s="50">
        <f t="shared" si="55"/>
        <v>135.7304</v>
      </c>
    </row>
    <row r="381" spans="1:9" ht="15">
      <c r="A381" s="9" t="s">
        <v>17</v>
      </c>
      <c r="B381" s="45">
        <v>1.8283617818438007</v>
      </c>
      <c r="C381" s="45">
        <v>1.1162790687290426E-8</v>
      </c>
      <c r="D381" s="45">
        <v>46.171638195830617</v>
      </c>
      <c r="E381" s="45">
        <v>1.1162790687290426E-8</v>
      </c>
      <c r="F381" s="400"/>
      <c r="G381" s="45">
        <v>0</v>
      </c>
      <c r="H381" s="54">
        <v>0</v>
      </c>
      <c r="I381" s="44">
        <f t="shared" si="55"/>
        <v>48</v>
      </c>
    </row>
    <row r="382" spans="1:9" ht="15">
      <c r="A382" s="8" t="s">
        <v>18</v>
      </c>
      <c r="B382" s="48">
        <v>0</v>
      </c>
      <c r="C382" s="48">
        <v>0</v>
      </c>
      <c r="D382" s="48">
        <v>0</v>
      </c>
      <c r="E382" s="48">
        <v>0</v>
      </c>
      <c r="F382" s="400"/>
      <c r="G382" s="48">
        <v>0</v>
      </c>
      <c r="H382" s="49">
        <v>0</v>
      </c>
      <c r="I382" s="50">
        <f t="shared" si="55"/>
        <v>0</v>
      </c>
    </row>
    <row r="383" spans="1:9" ht="15">
      <c r="A383" s="9" t="s">
        <v>141</v>
      </c>
      <c r="B383" s="45">
        <v>9.6208728553752199</v>
      </c>
      <c r="C383" s="45">
        <v>0.81218539259462585</v>
      </c>
      <c r="D383" s="45">
        <v>22.566941724530153</v>
      </c>
      <c r="E383" s="45">
        <v>2.7499999908333332E-8</v>
      </c>
      <c r="F383" s="400"/>
      <c r="G383" s="45">
        <v>0</v>
      </c>
      <c r="H383" s="54">
        <v>0</v>
      </c>
      <c r="I383" s="44">
        <f t="shared" si="55"/>
        <v>33</v>
      </c>
    </row>
    <row r="384" spans="1:9" ht="15">
      <c r="A384" s="8" t="s">
        <v>19</v>
      </c>
      <c r="B384" s="48">
        <v>0</v>
      </c>
      <c r="C384" s="48">
        <v>0</v>
      </c>
      <c r="D384" s="48">
        <v>0</v>
      </c>
      <c r="E384" s="48">
        <v>0</v>
      </c>
      <c r="F384" s="400"/>
      <c r="G384" s="48">
        <v>0</v>
      </c>
      <c r="H384" s="49">
        <v>0</v>
      </c>
      <c r="I384" s="50">
        <f t="shared" si="55"/>
        <v>0</v>
      </c>
    </row>
    <row r="385" spans="1:9" ht="15">
      <c r="A385" s="9" t="s">
        <v>20</v>
      </c>
      <c r="B385" s="45">
        <v>0</v>
      </c>
      <c r="C385" s="45">
        <v>0</v>
      </c>
      <c r="D385" s="45">
        <v>0</v>
      </c>
      <c r="E385" s="45">
        <v>0</v>
      </c>
      <c r="F385" s="400"/>
      <c r="G385" s="45">
        <v>0</v>
      </c>
      <c r="H385" s="54">
        <v>0</v>
      </c>
      <c r="I385" s="44">
        <f t="shared" si="55"/>
        <v>0</v>
      </c>
    </row>
    <row r="386" spans="1:9" ht="15">
      <c r="A386" s="8" t="s">
        <v>21</v>
      </c>
      <c r="B386" s="48">
        <v>0</v>
      </c>
      <c r="C386" s="48">
        <v>0</v>
      </c>
      <c r="D386" s="48">
        <v>0</v>
      </c>
      <c r="E386" s="48">
        <v>0</v>
      </c>
      <c r="F386" s="400"/>
      <c r="G386" s="48">
        <v>0</v>
      </c>
      <c r="H386" s="49">
        <v>0</v>
      </c>
      <c r="I386" s="50">
        <f t="shared" si="55"/>
        <v>0</v>
      </c>
    </row>
    <row r="387" spans="1:9" ht="15">
      <c r="A387" s="10" t="s">
        <v>57</v>
      </c>
      <c r="B387" s="45">
        <v>33.999999907272716</v>
      </c>
      <c r="C387" s="45">
        <v>3.0909090796694207E-8</v>
      </c>
      <c r="D387" s="45">
        <v>3.0909090796694207E-8</v>
      </c>
      <c r="E387" s="45">
        <v>3.0909090796694207E-8</v>
      </c>
      <c r="F387" s="400"/>
      <c r="G387" s="45">
        <v>0</v>
      </c>
      <c r="H387" s="54">
        <v>0</v>
      </c>
      <c r="I387" s="44">
        <f t="shared" si="55"/>
        <v>33.999999999999993</v>
      </c>
    </row>
    <row r="388" spans="1:9" ht="15">
      <c r="A388" s="8" t="s">
        <v>22</v>
      </c>
      <c r="B388" s="48">
        <v>0</v>
      </c>
      <c r="C388" s="48">
        <v>0</v>
      </c>
      <c r="D388" s="48">
        <v>0</v>
      </c>
      <c r="E388" s="48">
        <v>0</v>
      </c>
      <c r="F388" s="400"/>
      <c r="G388" s="48">
        <v>0</v>
      </c>
      <c r="H388" s="49">
        <v>0</v>
      </c>
      <c r="I388" s="50">
        <f t="shared" si="55"/>
        <v>0</v>
      </c>
    </row>
    <row r="389" spans="1:9" ht="15">
      <c r="A389" s="10" t="s">
        <v>23</v>
      </c>
      <c r="B389" s="45">
        <v>0</v>
      </c>
      <c r="C389" s="45">
        <v>0</v>
      </c>
      <c r="D389" s="45">
        <v>0</v>
      </c>
      <c r="E389" s="45">
        <v>0</v>
      </c>
      <c r="F389" s="400"/>
      <c r="G389" s="45">
        <v>0</v>
      </c>
      <c r="H389" s="54">
        <v>0</v>
      </c>
      <c r="I389" s="44">
        <f t="shared" si="55"/>
        <v>0</v>
      </c>
    </row>
    <row r="390" spans="1:9" ht="15">
      <c r="A390" s="8" t="s">
        <v>24</v>
      </c>
      <c r="B390" s="48">
        <v>0.74159996659459648</v>
      </c>
      <c r="C390" s="48">
        <v>1.1135134466358287E-8</v>
      </c>
      <c r="D390" s="48">
        <v>1.1135134466358287E-8</v>
      </c>
      <c r="E390" s="48">
        <v>1.1135134466358287E-8</v>
      </c>
      <c r="F390" s="400"/>
      <c r="G390" s="48">
        <v>0</v>
      </c>
      <c r="H390" s="49">
        <v>0</v>
      </c>
      <c r="I390" s="50">
        <f t="shared" si="55"/>
        <v>0.74159999999999993</v>
      </c>
    </row>
    <row r="391" spans="1:9" ht="15.75" thickBot="1">
      <c r="A391" s="10" t="s">
        <v>25</v>
      </c>
      <c r="B391" s="45">
        <v>16.764570651336758</v>
      </c>
      <c r="C391" s="45">
        <v>2.0838567121592759E-2</v>
      </c>
      <c r="D391" s="45">
        <v>4.5311447455755678</v>
      </c>
      <c r="E391" s="45">
        <v>72.401016934740639</v>
      </c>
      <c r="F391" s="401"/>
      <c r="G391" s="45">
        <v>61.125629101225478</v>
      </c>
      <c r="H391" s="54">
        <v>0</v>
      </c>
      <c r="I391" s="44">
        <f t="shared" si="55"/>
        <v>154.84320000000002</v>
      </c>
    </row>
    <row r="392" spans="1:9" ht="15">
      <c r="A392" s="125" t="s">
        <v>26</v>
      </c>
      <c r="B392" s="126">
        <f>SUM(B371:B391)</f>
        <v>93.980206516803221</v>
      </c>
      <c r="C392" s="126">
        <f t="shared" ref="C392:I392" si="56">SUM(C371:C391)</f>
        <v>0.83302404655892903</v>
      </c>
      <c r="D392" s="126">
        <f t="shared" si="56"/>
        <v>184.05292336296344</v>
      </c>
      <c r="E392" s="126">
        <f t="shared" si="56"/>
        <v>599.35957286823782</v>
      </c>
      <c r="F392" s="126">
        <f t="shared" si="56"/>
        <v>0</v>
      </c>
      <c r="G392" s="126">
        <f t="shared" si="56"/>
        <v>61.125629101225478</v>
      </c>
      <c r="H392" s="127">
        <f t="shared" si="56"/>
        <v>0</v>
      </c>
      <c r="I392" s="128">
        <f t="shared" si="56"/>
        <v>939.35135589578886</v>
      </c>
    </row>
    <row r="393" spans="1:9" ht="15" thickBot="1">
      <c r="A393" s="15" t="s">
        <v>100</v>
      </c>
      <c r="B393" s="100">
        <f>B392/$I392</f>
        <v>0.1000479809039945</v>
      </c>
      <c r="C393" s="100">
        <f t="shared" ref="C393:H393" si="57">C392/$I392</f>
        <v>8.8680773315596756E-4</v>
      </c>
      <c r="D393" s="100">
        <f t="shared" si="57"/>
        <v>0.19593618746357797</v>
      </c>
      <c r="E393" s="100">
        <f t="shared" si="57"/>
        <v>0.63805685604900586</v>
      </c>
      <c r="F393" s="100">
        <f t="shared" si="57"/>
        <v>0</v>
      </c>
      <c r="G393" s="100">
        <f t="shared" si="57"/>
        <v>6.5072167850265733E-2</v>
      </c>
      <c r="H393" s="100">
        <f t="shared" si="57"/>
        <v>0</v>
      </c>
      <c r="I393" s="102">
        <f>SUM(B393:H393)</f>
        <v>1</v>
      </c>
    </row>
    <row r="394" spans="1:9" ht="15" thickBot="1">
      <c r="A394" s="16"/>
      <c r="B394" s="16"/>
      <c r="C394" s="16"/>
      <c r="D394" s="16"/>
      <c r="E394" s="16"/>
      <c r="F394" s="16"/>
      <c r="G394" s="16"/>
      <c r="H394" s="16"/>
      <c r="I394" s="16"/>
    </row>
    <row r="395" spans="1:9" ht="28.5">
      <c r="A395" s="431" t="s">
        <v>39</v>
      </c>
      <c r="B395" s="37" t="s">
        <v>0</v>
      </c>
      <c r="C395" s="37" t="s">
        <v>1</v>
      </c>
      <c r="D395" s="37" t="s">
        <v>2</v>
      </c>
      <c r="E395" s="37" t="s">
        <v>3</v>
      </c>
      <c r="F395" s="37" t="s">
        <v>27</v>
      </c>
      <c r="G395" s="37" t="s">
        <v>4</v>
      </c>
      <c r="H395" s="37" t="s">
        <v>5</v>
      </c>
      <c r="I395" s="38" t="s">
        <v>6</v>
      </c>
    </row>
    <row r="396" spans="1:9" ht="14.25" customHeight="1">
      <c r="A396" s="432" t="s">
        <v>39</v>
      </c>
      <c r="B396" s="372" t="s">
        <v>107</v>
      </c>
      <c r="C396" s="373"/>
      <c r="D396" s="373"/>
      <c r="E396" s="373"/>
      <c r="F396" s="373"/>
      <c r="G396" s="373"/>
      <c r="H396" s="373"/>
      <c r="I396" s="374"/>
    </row>
    <row r="397" spans="1:9" ht="15">
      <c r="A397" s="7" t="s">
        <v>7</v>
      </c>
      <c r="B397" s="42">
        <v>0</v>
      </c>
      <c r="C397" s="42">
        <v>0</v>
      </c>
      <c r="D397" s="42">
        <v>0</v>
      </c>
      <c r="E397" s="42">
        <v>0</v>
      </c>
      <c r="F397" s="399"/>
      <c r="G397" s="42">
        <v>0</v>
      </c>
      <c r="H397" s="43">
        <v>0</v>
      </c>
      <c r="I397" s="44">
        <f>SUM(B397:H397)</f>
        <v>0</v>
      </c>
    </row>
    <row r="398" spans="1:9" ht="15">
      <c r="A398" s="8" t="s">
        <v>8</v>
      </c>
      <c r="B398" s="48">
        <v>0</v>
      </c>
      <c r="C398" s="48">
        <v>0</v>
      </c>
      <c r="D398" s="48">
        <v>0</v>
      </c>
      <c r="E398" s="48">
        <v>0</v>
      </c>
      <c r="F398" s="400"/>
      <c r="G398" s="48">
        <v>0</v>
      </c>
      <c r="H398" s="49">
        <v>0</v>
      </c>
      <c r="I398" s="50">
        <f t="shared" ref="I398:I417" si="58">SUM(B398:H398)</f>
        <v>0</v>
      </c>
    </row>
    <row r="399" spans="1:9" ht="15">
      <c r="A399" s="9" t="s">
        <v>9</v>
      </c>
      <c r="B399" s="45">
        <v>0</v>
      </c>
      <c r="C399" s="45">
        <v>0</v>
      </c>
      <c r="D399" s="45">
        <v>0</v>
      </c>
      <c r="E399" s="45">
        <v>0</v>
      </c>
      <c r="F399" s="400"/>
      <c r="G399" s="45">
        <v>0</v>
      </c>
      <c r="H399" s="54">
        <v>0</v>
      </c>
      <c r="I399" s="44">
        <f t="shared" si="58"/>
        <v>0</v>
      </c>
    </row>
    <row r="400" spans="1:9" ht="15">
      <c r="A400" s="8" t="s">
        <v>10</v>
      </c>
      <c r="B400" s="48">
        <v>0</v>
      </c>
      <c r="C400" s="48">
        <v>0</v>
      </c>
      <c r="D400" s="48">
        <v>0</v>
      </c>
      <c r="E400" s="48">
        <v>0</v>
      </c>
      <c r="F400" s="400"/>
      <c r="G400" s="48">
        <v>0</v>
      </c>
      <c r="H400" s="49">
        <v>0</v>
      </c>
      <c r="I400" s="50">
        <f t="shared" si="58"/>
        <v>0</v>
      </c>
    </row>
    <row r="401" spans="1:9" ht="15">
      <c r="A401" s="9" t="s">
        <v>11</v>
      </c>
      <c r="B401" s="45">
        <v>0</v>
      </c>
      <c r="C401" s="45">
        <v>0</v>
      </c>
      <c r="D401" s="45">
        <v>0</v>
      </c>
      <c r="E401" s="45">
        <v>0</v>
      </c>
      <c r="F401" s="400"/>
      <c r="G401" s="45">
        <v>0</v>
      </c>
      <c r="H401" s="54">
        <v>0</v>
      </c>
      <c r="I401" s="44">
        <f t="shared" si="58"/>
        <v>0</v>
      </c>
    </row>
    <row r="402" spans="1:9" ht="15">
      <c r="A402" s="8" t="s">
        <v>12</v>
      </c>
      <c r="B402" s="48">
        <v>1.006896086841885E-8</v>
      </c>
      <c r="C402" s="48">
        <v>0</v>
      </c>
      <c r="D402" s="48">
        <v>0</v>
      </c>
      <c r="E402" s="48">
        <v>0.33116613288654567</v>
      </c>
      <c r="F402" s="400"/>
      <c r="G402" s="48">
        <v>0</v>
      </c>
      <c r="H402" s="49">
        <v>0</v>
      </c>
      <c r="I402" s="50">
        <f t="shared" si="58"/>
        <v>0.33116614295550656</v>
      </c>
    </row>
    <row r="403" spans="1:9" ht="15">
      <c r="A403" s="9" t="s">
        <v>13</v>
      </c>
      <c r="B403" s="45">
        <v>0</v>
      </c>
      <c r="C403" s="45">
        <v>0</v>
      </c>
      <c r="D403" s="45">
        <v>0</v>
      </c>
      <c r="E403" s="45">
        <v>0</v>
      </c>
      <c r="F403" s="400"/>
      <c r="G403" s="45">
        <v>0</v>
      </c>
      <c r="H403" s="54">
        <v>0</v>
      </c>
      <c r="I403" s="44">
        <f t="shared" si="58"/>
        <v>0</v>
      </c>
    </row>
    <row r="404" spans="1:9" ht="15">
      <c r="A404" s="8" t="s">
        <v>14</v>
      </c>
      <c r="B404" s="48">
        <v>9.0896356350894618E-9</v>
      </c>
      <c r="C404" s="48">
        <v>0</v>
      </c>
      <c r="D404" s="48">
        <v>0</v>
      </c>
      <c r="E404" s="48">
        <v>3.4846335560068296</v>
      </c>
      <c r="F404" s="400"/>
      <c r="G404" s="48">
        <v>0</v>
      </c>
      <c r="H404" s="49">
        <v>0</v>
      </c>
      <c r="I404" s="50">
        <f t="shared" si="58"/>
        <v>3.4846335650964653</v>
      </c>
    </row>
    <row r="405" spans="1:9" ht="15">
      <c r="A405" s="9" t="s">
        <v>15</v>
      </c>
      <c r="B405" s="45">
        <v>0.90031163512994117</v>
      </c>
      <c r="C405" s="45">
        <v>0.1939967296843125</v>
      </c>
      <c r="D405" s="45">
        <v>1.388091635185746</v>
      </c>
      <c r="E405" s="45">
        <v>0</v>
      </c>
      <c r="F405" s="400"/>
      <c r="G405" s="45">
        <v>0</v>
      </c>
      <c r="H405" s="54">
        <v>0</v>
      </c>
      <c r="I405" s="44">
        <f t="shared" si="58"/>
        <v>2.4823999999999997</v>
      </c>
    </row>
    <row r="406" spans="1:9" ht="15">
      <c r="A406" s="8" t="s">
        <v>16</v>
      </c>
      <c r="B406" s="48">
        <v>198.33374245493459</v>
      </c>
      <c r="C406" s="48">
        <v>312.82636495373578</v>
      </c>
      <c r="D406" s="48">
        <v>0.16629259132956636</v>
      </c>
      <c r="E406" s="48">
        <v>0</v>
      </c>
      <c r="F406" s="400"/>
      <c r="G406" s="48">
        <v>0</v>
      </c>
      <c r="H406" s="49">
        <v>0</v>
      </c>
      <c r="I406" s="50">
        <f t="shared" si="58"/>
        <v>511.32639999999992</v>
      </c>
    </row>
    <row r="407" spans="1:9" ht="15">
      <c r="A407" s="9" t="s">
        <v>17</v>
      </c>
      <c r="B407" s="45">
        <v>0</v>
      </c>
      <c r="C407" s="45">
        <v>0</v>
      </c>
      <c r="D407" s="45">
        <v>0</v>
      </c>
      <c r="E407" s="45">
        <v>0</v>
      </c>
      <c r="F407" s="400"/>
      <c r="G407" s="45">
        <v>0</v>
      </c>
      <c r="H407" s="54">
        <v>0</v>
      </c>
      <c r="I407" s="44">
        <f t="shared" si="58"/>
        <v>0</v>
      </c>
    </row>
    <row r="408" spans="1:9" ht="15">
      <c r="A408" s="8" t="s">
        <v>18</v>
      </c>
      <c r="B408" s="48">
        <v>0</v>
      </c>
      <c r="C408" s="48">
        <v>0</v>
      </c>
      <c r="D408" s="48">
        <v>0</v>
      </c>
      <c r="E408" s="48">
        <v>0</v>
      </c>
      <c r="F408" s="400"/>
      <c r="G408" s="48">
        <v>0</v>
      </c>
      <c r="H408" s="49">
        <v>0</v>
      </c>
      <c r="I408" s="50">
        <f t="shared" si="58"/>
        <v>0</v>
      </c>
    </row>
    <row r="409" spans="1:9" ht="15">
      <c r="A409" s="9" t="s">
        <v>141</v>
      </c>
      <c r="B409" s="45">
        <v>413.79393955969084</v>
      </c>
      <c r="C409" s="45">
        <v>1250.9049742070404</v>
      </c>
      <c r="D409" s="45">
        <v>177.9624420386227</v>
      </c>
      <c r="E409" s="45">
        <v>25.33864419464631</v>
      </c>
      <c r="F409" s="400"/>
      <c r="G409" s="45">
        <v>0</v>
      </c>
      <c r="H409" s="54">
        <v>0</v>
      </c>
      <c r="I409" s="44">
        <f t="shared" si="58"/>
        <v>1868.0000000000002</v>
      </c>
    </row>
    <row r="410" spans="1:9" ht="15">
      <c r="A410" s="8" t="s">
        <v>19</v>
      </c>
      <c r="B410" s="48">
        <v>0</v>
      </c>
      <c r="C410" s="48">
        <v>0</v>
      </c>
      <c r="D410" s="48">
        <v>0</v>
      </c>
      <c r="E410" s="48">
        <v>0</v>
      </c>
      <c r="F410" s="400"/>
      <c r="G410" s="48">
        <v>0</v>
      </c>
      <c r="H410" s="49">
        <v>0</v>
      </c>
      <c r="I410" s="50">
        <f t="shared" si="58"/>
        <v>0</v>
      </c>
    </row>
    <row r="411" spans="1:9" ht="15">
      <c r="A411" s="9" t="s">
        <v>20</v>
      </c>
      <c r="B411" s="45">
        <v>0</v>
      </c>
      <c r="C411" s="45">
        <v>0</v>
      </c>
      <c r="D411" s="45">
        <v>0</v>
      </c>
      <c r="E411" s="45">
        <v>0</v>
      </c>
      <c r="F411" s="400"/>
      <c r="G411" s="45">
        <v>0</v>
      </c>
      <c r="H411" s="54">
        <v>0</v>
      </c>
      <c r="I411" s="44">
        <f t="shared" si="58"/>
        <v>0</v>
      </c>
    </row>
    <row r="412" spans="1:9" ht="15">
      <c r="A412" s="8" t="s">
        <v>21</v>
      </c>
      <c r="B412" s="48">
        <v>0</v>
      </c>
      <c r="C412" s="48">
        <v>0</v>
      </c>
      <c r="D412" s="48">
        <v>0</v>
      </c>
      <c r="E412" s="48">
        <v>0</v>
      </c>
      <c r="F412" s="400"/>
      <c r="G412" s="48">
        <v>0</v>
      </c>
      <c r="H412" s="49">
        <v>0</v>
      </c>
      <c r="I412" s="50">
        <f t="shared" si="58"/>
        <v>0</v>
      </c>
    </row>
    <row r="413" spans="1:9" ht="15">
      <c r="A413" s="10" t="s">
        <v>57</v>
      </c>
      <c r="B413" s="45">
        <v>0</v>
      </c>
      <c r="C413" s="45">
        <v>0</v>
      </c>
      <c r="D413" s="45">
        <v>0</v>
      </c>
      <c r="E413" s="45">
        <v>0</v>
      </c>
      <c r="F413" s="400"/>
      <c r="G413" s="45">
        <v>0</v>
      </c>
      <c r="H413" s="54">
        <v>0</v>
      </c>
      <c r="I413" s="44">
        <f t="shared" si="58"/>
        <v>0</v>
      </c>
    </row>
    <row r="414" spans="1:9" ht="15">
      <c r="A414" s="8" t="s">
        <v>22</v>
      </c>
      <c r="B414" s="48">
        <v>0</v>
      </c>
      <c r="C414" s="48">
        <v>0</v>
      </c>
      <c r="D414" s="48">
        <v>0</v>
      </c>
      <c r="E414" s="48">
        <v>0</v>
      </c>
      <c r="F414" s="400"/>
      <c r="G414" s="48">
        <v>0</v>
      </c>
      <c r="H414" s="49">
        <v>0</v>
      </c>
      <c r="I414" s="50">
        <f t="shared" si="58"/>
        <v>0</v>
      </c>
    </row>
    <row r="415" spans="1:9" ht="15">
      <c r="A415" s="10" t="s">
        <v>23</v>
      </c>
      <c r="B415" s="45">
        <v>0</v>
      </c>
      <c r="C415" s="45">
        <v>0</v>
      </c>
      <c r="D415" s="45">
        <v>0</v>
      </c>
      <c r="E415" s="45">
        <v>0</v>
      </c>
      <c r="F415" s="400"/>
      <c r="G415" s="45">
        <v>0</v>
      </c>
      <c r="H415" s="54">
        <v>0</v>
      </c>
      <c r="I415" s="44">
        <f t="shared" si="58"/>
        <v>0</v>
      </c>
    </row>
    <row r="416" spans="1:9" ht="15">
      <c r="A416" s="8" t="s">
        <v>24</v>
      </c>
      <c r="B416" s="48">
        <v>2.1995999999999998</v>
      </c>
      <c r="C416" s="48">
        <v>0</v>
      </c>
      <c r="D416" s="48">
        <v>0</v>
      </c>
      <c r="E416" s="48">
        <v>0</v>
      </c>
      <c r="F416" s="400"/>
      <c r="G416" s="48">
        <v>0</v>
      </c>
      <c r="H416" s="49">
        <v>0</v>
      </c>
      <c r="I416" s="50">
        <f t="shared" si="58"/>
        <v>2.1995999999999998</v>
      </c>
    </row>
    <row r="417" spans="1:9" ht="15.75" thickBot="1">
      <c r="A417" s="10" t="s">
        <v>25</v>
      </c>
      <c r="B417" s="45">
        <v>16.573201597078651</v>
      </c>
      <c r="C417" s="45">
        <v>7.8095157979691718</v>
      </c>
      <c r="D417" s="45">
        <v>0.48155554900802727</v>
      </c>
      <c r="E417" s="45">
        <v>624.9224672839506</v>
      </c>
      <c r="F417" s="401"/>
      <c r="G417" s="45">
        <v>114.34205977199362</v>
      </c>
      <c r="H417" s="54">
        <v>0</v>
      </c>
      <c r="I417" s="44">
        <f t="shared" si="58"/>
        <v>764.12880000000007</v>
      </c>
    </row>
    <row r="418" spans="1:9" ht="15">
      <c r="A418" s="125" t="s">
        <v>26</v>
      </c>
      <c r="B418" s="126">
        <f>SUM(B397:B417)</f>
        <v>631.80079526599263</v>
      </c>
      <c r="C418" s="126">
        <f t="shared" ref="C418:I418" si="59">SUM(C397:C417)</f>
        <v>1571.7348516884297</v>
      </c>
      <c r="D418" s="126">
        <f t="shared" si="59"/>
        <v>179.99838181414603</v>
      </c>
      <c r="E418" s="126">
        <f t="shared" si="59"/>
        <v>654.07691116749027</v>
      </c>
      <c r="F418" s="126">
        <f t="shared" si="59"/>
        <v>0</v>
      </c>
      <c r="G418" s="126">
        <f t="shared" si="59"/>
        <v>114.34205977199362</v>
      </c>
      <c r="H418" s="127">
        <f t="shared" si="59"/>
        <v>0</v>
      </c>
      <c r="I418" s="128">
        <f t="shared" si="59"/>
        <v>3151.9529997080522</v>
      </c>
    </row>
    <row r="419" spans="1:9" ht="15" thickBot="1">
      <c r="A419" s="15" t="s">
        <v>100</v>
      </c>
      <c r="B419" s="100">
        <f>B418/$I418</f>
        <v>0.2004474036651285</v>
      </c>
      <c r="C419" s="100">
        <f t="shared" ref="C419:H419" si="60">C418/$I418</f>
        <v>0.49865427937345852</v>
      </c>
      <c r="D419" s="100">
        <f t="shared" si="60"/>
        <v>5.7106937137329866E-2</v>
      </c>
      <c r="E419" s="100">
        <f t="shared" si="60"/>
        <v>0.20751480470301231</v>
      </c>
      <c r="F419" s="100">
        <f t="shared" si="60"/>
        <v>0</v>
      </c>
      <c r="G419" s="100">
        <f t="shared" si="60"/>
        <v>3.6276575121070805E-2</v>
      </c>
      <c r="H419" s="100">
        <f t="shared" si="60"/>
        <v>0</v>
      </c>
      <c r="I419" s="102">
        <f>SUM(B419:H419)</f>
        <v>1</v>
      </c>
    </row>
    <row r="420" spans="1:9" ht="15" thickBot="1">
      <c r="A420" s="16"/>
      <c r="B420" s="16"/>
      <c r="C420" s="16"/>
      <c r="D420" s="16"/>
      <c r="E420" s="16"/>
      <c r="F420" s="16"/>
      <c r="G420" s="16"/>
      <c r="H420" s="16"/>
      <c r="I420" s="16"/>
    </row>
    <row r="421" spans="1:9" ht="28.5">
      <c r="A421" s="431" t="s">
        <v>40</v>
      </c>
      <c r="B421" s="37" t="s">
        <v>0</v>
      </c>
      <c r="C421" s="37" t="s">
        <v>1</v>
      </c>
      <c r="D421" s="37" t="s">
        <v>2</v>
      </c>
      <c r="E421" s="37" t="s">
        <v>3</v>
      </c>
      <c r="F421" s="37" t="s">
        <v>27</v>
      </c>
      <c r="G421" s="37" t="s">
        <v>4</v>
      </c>
      <c r="H421" s="37" t="s">
        <v>5</v>
      </c>
      <c r="I421" s="38" t="s">
        <v>6</v>
      </c>
    </row>
    <row r="422" spans="1:9" ht="14.25" customHeight="1">
      <c r="A422" s="432" t="s">
        <v>40</v>
      </c>
      <c r="B422" s="372" t="s">
        <v>107</v>
      </c>
      <c r="C422" s="373"/>
      <c r="D422" s="373"/>
      <c r="E422" s="373"/>
      <c r="F422" s="373"/>
      <c r="G422" s="373"/>
      <c r="H422" s="373"/>
      <c r="I422" s="374"/>
    </row>
    <row r="423" spans="1:9" ht="15">
      <c r="A423" s="7" t="s">
        <v>7</v>
      </c>
      <c r="B423" s="42">
        <v>0</v>
      </c>
      <c r="C423" s="42">
        <v>0</v>
      </c>
      <c r="D423" s="42">
        <v>0</v>
      </c>
      <c r="E423" s="42">
        <v>0</v>
      </c>
      <c r="F423" s="399"/>
      <c r="G423" s="42">
        <v>0</v>
      </c>
      <c r="H423" s="43">
        <v>0</v>
      </c>
      <c r="I423" s="44">
        <f>SUM(B423:H423)</f>
        <v>0</v>
      </c>
    </row>
    <row r="424" spans="1:9" ht="15">
      <c r="A424" s="8" t="s">
        <v>8</v>
      </c>
      <c r="B424" s="48">
        <v>0</v>
      </c>
      <c r="C424" s="48">
        <v>0</v>
      </c>
      <c r="D424" s="48">
        <v>0</v>
      </c>
      <c r="E424" s="48">
        <v>0</v>
      </c>
      <c r="F424" s="400"/>
      <c r="G424" s="48">
        <v>0</v>
      </c>
      <c r="H424" s="49">
        <v>0</v>
      </c>
      <c r="I424" s="50">
        <f t="shared" ref="I424:I443" si="61">SUM(B424:H424)</f>
        <v>0</v>
      </c>
    </row>
    <row r="425" spans="1:9" ht="15">
      <c r="A425" s="9" t="s">
        <v>9</v>
      </c>
      <c r="B425" s="45">
        <v>0</v>
      </c>
      <c r="C425" s="45">
        <v>0</v>
      </c>
      <c r="D425" s="45">
        <v>0</v>
      </c>
      <c r="E425" s="45">
        <v>0</v>
      </c>
      <c r="F425" s="400"/>
      <c r="G425" s="45">
        <v>0</v>
      </c>
      <c r="H425" s="54">
        <v>0</v>
      </c>
      <c r="I425" s="44">
        <f t="shared" si="61"/>
        <v>0</v>
      </c>
    </row>
    <row r="426" spans="1:9" ht="15">
      <c r="A426" s="8" t="s">
        <v>10</v>
      </c>
      <c r="B426" s="48">
        <v>0</v>
      </c>
      <c r="C426" s="48">
        <v>0</v>
      </c>
      <c r="D426" s="48">
        <v>0</v>
      </c>
      <c r="E426" s="48">
        <v>0</v>
      </c>
      <c r="F426" s="400"/>
      <c r="G426" s="48">
        <v>0</v>
      </c>
      <c r="H426" s="49">
        <v>0</v>
      </c>
      <c r="I426" s="50">
        <f t="shared" si="61"/>
        <v>0</v>
      </c>
    </row>
    <row r="427" spans="1:9" ht="15">
      <c r="A427" s="9" t="s">
        <v>11</v>
      </c>
      <c r="B427" s="45">
        <v>0</v>
      </c>
      <c r="C427" s="45">
        <v>0</v>
      </c>
      <c r="D427" s="45">
        <v>0</v>
      </c>
      <c r="E427" s="45">
        <v>0</v>
      </c>
      <c r="F427" s="400"/>
      <c r="G427" s="45">
        <v>0</v>
      </c>
      <c r="H427" s="54">
        <v>0</v>
      </c>
      <c r="I427" s="44">
        <f t="shared" si="61"/>
        <v>0</v>
      </c>
    </row>
    <row r="428" spans="1:9" ht="15">
      <c r="A428" s="8" t="s">
        <v>12</v>
      </c>
      <c r="B428" s="48">
        <v>0</v>
      </c>
      <c r="C428" s="48">
        <v>0</v>
      </c>
      <c r="D428" s="48">
        <v>0</v>
      </c>
      <c r="E428" s="48">
        <v>0</v>
      </c>
      <c r="F428" s="400"/>
      <c r="G428" s="48">
        <v>0</v>
      </c>
      <c r="H428" s="49">
        <v>0</v>
      </c>
      <c r="I428" s="50">
        <f t="shared" si="61"/>
        <v>0</v>
      </c>
    </row>
    <row r="429" spans="1:9" ht="15">
      <c r="A429" s="9" t="s">
        <v>13</v>
      </c>
      <c r="B429" s="45">
        <v>0</v>
      </c>
      <c r="C429" s="45">
        <v>0</v>
      </c>
      <c r="D429" s="45">
        <v>0</v>
      </c>
      <c r="E429" s="45">
        <v>0</v>
      </c>
      <c r="F429" s="400"/>
      <c r="G429" s="45">
        <v>0</v>
      </c>
      <c r="H429" s="54">
        <v>0</v>
      </c>
      <c r="I429" s="44">
        <f t="shared" si="61"/>
        <v>0</v>
      </c>
    </row>
    <row r="430" spans="1:9" ht="15">
      <c r="A430" s="8" t="s">
        <v>14</v>
      </c>
      <c r="B430" s="48">
        <v>9.0896326197763277E-9</v>
      </c>
      <c r="C430" s="48">
        <v>9.0896326197763277E-9</v>
      </c>
      <c r="D430" s="48">
        <v>9.0896326197763277E-9</v>
      </c>
      <c r="E430" s="48">
        <v>8.1560500426622301E-2</v>
      </c>
      <c r="F430" s="400"/>
      <c r="G430" s="48">
        <v>0</v>
      </c>
      <c r="H430" s="49">
        <v>0</v>
      </c>
      <c r="I430" s="50">
        <f t="shared" si="61"/>
        <v>8.1560527695520163E-2</v>
      </c>
    </row>
    <row r="431" spans="1:9" ht="15">
      <c r="A431" s="9" t="s">
        <v>15</v>
      </c>
      <c r="B431" s="45">
        <v>0.84078816682437374</v>
      </c>
      <c r="C431" s="45">
        <v>0.37294045937559295</v>
      </c>
      <c r="D431" s="45">
        <v>0.45547137380003294</v>
      </c>
      <c r="E431" s="45">
        <v>0</v>
      </c>
      <c r="F431" s="400"/>
      <c r="G431" s="45">
        <v>0</v>
      </c>
      <c r="H431" s="54">
        <v>0</v>
      </c>
      <c r="I431" s="44">
        <f t="shared" si="61"/>
        <v>1.6691999999999996</v>
      </c>
    </row>
    <row r="432" spans="1:9" ht="15">
      <c r="A432" s="8" t="s">
        <v>16</v>
      </c>
      <c r="B432" s="48">
        <v>52.717748010785229</v>
      </c>
      <c r="C432" s="48">
        <v>5.5495763163158838</v>
      </c>
      <c r="D432" s="48">
        <v>18.463875672898883</v>
      </c>
      <c r="E432" s="48">
        <v>0</v>
      </c>
      <c r="F432" s="400"/>
      <c r="G432" s="48">
        <v>0</v>
      </c>
      <c r="H432" s="49">
        <v>0</v>
      </c>
      <c r="I432" s="50">
        <f t="shared" si="61"/>
        <v>76.731200000000001</v>
      </c>
    </row>
    <row r="433" spans="1:9" ht="15">
      <c r="A433" s="9" t="s">
        <v>17</v>
      </c>
      <c r="B433" s="45">
        <v>0</v>
      </c>
      <c r="C433" s="45">
        <v>0</v>
      </c>
      <c r="D433" s="45">
        <v>0</v>
      </c>
      <c r="E433" s="45">
        <v>0</v>
      </c>
      <c r="F433" s="400"/>
      <c r="G433" s="45">
        <v>0</v>
      </c>
      <c r="H433" s="54">
        <v>0</v>
      </c>
      <c r="I433" s="44">
        <f t="shared" si="61"/>
        <v>0</v>
      </c>
    </row>
    <row r="434" spans="1:9" ht="15">
      <c r="A434" s="8" t="s">
        <v>18</v>
      </c>
      <c r="B434" s="48">
        <v>0</v>
      </c>
      <c r="C434" s="48">
        <v>0</v>
      </c>
      <c r="D434" s="48">
        <v>0</v>
      </c>
      <c r="E434" s="48">
        <v>0</v>
      </c>
      <c r="F434" s="400"/>
      <c r="G434" s="48">
        <v>0</v>
      </c>
      <c r="H434" s="49">
        <v>0</v>
      </c>
      <c r="I434" s="50">
        <f t="shared" si="61"/>
        <v>0</v>
      </c>
    </row>
    <row r="435" spans="1:9" ht="15">
      <c r="A435" s="9" t="s">
        <v>141</v>
      </c>
      <c r="B435" s="45">
        <v>78.131419424587847</v>
      </c>
      <c r="C435" s="45">
        <v>62.786991622024424</v>
      </c>
      <c r="D435" s="45">
        <v>29.418415915719546</v>
      </c>
      <c r="E435" s="45">
        <v>9.6631730376681908</v>
      </c>
      <c r="F435" s="400"/>
      <c r="G435" s="45">
        <v>0</v>
      </c>
      <c r="H435" s="54">
        <v>0</v>
      </c>
      <c r="I435" s="44">
        <f t="shared" si="61"/>
        <v>180.00000000000003</v>
      </c>
    </row>
    <row r="436" spans="1:9" ht="15">
      <c r="A436" s="8" t="s">
        <v>19</v>
      </c>
      <c r="B436" s="48">
        <v>0</v>
      </c>
      <c r="C436" s="48">
        <v>0</v>
      </c>
      <c r="D436" s="48">
        <v>0</v>
      </c>
      <c r="E436" s="48">
        <v>0</v>
      </c>
      <c r="F436" s="400"/>
      <c r="G436" s="48">
        <v>0</v>
      </c>
      <c r="H436" s="49">
        <v>0</v>
      </c>
      <c r="I436" s="50">
        <f t="shared" si="61"/>
        <v>0</v>
      </c>
    </row>
    <row r="437" spans="1:9" ht="15">
      <c r="A437" s="9" t="s">
        <v>20</v>
      </c>
      <c r="B437" s="45">
        <v>0</v>
      </c>
      <c r="C437" s="45">
        <v>0</v>
      </c>
      <c r="D437" s="45">
        <v>0</v>
      </c>
      <c r="E437" s="45">
        <v>0</v>
      </c>
      <c r="F437" s="400"/>
      <c r="G437" s="45">
        <v>0</v>
      </c>
      <c r="H437" s="54">
        <v>0</v>
      </c>
      <c r="I437" s="44">
        <f t="shared" si="61"/>
        <v>0</v>
      </c>
    </row>
    <row r="438" spans="1:9" ht="15">
      <c r="A438" s="8" t="s">
        <v>21</v>
      </c>
      <c r="B438" s="48">
        <v>3.7261905578487919</v>
      </c>
      <c r="C438" s="48">
        <v>4.3549116397816043E-2</v>
      </c>
      <c r="D438" s="48">
        <v>2.2302603257533917</v>
      </c>
      <c r="E438" s="48">
        <v>0</v>
      </c>
      <c r="F438" s="400"/>
      <c r="G438" s="48">
        <v>0</v>
      </c>
      <c r="H438" s="49">
        <v>0</v>
      </c>
      <c r="I438" s="50">
        <f t="shared" si="61"/>
        <v>6</v>
      </c>
    </row>
    <row r="439" spans="1:9" ht="15">
      <c r="A439" s="10" t="s">
        <v>57</v>
      </c>
      <c r="B439" s="45">
        <v>31.78131022839187</v>
      </c>
      <c r="C439" s="45">
        <v>2.1069915101626817</v>
      </c>
      <c r="D439" s="45">
        <v>24.111698261445454</v>
      </c>
      <c r="E439" s="45">
        <v>0</v>
      </c>
      <c r="F439" s="400"/>
      <c r="G439" s="45">
        <v>0</v>
      </c>
      <c r="H439" s="54">
        <v>0</v>
      </c>
      <c r="I439" s="44">
        <f t="shared" si="61"/>
        <v>58.000000000000007</v>
      </c>
    </row>
    <row r="440" spans="1:9" ht="15">
      <c r="A440" s="8" t="s">
        <v>22</v>
      </c>
      <c r="B440" s="48">
        <v>9</v>
      </c>
      <c r="C440" s="48">
        <v>9</v>
      </c>
      <c r="D440" s="48">
        <v>9</v>
      </c>
      <c r="E440" s="48">
        <v>0</v>
      </c>
      <c r="F440" s="400"/>
      <c r="G440" s="48">
        <v>0</v>
      </c>
      <c r="H440" s="49">
        <v>0</v>
      </c>
      <c r="I440" s="50">
        <f t="shared" si="61"/>
        <v>27</v>
      </c>
    </row>
    <row r="441" spans="1:9" ht="15">
      <c r="A441" s="10" t="s">
        <v>23</v>
      </c>
      <c r="B441" s="45">
        <v>0</v>
      </c>
      <c r="C441" s="45">
        <v>0</v>
      </c>
      <c r="D441" s="45">
        <v>0</v>
      </c>
      <c r="E441" s="45">
        <v>0</v>
      </c>
      <c r="F441" s="400"/>
      <c r="G441" s="45">
        <v>0</v>
      </c>
      <c r="H441" s="54">
        <v>0</v>
      </c>
      <c r="I441" s="44">
        <f t="shared" si="61"/>
        <v>0</v>
      </c>
    </row>
    <row r="442" spans="1:9" ht="15">
      <c r="A442" s="8" t="s">
        <v>24</v>
      </c>
      <c r="B442" s="48">
        <v>11.372079708130181</v>
      </c>
      <c r="C442" s="48">
        <v>2.8153502672003113E-2</v>
      </c>
      <c r="D442" s="48">
        <v>2.2689667891978162</v>
      </c>
      <c r="E442" s="48">
        <v>0</v>
      </c>
      <c r="F442" s="400"/>
      <c r="G442" s="48">
        <v>0</v>
      </c>
      <c r="H442" s="49">
        <v>0</v>
      </c>
      <c r="I442" s="50">
        <f t="shared" si="61"/>
        <v>13.6692</v>
      </c>
    </row>
    <row r="443" spans="1:9" ht="15.75" thickBot="1">
      <c r="A443" s="10" t="s">
        <v>25</v>
      </c>
      <c r="B443" s="66">
        <v>17.556423612351779</v>
      </c>
      <c r="C443" s="66">
        <v>5.9911730946261524E-2</v>
      </c>
      <c r="D443" s="66">
        <v>64.805526051661744</v>
      </c>
      <c r="E443" s="66">
        <v>333.34710111179487</v>
      </c>
      <c r="F443" s="401"/>
      <c r="G443" s="45">
        <v>44.179247114721946</v>
      </c>
      <c r="H443" s="54">
        <v>0.1677903785234019</v>
      </c>
      <c r="I443" s="44">
        <f t="shared" si="61"/>
        <v>460.11599999999999</v>
      </c>
    </row>
    <row r="444" spans="1:9" ht="15">
      <c r="A444" s="125" t="s">
        <v>26</v>
      </c>
      <c r="B444" s="126">
        <f>SUM(B423:B443)</f>
        <v>205.12595971800968</v>
      </c>
      <c r="C444" s="126">
        <f t="shared" ref="C444:I444" si="62">SUM(C423:C443)</f>
        <v>79.948114266984291</v>
      </c>
      <c r="D444" s="126">
        <f t="shared" si="62"/>
        <v>150.75421439956651</v>
      </c>
      <c r="E444" s="126">
        <f t="shared" si="62"/>
        <v>343.09183464988968</v>
      </c>
      <c r="F444" s="126">
        <f t="shared" si="62"/>
        <v>0</v>
      </c>
      <c r="G444" s="126">
        <f t="shared" si="62"/>
        <v>44.179247114721946</v>
      </c>
      <c r="H444" s="127">
        <f t="shared" si="62"/>
        <v>0.1677903785234019</v>
      </c>
      <c r="I444" s="128">
        <f t="shared" si="62"/>
        <v>823.26716052769552</v>
      </c>
    </row>
    <row r="445" spans="1:9" ht="15" thickBot="1">
      <c r="A445" s="15" t="s">
        <v>100</v>
      </c>
      <c r="B445" s="100">
        <f>B444/$I444</f>
        <v>0.24916086727731082</v>
      </c>
      <c r="C445" s="100">
        <f t="shared" ref="C445:H445" si="63">C444/$I444</f>
        <v>9.7110777764704434E-2</v>
      </c>
      <c r="D445" s="100">
        <f t="shared" si="63"/>
        <v>0.18311700214415996</v>
      </c>
      <c r="E445" s="100">
        <f t="shared" si="63"/>
        <v>0.41674422483945017</v>
      </c>
      <c r="F445" s="100">
        <f t="shared" si="63"/>
        <v>0</v>
      </c>
      <c r="G445" s="100">
        <f t="shared" si="63"/>
        <v>5.3663317611750784E-2</v>
      </c>
      <c r="H445" s="100">
        <f t="shared" si="63"/>
        <v>2.0381036262378312E-4</v>
      </c>
      <c r="I445" s="102">
        <f>SUM(B445:H445)</f>
        <v>0.99999999999999989</v>
      </c>
    </row>
    <row r="446" spans="1:9" ht="15" thickBot="1">
      <c r="A446" s="16"/>
      <c r="B446" s="16"/>
      <c r="C446" s="16"/>
      <c r="D446" s="16"/>
      <c r="E446" s="16"/>
      <c r="F446" s="16"/>
      <c r="G446" s="16"/>
      <c r="H446" s="16"/>
      <c r="I446" s="16"/>
    </row>
    <row r="447" spans="1:9" ht="28.5">
      <c r="A447" s="433" t="s">
        <v>41</v>
      </c>
      <c r="B447" s="37" t="s">
        <v>0</v>
      </c>
      <c r="C447" s="37" t="s">
        <v>1</v>
      </c>
      <c r="D447" s="37" t="s">
        <v>2</v>
      </c>
      <c r="E447" s="37" t="s">
        <v>3</v>
      </c>
      <c r="F447" s="37" t="s">
        <v>27</v>
      </c>
      <c r="G447" s="37" t="s">
        <v>4</v>
      </c>
      <c r="H447" s="37" t="s">
        <v>5</v>
      </c>
      <c r="I447" s="38" t="s">
        <v>6</v>
      </c>
    </row>
    <row r="448" spans="1:9" ht="14.25" customHeight="1">
      <c r="A448" s="434" t="s">
        <v>41</v>
      </c>
      <c r="B448" s="372" t="s">
        <v>107</v>
      </c>
      <c r="C448" s="373"/>
      <c r="D448" s="373"/>
      <c r="E448" s="373"/>
      <c r="F448" s="373"/>
      <c r="G448" s="373"/>
      <c r="H448" s="373"/>
      <c r="I448" s="374"/>
    </row>
    <row r="449" spans="1:9" ht="15">
      <c r="A449" s="7" t="s">
        <v>7</v>
      </c>
      <c r="B449" s="387"/>
      <c r="C449" s="388"/>
      <c r="D449" s="388"/>
      <c r="E449" s="389"/>
      <c r="F449" s="42">
        <v>0</v>
      </c>
      <c r="G449" s="387"/>
      <c r="H449" s="389"/>
      <c r="I449" s="44">
        <f>SUM(B449:H449)</f>
        <v>0</v>
      </c>
    </row>
    <row r="450" spans="1:9" ht="15">
      <c r="A450" s="8" t="s">
        <v>8</v>
      </c>
      <c r="B450" s="390"/>
      <c r="C450" s="391"/>
      <c r="D450" s="391"/>
      <c r="E450" s="392"/>
      <c r="F450" s="48">
        <v>0</v>
      </c>
      <c r="G450" s="390"/>
      <c r="H450" s="392"/>
      <c r="I450" s="50">
        <f t="shared" ref="I450:I469" si="64">SUM(B450:H450)</f>
        <v>0</v>
      </c>
    </row>
    <row r="451" spans="1:9" ht="15">
      <c r="A451" s="9" t="s">
        <v>9</v>
      </c>
      <c r="B451" s="390"/>
      <c r="C451" s="391"/>
      <c r="D451" s="391"/>
      <c r="E451" s="392"/>
      <c r="F451" s="45">
        <v>0</v>
      </c>
      <c r="G451" s="390"/>
      <c r="H451" s="392"/>
      <c r="I451" s="44">
        <f t="shared" si="64"/>
        <v>0</v>
      </c>
    </row>
    <row r="452" spans="1:9" ht="15">
      <c r="A452" s="8" t="s">
        <v>10</v>
      </c>
      <c r="B452" s="390"/>
      <c r="C452" s="391"/>
      <c r="D452" s="391"/>
      <c r="E452" s="392"/>
      <c r="F452" s="48">
        <v>0</v>
      </c>
      <c r="G452" s="390"/>
      <c r="H452" s="392"/>
      <c r="I452" s="50">
        <f t="shared" si="64"/>
        <v>0</v>
      </c>
    </row>
    <row r="453" spans="1:9" ht="15">
      <c r="A453" s="9" t="s">
        <v>11</v>
      </c>
      <c r="B453" s="390"/>
      <c r="C453" s="391"/>
      <c r="D453" s="391"/>
      <c r="E453" s="392"/>
      <c r="F453" s="45">
        <v>0</v>
      </c>
      <c r="G453" s="390"/>
      <c r="H453" s="392"/>
      <c r="I453" s="44">
        <f t="shared" si="64"/>
        <v>0</v>
      </c>
    </row>
    <row r="454" spans="1:9" ht="15">
      <c r="A454" s="8" t="s">
        <v>12</v>
      </c>
      <c r="B454" s="390"/>
      <c r="C454" s="391"/>
      <c r="D454" s="391"/>
      <c r="E454" s="392"/>
      <c r="F454" s="48">
        <v>0</v>
      </c>
      <c r="G454" s="390"/>
      <c r="H454" s="392"/>
      <c r="I454" s="50">
        <f t="shared" si="64"/>
        <v>0</v>
      </c>
    </row>
    <row r="455" spans="1:9" ht="15">
      <c r="A455" s="9" t="s">
        <v>13</v>
      </c>
      <c r="B455" s="390"/>
      <c r="C455" s="391"/>
      <c r="D455" s="391"/>
      <c r="E455" s="392"/>
      <c r="F455" s="45">
        <v>0</v>
      </c>
      <c r="G455" s="390"/>
      <c r="H455" s="392"/>
      <c r="I455" s="44">
        <f t="shared" si="64"/>
        <v>0</v>
      </c>
    </row>
    <row r="456" spans="1:9" ht="15">
      <c r="A456" s="8" t="s">
        <v>14</v>
      </c>
      <c r="B456" s="390"/>
      <c r="C456" s="391"/>
      <c r="D456" s="391"/>
      <c r="E456" s="392"/>
      <c r="F456" s="48">
        <v>92.51037575874166</v>
      </c>
      <c r="G456" s="390"/>
      <c r="H456" s="392"/>
      <c r="I456" s="50">
        <f t="shared" si="64"/>
        <v>92.51037575874166</v>
      </c>
    </row>
    <row r="457" spans="1:9" ht="15">
      <c r="A457" s="9" t="s">
        <v>15</v>
      </c>
      <c r="B457" s="390"/>
      <c r="C457" s="391"/>
      <c r="D457" s="391"/>
      <c r="E457" s="392"/>
      <c r="F457" s="45">
        <v>0</v>
      </c>
      <c r="G457" s="390"/>
      <c r="H457" s="392"/>
      <c r="I457" s="44">
        <f t="shared" si="64"/>
        <v>0</v>
      </c>
    </row>
    <row r="458" spans="1:9" ht="15">
      <c r="A458" s="8" t="s">
        <v>16</v>
      </c>
      <c r="B458" s="390"/>
      <c r="C458" s="391"/>
      <c r="D458" s="391"/>
      <c r="E458" s="392"/>
      <c r="F458" s="48">
        <v>0</v>
      </c>
      <c r="G458" s="390"/>
      <c r="H458" s="392"/>
      <c r="I458" s="50">
        <f t="shared" si="64"/>
        <v>0</v>
      </c>
    </row>
    <row r="459" spans="1:9" ht="15">
      <c r="A459" s="9" t="s">
        <v>17</v>
      </c>
      <c r="B459" s="390"/>
      <c r="C459" s="391"/>
      <c r="D459" s="391"/>
      <c r="E459" s="392"/>
      <c r="F459" s="45">
        <v>0</v>
      </c>
      <c r="G459" s="390"/>
      <c r="H459" s="392"/>
      <c r="I459" s="44">
        <f t="shared" si="64"/>
        <v>0</v>
      </c>
    </row>
    <row r="460" spans="1:9" ht="15">
      <c r="A460" s="8" t="s">
        <v>18</v>
      </c>
      <c r="B460" s="390"/>
      <c r="C460" s="391"/>
      <c r="D460" s="391"/>
      <c r="E460" s="392"/>
      <c r="F460" s="48">
        <v>0</v>
      </c>
      <c r="G460" s="390"/>
      <c r="H460" s="392"/>
      <c r="I460" s="50">
        <f t="shared" si="64"/>
        <v>0</v>
      </c>
    </row>
    <row r="461" spans="1:9" ht="15">
      <c r="A461" s="9" t="s">
        <v>141</v>
      </c>
      <c r="B461" s="390"/>
      <c r="C461" s="391"/>
      <c r="D461" s="391"/>
      <c r="E461" s="392"/>
      <c r="F461" s="45">
        <v>0</v>
      </c>
      <c r="G461" s="390"/>
      <c r="H461" s="392"/>
      <c r="I461" s="44">
        <f t="shared" si="64"/>
        <v>0</v>
      </c>
    </row>
    <row r="462" spans="1:9" ht="15">
      <c r="A462" s="8" t="s">
        <v>19</v>
      </c>
      <c r="B462" s="390"/>
      <c r="C462" s="391"/>
      <c r="D462" s="391"/>
      <c r="E462" s="392"/>
      <c r="F462" s="48">
        <v>0</v>
      </c>
      <c r="G462" s="390"/>
      <c r="H462" s="392"/>
      <c r="I462" s="50">
        <f t="shared" si="64"/>
        <v>0</v>
      </c>
    </row>
    <row r="463" spans="1:9" ht="15">
      <c r="A463" s="9" t="s">
        <v>20</v>
      </c>
      <c r="B463" s="390"/>
      <c r="C463" s="391"/>
      <c r="D463" s="391"/>
      <c r="E463" s="392"/>
      <c r="F463" s="45">
        <v>0</v>
      </c>
      <c r="G463" s="390"/>
      <c r="H463" s="392"/>
      <c r="I463" s="44">
        <f t="shared" si="64"/>
        <v>0</v>
      </c>
    </row>
    <row r="464" spans="1:9" ht="15">
      <c r="A464" s="8" t="s">
        <v>21</v>
      </c>
      <c r="B464" s="390"/>
      <c r="C464" s="391"/>
      <c r="D464" s="391"/>
      <c r="E464" s="392"/>
      <c r="F464" s="48">
        <v>0</v>
      </c>
      <c r="G464" s="390"/>
      <c r="H464" s="392"/>
      <c r="I464" s="50">
        <f t="shared" si="64"/>
        <v>0</v>
      </c>
    </row>
    <row r="465" spans="1:9" ht="15">
      <c r="A465" s="10" t="s">
        <v>57</v>
      </c>
      <c r="B465" s="390"/>
      <c r="C465" s="391"/>
      <c r="D465" s="391"/>
      <c r="E465" s="392"/>
      <c r="F465" s="45">
        <v>0</v>
      </c>
      <c r="G465" s="390"/>
      <c r="H465" s="392"/>
      <c r="I465" s="44">
        <f t="shared" si="64"/>
        <v>0</v>
      </c>
    </row>
    <row r="466" spans="1:9" ht="15">
      <c r="A466" s="8" t="s">
        <v>22</v>
      </c>
      <c r="B466" s="390"/>
      <c r="C466" s="391"/>
      <c r="D466" s="391"/>
      <c r="E466" s="392"/>
      <c r="F466" s="48">
        <v>0</v>
      </c>
      <c r="G466" s="390"/>
      <c r="H466" s="392"/>
      <c r="I466" s="50">
        <f t="shared" si="64"/>
        <v>0</v>
      </c>
    </row>
    <row r="467" spans="1:9" ht="15">
      <c r="A467" s="10" t="s">
        <v>23</v>
      </c>
      <c r="B467" s="390"/>
      <c r="C467" s="391"/>
      <c r="D467" s="391"/>
      <c r="E467" s="392"/>
      <c r="F467" s="45">
        <v>0</v>
      </c>
      <c r="G467" s="390"/>
      <c r="H467" s="392"/>
      <c r="I467" s="44">
        <f t="shared" si="64"/>
        <v>0</v>
      </c>
    </row>
    <row r="468" spans="1:9" ht="15">
      <c r="A468" s="8" t="s">
        <v>24</v>
      </c>
      <c r="B468" s="390"/>
      <c r="C468" s="391"/>
      <c r="D468" s="391"/>
      <c r="E468" s="392"/>
      <c r="F468" s="48">
        <v>0</v>
      </c>
      <c r="G468" s="390"/>
      <c r="H468" s="392"/>
      <c r="I468" s="50">
        <f t="shared" si="64"/>
        <v>0</v>
      </c>
    </row>
    <row r="469" spans="1:9" ht="15.75" thickBot="1">
      <c r="A469" s="10" t="s">
        <v>25</v>
      </c>
      <c r="B469" s="393"/>
      <c r="C469" s="394"/>
      <c r="D469" s="394"/>
      <c r="E469" s="395"/>
      <c r="F469" s="45">
        <v>421.8372</v>
      </c>
      <c r="G469" s="393"/>
      <c r="H469" s="395"/>
      <c r="I469" s="44">
        <f t="shared" si="64"/>
        <v>421.8372</v>
      </c>
    </row>
    <row r="470" spans="1:9" ht="15">
      <c r="A470" s="125" t="s">
        <v>26</v>
      </c>
      <c r="B470" s="126">
        <f>SUM(B449:B469)</f>
        <v>0</v>
      </c>
      <c r="C470" s="126">
        <f t="shared" ref="C470:I470" si="65">SUM(C449:C469)</f>
        <v>0</v>
      </c>
      <c r="D470" s="126">
        <f t="shared" si="65"/>
        <v>0</v>
      </c>
      <c r="E470" s="126">
        <f t="shared" si="65"/>
        <v>0</v>
      </c>
      <c r="F470" s="126">
        <f t="shared" si="65"/>
        <v>514.34757575874164</v>
      </c>
      <c r="G470" s="126">
        <f t="shared" si="65"/>
        <v>0</v>
      </c>
      <c r="H470" s="126">
        <f t="shared" si="65"/>
        <v>0</v>
      </c>
      <c r="I470" s="128">
        <f t="shared" si="65"/>
        <v>514.34757575874164</v>
      </c>
    </row>
    <row r="471" spans="1:9" ht="15" thickBot="1">
      <c r="A471" s="15" t="s">
        <v>100</v>
      </c>
      <c r="B471" s="100">
        <f>B470/$I470</f>
        <v>0</v>
      </c>
      <c r="C471" s="100">
        <f t="shared" ref="C471:H471" si="66">C470/$I470</f>
        <v>0</v>
      </c>
      <c r="D471" s="100">
        <f t="shared" si="66"/>
        <v>0</v>
      </c>
      <c r="E471" s="100">
        <f t="shared" si="66"/>
        <v>0</v>
      </c>
      <c r="F471" s="100">
        <f t="shared" si="66"/>
        <v>1</v>
      </c>
      <c r="G471" s="100">
        <f t="shared" si="66"/>
        <v>0</v>
      </c>
      <c r="H471" s="100">
        <f t="shared" si="66"/>
        <v>0</v>
      </c>
      <c r="I471" s="102">
        <f>SUM(B471:H471)</f>
        <v>1</v>
      </c>
    </row>
    <row r="472" spans="1:9" ht="15" thickBot="1">
      <c r="A472" s="16"/>
      <c r="B472" s="16"/>
      <c r="C472" s="16"/>
      <c r="D472" s="16"/>
      <c r="E472" s="16"/>
      <c r="F472" s="16"/>
      <c r="G472" s="16"/>
      <c r="H472" s="16"/>
      <c r="I472" s="16"/>
    </row>
    <row r="473" spans="1:9" ht="28.5">
      <c r="A473" s="433" t="s">
        <v>42</v>
      </c>
      <c r="B473" s="37" t="s">
        <v>0</v>
      </c>
      <c r="C473" s="37" t="s">
        <v>1</v>
      </c>
      <c r="D473" s="37" t="s">
        <v>2</v>
      </c>
      <c r="E473" s="37" t="s">
        <v>3</v>
      </c>
      <c r="F473" s="37" t="s">
        <v>27</v>
      </c>
      <c r="G473" s="37" t="s">
        <v>4</v>
      </c>
      <c r="H473" s="37" t="s">
        <v>5</v>
      </c>
      <c r="I473" s="38" t="s">
        <v>6</v>
      </c>
    </row>
    <row r="474" spans="1:9" ht="14.25" customHeight="1">
      <c r="A474" s="434" t="s">
        <v>42</v>
      </c>
      <c r="B474" s="372" t="s">
        <v>107</v>
      </c>
      <c r="C474" s="373"/>
      <c r="D474" s="373"/>
      <c r="E474" s="373"/>
      <c r="F474" s="373"/>
      <c r="G474" s="373"/>
      <c r="H474" s="373"/>
      <c r="I474" s="374"/>
    </row>
    <row r="475" spans="1:9" ht="15">
      <c r="A475" s="7" t="s">
        <v>7</v>
      </c>
      <c r="B475" s="387"/>
      <c r="C475" s="388"/>
      <c r="D475" s="388"/>
      <c r="E475" s="389"/>
      <c r="F475" s="42">
        <v>0</v>
      </c>
      <c r="G475" s="387"/>
      <c r="H475" s="389"/>
      <c r="I475" s="44">
        <f>SUM(B475:H475)</f>
        <v>0</v>
      </c>
    </row>
    <row r="476" spans="1:9" ht="15">
      <c r="A476" s="8" t="s">
        <v>8</v>
      </c>
      <c r="B476" s="390"/>
      <c r="C476" s="391"/>
      <c r="D476" s="391"/>
      <c r="E476" s="392"/>
      <c r="F476" s="48">
        <v>0</v>
      </c>
      <c r="G476" s="390"/>
      <c r="H476" s="392"/>
      <c r="I476" s="50">
        <f t="shared" ref="I476:I495" si="67">SUM(B476:H476)</f>
        <v>0</v>
      </c>
    </row>
    <row r="477" spans="1:9" ht="15">
      <c r="A477" s="9" t="s">
        <v>9</v>
      </c>
      <c r="B477" s="390"/>
      <c r="C477" s="391"/>
      <c r="D477" s="391"/>
      <c r="E477" s="392"/>
      <c r="F477" s="45">
        <v>0</v>
      </c>
      <c r="G477" s="390"/>
      <c r="H477" s="392"/>
      <c r="I477" s="44">
        <f t="shared" si="67"/>
        <v>0</v>
      </c>
    </row>
    <row r="478" spans="1:9" ht="15">
      <c r="A478" s="8" t="s">
        <v>10</v>
      </c>
      <c r="B478" s="390"/>
      <c r="C478" s="391"/>
      <c r="D478" s="391"/>
      <c r="E478" s="392"/>
      <c r="F478" s="48">
        <v>0</v>
      </c>
      <c r="G478" s="390"/>
      <c r="H478" s="392"/>
      <c r="I478" s="50">
        <f t="shared" si="67"/>
        <v>0</v>
      </c>
    </row>
    <row r="479" spans="1:9" ht="15">
      <c r="A479" s="9" t="s">
        <v>11</v>
      </c>
      <c r="B479" s="390"/>
      <c r="C479" s="391"/>
      <c r="D479" s="391"/>
      <c r="E479" s="392"/>
      <c r="F479" s="45">
        <v>0</v>
      </c>
      <c r="G479" s="390"/>
      <c r="H479" s="392"/>
      <c r="I479" s="44">
        <f t="shared" si="67"/>
        <v>0</v>
      </c>
    </row>
    <row r="480" spans="1:9" ht="15">
      <c r="A480" s="8" t="s">
        <v>12</v>
      </c>
      <c r="B480" s="390"/>
      <c r="C480" s="391"/>
      <c r="D480" s="391"/>
      <c r="E480" s="392"/>
      <c r="F480" s="48">
        <v>4265.1667207223154</v>
      </c>
      <c r="G480" s="390"/>
      <c r="H480" s="392"/>
      <c r="I480" s="50">
        <f t="shared" si="67"/>
        <v>4265.1667207223154</v>
      </c>
    </row>
    <row r="481" spans="1:9" ht="15">
      <c r="A481" s="9" t="s">
        <v>13</v>
      </c>
      <c r="B481" s="390"/>
      <c r="C481" s="391"/>
      <c r="D481" s="391"/>
      <c r="E481" s="392"/>
      <c r="F481" s="45">
        <v>0</v>
      </c>
      <c r="G481" s="390"/>
      <c r="H481" s="392"/>
      <c r="I481" s="44">
        <f t="shared" si="67"/>
        <v>0</v>
      </c>
    </row>
    <row r="482" spans="1:9" ht="15">
      <c r="A482" s="8" t="s">
        <v>14</v>
      </c>
      <c r="B482" s="390"/>
      <c r="C482" s="391"/>
      <c r="D482" s="391"/>
      <c r="E482" s="392"/>
      <c r="F482" s="48">
        <v>5180.1350770603685</v>
      </c>
      <c r="G482" s="390"/>
      <c r="H482" s="392"/>
      <c r="I482" s="50">
        <f t="shared" si="67"/>
        <v>5180.1350770603685</v>
      </c>
    </row>
    <row r="483" spans="1:9" ht="15">
      <c r="A483" s="9" t="s">
        <v>15</v>
      </c>
      <c r="B483" s="390"/>
      <c r="C483" s="391"/>
      <c r="D483" s="391"/>
      <c r="E483" s="392"/>
      <c r="F483" s="45">
        <v>0</v>
      </c>
      <c r="G483" s="390"/>
      <c r="H483" s="392"/>
      <c r="I483" s="44">
        <f t="shared" si="67"/>
        <v>0</v>
      </c>
    </row>
    <row r="484" spans="1:9" ht="15">
      <c r="A484" s="8" t="s">
        <v>16</v>
      </c>
      <c r="B484" s="390"/>
      <c r="C484" s="391"/>
      <c r="D484" s="391"/>
      <c r="E484" s="392"/>
      <c r="F484" s="48">
        <v>0</v>
      </c>
      <c r="G484" s="390"/>
      <c r="H484" s="392"/>
      <c r="I484" s="50">
        <f t="shared" si="67"/>
        <v>0</v>
      </c>
    </row>
    <row r="485" spans="1:9" ht="15">
      <c r="A485" s="9" t="s">
        <v>17</v>
      </c>
      <c r="B485" s="390"/>
      <c r="C485" s="391"/>
      <c r="D485" s="391"/>
      <c r="E485" s="392"/>
      <c r="F485" s="45">
        <v>4.5922449801245007</v>
      </c>
      <c r="G485" s="390"/>
      <c r="H485" s="392"/>
      <c r="I485" s="44">
        <f t="shared" si="67"/>
        <v>4.5922449801245007</v>
      </c>
    </row>
    <row r="486" spans="1:9" ht="15">
      <c r="A486" s="8" t="s">
        <v>18</v>
      </c>
      <c r="B486" s="390"/>
      <c r="C486" s="391"/>
      <c r="D486" s="391"/>
      <c r="E486" s="392"/>
      <c r="F486" s="48">
        <v>0</v>
      </c>
      <c r="G486" s="390"/>
      <c r="H486" s="392"/>
      <c r="I486" s="50">
        <f t="shared" si="67"/>
        <v>0</v>
      </c>
    </row>
    <row r="487" spans="1:9" ht="15">
      <c r="A487" s="9" t="s">
        <v>141</v>
      </c>
      <c r="B487" s="390"/>
      <c r="C487" s="391"/>
      <c r="D487" s="391"/>
      <c r="E487" s="392"/>
      <c r="F487" s="45">
        <v>0</v>
      </c>
      <c r="G487" s="390"/>
      <c r="H487" s="392"/>
      <c r="I487" s="44">
        <f t="shared" si="67"/>
        <v>0</v>
      </c>
    </row>
    <row r="488" spans="1:9" ht="15">
      <c r="A488" s="8" t="s">
        <v>19</v>
      </c>
      <c r="B488" s="390"/>
      <c r="C488" s="391"/>
      <c r="D488" s="391"/>
      <c r="E488" s="392"/>
      <c r="F488" s="48">
        <v>0</v>
      </c>
      <c r="G488" s="390"/>
      <c r="H488" s="392"/>
      <c r="I488" s="50">
        <f t="shared" si="67"/>
        <v>0</v>
      </c>
    </row>
    <row r="489" spans="1:9" ht="15">
      <c r="A489" s="9" t="s">
        <v>20</v>
      </c>
      <c r="B489" s="390"/>
      <c r="C489" s="391"/>
      <c r="D489" s="391"/>
      <c r="E489" s="392"/>
      <c r="F489" s="45">
        <v>0</v>
      </c>
      <c r="G489" s="390"/>
      <c r="H489" s="392"/>
      <c r="I489" s="44">
        <f t="shared" si="67"/>
        <v>0</v>
      </c>
    </row>
    <row r="490" spans="1:9" ht="15">
      <c r="A490" s="8" t="s">
        <v>21</v>
      </c>
      <c r="B490" s="390"/>
      <c r="C490" s="391"/>
      <c r="D490" s="391"/>
      <c r="E490" s="392"/>
      <c r="F490" s="48">
        <v>0</v>
      </c>
      <c r="G490" s="390"/>
      <c r="H490" s="392"/>
      <c r="I490" s="50">
        <f t="shared" si="67"/>
        <v>0</v>
      </c>
    </row>
    <row r="491" spans="1:9" ht="15">
      <c r="A491" s="10" t="s">
        <v>57</v>
      </c>
      <c r="B491" s="390"/>
      <c r="C491" s="391"/>
      <c r="D491" s="391"/>
      <c r="E491" s="392"/>
      <c r="F491" s="45">
        <v>0</v>
      </c>
      <c r="G491" s="390"/>
      <c r="H491" s="392"/>
      <c r="I491" s="44">
        <f t="shared" si="67"/>
        <v>0</v>
      </c>
    </row>
    <row r="492" spans="1:9" ht="15">
      <c r="A492" s="8" t="s">
        <v>22</v>
      </c>
      <c r="B492" s="390"/>
      <c r="C492" s="391"/>
      <c r="D492" s="391"/>
      <c r="E492" s="392"/>
      <c r="F492" s="48">
        <v>7</v>
      </c>
      <c r="G492" s="390"/>
      <c r="H492" s="392"/>
      <c r="I492" s="50">
        <f t="shared" si="67"/>
        <v>7</v>
      </c>
    </row>
    <row r="493" spans="1:9" ht="15">
      <c r="A493" s="10" t="s">
        <v>23</v>
      </c>
      <c r="B493" s="390"/>
      <c r="C493" s="391"/>
      <c r="D493" s="391"/>
      <c r="E493" s="392"/>
      <c r="F493" s="45">
        <v>0</v>
      </c>
      <c r="G493" s="390"/>
      <c r="H493" s="392"/>
      <c r="I493" s="44">
        <f t="shared" si="67"/>
        <v>0</v>
      </c>
    </row>
    <row r="494" spans="1:9" ht="15">
      <c r="A494" s="8" t="s">
        <v>24</v>
      </c>
      <c r="B494" s="390"/>
      <c r="C494" s="391"/>
      <c r="D494" s="391"/>
      <c r="E494" s="392"/>
      <c r="F494" s="48">
        <v>0</v>
      </c>
      <c r="G494" s="390"/>
      <c r="H494" s="392"/>
      <c r="I494" s="50">
        <f t="shared" si="67"/>
        <v>0</v>
      </c>
    </row>
    <row r="495" spans="1:9" ht="15.75" thickBot="1">
      <c r="A495" s="10" t="s">
        <v>25</v>
      </c>
      <c r="B495" s="393"/>
      <c r="C495" s="394"/>
      <c r="D495" s="394"/>
      <c r="E495" s="395"/>
      <c r="F495" s="45">
        <v>105.56280000000001</v>
      </c>
      <c r="G495" s="393"/>
      <c r="H495" s="395"/>
      <c r="I495" s="44">
        <f t="shared" si="67"/>
        <v>105.56280000000001</v>
      </c>
    </row>
    <row r="496" spans="1:9" ht="15">
      <c r="A496" s="125" t="s">
        <v>26</v>
      </c>
      <c r="B496" s="126">
        <f>SUM(B475:B495)</f>
        <v>0</v>
      </c>
      <c r="C496" s="126">
        <f t="shared" ref="C496:I496" si="68">SUM(C475:C495)</f>
        <v>0</v>
      </c>
      <c r="D496" s="126">
        <f t="shared" si="68"/>
        <v>0</v>
      </c>
      <c r="E496" s="126">
        <f t="shared" si="68"/>
        <v>0</v>
      </c>
      <c r="F496" s="126">
        <f t="shared" si="68"/>
        <v>9562.4568427628074</v>
      </c>
      <c r="G496" s="126">
        <f t="shared" si="68"/>
        <v>0</v>
      </c>
      <c r="H496" s="126">
        <f t="shared" si="68"/>
        <v>0</v>
      </c>
      <c r="I496" s="126">
        <f t="shared" si="68"/>
        <v>9562.4568427628074</v>
      </c>
    </row>
    <row r="497" spans="1:9" ht="15" thickBot="1">
      <c r="A497" s="15" t="s">
        <v>100</v>
      </c>
      <c r="B497" s="100">
        <f>B496/$I496</f>
        <v>0</v>
      </c>
      <c r="C497" s="100">
        <f t="shared" ref="C497:H497" si="69">C496/$I496</f>
        <v>0</v>
      </c>
      <c r="D497" s="100">
        <f t="shared" si="69"/>
        <v>0</v>
      </c>
      <c r="E497" s="100">
        <f t="shared" si="69"/>
        <v>0</v>
      </c>
      <c r="F497" s="100">
        <f t="shared" si="69"/>
        <v>1</v>
      </c>
      <c r="G497" s="100">
        <f t="shared" si="69"/>
        <v>0</v>
      </c>
      <c r="H497" s="100">
        <f t="shared" si="69"/>
        <v>0</v>
      </c>
      <c r="I497" s="102">
        <f>SUM(B497:H497)</f>
        <v>1</v>
      </c>
    </row>
    <row r="498" spans="1:9" ht="15" thickBot="1">
      <c r="A498" s="16"/>
      <c r="B498" s="16"/>
      <c r="C498" s="16"/>
      <c r="D498" s="16"/>
      <c r="E498" s="16"/>
      <c r="F498" s="16"/>
      <c r="G498" s="16"/>
      <c r="H498" s="16"/>
      <c r="I498" s="16"/>
    </row>
    <row r="499" spans="1:9" ht="28.5">
      <c r="A499" s="433" t="s">
        <v>43</v>
      </c>
      <c r="B499" s="37" t="s">
        <v>0</v>
      </c>
      <c r="C499" s="37" t="s">
        <v>1</v>
      </c>
      <c r="D499" s="37" t="s">
        <v>2</v>
      </c>
      <c r="E499" s="37" t="s">
        <v>3</v>
      </c>
      <c r="F499" s="37" t="s">
        <v>27</v>
      </c>
      <c r="G499" s="37" t="s">
        <v>4</v>
      </c>
      <c r="H499" s="37" t="s">
        <v>5</v>
      </c>
      <c r="I499" s="38" t="s">
        <v>6</v>
      </c>
    </row>
    <row r="500" spans="1:9" ht="14.25" customHeight="1">
      <c r="A500" s="434" t="s">
        <v>43</v>
      </c>
      <c r="B500" s="372" t="s">
        <v>107</v>
      </c>
      <c r="C500" s="373"/>
      <c r="D500" s="373"/>
      <c r="E500" s="373"/>
      <c r="F500" s="373"/>
      <c r="G500" s="373"/>
      <c r="H500" s="373"/>
      <c r="I500" s="374"/>
    </row>
    <row r="501" spans="1:9" ht="15">
      <c r="A501" s="7" t="s">
        <v>7</v>
      </c>
      <c r="B501" s="387"/>
      <c r="C501" s="388"/>
      <c r="D501" s="388"/>
      <c r="E501" s="389"/>
      <c r="F501" s="42">
        <v>0</v>
      </c>
      <c r="G501" s="387"/>
      <c r="H501" s="389"/>
      <c r="I501" s="44">
        <f>SUM(B501:H501)</f>
        <v>0</v>
      </c>
    </row>
    <row r="502" spans="1:9" ht="15">
      <c r="A502" s="8" t="s">
        <v>8</v>
      </c>
      <c r="B502" s="390"/>
      <c r="C502" s="391"/>
      <c r="D502" s="391"/>
      <c r="E502" s="392"/>
      <c r="F502" s="48">
        <v>0</v>
      </c>
      <c r="G502" s="390"/>
      <c r="H502" s="392"/>
      <c r="I502" s="50">
        <f t="shared" ref="I502:I521" si="70">SUM(B502:H502)</f>
        <v>0</v>
      </c>
    </row>
    <row r="503" spans="1:9" ht="15">
      <c r="A503" s="9" t="s">
        <v>9</v>
      </c>
      <c r="B503" s="390"/>
      <c r="C503" s="391"/>
      <c r="D503" s="391"/>
      <c r="E503" s="392"/>
      <c r="F503" s="45">
        <v>0</v>
      </c>
      <c r="G503" s="390"/>
      <c r="H503" s="392"/>
      <c r="I503" s="44">
        <f t="shared" si="70"/>
        <v>0</v>
      </c>
    </row>
    <row r="504" spans="1:9" ht="15">
      <c r="A504" s="8" t="s">
        <v>10</v>
      </c>
      <c r="B504" s="390"/>
      <c r="C504" s="391"/>
      <c r="D504" s="391"/>
      <c r="E504" s="392"/>
      <c r="F504" s="48">
        <v>0</v>
      </c>
      <c r="G504" s="390"/>
      <c r="H504" s="392"/>
      <c r="I504" s="50">
        <f t="shared" si="70"/>
        <v>0</v>
      </c>
    </row>
    <row r="505" spans="1:9" ht="15">
      <c r="A505" s="9" t="s">
        <v>11</v>
      </c>
      <c r="B505" s="390"/>
      <c r="C505" s="391"/>
      <c r="D505" s="391"/>
      <c r="E505" s="392"/>
      <c r="F505" s="45">
        <v>0</v>
      </c>
      <c r="G505" s="390"/>
      <c r="H505" s="392"/>
      <c r="I505" s="44">
        <f t="shared" si="70"/>
        <v>0</v>
      </c>
    </row>
    <row r="506" spans="1:9" ht="15">
      <c r="A506" s="8" t="s">
        <v>12</v>
      </c>
      <c r="B506" s="390"/>
      <c r="C506" s="391"/>
      <c r="D506" s="391"/>
      <c r="E506" s="392"/>
      <c r="F506" s="48">
        <v>0</v>
      </c>
      <c r="G506" s="390"/>
      <c r="H506" s="392"/>
      <c r="I506" s="50">
        <f t="shared" si="70"/>
        <v>0</v>
      </c>
    </row>
    <row r="507" spans="1:9" ht="15">
      <c r="A507" s="9" t="s">
        <v>13</v>
      </c>
      <c r="B507" s="390"/>
      <c r="C507" s="391"/>
      <c r="D507" s="391"/>
      <c r="E507" s="392"/>
      <c r="F507" s="45">
        <v>0</v>
      </c>
      <c r="G507" s="390"/>
      <c r="H507" s="392"/>
      <c r="I507" s="44">
        <f t="shared" si="70"/>
        <v>0</v>
      </c>
    </row>
    <row r="508" spans="1:9" ht="15">
      <c r="A508" s="8" t="s">
        <v>14</v>
      </c>
      <c r="B508" s="390"/>
      <c r="C508" s="391"/>
      <c r="D508" s="391"/>
      <c r="E508" s="392"/>
      <c r="F508" s="48">
        <v>0</v>
      </c>
      <c r="G508" s="390"/>
      <c r="H508" s="392"/>
      <c r="I508" s="50">
        <f t="shared" si="70"/>
        <v>0</v>
      </c>
    </row>
    <row r="509" spans="1:9" ht="15">
      <c r="A509" s="9" t="s">
        <v>15</v>
      </c>
      <c r="B509" s="390"/>
      <c r="C509" s="391"/>
      <c r="D509" s="391"/>
      <c r="E509" s="392"/>
      <c r="F509" s="45">
        <v>0</v>
      </c>
      <c r="G509" s="390"/>
      <c r="H509" s="392"/>
      <c r="I509" s="44">
        <f t="shared" si="70"/>
        <v>0</v>
      </c>
    </row>
    <row r="510" spans="1:9" ht="15">
      <c r="A510" s="8" t="s">
        <v>16</v>
      </c>
      <c r="B510" s="390"/>
      <c r="C510" s="391"/>
      <c r="D510" s="391"/>
      <c r="E510" s="392"/>
      <c r="F510" s="48">
        <v>0</v>
      </c>
      <c r="G510" s="390"/>
      <c r="H510" s="392"/>
      <c r="I510" s="50">
        <f t="shared" si="70"/>
        <v>0</v>
      </c>
    </row>
    <row r="511" spans="1:9" ht="15">
      <c r="A511" s="9" t="s">
        <v>17</v>
      </c>
      <c r="B511" s="390"/>
      <c r="C511" s="391"/>
      <c r="D511" s="391"/>
      <c r="E511" s="392"/>
      <c r="F511" s="45">
        <v>0</v>
      </c>
      <c r="G511" s="390"/>
      <c r="H511" s="392"/>
      <c r="I511" s="44">
        <f t="shared" si="70"/>
        <v>0</v>
      </c>
    </row>
    <row r="512" spans="1:9" ht="15">
      <c r="A512" s="8" t="s">
        <v>18</v>
      </c>
      <c r="B512" s="390"/>
      <c r="C512" s="391"/>
      <c r="D512" s="391"/>
      <c r="E512" s="392"/>
      <c r="F512" s="48">
        <v>0</v>
      </c>
      <c r="G512" s="390"/>
      <c r="H512" s="392"/>
      <c r="I512" s="50">
        <f t="shared" si="70"/>
        <v>0</v>
      </c>
    </row>
    <row r="513" spans="1:9" ht="15">
      <c r="A513" s="9" t="s">
        <v>141</v>
      </c>
      <c r="B513" s="390"/>
      <c r="C513" s="391"/>
      <c r="D513" s="391"/>
      <c r="E513" s="392"/>
      <c r="F513" s="45">
        <v>0</v>
      </c>
      <c r="G513" s="390"/>
      <c r="H513" s="392"/>
      <c r="I513" s="44">
        <f t="shared" si="70"/>
        <v>0</v>
      </c>
    </row>
    <row r="514" spans="1:9" ht="15">
      <c r="A514" s="8" t="s">
        <v>19</v>
      </c>
      <c r="B514" s="390"/>
      <c r="C514" s="391"/>
      <c r="D514" s="391"/>
      <c r="E514" s="392"/>
      <c r="F514" s="48">
        <v>0</v>
      </c>
      <c r="G514" s="390"/>
      <c r="H514" s="392"/>
      <c r="I514" s="50">
        <f t="shared" si="70"/>
        <v>0</v>
      </c>
    </row>
    <row r="515" spans="1:9" ht="15">
      <c r="A515" s="9" t="s">
        <v>20</v>
      </c>
      <c r="B515" s="390"/>
      <c r="C515" s="391"/>
      <c r="D515" s="391"/>
      <c r="E515" s="392"/>
      <c r="F515" s="45">
        <v>0</v>
      </c>
      <c r="G515" s="390"/>
      <c r="H515" s="392"/>
      <c r="I515" s="44">
        <f t="shared" si="70"/>
        <v>0</v>
      </c>
    </row>
    <row r="516" spans="1:9" ht="15">
      <c r="A516" s="8" t="s">
        <v>21</v>
      </c>
      <c r="B516" s="390"/>
      <c r="C516" s="391"/>
      <c r="D516" s="391"/>
      <c r="E516" s="392"/>
      <c r="F516" s="48">
        <v>0</v>
      </c>
      <c r="G516" s="390"/>
      <c r="H516" s="392"/>
      <c r="I516" s="50">
        <f t="shared" si="70"/>
        <v>0</v>
      </c>
    </row>
    <row r="517" spans="1:9" ht="15">
      <c r="A517" s="10" t="s">
        <v>57</v>
      </c>
      <c r="B517" s="390"/>
      <c r="C517" s="391"/>
      <c r="D517" s="391"/>
      <c r="E517" s="392"/>
      <c r="F517" s="45">
        <v>0</v>
      </c>
      <c r="G517" s="390"/>
      <c r="H517" s="392"/>
      <c r="I517" s="44">
        <f t="shared" si="70"/>
        <v>0</v>
      </c>
    </row>
    <row r="518" spans="1:9" ht="15">
      <c r="A518" s="8" t="s">
        <v>22</v>
      </c>
      <c r="B518" s="390"/>
      <c r="C518" s="391"/>
      <c r="D518" s="391"/>
      <c r="E518" s="392"/>
      <c r="F518" s="48">
        <v>0</v>
      </c>
      <c r="G518" s="390"/>
      <c r="H518" s="392"/>
      <c r="I518" s="50">
        <f t="shared" si="70"/>
        <v>0</v>
      </c>
    </row>
    <row r="519" spans="1:9" ht="15">
      <c r="A519" s="10" t="s">
        <v>23</v>
      </c>
      <c r="B519" s="390"/>
      <c r="C519" s="391"/>
      <c r="D519" s="391"/>
      <c r="E519" s="392"/>
      <c r="F519" s="45">
        <v>0</v>
      </c>
      <c r="G519" s="390"/>
      <c r="H519" s="392"/>
      <c r="I519" s="44">
        <f t="shared" si="70"/>
        <v>0</v>
      </c>
    </row>
    <row r="520" spans="1:9" ht="15">
      <c r="A520" s="8" t="s">
        <v>24</v>
      </c>
      <c r="B520" s="390"/>
      <c r="C520" s="391"/>
      <c r="D520" s="391"/>
      <c r="E520" s="392"/>
      <c r="F520" s="48">
        <v>0</v>
      </c>
      <c r="G520" s="390"/>
      <c r="H520" s="392"/>
      <c r="I520" s="50">
        <f t="shared" si="70"/>
        <v>0</v>
      </c>
    </row>
    <row r="521" spans="1:9" ht="15.75" thickBot="1">
      <c r="A521" s="10" t="s">
        <v>25</v>
      </c>
      <c r="B521" s="393"/>
      <c r="C521" s="394"/>
      <c r="D521" s="394"/>
      <c r="E521" s="395"/>
      <c r="F521" s="45">
        <v>0</v>
      </c>
      <c r="G521" s="393"/>
      <c r="H521" s="395"/>
      <c r="I521" s="44">
        <f t="shared" si="70"/>
        <v>0</v>
      </c>
    </row>
    <row r="522" spans="1:9" ht="15">
      <c r="A522" s="125" t="s">
        <v>26</v>
      </c>
      <c r="B522" s="126">
        <f>SUM(B501:B521)</f>
        <v>0</v>
      </c>
      <c r="C522" s="126">
        <f t="shared" ref="C522:I522" si="71">SUM(C501:C521)</f>
        <v>0</v>
      </c>
      <c r="D522" s="126">
        <f t="shared" si="71"/>
        <v>0</v>
      </c>
      <c r="E522" s="126">
        <f t="shared" si="71"/>
        <v>0</v>
      </c>
      <c r="F522" s="126">
        <f t="shared" si="71"/>
        <v>0</v>
      </c>
      <c r="G522" s="126">
        <f t="shared" si="71"/>
        <v>0</v>
      </c>
      <c r="H522" s="126">
        <f t="shared" si="71"/>
        <v>0</v>
      </c>
      <c r="I522" s="128">
        <f t="shared" si="71"/>
        <v>0</v>
      </c>
    </row>
    <row r="523" spans="1:9" ht="15" thickBot="1">
      <c r="A523" s="15" t="s">
        <v>100</v>
      </c>
      <c r="B523" s="100"/>
      <c r="C523" s="100"/>
      <c r="D523" s="100"/>
      <c r="E523" s="100"/>
      <c r="F523" s="100"/>
      <c r="G523" s="100"/>
      <c r="H523" s="100"/>
      <c r="I523" s="102"/>
    </row>
    <row r="524" spans="1:9" ht="15" thickBot="1">
      <c r="A524" s="16"/>
      <c r="B524" s="16"/>
      <c r="C524" s="16"/>
      <c r="D524" s="16"/>
      <c r="E524" s="16"/>
      <c r="F524" s="16"/>
      <c r="G524" s="16"/>
      <c r="H524" s="16"/>
      <c r="I524" s="16"/>
    </row>
    <row r="525" spans="1:9" ht="28.5">
      <c r="A525" s="433" t="s">
        <v>44</v>
      </c>
      <c r="B525" s="37" t="s">
        <v>0</v>
      </c>
      <c r="C525" s="37" t="s">
        <v>1</v>
      </c>
      <c r="D525" s="37" t="s">
        <v>2</v>
      </c>
      <c r="E525" s="37" t="s">
        <v>3</v>
      </c>
      <c r="F525" s="37" t="s">
        <v>27</v>
      </c>
      <c r="G525" s="37" t="s">
        <v>4</v>
      </c>
      <c r="H525" s="37" t="s">
        <v>5</v>
      </c>
      <c r="I525" s="38" t="s">
        <v>6</v>
      </c>
    </row>
    <row r="526" spans="1:9" ht="14.25" customHeight="1">
      <c r="A526" s="434" t="s">
        <v>44</v>
      </c>
      <c r="B526" s="372" t="s">
        <v>107</v>
      </c>
      <c r="C526" s="373"/>
      <c r="D526" s="373"/>
      <c r="E526" s="373"/>
      <c r="F526" s="373"/>
      <c r="G526" s="373"/>
      <c r="H526" s="373"/>
      <c r="I526" s="374"/>
    </row>
    <row r="527" spans="1:9" ht="15">
      <c r="A527" s="7" t="s">
        <v>7</v>
      </c>
      <c r="B527" s="387"/>
      <c r="C527" s="388"/>
      <c r="D527" s="388"/>
      <c r="E527" s="389"/>
      <c r="F527" s="42">
        <v>0</v>
      </c>
      <c r="G527" s="387"/>
      <c r="H527" s="389"/>
      <c r="I527" s="44">
        <f>SUM(B527:H527)</f>
        <v>0</v>
      </c>
    </row>
    <row r="528" spans="1:9" ht="15">
      <c r="A528" s="8" t="s">
        <v>8</v>
      </c>
      <c r="B528" s="390"/>
      <c r="C528" s="391"/>
      <c r="D528" s="391"/>
      <c r="E528" s="392"/>
      <c r="F528" s="48">
        <v>0</v>
      </c>
      <c r="G528" s="390"/>
      <c r="H528" s="392"/>
      <c r="I528" s="50">
        <f t="shared" ref="I528:I547" si="72">SUM(B528:H528)</f>
        <v>0</v>
      </c>
    </row>
    <row r="529" spans="1:9" ht="15">
      <c r="A529" s="9" t="s">
        <v>9</v>
      </c>
      <c r="B529" s="390"/>
      <c r="C529" s="391"/>
      <c r="D529" s="391"/>
      <c r="E529" s="392"/>
      <c r="F529" s="45">
        <v>0</v>
      </c>
      <c r="G529" s="390"/>
      <c r="H529" s="392"/>
      <c r="I529" s="44">
        <f t="shared" si="72"/>
        <v>0</v>
      </c>
    </row>
    <row r="530" spans="1:9" ht="15">
      <c r="A530" s="8" t="s">
        <v>10</v>
      </c>
      <c r="B530" s="390"/>
      <c r="C530" s="391"/>
      <c r="D530" s="391"/>
      <c r="E530" s="392"/>
      <c r="F530" s="48">
        <v>0</v>
      </c>
      <c r="G530" s="390"/>
      <c r="H530" s="392"/>
      <c r="I530" s="50">
        <f t="shared" si="72"/>
        <v>0</v>
      </c>
    </row>
    <row r="531" spans="1:9" ht="15">
      <c r="A531" s="9" t="s">
        <v>11</v>
      </c>
      <c r="B531" s="390"/>
      <c r="C531" s="391"/>
      <c r="D531" s="391"/>
      <c r="E531" s="392"/>
      <c r="F531" s="45">
        <v>0</v>
      </c>
      <c r="G531" s="390"/>
      <c r="H531" s="392"/>
      <c r="I531" s="44">
        <f t="shared" si="72"/>
        <v>0</v>
      </c>
    </row>
    <row r="532" spans="1:9" ht="15">
      <c r="A532" s="8" t="s">
        <v>12</v>
      </c>
      <c r="B532" s="390"/>
      <c r="C532" s="391"/>
      <c r="D532" s="391"/>
      <c r="E532" s="392"/>
      <c r="F532" s="48">
        <v>0.5609427956491374</v>
      </c>
      <c r="G532" s="390"/>
      <c r="H532" s="392"/>
      <c r="I532" s="50">
        <f t="shared" si="72"/>
        <v>0.5609427956491374</v>
      </c>
    </row>
    <row r="533" spans="1:9" ht="15">
      <c r="A533" s="9" t="s">
        <v>13</v>
      </c>
      <c r="B533" s="390"/>
      <c r="C533" s="391"/>
      <c r="D533" s="391"/>
      <c r="E533" s="392"/>
      <c r="F533" s="45">
        <v>0</v>
      </c>
      <c r="G533" s="390"/>
      <c r="H533" s="392"/>
      <c r="I533" s="44">
        <f t="shared" si="72"/>
        <v>0</v>
      </c>
    </row>
    <row r="534" spans="1:9" ht="15">
      <c r="A534" s="8" t="s">
        <v>14</v>
      </c>
      <c r="B534" s="390"/>
      <c r="C534" s="391"/>
      <c r="D534" s="391"/>
      <c r="E534" s="392"/>
      <c r="F534" s="48">
        <v>4.20522701593696</v>
      </c>
      <c r="G534" s="390"/>
      <c r="H534" s="392"/>
      <c r="I534" s="50">
        <f t="shared" si="72"/>
        <v>4.20522701593696</v>
      </c>
    </row>
    <row r="535" spans="1:9" ht="15">
      <c r="A535" s="9" t="s">
        <v>15</v>
      </c>
      <c r="B535" s="390"/>
      <c r="C535" s="391"/>
      <c r="D535" s="391"/>
      <c r="E535" s="392"/>
      <c r="F535" s="45">
        <v>0</v>
      </c>
      <c r="G535" s="390"/>
      <c r="H535" s="392"/>
      <c r="I535" s="44">
        <f t="shared" si="72"/>
        <v>0</v>
      </c>
    </row>
    <row r="536" spans="1:9" ht="15">
      <c r="A536" s="8" t="s">
        <v>16</v>
      </c>
      <c r="B536" s="390"/>
      <c r="C536" s="391"/>
      <c r="D536" s="391"/>
      <c r="E536" s="392"/>
      <c r="F536" s="48">
        <v>0</v>
      </c>
      <c r="G536" s="390"/>
      <c r="H536" s="392"/>
      <c r="I536" s="50">
        <f t="shared" si="72"/>
        <v>0</v>
      </c>
    </row>
    <row r="537" spans="1:9" ht="15">
      <c r="A537" s="9" t="s">
        <v>17</v>
      </c>
      <c r="B537" s="390"/>
      <c r="C537" s="391"/>
      <c r="D537" s="391"/>
      <c r="E537" s="392"/>
      <c r="F537" s="45">
        <v>0</v>
      </c>
      <c r="G537" s="390"/>
      <c r="H537" s="392"/>
      <c r="I537" s="44">
        <f t="shared" si="72"/>
        <v>0</v>
      </c>
    </row>
    <row r="538" spans="1:9" ht="15">
      <c r="A538" s="8" t="s">
        <v>18</v>
      </c>
      <c r="B538" s="390"/>
      <c r="C538" s="391"/>
      <c r="D538" s="391"/>
      <c r="E538" s="392"/>
      <c r="F538" s="48">
        <v>0</v>
      </c>
      <c r="G538" s="390"/>
      <c r="H538" s="392"/>
      <c r="I538" s="50">
        <f t="shared" si="72"/>
        <v>0</v>
      </c>
    </row>
    <row r="539" spans="1:9" ht="15">
      <c r="A539" s="9" t="s">
        <v>141</v>
      </c>
      <c r="B539" s="390"/>
      <c r="C539" s="391"/>
      <c r="D539" s="391"/>
      <c r="E539" s="392"/>
      <c r="F539" s="45">
        <v>0</v>
      </c>
      <c r="G539" s="390"/>
      <c r="H539" s="392"/>
      <c r="I539" s="44">
        <f t="shared" si="72"/>
        <v>0</v>
      </c>
    </row>
    <row r="540" spans="1:9" ht="15">
      <c r="A540" s="8" t="s">
        <v>19</v>
      </c>
      <c r="B540" s="390"/>
      <c r="C540" s="391"/>
      <c r="D540" s="391"/>
      <c r="E540" s="392"/>
      <c r="F540" s="48">
        <v>0</v>
      </c>
      <c r="G540" s="390"/>
      <c r="H540" s="392"/>
      <c r="I540" s="50">
        <f t="shared" si="72"/>
        <v>0</v>
      </c>
    </row>
    <row r="541" spans="1:9" ht="15">
      <c r="A541" s="9" t="s">
        <v>20</v>
      </c>
      <c r="B541" s="390"/>
      <c r="C541" s="391"/>
      <c r="D541" s="391"/>
      <c r="E541" s="392"/>
      <c r="F541" s="45">
        <v>0</v>
      </c>
      <c r="G541" s="390"/>
      <c r="H541" s="392"/>
      <c r="I541" s="44">
        <f t="shared" si="72"/>
        <v>0</v>
      </c>
    </row>
    <row r="542" spans="1:9" ht="15">
      <c r="A542" s="8" t="s">
        <v>21</v>
      </c>
      <c r="B542" s="390"/>
      <c r="C542" s="391"/>
      <c r="D542" s="391"/>
      <c r="E542" s="392"/>
      <c r="F542" s="48">
        <v>0</v>
      </c>
      <c r="G542" s="390"/>
      <c r="H542" s="392"/>
      <c r="I542" s="50">
        <f t="shared" si="72"/>
        <v>0</v>
      </c>
    </row>
    <row r="543" spans="1:9" ht="15">
      <c r="A543" s="10" t="s">
        <v>57</v>
      </c>
      <c r="B543" s="390"/>
      <c r="C543" s="391"/>
      <c r="D543" s="391"/>
      <c r="E543" s="392"/>
      <c r="F543" s="45">
        <v>0</v>
      </c>
      <c r="G543" s="390"/>
      <c r="H543" s="392"/>
      <c r="I543" s="44">
        <f t="shared" si="72"/>
        <v>0</v>
      </c>
    </row>
    <row r="544" spans="1:9" ht="15">
      <c r="A544" s="8" t="s">
        <v>22</v>
      </c>
      <c r="B544" s="390"/>
      <c r="C544" s="391"/>
      <c r="D544" s="391"/>
      <c r="E544" s="392"/>
      <c r="F544" s="48">
        <v>0</v>
      </c>
      <c r="G544" s="390"/>
      <c r="H544" s="392"/>
      <c r="I544" s="50">
        <f t="shared" si="72"/>
        <v>0</v>
      </c>
    </row>
    <row r="545" spans="1:9" ht="15">
      <c r="A545" s="10" t="s">
        <v>23</v>
      </c>
      <c r="B545" s="390"/>
      <c r="C545" s="391"/>
      <c r="D545" s="391"/>
      <c r="E545" s="392"/>
      <c r="F545" s="45">
        <v>0</v>
      </c>
      <c r="G545" s="390"/>
      <c r="H545" s="392"/>
      <c r="I545" s="44">
        <f t="shared" si="72"/>
        <v>0</v>
      </c>
    </row>
    <row r="546" spans="1:9" ht="15">
      <c r="A546" s="8" t="s">
        <v>24</v>
      </c>
      <c r="B546" s="390"/>
      <c r="C546" s="391"/>
      <c r="D546" s="391"/>
      <c r="E546" s="392"/>
      <c r="F546" s="48">
        <v>0</v>
      </c>
      <c r="G546" s="390"/>
      <c r="H546" s="392"/>
      <c r="I546" s="50">
        <f t="shared" si="72"/>
        <v>0</v>
      </c>
    </row>
    <row r="547" spans="1:9" ht="15.75" thickBot="1">
      <c r="A547" s="10" t="s">
        <v>25</v>
      </c>
      <c r="B547" s="393"/>
      <c r="C547" s="394"/>
      <c r="D547" s="394"/>
      <c r="E547" s="395"/>
      <c r="F547" s="45">
        <v>0</v>
      </c>
      <c r="G547" s="393"/>
      <c r="H547" s="395"/>
      <c r="I547" s="44">
        <f t="shared" si="72"/>
        <v>0</v>
      </c>
    </row>
    <row r="548" spans="1:9" ht="15">
      <c r="A548" s="125" t="s">
        <v>26</v>
      </c>
      <c r="B548" s="126">
        <f>SUM(B527:B547)</f>
        <v>0</v>
      </c>
      <c r="C548" s="126">
        <f t="shared" ref="C548:I548" si="73">SUM(C527:C547)</f>
        <v>0</v>
      </c>
      <c r="D548" s="126">
        <f t="shared" si="73"/>
        <v>0</v>
      </c>
      <c r="E548" s="126">
        <f t="shared" si="73"/>
        <v>0</v>
      </c>
      <c r="F548" s="126">
        <f t="shared" si="73"/>
        <v>4.7661698115860975</v>
      </c>
      <c r="G548" s="126">
        <f t="shared" si="73"/>
        <v>0</v>
      </c>
      <c r="H548" s="126">
        <f t="shared" si="73"/>
        <v>0</v>
      </c>
      <c r="I548" s="126">
        <f t="shared" si="73"/>
        <v>4.7661698115860975</v>
      </c>
    </row>
    <row r="549" spans="1:9" ht="15" thickBot="1">
      <c r="A549" s="15" t="s">
        <v>100</v>
      </c>
      <c r="B549" s="100">
        <f>B548/$I548</f>
        <v>0</v>
      </c>
      <c r="C549" s="100">
        <f t="shared" ref="C549:H549" si="74">C548/$I548</f>
        <v>0</v>
      </c>
      <c r="D549" s="100">
        <f t="shared" si="74"/>
        <v>0</v>
      </c>
      <c r="E549" s="100">
        <f t="shared" si="74"/>
        <v>0</v>
      </c>
      <c r="F549" s="100">
        <f t="shared" si="74"/>
        <v>1</v>
      </c>
      <c r="G549" s="100">
        <f t="shared" si="74"/>
        <v>0</v>
      </c>
      <c r="H549" s="100">
        <f t="shared" si="74"/>
        <v>0</v>
      </c>
      <c r="I549" s="102">
        <f>SUM(B549:H549)</f>
        <v>1</v>
      </c>
    </row>
    <row r="550" spans="1:9" ht="15" thickBot="1">
      <c r="A550" s="16"/>
      <c r="B550" s="16"/>
      <c r="C550" s="16"/>
      <c r="D550" s="16"/>
      <c r="E550" s="16"/>
      <c r="F550" s="16"/>
      <c r="G550" s="16"/>
      <c r="H550" s="16"/>
      <c r="I550" s="16"/>
    </row>
    <row r="551" spans="1:9" ht="28.5">
      <c r="A551" s="433" t="s">
        <v>45</v>
      </c>
      <c r="B551" s="37" t="s">
        <v>0</v>
      </c>
      <c r="C551" s="37" t="s">
        <v>1</v>
      </c>
      <c r="D551" s="37" t="s">
        <v>2</v>
      </c>
      <c r="E551" s="37" t="s">
        <v>3</v>
      </c>
      <c r="F551" s="37" t="s">
        <v>27</v>
      </c>
      <c r="G551" s="37" t="s">
        <v>4</v>
      </c>
      <c r="H551" s="37" t="s">
        <v>5</v>
      </c>
      <c r="I551" s="38" t="s">
        <v>6</v>
      </c>
    </row>
    <row r="552" spans="1:9" ht="14.25" customHeight="1">
      <c r="A552" s="434" t="s">
        <v>45</v>
      </c>
      <c r="B552" s="372" t="s">
        <v>107</v>
      </c>
      <c r="C552" s="373"/>
      <c r="D552" s="373"/>
      <c r="E552" s="373"/>
      <c r="F552" s="373"/>
      <c r="G552" s="373"/>
      <c r="H552" s="373"/>
      <c r="I552" s="374"/>
    </row>
    <row r="553" spans="1:9" ht="15">
      <c r="A553" s="7" t="s">
        <v>7</v>
      </c>
      <c r="B553" s="387"/>
      <c r="C553" s="388"/>
      <c r="D553" s="388"/>
      <c r="E553" s="389"/>
      <c r="F553" s="42">
        <v>0</v>
      </c>
      <c r="G553" s="387"/>
      <c r="H553" s="389"/>
      <c r="I553" s="44">
        <f>SUM(B553:H553)</f>
        <v>0</v>
      </c>
    </row>
    <row r="554" spans="1:9" ht="15">
      <c r="A554" s="8" t="s">
        <v>8</v>
      </c>
      <c r="B554" s="390"/>
      <c r="C554" s="391"/>
      <c r="D554" s="391"/>
      <c r="E554" s="392"/>
      <c r="F554" s="48">
        <v>0</v>
      </c>
      <c r="G554" s="390"/>
      <c r="H554" s="392"/>
      <c r="I554" s="50">
        <f t="shared" ref="I554:I573" si="75">SUM(B554:H554)</f>
        <v>0</v>
      </c>
    </row>
    <row r="555" spans="1:9" ht="15">
      <c r="A555" s="9" t="s">
        <v>9</v>
      </c>
      <c r="B555" s="390"/>
      <c r="C555" s="391"/>
      <c r="D555" s="391"/>
      <c r="E555" s="392"/>
      <c r="F555" s="45">
        <v>0</v>
      </c>
      <c r="G555" s="390"/>
      <c r="H555" s="392"/>
      <c r="I555" s="44">
        <f t="shared" si="75"/>
        <v>0</v>
      </c>
    </row>
    <row r="556" spans="1:9" ht="15">
      <c r="A556" s="8" t="s">
        <v>10</v>
      </c>
      <c r="B556" s="390"/>
      <c r="C556" s="391"/>
      <c r="D556" s="391"/>
      <c r="E556" s="392"/>
      <c r="F556" s="48">
        <v>0</v>
      </c>
      <c r="G556" s="390"/>
      <c r="H556" s="392"/>
      <c r="I556" s="50">
        <f t="shared" si="75"/>
        <v>0</v>
      </c>
    </row>
    <row r="557" spans="1:9" ht="15">
      <c r="A557" s="9" t="s">
        <v>11</v>
      </c>
      <c r="B557" s="390"/>
      <c r="C557" s="391"/>
      <c r="D557" s="391"/>
      <c r="E557" s="392"/>
      <c r="F557" s="45">
        <v>0</v>
      </c>
      <c r="G557" s="390"/>
      <c r="H557" s="392"/>
      <c r="I557" s="44">
        <f t="shared" si="75"/>
        <v>0</v>
      </c>
    </row>
    <row r="558" spans="1:9" ht="15">
      <c r="A558" s="8" t="s">
        <v>12</v>
      </c>
      <c r="B558" s="390"/>
      <c r="C558" s="391"/>
      <c r="D558" s="391"/>
      <c r="E558" s="392"/>
      <c r="F558" s="48">
        <v>3.9481925394546571</v>
      </c>
      <c r="G558" s="390"/>
      <c r="H558" s="392"/>
      <c r="I558" s="50">
        <f t="shared" si="75"/>
        <v>3.9481925394546571</v>
      </c>
    </row>
    <row r="559" spans="1:9" ht="15">
      <c r="A559" s="9" t="s">
        <v>13</v>
      </c>
      <c r="B559" s="390"/>
      <c r="C559" s="391"/>
      <c r="D559" s="391"/>
      <c r="E559" s="392"/>
      <c r="F559" s="45">
        <v>0</v>
      </c>
      <c r="G559" s="390"/>
      <c r="H559" s="392"/>
      <c r="I559" s="44">
        <f t="shared" si="75"/>
        <v>0</v>
      </c>
    </row>
    <row r="560" spans="1:9" ht="15">
      <c r="A560" s="8" t="s">
        <v>14</v>
      </c>
      <c r="B560" s="390"/>
      <c r="C560" s="391"/>
      <c r="D560" s="391"/>
      <c r="E560" s="392"/>
      <c r="F560" s="48">
        <v>0</v>
      </c>
      <c r="G560" s="390"/>
      <c r="H560" s="392"/>
      <c r="I560" s="50">
        <f t="shared" si="75"/>
        <v>0</v>
      </c>
    </row>
    <row r="561" spans="1:9" ht="15">
      <c r="A561" s="9" t="s">
        <v>15</v>
      </c>
      <c r="B561" s="390"/>
      <c r="C561" s="391"/>
      <c r="D561" s="391"/>
      <c r="E561" s="392"/>
      <c r="F561" s="45">
        <v>0</v>
      </c>
      <c r="G561" s="390"/>
      <c r="H561" s="392"/>
      <c r="I561" s="44">
        <f t="shared" si="75"/>
        <v>0</v>
      </c>
    </row>
    <row r="562" spans="1:9" ht="15">
      <c r="A562" s="8" t="s">
        <v>16</v>
      </c>
      <c r="B562" s="390"/>
      <c r="C562" s="391"/>
      <c r="D562" s="391"/>
      <c r="E562" s="392"/>
      <c r="F562" s="48">
        <v>0</v>
      </c>
      <c r="G562" s="390"/>
      <c r="H562" s="392"/>
      <c r="I562" s="50">
        <f t="shared" si="75"/>
        <v>0</v>
      </c>
    </row>
    <row r="563" spans="1:9" ht="15">
      <c r="A563" s="9" t="s">
        <v>17</v>
      </c>
      <c r="B563" s="390"/>
      <c r="C563" s="391"/>
      <c r="D563" s="391"/>
      <c r="E563" s="392"/>
      <c r="F563" s="45">
        <v>0</v>
      </c>
      <c r="G563" s="390"/>
      <c r="H563" s="392"/>
      <c r="I563" s="44">
        <f t="shared" si="75"/>
        <v>0</v>
      </c>
    </row>
    <row r="564" spans="1:9" ht="15">
      <c r="A564" s="8" t="s">
        <v>18</v>
      </c>
      <c r="B564" s="390"/>
      <c r="C564" s="391"/>
      <c r="D564" s="391"/>
      <c r="E564" s="392"/>
      <c r="F564" s="48">
        <v>0</v>
      </c>
      <c r="G564" s="390"/>
      <c r="H564" s="392"/>
      <c r="I564" s="50">
        <f t="shared" si="75"/>
        <v>0</v>
      </c>
    </row>
    <row r="565" spans="1:9" ht="15">
      <c r="A565" s="9" t="s">
        <v>141</v>
      </c>
      <c r="B565" s="390"/>
      <c r="C565" s="391"/>
      <c r="D565" s="391"/>
      <c r="E565" s="392"/>
      <c r="F565" s="45">
        <v>0</v>
      </c>
      <c r="G565" s="390"/>
      <c r="H565" s="392"/>
      <c r="I565" s="44">
        <f t="shared" si="75"/>
        <v>0</v>
      </c>
    </row>
    <row r="566" spans="1:9" ht="15">
      <c r="A566" s="8" t="s">
        <v>19</v>
      </c>
      <c r="B566" s="390"/>
      <c r="C566" s="391"/>
      <c r="D566" s="391"/>
      <c r="E566" s="392"/>
      <c r="F566" s="48">
        <v>0</v>
      </c>
      <c r="G566" s="390"/>
      <c r="H566" s="392"/>
      <c r="I566" s="50">
        <f t="shared" si="75"/>
        <v>0</v>
      </c>
    </row>
    <row r="567" spans="1:9" ht="15">
      <c r="A567" s="9" t="s">
        <v>20</v>
      </c>
      <c r="B567" s="390"/>
      <c r="C567" s="391"/>
      <c r="D567" s="391"/>
      <c r="E567" s="392"/>
      <c r="F567" s="45">
        <v>0</v>
      </c>
      <c r="G567" s="390"/>
      <c r="H567" s="392"/>
      <c r="I567" s="44">
        <f t="shared" si="75"/>
        <v>0</v>
      </c>
    </row>
    <row r="568" spans="1:9" ht="15">
      <c r="A568" s="8" t="s">
        <v>21</v>
      </c>
      <c r="B568" s="390"/>
      <c r="C568" s="391"/>
      <c r="D568" s="391"/>
      <c r="E568" s="392"/>
      <c r="F568" s="48">
        <v>0</v>
      </c>
      <c r="G568" s="390"/>
      <c r="H568" s="392"/>
      <c r="I568" s="50">
        <f t="shared" si="75"/>
        <v>0</v>
      </c>
    </row>
    <row r="569" spans="1:9" ht="15">
      <c r="A569" s="10" t="s">
        <v>57</v>
      </c>
      <c r="B569" s="390"/>
      <c r="C569" s="391"/>
      <c r="D569" s="391"/>
      <c r="E569" s="392"/>
      <c r="F569" s="45">
        <v>0</v>
      </c>
      <c r="G569" s="390"/>
      <c r="H569" s="392"/>
      <c r="I569" s="44">
        <f t="shared" si="75"/>
        <v>0</v>
      </c>
    </row>
    <row r="570" spans="1:9" ht="15">
      <c r="A570" s="8" t="s">
        <v>22</v>
      </c>
      <c r="B570" s="390"/>
      <c r="C570" s="391"/>
      <c r="D570" s="391"/>
      <c r="E570" s="392"/>
      <c r="F570" s="48">
        <v>0</v>
      </c>
      <c r="G570" s="390"/>
      <c r="H570" s="392"/>
      <c r="I570" s="50">
        <f t="shared" si="75"/>
        <v>0</v>
      </c>
    </row>
    <row r="571" spans="1:9" ht="15">
      <c r="A571" s="10" t="s">
        <v>23</v>
      </c>
      <c r="B571" s="390"/>
      <c r="C571" s="391"/>
      <c r="D571" s="391"/>
      <c r="E571" s="392"/>
      <c r="F571" s="45">
        <v>0</v>
      </c>
      <c r="G571" s="390"/>
      <c r="H571" s="392"/>
      <c r="I571" s="44">
        <f t="shared" si="75"/>
        <v>0</v>
      </c>
    </row>
    <row r="572" spans="1:9" ht="15">
      <c r="A572" s="8" t="s">
        <v>24</v>
      </c>
      <c r="B572" s="390"/>
      <c r="C572" s="391"/>
      <c r="D572" s="391"/>
      <c r="E572" s="392"/>
      <c r="F572" s="48">
        <v>0</v>
      </c>
      <c r="G572" s="390"/>
      <c r="H572" s="392"/>
      <c r="I572" s="50">
        <f t="shared" si="75"/>
        <v>0</v>
      </c>
    </row>
    <row r="573" spans="1:9" ht="15.75" thickBot="1">
      <c r="A573" s="10" t="s">
        <v>25</v>
      </c>
      <c r="B573" s="393"/>
      <c r="C573" s="394"/>
      <c r="D573" s="394"/>
      <c r="E573" s="395"/>
      <c r="F573" s="45">
        <v>0</v>
      </c>
      <c r="G573" s="393"/>
      <c r="H573" s="395"/>
      <c r="I573" s="44">
        <f t="shared" si="75"/>
        <v>0</v>
      </c>
    </row>
    <row r="574" spans="1:9" ht="15">
      <c r="A574" s="14" t="s">
        <v>26</v>
      </c>
      <c r="B574" s="126">
        <f>SUM(B553:B573)</f>
        <v>0</v>
      </c>
      <c r="C574" s="126">
        <f t="shared" ref="C574:I574" si="76">SUM(C553:C573)</f>
        <v>0</v>
      </c>
      <c r="D574" s="126">
        <f t="shared" si="76"/>
        <v>0</v>
      </c>
      <c r="E574" s="126">
        <f t="shared" si="76"/>
        <v>0</v>
      </c>
      <c r="F574" s="126">
        <f t="shared" si="76"/>
        <v>3.9481925394546571</v>
      </c>
      <c r="G574" s="126">
        <f t="shared" si="76"/>
        <v>0</v>
      </c>
      <c r="H574" s="126">
        <f t="shared" si="76"/>
        <v>0</v>
      </c>
      <c r="I574" s="128">
        <f t="shared" si="76"/>
        <v>3.9481925394546571</v>
      </c>
    </row>
    <row r="575" spans="1:9" ht="15" thickBot="1">
      <c r="A575" s="15" t="s">
        <v>100</v>
      </c>
      <c r="B575" s="100">
        <f>B574/$I574</f>
        <v>0</v>
      </c>
      <c r="C575" s="100">
        <f t="shared" ref="C575:H575" si="77">C574/$I574</f>
        <v>0</v>
      </c>
      <c r="D575" s="100">
        <f t="shared" si="77"/>
        <v>0</v>
      </c>
      <c r="E575" s="100">
        <f t="shared" si="77"/>
        <v>0</v>
      </c>
      <c r="F575" s="100">
        <f t="shared" si="77"/>
        <v>1</v>
      </c>
      <c r="G575" s="100">
        <f t="shared" si="77"/>
        <v>0</v>
      </c>
      <c r="H575" s="100">
        <f t="shared" si="77"/>
        <v>0</v>
      </c>
      <c r="I575" s="102">
        <f>SUM(B575:H575)</f>
        <v>1</v>
      </c>
    </row>
    <row r="576" spans="1:9" ht="15" thickBot="1">
      <c r="A576" s="16"/>
      <c r="B576" s="16"/>
      <c r="C576" s="16"/>
      <c r="D576" s="16"/>
      <c r="E576" s="16"/>
      <c r="F576" s="16"/>
      <c r="G576" s="16"/>
      <c r="H576" s="16"/>
      <c r="I576" s="16"/>
    </row>
    <row r="577" spans="1:9" ht="28.5" customHeight="1">
      <c r="A577" s="435" t="s">
        <v>46</v>
      </c>
      <c r="B577" s="37" t="s">
        <v>0</v>
      </c>
      <c r="C577" s="37" t="s">
        <v>1</v>
      </c>
      <c r="D577" s="37" t="s">
        <v>2</v>
      </c>
      <c r="E577" s="37" t="s">
        <v>3</v>
      </c>
      <c r="F577" s="37" t="s">
        <v>27</v>
      </c>
      <c r="G577" s="37" t="s">
        <v>4</v>
      </c>
      <c r="H577" s="37" t="s">
        <v>5</v>
      </c>
      <c r="I577" s="38" t="s">
        <v>6</v>
      </c>
    </row>
    <row r="578" spans="1:9" ht="14.25" customHeight="1">
      <c r="A578" s="436" t="s">
        <v>46</v>
      </c>
      <c r="B578" s="372" t="s">
        <v>107</v>
      </c>
      <c r="C578" s="373"/>
      <c r="D578" s="373"/>
      <c r="E578" s="373"/>
      <c r="F578" s="373"/>
      <c r="G578" s="373"/>
      <c r="H578" s="373"/>
      <c r="I578" s="374"/>
    </row>
    <row r="579" spans="1:9" ht="15">
      <c r="A579" s="7" t="s">
        <v>7</v>
      </c>
      <c r="B579" s="42">
        <v>12.597993716767386</v>
      </c>
      <c r="C579" s="42">
        <v>0</v>
      </c>
      <c r="D579" s="42">
        <v>2.402006283232613</v>
      </c>
      <c r="E579" s="42">
        <v>0</v>
      </c>
      <c r="F579" s="399"/>
      <c r="G579" s="42">
        <v>0</v>
      </c>
      <c r="H579" s="43">
        <v>0</v>
      </c>
      <c r="I579" s="44">
        <f>SUM(B579:H579)</f>
        <v>14.999999999999998</v>
      </c>
    </row>
    <row r="580" spans="1:9" ht="15">
      <c r="A580" s="8" t="s">
        <v>8</v>
      </c>
      <c r="B580" s="48">
        <v>0.76414235901318328</v>
      </c>
      <c r="C580" s="48">
        <v>0</v>
      </c>
      <c r="D580" s="48">
        <v>0.23585764098681669</v>
      </c>
      <c r="E580" s="48">
        <v>0</v>
      </c>
      <c r="F580" s="400"/>
      <c r="G580" s="48">
        <v>0</v>
      </c>
      <c r="H580" s="49">
        <v>0</v>
      </c>
      <c r="I580" s="50">
        <f t="shared" ref="I580:I599" si="78">SUM(B580:H580)</f>
        <v>1</v>
      </c>
    </row>
    <row r="581" spans="1:9" ht="15">
      <c r="A581" s="9" t="s">
        <v>9</v>
      </c>
      <c r="B581" s="45">
        <v>3.928303930204236</v>
      </c>
      <c r="C581" s="45">
        <v>0</v>
      </c>
      <c r="D581" s="45">
        <v>0.95459606979576406</v>
      </c>
      <c r="E581" s="45">
        <v>0</v>
      </c>
      <c r="F581" s="400"/>
      <c r="G581" s="45">
        <v>0</v>
      </c>
      <c r="H581" s="54">
        <v>0</v>
      </c>
      <c r="I581" s="44">
        <f t="shared" si="78"/>
        <v>4.8829000000000002</v>
      </c>
    </row>
    <row r="582" spans="1:9" ht="15">
      <c r="A582" s="8" t="s">
        <v>10</v>
      </c>
      <c r="B582" s="48">
        <v>9.5597999999999992</v>
      </c>
      <c r="C582" s="48">
        <v>0</v>
      </c>
      <c r="D582" s="48">
        <v>0</v>
      </c>
      <c r="E582" s="48">
        <v>0</v>
      </c>
      <c r="F582" s="400"/>
      <c r="G582" s="48">
        <v>0</v>
      </c>
      <c r="H582" s="49">
        <v>0</v>
      </c>
      <c r="I582" s="50">
        <f t="shared" si="78"/>
        <v>9.5597999999999992</v>
      </c>
    </row>
    <row r="583" spans="1:9" ht="15">
      <c r="A583" s="9" t="s">
        <v>11</v>
      </c>
      <c r="B583" s="45">
        <v>0</v>
      </c>
      <c r="C583" s="45">
        <v>0</v>
      </c>
      <c r="D583" s="45">
        <v>0</v>
      </c>
      <c r="E583" s="45">
        <v>0</v>
      </c>
      <c r="F583" s="400"/>
      <c r="G583" s="45">
        <v>0</v>
      </c>
      <c r="H583" s="54">
        <v>0</v>
      </c>
      <c r="I583" s="44">
        <f t="shared" si="78"/>
        <v>0</v>
      </c>
    </row>
    <row r="584" spans="1:9" ht="15">
      <c r="A584" s="8" t="s">
        <v>12</v>
      </c>
      <c r="B584" s="48">
        <v>0</v>
      </c>
      <c r="C584" s="48">
        <v>0</v>
      </c>
      <c r="D584" s="48">
        <v>1.6954839343151541E-2</v>
      </c>
      <c r="E584" s="48">
        <v>0.49571726852897285</v>
      </c>
      <c r="F584" s="400"/>
      <c r="G584" s="48">
        <v>0</v>
      </c>
      <c r="H584" s="49">
        <v>0</v>
      </c>
      <c r="I584" s="50">
        <f t="shared" si="78"/>
        <v>0.51267210787212436</v>
      </c>
    </row>
    <row r="585" spans="1:9" ht="15">
      <c r="A585" s="9" t="s">
        <v>13</v>
      </c>
      <c r="B585" s="45">
        <v>0</v>
      </c>
      <c r="C585" s="45">
        <v>0</v>
      </c>
      <c r="D585" s="45">
        <v>0</v>
      </c>
      <c r="E585" s="45">
        <v>22</v>
      </c>
      <c r="F585" s="400"/>
      <c r="G585" s="45">
        <v>0</v>
      </c>
      <c r="H585" s="54">
        <v>0</v>
      </c>
      <c r="I585" s="44">
        <f t="shared" si="78"/>
        <v>22</v>
      </c>
    </row>
    <row r="586" spans="1:9" ht="15">
      <c r="A586" s="8" t="s">
        <v>14</v>
      </c>
      <c r="B586" s="48">
        <v>0</v>
      </c>
      <c r="C586" s="48">
        <v>0</v>
      </c>
      <c r="D586" s="48">
        <v>6.1397189449027112E-2</v>
      </c>
      <c r="E586" s="48">
        <v>28.640846726773351</v>
      </c>
      <c r="F586" s="400"/>
      <c r="G586" s="48">
        <v>0</v>
      </c>
      <c r="H586" s="49">
        <v>0</v>
      </c>
      <c r="I586" s="50">
        <f t="shared" si="78"/>
        <v>28.702243916222379</v>
      </c>
    </row>
    <row r="587" spans="1:9" ht="15">
      <c r="A587" s="9" t="s">
        <v>15</v>
      </c>
      <c r="B587" s="45">
        <v>392.28096174979697</v>
      </c>
      <c r="C587" s="45">
        <v>5.9531950376398335</v>
      </c>
      <c r="D587" s="45">
        <v>7.0390432125631746</v>
      </c>
      <c r="E587" s="45">
        <v>0</v>
      </c>
      <c r="F587" s="400"/>
      <c r="G587" s="45">
        <v>0</v>
      </c>
      <c r="H587" s="54">
        <v>0</v>
      </c>
      <c r="I587" s="44">
        <f t="shared" si="78"/>
        <v>405.27319999999997</v>
      </c>
    </row>
    <row r="588" spans="1:9" ht="15">
      <c r="A588" s="8" t="s">
        <v>16</v>
      </c>
      <c r="B588" s="48">
        <v>410.89269426113532</v>
      </c>
      <c r="C588" s="48">
        <v>49.769295006176932</v>
      </c>
      <c r="D588" s="48">
        <v>10.731350961178745</v>
      </c>
      <c r="E588" s="48">
        <v>23.933959771508995</v>
      </c>
      <c r="F588" s="400"/>
      <c r="G588" s="48">
        <v>0</v>
      </c>
      <c r="H588" s="49">
        <v>0</v>
      </c>
      <c r="I588" s="50">
        <f t="shared" si="78"/>
        <v>495.32730000000004</v>
      </c>
    </row>
    <row r="589" spans="1:9" ht="15">
      <c r="A589" s="9" t="s">
        <v>17</v>
      </c>
      <c r="B589" s="45">
        <v>58.279336017768557</v>
      </c>
      <c r="C589" s="45">
        <v>0.3157746176991173</v>
      </c>
      <c r="D589" s="45">
        <v>7.3966041058299226</v>
      </c>
      <c r="E589" s="45">
        <v>1.0082852587024091</v>
      </c>
      <c r="F589" s="400"/>
      <c r="G589" s="45">
        <v>0</v>
      </c>
      <c r="H589" s="54">
        <v>0</v>
      </c>
      <c r="I589" s="44">
        <f t="shared" si="78"/>
        <v>67.000000000000014</v>
      </c>
    </row>
    <row r="590" spans="1:9" ht="15">
      <c r="A590" s="8" t="s">
        <v>18</v>
      </c>
      <c r="B590" s="48">
        <v>0</v>
      </c>
      <c r="C590" s="48">
        <v>0</v>
      </c>
      <c r="D590" s="48">
        <v>0</v>
      </c>
      <c r="E590" s="48">
        <v>0</v>
      </c>
      <c r="F590" s="400"/>
      <c r="G590" s="48">
        <v>0</v>
      </c>
      <c r="H590" s="49">
        <v>0</v>
      </c>
      <c r="I590" s="50">
        <f t="shared" si="78"/>
        <v>0</v>
      </c>
    </row>
    <row r="591" spans="1:9" ht="15">
      <c r="A591" s="9" t="s">
        <v>141</v>
      </c>
      <c r="B591" s="45">
        <v>1734.6462922216231</v>
      </c>
      <c r="C591" s="45">
        <v>273.35732985741851</v>
      </c>
      <c r="D591" s="45">
        <v>53.31320732210208</v>
      </c>
      <c r="E591" s="45">
        <v>41.979855180657772</v>
      </c>
      <c r="F591" s="400"/>
      <c r="G591" s="45">
        <v>0</v>
      </c>
      <c r="H591" s="54">
        <v>0</v>
      </c>
      <c r="I591" s="44">
        <f t="shared" si="78"/>
        <v>2103.2966845818019</v>
      </c>
    </row>
    <row r="592" spans="1:9" ht="15">
      <c r="A592" s="8" t="s">
        <v>19</v>
      </c>
      <c r="B592" s="48">
        <v>0</v>
      </c>
      <c r="C592" s="48">
        <v>0</v>
      </c>
      <c r="D592" s="48">
        <v>0</v>
      </c>
      <c r="E592" s="48">
        <v>0</v>
      </c>
      <c r="F592" s="400"/>
      <c r="G592" s="48">
        <v>0</v>
      </c>
      <c r="H592" s="49">
        <v>0</v>
      </c>
      <c r="I592" s="50">
        <f t="shared" si="78"/>
        <v>0</v>
      </c>
    </row>
    <row r="593" spans="1:9" ht="15">
      <c r="A593" s="9" t="s">
        <v>20</v>
      </c>
      <c r="B593" s="45">
        <v>0</v>
      </c>
      <c r="C593" s="45">
        <v>0</v>
      </c>
      <c r="D593" s="45">
        <v>0</v>
      </c>
      <c r="E593" s="45">
        <v>0</v>
      </c>
      <c r="F593" s="400"/>
      <c r="G593" s="45">
        <v>0</v>
      </c>
      <c r="H593" s="54">
        <v>0</v>
      </c>
      <c r="I593" s="44">
        <f t="shared" si="78"/>
        <v>0</v>
      </c>
    </row>
    <row r="594" spans="1:9" ht="15">
      <c r="A594" s="8" t="s">
        <v>21</v>
      </c>
      <c r="B594" s="48">
        <v>24.546473042319853</v>
      </c>
      <c r="C594" s="48">
        <v>0</v>
      </c>
      <c r="D594" s="48">
        <v>0.45352695768014761</v>
      </c>
      <c r="E594" s="48">
        <v>0</v>
      </c>
      <c r="F594" s="400"/>
      <c r="G594" s="48">
        <v>0</v>
      </c>
      <c r="H594" s="49">
        <v>0</v>
      </c>
      <c r="I594" s="50">
        <f t="shared" si="78"/>
        <v>25</v>
      </c>
    </row>
    <row r="595" spans="1:9" ht="15">
      <c r="A595" s="10" t="s">
        <v>57</v>
      </c>
      <c r="B595" s="45">
        <v>38.207781573379989</v>
      </c>
      <c r="C595" s="45">
        <v>0</v>
      </c>
      <c r="D595" s="45">
        <v>6.7922184266200114</v>
      </c>
      <c r="E595" s="45">
        <v>0</v>
      </c>
      <c r="F595" s="400"/>
      <c r="G595" s="45">
        <v>0</v>
      </c>
      <c r="H595" s="54">
        <v>0</v>
      </c>
      <c r="I595" s="44">
        <f t="shared" si="78"/>
        <v>45</v>
      </c>
    </row>
    <row r="596" spans="1:9" ht="15">
      <c r="A596" s="8" t="s">
        <v>22</v>
      </c>
      <c r="B596" s="48">
        <v>9.0277684611224576</v>
      </c>
      <c r="C596" s="48">
        <v>0</v>
      </c>
      <c r="D596" s="48">
        <v>0.5568257005566617</v>
      </c>
      <c r="E596" s="48">
        <v>0</v>
      </c>
      <c r="F596" s="400"/>
      <c r="G596" s="48">
        <v>0</v>
      </c>
      <c r="H596" s="49">
        <v>0</v>
      </c>
      <c r="I596" s="50">
        <f t="shared" si="78"/>
        <v>9.584594161679119</v>
      </c>
    </row>
    <row r="597" spans="1:9" ht="15">
      <c r="A597" s="10" t="s">
        <v>23</v>
      </c>
      <c r="B597" s="45">
        <v>122.12318938870247</v>
      </c>
      <c r="C597" s="45">
        <v>0</v>
      </c>
      <c r="D597" s="45">
        <v>0</v>
      </c>
      <c r="E597" s="45">
        <v>0</v>
      </c>
      <c r="F597" s="400"/>
      <c r="G597" s="45">
        <v>0</v>
      </c>
      <c r="H597" s="54">
        <v>0</v>
      </c>
      <c r="I597" s="44">
        <f t="shared" si="78"/>
        <v>122.12318938870247</v>
      </c>
    </row>
    <row r="598" spans="1:9" ht="15">
      <c r="A598" s="8" t="s">
        <v>24</v>
      </c>
      <c r="B598" s="48">
        <v>16.745436918231981</v>
      </c>
      <c r="C598" s="48">
        <v>0.10616308176802189</v>
      </c>
      <c r="D598" s="48">
        <v>0</v>
      </c>
      <c r="E598" s="48">
        <v>0</v>
      </c>
      <c r="F598" s="400"/>
      <c r="G598" s="48">
        <v>0</v>
      </c>
      <c r="H598" s="49">
        <v>0</v>
      </c>
      <c r="I598" s="50">
        <f t="shared" si="78"/>
        <v>16.851600000000001</v>
      </c>
    </row>
    <row r="599" spans="1:9" ht="15.75" thickBot="1">
      <c r="A599" s="10" t="s">
        <v>25</v>
      </c>
      <c r="B599" s="45">
        <v>366.26396674696309</v>
      </c>
      <c r="C599" s="45">
        <v>0</v>
      </c>
      <c r="D599" s="45">
        <v>807.80601066774125</v>
      </c>
      <c r="E599" s="45">
        <v>178.01089009996963</v>
      </c>
      <c r="F599" s="401"/>
      <c r="G599" s="45">
        <v>553.4386541136073</v>
      </c>
      <c r="H599" s="54">
        <v>0.14407837171863508</v>
      </c>
      <c r="I599" s="44">
        <f t="shared" si="78"/>
        <v>1905.6635999999999</v>
      </c>
    </row>
    <row r="600" spans="1:9" ht="15">
      <c r="A600" s="125" t="s">
        <v>26</v>
      </c>
      <c r="B600" s="126">
        <f>SUM(B579:B599)</f>
        <v>3199.8641403870288</v>
      </c>
      <c r="C600" s="126">
        <f t="shared" ref="C600:I600" si="79">SUM(C579:C599)</f>
        <v>329.50175760070243</v>
      </c>
      <c r="D600" s="126">
        <f t="shared" si="79"/>
        <v>897.75959937707933</v>
      </c>
      <c r="E600" s="126">
        <f t="shared" si="79"/>
        <v>296.06955430614113</v>
      </c>
      <c r="F600" s="126">
        <f t="shared" si="79"/>
        <v>0</v>
      </c>
      <c r="G600" s="126">
        <f t="shared" si="79"/>
        <v>553.4386541136073</v>
      </c>
      <c r="H600" s="127">
        <f t="shared" si="79"/>
        <v>0.14407837171863508</v>
      </c>
      <c r="I600" s="128">
        <f t="shared" si="79"/>
        <v>5276.7777841562774</v>
      </c>
    </row>
    <row r="601" spans="1:9" ht="15" thickBot="1">
      <c r="A601" s="15" t="s">
        <v>100</v>
      </c>
      <c r="B601" s="100">
        <f>B600/$I600</f>
        <v>0.60640494469839923</v>
      </c>
      <c r="C601" s="100">
        <f t="shared" ref="C601:H601" si="80">C600/$I600</f>
        <v>6.2443743337087979E-2</v>
      </c>
      <c r="D601" s="100">
        <f t="shared" si="80"/>
        <v>0.17013405454984973</v>
      </c>
      <c r="E601" s="100">
        <f t="shared" si="80"/>
        <v>5.6108020162437204E-2</v>
      </c>
      <c r="F601" s="100">
        <f t="shared" si="80"/>
        <v>0</v>
      </c>
      <c r="G601" s="100">
        <f t="shared" si="80"/>
        <v>0.10488193301892067</v>
      </c>
      <c r="H601" s="100">
        <f t="shared" si="80"/>
        <v>2.7304233305263636E-5</v>
      </c>
      <c r="I601" s="102">
        <f>SUM(B601:H601)</f>
        <v>1.0000000000000002</v>
      </c>
    </row>
    <row r="602" spans="1:9" ht="15" thickBot="1">
      <c r="A602" s="16"/>
      <c r="B602" s="16"/>
      <c r="C602" s="16"/>
      <c r="D602" s="16"/>
      <c r="E602" s="16"/>
      <c r="F602" s="16"/>
      <c r="G602" s="16"/>
      <c r="H602" s="16"/>
      <c r="I602" s="16"/>
    </row>
    <row r="603" spans="1:9" ht="28.5">
      <c r="A603" s="439" t="s">
        <v>47</v>
      </c>
      <c r="B603" s="37" t="s">
        <v>0</v>
      </c>
      <c r="C603" s="37" t="s">
        <v>1</v>
      </c>
      <c r="D603" s="37" t="s">
        <v>2</v>
      </c>
      <c r="E603" s="37" t="s">
        <v>3</v>
      </c>
      <c r="F603" s="37" t="s">
        <v>27</v>
      </c>
      <c r="G603" s="37" t="s">
        <v>4</v>
      </c>
      <c r="H603" s="37" t="s">
        <v>28</v>
      </c>
      <c r="I603" s="38" t="s">
        <v>6</v>
      </c>
    </row>
    <row r="604" spans="1:9" ht="15" customHeight="1">
      <c r="A604" s="440" t="s">
        <v>47</v>
      </c>
      <c r="B604" s="372" t="s">
        <v>107</v>
      </c>
      <c r="C604" s="373"/>
      <c r="D604" s="373"/>
      <c r="E604" s="373"/>
      <c r="F604" s="373"/>
      <c r="G604" s="373"/>
      <c r="H604" s="373"/>
      <c r="I604" s="374"/>
    </row>
    <row r="605" spans="1:9" ht="15">
      <c r="A605" s="7" t="s">
        <v>7</v>
      </c>
      <c r="B605" s="42">
        <v>34.631999999999998</v>
      </c>
      <c r="C605" s="42">
        <v>0</v>
      </c>
      <c r="D605" s="42">
        <v>2.3679999999999999</v>
      </c>
      <c r="E605" s="42">
        <v>0</v>
      </c>
      <c r="F605" s="399"/>
      <c r="G605" s="42">
        <v>0</v>
      </c>
      <c r="H605" s="43">
        <v>0</v>
      </c>
      <c r="I605" s="44">
        <f>SUM(B605:H605)</f>
        <v>37</v>
      </c>
    </row>
    <row r="606" spans="1:9" ht="15">
      <c r="A606" s="8" t="s">
        <v>8</v>
      </c>
      <c r="B606" s="48">
        <v>6.5519999999999996</v>
      </c>
      <c r="C606" s="48">
        <v>0</v>
      </c>
      <c r="D606" s="48">
        <v>0.44800000000000001</v>
      </c>
      <c r="E606" s="48">
        <v>0</v>
      </c>
      <c r="F606" s="400"/>
      <c r="G606" s="48">
        <v>0</v>
      </c>
      <c r="H606" s="49">
        <v>0</v>
      </c>
      <c r="I606" s="50">
        <f t="shared" ref="I606:I625" si="81">SUM(B606:H606)</f>
        <v>7</v>
      </c>
    </row>
    <row r="607" spans="1:9" ht="15">
      <c r="A607" s="9" t="s">
        <v>9</v>
      </c>
      <c r="B607" s="45">
        <v>22.6063656</v>
      </c>
      <c r="C607" s="45">
        <v>0</v>
      </c>
      <c r="D607" s="45">
        <v>1.5457344000000002</v>
      </c>
      <c r="E607" s="45">
        <v>0</v>
      </c>
      <c r="F607" s="400"/>
      <c r="G607" s="45">
        <v>0</v>
      </c>
      <c r="H607" s="54">
        <v>0</v>
      </c>
      <c r="I607" s="44">
        <f t="shared" si="81"/>
        <v>24.152100000000001</v>
      </c>
    </row>
    <row r="608" spans="1:9" ht="15">
      <c r="A608" s="8" t="s">
        <v>10</v>
      </c>
      <c r="B608" s="48">
        <v>109.2884832</v>
      </c>
      <c r="C608" s="48">
        <v>0</v>
      </c>
      <c r="D608" s="48">
        <v>7.4727168000000006</v>
      </c>
      <c r="E608" s="48">
        <v>0</v>
      </c>
      <c r="F608" s="400"/>
      <c r="G608" s="48">
        <v>0</v>
      </c>
      <c r="H608" s="49">
        <v>0</v>
      </c>
      <c r="I608" s="50">
        <f t="shared" si="81"/>
        <v>116.7612</v>
      </c>
    </row>
    <row r="609" spans="1:9" ht="15">
      <c r="A609" s="9" t="s">
        <v>11</v>
      </c>
      <c r="B609" s="45">
        <v>0</v>
      </c>
      <c r="C609" s="45">
        <v>0</v>
      </c>
      <c r="D609" s="45">
        <v>0</v>
      </c>
      <c r="E609" s="45">
        <v>0</v>
      </c>
      <c r="F609" s="400"/>
      <c r="G609" s="45">
        <v>0</v>
      </c>
      <c r="H609" s="54">
        <v>0</v>
      </c>
      <c r="I609" s="44">
        <f t="shared" si="81"/>
        <v>0</v>
      </c>
    </row>
    <row r="610" spans="1:9" ht="15">
      <c r="A610" s="8" t="s">
        <v>12</v>
      </c>
      <c r="B610" s="48">
        <v>0</v>
      </c>
      <c r="C610" s="48">
        <v>0</v>
      </c>
      <c r="D610" s="48">
        <v>0</v>
      </c>
      <c r="E610" s="48">
        <v>0</v>
      </c>
      <c r="F610" s="400"/>
      <c r="G610" s="48">
        <v>0</v>
      </c>
      <c r="H610" s="49">
        <v>0</v>
      </c>
      <c r="I610" s="50">
        <f t="shared" si="81"/>
        <v>0</v>
      </c>
    </row>
    <row r="611" spans="1:9" ht="15">
      <c r="A611" s="9" t="s">
        <v>13</v>
      </c>
      <c r="B611" s="45">
        <v>0</v>
      </c>
      <c r="C611" s="45">
        <v>0</v>
      </c>
      <c r="D611" s="45">
        <v>0</v>
      </c>
      <c r="E611" s="45">
        <v>0</v>
      </c>
      <c r="F611" s="400"/>
      <c r="G611" s="45">
        <v>0</v>
      </c>
      <c r="H611" s="54">
        <v>0</v>
      </c>
      <c r="I611" s="44">
        <f t="shared" si="81"/>
        <v>0</v>
      </c>
    </row>
    <row r="612" spans="1:9" ht="15">
      <c r="A612" s="8" t="s">
        <v>14</v>
      </c>
      <c r="B612" s="48">
        <v>0</v>
      </c>
      <c r="C612" s="48">
        <v>0</v>
      </c>
      <c r="D612" s="48">
        <v>0</v>
      </c>
      <c r="E612" s="48">
        <v>0</v>
      </c>
      <c r="F612" s="400"/>
      <c r="G612" s="48">
        <v>0</v>
      </c>
      <c r="H612" s="49">
        <v>0</v>
      </c>
      <c r="I612" s="50">
        <f t="shared" si="81"/>
        <v>0</v>
      </c>
    </row>
    <row r="613" spans="1:9" ht="15">
      <c r="A613" s="9" t="s">
        <v>15</v>
      </c>
      <c r="B613" s="45">
        <v>4864.0880268000001</v>
      </c>
      <c r="C613" s="45">
        <v>0</v>
      </c>
      <c r="D613" s="45">
        <v>383.04037319999992</v>
      </c>
      <c r="E613" s="45">
        <v>0</v>
      </c>
      <c r="F613" s="400"/>
      <c r="G613" s="45">
        <v>0</v>
      </c>
      <c r="H613" s="54">
        <v>0</v>
      </c>
      <c r="I613" s="44">
        <f t="shared" si="81"/>
        <v>5247.1283999999996</v>
      </c>
    </row>
    <row r="614" spans="1:9" ht="15">
      <c r="A614" s="8" t="s">
        <v>16</v>
      </c>
      <c r="B614" s="48">
        <v>510.87090510000019</v>
      </c>
      <c r="C614" s="48">
        <v>0</v>
      </c>
      <c r="D614" s="48">
        <v>40.230394900000015</v>
      </c>
      <c r="E614" s="48">
        <v>0</v>
      </c>
      <c r="F614" s="400"/>
      <c r="G614" s="48">
        <v>0</v>
      </c>
      <c r="H614" s="49">
        <v>0</v>
      </c>
      <c r="I614" s="50">
        <f t="shared" si="81"/>
        <v>551.10130000000015</v>
      </c>
    </row>
    <row r="615" spans="1:9" ht="15">
      <c r="A615" s="9" t="s">
        <v>17</v>
      </c>
      <c r="B615" s="45">
        <v>24.101999999999997</v>
      </c>
      <c r="C615" s="45">
        <v>0</v>
      </c>
      <c r="D615" s="45">
        <v>1.8979999999999999</v>
      </c>
      <c r="E615" s="45">
        <v>0</v>
      </c>
      <c r="F615" s="400"/>
      <c r="G615" s="45">
        <v>0</v>
      </c>
      <c r="H615" s="54">
        <v>0</v>
      </c>
      <c r="I615" s="44">
        <f t="shared" si="81"/>
        <v>25.999999999999996</v>
      </c>
    </row>
    <row r="616" spans="1:9" ht="15">
      <c r="A616" s="8" t="s">
        <v>18</v>
      </c>
      <c r="B616" s="48">
        <v>0</v>
      </c>
      <c r="C616" s="48">
        <v>0</v>
      </c>
      <c r="D616" s="48">
        <v>0</v>
      </c>
      <c r="E616" s="48">
        <v>0</v>
      </c>
      <c r="F616" s="400"/>
      <c r="G616" s="48">
        <v>0</v>
      </c>
      <c r="H616" s="49">
        <v>0</v>
      </c>
      <c r="I616" s="50">
        <f t="shared" si="81"/>
        <v>0</v>
      </c>
    </row>
    <row r="617" spans="1:9" ht="15">
      <c r="A617" s="9" t="s">
        <v>141</v>
      </c>
      <c r="B617" s="45">
        <v>881.76978832009615</v>
      </c>
      <c r="C617" s="45">
        <v>0</v>
      </c>
      <c r="D617" s="45">
        <v>278.45361736424081</v>
      </c>
      <c r="E617" s="45">
        <v>0</v>
      </c>
      <c r="F617" s="400"/>
      <c r="G617" s="45">
        <v>0</v>
      </c>
      <c r="H617" s="54">
        <v>0</v>
      </c>
      <c r="I617" s="44">
        <f t="shared" si="81"/>
        <v>1160.223405684337</v>
      </c>
    </row>
    <row r="618" spans="1:9" ht="15">
      <c r="A618" s="8" t="s">
        <v>19</v>
      </c>
      <c r="B618" s="48">
        <v>0</v>
      </c>
      <c r="C618" s="48">
        <v>0</v>
      </c>
      <c r="D618" s="48">
        <v>0</v>
      </c>
      <c r="E618" s="48">
        <v>0</v>
      </c>
      <c r="F618" s="400"/>
      <c r="G618" s="48">
        <v>0</v>
      </c>
      <c r="H618" s="49">
        <v>0</v>
      </c>
      <c r="I618" s="50">
        <f t="shared" si="81"/>
        <v>0</v>
      </c>
    </row>
    <row r="619" spans="1:9" ht="15">
      <c r="A619" s="9" t="s">
        <v>20</v>
      </c>
      <c r="B619" s="45">
        <v>0</v>
      </c>
      <c r="C619" s="45">
        <v>0</v>
      </c>
      <c r="D619" s="45">
        <v>0</v>
      </c>
      <c r="E619" s="45">
        <v>0</v>
      </c>
      <c r="F619" s="400"/>
      <c r="G619" s="45">
        <v>0</v>
      </c>
      <c r="H619" s="54">
        <v>0</v>
      </c>
      <c r="I619" s="44">
        <f t="shared" si="81"/>
        <v>0</v>
      </c>
    </row>
    <row r="620" spans="1:9" ht="15">
      <c r="A620" s="8" t="s">
        <v>21</v>
      </c>
      <c r="B620" s="48">
        <v>0</v>
      </c>
      <c r="C620" s="48">
        <v>0</v>
      </c>
      <c r="D620" s="48">
        <v>0</v>
      </c>
      <c r="E620" s="48">
        <v>0</v>
      </c>
      <c r="F620" s="400"/>
      <c r="G620" s="48">
        <v>0</v>
      </c>
      <c r="H620" s="49">
        <v>0</v>
      </c>
      <c r="I620" s="50">
        <f t="shared" si="81"/>
        <v>0</v>
      </c>
    </row>
    <row r="621" spans="1:9" ht="15">
      <c r="A621" s="10" t="s">
        <v>57</v>
      </c>
      <c r="B621" s="45">
        <v>1934.8899999999999</v>
      </c>
      <c r="C621" s="45">
        <v>0</v>
      </c>
      <c r="D621" s="45">
        <v>203.11</v>
      </c>
      <c r="E621" s="45">
        <v>0</v>
      </c>
      <c r="F621" s="400"/>
      <c r="G621" s="45">
        <v>0</v>
      </c>
      <c r="H621" s="54">
        <v>0</v>
      </c>
      <c r="I621" s="44">
        <f t="shared" si="81"/>
        <v>2138</v>
      </c>
    </row>
    <row r="622" spans="1:9" ht="15">
      <c r="A622" s="8" t="s">
        <v>22</v>
      </c>
      <c r="B622" s="48">
        <v>35.021838838773284</v>
      </c>
      <c r="C622" s="48">
        <v>0</v>
      </c>
      <c r="D622" s="48">
        <v>3.6763256239596265</v>
      </c>
      <c r="E622" s="48">
        <v>0</v>
      </c>
      <c r="F622" s="400"/>
      <c r="G622" s="48">
        <v>0</v>
      </c>
      <c r="H622" s="49">
        <v>0</v>
      </c>
      <c r="I622" s="50">
        <f t="shared" si="81"/>
        <v>38.698164462732912</v>
      </c>
    </row>
    <row r="623" spans="1:9" ht="15">
      <c r="A623" s="10" t="s">
        <v>23</v>
      </c>
      <c r="B623" s="45">
        <v>32.938373366798146</v>
      </c>
      <c r="C623" s="45">
        <v>0</v>
      </c>
      <c r="D623" s="45">
        <v>144.50282033578873</v>
      </c>
      <c r="E623" s="45">
        <v>0</v>
      </c>
      <c r="F623" s="400"/>
      <c r="G623" s="45">
        <v>0</v>
      </c>
      <c r="H623" s="54">
        <v>0</v>
      </c>
      <c r="I623" s="44">
        <f t="shared" si="81"/>
        <v>177.44119370258687</v>
      </c>
    </row>
    <row r="624" spans="1:9" ht="15">
      <c r="A624" s="8" t="s">
        <v>24</v>
      </c>
      <c r="B624" s="48">
        <v>57.924547200000006</v>
      </c>
      <c r="C624" s="48">
        <v>0</v>
      </c>
      <c r="D624" s="48">
        <v>13.481452800000001</v>
      </c>
      <c r="E624" s="48">
        <v>0</v>
      </c>
      <c r="F624" s="400"/>
      <c r="G624" s="48">
        <v>0</v>
      </c>
      <c r="H624" s="49">
        <v>0</v>
      </c>
      <c r="I624" s="50">
        <f t="shared" si="81"/>
        <v>71.406000000000006</v>
      </c>
    </row>
    <row r="625" spans="1:9" ht="15.75" thickBot="1">
      <c r="A625" s="10" t="s">
        <v>25</v>
      </c>
      <c r="B625" s="45">
        <v>233.53197630586834</v>
      </c>
      <c r="C625" s="45">
        <v>0</v>
      </c>
      <c r="D625" s="45">
        <v>265.27418667753972</v>
      </c>
      <c r="E625" s="45">
        <v>1470.5276444282426</v>
      </c>
      <c r="F625" s="401"/>
      <c r="G625" s="45">
        <v>385.13819258834934</v>
      </c>
      <c r="H625" s="54">
        <v>0</v>
      </c>
      <c r="I625" s="44">
        <f t="shared" si="81"/>
        <v>2354.4720000000002</v>
      </c>
    </row>
    <row r="626" spans="1:9" ht="15">
      <c r="A626" s="125" t="s">
        <v>26</v>
      </c>
      <c r="B626" s="126">
        <f>SUM(B605:B625)</f>
        <v>8748.2163047315371</v>
      </c>
      <c r="C626" s="126">
        <f t="shared" ref="C626:I626" si="82">SUM(C605:C625)</f>
        <v>0</v>
      </c>
      <c r="D626" s="126">
        <f t="shared" si="82"/>
        <v>1345.5016221015289</v>
      </c>
      <c r="E626" s="126">
        <f t="shared" si="82"/>
        <v>1470.5276444282426</v>
      </c>
      <c r="F626" s="126">
        <f t="shared" si="82"/>
        <v>0</v>
      </c>
      <c r="G626" s="126">
        <f t="shared" si="82"/>
        <v>385.13819258834934</v>
      </c>
      <c r="H626" s="127">
        <f t="shared" si="82"/>
        <v>0</v>
      </c>
      <c r="I626" s="128">
        <f t="shared" si="82"/>
        <v>11949.383763849657</v>
      </c>
    </row>
    <row r="627" spans="1:9" ht="15" thickBot="1">
      <c r="A627" s="15" t="s">
        <v>100</v>
      </c>
      <c r="B627" s="100">
        <f>B626/$I626</f>
        <v>0.73210606317602944</v>
      </c>
      <c r="C627" s="100">
        <f t="shared" ref="C627:H627" si="83">C626/$I626</f>
        <v>0</v>
      </c>
      <c r="D627" s="100">
        <f t="shared" si="83"/>
        <v>0.11260008454762836</v>
      </c>
      <c r="E627" s="100">
        <f t="shared" si="83"/>
        <v>0.12306305274729014</v>
      </c>
      <c r="F627" s="100">
        <f t="shared" si="83"/>
        <v>0</v>
      </c>
      <c r="G627" s="100">
        <f t="shared" si="83"/>
        <v>3.2230799529052181E-2</v>
      </c>
      <c r="H627" s="100">
        <f t="shared" si="83"/>
        <v>0</v>
      </c>
      <c r="I627" s="102">
        <f>SUM(B627:H627)</f>
        <v>1.0000000000000002</v>
      </c>
    </row>
    <row r="628" spans="1:9" ht="15" thickBot="1">
      <c r="A628" s="16"/>
      <c r="B628" s="16"/>
      <c r="C628" s="16"/>
      <c r="D628" s="16"/>
      <c r="E628" s="16"/>
      <c r="F628" s="16"/>
      <c r="G628" s="16"/>
      <c r="H628" s="16"/>
      <c r="I628" s="16"/>
    </row>
    <row r="629" spans="1:9" ht="28.5">
      <c r="A629" s="439" t="s">
        <v>48</v>
      </c>
      <c r="B629" s="37" t="s">
        <v>0</v>
      </c>
      <c r="C629" s="37" t="s">
        <v>1</v>
      </c>
      <c r="D629" s="37" t="s">
        <v>2</v>
      </c>
      <c r="E629" s="37" t="s">
        <v>3</v>
      </c>
      <c r="F629" s="37" t="s">
        <v>27</v>
      </c>
      <c r="G629" s="37" t="s">
        <v>4</v>
      </c>
      <c r="H629" s="37" t="s">
        <v>5</v>
      </c>
      <c r="I629" s="38" t="s">
        <v>6</v>
      </c>
    </row>
    <row r="630" spans="1:9" ht="14.25" customHeight="1">
      <c r="A630" s="440" t="s">
        <v>48</v>
      </c>
      <c r="B630" s="372" t="s">
        <v>107</v>
      </c>
      <c r="C630" s="373"/>
      <c r="D630" s="373"/>
      <c r="E630" s="373"/>
      <c r="F630" s="373"/>
      <c r="G630" s="373"/>
      <c r="H630" s="373"/>
      <c r="I630" s="374"/>
    </row>
    <row r="631" spans="1:9" ht="15">
      <c r="A631" s="7" t="s">
        <v>7</v>
      </c>
      <c r="B631" s="42">
        <v>0</v>
      </c>
      <c r="C631" s="42">
        <v>0</v>
      </c>
      <c r="D631" s="42">
        <v>0</v>
      </c>
      <c r="E631" s="42">
        <v>0</v>
      </c>
      <c r="F631" s="42">
        <v>0</v>
      </c>
      <c r="G631" s="42">
        <v>0</v>
      </c>
      <c r="H631" s="43">
        <v>0</v>
      </c>
      <c r="I631" s="44">
        <f>SUM(B631:H631)</f>
        <v>0</v>
      </c>
    </row>
    <row r="632" spans="1:9" ht="15">
      <c r="A632" s="8" t="s">
        <v>8</v>
      </c>
      <c r="B632" s="48">
        <v>0</v>
      </c>
      <c r="C632" s="48">
        <v>0</v>
      </c>
      <c r="D632" s="48">
        <v>0</v>
      </c>
      <c r="E632" s="48">
        <v>0</v>
      </c>
      <c r="F632" s="48">
        <v>0</v>
      </c>
      <c r="G632" s="48">
        <v>0</v>
      </c>
      <c r="H632" s="49">
        <v>0</v>
      </c>
      <c r="I632" s="50">
        <f t="shared" ref="I632:I651" si="84">SUM(B632:H632)</f>
        <v>0</v>
      </c>
    </row>
    <row r="633" spans="1:9" ht="15">
      <c r="A633" s="9" t="s">
        <v>9</v>
      </c>
      <c r="B633" s="45">
        <v>0.96500000000000008</v>
      </c>
      <c r="C633" s="45">
        <v>0</v>
      </c>
      <c r="D633" s="45">
        <v>0</v>
      </c>
      <c r="E633" s="45">
        <v>0</v>
      </c>
      <c r="F633" s="45">
        <v>0</v>
      </c>
      <c r="G633" s="45">
        <v>0</v>
      </c>
      <c r="H633" s="54">
        <v>0</v>
      </c>
      <c r="I633" s="44">
        <f t="shared" si="84"/>
        <v>0.96500000000000008</v>
      </c>
    </row>
    <row r="634" spans="1:9" ht="15">
      <c r="A634" s="8" t="s">
        <v>10</v>
      </c>
      <c r="B634" s="48">
        <v>2.6704453739460781</v>
      </c>
      <c r="C634" s="48">
        <v>0</v>
      </c>
      <c r="D634" s="48">
        <v>8.5546260539215348E-3</v>
      </c>
      <c r="E634" s="48">
        <v>0</v>
      </c>
      <c r="F634" s="48">
        <v>0</v>
      </c>
      <c r="G634" s="48">
        <v>0</v>
      </c>
      <c r="H634" s="49">
        <v>0</v>
      </c>
      <c r="I634" s="50">
        <f t="shared" si="84"/>
        <v>2.6789999999999994</v>
      </c>
    </row>
    <row r="635" spans="1:9" ht="15">
      <c r="A635" s="9" t="s">
        <v>11</v>
      </c>
      <c r="B635" s="45">
        <v>0</v>
      </c>
      <c r="C635" s="45">
        <v>0</v>
      </c>
      <c r="D635" s="45">
        <v>0</v>
      </c>
      <c r="E635" s="45">
        <v>0</v>
      </c>
      <c r="F635" s="45">
        <v>0</v>
      </c>
      <c r="G635" s="45">
        <v>0</v>
      </c>
      <c r="H635" s="54">
        <v>0</v>
      </c>
      <c r="I635" s="44">
        <f t="shared" si="84"/>
        <v>0</v>
      </c>
    </row>
    <row r="636" spans="1:9" ht="15">
      <c r="A636" s="8" t="s">
        <v>12</v>
      </c>
      <c r="B636" s="48">
        <v>0</v>
      </c>
      <c r="C636" s="48">
        <v>0</v>
      </c>
      <c r="D636" s="48">
        <v>0</v>
      </c>
      <c r="E636" s="48">
        <v>7.9123320970217499</v>
      </c>
      <c r="F636" s="48">
        <v>0</v>
      </c>
      <c r="G636" s="48">
        <v>0</v>
      </c>
      <c r="H636" s="49">
        <v>0</v>
      </c>
      <c r="I636" s="50">
        <f t="shared" si="84"/>
        <v>7.9123320970217499</v>
      </c>
    </row>
    <row r="637" spans="1:9" ht="15">
      <c r="A637" s="9" t="s">
        <v>13</v>
      </c>
      <c r="B637" s="45">
        <v>0</v>
      </c>
      <c r="C637" s="45">
        <v>0</v>
      </c>
      <c r="D637" s="45">
        <v>0</v>
      </c>
      <c r="E637" s="45">
        <v>0</v>
      </c>
      <c r="F637" s="45">
        <v>0</v>
      </c>
      <c r="G637" s="45">
        <v>0</v>
      </c>
      <c r="H637" s="54">
        <v>0</v>
      </c>
      <c r="I637" s="44">
        <f t="shared" si="84"/>
        <v>0</v>
      </c>
    </row>
    <row r="638" spans="1:9" ht="15">
      <c r="A638" s="8" t="s">
        <v>14</v>
      </c>
      <c r="B638" s="48">
        <v>0</v>
      </c>
      <c r="C638" s="48">
        <v>9.9704855665694272E-2</v>
      </c>
      <c r="D638" s="48">
        <v>0</v>
      </c>
      <c r="E638" s="48">
        <v>4.8392410469820915</v>
      </c>
      <c r="F638" s="48">
        <v>191.11508034147789</v>
      </c>
      <c r="G638" s="48">
        <v>0</v>
      </c>
      <c r="H638" s="49">
        <v>0</v>
      </c>
      <c r="I638" s="50">
        <f t="shared" si="84"/>
        <v>196.05402624412568</v>
      </c>
    </row>
    <row r="639" spans="1:9" ht="15">
      <c r="A639" s="9" t="s">
        <v>15</v>
      </c>
      <c r="B639" s="45">
        <v>4.1436860945132317</v>
      </c>
      <c r="C639" s="45">
        <v>9.3513905486768328E-2</v>
      </c>
      <c r="D639" s="45">
        <v>0</v>
      </c>
      <c r="E639" s="45">
        <v>0</v>
      </c>
      <c r="F639" s="45">
        <v>0</v>
      </c>
      <c r="G639" s="45">
        <v>0</v>
      </c>
      <c r="H639" s="54">
        <v>0</v>
      </c>
      <c r="I639" s="44">
        <f t="shared" si="84"/>
        <v>4.2371999999999996</v>
      </c>
    </row>
    <row r="640" spans="1:9" ht="15">
      <c r="A640" s="8" t="s">
        <v>16</v>
      </c>
      <c r="B640" s="48">
        <v>137.21813442391897</v>
      </c>
      <c r="C640" s="48">
        <v>0.59306537750745114</v>
      </c>
      <c r="D640" s="48">
        <v>11.057000198573562</v>
      </c>
      <c r="E640" s="48">
        <v>0</v>
      </c>
      <c r="F640" s="48">
        <v>0</v>
      </c>
      <c r="G640" s="48">
        <v>0</v>
      </c>
      <c r="H640" s="49">
        <v>0</v>
      </c>
      <c r="I640" s="50">
        <f t="shared" si="84"/>
        <v>148.8682</v>
      </c>
    </row>
    <row r="641" spans="1:9" ht="15">
      <c r="A641" s="9" t="s">
        <v>17</v>
      </c>
      <c r="B641" s="45">
        <v>2.9005159601452331</v>
      </c>
      <c r="C641" s="45">
        <v>0</v>
      </c>
      <c r="D641" s="45">
        <v>1.4042070105253076E-2</v>
      </c>
      <c r="E641" s="45">
        <v>8.5441969749513944E-2</v>
      </c>
      <c r="F641" s="45">
        <v>0</v>
      </c>
      <c r="G641" s="45">
        <v>0</v>
      </c>
      <c r="H641" s="54">
        <v>0</v>
      </c>
      <c r="I641" s="44">
        <f t="shared" si="84"/>
        <v>3</v>
      </c>
    </row>
    <row r="642" spans="1:9" ht="15">
      <c r="A642" s="8" t="s">
        <v>18</v>
      </c>
      <c r="B642" s="48">
        <v>0</v>
      </c>
      <c r="C642" s="48">
        <v>0</v>
      </c>
      <c r="D642" s="48">
        <v>0</v>
      </c>
      <c r="E642" s="48">
        <v>0</v>
      </c>
      <c r="F642" s="48">
        <v>0</v>
      </c>
      <c r="G642" s="48">
        <v>0</v>
      </c>
      <c r="H642" s="49">
        <v>0</v>
      </c>
      <c r="I642" s="50">
        <f t="shared" si="84"/>
        <v>0</v>
      </c>
    </row>
    <row r="643" spans="1:9" ht="15">
      <c r="A643" s="9" t="s">
        <v>141</v>
      </c>
      <c r="B643" s="45">
        <v>19.070983470365341</v>
      </c>
      <c r="C643" s="45">
        <v>0</v>
      </c>
      <c r="D643" s="45">
        <v>4.9290165296346569</v>
      </c>
      <c r="E643" s="45">
        <v>0</v>
      </c>
      <c r="F643" s="45">
        <v>0</v>
      </c>
      <c r="G643" s="45">
        <v>0</v>
      </c>
      <c r="H643" s="54">
        <v>0</v>
      </c>
      <c r="I643" s="44">
        <f t="shared" si="84"/>
        <v>24</v>
      </c>
    </row>
    <row r="644" spans="1:9" ht="15">
      <c r="A644" s="8" t="s">
        <v>19</v>
      </c>
      <c r="B644" s="48">
        <v>0</v>
      </c>
      <c r="C644" s="48">
        <v>0</v>
      </c>
      <c r="D644" s="48">
        <v>0</v>
      </c>
      <c r="E644" s="48">
        <v>0</v>
      </c>
      <c r="F644" s="48">
        <v>0</v>
      </c>
      <c r="G644" s="48">
        <v>0</v>
      </c>
      <c r="H644" s="49">
        <v>0</v>
      </c>
      <c r="I644" s="50">
        <f t="shared" si="84"/>
        <v>0</v>
      </c>
    </row>
    <row r="645" spans="1:9" ht="15">
      <c r="A645" s="9" t="s">
        <v>20</v>
      </c>
      <c r="B645" s="45">
        <v>0</v>
      </c>
      <c r="C645" s="45">
        <v>0</v>
      </c>
      <c r="D645" s="45">
        <v>0</v>
      </c>
      <c r="E645" s="45">
        <v>0</v>
      </c>
      <c r="F645" s="45">
        <v>0</v>
      </c>
      <c r="G645" s="45">
        <v>0</v>
      </c>
      <c r="H645" s="54">
        <v>0</v>
      </c>
      <c r="I645" s="44">
        <f t="shared" si="84"/>
        <v>0</v>
      </c>
    </row>
    <row r="646" spans="1:9" ht="15">
      <c r="A646" s="8" t="s">
        <v>21</v>
      </c>
      <c r="B646" s="48">
        <v>0</v>
      </c>
      <c r="C646" s="48">
        <v>0</v>
      </c>
      <c r="D646" s="48">
        <v>0</v>
      </c>
      <c r="E646" s="48">
        <v>0</v>
      </c>
      <c r="F646" s="48">
        <v>0</v>
      </c>
      <c r="G646" s="48">
        <v>0</v>
      </c>
      <c r="H646" s="49">
        <v>0</v>
      </c>
      <c r="I646" s="50">
        <f t="shared" si="84"/>
        <v>0</v>
      </c>
    </row>
    <row r="647" spans="1:9" ht="15">
      <c r="A647" s="10" t="s">
        <v>57</v>
      </c>
      <c r="B647" s="45">
        <v>83.606644334116993</v>
      </c>
      <c r="C647" s="45">
        <v>3.787097229782888</v>
      </c>
      <c r="D647" s="45">
        <v>47.60625843610012</v>
      </c>
      <c r="E647" s="45">
        <v>0</v>
      </c>
      <c r="F647" s="45">
        <v>0</v>
      </c>
      <c r="G647" s="45">
        <v>0</v>
      </c>
      <c r="H647" s="54">
        <v>0</v>
      </c>
      <c r="I647" s="44">
        <f t="shared" si="84"/>
        <v>135</v>
      </c>
    </row>
    <row r="648" spans="1:9" ht="15">
      <c r="A648" s="8" t="s">
        <v>22</v>
      </c>
      <c r="B648" s="48">
        <v>3.3461102021859888</v>
      </c>
      <c r="C648" s="48">
        <v>0</v>
      </c>
      <c r="D648" s="48">
        <v>1.925332889626366</v>
      </c>
      <c r="E648" s="48">
        <v>0</v>
      </c>
      <c r="F648" s="48">
        <v>4.8920512045288405</v>
      </c>
      <c r="G648" s="48">
        <v>0</v>
      </c>
      <c r="H648" s="49">
        <v>0</v>
      </c>
      <c r="I648" s="50">
        <f t="shared" si="84"/>
        <v>10.163494296341195</v>
      </c>
    </row>
    <row r="649" spans="1:9" ht="15">
      <c r="A649" s="10" t="s">
        <v>23</v>
      </c>
      <c r="B649" s="45">
        <v>2.3959508218136532</v>
      </c>
      <c r="C649" s="45">
        <v>0</v>
      </c>
      <c r="D649" s="45">
        <v>0</v>
      </c>
      <c r="E649" s="45">
        <v>0</v>
      </c>
      <c r="F649" s="45">
        <v>0</v>
      </c>
      <c r="G649" s="45">
        <v>0</v>
      </c>
      <c r="H649" s="54">
        <v>0</v>
      </c>
      <c r="I649" s="44">
        <f t="shared" si="84"/>
        <v>2.3959508218136532</v>
      </c>
    </row>
    <row r="650" spans="1:9" ht="15">
      <c r="A650" s="8" t="s">
        <v>24</v>
      </c>
      <c r="B650" s="48">
        <v>1.0008000000000001</v>
      </c>
      <c r="C650" s="48">
        <v>0</v>
      </c>
      <c r="D650" s="48">
        <v>0</v>
      </c>
      <c r="E650" s="48">
        <v>0</v>
      </c>
      <c r="F650" s="48">
        <v>0</v>
      </c>
      <c r="G650" s="48">
        <v>0</v>
      </c>
      <c r="H650" s="49">
        <v>0</v>
      </c>
      <c r="I650" s="50">
        <f t="shared" si="84"/>
        <v>1.0008000000000001</v>
      </c>
    </row>
    <row r="651" spans="1:9" ht="15.75" thickBot="1">
      <c r="A651" s="10" t="s">
        <v>25</v>
      </c>
      <c r="B651" s="45">
        <v>42.809609109485358</v>
      </c>
      <c r="C651" s="45">
        <v>5.5623529759588439E-2</v>
      </c>
      <c r="D651" s="45">
        <v>0.88548684980396974</v>
      </c>
      <c r="E651" s="45">
        <v>71.136165520147912</v>
      </c>
      <c r="F651" s="45">
        <v>0</v>
      </c>
      <c r="G651" s="45">
        <v>23.988555765085248</v>
      </c>
      <c r="H651" s="54">
        <v>0.33655922571791758</v>
      </c>
      <c r="I651" s="44">
        <f t="shared" si="84"/>
        <v>139.21199999999996</v>
      </c>
    </row>
    <row r="652" spans="1:9" ht="15">
      <c r="A652" s="125" t="s">
        <v>26</v>
      </c>
      <c r="B652" s="126">
        <f>SUM(B631:B651)</f>
        <v>300.12787979049085</v>
      </c>
      <c r="C652" s="126">
        <f t="shared" ref="C652:I652" si="85">SUM(C631:C651)</f>
        <v>4.6290048982023908</v>
      </c>
      <c r="D652" s="126">
        <f t="shared" si="85"/>
        <v>66.425691599897846</v>
      </c>
      <c r="E652" s="126">
        <f t="shared" si="85"/>
        <v>83.973180633901265</v>
      </c>
      <c r="F652" s="126">
        <f t="shared" si="85"/>
        <v>196.00713154600675</v>
      </c>
      <c r="G652" s="126">
        <f t="shared" si="85"/>
        <v>23.988555765085248</v>
      </c>
      <c r="H652" s="127">
        <f t="shared" si="85"/>
        <v>0.33655922571791758</v>
      </c>
      <c r="I652" s="128">
        <f t="shared" si="85"/>
        <v>675.48800345930238</v>
      </c>
    </row>
    <row r="653" spans="1:9" ht="15" thickBot="1">
      <c r="A653" s="15" t="s">
        <v>100</v>
      </c>
      <c r="B653" s="74">
        <f>B652/$I652</f>
        <v>0.44431267210295217</v>
      </c>
      <c r="C653" s="74">
        <f t="shared" ref="C653:H653" si="86">C652/$I652</f>
        <v>6.8528306564977874E-3</v>
      </c>
      <c r="D653" s="74">
        <f t="shared" si="86"/>
        <v>9.833733724317717E-2</v>
      </c>
      <c r="E653" s="74">
        <f t="shared" si="86"/>
        <v>0.12431483639066668</v>
      </c>
      <c r="F653" s="74">
        <f t="shared" si="86"/>
        <v>0.29017115114142217</v>
      </c>
      <c r="G653" s="74">
        <f t="shared" si="86"/>
        <v>3.5512926420950927E-2</v>
      </c>
      <c r="H653" s="74">
        <f t="shared" si="86"/>
        <v>4.9824604433288799E-4</v>
      </c>
      <c r="I653" s="75">
        <f>SUM(B653:H653)</f>
        <v>0.99999999999999978</v>
      </c>
    </row>
    <row r="654" spans="1:9">
      <c r="A654" s="16"/>
      <c r="B654" s="16"/>
      <c r="C654" s="16"/>
      <c r="D654" s="16"/>
      <c r="E654" s="16"/>
      <c r="F654" s="16"/>
      <c r="G654" s="16"/>
      <c r="H654" s="16"/>
      <c r="I654" s="16"/>
    </row>
  </sheetData>
  <mergeCells count="79">
    <mergeCell ref="B501:E521"/>
    <mergeCell ref="G501:H521"/>
    <mergeCell ref="B527:E547"/>
    <mergeCell ref="G527:H547"/>
    <mergeCell ref="B553:E573"/>
    <mergeCell ref="G553:H573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B604:I604"/>
    <mergeCell ref="B630:I630"/>
    <mergeCell ref="B526:I526"/>
    <mergeCell ref="B552:I552"/>
    <mergeCell ref="B578:I578"/>
    <mergeCell ref="F579:F599"/>
    <mergeCell ref="F605:F625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266:I266"/>
    <mergeCell ref="B292:I292"/>
    <mergeCell ref="B110:I110"/>
    <mergeCell ref="B136:I136"/>
    <mergeCell ref="B162:I162"/>
    <mergeCell ref="B188:I188"/>
    <mergeCell ref="B240:I240"/>
    <mergeCell ref="B214:I214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"/>
  <dimension ref="A1:U654"/>
  <sheetViews>
    <sheetView zoomScale="60" zoomScaleNormal="60" workbookViewId="0">
      <selection activeCell="A2" sqref="A2"/>
    </sheetView>
  </sheetViews>
  <sheetFormatPr baseColWidth="10" defaultRowHeight="14.25"/>
  <cols>
    <col min="1" max="1" width="42.625" customWidth="1"/>
    <col min="2" max="9" width="16.625" style="5" customWidth="1"/>
  </cols>
  <sheetData>
    <row r="1" spans="1:21" ht="15" customHeight="1" thickTop="1">
      <c r="A1" s="402" t="s">
        <v>88</v>
      </c>
      <c r="B1" s="403"/>
      <c r="C1" s="403"/>
      <c r="D1" s="403"/>
      <c r="E1" s="403"/>
      <c r="F1" s="403"/>
      <c r="G1" s="403"/>
      <c r="H1" s="403"/>
      <c r="I1" s="404"/>
      <c r="U1" t="s">
        <v>86</v>
      </c>
    </row>
    <row r="2" spans="1:21" ht="14.25" customHeight="1">
      <c r="A2" s="405"/>
      <c r="B2" s="406"/>
      <c r="C2" s="406"/>
      <c r="D2" s="406"/>
      <c r="E2" s="406"/>
      <c r="F2" s="406"/>
      <c r="G2" s="406"/>
      <c r="H2" s="406"/>
      <c r="I2" s="407"/>
    </row>
    <row r="3" spans="1:21" ht="15" customHeight="1" thickBot="1">
      <c r="A3" s="408"/>
      <c r="B3" s="409"/>
      <c r="C3" s="409"/>
      <c r="D3" s="409"/>
      <c r="E3" s="409"/>
      <c r="F3" s="409"/>
      <c r="G3" s="409"/>
      <c r="H3" s="409"/>
      <c r="I3" s="410"/>
    </row>
    <row r="4" spans="1:21" ht="15" customHeight="1" thickTop="1" thickBot="1">
      <c r="A4" s="3"/>
      <c r="B4" s="3"/>
      <c r="C4" s="3"/>
      <c r="D4" s="3"/>
      <c r="E4" s="3"/>
      <c r="F4" s="3"/>
      <c r="G4" s="3"/>
      <c r="H4" s="3"/>
      <c r="I4" s="3"/>
    </row>
    <row r="5" spans="1:21" ht="48.75" customHeight="1">
      <c r="A5" s="429" t="s">
        <v>101</v>
      </c>
      <c r="B5" s="37" t="s">
        <v>0</v>
      </c>
      <c r="C5" s="37" t="s">
        <v>1</v>
      </c>
      <c r="D5" s="37" t="s">
        <v>2</v>
      </c>
      <c r="E5" s="37" t="s">
        <v>3</v>
      </c>
      <c r="F5" s="37" t="s">
        <v>27</v>
      </c>
      <c r="G5" s="37" t="s">
        <v>4</v>
      </c>
      <c r="H5" s="37" t="s">
        <v>5</v>
      </c>
      <c r="I5" s="38" t="s">
        <v>6</v>
      </c>
    </row>
    <row r="6" spans="1:21" ht="13.5" customHeight="1">
      <c r="A6" s="430" t="s">
        <v>99</v>
      </c>
      <c r="B6" s="372" t="s">
        <v>107</v>
      </c>
      <c r="C6" s="373"/>
      <c r="D6" s="373"/>
      <c r="E6" s="373"/>
      <c r="F6" s="373"/>
      <c r="G6" s="373"/>
      <c r="H6" s="373"/>
      <c r="I6" s="374"/>
    </row>
    <row r="7" spans="1:21" ht="13.5" customHeight="1">
      <c r="A7" s="7" t="s">
        <v>7</v>
      </c>
      <c r="B7" s="42">
        <f>B33+B85</f>
        <v>47.422261221198397</v>
      </c>
      <c r="C7" s="42">
        <f t="shared" ref="C7:H7" si="0">C33+C85</f>
        <v>0</v>
      </c>
      <c r="D7" s="42">
        <f t="shared" si="0"/>
        <v>4.5777387788015975</v>
      </c>
      <c r="E7" s="42">
        <f t="shared" si="0"/>
        <v>0</v>
      </c>
      <c r="F7" s="42">
        <f>F59+F85</f>
        <v>0</v>
      </c>
      <c r="G7" s="42">
        <f t="shared" si="0"/>
        <v>0</v>
      </c>
      <c r="H7" s="43">
        <f t="shared" si="0"/>
        <v>0</v>
      </c>
      <c r="I7" s="44">
        <f>SUM(B7:H7)</f>
        <v>51.999999999999993</v>
      </c>
      <c r="J7" s="5">
        <v>0</v>
      </c>
    </row>
    <row r="8" spans="1:21" ht="13.5" customHeight="1">
      <c r="A8" s="8" t="s">
        <v>8</v>
      </c>
      <c r="B8" s="48">
        <f t="shared" ref="B8:H23" si="1">B34+B86</f>
        <v>8.0802847180263662</v>
      </c>
      <c r="C8" s="48">
        <f t="shared" si="1"/>
        <v>0</v>
      </c>
      <c r="D8" s="48">
        <f t="shared" si="1"/>
        <v>0.91971528197363339</v>
      </c>
      <c r="E8" s="48">
        <f t="shared" si="1"/>
        <v>0</v>
      </c>
      <c r="F8" s="48">
        <f t="shared" ref="F8:F27" si="2">F60+F86</f>
        <v>0</v>
      </c>
      <c r="G8" s="48">
        <f t="shared" si="1"/>
        <v>0</v>
      </c>
      <c r="H8" s="49">
        <f t="shared" si="1"/>
        <v>0</v>
      </c>
      <c r="I8" s="50">
        <f t="shared" ref="I8:I27" si="3">SUM(B8:H8)</f>
        <v>9</v>
      </c>
      <c r="J8" s="5">
        <v>0</v>
      </c>
    </row>
    <row r="9" spans="1:21" ht="13.5" customHeight="1">
      <c r="A9" s="9" t="s">
        <v>9</v>
      </c>
      <c r="B9" s="45">
        <f t="shared" si="1"/>
        <v>36.827304376308945</v>
      </c>
      <c r="C9" s="45">
        <f t="shared" si="1"/>
        <v>0</v>
      </c>
      <c r="D9" s="45">
        <f t="shared" si="1"/>
        <v>3.1726956236910473</v>
      </c>
      <c r="E9" s="45">
        <f t="shared" si="1"/>
        <v>0</v>
      </c>
      <c r="F9" s="45">
        <f t="shared" si="2"/>
        <v>0</v>
      </c>
      <c r="G9" s="45">
        <f t="shared" si="1"/>
        <v>0</v>
      </c>
      <c r="H9" s="54">
        <f t="shared" si="1"/>
        <v>0</v>
      </c>
      <c r="I9" s="44">
        <f t="shared" si="3"/>
        <v>39.999999999999993</v>
      </c>
      <c r="J9" s="5">
        <v>0</v>
      </c>
    </row>
    <row r="10" spans="1:21" ht="13.5" customHeight="1">
      <c r="A10" s="8" t="s">
        <v>10</v>
      </c>
      <c r="B10" s="48">
        <f t="shared" si="1"/>
        <v>156.26586218080178</v>
      </c>
      <c r="C10" s="48">
        <f t="shared" si="1"/>
        <v>0</v>
      </c>
      <c r="D10" s="48">
        <f t="shared" si="1"/>
        <v>9.7341378191982173</v>
      </c>
      <c r="E10" s="48">
        <f t="shared" si="1"/>
        <v>0</v>
      </c>
      <c r="F10" s="48">
        <f t="shared" si="2"/>
        <v>0</v>
      </c>
      <c r="G10" s="48">
        <f t="shared" si="1"/>
        <v>0</v>
      </c>
      <c r="H10" s="49">
        <f t="shared" si="1"/>
        <v>0</v>
      </c>
      <c r="I10" s="50">
        <f t="shared" si="3"/>
        <v>166</v>
      </c>
      <c r="J10" s="5">
        <v>0</v>
      </c>
    </row>
    <row r="11" spans="1:21" ht="13.5" customHeight="1">
      <c r="A11" s="9" t="s">
        <v>11</v>
      </c>
      <c r="B11" s="45">
        <f t="shared" si="1"/>
        <v>0</v>
      </c>
      <c r="C11" s="45">
        <f t="shared" si="1"/>
        <v>0</v>
      </c>
      <c r="D11" s="45">
        <f t="shared" si="1"/>
        <v>0</v>
      </c>
      <c r="E11" s="45">
        <f t="shared" si="1"/>
        <v>0</v>
      </c>
      <c r="F11" s="45">
        <f t="shared" si="2"/>
        <v>0</v>
      </c>
      <c r="G11" s="45">
        <f t="shared" si="1"/>
        <v>0</v>
      </c>
      <c r="H11" s="54">
        <f t="shared" si="1"/>
        <v>0</v>
      </c>
      <c r="I11" s="44">
        <f t="shared" si="3"/>
        <v>0</v>
      </c>
      <c r="J11" s="5">
        <v>0</v>
      </c>
    </row>
    <row r="12" spans="1:21" ht="13.5" customHeight="1">
      <c r="A12" s="8" t="s">
        <v>12</v>
      </c>
      <c r="B12" s="48">
        <f t="shared" si="1"/>
        <v>6.5166350871022298E-8</v>
      </c>
      <c r="C12" s="48">
        <f t="shared" si="1"/>
        <v>4.3443049554720189E-8</v>
      </c>
      <c r="D12" s="48">
        <f t="shared" si="1"/>
        <v>1.8560750212066386E-2</v>
      </c>
      <c r="E12" s="48">
        <f t="shared" si="1"/>
        <v>10.930752884983029</v>
      </c>
      <c r="F12" s="48">
        <f t="shared" si="2"/>
        <v>4605.9042705735828</v>
      </c>
      <c r="G12" s="48">
        <f t="shared" si="1"/>
        <v>0</v>
      </c>
      <c r="H12" s="49">
        <f t="shared" si="1"/>
        <v>0</v>
      </c>
      <c r="I12" s="50">
        <f t="shared" si="3"/>
        <v>4616.8535843173877</v>
      </c>
      <c r="J12" s="5">
        <v>0</v>
      </c>
    </row>
    <row r="13" spans="1:21" ht="13.5" customHeight="1">
      <c r="A13" s="9" t="s">
        <v>13</v>
      </c>
      <c r="B13" s="45">
        <f t="shared" si="1"/>
        <v>0</v>
      </c>
      <c r="C13" s="45">
        <f t="shared" si="1"/>
        <v>0</v>
      </c>
      <c r="D13" s="45">
        <f t="shared" si="1"/>
        <v>0</v>
      </c>
      <c r="E13" s="45">
        <f t="shared" si="1"/>
        <v>11</v>
      </c>
      <c r="F13" s="45">
        <f t="shared" si="2"/>
        <v>0</v>
      </c>
      <c r="G13" s="45">
        <f t="shared" si="1"/>
        <v>0</v>
      </c>
      <c r="H13" s="54">
        <f t="shared" si="1"/>
        <v>0</v>
      </c>
      <c r="I13" s="44">
        <f t="shared" si="3"/>
        <v>11</v>
      </c>
      <c r="J13" s="5">
        <v>0</v>
      </c>
    </row>
    <row r="14" spans="1:21" ht="13.5" customHeight="1">
      <c r="A14" s="8" t="s">
        <v>14</v>
      </c>
      <c r="B14" s="48">
        <f t="shared" si="1"/>
        <v>5.8477525932122171E-8</v>
      </c>
      <c r="C14" s="48">
        <f t="shared" si="1"/>
        <v>1.1537365730233151</v>
      </c>
      <c r="D14" s="48">
        <f t="shared" si="1"/>
        <v>0.24965334304046966</v>
      </c>
      <c r="E14" s="48">
        <f t="shared" si="1"/>
        <v>459.47638449296556</v>
      </c>
      <c r="F14" s="48">
        <f t="shared" si="2"/>
        <v>4373.2376929030725</v>
      </c>
      <c r="G14" s="48">
        <f t="shared" si="1"/>
        <v>0</v>
      </c>
      <c r="H14" s="49">
        <f t="shared" si="1"/>
        <v>0</v>
      </c>
      <c r="I14" s="50">
        <f t="shared" si="3"/>
        <v>4834.1174673705791</v>
      </c>
      <c r="J14" s="5">
        <v>0</v>
      </c>
    </row>
    <row r="15" spans="1:21" ht="13.5" customHeight="1">
      <c r="A15" s="9" t="s">
        <v>15</v>
      </c>
      <c r="B15" s="45">
        <f t="shared" si="1"/>
        <v>4555.9357240844984</v>
      </c>
      <c r="C15" s="45">
        <f t="shared" si="1"/>
        <v>3.2978169499567298</v>
      </c>
      <c r="D15" s="45">
        <f t="shared" si="1"/>
        <v>349.76645896358889</v>
      </c>
      <c r="E15" s="45">
        <f t="shared" si="1"/>
        <v>1.9555531345497775E-9</v>
      </c>
      <c r="F15" s="45">
        <f t="shared" si="2"/>
        <v>0</v>
      </c>
      <c r="G15" s="45">
        <f t="shared" si="1"/>
        <v>0</v>
      </c>
      <c r="H15" s="54">
        <f t="shared" si="1"/>
        <v>0</v>
      </c>
      <c r="I15" s="44">
        <f t="shared" si="3"/>
        <v>4908.9999999999991</v>
      </c>
      <c r="J15" s="5">
        <v>0</v>
      </c>
    </row>
    <row r="16" spans="1:21" ht="13.5" customHeight="1">
      <c r="A16" s="8" t="s">
        <v>16</v>
      </c>
      <c r="B16" s="48">
        <f t="shared" si="1"/>
        <v>1160.6163766865054</v>
      </c>
      <c r="C16" s="48">
        <f t="shared" si="1"/>
        <v>395.65110383849196</v>
      </c>
      <c r="D16" s="48">
        <f t="shared" si="1"/>
        <v>212.58329445197916</v>
      </c>
      <c r="E16" s="48">
        <f t="shared" si="1"/>
        <v>20.149225023023345</v>
      </c>
      <c r="F16" s="48">
        <f t="shared" si="2"/>
        <v>0</v>
      </c>
      <c r="G16" s="48">
        <f t="shared" si="1"/>
        <v>0</v>
      </c>
      <c r="H16" s="49">
        <f t="shared" si="1"/>
        <v>0</v>
      </c>
      <c r="I16" s="50">
        <f t="shared" si="3"/>
        <v>1788.9999999999998</v>
      </c>
      <c r="J16" s="5">
        <v>0</v>
      </c>
    </row>
    <row r="17" spans="1:10" ht="13.5" customHeight="1">
      <c r="A17" s="9" t="s">
        <v>17</v>
      </c>
      <c r="B17" s="45">
        <f t="shared" si="1"/>
        <v>162.68246339645273</v>
      </c>
      <c r="C17" s="45">
        <f t="shared" si="1"/>
        <v>4.2405984119351778</v>
      </c>
      <c r="D17" s="45">
        <f t="shared" si="1"/>
        <v>155.07998534069611</v>
      </c>
      <c r="E17" s="45">
        <f t="shared" si="1"/>
        <v>3.9969528509159788</v>
      </c>
      <c r="F17" s="45">
        <f t="shared" si="2"/>
        <v>3.3857407193133935</v>
      </c>
      <c r="G17" s="45">
        <f t="shared" si="1"/>
        <v>0</v>
      </c>
      <c r="H17" s="54">
        <f t="shared" si="1"/>
        <v>0</v>
      </c>
      <c r="I17" s="44">
        <f t="shared" si="3"/>
        <v>329.38574071931339</v>
      </c>
      <c r="J17" s="5">
        <v>0</v>
      </c>
    </row>
    <row r="18" spans="1:10" ht="13.5" customHeight="1">
      <c r="A18" s="8" t="s">
        <v>18</v>
      </c>
      <c r="B18" s="48">
        <f t="shared" si="1"/>
        <v>0</v>
      </c>
      <c r="C18" s="48">
        <f t="shared" si="1"/>
        <v>0</v>
      </c>
      <c r="D18" s="48">
        <f t="shared" si="1"/>
        <v>0</v>
      </c>
      <c r="E18" s="48">
        <f t="shared" si="1"/>
        <v>0</v>
      </c>
      <c r="F18" s="48">
        <f t="shared" si="2"/>
        <v>0</v>
      </c>
      <c r="G18" s="48">
        <f t="shared" si="1"/>
        <v>0</v>
      </c>
      <c r="H18" s="49">
        <f t="shared" si="1"/>
        <v>0</v>
      </c>
      <c r="I18" s="50">
        <f t="shared" si="3"/>
        <v>0</v>
      </c>
      <c r="J18" s="5">
        <v>0</v>
      </c>
    </row>
    <row r="19" spans="1:10" ht="13.5" customHeight="1">
      <c r="A19" s="9" t="s">
        <v>141</v>
      </c>
      <c r="B19" s="45">
        <f t="shared" si="1"/>
        <v>3034.1929667441582</v>
      </c>
      <c r="C19" s="45">
        <f t="shared" si="1"/>
        <v>2261.8081912826869</v>
      </c>
      <c r="D19" s="45">
        <f t="shared" si="1"/>
        <v>890.28488290274777</v>
      </c>
      <c r="E19" s="45">
        <f t="shared" si="1"/>
        <v>123.29269990010087</v>
      </c>
      <c r="F19" s="45">
        <f t="shared" si="2"/>
        <v>0</v>
      </c>
      <c r="G19" s="45">
        <f t="shared" si="1"/>
        <v>0</v>
      </c>
      <c r="H19" s="54">
        <f t="shared" si="1"/>
        <v>0</v>
      </c>
      <c r="I19" s="44">
        <f t="shared" si="3"/>
        <v>6309.5787408296947</v>
      </c>
      <c r="J19" s="5">
        <v>0</v>
      </c>
    </row>
    <row r="20" spans="1:10" ht="13.5" customHeight="1">
      <c r="A20" s="8" t="s">
        <v>19</v>
      </c>
      <c r="B20" s="48">
        <f t="shared" si="1"/>
        <v>0</v>
      </c>
      <c r="C20" s="48">
        <f t="shared" si="1"/>
        <v>0</v>
      </c>
      <c r="D20" s="48">
        <f t="shared" si="1"/>
        <v>0</v>
      </c>
      <c r="E20" s="48">
        <f t="shared" si="1"/>
        <v>0</v>
      </c>
      <c r="F20" s="48">
        <f t="shared" si="2"/>
        <v>0</v>
      </c>
      <c r="G20" s="48">
        <f t="shared" si="1"/>
        <v>0</v>
      </c>
      <c r="H20" s="49">
        <f t="shared" si="1"/>
        <v>0</v>
      </c>
      <c r="I20" s="50">
        <f t="shared" si="3"/>
        <v>0</v>
      </c>
      <c r="J20" s="5">
        <v>0</v>
      </c>
    </row>
    <row r="21" spans="1:10" ht="13.5" customHeight="1">
      <c r="A21" s="9" t="s">
        <v>20</v>
      </c>
      <c r="B21" s="45">
        <f t="shared" si="1"/>
        <v>0</v>
      </c>
      <c r="C21" s="45">
        <f t="shared" si="1"/>
        <v>0</v>
      </c>
      <c r="D21" s="45">
        <f t="shared" si="1"/>
        <v>0</v>
      </c>
      <c r="E21" s="45">
        <f t="shared" si="1"/>
        <v>0</v>
      </c>
      <c r="F21" s="45">
        <f t="shared" si="2"/>
        <v>0</v>
      </c>
      <c r="G21" s="45">
        <f t="shared" si="1"/>
        <v>0</v>
      </c>
      <c r="H21" s="54">
        <f t="shared" si="1"/>
        <v>0</v>
      </c>
      <c r="I21" s="44">
        <f t="shared" si="3"/>
        <v>0</v>
      </c>
      <c r="J21" s="5">
        <v>0</v>
      </c>
    </row>
    <row r="22" spans="1:10" ht="13.5" customHeight="1">
      <c r="A22" s="8" t="s">
        <v>21</v>
      </c>
      <c r="B22" s="48">
        <f t="shared" si="1"/>
        <v>27.911836438117316</v>
      </c>
      <c r="C22" s="48">
        <f t="shared" si="1"/>
        <v>5.0807302464118721E-2</v>
      </c>
      <c r="D22" s="48">
        <f t="shared" si="1"/>
        <v>3.0373562594185657</v>
      </c>
      <c r="E22" s="48">
        <f t="shared" si="1"/>
        <v>0</v>
      </c>
      <c r="F22" s="48">
        <f t="shared" si="2"/>
        <v>0</v>
      </c>
      <c r="G22" s="48">
        <f t="shared" si="1"/>
        <v>0</v>
      </c>
      <c r="H22" s="49">
        <f t="shared" si="1"/>
        <v>0</v>
      </c>
      <c r="I22" s="50">
        <f t="shared" si="3"/>
        <v>31</v>
      </c>
      <c r="J22" s="5">
        <v>0</v>
      </c>
    </row>
    <row r="23" spans="1:10" ht="13.5" customHeight="1">
      <c r="A23" s="10" t="s">
        <v>57</v>
      </c>
      <c r="B23" s="45">
        <f t="shared" si="1"/>
        <v>1963.1792186248103</v>
      </c>
      <c r="C23" s="45">
        <f t="shared" si="1"/>
        <v>15.459826273403479</v>
      </c>
      <c r="D23" s="45">
        <f t="shared" si="1"/>
        <v>277.36095497481614</v>
      </c>
      <c r="E23" s="45">
        <f t="shared" si="1"/>
        <v>1.2696969589384757E-7</v>
      </c>
      <c r="F23" s="45">
        <f t="shared" si="2"/>
        <v>0</v>
      </c>
      <c r="G23" s="45">
        <f t="shared" si="1"/>
        <v>0</v>
      </c>
      <c r="H23" s="54">
        <f t="shared" si="1"/>
        <v>0</v>
      </c>
      <c r="I23" s="44">
        <f t="shared" si="3"/>
        <v>2255.9999999999995</v>
      </c>
      <c r="J23" s="5">
        <v>0</v>
      </c>
    </row>
    <row r="24" spans="1:10" ht="13.5" customHeight="1">
      <c r="A24" s="8" t="s">
        <v>22</v>
      </c>
      <c r="B24" s="48">
        <f t="shared" ref="B24:H27" si="4">B50+B102</f>
        <v>58.1364796865576</v>
      </c>
      <c r="C24" s="48">
        <f t="shared" si="4"/>
        <v>9.8631366211299394</v>
      </c>
      <c r="D24" s="48">
        <f t="shared" si="4"/>
        <v>14.363187403032992</v>
      </c>
      <c r="E24" s="48">
        <f t="shared" si="4"/>
        <v>6.4718384401083654E-10</v>
      </c>
      <c r="F24" s="48">
        <f t="shared" si="2"/>
        <v>10.46026438541897</v>
      </c>
      <c r="G24" s="48">
        <f t="shared" si="4"/>
        <v>0</v>
      </c>
      <c r="H24" s="49">
        <f t="shared" si="4"/>
        <v>0</v>
      </c>
      <c r="I24" s="50">
        <f t="shared" si="3"/>
        <v>92.823068096786699</v>
      </c>
      <c r="J24" s="5">
        <v>0</v>
      </c>
    </row>
    <row r="25" spans="1:10" ht="13.5" customHeight="1">
      <c r="A25" s="10" t="s">
        <v>23</v>
      </c>
      <c r="B25" s="45">
        <f t="shared" si="4"/>
        <v>146.292624805515</v>
      </c>
      <c r="C25" s="45">
        <f t="shared" si="4"/>
        <v>0</v>
      </c>
      <c r="D25" s="45">
        <f t="shared" si="4"/>
        <v>129.93376784758979</v>
      </c>
      <c r="E25" s="45">
        <f t="shared" si="4"/>
        <v>0</v>
      </c>
      <c r="F25" s="45">
        <f t="shared" si="2"/>
        <v>0</v>
      </c>
      <c r="G25" s="45">
        <f t="shared" si="4"/>
        <v>0</v>
      </c>
      <c r="H25" s="54">
        <f t="shared" si="4"/>
        <v>0</v>
      </c>
      <c r="I25" s="44">
        <f t="shared" si="3"/>
        <v>276.22639265310477</v>
      </c>
      <c r="J25" s="5">
        <v>0</v>
      </c>
    </row>
    <row r="26" spans="1:10" ht="13.5" customHeight="1">
      <c r="A26" s="8" t="s">
        <v>24</v>
      </c>
      <c r="B26" s="48">
        <f t="shared" si="4"/>
        <v>92.858872827466399</v>
      </c>
      <c r="C26" s="48">
        <f t="shared" si="4"/>
        <v>0.22080146322399491</v>
      </c>
      <c r="D26" s="48">
        <f t="shared" si="4"/>
        <v>13.296825701039358</v>
      </c>
      <c r="E26" s="48">
        <f t="shared" si="4"/>
        <v>8.270269773557369E-9</v>
      </c>
      <c r="F26" s="48">
        <f t="shared" si="2"/>
        <v>0</v>
      </c>
      <c r="G26" s="48">
        <f t="shared" si="4"/>
        <v>0</v>
      </c>
      <c r="H26" s="49">
        <f t="shared" si="4"/>
        <v>0</v>
      </c>
      <c r="I26" s="50">
        <f t="shared" si="3"/>
        <v>106.37650000000001</v>
      </c>
      <c r="J26" s="5">
        <v>-1.0000000001753051E-4</v>
      </c>
    </row>
    <row r="27" spans="1:10" ht="13.5" customHeight="1" thickBot="1">
      <c r="A27" s="10" t="s">
        <v>25</v>
      </c>
      <c r="B27" s="45">
        <f>B53+B105</f>
        <v>602.07789816888339</v>
      </c>
      <c r="C27" s="45">
        <f t="shared" si="4"/>
        <v>20.879512799165255</v>
      </c>
      <c r="D27" s="45">
        <f t="shared" si="4"/>
        <v>1229.2504828150386</v>
      </c>
      <c r="E27" s="45">
        <f t="shared" si="4"/>
        <v>3593.6039867571958</v>
      </c>
      <c r="F27" s="45">
        <f t="shared" si="2"/>
        <v>526.26240000000007</v>
      </c>
      <c r="G27" s="45">
        <f t="shared" si="4"/>
        <v>1298.7987534211777</v>
      </c>
      <c r="H27" s="54">
        <f t="shared" si="4"/>
        <v>13.957366038539796</v>
      </c>
      <c r="I27" s="44">
        <f t="shared" si="3"/>
        <v>7284.8303999999998</v>
      </c>
      <c r="J27" s="5">
        <v>0</v>
      </c>
    </row>
    <row r="28" spans="1:10" ht="13.5" customHeight="1">
      <c r="A28" s="125" t="s">
        <v>26</v>
      </c>
      <c r="B28" s="126">
        <f>SUM(B7:B27)</f>
        <v>12052.480174082946</v>
      </c>
      <c r="C28" s="126">
        <f t="shared" ref="C28:I28" si="5">SUM(C7:C27)</f>
        <v>2712.6255315589233</v>
      </c>
      <c r="D28" s="126">
        <f t="shared" si="5"/>
        <v>3293.6296982568647</v>
      </c>
      <c r="E28" s="126">
        <f t="shared" si="5"/>
        <v>4222.4500020470277</v>
      </c>
      <c r="F28" s="126">
        <f t="shared" si="5"/>
        <v>9519.2503685813881</v>
      </c>
      <c r="G28" s="126">
        <f t="shared" si="5"/>
        <v>1298.7987534211777</v>
      </c>
      <c r="H28" s="127">
        <f t="shared" si="5"/>
        <v>13.957366038539796</v>
      </c>
      <c r="I28" s="128">
        <f t="shared" si="5"/>
        <v>33113.191893986863</v>
      </c>
      <c r="J28" s="5">
        <v>-9.9999997473787516E-5</v>
      </c>
    </row>
    <row r="29" spans="1:10" ht="13.5" customHeight="1" thickBot="1">
      <c r="A29" s="15" t="s">
        <v>100</v>
      </c>
      <c r="B29" s="100">
        <f>B28/$I28</f>
        <v>0.36397820580599471</v>
      </c>
      <c r="C29" s="100">
        <f t="shared" ref="C29:H29" si="6">C28/$I28</f>
        <v>8.1919784122397393E-2</v>
      </c>
      <c r="D29" s="100">
        <f t="shared" si="6"/>
        <v>9.9465787194467539E-2</v>
      </c>
      <c r="E29" s="100">
        <f t="shared" si="6"/>
        <v>0.12751564438624224</v>
      </c>
      <c r="F29" s="100">
        <f t="shared" si="6"/>
        <v>0.28747607295175981</v>
      </c>
      <c r="G29" s="100">
        <f t="shared" si="6"/>
        <v>3.9223000838437175E-2</v>
      </c>
      <c r="H29" s="100">
        <f t="shared" si="6"/>
        <v>4.2150470070130455E-4</v>
      </c>
      <c r="I29" s="102">
        <f>SUM(B29:H29)</f>
        <v>1.0000000000000002</v>
      </c>
    </row>
    <row r="30" spans="1:10" ht="13.5" customHeight="1" thickBot="1"/>
    <row r="31" spans="1:10" ht="28.5">
      <c r="A31" s="431" t="s">
        <v>50</v>
      </c>
      <c r="B31" s="37" t="s">
        <v>0</v>
      </c>
      <c r="C31" s="37" t="s">
        <v>1</v>
      </c>
      <c r="D31" s="37" t="s">
        <v>2</v>
      </c>
      <c r="E31" s="37" t="s">
        <v>3</v>
      </c>
      <c r="F31" s="37" t="s">
        <v>27</v>
      </c>
      <c r="G31" s="37" t="s">
        <v>4</v>
      </c>
      <c r="H31" s="37" t="s">
        <v>5</v>
      </c>
      <c r="I31" s="38" t="s">
        <v>6</v>
      </c>
    </row>
    <row r="32" spans="1:10" ht="13.5" customHeight="1">
      <c r="A32" s="432" t="s">
        <v>50</v>
      </c>
      <c r="B32" s="372" t="s">
        <v>107</v>
      </c>
      <c r="C32" s="373"/>
      <c r="D32" s="373"/>
      <c r="E32" s="373"/>
      <c r="F32" s="373"/>
      <c r="G32" s="373"/>
      <c r="H32" s="373"/>
      <c r="I32" s="374"/>
    </row>
    <row r="33" spans="1:9" ht="13.5" customHeight="1">
      <c r="A33" s="7" t="s">
        <v>7</v>
      </c>
      <c r="B33" s="42">
        <f>B111+B137+B163+B189+B215+B241+B267+B293+B319+B345+B371+B397+B423</f>
        <v>0</v>
      </c>
      <c r="C33" s="42">
        <f t="shared" ref="C33:D33" si="7">C111+C137+C163+C189+C215+C241+C267+C293+C319+C345+C371+C397+C423</f>
        <v>0</v>
      </c>
      <c r="D33" s="42">
        <f t="shared" si="7"/>
        <v>0</v>
      </c>
      <c r="E33" s="42">
        <f>E111+E137+E163+E189+E215+E241+E267+E293+E319+E345+E371+E397+E423</f>
        <v>0</v>
      </c>
      <c r="F33" s="399"/>
      <c r="G33" s="42">
        <f t="shared" ref="G33:H48" si="8">G111+G137+G163+G189+G215+G241+G267+G293+G319+G345+G371+G397+G423</f>
        <v>0</v>
      </c>
      <c r="H33" s="43">
        <f t="shared" si="8"/>
        <v>0</v>
      </c>
      <c r="I33" s="44">
        <f>SUM(B33:H33)</f>
        <v>0</v>
      </c>
    </row>
    <row r="34" spans="1:9" ht="13.5" customHeight="1">
      <c r="A34" s="8" t="s">
        <v>8</v>
      </c>
      <c r="B34" s="48">
        <f t="shared" ref="B34:E49" si="9">B112+B138+B164+B190+B216+B242+B268+B294+B320+B346+B372+B398+B424</f>
        <v>0</v>
      </c>
      <c r="C34" s="48">
        <f t="shared" si="9"/>
        <v>0</v>
      </c>
      <c r="D34" s="48">
        <f t="shared" si="9"/>
        <v>0</v>
      </c>
      <c r="E34" s="48">
        <f t="shared" si="9"/>
        <v>0</v>
      </c>
      <c r="F34" s="400"/>
      <c r="G34" s="48">
        <f t="shared" si="8"/>
        <v>0</v>
      </c>
      <c r="H34" s="49">
        <f t="shared" si="8"/>
        <v>0</v>
      </c>
      <c r="I34" s="50">
        <f t="shared" ref="I34:I53" si="10">SUM(B34:H34)</f>
        <v>0</v>
      </c>
    </row>
    <row r="35" spans="1:9" ht="13.5" customHeight="1">
      <c r="A35" s="9" t="s">
        <v>9</v>
      </c>
      <c r="B35" s="45">
        <f t="shared" si="9"/>
        <v>0</v>
      </c>
      <c r="C35" s="45">
        <f t="shared" si="9"/>
        <v>0</v>
      </c>
      <c r="D35" s="45">
        <f t="shared" si="9"/>
        <v>0</v>
      </c>
      <c r="E35" s="45">
        <f t="shared" si="9"/>
        <v>0</v>
      </c>
      <c r="F35" s="400"/>
      <c r="G35" s="45">
        <f t="shared" si="8"/>
        <v>0</v>
      </c>
      <c r="H35" s="54">
        <f t="shared" si="8"/>
        <v>0</v>
      </c>
      <c r="I35" s="44">
        <f t="shared" si="10"/>
        <v>0</v>
      </c>
    </row>
    <row r="36" spans="1:9" ht="13.5" customHeight="1">
      <c r="A36" s="8" t="s">
        <v>10</v>
      </c>
      <c r="B36" s="48">
        <f t="shared" si="9"/>
        <v>0</v>
      </c>
      <c r="C36" s="48">
        <f t="shared" si="9"/>
        <v>0</v>
      </c>
      <c r="D36" s="48">
        <f t="shared" si="9"/>
        <v>0</v>
      </c>
      <c r="E36" s="48">
        <f t="shared" si="9"/>
        <v>0</v>
      </c>
      <c r="F36" s="400"/>
      <c r="G36" s="48">
        <f t="shared" si="8"/>
        <v>0</v>
      </c>
      <c r="H36" s="49">
        <f t="shared" si="8"/>
        <v>0</v>
      </c>
      <c r="I36" s="50">
        <f t="shared" si="10"/>
        <v>0</v>
      </c>
    </row>
    <row r="37" spans="1:9" ht="13.5" customHeight="1">
      <c r="A37" s="9" t="s">
        <v>11</v>
      </c>
      <c r="B37" s="45">
        <f t="shared" si="9"/>
        <v>0</v>
      </c>
      <c r="C37" s="45">
        <f t="shared" si="9"/>
        <v>0</v>
      </c>
      <c r="D37" s="45">
        <f t="shared" si="9"/>
        <v>0</v>
      </c>
      <c r="E37" s="45">
        <f t="shared" si="9"/>
        <v>0</v>
      </c>
      <c r="F37" s="400"/>
      <c r="G37" s="45">
        <f t="shared" si="8"/>
        <v>0</v>
      </c>
      <c r="H37" s="54">
        <f t="shared" si="8"/>
        <v>0</v>
      </c>
      <c r="I37" s="44">
        <f t="shared" si="10"/>
        <v>0</v>
      </c>
    </row>
    <row r="38" spans="1:9" ht="13.5" customHeight="1">
      <c r="A38" s="8" t="s">
        <v>12</v>
      </c>
      <c r="B38" s="48">
        <f t="shared" si="9"/>
        <v>6.5166350871022298E-8</v>
      </c>
      <c r="C38" s="48">
        <f t="shared" si="9"/>
        <v>4.3443049554720189E-8</v>
      </c>
      <c r="D38" s="48">
        <f t="shared" si="9"/>
        <v>4.3443049554720189E-8</v>
      </c>
      <c r="E38" s="48">
        <f t="shared" si="9"/>
        <v>2.3957762653723398</v>
      </c>
      <c r="F38" s="400"/>
      <c r="G38" s="48">
        <f t="shared" si="8"/>
        <v>0</v>
      </c>
      <c r="H38" s="49">
        <f t="shared" si="8"/>
        <v>0</v>
      </c>
      <c r="I38" s="50">
        <f t="shared" si="10"/>
        <v>2.39577641742479</v>
      </c>
    </row>
    <row r="39" spans="1:9" ht="13.5" customHeight="1">
      <c r="A39" s="9" t="s">
        <v>13</v>
      </c>
      <c r="B39" s="45">
        <f t="shared" si="9"/>
        <v>0</v>
      </c>
      <c r="C39" s="45">
        <f t="shared" si="9"/>
        <v>0</v>
      </c>
      <c r="D39" s="45">
        <f t="shared" si="9"/>
        <v>0</v>
      </c>
      <c r="E39" s="45">
        <f t="shared" si="9"/>
        <v>0</v>
      </c>
      <c r="F39" s="400"/>
      <c r="G39" s="45">
        <f t="shared" si="8"/>
        <v>0</v>
      </c>
      <c r="H39" s="54">
        <f t="shared" si="8"/>
        <v>0</v>
      </c>
      <c r="I39" s="44">
        <f t="shared" si="10"/>
        <v>0</v>
      </c>
    </row>
    <row r="40" spans="1:9" ht="13.5" customHeight="1">
      <c r="A40" s="8" t="s">
        <v>14</v>
      </c>
      <c r="B40" s="48">
        <f t="shared" si="9"/>
        <v>5.8477525932122171E-8</v>
      </c>
      <c r="C40" s="48">
        <f t="shared" si="9"/>
        <v>1.0539348998738898</v>
      </c>
      <c r="D40" s="48">
        <f t="shared" si="9"/>
        <v>0.19954723124466792</v>
      </c>
      <c r="E40" s="48">
        <f t="shared" si="9"/>
        <v>431.25871208022795</v>
      </c>
      <c r="F40" s="400"/>
      <c r="G40" s="48">
        <f t="shared" si="8"/>
        <v>0</v>
      </c>
      <c r="H40" s="49">
        <f t="shared" si="8"/>
        <v>0</v>
      </c>
      <c r="I40" s="50">
        <f t="shared" si="10"/>
        <v>432.51219426982402</v>
      </c>
    </row>
    <row r="41" spans="1:9" ht="13.5" customHeight="1">
      <c r="A41" s="9" t="s">
        <v>15</v>
      </c>
      <c r="B41" s="45">
        <f t="shared" si="9"/>
        <v>5.1765073500965118</v>
      </c>
      <c r="C41" s="45">
        <f t="shared" si="9"/>
        <v>0.71378766144943961</v>
      </c>
      <c r="D41" s="45">
        <f t="shared" si="9"/>
        <v>1.7103049864984956</v>
      </c>
      <c r="E41" s="45">
        <f t="shared" si="9"/>
        <v>1.9555531345497775E-9</v>
      </c>
      <c r="F41" s="400"/>
      <c r="G41" s="45">
        <f t="shared" si="8"/>
        <v>0</v>
      </c>
      <c r="H41" s="54">
        <f t="shared" si="8"/>
        <v>0</v>
      </c>
      <c r="I41" s="44">
        <f t="shared" si="10"/>
        <v>7.6006000000000009</v>
      </c>
    </row>
    <row r="42" spans="1:9" ht="13.5" customHeight="1">
      <c r="A42" s="8" t="s">
        <v>16</v>
      </c>
      <c r="B42" s="48">
        <f t="shared" si="9"/>
        <v>245.28287810376051</v>
      </c>
      <c r="C42" s="48">
        <f t="shared" si="9"/>
        <v>353.23006589386125</v>
      </c>
      <c r="D42" s="48">
        <f t="shared" si="9"/>
        <v>158.48705599626638</v>
      </c>
      <c r="E42" s="48">
        <f t="shared" si="9"/>
        <v>6.1117969887933234E-9</v>
      </c>
      <c r="F42" s="400"/>
      <c r="G42" s="48">
        <f t="shared" si="8"/>
        <v>0</v>
      </c>
      <c r="H42" s="49">
        <f t="shared" si="8"/>
        <v>0</v>
      </c>
      <c r="I42" s="50">
        <f t="shared" si="10"/>
        <v>756.99999999999989</v>
      </c>
    </row>
    <row r="43" spans="1:9" ht="13.5" customHeight="1">
      <c r="A43" s="9" t="s">
        <v>17</v>
      </c>
      <c r="B43" s="45">
        <f t="shared" si="9"/>
        <v>30.48636543380357</v>
      </c>
      <c r="C43" s="45">
        <f t="shared" si="9"/>
        <v>3.6656058244830541</v>
      </c>
      <c r="D43" s="45">
        <f t="shared" si="9"/>
        <v>139.772499973408</v>
      </c>
      <c r="E43" s="45">
        <f t="shared" si="9"/>
        <v>2.0755287683053618</v>
      </c>
      <c r="F43" s="400"/>
      <c r="G43" s="45">
        <f t="shared" si="8"/>
        <v>0</v>
      </c>
      <c r="H43" s="54">
        <f t="shared" si="8"/>
        <v>0</v>
      </c>
      <c r="I43" s="44">
        <f t="shared" si="10"/>
        <v>175.99999999999997</v>
      </c>
    </row>
    <row r="44" spans="1:9" ht="13.5" customHeight="1">
      <c r="A44" s="8" t="s">
        <v>18</v>
      </c>
      <c r="B44" s="48">
        <f t="shared" si="9"/>
        <v>0</v>
      </c>
      <c r="C44" s="48">
        <f t="shared" si="9"/>
        <v>0</v>
      </c>
      <c r="D44" s="48">
        <f t="shared" si="9"/>
        <v>0</v>
      </c>
      <c r="E44" s="48">
        <f t="shared" si="9"/>
        <v>0</v>
      </c>
      <c r="F44" s="400"/>
      <c r="G44" s="48">
        <f t="shared" si="8"/>
        <v>0</v>
      </c>
      <c r="H44" s="49">
        <f t="shared" si="8"/>
        <v>0</v>
      </c>
      <c r="I44" s="50">
        <f t="shared" si="10"/>
        <v>0</v>
      </c>
    </row>
    <row r="45" spans="1:9" ht="13.5" customHeight="1">
      <c r="A45" s="9" t="s">
        <v>141</v>
      </c>
      <c r="B45" s="45">
        <f t="shared" si="9"/>
        <v>866.20770700432854</v>
      </c>
      <c r="C45" s="45">
        <f t="shared" si="9"/>
        <v>2025.0908085444873</v>
      </c>
      <c r="D45" s="45">
        <f t="shared" si="9"/>
        <v>634.76179345440141</v>
      </c>
      <c r="E45" s="45">
        <f t="shared" si="9"/>
        <v>86.939690996782886</v>
      </c>
      <c r="F45" s="400"/>
      <c r="G45" s="45">
        <f t="shared" si="8"/>
        <v>0</v>
      </c>
      <c r="H45" s="54">
        <f t="shared" si="8"/>
        <v>0</v>
      </c>
      <c r="I45" s="44">
        <f t="shared" si="10"/>
        <v>3613</v>
      </c>
    </row>
    <row r="46" spans="1:9" ht="13.5" customHeight="1">
      <c r="A46" s="8" t="s">
        <v>19</v>
      </c>
      <c r="B46" s="48">
        <f t="shared" si="9"/>
        <v>0</v>
      </c>
      <c r="C46" s="48">
        <f t="shared" si="9"/>
        <v>0</v>
      </c>
      <c r="D46" s="48">
        <f t="shared" si="9"/>
        <v>0</v>
      </c>
      <c r="E46" s="48">
        <f t="shared" si="9"/>
        <v>0</v>
      </c>
      <c r="F46" s="400"/>
      <c r="G46" s="48">
        <f t="shared" si="8"/>
        <v>0</v>
      </c>
      <c r="H46" s="49">
        <f t="shared" si="8"/>
        <v>0</v>
      </c>
      <c r="I46" s="50">
        <f t="shared" si="10"/>
        <v>0</v>
      </c>
    </row>
    <row r="47" spans="1:9" ht="13.5" customHeight="1">
      <c r="A47" s="9" t="s">
        <v>20</v>
      </c>
      <c r="B47" s="45">
        <f t="shared" si="9"/>
        <v>0</v>
      </c>
      <c r="C47" s="45">
        <f t="shared" si="9"/>
        <v>0</v>
      </c>
      <c r="D47" s="45">
        <f t="shared" si="9"/>
        <v>0</v>
      </c>
      <c r="E47" s="45">
        <f t="shared" si="9"/>
        <v>0</v>
      </c>
      <c r="F47" s="400"/>
      <c r="G47" s="45">
        <f t="shared" si="8"/>
        <v>0</v>
      </c>
      <c r="H47" s="54">
        <f t="shared" si="8"/>
        <v>0</v>
      </c>
      <c r="I47" s="44">
        <f t="shared" si="10"/>
        <v>0</v>
      </c>
    </row>
    <row r="48" spans="1:9" ht="13.5" customHeight="1">
      <c r="A48" s="8" t="s">
        <v>21</v>
      </c>
      <c r="B48" s="48">
        <f t="shared" si="9"/>
        <v>4.3472223174902567</v>
      </c>
      <c r="C48" s="48">
        <f t="shared" si="9"/>
        <v>5.0807302464118721E-2</v>
      </c>
      <c r="D48" s="48">
        <f t="shared" si="9"/>
        <v>2.601970380045624</v>
      </c>
      <c r="E48" s="48">
        <f t="shared" si="9"/>
        <v>0</v>
      </c>
      <c r="F48" s="400"/>
      <c r="G48" s="48">
        <f t="shared" si="8"/>
        <v>0</v>
      </c>
      <c r="H48" s="49">
        <f t="shared" si="8"/>
        <v>0</v>
      </c>
      <c r="I48" s="50">
        <f t="shared" si="10"/>
        <v>6.9999999999999991</v>
      </c>
    </row>
    <row r="49" spans="1:9" ht="13.5" customHeight="1">
      <c r="A49" s="10" t="s">
        <v>57</v>
      </c>
      <c r="B49" s="45">
        <f t="shared" si="9"/>
        <v>111.86574051254922</v>
      </c>
      <c r="C49" s="45">
        <f t="shared" si="9"/>
        <v>12.065465052635112</v>
      </c>
      <c r="D49" s="45">
        <f t="shared" si="9"/>
        <v>45.068794307845955</v>
      </c>
      <c r="E49" s="45">
        <f t="shared" si="9"/>
        <v>1.2696969589384757E-7</v>
      </c>
      <c r="F49" s="400"/>
      <c r="G49" s="45">
        <f t="shared" ref="G49:H53" si="11">G127+G153+G179+G205+G231+G257+G283+G309+G335+G361+G387+G413+G439</f>
        <v>0</v>
      </c>
      <c r="H49" s="54">
        <f t="shared" si="11"/>
        <v>0</v>
      </c>
      <c r="I49" s="44">
        <f t="shared" si="10"/>
        <v>169</v>
      </c>
    </row>
    <row r="50" spans="1:9" ht="13.5" customHeight="1">
      <c r="A50" s="8" t="s">
        <v>22</v>
      </c>
      <c r="B50" s="48">
        <f t="shared" ref="B50:E53" si="12">B128+B154+B180+B206+B232+B258+B284+B310+B336+B362+B388+B414+B440</f>
        <v>9.1079159208062546</v>
      </c>
      <c r="C50" s="48">
        <f t="shared" si="12"/>
        <v>9.8631366211299394</v>
      </c>
      <c r="D50" s="48">
        <f t="shared" si="12"/>
        <v>8.0289474574166206</v>
      </c>
      <c r="E50" s="48">
        <f t="shared" si="12"/>
        <v>6.4718384401083654E-10</v>
      </c>
      <c r="F50" s="400"/>
      <c r="G50" s="48">
        <f t="shared" si="11"/>
        <v>0</v>
      </c>
      <c r="H50" s="49">
        <f t="shared" si="11"/>
        <v>0</v>
      </c>
      <c r="I50" s="50">
        <f t="shared" si="10"/>
        <v>27</v>
      </c>
    </row>
    <row r="51" spans="1:9" ht="13.5" customHeight="1">
      <c r="A51" s="10" t="s">
        <v>23</v>
      </c>
      <c r="B51" s="45">
        <f t="shared" si="12"/>
        <v>2.5069383529180285</v>
      </c>
      <c r="C51" s="45">
        <f t="shared" si="12"/>
        <v>0</v>
      </c>
      <c r="D51" s="45">
        <f t="shared" si="12"/>
        <v>0</v>
      </c>
      <c r="E51" s="45">
        <f t="shared" si="12"/>
        <v>0</v>
      </c>
      <c r="F51" s="400"/>
      <c r="G51" s="45">
        <f t="shared" si="11"/>
        <v>0</v>
      </c>
      <c r="H51" s="54">
        <f t="shared" si="11"/>
        <v>0</v>
      </c>
      <c r="I51" s="44">
        <f t="shared" si="10"/>
        <v>2.5069383529180285</v>
      </c>
    </row>
    <row r="52" spans="1:9" ht="13.5" customHeight="1">
      <c r="A52" s="8" t="s">
        <v>24</v>
      </c>
      <c r="B52" s="48">
        <f t="shared" si="12"/>
        <v>10.843944823225922</v>
      </c>
      <c r="C52" s="48">
        <f t="shared" si="12"/>
        <v>2.0812987464452745E-2</v>
      </c>
      <c r="D52" s="48">
        <f t="shared" si="12"/>
        <v>1.749742181039357</v>
      </c>
      <c r="E52" s="48">
        <f t="shared" si="12"/>
        <v>8.270269773557369E-9</v>
      </c>
      <c r="F52" s="400"/>
      <c r="G52" s="48">
        <f t="shared" si="11"/>
        <v>0</v>
      </c>
      <c r="H52" s="49">
        <f t="shared" si="11"/>
        <v>0</v>
      </c>
      <c r="I52" s="50">
        <f t="shared" si="10"/>
        <v>12.614500000000001</v>
      </c>
    </row>
    <row r="53" spans="1:9" ht="13.5" customHeight="1" thickBot="1">
      <c r="A53" s="10" t="s">
        <v>25</v>
      </c>
      <c r="B53" s="45">
        <f t="shared" si="12"/>
        <v>82.607912413628682</v>
      </c>
      <c r="C53" s="45">
        <f t="shared" si="12"/>
        <v>20.826669726685864</v>
      </c>
      <c r="D53" s="45">
        <f t="shared" si="12"/>
        <v>401.45344870277552</v>
      </c>
      <c r="E53" s="45">
        <f t="shared" si="12"/>
        <v>1930.7385717478192</v>
      </c>
      <c r="F53" s="401"/>
      <c r="G53" s="45">
        <f t="shared" si="11"/>
        <v>491.98227474304656</v>
      </c>
      <c r="H53" s="54">
        <f t="shared" si="11"/>
        <v>13.533522666044432</v>
      </c>
      <c r="I53" s="44">
        <f t="shared" si="10"/>
        <v>2941.1424000000002</v>
      </c>
    </row>
    <row r="54" spans="1:9" ht="13.5" customHeight="1">
      <c r="A54" s="125" t="s">
        <v>26</v>
      </c>
      <c r="B54" s="126">
        <f>SUM(B33:B53)</f>
        <v>1368.4331323562515</v>
      </c>
      <c r="C54" s="126">
        <f t="shared" ref="C54:I54" si="13">SUM(C33:C53)</f>
        <v>2426.5810945579774</v>
      </c>
      <c r="D54" s="126">
        <f t="shared" si="13"/>
        <v>1393.8341047143849</v>
      </c>
      <c r="E54" s="126">
        <f t="shared" si="13"/>
        <v>2453.4082800024621</v>
      </c>
      <c r="F54" s="126">
        <f t="shared" si="13"/>
        <v>0</v>
      </c>
      <c r="G54" s="126">
        <f t="shared" si="13"/>
        <v>491.98227474304656</v>
      </c>
      <c r="H54" s="127">
        <f t="shared" si="13"/>
        <v>13.533522666044432</v>
      </c>
      <c r="I54" s="128">
        <f t="shared" si="13"/>
        <v>8147.7724090401662</v>
      </c>
    </row>
    <row r="55" spans="1:9" ht="13.5" customHeight="1" thickBot="1">
      <c r="A55" s="15" t="s">
        <v>100</v>
      </c>
      <c r="B55" s="100">
        <f>B54/$I54</f>
        <v>0.1679518110788096</v>
      </c>
      <c r="C55" s="100">
        <f t="shared" ref="C55:H55" si="14">C54/$I54</f>
        <v>0.29782141335533896</v>
      </c>
      <c r="D55" s="100">
        <f t="shared" si="14"/>
        <v>0.17106934690123274</v>
      </c>
      <c r="E55" s="100">
        <f t="shared" si="14"/>
        <v>0.30111399249202658</v>
      </c>
      <c r="F55" s="100">
        <f t="shared" si="14"/>
        <v>0</v>
      </c>
      <c r="G55" s="100">
        <f t="shared" si="14"/>
        <v>6.0382427250567208E-2</v>
      </c>
      <c r="H55" s="100">
        <f t="shared" si="14"/>
        <v>1.6610089220249495E-3</v>
      </c>
      <c r="I55" s="102">
        <f>SUM(B55:H55)</f>
        <v>1</v>
      </c>
    </row>
    <row r="56" spans="1:9" ht="15" thickBot="1"/>
    <row r="57" spans="1:9" ht="28.5">
      <c r="A57" s="433" t="s">
        <v>49</v>
      </c>
      <c r="B57" s="37" t="s">
        <v>0</v>
      </c>
      <c r="C57" s="37" t="s">
        <v>1</v>
      </c>
      <c r="D57" s="37" t="s">
        <v>2</v>
      </c>
      <c r="E57" s="37" t="s">
        <v>3</v>
      </c>
      <c r="F57" s="37" t="s">
        <v>27</v>
      </c>
      <c r="G57" s="37" t="s">
        <v>4</v>
      </c>
      <c r="H57" s="37" t="s">
        <v>5</v>
      </c>
      <c r="I57" s="38" t="s">
        <v>6</v>
      </c>
    </row>
    <row r="58" spans="1:9" ht="13.5" customHeight="1">
      <c r="A58" s="434" t="s">
        <v>49</v>
      </c>
      <c r="B58" s="372" t="s">
        <v>107</v>
      </c>
      <c r="C58" s="373"/>
      <c r="D58" s="373"/>
      <c r="E58" s="373"/>
      <c r="F58" s="373"/>
      <c r="G58" s="373"/>
      <c r="H58" s="373"/>
      <c r="I58" s="374"/>
    </row>
    <row r="59" spans="1:9" ht="13.5" customHeight="1">
      <c r="A59" s="7" t="s">
        <v>7</v>
      </c>
      <c r="B59" s="387"/>
      <c r="C59" s="388"/>
      <c r="D59" s="388"/>
      <c r="E59" s="389"/>
      <c r="F59" s="42">
        <f>F449+F475+F501+F527+F553</f>
        <v>0</v>
      </c>
      <c r="G59" s="387"/>
      <c r="H59" s="389"/>
      <c r="I59" s="44">
        <f>SUM(B59:H59)</f>
        <v>0</v>
      </c>
    </row>
    <row r="60" spans="1:9" ht="13.5" customHeight="1">
      <c r="A60" s="8" t="s">
        <v>8</v>
      </c>
      <c r="B60" s="390"/>
      <c r="C60" s="391"/>
      <c r="D60" s="391"/>
      <c r="E60" s="392"/>
      <c r="F60" s="48">
        <f t="shared" ref="F60:F79" si="15">F450+F476+F502+F528+F554</f>
        <v>0</v>
      </c>
      <c r="G60" s="390"/>
      <c r="H60" s="392"/>
      <c r="I60" s="50">
        <f t="shared" ref="I60:I79" si="16">SUM(B60:H60)</f>
        <v>0</v>
      </c>
    </row>
    <row r="61" spans="1:9" ht="13.5" customHeight="1">
      <c r="A61" s="9" t="s">
        <v>9</v>
      </c>
      <c r="B61" s="390"/>
      <c r="C61" s="391"/>
      <c r="D61" s="391"/>
      <c r="E61" s="392"/>
      <c r="F61" s="45">
        <f t="shared" si="15"/>
        <v>0</v>
      </c>
      <c r="G61" s="390"/>
      <c r="H61" s="392"/>
      <c r="I61" s="44">
        <f t="shared" si="16"/>
        <v>0</v>
      </c>
    </row>
    <row r="62" spans="1:9" ht="13.5" customHeight="1">
      <c r="A62" s="8" t="s">
        <v>10</v>
      </c>
      <c r="B62" s="390"/>
      <c r="C62" s="391"/>
      <c r="D62" s="391"/>
      <c r="E62" s="392"/>
      <c r="F62" s="48">
        <f t="shared" si="15"/>
        <v>0</v>
      </c>
      <c r="G62" s="390"/>
      <c r="H62" s="392"/>
      <c r="I62" s="50">
        <f t="shared" si="16"/>
        <v>0</v>
      </c>
    </row>
    <row r="63" spans="1:9" ht="13.5" customHeight="1">
      <c r="A63" s="9" t="s">
        <v>11</v>
      </c>
      <c r="B63" s="390"/>
      <c r="C63" s="391"/>
      <c r="D63" s="391"/>
      <c r="E63" s="392"/>
      <c r="F63" s="45">
        <f t="shared" si="15"/>
        <v>0</v>
      </c>
      <c r="G63" s="390"/>
      <c r="H63" s="392"/>
      <c r="I63" s="44">
        <f t="shared" si="16"/>
        <v>0</v>
      </c>
    </row>
    <row r="64" spans="1:9" ht="13.5" customHeight="1">
      <c r="A64" s="8" t="s">
        <v>12</v>
      </c>
      <c r="B64" s="390"/>
      <c r="C64" s="391"/>
      <c r="D64" s="391"/>
      <c r="E64" s="392"/>
      <c r="F64" s="48">
        <f t="shared" si="15"/>
        <v>4605.9042705735828</v>
      </c>
      <c r="G64" s="390"/>
      <c r="H64" s="392"/>
      <c r="I64" s="50">
        <f t="shared" si="16"/>
        <v>4605.9042705735828</v>
      </c>
    </row>
    <row r="65" spans="1:9" ht="13.5" customHeight="1">
      <c r="A65" s="9" t="s">
        <v>13</v>
      </c>
      <c r="B65" s="390"/>
      <c r="C65" s="391"/>
      <c r="D65" s="391"/>
      <c r="E65" s="392"/>
      <c r="F65" s="45">
        <f t="shared" si="15"/>
        <v>0</v>
      </c>
      <c r="G65" s="390"/>
      <c r="H65" s="392"/>
      <c r="I65" s="44">
        <f t="shared" si="16"/>
        <v>0</v>
      </c>
    </row>
    <row r="66" spans="1:9" ht="13.5" customHeight="1">
      <c r="A66" s="8" t="s">
        <v>14</v>
      </c>
      <c r="B66" s="390"/>
      <c r="C66" s="391"/>
      <c r="D66" s="391"/>
      <c r="E66" s="392"/>
      <c r="F66" s="48">
        <f t="shared" si="15"/>
        <v>4181.9370320193211</v>
      </c>
      <c r="G66" s="390"/>
      <c r="H66" s="392"/>
      <c r="I66" s="50">
        <f t="shared" si="16"/>
        <v>4181.9370320193211</v>
      </c>
    </row>
    <row r="67" spans="1:9" ht="13.5" customHeight="1">
      <c r="A67" s="9" t="s">
        <v>15</v>
      </c>
      <c r="B67" s="390"/>
      <c r="C67" s="391"/>
      <c r="D67" s="391"/>
      <c r="E67" s="392"/>
      <c r="F67" s="45">
        <f t="shared" si="15"/>
        <v>0</v>
      </c>
      <c r="G67" s="390"/>
      <c r="H67" s="392"/>
      <c r="I67" s="44">
        <f t="shared" si="16"/>
        <v>0</v>
      </c>
    </row>
    <row r="68" spans="1:9" ht="13.5" customHeight="1">
      <c r="A68" s="8" t="s">
        <v>16</v>
      </c>
      <c r="B68" s="390"/>
      <c r="C68" s="391"/>
      <c r="D68" s="391"/>
      <c r="E68" s="392"/>
      <c r="F68" s="48">
        <f t="shared" si="15"/>
        <v>0</v>
      </c>
      <c r="G68" s="390"/>
      <c r="H68" s="392"/>
      <c r="I68" s="50">
        <f t="shared" si="16"/>
        <v>0</v>
      </c>
    </row>
    <row r="69" spans="1:9" ht="13.5" customHeight="1">
      <c r="A69" s="9" t="s">
        <v>17</v>
      </c>
      <c r="B69" s="390"/>
      <c r="C69" s="391"/>
      <c r="D69" s="391"/>
      <c r="E69" s="392"/>
      <c r="F69" s="45">
        <f t="shared" si="15"/>
        <v>3.3857407193133935</v>
      </c>
      <c r="G69" s="390"/>
      <c r="H69" s="392"/>
      <c r="I69" s="44">
        <f t="shared" si="16"/>
        <v>3.3857407193133935</v>
      </c>
    </row>
    <row r="70" spans="1:9" ht="13.5" customHeight="1">
      <c r="A70" s="8" t="s">
        <v>18</v>
      </c>
      <c r="B70" s="390"/>
      <c r="C70" s="391"/>
      <c r="D70" s="391"/>
      <c r="E70" s="392"/>
      <c r="F70" s="48">
        <f t="shared" si="15"/>
        <v>0</v>
      </c>
      <c r="G70" s="390"/>
      <c r="H70" s="392"/>
      <c r="I70" s="50">
        <f t="shared" si="16"/>
        <v>0</v>
      </c>
    </row>
    <row r="71" spans="1:9" ht="13.5" customHeight="1">
      <c r="A71" s="9" t="s">
        <v>141</v>
      </c>
      <c r="B71" s="390"/>
      <c r="C71" s="391"/>
      <c r="D71" s="391"/>
      <c r="E71" s="392"/>
      <c r="F71" s="45">
        <f t="shared" si="15"/>
        <v>0</v>
      </c>
      <c r="G71" s="390"/>
      <c r="H71" s="392"/>
      <c r="I71" s="44">
        <f t="shared" si="16"/>
        <v>0</v>
      </c>
    </row>
    <row r="72" spans="1:9" ht="13.5" customHeight="1">
      <c r="A72" s="8" t="s">
        <v>19</v>
      </c>
      <c r="B72" s="390"/>
      <c r="C72" s="391"/>
      <c r="D72" s="391"/>
      <c r="E72" s="392"/>
      <c r="F72" s="48">
        <f t="shared" si="15"/>
        <v>0</v>
      </c>
      <c r="G72" s="390"/>
      <c r="H72" s="392"/>
      <c r="I72" s="50">
        <f t="shared" si="16"/>
        <v>0</v>
      </c>
    </row>
    <row r="73" spans="1:9" ht="13.5" customHeight="1">
      <c r="A73" s="9" t="s">
        <v>20</v>
      </c>
      <c r="B73" s="390"/>
      <c r="C73" s="391"/>
      <c r="D73" s="391"/>
      <c r="E73" s="392"/>
      <c r="F73" s="105">
        <f t="shared" si="15"/>
        <v>0</v>
      </c>
      <c r="G73" s="390"/>
      <c r="H73" s="392"/>
      <c r="I73" s="44">
        <f t="shared" si="16"/>
        <v>0</v>
      </c>
    </row>
    <row r="74" spans="1:9" ht="13.5" customHeight="1">
      <c r="A74" s="8" t="s">
        <v>21</v>
      </c>
      <c r="B74" s="390"/>
      <c r="C74" s="391"/>
      <c r="D74" s="391"/>
      <c r="E74" s="392"/>
      <c r="F74" s="48">
        <f t="shared" si="15"/>
        <v>0</v>
      </c>
      <c r="G74" s="390"/>
      <c r="H74" s="392"/>
      <c r="I74" s="50">
        <f t="shared" si="16"/>
        <v>0</v>
      </c>
    </row>
    <row r="75" spans="1:9" ht="13.5" customHeight="1">
      <c r="A75" s="10" t="s">
        <v>57</v>
      </c>
      <c r="B75" s="390"/>
      <c r="C75" s="391"/>
      <c r="D75" s="391"/>
      <c r="E75" s="392"/>
      <c r="F75" s="45">
        <f t="shared" si="15"/>
        <v>0</v>
      </c>
      <c r="G75" s="390"/>
      <c r="H75" s="392"/>
      <c r="I75" s="44">
        <f t="shared" si="16"/>
        <v>0</v>
      </c>
    </row>
    <row r="76" spans="1:9" ht="13.5" customHeight="1">
      <c r="A76" s="8" t="s">
        <v>22</v>
      </c>
      <c r="B76" s="390"/>
      <c r="C76" s="391"/>
      <c r="D76" s="391"/>
      <c r="E76" s="392"/>
      <c r="F76" s="48">
        <f t="shared" si="15"/>
        <v>6</v>
      </c>
      <c r="G76" s="390"/>
      <c r="H76" s="392"/>
      <c r="I76" s="50">
        <f t="shared" si="16"/>
        <v>6</v>
      </c>
    </row>
    <row r="77" spans="1:9" ht="13.5" customHeight="1">
      <c r="A77" s="10" t="s">
        <v>23</v>
      </c>
      <c r="B77" s="390"/>
      <c r="C77" s="391"/>
      <c r="D77" s="391"/>
      <c r="E77" s="392"/>
      <c r="F77" s="45">
        <f t="shared" si="15"/>
        <v>0</v>
      </c>
      <c r="G77" s="390"/>
      <c r="H77" s="392"/>
      <c r="I77" s="44">
        <f t="shared" si="16"/>
        <v>0</v>
      </c>
    </row>
    <row r="78" spans="1:9" ht="13.5" customHeight="1">
      <c r="A78" s="8" t="s">
        <v>24</v>
      </c>
      <c r="B78" s="390"/>
      <c r="C78" s="391"/>
      <c r="D78" s="391"/>
      <c r="E78" s="392"/>
      <c r="F78" s="48">
        <f t="shared" si="15"/>
        <v>0</v>
      </c>
      <c r="G78" s="390"/>
      <c r="H78" s="392"/>
      <c r="I78" s="50">
        <f t="shared" si="16"/>
        <v>0</v>
      </c>
    </row>
    <row r="79" spans="1:9" ht="13.5" customHeight="1" thickBot="1">
      <c r="A79" s="10" t="s">
        <v>25</v>
      </c>
      <c r="B79" s="393"/>
      <c r="C79" s="394"/>
      <c r="D79" s="394"/>
      <c r="E79" s="395"/>
      <c r="F79" s="45">
        <f t="shared" si="15"/>
        <v>526.26240000000007</v>
      </c>
      <c r="G79" s="393"/>
      <c r="H79" s="395"/>
      <c r="I79" s="44">
        <f t="shared" si="16"/>
        <v>526.26240000000007</v>
      </c>
    </row>
    <row r="80" spans="1:9" ht="13.5" customHeight="1">
      <c r="A80" s="125" t="s">
        <v>26</v>
      </c>
      <c r="B80" s="126">
        <f>SUM(B59:B79)</f>
        <v>0</v>
      </c>
      <c r="C80" s="126">
        <f t="shared" ref="C80:I80" si="17">SUM(C59:C79)</f>
        <v>0</v>
      </c>
      <c r="D80" s="126">
        <f t="shared" si="17"/>
        <v>0</v>
      </c>
      <c r="E80" s="126">
        <f t="shared" si="17"/>
        <v>0</v>
      </c>
      <c r="F80" s="126">
        <f t="shared" si="17"/>
        <v>9323.4894433122172</v>
      </c>
      <c r="G80" s="126">
        <f t="shared" si="17"/>
        <v>0</v>
      </c>
      <c r="H80" s="127">
        <f t="shared" si="17"/>
        <v>0</v>
      </c>
      <c r="I80" s="128">
        <f t="shared" si="17"/>
        <v>9323.4894433122172</v>
      </c>
    </row>
    <row r="81" spans="1:9" ht="15" thickBot="1">
      <c r="A81" s="15" t="s">
        <v>100</v>
      </c>
      <c r="B81" s="100">
        <f>B80/$I80</f>
        <v>0</v>
      </c>
      <c r="C81" s="100">
        <f t="shared" ref="C81:H81" si="18">C80/$I80</f>
        <v>0</v>
      </c>
      <c r="D81" s="100">
        <f t="shared" si="18"/>
        <v>0</v>
      </c>
      <c r="E81" s="100">
        <f t="shared" si="18"/>
        <v>0</v>
      </c>
      <c r="F81" s="100">
        <f t="shared" si="18"/>
        <v>1</v>
      </c>
      <c r="G81" s="100">
        <f t="shared" si="18"/>
        <v>0</v>
      </c>
      <c r="H81" s="100">
        <f t="shared" si="18"/>
        <v>0</v>
      </c>
      <c r="I81" s="102">
        <f>SUM(B81:H81)</f>
        <v>1</v>
      </c>
    </row>
    <row r="82" spans="1:9" ht="15" thickBot="1">
      <c r="A82" s="16"/>
      <c r="B82" s="16"/>
      <c r="C82" s="16"/>
      <c r="D82" s="16"/>
      <c r="E82" s="16"/>
      <c r="F82" s="270">
        <f>+F80-F470-F496-F522-F548-F574</f>
        <v>1.9917401061775308E-12</v>
      </c>
      <c r="G82" s="270"/>
      <c r="H82" s="270"/>
      <c r="I82" s="270">
        <f>+I80-I470-I496-I522-I548-I574</f>
        <v>1.9917401061775308E-12</v>
      </c>
    </row>
    <row r="83" spans="1:9" ht="28.5" customHeight="1">
      <c r="A83" s="435" t="s">
        <v>51</v>
      </c>
      <c r="B83" s="37" t="s">
        <v>0</v>
      </c>
      <c r="C83" s="37" t="s">
        <v>1</v>
      </c>
      <c r="D83" s="37" t="s">
        <v>2</v>
      </c>
      <c r="E83" s="37" t="s">
        <v>3</v>
      </c>
      <c r="F83" s="37" t="s">
        <v>27</v>
      </c>
      <c r="G83" s="37" t="s">
        <v>4</v>
      </c>
      <c r="H83" s="37" t="s">
        <v>5</v>
      </c>
      <c r="I83" s="38" t="s">
        <v>6</v>
      </c>
    </row>
    <row r="84" spans="1:9" ht="15">
      <c r="A84" s="446"/>
      <c r="B84" s="372" t="s">
        <v>107</v>
      </c>
      <c r="C84" s="373"/>
      <c r="D84" s="373"/>
      <c r="E84" s="373"/>
      <c r="F84" s="373"/>
      <c r="G84" s="373"/>
      <c r="H84" s="373"/>
      <c r="I84" s="374"/>
    </row>
    <row r="85" spans="1:9" ht="15">
      <c r="A85" s="7" t="s">
        <v>7</v>
      </c>
      <c r="B85" s="42">
        <f>B579+B605+B631</f>
        <v>47.422261221198397</v>
      </c>
      <c r="C85" s="42">
        <f t="shared" ref="C85:H85" si="19">C579+C605+C631</f>
        <v>0</v>
      </c>
      <c r="D85" s="42">
        <f t="shared" si="19"/>
        <v>4.5777387788015975</v>
      </c>
      <c r="E85" s="42">
        <f t="shared" si="19"/>
        <v>0</v>
      </c>
      <c r="F85" s="42">
        <f t="shared" si="19"/>
        <v>0</v>
      </c>
      <c r="G85" s="42">
        <f t="shared" si="19"/>
        <v>0</v>
      </c>
      <c r="H85" s="43">
        <f t="shared" si="19"/>
        <v>0</v>
      </c>
      <c r="I85" s="44">
        <f>SUM(B85:H85)</f>
        <v>51.999999999999993</v>
      </c>
    </row>
    <row r="86" spans="1:9" ht="15">
      <c r="A86" s="8" t="s">
        <v>8</v>
      </c>
      <c r="B86" s="48">
        <f t="shared" ref="B86:H101" si="20">B580+B606+B632</f>
        <v>8.0802847180263662</v>
      </c>
      <c r="C86" s="48">
        <f t="shared" si="20"/>
        <v>0</v>
      </c>
      <c r="D86" s="48">
        <f t="shared" si="20"/>
        <v>0.91971528197363339</v>
      </c>
      <c r="E86" s="48">
        <f t="shared" si="20"/>
        <v>0</v>
      </c>
      <c r="F86" s="48">
        <f t="shared" si="20"/>
        <v>0</v>
      </c>
      <c r="G86" s="48">
        <f t="shared" si="20"/>
        <v>0</v>
      </c>
      <c r="H86" s="49">
        <f t="shared" si="20"/>
        <v>0</v>
      </c>
      <c r="I86" s="50">
        <f t="shared" ref="I86:I105" si="21">SUM(B86:H86)</f>
        <v>9</v>
      </c>
    </row>
    <row r="87" spans="1:9" ht="15">
      <c r="A87" s="9" t="s">
        <v>9</v>
      </c>
      <c r="B87" s="45">
        <f t="shared" si="20"/>
        <v>36.827304376308945</v>
      </c>
      <c r="C87" s="45">
        <f t="shared" si="20"/>
        <v>0</v>
      </c>
      <c r="D87" s="45">
        <f t="shared" si="20"/>
        <v>3.1726956236910473</v>
      </c>
      <c r="E87" s="45">
        <f t="shared" si="20"/>
        <v>0</v>
      </c>
      <c r="F87" s="45">
        <f t="shared" si="20"/>
        <v>0</v>
      </c>
      <c r="G87" s="45">
        <f t="shared" si="20"/>
        <v>0</v>
      </c>
      <c r="H87" s="54">
        <f t="shared" si="20"/>
        <v>0</v>
      </c>
      <c r="I87" s="44">
        <f t="shared" si="21"/>
        <v>39.999999999999993</v>
      </c>
    </row>
    <row r="88" spans="1:9" ht="15">
      <c r="A88" s="8" t="s">
        <v>10</v>
      </c>
      <c r="B88" s="48">
        <f t="shared" si="20"/>
        <v>156.26586218080178</v>
      </c>
      <c r="C88" s="48">
        <f t="shared" si="20"/>
        <v>0</v>
      </c>
      <c r="D88" s="48">
        <f t="shared" si="20"/>
        <v>9.7341378191982173</v>
      </c>
      <c r="E88" s="48">
        <f t="shared" si="20"/>
        <v>0</v>
      </c>
      <c r="F88" s="48">
        <f t="shared" si="20"/>
        <v>0</v>
      </c>
      <c r="G88" s="48">
        <f t="shared" si="20"/>
        <v>0</v>
      </c>
      <c r="H88" s="49">
        <f t="shared" si="20"/>
        <v>0</v>
      </c>
      <c r="I88" s="50">
        <f t="shared" si="21"/>
        <v>166</v>
      </c>
    </row>
    <row r="89" spans="1:9" ht="15">
      <c r="A89" s="9" t="s">
        <v>11</v>
      </c>
      <c r="B89" s="45">
        <f t="shared" si="20"/>
        <v>0</v>
      </c>
      <c r="C89" s="45">
        <f t="shared" si="20"/>
        <v>0</v>
      </c>
      <c r="D89" s="45">
        <f t="shared" si="20"/>
        <v>0</v>
      </c>
      <c r="E89" s="45">
        <f t="shared" si="20"/>
        <v>0</v>
      </c>
      <c r="F89" s="45">
        <f t="shared" si="20"/>
        <v>0</v>
      </c>
      <c r="G89" s="45">
        <f t="shared" si="20"/>
        <v>0</v>
      </c>
      <c r="H89" s="54">
        <f t="shared" si="20"/>
        <v>0</v>
      </c>
      <c r="I89" s="44">
        <f t="shared" si="21"/>
        <v>0</v>
      </c>
    </row>
    <row r="90" spans="1:9" ht="15">
      <c r="A90" s="8" t="s">
        <v>12</v>
      </c>
      <c r="B90" s="48">
        <f t="shared" si="20"/>
        <v>0</v>
      </c>
      <c r="C90" s="48">
        <f t="shared" si="20"/>
        <v>0</v>
      </c>
      <c r="D90" s="48">
        <f t="shared" si="20"/>
        <v>1.8560706769016833E-2</v>
      </c>
      <c r="E90" s="48">
        <f t="shared" si="20"/>
        <v>8.5349766196106902</v>
      </c>
      <c r="F90" s="48">
        <f t="shared" si="20"/>
        <v>0</v>
      </c>
      <c r="G90" s="48">
        <f t="shared" si="20"/>
        <v>0</v>
      </c>
      <c r="H90" s="49">
        <f t="shared" si="20"/>
        <v>0</v>
      </c>
      <c r="I90" s="50">
        <f t="shared" si="21"/>
        <v>8.5535373263797077</v>
      </c>
    </row>
    <row r="91" spans="1:9" ht="15">
      <c r="A91" s="9" t="s">
        <v>13</v>
      </c>
      <c r="B91" s="45">
        <f t="shared" si="20"/>
        <v>0</v>
      </c>
      <c r="C91" s="45">
        <f t="shared" si="20"/>
        <v>0</v>
      </c>
      <c r="D91" s="45">
        <f t="shared" si="20"/>
        <v>0</v>
      </c>
      <c r="E91" s="45">
        <f t="shared" si="20"/>
        <v>11</v>
      </c>
      <c r="F91" s="45">
        <f t="shared" si="20"/>
        <v>0</v>
      </c>
      <c r="G91" s="45">
        <f t="shared" si="20"/>
        <v>0</v>
      </c>
      <c r="H91" s="54">
        <f t="shared" si="20"/>
        <v>0</v>
      </c>
      <c r="I91" s="44">
        <f t="shared" si="21"/>
        <v>11</v>
      </c>
    </row>
    <row r="92" spans="1:9" ht="15">
      <c r="A92" s="8" t="s">
        <v>14</v>
      </c>
      <c r="B92" s="48">
        <f t="shared" si="20"/>
        <v>0</v>
      </c>
      <c r="C92" s="48">
        <f t="shared" si="20"/>
        <v>9.9801673149425313E-2</v>
      </c>
      <c r="D92" s="48">
        <f t="shared" si="20"/>
        <v>5.0106111795801732E-2</v>
      </c>
      <c r="E92" s="48">
        <f t="shared" si="20"/>
        <v>28.217672412737596</v>
      </c>
      <c r="F92" s="48">
        <f t="shared" si="20"/>
        <v>191.30066088375114</v>
      </c>
      <c r="G92" s="48">
        <f t="shared" si="20"/>
        <v>0</v>
      </c>
      <c r="H92" s="49">
        <f t="shared" si="20"/>
        <v>0</v>
      </c>
      <c r="I92" s="50">
        <f t="shared" si="21"/>
        <v>219.66824108143396</v>
      </c>
    </row>
    <row r="93" spans="1:9" ht="15">
      <c r="A93" s="9" t="s">
        <v>15</v>
      </c>
      <c r="B93" s="45">
        <f t="shared" si="20"/>
        <v>4550.7592167344019</v>
      </c>
      <c r="C93" s="45">
        <f t="shared" si="20"/>
        <v>2.5840292885072902</v>
      </c>
      <c r="D93" s="45">
        <f t="shared" si="20"/>
        <v>348.05615397709039</v>
      </c>
      <c r="E93" s="45">
        <f t="shared" si="20"/>
        <v>0</v>
      </c>
      <c r="F93" s="45">
        <f t="shared" si="20"/>
        <v>0</v>
      </c>
      <c r="G93" s="45">
        <f t="shared" si="20"/>
        <v>0</v>
      </c>
      <c r="H93" s="54">
        <f t="shared" si="20"/>
        <v>0</v>
      </c>
      <c r="I93" s="44">
        <f t="shared" si="21"/>
        <v>4901.3994000000002</v>
      </c>
    </row>
    <row r="94" spans="1:9" ht="15">
      <c r="A94" s="8" t="s">
        <v>16</v>
      </c>
      <c r="B94" s="48">
        <f t="shared" si="20"/>
        <v>915.33349858274494</v>
      </c>
      <c r="C94" s="48">
        <f t="shared" si="20"/>
        <v>42.421037944630712</v>
      </c>
      <c r="D94" s="48">
        <f t="shared" si="20"/>
        <v>54.096238455712786</v>
      </c>
      <c r="E94" s="48">
        <f t="shared" si="20"/>
        <v>20.149225016911547</v>
      </c>
      <c r="F94" s="48">
        <f t="shared" si="20"/>
        <v>0</v>
      </c>
      <c r="G94" s="48">
        <f t="shared" si="20"/>
        <v>0</v>
      </c>
      <c r="H94" s="49">
        <f t="shared" si="20"/>
        <v>0</v>
      </c>
      <c r="I94" s="50">
        <f t="shared" si="21"/>
        <v>1032</v>
      </c>
    </row>
    <row r="95" spans="1:9" ht="15">
      <c r="A95" s="9" t="s">
        <v>17</v>
      </c>
      <c r="B95" s="45">
        <f t="shared" si="20"/>
        <v>132.19609796264916</v>
      </c>
      <c r="C95" s="45">
        <f t="shared" si="20"/>
        <v>0.574992587452124</v>
      </c>
      <c r="D95" s="45">
        <f t="shared" si="20"/>
        <v>15.307485367288097</v>
      </c>
      <c r="E95" s="45">
        <f t="shared" si="20"/>
        <v>1.9214240826106173</v>
      </c>
      <c r="F95" s="45">
        <f t="shared" si="20"/>
        <v>0</v>
      </c>
      <c r="G95" s="45">
        <f t="shared" si="20"/>
        <v>0</v>
      </c>
      <c r="H95" s="54">
        <f t="shared" si="20"/>
        <v>0</v>
      </c>
      <c r="I95" s="44">
        <f t="shared" si="21"/>
        <v>150.00000000000003</v>
      </c>
    </row>
    <row r="96" spans="1:9" ht="15">
      <c r="A96" s="8" t="s">
        <v>18</v>
      </c>
      <c r="B96" s="48">
        <f t="shared" si="20"/>
        <v>0</v>
      </c>
      <c r="C96" s="48">
        <f t="shared" si="20"/>
        <v>0</v>
      </c>
      <c r="D96" s="48">
        <f t="shared" si="20"/>
        <v>0</v>
      </c>
      <c r="E96" s="48">
        <f t="shared" si="20"/>
        <v>0</v>
      </c>
      <c r="F96" s="48">
        <f t="shared" si="20"/>
        <v>0</v>
      </c>
      <c r="G96" s="48">
        <f t="shared" si="20"/>
        <v>0</v>
      </c>
      <c r="H96" s="49">
        <f t="shared" si="20"/>
        <v>0</v>
      </c>
      <c r="I96" s="50">
        <f t="shared" si="21"/>
        <v>0</v>
      </c>
    </row>
    <row r="97" spans="1:9" ht="15">
      <c r="A97" s="9" t="s">
        <v>141</v>
      </c>
      <c r="B97" s="45">
        <f t="shared" si="20"/>
        <v>2167.9852597398299</v>
      </c>
      <c r="C97" s="45">
        <f t="shared" si="20"/>
        <v>236.71738273819977</v>
      </c>
      <c r="D97" s="45">
        <f t="shared" si="20"/>
        <v>255.52308944834635</v>
      </c>
      <c r="E97" s="45">
        <f t="shared" si="20"/>
        <v>36.353008903317978</v>
      </c>
      <c r="F97" s="45">
        <f t="shared" si="20"/>
        <v>0</v>
      </c>
      <c r="G97" s="45">
        <f t="shared" si="20"/>
        <v>0</v>
      </c>
      <c r="H97" s="54">
        <f t="shared" si="20"/>
        <v>0</v>
      </c>
      <c r="I97" s="44">
        <f t="shared" si="21"/>
        <v>2696.5787408296942</v>
      </c>
    </row>
    <row r="98" spans="1:9" ht="15">
      <c r="A98" s="8" t="s">
        <v>19</v>
      </c>
      <c r="B98" s="48">
        <f t="shared" si="20"/>
        <v>0</v>
      </c>
      <c r="C98" s="48">
        <f t="shared" si="20"/>
        <v>0</v>
      </c>
      <c r="D98" s="48">
        <f t="shared" si="20"/>
        <v>0</v>
      </c>
      <c r="E98" s="48">
        <f t="shared" si="20"/>
        <v>0</v>
      </c>
      <c r="F98" s="48">
        <f t="shared" si="20"/>
        <v>0</v>
      </c>
      <c r="G98" s="48">
        <f t="shared" si="20"/>
        <v>0</v>
      </c>
      <c r="H98" s="49">
        <f t="shared" si="20"/>
        <v>0</v>
      </c>
      <c r="I98" s="50">
        <f t="shared" si="21"/>
        <v>0</v>
      </c>
    </row>
    <row r="99" spans="1:9" ht="15">
      <c r="A99" s="9" t="s">
        <v>20</v>
      </c>
      <c r="B99" s="45">
        <f t="shared" si="20"/>
        <v>0</v>
      </c>
      <c r="C99" s="45">
        <f t="shared" si="20"/>
        <v>0</v>
      </c>
      <c r="D99" s="45">
        <f t="shared" si="20"/>
        <v>0</v>
      </c>
      <c r="E99" s="45">
        <f t="shared" si="20"/>
        <v>0</v>
      </c>
      <c r="F99" s="45">
        <f t="shared" si="20"/>
        <v>0</v>
      </c>
      <c r="G99" s="45">
        <f t="shared" si="20"/>
        <v>0</v>
      </c>
      <c r="H99" s="54">
        <f t="shared" si="20"/>
        <v>0</v>
      </c>
      <c r="I99" s="44">
        <f t="shared" si="21"/>
        <v>0</v>
      </c>
    </row>
    <row r="100" spans="1:9" ht="15">
      <c r="A100" s="8" t="s">
        <v>21</v>
      </c>
      <c r="B100" s="48">
        <f t="shared" si="20"/>
        <v>23.564614120627059</v>
      </c>
      <c r="C100" s="48">
        <f t="shared" si="20"/>
        <v>0</v>
      </c>
      <c r="D100" s="48">
        <f t="shared" si="20"/>
        <v>0.43538587937294171</v>
      </c>
      <c r="E100" s="48">
        <f t="shared" si="20"/>
        <v>0</v>
      </c>
      <c r="F100" s="48">
        <f t="shared" si="20"/>
        <v>0</v>
      </c>
      <c r="G100" s="48">
        <f t="shared" si="20"/>
        <v>0</v>
      </c>
      <c r="H100" s="49">
        <f t="shared" si="20"/>
        <v>0</v>
      </c>
      <c r="I100" s="50">
        <f t="shared" si="21"/>
        <v>24</v>
      </c>
    </row>
    <row r="101" spans="1:9" ht="15">
      <c r="A101" s="10" t="s">
        <v>57</v>
      </c>
      <c r="B101" s="45">
        <f t="shared" si="20"/>
        <v>1851.3134781122612</v>
      </c>
      <c r="C101" s="45">
        <f t="shared" si="20"/>
        <v>3.3943612207683662</v>
      </c>
      <c r="D101" s="45">
        <f t="shared" si="20"/>
        <v>232.2921606669702</v>
      </c>
      <c r="E101" s="45">
        <f t="shared" si="20"/>
        <v>0</v>
      </c>
      <c r="F101" s="45">
        <f t="shared" si="20"/>
        <v>0</v>
      </c>
      <c r="G101" s="45">
        <f t="shared" si="20"/>
        <v>0</v>
      </c>
      <c r="H101" s="54">
        <f t="shared" si="20"/>
        <v>0</v>
      </c>
      <c r="I101" s="44">
        <f t="shared" si="21"/>
        <v>2087</v>
      </c>
    </row>
    <row r="102" spans="1:9" ht="15">
      <c r="A102" s="8" t="s">
        <v>22</v>
      </c>
      <c r="B102" s="48">
        <f t="shared" ref="B102:H105" si="22">B596+B622+B648</f>
        <v>49.028563765751343</v>
      </c>
      <c r="C102" s="48">
        <f t="shared" si="22"/>
        <v>0</v>
      </c>
      <c r="D102" s="48">
        <f t="shared" si="22"/>
        <v>6.334239945616372</v>
      </c>
      <c r="E102" s="48">
        <f t="shared" si="22"/>
        <v>0</v>
      </c>
      <c r="F102" s="48">
        <f t="shared" si="22"/>
        <v>4.460264385418971</v>
      </c>
      <c r="G102" s="48">
        <f t="shared" si="22"/>
        <v>0</v>
      </c>
      <c r="H102" s="49">
        <f t="shared" si="22"/>
        <v>0</v>
      </c>
      <c r="I102" s="50">
        <f t="shared" si="21"/>
        <v>59.823068096786692</v>
      </c>
    </row>
    <row r="103" spans="1:9" ht="15">
      <c r="A103" s="10" t="s">
        <v>23</v>
      </c>
      <c r="B103" s="45">
        <f t="shared" si="22"/>
        <v>143.78568645259696</v>
      </c>
      <c r="C103" s="45">
        <f t="shared" si="22"/>
        <v>0</v>
      </c>
      <c r="D103" s="45">
        <f t="shared" si="22"/>
        <v>129.93376784758979</v>
      </c>
      <c r="E103" s="45">
        <f t="shared" si="22"/>
        <v>0</v>
      </c>
      <c r="F103" s="45">
        <f t="shared" si="22"/>
        <v>0</v>
      </c>
      <c r="G103" s="45">
        <f t="shared" si="22"/>
        <v>0</v>
      </c>
      <c r="H103" s="54">
        <f t="shared" si="22"/>
        <v>0</v>
      </c>
      <c r="I103" s="44">
        <f t="shared" si="21"/>
        <v>273.71945430018673</v>
      </c>
    </row>
    <row r="104" spans="1:9" ht="15">
      <c r="A104" s="8" t="s">
        <v>24</v>
      </c>
      <c r="B104" s="48">
        <f t="shared" si="22"/>
        <v>82.014928004240474</v>
      </c>
      <c r="C104" s="48">
        <f t="shared" si="22"/>
        <v>0.19998847575954218</v>
      </c>
      <c r="D104" s="48">
        <f t="shared" si="22"/>
        <v>11.547083520000001</v>
      </c>
      <c r="E104" s="48">
        <f t="shared" si="22"/>
        <v>0</v>
      </c>
      <c r="F104" s="48">
        <f t="shared" si="22"/>
        <v>0</v>
      </c>
      <c r="G104" s="48">
        <f t="shared" si="22"/>
        <v>0</v>
      </c>
      <c r="H104" s="49">
        <f t="shared" si="22"/>
        <v>0</v>
      </c>
      <c r="I104" s="50">
        <f t="shared" si="21"/>
        <v>93.762000000000015</v>
      </c>
    </row>
    <row r="105" spans="1:9" ht="15.75" thickBot="1">
      <c r="A105" s="10" t="s">
        <v>25</v>
      </c>
      <c r="B105" s="45">
        <f t="shared" si="22"/>
        <v>519.4699857552547</v>
      </c>
      <c r="C105" s="45">
        <f t="shared" si="22"/>
        <v>5.2843072479389734E-2</v>
      </c>
      <c r="D105" s="45">
        <f t="shared" si="22"/>
        <v>827.79703411226308</v>
      </c>
      <c r="E105" s="45">
        <f t="shared" si="22"/>
        <v>1662.8654150093766</v>
      </c>
      <c r="F105" s="45">
        <f t="shared" si="22"/>
        <v>0</v>
      </c>
      <c r="G105" s="45">
        <f t="shared" si="22"/>
        <v>806.81647867813115</v>
      </c>
      <c r="H105" s="54">
        <f t="shared" si="22"/>
        <v>0.42384337249536402</v>
      </c>
      <c r="I105" s="44">
        <f t="shared" si="21"/>
        <v>3817.4256000000005</v>
      </c>
    </row>
    <row r="106" spans="1:9" ht="15">
      <c r="A106" s="125" t="s">
        <v>26</v>
      </c>
      <c r="B106" s="126">
        <f>SUM(B85:B105)</f>
        <v>10684.047041726692</v>
      </c>
      <c r="C106" s="126">
        <f t="shared" ref="C106:I106" si="23">SUM(C85:C105)</f>
        <v>286.04443700094663</v>
      </c>
      <c r="D106" s="126">
        <f t="shared" si="23"/>
        <v>1899.7955935424793</v>
      </c>
      <c r="E106" s="126">
        <f t="shared" si="23"/>
        <v>1769.0417220445652</v>
      </c>
      <c r="F106" s="126">
        <f t="shared" si="23"/>
        <v>195.76092526917012</v>
      </c>
      <c r="G106" s="126">
        <f t="shared" si="23"/>
        <v>806.81647867813115</v>
      </c>
      <c r="H106" s="127">
        <f t="shared" si="23"/>
        <v>0.42384337249536402</v>
      </c>
      <c r="I106" s="128">
        <f t="shared" si="23"/>
        <v>15641.930041634481</v>
      </c>
    </row>
    <row r="107" spans="1:9" ht="13.5" customHeight="1" thickBot="1">
      <c r="A107" s="15" t="s">
        <v>100</v>
      </c>
      <c r="B107" s="100">
        <f>B106/$I106</f>
        <v>0.68303892251715226</v>
      </c>
      <c r="C107" s="100">
        <f t="shared" ref="C107:H107" si="24">C106/$I106</f>
        <v>1.8287029557067166E-2</v>
      </c>
      <c r="D107" s="100">
        <f t="shared" si="24"/>
        <v>0.12145531839649903</v>
      </c>
      <c r="E107" s="100">
        <f t="shared" si="24"/>
        <v>0.11309612799289261</v>
      </c>
      <c r="F107" s="100">
        <f t="shared" si="24"/>
        <v>1.2515138780707291E-2</v>
      </c>
      <c r="G107" s="100">
        <f t="shared" si="24"/>
        <v>5.1580366139639379E-2</v>
      </c>
      <c r="H107" s="100">
        <f t="shared" si="24"/>
        <v>2.7096616042087547E-5</v>
      </c>
      <c r="I107" s="102">
        <f>SUM(B107:H107)</f>
        <v>0.99999999999999978</v>
      </c>
    </row>
    <row r="108" spans="1:9" ht="13.5" customHeight="1" thickBot="1">
      <c r="A108" s="18"/>
      <c r="B108" s="111"/>
      <c r="C108" s="111"/>
      <c r="D108" s="111"/>
      <c r="E108" s="111"/>
      <c r="F108" s="111"/>
      <c r="G108" s="111"/>
      <c r="H108" s="111"/>
      <c r="I108" s="111"/>
    </row>
    <row r="109" spans="1:9" ht="28.5">
      <c r="A109" s="431" t="s">
        <v>29</v>
      </c>
      <c r="B109" s="37" t="s">
        <v>0</v>
      </c>
      <c r="C109" s="37" t="s">
        <v>1</v>
      </c>
      <c r="D109" s="37" t="s">
        <v>2</v>
      </c>
      <c r="E109" s="37" t="s">
        <v>3</v>
      </c>
      <c r="F109" s="37" t="s">
        <v>27</v>
      </c>
      <c r="G109" s="37" t="s">
        <v>4</v>
      </c>
      <c r="H109" s="37" t="s">
        <v>5</v>
      </c>
      <c r="I109" s="38" t="s">
        <v>6</v>
      </c>
    </row>
    <row r="110" spans="1:9" ht="14.25" customHeight="1">
      <c r="A110" s="432" t="s">
        <v>29</v>
      </c>
      <c r="B110" s="372" t="s">
        <v>107</v>
      </c>
      <c r="C110" s="373"/>
      <c r="D110" s="373"/>
      <c r="E110" s="373"/>
      <c r="F110" s="373"/>
      <c r="G110" s="373"/>
      <c r="H110" s="373"/>
      <c r="I110" s="374"/>
    </row>
    <row r="111" spans="1:9" ht="15">
      <c r="A111" s="7" t="s">
        <v>7</v>
      </c>
      <c r="B111" s="42">
        <v>0</v>
      </c>
      <c r="C111" s="42">
        <v>0</v>
      </c>
      <c r="D111" s="42">
        <v>0</v>
      </c>
      <c r="E111" s="42">
        <v>0</v>
      </c>
      <c r="F111" s="399"/>
      <c r="G111" s="42">
        <v>0</v>
      </c>
      <c r="H111" s="43">
        <v>0</v>
      </c>
      <c r="I111" s="44">
        <f>SUM(B111:H111)</f>
        <v>0</v>
      </c>
    </row>
    <row r="112" spans="1:9" ht="15">
      <c r="A112" s="8" t="s">
        <v>8</v>
      </c>
      <c r="B112" s="48">
        <v>0</v>
      </c>
      <c r="C112" s="48">
        <v>0</v>
      </c>
      <c r="D112" s="48">
        <v>0</v>
      </c>
      <c r="E112" s="48">
        <v>0</v>
      </c>
      <c r="F112" s="400"/>
      <c r="G112" s="48">
        <v>0</v>
      </c>
      <c r="H112" s="49">
        <v>0</v>
      </c>
      <c r="I112" s="50">
        <f t="shared" ref="I112:I131" si="25">SUM(B112:H112)</f>
        <v>0</v>
      </c>
    </row>
    <row r="113" spans="1:9" ht="15">
      <c r="A113" s="9" t="s">
        <v>9</v>
      </c>
      <c r="B113" s="45">
        <v>0</v>
      </c>
      <c r="C113" s="45">
        <v>0</v>
      </c>
      <c r="D113" s="45">
        <v>0</v>
      </c>
      <c r="E113" s="45">
        <v>0</v>
      </c>
      <c r="F113" s="400"/>
      <c r="G113" s="45">
        <v>0</v>
      </c>
      <c r="H113" s="54">
        <v>0</v>
      </c>
      <c r="I113" s="44">
        <f t="shared" si="25"/>
        <v>0</v>
      </c>
    </row>
    <row r="114" spans="1:9" ht="15">
      <c r="A114" s="8" t="s">
        <v>10</v>
      </c>
      <c r="B114" s="48">
        <v>0</v>
      </c>
      <c r="C114" s="48">
        <v>0</v>
      </c>
      <c r="D114" s="48">
        <v>0</v>
      </c>
      <c r="E114" s="48">
        <v>0</v>
      </c>
      <c r="F114" s="400"/>
      <c r="G114" s="48">
        <v>0</v>
      </c>
      <c r="H114" s="49">
        <v>0</v>
      </c>
      <c r="I114" s="50">
        <f t="shared" si="25"/>
        <v>0</v>
      </c>
    </row>
    <row r="115" spans="1:9" ht="15">
      <c r="A115" s="9" t="s">
        <v>11</v>
      </c>
      <c r="B115" s="45">
        <v>0</v>
      </c>
      <c r="C115" s="45">
        <v>0</v>
      </c>
      <c r="D115" s="45">
        <v>0</v>
      </c>
      <c r="E115" s="45">
        <v>0</v>
      </c>
      <c r="F115" s="400"/>
      <c r="G115" s="45">
        <v>0</v>
      </c>
      <c r="H115" s="54">
        <v>0</v>
      </c>
      <c r="I115" s="44">
        <f t="shared" si="25"/>
        <v>0</v>
      </c>
    </row>
    <row r="116" spans="1:9" ht="15">
      <c r="A116" s="8" t="s">
        <v>12</v>
      </c>
      <c r="B116" s="48">
        <v>0</v>
      </c>
      <c r="C116" s="48">
        <v>0</v>
      </c>
      <c r="D116" s="48">
        <v>0</v>
      </c>
      <c r="E116" s="48">
        <v>0</v>
      </c>
      <c r="F116" s="400"/>
      <c r="G116" s="48">
        <v>0</v>
      </c>
      <c r="H116" s="49">
        <v>0</v>
      </c>
      <c r="I116" s="50">
        <f t="shared" si="25"/>
        <v>0</v>
      </c>
    </row>
    <row r="117" spans="1:9" ht="15">
      <c r="A117" s="9" t="s">
        <v>13</v>
      </c>
      <c r="B117" s="45">
        <v>0</v>
      </c>
      <c r="C117" s="45">
        <v>0</v>
      </c>
      <c r="D117" s="45">
        <v>0</v>
      </c>
      <c r="E117" s="45">
        <v>0</v>
      </c>
      <c r="F117" s="400"/>
      <c r="G117" s="45">
        <v>0</v>
      </c>
      <c r="H117" s="54">
        <v>0</v>
      </c>
      <c r="I117" s="44">
        <f t="shared" si="25"/>
        <v>0</v>
      </c>
    </row>
    <row r="118" spans="1:9" ht="15">
      <c r="A118" s="8" t="s">
        <v>14</v>
      </c>
      <c r="B118" s="48">
        <v>0</v>
      </c>
      <c r="C118" s="48">
        <v>0</v>
      </c>
      <c r="D118" s="48">
        <v>0</v>
      </c>
      <c r="E118" s="48">
        <v>0</v>
      </c>
      <c r="F118" s="400"/>
      <c r="G118" s="48">
        <v>0</v>
      </c>
      <c r="H118" s="49">
        <v>0</v>
      </c>
      <c r="I118" s="50">
        <f t="shared" si="25"/>
        <v>0</v>
      </c>
    </row>
    <row r="119" spans="1:9" ht="15">
      <c r="A119" s="9" t="s">
        <v>15</v>
      </c>
      <c r="B119" s="45">
        <v>0</v>
      </c>
      <c r="C119" s="45">
        <v>0</v>
      </c>
      <c r="D119" s="45">
        <v>0</v>
      </c>
      <c r="E119" s="45">
        <v>0</v>
      </c>
      <c r="F119" s="400"/>
      <c r="G119" s="45">
        <v>0</v>
      </c>
      <c r="H119" s="54">
        <v>0</v>
      </c>
      <c r="I119" s="44">
        <f t="shared" si="25"/>
        <v>0</v>
      </c>
    </row>
    <row r="120" spans="1:9" ht="15">
      <c r="A120" s="8" t="s">
        <v>16</v>
      </c>
      <c r="B120" s="48">
        <v>0</v>
      </c>
      <c r="C120" s="48">
        <v>0</v>
      </c>
      <c r="D120" s="48">
        <v>0</v>
      </c>
      <c r="E120" s="48">
        <v>0</v>
      </c>
      <c r="F120" s="400"/>
      <c r="G120" s="48">
        <v>0</v>
      </c>
      <c r="H120" s="49">
        <v>0</v>
      </c>
      <c r="I120" s="50">
        <f t="shared" si="25"/>
        <v>0</v>
      </c>
    </row>
    <row r="121" spans="1:9" ht="15">
      <c r="A121" s="9" t="s">
        <v>17</v>
      </c>
      <c r="B121" s="45">
        <v>0</v>
      </c>
      <c r="C121" s="45">
        <v>0</v>
      </c>
      <c r="D121" s="45">
        <v>0</v>
      </c>
      <c r="E121" s="45">
        <v>0</v>
      </c>
      <c r="F121" s="400"/>
      <c r="G121" s="45">
        <v>0</v>
      </c>
      <c r="H121" s="54">
        <v>0</v>
      </c>
      <c r="I121" s="44">
        <f t="shared" si="25"/>
        <v>0</v>
      </c>
    </row>
    <row r="122" spans="1:9" ht="15">
      <c r="A122" s="8" t="s">
        <v>18</v>
      </c>
      <c r="B122" s="48">
        <v>0</v>
      </c>
      <c r="C122" s="48">
        <v>0</v>
      </c>
      <c r="D122" s="48">
        <v>0</v>
      </c>
      <c r="E122" s="48">
        <v>0</v>
      </c>
      <c r="F122" s="400"/>
      <c r="G122" s="48">
        <v>0</v>
      </c>
      <c r="H122" s="49">
        <v>0</v>
      </c>
      <c r="I122" s="50">
        <f t="shared" si="25"/>
        <v>0</v>
      </c>
    </row>
    <row r="123" spans="1:9" ht="15">
      <c r="A123" s="9" t="s">
        <v>141</v>
      </c>
      <c r="B123" s="45">
        <v>0.33898750925485638</v>
      </c>
      <c r="C123" s="45">
        <v>4.8672456916830535</v>
      </c>
      <c r="D123" s="45">
        <v>12.792302608261322</v>
      </c>
      <c r="E123" s="45">
        <v>1.4641908007673806E-3</v>
      </c>
      <c r="F123" s="400"/>
      <c r="G123" s="45">
        <v>0</v>
      </c>
      <c r="H123" s="54">
        <v>0</v>
      </c>
      <c r="I123" s="44">
        <f t="shared" si="25"/>
        <v>18</v>
      </c>
    </row>
    <row r="124" spans="1:9" ht="15">
      <c r="A124" s="8" t="s">
        <v>19</v>
      </c>
      <c r="B124" s="48">
        <v>0</v>
      </c>
      <c r="C124" s="48">
        <v>0</v>
      </c>
      <c r="D124" s="48">
        <v>0</v>
      </c>
      <c r="E124" s="48">
        <v>0</v>
      </c>
      <c r="F124" s="400"/>
      <c r="G124" s="48">
        <v>0</v>
      </c>
      <c r="H124" s="49">
        <v>0</v>
      </c>
      <c r="I124" s="50">
        <f t="shared" si="25"/>
        <v>0</v>
      </c>
    </row>
    <row r="125" spans="1:9" ht="15">
      <c r="A125" s="9" t="s">
        <v>20</v>
      </c>
      <c r="B125" s="45">
        <v>0</v>
      </c>
      <c r="C125" s="45">
        <v>0</v>
      </c>
      <c r="D125" s="45">
        <v>0</v>
      </c>
      <c r="E125" s="45">
        <v>0</v>
      </c>
      <c r="F125" s="400"/>
      <c r="G125" s="45">
        <v>0</v>
      </c>
      <c r="H125" s="54">
        <v>0</v>
      </c>
      <c r="I125" s="44">
        <f t="shared" si="25"/>
        <v>0</v>
      </c>
    </row>
    <row r="126" spans="1:9" ht="15">
      <c r="A126" s="8" t="s">
        <v>21</v>
      </c>
      <c r="B126" s="48">
        <v>0</v>
      </c>
      <c r="C126" s="48">
        <v>0</v>
      </c>
      <c r="D126" s="48">
        <v>0</v>
      </c>
      <c r="E126" s="48">
        <v>0</v>
      </c>
      <c r="F126" s="400"/>
      <c r="G126" s="48">
        <v>0</v>
      </c>
      <c r="H126" s="49">
        <v>0</v>
      </c>
      <c r="I126" s="50">
        <f t="shared" si="25"/>
        <v>0</v>
      </c>
    </row>
    <row r="127" spans="1:9" ht="15">
      <c r="A127" s="10" t="s">
        <v>57</v>
      </c>
      <c r="B127" s="45">
        <v>0</v>
      </c>
      <c r="C127" s="45">
        <v>0</v>
      </c>
      <c r="D127" s="45">
        <v>0</v>
      </c>
      <c r="E127" s="45">
        <v>0</v>
      </c>
      <c r="F127" s="400"/>
      <c r="G127" s="45">
        <v>0</v>
      </c>
      <c r="H127" s="54">
        <v>0</v>
      </c>
      <c r="I127" s="44">
        <f t="shared" si="25"/>
        <v>0</v>
      </c>
    </row>
    <row r="128" spans="1:9" ht="15">
      <c r="A128" s="8" t="s">
        <v>22</v>
      </c>
      <c r="B128" s="48">
        <v>0</v>
      </c>
      <c r="C128" s="48">
        <v>0</v>
      </c>
      <c r="D128" s="48">
        <v>0</v>
      </c>
      <c r="E128" s="48">
        <v>0</v>
      </c>
      <c r="F128" s="400"/>
      <c r="G128" s="48">
        <v>0</v>
      </c>
      <c r="H128" s="49">
        <v>0</v>
      </c>
      <c r="I128" s="50">
        <f t="shared" si="25"/>
        <v>0</v>
      </c>
    </row>
    <row r="129" spans="1:9" ht="15">
      <c r="A129" s="10" t="s">
        <v>23</v>
      </c>
      <c r="B129" s="45">
        <v>0</v>
      </c>
      <c r="C129" s="45">
        <v>0</v>
      </c>
      <c r="D129" s="45">
        <v>0</v>
      </c>
      <c r="E129" s="45">
        <v>0</v>
      </c>
      <c r="F129" s="400"/>
      <c r="G129" s="45">
        <v>0</v>
      </c>
      <c r="H129" s="54">
        <v>0</v>
      </c>
      <c r="I129" s="44">
        <f t="shared" si="25"/>
        <v>0</v>
      </c>
    </row>
    <row r="130" spans="1:9" ht="15">
      <c r="A130" s="8" t="s">
        <v>24</v>
      </c>
      <c r="B130" s="48">
        <v>2.0047696530372493E-3</v>
      </c>
      <c r="C130" s="48">
        <v>0</v>
      </c>
      <c r="D130" s="48">
        <v>1.239523034696275E-2</v>
      </c>
      <c r="E130" s="48">
        <v>0</v>
      </c>
      <c r="F130" s="400"/>
      <c r="G130" s="48">
        <v>0</v>
      </c>
      <c r="H130" s="49">
        <v>0</v>
      </c>
      <c r="I130" s="50">
        <f t="shared" si="25"/>
        <v>1.44E-2</v>
      </c>
    </row>
    <row r="131" spans="1:9" ht="15.75" thickBot="1">
      <c r="A131" s="10" t="s">
        <v>25</v>
      </c>
      <c r="B131" s="45">
        <v>8.7915907259457096E-2</v>
      </c>
      <c r="C131" s="45">
        <v>0</v>
      </c>
      <c r="D131" s="45">
        <v>0</v>
      </c>
      <c r="E131" s="45">
        <v>7.8259288950797785</v>
      </c>
      <c r="F131" s="401"/>
      <c r="G131" s="45">
        <v>2.5333551976607653</v>
      </c>
      <c r="H131" s="54">
        <v>0</v>
      </c>
      <c r="I131" s="44">
        <f t="shared" si="25"/>
        <v>10.447200000000002</v>
      </c>
    </row>
    <row r="132" spans="1:9" ht="15">
      <c r="A132" s="125" t="s">
        <v>26</v>
      </c>
      <c r="B132" s="126">
        <f>SUM(B111:B131)</f>
        <v>0.42890818616735071</v>
      </c>
      <c r="C132" s="126">
        <f t="shared" ref="C132:I132" si="26">SUM(C111:C131)</f>
        <v>4.8672456916830535</v>
      </c>
      <c r="D132" s="126">
        <f t="shared" si="26"/>
        <v>12.804697838608284</v>
      </c>
      <c r="E132" s="126">
        <f t="shared" si="26"/>
        <v>7.8273930858805461</v>
      </c>
      <c r="F132" s="126">
        <f t="shared" si="26"/>
        <v>0</v>
      </c>
      <c r="G132" s="126">
        <f t="shared" si="26"/>
        <v>2.5333551976607653</v>
      </c>
      <c r="H132" s="127">
        <f t="shared" si="26"/>
        <v>0</v>
      </c>
      <c r="I132" s="128">
        <f t="shared" si="26"/>
        <v>28.461600000000001</v>
      </c>
    </row>
    <row r="133" spans="1:9" ht="15" thickBot="1">
      <c r="A133" s="15" t="s">
        <v>100</v>
      </c>
      <c r="B133" s="100">
        <f>B132/$I132</f>
        <v>1.5069714498389081E-2</v>
      </c>
      <c r="C133" s="100">
        <f t="shared" ref="C133:H133" si="27">C132/$I132</f>
        <v>0.17101096535974974</v>
      </c>
      <c r="D133" s="100">
        <f t="shared" si="27"/>
        <v>0.44989381618068852</v>
      </c>
      <c r="E133" s="100">
        <f t="shared" si="27"/>
        <v>0.27501591919922092</v>
      </c>
      <c r="F133" s="100">
        <f t="shared" si="27"/>
        <v>0</v>
      </c>
      <c r="G133" s="100">
        <f t="shared" si="27"/>
        <v>8.9009584761951727E-2</v>
      </c>
      <c r="H133" s="100">
        <f t="shared" si="27"/>
        <v>0</v>
      </c>
      <c r="I133" s="102">
        <f>SUM(B133:H133)</f>
        <v>1</v>
      </c>
    </row>
    <row r="134" spans="1:9" ht="15" thickBot="1">
      <c r="A134" s="18"/>
      <c r="B134" s="16"/>
      <c r="C134" s="16"/>
      <c r="D134" s="16"/>
      <c r="E134" s="16"/>
      <c r="F134" s="16"/>
      <c r="G134" s="16"/>
      <c r="H134" s="16"/>
      <c r="I134" s="16"/>
    </row>
    <row r="135" spans="1:9" ht="28.5">
      <c r="A135" s="431" t="s">
        <v>30</v>
      </c>
      <c r="B135" s="37" t="s">
        <v>0</v>
      </c>
      <c r="C135" s="37" t="s">
        <v>1</v>
      </c>
      <c r="D135" s="37" t="s">
        <v>2</v>
      </c>
      <c r="E135" s="37" t="s">
        <v>3</v>
      </c>
      <c r="F135" s="37" t="s">
        <v>27</v>
      </c>
      <c r="G135" s="37" t="s">
        <v>4</v>
      </c>
      <c r="H135" s="37" t="s">
        <v>5</v>
      </c>
      <c r="I135" s="38" t="s">
        <v>6</v>
      </c>
    </row>
    <row r="136" spans="1:9" ht="14.25" customHeight="1">
      <c r="A136" s="432" t="s">
        <v>30</v>
      </c>
      <c r="B136" s="372" t="s">
        <v>107</v>
      </c>
      <c r="C136" s="373"/>
      <c r="D136" s="373"/>
      <c r="E136" s="373"/>
      <c r="F136" s="373"/>
      <c r="G136" s="373"/>
      <c r="H136" s="373"/>
      <c r="I136" s="374"/>
    </row>
    <row r="137" spans="1:9" ht="15">
      <c r="A137" s="7" t="s">
        <v>7</v>
      </c>
      <c r="B137" s="42">
        <v>0</v>
      </c>
      <c r="C137" s="42">
        <v>0</v>
      </c>
      <c r="D137" s="42">
        <v>0</v>
      </c>
      <c r="E137" s="42">
        <v>0</v>
      </c>
      <c r="F137" s="399"/>
      <c r="G137" s="42">
        <v>0</v>
      </c>
      <c r="H137" s="43">
        <v>0</v>
      </c>
      <c r="I137" s="44">
        <f>SUM(B137:H137)</f>
        <v>0</v>
      </c>
    </row>
    <row r="138" spans="1:9" ht="15">
      <c r="A138" s="8" t="s">
        <v>8</v>
      </c>
      <c r="B138" s="48">
        <v>0</v>
      </c>
      <c r="C138" s="48">
        <v>0</v>
      </c>
      <c r="D138" s="48">
        <v>0</v>
      </c>
      <c r="E138" s="48">
        <v>0</v>
      </c>
      <c r="F138" s="400"/>
      <c r="G138" s="48">
        <v>0</v>
      </c>
      <c r="H138" s="49">
        <v>0</v>
      </c>
      <c r="I138" s="50">
        <f t="shared" ref="I138:I157" si="28">SUM(B138:H138)</f>
        <v>0</v>
      </c>
    </row>
    <row r="139" spans="1:9" ht="15">
      <c r="A139" s="9" t="s">
        <v>9</v>
      </c>
      <c r="B139" s="45">
        <v>0</v>
      </c>
      <c r="C139" s="45">
        <v>0</v>
      </c>
      <c r="D139" s="45">
        <v>0</v>
      </c>
      <c r="E139" s="45">
        <v>0</v>
      </c>
      <c r="F139" s="400"/>
      <c r="G139" s="45">
        <v>0</v>
      </c>
      <c r="H139" s="54">
        <v>0</v>
      </c>
      <c r="I139" s="44">
        <f t="shared" si="28"/>
        <v>0</v>
      </c>
    </row>
    <row r="140" spans="1:9" ht="15">
      <c r="A140" s="8" t="s">
        <v>10</v>
      </c>
      <c r="B140" s="48">
        <v>0</v>
      </c>
      <c r="C140" s="48">
        <v>0</v>
      </c>
      <c r="D140" s="48">
        <v>0</v>
      </c>
      <c r="E140" s="48">
        <v>0</v>
      </c>
      <c r="F140" s="400"/>
      <c r="G140" s="48">
        <v>0</v>
      </c>
      <c r="H140" s="49">
        <v>0</v>
      </c>
      <c r="I140" s="50">
        <f t="shared" si="28"/>
        <v>0</v>
      </c>
    </row>
    <row r="141" spans="1:9" ht="15">
      <c r="A141" s="9" t="s">
        <v>11</v>
      </c>
      <c r="B141" s="45">
        <v>0</v>
      </c>
      <c r="C141" s="45">
        <v>0</v>
      </c>
      <c r="D141" s="45">
        <v>0</v>
      </c>
      <c r="E141" s="45">
        <v>0</v>
      </c>
      <c r="F141" s="400"/>
      <c r="G141" s="45">
        <v>0</v>
      </c>
      <c r="H141" s="54">
        <v>0</v>
      </c>
      <c r="I141" s="44">
        <f t="shared" si="28"/>
        <v>0</v>
      </c>
    </row>
    <row r="142" spans="1:9" ht="15">
      <c r="A142" s="8" t="s">
        <v>12</v>
      </c>
      <c r="B142" s="48">
        <v>0</v>
      </c>
      <c r="C142" s="48">
        <v>0</v>
      </c>
      <c r="D142" s="48">
        <v>0</v>
      </c>
      <c r="E142" s="48">
        <v>0</v>
      </c>
      <c r="F142" s="400"/>
      <c r="G142" s="48">
        <v>0</v>
      </c>
      <c r="H142" s="49">
        <v>0</v>
      </c>
      <c r="I142" s="50">
        <f t="shared" si="28"/>
        <v>0</v>
      </c>
    </row>
    <row r="143" spans="1:9" ht="15">
      <c r="A143" s="9" t="s">
        <v>13</v>
      </c>
      <c r="B143" s="45">
        <v>0</v>
      </c>
      <c r="C143" s="45">
        <v>0</v>
      </c>
      <c r="D143" s="45">
        <v>0</v>
      </c>
      <c r="E143" s="45">
        <v>0</v>
      </c>
      <c r="F143" s="400"/>
      <c r="G143" s="45">
        <v>0</v>
      </c>
      <c r="H143" s="54">
        <v>0</v>
      </c>
      <c r="I143" s="44">
        <f t="shared" si="28"/>
        <v>0</v>
      </c>
    </row>
    <row r="144" spans="1:9" ht="15">
      <c r="A144" s="8" t="s">
        <v>14</v>
      </c>
      <c r="B144" s="48">
        <v>0</v>
      </c>
      <c r="C144" s="48">
        <v>0</v>
      </c>
      <c r="D144" s="48">
        <v>0.19954718738652444</v>
      </c>
      <c r="E144" s="48">
        <v>0.21826968273391029</v>
      </c>
      <c r="F144" s="400"/>
      <c r="G144" s="48">
        <v>0</v>
      </c>
      <c r="H144" s="49">
        <v>0</v>
      </c>
      <c r="I144" s="50">
        <f t="shared" si="28"/>
        <v>0.41781687012043472</v>
      </c>
    </row>
    <row r="145" spans="1:9" ht="15">
      <c r="A145" s="9" t="s">
        <v>15</v>
      </c>
      <c r="B145" s="45">
        <v>0</v>
      </c>
      <c r="C145" s="45">
        <v>0</v>
      </c>
      <c r="D145" s="45">
        <v>0</v>
      </c>
      <c r="E145" s="45">
        <v>0</v>
      </c>
      <c r="F145" s="400"/>
      <c r="G145" s="45">
        <v>0</v>
      </c>
      <c r="H145" s="54">
        <v>0</v>
      </c>
      <c r="I145" s="44">
        <f t="shared" si="28"/>
        <v>0</v>
      </c>
    </row>
    <row r="146" spans="1:9" ht="15">
      <c r="A146" s="8" t="s">
        <v>16</v>
      </c>
      <c r="B146" s="48">
        <v>0.30101891968250566</v>
      </c>
      <c r="C146" s="48">
        <v>2.5498972409730074</v>
      </c>
      <c r="D146" s="48">
        <v>0.14908383934448682</v>
      </c>
      <c r="E146" s="48">
        <v>0</v>
      </c>
      <c r="F146" s="400"/>
      <c r="G146" s="48">
        <v>0</v>
      </c>
      <c r="H146" s="49">
        <v>0</v>
      </c>
      <c r="I146" s="50">
        <f t="shared" si="28"/>
        <v>3</v>
      </c>
    </row>
    <row r="147" spans="1:9" ht="15">
      <c r="A147" s="9" t="s">
        <v>17</v>
      </c>
      <c r="B147" s="45">
        <v>0</v>
      </c>
      <c r="C147" s="45">
        <v>0</v>
      </c>
      <c r="D147" s="45">
        <v>0</v>
      </c>
      <c r="E147" s="45">
        <v>0</v>
      </c>
      <c r="F147" s="400"/>
      <c r="G147" s="45">
        <v>0</v>
      </c>
      <c r="H147" s="54">
        <v>0</v>
      </c>
      <c r="I147" s="44">
        <f t="shared" si="28"/>
        <v>0</v>
      </c>
    </row>
    <row r="148" spans="1:9" ht="15">
      <c r="A148" s="8" t="s">
        <v>18</v>
      </c>
      <c r="B148" s="48">
        <v>0</v>
      </c>
      <c r="C148" s="48">
        <v>0</v>
      </c>
      <c r="D148" s="48">
        <v>0</v>
      </c>
      <c r="E148" s="48">
        <v>0</v>
      </c>
      <c r="F148" s="400"/>
      <c r="G148" s="48">
        <v>0</v>
      </c>
      <c r="H148" s="49">
        <v>0</v>
      </c>
      <c r="I148" s="50">
        <f t="shared" si="28"/>
        <v>0</v>
      </c>
    </row>
    <row r="149" spans="1:9" ht="15">
      <c r="A149" s="9" t="s">
        <v>141</v>
      </c>
      <c r="B149" s="45">
        <v>0</v>
      </c>
      <c r="C149" s="45">
        <v>0</v>
      </c>
      <c r="D149" s="45">
        <v>0</v>
      </c>
      <c r="E149" s="45">
        <v>0</v>
      </c>
      <c r="F149" s="400"/>
      <c r="G149" s="45">
        <v>0</v>
      </c>
      <c r="H149" s="54">
        <v>0</v>
      </c>
      <c r="I149" s="44">
        <f t="shared" si="28"/>
        <v>0</v>
      </c>
    </row>
    <row r="150" spans="1:9" ht="15">
      <c r="A150" s="8" t="s">
        <v>19</v>
      </c>
      <c r="B150" s="48">
        <v>0</v>
      </c>
      <c r="C150" s="48">
        <v>0</v>
      </c>
      <c r="D150" s="48">
        <v>0</v>
      </c>
      <c r="E150" s="48">
        <v>0</v>
      </c>
      <c r="F150" s="400"/>
      <c r="G150" s="48">
        <v>0</v>
      </c>
      <c r="H150" s="49">
        <v>0</v>
      </c>
      <c r="I150" s="50">
        <f t="shared" si="28"/>
        <v>0</v>
      </c>
    </row>
    <row r="151" spans="1:9" ht="15">
      <c r="A151" s="9" t="s">
        <v>20</v>
      </c>
      <c r="B151" s="45">
        <v>0</v>
      </c>
      <c r="C151" s="45">
        <v>0</v>
      </c>
      <c r="D151" s="45">
        <v>0</v>
      </c>
      <c r="E151" s="45">
        <v>0</v>
      </c>
      <c r="F151" s="400"/>
      <c r="G151" s="45">
        <v>0</v>
      </c>
      <c r="H151" s="54">
        <v>0</v>
      </c>
      <c r="I151" s="44">
        <f t="shared" si="28"/>
        <v>0</v>
      </c>
    </row>
    <row r="152" spans="1:9" ht="15">
      <c r="A152" s="8" t="s">
        <v>21</v>
      </c>
      <c r="B152" s="48">
        <v>0</v>
      </c>
      <c r="C152" s="48">
        <v>0</v>
      </c>
      <c r="D152" s="48">
        <v>0</v>
      </c>
      <c r="E152" s="48">
        <v>0</v>
      </c>
      <c r="F152" s="400"/>
      <c r="G152" s="48">
        <v>0</v>
      </c>
      <c r="H152" s="49">
        <v>0</v>
      </c>
      <c r="I152" s="50">
        <f t="shared" si="28"/>
        <v>0</v>
      </c>
    </row>
    <row r="153" spans="1:9" ht="15">
      <c r="A153" s="10" t="s">
        <v>57</v>
      </c>
      <c r="B153" s="45">
        <v>0</v>
      </c>
      <c r="C153" s="45">
        <v>0</v>
      </c>
      <c r="D153" s="45">
        <v>0</v>
      </c>
      <c r="E153" s="45">
        <v>0</v>
      </c>
      <c r="F153" s="400"/>
      <c r="G153" s="45">
        <v>0</v>
      </c>
      <c r="H153" s="54">
        <v>0</v>
      </c>
      <c r="I153" s="44">
        <f t="shared" si="28"/>
        <v>0</v>
      </c>
    </row>
    <row r="154" spans="1:9" ht="15">
      <c r="A154" s="8" t="s">
        <v>22</v>
      </c>
      <c r="B154" s="48">
        <v>0</v>
      </c>
      <c r="C154" s="48">
        <v>0</v>
      </c>
      <c r="D154" s="48">
        <v>0</v>
      </c>
      <c r="E154" s="48">
        <v>0</v>
      </c>
      <c r="F154" s="400"/>
      <c r="G154" s="48">
        <v>0</v>
      </c>
      <c r="H154" s="49">
        <v>0</v>
      </c>
      <c r="I154" s="50">
        <f t="shared" si="28"/>
        <v>0</v>
      </c>
    </row>
    <row r="155" spans="1:9" ht="15">
      <c r="A155" s="10" t="s">
        <v>23</v>
      </c>
      <c r="B155" s="45">
        <v>0</v>
      </c>
      <c r="C155" s="45">
        <v>0</v>
      </c>
      <c r="D155" s="45">
        <v>0</v>
      </c>
      <c r="E155" s="45">
        <v>0</v>
      </c>
      <c r="F155" s="400"/>
      <c r="G155" s="45">
        <v>0</v>
      </c>
      <c r="H155" s="54">
        <v>0</v>
      </c>
      <c r="I155" s="44">
        <f t="shared" si="28"/>
        <v>0</v>
      </c>
    </row>
    <row r="156" spans="1:9" ht="15">
      <c r="A156" s="8" t="s">
        <v>24</v>
      </c>
      <c r="B156" s="48">
        <v>1E-4</v>
      </c>
      <c r="C156" s="48">
        <v>0</v>
      </c>
      <c r="D156" s="48">
        <v>0</v>
      </c>
      <c r="E156" s="48">
        <v>0</v>
      </c>
      <c r="F156" s="400"/>
      <c r="G156" s="48">
        <v>0</v>
      </c>
      <c r="H156" s="49">
        <v>0</v>
      </c>
      <c r="I156" s="50">
        <f t="shared" si="28"/>
        <v>1E-4</v>
      </c>
    </row>
    <row r="157" spans="1:9" ht="15.75" thickBot="1">
      <c r="A157" s="10" t="s">
        <v>25</v>
      </c>
      <c r="B157" s="45">
        <v>2.7772686836066263E-2</v>
      </c>
      <c r="C157" s="45">
        <v>1.528561399957782E-4</v>
      </c>
      <c r="D157" s="45">
        <v>0.12751386578564478</v>
      </c>
      <c r="E157" s="45">
        <v>2.8285748469962089</v>
      </c>
      <c r="F157" s="401"/>
      <c r="G157" s="45">
        <v>5.3969681629009371E-2</v>
      </c>
      <c r="H157" s="54">
        <v>0.33521606261307479</v>
      </c>
      <c r="I157" s="44">
        <f t="shared" si="28"/>
        <v>3.3731999999999993</v>
      </c>
    </row>
    <row r="158" spans="1:9" ht="15">
      <c r="A158" s="125" t="s">
        <v>26</v>
      </c>
      <c r="B158" s="126">
        <f>SUM(B137:B157)</f>
        <v>0.32889160651857191</v>
      </c>
      <c r="C158" s="126">
        <f t="shared" ref="C158:I158" si="29">SUM(C137:C157)</f>
        <v>2.5500500971130031</v>
      </c>
      <c r="D158" s="126">
        <f t="shared" si="29"/>
        <v>0.47614489251665604</v>
      </c>
      <c r="E158" s="126">
        <f t="shared" si="29"/>
        <v>3.046844529730119</v>
      </c>
      <c r="F158" s="126">
        <f t="shared" si="29"/>
        <v>0</v>
      </c>
      <c r="G158" s="126">
        <f t="shared" si="29"/>
        <v>5.3969681629009371E-2</v>
      </c>
      <c r="H158" s="127">
        <f t="shared" si="29"/>
        <v>0.33521606261307479</v>
      </c>
      <c r="I158" s="128">
        <f t="shared" si="29"/>
        <v>6.7911168701204341</v>
      </c>
    </row>
    <row r="159" spans="1:9" ht="15" thickBot="1">
      <c r="A159" s="15" t="s">
        <v>100</v>
      </c>
      <c r="B159" s="100">
        <f>B158/$I158</f>
        <v>4.8429678476839308E-2</v>
      </c>
      <c r="C159" s="100">
        <f t="shared" ref="C159:H159" si="30">C158/$I158</f>
        <v>0.37549789613144741</v>
      </c>
      <c r="D159" s="100">
        <f t="shared" si="30"/>
        <v>7.0112899192119493E-2</v>
      </c>
      <c r="E159" s="100">
        <f t="shared" si="30"/>
        <v>0.44865146455300009</v>
      </c>
      <c r="F159" s="100">
        <f t="shared" si="30"/>
        <v>0</v>
      </c>
      <c r="G159" s="100">
        <f t="shared" si="30"/>
        <v>7.9470995215036363E-3</v>
      </c>
      <c r="H159" s="100">
        <f t="shared" si="30"/>
        <v>4.9360962125090044E-2</v>
      </c>
      <c r="I159" s="102">
        <f>SUM(B159:H159)</f>
        <v>0.99999999999999989</v>
      </c>
    </row>
    <row r="160" spans="1:9" ht="15" thickBot="1">
      <c r="A160" s="16"/>
      <c r="B160" s="16"/>
      <c r="C160" s="16"/>
      <c r="D160" s="16"/>
      <c r="E160" s="16"/>
      <c r="F160" s="16"/>
      <c r="G160" s="16"/>
      <c r="H160" s="16"/>
      <c r="I160" s="16"/>
    </row>
    <row r="161" spans="1:9" ht="28.5">
      <c r="A161" s="431" t="s">
        <v>31</v>
      </c>
      <c r="B161" s="37" t="s">
        <v>0</v>
      </c>
      <c r="C161" s="37" t="s">
        <v>1</v>
      </c>
      <c r="D161" s="37" t="s">
        <v>2</v>
      </c>
      <c r="E161" s="37" t="s">
        <v>3</v>
      </c>
      <c r="F161" s="37" t="s">
        <v>27</v>
      </c>
      <c r="G161" s="37" t="s">
        <v>4</v>
      </c>
      <c r="H161" s="37" t="s">
        <v>5</v>
      </c>
      <c r="I161" s="38" t="s">
        <v>6</v>
      </c>
    </row>
    <row r="162" spans="1:9" ht="14.25" customHeight="1">
      <c r="A162" s="432" t="s">
        <v>31</v>
      </c>
      <c r="B162" s="372" t="s">
        <v>107</v>
      </c>
      <c r="C162" s="373"/>
      <c r="D162" s="373"/>
      <c r="E162" s="373"/>
      <c r="F162" s="373"/>
      <c r="G162" s="373"/>
      <c r="H162" s="373"/>
      <c r="I162" s="374"/>
    </row>
    <row r="163" spans="1:9" ht="15">
      <c r="A163" s="7" t="s">
        <v>7</v>
      </c>
      <c r="B163" s="42">
        <v>0</v>
      </c>
      <c r="C163" s="42">
        <v>0</v>
      </c>
      <c r="D163" s="42">
        <v>0</v>
      </c>
      <c r="E163" s="42">
        <v>0</v>
      </c>
      <c r="F163" s="399"/>
      <c r="G163" s="42">
        <v>0</v>
      </c>
      <c r="H163" s="43">
        <v>0</v>
      </c>
      <c r="I163" s="44">
        <f>SUM(B163:H163)</f>
        <v>0</v>
      </c>
    </row>
    <row r="164" spans="1:9" ht="15">
      <c r="A164" s="8" t="s">
        <v>8</v>
      </c>
      <c r="B164" s="48">
        <v>0</v>
      </c>
      <c r="C164" s="48">
        <v>0</v>
      </c>
      <c r="D164" s="48">
        <v>0</v>
      </c>
      <c r="E164" s="48">
        <v>0</v>
      </c>
      <c r="F164" s="400"/>
      <c r="G164" s="48">
        <v>0</v>
      </c>
      <c r="H164" s="49">
        <v>0</v>
      </c>
      <c r="I164" s="50">
        <f t="shared" ref="I164:I183" si="31">SUM(B164:H164)</f>
        <v>0</v>
      </c>
    </row>
    <row r="165" spans="1:9" ht="15">
      <c r="A165" s="9" t="s">
        <v>9</v>
      </c>
      <c r="B165" s="45">
        <v>0</v>
      </c>
      <c r="C165" s="45">
        <v>0</v>
      </c>
      <c r="D165" s="45">
        <v>0</v>
      </c>
      <c r="E165" s="45">
        <v>0</v>
      </c>
      <c r="F165" s="400"/>
      <c r="G165" s="45">
        <v>0</v>
      </c>
      <c r="H165" s="54">
        <v>0</v>
      </c>
      <c r="I165" s="44">
        <f t="shared" si="31"/>
        <v>0</v>
      </c>
    </row>
    <row r="166" spans="1:9" ht="15">
      <c r="A166" s="8" t="s">
        <v>10</v>
      </c>
      <c r="B166" s="48">
        <v>0</v>
      </c>
      <c r="C166" s="48">
        <v>0</v>
      </c>
      <c r="D166" s="48">
        <v>0</v>
      </c>
      <c r="E166" s="48">
        <v>0</v>
      </c>
      <c r="F166" s="400"/>
      <c r="G166" s="48">
        <v>0</v>
      </c>
      <c r="H166" s="49">
        <v>0</v>
      </c>
      <c r="I166" s="50">
        <f t="shared" si="31"/>
        <v>0</v>
      </c>
    </row>
    <row r="167" spans="1:9" ht="15">
      <c r="A167" s="9" t="s">
        <v>11</v>
      </c>
      <c r="B167" s="45">
        <v>0</v>
      </c>
      <c r="C167" s="45">
        <v>0</v>
      </c>
      <c r="D167" s="45">
        <v>0</v>
      </c>
      <c r="E167" s="45">
        <v>0</v>
      </c>
      <c r="F167" s="400"/>
      <c r="G167" s="45">
        <v>0</v>
      </c>
      <c r="H167" s="54">
        <v>0</v>
      </c>
      <c r="I167" s="44">
        <f t="shared" si="31"/>
        <v>0</v>
      </c>
    </row>
    <row r="168" spans="1:9" ht="15">
      <c r="A168" s="8" t="s">
        <v>12</v>
      </c>
      <c r="B168" s="48">
        <v>0</v>
      </c>
      <c r="C168" s="48">
        <v>0</v>
      </c>
      <c r="D168" s="48">
        <v>0</v>
      </c>
      <c r="E168" s="48">
        <v>0</v>
      </c>
      <c r="F168" s="400"/>
      <c r="G168" s="48">
        <v>0</v>
      </c>
      <c r="H168" s="49">
        <v>0</v>
      </c>
      <c r="I168" s="50">
        <f t="shared" si="31"/>
        <v>0</v>
      </c>
    </row>
    <row r="169" spans="1:9" ht="15">
      <c r="A169" s="9" t="s">
        <v>13</v>
      </c>
      <c r="B169" s="45">
        <v>0</v>
      </c>
      <c r="C169" s="45">
        <v>0</v>
      </c>
      <c r="D169" s="45">
        <v>0</v>
      </c>
      <c r="E169" s="45">
        <v>0</v>
      </c>
      <c r="F169" s="400"/>
      <c r="G169" s="45">
        <v>0</v>
      </c>
      <c r="H169" s="54">
        <v>0</v>
      </c>
      <c r="I169" s="44">
        <f t="shared" si="31"/>
        <v>0</v>
      </c>
    </row>
    <row r="170" spans="1:9" ht="15">
      <c r="A170" s="8" t="s">
        <v>14</v>
      </c>
      <c r="B170" s="48">
        <v>0</v>
      </c>
      <c r="C170" s="48">
        <v>0</v>
      </c>
      <c r="D170" s="48">
        <v>0</v>
      </c>
      <c r="E170" s="48">
        <v>0</v>
      </c>
      <c r="F170" s="400"/>
      <c r="G170" s="48">
        <v>0</v>
      </c>
      <c r="H170" s="49">
        <v>0</v>
      </c>
      <c r="I170" s="50">
        <f t="shared" si="31"/>
        <v>0</v>
      </c>
    </row>
    <row r="171" spans="1:9" ht="15">
      <c r="A171" s="9" t="s">
        <v>15</v>
      </c>
      <c r="B171" s="45">
        <v>0</v>
      </c>
      <c r="C171" s="45">
        <v>0</v>
      </c>
      <c r="D171" s="45">
        <v>0</v>
      </c>
      <c r="E171" s="45">
        <v>0</v>
      </c>
      <c r="F171" s="400"/>
      <c r="G171" s="45">
        <v>0</v>
      </c>
      <c r="H171" s="54">
        <v>0</v>
      </c>
      <c r="I171" s="44">
        <f t="shared" si="31"/>
        <v>0</v>
      </c>
    </row>
    <row r="172" spans="1:9" ht="15">
      <c r="A172" s="8" t="s">
        <v>16</v>
      </c>
      <c r="B172" s="48">
        <v>0</v>
      </c>
      <c r="C172" s="48">
        <v>0</v>
      </c>
      <c r="D172" s="48">
        <v>0</v>
      </c>
      <c r="E172" s="48">
        <v>0</v>
      </c>
      <c r="F172" s="400"/>
      <c r="G172" s="48">
        <v>0</v>
      </c>
      <c r="H172" s="49">
        <v>0</v>
      </c>
      <c r="I172" s="50">
        <f t="shared" si="31"/>
        <v>0</v>
      </c>
    </row>
    <row r="173" spans="1:9" ht="15">
      <c r="A173" s="9" t="s">
        <v>17</v>
      </c>
      <c r="B173" s="45">
        <v>0</v>
      </c>
      <c r="C173" s="45">
        <v>0</v>
      </c>
      <c r="D173" s="45">
        <v>0</v>
      </c>
      <c r="E173" s="45">
        <v>0</v>
      </c>
      <c r="F173" s="400"/>
      <c r="G173" s="45">
        <v>0</v>
      </c>
      <c r="H173" s="54">
        <v>0</v>
      </c>
      <c r="I173" s="44">
        <f t="shared" si="31"/>
        <v>0</v>
      </c>
    </row>
    <row r="174" spans="1:9" ht="15">
      <c r="A174" s="8" t="s">
        <v>18</v>
      </c>
      <c r="B174" s="48">
        <v>0</v>
      </c>
      <c r="C174" s="48">
        <v>0</v>
      </c>
      <c r="D174" s="48">
        <v>0</v>
      </c>
      <c r="E174" s="48">
        <v>0</v>
      </c>
      <c r="F174" s="400"/>
      <c r="G174" s="48">
        <v>0</v>
      </c>
      <c r="H174" s="49">
        <v>0</v>
      </c>
      <c r="I174" s="50">
        <f t="shared" si="31"/>
        <v>0</v>
      </c>
    </row>
    <row r="175" spans="1:9" ht="15">
      <c r="A175" s="9" t="s">
        <v>141</v>
      </c>
      <c r="B175" s="45">
        <v>0</v>
      </c>
      <c r="C175" s="45">
        <v>0</v>
      </c>
      <c r="D175" s="45">
        <v>0</v>
      </c>
      <c r="E175" s="45">
        <v>0</v>
      </c>
      <c r="F175" s="400"/>
      <c r="G175" s="45">
        <v>0</v>
      </c>
      <c r="H175" s="54">
        <v>0</v>
      </c>
      <c r="I175" s="44">
        <f t="shared" si="31"/>
        <v>0</v>
      </c>
    </row>
    <row r="176" spans="1:9" ht="15">
      <c r="A176" s="8" t="s">
        <v>19</v>
      </c>
      <c r="B176" s="48">
        <v>0</v>
      </c>
      <c r="C176" s="48">
        <v>0</v>
      </c>
      <c r="D176" s="48">
        <v>0</v>
      </c>
      <c r="E176" s="48">
        <v>0</v>
      </c>
      <c r="F176" s="400"/>
      <c r="G176" s="48">
        <v>0</v>
      </c>
      <c r="H176" s="49">
        <v>0</v>
      </c>
      <c r="I176" s="50">
        <f t="shared" si="31"/>
        <v>0</v>
      </c>
    </row>
    <row r="177" spans="1:9" ht="15">
      <c r="A177" s="9" t="s">
        <v>20</v>
      </c>
      <c r="B177" s="45">
        <v>0</v>
      </c>
      <c r="C177" s="45">
        <v>0</v>
      </c>
      <c r="D177" s="45">
        <v>0</v>
      </c>
      <c r="E177" s="45">
        <v>0</v>
      </c>
      <c r="F177" s="400"/>
      <c r="G177" s="45">
        <v>0</v>
      </c>
      <c r="H177" s="54">
        <v>0</v>
      </c>
      <c r="I177" s="44">
        <f t="shared" si="31"/>
        <v>0</v>
      </c>
    </row>
    <row r="178" spans="1:9" ht="15">
      <c r="A178" s="8" t="s">
        <v>21</v>
      </c>
      <c r="B178" s="48">
        <v>0</v>
      </c>
      <c r="C178" s="48">
        <v>0</v>
      </c>
      <c r="D178" s="48">
        <v>0</v>
      </c>
      <c r="E178" s="48">
        <v>0</v>
      </c>
      <c r="F178" s="400"/>
      <c r="G178" s="48">
        <v>0</v>
      </c>
      <c r="H178" s="49">
        <v>0</v>
      </c>
      <c r="I178" s="50">
        <f t="shared" si="31"/>
        <v>0</v>
      </c>
    </row>
    <row r="179" spans="1:9" ht="15">
      <c r="A179" s="10" t="s">
        <v>57</v>
      </c>
      <c r="B179" s="45">
        <v>0</v>
      </c>
      <c r="C179" s="45">
        <v>0</v>
      </c>
      <c r="D179" s="45">
        <v>0</v>
      </c>
      <c r="E179" s="45">
        <v>0</v>
      </c>
      <c r="F179" s="400"/>
      <c r="G179" s="45">
        <v>0</v>
      </c>
      <c r="H179" s="54">
        <v>0</v>
      </c>
      <c r="I179" s="44">
        <f t="shared" si="31"/>
        <v>0</v>
      </c>
    </row>
    <row r="180" spans="1:9" ht="15">
      <c r="A180" s="8" t="s">
        <v>22</v>
      </c>
      <c r="B180" s="48">
        <v>0</v>
      </c>
      <c r="C180" s="48">
        <v>0</v>
      </c>
      <c r="D180" s="48">
        <v>0</v>
      </c>
      <c r="E180" s="48">
        <v>0</v>
      </c>
      <c r="F180" s="400"/>
      <c r="G180" s="48">
        <v>0</v>
      </c>
      <c r="H180" s="49">
        <v>0</v>
      </c>
      <c r="I180" s="50">
        <f t="shared" si="31"/>
        <v>0</v>
      </c>
    </row>
    <row r="181" spans="1:9" ht="15">
      <c r="A181" s="10" t="s">
        <v>23</v>
      </c>
      <c r="B181" s="45">
        <v>0</v>
      </c>
      <c r="C181" s="45">
        <v>0</v>
      </c>
      <c r="D181" s="45">
        <v>0</v>
      </c>
      <c r="E181" s="45">
        <v>0</v>
      </c>
      <c r="F181" s="400"/>
      <c r="G181" s="45">
        <v>0</v>
      </c>
      <c r="H181" s="54">
        <v>0</v>
      </c>
      <c r="I181" s="44">
        <f t="shared" si="31"/>
        <v>0</v>
      </c>
    </row>
    <row r="182" spans="1:9" ht="15">
      <c r="A182" s="8" t="s">
        <v>24</v>
      </c>
      <c r="B182" s="48">
        <v>0</v>
      </c>
      <c r="C182" s="48">
        <v>0</v>
      </c>
      <c r="D182" s="48">
        <v>0</v>
      </c>
      <c r="E182" s="48">
        <v>0</v>
      </c>
      <c r="F182" s="400"/>
      <c r="G182" s="48">
        <v>0</v>
      </c>
      <c r="H182" s="49">
        <v>0</v>
      </c>
      <c r="I182" s="50">
        <f t="shared" si="31"/>
        <v>0</v>
      </c>
    </row>
    <row r="183" spans="1:9" ht="15.75" thickBot="1">
      <c r="A183" s="10" t="s">
        <v>25</v>
      </c>
      <c r="B183" s="45">
        <v>0.97828702474803642</v>
      </c>
      <c r="C183" s="45">
        <v>0</v>
      </c>
      <c r="D183" s="45">
        <v>24.184686549904612</v>
      </c>
      <c r="E183" s="45">
        <v>25.442472904738533</v>
      </c>
      <c r="F183" s="401"/>
      <c r="G183" s="45">
        <v>2.2754790718977764</v>
      </c>
      <c r="H183" s="54">
        <v>7.2714744487110368</v>
      </c>
      <c r="I183" s="44">
        <f t="shared" si="31"/>
        <v>60.152399999999993</v>
      </c>
    </row>
    <row r="184" spans="1:9" ht="15">
      <c r="A184" s="125" t="s">
        <v>26</v>
      </c>
      <c r="B184" s="126">
        <f>SUM(B163:B183)</f>
        <v>0.97828702474803642</v>
      </c>
      <c r="C184" s="126">
        <f t="shared" ref="C184:I184" si="32">SUM(C163:C183)</f>
        <v>0</v>
      </c>
      <c r="D184" s="126">
        <f t="shared" si="32"/>
        <v>24.184686549904612</v>
      </c>
      <c r="E184" s="126">
        <f t="shared" si="32"/>
        <v>25.442472904738533</v>
      </c>
      <c r="F184" s="126">
        <f t="shared" si="32"/>
        <v>0</v>
      </c>
      <c r="G184" s="126">
        <f t="shared" si="32"/>
        <v>2.2754790718977764</v>
      </c>
      <c r="H184" s="127">
        <f t="shared" si="32"/>
        <v>7.2714744487110368</v>
      </c>
      <c r="I184" s="128">
        <f t="shared" si="32"/>
        <v>60.152399999999993</v>
      </c>
    </row>
    <row r="185" spans="1:9" ht="15" thickBot="1">
      <c r="A185" s="15" t="s">
        <v>100</v>
      </c>
      <c r="B185" s="100">
        <f>B184/$I184</f>
        <v>1.6263474520518493E-2</v>
      </c>
      <c r="C185" s="100">
        <f t="shared" ref="C185:H185" si="33">C184/$I184</f>
        <v>0</v>
      </c>
      <c r="D185" s="100">
        <f t="shared" si="33"/>
        <v>0.40205688467799483</v>
      </c>
      <c r="E185" s="100">
        <f t="shared" si="33"/>
        <v>0.4229668792057929</v>
      </c>
      <c r="F185" s="100">
        <f t="shared" si="33"/>
        <v>0</v>
      </c>
      <c r="G185" s="100">
        <f t="shared" si="33"/>
        <v>3.7828566639033133E-2</v>
      </c>
      <c r="H185" s="100">
        <f t="shared" si="33"/>
        <v>0.12088419495666071</v>
      </c>
      <c r="I185" s="102">
        <f>SUM(B185:H185)</f>
        <v>1</v>
      </c>
    </row>
    <row r="186" spans="1:9" ht="15" thickBot="1">
      <c r="A186" s="16"/>
      <c r="B186" s="16"/>
      <c r="C186" s="16"/>
      <c r="D186" s="16"/>
      <c r="E186" s="16"/>
      <c r="F186" s="16"/>
      <c r="G186" s="16"/>
      <c r="H186" s="16"/>
      <c r="I186" s="16"/>
    </row>
    <row r="187" spans="1:9" ht="28.5">
      <c r="A187" s="431" t="s">
        <v>32</v>
      </c>
      <c r="B187" s="37" t="s">
        <v>0</v>
      </c>
      <c r="C187" s="37" t="s">
        <v>1</v>
      </c>
      <c r="D187" s="37" t="s">
        <v>2</v>
      </c>
      <c r="E187" s="37" t="s">
        <v>3</v>
      </c>
      <c r="F187" s="37" t="s">
        <v>27</v>
      </c>
      <c r="G187" s="37" t="s">
        <v>4</v>
      </c>
      <c r="H187" s="37" t="s">
        <v>5</v>
      </c>
      <c r="I187" s="38" t="s">
        <v>6</v>
      </c>
    </row>
    <row r="188" spans="1:9" ht="14.25" customHeight="1">
      <c r="A188" s="432" t="s">
        <v>32</v>
      </c>
      <c r="B188" s="372" t="s">
        <v>107</v>
      </c>
      <c r="C188" s="373"/>
      <c r="D188" s="373"/>
      <c r="E188" s="373"/>
      <c r="F188" s="373"/>
      <c r="G188" s="373"/>
      <c r="H188" s="373"/>
      <c r="I188" s="374"/>
    </row>
    <row r="189" spans="1:9" ht="15">
      <c r="A189" s="7" t="s">
        <v>7</v>
      </c>
      <c r="B189" s="42">
        <v>0</v>
      </c>
      <c r="C189" s="42">
        <v>0</v>
      </c>
      <c r="D189" s="42">
        <v>0</v>
      </c>
      <c r="E189" s="42">
        <v>0</v>
      </c>
      <c r="F189" s="399"/>
      <c r="G189" s="42">
        <v>0</v>
      </c>
      <c r="H189" s="43">
        <v>0</v>
      </c>
      <c r="I189" s="44">
        <f>SUM(B189:H189)</f>
        <v>0</v>
      </c>
    </row>
    <row r="190" spans="1:9" ht="15">
      <c r="A190" s="8" t="s">
        <v>8</v>
      </c>
      <c r="B190" s="48">
        <v>0</v>
      </c>
      <c r="C190" s="48">
        <v>0</v>
      </c>
      <c r="D190" s="48">
        <v>0</v>
      </c>
      <c r="E190" s="48">
        <v>0</v>
      </c>
      <c r="F190" s="400"/>
      <c r="G190" s="48">
        <v>0</v>
      </c>
      <c r="H190" s="49">
        <v>0</v>
      </c>
      <c r="I190" s="50">
        <f t="shared" ref="I190:I209" si="34">SUM(B190:H190)</f>
        <v>0</v>
      </c>
    </row>
    <row r="191" spans="1:9" ht="15">
      <c r="A191" s="9" t="s">
        <v>9</v>
      </c>
      <c r="B191" s="45">
        <v>0</v>
      </c>
      <c r="C191" s="45">
        <v>0</v>
      </c>
      <c r="D191" s="45">
        <v>0</v>
      </c>
      <c r="E191" s="45">
        <v>0</v>
      </c>
      <c r="F191" s="400"/>
      <c r="G191" s="45">
        <v>0</v>
      </c>
      <c r="H191" s="54">
        <v>0</v>
      </c>
      <c r="I191" s="44">
        <f t="shared" si="34"/>
        <v>0</v>
      </c>
    </row>
    <row r="192" spans="1:9" ht="15">
      <c r="A192" s="8" t="s">
        <v>10</v>
      </c>
      <c r="B192" s="48">
        <v>0</v>
      </c>
      <c r="C192" s="48">
        <v>0</v>
      </c>
      <c r="D192" s="48">
        <v>0</v>
      </c>
      <c r="E192" s="48">
        <v>0</v>
      </c>
      <c r="F192" s="400"/>
      <c r="G192" s="48">
        <v>0</v>
      </c>
      <c r="H192" s="49">
        <v>0</v>
      </c>
      <c r="I192" s="50">
        <f t="shared" si="34"/>
        <v>0</v>
      </c>
    </row>
    <row r="193" spans="1:9" ht="15">
      <c r="A193" s="9" t="s">
        <v>11</v>
      </c>
      <c r="B193" s="45">
        <v>0</v>
      </c>
      <c r="C193" s="45">
        <v>0</v>
      </c>
      <c r="D193" s="45">
        <v>0</v>
      </c>
      <c r="E193" s="45">
        <v>0</v>
      </c>
      <c r="F193" s="400"/>
      <c r="G193" s="45">
        <v>0</v>
      </c>
      <c r="H193" s="54">
        <v>0</v>
      </c>
      <c r="I193" s="44">
        <f t="shared" si="34"/>
        <v>0</v>
      </c>
    </row>
    <row r="194" spans="1:9" ht="15">
      <c r="A194" s="8" t="s">
        <v>12</v>
      </c>
      <c r="B194" s="48">
        <v>0</v>
      </c>
      <c r="C194" s="48">
        <v>0</v>
      </c>
      <c r="D194" s="48">
        <v>0</v>
      </c>
      <c r="E194" s="48">
        <v>0</v>
      </c>
      <c r="F194" s="400"/>
      <c r="G194" s="48">
        <v>0</v>
      </c>
      <c r="H194" s="49">
        <v>0</v>
      </c>
      <c r="I194" s="50">
        <f t="shared" si="34"/>
        <v>0</v>
      </c>
    </row>
    <row r="195" spans="1:9" ht="15">
      <c r="A195" s="9" t="s">
        <v>13</v>
      </c>
      <c r="B195" s="45">
        <v>0</v>
      </c>
      <c r="C195" s="45">
        <v>0</v>
      </c>
      <c r="D195" s="45">
        <v>0</v>
      </c>
      <c r="E195" s="45">
        <v>0</v>
      </c>
      <c r="F195" s="400"/>
      <c r="G195" s="45">
        <v>0</v>
      </c>
      <c r="H195" s="54">
        <v>0</v>
      </c>
      <c r="I195" s="44">
        <f t="shared" si="34"/>
        <v>0</v>
      </c>
    </row>
    <row r="196" spans="1:9" ht="15">
      <c r="A196" s="8" t="s">
        <v>14</v>
      </c>
      <c r="B196" s="48">
        <v>7.3096909263183837E-9</v>
      </c>
      <c r="C196" s="48">
        <v>7.3096909263183837E-9</v>
      </c>
      <c r="D196" s="48">
        <v>7.3096909263183837E-9</v>
      </c>
      <c r="E196" s="48">
        <v>0.47415911594863347</v>
      </c>
      <c r="F196" s="400"/>
      <c r="G196" s="48">
        <v>0</v>
      </c>
      <c r="H196" s="49">
        <v>0</v>
      </c>
      <c r="I196" s="50">
        <f t="shared" si="34"/>
        <v>0.47415913787770625</v>
      </c>
    </row>
    <row r="197" spans="1:9" ht="15">
      <c r="A197" s="9" t="s">
        <v>15</v>
      </c>
      <c r="B197" s="45">
        <v>1.0780429176540287E-2</v>
      </c>
      <c r="C197" s="45">
        <v>3.3483321237127365E-3</v>
      </c>
      <c r="D197" s="45">
        <v>0.15667123869974697</v>
      </c>
      <c r="E197" s="45">
        <v>0</v>
      </c>
      <c r="F197" s="400"/>
      <c r="G197" s="45">
        <v>0</v>
      </c>
      <c r="H197" s="54">
        <v>0</v>
      </c>
      <c r="I197" s="44">
        <f t="shared" si="34"/>
        <v>0.17080000000000001</v>
      </c>
    </row>
    <row r="198" spans="1:9" ht="15">
      <c r="A198" s="8" t="s">
        <v>16</v>
      </c>
      <c r="B198" s="48">
        <v>0.64703218478208713</v>
      </c>
      <c r="C198" s="48">
        <v>0.2874630852715957</v>
      </c>
      <c r="D198" s="48">
        <v>13.065504729946317</v>
      </c>
      <c r="E198" s="48">
        <v>0</v>
      </c>
      <c r="F198" s="400"/>
      <c r="G198" s="48">
        <v>0</v>
      </c>
      <c r="H198" s="49">
        <v>0</v>
      </c>
      <c r="I198" s="50">
        <f t="shared" si="34"/>
        <v>14</v>
      </c>
    </row>
    <row r="199" spans="1:9" ht="15">
      <c r="A199" s="9" t="s">
        <v>17</v>
      </c>
      <c r="B199" s="45">
        <v>1.8215360833982135</v>
      </c>
      <c r="C199" s="45">
        <v>1.4999999954999997E-8</v>
      </c>
      <c r="D199" s="45">
        <v>13.178463901601786</v>
      </c>
      <c r="E199" s="45">
        <v>0</v>
      </c>
      <c r="F199" s="400"/>
      <c r="G199" s="45">
        <v>0</v>
      </c>
      <c r="H199" s="54">
        <v>0</v>
      </c>
      <c r="I199" s="44">
        <f t="shared" si="34"/>
        <v>15</v>
      </c>
    </row>
    <row r="200" spans="1:9" ht="15">
      <c r="A200" s="8" t="s">
        <v>18</v>
      </c>
      <c r="B200" s="48">
        <v>0</v>
      </c>
      <c r="C200" s="48">
        <v>0</v>
      </c>
      <c r="D200" s="48">
        <v>0</v>
      </c>
      <c r="E200" s="48">
        <v>0</v>
      </c>
      <c r="F200" s="400"/>
      <c r="G200" s="48">
        <v>0</v>
      </c>
      <c r="H200" s="49">
        <v>0</v>
      </c>
      <c r="I200" s="50">
        <f t="shared" si="34"/>
        <v>0</v>
      </c>
    </row>
    <row r="201" spans="1:9" ht="15">
      <c r="A201" s="9" t="s">
        <v>141</v>
      </c>
      <c r="B201" s="45">
        <v>5.6538947738552903</v>
      </c>
      <c r="C201" s="45">
        <v>0.30376323563373181</v>
      </c>
      <c r="D201" s="45">
        <v>31.630481215788571</v>
      </c>
      <c r="E201" s="45">
        <v>2.4118607747224008</v>
      </c>
      <c r="F201" s="400"/>
      <c r="G201" s="45">
        <v>0</v>
      </c>
      <c r="H201" s="54">
        <v>0</v>
      </c>
      <c r="I201" s="44">
        <f t="shared" si="34"/>
        <v>39.999999999999993</v>
      </c>
    </row>
    <row r="202" spans="1:9" ht="15">
      <c r="A202" s="8" t="s">
        <v>19</v>
      </c>
      <c r="B202" s="48">
        <v>0</v>
      </c>
      <c r="C202" s="48">
        <v>0</v>
      </c>
      <c r="D202" s="48">
        <v>0</v>
      </c>
      <c r="E202" s="48">
        <v>0</v>
      </c>
      <c r="F202" s="400"/>
      <c r="G202" s="48">
        <v>0</v>
      </c>
      <c r="H202" s="49">
        <v>0</v>
      </c>
      <c r="I202" s="50">
        <f t="shared" si="34"/>
        <v>0</v>
      </c>
    </row>
    <row r="203" spans="1:9" ht="15">
      <c r="A203" s="9" t="s">
        <v>20</v>
      </c>
      <c r="B203" s="45">
        <v>0</v>
      </c>
      <c r="C203" s="45">
        <v>0</v>
      </c>
      <c r="D203" s="45">
        <v>0</v>
      </c>
      <c r="E203" s="45">
        <v>0</v>
      </c>
      <c r="F203" s="400"/>
      <c r="G203" s="45">
        <v>0</v>
      </c>
      <c r="H203" s="54">
        <v>0</v>
      </c>
      <c r="I203" s="44">
        <f t="shared" si="34"/>
        <v>0</v>
      </c>
    </row>
    <row r="204" spans="1:9" ht="15">
      <c r="A204" s="8" t="s">
        <v>21</v>
      </c>
      <c r="B204" s="48">
        <v>0</v>
      </c>
      <c r="C204" s="48">
        <v>0</v>
      </c>
      <c r="D204" s="48">
        <v>0</v>
      </c>
      <c r="E204" s="48">
        <v>0</v>
      </c>
      <c r="F204" s="400"/>
      <c r="G204" s="48">
        <v>0</v>
      </c>
      <c r="H204" s="49">
        <v>0</v>
      </c>
      <c r="I204" s="50">
        <f t="shared" si="34"/>
        <v>0</v>
      </c>
    </row>
    <row r="205" spans="1:9" ht="15">
      <c r="A205" s="10" t="s">
        <v>57</v>
      </c>
      <c r="B205" s="45">
        <v>0</v>
      </c>
      <c r="C205" s="45">
        <v>0</v>
      </c>
      <c r="D205" s="45">
        <v>0</v>
      </c>
      <c r="E205" s="45">
        <v>0</v>
      </c>
      <c r="F205" s="400"/>
      <c r="G205" s="45">
        <v>0</v>
      </c>
      <c r="H205" s="54">
        <v>0</v>
      </c>
      <c r="I205" s="44">
        <f t="shared" si="34"/>
        <v>0</v>
      </c>
    </row>
    <row r="206" spans="1:9" ht="15">
      <c r="A206" s="8" t="s">
        <v>22</v>
      </c>
      <c r="B206" s="48">
        <v>0</v>
      </c>
      <c r="C206" s="48">
        <v>0</v>
      </c>
      <c r="D206" s="48">
        <v>0</v>
      </c>
      <c r="E206" s="48">
        <v>0</v>
      </c>
      <c r="F206" s="400"/>
      <c r="G206" s="48">
        <v>0</v>
      </c>
      <c r="H206" s="49">
        <v>0</v>
      </c>
      <c r="I206" s="50">
        <f t="shared" si="34"/>
        <v>0</v>
      </c>
    </row>
    <row r="207" spans="1:9" ht="15">
      <c r="A207" s="10" t="s">
        <v>23</v>
      </c>
      <c r="B207" s="45">
        <v>0</v>
      </c>
      <c r="C207" s="45">
        <v>0</v>
      </c>
      <c r="D207" s="45">
        <v>0</v>
      </c>
      <c r="E207" s="45">
        <v>0</v>
      </c>
      <c r="F207" s="400"/>
      <c r="G207" s="45">
        <v>0</v>
      </c>
      <c r="H207" s="54">
        <v>0</v>
      </c>
      <c r="I207" s="44">
        <f t="shared" si="34"/>
        <v>0</v>
      </c>
    </row>
    <row r="208" spans="1:9" ht="15">
      <c r="A208" s="8" t="s">
        <v>24</v>
      </c>
      <c r="B208" s="48">
        <v>0</v>
      </c>
      <c r="C208" s="48">
        <v>0</v>
      </c>
      <c r="D208" s="48">
        <v>0</v>
      </c>
      <c r="E208" s="48">
        <v>0</v>
      </c>
      <c r="F208" s="400"/>
      <c r="G208" s="48">
        <v>0</v>
      </c>
      <c r="H208" s="49">
        <v>0</v>
      </c>
      <c r="I208" s="50">
        <f t="shared" si="34"/>
        <v>0</v>
      </c>
    </row>
    <row r="209" spans="1:9" ht="15.75" thickBot="1">
      <c r="A209" s="10" t="s">
        <v>25</v>
      </c>
      <c r="B209" s="45">
        <v>0.15550712781772258</v>
      </c>
      <c r="C209" s="45">
        <v>5.491639601902111E-2</v>
      </c>
      <c r="D209" s="45">
        <v>41.64001891454096</v>
      </c>
      <c r="E209" s="45">
        <v>28.59120532433122</v>
      </c>
      <c r="F209" s="401"/>
      <c r="G209" s="45">
        <v>2.2367729275724972</v>
      </c>
      <c r="H209" s="54">
        <v>0.13517930971859674</v>
      </c>
      <c r="I209" s="44">
        <f t="shared" si="34"/>
        <v>72.813600000000022</v>
      </c>
    </row>
    <row r="210" spans="1:9" ht="15">
      <c r="A210" s="125" t="s">
        <v>26</v>
      </c>
      <c r="B210" s="126">
        <f>SUM(B189:B209)</f>
        <v>8.2887506063395442</v>
      </c>
      <c r="C210" s="126">
        <f t="shared" ref="C210:I210" si="35">SUM(C189:C209)</f>
        <v>0.64949107135775219</v>
      </c>
      <c r="D210" s="126">
        <f t="shared" si="35"/>
        <v>99.671140007887075</v>
      </c>
      <c r="E210" s="126">
        <f t="shared" si="35"/>
        <v>31.477225215002253</v>
      </c>
      <c r="F210" s="126">
        <f t="shared" si="35"/>
        <v>0</v>
      </c>
      <c r="G210" s="126">
        <f t="shared" si="35"/>
        <v>2.2367729275724972</v>
      </c>
      <c r="H210" s="127">
        <f t="shared" si="35"/>
        <v>0.13517930971859674</v>
      </c>
      <c r="I210" s="128">
        <f t="shared" si="35"/>
        <v>142.45855913787773</v>
      </c>
    </row>
    <row r="211" spans="1:9" ht="15" thickBot="1">
      <c r="A211" s="15" t="s">
        <v>100</v>
      </c>
      <c r="B211" s="100">
        <f>B210/$I210</f>
        <v>5.8183591470396125E-2</v>
      </c>
      <c r="C211" s="100">
        <f t="shared" ref="C211:H211" si="36">C210/$I210</f>
        <v>4.559157942410086E-3</v>
      </c>
      <c r="D211" s="100">
        <f t="shared" si="36"/>
        <v>0.69965006392786067</v>
      </c>
      <c r="E211" s="100">
        <f t="shared" si="36"/>
        <v>0.22095706572840734</v>
      </c>
      <c r="F211" s="100">
        <f t="shared" si="36"/>
        <v>0</v>
      </c>
      <c r="G211" s="100">
        <f t="shared" si="36"/>
        <v>1.5701218242756821E-2</v>
      </c>
      <c r="H211" s="100">
        <f t="shared" si="36"/>
        <v>9.4890268816887437E-4</v>
      </c>
      <c r="I211" s="102">
        <f>SUM(B211:H211)</f>
        <v>0.99999999999999989</v>
      </c>
    </row>
    <row r="212" spans="1:9" ht="15" thickBot="1">
      <c r="A212" s="16"/>
      <c r="B212" s="16"/>
      <c r="C212" s="16"/>
      <c r="D212" s="16"/>
      <c r="E212" s="16"/>
      <c r="F212" s="16"/>
      <c r="G212" s="16"/>
      <c r="H212" s="16"/>
      <c r="I212" s="16"/>
    </row>
    <row r="213" spans="1:9" ht="28.5">
      <c r="A213" s="431" t="s">
        <v>33</v>
      </c>
      <c r="B213" s="37" t="s">
        <v>0</v>
      </c>
      <c r="C213" s="37" t="s">
        <v>1</v>
      </c>
      <c r="D213" s="37" t="s">
        <v>2</v>
      </c>
      <c r="E213" s="37" t="s">
        <v>3</v>
      </c>
      <c r="F213" s="37" t="s">
        <v>27</v>
      </c>
      <c r="G213" s="37" t="s">
        <v>4</v>
      </c>
      <c r="H213" s="37" t="s">
        <v>5</v>
      </c>
      <c r="I213" s="38" t="s">
        <v>6</v>
      </c>
    </row>
    <row r="214" spans="1:9" ht="14.25" customHeight="1">
      <c r="A214" s="432" t="s">
        <v>33</v>
      </c>
      <c r="B214" s="372" t="s">
        <v>107</v>
      </c>
      <c r="C214" s="373"/>
      <c r="D214" s="373"/>
      <c r="E214" s="373"/>
      <c r="F214" s="373"/>
      <c r="G214" s="373"/>
      <c r="H214" s="373"/>
      <c r="I214" s="374"/>
    </row>
    <row r="215" spans="1:9" ht="15">
      <c r="A215" s="7" t="s">
        <v>7</v>
      </c>
      <c r="B215" s="42">
        <v>0</v>
      </c>
      <c r="C215" s="42">
        <v>0</v>
      </c>
      <c r="D215" s="42">
        <v>0</v>
      </c>
      <c r="E215" s="42">
        <v>0</v>
      </c>
      <c r="F215" s="399"/>
      <c r="G215" s="42">
        <v>0</v>
      </c>
      <c r="H215" s="43">
        <v>0</v>
      </c>
      <c r="I215" s="44">
        <f>SUM(B215:H215)</f>
        <v>0</v>
      </c>
    </row>
    <row r="216" spans="1:9" ht="15">
      <c r="A216" s="8" t="s">
        <v>8</v>
      </c>
      <c r="B216" s="48">
        <v>0</v>
      </c>
      <c r="C216" s="48">
        <v>0</v>
      </c>
      <c r="D216" s="48">
        <v>0</v>
      </c>
      <c r="E216" s="48">
        <v>0</v>
      </c>
      <c r="F216" s="400"/>
      <c r="G216" s="48">
        <v>0</v>
      </c>
      <c r="H216" s="49">
        <v>0</v>
      </c>
      <c r="I216" s="50">
        <f t="shared" ref="I216:I235" si="37">SUM(B216:H216)</f>
        <v>0</v>
      </c>
    </row>
    <row r="217" spans="1:9" ht="15">
      <c r="A217" s="9" t="s">
        <v>9</v>
      </c>
      <c r="B217" s="45">
        <v>0</v>
      </c>
      <c r="C217" s="45">
        <v>0</v>
      </c>
      <c r="D217" s="45">
        <v>0</v>
      </c>
      <c r="E217" s="45">
        <v>0</v>
      </c>
      <c r="F217" s="400"/>
      <c r="G217" s="45">
        <v>0</v>
      </c>
      <c r="H217" s="54">
        <v>0</v>
      </c>
      <c r="I217" s="44">
        <f t="shared" si="37"/>
        <v>0</v>
      </c>
    </row>
    <row r="218" spans="1:9" ht="15">
      <c r="A218" s="8" t="s">
        <v>10</v>
      </c>
      <c r="B218" s="48">
        <v>0</v>
      </c>
      <c r="C218" s="48">
        <v>0</v>
      </c>
      <c r="D218" s="48">
        <v>0</v>
      </c>
      <c r="E218" s="48">
        <v>0</v>
      </c>
      <c r="F218" s="400"/>
      <c r="G218" s="48">
        <v>0</v>
      </c>
      <c r="H218" s="49">
        <v>0</v>
      </c>
      <c r="I218" s="50">
        <f t="shared" si="37"/>
        <v>0</v>
      </c>
    </row>
    <row r="219" spans="1:9" ht="15">
      <c r="A219" s="9" t="s">
        <v>11</v>
      </c>
      <c r="B219" s="45">
        <v>0</v>
      </c>
      <c r="C219" s="45">
        <v>0</v>
      </c>
      <c r="D219" s="45">
        <v>0</v>
      </c>
      <c r="E219" s="45">
        <v>0</v>
      </c>
      <c r="F219" s="400"/>
      <c r="G219" s="45">
        <v>0</v>
      </c>
      <c r="H219" s="54">
        <v>0</v>
      </c>
      <c r="I219" s="44">
        <f t="shared" si="37"/>
        <v>0</v>
      </c>
    </row>
    <row r="220" spans="1:9" ht="15">
      <c r="A220" s="8" t="s">
        <v>12</v>
      </c>
      <c r="B220" s="48">
        <v>0</v>
      </c>
      <c r="C220" s="48">
        <v>0</v>
      </c>
      <c r="D220" s="48">
        <v>0</v>
      </c>
      <c r="E220" s="48">
        <v>0.41077219110776125</v>
      </c>
      <c r="F220" s="400"/>
      <c r="G220" s="48">
        <v>0</v>
      </c>
      <c r="H220" s="49">
        <v>0</v>
      </c>
      <c r="I220" s="50">
        <f t="shared" si="37"/>
        <v>0.41077219110776125</v>
      </c>
    </row>
    <row r="221" spans="1:9" ht="15">
      <c r="A221" s="9" t="s">
        <v>13</v>
      </c>
      <c r="B221" s="45">
        <v>0</v>
      </c>
      <c r="C221" s="45">
        <v>0</v>
      </c>
      <c r="D221" s="45">
        <v>0</v>
      </c>
      <c r="E221" s="45">
        <v>0</v>
      </c>
      <c r="F221" s="400"/>
      <c r="G221" s="45">
        <v>0</v>
      </c>
      <c r="H221" s="54">
        <v>0</v>
      </c>
      <c r="I221" s="44">
        <f t="shared" si="37"/>
        <v>0</v>
      </c>
    </row>
    <row r="222" spans="1:9" ht="15">
      <c r="A222" s="8" t="s">
        <v>14</v>
      </c>
      <c r="B222" s="48">
        <v>0</v>
      </c>
      <c r="C222" s="48">
        <v>0</v>
      </c>
      <c r="D222" s="48">
        <v>0</v>
      </c>
      <c r="E222" s="48">
        <v>1.901059056112647E-4</v>
      </c>
      <c r="F222" s="400"/>
      <c r="G222" s="48">
        <v>0</v>
      </c>
      <c r="H222" s="49">
        <v>0</v>
      </c>
      <c r="I222" s="50">
        <f t="shared" si="37"/>
        <v>1.901059056112647E-4</v>
      </c>
    </row>
    <row r="223" spans="1:9" ht="15">
      <c r="A223" s="9" t="s">
        <v>15</v>
      </c>
      <c r="B223" s="45">
        <v>0</v>
      </c>
      <c r="C223" s="45">
        <v>0</v>
      </c>
      <c r="D223" s="45">
        <v>0</v>
      </c>
      <c r="E223" s="45">
        <v>0</v>
      </c>
      <c r="F223" s="400"/>
      <c r="G223" s="45">
        <v>0</v>
      </c>
      <c r="H223" s="54">
        <v>0</v>
      </c>
      <c r="I223" s="44">
        <f t="shared" si="37"/>
        <v>0</v>
      </c>
    </row>
    <row r="224" spans="1:9" ht="15">
      <c r="A224" s="8" t="s">
        <v>16</v>
      </c>
      <c r="B224" s="48">
        <v>0</v>
      </c>
      <c r="C224" s="48">
        <v>0</v>
      </c>
      <c r="D224" s="48">
        <v>42</v>
      </c>
      <c r="E224" s="48">
        <v>0</v>
      </c>
      <c r="F224" s="400"/>
      <c r="G224" s="48">
        <v>0</v>
      </c>
      <c r="H224" s="49">
        <v>0</v>
      </c>
      <c r="I224" s="50">
        <f t="shared" si="37"/>
        <v>42</v>
      </c>
    </row>
    <row r="225" spans="1:9" ht="15">
      <c r="A225" s="9" t="s">
        <v>17</v>
      </c>
      <c r="B225" s="45">
        <v>4.448480739942795</v>
      </c>
      <c r="C225" s="45">
        <v>0</v>
      </c>
      <c r="D225" s="45">
        <v>17.620275992719439</v>
      </c>
      <c r="E225" s="45">
        <v>0.93124326733776597</v>
      </c>
      <c r="F225" s="400"/>
      <c r="G225" s="45">
        <v>0</v>
      </c>
      <c r="H225" s="54">
        <v>0</v>
      </c>
      <c r="I225" s="44">
        <f t="shared" si="37"/>
        <v>23</v>
      </c>
    </row>
    <row r="226" spans="1:9" ht="15">
      <c r="A226" s="8" t="s">
        <v>18</v>
      </c>
      <c r="B226" s="48">
        <v>0</v>
      </c>
      <c r="C226" s="48">
        <v>0</v>
      </c>
      <c r="D226" s="48">
        <v>0</v>
      </c>
      <c r="E226" s="48">
        <v>0</v>
      </c>
      <c r="F226" s="400"/>
      <c r="G226" s="48">
        <v>0</v>
      </c>
      <c r="H226" s="49">
        <v>0</v>
      </c>
      <c r="I226" s="50">
        <f t="shared" si="37"/>
        <v>0</v>
      </c>
    </row>
    <row r="227" spans="1:9" ht="15">
      <c r="A227" s="9" t="s">
        <v>141</v>
      </c>
      <c r="B227" s="45">
        <v>14.758586543940616</v>
      </c>
      <c r="C227" s="45">
        <v>0</v>
      </c>
      <c r="D227" s="45">
        <v>6.9690530378725839</v>
      </c>
      <c r="E227" s="45">
        <v>15.272360418186802</v>
      </c>
      <c r="F227" s="400"/>
      <c r="G227" s="45">
        <v>0</v>
      </c>
      <c r="H227" s="54">
        <v>0</v>
      </c>
      <c r="I227" s="44">
        <f t="shared" si="37"/>
        <v>37</v>
      </c>
    </row>
    <row r="228" spans="1:9" ht="15">
      <c r="A228" s="8" t="s">
        <v>19</v>
      </c>
      <c r="B228" s="48">
        <v>0</v>
      </c>
      <c r="C228" s="48">
        <v>0</v>
      </c>
      <c r="D228" s="48">
        <v>0</v>
      </c>
      <c r="E228" s="48">
        <v>0</v>
      </c>
      <c r="F228" s="400"/>
      <c r="G228" s="48">
        <v>0</v>
      </c>
      <c r="H228" s="49">
        <v>0</v>
      </c>
      <c r="I228" s="50">
        <f t="shared" si="37"/>
        <v>0</v>
      </c>
    </row>
    <row r="229" spans="1:9" ht="15">
      <c r="A229" s="9" t="s">
        <v>20</v>
      </c>
      <c r="B229" s="45">
        <v>0</v>
      </c>
      <c r="C229" s="45">
        <v>0</v>
      </c>
      <c r="D229" s="45">
        <v>0</v>
      </c>
      <c r="E229" s="45">
        <v>0</v>
      </c>
      <c r="F229" s="400"/>
      <c r="G229" s="45">
        <v>0</v>
      </c>
      <c r="H229" s="54">
        <v>0</v>
      </c>
      <c r="I229" s="44">
        <f t="shared" si="37"/>
        <v>0</v>
      </c>
    </row>
    <row r="230" spans="1:9" ht="15">
      <c r="A230" s="8" t="s">
        <v>21</v>
      </c>
      <c r="B230" s="48">
        <v>0</v>
      </c>
      <c r="C230" s="48">
        <v>0</v>
      </c>
      <c r="D230" s="48">
        <v>0</v>
      </c>
      <c r="E230" s="48">
        <v>0</v>
      </c>
      <c r="F230" s="400"/>
      <c r="G230" s="48">
        <v>0</v>
      </c>
      <c r="H230" s="49">
        <v>0</v>
      </c>
      <c r="I230" s="50">
        <f t="shared" si="37"/>
        <v>0</v>
      </c>
    </row>
    <row r="231" spans="1:9" ht="15">
      <c r="A231" s="10" t="s">
        <v>57</v>
      </c>
      <c r="B231" s="45">
        <v>0</v>
      </c>
      <c r="C231" s="45">
        <v>0</v>
      </c>
      <c r="D231" s="45">
        <v>0</v>
      </c>
      <c r="E231" s="45">
        <v>0</v>
      </c>
      <c r="F231" s="400"/>
      <c r="G231" s="45">
        <v>0</v>
      </c>
      <c r="H231" s="54">
        <v>0</v>
      </c>
      <c r="I231" s="44">
        <f t="shared" si="37"/>
        <v>0</v>
      </c>
    </row>
    <row r="232" spans="1:9" ht="15">
      <c r="A232" s="8" t="s">
        <v>22</v>
      </c>
      <c r="B232" s="48">
        <v>0</v>
      </c>
      <c r="C232" s="48">
        <v>0</v>
      </c>
      <c r="D232" s="48">
        <v>0</v>
      </c>
      <c r="E232" s="48">
        <v>0</v>
      </c>
      <c r="F232" s="400"/>
      <c r="G232" s="48">
        <v>0</v>
      </c>
      <c r="H232" s="49">
        <v>0</v>
      </c>
      <c r="I232" s="50">
        <f t="shared" si="37"/>
        <v>0</v>
      </c>
    </row>
    <row r="233" spans="1:9" ht="15">
      <c r="A233" s="10" t="s">
        <v>23</v>
      </c>
      <c r="B233" s="45">
        <v>0</v>
      </c>
      <c r="C233" s="45">
        <v>0</v>
      </c>
      <c r="D233" s="45">
        <v>0</v>
      </c>
      <c r="E233" s="45">
        <v>0</v>
      </c>
      <c r="F233" s="400"/>
      <c r="G233" s="45">
        <v>0</v>
      </c>
      <c r="H233" s="54">
        <v>0</v>
      </c>
      <c r="I233" s="44">
        <f t="shared" si="37"/>
        <v>0</v>
      </c>
    </row>
    <row r="234" spans="1:9" ht="15">
      <c r="A234" s="8" t="s">
        <v>24</v>
      </c>
      <c r="B234" s="48">
        <v>0.26042724174386694</v>
      </c>
      <c r="C234" s="48">
        <v>0</v>
      </c>
      <c r="D234" s="48">
        <v>5.9972758256133039E-2</v>
      </c>
      <c r="E234" s="48">
        <v>0</v>
      </c>
      <c r="F234" s="400"/>
      <c r="G234" s="48">
        <v>0</v>
      </c>
      <c r="H234" s="49">
        <v>0</v>
      </c>
      <c r="I234" s="50">
        <f t="shared" si="37"/>
        <v>0.32039999999999996</v>
      </c>
    </row>
    <row r="235" spans="1:9" ht="15.75" thickBot="1">
      <c r="A235" s="10" t="s">
        <v>25</v>
      </c>
      <c r="B235" s="45">
        <v>3.4193213713494903</v>
      </c>
      <c r="C235" s="45">
        <v>0</v>
      </c>
      <c r="D235" s="45">
        <v>12.599446062505589</v>
      </c>
      <c r="E235" s="45">
        <v>9.332016568738732</v>
      </c>
      <c r="F235" s="401"/>
      <c r="G235" s="45">
        <v>2.8175707844107385</v>
      </c>
      <c r="H235" s="54">
        <v>0.32924521299545106</v>
      </c>
      <c r="I235" s="44">
        <f t="shared" si="37"/>
        <v>28.497600000000002</v>
      </c>
    </row>
    <row r="236" spans="1:9" ht="15">
      <c r="A236" s="125" t="s">
        <v>26</v>
      </c>
      <c r="B236" s="126">
        <f>SUM(B215:B235)</f>
        <v>22.886815896976767</v>
      </c>
      <c r="C236" s="126">
        <f t="shared" ref="C236:I236" si="38">SUM(C215:C235)</f>
        <v>0</v>
      </c>
      <c r="D236" s="126">
        <f t="shared" si="38"/>
        <v>79.248747851353755</v>
      </c>
      <c r="E236" s="126">
        <f t="shared" si="38"/>
        <v>25.94658255127667</v>
      </c>
      <c r="F236" s="126">
        <f t="shared" si="38"/>
        <v>0</v>
      </c>
      <c r="G236" s="126">
        <f t="shared" si="38"/>
        <v>2.8175707844107385</v>
      </c>
      <c r="H236" s="127">
        <f t="shared" si="38"/>
        <v>0.32924521299545106</v>
      </c>
      <c r="I236" s="128">
        <f t="shared" si="38"/>
        <v>131.22896229701337</v>
      </c>
    </row>
    <row r="237" spans="1:9" ht="15" thickBot="1">
      <c r="A237" s="15" t="s">
        <v>100</v>
      </c>
      <c r="B237" s="100">
        <f>B236/$I236</f>
        <v>0.17440369485797302</v>
      </c>
      <c r="C237" s="100">
        <f t="shared" ref="C237:H237" si="39">C236/$I236</f>
        <v>0</v>
      </c>
      <c r="D237" s="100">
        <f t="shared" si="39"/>
        <v>0.60389678059015917</v>
      </c>
      <c r="E237" s="100">
        <f t="shared" si="39"/>
        <v>0.19771993999732471</v>
      </c>
      <c r="F237" s="100">
        <f t="shared" si="39"/>
        <v>0</v>
      </c>
      <c r="G237" s="100">
        <f t="shared" si="39"/>
        <v>2.1470647447730855E-2</v>
      </c>
      <c r="H237" s="100">
        <f t="shared" si="39"/>
        <v>2.5089371068123148E-3</v>
      </c>
      <c r="I237" s="102">
        <f>SUM(B237:H237)</f>
        <v>1</v>
      </c>
    </row>
    <row r="238" spans="1:9" ht="15" thickBot="1">
      <c r="A238" s="16"/>
      <c r="B238" s="16"/>
      <c r="C238" s="16"/>
      <c r="D238" s="16"/>
      <c r="E238" s="16"/>
      <c r="F238" s="16"/>
      <c r="G238" s="16"/>
      <c r="H238" s="16"/>
      <c r="I238" s="16"/>
    </row>
    <row r="239" spans="1:9" ht="28.5">
      <c r="A239" s="431" t="s">
        <v>66</v>
      </c>
      <c r="B239" s="37" t="s">
        <v>0</v>
      </c>
      <c r="C239" s="37" t="s">
        <v>1</v>
      </c>
      <c r="D239" s="37" t="s">
        <v>2</v>
      </c>
      <c r="E239" s="37" t="s">
        <v>3</v>
      </c>
      <c r="F239" s="37" t="s">
        <v>27</v>
      </c>
      <c r="G239" s="37" t="s">
        <v>4</v>
      </c>
      <c r="H239" s="37" t="s">
        <v>5</v>
      </c>
      <c r="I239" s="38" t="s">
        <v>6</v>
      </c>
    </row>
    <row r="240" spans="1:9" ht="14.25" customHeight="1">
      <c r="A240" s="432" t="s">
        <v>66</v>
      </c>
      <c r="B240" s="372" t="s">
        <v>107</v>
      </c>
      <c r="C240" s="373"/>
      <c r="D240" s="373"/>
      <c r="E240" s="373"/>
      <c r="F240" s="373"/>
      <c r="G240" s="373"/>
      <c r="H240" s="373"/>
      <c r="I240" s="374"/>
    </row>
    <row r="241" spans="1:9" ht="15">
      <c r="A241" s="7" t="s">
        <v>7</v>
      </c>
      <c r="B241" s="42">
        <v>0</v>
      </c>
      <c r="C241" s="42">
        <v>0</v>
      </c>
      <c r="D241" s="42">
        <v>0</v>
      </c>
      <c r="E241" s="42">
        <v>0</v>
      </c>
      <c r="F241" s="399"/>
      <c r="G241" s="42">
        <v>0</v>
      </c>
      <c r="H241" s="43">
        <v>0</v>
      </c>
      <c r="I241" s="44">
        <f>SUM(B241:H241)</f>
        <v>0</v>
      </c>
    </row>
    <row r="242" spans="1:9" ht="15">
      <c r="A242" s="8" t="s">
        <v>8</v>
      </c>
      <c r="B242" s="48">
        <v>0</v>
      </c>
      <c r="C242" s="48">
        <v>0</v>
      </c>
      <c r="D242" s="48">
        <v>0</v>
      </c>
      <c r="E242" s="48">
        <v>0</v>
      </c>
      <c r="F242" s="400"/>
      <c r="G242" s="48">
        <v>0</v>
      </c>
      <c r="H242" s="49">
        <v>0</v>
      </c>
      <c r="I242" s="50">
        <f t="shared" ref="I242:I261" si="40">SUM(B242:H242)</f>
        <v>0</v>
      </c>
    </row>
    <row r="243" spans="1:9" ht="15">
      <c r="A243" s="9" t="s">
        <v>9</v>
      </c>
      <c r="B243" s="45">
        <v>0</v>
      </c>
      <c r="C243" s="45">
        <v>0</v>
      </c>
      <c r="D243" s="45">
        <v>0</v>
      </c>
      <c r="E243" s="45">
        <v>0</v>
      </c>
      <c r="F243" s="400"/>
      <c r="G243" s="45">
        <v>0</v>
      </c>
      <c r="H243" s="54">
        <v>0</v>
      </c>
      <c r="I243" s="44">
        <f t="shared" si="40"/>
        <v>0</v>
      </c>
    </row>
    <row r="244" spans="1:9" ht="15">
      <c r="A244" s="8" t="s">
        <v>10</v>
      </c>
      <c r="B244" s="48">
        <v>0</v>
      </c>
      <c r="C244" s="48">
        <v>0</v>
      </c>
      <c r="D244" s="48">
        <v>0</v>
      </c>
      <c r="E244" s="48">
        <v>0</v>
      </c>
      <c r="F244" s="400"/>
      <c r="G244" s="48">
        <v>0</v>
      </c>
      <c r="H244" s="49">
        <v>0</v>
      </c>
      <c r="I244" s="50">
        <f t="shared" si="40"/>
        <v>0</v>
      </c>
    </row>
    <row r="245" spans="1:9" ht="15">
      <c r="A245" s="9" t="s">
        <v>11</v>
      </c>
      <c r="B245" s="45">
        <v>0</v>
      </c>
      <c r="C245" s="45">
        <v>0</v>
      </c>
      <c r="D245" s="45">
        <v>0</v>
      </c>
      <c r="E245" s="45">
        <v>0</v>
      </c>
      <c r="F245" s="400"/>
      <c r="G245" s="45">
        <v>0</v>
      </c>
      <c r="H245" s="54">
        <v>0</v>
      </c>
      <c r="I245" s="44">
        <f t="shared" si="40"/>
        <v>0</v>
      </c>
    </row>
    <row r="246" spans="1:9" ht="15">
      <c r="A246" s="8" t="s">
        <v>12</v>
      </c>
      <c r="B246" s="48">
        <v>1.0861646669187449E-8</v>
      </c>
      <c r="C246" s="48">
        <v>1.0861646669187449E-8</v>
      </c>
      <c r="D246" s="48">
        <v>1.0861646669187449E-8</v>
      </c>
      <c r="E246" s="48">
        <v>8.2037012058179648E-2</v>
      </c>
      <c r="F246" s="400"/>
      <c r="G246" s="48">
        <v>0</v>
      </c>
      <c r="H246" s="49">
        <v>0</v>
      </c>
      <c r="I246" s="50">
        <f t="shared" si="40"/>
        <v>8.2037044643119658E-2</v>
      </c>
    </row>
    <row r="247" spans="1:9" ht="15">
      <c r="A247" s="9" t="s">
        <v>13</v>
      </c>
      <c r="B247" s="45">
        <v>0</v>
      </c>
      <c r="C247" s="45">
        <v>0</v>
      </c>
      <c r="D247" s="45">
        <v>0</v>
      </c>
      <c r="E247" s="45">
        <v>0</v>
      </c>
      <c r="F247" s="400"/>
      <c r="G247" s="45">
        <v>0</v>
      </c>
      <c r="H247" s="54">
        <v>0</v>
      </c>
      <c r="I247" s="44">
        <f t="shared" si="40"/>
        <v>0</v>
      </c>
    </row>
    <row r="248" spans="1:9" ht="15">
      <c r="A248" s="8" t="s">
        <v>14</v>
      </c>
      <c r="B248" s="48">
        <v>7.3096907464247331E-9</v>
      </c>
      <c r="C248" s="48">
        <v>7.3096907464247331E-9</v>
      </c>
      <c r="D248" s="48">
        <v>7.3096907464247331E-9</v>
      </c>
      <c r="E248" s="48">
        <v>0.30947634412951058</v>
      </c>
      <c r="F248" s="400"/>
      <c r="G248" s="48">
        <v>0</v>
      </c>
      <c r="H248" s="49">
        <v>0</v>
      </c>
      <c r="I248" s="50">
        <f t="shared" si="40"/>
        <v>0.30947636605858281</v>
      </c>
    </row>
    <row r="249" spans="1:9" ht="15">
      <c r="A249" s="9" t="s">
        <v>15</v>
      </c>
      <c r="B249" s="45">
        <v>1.4469388437342494</v>
      </c>
      <c r="C249" s="45">
        <v>3.1682992183564192E-3</v>
      </c>
      <c r="D249" s="45">
        <v>0.77029285704739436</v>
      </c>
      <c r="E249" s="45">
        <v>0</v>
      </c>
      <c r="F249" s="400"/>
      <c r="G249" s="45">
        <v>0</v>
      </c>
      <c r="H249" s="54">
        <v>0</v>
      </c>
      <c r="I249" s="44">
        <f t="shared" si="40"/>
        <v>2.2204000000000002</v>
      </c>
    </row>
    <row r="250" spans="1:9" ht="15">
      <c r="A250" s="8" t="s">
        <v>16</v>
      </c>
      <c r="B250" s="48">
        <v>30.44432980783392</v>
      </c>
      <c r="C250" s="48">
        <v>1.5335957083274397E-4</v>
      </c>
      <c r="D250" s="48">
        <v>8.5555168325952469</v>
      </c>
      <c r="E250" s="48">
        <v>0</v>
      </c>
      <c r="F250" s="400"/>
      <c r="G250" s="48">
        <v>0</v>
      </c>
      <c r="H250" s="49">
        <v>0</v>
      </c>
      <c r="I250" s="50">
        <f t="shared" si="40"/>
        <v>39</v>
      </c>
    </row>
    <row r="251" spans="1:9" ht="15">
      <c r="A251" s="9" t="s">
        <v>17</v>
      </c>
      <c r="B251" s="45">
        <v>20.957823139618359</v>
      </c>
      <c r="C251" s="45">
        <v>1.2586206890041618E-8</v>
      </c>
      <c r="D251" s="45">
        <v>50.897891359851094</v>
      </c>
      <c r="E251" s="45">
        <v>1.14428548794434</v>
      </c>
      <c r="F251" s="400"/>
      <c r="G251" s="45">
        <v>0</v>
      </c>
      <c r="H251" s="54">
        <v>0</v>
      </c>
      <c r="I251" s="44">
        <f t="shared" si="40"/>
        <v>73</v>
      </c>
    </row>
    <row r="252" spans="1:9" ht="15">
      <c r="A252" s="8" t="s">
        <v>18</v>
      </c>
      <c r="B252" s="48">
        <v>0</v>
      </c>
      <c r="C252" s="48">
        <v>0</v>
      </c>
      <c r="D252" s="48">
        <v>0</v>
      </c>
      <c r="E252" s="48">
        <v>0</v>
      </c>
      <c r="F252" s="400"/>
      <c r="G252" s="48">
        <v>0</v>
      </c>
      <c r="H252" s="49">
        <v>0</v>
      </c>
      <c r="I252" s="50">
        <f t="shared" si="40"/>
        <v>0</v>
      </c>
    </row>
    <row r="253" spans="1:9" ht="15">
      <c r="A253" s="9" t="s">
        <v>141</v>
      </c>
      <c r="B253" s="45">
        <v>306.42202007357196</v>
      </c>
      <c r="C253" s="45">
        <v>20.845715432282319</v>
      </c>
      <c r="D253" s="45">
        <v>279.73226449414568</v>
      </c>
      <c r="E253" s="45">
        <v>0</v>
      </c>
      <c r="F253" s="400"/>
      <c r="G253" s="45">
        <v>0</v>
      </c>
      <c r="H253" s="54">
        <v>0</v>
      </c>
      <c r="I253" s="44">
        <f t="shared" si="40"/>
        <v>607</v>
      </c>
    </row>
    <row r="254" spans="1:9" ht="15">
      <c r="A254" s="8" t="s">
        <v>19</v>
      </c>
      <c r="B254" s="48">
        <v>0</v>
      </c>
      <c r="C254" s="48">
        <v>0</v>
      </c>
      <c r="D254" s="48">
        <v>0</v>
      </c>
      <c r="E254" s="48">
        <v>0</v>
      </c>
      <c r="F254" s="400"/>
      <c r="G254" s="48">
        <v>0</v>
      </c>
      <c r="H254" s="49">
        <v>0</v>
      </c>
      <c r="I254" s="50">
        <f t="shared" si="40"/>
        <v>0</v>
      </c>
    </row>
    <row r="255" spans="1:9" ht="15">
      <c r="A255" s="9" t="s">
        <v>20</v>
      </c>
      <c r="B255" s="45">
        <v>0</v>
      </c>
      <c r="C255" s="45">
        <v>0</v>
      </c>
      <c r="D255" s="45">
        <v>0</v>
      </c>
      <c r="E255" s="45">
        <v>0</v>
      </c>
      <c r="F255" s="400"/>
      <c r="G255" s="45">
        <v>0</v>
      </c>
      <c r="H255" s="54">
        <v>0</v>
      </c>
      <c r="I255" s="44">
        <f t="shared" si="40"/>
        <v>0</v>
      </c>
    </row>
    <row r="256" spans="1:9" ht="15">
      <c r="A256" s="8" t="s">
        <v>21</v>
      </c>
      <c r="B256" s="48">
        <v>0</v>
      </c>
      <c r="C256" s="48">
        <v>0</v>
      </c>
      <c r="D256" s="48">
        <v>0</v>
      </c>
      <c r="E256" s="48">
        <v>0</v>
      </c>
      <c r="F256" s="400"/>
      <c r="G256" s="48">
        <v>0</v>
      </c>
      <c r="H256" s="49">
        <v>0</v>
      </c>
      <c r="I256" s="50">
        <f t="shared" si="40"/>
        <v>0</v>
      </c>
    </row>
    <row r="257" spans="1:9" ht="15">
      <c r="A257" s="10" t="s">
        <v>57</v>
      </c>
      <c r="B257" s="45">
        <v>2.418521850284951</v>
      </c>
      <c r="C257" s="45">
        <v>4.1015138107925209</v>
      </c>
      <c r="D257" s="45">
        <v>7.4799643389225299</v>
      </c>
      <c r="E257" s="45">
        <v>0</v>
      </c>
      <c r="F257" s="400"/>
      <c r="G257" s="45">
        <v>0</v>
      </c>
      <c r="H257" s="54">
        <v>0</v>
      </c>
      <c r="I257" s="44">
        <f t="shared" si="40"/>
        <v>14.000000000000002</v>
      </c>
    </row>
    <row r="258" spans="1:9" ht="15">
      <c r="A258" s="8" t="s">
        <v>22</v>
      </c>
      <c r="B258" s="48">
        <v>0</v>
      </c>
      <c r="C258" s="48">
        <v>0</v>
      </c>
      <c r="D258" s="48">
        <v>0</v>
      </c>
      <c r="E258" s="48">
        <v>0</v>
      </c>
      <c r="F258" s="400"/>
      <c r="G258" s="48">
        <v>0</v>
      </c>
      <c r="H258" s="49">
        <v>0</v>
      </c>
      <c r="I258" s="50">
        <f t="shared" si="40"/>
        <v>0</v>
      </c>
    </row>
    <row r="259" spans="1:9" ht="15">
      <c r="A259" s="10" t="s">
        <v>23</v>
      </c>
      <c r="B259" s="45">
        <v>2.5069383529180285</v>
      </c>
      <c r="C259" s="45">
        <v>0</v>
      </c>
      <c r="D259" s="45">
        <v>0</v>
      </c>
      <c r="E259" s="45">
        <v>0</v>
      </c>
      <c r="F259" s="400"/>
      <c r="G259" s="45">
        <v>0</v>
      </c>
      <c r="H259" s="54">
        <v>0</v>
      </c>
      <c r="I259" s="44">
        <f t="shared" si="40"/>
        <v>2.5069383529180285</v>
      </c>
    </row>
    <row r="260" spans="1:9" ht="15">
      <c r="A260" s="8" t="s">
        <v>24</v>
      </c>
      <c r="B260" s="48">
        <v>0</v>
      </c>
      <c r="C260" s="48">
        <v>0</v>
      </c>
      <c r="D260" s="48">
        <v>0</v>
      </c>
      <c r="E260" s="48">
        <v>0</v>
      </c>
      <c r="F260" s="400"/>
      <c r="G260" s="48">
        <v>0</v>
      </c>
      <c r="H260" s="49">
        <v>0</v>
      </c>
      <c r="I260" s="50">
        <f t="shared" si="40"/>
        <v>0</v>
      </c>
    </row>
    <row r="261" spans="1:9" ht="15.75" thickBot="1">
      <c r="A261" s="10" t="s">
        <v>25</v>
      </c>
      <c r="B261" s="45">
        <v>10.288867019047581</v>
      </c>
      <c r="C261" s="45">
        <v>2.5177473433533045E-2</v>
      </c>
      <c r="D261" s="45">
        <v>161.93689692805535</v>
      </c>
      <c r="E261" s="45">
        <v>102.4284590515304</v>
      </c>
      <c r="F261" s="401"/>
      <c r="G261" s="45">
        <v>196.76766853139574</v>
      </c>
      <c r="H261" s="54">
        <v>5.0921309965374277</v>
      </c>
      <c r="I261" s="44">
        <f t="shared" si="40"/>
        <v>476.53920000000005</v>
      </c>
    </row>
    <row r="262" spans="1:9" ht="15">
      <c r="A262" s="125" t="s">
        <v>26</v>
      </c>
      <c r="B262" s="126">
        <f>SUM(B241:B261)</f>
        <v>374.48543910518038</v>
      </c>
      <c r="C262" s="126">
        <f t="shared" ref="C262:I262" si="41">SUM(C241:C261)</f>
        <v>24.975728406055108</v>
      </c>
      <c r="D262" s="126">
        <f t="shared" si="41"/>
        <v>509.37282682878867</v>
      </c>
      <c r="E262" s="126">
        <f t="shared" si="41"/>
        <v>103.96425789566243</v>
      </c>
      <c r="F262" s="126">
        <f t="shared" si="41"/>
        <v>0</v>
      </c>
      <c r="G262" s="126">
        <f t="shared" si="41"/>
        <v>196.76766853139574</v>
      </c>
      <c r="H262" s="127">
        <f t="shared" si="41"/>
        <v>5.0921309965374277</v>
      </c>
      <c r="I262" s="128">
        <f t="shared" si="41"/>
        <v>1214.6580517636198</v>
      </c>
    </row>
    <row r="263" spans="1:9" ht="15" thickBot="1">
      <c r="A263" s="15" t="s">
        <v>100</v>
      </c>
      <c r="B263" s="100">
        <f>B262/$I262</f>
        <v>0.30830523747934419</v>
      </c>
      <c r="C263" s="100">
        <f t="shared" ref="C263:H263" si="42">C262/$I262</f>
        <v>2.0561941996590446E-2</v>
      </c>
      <c r="D263" s="100">
        <f t="shared" si="42"/>
        <v>0.41935491728656143</v>
      </c>
      <c r="E263" s="100">
        <f t="shared" si="42"/>
        <v>8.5591379190803354E-2</v>
      </c>
      <c r="F263" s="100">
        <f t="shared" si="42"/>
        <v>0</v>
      </c>
      <c r="G263" s="100">
        <f t="shared" si="42"/>
        <v>0.16199428987088127</v>
      </c>
      <c r="H263" s="100">
        <f t="shared" si="42"/>
        <v>4.1922341758192112E-3</v>
      </c>
      <c r="I263" s="102">
        <f>SUM(B263:H263)</f>
        <v>1</v>
      </c>
    </row>
    <row r="264" spans="1:9" ht="15" thickBot="1">
      <c r="A264" s="16"/>
      <c r="B264" s="16"/>
      <c r="C264" s="16"/>
      <c r="D264" s="16"/>
      <c r="E264" s="16"/>
      <c r="F264" s="16"/>
      <c r="G264" s="16"/>
      <c r="H264" s="16"/>
      <c r="I264" s="16"/>
    </row>
    <row r="265" spans="1:9" ht="28.5">
      <c r="A265" s="431" t="s">
        <v>34</v>
      </c>
      <c r="B265" s="37" t="s">
        <v>0</v>
      </c>
      <c r="C265" s="37" t="s">
        <v>1</v>
      </c>
      <c r="D265" s="37" t="s">
        <v>2</v>
      </c>
      <c r="E265" s="37" t="s">
        <v>3</v>
      </c>
      <c r="F265" s="37" t="s">
        <v>27</v>
      </c>
      <c r="G265" s="37" t="s">
        <v>4</v>
      </c>
      <c r="H265" s="37" t="s">
        <v>5</v>
      </c>
      <c r="I265" s="38" t="s">
        <v>6</v>
      </c>
    </row>
    <row r="266" spans="1:9" ht="14.25" customHeight="1">
      <c r="A266" s="432" t="s">
        <v>34</v>
      </c>
      <c r="B266" s="372" t="s">
        <v>107</v>
      </c>
      <c r="C266" s="373"/>
      <c r="D266" s="373"/>
      <c r="E266" s="373"/>
      <c r="F266" s="373"/>
      <c r="G266" s="373"/>
      <c r="H266" s="373"/>
      <c r="I266" s="374"/>
    </row>
    <row r="267" spans="1:9" ht="15">
      <c r="A267" s="7" t="s">
        <v>7</v>
      </c>
      <c r="B267" s="42">
        <v>0</v>
      </c>
      <c r="C267" s="42">
        <v>0</v>
      </c>
      <c r="D267" s="42">
        <v>0</v>
      </c>
      <c r="E267" s="42">
        <v>0</v>
      </c>
      <c r="F267" s="399"/>
      <c r="G267" s="42">
        <v>0</v>
      </c>
      <c r="H267" s="43">
        <v>0</v>
      </c>
      <c r="I267" s="44">
        <f>SUM(B267:H267)</f>
        <v>0</v>
      </c>
    </row>
    <row r="268" spans="1:9" ht="15">
      <c r="A268" s="8" t="s">
        <v>8</v>
      </c>
      <c r="B268" s="48">
        <v>0</v>
      </c>
      <c r="C268" s="48">
        <v>0</v>
      </c>
      <c r="D268" s="48">
        <v>0</v>
      </c>
      <c r="E268" s="48">
        <v>0</v>
      </c>
      <c r="F268" s="400"/>
      <c r="G268" s="48">
        <v>0</v>
      </c>
      <c r="H268" s="49">
        <v>0</v>
      </c>
      <c r="I268" s="50">
        <f t="shared" ref="I268:I287" si="43">SUM(B268:H268)</f>
        <v>0</v>
      </c>
    </row>
    <row r="269" spans="1:9" ht="15">
      <c r="A269" s="9" t="s">
        <v>9</v>
      </c>
      <c r="B269" s="45">
        <v>0</v>
      </c>
      <c r="C269" s="45">
        <v>0</v>
      </c>
      <c r="D269" s="45">
        <v>0</v>
      </c>
      <c r="E269" s="45">
        <v>0</v>
      </c>
      <c r="F269" s="400"/>
      <c r="G269" s="45">
        <v>0</v>
      </c>
      <c r="H269" s="54">
        <v>0</v>
      </c>
      <c r="I269" s="44">
        <f t="shared" si="43"/>
        <v>0</v>
      </c>
    </row>
    <row r="270" spans="1:9" ht="15">
      <c r="A270" s="8" t="s">
        <v>10</v>
      </c>
      <c r="B270" s="48">
        <v>0</v>
      </c>
      <c r="C270" s="48">
        <v>0</v>
      </c>
      <c r="D270" s="48">
        <v>0</v>
      </c>
      <c r="E270" s="48">
        <v>0</v>
      </c>
      <c r="F270" s="400"/>
      <c r="G270" s="48">
        <v>0</v>
      </c>
      <c r="H270" s="49">
        <v>0</v>
      </c>
      <c r="I270" s="50">
        <f t="shared" si="43"/>
        <v>0</v>
      </c>
    </row>
    <row r="271" spans="1:9" ht="15">
      <c r="A271" s="9" t="s">
        <v>11</v>
      </c>
      <c r="B271" s="45">
        <v>0</v>
      </c>
      <c r="C271" s="45">
        <v>0</v>
      </c>
      <c r="D271" s="45">
        <v>0</v>
      </c>
      <c r="E271" s="45">
        <v>0</v>
      </c>
      <c r="F271" s="400"/>
      <c r="G271" s="45">
        <v>0</v>
      </c>
      <c r="H271" s="54">
        <v>0</v>
      </c>
      <c r="I271" s="44">
        <f t="shared" si="43"/>
        <v>0</v>
      </c>
    </row>
    <row r="272" spans="1:9" ht="15">
      <c r="A272" s="8" t="s">
        <v>12</v>
      </c>
      <c r="B272" s="48">
        <v>1.0861625596683945E-8</v>
      </c>
      <c r="C272" s="48">
        <v>1.0861625596683945E-8</v>
      </c>
      <c r="D272" s="48">
        <v>1.0861625596683945E-8</v>
      </c>
      <c r="E272" s="48">
        <v>1.3941329004887495E-2</v>
      </c>
      <c r="F272" s="400"/>
      <c r="G272" s="48">
        <v>0</v>
      </c>
      <c r="H272" s="49">
        <v>0</v>
      </c>
      <c r="I272" s="50">
        <f t="shared" si="43"/>
        <v>1.3941361589764285E-2</v>
      </c>
    </row>
    <row r="273" spans="1:9" ht="15">
      <c r="A273" s="9" t="s">
        <v>13</v>
      </c>
      <c r="B273" s="45">
        <v>0</v>
      </c>
      <c r="C273" s="45">
        <v>0</v>
      </c>
      <c r="D273" s="45">
        <v>0</v>
      </c>
      <c r="E273" s="45">
        <v>0</v>
      </c>
      <c r="F273" s="400"/>
      <c r="G273" s="45">
        <v>0</v>
      </c>
      <c r="H273" s="54">
        <v>0</v>
      </c>
      <c r="I273" s="44">
        <f t="shared" si="43"/>
        <v>0</v>
      </c>
    </row>
    <row r="274" spans="1:9" ht="15">
      <c r="A274" s="8" t="s">
        <v>14</v>
      </c>
      <c r="B274" s="48">
        <v>7.3096912223148933E-9</v>
      </c>
      <c r="C274" s="48">
        <v>7.3096912223148933E-9</v>
      </c>
      <c r="D274" s="48">
        <v>7.3096912223148933E-9</v>
      </c>
      <c r="E274" s="48">
        <v>3.8106787802825863</v>
      </c>
      <c r="F274" s="400"/>
      <c r="G274" s="48">
        <v>0</v>
      </c>
      <c r="H274" s="49">
        <v>0</v>
      </c>
      <c r="I274" s="50">
        <f t="shared" si="43"/>
        <v>3.81067880221166</v>
      </c>
    </row>
    <row r="275" spans="1:9" ht="15">
      <c r="A275" s="9" t="s">
        <v>15</v>
      </c>
      <c r="B275" s="45">
        <v>0</v>
      </c>
      <c r="C275" s="45">
        <v>0</v>
      </c>
      <c r="D275" s="45">
        <v>0</v>
      </c>
      <c r="E275" s="45">
        <v>0</v>
      </c>
      <c r="F275" s="400"/>
      <c r="G275" s="45">
        <v>0</v>
      </c>
      <c r="H275" s="54">
        <v>0</v>
      </c>
      <c r="I275" s="44">
        <f t="shared" si="43"/>
        <v>0</v>
      </c>
    </row>
    <row r="276" spans="1:9" ht="15">
      <c r="A276" s="8" t="s">
        <v>16</v>
      </c>
      <c r="B276" s="48">
        <v>1.1095175562472614</v>
      </c>
      <c r="C276" s="48">
        <v>1.2496492906994507</v>
      </c>
      <c r="D276" s="48">
        <v>0.64083315305328792</v>
      </c>
      <c r="E276" s="48">
        <v>0</v>
      </c>
      <c r="F276" s="400"/>
      <c r="G276" s="48">
        <v>0</v>
      </c>
      <c r="H276" s="49">
        <v>0</v>
      </c>
      <c r="I276" s="50">
        <f t="shared" si="43"/>
        <v>3</v>
      </c>
    </row>
    <row r="277" spans="1:9" ht="15">
      <c r="A277" s="9" t="s">
        <v>17</v>
      </c>
      <c r="B277" s="45">
        <v>0</v>
      </c>
      <c r="C277" s="45">
        <v>0</v>
      </c>
      <c r="D277" s="45">
        <v>0</v>
      </c>
      <c r="E277" s="45">
        <v>0</v>
      </c>
      <c r="F277" s="400"/>
      <c r="G277" s="45">
        <v>0</v>
      </c>
      <c r="H277" s="54">
        <v>0</v>
      </c>
      <c r="I277" s="44">
        <f t="shared" si="43"/>
        <v>0</v>
      </c>
    </row>
    <row r="278" spans="1:9" ht="15">
      <c r="A278" s="8" t="s">
        <v>18</v>
      </c>
      <c r="B278" s="48">
        <v>0</v>
      </c>
      <c r="C278" s="48">
        <v>0</v>
      </c>
      <c r="D278" s="48">
        <v>0</v>
      </c>
      <c r="E278" s="48">
        <v>0</v>
      </c>
      <c r="F278" s="400"/>
      <c r="G278" s="48">
        <v>0</v>
      </c>
      <c r="H278" s="49">
        <v>0</v>
      </c>
      <c r="I278" s="50">
        <f t="shared" si="43"/>
        <v>0</v>
      </c>
    </row>
    <row r="279" spans="1:9" ht="15">
      <c r="A279" s="9" t="s">
        <v>141</v>
      </c>
      <c r="B279" s="45">
        <v>0</v>
      </c>
      <c r="C279" s="45">
        <v>0</v>
      </c>
      <c r="D279" s="45">
        <v>0</v>
      </c>
      <c r="E279" s="45">
        <v>0</v>
      </c>
      <c r="F279" s="400"/>
      <c r="G279" s="45">
        <v>0</v>
      </c>
      <c r="H279" s="54">
        <v>0</v>
      </c>
      <c r="I279" s="44">
        <f t="shared" si="43"/>
        <v>0</v>
      </c>
    </row>
    <row r="280" spans="1:9" ht="15">
      <c r="A280" s="8" t="s">
        <v>19</v>
      </c>
      <c r="B280" s="48">
        <v>0</v>
      </c>
      <c r="C280" s="48">
        <v>0</v>
      </c>
      <c r="D280" s="48">
        <v>0</v>
      </c>
      <c r="E280" s="48">
        <v>0</v>
      </c>
      <c r="F280" s="400"/>
      <c r="G280" s="48">
        <v>0</v>
      </c>
      <c r="H280" s="49">
        <v>0</v>
      </c>
      <c r="I280" s="50">
        <f t="shared" si="43"/>
        <v>0</v>
      </c>
    </row>
    <row r="281" spans="1:9" ht="15">
      <c r="A281" s="9" t="s">
        <v>20</v>
      </c>
      <c r="B281" s="45">
        <v>0</v>
      </c>
      <c r="C281" s="45">
        <v>0</v>
      </c>
      <c r="D281" s="45">
        <v>0</v>
      </c>
      <c r="E281" s="45">
        <v>0</v>
      </c>
      <c r="F281" s="400"/>
      <c r="G281" s="45">
        <v>0</v>
      </c>
      <c r="H281" s="54">
        <v>0</v>
      </c>
      <c r="I281" s="44">
        <f t="shared" si="43"/>
        <v>0</v>
      </c>
    </row>
    <row r="282" spans="1:9" ht="15">
      <c r="A282" s="8" t="s">
        <v>21</v>
      </c>
      <c r="B282" s="48">
        <v>0</v>
      </c>
      <c r="C282" s="48">
        <v>0</v>
      </c>
      <c r="D282" s="48">
        <v>0</v>
      </c>
      <c r="E282" s="48">
        <v>0</v>
      </c>
      <c r="F282" s="400"/>
      <c r="G282" s="48">
        <v>0</v>
      </c>
      <c r="H282" s="49">
        <v>0</v>
      </c>
      <c r="I282" s="50">
        <f t="shared" si="43"/>
        <v>0</v>
      </c>
    </row>
    <row r="283" spans="1:9" ht="15">
      <c r="A283" s="10" t="s">
        <v>57</v>
      </c>
      <c r="B283" s="45">
        <v>0</v>
      </c>
      <c r="C283" s="45">
        <v>0</v>
      </c>
      <c r="D283" s="45">
        <v>0</v>
      </c>
      <c r="E283" s="45">
        <v>0</v>
      </c>
      <c r="F283" s="400"/>
      <c r="G283" s="45">
        <v>0</v>
      </c>
      <c r="H283" s="54">
        <v>0</v>
      </c>
      <c r="I283" s="44">
        <f t="shared" si="43"/>
        <v>0</v>
      </c>
    </row>
    <row r="284" spans="1:9" ht="15">
      <c r="A284" s="8" t="s">
        <v>22</v>
      </c>
      <c r="B284" s="48">
        <v>0</v>
      </c>
      <c r="C284" s="48">
        <v>0</v>
      </c>
      <c r="D284" s="48">
        <v>0</v>
      </c>
      <c r="E284" s="48">
        <v>0</v>
      </c>
      <c r="F284" s="400"/>
      <c r="G284" s="48">
        <v>0</v>
      </c>
      <c r="H284" s="49">
        <v>0</v>
      </c>
      <c r="I284" s="50">
        <f t="shared" si="43"/>
        <v>0</v>
      </c>
    </row>
    <row r="285" spans="1:9" ht="15">
      <c r="A285" s="10" t="s">
        <v>23</v>
      </c>
      <c r="B285" s="45">
        <v>0</v>
      </c>
      <c r="C285" s="45">
        <v>0</v>
      </c>
      <c r="D285" s="45">
        <v>0</v>
      </c>
      <c r="E285" s="45">
        <v>0</v>
      </c>
      <c r="F285" s="400"/>
      <c r="G285" s="45">
        <v>0</v>
      </c>
      <c r="H285" s="54">
        <v>0</v>
      </c>
      <c r="I285" s="44">
        <f t="shared" si="43"/>
        <v>0</v>
      </c>
    </row>
    <row r="286" spans="1:9" ht="15">
      <c r="A286" s="8" t="s">
        <v>24</v>
      </c>
      <c r="B286" s="48">
        <v>0</v>
      </c>
      <c r="C286" s="48">
        <v>0</v>
      </c>
      <c r="D286" s="48">
        <v>0</v>
      </c>
      <c r="E286" s="48">
        <v>0</v>
      </c>
      <c r="F286" s="400"/>
      <c r="G286" s="48">
        <v>0</v>
      </c>
      <c r="H286" s="49">
        <v>0</v>
      </c>
      <c r="I286" s="50">
        <f t="shared" si="43"/>
        <v>0</v>
      </c>
    </row>
    <row r="287" spans="1:9" ht="15.75" thickBot="1">
      <c r="A287" s="10" t="s">
        <v>25</v>
      </c>
      <c r="B287" s="45">
        <v>8.1164317449760742E-3</v>
      </c>
      <c r="C287" s="45">
        <v>7.6455290994486162E-9</v>
      </c>
      <c r="D287" s="45">
        <v>22.049950570562299</v>
      </c>
      <c r="E287" s="45">
        <v>5.0471429317634398</v>
      </c>
      <c r="F287" s="401"/>
      <c r="G287" s="45">
        <v>0.41319005828375766</v>
      </c>
      <c r="H287" s="54">
        <v>0</v>
      </c>
      <c r="I287" s="44">
        <f t="shared" si="43"/>
        <v>27.5184</v>
      </c>
    </row>
    <row r="288" spans="1:9" ht="15">
      <c r="A288" s="125" t="s">
        <v>26</v>
      </c>
      <c r="B288" s="126">
        <f>SUM(B267:B287)</f>
        <v>1.1176340061635543</v>
      </c>
      <c r="C288" s="126">
        <f t="shared" ref="C288:I288" si="44">SUM(C267:C287)</f>
        <v>1.2496493165162967</v>
      </c>
      <c r="D288" s="126">
        <f t="shared" si="44"/>
        <v>22.690783741786902</v>
      </c>
      <c r="E288" s="126">
        <f t="shared" si="44"/>
        <v>8.8717630410509134</v>
      </c>
      <c r="F288" s="126">
        <f t="shared" si="44"/>
        <v>0</v>
      </c>
      <c r="G288" s="126">
        <f t="shared" si="44"/>
        <v>0.41319005828375766</v>
      </c>
      <c r="H288" s="127">
        <f t="shared" si="44"/>
        <v>0</v>
      </c>
      <c r="I288" s="128">
        <f t="shared" si="44"/>
        <v>34.343020163801427</v>
      </c>
    </row>
    <row r="289" spans="1:9" ht="15" thickBot="1">
      <c r="A289" s="15" t="s">
        <v>100</v>
      </c>
      <c r="B289" s="100">
        <f>B288/$I288</f>
        <v>3.2543265002114581E-2</v>
      </c>
      <c r="C289" s="100">
        <f t="shared" ref="C289:H289" si="45">C288/$I288</f>
        <v>3.6387286573982346E-2</v>
      </c>
      <c r="D289" s="100">
        <f t="shared" si="45"/>
        <v>0.66071020060442054</v>
      </c>
      <c r="E289" s="100">
        <f t="shared" si="45"/>
        <v>0.25832798043784216</v>
      </c>
      <c r="F289" s="100">
        <f t="shared" si="45"/>
        <v>0</v>
      </c>
      <c r="G289" s="100">
        <f t="shared" si="45"/>
        <v>1.2031267381640254E-2</v>
      </c>
      <c r="H289" s="100">
        <f t="shared" si="45"/>
        <v>0</v>
      </c>
      <c r="I289" s="102">
        <f>SUM(B289:H289)</f>
        <v>1</v>
      </c>
    </row>
    <row r="290" spans="1:9" ht="15" thickBot="1">
      <c r="A290" s="16"/>
      <c r="B290" s="16"/>
      <c r="C290" s="16"/>
      <c r="D290" s="16"/>
      <c r="E290" s="16"/>
      <c r="F290" s="16"/>
      <c r="G290" s="16"/>
      <c r="H290" s="16"/>
      <c r="I290" s="16"/>
    </row>
    <row r="291" spans="1:9" ht="28.5" customHeight="1">
      <c r="A291" s="431" t="s">
        <v>35</v>
      </c>
      <c r="B291" s="37" t="s">
        <v>0</v>
      </c>
      <c r="C291" s="37" t="s">
        <v>1</v>
      </c>
      <c r="D291" s="37" t="s">
        <v>2</v>
      </c>
      <c r="E291" s="37" t="s">
        <v>3</v>
      </c>
      <c r="F291" s="37" t="s">
        <v>27</v>
      </c>
      <c r="G291" s="37" t="s">
        <v>4</v>
      </c>
      <c r="H291" s="37" t="s">
        <v>5</v>
      </c>
      <c r="I291" s="38" t="s">
        <v>6</v>
      </c>
    </row>
    <row r="292" spans="1:9" ht="14.25" customHeight="1">
      <c r="A292" s="432" t="s">
        <v>35</v>
      </c>
      <c r="B292" s="372" t="s">
        <v>107</v>
      </c>
      <c r="C292" s="373"/>
      <c r="D292" s="373"/>
      <c r="E292" s="373"/>
      <c r="F292" s="373"/>
      <c r="G292" s="373"/>
      <c r="H292" s="373"/>
      <c r="I292" s="374"/>
    </row>
    <row r="293" spans="1:9" ht="15">
      <c r="A293" s="7" t="s">
        <v>7</v>
      </c>
      <c r="B293" s="42">
        <v>0</v>
      </c>
      <c r="C293" s="42">
        <v>0</v>
      </c>
      <c r="D293" s="42">
        <v>0</v>
      </c>
      <c r="E293" s="42">
        <v>0</v>
      </c>
      <c r="F293" s="399"/>
      <c r="G293" s="42">
        <v>0</v>
      </c>
      <c r="H293" s="43">
        <v>0</v>
      </c>
      <c r="I293" s="44">
        <f>SUM(B293:H293)</f>
        <v>0</v>
      </c>
    </row>
    <row r="294" spans="1:9" ht="15">
      <c r="A294" s="8" t="s">
        <v>8</v>
      </c>
      <c r="B294" s="48">
        <v>0</v>
      </c>
      <c r="C294" s="48">
        <v>0</v>
      </c>
      <c r="D294" s="48">
        <v>0</v>
      </c>
      <c r="E294" s="48">
        <v>0</v>
      </c>
      <c r="F294" s="400"/>
      <c r="G294" s="48">
        <v>0</v>
      </c>
      <c r="H294" s="49">
        <v>0</v>
      </c>
      <c r="I294" s="50">
        <f t="shared" ref="I294:I313" si="46">SUM(B294:H294)</f>
        <v>0</v>
      </c>
    </row>
    <row r="295" spans="1:9" ht="15">
      <c r="A295" s="9" t="s">
        <v>9</v>
      </c>
      <c r="B295" s="45">
        <v>0</v>
      </c>
      <c r="C295" s="45">
        <v>0</v>
      </c>
      <c r="D295" s="45">
        <v>0</v>
      </c>
      <c r="E295" s="45">
        <v>0</v>
      </c>
      <c r="F295" s="400"/>
      <c r="G295" s="45">
        <v>0</v>
      </c>
      <c r="H295" s="54">
        <v>0</v>
      </c>
      <c r="I295" s="44">
        <f t="shared" si="46"/>
        <v>0</v>
      </c>
    </row>
    <row r="296" spans="1:9" ht="15">
      <c r="A296" s="8" t="s">
        <v>10</v>
      </c>
      <c r="B296" s="48">
        <v>0</v>
      </c>
      <c r="C296" s="48">
        <v>0</v>
      </c>
      <c r="D296" s="48">
        <v>0</v>
      </c>
      <c r="E296" s="48">
        <v>0</v>
      </c>
      <c r="F296" s="400"/>
      <c r="G296" s="48">
        <v>0</v>
      </c>
      <c r="H296" s="49">
        <v>0</v>
      </c>
      <c r="I296" s="50">
        <f t="shared" si="46"/>
        <v>0</v>
      </c>
    </row>
    <row r="297" spans="1:9" ht="15">
      <c r="A297" s="9" t="s">
        <v>11</v>
      </c>
      <c r="B297" s="45">
        <v>0</v>
      </c>
      <c r="C297" s="45">
        <v>0</v>
      </c>
      <c r="D297" s="45">
        <v>0</v>
      </c>
      <c r="E297" s="45">
        <v>0</v>
      </c>
      <c r="F297" s="400"/>
      <c r="G297" s="45">
        <v>0</v>
      </c>
      <c r="H297" s="54">
        <v>0</v>
      </c>
      <c r="I297" s="44">
        <f t="shared" si="46"/>
        <v>0</v>
      </c>
    </row>
    <row r="298" spans="1:9" ht="15">
      <c r="A298" s="8" t="s">
        <v>12</v>
      </c>
      <c r="B298" s="48">
        <v>0</v>
      </c>
      <c r="C298" s="48">
        <v>0</v>
      </c>
      <c r="D298" s="48">
        <v>0</v>
      </c>
      <c r="E298" s="48">
        <v>0</v>
      </c>
      <c r="F298" s="400"/>
      <c r="G298" s="48">
        <v>0</v>
      </c>
      <c r="H298" s="49">
        <v>0</v>
      </c>
      <c r="I298" s="50">
        <f t="shared" si="46"/>
        <v>0</v>
      </c>
    </row>
    <row r="299" spans="1:9" ht="15">
      <c r="A299" s="9" t="s">
        <v>13</v>
      </c>
      <c r="B299" s="45">
        <v>0</v>
      </c>
      <c r="C299" s="45">
        <v>0</v>
      </c>
      <c r="D299" s="45">
        <v>0</v>
      </c>
      <c r="E299" s="45">
        <v>0</v>
      </c>
      <c r="F299" s="400"/>
      <c r="G299" s="45">
        <v>0</v>
      </c>
      <c r="H299" s="54">
        <v>0</v>
      </c>
      <c r="I299" s="44">
        <f t="shared" si="46"/>
        <v>0</v>
      </c>
    </row>
    <row r="300" spans="1:9" ht="15">
      <c r="A300" s="8" t="s">
        <v>14</v>
      </c>
      <c r="B300" s="48">
        <v>0</v>
      </c>
      <c r="C300" s="48">
        <v>0</v>
      </c>
      <c r="D300" s="48">
        <v>0</v>
      </c>
      <c r="E300" s="48">
        <v>0.30025241702369004</v>
      </c>
      <c r="F300" s="400"/>
      <c r="G300" s="48">
        <v>0</v>
      </c>
      <c r="H300" s="49">
        <v>0</v>
      </c>
      <c r="I300" s="50">
        <f t="shared" si="46"/>
        <v>0.30025241702369004</v>
      </c>
    </row>
    <row r="301" spans="1:9" ht="15">
      <c r="A301" s="9" t="s">
        <v>15</v>
      </c>
      <c r="B301" s="45">
        <v>0.44618767220854288</v>
      </c>
      <c r="C301" s="45">
        <v>6.6212327791457262E-2</v>
      </c>
      <c r="D301" s="45">
        <v>0</v>
      </c>
      <c r="E301" s="45">
        <v>0</v>
      </c>
      <c r="F301" s="400"/>
      <c r="G301" s="45">
        <v>0</v>
      </c>
      <c r="H301" s="54">
        <v>0</v>
      </c>
      <c r="I301" s="44">
        <f t="shared" si="46"/>
        <v>0.51240000000000019</v>
      </c>
    </row>
    <row r="302" spans="1:9" ht="15">
      <c r="A302" s="8" t="s">
        <v>16</v>
      </c>
      <c r="B302" s="48">
        <v>10.009522807716554</v>
      </c>
      <c r="C302" s="48">
        <v>45.679267801607978</v>
      </c>
      <c r="D302" s="48">
        <v>2.3112093906754638</v>
      </c>
      <c r="E302" s="48">
        <v>0</v>
      </c>
      <c r="F302" s="400"/>
      <c r="G302" s="48">
        <v>0</v>
      </c>
      <c r="H302" s="49">
        <v>0</v>
      </c>
      <c r="I302" s="50">
        <f t="shared" si="46"/>
        <v>57.999999999999993</v>
      </c>
    </row>
    <row r="303" spans="1:9" ht="15">
      <c r="A303" s="9" t="s">
        <v>17</v>
      </c>
      <c r="B303" s="45">
        <v>6.5995819164855907E-3</v>
      </c>
      <c r="C303" s="45">
        <v>3.6656057838735916</v>
      </c>
      <c r="D303" s="45">
        <v>1.3277946342099227</v>
      </c>
      <c r="E303" s="45">
        <v>0</v>
      </c>
      <c r="F303" s="400"/>
      <c r="G303" s="45">
        <v>0</v>
      </c>
      <c r="H303" s="54">
        <v>0</v>
      </c>
      <c r="I303" s="44">
        <f t="shared" si="46"/>
        <v>5</v>
      </c>
    </row>
    <row r="304" spans="1:9" ht="15">
      <c r="A304" s="8" t="s">
        <v>18</v>
      </c>
      <c r="B304" s="48">
        <v>0</v>
      </c>
      <c r="C304" s="48">
        <v>0</v>
      </c>
      <c r="D304" s="48">
        <v>0</v>
      </c>
      <c r="E304" s="48">
        <v>0</v>
      </c>
      <c r="F304" s="400"/>
      <c r="G304" s="48">
        <v>0</v>
      </c>
      <c r="H304" s="49">
        <v>0</v>
      </c>
      <c r="I304" s="50">
        <f t="shared" si="46"/>
        <v>0</v>
      </c>
    </row>
    <row r="305" spans="1:9" ht="15">
      <c r="A305" s="9" t="s">
        <v>141</v>
      </c>
      <c r="B305" s="45">
        <v>30.730698214079954</v>
      </c>
      <c r="C305" s="45">
        <v>706.60959634627511</v>
      </c>
      <c r="D305" s="45">
        <v>59.648919457279696</v>
      </c>
      <c r="E305" s="45">
        <v>4.0107859823652072</v>
      </c>
      <c r="F305" s="400"/>
      <c r="G305" s="45">
        <v>0</v>
      </c>
      <c r="H305" s="54">
        <v>0</v>
      </c>
      <c r="I305" s="44">
        <f t="shared" si="46"/>
        <v>801</v>
      </c>
    </row>
    <row r="306" spans="1:9" ht="15">
      <c r="A306" s="8" t="s">
        <v>19</v>
      </c>
      <c r="B306" s="48">
        <v>0</v>
      </c>
      <c r="C306" s="48">
        <v>0</v>
      </c>
      <c r="D306" s="48">
        <v>0</v>
      </c>
      <c r="E306" s="48">
        <v>0</v>
      </c>
      <c r="F306" s="400"/>
      <c r="G306" s="48">
        <v>0</v>
      </c>
      <c r="H306" s="49">
        <v>0</v>
      </c>
      <c r="I306" s="50">
        <f t="shared" si="46"/>
        <v>0</v>
      </c>
    </row>
    <row r="307" spans="1:9" ht="15">
      <c r="A307" s="9" t="s">
        <v>20</v>
      </c>
      <c r="B307" s="45">
        <v>0</v>
      </c>
      <c r="C307" s="45">
        <v>0</v>
      </c>
      <c r="D307" s="45">
        <v>0</v>
      </c>
      <c r="E307" s="45">
        <v>0</v>
      </c>
      <c r="F307" s="400"/>
      <c r="G307" s="45">
        <v>0</v>
      </c>
      <c r="H307" s="54">
        <v>0</v>
      </c>
      <c r="I307" s="44">
        <f t="shared" si="46"/>
        <v>0</v>
      </c>
    </row>
    <row r="308" spans="1:9" ht="15">
      <c r="A308" s="8" t="s">
        <v>21</v>
      </c>
      <c r="B308" s="48">
        <v>0</v>
      </c>
      <c r="C308" s="48">
        <v>0</v>
      </c>
      <c r="D308" s="48">
        <v>0</v>
      </c>
      <c r="E308" s="48">
        <v>0</v>
      </c>
      <c r="F308" s="400"/>
      <c r="G308" s="48">
        <v>0</v>
      </c>
      <c r="H308" s="49">
        <v>0</v>
      </c>
      <c r="I308" s="50">
        <f t="shared" si="46"/>
        <v>0</v>
      </c>
    </row>
    <row r="309" spans="1:9" ht="15">
      <c r="A309" s="10" t="s">
        <v>57</v>
      </c>
      <c r="B309" s="45">
        <v>0</v>
      </c>
      <c r="C309" s="45">
        <v>0</v>
      </c>
      <c r="D309" s="45">
        <v>0</v>
      </c>
      <c r="E309" s="45">
        <v>0</v>
      </c>
      <c r="F309" s="400"/>
      <c r="G309" s="45">
        <v>0</v>
      </c>
      <c r="H309" s="54">
        <v>0</v>
      </c>
      <c r="I309" s="44">
        <f t="shared" si="46"/>
        <v>0</v>
      </c>
    </row>
    <row r="310" spans="1:9" ht="15">
      <c r="A310" s="8" t="s">
        <v>22</v>
      </c>
      <c r="B310" s="48">
        <v>2</v>
      </c>
      <c r="C310" s="48">
        <v>0</v>
      </c>
      <c r="D310" s="48">
        <v>0</v>
      </c>
      <c r="E310" s="48">
        <v>0</v>
      </c>
      <c r="F310" s="400"/>
      <c r="G310" s="48">
        <v>0</v>
      </c>
      <c r="H310" s="49">
        <v>0</v>
      </c>
      <c r="I310" s="50">
        <f t="shared" si="46"/>
        <v>2</v>
      </c>
    </row>
    <row r="311" spans="1:9" ht="15">
      <c r="A311" s="10" t="s">
        <v>23</v>
      </c>
      <c r="B311" s="45">
        <v>0</v>
      </c>
      <c r="C311" s="45">
        <v>0</v>
      </c>
      <c r="D311" s="45">
        <v>0</v>
      </c>
      <c r="E311" s="45">
        <v>0</v>
      </c>
      <c r="F311" s="400"/>
      <c r="G311" s="45">
        <v>0</v>
      </c>
      <c r="H311" s="54">
        <v>0</v>
      </c>
      <c r="I311" s="44">
        <f t="shared" si="46"/>
        <v>0</v>
      </c>
    </row>
    <row r="312" spans="1:9" ht="15">
      <c r="A312" s="8" t="s">
        <v>24</v>
      </c>
      <c r="B312" s="48">
        <v>0</v>
      </c>
      <c r="C312" s="48">
        <v>0</v>
      </c>
      <c r="D312" s="48">
        <v>0</v>
      </c>
      <c r="E312" s="48">
        <v>0</v>
      </c>
      <c r="F312" s="400"/>
      <c r="G312" s="48">
        <v>0</v>
      </c>
      <c r="H312" s="49">
        <v>0</v>
      </c>
      <c r="I312" s="50">
        <f t="shared" si="46"/>
        <v>0</v>
      </c>
    </row>
    <row r="313" spans="1:9" ht="15.75" thickBot="1">
      <c r="A313" s="10" t="s">
        <v>25</v>
      </c>
      <c r="B313" s="45">
        <v>6.2211996892150996</v>
      </c>
      <c r="C313" s="45">
        <v>10.173892885326804</v>
      </c>
      <c r="D313" s="45">
        <v>31.667497462440434</v>
      </c>
      <c r="E313" s="45">
        <v>351.71476027348751</v>
      </c>
      <c r="F313" s="401"/>
      <c r="G313" s="45">
        <v>34.512750723170527</v>
      </c>
      <c r="H313" s="54">
        <v>0.11469896635960079</v>
      </c>
      <c r="I313" s="44">
        <f t="shared" si="46"/>
        <v>434.40479999999997</v>
      </c>
    </row>
    <row r="314" spans="1:9" ht="15">
      <c r="A314" s="125" t="s">
        <v>26</v>
      </c>
      <c r="B314" s="126">
        <f>SUM(B293:B313)</f>
        <v>49.414207965136633</v>
      </c>
      <c r="C314" s="126">
        <f t="shared" ref="C314:I314" si="47">SUM(C293:C313)</f>
        <v>766.19457514487499</v>
      </c>
      <c r="D314" s="126">
        <f t="shared" si="47"/>
        <v>94.955420944605521</v>
      </c>
      <c r="E314" s="126">
        <f t="shared" si="47"/>
        <v>356.02579867287642</v>
      </c>
      <c r="F314" s="126">
        <f t="shared" si="47"/>
        <v>0</v>
      </c>
      <c r="G314" s="126">
        <f t="shared" si="47"/>
        <v>34.512750723170527</v>
      </c>
      <c r="H314" s="127">
        <f t="shared" si="47"/>
        <v>0.11469896635960079</v>
      </c>
      <c r="I314" s="128">
        <f t="shared" si="47"/>
        <v>1301.2174524170237</v>
      </c>
    </row>
    <row r="315" spans="1:9" ht="15" thickBot="1">
      <c r="A315" s="15" t="s">
        <v>100</v>
      </c>
      <c r="B315" s="100">
        <f>B314/$I314</f>
        <v>3.7975365203832212E-2</v>
      </c>
      <c r="C315" s="100">
        <f t="shared" ref="C315:H315" si="48">C314/$I314</f>
        <v>0.58882900296307994</v>
      </c>
      <c r="D315" s="100">
        <f t="shared" si="48"/>
        <v>7.2974290936710803E-2</v>
      </c>
      <c r="E315" s="100">
        <f t="shared" si="48"/>
        <v>0.27360976292744549</v>
      </c>
      <c r="F315" s="100">
        <f t="shared" si="48"/>
        <v>0</v>
      </c>
      <c r="G315" s="100">
        <f t="shared" si="48"/>
        <v>2.6523430545035163E-2</v>
      </c>
      <c r="H315" s="100">
        <f t="shared" si="48"/>
        <v>8.8147423896402851E-5</v>
      </c>
      <c r="I315" s="102">
        <f>SUM(B315:H315)</f>
        <v>1</v>
      </c>
    </row>
    <row r="316" spans="1:9" ht="15" thickBot="1">
      <c r="A316" s="16"/>
      <c r="B316" s="16"/>
      <c r="C316" s="16"/>
      <c r="D316" s="16"/>
      <c r="E316" s="16"/>
      <c r="F316" s="16"/>
      <c r="G316" s="16"/>
      <c r="H316" s="16"/>
      <c r="I316" s="16"/>
    </row>
    <row r="317" spans="1:9" ht="28.5">
      <c r="A317" s="431" t="s">
        <v>36</v>
      </c>
      <c r="B317" s="37" t="s">
        <v>0</v>
      </c>
      <c r="C317" s="37" t="s">
        <v>1</v>
      </c>
      <c r="D317" s="37" t="s">
        <v>2</v>
      </c>
      <c r="E317" s="37" t="s">
        <v>3</v>
      </c>
      <c r="F317" s="37" t="s">
        <v>27</v>
      </c>
      <c r="G317" s="37" t="s">
        <v>4</v>
      </c>
      <c r="H317" s="37" t="s">
        <v>5</v>
      </c>
      <c r="I317" s="38" t="s">
        <v>6</v>
      </c>
    </row>
    <row r="318" spans="1:9" ht="14.25" customHeight="1">
      <c r="A318" s="432" t="s">
        <v>36</v>
      </c>
      <c r="B318" s="372" t="s">
        <v>107</v>
      </c>
      <c r="C318" s="373"/>
      <c r="D318" s="373"/>
      <c r="E318" s="373"/>
      <c r="F318" s="373"/>
      <c r="G318" s="373"/>
      <c r="H318" s="373"/>
      <c r="I318" s="374"/>
    </row>
    <row r="319" spans="1:9" ht="15">
      <c r="A319" s="7" t="s">
        <v>7</v>
      </c>
      <c r="B319" s="42">
        <v>0</v>
      </c>
      <c r="C319" s="42">
        <v>0</v>
      </c>
      <c r="D319" s="42">
        <v>0</v>
      </c>
      <c r="E319" s="42">
        <v>0</v>
      </c>
      <c r="F319" s="399"/>
      <c r="G319" s="42">
        <v>0</v>
      </c>
      <c r="H319" s="43">
        <v>0</v>
      </c>
      <c r="I319" s="44">
        <f>SUM(B319:H319)</f>
        <v>0</v>
      </c>
    </row>
    <row r="320" spans="1:9" ht="15">
      <c r="A320" s="8" t="s">
        <v>8</v>
      </c>
      <c r="B320" s="48">
        <v>0</v>
      </c>
      <c r="C320" s="48">
        <v>0</v>
      </c>
      <c r="D320" s="48">
        <v>0</v>
      </c>
      <c r="E320" s="48">
        <v>0</v>
      </c>
      <c r="F320" s="400"/>
      <c r="G320" s="48">
        <v>0</v>
      </c>
      <c r="H320" s="49">
        <v>0</v>
      </c>
      <c r="I320" s="50">
        <f t="shared" ref="I320:I339" si="49">SUM(B320:H320)</f>
        <v>0</v>
      </c>
    </row>
    <row r="321" spans="1:9" ht="15">
      <c r="A321" s="9" t="s">
        <v>9</v>
      </c>
      <c r="B321" s="45">
        <v>0</v>
      </c>
      <c r="C321" s="45">
        <v>0</v>
      </c>
      <c r="D321" s="45">
        <v>0</v>
      </c>
      <c r="E321" s="45">
        <v>0</v>
      </c>
      <c r="F321" s="400"/>
      <c r="G321" s="45">
        <v>0</v>
      </c>
      <c r="H321" s="54">
        <v>0</v>
      </c>
      <c r="I321" s="44">
        <f t="shared" si="49"/>
        <v>0</v>
      </c>
    </row>
    <row r="322" spans="1:9" ht="15">
      <c r="A322" s="8" t="s">
        <v>10</v>
      </c>
      <c r="B322" s="48">
        <v>0</v>
      </c>
      <c r="C322" s="48">
        <v>0</v>
      </c>
      <c r="D322" s="48">
        <v>0</v>
      </c>
      <c r="E322" s="48">
        <v>0</v>
      </c>
      <c r="F322" s="400"/>
      <c r="G322" s="48">
        <v>0</v>
      </c>
      <c r="H322" s="49">
        <v>0</v>
      </c>
      <c r="I322" s="50">
        <f t="shared" si="49"/>
        <v>0</v>
      </c>
    </row>
    <row r="323" spans="1:9" ht="15">
      <c r="A323" s="9" t="s">
        <v>11</v>
      </c>
      <c r="B323" s="45">
        <v>0</v>
      </c>
      <c r="C323" s="45">
        <v>0</v>
      </c>
      <c r="D323" s="45">
        <v>0</v>
      </c>
      <c r="E323" s="45">
        <v>0</v>
      </c>
      <c r="F323" s="400"/>
      <c r="G323" s="45">
        <v>0</v>
      </c>
      <c r="H323" s="54">
        <v>0</v>
      </c>
      <c r="I323" s="44">
        <f t="shared" si="49"/>
        <v>0</v>
      </c>
    </row>
    <row r="324" spans="1:9" ht="15">
      <c r="A324" s="8" t="s">
        <v>12</v>
      </c>
      <c r="B324" s="48">
        <v>1.0861650663133592E-8</v>
      </c>
      <c r="C324" s="48">
        <v>0</v>
      </c>
      <c r="D324" s="48">
        <v>0</v>
      </c>
      <c r="E324" s="48">
        <v>0.36835252849963152</v>
      </c>
      <c r="F324" s="400"/>
      <c r="G324" s="48">
        <v>0</v>
      </c>
      <c r="H324" s="49">
        <v>0</v>
      </c>
      <c r="I324" s="50">
        <f t="shared" si="49"/>
        <v>0.36835253936128221</v>
      </c>
    </row>
    <row r="325" spans="1:9" ht="15">
      <c r="A325" s="9" t="s">
        <v>13</v>
      </c>
      <c r="B325" s="45">
        <v>0</v>
      </c>
      <c r="C325" s="45">
        <v>0</v>
      </c>
      <c r="D325" s="45">
        <v>0</v>
      </c>
      <c r="E325" s="45">
        <v>0</v>
      </c>
      <c r="F325" s="400"/>
      <c r="G325" s="45">
        <v>0</v>
      </c>
      <c r="H325" s="54">
        <v>0</v>
      </c>
      <c r="I325" s="44">
        <f t="shared" si="49"/>
        <v>0</v>
      </c>
    </row>
    <row r="326" spans="1:9" ht="15">
      <c r="A326" s="8" t="s">
        <v>14</v>
      </c>
      <c r="B326" s="48">
        <v>7.3096912180942514E-9</v>
      </c>
      <c r="C326" s="48">
        <v>1.0539348560157462</v>
      </c>
      <c r="D326" s="48">
        <v>0</v>
      </c>
      <c r="E326" s="48">
        <v>0.10046277448756627</v>
      </c>
      <c r="F326" s="400"/>
      <c r="G326" s="48">
        <v>0</v>
      </c>
      <c r="H326" s="49">
        <v>0</v>
      </c>
      <c r="I326" s="50">
        <f t="shared" si="49"/>
        <v>1.1543976378130039</v>
      </c>
    </row>
    <row r="327" spans="1:9" ht="15">
      <c r="A327" s="9" t="s">
        <v>15</v>
      </c>
      <c r="B327" s="45">
        <v>2.200894215696847E-2</v>
      </c>
      <c r="C327" s="45">
        <v>0.40499105784303152</v>
      </c>
      <c r="D327" s="45">
        <v>0</v>
      </c>
      <c r="E327" s="45">
        <v>0</v>
      </c>
      <c r="F327" s="400"/>
      <c r="G327" s="45">
        <v>0</v>
      </c>
      <c r="H327" s="54">
        <v>0</v>
      </c>
      <c r="I327" s="44">
        <f t="shared" si="49"/>
        <v>0.42699999999999999</v>
      </c>
    </row>
    <row r="328" spans="1:9" ht="15">
      <c r="A328" s="8" t="s">
        <v>16</v>
      </c>
      <c r="B328" s="48">
        <v>7.0974671825169695</v>
      </c>
      <c r="C328" s="48">
        <v>76.108672582566811</v>
      </c>
      <c r="D328" s="48">
        <v>8.7938602349162167</v>
      </c>
      <c r="E328" s="48">
        <v>0</v>
      </c>
      <c r="F328" s="400"/>
      <c r="G328" s="48">
        <v>0</v>
      </c>
      <c r="H328" s="49">
        <v>0</v>
      </c>
      <c r="I328" s="50">
        <f t="shared" si="49"/>
        <v>92</v>
      </c>
    </row>
    <row r="329" spans="1:9" ht="15">
      <c r="A329" s="9" t="s">
        <v>17</v>
      </c>
      <c r="B329" s="45">
        <v>1.118837143443278</v>
      </c>
      <c r="C329" s="45">
        <v>0</v>
      </c>
      <c r="D329" s="45">
        <v>2.8811628565567218</v>
      </c>
      <c r="E329" s="45">
        <v>0</v>
      </c>
      <c r="F329" s="400"/>
      <c r="G329" s="45">
        <v>0</v>
      </c>
      <c r="H329" s="54">
        <v>0</v>
      </c>
      <c r="I329" s="44">
        <f t="shared" si="49"/>
        <v>4</v>
      </c>
    </row>
    <row r="330" spans="1:9" ht="15">
      <c r="A330" s="8" t="s">
        <v>18</v>
      </c>
      <c r="B330" s="48">
        <v>0</v>
      </c>
      <c r="C330" s="48">
        <v>0</v>
      </c>
      <c r="D330" s="48">
        <v>0</v>
      </c>
      <c r="E330" s="48">
        <v>0</v>
      </c>
      <c r="F330" s="400"/>
      <c r="G330" s="48">
        <v>0</v>
      </c>
      <c r="H330" s="49">
        <v>0</v>
      </c>
      <c r="I330" s="50">
        <f t="shared" si="49"/>
        <v>0</v>
      </c>
    </row>
    <row r="331" spans="1:9" ht="15">
      <c r="A331" s="9" t="s">
        <v>141</v>
      </c>
      <c r="B331" s="45">
        <v>60.758844221536194</v>
      </c>
      <c r="C331" s="45">
        <v>96.786455684610644</v>
      </c>
      <c r="D331" s="45">
        <v>35.614754418012701</v>
      </c>
      <c r="E331" s="45">
        <v>34.839945675840497</v>
      </c>
      <c r="F331" s="400"/>
      <c r="G331" s="45">
        <v>0</v>
      </c>
      <c r="H331" s="54">
        <v>0</v>
      </c>
      <c r="I331" s="44">
        <f t="shared" si="49"/>
        <v>228.00000000000006</v>
      </c>
    </row>
    <row r="332" spans="1:9" ht="15">
      <c r="A332" s="8" t="s">
        <v>19</v>
      </c>
      <c r="B332" s="48">
        <v>0</v>
      </c>
      <c r="C332" s="48">
        <v>0</v>
      </c>
      <c r="D332" s="48">
        <v>0</v>
      </c>
      <c r="E332" s="48">
        <v>0</v>
      </c>
      <c r="F332" s="400"/>
      <c r="G332" s="48">
        <v>0</v>
      </c>
      <c r="H332" s="49">
        <v>0</v>
      </c>
      <c r="I332" s="50">
        <f t="shared" si="49"/>
        <v>0</v>
      </c>
    </row>
    <row r="333" spans="1:9" ht="15">
      <c r="A333" s="9" t="s">
        <v>20</v>
      </c>
      <c r="B333" s="45">
        <v>0</v>
      </c>
      <c r="C333" s="45">
        <v>0</v>
      </c>
      <c r="D333" s="45">
        <v>0</v>
      </c>
      <c r="E333" s="45">
        <v>0</v>
      </c>
      <c r="F333" s="400"/>
      <c r="G333" s="45">
        <v>0</v>
      </c>
      <c r="H333" s="54">
        <v>0</v>
      </c>
      <c r="I333" s="44">
        <f t="shared" si="49"/>
        <v>0</v>
      </c>
    </row>
    <row r="334" spans="1:9" ht="15">
      <c r="A334" s="8" t="s">
        <v>21</v>
      </c>
      <c r="B334" s="48">
        <v>0</v>
      </c>
      <c r="C334" s="48">
        <v>0</v>
      </c>
      <c r="D334" s="48">
        <v>0</v>
      </c>
      <c r="E334" s="48">
        <v>0</v>
      </c>
      <c r="F334" s="400"/>
      <c r="G334" s="48">
        <v>0</v>
      </c>
      <c r="H334" s="49">
        <v>0</v>
      </c>
      <c r="I334" s="50">
        <f t="shared" si="49"/>
        <v>0</v>
      </c>
    </row>
    <row r="335" spans="1:9" ht="15">
      <c r="A335" s="10" t="s">
        <v>57</v>
      </c>
      <c r="B335" s="45">
        <v>0</v>
      </c>
      <c r="C335" s="45">
        <v>0</v>
      </c>
      <c r="D335" s="45">
        <v>0</v>
      </c>
      <c r="E335" s="45">
        <v>0</v>
      </c>
      <c r="F335" s="400"/>
      <c r="G335" s="45">
        <v>0</v>
      </c>
      <c r="H335" s="54">
        <v>0</v>
      </c>
      <c r="I335" s="44">
        <f t="shared" si="49"/>
        <v>0</v>
      </c>
    </row>
    <row r="336" spans="1:9" ht="15">
      <c r="A336" s="8" t="s">
        <v>22</v>
      </c>
      <c r="B336" s="48">
        <v>0</v>
      </c>
      <c r="C336" s="48">
        <v>0</v>
      </c>
      <c r="D336" s="48">
        <v>0</v>
      </c>
      <c r="E336" s="48">
        <v>0</v>
      </c>
      <c r="F336" s="400"/>
      <c r="G336" s="48">
        <v>0</v>
      </c>
      <c r="H336" s="49">
        <v>0</v>
      </c>
      <c r="I336" s="50">
        <f t="shared" si="49"/>
        <v>0</v>
      </c>
    </row>
    <row r="337" spans="1:9" ht="15">
      <c r="A337" s="10" t="s">
        <v>23</v>
      </c>
      <c r="B337" s="45">
        <v>0</v>
      </c>
      <c r="C337" s="45">
        <v>0</v>
      </c>
      <c r="D337" s="45">
        <v>0</v>
      </c>
      <c r="E337" s="45">
        <v>0</v>
      </c>
      <c r="F337" s="400"/>
      <c r="G337" s="45">
        <v>0</v>
      </c>
      <c r="H337" s="54">
        <v>0</v>
      </c>
      <c r="I337" s="44">
        <f t="shared" si="49"/>
        <v>0</v>
      </c>
    </row>
    <row r="338" spans="1:9" ht="15">
      <c r="A338" s="8" t="s">
        <v>24</v>
      </c>
      <c r="B338" s="48">
        <v>0</v>
      </c>
      <c r="C338" s="48">
        <v>0</v>
      </c>
      <c r="D338" s="48">
        <v>0</v>
      </c>
      <c r="E338" s="48">
        <v>0</v>
      </c>
      <c r="F338" s="400"/>
      <c r="G338" s="48">
        <v>0</v>
      </c>
      <c r="H338" s="49">
        <v>0</v>
      </c>
      <c r="I338" s="50">
        <f t="shared" si="49"/>
        <v>0</v>
      </c>
    </row>
    <row r="339" spans="1:9" ht="15.75" thickBot="1">
      <c r="A339" s="10" t="s">
        <v>25</v>
      </c>
      <c r="B339" s="45">
        <v>2.9429970293108649</v>
      </c>
      <c r="C339" s="45">
        <v>1.9157816298902219</v>
      </c>
      <c r="D339" s="45">
        <v>4.7284097725106529</v>
      </c>
      <c r="E339" s="45">
        <v>140.58183061773951</v>
      </c>
      <c r="F339" s="401"/>
      <c r="G339" s="45">
        <v>11.294580950548786</v>
      </c>
      <c r="H339" s="54">
        <v>0</v>
      </c>
      <c r="I339" s="44">
        <f t="shared" si="49"/>
        <v>161.46360000000004</v>
      </c>
    </row>
    <row r="340" spans="1:9" ht="15">
      <c r="A340" s="125" t="s">
        <v>26</v>
      </c>
      <c r="B340" s="126">
        <f>SUM(B319:B339)</f>
        <v>71.940154537135612</v>
      </c>
      <c r="C340" s="126">
        <f t="shared" ref="C340:I340" si="50">SUM(C319:C339)</f>
        <v>176.26983581092648</v>
      </c>
      <c r="D340" s="126">
        <f t="shared" si="50"/>
        <v>52.01818728199629</v>
      </c>
      <c r="E340" s="126">
        <f t="shared" si="50"/>
        <v>175.89059159656722</v>
      </c>
      <c r="F340" s="126">
        <f t="shared" si="50"/>
        <v>0</v>
      </c>
      <c r="G340" s="126">
        <f t="shared" si="50"/>
        <v>11.294580950548786</v>
      </c>
      <c r="H340" s="127">
        <f t="shared" si="50"/>
        <v>0</v>
      </c>
      <c r="I340" s="128">
        <f t="shared" si="50"/>
        <v>487.41335017717438</v>
      </c>
    </row>
    <row r="341" spans="1:9" ht="15" thickBot="1">
      <c r="A341" s="15" t="s">
        <v>100</v>
      </c>
      <c r="B341" s="100">
        <f>B340/$I340</f>
        <v>0.14759578191895117</v>
      </c>
      <c r="C341" s="100">
        <f t="shared" ref="C341:H341" si="51">C340/$I340</f>
        <v>0.36164343005141841</v>
      </c>
      <c r="D341" s="100">
        <f t="shared" si="51"/>
        <v>0.10672294319203141</v>
      </c>
      <c r="E341" s="100">
        <f t="shared" si="51"/>
        <v>0.36086535490386368</v>
      </c>
      <c r="F341" s="100">
        <f t="shared" si="51"/>
        <v>0</v>
      </c>
      <c r="G341" s="100">
        <f t="shared" si="51"/>
        <v>2.317248993373533E-2</v>
      </c>
      <c r="H341" s="100">
        <f t="shared" si="51"/>
        <v>0</v>
      </c>
      <c r="I341" s="102">
        <f>SUM(B341:H341)</f>
        <v>1</v>
      </c>
    </row>
    <row r="342" spans="1:9" ht="15" thickBot="1">
      <c r="A342" s="16"/>
      <c r="B342" s="16"/>
      <c r="C342" s="16"/>
      <c r="D342" s="16"/>
      <c r="E342" s="16"/>
      <c r="F342" s="16"/>
      <c r="G342" s="16"/>
      <c r="H342" s="16"/>
      <c r="I342" s="16"/>
    </row>
    <row r="343" spans="1:9" ht="28.5">
      <c r="A343" s="431" t="s">
        <v>37</v>
      </c>
      <c r="B343" s="37" t="s">
        <v>0</v>
      </c>
      <c r="C343" s="37" t="s">
        <v>1</v>
      </c>
      <c r="D343" s="37" t="s">
        <v>2</v>
      </c>
      <c r="E343" s="37" t="s">
        <v>3</v>
      </c>
      <c r="F343" s="37" t="s">
        <v>27</v>
      </c>
      <c r="G343" s="37" t="s">
        <v>4</v>
      </c>
      <c r="H343" s="37" t="s">
        <v>5</v>
      </c>
      <c r="I343" s="38" t="s">
        <v>6</v>
      </c>
    </row>
    <row r="344" spans="1:9" ht="14.25" customHeight="1">
      <c r="A344" s="432" t="s">
        <v>37</v>
      </c>
      <c r="B344" s="372" t="s">
        <v>107</v>
      </c>
      <c r="C344" s="373"/>
      <c r="D344" s="373"/>
      <c r="E344" s="373"/>
      <c r="F344" s="373"/>
      <c r="G344" s="373"/>
      <c r="H344" s="373"/>
      <c r="I344" s="374"/>
    </row>
    <row r="345" spans="1:9" ht="15">
      <c r="A345" s="7" t="s">
        <v>7</v>
      </c>
      <c r="B345" s="42">
        <v>0</v>
      </c>
      <c r="C345" s="42">
        <v>0</v>
      </c>
      <c r="D345" s="42">
        <v>0</v>
      </c>
      <c r="E345" s="42">
        <v>0</v>
      </c>
      <c r="F345" s="399"/>
      <c r="G345" s="42">
        <v>0</v>
      </c>
      <c r="H345" s="43">
        <v>0</v>
      </c>
      <c r="I345" s="44">
        <f>SUM(B345:H345)</f>
        <v>0</v>
      </c>
    </row>
    <row r="346" spans="1:9" ht="15">
      <c r="A346" s="8" t="s">
        <v>8</v>
      </c>
      <c r="B346" s="48">
        <v>0</v>
      </c>
      <c r="C346" s="48">
        <v>0</v>
      </c>
      <c r="D346" s="48">
        <v>0</v>
      </c>
      <c r="E346" s="48">
        <v>0</v>
      </c>
      <c r="F346" s="400"/>
      <c r="G346" s="48">
        <v>0</v>
      </c>
      <c r="H346" s="49">
        <v>0</v>
      </c>
      <c r="I346" s="50">
        <f t="shared" ref="I346:I365" si="52">SUM(B346:H346)</f>
        <v>0</v>
      </c>
    </row>
    <row r="347" spans="1:9" ht="15">
      <c r="A347" s="9" t="s">
        <v>9</v>
      </c>
      <c r="B347" s="45">
        <v>0</v>
      </c>
      <c r="C347" s="45">
        <v>0</v>
      </c>
      <c r="D347" s="45">
        <v>0</v>
      </c>
      <c r="E347" s="45">
        <v>0</v>
      </c>
      <c r="F347" s="400"/>
      <c r="G347" s="45">
        <v>0</v>
      </c>
      <c r="H347" s="54">
        <v>0</v>
      </c>
      <c r="I347" s="44">
        <f t="shared" si="52"/>
        <v>0</v>
      </c>
    </row>
    <row r="348" spans="1:9" ht="15">
      <c r="A348" s="8" t="s">
        <v>10</v>
      </c>
      <c r="B348" s="48">
        <v>0</v>
      </c>
      <c r="C348" s="48">
        <v>0</v>
      </c>
      <c r="D348" s="48">
        <v>0</v>
      </c>
      <c r="E348" s="48">
        <v>0</v>
      </c>
      <c r="F348" s="400"/>
      <c r="G348" s="48">
        <v>0</v>
      </c>
      <c r="H348" s="49">
        <v>0</v>
      </c>
      <c r="I348" s="50">
        <f t="shared" si="52"/>
        <v>0</v>
      </c>
    </row>
    <row r="349" spans="1:9" ht="15">
      <c r="A349" s="9" t="s">
        <v>11</v>
      </c>
      <c r="B349" s="45">
        <v>0</v>
      </c>
      <c r="C349" s="45">
        <v>0</v>
      </c>
      <c r="D349" s="45">
        <v>0</v>
      </c>
      <c r="E349" s="45">
        <v>0</v>
      </c>
      <c r="F349" s="400"/>
      <c r="G349" s="45">
        <v>0</v>
      </c>
      <c r="H349" s="54">
        <v>0</v>
      </c>
      <c r="I349" s="44">
        <f t="shared" si="52"/>
        <v>0</v>
      </c>
    </row>
    <row r="350" spans="1:9" ht="15">
      <c r="A350" s="8" t="s">
        <v>12</v>
      </c>
      <c r="B350" s="48">
        <v>1.0858126711093792E-8</v>
      </c>
      <c r="C350" s="48">
        <v>1.0858126711093792E-8</v>
      </c>
      <c r="D350" s="48">
        <v>1.0858126711093792E-8</v>
      </c>
      <c r="E350" s="48">
        <v>1.3382448545804182E-4</v>
      </c>
      <c r="F350" s="400"/>
      <c r="G350" s="48">
        <v>0</v>
      </c>
      <c r="H350" s="49">
        <v>0</v>
      </c>
      <c r="I350" s="50">
        <f t="shared" si="52"/>
        <v>1.3385705983817511E-4</v>
      </c>
    </row>
    <row r="351" spans="1:9" ht="15">
      <c r="A351" s="9" t="s">
        <v>13</v>
      </c>
      <c r="B351" s="45">
        <v>0</v>
      </c>
      <c r="C351" s="45">
        <v>0</v>
      </c>
      <c r="D351" s="45">
        <v>0</v>
      </c>
      <c r="E351" s="45">
        <v>0</v>
      </c>
      <c r="F351" s="400"/>
      <c r="G351" s="45">
        <v>0</v>
      </c>
      <c r="H351" s="54">
        <v>0</v>
      </c>
      <c r="I351" s="44">
        <f t="shared" si="52"/>
        <v>0</v>
      </c>
    </row>
    <row r="352" spans="1:9" ht="15">
      <c r="A352" s="8" t="s">
        <v>14</v>
      </c>
      <c r="B352" s="48">
        <v>7.3096904893218597E-9</v>
      </c>
      <c r="C352" s="48">
        <v>7.3096904893218597E-9</v>
      </c>
      <c r="D352" s="48">
        <v>7.3096904893218597E-9</v>
      </c>
      <c r="E352" s="48">
        <v>0.27575536752714669</v>
      </c>
      <c r="F352" s="400"/>
      <c r="G352" s="48">
        <v>0</v>
      </c>
      <c r="H352" s="49">
        <v>0</v>
      </c>
      <c r="I352" s="50">
        <f t="shared" si="52"/>
        <v>0.27575538945621814</v>
      </c>
    </row>
    <row r="353" spans="1:9" ht="15">
      <c r="A353" s="9" t="s">
        <v>15</v>
      </c>
      <c r="B353" s="45">
        <v>0</v>
      </c>
      <c r="C353" s="45">
        <v>0</v>
      </c>
      <c r="D353" s="45">
        <v>0</v>
      </c>
      <c r="E353" s="45">
        <v>0</v>
      </c>
      <c r="F353" s="400"/>
      <c r="G353" s="45">
        <v>0</v>
      </c>
      <c r="H353" s="54">
        <v>0</v>
      </c>
      <c r="I353" s="44">
        <f t="shared" si="52"/>
        <v>0</v>
      </c>
    </row>
    <row r="354" spans="1:9" ht="15">
      <c r="A354" s="8" t="s">
        <v>16</v>
      </c>
      <c r="B354" s="48">
        <v>0</v>
      </c>
      <c r="C354" s="48">
        <v>0</v>
      </c>
      <c r="D354" s="48">
        <v>0</v>
      </c>
      <c r="E354" s="48">
        <v>0</v>
      </c>
      <c r="F354" s="400"/>
      <c r="G354" s="48">
        <v>0</v>
      </c>
      <c r="H354" s="49">
        <v>0</v>
      </c>
      <c r="I354" s="50">
        <f t="shared" si="52"/>
        <v>0</v>
      </c>
    </row>
    <row r="355" spans="1:9" ht="15">
      <c r="A355" s="9" t="s">
        <v>17</v>
      </c>
      <c r="B355" s="45">
        <v>0</v>
      </c>
      <c r="C355" s="45">
        <v>0</v>
      </c>
      <c r="D355" s="45">
        <v>0</v>
      </c>
      <c r="E355" s="45">
        <v>0</v>
      </c>
      <c r="F355" s="400"/>
      <c r="G355" s="45">
        <v>0</v>
      </c>
      <c r="H355" s="54">
        <v>0</v>
      </c>
      <c r="I355" s="44">
        <f t="shared" si="52"/>
        <v>0</v>
      </c>
    </row>
    <row r="356" spans="1:9" ht="15">
      <c r="A356" s="8" t="s">
        <v>18</v>
      </c>
      <c r="B356" s="48">
        <v>0</v>
      </c>
      <c r="C356" s="48">
        <v>0</v>
      </c>
      <c r="D356" s="48">
        <v>0</v>
      </c>
      <c r="E356" s="48">
        <v>0</v>
      </c>
      <c r="F356" s="400"/>
      <c r="G356" s="48">
        <v>0</v>
      </c>
      <c r="H356" s="49">
        <v>0</v>
      </c>
      <c r="I356" s="50">
        <f t="shared" si="52"/>
        <v>0</v>
      </c>
    </row>
    <row r="357" spans="1:9" ht="15">
      <c r="A357" s="9" t="s">
        <v>141</v>
      </c>
      <c r="B357" s="45">
        <v>0</v>
      </c>
      <c r="C357" s="45">
        <v>0</v>
      </c>
      <c r="D357" s="45">
        <v>0</v>
      </c>
      <c r="E357" s="45">
        <v>0</v>
      </c>
      <c r="F357" s="400"/>
      <c r="G357" s="45">
        <v>0</v>
      </c>
      <c r="H357" s="54">
        <v>0</v>
      </c>
      <c r="I357" s="44">
        <f t="shared" si="52"/>
        <v>0</v>
      </c>
    </row>
    <row r="358" spans="1:9" ht="15">
      <c r="A358" s="8" t="s">
        <v>19</v>
      </c>
      <c r="B358" s="48">
        <v>0</v>
      </c>
      <c r="C358" s="48">
        <v>0</v>
      </c>
      <c r="D358" s="48">
        <v>0</v>
      </c>
      <c r="E358" s="48">
        <v>0</v>
      </c>
      <c r="F358" s="400"/>
      <c r="G358" s="48">
        <v>0</v>
      </c>
      <c r="H358" s="49">
        <v>0</v>
      </c>
      <c r="I358" s="50">
        <f t="shared" si="52"/>
        <v>0</v>
      </c>
    </row>
    <row r="359" spans="1:9" ht="15">
      <c r="A359" s="9" t="s">
        <v>20</v>
      </c>
      <c r="B359" s="45">
        <v>0</v>
      </c>
      <c r="C359" s="45">
        <v>0</v>
      </c>
      <c r="D359" s="45">
        <v>0</v>
      </c>
      <c r="E359" s="45">
        <v>0</v>
      </c>
      <c r="F359" s="400"/>
      <c r="G359" s="45">
        <v>0</v>
      </c>
      <c r="H359" s="54">
        <v>0</v>
      </c>
      <c r="I359" s="44">
        <f t="shared" si="52"/>
        <v>0</v>
      </c>
    </row>
    <row r="360" spans="1:9" ht="15">
      <c r="A360" s="8" t="s">
        <v>21</v>
      </c>
      <c r="B360" s="48">
        <v>0</v>
      </c>
      <c r="C360" s="48">
        <v>0</v>
      </c>
      <c r="D360" s="48">
        <v>0</v>
      </c>
      <c r="E360" s="48">
        <v>0</v>
      </c>
      <c r="F360" s="400"/>
      <c r="G360" s="48">
        <v>0</v>
      </c>
      <c r="H360" s="49">
        <v>0</v>
      </c>
      <c r="I360" s="50">
        <f t="shared" si="52"/>
        <v>0</v>
      </c>
    </row>
    <row r="361" spans="1:9" ht="15">
      <c r="A361" s="10" t="s">
        <v>57</v>
      </c>
      <c r="B361" s="45">
        <v>3.2822796277619477</v>
      </c>
      <c r="C361" s="45">
        <v>5.5663401494004168</v>
      </c>
      <c r="D361" s="45">
        <v>10.151380159504306</v>
      </c>
      <c r="E361" s="45">
        <v>6.3333332488888904E-8</v>
      </c>
      <c r="F361" s="400"/>
      <c r="G361" s="45">
        <v>0</v>
      </c>
      <c r="H361" s="54">
        <v>0</v>
      </c>
      <c r="I361" s="44">
        <f t="shared" si="52"/>
        <v>19</v>
      </c>
    </row>
    <row r="362" spans="1:9" ht="15">
      <c r="A362" s="8" t="s">
        <v>22</v>
      </c>
      <c r="B362" s="48">
        <v>1.441249254139588</v>
      </c>
      <c r="C362" s="48">
        <v>4.1964699544632733</v>
      </c>
      <c r="D362" s="48">
        <v>2.3622807907499555</v>
      </c>
      <c r="E362" s="48">
        <v>6.4718384401083654E-10</v>
      </c>
      <c r="F362" s="400"/>
      <c r="G362" s="48">
        <v>0</v>
      </c>
      <c r="H362" s="49">
        <v>0</v>
      </c>
      <c r="I362" s="50">
        <f t="shared" si="52"/>
        <v>8.0000000000000018</v>
      </c>
    </row>
    <row r="363" spans="1:9" ht="15">
      <c r="A363" s="10" t="s">
        <v>23</v>
      </c>
      <c r="B363" s="45">
        <v>0</v>
      </c>
      <c r="C363" s="45">
        <v>0</v>
      </c>
      <c r="D363" s="45">
        <v>0</v>
      </c>
      <c r="E363" s="45">
        <v>0</v>
      </c>
      <c r="F363" s="400"/>
      <c r="G363" s="45">
        <v>0</v>
      </c>
      <c r="H363" s="54">
        <v>0</v>
      </c>
      <c r="I363" s="44">
        <f t="shared" si="52"/>
        <v>0</v>
      </c>
    </row>
    <row r="364" spans="1:9" ht="15">
      <c r="A364" s="8" t="s">
        <v>24</v>
      </c>
      <c r="B364" s="48">
        <v>0</v>
      </c>
      <c r="C364" s="48">
        <v>0</v>
      </c>
      <c r="D364" s="48">
        <v>0</v>
      </c>
      <c r="E364" s="48">
        <v>0</v>
      </c>
      <c r="F364" s="400"/>
      <c r="G364" s="48">
        <v>0</v>
      </c>
      <c r="H364" s="49">
        <v>0</v>
      </c>
      <c r="I364" s="50">
        <f t="shared" si="52"/>
        <v>0</v>
      </c>
    </row>
    <row r="365" spans="1:9" ht="15.75" thickBot="1">
      <c r="A365" s="10" t="s">
        <v>25</v>
      </c>
      <c r="B365" s="45">
        <v>0.24662413332585018</v>
      </c>
      <c r="C365" s="45">
        <v>0.40737310414771621</v>
      </c>
      <c r="D365" s="45">
        <v>0.23973355189723675</v>
      </c>
      <c r="E365" s="45">
        <v>39.694641592181895</v>
      </c>
      <c r="F365" s="401"/>
      <c r="G365" s="45">
        <v>0.51066055082459871</v>
      </c>
      <c r="H365" s="54">
        <v>2.1670676227115533E-3</v>
      </c>
      <c r="I365" s="44">
        <f t="shared" si="52"/>
        <v>41.101200000000013</v>
      </c>
    </row>
    <row r="366" spans="1:9" ht="15">
      <c r="A366" s="125" t="s">
        <v>26</v>
      </c>
      <c r="B366" s="126">
        <f>SUM(B345:B365)</f>
        <v>4.9701530333952029</v>
      </c>
      <c r="C366" s="126">
        <f t="shared" ref="C366:I366" si="53">SUM(C345:C365)</f>
        <v>10.170183226179223</v>
      </c>
      <c r="D366" s="126">
        <f t="shared" si="53"/>
        <v>12.753394520319317</v>
      </c>
      <c r="E366" s="126">
        <f t="shared" si="53"/>
        <v>39.970530848175017</v>
      </c>
      <c r="F366" s="126">
        <f t="shared" si="53"/>
        <v>0</v>
      </c>
      <c r="G366" s="126">
        <f t="shared" si="53"/>
        <v>0.51066055082459871</v>
      </c>
      <c r="H366" s="127">
        <f t="shared" si="53"/>
        <v>2.1670676227115533E-3</v>
      </c>
      <c r="I366" s="128">
        <f t="shared" si="53"/>
        <v>68.377089246516078</v>
      </c>
    </row>
    <row r="367" spans="1:9" ht="15" thickBot="1">
      <c r="A367" s="15" t="s">
        <v>100</v>
      </c>
      <c r="B367" s="100">
        <f>B366/$I366</f>
        <v>7.2687402873740203E-2</v>
      </c>
      <c r="C367" s="100">
        <f t="shared" ref="C367:H367" si="54">C366/$I366</f>
        <v>0.14873670900955191</v>
      </c>
      <c r="D367" s="100">
        <f t="shared" si="54"/>
        <v>0.18651561013865653</v>
      </c>
      <c r="E367" s="100">
        <f t="shared" si="54"/>
        <v>0.58456028603486621</v>
      </c>
      <c r="F367" s="100">
        <f t="shared" si="54"/>
        <v>0</v>
      </c>
      <c r="G367" s="100">
        <f t="shared" si="54"/>
        <v>7.4682990523849725E-3</v>
      </c>
      <c r="H367" s="100">
        <f t="shared" si="54"/>
        <v>3.1692890799998023E-5</v>
      </c>
      <c r="I367" s="102">
        <f>SUM(B367:H367)</f>
        <v>0.99999999999999978</v>
      </c>
    </row>
    <row r="368" spans="1:9" ht="15" thickBot="1">
      <c r="A368" s="16"/>
      <c r="B368" s="16"/>
      <c r="C368" s="16"/>
      <c r="D368" s="16"/>
      <c r="E368" s="16"/>
      <c r="F368" s="16"/>
      <c r="G368" s="16"/>
      <c r="H368" s="16"/>
      <c r="I368" s="16"/>
    </row>
    <row r="369" spans="1:9" ht="28.5">
      <c r="A369" s="431" t="s">
        <v>38</v>
      </c>
      <c r="B369" s="37" t="s">
        <v>0</v>
      </c>
      <c r="C369" s="37" t="s">
        <v>1</v>
      </c>
      <c r="D369" s="37" t="s">
        <v>2</v>
      </c>
      <c r="E369" s="37" t="s">
        <v>3</v>
      </c>
      <c r="F369" s="37" t="s">
        <v>27</v>
      </c>
      <c r="G369" s="37" t="s">
        <v>4</v>
      </c>
      <c r="H369" s="37" t="s">
        <v>5</v>
      </c>
      <c r="I369" s="38" t="s">
        <v>6</v>
      </c>
    </row>
    <row r="370" spans="1:9" ht="14.25" customHeight="1">
      <c r="A370" s="432" t="s">
        <v>38</v>
      </c>
      <c r="B370" s="372" t="s">
        <v>107</v>
      </c>
      <c r="C370" s="373"/>
      <c r="D370" s="373"/>
      <c r="E370" s="373"/>
      <c r="F370" s="373"/>
      <c r="G370" s="373"/>
      <c r="H370" s="373"/>
      <c r="I370" s="374"/>
    </row>
    <row r="371" spans="1:9" ht="15">
      <c r="A371" s="7" t="s">
        <v>7</v>
      </c>
      <c r="B371" s="42">
        <v>0</v>
      </c>
      <c r="C371" s="42">
        <v>0</v>
      </c>
      <c r="D371" s="42">
        <v>0</v>
      </c>
      <c r="E371" s="42">
        <v>0</v>
      </c>
      <c r="F371" s="399"/>
      <c r="G371" s="42">
        <v>0</v>
      </c>
      <c r="H371" s="43">
        <v>0</v>
      </c>
      <c r="I371" s="44">
        <f>SUM(B371:H371)</f>
        <v>0</v>
      </c>
    </row>
    <row r="372" spans="1:9" ht="15">
      <c r="A372" s="8" t="s">
        <v>8</v>
      </c>
      <c r="B372" s="48">
        <v>0</v>
      </c>
      <c r="C372" s="48">
        <v>0</v>
      </c>
      <c r="D372" s="48">
        <v>0</v>
      </c>
      <c r="E372" s="48">
        <v>0</v>
      </c>
      <c r="F372" s="400"/>
      <c r="G372" s="48">
        <v>0</v>
      </c>
      <c r="H372" s="49">
        <v>0</v>
      </c>
      <c r="I372" s="50">
        <f t="shared" ref="I372:I391" si="55">SUM(B372:H372)</f>
        <v>0</v>
      </c>
    </row>
    <row r="373" spans="1:9" ht="15">
      <c r="A373" s="9" t="s">
        <v>9</v>
      </c>
      <c r="B373" s="45">
        <v>0</v>
      </c>
      <c r="C373" s="45">
        <v>0</v>
      </c>
      <c r="D373" s="45">
        <v>0</v>
      </c>
      <c r="E373" s="45">
        <v>0</v>
      </c>
      <c r="F373" s="400"/>
      <c r="G373" s="45">
        <v>0</v>
      </c>
      <c r="H373" s="54">
        <v>0</v>
      </c>
      <c r="I373" s="44">
        <f t="shared" si="55"/>
        <v>0</v>
      </c>
    </row>
    <row r="374" spans="1:9" ht="15">
      <c r="A374" s="8" t="s">
        <v>10</v>
      </c>
      <c r="B374" s="48">
        <v>0</v>
      </c>
      <c r="C374" s="48">
        <v>0</v>
      </c>
      <c r="D374" s="48">
        <v>0</v>
      </c>
      <c r="E374" s="48">
        <v>0</v>
      </c>
      <c r="F374" s="400"/>
      <c r="G374" s="48">
        <v>0</v>
      </c>
      <c r="H374" s="49">
        <v>0</v>
      </c>
      <c r="I374" s="50">
        <f t="shared" si="55"/>
        <v>0</v>
      </c>
    </row>
    <row r="375" spans="1:9" ht="15">
      <c r="A375" s="9" t="s">
        <v>11</v>
      </c>
      <c r="B375" s="45">
        <v>0</v>
      </c>
      <c r="C375" s="45">
        <v>0</v>
      </c>
      <c r="D375" s="45">
        <v>0</v>
      </c>
      <c r="E375" s="45">
        <v>0</v>
      </c>
      <c r="F375" s="400"/>
      <c r="G375" s="45">
        <v>0</v>
      </c>
      <c r="H375" s="54">
        <v>0</v>
      </c>
      <c r="I375" s="44">
        <f t="shared" si="55"/>
        <v>0</v>
      </c>
    </row>
    <row r="376" spans="1:9" ht="15">
      <c r="A376" s="8" t="s">
        <v>12</v>
      </c>
      <c r="B376" s="48">
        <v>1.0861650577755003E-8</v>
      </c>
      <c r="C376" s="48">
        <v>1.0861650577755003E-8</v>
      </c>
      <c r="D376" s="48">
        <v>1.0861650577755003E-8</v>
      </c>
      <c r="E376" s="48">
        <v>1.1633018369803156</v>
      </c>
      <c r="F376" s="400"/>
      <c r="G376" s="48">
        <v>0</v>
      </c>
      <c r="H376" s="49">
        <v>0</v>
      </c>
      <c r="I376" s="50">
        <f t="shared" si="55"/>
        <v>1.1633018695652673</v>
      </c>
    </row>
    <row r="377" spans="1:9" ht="15">
      <c r="A377" s="9" t="s">
        <v>13</v>
      </c>
      <c r="B377" s="45">
        <v>0</v>
      </c>
      <c r="C377" s="45">
        <v>0</v>
      </c>
      <c r="D377" s="45">
        <v>0</v>
      </c>
      <c r="E377" s="45">
        <v>0</v>
      </c>
      <c r="F377" s="400"/>
      <c r="G377" s="45">
        <v>0</v>
      </c>
      <c r="H377" s="54">
        <v>0</v>
      </c>
      <c r="I377" s="44">
        <f t="shared" si="55"/>
        <v>0</v>
      </c>
    </row>
    <row r="378" spans="1:9" ht="15">
      <c r="A378" s="8" t="s">
        <v>14</v>
      </c>
      <c r="B378" s="48">
        <v>7.309691263874124E-9</v>
      </c>
      <c r="C378" s="48">
        <v>7.309691263874124E-9</v>
      </c>
      <c r="D378" s="48">
        <v>7.309691263874124E-9</v>
      </c>
      <c r="E378" s="48">
        <v>422.90161024026992</v>
      </c>
      <c r="F378" s="400"/>
      <c r="G378" s="48">
        <v>0</v>
      </c>
      <c r="H378" s="49">
        <v>0</v>
      </c>
      <c r="I378" s="50">
        <f t="shared" si="55"/>
        <v>422.90161026219897</v>
      </c>
    </row>
    <row r="379" spans="1:9" ht="15">
      <c r="A379" s="9" t="s">
        <v>15</v>
      </c>
      <c r="B379" s="45">
        <v>2.5192999941333407</v>
      </c>
      <c r="C379" s="45">
        <v>1.9555531345497775E-9</v>
      </c>
      <c r="D379" s="45">
        <v>1.9555531345497775E-9</v>
      </c>
      <c r="E379" s="45">
        <v>1.9555531345497775E-9</v>
      </c>
      <c r="F379" s="400"/>
      <c r="G379" s="45">
        <v>0</v>
      </c>
      <c r="H379" s="54">
        <v>0</v>
      </c>
      <c r="I379" s="44">
        <f t="shared" si="55"/>
        <v>2.5192999999999999</v>
      </c>
    </row>
    <row r="380" spans="1:9" ht="15">
      <c r="A380" s="8" t="s">
        <v>16</v>
      </c>
      <c r="B380" s="48">
        <v>15.622971086041312</v>
      </c>
      <c r="C380" s="48">
        <v>6.1117969887933234E-9</v>
      </c>
      <c r="D380" s="48">
        <v>69.377028901735088</v>
      </c>
      <c r="E380" s="48">
        <v>6.1117969887933234E-9</v>
      </c>
      <c r="F380" s="400"/>
      <c r="G380" s="48">
        <v>0</v>
      </c>
      <c r="H380" s="49">
        <v>0</v>
      </c>
      <c r="I380" s="50">
        <f t="shared" si="55"/>
        <v>84.999999999999986</v>
      </c>
    </row>
    <row r="381" spans="1:9" ht="15">
      <c r="A381" s="9" t="s">
        <v>17</v>
      </c>
      <c r="B381" s="45">
        <v>2.1330887454844341</v>
      </c>
      <c r="C381" s="45">
        <v>1.3023255801838831E-8</v>
      </c>
      <c r="D381" s="45">
        <v>53.86691122846905</v>
      </c>
      <c r="E381" s="45">
        <v>1.3023255801838831E-8</v>
      </c>
      <c r="F381" s="400"/>
      <c r="G381" s="45">
        <v>0</v>
      </c>
      <c r="H381" s="54">
        <v>0</v>
      </c>
      <c r="I381" s="44">
        <f t="shared" si="55"/>
        <v>55.999999999999993</v>
      </c>
    </row>
    <row r="382" spans="1:9" ht="15">
      <c r="A382" s="8" t="s">
        <v>18</v>
      </c>
      <c r="B382" s="48">
        <v>0</v>
      </c>
      <c r="C382" s="48">
        <v>0</v>
      </c>
      <c r="D382" s="48">
        <v>0</v>
      </c>
      <c r="E382" s="48">
        <v>0</v>
      </c>
      <c r="F382" s="400"/>
      <c r="G382" s="48">
        <v>0</v>
      </c>
      <c r="H382" s="49">
        <v>0</v>
      </c>
      <c r="I382" s="50">
        <f t="shared" si="55"/>
        <v>0</v>
      </c>
    </row>
    <row r="383" spans="1:9" ht="15">
      <c r="A383" s="9" t="s">
        <v>141</v>
      </c>
      <c r="B383" s="45">
        <v>9.9124144570532557</v>
      </c>
      <c r="C383" s="45">
        <v>0.83679707115809943</v>
      </c>
      <c r="D383" s="45">
        <v>23.25078844345531</v>
      </c>
      <c r="E383" s="45">
        <v>2.8333333238888887E-8</v>
      </c>
      <c r="F383" s="400"/>
      <c r="G383" s="45">
        <v>0</v>
      </c>
      <c r="H383" s="54">
        <v>0</v>
      </c>
      <c r="I383" s="44">
        <f t="shared" si="55"/>
        <v>34</v>
      </c>
    </row>
    <row r="384" spans="1:9" ht="15">
      <c r="A384" s="8" t="s">
        <v>19</v>
      </c>
      <c r="B384" s="48">
        <v>0</v>
      </c>
      <c r="C384" s="48">
        <v>0</v>
      </c>
      <c r="D384" s="48">
        <v>0</v>
      </c>
      <c r="E384" s="48">
        <v>0</v>
      </c>
      <c r="F384" s="400"/>
      <c r="G384" s="48">
        <v>0</v>
      </c>
      <c r="H384" s="49">
        <v>0</v>
      </c>
      <c r="I384" s="50">
        <f t="shared" si="55"/>
        <v>0</v>
      </c>
    </row>
    <row r="385" spans="1:9" ht="15">
      <c r="A385" s="9" t="s">
        <v>20</v>
      </c>
      <c r="B385" s="45">
        <v>0</v>
      </c>
      <c r="C385" s="45">
        <v>0</v>
      </c>
      <c r="D385" s="45">
        <v>0</v>
      </c>
      <c r="E385" s="45">
        <v>0</v>
      </c>
      <c r="F385" s="400"/>
      <c r="G385" s="45">
        <v>0</v>
      </c>
      <c r="H385" s="54">
        <v>0</v>
      </c>
      <c r="I385" s="44">
        <f t="shared" si="55"/>
        <v>0</v>
      </c>
    </row>
    <row r="386" spans="1:9" ht="15">
      <c r="A386" s="8" t="s">
        <v>21</v>
      </c>
      <c r="B386" s="48">
        <v>0</v>
      </c>
      <c r="C386" s="48">
        <v>0</v>
      </c>
      <c r="D386" s="48">
        <v>0</v>
      </c>
      <c r="E386" s="48">
        <v>0</v>
      </c>
      <c r="F386" s="400"/>
      <c r="G386" s="48">
        <v>0</v>
      </c>
      <c r="H386" s="49">
        <v>0</v>
      </c>
      <c r="I386" s="50">
        <f t="shared" si="55"/>
        <v>0</v>
      </c>
    </row>
    <row r="387" spans="1:9" ht="15">
      <c r="A387" s="10" t="s">
        <v>57</v>
      </c>
      <c r="B387" s="45">
        <v>69.999999809090895</v>
      </c>
      <c r="C387" s="45">
        <v>6.3636363404958665E-8</v>
      </c>
      <c r="D387" s="45">
        <v>6.3636363404958665E-8</v>
      </c>
      <c r="E387" s="45">
        <v>6.3636363404958665E-8</v>
      </c>
      <c r="F387" s="400"/>
      <c r="G387" s="45">
        <v>0</v>
      </c>
      <c r="H387" s="54">
        <v>0</v>
      </c>
      <c r="I387" s="44">
        <f t="shared" si="55"/>
        <v>69.999999999999986</v>
      </c>
    </row>
    <row r="388" spans="1:9" ht="15">
      <c r="A388" s="8" t="s">
        <v>22</v>
      </c>
      <c r="B388" s="48">
        <v>0</v>
      </c>
      <c r="C388" s="48">
        <v>0</v>
      </c>
      <c r="D388" s="48">
        <v>0</v>
      </c>
      <c r="E388" s="48">
        <v>0</v>
      </c>
      <c r="F388" s="400"/>
      <c r="G388" s="48">
        <v>0</v>
      </c>
      <c r="H388" s="49">
        <v>0</v>
      </c>
      <c r="I388" s="50">
        <f t="shared" si="55"/>
        <v>0</v>
      </c>
    </row>
    <row r="389" spans="1:9" ht="15">
      <c r="A389" s="10" t="s">
        <v>23</v>
      </c>
      <c r="B389" s="45">
        <v>0</v>
      </c>
      <c r="C389" s="45">
        <v>0</v>
      </c>
      <c r="D389" s="45">
        <v>0</v>
      </c>
      <c r="E389" s="45">
        <v>0</v>
      </c>
      <c r="F389" s="400"/>
      <c r="G389" s="45">
        <v>0</v>
      </c>
      <c r="H389" s="54">
        <v>0</v>
      </c>
      <c r="I389" s="44">
        <f t="shared" si="55"/>
        <v>0</v>
      </c>
    </row>
    <row r="390" spans="1:9" ht="15">
      <c r="A390" s="8" t="s">
        <v>24</v>
      </c>
      <c r="B390" s="48">
        <v>0.55079997518919066</v>
      </c>
      <c r="C390" s="48">
        <v>8.270269773557369E-9</v>
      </c>
      <c r="D390" s="48">
        <v>8.270269773557369E-9</v>
      </c>
      <c r="E390" s="48">
        <v>8.270269773557369E-9</v>
      </c>
      <c r="F390" s="400"/>
      <c r="G390" s="48">
        <v>0</v>
      </c>
      <c r="H390" s="49">
        <v>0</v>
      </c>
      <c r="I390" s="50">
        <f t="shared" si="55"/>
        <v>0.55080000000000007</v>
      </c>
    </row>
    <row r="391" spans="1:9" ht="15.75" thickBot="1">
      <c r="A391" s="10" t="s">
        <v>25</v>
      </c>
      <c r="B391" s="45">
        <v>14.43962263833518</v>
      </c>
      <c r="C391" s="45">
        <v>1.7948628200354477E-2</v>
      </c>
      <c r="D391" s="45">
        <v>3.9027554958927286</v>
      </c>
      <c r="E391" s="45">
        <v>62.360282581171205</v>
      </c>
      <c r="F391" s="401"/>
      <c r="G391" s="45">
        <v>52.648590656400543</v>
      </c>
      <c r="H391" s="54">
        <v>0</v>
      </c>
      <c r="I391" s="44">
        <f t="shared" si="55"/>
        <v>133.36920000000003</v>
      </c>
    </row>
    <row r="392" spans="1:9" ht="15">
      <c r="A392" s="125" t="s">
        <v>26</v>
      </c>
      <c r="B392" s="126">
        <f>SUM(B371:B391)</f>
        <v>115.17819672349896</v>
      </c>
      <c r="C392" s="126">
        <f t="shared" ref="C392:I392" si="56">SUM(C371:C391)</f>
        <v>0.85474581052703491</v>
      </c>
      <c r="D392" s="126">
        <f t="shared" si="56"/>
        <v>150.39748416158568</v>
      </c>
      <c r="E392" s="126">
        <f t="shared" si="56"/>
        <v>486.42519477975202</v>
      </c>
      <c r="F392" s="126">
        <f t="shared" si="56"/>
        <v>0</v>
      </c>
      <c r="G392" s="126">
        <f t="shared" si="56"/>
        <v>52.648590656400543</v>
      </c>
      <c r="H392" s="127">
        <f t="shared" si="56"/>
        <v>0</v>
      </c>
      <c r="I392" s="128">
        <f t="shared" si="56"/>
        <v>805.50421213176423</v>
      </c>
    </row>
    <row r="393" spans="1:9" ht="15" thickBot="1">
      <c r="A393" s="15" t="s">
        <v>100</v>
      </c>
      <c r="B393" s="100">
        <f>B392/$I392</f>
        <v>0.14298894405366327</v>
      </c>
      <c r="C393" s="100">
        <f t="shared" ref="C393:H393" si="57">C392/$I392</f>
        <v>1.0611313977675586E-3</v>
      </c>
      <c r="D393" s="100">
        <f t="shared" si="57"/>
        <v>0.18671222558049602</v>
      </c>
      <c r="E393" s="100">
        <f t="shared" si="57"/>
        <v>0.60387666191394496</v>
      </c>
      <c r="F393" s="100">
        <f t="shared" si="57"/>
        <v>0</v>
      </c>
      <c r="G393" s="100">
        <f t="shared" si="57"/>
        <v>6.5361037054128143E-2</v>
      </c>
      <c r="H393" s="100">
        <f t="shared" si="57"/>
        <v>0</v>
      </c>
      <c r="I393" s="102">
        <f>SUM(B393:H393)</f>
        <v>0.99999999999999989</v>
      </c>
    </row>
    <row r="394" spans="1:9" ht="15" thickBot="1">
      <c r="A394" s="16"/>
      <c r="B394" s="16"/>
      <c r="C394" s="16"/>
      <c r="D394" s="16"/>
      <c r="E394" s="16"/>
      <c r="F394" s="16"/>
      <c r="G394" s="16"/>
      <c r="H394" s="16"/>
      <c r="I394" s="16"/>
    </row>
    <row r="395" spans="1:9" ht="28.5">
      <c r="A395" s="431" t="s">
        <v>39</v>
      </c>
      <c r="B395" s="37" t="s">
        <v>0</v>
      </c>
      <c r="C395" s="37" t="s">
        <v>1</v>
      </c>
      <c r="D395" s="37" t="s">
        <v>2</v>
      </c>
      <c r="E395" s="37" t="s">
        <v>3</v>
      </c>
      <c r="F395" s="37" t="s">
        <v>27</v>
      </c>
      <c r="G395" s="37" t="s">
        <v>4</v>
      </c>
      <c r="H395" s="37" t="s">
        <v>5</v>
      </c>
      <c r="I395" s="38" t="s">
        <v>6</v>
      </c>
    </row>
    <row r="396" spans="1:9" ht="14.25" customHeight="1">
      <c r="A396" s="432" t="s">
        <v>39</v>
      </c>
      <c r="B396" s="372" t="s">
        <v>107</v>
      </c>
      <c r="C396" s="373"/>
      <c r="D396" s="373"/>
      <c r="E396" s="373"/>
      <c r="F396" s="373"/>
      <c r="G396" s="373"/>
      <c r="H396" s="373"/>
      <c r="I396" s="374"/>
    </row>
    <row r="397" spans="1:9" ht="15">
      <c r="A397" s="7" t="s">
        <v>7</v>
      </c>
      <c r="B397" s="42">
        <v>0</v>
      </c>
      <c r="C397" s="42">
        <v>0</v>
      </c>
      <c r="D397" s="42">
        <v>0</v>
      </c>
      <c r="E397" s="42">
        <v>0</v>
      </c>
      <c r="F397" s="399"/>
      <c r="G397" s="42">
        <v>0</v>
      </c>
      <c r="H397" s="43">
        <v>0</v>
      </c>
      <c r="I397" s="44">
        <f>SUM(B397:H397)</f>
        <v>0</v>
      </c>
    </row>
    <row r="398" spans="1:9" ht="15">
      <c r="A398" s="8" t="s">
        <v>8</v>
      </c>
      <c r="B398" s="48">
        <v>0</v>
      </c>
      <c r="C398" s="48">
        <v>0</v>
      </c>
      <c r="D398" s="48">
        <v>0</v>
      </c>
      <c r="E398" s="48">
        <v>0</v>
      </c>
      <c r="F398" s="400"/>
      <c r="G398" s="48">
        <v>0</v>
      </c>
      <c r="H398" s="49">
        <v>0</v>
      </c>
      <c r="I398" s="50">
        <f t="shared" ref="I398:I417" si="58">SUM(B398:H398)</f>
        <v>0</v>
      </c>
    </row>
    <row r="399" spans="1:9" ht="15">
      <c r="A399" s="9" t="s">
        <v>9</v>
      </c>
      <c r="B399" s="45">
        <v>0</v>
      </c>
      <c r="C399" s="45">
        <v>0</v>
      </c>
      <c r="D399" s="45">
        <v>0</v>
      </c>
      <c r="E399" s="45">
        <v>0</v>
      </c>
      <c r="F399" s="400"/>
      <c r="G399" s="45">
        <v>0</v>
      </c>
      <c r="H399" s="54">
        <v>0</v>
      </c>
      <c r="I399" s="44">
        <f t="shared" si="58"/>
        <v>0</v>
      </c>
    </row>
    <row r="400" spans="1:9" ht="15">
      <c r="A400" s="8" t="s">
        <v>10</v>
      </c>
      <c r="B400" s="48">
        <v>0</v>
      </c>
      <c r="C400" s="48">
        <v>0</v>
      </c>
      <c r="D400" s="48">
        <v>0</v>
      </c>
      <c r="E400" s="48">
        <v>0</v>
      </c>
      <c r="F400" s="400"/>
      <c r="G400" s="48">
        <v>0</v>
      </c>
      <c r="H400" s="49">
        <v>0</v>
      </c>
      <c r="I400" s="50">
        <f t="shared" si="58"/>
        <v>0</v>
      </c>
    </row>
    <row r="401" spans="1:9" ht="15">
      <c r="A401" s="9" t="s">
        <v>11</v>
      </c>
      <c r="B401" s="45">
        <v>0</v>
      </c>
      <c r="C401" s="45">
        <v>0</v>
      </c>
      <c r="D401" s="45">
        <v>0</v>
      </c>
      <c r="E401" s="45">
        <v>0</v>
      </c>
      <c r="F401" s="400"/>
      <c r="G401" s="45">
        <v>0</v>
      </c>
      <c r="H401" s="54">
        <v>0</v>
      </c>
      <c r="I401" s="44">
        <f t="shared" si="58"/>
        <v>0</v>
      </c>
    </row>
    <row r="402" spans="1:9" ht="15">
      <c r="A402" s="8" t="s">
        <v>12</v>
      </c>
      <c r="B402" s="48">
        <v>1.0861650653168521E-8</v>
      </c>
      <c r="C402" s="48">
        <v>0</v>
      </c>
      <c r="D402" s="48">
        <v>0</v>
      </c>
      <c r="E402" s="48">
        <v>0.35723754323610635</v>
      </c>
      <c r="F402" s="400"/>
      <c r="G402" s="48">
        <v>0</v>
      </c>
      <c r="H402" s="49">
        <v>0</v>
      </c>
      <c r="I402" s="50">
        <f t="shared" si="58"/>
        <v>0.35723755409775698</v>
      </c>
    </row>
    <row r="403" spans="1:9" ht="15">
      <c r="A403" s="9" t="s">
        <v>13</v>
      </c>
      <c r="B403" s="45">
        <v>0</v>
      </c>
      <c r="C403" s="45">
        <v>0</v>
      </c>
      <c r="D403" s="45">
        <v>0</v>
      </c>
      <c r="E403" s="45">
        <v>0</v>
      </c>
      <c r="F403" s="400"/>
      <c r="G403" s="45">
        <v>0</v>
      </c>
      <c r="H403" s="54">
        <v>0</v>
      </c>
      <c r="I403" s="44">
        <f t="shared" si="58"/>
        <v>0</v>
      </c>
    </row>
    <row r="404" spans="1:9" ht="15">
      <c r="A404" s="8" t="s">
        <v>14</v>
      </c>
      <c r="B404" s="48">
        <v>7.3096912453122448E-9</v>
      </c>
      <c r="C404" s="48">
        <v>0</v>
      </c>
      <c r="D404" s="48">
        <v>0</v>
      </c>
      <c r="E404" s="48">
        <v>2.8022680358203051</v>
      </c>
      <c r="F404" s="400"/>
      <c r="G404" s="48">
        <v>0</v>
      </c>
      <c r="H404" s="49">
        <v>0</v>
      </c>
      <c r="I404" s="50">
        <f t="shared" si="58"/>
        <v>2.8022680431299962</v>
      </c>
    </row>
    <row r="405" spans="1:9" ht="15">
      <c r="A405" s="9" t="s">
        <v>15</v>
      </c>
      <c r="B405" s="45">
        <v>0.38715866520351766</v>
      </c>
      <c r="C405" s="45">
        <v>8.3423907886723978E-2</v>
      </c>
      <c r="D405" s="45">
        <v>0.59691742690975824</v>
      </c>
      <c r="E405" s="45">
        <v>0</v>
      </c>
      <c r="F405" s="400"/>
      <c r="G405" s="45">
        <v>0</v>
      </c>
      <c r="H405" s="54">
        <v>0</v>
      </c>
      <c r="I405" s="44">
        <f t="shared" si="58"/>
        <v>1.0674999999999999</v>
      </c>
    </row>
    <row r="406" spans="1:9" ht="15">
      <c r="A406" s="8" t="s">
        <v>16</v>
      </c>
      <c r="B406" s="48">
        <v>141.57652723593213</v>
      </c>
      <c r="C406" s="48">
        <v>223.30476816396251</v>
      </c>
      <c r="D406" s="48">
        <v>0.11870460010531771</v>
      </c>
      <c r="E406" s="48">
        <v>0</v>
      </c>
      <c r="F406" s="400"/>
      <c r="G406" s="48">
        <v>0</v>
      </c>
      <c r="H406" s="49">
        <v>0</v>
      </c>
      <c r="I406" s="50">
        <f t="shared" si="58"/>
        <v>364.99999999999994</v>
      </c>
    </row>
    <row r="407" spans="1:9" ht="15">
      <c r="A407" s="9" t="s">
        <v>17</v>
      </c>
      <c r="B407" s="45">
        <v>0</v>
      </c>
      <c r="C407" s="45">
        <v>0</v>
      </c>
      <c r="D407" s="45">
        <v>0</v>
      </c>
      <c r="E407" s="45">
        <v>0</v>
      </c>
      <c r="F407" s="400"/>
      <c r="G407" s="45">
        <v>0</v>
      </c>
      <c r="H407" s="54">
        <v>0</v>
      </c>
      <c r="I407" s="44">
        <f t="shared" si="58"/>
        <v>0</v>
      </c>
    </row>
    <row r="408" spans="1:9" ht="15">
      <c r="A408" s="8" t="s">
        <v>18</v>
      </c>
      <c r="B408" s="48">
        <v>0</v>
      </c>
      <c r="C408" s="48">
        <v>0</v>
      </c>
      <c r="D408" s="48">
        <v>0</v>
      </c>
      <c r="E408" s="48">
        <v>0</v>
      </c>
      <c r="F408" s="400"/>
      <c r="G408" s="48">
        <v>0</v>
      </c>
      <c r="H408" s="49">
        <v>0</v>
      </c>
      <c r="I408" s="50">
        <f t="shared" si="58"/>
        <v>0</v>
      </c>
    </row>
    <row r="409" spans="1:9" ht="15">
      <c r="A409" s="9" t="s">
        <v>141</v>
      </c>
      <c r="B409" s="45">
        <v>379.90182352509089</v>
      </c>
      <c r="C409" s="45">
        <v>1148.4486246065708</v>
      </c>
      <c r="D409" s="45">
        <v>163.38628913074834</v>
      </c>
      <c r="E409" s="45">
        <v>23.263262737590161</v>
      </c>
      <c r="F409" s="400"/>
      <c r="G409" s="45">
        <v>0</v>
      </c>
      <c r="H409" s="54">
        <v>0</v>
      </c>
      <c r="I409" s="44">
        <f t="shared" si="58"/>
        <v>1715.0000000000002</v>
      </c>
    </row>
    <row r="410" spans="1:9" ht="15">
      <c r="A410" s="8" t="s">
        <v>19</v>
      </c>
      <c r="B410" s="48">
        <v>0</v>
      </c>
      <c r="C410" s="48">
        <v>0</v>
      </c>
      <c r="D410" s="48">
        <v>0</v>
      </c>
      <c r="E410" s="48">
        <v>0</v>
      </c>
      <c r="F410" s="400"/>
      <c r="G410" s="48">
        <v>0</v>
      </c>
      <c r="H410" s="49">
        <v>0</v>
      </c>
      <c r="I410" s="50">
        <f t="shared" si="58"/>
        <v>0</v>
      </c>
    </row>
    <row r="411" spans="1:9" ht="15">
      <c r="A411" s="9" t="s">
        <v>20</v>
      </c>
      <c r="B411" s="45">
        <v>0</v>
      </c>
      <c r="C411" s="45">
        <v>0</v>
      </c>
      <c r="D411" s="45">
        <v>0</v>
      </c>
      <c r="E411" s="45">
        <v>0</v>
      </c>
      <c r="F411" s="400"/>
      <c r="G411" s="45">
        <v>0</v>
      </c>
      <c r="H411" s="54">
        <v>0</v>
      </c>
      <c r="I411" s="44">
        <f t="shared" si="58"/>
        <v>0</v>
      </c>
    </row>
    <row r="412" spans="1:9" ht="15">
      <c r="A412" s="8" t="s">
        <v>21</v>
      </c>
      <c r="B412" s="48">
        <v>0</v>
      </c>
      <c r="C412" s="48">
        <v>0</v>
      </c>
      <c r="D412" s="48">
        <v>0</v>
      </c>
      <c r="E412" s="48">
        <v>0</v>
      </c>
      <c r="F412" s="400"/>
      <c r="G412" s="48">
        <v>0</v>
      </c>
      <c r="H412" s="49">
        <v>0</v>
      </c>
      <c r="I412" s="50">
        <f t="shared" si="58"/>
        <v>0</v>
      </c>
    </row>
    <row r="413" spans="1:9" ht="15">
      <c r="A413" s="10" t="s">
        <v>57</v>
      </c>
      <c r="B413" s="45">
        <v>0</v>
      </c>
      <c r="C413" s="45">
        <v>0</v>
      </c>
      <c r="D413" s="45">
        <v>0</v>
      </c>
      <c r="E413" s="45">
        <v>0</v>
      </c>
      <c r="F413" s="400"/>
      <c r="G413" s="45">
        <v>0</v>
      </c>
      <c r="H413" s="54">
        <v>0</v>
      </c>
      <c r="I413" s="44">
        <f t="shared" si="58"/>
        <v>0</v>
      </c>
    </row>
    <row r="414" spans="1:9" ht="15">
      <c r="A414" s="8" t="s">
        <v>22</v>
      </c>
      <c r="B414" s="48">
        <v>0</v>
      </c>
      <c r="C414" s="48">
        <v>0</v>
      </c>
      <c r="D414" s="48">
        <v>0</v>
      </c>
      <c r="E414" s="48">
        <v>0</v>
      </c>
      <c r="F414" s="400"/>
      <c r="G414" s="48">
        <v>0</v>
      </c>
      <c r="H414" s="49">
        <v>0</v>
      </c>
      <c r="I414" s="50">
        <f t="shared" si="58"/>
        <v>0</v>
      </c>
    </row>
    <row r="415" spans="1:9" ht="15">
      <c r="A415" s="10" t="s">
        <v>23</v>
      </c>
      <c r="B415" s="45">
        <v>0</v>
      </c>
      <c r="C415" s="45">
        <v>0</v>
      </c>
      <c r="D415" s="45">
        <v>0</v>
      </c>
      <c r="E415" s="45">
        <v>0</v>
      </c>
      <c r="F415" s="400"/>
      <c r="G415" s="45">
        <v>0</v>
      </c>
      <c r="H415" s="54">
        <v>0</v>
      </c>
      <c r="I415" s="44">
        <f t="shared" si="58"/>
        <v>0</v>
      </c>
    </row>
    <row r="416" spans="1:9" ht="15">
      <c r="A416" s="8" t="s">
        <v>24</v>
      </c>
      <c r="B416" s="48">
        <v>1.6236000000000002</v>
      </c>
      <c r="C416" s="48">
        <v>0</v>
      </c>
      <c r="D416" s="48">
        <v>0</v>
      </c>
      <c r="E416" s="48">
        <v>0</v>
      </c>
      <c r="F416" s="400"/>
      <c r="G416" s="48">
        <v>0</v>
      </c>
      <c r="H416" s="49">
        <v>0</v>
      </c>
      <c r="I416" s="50">
        <f t="shared" si="58"/>
        <v>1.6236000000000002</v>
      </c>
    </row>
    <row r="417" spans="1:9" ht="15.75" thickBot="1">
      <c r="A417" s="10" t="s">
        <v>25</v>
      </c>
      <c r="B417" s="45">
        <v>17.276550351832224</v>
      </c>
      <c r="C417" s="45">
        <v>8.1409432038059659</v>
      </c>
      <c r="D417" s="45">
        <v>0.50199224578960577</v>
      </c>
      <c r="E417" s="45">
        <v>651.44350105084663</v>
      </c>
      <c r="F417" s="401"/>
      <c r="G417" s="45">
        <v>119.19461314772558</v>
      </c>
      <c r="H417" s="54">
        <v>0</v>
      </c>
      <c r="I417" s="44">
        <f t="shared" si="58"/>
        <v>796.55759999999998</v>
      </c>
    </row>
    <row r="418" spans="1:9" ht="15">
      <c r="A418" s="125" t="s">
        <v>26</v>
      </c>
      <c r="B418" s="126">
        <f>SUM(B397:B417)</f>
        <v>540.76565979623012</v>
      </c>
      <c r="C418" s="126">
        <f t="shared" ref="C418:I418" si="59">SUM(C397:C417)</f>
        <v>1379.9777598822261</v>
      </c>
      <c r="D418" s="126">
        <f t="shared" si="59"/>
        <v>164.60390340355303</v>
      </c>
      <c r="E418" s="126">
        <f t="shared" si="59"/>
        <v>677.86626936749326</v>
      </c>
      <c r="F418" s="126">
        <f t="shared" si="59"/>
        <v>0</v>
      </c>
      <c r="G418" s="126">
        <f t="shared" si="59"/>
        <v>119.19461314772558</v>
      </c>
      <c r="H418" s="127">
        <f t="shared" si="59"/>
        <v>0</v>
      </c>
      <c r="I418" s="128">
        <f t="shared" si="59"/>
        <v>2882.4082055972281</v>
      </c>
    </row>
    <row r="419" spans="1:9" ht="15" thickBot="1">
      <c r="A419" s="15" t="s">
        <v>100</v>
      </c>
      <c r="B419" s="100">
        <f>B418/$I418</f>
        <v>0.18760897875121918</v>
      </c>
      <c r="C419" s="100">
        <f t="shared" ref="C419:H419" si="60">C418/$I418</f>
        <v>0.47875861482856763</v>
      </c>
      <c r="D419" s="100">
        <f t="shared" si="60"/>
        <v>5.7106381769214919E-2</v>
      </c>
      <c r="E419" s="100">
        <f t="shared" si="60"/>
        <v>0.23517358438377087</v>
      </c>
      <c r="F419" s="100">
        <f t="shared" si="60"/>
        <v>0</v>
      </c>
      <c r="G419" s="100">
        <f t="shared" si="60"/>
        <v>4.1352440267227432E-2</v>
      </c>
      <c r="H419" s="100">
        <f t="shared" si="60"/>
        <v>0</v>
      </c>
      <c r="I419" s="102">
        <f>SUM(B419:H419)</f>
        <v>1</v>
      </c>
    </row>
    <row r="420" spans="1:9" ht="15" thickBot="1">
      <c r="A420" s="16"/>
      <c r="B420" s="16"/>
      <c r="C420" s="16"/>
      <c r="D420" s="16"/>
      <c r="E420" s="16"/>
      <c r="F420" s="16"/>
      <c r="G420" s="16"/>
      <c r="H420" s="16"/>
      <c r="I420" s="16"/>
    </row>
    <row r="421" spans="1:9" ht="28.5">
      <c r="A421" s="431" t="s">
        <v>40</v>
      </c>
      <c r="B421" s="37" t="s">
        <v>0</v>
      </c>
      <c r="C421" s="37" t="s">
        <v>1</v>
      </c>
      <c r="D421" s="37" t="s">
        <v>2</v>
      </c>
      <c r="E421" s="37" t="s">
        <v>3</v>
      </c>
      <c r="F421" s="37" t="s">
        <v>27</v>
      </c>
      <c r="G421" s="37" t="s">
        <v>4</v>
      </c>
      <c r="H421" s="37" t="s">
        <v>5</v>
      </c>
      <c r="I421" s="38" t="s">
        <v>6</v>
      </c>
    </row>
    <row r="422" spans="1:9" ht="14.25" customHeight="1">
      <c r="A422" s="432" t="s">
        <v>40</v>
      </c>
      <c r="B422" s="372" t="s">
        <v>107</v>
      </c>
      <c r="C422" s="373"/>
      <c r="D422" s="373"/>
      <c r="E422" s="373"/>
      <c r="F422" s="373"/>
      <c r="G422" s="373"/>
      <c r="H422" s="373"/>
      <c r="I422" s="374"/>
    </row>
    <row r="423" spans="1:9" ht="15">
      <c r="A423" s="7" t="s">
        <v>7</v>
      </c>
      <c r="B423" s="42">
        <v>0</v>
      </c>
      <c r="C423" s="42">
        <v>0</v>
      </c>
      <c r="D423" s="42">
        <v>0</v>
      </c>
      <c r="E423" s="42">
        <v>0</v>
      </c>
      <c r="F423" s="399"/>
      <c r="G423" s="42">
        <v>0</v>
      </c>
      <c r="H423" s="43">
        <v>0</v>
      </c>
      <c r="I423" s="44">
        <f>SUM(B423:H423)</f>
        <v>0</v>
      </c>
    </row>
    <row r="424" spans="1:9" ht="15">
      <c r="A424" s="8" t="s">
        <v>8</v>
      </c>
      <c r="B424" s="48">
        <v>0</v>
      </c>
      <c r="C424" s="48">
        <v>0</v>
      </c>
      <c r="D424" s="48">
        <v>0</v>
      </c>
      <c r="E424" s="48">
        <v>0</v>
      </c>
      <c r="F424" s="400"/>
      <c r="G424" s="48">
        <v>0</v>
      </c>
      <c r="H424" s="49">
        <v>0</v>
      </c>
      <c r="I424" s="50">
        <f t="shared" ref="I424:I443" si="61">SUM(B424:H424)</f>
        <v>0</v>
      </c>
    </row>
    <row r="425" spans="1:9" ht="15">
      <c r="A425" s="9" t="s">
        <v>9</v>
      </c>
      <c r="B425" s="45">
        <v>0</v>
      </c>
      <c r="C425" s="45">
        <v>0</v>
      </c>
      <c r="D425" s="45">
        <v>0</v>
      </c>
      <c r="E425" s="45">
        <v>0</v>
      </c>
      <c r="F425" s="400"/>
      <c r="G425" s="45">
        <v>0</v>
      </c>
      <c r="H425" s="54">
        <v>0</v>
      </c>
      <c r="I425" s="44">
        <f t="shared" si="61"/>
        <v>0</v>
      </c>
    </row>
    <row r="426" spans="1:9" ht="15">
      <c r="A426" s="8" t="s">
        <v>10</v>
      </c>
      <c r="B426" s="48">
        <v>0</v>
      </c>
      <c r="C426" s="48">
        <v>0</v>
      </c>
      <c r="D426" s="48">
        <v>0</v>
      </c>
      <c r="E426" s="48">
        <v>0</v>
      </c>
      <c r="F426" s="400"/>
      <c r="G426" s="48">
        <v>0</v>
      </c>
      <c r="H426" s="49">
        <v>0</v>
      </c>
      <c r="I426" s="50">
        <f t="shared" si="61"/>
        <v>0</v>
      </c>
    </row>
    <row r="427" spans="1:9" ht="15">
      <c r="A427" s="9" t="s">
        <v>11</v>
      </c>
      <c r="B427" s="45">
        <v>0</v>
      </c>
      <c r="C427" s="45">
        <v>0</v>
      </c>
      <c r="D427" s="45">
        <v>0</v>
      </c>
      <c r="E427" s="45">
        <v>0</v>
      </c>
      <c r="F427" s="400"/>
      <c r="G427" s="45">
        <v>0</v>
      </c>
      <c r="H427" s="54">
        <v>0</v>
      </c>
      <c r="I427" s="44">
        <f t="shared" si="61"/>
        <v>0</v>
      </c>
    </row>
    <row r="428" spans="1:9" ht="15">
      <c r="A428" s="8" t="s">
        <v>12</v>
      </c>
      <c r="B428" s="48">
        <v>0</v>
      </c>
      <c r="C428" s="48">
        <v>0</v>
      </c>
      <c r="D428" s="48">
        <v>0</v>
      </c>
      <c r="E428" s="48">
        <v>0</v>
      </c>
      <c r="F428" s="400"/>
      <c r="G428" s="48">
        <v>0</v>
      </c>
      <c r="H428" s="49">
        <v>0</v>
      </c>
      <c r="I428" s="50">
        <f t="shared" si="61"/>
        <v>0</v>
      </c>
    </row>
    <row r="429" spans="1:9" ht="15">
      <c r="A429" s="9" t="s">
        <v>13</v>
      </c>
      <c r="B429" s="45">
        <v>0</v>
      </c>
      <c r="C429" s="45">
        <v>0</v>
      </c>
      <c r="D429" s="45">
        <v>0</v>
      </c>
      <c r="E429" s="45">
        <v>0</v>
      </c>
      <c r="F429" s="400"/>
      <c r="G429" s="45">
        <v>0</v>
      </c>
      <c r="H429" s="54">
        <v>0</v>
      </c>
      <c r="I429" s="44">
        <f t="shared" si="61"/>
        <v>0</v>
      </c>
    </row>
    <row r="430" spans="1:9" ht="15">
      <c r="A430" s="8" t="s">
        <v>14</v>
      </c>
      <c r="B430" s="48">
        <v>7.3096888204616887E-9</v>
      </c>
      <c r="C430" s="48">
        <v>7.3096888204616887E-9</v>
      </c>
      <c r="D430" s="48">
        <v>7.3096888204616887E-9</v>
      </c>
      <c r="E430" s="48">
        <v>6.5589216099078418E-2</v>
      </c>
      <c r="F430" s="400"/>
      <c r="G430" s="48">
        <v>0</v>
      </c>
      <c r="H430" s="49">
        <v>0</v>
      </c>
      <c r="I430" s="50">
        <f t="shared" si="61"/>
        <v>6.5589238028144883E-2</v>
      </c>
    </row>
    <row r="431" spans="1:9" ht="15">
      <c r="A431" s="9" t="s">
        <v>15</v>
      </c>
      <c r="B431" s="45">
        <v>0.34413280348335268</v>
      </c>
      <c r="C431" s="45">
        <v>0.15264373463060457</v>
      </c>
      <c r="D431" s="45">
        <v>0.18642346188604275</v>
      </c>
      <c r="E431" s="45">
        <v>0</v>
      </c>
      <c r="F431" s="400"/>
      <c r="G431" s="45">
        <v>0</v>
      </c>
      <c r="H431" s="54">
        <v>0</v>
      </c>
      <c r="I431" s="44">
        <f t="shared" si="61"/>
        <v>0.68320000000000003</v>
      </c>
    </row>
    <row r="432" spans="1:9" ht="15">
      <c r="A432" s="8" t="s">
        <v>16</v>
      </c>
      <c r="B432" s="48">
        <v>38.474491323007754</v>
      </c>
      <c r="C432" s="48">
        <v>4.0501943630972734</v>
      </c>
      <c r="D432" s="48">
        <v>13.475314313894968</v>
      </c>
      <c r="E432" s="48">
        <v>0</v>
      </c>
      <c r="F432" s="400"/>
      <c r="G432" s="48">
        <v>0</v>
      </c>
      <c r="H432" s="49">
        <v>0</v>
      </c>
      <c r="I432" s="50">
        <f t="shared" si="61"/>
        <v>56</v>
      </c>
    </row>
    <row r="433" spans="1:9" ht="15">
      <c r="A433" s="9" t="s">
        <v>17</v>
      </c>
      <c r="B433" s="45">
        <v>0</v>
      </c>
      <c r="C433" s="45">
        <v>0</v>
      </c>
      <c r="D433" s="45">
        <v>0</v>
      </c>
      <c r="E433" s="45">
        <v>0</v>
      </c>
      <c r="F433" s="400"/>
      <c r="G433" s="45">
        <v>0</v>
      </c>
      <c r="H433" s="54">
        <v>0</v>
      </c>
      <c r="I433" s="44">
        <f t="shared" si="61"/>
        <v>0</v>
      </c>
    </row>
    <row r="434" spans="1:9" ht="15">
      <c r="A434" s="8" t="s">
        <v>18</v>
      </c>
      <c r="B434" s="48">
        <v>0</v>
      </c>
      <c r="C434" s="48">
        <v>0</v>
      </c>
      <c r="D434" s="48">
        <v>0</v>
      </c>
      <c r="E434" s="48">
        <v>0</v>
      </c>
      <c r="F434" s="400"/>
      <c r="G434" s="48">
        <v>0</v>
      </c>
      <c r="H434" s="49">
        <v>0</v>
      </c>
      <c r="I434" s="50">
        <f t="shared" si="61"/>
        <v>0</v>
      </c>
    </row>
    <row r="435" spans="1:9" ht="15">
      <c r="A435" s="9" t="s">
        <v>141</v>
      </c>
      <c r="B435" s="45">
        <v>57.730437685945468</v>
      </c>
      <c r="C435" s="45">
        <v>46.392610476273603</v>
      </c>
      <c r="D435" s="45">
        <v>21.736940648837223</v>
      </c>
      <c r="E435" s="45">
        <v>7.1400111889437197</v>
      </c>
      <c r="F435" s="400"/>
      <c r="G435" s="45">
        <v>0</v>
      </c>
      <c r="H435" s="54">
        <v>0</v>
      </c>
      <c r="I435" s="44">
        <f t="shared" si="61"/>
        <v>133.00000000000003</v>
      </c>
    </row>
    <row r="436" spans="1:9" ht="15">
      <c r="A436" s="8" t="s">
        <v>19</v>
      </c>
      <c r="B436" s="48">
        <v>0</v>
      </c>
      <c r="C436" s="48">
        <v>0</v>
      </c>
      <c r="D436" s="48">
        <v>0</v>
      </c>
      <c r="E436" s="48">
        <v>0</v>
      </c>
      <c r="F436" s="400"/>
      <c r="G436" s="48">
        <v>0</v>
      </c>
      <c r="H436" s="49">
        <v>0</v>
      </c>
      <c r="I436" s="50">
        <f t="shared" si="61"/>
        <v>0</v>
      </c>
    </row>
    <row r="437" spans="1:9" ht="15">
      <c r="A437" s="9" t="s">
        <v>20</v>
      </c>
      <c r="B437" s="45">
        <v>0</v>
      </c>
      <c r="C437" s="45">
        <v>0</v>
      </c>
      <c r="D437" s="45">
        <v>0</v>
      </c>
      <c r="E437" s="45">
        <v>0</v>
      </c>
      <c r="F437" s="400"/>
      <c r="G437" s="45">
        <v>0</v>
      </c>
      <c r="H437" s="54">
        <v>0</v>
      </c>
      <c r="I437" s="44">
        <f t="shared" si="61"/>
        <v>0</v>
      </c>
    </row>
    <row r="438" spans="1:9" ht="15">
      <c r="A438" s="8" t="s">
        <v>21</v>
      </c>
      <c r="B438" s="48">
        <v>4.3472223174902567</v>
      </c>
      <c r="C438" s="48">
        <v>5.0807302464118721E-2</v>
      </c>
      <c r="D438" s="48">
        <v>2.601970380045624</v>
      </c>
      <c r="E438" s="48">
        <v>0</v>
      </c>
      <c r="F438" s="400"/>
      <c r="G438" s="48">
        <v>0</v>
      </c>
      <c r="H438" s="49">
        <v>0</v>
      </c>
      <c r="I438" s="50">
        <f t="shared" si="61"/>
        <v>6.9999999999999991</v>
      </c>
    </row>
    <row r="439" spans="1:9" ht="15">
      <c r="A439" s="10" t="s">
        <v>57</v>
      </c>
      <c r="B439" s="45">
        <v>36.164939225411437</v>
      </c>
      <c r="C439" s="45">
        <v>2.3976110288058101</v>
      </c>
      <c r="D439" s="45">
        <v>27.437449745782757</v>
      </c>
      <c r="E439" s="45">
        <v>0</v>
      </c>
      <c r="F439" s="400"/>
      <c r="G439" s="45">
        <v>0</v>
      </c>
      <c r="H439" s="54">
        <v>0</v>
      </c>
      <c r="I439" s="44">
        <f t="shared" si="61"/>
        <v>66</v>
      </c>
    </row>
    <row r="440" spans="1:9" ht="15">
      <c r="A440" s="8" t="s">
        <v>22</v>
      </c>
      <c r="B440" s="48">
        <v>5.6666666666666661</v>
      </c>
      <c r="C440" s="48">
        <v>5.6666666666666661</v>
      </c>
      <c r="D440" s="48">
        <v>5.6666666666666661</v>
      </c>
      <c r="E440" s="48">
        <v>0</v>
      </c>
      <c r="F440" s="400"/>
      <c r="G440" s="48">
        <v>0</v>
      </c>
      <c r="H440" s="49">
        <v>0</v>
      </c>
      <c r="I440" s="50">
        <f t="shared" si="61"/>
        <v>17</v>
      </c>
    </row>
    <row r="441" spans="1:9" ht="15">
      <c r="A441" s="10" t="s">
        <v>23</v>
      </c>
      <c r="B441" s="45">
        <v>0</v>
      </c>
      <c r="C441" s="45">
        <v>0</v>
      </c>
      <c r="D441" s="45">
        <v>0</v>
      </c>
      <c r="E441" s="45">
        <v>0</v>
      </c>
      <c r="F441" s="400"/>
      <c r="G441" s="45">
        <v>0</v>
      </c>
      <c r="H441" s="54">
        <v>0</v>
      </c>
      <c r="I441" s="44">
        <f t="shared" si="61"/>
        <v>0</v>
      </c>
    </row>
    <row r="442" spans="1:9" ht="15">
      <c r="A442" s="8" t="s">
        <v>24</v>
      </c>
      <c r="B442" s="48">
        <v>8.4070128366398258</v>
      </c>
      <c r="C442" s="48">
        <v>2.0812979194182971E-2</v>
      </c>
      <c r="D442" s="48">
        <v>1.6773741841659915</v>
      </c>
      <c r="E442" s="48">
        <v>0</v>
      </c>
      <c r="F442" s="400"/>
      <c r="G442" s="48">
        <v>0</v>
      </c>
      <c r="H442" s="49">
        <v>0</v>
      </c>
      <c r="I442" s="50">
        <f t="shared" si="61"/>
        <v>10.1052</v>
      </c>
    </row>
    <row r="443" spans="1:9" ht="15.75" thickBot="1">
      <c r="A443" s="10" t="s">
        <v>25</v>
      </c>
      <c r="B443" s="66">
        <v>26.515131002806132</v>
      </c>
      <c r="C443" s="66">
        <v>9.0483542076722601E-2</v>
      </c>
      <c r="D443" s="66">
        <v>97.874547282890347</v>
      </c>
      <c r="E443" s="66">
        <v>503.44775510921414</v>
      </c>
      <c r="F443" s="401"/>
      <c r="G443" s="45">
        <v>66.723072461526186</v>
      </c>
      <c r="H443" s="54">
        <v>0.25341060148653272</v>
      </c>
      <c r="I443" s="44">
        <f t="shared" si="61"/>
        <v>694.90440000000001</v>
      </c>
    </row>
    <row r="444" spans="1:9" ht="15">
      <c r="A444" s="125" t="s">
        <v>26</v>
      </c>
      <c r="B444" s="126">
        <f>SUM(B423:B443)</f>
        <v>177.6500338687606</v>
      </c>
      <c r="C444" s="126">
        <f t="shared" ref="C444:I444" si="62">SUM(C423:C443)</f>
        <v>58.821830100518675</v>
      </c>
      <c r="D444" s="126">
        <f t="shared" si="62"/>
        <v>170.65668669147931</v>
      </c>
      <c r="E444" s="126">
        <f t="shared" si="62"/>
        <v>510.65335551425693</v>
      </c>
      <c r="F444" s="126">
        <f t="shared" si="62"/>
        <v>0</v>
      </c>
      <c r="G444" s="126">
        <f t="shared" si="62"/>
        <v>66.723072461526186</v>
      </c>
      <c r="H444" s="127">
        <f t="shared" si="62"/>
        <v>0.25341060148653272</v>
      </c>
      <c r="I444" s="128">
        <f t="shared" si="62"/>
        <v>984.75838923802826</v>
      </c>
    </row>
    <row r="445" spans="1:9" ht="15" thickBot="1">
      <c r="A445" s="15" t="s">
        <v>100</v>
      </c>
      <c r="B445" s="100">
        <f>B444/$I444</f>
        <v>0.18039961457573367</v>
      </c>
      <c r="C445" s="100">
        <f t="shared" ref="C445:H445" si="63">C444/$I444</f>
        <v>5.9732245740026606E-2</v>
      </c>
      <c r="D445" s="100">
        <f t="shared" si="63"/>
        <v>0.17329802777666867</v>
      </c>
      <c r="E445" s="100">
        <f t="shared" si="63"/>
        <v>0.51855699945789013</v>
      </c>
      <c r="F445" s="100">
        <f t="shared" si="63"/>
        <v>0</v>
      </c>
      <c r="G445" s="100">
        <f t="shared" si="63"/>
        <v>6.7755779682317996E-2</v>
      </c>
      <c r="H445" s="100">
        <f t="shared" si="63"/>
        <v>2.5733276736298027E-4</v>
      </c>
      <c r="I445" s="102">
        <f>SUM(B445:H445)</f>
        <v>1</v>
      </c>
    </row>
    <row r="446" spans="1:9" ht="15" thickBot="1">
      <c r="A446" s="16"/>
      <c r="B446" s="16"/>
      <c r="C446" s="16"/>
      <c r="D446" s="16"/>
      <c r="E446" s="16"/>
      <c r="F446" s="16"/>
      <c r="G446" s="16"/>
      <c r="H446" s="16"/>
      <c r="I446" s="16"/>
    </row>
    <row r="447" spans="1:9" ht="28.5">
      <c r="A447" s="433" t="s">
        <v>41</v>
      </c>
      <c r="B447" s="37" t="s">
        <v>0</v>
      </c>
      <c r="C447" s="37" t="s">
        <v>1</v>
      </c>
      <c r="D447" s="37" t="s">
        <v>2</v>
      </c>
      <c r="E447" s="37" t="s">
        <v>3</v>
      </c>
      <c r="F447" s="37" t="s">
        <v>27</v>
      </c>
      <c r="G447" s="37" t="s">
        <v>4</v>
      </c>
      <c r="H447" s="37" t="s">
        <v>5</v>
      </c>
      <c r="I447" s="38" t="s">
        <v>6</v>
      </c>
    </row>
    <row r="448" spans="1:9" ht="14.25" customHeight="1">
      <c r="A448" s="434" t="s">
        <v>41</v>
      </c>
      <c r="B448" s="372" t="s">
        <v>107</v>
      </c>
      <c r="C448" s="373"/>
      <c r="D448" s="373"/>
      <c r="E448" s="373"/>
      <c r="F448" s="373"/>
      <c r="G448" s="373"/>
      <c r="H448" s="373"/>
      <c r="I448" s="374"/>
    </row>
    <row r="449" spans="1:9" ht="15">
      <c r="A449" s="7" t="s">
        <v>7</v>
      </c>
      <c r="B449" s="387"/>
      <c r="C449" s="388"/>
      <c r="D449" s="388"/>
      <c r="E449" s="389"/>
      <c r="F449" s="42">
        <v>0</v>
      </c>
      <c r="G449" s="387"/>
      <c r="H449" s="389"/>
      <c r="I449" s="44">
        <f>SUM(B449:H449)</f>
        <v>0</v>
      </c>
    </row>
    <row r="450" spans="1:9" ht="15">
      <c r="A450" s="8" t="s">
        <v>8</v>
      </c>
      <c r="B450" s="390"/>
      <c r="C450" s="391"/>
      <c r="D450" s="391"/>
      <c r="E450" s="392"/>
      <c r="F450" s="48">
        <v>0</v>
      </c>
      <c r="G450" s="390"/>
      <c r="H450" s="392"/>
      <c r="I450" s="50">
        <f t="shared" ref="I450:I469" si="64">SUM(B450:H450)</f>
        <v>0</v>
      </c>
    </row>
    <row r="451" spans="1:9" ht="15">
      <c r="A451" s="9" t="s">
        <v>9</v>
      </c>
      <c r="B451" s="390"/>
      <c r="C451" s="391"/>
      <c r="D451" s="391"/>
      <c r="E451" s="392"/>
      <c r="F451" s="45">
        <v>0</v>
      </c>
      <c r="G451" s="390"/>
      <c r="H451" s="392"/>
      <c r="I451" s="44">
        <f t="shared" si="64"/>
        <v>0</v>
      </c>
    </row>
    <row r="452" spans="1:9" ht="15">
      <c r="A452" s="8" t="s">
        <v>10</v>
      </c>
      <c r="B452" s="390"/>
      <c r="C452" s="391"/>
      <c r="D452" s="391"/>
      <c r="E452" s="392"/>
      <c r="F452" s="48">
        <v>0</v>
      </c>
      <c r="G452" s="390"/>
      <c r="H452" s="392"/>
      <c r="I452" s="50">
        <f t="shared" si="64"/>
        <v>0</v>
      </c>
    </row>
    <row r="453" spans="1:9" ht="15">
      <c r="A453" s="9" t="s">
        <v>11</v>
      </c>
      <c r="B453" s="390"/>
      <c r="C453" s="391"/>
      <c r="D453" s="391"/>
      <c r="E453" s="392"/>
      <c r="F453" s="45">
        <v>0</v>
      </c>
      <c r="G453" s="390"/>
      <c r="H453" s="392"/>
      <c r="I453" s="44">
        <f t="shared" si="64"/>
        <v>0</v>
      </c>
    </row>
    <row r="454" spans="1:9" ht="15">
      <c r="A454" s="8" t="s">
        <v>12</v>
      </c>
      <c r="B454" s="390"/>
      <c r="C454" s="391"/>
      <c r="D454" s="391"/>
      <c r="E454" s="392"/>
      <c r="F454" s="48">
        <v>0</v>
      </c>
      <c r="G454" s="390"/>
      <c r="H454" s="392"/>
      <c r="I454" s="50">
        <f t="shared" si="64"/>
        <v>0</v>
      </c>
    </row>
    <row r="455" spans="1:9" ht="15">
      <c r="A455" s="9" t="s">
        <v>13</v>
      </c>
      <c r="B455" s="390"/>
      <c r="C455" s="391"/>
      <c r="D455" s="391"/>
      <c r="E455" s="392"/>
      <c r="F455" s="45">
        <v>0</v>
      </c>
      <c r="G455" s="390"/>
      <c r="H455" s="392"/>
      <c r="I455" s="44">
        <f t="shared" si="64"/>
        <v>0</v>
      </c>
    </row>
    <row r="456" spans="1:9" ht="15">
      <c r="A456" s="8" t="s">
        <v>14</v>
      </c>
      <c r="B456" s="390"/>
      <c r="C456" s="391"/>
      <c r="D456" s="391"/>
      <c r="E456" s="392"/>
      <c r="F456" s="48">
        <v>102.65829706404378</v>
      </c>
      <c r="G456" s="390"/>
      <c r="H456" s="392"/>
      <c r="I456" s="50">
        <f t="shared" si="64"/>
        <v>102.65829706404378</v>
      </c>
    </row>
    <row r="457" spans="1:9" ht="15">
      <c r="A457" s="9" t="s">
        <v>15</v>
      </c>
      <c r="B457" s="390"/>
      <c r="C457" s="391"/>
      <c r="D457" s="391"/>
      <c r="E457" s="392"/>
      <c r="F457" s="45">
        <v>0</v>
      </c>
      <c r="G457" s="390"/>
      <c r="H457" s="392"/>
      <c r="I457" s="44">
        <f t="shared" si="64"/>
        <v>0</v>
      </c>
    </row>
    <row r="458" spans="1:9" ht="15">
      <c r="A458" s="8" t="s">
        <v>16</v>
      </c>
      <c r="B458" s="390"/>
      <c r="C458" s="391"/>
      <c r="D458" s="391"/>
      <c r="E458" s="392"/>
      <c r="F458" s="48">
        <v>0</v>
      </c>
      <c r="G458" s="390"/>
      <c r="H458" s="392"/>
      <c r="I458" s="50">
        <f t="shared" si="64"/>
        <v>0</v>
      </c>
    </row>
    <row r="459" spans="1:9" ht="15">
      <c r="A459" s="9" t="s">
        <v>17</v>
      </c>
      <c r="B459" s="390"/>
      <c r="C459" s="391"/>
      <c r="D459" s="391"/>
      <c r="E459" s="392"/>
      <c r="F459" s="45">
        <v>0</v>
      </c>
      <c r="G459" s="390"/>
      <c r="H459" s="392"/>
      <c r="I459" s="44">
        <f t="shared" si="64"/>
        <v>0</v>
      </c>
    </row>
    <row r="460" spans="1:9" ht="15">
      <c r="A460" s="8" t="s">
        <v>18</v>
      </c>
      <c r="B460" s="390"/>
      <c r="C460" s="391"/>
      <c r="D460" s="391"/>
      <c r="E460" s="392"/>
      <c r="F460" s="48">
        <v>0</v>
      </c>
      <c r="G460" s="390"/>
      <c r="H460" s="392"/>
      <c r="I460" s="50">
        <f t="shared" si="64"/>
        <v>0</v>
      </c>
    </row>
    <row r="461" spans="1:9" ht="15">
      <c r="A461" s="9" t="s">
        <v>141</v>
      </c>
      <c r="B461" s="390"/>
      <c r="C461" s="391"/>
      <c r="D461" s="391"/>
      <c r="E461" s="392"/>
      <c r="F461" s="45">
        <v>0</v>
      </c>
      <c r="G461" s="390"/>
      <c r="H461" s="392"/>
      <c r="I461" s="44">
        <f t="shared" si="64"/>
        <v>0</v>
      </c>
    </row>
    <row r="462" spans="1:9" ht="15">
      <c r="A462" s="8" t="s">
        <v>19</v>
      </c>
      <c r="B462" s="390"/>
      <c r="C462" s="391"/>
      <c r="D462" s="391"/>
      <c r="E462" s="392"/>
      <c r="F462" s="48">
        <v>0</v>
      </c>
      <c r="G462" s="390"/>
      <c r="H462" s="392"/>
      <c r="I462" s="50">
        <f t="shared" si="64"/>
        <v>0</v>
      </c>
    </row>
    <row r="463" spans="1:9" ht="15">
      <c r="A463" s="9" t="s">
        <v>20</v>
      </c>
      <c r="B463" s="390"/>
      <c r="C463" s="391"/>
      <c r="D463" s="391"/>
      <c r="E463" s="392"/>
      <c r="F463" s="45">
        <v>0</v>
      </c>
      <c r="G463" s="390"/>
      <c r="H463" s="392"/>
      <c r="I463" s="44">
        <f t="shared" si="64"/>
        <v>0</v>
      </c>
    </row>
    <row r="464" spans="1:9" ht="15">
      <c r="A464" s="8" t="s">
        <v>21</v>
      </c>
      <c r="B464" s="390"/>
      <c r="C464" s="391"/>
      <c r="D464" s="391"/>
      <c r="E464" s="392"/>
      <c r="F464" s="48">
        <v>0</v>
      </c>
      <c r="G464" s="390"/>
      <c r="H464" s="392"/>
      <c r="I464" s="50">
        <f t="shared" si="64"/>
        <v>0</v>
      </c>
    </row>
    <row r="465" spans="1:9" ht="15">
      <c r="A465" s="10" t="s">
        <v>57</v>
      </c>
      <c r="B465" s="390"/>
      <c r="C465" s="391"/>
      <c r="D465" s="391"/>
      <c r="E465" s="392"/>
      <c r="F465" s="45">
        <v>0</v>
      </c>
      <c r="G465" s="390"/>
      <c r="H465" s="392"/>
      <c r="I465" s="44">
        <f t="shared" si="64"/>
        <v>0</v>
      </c>
    </row>
    <row r="466" spans="1:9" ht="15">
      <c r="A466" s="8" t="s">
        <v>22</v>
      </c>
      <c r="B466" s="390"/>
      <c r="C466" s="391"/>
      <c r="D466" s="391"/>
      <c r="E466" s="392"/>
      <c r="F466" s="48">
        <v>0</v>
      </c>
      <c r="G466" s="390"/>
      <c r="H466" s="392"/>
      <c r="I466" s="50">
        <f t="shared" si="64"/>
        <v>0</v>
      </c>
    </row>
    <row r="467" spans="1:9" ht="15">
      <c r="A467" s="10" t="s">
        <v>23</v>
      </c>
      <c r="B467" s="390"/>
      <c r="C467" s="391"/>
      <c r="D467" s="391"/>
      <c r="E467" s="392"/>
      <c r="F467" s="45">
        <v>0</v>
      </c>
      <c r="G467" s="390"/>
      <c r="H467" s="392"/>
      <c r="I467" s="44">
        <f t="shared" si="64"/>
        <v>0</v>
      </c>
    </row>
    <row r="468" spans="1:9" ht="15">
      <c r="A468" s="8" t="s">
        <v>24</v>
      </c>
      <c r="B468" s="390"/>
      <c r="C468" s="391"/>
      <c r="D468" s="391"/>
      <c r="E468" s="392"/>
      <c r="F468" s="48">
        <v>0</v>
      </c>
      <c r="G468" s="390"/>
      <c r="H468" s="392"/>
      <c r="I468" s="50">
        <f t="shared" si="64"/>
        <v>0</v>
      </c>
    </row>
    <row r="469" spans="1:9" ht="15.75" thickBot="1">
      <c r="A469" s="10" t="s">
        <v>25</v>
      </c>
      <c r="B469" s="393"/>
      <c r="C469" s="394"/>
      <c r="D469" s="394"/>
      <c r="E469" s="395"/>
      <c r="F469" s="45">
        <v>426.58560000000006</v>
      </c>
      <c r="G469" s="393"/>
      <c r="H469" s="395"/>
      <c r="I469" s="44">
        <f t="shared" si="64"/>
        <v>426.58560000000006</v>
      </c>
    </row>
    <row r="470" spans="1:9" ht="15">
      <c r="A470" s="125" t="s">
        <v>26</v>
      </c>
      <c r="B470" s="126">
        <f>SUM(B449:B469)</f>
        <v>0</v>
      </c>
      <c r="C470" s="126">
        <f t="shared" ref="C470:I470" si="65">SUM(C449:C469)</f>
        <v>0</v>
      </c>
      <c r="D470" s="126">
        <f t="shared" si="65"/>
        <v>0</v>
      </c>
      <c r="E470" s="126">
        <f t="shared" si="65"/>
        <v>0</v>
      </c>
      <c r="F470" s="126">
        <f t="shared" si="65"/>
        <v>529.24389706404384</v>
      </c>
      <c r="G470" s="126">
        <f t="shared" si="65"/>
        <v>0</v>
      </c>
      <c r="H470" s="126">
        <f t="shared" si="65"/>
        <v>0</v>
      </c>
      <c r="I470" s="128">
        <f t="shared" si="65"/>
        <v>529.24389706404384</v>
      </c>
    </row>
    <row r="471" spans="1:9" ht="15" thickBot="1">
      <c r="A471" s="15" t="s">
        <v>100</v>
      </c>
      <c r="B471" s="100">
        <f>B470/$I470</f>
        <v>0</v>
      </c>
      <c r="C471" s="100">
        <f t="shared" ref="C471:H471" si="66">C470/$I470</f>
        <v>0</v>
      </c>
      <c r="D471" s="100">
        <f t="shared" si="66"/>
        <v>0</v>
      </c>
      <c r="E471" s="100">
        <f t="shared" si="66"/>
        <v>0</v>
      </c>
      <c r="F471" s="100">
        <f t="shared" si="66"/>
        <v>1</v>
      </c>
      <c r="G471" s="100">
        <f t="shared" si="66"/>
        <v>0</v>
      </c>
      <c r="H471" s="100">
        <f t="shared" si="66"/>
        <v>0</v>
      </c>
      <c r="I471" s="102">
        <f>SUM(B471:H471)</f>
        <v>1</v>
      </c>
    </row>
    <row r="472" spans="1:9" ht="15" thickBot="1">
      <c r="A472" s="16"/>
      <c r="B472" s="16"/>
      <c r="C472" s="16"/>
      <c r="D472" s="16"/>
      <c r="E472" s="16"/>
      <c r="F472" s="16"/>
      <c r="G472" s="16"/>
      <c r="H472" s="16"/>
      <c r="I472" s="16"/>
    </row>
    <row r="473" spans="1:9" ht="28.5">
      <c r="A473" s="433" t="s">
        <v>42</v>
      </c>
      <c r="B473" s="37" t="s">
        <v>0</v>
      </c>
      <c r="C473" s="37" t="s">
        <v>1</v>
      </c>
      <c r="D473" s="37" t="s">
        <v>2</v>
      </c>
      <c r="E473" s="37" t="s">
        <v>3</v>
      </c>
      <c r="F473" s="37" t="s">
        <v>27</v>
      </c>
      <c r="G473" s="37" t="s">
        <v>4</v>
      </c>
      <c r="H473" s="37" t="s">
        <v>5</v>
      </c>
      <c r="I473" s="38" t="s">
        <v>6</v>
      </c>
    </row>
    <row r="474" spans="1:9" ht="14.25" customHeight="1">
      <c r="A474" s="434" t="s">
        <v>42</v>
      </c>
      <c r="B474" s="372" t="s">
        <v>107</v>
      </c>
      <c r="C474" s="373"/>
      <c r="D474" s="373"/>
      <c r="E474" s="373"/>
      <c r="F474" s="373"/>
      <c r="G474" s="373"/>
      <c r="H474" s="373"/>
      <c r="I474" s="374"/>
    </row>
    <row r="475" spans="1:9" ht="15">
      <c r="A475" s="7" t="s">
        <v>7</v>
      </c>
      <c r="B475" s="387"/>
      <c r="C475" s="388"/>
      <c r="D475" s="388"/>
      <c r="E475" s="389"/>
      <c r="F475" s="42">
        <v>0</v>
      </c>
      <c r="G475" s="387"/>
      <c r="H475" s="389"/>
      <c r="I475" s="44">
        <f>SUM(B475:H475)</f>
        <v>0</v>
      </c>
    </row>
    <row r="476" spans="1:9" ht="15">
      <c r="A476" s="8" t="s">
        <v>8</v>
      </c>
      <c r="B476" s="390"/>
      <c r="C476" s="391"/>
      <c r="D476" s="391"/>
      <c r="E476" s="392"/>
      <c r="F476" s="48">
        <v>0</v>
      </c>
      <c r="G476" s="390"/>
      <c r="H476" s="392"/>
      <c r="I476" s="50">
        <f t="shared" ref="I476:I495" si="67">SUM(B476:H476)</f>
        <v>0</v>
      </c>
    </row>
    <row r="477" spans="1:9" ht="15">
      <c r="A477" s="9" t="s">
        <v>9</v>
      </c>
      <c r="B477" s="390"/>
      <c r="C477" s="391"/>
      <c r="D477" s="391"/>
      <c r="E477" s="392"/>
      <c r="F477" s="45">
        <v>0</v>
      </c>
      <c r="G477" s="390"/>
      <c r="H477" s="392"/>
      <c r="I477" s="44">
        <f t="shared" si="67"/>
        <v>0</v>
      </c>
    </row>
    <row r="478" spans="1:9" ht="15">
      <c r="A478" s="8" t="s">
        <v>10</v>
      </c>
      <c r="B478" s="390"/>
      <c r="C478" s="391"/>
      <c r="D478" s="391"/>
      <c r="E478" s="392"/>
      <c r="F478" s="48">
        <v>0</v>
      </c>
      <c r="G478" s="390"/>
      <c r="H478" s="392"/>
      <c r="I478" s="50">
        <f t="shared" si="67"/>
        <v>0</v>
      </c>
    </row>
    <row r="479" spans="1:9" ht="15">
      <c r="A479" s="9" t="s">
        <v>11</v>
      </c>
      <c r="B479" s="390"/>
      <c r="C479" s="391"/>
      <c r="D479" s="391"/>
      <c r="E479" s="392"/>
      <c r="F479" s="45">
        <v>0</v>
      </c>
      <c r="G479" s="390"/>
      <c r="H479" s="392"/>
      <c r="I479" s="44">
        <f t="shared" si="67"/>
        <v>0</v>
      </c>
    </row>
    <row r="480" spans="1:9" ht="15">
      <c r="A480" s="8" t="s">
        <v>12</v>
      </c>
      <c r="B480" s="390"/>
      <c r="C480" s="391"/>
      <c r="D480" s="391"/>
      <c r="E480" s="392"/>
      <c r="F480" s="48">
        <v>4601.3919590909873</v>
      </c>
      <c r="G480" s="390"/>
      <c r="H480" s="392"/>
      <c r="I480" s="50">
        <f t="shared" si="67"/>
        <v>4601.3919590909873</v>
      </c>
    </row>
    <row r="481" spans="1:9" ht="15">
      <c r="A481" s="9" t="s">
        <v>13</v>
      </c>
      <c r="B481" s="390"/>
      <c r="C481" s="391"/>
      <c r="D481" s="391"/>
      <c r="E481" s="392"/>
      <c r="F481" s="45">
        <v>0</v>
      </c>
      <c r="G481" s="390"/>
      <c r="H481" s="392"/>
      <c r="I481" s="44">
        <f t="shared" si="67"/>
        <v>0</v>
      </c>
    </row>
    <row r="482" spans="1:9" ht="15">
      <c r="A482" s="8" t="s">
        <v>14</v>
      </c>
      <c r="B482" s="390"/>
      <c r="C482" s="391"/>
      <c r="D482" s="391"/>
      <c r="E482" s="392"/>
      <c r="F482" s="48">
        <v>4075.1732892374202</v>
      </c>
      <c r="G482" s="390"/>
      <c r="H482" s="392"/>
      <c r="I482" s="50">
        <f t="shared" si="67"/>
        <v>4075.1732892374202</v>
      </c>
    </row>
    <row r="483" spans="1:9" ht="15">
      <c r="A483" s="9" t="s">
        <v>15</v>
      </c>
      <c r="B483" s="390"/>
      <c r="C483" s="391"/>
      <c r="D483" s="391"/>
      <c r="E483" s="392"/>
      <c r="F483" s="45">
        <v>0</v>
      </c>
      <c r="G483" s="390"/>
      <c r="H483" s="392"/>
      <c r="I483" s="44">
        <f t="shared" si="67"/>
        <v>0</v>
      </c>
    </row>
    <row r="484" spans="1:9" ht="15">
      <c r="A484" s="8" t="s">
        <v>16</v>
      </c>
      <c r="B484" s="390"/>
      <c r="C484" s="391"/>
      <c r="D484" s="391"/>
      <c r="E484" s="392"/>
      <c r="F484" s="48">
        <v>0</v>
      </c>
      <c r="G484" s="390"/>
      <c r="H484" s="392"/>
      <c r="I484" s="50">
        <f t="shared" si="67"/>
        <v>0</v>
      </c>
    </row>
    <row r="485" spans="1:9" ht="15">
      <c r="A485" s="9" t="s">
        <v>17</v>
      </c>
      <c r="B485" s="390"/>
      <c r="C485" s="391"/>
      <c r="D485" s="391"/>
      <c r="E485" s="392"/>
      <c r="F485" s="45">
        <v>3.3857407193133935</v>
      </c>
      <c r="G485" s="390"/>
      <c r="H485" s="392"/>
      <c r="I485" s="44">
        <f t="shared" si="67"/>
        <v>3.3857407193133935</v>
      </c>
    </row>
    <row r="486" spans="1:9" ht="15">
      <c r="A486" s="8" t="s">
        <v>18</v>
      </c>
      <c r="B486" s="390"/>
      <c r="C486" s="391"/>
      <c r="D486" s="391"/>
      <c r="E486" s="392"/>
      <c r="F486" s="48">
        <v>0</v>
      </c>
      <c r="G486" s="390"/>
      <c r="H486" s="392"/>
      <c r="I486" s="50">
        <f t="shared" si="67"/>
        <v>0</v>
      </c>
    </row>
    <row r="487" spans="1:9" ht="15">
      <c r="A487" s="9" t="s">
        <v>141</v>
      </c>
      <c r="B487" s="390"/>
      <c r="C487" s="391"/>
      <c r="D487" s="391"/>
      <c r="E487" s="392"/>
      <c r="F487" s="45">
        <v>0</v>
      </c>
      <c r="G487" s="390"/>
      <c r="H487" s="392"/>
      <c r="I487" s="44">
        <f t="shared" si="67"/>
        <v>0</v>
      </c>
    </row>
    <row r="488" spans="1:9" ht="15">
      <c r="A488" s="8" t="s">
        <v>19</v>
      </c>
      <c r="B488" s="390"/>
      <c r="C488" s="391"/>
      <c r="D488" s="391"/>
      <c r="E488" s="392"/>
      <c r="F488" s="48">
        <v>0</v>
      </c>
      <c r="G488" s="390"/>
      <c r="H488" s="392"/>
      <c r="I488" s="50">
        <f t="shared" si="67"/>
        <v>0</v>
      </c>
    </row>
    <row r="489" spans="1:9" ht="15">
      <c r="A489" s="9" t="s">
        <v>20</v>
      </c>
      <c r="B489" s="390"/>
      <c r="C489" s="391"/>
      <c r="D489" s="391"/>
      <c r="E489" s="392"/>
      <c r="F489" s="45">
        <v>0</v>
      </c>
      <c r="G489" s="390"/>
      <c r="H489" s="392"/>
      <c r="I489" s="44">
        <f t="shared" si="67"/>
        <v>0</v>
      </c>
    </row>
    <row r="490" spans="1:9" ht="15">
      <c r="A490" s="8" t="s">
        <v>21</v>
      </c>
      <c r="B490" s="390"/>
      <c r="C490" s="391"/>
      <c r="D490" s="391"/>
      <c r="E490" s="392"/>
      <c r="F490" s="48">
        <v>0</v>
      </c>
      <c r="G490" s="390"/>
      <c r="H490" s="392"/>
      <c r="I490" s="50">
        <f t="shared" si="67"/>
        <v>0</v>
      </c>
    </row>
    <row r="491" spans="1:9" ht="15">
      <c r="A491" s="10" t="s">
        <v>57</v>
      </c>
      <c r="B491" s="390"/>
      <c r="C491" s="391"/>
      <c r="D491" s="391"/>
      <c r="E491" s="392"/>
      <c r="F491" s="45">
        <v>0</v>
      </c>
      <c r="G491" s="390"/>
      <c r="H491" s="392"/>
      <c r="I491" s="44">
        <f t="shared" si="67"/>
        <v>0</v>
      </c>
    </row>
    <row r="492" spans="1:9" ht="15">
      <c r="A492" s="8" t="s">
        <v>22</v>
      </c>
      <c r="B492" s="390"/>
      <c r="C492" s="391"/>
      <c r="D492" s="391"/>
      <c r="E492" s="392"/>
      <c r="F492" s="48">
        <v>6</v>
      </c>
      <c r="G492" s="390"/>
      <c r="H492" s="392"/>
      <c r="I492" s="50">
        <f t="shared" si="67"/>
        <v>6</v>
      </c>
    </row>
    <row r="493" spans="1:9" ht="15">
      <c r="A493" s="10" t="s">
        <v>23</v>
      </c>
      <c r="B493" s="390"/>
      <c r="C493" s="391"/>
      <c r="D493" s="391"/>
      <c r="E493" s="392"/>
      <c r="F493" s="45">
        <v>0</v>
      </c>
      <c r="G493" s="390"/>
      <c r="H493" s="392"/>
      <c r="I493" s="44">
        <f t="shared" si="67"/>
        <v>0</v>
      </c>
    </row>
    <row r="494" spans="1:9" ht="15">
      <c r="A494" s="8" t="s">
        <v>24</v>
      </c>
      <c r="B494" s="390"/>
      <c r="C494" s="391"/>
      <c r="D494" s="391"/>
      <c r="E494" s="392"/>
      <c r="F494" s="48">
        <v>0</v>
      </c>
      <c r="G494" s="390"/>
      <c r="H494" s="392"/>
      <c r="I494" s="50">
        <f t="shared" si="67"/>
        <v>0</v>
      </c>
    </row>
    <row r="495" spans="1:9" ht="15.75" thickBot="1">
      <c r="A495" s="10" t="s">
        <v>25</v>
      </c>
      <c r="B495" s="393"/>
      <c r="C495" s="394"/>
      <c r="D495" s="394"/>
      <c r="E495" s="395"/>
      <c r="F495" s="45">
        <v>99.6768</v>
      </c>
      <c r="G495" s="393"/>
      <c r="H495" s="395"/>
      <c r="I495" s="44">
        <f t="shared" si="67"/>
        <v>99.6768</v>
      </c>
    </row>
    <row r="496" spans="1:9" ht="15">
      <c r="A496" s="125" t="s">
        <v>26</v>
      </c>
      <c r="B496" s="126">
        <f>SUM(B475:B495)</f>
        <v>0</v>
      </c>
      <c r="C496" s="126">
        <f t="shared" ref="C496:I496" si="68">SUM(C475:C495)</f>
        <v>0</v>
      </c>
      <c r="D496" s="126">
        <f t="shared" si="68"/>
        <v>0</v>
      </c>
      <c r="E496" s="126">
        <f t="shared" si="68"/>
        <v>0</v>
      </c>
      <c r="F496" s="126">
        <f t="shared" si="68"/>
        <v>8785.6277890477195</v>
      </c>
      <c r="G496" s="126">
        <f t="shared" si="68"/>
        <v>0</v>
      </c>
      <c r="H496" s="126">
        <f t="shared" si="68"/>
        <v>0</v>
      </c>
      <c r="I496" s="126">
        <f t="shared" si="68"/>
        <v>8785.6277890477195</v>
      </c>
    </row>
    <row r="497" spans="1:9" ht="15" thickBot="1">
      <c r="A497" s="15" t="s">
        <v>100</v>
      </c>
      <c r="B497" s="100">
        <f>B496/$I496</f>
        <v>0</v>
      </c>
      <c r="C497" s="100">
        <f t="shared" ref="C497:H497" si="69">C496/$I496</f>
        <v>0</v>
      </c>
      <c r="D497" s="100">
        <f t="shared" si="69"/>
        <v>0</v>
      </c>
      <c r="E497" s="100">
        <f t="shared" si="69"/>
        <v>0</v>
      </c>
      <c r="F497" s="100">
        <f t="shared" si="69"/>
        <v>1</v>
      </c>
      <c r="G497" s="100">
        <f t="shared" si="69"/>
        <v>0</v>
      </c>
      <c r="H497" s="100">
        <f t="shared" si="69"/>
        <v>0</v>
      </c>
      <c r="I497" s="102">
        <f>SUM(B497:H497)</f>
        <v>1</v>
      </c>
    </row>
    <row r="498" spans="1:9" ht="15" thickBot="1">
      <c r="A498" s="16"/>
      <c r="B498" s="16"/>
      <c r="C498" s="16"/>
      <c r="D498" s="16"/>
      <c r="E498" s="16"/>
      <c r="F498" s="16"/>
      <c r="G498" s="16"/>
      <c r="H498" s="16"/>
      <c r="I498" s="16"/>
    </row>
    <row r="499" spans="1:9" ht="28.5">
      <c r="A499" s="433" t="s">
        <v>43</v>
      </c>
      <c r="B499" s="37" t="s">
        <v>0</v>
      </c>
      <c r="C499" s="37" t="s">
        <v>1</v>
      </c>
      <c r="D499" s="37" t="s">
        <v>2</v>
      </c>
      <c r="E499" s="37" t="s">
        <v>3</v>
      </c>
      <c r="F499" s="37" t="s">
        <v>27</v>
      </c>
      <c r="G499" s="37" t="s">
        <v>4</v>
      </c>
      <c r="H499" s="37" t="s">
        <v>5</v>
      </c>
      <c r="I499" s="38" t="s">
        <v>6</v>
      </c>
    </row>
    <row r="500" spans="1:9" ht="14.25" customHeight="1">
      <c r="A500" s="434" t="s">
        <v>43</v>
      </c>
      <c r="B500" s="372" t="s">
        <v>107</v>
      </c>
      <c r="C500" s="373"/>
      <c r="D500" s="373"/>
      <c r="E500" s="373"/>
      <c r="F500" s="373"/>
      <c r="G500" s="373"/>
      <c r="H500" s="373"/>
      <c r="I500" s="374"/>
    </row>
    <row r="501" spans="1:9" ht="15">
      <c r="A501" s="7" t="s">
        <v>7</v>
      </c>
      <c r="B501" s="387"/>
      <c r="C501" s="388"/>
      <c r="D501" s="388"/>
      <c r="E501" s="389"/>
      <c r="F501" s="42">
        <v>0</v>
      </c>
      <c r="G501" s="387"/>
      <c r="H501" s="389"/>
      <c r="I501" s="44">
        <f>SUM(B501:H501)</f>
        <v>0</v>
      </c>
    </row>
    <row r="502" spans="1:9" ht="15">
      <c r="A502" s="8" t="s">
        <v>8</v>
      </c>
      <c r="B502" s="390"/>
      <c r="C502" s="391"/>
      <c r="D502" s="391"/>
      <c r="E502" s="392"/>
      <c r="F502" s="48">
        <v>0</v>
      </c>
      <c r="G502" s="390"/>
      <c r="H502" s="392"/>
      <c r="I502" s="50">
        <f t="shared" ref="I502:I521" si="70">SUM(B502:H502)</f>
        <v>0</v>
      </c>
    </row>
    <row r="503" spans="1:9" ht="15">
      <c r="A503" s="9" t="s">
        <v>9</v>
      </c>
      <c r="B503" s="390"/>
      <c r="C503" s="391"/>
      <c r="D503" s="391"/>
      <c r="E503" s="392"/>
      <c r="F503" s="45">
        <v>0</v>
      </c>
      <c r="G503" s="390"/>
      <c r="H503" s="392"/>
      <c r="I503" s="44">
        <f t="shared" si="70"/>
        <v>0</v>
      </c>
    </row>
    <row r="504" spans="1:9" ht="15">
      <c r="A504" s="8" t="s">
        <v>10</v>
      </c>
      <c r="B504" s="390"/>
      <c r="C504" s="391"/>
      <c r="D504" s="391"/>
      <c r="E504" s="392"/>
      <c r="F504" s="48">
        <v>0</v>
      </c>
      <c r="G504" s="390"/>
      <c r="H504" s="392"/>
      <c r="I504" s="50">
        <f t="shared" si="70"/>
        <v>0</v>
      </c>
    </row>
    <row r="505" spans="1:9" ht="15">
      <c r="A505" s="9" t="s">
        <v>11</v>
      </c>
      <c r="B505" s="390"/>
      <c r="C505" s="391"/>
      <c r="D505" s="391"/>
      <c r="E505" s="392"/>
      <c r="F505" s="45">
        <v>0</v>
      </c>
      <c r="G505" s="390"/>
      <c r="H505" s="392"/>
      <c r="I505" s="44">
        <f t="shared" si="70"/>
        <v>0</v>
      </c>
    </row>
    <row r="506" spans="1:9" ht="15">
      <c r="A506" s="8" t="s">
        <v>12</v>
      </c>
      <c r="B506" s="390"/>
      <c r="C506" s="391"/>
      <c r="D506" s="391"/>
      <c r="E506" s="392"/>
      <c r="F506" s="48">
        <v>0</v>
      </c>
      <c r="G506" s="390"/>
      <c r="H506" s="392"/>
      <c r="I506" s="50">
        <f t="shared" si="70"/>
        <v>0</v>
      </c>
    </row>
    <row r="507" spans="1:9" ht="15">
      <c r="A507" s="9" t="s">
        <v>13</v>
      </c>
      <c r="B507" s="390"/>
      <c r="C507" s="391"/>
      <c r="D507" s="391"/>
      <c r="E507" s="392"/>
      <c r="F507" s="45">
        <v>0</v>
      </c>
      <c r="G507" s="390"/>
      <c r="H507" s="392"/>
      <c r="I507" s="44">
        <f t="shared" si="70"/>
        <v>0</v>
      </c>
    </row>
    <row r="508" spans="1:9" ht="15">
      <c r="A508" s="8" t="s">
        <v>14</v>
      </c>
      <c r="B508" s="390"/>
      <c r="C508" s="391"/>
      <c r="D508" s="391"/>
      <c r="E508" s="392"/>
      <c r="F508" s="48">
        <v>0</v>
      </c>
      <c r="G508" s="390"/>
      <c r="H508" s="392"/>
      <c r="I508" s="50">
        <f t="shared" si="70"/>
        <v>0</v>
      </c>
    </row>
    <row r="509" spans="1:9" ht="15">
      <c r="A509" s="9" t="s">
        <v>15</v>
      </c>
      <c r="B509" s="390"/>
      <c r="C509" s="391"/>
      <c r="D509" s="391"/>
      <c r="E509" s="392"/>
      <c r="F509" s="45">
        <v>0</v>
      </c>
      <c r="G509" s="390"/>
      <c r="H509" s="392"/>
      <c r="I509" s="44">
        <f t="shared" si="70"/>
        <v>0</v>
      </c>
    </row>
    <row r="510" spans="1:9" ht="15">
      <c r="A510" s="8" t="s">
        <v>16</v>
      </c>
      <c r="B510" s="390"/>
      <c r="C510" s="391"/>
      <c r="D510" s="391"/>
      <c r="E510" s="392"/>
      <c r="F510" s="48">
        <v>0</v>
      </c>
      <c r="G510" s="390"/>
      <c r="H510" s="392"/>
      <c r="I510" s="50">
        <f t="shared" si="70"/>
        <v>0</v>
      </c>
    </row>
    <row r="511" spans="1:9" ht="15">
      <c r="A511" s="9" t="s">
        <v>17</v>
      </c>
      <c r="B511" s="390"/>
      <c r="C511" s="391"/>
      <c r="D511" s="391"/>
      <c r="E511" s="392"/>
      <c r="F511" s="45">
        <v>0</v>
      </c>
      <c r="G511" s="390"/>
      <c r="H511" s="392"/>
      <c r="I511" s="44">
        <f t="shared" si="70"/>
        <v>0</v>
      </c>
    </row>
    <row r="512" spans="1:9" ht="15">
      <c r="A512" s="8" t="s">
        <v>18</v>
      </c>
      <c r="B512" s="390"/>
      <c r="C512" s="391"/>
      <c r="D512" s="391"/>
      <c r="E512" s="392"/>
      <c r="F512" s="48">
        <v>0</v>
      </c>
      <c r="G512" s="390"/>
      <c r="H512" s="392"/>
      <c r="I512" s="50">
        <f t="shared" si="70"/>
        <v>0</v>
      </c>
    </row>
    <row r="513" spans="1:9" ht="15">
      <c r="A513" s="9" t="s">
        <v>141</v>
      </c>
      <c r="B513" s="390"/>
      <c r="C513" s="391"/>
      <c r="D513" s="391"/>
      <c r="E513" s="392"/>
      <c r="F513" s="45">
        <v>0</v>
      </c>
      <c r="G513" s="390"/>
      <c r="H513" s="392"/>
      <c r="I513" s="44">
        <f t="shared" si="70"/>
        <v>0</v>
      </c>
    </row>
    <row r="514" spans="1:9" ht="15">
      <c r="A514" s="8" t="s">
        <v>19</v>
      </c>
      <c r="B514" s="390"/>
      <c r="C514" s="391"/>
      <c r="D514" s="391"/>
      <c r="E514" s="392"/>
      <c r="F514" s="48">
        <v>0</v>
      </c>
      <c r="G514" s="390"/>
      <c r="H514" s="392"/>
      <c r="I514" s="50">
        <f t="shared" si="70"/>
        <v>0</v>
      </c>
    </row>
    <row r="515" spans="1:9" ht="15">
      <c r="A515" s="9" t="s">
        <v>20</v>
      </c>
      <c r="B515" s="390"/>
      <c r="C515" s="391"/>
      <c r="D515" s="391"/>
      <c r="E515" s="392"/>
      <c r="F515" s="45">
        <v>0</v>
      </c>
      <c r="G515" s="390"/>
      <c r="H515" s="392"/>
      <c r="I515" s="44">
        <f t="shared" si="70"/>
        <v>0</v>
      </c>
    </row>
    <row r="516" spans="1:9" ht="15">
      <c r="A516" s="8" t="s">
        <v>21</v>
      </c>
      <c r="B516" s="390"/>
      <c r="C516" s="391"/>
      <c r="D516" s="391"/>
      <c r="E516" s="392"/>
      <c r="F516" s="48">
        <v>0</v>
      </c>
      <c r="G516" s="390"/>
      <c r="H516" s="392"/>
      <c r="I516" s="50">
        <f t="shared" si="70"/>
        <v>0</v>
      </c>
    </row>
    <row r="517" spans="1:9" ht="15">
      <c r="A517" s="10" t="s">
        <v>57</v>
      </c>
      <c r="B517" s="390"/>
      <c r="C517" s="391"/>
      <c r="D517" s="391"/>
      <c r="E517" s="392"/>
      <c r="F517" s="45">
        <v>0</v>
      </c>
      <c r="G517" s="390"/>
      <c r="H517" s="392"/>
      <c r="I517" s="44">
        <f t="shared" si="70"/>
        <v>0</v>
      </c>
    </row>
    <row r="518" spans="1:9" ht="15">
      <c r="A518" s="8" t="s">
        <v>22</v>
      </c>
      <c r="B518" s="390"/>
      <c r="C518" s="391"/>
      <c r="D518" s="391"/>
      <c r="E518" s="392"/>
      <c r="F518" s="48">
        <v>0</v>
      </c>
      <c r="G518" s="390"/>
      <c r="H518" s="392"/>
      <c r="I518" s="50">
        <f t="shared" si="70"/>
        <v>0</v>
      </c>
    </row>
    <row r="519" spans="1:9" ht="15">
      <c r="A519" s="10" t="s">
        <v>23</v>
      </c>
      <c r="B519" s="390"/>
      <c r="C519" s="391"/>
      <c r="D519" s="391"/>
      <c r="E519" s="392"/>
      <c r="F519" s="45">
        <v>0</v>
      </c>
      <c r="G519" s="390"/>
      <c r="H519" s="392"/>
      <c r="I519" s="44">
        <f t="shared" si="70"/>
        <v>0</v>
      </c>
    </row>
    <row r="520" spans="1:9" ht="15">
      <c r="A520" s="8" t="s">
        <v>24</v>
      </c>
      <c r="B520" s="390"/>
      <c r="C520" s="391"/>
      <c r="D520" s="391"/>
      <c r="E520" s="392"/>
      <c r="F520" s="48">
        <v>0</v>
      </c>
      <c r="G520" s="390"/>
      <c r="H520" s="392"/>
      <c r="I520" s="50">
        <f t="shared" si="70"/>
        <v>0</v>
      </c>
    </row>
    <row r="521" spans="1:9" ht="15.75" thickBot="1">
      <c r="A521" s="10" t="s">
        <v>25</v>
      </c>
      <c r="B521" s="393"/>
      <c r="C521" s="394"/>
      <c r="D521" s="394"/>
      <c r="E521" s="395"/>
      <c r="F521" s="45">
        <v>0</v>
      </c>
      <c r="G521" s="393"/>
      <c r="H521" s="395"/>
      <c r="I521" s="44">
        <f t="shared" si="70"/>
        <v>0</v>
      </c>
    </row>
    <row r="522" spans="1:9" ht="15">
      <c r="A522" s="125" t="s">
        <v>26</v>
      </c>
      <c r="B522" s="126">
        <f>SUM(B501:B521)</f>
        <v>0</v>
      </c>
      <c r="C522" s="126">
        <f t="shared" ref="C522:I522" si="71">SUM(C501:C521)</f>
        <v>0</v>
      </c>
      <c r="D522" s="126">
        <f t="shared" si="71"/>
        <v>0</v>
      </c>
      <c r="E522" s="126">
        <f t="shared" si="71"/>
        <v>0</v>
      </c>
      <c r="F522" s="126">
        <f t="shared" si="71"/>
        <v>0</v>
      </c>
      <c r="G522" s="126">
        <f t="shared" si="71"/>
        <v>0</v>
      </c>
      <c r="H522" s="126">
        <f t="shared" si="71"/>
        <v>0</v>
      </c>
      <c r="I522" s="128">
        <f t="shared" si="71"/>
        <v>0</v>
      </c>
    </row>
    <row r="523" spans="1:9" ht="15" thickBot="1">
      <c r="A523" s="15" t="s">
        <v>100</v>
      </c>
      <c r="B523" s="100"/>
      <c r="C523" s="100"/>
      <c r="D523" s="100"/>
      <c r="E523" s="100"/>
      <c r="F523" s="100"/>
      <c r="G523" s="100"/>
      <c r="H523" s="100"/>
      <c r="I523" s="102"/>
    </row>
    <row r="524" spans="1:9" ht="15" thickBot="1">
      <c r="A524" s="16"/>
      <c r="B524" s="16"/>
      <c r="C524" s="16"/>
      <c r="D524" s="16"/>
      <c r="E524" s="16"/>
      <c r="F524" s="16"/>
      <c r="G524" s="16"/>
      <c r="H524" s="16"/>
      <c r="I524" s="16"/>
    </row>
    <row r="525" spans="1:9" ht="28.5">
      <c r="A525" s="433" t="s">
        <v>44</v>
      </c>
      <c r="B525" s="37" t="s">
        <v>0</v>
      </c>
      <c r="C525" s="37" t="s">
        <v>1</v>
      </c>
      <c r="D525" s="37" t="s">
        <v>2</v>
      </c>
      <c r="E525" s="37" t="s">
        <v>3</v>
      </c>
      <c r="F525" s="37" t="s">
        <v>27</v>
      </c>
      <c r="G525" s="37" t="s">
        <v>4</v>
      </c>
      <c r="H525" s="37" t="s">
        <v>5</v>
      </c>
      <c r="I525" s="38" t="s">
        <v>6</v>
      </c>
    </row>
    <row r="526" spans="1:9" ht="14.25" customHeight="1">
      <c r="A526" s="434" t="s">
        <v>44</v>
      </c>
      <c r="B526" s="372" t="s">
        <v>107</v>
      </c>
      <c r="C526" s="373"/>
      <c r="D526" s="373"/>
      <c r="E526" s="373"/>
      <c r="F526" s="373"/>
      <c r="G526" s="373"/>
      <c r="H526" s="373"/>
      <c r="I526" s="374"/>
    </row>
    <row r="527" spans="1:9" ht="15">
      <c r="A527" s="7" t="s">
        <v>7</v>
      </c>
      <c r="B527" s="387"/>
      <c r="C527" s="388"/>
      <c r="D527" s="388"/>
      <c r="E527" s="389"/>
      <c r="F527" s="42">
        <v>0</v>
      </c>
      <c r="G527" s="387"/>
      <c r="H527" s="389"/>
      <c r="I527" s="44">
        <f>SUM(B527:H527)</f>
        <v>0</v>
      </c>
    </row>
    <row r="528" spans="1:9" ht="15">
      <c r="A528" s="8" t="s">
        <v>8</v>
      </c>
      <c r="B528" s="390"/>
      <c r="C528" s="391"/>
      <c r="D528" s="391"/>
      <c r="E528" s="392"/>
      <c r="F528" s="48">
        <v>0</v>
      </c>
      <c r="G528" s="390"/>
      <c r="H528" s="392"/>
      <c r="I528" s="50">
        <f t="shared" ref="I528:I547" si="72">SUM(B528:H528)</f>
        <v>0</v>
      </c>
    </row>
    <row r="529" spans="1:9" ht="15">
      <c r="A529" s="9" t="s">
        <v>9</v>
      </c>
      <c r="B529" s="390"/>
      <c r="C529" s="391"/>
      <c r="D529" s="391"/>
      <c r="E529" s="392"/>
      <c r="F529" s="45">
        <v>0</v>
      </c>
      <c r="G529" s="390"/>
      <c r="H529" s="392"/>
      <c r="I529" s="44">
        <f t="shared" si="72"/>
        <v>0</v>
      </c>
    </row>
    <row r="530" spans="1:9" ht="15">
      <c r="A530" s="8" t="s">
        <v>10</v>
      </c>
      <c r="B530" s="390"/>
      <c r="C530" s="391"/>
      <c r="D530" s="391"/>
      <c r="E530" s="392"/>
      <c r="F530" s="48">
        <v>0</v>
      </c>
      <c r="G530" s="390"/>
      <c r="H530" s="392"/>
      <c r="I530" s="50">
        <f t="shared" si="72"/>
        <v>0</v>
      </c>
    </row>
    <row r="531" spans="1:9" ht="15">
      <c r="A531" s="9" t="s">
        <v>11</v>
      </c>
      <c r="B531" s="390"/>
      <c r="C531" s="391"/>
      <c r="D531" s="391"/>
      <c r="E531" s="392"/>
      <c r="F531" s="45">
        <v>0</v>
      </c>
      <c r="G531" s="390"/>
      <c r="H531" s="392"/>
      <c r="I531" s="44">
        <f t="shared" si="72"/>
        <v>0</v>
      </c>
    </row>
    <row r="532" spans="1:9" ht="15">
      <c r="A532" s="8" t="s">
        <v>12</v>
      </c>
      <c r="B532" s="390"/>
      <c r="C532" s="391"/>
      <c r="D532" s="391"/>
      <c r="E532" s="392"/>
      <c r="F532" s="48">
        <v>0.56411894314081634</v>
      </c>
      <c r="G532" s="390"/>
      <c r="H532" s="392"/>
      <c r="I532" s="50">
        <f t="shared" si="72"/>
        <v>0.56411894314081634</v>
      </c>
    </row>
    <row r="533" spans="1:9" ht="15">
      <c r="A533" s="9" t="s">
        <v>13</v>
      </c>
      <c r="B533" s="390"/>
      <c r="C533" s="391"/>
      <c r="D533" s="391"/>
      <c r="E533" s="392"/>
      <c r="F533" s="45">
        <v>0</v>
      </c>
      <c r="G533" s="390"/>
      <c r="H533" s="392"/>
      <c r="I533" s="44">
        <f t="shared" si="72"/>
        <v>0</v>
      </c>
    </row>
    <row r="534" spans="1:9" ht="15">
      <c r="A534" s="8" t="s">
        <v>14</v>
      </c>
      <c r="B534" s="390"/>
      <c r="C534" s="391"/>
      <c r="D534" s="391"/>
      <c r="E534" s="392"/>
      <c r="F534" s="48">
        <v>4.105445717856969</v>
      </c>
      <c r="G534" s="390"/>
      <c r="H534" s="392"/>
      <c r="I534" s="50">
        <f t="shared" si="72"/>
        <v>4.105445717856969</v>
      </c>
    </row>
    <row r="535" spans="1:9" ht="15">
      <c r="A535" s="9" t="s">
        <v>15</v>
      </c>
      <c r="B535" s="390"/>
      <c r="C535" s="391"/>
      <c r="D535" s="391"/>
      <c r="E535" s="392"/>
      <c r="F535" s="45">
        <v>0</v>
      </c>
      <c r="G535" s="390"/>
      <c r="H535" s="392"/>
      <c r="I535" s="44">
        <f t="shared" si="72"/>
        <v>0</v>
      </c>
    </row>
    <row r="536" spans="1:9" ht="15">
      <c r="A536" s="8" t="s">
        <v>16</v>
      </c>
      <c r="B536" s="390"/>
      <c r="C536" s="391"/>
      <c r="D536" s="391"/>
      <c r="E536" s="392"/>
      <c r="F536" s="48">
        <v>0</v>
      </c>
      <c r="G536" s="390"/>
      <c r="H536" s="392"/>
      <c r="I536" s="50">
        <f t="shared" si="72"/>
        <v>0</v>
      </c>
    </row>
    <row r="537" spans="1:9" ht="15">
      <c r="A537" s="9" t="s">
        <v>17</v>
      </c>
      <c r="B537" s="390"/>
      <c r="C537" s="391"/>
      <c r="D537" s="391"/>
      <c r="E537" s="392"/>
      <c r="F537" s="45">
        <v>0</v>
      </c>
      <c r="G537" s="390"/>
      <c r="H537" s="392"/>
      <c r="I537" s="44">
        <f t="shared" si="72"/>
        <v>0</v>
      </c>
    </row>
    <row r="538" spans="1:9" ht="15">
      <c r="A538" s="8" t="s">
        <v>18</v>
      </c>
      <c r="B538" s="390"/>
      <c r="C538" s="391"/>
      <c r="D538" s="391"/>
      <c r="E538" s="392"/>
      <c r="F538" s="48">
        <v>0</v>
      </c>
      <c r="G538" s="390"/>
      <c r="H538" s="392"/>
      <c r="I538" s="50">
        <f t="shared" si="72"/>
        <v>0</v>
      </c>
    </row>
    <row r="539" spans="1:9" ht="15">
      <c r="A539" s="9" t="s">
        <v>141</v>
      </c>
      <c r="B539" s="390"/>
      <c r="C539" s="391"/>
      <c r="D539" s="391"/>
      <c r="E539" s="392"/>
      <c r="F539" s="45">
        <v>0</v>
      </c>
      <c r="G539" s="390"/>
      <c r="H539" s="392"/>
      <c r="I539" s="44">
        <f t="shared" si="72"/>
        <v>0</v>
      </c>
    </row>
    <row r="540" spans="1:9" ht="15">
      <c r="A540" s="8" t="s">
        <v>19</v>
      </c>
      <c r="B540" s="390"/>
      <c r="C540" s="391"/>
      <c r="D540" s="391"/>
      <c r="E540" s="392"/>
      <c r="F540" s="48">
        <v>0</v>
      </c>
      <c r="G540" s="390"/>
      <c r="H540" s="392"/>
      <c r="I540" s="50">
        <f t="shared" si="72"/>
        <v>0</v>
      </c>
    </row>
    <row r="541" spans="1:9" ht="15">
      <c r="A541" s="9" t="s">
        <v>20</v>
      </c>
      <c r="B541" s="390"/>
      <c r="C541" s="391"/>
      <c r="D541" s="391"/>
      <c r="E541" s="392"/>
      <c r="F541" s="45">
        <v>0</v>
      </c>
      <c r="G541" s="390"/>
      <c r="H541" s="392"/>
      <c r="I541" s="44">
        <f t="shared" si="72"/>
        <v>0</v>
      </c>
    </row>
    <row r="542" spans="1:9" ht="15">
      <c r="A542" s="8" t="s">
        <v>21</v>
      </c>
      <c r="B542" s="390"/>
      <c r="C542" s="391"/>
      <c r="D542" s="391"/>
      <c r="E542" s="392"/>
      <c r="F542" s="48">
        <v>0</v>
      </c>
      <c r="G542" s="390"/>
      <c r="H542" s="392"/>
      <c r="I542" s="50">
        <f t="shared" si="72"/>
        <v>0</v>
      </c>
    </row>
    <row r="543" spans="1:9" ht="15">
      <c r="A543" s="10" t="s">
        <v>57</v>
      </c>
      <c r="B543" s="390"/>
      <c r="C543" s="391"/>
      <c r="D543" s="391"/>
      <c r="E543" s="392"/>
      <c r="F543" s="45">
        <v>0</v>
      </c>
      <c r="G543" s="390"/>
      <c r="H543" s="392"/>
      <c r="I543" s="44">
        <f t="shared" si="72"/>
        <v>0</v>
      </c>
    </row>
    <row r="544" spans="1:9" ht="15">
      <c r="A544" s="8" t="s">
        <v>22</v>
      </c>
      <c r="B544" s="390"/>
      <c r="C544" s="391"/>
      <c r="D544" s="391"/>
      <c r="E544" s="392"/>
      <c r="F544" s="48">
        <v>0</v>
      </c>
      <c r="G544" s="390"/>
      <c r="H544" s="392"/>
      <c r="I544" s="50">
        <f t="shared" si="72"/>
        <v>0</v>
      </c>
    </row>
    <row r="545" spans="1:9" ht="15">
      <c r="A545" s="10" t="s">
        <v>23</v>
      </c>
      <c r="B545" s="390"/>
      <c r="C545" s="391"/>
      <c r="D545" s="391"/>
      <c r="E545" s="392"/>
      <c r="F545" s="45">
        <v>0</v>
      </c>
      <c r="G545" s="390"/>
      <c r="H545" s="392"/>
      <c r="I545" s="44">
        <f t="shared" si="72"/>
        <v>0</v>
      </c>
    </row>
    <row r="546" spans="1:9" ht="15">
      <c r="A546" s="8" t="s">
        <v>24</v>
      </c>
      <c r="B546" s="390"/>
      <c r="C546" s="391"/>
      <c r="D546" s="391"/>
      <c r="E546" s="392"/>
      <c r="F546" s="48">
        <v>0</v>
      </c>
      <c r="G546" s="390"/>
      <c r="H546" s="392"/>
      <c r="I546" s="50">
        <f t="shared" si="72"/>
        <v>0</v>
      </c>
    </row>
    <row r="547" spans="1:9" ht="15.75" thickBot="1">
      <c r="A547" s="10" t="s">
        <v>25</v>
      </c>
      <c r="B547" s="393"/>
      <c r="C547" s="394"/>
      <c r="D547" s="394"/>
      <c r="E547" s="395"/>
      <c r="F547" s="45">
        <v>0</v>
      </c>
      <c r="G547" s="393"/>
      <c r="H547" s="395"/>
      <c r="I547" s="44">
        <f t="shared" si="72"/>
        <v>0</v>
      </c>
    </row>
    <row r="548" spans="1:9" ht="15">
      <c r="A548" s="125" t="s">
        <v>26</v>
      </c>
      <c r="B548" s="126">
        <f>SUM(B527:B547)</f>
        <v>0</v>
      </c>
      <c r="C548" s="126">
        <f t="shared" ref="C548:I548" si="73">SUM(C527:C547)</f>
        <v>0</v>
      </c>
      <c r="D548" s="126">
        <f t="shared" si="73"/>
        <v>0</v>
      </c>
      <c r="E548" s="126">
        <f t="shared" si="73"/>
        <v>0</v>
      </c>
      <c r="F548" s="126">
        <f t="shared" si="73"/>
        <v>4.6695646609977857</v>
      </c>
      <c r="G548" s="126">
        <f t="shared" si="73"/>
        <v>0</v>
      </c>
      <c r="H548" s="126">
        <f t="shared" si="73"/>
        <v>0</v>
      </c>
      <c r="I548" s="126">
        <f t="shared" si="73"/>
        <v>4.6695646609977857</v>
      </c>
    </row>
    <row r="549" spans="1:9" ht="15" thickBot="1">
      <c r="A549" s="15" t="s">
        <v>100</v>
      </c>
      <c r="B549" s="100">
        <f>B548/$I548</f>
        <v>0</v>
      </c>
      <c r="C549" s="100">
        <f t="shared" ref="C549:H549" si="74">C548/$I548</f>
        <v>0</v>
      </c>
      <c r="D549" s="100">
        <f t="shared" si="74"/>
        <v>0</v>
      </c>
      <c r="E549" s="100">
        <f t="shared" si="74"/>
        <v>0</v>
      </c>
      <c r="F549" s="100">
        <f t="shared" si="74"/>
        <v>1</v>
      </c>
      <c r="G549" s="100">
        <f t="shared" si="74"/>
        <v>0</v>
      </c>
      <c r="H549" s="100">
        <f t="shared" si="74"/>
        <v>0</v>
      </c>
      <c r="I549" s="102">
        <f>SUM(B549:H549)</f>
        <v>1</v>
      </c>
    </row>
    <row r="550" spans="1:9" ht="15" thickBot="1">
      <c r="A550" s="16"/>
      <c r="B550" s="16"/>
      <c r="C550" s="16"/>
      <c r="D550" s="16"/>
      <c r="E550" s="16"/>
      <c r="F550" s="16"/>
      <c r="G550" s="16"/>
      <c r="H550" s="16"/>
      <c r="I550" s="16"/>
    </row>
    <row r="551" spans="1:9" ht="28.5">
      <c r="A551" s="433" t="s">
        <v>45</v>
      </c>
      <c r="B551" s="37" t="s">
        <v>0</v>
      </c>
      <c r="C551" s="37" t="s">
        <v>1</v>
      </c>
      <c r="D551" s="37" t="s">
        <v>2</v>
      </c>
      <c r="E551" s="37" t="s">
        <v>3</v>
      </c>
      <c r="F551" s="37" t="s">
        <v>27</v>
      </c>
      <c r="G551" s="37" t="s">
        <v>4</v>
      </c>
      <c r="H551" s="37" t="s">
        <v>5</v>
      </c>
      <c r="I551" s="38" t="s">
        <v>6</v>
      </c>
    </row>
    <row r="552" spans="1:9" ht="14.25" customHeight="1">
      <c r="A552" s="434" t="s">
        <v>45</v>
      </c>
      <c r="B552" s="372" t="s">
        <v>107</v>
      </c>
      <c r="C552" s="373"/>
      <c r="D552" s="373"/>
      <c r="E552" s="373"/>
      <c r="F552" s="373"/>
      <c r="G552" s="373"/>
      <c r="H552" s="373"/>
      <c r="I552" s="374"/>
    </row>
    <row r="553" spans="1:9" ht="15">
      <c r="A553" s="7" t="s">
        <v>7</v>
      </c>
      <c r="B553" s="387"/>
      <c r="C553" s="388"/>
      <c r="D553" s="388"/>
      <c r="E553" s="389"/>
      <c r="F553" s="42">
        <v>0</v>
      </c>
      <c r="G553" s="387"/>
      <c r="H553" s="389"/>
      <c r="I553" s="44">
        <f>SUM(B553:H553)</f>
        <v>0</v>
      </c>
    </row>
    <row r="554" spans="1:9" ht="15">
      <c r="A554" s="8" t="s">
        <v>8</v>
      </c>
      <c r="B554" s="390"/>
      <c r="C554" s="391"/>
      <c r="D554" s="391"/>
      <c r="E554" s="392"/>
      <c r="F554" s="48">
        <v>0</v>
      </c>
      <c r="G554" s="390"/>
      <c r="H554" s="392"/>
      <c r="I554" s="50">
        <f t="shared" ref="I554:I573" si="75">SUM(B554:H554)</f>
        <v>0</v>
      </c>
    </row>
    <row r="555" spans="1:9" ht="15">
      <c r="A555" s="9" t="s">
        <v>9</v>
      </c>
      <c r="B555" s="390"/>
      <c r="C555" s="391"/>
      <c r="D555" s="391"/>
      <c r="E555" s="392"/>
      <c r="F555" s="45">
        <v>0</v>
      </c>
      <c r="G555" s="390"/>
      <c r="H555" s="392"/>
      <c r="I555" s="44">
        <f t="shared" si="75"/>
        <v>0</v>
      </c>
    </row>
    <row r="556" spans="1:9" ht="15">
      <c r="A556" s="8" t="s">
        <v>10</v>
      </c>
      <c r="B556" s="390"/>
      <c r="C556" s="391"/>
      <c r="D556" s="391"/>
      <c r="E556" s="392"/>
      <c r="F556" s="48">
        <v>0</v>
      </c>
      <c r="G556" s="390"/>
      <c r="H556" s="392"/>
      <c r="I556" s="50">
        <f t="shared" si="75"/>
        <v>0</v>
      </c>
    </row>
    <row r="557" spans="1:9" ht="15">
      <c r="A557" s="9" t="s">
        <v>11</v>
      </c>
      <c r="B557" s="390"/>
      <c r="C557" s="391"/>
      <c r="D557" s="391"/>
      <c r="E557" s="392"/>
      <c r="F557" s="45">
        <v>0</v>
      </c>
      <c r="G557" s="390"/>
      <c r="H557" s="392"/>
      <c r="I557" s="44">
        <f t="shared" si="75"/>
        <v>0</v>
      </c>
    </row>
    <row r="558" spans="1:9" ht="15">
      <c r="A558" s="8" t="s">
        <v>12</v>
      </c>
      <c r="B558" s="390"/>
      <c r="C558" s="391"/>
      <c r="D558" s="391"/>
      <c r="E558" s="392"/>
      <c r="F558" s="48">
        <v>3.9481925394546571</v>
      </c>
      <c r="G558" s="390"/>
      <c r="H558" s="392"/>
      <c r="I558" s="50">
        <f t="shared" si="75"/>
        <v>3.9481925394546571</v>
      </c>
    </row>
    <row r="559" spans="1:9" ht="15">
      <c r="A559" s="9" t="s">
        <v>13</v>
      </c>
      <c r="B559" s="390"/>
      <c r="C559" s="391"/>
      <c r="D559" s="391"/>
      <c r="E559" s="392"/>
      <c r="F559" s="45">
        <v>0</v>
      </c>
      <c r="G559" s="390"/>
      <c r="H559" s="392"/>
      <c r="I559" s="44">
        <f t="shared" si="75"/>
        <v>0</v>
      </c>
    </row>
    <row r="560" spans="1:9" ht="15">
      <c r="A560" s="8" t="s">
        <v>14</v>
      </c>
      <c r="B560" s="390"/>
      <c r="C560" s="391"/>
      <c r="D560" s="391"/>
      <c r="E560" s="392"/>
      <c r="F560" s="48">
        <v>0</v>
      </c>
      <c r="G560" s="390"/>
      <c r="H560" s="392"/>
      <c r="I560" s="50">
        <f t="shared" si="75"/>
        <v>0</v>
      </c>
    </row>
    <row r="561" spans="1:9" ht="15">
      <c r="A561" s="9" t="s">
        <v>15</v>
      </c>
      <c r="B561" s="390"/>
      <c r="C561" s="391"/>
      <c r="D561" s="391"/>
      <c r="E561" s="392"/>
      <c r="F561" s="45">
        <v>0</v>
      </c>
      <c r="G561" s="390"/>
      <c r="H561" s="392"/>
      <c r="I561" s="44">
        <f t="shared" si="75"/>
        <v>0</v>
      </c>
    </row>
    <row r="562" spans="1:9" ht="15">
      <c r="A562" s="8" t="s">
        <v>16</v>
      </c>
      <c r="B562" s="390"/>
      <c r="C562" s="391"/>
      <c r="D562" s="391"/>
      <c r="E562" s="392"/>
      <c r="F562" s="48">
        <v>0</v>
      </c>
      <c r="G562" s="390"/>
      <c r="H562" s="392"/>
      <c r="I562" s="50">
        <f t="shared" si="75"/>
        <v>0</v>
      </c>
    </row>
    <row r="563" spans="1:9" ht="15">
      <c r="A563" s="9" t="s">
        <v>17</v>
      </c>
      <c r="B563" s="390"/>
      <c r="C563" s="391"/>
      <c r="D563" s="391"/>
      <c r="E563" s="392"/>
      <c r="F563" s="45">
        <v>0</v>
      </c>
      <c r="G563" s="390"/>
      <c r="H563" s="392"/>
      <c r="I563" s="44">
        <f t="shared" si="75"/>
        <v>0</v>
      </c>
    </row>
    <row r="564" spans="1:9" ht="15">
      <c r="A564" s="8" t="s">
        <v>18</v>
      </c>
      <c r="B564" s="390"/>
      <c r="C564" s="391"/>
      <c r="D564" s="391"/>
      <c r="E564" s="392"/>
      <c r="F564" s="48">
        <v>0</v>
      </c>
      <c r="G564" s="390"/>
      <c r="H564" s="392"/>
      <c r="I564" s="50">
        <f t="shared" si="75"/>
        <v>0</v>
      </c>
    </row>
    <row r="565" spans="1:9" ht="15">
      <c r="A565" s="9" t="s">
        <v>141</v>
      </c>
      <c r="B565" s="390"/>
      <c r="C565" s="391"/>
      <c r="D565" s="391"/>
      <c r="E565" s="392"/>
      <c r="F565" s="45">
        <v>0</v>
      </c>
      <c r="G565" s="390"/>
      <c r="H565" s="392"/>
      <c r="I565" s="44">
        <f t="shared" si="75"/>
        <v>0</v>
      </c>
    </row>
    <row r="566" spans="1:9" ht="15">
      <c r="A566" s="8" t="s">
        <v>19</v>
      </c>
      <c r="B566" s="390"/>
      <c r="C566" s="391"/>
      <c r="D566" s="391"/>
      <c r="E566" s="392"/>
      <c r="F566" s="48">
        <v>0</v>
      </c>
      <c r="G566" s="390"/>
      <c r="H566" s="392"/>
      <c r="I566" s="50">
        <f t="shared" si="75"/>
        <v>0</v>
      </c>
    </row>
    <row r="567" spans="1:9" ht="15">
      <c r="A567" s="9" t="s">
        <v>20</v>
      </c>
      <c r="B567" s="390"/>
      <c r="C567" s="391"/>
      <c r="D567" s="391"/>
      <c r="E567" s="392"/>
      <c r="F567" s="45">
        <v>0</v>
      </c>
      <c r="G567" s="390"/>
      <c r="H567" s="392"/>
      <c r="I567" s="44">
        <f t="shared" si="75"/>
        <v>0</v>
      </c>
    </row>
    <row r="568" spans="1:9" ht="15">
      <c r="A568" s="8" t="s">
        <v>21</v>
      </c>
      <c r="B568" s="390"/>
      <c r="C568" s="391"/>
      <c r="D568" s="391"/>
      <c r="E568" s="392"/>
      <c r="F568" s="48">
        <v>0</v>
      </c>
      <c r="G568" s="390"/>
      <c r="H568" s="392"/>
      <c r="I568" s="50">
        <f t="shared" si="75"/>
        <v>0</v>
      </c>
    </row>
    <row r="569" spans="1:9" ht="15">
      <c r="A569" s="10" t="s">
        <v>57</v>
      </c>
      <c r="B569" s="390"/>
      <c r="C569" s="391"/>
      <c r="D569" s="391"/>
      <c r="E569" s="392"/>
      <c r="F569" s="45">
        <v>0</v>
      </c>
      <c r="G569" s="390"/>
      <c r="H569" s="392"/>
      <c r="I569" s="44">
        <f t="shared" si="75"/>
        <v>0</v>
      </c>
    </row>
    <row r="570" spans="1:9" ht="15">
      <c r="A570" s="8" t="s">
        <v>22</v>
      </c>
      <c r="B570" s="390"/>
      <c r="C570" s="391"/>
      <c r="D570" s="391"/>
      <c r="E570" s="392"/>
      <c r="F570" s="48">
        <v>0</v>
      </c>
      <c r="G570" s="390"/>
      <c r="H570" s="392"/>
      <c r="I570" s="50">
        <f t="shared" si="75"/>
        <v>0</v>
      </c>
    </row>
    <row r="571" spans="1:9" ht="15">
      <c r="A571" s="10" t="s">
        <v>23</v>
      </c>
      <c r="B571" s="390"/>
      <c r="C571" s="391"/>
      <c r="D571" s="391"/>
      <c r="E571" s="392"/>
      <c r="F571" s="45">
        <v>0</v>
      </c>
      <c r="G571" s="390"/>
      <c r="H571" s="392"/>
      <c r="I571" s="44">
        <f t="shared" si="75"/>
        <v>0</v>
      </c>
    </row>
    <row r="572" spans="1:9" ht="15">
      <c r="A572" s="8" t="s">
        <v>24</v>
      </c>
      <c r="B572" s="390"/>
      <c r="C572" s="391"/>
      <c r="D572" s="391"/>
      <c r="E572" s="392"/>
      <c r="F572" s="48">
        <v>0</v>
      </c>
      <c r="G572" s="390"/>
      <c r="H572" s="392"/>
      <c r="I572" s="50">
        <f t="shared" si="75"/>
        <v>0</v>
      </c>
    </row>
    <row r="573" spans="1:9" ht="15.75" thickBot="1">
      <c r="A573" s="10" t="s">
        <v>25</v>
      </c>
      <c r="B573" s="393"/>
      <c r="C573" s="394"/>
      <c r="D573" s="394"/>
      <c r="E573" s="395"/>
      <c r="F573" s="45">
        <v>0</v>
      </c>
      <c r="G573" s="393"/>
      <c r="H573" s="395"/>
      <c r="I573" s="44">
        <f t="shared" si="75"/>
        <v>0</v>
      </c>
    </row>
    <row r="574" spans="1:9" ht="15">
      <c r="A574" s="14" t="s">
        <v>26</v>
      </c>
      <c r="B574" s="126">
        <f>SUM(B553:B573)</f>
        <v>0</v>
      </c>
      <c r="C574" s="126">
        <f t="shared" ref="C574:I574" si="76">SUM(C553:C573)</f>
        <v>0</v>
      </c>
      <c r="D574" s="126">
        <f t="shared" si="76"/>
        <v>0</v>
      </c>
      <c r="E574" s="126">
        <f t="shared" si="76"/>
        <v>0</v>
      </c>
      <c r="F574" s="126">
        <f t="shared" si="76"/>
        <v>3.9481925394546571</v>
      </c>
      <c r="G574" s="126">
        <f t="shared" si="76"/>
        <v>0</v>
      </c>
      <c r="H574" s="126">
        <f t="shared" si="76"/>
        <v>0</v>
      </c>
      <c r="I574" s="128">
        <f t="shared" si="76"/>
        <v>3.9481925394546571</v>
      </c>
    </row>
    <row r="575" spans="1:9" ht="15" thickBot="1">
      <c r="A575" s="15" t="s">
        <v>100</v>
      </c>
      <c r="B575" s="100">
        <f>B574/$I574</f>
        <v>0</v>
      </c>
      <c r="C575" s="100">
        <f t="shared" ref="C575:H575" si="77">C574/$I574</f>
        <v>0</v>
      </c>
      <c r="D575" s="100">
        <f t="shared" si="77"/>
        <v>0</v>
      </c>
      <c r="E575" s="100">
        <f t="shared" si="77"/>
        <v>0</v>
      </c>
      <c r="F575" s="100">
        <f t="shared" si="77"/>
        <v>1</v>
      </c>
      <c r="G575" s="100">
        <f t="shared" si="77"/>
        <v>0</v>
      </c>
      <c r="H575" s="100">
        <f t="shared" si="77"/>
        <v>0</v>
      </c>
      <c r="I575" s="102">
        <f>SUM(B575:H575)</f>
        <v>1</v>
      </c>
    </row>
    <row r="576" spans="1:9" ht="15" thickBot="1">
      <c r="A576" s="16"/>
      <c r="B576" s="16"/>
      <c r="C576" s="16"/>
      <c r="D576" s="16"/>
      <c r="E576" s="16"/>
      <c r="F576" s="16"/>
      <c r="G576" s="16"/>
      <c r="H576" s="16"/>
      <c r="I576" s="16"/>
    </row>
    <row r="577" spans="1:9" ht="28.5" customHeight="1">
      <c r="A577" s="435" t="s">
        <v>46</v>
      </c>
      <c r="B577" s="37" t="s">
        <v>0</v>
      </c>
      <c r="C577" s="37" t="s">
        <v>1</v>
      </c>
      <c r="D577" s="37" t="s">
        <v>2</v>
      </c>
      <c r="E577" s="37" t="s">
        <v>3</v>
      </c>
      <c r="F577" s="37" t="s">
        <v>27</v>
      </c>
      <c r="G577" s="37" t="s">
        <v>4</v>
      </c>
      <c r="H577" s="37" t="s">
        <v>5</v>
      </c>
      <c r="I577" s="38" t="s">
        <v>6</v>
      </c>
    </row>
    <row r="578" spans="1:9" ht="14.25" customHeight="1">
      <c r="A578" s="436" t="s">
        <v>46</v>
      </c>
      <c r="B578" s="372" t="s">
        <v>107</v>
      </c>
      <c r="C578" s="373"/>
      <c r="D578" s="373"/>
      <c r="E578" s="373"/>
      <c r="F578" s="373"/>
      <c r="G578" s="373"/>
      <c r="H578" s="373"/>
      <c r="I578" s="374"/>
    </row>
    <row r="579" spans="1:9" ht="15">
      <c r="A579" s="7" t="s">
        <v>7</v>
      </c>
      <c r="B579" s="42">
        <v>10.918261221198401</v>
      </c>
      <c r="C579" s="42">
        <v>0</v>
      </c>
      <c r="D579" s="42">
        <v>2.081738778801598</v>
      </c>
      <c r="E579" s="42">
        <v>0</v>
      </c>
      <c r="F579" s="399"/>
      <c r="G579" s="42">
        <v>0</v>
      </c>
      <c r="H579" s="43">
        <v>0</v>
      </c>
      <c r="I579" s="44">
        <f>SUM(B579:H579)</f>
        <v>13</v>
      </c>
    </row>
    <row r="580" spans="1:9" ht="15">
      <c r="A580" s="8" t="s">
        <v>8</v>
      </c>
      <c r="B580" s="48">
        <v>1.5282847180263666</v>
      </c>
      <c r="C580" s="48">
        <v>0</v>
      </c>
      <c r="D580" s="48">
        <v>0.47171528197363338</v>
      </c>
      <c r="E580" s="48">
        <v>0</v>
      </c>
      <c r="F580" s="400"/>
      <c r="G580" s="48">
        <v>0</v>
      </c>
      <c r="H580" s="49">
        <v>0</v>
      </c>
      <c r="I580" s="50">
        <f t="shared" ref="I580:I599" si="78">SUM(B580:H580)</f>
        <v>2</v>
      </c>
    </row>
    <row r="581" spans="1:9" ht="15">
      <c r="A581" s="9" t="s">
        <v>9</v>
      </c>
      <c r="B581" s="45">
        <v>4.2698955763089517</v>
      </c>
      <c r="C581" s="45">
        <v>0</v>
      </c>
      <c r="D581" s="45">
        <v>1.0376044236910478</v>
      </c>
      <c r="E581" s="45">
        <v>0</v>
      </c>
      <c r="F581" s="400"/>
      <c r="G581" s="45">
        <v>0</v>
      </c>
      <c r="H581" s="54">
        <v>0</v>
      </c>
      <c r="I581" s="44">
        <f t="shared" si="78"/>
        <v>5.3074999999999992</v>
      </c>
    </row>
    <row r="582" spans="1:9" ht="15">
      <c r="A582" s="8" t="s">
        <v>10</v>
      </c>
      <c r="B582" s="48">
        <v>10.573500000000001</v>
      </c>
      <c r="C582" s="48">
        <v>0</v>
      </c>
      <c r="D582" s="48">
        <v>0</v>
      </c>
      <c r="E582" s="48">
        <v>0</v>
      </c>
      <c r="F582" s="400"/>
      <c r="G582" s="48">
        <v>0</v>
      </c>
      <c r="H582" s="49">
        <v>0</v>
      </c>
      <c r="I582" s="50">
        <f t="shared" si="78"/>
        <v>10.573500000000001</v>
      </c>
    </row>
    <row r="583" spans="1:9" ht="15">
      <c r="A583" s="9" t="s">
        <v>11</v>
      </c>
      <c r="B583" s="45">
        <v>0</v>
      </c>
      <c r="C583" s="45">
        <v>0</v>
      </c>
      <c r="D583" s="45">
        <v>0</v>
      </c>
      <c r="E583" s="45">
        <v>0</v>
      </c>
      <c r="F583" s="400"/>
      <c r="G583" s="45">
        <v>0</v>
      </c>
      <c r="H583" s="54">
        <v>0</v>
      </c>
      <c r="I583" s="44">
        <f t="shared" si="78"/>
        <v>0</v>
      </c>
    </row>
    <row r="584" spans="1:9" ht="15">
      <c r="A584" s="8" t="s">
        <v>12</v>
      </c>
      <c r="B584" s="48">
        <v>0</v>
      </c>
      <c r="C584" s="48">
        <v>0</v>
      </c>
      <c r="D584" s="48">
        <v>1.8560706769016833E-2</v>
      </c>
      <c r="E584" s="48">
        <v>0.5426688319061358</v>
      </c>
      <c r="F584" s="400"/>
      <c r="G584" s="48">
        <v>0</v>
      </c>
      <c r="H584" s="49">
        <v>0</v>
      </c>
      <c r="I584" s="50">
        <f t="shared" si="78"/>
        <v>0.56122953867515268</v>
      </c>
    </row>
    <row r="585" spans="1:9" ht="15">
      <c r="A585" s="9" t="s">
        <v>13</v>
      </c>
      <c r="B585" s="45">
        <v>0</v>
      </c>
      <c r="C585" s="45">
        <v>0</v>
      </c>
      <c r="D585" s="45">
        <v>0</v>
      </c>
      <c r="E585" s="45">
        <v>11</v>
      </c>
      <c r="F585" s="400"/>
      <c r="G585" s="45">
        <v>0</v>
      </c>
      <c r="H585" s="54">
        <v>0</v>
      </c>
      <c r="I585" s="44">
        <f t="shared" si="78"/>
        <v>11</v>
      </c>
    </row>
    <row r="586" spans="1:9" ht="15">
      <c r="A586" s="8" t="s">
        <v>14</v>
      </c>
      <c r="B586" s="48">
        <v>0</v>
      </c>
      <c r="C586" s="48">
        <v>0</v>
      </c>
      <c r="D586" s="48">
        <v>5.0106111795801732E-2</v>
      </c>
      <c r="E586" s="48">
        <v>23.373732265213121</v>
      </c>
      <c r="F586" s="400"/>
      <c r="G586" s="48">
        <v>0</v>
      </c>
      <c r="H586" s="49">
        <v>0</v>
      </c>
      <c r="I586" s="50">
        <f t="shared" si="78"/>
        <v>23.423838377008924</v>
      </c>
    </row>
    <row r="587" spans="1:9" ht="15">
      <c r="A587" s="9" t="s">
        <v>15</v>
      </c>
      <c r="B587" s="45">
        <v>164.74586207015736</v>
      </c>
      <c r="C587" s="45">
        <v>2.500157652752224</v>
      </c>
      <c r="D587" s="45">
        <v>2.9561802770904171</v>
      </c>
      <c r="E587" s="45">
        <v>0</v>
      </c>
      <c r="F587" s="400"/>
      <c r="G587" s="45">
        <v>0</v>
      </c>
      <c r="H587" s="54">
        <v>0</v>
      </c>
      <c r="I587" s="44">
        <f t="shared" si="78"/>
        <v>170.2022</v>
      </c>
    </row>
    <row r="588" spans="1:9" ht="15">
      <c r="A588" s="8" t="s">
        <v>16</v>
      </c>
      <c r="B588" s="48">
        <v>345.91724200724133</v>
      </c>
      <c r="C588" s="48">
        <v>41.899156411479403</v>
      </c>
      <c r="D588" s="48">
        <v>9.0343765643677152</v>
      </c>
      <c r="E588" s="48">
        <v>20.149225016911547</v>
      </c>
      <c r="F588" s="400"/>
      <c r="G588" s="48">
        <v>0</v>
      </c>
      <c r="H588" s="49">
        <v>0</v>
      </c>
      <c r="I588" s="50">
        <f t="shared" si="78"/>
        <v>417</v>
      </c>
    </row>
    <row r="589" spans="1:9" ht="15">
      <c r="A589" s="9" t="s">
        <v>17</v>
      </c>
      <c r="B589" s="45">
        <v>106.12058200250394</v>
      </c>
      <c r="C589" s="45">
        <v>0.574992587452124</v>
      </c>
      <c r="D589" s="45">
        <v>13.468443297182844</v>
      </c>
      <c r="E589" s="45">
        <v>1.8359821128611034</v>
      </c>
      <c r="F589" s="400"/>
      <c r="G589" s="45">
        <v>0</v>
      </c>
      <c r="H589" s="54">
        <v>0</v>
      </c>
      <c r="I589" s="44">
        <f t="shared" si="78"/>
        <v>122.00000000000001</v>
      </c>
    </row>
    <row r="590" spans="1:9" ht="15">
      <c r="A590" s="8" t="s">
        <v>18</v>
      </c>
      <c r="B590" s="48">
        <v>0</v>
      </c>
      <c r="C590" s="48">
        <v>0</v>
      </c>
      <c r="D590" s="48">
        <v>0</v>
      </c>
      <c r="E590" s="48">
        <v>0</v>
      </c>
      <c r="F590" s="400"/>
      <c r="G590" s="48">
        <v>0</v>
      </c>
      <c r="H590" s="49">
        <v>0</v>
      </c>
      <c r="I590" s="50">
        <f t="shared" si="78"/>
        <v>0</v>
      </c>
    </row>
    <row r="591" spans="1:9" ht="15">
      <c r="A591" s="9" t="s">
        <v>141</v>
      </c>
      <c r="B591" s="45">
        <v>1502.1398200128838</v>
      </c>
      <c r="C591" s="45">
        <v>236.71738273819977</v>
      </c>
      <c r="D591" s="45">
        <v>46.167274567869214</v>
      </c>
      <c r="E591" s="45">
        <v>36.353008903317978</v>
      </c>
      <c r="F591" s="400"/>
      <c r="G591" s="45">
        <v>0</v>
      </c>
      <c r="H591" s="54">
        <v>0</v>
      </c>
      <c r="I591" s="44">
        <f t="shared" si="78"/>
        <v>1821.3774862222708</v>
      </c>
    </row>
    <row r="592" spans="1:9" ht="15">
      <c r="A592" s="8" t="s">
        <v>19</v>
      </c>
      <c r="B592" s="48">
        <v>0</v>
      </c>
      <c r="C592" s="48">
        <v>0</v>
      </c>
      <c r="D592" s="48">
        <v>0</v>
      </c>
      <c r="E592" s="48">
        <v>0</v>
      </c>
      <c r="F592" s="400"/>
      <c r="G592" s="48">
        <v>0</v>
      </c>
      <c r="H592" s="49">
        <v>0</v>
      </c>
      <c r="I592" s="50">
        <f t="shared" si="78"/>
        <v>0</v>
      </c>
    </row>
    <row r="593" spans="1:9" ht="15">
      <c r="A593" s="9" t="s">
        <v>20</v>
      </c>
      <c r="B593" s="45">
        <v>0</v>
      </c>
      <c r="C593" s="45">
        <v>0</v>
      </c>
      <c r="D593" s="45">
        <v>0</v>
      </c>
      <c r="E593" s="45">
        <v>0</v>
      </c>
      <c r="F593" s="400"/>
      <c r="G593" s="45">
        <v>0</v>
      </c>
      <c r="H593" s="54">
        <v>0</v>
      </c>
      <c r="I593" s="44">
        <f t="shared" si="78"/>
        <v>0</v>
      </c>
    </row>
    <row r="594" spans="1:9" ht="15">
      <c r="A594" s="8" t="s">
        <v>21</v>
      </c>
      <c r="B594" s="48">
        <v>23.564614120627059</v>
      </c>
      <c r="C594" s="48">
        <v>0</v>
      </c>
      <c r="D594" s="48">
        <v>0.43538587937294171</v>
      </c>
      <c r="E594" s="48">
        <v>0</v>
      </c>
      <c r="F594" s="400"/>
      <c r="G594" s="48">
        <v>0</v>
      </c>
      <c r="H594" s="49">
        <v>0</v>
      </c>
      <c r="I594" s="50">
        <f t="shared" si="78"/>
        <v>24</v>
      </c>
    </row>
    <row r="595" spans="1:9" ht="15">
      <c r="A595" s="10" t="s">
        <v>57</v>
      </c>
      <c r="B595" s="45">
        <v>43.30215244983065</v>
      </c>
      <c r="C595" s="45">
        <v>0</v>
      </c>
      <c r="D595" s="45">
        <v>7.697847550169346</v>
      </c>
      <c r="E595" s="45">
        <v>0</v>
      </c>
      <c r="F595" s="400"/>
      <c r="G595" s="45">
        <v>0</v>
      </c>
      <c r="H595" s="54">
        <v>0</v>
      </c>
      <c r="I595" s="44">
        <f t="shared" si="78"/>
        <v>51</v>
      </c>
    </row>
    <row r="596" spans="1:9" ht="15">
      <c r="A596" s="8" t="s">
        <v>22</v>
      </c>
      <c r="B596" s="48">
        <v>8.9690534913396291</v>
      </c>
      <c r="C596" s="48">
        <v>0</v>
      </c>
      <c r="D596" s="48">
        <v>0.553204207125225</v>
      </c>
      <c r="E596" s="48">
        <v>0</v>
      </c>
      <c r="F596" s="400"/>
      <c r="G596" s="48">
        <v>0</v>
      </c>
      <c r="H596" s="49">
        <v>0</v>
      </c>
      <c r="I596" s="50">
        <f t="shared" si="78"/>
        <v>9.5222576984648537</v>
      </c>
    </row>
    <row r="597" spans="1:9" ht="15">
      <c r="A597" s="10" t="s">
        <v>23</v>
      </c>
      <c r="B597" s="45">
        <v>110.70803427994306</v>
      </c>
      <c r="C597" s="45">
        <v>0</v>
      </c>
      <c r="D597" s="45">
        <v>0</v>
      </c>
      <c r="E597" s="45">
        <v>0</v>
      </c>
      <c r="F597" s="400"/>
      <c r="G597" s="45">
        <v>0</v>
      </c>
      <c r="H597" s="54">
        <v>0</v>
      </c>
      <c r="I597" s="44">
        <f t="shared" si="78"/>
        <v>110.70803427994306</v>
      </c>
    </row>
    <row r="598" spans="1:9" ht="15">
      <c r="A598" s="8" t="s">
        <v>24</v>
      </c>
      <c r="B598" s="48">
        <v>31.544811524240458</v>
      </c>
      <c r="C598" s="48">
        <v>0.19998847575954218</v>
      </c>
      <c r="D598" s="48">
        <v>0</v>
      </c>
      <c r="E598" s="48">
        <v>0</v>
      </c>
      <c r="F598" s="400"/>
      <c r="G598" s="48">
        <v>0</v>
      </c>
      <c r="H598" s="49">
        <v>0</v>
      </c>
      <c r="I598" s="50">
        <f t="shared" si="78"/>
        <v>31.744800000000001</v>
      </c>
    </row>
    <row r="599" spans="1:9" ht="15.75" thickBot="1">
      <c r="A599" s="10" t="s">
        <v>25</v>
      </c>
      <c r="B599" s="45">
        <v>264.65401687880654</v>
      </c>
      <c r="C599" s="45">
        <v>0</v>
      </c>
      <c r="D599" s="45">
        <v>583.70226118847233</v>
      </c>
      <c r="E599" s="45">
        <v>128.62662284678424</v>
      </c>
      <c r="F599" s="401"/>
      <c r="G599" s="45">
        <v>399.90219132955724</v>
      </c>
      <c r="H599" s="54">
        <v>0.10410775637953411</v>
      </c>
      <c r="I599" s="44">
        <f t="shared" si="78"/>
        <v>1376.9892</v>
      </c>
    </row>
    <row r="600" spans="1:9" ht="15">
      <c r="A600" s="125" t="s">
        <v>26</v>
      </c>
      <c r="B600" s="126">
        <f>SUM(B579:B599)</f>
        <v>2628.9561303531077</v>
      </c>
      <c r="C600" s="126">
        <f t="shared" ref="C600:I600" si="79">SUM(C579:C599)</f>
        <v>281.89167786564309</v>
      </c>
      <c r="D600" s="126">
        <f t="shared" si="79"/>
        <v>667.67469883468107</v>
      </c>
      <c r="E600" s="126">
        <f t="shared" si="79"/>
        <v>221.88123997699412</v>
      </c>
      <c r="F600" s="126">
        <f t="shared" si="79"/>
        <v>0</v>
      </c>
      <c r="G600" s="126">
        <f t="shared" si="79"/>
        <v>399.90219132955724</v>
      </c>
      <c r="H600" s="127">
        <f t="shared" si="79"/>
        <v>0.10410775637953411</v>
      </c>
      <c r="I600" s="128">
        <f t="shared" si="79"/>
        <v>4200.4100461163634</v>
      </c>
    </row>
    <row r="601" spans="1:9" ht="15" thickBot="1">
      <c r="A601" s="15" t="s">
        <v>100</v>
      </c>
      <c r="B601" s="100">
        <f>B600/$I600</f>
        <v>0.62588083103548464</v>
      </c>
      <c r="C601" s="100">
        <f t="shared" ref="C601:H601" si="80">C600/$I600</f>
        <v>6.7110514157129958E-2</v>
      </c>
      <c r="D601" s="100">
        <f t="shared" si="80"/>
        <v>0.15895464764255651</v>
      </c>
      <c r="E601" s="100">
        <f t="shared" si="80"/>
        <v>5.2823709480968942E-2</v>
      </c>
      <c r="F601" s="100">
        <f t="shared" si="80"/>
        <v>0</v>
      </c>
      <c r="G601" s="100">
        <f t="shared" si="80"/>
        <v>9.5205512542591131E-2</v>
      </c>
      <c r="H601" s="100">
        <f t="shared" si="80"/>
        <v>2.4785141268717465E-5</v>
      </c>
      <c r="I601" s="102">
        <f>SUM(B601:H601)</f>
        <v>0.99999999999999989</v>
      </c>
    </row>
    <row r="602" spans="1:9" ht="15" thickBot="1">
      <c r="A602" s="16"/>
      <c r="B602" s="16"/>
      <c r="C602" s="16"/>
      <c r="D602" s="16"/>
      <c r="E602" s="16"/>
      <c r="F602" s="16"/>
      <c r="G602" s="16"/>
      <c r="H602" s="16"/>
      <c r="I602" s="16"/>
    </row>
    <row r="603" spans="1:9" ht="28.5">
      <c r="A603" s="439" t="s">
        <v>47</v>
      </c>
      <c r="B603" s="37" t="s">
        <v>0</v>
      </c>
      <c r="C603" s="37" t="s">
        <v>1</v>
      </c>
      <c r="D603" s="37" t="s">
        <v>2</v>
      </c>
      <c r="E603" s="37" t="s">
        <v>3</v>
      </c>
      <c r="F603" s="37" t="s">
        <v>27</v>
      </c>
      <c r="G603" s="37" t="s">
        <v>4</v>
      </c>
      <c r="H603" s="37" t="s">
        <v>28</v>
      </c>
      <c r="I603" s="38" t="s">
        <v>6</v>
      </c>
    </row>
    <row r="604" spans="1:9" ht="14.25" customHeight="1">
      <c r="A604" s="440" t="s">
        <v>47</v>
      </c>
      <c r="B604" s="372" t="s">
        <v>107</v>
      </c>
      <c r="C604" s="373"/>
      <c r="D604" s="373"/>
      <c r="E604" s="373"/>
      <c r="F604" s="373"/>
      <c r="G604" s="373"/>
      <c r="H604" s="373"/>
      <c r="I604" s="374"/>
    </row>
    <row r="605" spans="1:9" ht="15">
      <c r="A605" s="7" t="s">
        <v>7</v>
      </c>
      <c r="B605" s="42">
        <v>36.503999999999998</v>
      </c>
      <c r="C605" s="42">
        <v>0</v>
      </c>
      <c r="D605" s="42">
        <v>2.496</v>
      </c>
      <c r="E605" s="42">
        <v>0</v>
      </c>
      <c r="F605" s="399"/>
      <c r="G605" s="42">
        <v>0</v>
      </c>
      <c r="H605" s="43">
        <v>0</v>
      </c>
      <c r="I605" s="44">
        <f>SUM(B605:H605)</f>
        <v>39</v>
      </c>
    </row>
    <row r="606" spans="1:9" ht="15">
      <c r="A606" s="8" t="s">
        <v>8</v>
      </c>
      <c r="B606" s="48">
        <v>6.5519999999999996</v>
      </c>
      <c r="C606" s="48">
        <v>0</v>
      </c>
      <c r="D606" s="48">
        <v>0.44800000000000001</v>
      </c>
      <c r="E606" s="48">
        <v>0</v>
      </c>
      <c r="F606" s="400"/>
      <c r="G606" s="48">
        <v>0</v>
      </c>
      <c r="H606" s="49">
        <v>0</v>
      </c>
      <c r="I606" s="50">
        <f t="shared" ref="I606:I625" si="81">SUM(B606:H606)</f>
        <v>7</v>
      </c>
    </row>
    <row r="607" spans="1:9" ht="15">
      <c r="A607" s="9" t="s">
        <v>9</v>
      </c>
      <c r="B607" s="45">
        <v>31.225708799999996</v>
      </c>
      <c r="C607" s="45">
        <v>0</v>
      </c>
      <c r="D607" s="45">
        <v>2.1350911999999997</v>
      </c>
      <c r="E607" s="45">
        <v>0</v>
      </c>
      <c r="F607" s="400"/>
      <c r="G607" s="45">
        <v>0</v>
      </c>
      <c r="H607" s="54">
        <v>0</v>
      </c>
      <c r="I607" s="44">
        <f t="shared" si="81"/>
        <v>33.360799999999998</v>
      </c>
    </row>
    <row r="608" spans="1:9" ht="15">
      <c r="A608" s="8" t="s">
        <v>10</v>
      </c>
      <c r="B608" s="48">
        <v>142.19805600000001</v>
      </c>
      <c r="C608" s="48">
        <v>0</v>
      </c>
      <c r="D608" s="48">
        <v>9.722944</v>
      </c>
      <c r="E608" s="48">
        <v>0</v>
      </c>
      <c r="F608" s="400"/>
      <c r="G608" s="48">
        <v>0</v>
      </c>
      <c r="H608" s="49">
        <v>0</v>
      </c>
      <c r="I608" s="50">
        <f t="shared" si="81"/>
        <v>151.92100000000002</v>
      </c>
    </row>
    <row r="609" spans="1:9" ht="15">
      <c r="A609" s="9" t="s">
        <v>11</v>
      </c>
      <c r="B609" s="45">
        <v>0</v>
      </c>
      <c r="C609" s="45">
        <v>0</v>
      </c>
      <c r="D609" s="45">
        <v>0</v>
      </c>
      <c r="E609" s="45">
        <v>0</v>
      </c>
      <c r="F609" s="400"/>
      <c r="G609" s="45">
        <v>0</v>
      </c>
      <c r="H609" s="54">
        <v>0</v>
      </c>
      <c r="I609" s="44">
        <f t="shared" si="81"/>
        <v>0</v>
      </c>
    </row>
    <row r="610" spans="1:9" ht="15">
      <c r="A610" s="8" t="s">
        <v>12</v>
      </c>
      <c r="B610" s="48">
        <v>0</v>
      </c>
      <c r="C610" s="48">
        <v>0</v>
      </c>
      <c r="D610" s="48">
        <v>0</v>
      </c>
      <c r="E610" s="48">
        <v>0</v>
      </c>
      <c r="F610" s="400"/>
      <c r="G610" s="48">
        <v>0</v>
      </c>
      <c r="H610" s="49">
        <v>0</v>
      </c>
      <c r="I610" s="50">
        <f t="shared" si="81"/>
        <v>0</v>
      </c>
    </row>
    <row r="611" spans="1:9" ht="15">
      <c r="A611" s="9" t="s">
        <v>13</v>
      </c>
      <c r="B611" s="45">
        <v>0</v>
      </c>
      <c r="C611" s="45">
        <v>0</v>
      </c>
      <c r="D611" s="45">
        <v>0</v>
      </c>
      <c r="E611" s="45">
        <v>0</v>
      </c>
      <c r="F611" s="400"/>
      <c r="G611" s="45">
        <v>0</v>
      </c>
      <c r="H611" s="54">
        <v>0</v>
      </c>
      <c r="I611" s="44">
        <f t="shared" si="81"/>
        <v>0</v>
      </c>
    </row>
    <row r="612" spans="1:9" ht="15">
      <c r="A612" s="8" t="s">
        <v>14</v>
      </c>
      <c r="B612" s="48">
        <v>0</v>
      </c>
      <c r="C612" s="48">
        <v>0</v>
      </c>
      <c r="D612" s="48">
        <v>0</v>
      </c>
      <c r="E612" s="48">
        <v>0</v>
      </c>
      <c r="F612" s="400"/>
      <c r="G612" s="48">
        <v>0</v>
      </c>
      <c r="H612" s="49">
        <v>0</v>
      </c>
      <c r="I612" s="50">
        <f t="shared" si="81"/>
        <v>0</v>
      </c>
    </row>
    <row r="613" spans="1:9" ht="15">
      <c r="A613" s="9" t="s">
        <v>15</v>
      </c>
      <c r="B613" s="45">
        <v>4382.2969262999995</v>
      </c>
      <c r="C613" s="45">
        <v>0</v>
      </c>
      <c r="D613" s="45">
        <v>345.09997369999996</v>
      </c>
      <c r="E613" s="45">
        <v>0</v>
      </c>
      <c r="F613" s="400"/>
      <c r="G613" s="45">
        <v>0</v>
      </c>
      <c r="H613" s="54">
        <v>0</v>
      </c>
      <c r="I613" s="44">
        <f t="shared" si="81"/>
        <v>4727.3968999999997</v>
      </c>
    </row>
    <row r="614" spans="1:9" ht="15">
      <c r="A614" s="8" t="s">
        <v>16</v>
      </c>
      <c r="B614" s="48">
        <v>448.66799999999995</v>
      </c>
      <c r="C614" s="48">
        <v>0</v>
      </c>
      <c r="D614" s="48">
        <v>35.332000000000001</v>
      </c>
      <c r="E614" s="48">
        <v>0</v>
      </c>
      <c r="F614" s="400"/>
      <c r="G614" s="48">
        <v>0</v>
      </c>
      <c r="H614" s="49">
        <v>0</v>
      </c>
      <c r="I614" s="50">
        <f t="shared" si="81"/>
        <v>483.99999999999994</v>
      </c>
    </row>
    <row r="615" spans="1:9" ht="15">
      <c r="A615" s="9" t="s">
        <v>17</v>
      </c>
      <c r="B615" s="45">
        <v>23.174999999999997</v>
      </c>
      <c r="C615" s="45">
        <v>0</v>
      </c>
      <c r="D615" s="45">
        <v>1.825</v>
      </c>
      <c r="E615" s="45">
        <v>0</v>
      </c>
      <c r="F615" s="400"/>
      <c r="G615" s="45">
        <v>0</v>
      </c>
      <c r="H615" s="54">
        <v>0</v>
      </c>
      <c r="I615" s="44">
        <f t="shared" si="81"/>
        <v>24.999999999999996</v>
      </c>
    </row>
    <row r="616" spans="1:9" ht="15">
      <c r="A616" s="8" t="s">
        <v>18</v>
      </c>
      <c r="B616" s="48">
        <v>0</v>
      </c>
      <c r="C616" s="48">
        <v>0</v>
      </c>
      <c r="D616" s="48">
        <v>0</v>
      </c>
      <c r="E616" s="48">
        <v>0</v>
      </c>
      <c r="F616" s="400"/>
      <c r="G616" s="48">
        <v>0</v>
      </c>
      <c r="H616" s="49">
        <v>0</v>
      </c>
      <c r="I616" s="50">
        <f t="shared" si="81"/>
        <v>0</v>
      </c>
    </row>
    <row r="617" spans="1:9" ht="15">
      <c r="A617" s="9" t="s">
        <v>141</v>
      </c>
      <c r="B617" s="45">
        <v>649.95295350164179</v>
      </c>
      <c r="C617" s="45">
        <v>0</v>
      </c>
      <c r="D617" s="45">
        <v>205.24830110578159</v>
      </c>
      <c r="E617" s="45">
        <v>0</v>
      </c>
      <c r="F617" s="400"/>
      <c r="G617" s="45">
        <v>0</v>
      </c>
      <c r="H617" s="54">
        <v>0</v>
      </c>
      <c r="I617" s="44">
        <f t="shared" si="81"/>
        <v>855.20125460742338</v>
      </c>
    </row>
    <row r="618" spans="1:9" ht="15">
      <c r="A618" s="8" t="s">
        <v>19</v>
      </c>
      <c r="B618" s="48">
        <v>0</v>
      </c>
      <c r="C618" s="48">
        <v>0</v>
      </c>
      <c r="D618" s="48">
        <v>0</v>
      </c>
      <c r="E618" s="48">
        <v>0</v>
      </c>
      <c r="F618" s="400"/>
      <c r="G618" s="48">
        <v>0</v>
      </c>
      <c r="H618" s="49">
        <v>0</v>
      </c>
      <c r="I618" s="50">
        <f t="shared" si="81"/>
        <v>0</v>
      </c>
    </row>
    <row r="619" spans="1:9" ht="15">
      <c r="A619" s="9" t="s">
        <v>20</v>
      </c>
      <c r="B619" s="45">
        <v>0</v>
      </c>
      <c r="C619" s="45">
        <v>0</v>
      </c>
      <c r="D619" s="45">
        <v>0</v>
      </c>
      <c r="E619" s="45">
        <v>0</v>
      </c>
      <c r="F619" s="400"/>
      <c r="G619" s="45">
        <v>0</v>
      </c>
      <c r="H619" s="54">
        <v>0</v>
      </c>
      <c r="I619" s="44">
        <f t="shared" si="81"/>
        <v>0</v>
      </c>
    </row>
    <row r="620" spans="1:9" ht="15">
      <c r="A620" s="8" t="s">
        <v>21</v>
      </c>
      <c r="B620" s="48">
        <v>0</v>
      </c>
      <c r="C620" s="48">
        <v>0</v>
      </c>
      <c r="D620" s="48">
        <v>0</v>
      </c>
      <c r="E620" s="48">
        <v>0</v>
      </c>
      <c r="F620" s="400"/>
      <c r="G620" s="48">
        <v>0</v>
      </c>
      <c r="H620" s="49">
        <v>0</v>
      </c>
      <c r="I620" s="50">
        <f t="shared" si="81"/>
        <v>0</v>
      </c>
    </row>
    <row r="621" spans="1:9" ht="15">
      <c r="A621" s="10" t="s">
        <v>57</v>
      </c>
      <c r="B621" s="45">
        <v>1733.0749999999998</v>
      </c>
      <c r="C621" s="45">
        <v>0</v>
      </c>
      <c r="D621" s="45">
        <v>181.92500000000001</v>
      </c>
      <c r="E621" s="45">
        <v>0</v>
      </c>
      <c r="F621" s="400"/>
      <c r="G621" s="45">
        <v>0</v>
      </c>
      <c r="H621" s="54">
        <v>0</v>
      </c>
      <c r="I621" s="44">
        <f t="shared" si="81"/>
        <v>1914.9999999999998</v>
      </c>
    </row>
    <row r="622" spans="1:9" ht="15">
      <c r="A622" s="8" t="s">
        <v>22</v>
      </c>
      <c r="B622" s="48">
        <v>35.915472746150755</v>
      </c>
      <c r="C622" s="48">
        <v>0</v>
      </c>
      <c r="D622" s="48">
        <v>3.7701324982147204</v>
      </c>
      <c r="E622" s="48">
        <v>0</v>
      </c>
      <c r="F622" s="400"/>
      <c r="G622" s="48">
        <v>0</v>
      </c>
      <c r="H622" s="49">
        <v>0</v>
      </c>
      <c r="I622" s="50">
        <f t="shared" si="81"/>
        <v>39.685605244365476</v>
      </c>
    </row>
    <row r="623" spans="1:9" ht="15">
      <c r="A623" s="10" t="s">
        <v>23</v>
      </c>
      <c r="B623" s="45">
        <v>30.905868658211347</v>
      </c>
      <c r="C623" s="45">
        <v>0</v>
      </c>
      <c r="D623" s="45">
        <v>129.93376784758979</v>
      </c>
      <c r="E623" s="45">
        <v>0</v>
      </c>
      <c r="F623" s="400"/>
      <c r="G623" s="45">
        <v>0</v>
      </c>
      <c r="H623" s="54">
        <v>0</v>
      </c>
      <c r="I623" s="44">
        <f t="shared" si="81"/>
        <v>160.83963650580114</v>
      </c>
    </row>
    <row r="624" spans="1:9" ht="15">
      <c r="A624" s="8" t="s">
        <v>24</v>
      </c>
      <c r="B624" s="48">
        <v>49.613316480000002</v>
      </c>
      <c r="C624" s="48">
        <v>0</v>
      </c>
      <c r="D624" s="48">
        <v>11.547083520000001</v>
      </c>
      <c r="E624" s="48">
        <v>0</v>
      </c>
      <c r="F624" s="400"/>
      <c r="G624" s="48">
        <v>0</v>
      </c>
      <c r="H624" s="49">
        <v>0</v>
      </c>
      <c r="I624" s="50">
        <f t="shared" si="81"/>
        <v>61.160400000000003</v>
      </c>
    </row>
    <row r="625" spans="1:9" ht="15.75" thickBot="1">
      <c r="A625" s="10" t="s">
        <v>25</v>
      </c>
      <c r="B625" s="45">
        <v>214.14628669762317</v>
      </c>
      <c r="C625" s="45">
        <v>0</v>
      </c>
      <c r="D625" s="45">
        <v>243.25354896720299</v>
      </c>
      <c r="E625" s="45">
        <v>1466.6585151335344</v>
      </c>
      <c r="F625" s="401"/>
      <c r="G625" s="45">
        <v>384.12484920163996</v>
      </c>
      <c r="H625" s="54">
        <v>0</v>
      </c>
      <c r="I625" s="44">
        <f t="shared" si="81"/>
        <v>2308.1832000000004</v>
      </c>
    </row>
    <row r="626" spans="1:9" ht="15">
      <c r="A626" s="125" t="s">
        <v>26</v>
      </c>
      <c r="B626" s="126">
        <f>SUM(B605:B625)</f>
        <v>7784.2285891836273</v>
      </c>
      <c r="C626" s="126">
        <f t="shared" ref="C626:I626" si="82">SUM(C605:C625)</f>
        <v>0</v>
      </c>
      <c r="D626" s="126">
        <f t="shared" si="82"/>
        <v>1172.736842838789</v>
      </c>
      <c r="E626" s="126">
        <f t="shared" si="82"/>
        <v>1466.6585151335344</v>
      </c>
      <c r="F626" s="126">
        <f t="shared" si="82"/>
        <v>0</v>
      </c>
      <c r="G626" s="126">
        <f t="shared" si="82"/>
        <v>384.12484920163996</v>
      </c>
      <c r="H626" s="127">
        <f t="shared" si="82"/>
        <v>0</v>
      </c>
      <c r="I626" s="128">
        <f t="shared" si="82"/>
        <v>10807.748796357591</v>
      </c>
    </row>
    <row r="627" spans="1:9" ht="15" thickBot="1">
      <c r="A627" s="15" t="s">
        <v>100</v>
      </c>
      <c r="B627" s="100">
        <f>B626/$I626</f>
        <v>0.72024514409578566</v>
      </c>
      <c r="C627" s="100">
        <f t="shared" ref="C627:H627" si="83">C626/$I626</f>
        <v>0</v>
      </c>
      <c r="D627" s="100">
        <f t="shared" si="83"/>
        <v>0.10850889162357499</v>
      </c>
      <c r="E627" s="100">
        <f t="shared" si="83"/>
        <v>0.13570434905258208</v>
      </c>
      <c r="F627" s="100">
        <f t="shared" si="83"/>
        <v>0</v>
      </c>
      <c r="G627" s="100">
        <f t="shared" si="83"/>
        <v>3.5541615228057211E-2</v>
      </c>
      <c r="H627" s="100">
        <f t="shared" si="83"/>
        <v>0</v>
      </c>
      <c r="I627" s="102">
        <f>SUM(B627:H627)</f>
        <v>1</v>
      </c>
    </row>
    <row r="628" spans="1:9" ht="15" thickBot="1">
      <c r="A628" s="16"/>
      <c r="B628" s="16"/>
      <c r="C628" s="16"/>
      <c r="D628" s="16"/>
      <c r="E628" s="16"/>
      <c r="F628" s="16"/>
      <c r="G628" s="16"/>
      <c r="H628" s="16"/>
      <c r="I628" s="16"/>
    </row>
    <row r="629" spans="1:9" ht="28.5">
      <c r="A629" s="439" t="s">
        <v>48</v>
      </c>
      <c r="B629" s="37" t="s">
        <v>0</v>
      </c>
      <c r="C629" s="37" t="s">
        <v>1</v>
      </c>
      <c r="D629" s="37" t="s">
        <v>2</v>
      </c>
      <c r="E629" s="37" t="s">
        <v>3</v>
      </c>
      <c r="F629" s="37" t="s">
        <v>27</v>
      </c>
      <c r="G629" s="37" t="s">
        <v>4</v>
      </c>
      <c r="H629" s="37" t="s">
        <v>5</v>
      </c>
      <c r="I629" s="38" t="s">
        <v>6</v>
      </c>
    </row>
    <row r="630" spans="1:9" ht="14.25" customHeight="1">
      <c r="A630" s="440" t="s">
        <v>48</v>
      </c>
      <c r="B630" s="372" t="s">
        <v>107</v>
      </c>
      <c r="C630" s="373"/>
      <c r="D630" s="373"/>
      <c r="E630" s="373"/>
      <c r="F630" s="373"/>
      <c r="G630" s="373"/>
      <c r="H630" s="373"/>
      <c r="I630" s="374"/>
    </row>
    <row r="631" spans="1:9" ht="15">
      <c r="A631" s="7" t="s">
        <v>7</v>
      </c>
      <c r="B631" s="42">
        <v>0</v>
      </c>
      <c r="C631" s="42">
        <v>0</v>
      </c>
      <c r="D631" s="42">
        <v>0</v>
      </c>
      <c r="E631" s="42">
        <v>0</v>
      </c>
      <c r="F631" s="42">
        <v>0</v>
      </c>
      <c r="G631" s="42">
        <v>0</v>
      </c>
      <c r="H631" s="43">
        <v>0</v>
      </c>
      <c r="I631" s="44">
        <f>SUM(B631:H631)</f>
        <v>0</v>
      </c>
    </row>
    <row r="632" spans="1:9" ht="15">
      <c r="A632" s="8" t="s">
        <v>8</v>
      </c>
      <c r="B632" s="48">
        <v>0</v>
      </c>
      <c r="C632" s="48">
        <v>0</v>
      </c>
      <c r="D632" s="48">
        <v>0</v>
      </c>
      <c r="E632" s="48">
        <v>0</v>
      </c>
      <c r="F632" s="48">
        <v>0</v>
      </c>
      <c r="G632" s="48">
        <v>0</v>
      </c>
      <c r="H632" s="49">
        <v>0</v>
      </c>
      <c r="I632" s="50">
        <f t="shared" ref="I632:I651" si="84">SUM(B632:H632)</f>
        <v>0</v>
      </c>
    </row>
    <row r="633" spans="1:9" ht="15">
      <c r="A633" s="9" t="s">
        <v>9</v>
      </c>
      <c r="B633" s="45">
        <v>1.3317000000000001</v>
      </c>
      <c r="C633" s="45">
        <v>0</v>
      </c>
      <c r="D633" s="45">
        <v>0</v>
      </c>
      <c r="E633" s="45">
        <v>0</v>
      </c>
      <c r="F633" s="45">
        <v>0</v>
      </c>
      <c r="G633" s="45">
        <v>0</v>
      </c>
      <c r="H633" s="54">
        <v>0</v>
      </c>
      <c r="I633" s="44">
        <f t="shared" si="84"/>
        <v>1.3317000000000001</v>
      </c>
    </row>
    <row r="634" spans="1:9" ht="15">
      <c r="A634" s="8" t="s">
        <v>10</v>
      </c>
      <c r="B634" s="48">
        <v>3.4943061808017832</v>
      </c>
      <c r="C634" s="48">
        <v>0</v>
      </c>
      <c r="D634" s="48">
        <v>1.1193819198216479E-2</v>
      </c>
      <c r="E634" s="48">
        <v>0</v>
      </c>
      <c r="F634" s="48">
        <v>0</v>
      </c>
      <c r="G634" s="48">
        <v>0</v>
      </c>
      <c r="H634" s="49">
        <v>0</v>
      </c>
      <c r="I634" s="50">
        <f t="shared" si="84"/>
        <v>3.5054999999999996</v>
      </c>
    </row>
    <row r="635" spans="1:9" ht="15">
      <c r="A635" s="9" t="s">
        <v>11</v>
      </c>
      <c r="B635" s="45">
        <v>0</v>
      </c>
      <c r="C635" s="45">
        <v>0</v>
      </c>
      <c r="D635" s="45">
        <v>0</v>
      </c>
      <c r="E635" s="45">
        <v>0</v>
      </c>
      <c r="F635" s="45">
        <v>0</v>
      </c>
      <c r="G635" s="45">
        <v>0</v>
      </c>
      <c r="H635" s="54">
        <v>0</v>
      </c>
      <c r="I635" s="44">
        <f t="shared" si="84"/>
        <v>0</v>
      </c>
    </row>
    <row r="636" spans="1:9" ht="15">
      <c r="A636" s="8" t="s">
        <v>12</v>
      </c>
      <c r="B636" s="48">
        <v>0</v>
      </c>
      <c r="C636" s="48">
        <v>0</v>
      </c>
      <c r="D636" s="48">
        <v>0</v>
      </c>
      <c r="E636" s="48">
        <v>7.9923077877045543</v>
      </c>
      <c r="F636" s="48">
        <v>0</v>
      </c>
      <c r="G636" s="48">
        <v>0</v>
      </c>
      <c r="H636" s="49">
        <v>0</v>
      </c>
      <c r="I636" s="50">
        <f t="shared" si="84"/>
        <v>7.9923077877045543</v>
      </c>
    </row>
    <row r="637" spans="1:9" ht="15">
      <c r="A637" s="9" t="s">
        <v>13</v>
      </c>
      <c r="B637" s="45">
        <v>0</v>
      </c>
      <c r="C637" s="45">
        <v>0</v>
      </c>
      <c r="D637" s="45">
        <v>0</v>
      </c>
      <c r="E637" s="45">
        <v>0</v>
      </c>
      <c r="F637" s="45">
        <v>0</v>
      </c>
      <c r="G637" s="45">
        <v>0</v>
      </c>
      <c r="H637" s="54">
        <v>0</v>
      </c>
      <c r="I637" s="44">
        <f t="shared" si="84"/>
        <v>0</v>
      </c>
    </row>
    <row r="638" spans="1:9" ht="15">
      <c r="A638" s="8" t="s">
        <v>14</v>
      </c>
      <c r="B638" s="48">
        <v>0</v>
      </c>
      <c r="C638" s="48">
        <v>9.9801673149425313E-2</v>
      </c>
      <c r="D638" s="48">
        <v>0</v>
      </c>
      <c r="E638" s="48">
        <v>4.8439401475244734</v>
      </c>
      <c r="F638" s="48">
        <v>191.30066088375114</v>
      </c>
      <c r="G638" s="48">
        <v>0</v>
      </c>
      <c r="H638" s="49">
        <v>0</v>
      </c>
      <c r="I638" s="50">
        <f t="shared" si="84"/>
        <v>196.24440270442503</v>
      </c>
    </row>
    <row r="639" spans="1:9" ht="15">
      <c r="A639" s="9" t="s">
        <v>15</v>
      </c>
      <c r="B639" s="45">
        <v>3.7164283642449338</v>
      </c>
      <c r="C639" s="45">
        <v>8.3871635755066024E-2</v>
      </c>
      <c r="D639" s="45">
        <v>0</v>
      </c>
      <c r="E639" s="45">
        <v>0</v>
      </c>
      <c r="F639" s="45">
        <v>0</v>
      </c>
      <c r="G639" s="45">
        <v>0</v>
      </c>
      <c r="H639" s="54">
        <v>0</v>
      </c>
      <c r="I639" s="44">
        <f t="shared" si="84"/>
        <v>3.8003</v>
      </c>
    </row>
    <row r="640" spans="1:9" ht="15">
      <c r="A640" s="8" t="s">
        <v>16</v>
      </c>
      <c r="B640" s="48">
        <v>120.74825657550362</v>
      </c>
      <c r="C640" s="48">
        <v>0.5218815331513118</v>
      </c>
      <c r="D640" s="48">
        <v>9.7298618913450756</v>
      </c>
      <c r="E640" s="48">
        <v>0</v>
      </c>
      <c r="F640" s="48">
        <v>0</v>
      </c>
      <c r="G640" s="48">
        <v>0</v>
      </c>
      <c r="H640" s="49">
        <v>0</v>
      </c>
      <c r="I640" s="50">
        <f t="shared" si="84"/>
        <v>131</v>
      </c>
    </row>
    <row r="641" spans="1:9" ht="15">
      <c r="A641" s="9" t="s">
        <v>17</v>
      </c>
      <c r="B641" s="45">
        <v>2.9005159601452331</v>
      </c>
      <c r="C641" s="45">
        <v>0</v>
      </c>
      <c r="D641" s="45">
        <v>1.4042070105253076E-2</v>
      </c>
      <c r="E641" s="45">
        <v>8.5441969749513944E-2</v>
      </c>
      <c r="F641" s="45">
        <v>0</v>
      </c>
      <c r="G641" s="45">
        <v>0</v>
      </c>
      <c r="H641" s="54">
        <v>0</v>
      </c>
      <c r="I641" s="44">
        <f t="shared" si="84"/>
        <v>3</v>
      </c>
    </row>
    <row r="642" spans="1:9" ht="15">
      <c r="A642" s="8" t="s">
        <v>18</v>
      </c>
      <c r="B642" s="48">
        <v>0</v>
      </c>
      <c r="C642" s="48">
        <v>0</v>
      </c>
      <c r="D642" s="48">
        <v>0</v>
      </c>
      <c r="E642" s="48">
        <v>0</v>
      </c>
      <c r="F642" s="48">
        <v>0</v>
      </c>
      <c r="G642" s="48">
        <v>0</v>
      </c>
      <c r="H642" s="49">
        <v>0</v>
      </c>
      <c r="I642" s="50">
        <f t="shared" si="84"/>
        <v>0</v>
      </c>
    </row>
    <row r="643" spans="1:9" ht="15">
      <c r="A643" s="9" t="s">
        <v>141</v>
      </c>
      <c r="B643" s="45">
        <v>15.892486225304452</v>
      </c>
      <c r="C643" s="45">
        <v>0</v>
      </c>
      <c r="D643" s="45">
        <v>4.1075137746955468</v>
      </c>
      <c r="E643" s="45">
        <v>0</v>
      </c>
      <c r="F643" s="45">
        <v>0</v>
      </c>
      <c r="G643" s="45">
        <v>0</v>
      </c>
      <c r="H643" s="54">
        <v>0</v>
      </c>
      <c r="I643" s="44">
        <f t="shared" si="84"/>
        <v>20</v>
      </c>
    </row>
    <row r="644" spans="1:9" ht="15">
      <c r="A644" s="8" t="s">
        <v>19</v>
      </c>
      <c r="B644" s="48">
        <v>0</v>
      </c>
      <c r="C644" s="48">
        <v>0</v>
      </c>
      <c r="D644" s="48">
        <v>0</v>
      </c>
      <c r="E644" s="48">
        <v>0</v>
      </c>
      <c r="F644" s="48">
        <v>0</v>
      </c>
      <c r="G644" s="48">
        <v>0</v>
      </c>
      <c r="H644" s="49">
        <v>0</v>
      </c>
      <c r="I644" s="50">
        <f t="shared" si="84"/>
        <v>0</v>
      </c>
    </row>
    <row r="645" spans="1:9" ht="15">
      <c r="A645" s="9" t="s">
        <v>20</v>
      </c>
      <c r="B645" s="45">
        <v>0</v>
      </c>
      <c r="C645" s="45">
        <v>0</v>
      </c>
      <c r="D645" s="45">
        <v>0</v>
      </c>
      <c r="E645" s="45">
        <v>0</v>
      </c>
      <c r="F645" s="45">
        <v>0</v>
      </c>
      <c r="G645" s="45">
        <v>0</v>
      </c>
      <c r="H645" s="54">
        <v>0</v>
      </c>
      <c r="I645" s="44">
        <f t="shared" si="84"/>
        <v>0</v>
      </c>
    </row>
    <row r="646" spans="1:9" ht="15">
      <c r="A646" s="8" t="s">
        <v>21</v>
      </c>
      <c r="B646" s="48">
        <v>0</v>
      </c>
      <c r="C646" s="48">
        <v>0</v>
      </c>
      <c r="D646" s="48">
        <v>0</v>
      </c>
      <c r="E646" s="48">
        <v>0</v>
      </c>
      <c r="F646" s="48">
        <v>0</v>
      </c>
      <c r="G646" s="48">
        <v>0</v>
      </c>
      <c r="H646" s="49">
        <v>0</v>
      </c>
      <c r="I646" s="50">
        <f t="shared" si="84"/>
        <v>0</v>
      </c>
    </row>
    <row r="647" spans="1:9" ht="15">
      <c r="A647" s="10" t="s">
        <v>57</v>
      </c>
      <c r="B647" s="45">
        <v>74.936325662430789</v>
      </c>
      <c r="C647" s="45">
        <v>3.3943612207683662</v>
      </c>
      <c r="D647" s="45">
        <v>42.669313116800851</v>
      </c>
      <c r="E647" s="45">
        <v>0</v>
      </c>
      <c r="F647" s="45">
        <v>0</v>
      </c>
      <c r="G647" s="45">
        <v>0</v>
      </c>
      <c r="H647" s="54">
        <v>0</v>
      </c>
      <c r="I647" s="44">
        <f t="shared" si="84"/>
        <v>121</v>
      </c>
    </row>
    <row r="648" spans="1:9" ht="15">
      <c r="A648" s="8" t="s">
        <v>22</v>
      </c>
      <c r="B648" s="48">
        <v>4.1440375282609612</v>
      </c>
      <c r="C648" s="48">
        <v>0</v>
      </c>
      <c r="D648" s="48">
        <v>2.0109032402764262</v>
      </c>
      <c r="E648" s="48">
        <v>0</v>
      </c>
      <c r="F648" s="48">
        <v>4.460264385418971</v>
      </c>
      <c r="G648" s="48">
        <v>0</v>
      </c>
      <c r="H648" s="49">
        <v>0</v>
      </c>
      <c r="I648" s="50">
        <f t="shared" si="84"/>
        <v>10.615205153956358</v>
      </c>
    </row>
    <row r="649" spans="1:9" ht="15">
      <c r="A649" s="10" t="s">
        <v>23</v>
      </c>
      <c r="B649" s="45">
        <v>2.1717835144425388</v>
      </c>
      <c r="C649" s="45">
        <v>0</v>
      </c>
      <c r="D649" s="45">
        <v>0</v>
      </c>
      <c r="E649" s="45">
        <v>0</v>
      </c>
      <c r="F649" s="45">
        <v>0</v>
      </c>
      <c r="G649" s="45">
        <v>0</v>
      </c>
      <c r="H649" s="54">
        <v>0</v>
      </c>
      <c r="I649" s="44">
        <f t="shared" si="84"/>
        <v>2.1717835144425388</v>
      </c>
    </row>
    <row r="650" spans="1:9" ht="15">
      <c r="A650" s="8" t="s">
        <v>24</v>
      </c>
      <c r="B650" s="48">
        <v>0.85680000000000012</v>
      </c>
      <c r="C650" s="48">
        <v>0</v>
      </c>
      <c r="D650" s="48">
        <v>0</v>
      </c>
      <c r="E650" s="48">
        <v>0</v>
      </c>
      <c r="F650" s="48">
        <v>0</v>
      </c>
      <c r="G650" s="48">
        <v>0</v>
      </c>
      <c r="H650" s="49">
        <v>0</v>
      </c>
      <c r="I650" s="50">
        <f t="shared" si="84"/>
        <v>0.85680000000000012</v>
      </c>
    </row>
    <row r="651" spans="1:9" ht="15.75" thickBot="1">
      <c r="A651" s="10" t="s">
        <v>25</v>
      </c>
      <c r="B651" s="45">
        <v>40.669682178825028</v>
      </c>
      <c r="C651" s="45">
        <v>5.2843072479389734E-2</v>
      </c>
      <c r="D651" s="45">
        <v>0.84122395658775395</v>
      </c>
      <c r="E651" s="45">
        <v>67.580277029058038</v>
      </c>
      <c r="F651" s="45">
        <v>0</v>
      </c>
      <c r="G651" s="45">
        <v>22.789438146933978</v>
      </c>
      <c r="H651" s="54">
        <v>0.3197356161158299</v>
      </c>
      <c r="I651" s="44">
        <f t="shared" si="84"/>
        <v>132.25320000000002</v>
      </c>
    </row>
    <row r="652" spans="1:9" ht="15">
      <c r="A652" s="125" t="s">
        <v>26</v>
      </c>
      <c r="B652" s="126">
        <f>SUM(B631:B651)</f>
        <v>270.86232218995934</v>
      </c>
      <c r="C652" s="126">
        <f t="shared" ref="C652:I652" si="85">SUM(C631:C651)</f>
        <v>4.1527591353035591</v>
      </c>
      <c r="D652" s="126">
        <f t="shared" si="85"/>
        <v>59.38405186900912</v>
      </c>
      <c r="E652" s="126">
        <f t="shared" si="85"/>
        <v>80.501966934036574</v>
      </c>
      <c r="F652" s="126">
        <f t="shared" si="85"/>
        <v>195.76092526917012</v>
      </c>
      <c r="G652" s="126">
        <f t="shared" si="85"/>
        <v>22.789438146933978</v>
      </c>
      <c r="H652" s="127">
        <f t="shared" si="85"/>
        <v>0.3197356161158299</v>
      </c>
      <c r="I652" s="128">
        <f t="shared" si="85"/>
        <v>633.77119916052857</v>
      </c>
    </row>
    <row r="653" spans="1:9" ht="15" thickBot="1">
      <c r="A653" s="15" t="s">
        <v>100</v>
      </c>
      <c r="B653" s="74">
        <f>B652/$I652</f>
        <v>0.42738187306197284</v>
      </c>
      <c r="C653" s="74">
        <f t="shared" ref="C653:H653" si="86">C652/$I652</f>
        <v>6.55245795454915E-3</v>
      </c>
      <c r="D653" s="74">
        <f t="shared" si="86"/>
        <v>9.3699511665514601E-2</v>
      </c>
      <c r="E653" s="74">
        <f t="shared" si="86"/>
        <v>0.12702055101378337</v>
      </c>
      <c r="F653" s="74">
        <f t="shared" si="86"/>
        <v>0.30888264649524666</v>
      </c>
      <c r="G653" s="74">
        <f t="shared" si="86"/>
        <v>3.5958462891845011E-2</v>
      </c>
      <c r="H653" s="74">
        <f t="shared" si="86"/>
        <v>5.0449691708828151E-4</v>
      </c>
      <c r="I653" s="75">
        <f>SUM(B653:H653)</f>
        <v>1</v>
      </c>
    </row>
    <row r="654" spans="1:9">
      <c r="A654" s="16"/>
      <c r="B654" s="16"/>
      <c r="C654" s="16"/>
      <c r="D654" s="16"/>
      <c r="E654" s="16"/>
      <c r="F654" s="16"/>
      <c r="G654" s="16"/>
      <c r="H654" s="16"/>
      <c r="I654" s="16"/>
    </row>
  </sheetData>
  <mergeCells count="79">
    <mergeCell ref="B501:E521"/>
    <mergeCell ref="G501:H521"/>
    <mergeCell ref="B527:E547"/>
    <mergeCell ref="G527:H547"/>
    <mergeCell ref="B553:E573"/>
    <mergeCell ref="G553:H573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B604:I604"/>
    <mergeCell ref="B630:I630"/>
    <mergeCell ref="B526:I526"/>
    <mergeCell ref="B552:I552"/>
    <mergeCell ref="B578:I578"/>
    <mergeCell ref="F579:F599"/>
    <mergeCell ref="F605:F625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266:I266"/>
    <mergeCell ref="B292:I292"/>
    <mergeCell ref="B110:I110"/>
    <mergeCell ref="B136:I136"/>
    <mergeCell ref="B162:I162"/>
    <mergeCell ref="B188:I188"/>
    <mergeCell ref="B240:I240"/>
    <mergeCell ref="B214:I214"/>
  </mergeCells>
  <phoneticPr fontId="0" type="noConversion"/>
  <pageMargins left="0.78740157499999996" right="0.78740157499999996" top="0.984251969" bottom="0.984251969" header="0.4921259845" footer="0.4921259845"/>
  <headerFooter alignWithMargins="0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7"/>
  <dimension ref="A1:U654"/>
  <sheetViews>
    <sheetView zoomScale="60" zoomScaleNormal="60" workbookViewId="0">
      <selection activeCell="A2" sqref="A2"/>
    </sheetView>
  </sheetViews>
  <sheetFormatPr baseColWidth="10" defaultRowHeight="14.25"/>
  <cols>
    <col min="1" max="1" width="42.625" customWidth="1"/>
    <col min="2" max="9" width="16.625" style="5" customWidth="1"/>
  </cols>
  <sheetData>
    <row r="1" spans="1:21" ht="15" customHeight="1" thickTop="1">
      <c r="A1" s="402" t="s">
        <v>87</v>
      </c>
      <c r="B1" s="403"/>
      <c r="C1" s="403"/>
      <c r="D1" s="403"/>
      <c r="E1" s="403"/>
      <c r="F1" s="403"/>
      <c r="G1" s="403"/>
      <c r="H1" s="403"/>
      <c r="I1" s="404"/>
      <c r="U1" t="s">
        <v>86</v>
      </c>
    </row>
    <row r="2" spans="1:21" ht="14.25" customHeight="1">
      <c r="A2" s="405"/>
      <c r="B2" s="406"/>
      <c r="C2" s="406"/>
      <c r="D2" s="406"/>
      <c r="E2" s="406"/>
      <c r="F2" s="406"/>
      <c r="G2" s="406"/>
      <c r="H2" s="406"/>
      <c r="I2" s="407"/>
    </row>
    <row r="3" spans="1:21" ht="15" customHeight="1" thickBot="1">
      <c r="A3" s="408"/>
      <c r="B3" s="409"/>
      <c r="C3" s="409"/>
      <c r="D3" s="409"/>
      <c r="E3" s="409"/>
      <c r="F3" s="409"/>
      <c r="G3" s="409"/>
      <c r="H3" s="409"/>
      <c r="I3" s="410"/>
    </row>
    <row r="4" spans="1:21" ht="15" customHeight="1" thickTop="1" thickBot="1">
      <c r="A4" s="3"/>
      <c r="B4" s="3"/>
      <c r="C4" s="3"/>
      <c r="D4" s="3"/>
      <c r="E4" s="3"/>
      <c r="F4" s="3"/>
      <c r="G4" s="3"/>
      <c r="H4" s="3"/>
      <c r="I4" s="3"/>
    </row>
    <row r="5" spans="1:21" ht="48.75" customHeight="1">
      <c r="A5" s="429" t="s">
        <v>101</v>
      </c>
      <c r="B5" s="37" t="s">
        <v>0</v>
      </c>
      <c r="C5" s="37" t="s">
        <v>1</v>
      </c>
      <c r="D5" s="37" t="s">
        <v>2</v>
      </c>
      <c r="E5" s="37" t="s">
        <v>3</v>
      </c>
      <c r="F5" s="37" t="s">
        <v>27</v>
      </c>
      <c r="G5" s="37" t="s">
        <v>4</v>
      </c>
      <c r="H5" s="37" t="s">
        <v>5</v>
      </c>
      <c r="I5" s="38" t="s">
        <v>6</v>
      </c>
    </row>
    <row r="6" spans="1:21" ht="13.5" customHeight="1">
      <c r="A6" s="430" t="s">
        <v>99</v>
      </c>
      <c r="B6" s="372" t="s">
        <v>107</v>
      </c>
      <c r="C6" s="373"/>
      <c r="D6" s="373"/>
      <c r="E6" s="373"/>
      <c r="F6" s="373"/>
      <c r="G6" s="373"/>
      <c r="H6" s="373"/>
      <c r="I6" s="374"/>
    </row>
    <row r="7" spans="1:21" ht="13.5" customHeight="1">
      <c r="A7" s="7" t="s">
        <v>7</v>
      </c>
      <c r="B7" s="42">
        <f>B33+B85</f>
        <v>48.454394973413905</v>
      </c>
      <c r="C7" s="42">
        <f t="shared" ref="C7:H7" si="0">C33+C85</f>
        <v>0</v>
      </c>
      <c r="D7" s="42">
        <f t="shared" si="0"/>
        <v>4.5456050265860908</v>
      </c>
      <c r="E7" s="42">
        <f t="shared" si="0"/>
        <v>0</v>
      </c>
      <c r="F7" s="42">
        <f>F59+F85</f>
        <v>0</v>
      </c>
      <c r="G7" s="42">
        <f t="shared" si="0"/>
        <v>0</v>
      </c>
      <c r="H7" s="43">
        <f t="shared" si="0"/>
        <v>0</v>
      </c>
      <c r="I7" s="44">
        <f>SUM(B7:H7)</f>
        <v>52.999999999999993</v>
      </c>
      <c r="J7" s="5">
        <v>0</v>
      </c>
    </row>
    <row r="8" spans="1:21" ht="13.5" customHeight="1">
      <c r="A8" s="8" t="s">
        <v>8</v>
      </c>
      <c r="B8" s="48">
        <f t="shared" ref="B8:H23" si="1">B34+B86</f>
        <v>9.4367117950659161</v>
      </c>
      <c r="C8" s="48">
        <f t="shared" si="1"/>
        <v>0</v>
      </c>
      <c r="D8" s="48">
        <f t="shared" si="1"/>
        <v>1.5632882049340835</v>
      </c>
      <c r="E8" s="48">
        <f t="shared" si="1"/>
        <v>0</v>
      </c>
      <c r="F8" s="48">
        <f t="shared" ref="F8:F27" si="2">F60+F86</f>
        <v>0</v>
      </c>
      <c r="G8" s="48">
        <f t="shared" si="1"/>
        <v>0</v>
      </c>
      <c r="H8" s="49">
        <f t="shared" si="1"/>
        <v>0</v>
      </c>
      <c r="I8" s="50">
        <f t="shared" ref="I8:I27" si="3">SUM(B8:H8)</f>
        <v>11</v>
      </c>
      <c r="J8" s="5">
        <v>0</v>
      </c>
    </row>
    <row r="9" spans="1:21" ht="13.5" customHeight="1">
      <c r="A9" s="9" t="s">
        <v>9</v>
      </c>
      <c r="B9" s="45">
        <f t="shared" si="1"/>
        <v>47.61970641017048</v>
      </c>
      <c r="C9" s="45">
        <f t="shared" si="1"/>
        <v>0</v>
      </c>
      <c r="D9" s="45">
        <f t="shared" si="1"/>
        <v>4.3802935898295194</v>
      </c>
      <c r="E9" s="45">
        <f t="shared" si="1"/>
        <v>0</v>
      </c>
      <c r="F9" s="45">
        <f t="shared" si="2"/>
        <v>0</v>
      </c>
      <c r="G9" s="45">
        <f t="shared" si="1"/>
        <v>0</v>
      </c>
      <c r="H9" s="54">
        <f t="shared" si="1"/>
        <v>0</v>
      </c>
      <c r="I9" s="44">
        <f t="shared" si="3"/>
        <v>52</v>
      </c>
      <c r="J9" s="5">
        <v>0</v>
      </c>
    </row>
    <row r="10" spans="1:21" ht="13.5" customHeight="1">
      <c r="A10" s="8" t="s">
        <v>10</v>
      </c>
      <c r="B10" s="48">
        <f t="shared" si="1"/>
        <v>188.18052000763794</v>
      </c>
      <c r="C10" s="48">
        <f t="shared" si="1"/>
        <v>0</v>
      </c>
      <c r="D10" s="48">
        <f t="shared" si="1"/>
        <v>11.819479992362067</v>
      </c>
      <c r="E10" s="48">
        <f t="shared" si="1"/>
        <v>0</v>
      </c>
      <c r="F10" s="48">
        <f t="shared" si="2"/>
        <v>0</v>
      </c>
      <c r="G10" s="48">
        <f t="shared" si="1"/>
        <v>0</v>
      </c>
      <c r="H10" s="49">
        <f t="shared" si="1"/>
        <v>0</v>
      </c>
      <c r="I10" s="50">
        <f t="shared" si="3"/>
        <v>200</v>
      </c>
      <c r="J10" s="5">
        <v>0</v>
      </c>
    </row>
    <row r="11" spans="1:21" ht="13.5" customHeight="1">
      <c r="A11" s="9" t="s">
        <v>11</v>
      </c>
      <c r="B11" s="45">
        <f t="shared" si="1"/>
        <v>0</v>
      </c>
      <c r="C11" s="45">
        <f t="shared" si="1"/>
        <v>0</v>
      </c>
      <c r="D11" s="45">
        <f t="shared" si="1"/>
        <v>0</v>
      </c>
      <c r="E11" s="45">
        <f t="shared" si="1"/>
        <v>0</v>
      </c>
      <c r="F11" s="45">
        <f t="shared" si="2"/>
        <v>0</v>
      </c>
      <c r="G11" s="45">
        <f t="shared" si="1"/>
        <v>0</v>
      </c>
      <c r="H11" s="54">
        <f t="shared" si="1"/>
        <v>0</v>
      </c>
      <c r="I11" s="44">
        <f t="shared" si="3"/>
        <v>0</v>
      </c>
      <c r="J11" s="5">
        <v>0</v>
      </c>
    </row>
    <row r="12" spans="1:21" ht="13.5" customHeight="1">
      <c r="A12" s="8" t="s">
        <v>12</v>
      </c>
      <c r="B12" s="48">
        <f t="shared" si="1"/>
        <v>6.7500591168351665E-8</v>
      </c>
      <c r="C12" s="48">
        <f t="shared" si="1"/>
        <v>4.4999167329524075E-8</v>
      </c>
      <c r="D12" s="48">
        <f t="shared" si="1"/>
        <v>1.8891478904586326E-2</v>
      </c>
      <c r="E12" s="48">
        <f t="shared" si="1"/>
        <v>6.3060402934800788</v>
      </c>
      <c r="F12" s="48">
        <f t="shared" si="2"/>
        <v>4775.7093622445027</v>
      </c>
      <c r="G12" s="48">
        <f t="shared" si="1"/>
        <v>0</v>
      </c>
      <c r="H12" s="49">
        <f t="shared" si="1"/>
        <v>0</v>
      </c>
      <c r="I12" s="50">
        <f t="shared" si="3"/>
        <v>4782.0342941293875</v>
      </c>
      <c r="J12" s="5">
        <v>0</v>
      </c>
    </row>
    <row r="13" spans="1:21" ht="13.5" customHeight="1">
      <c r="A13" s="9" t="s">
        <v>13</v>
      </c>
      <c r="B13" s="45">
        <f t="shared" si="1"/>
        <v>0</v>
      </c>
      <c r="C13" s="45">
        <f t="shared" si="1"/>
        <v>0</v>
      </c>
      <c r="D13" s="45">
        <f t="shared" si="1"/>
        <v>0</v>
      </c>
      <c r="E13" s="45">
        <f t="shared" si="1"/>
        <v>4</v>
      </c>
      <c r="F13" s="45">
        <f t="shared" si="2"/>
        <v>0</v>
      </c>
      <c r="G13" s="45">
        <f t="shared" si="1"/>
        <v>0</v>
      </c>
      <c r="H13" s="54">
        <f t="shared" si="1"/>
        <v>0</v>
      </c>
      <c r="I13" s="44">
        <f t="shared" si="3"/>
        <v>4</v>
      </c>
      <c r="J13" s="5">
        <v>0</v>
      </c>
    </row>
    <row r="14" spans="1:21" ht="13.5" customHeight="1">
      <c r="A14" s="8" t="s">
        <v>14</v>
      </c>
      <c r="B14" s="48">
        <f t="shared" si="1"/>
        <v>5.5062650036728416E-8</v>
      </c>
      <c r="C14" s="48">
        <f t="shared" si="1"/>
        <v>1.0892961726211312</v>
      </c>
      <c r="D14" s="48">
        <f t="shared" si="1"/>
        <v>0.23425456952374829</v>
      </c>
      <c r="E14" s="48">
        <f t="shared" si="1"/>
        <v>432.40453166121989</v>
      </c>
      <c r="F14" s="48">
        <f t="shared" si="2"/>
        <v>4103.3135061387948</v>
      </c>
      <c r="G14" s="48">
        <f t="shared" si="1"/>
        <v>0</v>
      </c>
      <c r="H14" s="49">
        <f t="shared" si="1"/>
        <v>0</v>
      </c>
      <c r="I14" s="50">
        <f t="shared" si="3"/>
        <v>4537.0415885972225</v>
      </c>
      <c r="J14" s="5">
        <v>0</v>
      </c>
    </row>
    <row r="15" spans="1:21" ht="13.5" customHeight="1">
      <c r="A15" s="9" t="s">
        <v>15</v>
      </c>
      <c r="B15" s="45">
        <f t="shared" si="1"/>
        <v>4144.949611506705</v>
      </c>
      <c r="C15" s="45">
        <f t="shared" si="1"/>
        <v>3.1402581384481554</v>
      </c>
      <c r="D15" s="45">
        <f t="shared" si="1"/>
        <v>317.91013035296248</v>
      </c>
      <c r="E15" s="45">
        <f t="shared" si="1"/>
        <v>1.8848386938092999E-9</v>
      </c>
      <c r="F15" s="45">
        <f t="shared" si="2"/>
        <v>0</v>
      </c>
      <c r="G15" s="45">
        <f t="shared" si="1"/>
        <v>0</v>
      </c>
      <c r="H15" s="54">
        <f t="shared" si="1"/>
        <v>0</v>
      </c>
      <c r="I15" s="44">
        <f t="shared" si="3"/>
        <v>4466</v>
      </c>
      <c r="J15" s="5">
        <v>0</v>
      </c>
    </row>
    <row r="16" spans="1:21" ht="13.5" customHeight="1">
      <c r="A16" s="8" t="s">
        <v>16</v>
      </c>
      <c r="B16" s="48">
        <f t="shared" si="1"/>
        <v>1087.3282953446765</v>
      </c>
      <c r="C16" s="48">
        <f t="shared" si="1"/>
        <v>496.29042809212689</v>
      </c>
      <c r="D16" s="48">
        <f t="shared" si="1"/>
        <v>238.82240256141301</v>
      </c>
      <c r="E16" s="48">
        <f t="shared" si="1"/>
        <v>15.558874001783529</v>
      </c>
      <c r="F16" s="48">
        <f t="shared" si="2"/>
        <v>0</v>
      </c>
      <c r="G16" s="48">
        <f t="shared" si="1"/>
        <v>0</v>
      </c>
      <c r="H16" s="49">
        <f t="shared" si="1"/>
        <v>0</v>
      </c>
      <c r="I16" s="50">
        <f t="shared" si="3"/>
        <v>1837.9999999999998</v>
      </c>
      <c r="J16" s="5">
        <v>0</v>
      </c>
    </row>
    <row r="17" spans="1:10" ht="13.5" customHeight="1">
      <c r="A17" s="9" t="s">
        <v>17</v>
      </c>
      <c r="B17" s="45">
        <f t="shared" si="1"/>
        <v>177.77870731268791</v>
      </c>
      <c r="C17" s="45">
        <f t="shared" si="1"/>
        <v>5.0188265545262247</v>
      </c>
      <c r="D17" s="45">
        <f t="shared" si="1"/>
        <v>159.86583501110158</v>
      </c>
      <c r="E17" s="45">
        <f t="shared" si="1"/>
        <v>3.7904311216842799</v>
      </c>
      <c r="F17" s="45">
        <f t="shared" si="2"/>
        <v>3.1606279182514729</v>
      </c>
      <c r="G17" s="45">
        <f t="shared" si="1"/>
        <v>0</v>
      </c>
      <c r="H17" s="54">
        <f t="shared" si="1"/>
        <v>0</v>
      </c>
      <c r="I17" s="44">
        <f t="shared" si="3"/>
        <v>349.61442791825147</v>
      </c>
      <c r="J17" s="5">
        <v>0</v>
      </c>
    </row>
    <row r="18" spans="1:10" ht="13.5" customHeight="1">
      <c r="A18" s="8" t="s">
        <v>18</v>
      </c>
      <c r="B18" s="48">
        <f t="shared" si="1"/>
        <v>0</v>
      </c>
      <c r="C18" s="48">
        <f t="shared" si="1"/>
        <v>0</v>
      </c>
      <c r="D18" s="48">
        <f t="shared" si="1"/>
        <v>0</v>
      </c>
      <c r="E18" s="48">
        <f t="shared" si="1"/>
        <v>0</v>
      </c>
      <c r="F18" s="48">
        <f t="shared" si="2"/>
        <v>0</v>
      </c>
      <c r="G18" s="48">
        <f t="shared" si="1"/>
        <v>0</v>
      </c>
      <c r="H18" s="49">
        <f t="shared" si="1"/>
        <v>0</v>
      </c>
      <c r="I18" s="50">
        <f t="shared" si="3"/>
        <v>0</v>
      </c>
      <c r="J18" s="5">
        <v>0</v>
      </c>
    </row>
    <row r="19" spans="1:10" ht="13.5" customHeight="1">
      <c r="A19" s="9" t="s">
        <v>141</v>
      </c>
      <c r="B19" s="45">
        <f t="shared" si="1"/>
        <v>2110.5810777273664</v>
      </c>
      <c r="C19" s="45">
        <f t="shared" si="1"/>
        <v>1957.8905168351484</v>
      </c>
      <c r="D19" s="45">
        <f t="shared" si="1"/>
        <v>772.60662553171323</v>
      </c>
      <c r="E19" s="45">
        <f t="shared" si="1"/>
        <v>98.25793517085873</v>
      </c>
      <c r="F19" s="45">
        <f t="shared" si="2"/>
        <v>0</v>
      </c>
      <c r="G19" s="45">
        <f t="shared" si="1"/>
        <v>0</v>
      </c>
      <c r="H19" s="54">
        <f t="shared" si="1"/>
        <v>0</v>
      </c>
      <c r="I19" s="44">
        <f t="shared" si="3"/>
        <v>4939.3361552650877</v>
      </c>
      <c r="J19" s="5">
        <v>0</v>
      </c>
    </row>
    <row r="20" spans="1:10" ht="13.5" customHeight="1">
      <c r="A20" s="8" t="s">
        <v>19</v>
      </c>
      <c r="B20" s="48">
        <f t="shared" si="1"/>
        <v>0</v>
      </c>
      <c r="C20" s="48">
        <f t="shared" si="1"/>
        <v>0</v>
      </c>
      <c r="D20" s="48">
        <f t="shared" si="1"/>
        <v>0</v>
      </c>
      <c r="E20" s="48">
        <f t="shared" si="1"/>
        <v>0</v>
      </c>
      <c r="F20" s="48">
        <f t="shared" si="2"/>
        <v>0</v>
      </c>
      <c r="G20" s="48">
        <f t="shared" si="1"/>
        <v>0</v>
      </c>
      <c r="H20" s="49">
        <f t="shared" si="1"/>
        <v>0</v>
      </c>
      <c r="I20" s="50">
        <f t="shared" si="3"/>
        <v>0</v>
      </c>
      <c r="J20" s="5">
        <v>0</v>
      </c>
    </row>
    <row r="21" spans="1:10" ht="13.5" customHeight="1">
      <c r="A21" s="9" t="s">
        <v>20</v>
      </c>
      <c r="B21" s="45">
        <f t="shared" si="1"/>
        <v>0</v>
      </c>
      <c r="C21" s="45">
        <f t="shared" si="1"/>
        <v>0</v>
      </c>
      <c r="D21" s="45">
        <f t="shared" si="1"/>
        <v>0</v>
      </c>
      <c r="E21" s="45">
        <f t="shared" si="1"/>
        <v>0</v>
      </c>
      <c r="F21" s="45">
        <f t="shared" si="2"/>
        <v>0</v>
      </c>
      <c r="G21" s="45">
        <f t="shared" si="1"/>
        <v>0</v>
      </c>
      <c r="H21" s="54">
        <f t="shared" si="1"/>
        <v>0</v>
      </c>
      <c r="I21" s="44">
        <f t="shared" si="3"/>
        <v>0</v>
      </c>
      <c r="J21" s="5">
        <v>0</v>
      </c>
    </row>
    <row r="22" spans="1:10" ht="13.5" customHeight="1">
      <c r="A22" s="8" t="s">
        <v>21</v>
      </c>
      <c r="B22" s="48">
        <f t="shared" si="1"/>
        <v>27.290804678475851</v>
      </c>
      <c r="C22" s="48">
        <f t="shared" si="1"/>
        <v>4.3549116397816043E-2</v>
      </c>
      <c r="D22" s="48">
        <f t="shared" si="1"/>
        <v>2.6656462051263334</v>
      </c>
      <c r="E22" s="48">
        <f t="shared" si="1"/>
        <v>0</v>
      </c>
      <c r="F22" s="48">
        <f t="shared" si="2"/>
        <v>0</v>
      </c>
      <c r="G22" s="48">
        <f t="shared" si="1"/>
        <v>0</v>
      </c>
      <c r="H22" s="49">
        <f t="shared" si="1"/>
        <v>0</v>
      </c>
      <c r="I22" s="50">
        <f t="shared" si="3"/>
        <v>30</v>
      </c>
      <c r="J22" s="5">
        <v>0</v>
      </c>
    </row>
    <row r="23" spans="1:10" ht="13.5" customHeight="1">
      <c r="A23" s="10" t="s">
        <v>57</v>
      </c>
      <c r="B23" s="45">
        <f t="shared" si="1"/>
        <v>1751.7317048083171</v>
      </c>
      <c r="C23" s="45">
        <f t="shared" si="1"/>
        <v>14.537264835044047</v>
      </c>
      <c r="D23" s="45">
        <f t="shared" si="1"/>
        <v>253.73103025876009</v>
      </c>
      <c r="E23" s="45">
        <f t="shared" si="1"/>
        <v>9.7878786908723605E-8</v>
      </c>
      <c r="F23" s="45">
        <f t="shared" si="2"/>
        <v>0</v>
      </c>
      <c r="G23" s="45">
        <f t="shared" si="1"/>
        <v>0</v>
      </c>
      <c r="H23" s="54">
        <f t="shared" si="1"/>
        <v>0</v>
      </c>
      <c r="I23" s="44">
        <f t="shared" si="3"/>
        <v>2019.9999999999998</v>
      </c>
      <c r="J23" s="5">
        <v>0</v>
      </c>
    </row>
    <row r="24" spans="1:10" ht="13.5" customHeight="1">
      <c r="A24" s="8" t="s">
        <v>22</v>
      </c>
      <c r="B24" s="48">
        <f t="shared" ref="B24:H27" si="4">B50+B102</f>
        <v>57.678254463660672</v>
      </c>
      <c r="C24" s="48">
        <f t="shared" si="4"/>
        <v>11.152597009336152</v>
      </c>
      <c r="D24" s="48">
        <f t="shared" si="4"/>
        <v>14.196720045406408</v>
      </c>
      <c r="E24" s="48">
        <f t="shared" si="4"/>
        <v>1.0516737465176094E-9</v>
      </c>
      <c r="F24" s="48">
        <f t="shared" si="2"/>
        <v>4.3443001693150425</v>
      </c>
      <c r="G24" s="48">
        <f t="shared" si="4"/>
        <v>0</v>
      </c>
      <c r="H24" s="49">
        <f t="shared" si="4"/>
        <v>0</v>
      </c>
      <c r="I24" s="50">
        <f t="shared" si="3"/>
        <v>87.371871688769957</v>
      </c>
      <c r="J24" s="5">
        <v>0</v>
      </c>
    </row>
    <row r="25" spans="1:10" ht="13.5" customHeight="1">
      <c r="A25" s="10" t="s">
        <v>23</v>
      </c>
      <c r="B25" s="45">
        <f t="shared" si="4"/>
        <v>132.7173112269177</v>
      </c>
      <c r="C25" s="45">
        <f t="shared" si="4"/>
        <v>0</v>
      </c>
      <c r="D25" s="45">
        <f t="shared" si="4"/>
        <v>115.31493175936816</v>
      </c>
      <c r="E25" s="45">
        <f t="shared" si="4"/>
        <v>0</v>
      </c>
      <c r="F25" s="45">
        <f t="shared" si="2"/>
        <v>0</v>
      </c>
      <c r="G25" s="45">
        <f t="shared" si="4"/>
        <v>0</v>
      </c>
      <c r="H25" s="54">
        <f t="shared" si="4"/>
        <v>0</v>
      </c>
      <c r="I25" s="44">
        <f t="shared" si="3"/>
        <v>248.03224298628587</v>
      </c>
      <c r="J25" s="5">
        <v>0</v>
      </c>
    </row>
    <row r="26" spans="1:10" ht="13.5" customHeight="1">
      <c r="A26" s="8" t="s">
        <v>24</v>
      </c>
      <c r="B26" s="48">
        <f t="shared" si="4"/>
        <v>83.735508200574458</v>
      </c>
      <c r="C26" s="48">
        <f t="shared" si="4"/>
        <v>0.19685963290111266</v>
      </c>
      <c r="D26" s="48">
        <f t="shared" si="4"/>
        <v>12.072532159064993</v>
      </c>
      <c r="E26" s="48">
        <f t="shared" si="4"/>
        <v>7.4594590114438997E-9</v>
      </c>
      <c r="F26" s="48">
        <f t="shared" si="2"/>
        <v>0</v>
      </c>
      <c r="G26" s="48">
        <f t="shared" si="4"/>
        <v>0</v>
      </c>
      <c r="H26" s="49">
        <f t="shared" si="4"/>
        <v>0</v>
      </c>
      <c r="I26" s="50">
        <f t="shared" si="3"/>
        <v>96.004900000000021</v>
      </c>
      <c r="J26" s="5">
        <v>-1.0000000003174137E-4</v>
      </c>
    </row>
    <row r="27" spans="1:10" ht="13.5" customHeight="1" thickBot="1">
      <c r="A27" s="10" t="s">
        <v>25</v>
      </c>
      <c r="B27" s="45">
        <f>B53+B105</f>
        <v>594.49953518355392</v>
      </c>
      <c r="C27" s="45">
        <f t="shared" si="4"/>
        <v>20.184846531039657</v>
      </c>
      <c r="D27" s="45">
        <f t="shared" si="4"/>
        <v>1201.3571531735818</v>
      </c>
      <c r="E27" s="45">
        <f t="shared" si="4"/>
        <v>3466.3526998645721</v>
      </c>
      <c r="F27" s="45">
        <f t="shared" si="2"/>
        <v>527.59080000000006</v>
      </c>
      <c r="G27" s="45">
        <f t="shared" si="4"/>
        <v>1246.6983450974089</v>
      </c>
      <c r="H27" s="54">
        <f t="shared" si="4"/>
        <v>13.33142014984468</v>
      </c>
      <c r="I27" s="44">
        <f t="shared" si="3"/>
        <v>7070.0147999999999</v>
      </c>
      <c r="J27" s="5">
        <v>0</v>
      </c>
    </row>
    <row r="28" spans="1:10" ht="13.5" customHeight="1">
      <c r="A28" s="125" t="s">
        <v>26</v>
      </c>
      <c r="B28" s="126">
        <f>SUM(B7:B27)</f>
        <v>10461.982143761787</v>
      </c>
      <c r="C28" s="126">
        <f t="shared" ref="C28:I28" si="5">SUM(C7:C27)</f>
        <v>2509.5444429625891</v>
      </c>
      <c r="D28" s="126">
        <f t="shared" si="5"/>
        <v>3111.104819920638</v>
      </c>
      <c r="E28" s="126">
        <f t="shared" si="5"/>
        <v>4026.6705122218732</v>
      </c>
      <c r="F28" s="126">
        <f t="shared" si="5"/>
        <v>9414.1185964708638</v>
      </c>
      <c r="G28" s="126">
        <f t="shared" si="5"/>
        <v>1246.6983450974089</v>
      </c>
      <c r="H28" s="127">
        <f t="shared" si="5"/>
        <v>13.33142014984468</v>
      </c>
      <c r="I28" s="128">
        <f t="shared" si="5"/>
        <v>30783.450280585006</v>
      </c>
      <c r="J28" s="5">
        <v>-1.0000000111176632E-4</v>
      </c>
    </row>
    <row r="29" spans="1:10" ht="13.5" customHeight="1" thickBot="1">
      <c r="A29" s="15" t="s">
        <v>100</v>
      </c>
      <c r="B29" s="100">
        <f>B28/$I28</f>
        <v>0.33985735999060884</v>
      </c>
      <c r="C29" s="100">
        <f t="shared" ref="C29:H29" si="6">C28/$I28</f>
        <v>8.1522520058297313E-2</v>
      </c>
      <c r="D29" s="100">
        <f t="shared" si="6"/>
        <v>0.10106420143172835</v>
      </c>
      <c r="E29" s="100">
        <f t="shared" si="6"/>
        <v>0.1308063415737864</v>
      </c>
      <c r="F29" s="100">
        <f t="shared" si="6"/>
        <v>0.30581752567249776</v>
      </c>
      <c r="G29" s="100">
        <f t="shared" si="6"/>
        <v>4.0498980255104684E-2</v>
      </c>
      <c r="H29" s="100">
        <f t="shared" si="6"/>
        <v>4.3307101797658955E-4</v>
      </c>
      <c r="I29" s="102">
        <f>SUM(B29:H29)</f>
        <v>1</v>
      </c>
    </row>
    <row r="30" spans="1:10" ht="13.5" customHeight="1" thickBot="1"/>
    <row r="31" spans="1:10" ht="28.5">
      <c r="A31" s="431" t="s">
        <v>50</v>
      </c>
      <c r="B31" s="37" t="s">
        <v>0</v>
      </c>
      <c r="C31" s="37" t="s">
        <v>1</v>
      </c>
      <c r="D31" s="37" t="s">
        <v>2</v>
      </c>
      <c r="E31" s="37" t="s">
        <v>3</v>
      </c>
      <c r="F31" s="37" t="s">
        <v>27</v>
      </c>
      <c r="G31" s="37" t="s">
        <v>4</v>
      </c>
      <c r="H31" s="37" t="s">
        <v>5</v>
      </c>
      <c r="I31" s="38" t="s">
        <v>6</v>
      </c>
    </row>
    <row r="32" spans="1:10" ht="13.5" customHeight="1">
      <c r="A32" s="432" t="s">
        <v>50</v>
      </c>
      <c r="B32" s="372" t="s">
        <v>107</v>
      </c>
      <c r="C32" s="373"/>
      <c r="D32" s="373"/>
      <c r="E32" s="373"/>
      <c r="F32" s="373"/>
      <c r="G32" s="373"/>
      <c r="H32" s="373"/>
      <c r="I32" s="374"/>
    </row>
    <row r="33" spans="1:9" ht="13.5" customHeight="1">
      <c r="A33" s="7" t="s">
        <v>7</v>
      </c>
      <c r="B33" s="42">
        <f>B111+B137+B163+B189+B215+B241+B267+B293+B319+B345+B371+B397+B423</f>
        <v>0</v>
      </c>
      <c r="C33" s="42">
        <f t="shared" ref="C33:D33" si="7">C111+C137+C163+C189+C215+C241+C267+C293+C319+C345+C371+C397+C423</f>
        <v>0</v>
      </c>
      <c r="D33" s="42">
        <f t="shared" si="7"/>
        <v>0</v>
      </c>
      <c r="E33" s="42">
        <f>E111+E137+E163+E189+E215+E241+E267+E293+E319+E345+E371+E397+E423</f>
        <v>0</v>
      </c>
      <c r="F33" s="399"/>
      <c r="G33" s="42">
        <f t="shared" ref="G33:H48" si="8">G111+G137+G163+G189+G215+G241+G267+G293+G319+G345+G371+G397+G423</f>
        <v>0</v>
      </c>
      <c r="H33" s="43">
        <f t="shared" si="8"/>
        <v>0</v>
      </c>
      <c r="I33" s="44">
        <f>SUM(B33:H33)</f>
        <v>0</v>
      </c>
    </row>
    <row r="34" spans="1:9" ht="13.5" customHeight="1">
      <c r="A34" s="8" t="s">
        <v>8</v>
      </c>
      <c r="B34" s="48">
        <f t="shared" ref="B34:E49" si="9">B112+B138+B164+B190+B216+B242+B268+B294+B320+B346+B372+B398+B424</f>
        <v>0</v>
      </c>
      <c r="C34" s="48">
        <f t="shared" si="9"/>
        <v>0</v>
      </c>
      <c r="D34" s="48">
        <f t="shared" si="9"/>
        <v>0</v>
      </c>
      <c r="E34" s="48">
        <f t="shared" si="9"/>
        <v>0</v>
      </c>
      <c r="F34" s="400"/>
      <c r="G34" s="48">
        <f t="shared" si="8"/>
        <v>0</v>
      </c>
      <c r="H34" s="49">
        <f t="shared" si="8"/>
        <v>0</v>
      </c>
      <c r="I34" s="50">
        <f t="shared" ref="I34:I53" si="10">SUM(B34:H34)</f>
        <v>0</v>
      </c>
    </row>
    <row r="35" spans="1:9" ht="13.5" customHeight="1">
      <c r="A35" s="9" t="s">
        <v>9</v>
      </c>
      <c r="B35" s="45">
        <f t="shared" si="9"/>
        <v>0</v>
      </c>
      <c r="C35" s="45">
        <f t="shared" si="9"/>
        <v>0</v>
      </c>
      <c r="D35" s="45">
        <f t="shared" si="9"/>
        <v>0</v>
      </c>
      <c r="E35" s="45">
        <f t="shared" si="9"/>
        <v>0</v>
      </c>
      <c r="F35" s="400"/>
      <c r="G35" s="45">
        <f t="shared" si="8"/>
        <v>0</v>
      </c>
      <c r="H35" s="54">
        <f t="shared" si="8"/>
        <v>0</v>
      </c>
      <c r="I35" s="44">
        <f t="shared" si="10"/>
        <v>0</v>
      </c>
    </row>
    <row r="36" spans="1:9" ht="13.5" customHeight="1">
      <c r="A36" s="8" t="s">
        <v>10</v>
      </c>
      <c r="B36" s="48">
        <f t="shared" si="9"/>
        <v>0</v>
      </c>
      <c r="C36" s="48">
        <f t="shared" si="9"/>
        <v>0</v>
      </c>
      <c r="D36" s="48">
        <f t="shared" si="9"/>
        <v>0</v>
      </c>
      <c r="E36" s="48">
        <f t="shared" si="9"/>
        <v>0</v>
      </c>
      <c r="F36" s="400"/>
      <c r="G36" s="48">
        <f t="shared" si="8"/>
        <v>0</v>
      </c>
      <c r="H36" s="49">
        <f t="shared" si="8"/>
        <v>0</v>
      </c>
      <c r="I36" s="50">
        <f t="shared" si="10"/>
        <v>0</v>
      </c>
    </row>
    <row r="37" spans="1:9" ht="13.5" customHeight="1">
      <c r="A37" s="9" t="s">
        <v>11</v>
      </c>
      <c r="B37" s="45">
        <f t="shared" si="9"/>
        <v>0</v>
      </c>
      <c r="C37" s="45">
        <f t="shared" si="9"/>
        <v>0</v>
      </c>
      <c r="D37" s="45">
        <f t="shared" si="9"/>
        <v>0</v>
      </c>
      <c r="E37" s="45">
        <f t="shared" si="9"/>
        <v>0</v>
      </c>
      <c r="F37" s="400"/>
      <c r="G37" s="45">
        <f t="shared" si="8"/>
        <v>0</v>
      </c>
      <c r="H37" s="54">
        <f t="shared" si="8"/>
        <v>0</v>
      </c>
      <c r="I37" s="44">
        <f t="shared" si="10"/>
        <v>0</v>
      </c>
    </row>
    <row r="38" spans="1:9" ht="13.5" customHeight="1">
      <c r="A38" s="8" t="s">
        <v>12</v>
      </c>
      <c r="B38" s="48">
        <f t="shared" si="9"/>
        <v>6.7500591168351665E-8</v>
      </c>
      <c r="C38" s="48">
        <f t="shared" si="9"/>
        <v>4.4999167329524075E-8</v>
      </c>
      <c r="D38" s="48">
        <f t="shared" si="9"/>
        <v>4.4999167329524075E-8</v>
      </c>
      <c r="E38" s="48">
        <f t="shared" si="9"/>
        <v>2.4815922950758553</v>
      </c>
      <c r="F38" s="400"/>
      <c r="G38" s="48">
        <f t="shared" si="8"/>
        <v>0</v>
      </c>
      <c r="H38" s="49">
        <f t="shared" si="8"/>
        <v>0</v>
      </c>
      <c r="I38" s="50">
        <f t="shared" si="10"/>
        <v>2.4815924525747812</v>
      </c>
    </row>
    <row r="39" spans="1:9" ht="13.5" customHeight="1">
      <c r="A39" s="9" t="s">
        <v>13</v>
      </c>
      <c r="B39" s="45">
        <f t="shared" si="9"/>
        <v>0</v>
      </c>
      <c r="C39" s="45">
        <f t="shared" si="9"/>
        <v>0</v>
      </c>
      <c r="D39" s="45">
        <f t="shared" si="9"/>
        <v>0</v>
      </c>
      <c r="E39" s="45">
        <f t="shared" si="9"/>
        <v>0</v>
      </c>
      <c r="F39" s="400"/>
      <c r="G39" s="45">
        <f t="shared" si="8"/>
        <v>0</v>
      </c>
      <c r="H39" s="54">
        <f t="shared" si="8"/>
        <v>0</v>
      </c>
      <c r="I39" s="44">
        <f t="shared" si="10"/>
        <v>0</v>
      </c>
    </row>
    <row r="40" spans="1:9" ht="13.5" customHeight="1">
      <c r="A40" s="8" t="s">
        <v>14</v>
      </c>
      <c r="B40" s="48">
        <f t="shared" si="9"/>
        <v>5.5062650036728416E-8</v>
      </c>
      <c r="C40" s="48">
        <f t="shared" si="9"/>
        <v>0.99238891571116716</v>
      </c>
      <c r="D40" s="48">
        <f t="shared" si="9"/>
        <v>0.18789439506344929</v>
      </c>
      <c r="E40" s="48">
        <f t="shared" si="9"/>
        <v>406.07476393798328</v>
      </c>
      <c r="F40" s="400"/>
      <c r="G40" s="48">
        <f t="shared" si="8"/>
        <v>0</v>
      </c>
      <c r="H40" s="49">
        <f t="shared" si="8"/>
        <v>0</v>
      </c>
      <c r="I40" s="50">
        <f t="shared" si="10"/>
        <v>407.25504730382056</v>
      </c>
    </row>
    <row r="41" spans="1:9" ht="13.5" customHeight="1">
      <c r="A41" s="9" t="s">
        <v>15</v>
      </c>
      <c r="B41" s="45">
        <f t="shared" si="9"/>
        <v>4.9774205646248104</v>
      </c>
      <c r="C41" s="45">
        <f t="shared" si="9"/>
        <v>0.69370343701554416</v>
      </c>
      <c r="D41" s="45">
        <f t="shared" si="9"/>
        <v>1.6560759964748066</v>
      </c>
      <c r="E41" s="45">
        <f t="shared" si="9"/>
        <v>1.8848386938092999E-9</v>
      </c>
      <c r="F41" s="400"/>
      <c r="G41" s="45">
        <f t="shared" si="8"/>
        <v>0</v>
      </c>
      <c r="H41" s="54">
        <f t="shared" si="8"/>
        <v>0</v>
      </c>
      <c r="I41" s="44">
        <f t="shared" si="10"/>
        <v>7.3271999999999995</v>
      </c>
    </row>
    <row r="42" spans="1:9" ht="13.5" customHeight="1">
      <c r="A42" s="8" t="s">
        <v>16</v>
      </c>
      <c r="B42" s="48">
        <f t="shared" si="9"/>
        <v>307.2795344864254</v>
      </c>
      <c r="C42" s="48">
        <f t="shared" si="9"/>
        <v>463.46655128268708</v>
      </c>
      <c r="D42" s="48">
        <f t="shared" si="9"/>
        <v>191.2539142229781</v>
      </c>
      <c r="E42" s="48">
        <f t="shared" si="9"/>
        <v>7.909384338438418E-9</v>
      </c>
      <c r="F42" s="400"/>
      <c r="G42" s="48">
        <f t="shared" si="8"/>
        <v>0</v>
      </c>
      <c r="H42" s="49">
        <f t="shared" si="8"/>
        <v>0</v>
      </c>
      <c r="I42" s="50">
        <f t="shared" si="10"/>
        <v>962</v>
      </c>
    </row>
    <row r="43" spans="1:9" ht="13.5" customHeight="1">
      <c r="A43" s="9" t="s">
        <v>17</v>
      </c>
      <c r="B43" s="45">
        <f t="shared" si="9"/>
        <v>29.626256719847625</v>
      </c>
      <c r="C43" s="45">
        <f t="shared" si="9"/>
        <v>4.3446939336677657</v>
      </c>
      <c r="D43" s="45">
        <f t="shared" si="9"/>
        <v>142.37446589464085</v>
      </c>
      <c r="E43" s="45">
        <f t="shared" si="9"/>
        <v>1.5707834518437451</v>
      </c>
      <c r="F43" s="400"/>
      <c r="G43" s="45">
        <f t="shared" si="8"/>
        <v>0</v>
      </c>
      <c r="H43" s="54">
        <f t="shared" si="8"/>
        <v>0</v>
      </c>
      <c r="I43" s="44">
        <f t="shared" si="10"/>
        <v>177.91619999999998</v>
      </c>
    </row>
    <row r="44" spans="1:9" ht="13.5" customHeight="1">
      <c r="A44" s="8" t="s">
        <v>18</v>
      </c>
      <c r="B44" s="48">
        <f t="shared" si="9"/>
        <v>0</v>
      </c>
      <c r="C44" s="48">
        <f t="shared" si="9"/>
        <v>0</v>
      </c>
      <c r="D44" s="48">
        <f t="shared" si="9"/>
        <v>0</v>
      </c>
      <c r="E44" s="48">
        <f t="shared" si="9"/>
        <v>0</v>
      </c>
      <c r="F44" s="400"/>
      <c r="G44" s="48">
        <f t="shared" si="8"/>
        <v>0</v>
      </c>
      <c r="H44" s="49">
        <f t="shared" si="8"/>
        <v>0</v>
      </c>
      <c r="I44" s="50">
        <f t="shared" si="10"/>
        <v>0</v>
      </c>
    </row>
    <row r="45" spans="1:9" ht="13.5" customHeight="1">
      <c r="A45" s="9" t="s">
        <v>141</v>
      </c>
      <c r="B45" s="45">
        <f t="shared" si="9"/>
        <v>782.10948618778559</v>
      </c>
      <c r="C45" s="45">
        <f t="shared" si="9"/>
        <v>1834.4698356958647</v>
      </c>
      <c r="D45" s="45">
        <f t="shared" si="9"/>
        <v>577.11662401839953</v>
      </c>
      <c r="E45" s="45">
        <f t="shared" si="9"/>
        <v>79.30405409795047</v>
      </c>
      <c r="F45" s="400"/>
      <c r="G45" s="45">
        <f t="shared" si="8"/>
        <v>0</v>
      </c>
      <c r="H45" s="54">
        <f t="shared" si="8"/>
        <v>0</v>
      </c>
      <c r="I45" s="44">
        <f t="shared" si="10"/>
        <v>3273.0000000000005</v>
      </c>
    </row>
    <row r="46" spans="1:9" ht="13.5" customHeight="1">
      <c r="A46" s="8" t="s">
        <v>19</v>
      </c>
      <c r="B46" s="48">
        <f t="shared" si="9"/>
        <v>0</v>
      </c>
      <c r="C46" s="48">
        <f t="shared" si="9"/>
        <v>0</v>
      </c>
      <c r="D46" s="48">
        <f t="shared" si="9"/>
        <v>0</v>
      </c>
      <c r="E46" s="48">
        <f t="shared" si="9"/>
        <v>0</v>
      </c>
      <c r="F46" s="400"/>
      <c r="G46" s="48">
        <f t="shared" si="8"/>
        <v>0</v>
      </c>
      <c r="H46" s="49">
        <f t="shared" si="8"/>
        <v>0</v>
      </c>
      <c r="I46" s="50">
        <f t="shared" si="10"/>
        <v>0</v>
      </c>
    </row>
    <row r="47" spans="1:9" ht="13.5" customHeight="1">
      <c r="A47" s="9" t="s">
        <v>20</v>
      </c>
      <c r="B47" s="45">
        <f t="shared" si="9"/>
        <v>0</v>
      </c>
      <c r="C47" s="45">
        <f t="shared" si="9"/>
        <v>0</v>
      </c>
      <c r="D47" s="45">
        <f t="shared" si="9"/>
        <v>0</v>
      </c>
      <c r="E47" s="45">
        <f t="shared" si="9"/>
        <v>0</v>
      </c>
      <c r="F47" s="400"/>
      <c r="G47" s="45">
        <f t="shared" si="8"/>
        <v>0</v>
      </c>
      <c r="H47" s="54">
        <f t="shared" si="8"/>
        <v>0</v>
      </c>
      <c r="I47" s="44">
        <f t="shared" si="10"/>
        <v>0</v>
      </c>
    </row>
    <row r="48" spans="1:9" ht="13.5" customHeight="1">
      <c r="A48" s="8" t="s">
        <v>21</v>
      </c>
      <c r="B48" s="48">
        <f t="shared" si="9"/>
        <v>3.7261905578487919</v>
      </c>
      <c r="C48" s="48">
        <f t="shared" si="9"/>
        <v>4.3549116397816043E-2</v>
      </c>
      <c r="D48" s="48">
        <f t="shared" si="9"/>
        <v>2.2302603257533917</v>
      </c>
      <c r="E48" s="48">
        <f t="shared" si="9"/>
        <v>0</v>
      </c>
      <c r="F48" s="400"/>
      <c r="G48" s="48">
        <f t="shared" si="8"/>
        <v>0</v>
      </c>
      <c r="H48" s="49">
        <f t="shared" si="8"/>
        <v>0</v>
      </c>
      <c r="I48" s="50">
        <f t="shared" si="10"/>
        <v>6</v>
      </c>
    </row>
    <row r="49" spans="1:9" ht="13.5" customHeight="1">
      <c r="A49" s="10" t="s">
        <v>57</v>
      </c>
      <c r="B49" s="45">
        <f t="shared" si="9"/>
        <v>79.520237478352684</v>
      </c>
      <c r="C49" s="45">
        <f t="shared" si="9"/>
        <v>11.47953447914527</v>
      </c>
      <c r="D49" s="45">
        <f t="shared" si="9"/>
        <v>44.000227944623262</v>
      </c>
      <c r="E49" s="45">
        <f t="shared" si="9"/>
        <v>9.7878786908723605E-8</v>
      </c>
      <c r="F49" s="400"/>
      <c r="G49" s="45">
        <f t="shared" ref="G49:H53" si="11">G127+G153+G179+G205+G231+G257+G283+G309+G335+G361+G387+G413+G439</f>
        <v>0</v>
      </c>
      <c r="H49" s="54">
        <f t="shared" si="11"/>
        <v>0</v>
      </c>
      <c r="I49" s="44">
        <f t="shared" si="10"/>
        <v>135</v>
      </c>
    </row>
    <row r="50" spans="1:9" ht="13.5" customHeight="1">
      <c r="A50" s="8" t="s">
        <v>22</v>
      </c>
      <c r="B50" s="48">
        <f t="shared" ref="B50:E53" si="12">B128+B154+B180+B206+B232+B258+B284+B310+B336+B362+B388+B414+B440</f>
        <v>8.6753633713101621</v>
      </c>
      <c r="C50" s="48">
        <f t="shared" si="12"/>
        <v>11.152597009336152</v>
      </c>
      <c r="D50" s="48">
        <f t="shared" si="12"/>
        <v>8.1720396183020103</v>
      </c>
      <c r="E50" s="48">
        <f t="shared" si="12"/>
        <v>1.0516737465176094E-9</v>
      </c>
      <c r="F50" s="400"/>
      <c r="G50" s="48">
        <f t="shared" si="11"/>
        <v>0</v>
      </c>
      <c r="H50" s="49">
        <f t="shared" si="11"/>
        <v>0</v>
      </c>
      <c r="I50" s="50">
        <f t="shared" si="10"/>
        <v>28</v>
      </c>
    </row>
    <row r="51" spans="1:9" ht="13.5" customHeight="1">
      <c r="A51" s="10" t="s">
        <v>23</v>
      </c>
      <c r="B51" s="45">
        <f t="shared" si="12"/>
        <v>2.138366844789013</v>
      </c>
      <c r="C51" s="45">
        <f t="shared" si="12"/>
        <v>0</v>
      </c>
      <c r="D51" s="45">
        <f t="shared" si="12"/>
        <v>0</v>
      </c>
      <c r="E51" s="45">
        <f t="shared" si="12"/>
        <v>0</v>
      </c>
      <c r="F51" s="400"/>
      <c r="G51" s="45">
        <f t="shared" si="11"/>
        <v>0</v>
      </c>
      <c r="H51" s="54">
        <f t="shared" si="11"/>
        <v>0</v>
      </c>
      <c r="I51" s="44">
        <f t="shared" si="10"/>
        <v>2.138366844789013</v>
      </c>
    </row>
    <row r="52" spans="1:9" ht="13.5" customHeight="1">
      <c r="A52" s="8" t="s">
        <v>24</v>
      </c>
      <c r="B52" s="48">
        <f t="shared" si="12"/>
        <v>9.8342411704089656</v>
      </c>
      <c r="C52" s="48">
        <f t="shared" si="12"/>
        <v>1.8870343066582512E-2</v>
      </c>
      <c r="D52" s="48">
        <f t="shared" si="12"/>
        <v>1.5877884790649934</v>
      </c>
      <c r="E52" s="48">
        <f t="shared" si="12"/>
        <v>7.4594590114438997E-9</v>
      </c>
      <c r="F52" s="400"/>
      <c r="G52" s="48">
        <f t="shared" si="11"/>
        <v>0</v>
      </c>
      <c r="H52" s="49">
        <f t="shared" si="11"/>
        <v>0</v>
      </c>
      <c r="I52" s="50">
        <f t="shared" si="10"/>
        <v>11.440900000000001</v>
      </c>
    </row>
    <row r="53" spans="1:9" ht="13.5" customHeight="1" thickBot="1">
      <c r="A53" s="10" t="s">
        <v>25</v>
      </c>
      <c r="B53" s="45">
        <f t="shared" si="12"/>
        <v>80.0024803159627</v>
      </c>
      <c r="C53" s="45">
        <f t="shared" si="12"/>
        <v>20.133614483989042</v>
      </c>
      <c r="D53" s="45">
        <f t="shared" si="12"/>
        <v>387.49082207191276</v>
      </c>
      <c r="E53" s="45">
        <f t="shared" si="12"/>
        <v>1876.1964130327472</v>
      </c>
      <c r="F53" s="401"/>
      <c r="G53" s="45">
        <f t="shared" si="11"/>
        <v>471.58299115714925</v>
      </c>
      <c r="H53" s="54">
        <f t="shared" si="11"/>
        <v>12.920878938239518</v>
      </c>
      <c r="I53" s="44">
        <f t="shared" si="10"/>
        <v>2848.3272000000002</v>
      </c>
    </row>
    <row r="54" spans="1:9" ht="13.5" customHeight="1">
      <c r="A54" s="125" t="s">
        <v>26</v>
      </c>
      <c r="B54" s="126">
        <f>SUM(B33:B53)</f>
        <v>1307.8895778199189</v>
      </c>
      <c r="C54" s="126">
        <f t="shared" ref="C54:I54" si="13">SUM(C33:C53)</f>
        <v>2346.7953387418802</v>
      </c>
      <c r="D54" s="126">
        <f t="shared" si="13"/>
        <v>1356.0701130122125</v>
      </c>
      <c r="E54" s="126">
        <f t="shared" si="13"/>
        <v>2365.6276069317846</v>
      </c>
      <c r="F54" s="126">
        <f t="shared" si="13"/>
        <v>0</v>
      </c>
      <c r="G54" s="126">
        <f t="shared" si="13"/>
        <v>471.58299115714925</v>
      </c>
      <c r="H54" s="127">
        <f t="shared" si="13"/>
        <v>12.920878938239518</v>
      </c>
      <c r="I54" s="128">
        <f t="shared" si="13"/>
        <v>7860.886506601184</v>
      </c>
    </row>
    <row r="55" spans="1:9" ht="13.5" customHeight="1" thickBot="1">
      <c r="A55" s="15" t="s">
        <v>100</v>
      </c>
      <c r="B55" s="100">
        <f>B54/$I54</f>
        <v>0.16637939966715179</v>
      </c>
      <c r="C55" s="100">
        <f t="shared" ref="C55:H55" si="14">C54/$I54</f>
        <v>0.29854079902707631</v>
      </c>
      <c r="D55" s="100">
        <f t="shared" si="14"/>
        <v>0.17250854746133934</v>
      </c>
      <c r="E55" s="100">
        <f t="shared" si="14"/>
        <v>0.30093649169788261</v>
      </c>
      <c r="F55" s="100">
        <f t="shared" si="14"/>
        <v>0</v>
      </c>
      <c r="G55" s="100">
        <f t="shared" si="14"/>
        <v>5.9991069806330004E-2</v>
      </c>
      <c r="H55" s="100">
        <f t="shared" si="14"/>
        <v>1.6436923402200505E-3</v>
      </c>
      <c r="I55" s="102">
        <f>SUM(B55:H55)</f>
        <v>1</v>
      </c>
    </row>
    <row r="56" spans="1:9" ht="15" thickBot="1"/>
    <row r="57" spans="1:9" ht="28.5">
      <c r="A57" s="433" t="s">
        <v>49</v>
      </c>
      <c r="B57" s="37" t="s">
        <v>0</v>
      </c>
      <c r="C57" s="37" t="s">
        <v>1</v>
      </c>
      <c r="D57" s="37" t="s">
        <v>2</v>
      </c>
      <c r="E57" s="37" t="s">
        <v>3</v>
      </c>
      <c r="F57" s="37" t="s">
        <v>27</v>
      </c>
      <c r="G57" s="37" t="s">
        <v>4</v>
      </c>
      <c r="H57" s="37" t="s">
        <v>5</v>
      </c>
      <c r="I57" s="38" t="s">
        <v>6</v>
      </c>
    </row>
    <row r="58" spans="1:9" ht="13.5" customHeight="1">
      <c r="A58" s="434" t="s">
        <v>49</v>
      </c>
      <c r="B58" s="372" t="s">
        <v>107</v>
      </c>
      <c r="C58" s="373"/>
      <c r="D58" s="373"/>
      <c r="E58" s="373"/>
      <c r="F58" s="373"/>
      <c r="G58" s="373"/>
      <c r="H58" s="373"/>
      <c r="I58" s="374"/>
    </row>
    <row r="59" spans="1:9" ht="13.5" customHeight="1">
      <c r="A59" s="7" t="s">
        <v>7</v>
      </c>
      <c r="B59" s="387"/>
      <c r="C59" s="388"/>
      <c r="D59" s="388"/>
      <c r="E59" s="389"/>
      <c r="F59" s="42">
        <f>F449+F475+F501+F527+F553</f>
        <v>0</v>
      </c>
      <c r="G59" s="387"/>
      <c r="H59" s="389"/>
      <c r="I59" s="44">
        <f>SUM(B59:H59)</f>
        <v>0</v>
      </c>
    </row>
    <row r="60" spans="1:9" ht="13.5" customHeight="1">
      <c r="A60" s="8" t="s">
        <v>8</v>
      </c>
      <c r="B60" s="390"/>
      <c r="C60" s="391"/>
      <c r="D60" s="391"/>
      <c r="E60" s="392"/>
      <c r="F60" s="48">
        <f t="shared" ref="F60:F79" si="15">F450+F476+F502+F528+F554</f>
        <v>0</v>
      </c>
      <c r="G60" s="390"/>
      <c r="H60" s="392"/>
      <c r="I60" s="50">
        <f t="shared" ref="I60:I79" si="16">SUM(B60:H60)</f>
        <v>0</v>
      </c>
    </row>
    <row r="61" spans="1:9" ht="13.5" customHeight="1">
      <c r="A61" s="9" t="s">
        <v>9</v>
      </c>
      <c r="B61" s="390"/>
      <c r="C61" s="391"/>
      <c r="D61" s="391"/>
      <c r="E61" s="392"/>
      <c r="F61" s="45">
        <f t="shared" si="15"/>
        <v>0</v>
      </c>
      <c r="G61" s="390"/>
      <c r="H61" s="392"/>
      <c r="I61" s="44">
        <f t="shared" si="16"/>
        <v>0</v>
      </c>
    </row>
    <row r="62" spans="1:9" ht="13.5" customHeight="1">
      <c r="A62" s="8" t="s">
        <v>10</v>
      </c>
      <c r="B62" s="390"/>
      <c r="C62" s="391"/>
      <c r="D62" s="391"/>
      <c r="E62" s="392"/>
      <c r="F62" s="48">
        <f t="shared" si="15"/>
        <v>0</v>
      </c>
      <c r="G62" s="390"/>
      <c r="H62" s="392"/>
      <c r="I62" s="50">
        <f t="shared" si="16"/>
        <v>0</v>
      </c>
    </row>
    <row r="63" spans="1:9" ht="13.5" customHeight="1">
      <c r="A63" s="9" t="s">
        <v>11</v>
      </c>
      <c r="B63" s="390"/>
      <c r="C63" s="391"/>
      <c r="D63" s="391"/>
      <c r="E63" s="392"/>
      <c r="F63" s="45">
        <f t="shared" si="15"/>
        <v>0</v>
      </c>
      <c r="G63" s="390"/>
      <c r="H63" s="392"/>
      <c r="I63" s="44">
        <f t="shared" si="16"/>
        <v>0</v>
      </c>
    </row>
    <row r="64" spans="1:9" ht="13.5" customHeight="1">
      <c r="A64" s="8" t="s">
        <v>12</v>
      </c>
      <c r="B64" s="390"/>
      <c r="C64" s="391"/>
      <c r="D64" s="391"/>
      <c r="E64" s="392"/>
      <c r="F64" s="48">
        <f t="shared" si="15"/>
        <v>4775.7093622445027</v>
      </c>
      <c r="G64" s="390"/>
      <c r="H64" s="392"/>
      <c r="I64" s="50">
        <f t="shared" si="16"/>
        <v>4775.7093622445027</v>
      </c>
    </row>
    <row r="65" spans="1:9" ht="13.5" customHeight="1">
      <c r="A65" s="9" t="s">
        <v>13</v>
      </c>
      <c r="B65" s="390"/>
      <c r="C65" s="391"/>
      <c r="D65" s="391"/>
      <c r="E65" s="392"/>
      <c r="F65" s="45">
        <f t="shared" si="15"/>
        <v>0</v>
      </c>
      <c r="G65" s="390"/>
      <c r="H65" s="392"/>
      <c r="I65" s="44">
        <f t="shared" si="16"/>
        <v>0</v>
      </c>
    </row>
    <row r="66" spans="1:9" ht="13.5" customHeight="1">
      <c r="A66" s="8" t="s">
        <v>14</v>
      </c>
      <c r="B66" s="390"/>
      <c r="C66" s="391"/>
      <c r="D66" s="391"/>
      <c r="E66" s="392"/>
      <c r="F66" s="48">
        <f t="shared" si="15"/>
        <v>3917.5608859041481</v>
      </c>
      <c r="G66" s="390"/>
      <c r="H66" s="392"/>
      <c r="I66" s="50">
        <f t="shared" si="16"/>
        <v>3917.5608859041481</v>
      </c>
    </row>
    <row r="67" spans="1:9" ht="13.5" customHeight="1">
      <c r="A67" s="9" t="s">
        <v>15</v>
      </c>
      <c r="B67" s="390"/>
      <c r="C67" s="391"/>
      <c r="D67" s="391"/>
      <c r="E67" s="392"/>
      <c r="F67" s="45">
        <f t="shared" si="15"/>
        <v>0</v>
      </c>
      <c r="G67" s="390"/>
      <c r="H67" s="392"/>
      <c r="I67" s="44">
        <f t="shared" si="16"/>
        <v>0</v>
      </c>
    </row>
    <row r="68" spans="1:9" ht="13.5" customHeight="1">
      <c r="A68" s="8" t="s">
        <v>16</v>
      </c>
      <c r="B68" s="390"/>
      <c r="C68" s="391"/>
      <c r="D68" s="391"/>
      <c r="E68" s="392"/>
      <c r="F68" s="48">
        <f t="shared" si="15"/>
        <v>0</v>
      </c>
      <c r="G68" s="390"/>
      <c r="H68" s="392"/>
      <c r="I68" s="50">
        <f t="shared" si="16"/>
        <v>0</v>
      </c>
    </row>
    <row r="69" spans="1:9" ht="13.5" customHeight="1">
      <c r="A69" s="9" t="s">
        <v>17</v>
      </c>
      <c r="B69" s="390"/>
      <c r="C69" s="391"/>
      <c r="D69" s="391"/>
      <c r="E69" s="392"/>
      <c r="F69" s="45">
        <f t="shared" si="15"/>
        <v>3.1606279182514729</v>
      </c>
      <c r="G69" s="390"/>
      <c r="H69" s="392"/>
      <c r="I69" s="44">
        <f t="shared" si="16"/>
        <v>3.1606279182514729</v>
      </c>
    </row>
    <row r="70" spans="1:9" ht="13.5" customHeight="1">
      <c r="A70" s="8" t="s">
        <v>18</v>
      </c>
      <c r="B70" s="390"/>
      <c r="C70" s="391"/>
      <c r="D70" s="391"/>
      <c r="E70" s="392"/>
      <c r="F70" s="48">
        <f t="shared" si="15"/>
        <v>0</v>
      </c>
      <c r="G70" s="390"/>
      <c r="H70" s="392"/>
      <c r="I70" s="50">
        <f t="shared" si="16"/>
        <v>0</v>
      </c>
    </row>
    <row r="71" spans="1:9" ht="13.5" customHeight="1">
      <c r="A71" s="9" t="s">
        <v>141</v>
      </c>
      <c r="B71" s="390"/>
      <c r="C71" s="391"/>
      <c r="D71" s="391"/>
      <c r="E71" s="392"/>
      <c r="F71" s="45">
        <f t="shared" si="15"/>
        <v>0</v>
      </c>
      <c r="G71" s="390"/>
      <c r="H71" s="392"/>
      <c r="I71" s="44">
        <f t="shared" si="16"/>
        <v>0</v>
      </c>
    </row>
    <row r="72" spans="1:9" ht="13.5" customHeight="1">
      <c r="A72" s="8" t="s">
        <v>19</v>
      </c>
      <c r="B72" s="390"/>
      <c r="C72" s="391"/>
      <c r="D72" s="391"/>
      <c r="E72" s="392"/>
      <c r="F72" s="48">
        <f t="shared" si="15"/>
        <v>0</v>
      </c>
      <c r="G72" s="390"/>
      <c r="H72" s="392"/>
      <c r="I72" s="50">
        <f t="shared" si="16"/>
        <v>0</v>
      </c>
    </row>
    <row r="73" spans="1:9" ht="13.5" customHeight="1">
      <c r="A73" s="9" t="s">
        <v>20</v>
      </c>
      <c r="B73" s="390"/>
      <c r="C73" s="391"/>
      <c r="D73" s="391"/>
      <c r="E73" s="392"/>
      <c r="F73" s="105">
        <f t="shared" si="15"/>
        <v>0</v>
      </c>
      <c r="G73" s="390"/>
      <c r="H73" s="392"/>
      <c r="I73" s="44">
        <f t="shared" si="16"/>
        <v>0</v>
      </c>
    </row>
    <row r="74" spans="1:9" ht="13.5" customHeight="1">
      <c r="A74" s="8" t="s">
        <v>21</v>
      </c>
      <c r="B74" s="390"/>
      <c r="C74" s="391"/>
      <c r="D74" s="391"/>
      <c r="E74" s="392"/>
      <c r="F74" s="48">
        <f t="shared" si="15"/>
        <v>0</v>
      </c>
      <c r="G74" s="390"/>
      <c r="H74" s="392"/>
      <c r="I74" s="50">
        <f t="shared" si="16"/>
        <v>0</v>
      </c>
    </row>
    <row r="75" spans="1:9" ht="13.5" customHeight="1">
      <c r="A75" s="10" t="s">
        <v>57</v>
      </c>
      <c r="B75" s="390"/>
      <c r="C75" s="391"/>
      <c r="D75" s="391"/>
      <c r="E75" s="392"/>
      <c r="F75" s="45">
        <f t="shared" si="15"/>
        <v>0</v>
      </c>
      <c r="G75" s="390"/>
      <c r="H75" s="392"/>
      <c r="I75" s="44">
        <f t="shared" si="16"/>
        <v>0</v>
      </c>
    </row>
    <row r="76" spans="1:9" ht="13.5" customHeight="1">
      <c r="A76" s="8" t="s">
        <v>22</v>
      </c>
      <c r="B76" s="390"/>
      <c r="C76" s="391"/>
      <c r="D76" s="391"/>
      <c r="E76" s="392"/>
      <c r="F76" s="48">
        <f t="shared" si="15"/>
        <v>3</v>
      </c>
      <c r="G76" s="390"/>
      <c r="H76" s="392"/>
      <c r="I76" s="50">
        <f t="shared" si="16"/>
        <v>3</v>
      </c>
    </row>
    <row r="77" spans="1:9" ht="13.5" customHeight="1">
      <c r="A77" s="10" t="s">
        <v>23</v>
      </c>
      <c r="B77" s="390"/>
      <c r="C77" s="391"/>
      <c r="D77" s="391"/>
      <c r="E77" s="392"/>
      <c r="F77" s="45">
        <f t="shared" si="15"/>
        <v>0</v>
      </c>
      <c r="G77" s="390"/>
      <c r="H77" s="392"/>
      <c r="I77" s="44">
        <f t="shared" si="16"/>
        <v>0</v>
      </c>
    </row>
    <row r="78" spans="1:9" ht="13.5" customHeight="1">
      <c r="A78" s="8" t="s">
        <v>24</v>
      </c>
      <c r="B78" s="390"/>
      <c r="C78" s="391"/>
      <c r="D78" s="391"/>
      <c r="E78" s="392"/>
      <c r="F78" s="48">
        <f t="shared" si="15"/>
        <v>0</v>
      </c>
      <c r="G78" s="390"/>
      <c r="H78" s="392"/>
      <c r="I78" s="50">
        <f t="shared" si="16"/>
        <v>0</v>
      </c>
    </row>
    <row r="79" spans="1:9" ht="13.5" customHeight="1" thickBot="1">
      <c r="A79" s="10" t="s">
        <v>25</v>
      </c>
      <c r="B79" s="393"/>
      <c r="C79" s="394"/>
      <c r="D79" s="394"/>
      <c r="E79" s="395"/>
      <c r="F79" s="45">
        <f t="shared" si="15"/>
        <v>527.59080000000006</v>
      </c>
      <c r="G79" s="393"/>
      <c r="H79" s="395"/>
      <c r="I79" s="44">
        <f t="shared" si="16"/>
        <v>527.59080000000006</v>
      </c>
    </row>
    <row r="80" spans="1:9" ht="13.5" customHeight="1">
      <c r="A80" s="125" t="s">
        <v>26</v>
      </c>
      <c r="B80" s="126">
        <f>SUM(B59:B79)</f>
        <v>0</v>
      </c>
      <c r="C80" s="126">
        <f t="shared" ref="C80:I80" si="17">SUM(C59:C79)</f>
        <v>0</v>
      </c>
      <c r="D80" s="126">
        <f t="shared" si="17"/>
        <v>0</v>
      </c>
      <c r="E80" s="126">
        <f t="shared" si="17"/>
        <v>0</v>
      </c>
      <c r="F80" s="126">
        <f t="shared" si="17"/>
        <v>9227.0216760669009</v>
      </c>
      <c r="G80" s="126">
        <f t="shared" si="17"/>
        <v>0</v>
      </c>
      <c r="H80" s="127">
        <f t="shared" si="17"/>
        <v>0</v>
      </c>
      <c r="I80" s="128">
        <f t="shared" si="17"/>
        <v>9227.0216760669009</v>
      </c>
    </row>
    <row r="81" spans="1:9" ht="15" thickBot="1">
      <c r="A81" s="15" t="s">
        <v>100</v>
      </c>
      <c r="B81" s="100">
        <f>B80/$I80</f>
        <v>0</v>
      </c>
      <c r="C81" s="100">
        <f t="shared" ref="C81:H81" si="18">C80/$I80</f>
        <v>0</v>
      </c>
      <c r="D81" s="100">
        <f t="shared" si="18"/>
        <v>0</v>
      </c>
      <c r="E81" s="100">
        <f t="shared" si="18"/>
        <v>0</v>
      </c>
      <c r="F81" s="100">
        <f t="shared" si="18"/>
        <v>1</v>
      </c>
      <c r="G81" s="100">
        <f t="shared" si="18"/>
        <v>0</v>
      </c>
      <c r="H81" s="100">
        <f t="shared" si="18"/>
        <v>0</v>
      </c>
      <c r="I81" s="102">
        <f>SUM(B81:H81)</f>
        <v>1</v>
      </c>
    </row>
    <row r="82" spans="1:9" ht="15" thickBot="1">
      <c r="A82" s="16"/>
      <c r="B82" s="16"/>
      <c r="C82" s="16"/>
      <c r="D82" s="16"/>
      <c r="E82" s="16"/>
      <c r="F82" s="270">
        <f>+F80-F470-F496-F522-F548-F574</f>
        <v>3.0242475190789264E-13</v>
      </c>
      <c r="G82" s="270"/>
      <c r="H82" s="270"/>
      <c r="I82" s="270">
        <f>+I80-I470-I496-I522-I548-I574</f>
        <v>3.0242475190789264E-13</v>
      </c>
    </row>
    <row r="83" spans="1:9" ht="28.5" customHeight="1">
      <c r="A83" s="435" t="s">
        <v>51</v>
      </c>
      <c r="B83" s="37" t="s">
        <v>0</v>
      </c>
      <c r="C83" s="37" t="s">
        <v>1</v>
      </c>
      <c r="D83" s="37" t="s">
        <v>2</v>
      </c>
      <c r="E83" s="37" t="s">
        <v>3</v>
      </c>
      <c r="F83" s="37" t="s">
        <v>27</v>
      </c>
      <c r="G83" s="37" t="s">
        <v>4</v>
      </c>
      <c r="H83" s="37" t="s">
        <v>5</v>
      </c>
      <c r="I83" s="38" t="s">
        <v>6</v>
      </c>
    </row>
    <row r="84" spans="1:9" ht="15">
      <c r="A84" s="446"/>
      <c r="B84" s="372" t="s">
        <v>107</v>
      </c>
      <c r="C84" s="373"/>
      <c r="D84" s="373"/>
      <c r="E84" s="373"/>
      <c r="F84" s="373"/>
      <c r="G84" s="373"/>
      <c r="H84" s="373"/>
      <c r="I84" s="374"/>
    </row>
    <row r="85" spans="1:9" ht="15">
      <c r="A85" s="7" t="s">
        <v>7</v>
      </c>
      <c r="B85" s="42">
        <f>B579+B605+B631</f>
        <v>48.454394973413905</v>
      </c>
      <c r="C85" s="42">
        <f t="shared" ref="C85:H85" si="19">C579+C605+C631</f>
        <v>0</v>
      </c>
      <c r="D85" s="42">
        <f t="shared" si="19"/>
        <v>4.5456050265860908</v>
      </c>
      <c r="E85" s="42">
        <f t="shared" si="19"/>
        <v>0</v>
      </c>
      <c r="F85" s="42">
        <f t="shared" si="19"/>
        <v>0</v>
      </c>
      <c r="G85" s="42">
        <f t="shared" si="19"/>
        <v>0</v>
      </c>
      <c r="H85" s="43">
        <f t="shared" si="19"/>
        <v>0</v>
      </c>
      <c r="I85" s="44">
        <f>SUM(B85:H85)</f>
        <v>52.999999999999993</v>
      </c>
    </row>
    <row r="86" spans="1:9" ht="15">
      <c r="A86" s="8" t="s">
        <v>8</v>
      </c>
      <c r="B86" s="48">
        <f t="shared" ref="B86:H101" si="20">B580+B606+B632</f>
        <v>9.4367117950659161</v>
      </c>
      <c r="C86" s="48">
        <f t="shared" si="20"/>
        <v>0</v>
      </c>
      <c r="D86" s="48">
        <f t="shared" si="20"/>
        <v>1.5632882049340835</v>
      </c>
      <c r="E86" s="48">
        <f t="shared" si="20"/>
        <v>0</v>
      </c>
      <c r="F86" s="48">
        <f t="shared" si="20"/>
        <v>0</v>
      </c>
      <c r="G86" s="48">
        <f t="shared" si="20"/>
        <v>0</v>
      </c>
      <c r="H86" s="49">
        <f t="shared" si="20"/>
        <v>0</v>
      </c>
      <c r="I86" s="50">
        <f t="shared" ref="I86:I105" si="21">SUM(B86:H86)</f>
        <v>11</v>
      </c>
    </row>
    <row r="87" spans="1:9" ht="15">
      <c r="A87" s="9" t="s">
        <v>9</v>
      </c>
      <c r="B87" s="45">
        <f t="shared" si="20"/>
        <v>47.61970641017048</v>
      </c>
      <c r="C87" s="45">
        <f t="shared" si="20"/>
        <v>0</v>
      </c>
      <c r="D87" s="45">
        <f t="shared" si="20"/>
        <v>4.3802935898295194</v>
      </c>
      <c r="E87" s="45">
        <f t="shared" si="20"/>
        <v>0</v>
      </c>
      <c r="F87" s="45">
        <f t="shared" si="20"/>
        <v>0</v>
      </c>
      <c r="G87" s="45">
        <f t="shared" si="20"/>
        <v>0</v>
      </c>
      <c r="H87" s="54">
        <f t="shared" si="20"/>
        <v>0</v>
      </c>
      <c r="I87" s="44">
        <f t="shared" si="21"/>
        <v>52</v>
      </c>
    </row>
    <row r="88" spans="1:9" ht="15">
      <c r="A88" s="8" t="s">
        <v>10</v>
      </c>
      <c r="B88" s="48">
        <f t="shared" si="20"/>
        <v>188.18052000763794</v>
      </c>
      <c r="C88" s="48">
        <f t="shared" si="20"/>
        <v>0</v>
      </c>
      <c r="D88" s="48">
        <f t="shared" si="20"/>
        <v>11.819479992362067</v>
      </c>
      <c r="E88" s="48">
        <f t="shared" si="20"/>
        <v>0</v>
      </c>
      <c r="F88" s="48">
        <f t="shared" si="20"/>
        <v>0</v>
      </c>
      <c r="G88" s="48">
        <f t="shared" si="20"/>
        <v>0</v>
      </c>
      <c r="H88" s="49">
        <f t="shared" si="20"/>
        <v>0</v>
      </c>
      <c r="I88" s="50">
        <f t="shared" si="21"/>
        <v>200</v>
      </c>
    </row>
    <row r="89" spans="1:9" ht="15">
      <c r="A89" s="9" t="s">
        <v>11</v>
      </c>
      <c r="B89" s="45">
        <f t="shared" si="20"/>
        <v>0</v>
      </c>
      <c r="C89" s="45">
        <f t="shared" si="20"/>
        <v>0</v>
      </c>
      <c r="D89" s="45">
        <f t="shared" si="20"/>
        <v>0</v>
      </c>
      <c r="E89" s="45">
        <f t="shared" si="20"/>
        <v>0</v>
      </c>
      <c r="F89" s="45">
        <f t="shared" si="20"/>
        <v>0</v>
      </c>
      <c r="G89" s="45">
        <f t="shared" si="20"/>
        <v>0</v>
      </c>
      <c r="H89" s="54">
        <f t="shared" si="20"/>
        <v>0</v>
      </c>
      <c r="I89" s="44">
        <f t="shared" si="21"/>
        <v>0</v>
      </c>
    </row>
    <row r="90" spans="1:9" ht="15">
      <c r="A90" s="8" t="s">
        <v>12</v>
      </c>
      <c r="B90" s="48">
        <f t="shared" si="20"/>
        <v>0</v>
      </c>
      <c r="C90" s="48">
        <f t="shared" si="20"/>
        <v>0</v>
      </c>
      <c r="D90" s="48">
        <f t="shared" si="20"/>
        <v>1.8891433905418996E-2</v>
      </c>
      <c r="E90" s="48">
        <f t="shared" si="20"/>
        <v>3.8244479984042239</v>
      </c>
      <c r="F90" s="48">
        <f t="shared" si="20"/>
        <v>0</v>
      </c>
      <c r="G90" s="48">
        <f t="shared" si="20"/>
        <v>0</v>
      </c>
      <c r="H90" s="49">
        <f t="shared" si="20"/>
        <v>0</v>
      </c>
      <c r="I90" s="50">
        <f t="shared" si="21"/>
        <v>3.843339432309643</v>
      </c>
    </row>
    <row r="91" spans="1:9" ht="15">
      <c r="A91" s="9" t="s">
        <v>13</v>
      </c>
      <c r="B91" s="45">
        <f t="shared" si="20"/>
        <v>0</v>
      </c>
      <c r="C91" s="45">
        <f t="shared" si="20"/>
        <v>0</v>
      </c>
      <c r="D91" s="45">
        <f t="shared" si="20"/>
        <v>0</v>
      </c>
      <c r="E91" s="45">
        <f t="shared" si="20"/>
        <v>4</v>
      </c>
      <c r="F91" s="45">
        <f t="shared" si="20"/>
        <v>0</v>
      </c>
      <c r="G91" s="45">
        <f t="shared" si="20"/>
        <v>0</v>
      </c>
      <c r="H91" s="54">
        <f t="shared" si="20"/>
        <v>0</v>
      </c>
      <c r="I91" s="44">
        <f t="shared" si="21"/>
        <v>4</v>
      </c>
    </row>
    <row r="92" spans="1:9" ht="15">
      <c r="A92" s="8" t="s">
        <v>14</v>
      </c>
      <c r="B92" s="48">
        <f t="shared" si="20"/>
        <v>0</v>
      </c>
      <c r="C92" s="48">
        <f t="shared" si="20"/>
        <v>9.6907256909963976E-2</v>
      </c>
      <c r="D92" s="48">
        <f t="shared" si="20"/>
        <v>4.636017446029899E-2</v>
      </c>
      <c r="E92" s="48">
        <f t="shared" si="20"/>
        <v>26.329767723236607</v>
      </c>
      <c r="F92" s="48">
        <f t="shared" si="20"/>
        <v>185.75262023464703</v>
      </c>
      <c r="G92" s="48">
        <f t="shared" si="20"/>
        <v>0</v>
      </c>
      <c r="H92" s="49">
        <f t="shared" si="20"/>
        <v>0</v>
      </c>
      <c r="I92" s="50">
        <f t="shared" si="21"/>
        <v>212.22565538925389</v>
      </c>
    </row>
    <row r="93" spans="1:9" ht="15">
      <c r="A93" s="9" t="s">
        <v>15</v>
      </c>
      <c r="B93" s="45">
        <f t="shared" si="20"/>
        <v>4139.9721909420805</v>
      </c>
      <c r="C93" s="45">
        <f t="shared" si="20"/>
        <v>2.4465547014326114</v>
      </c>
      <c r="D93" s="45">
        <f t="shared" si="20"/>
        <v>316.2540543564877</v>
      </c>
      <c r="E93" s="45">
        <f t="shared" si="20"/>
        <v>0</v>
      </c>
      <c r="F93" s="45">
        <f t="shared" si="20"/>
        <v>0</v>
      </c>
      <c r="G93" s="45">
        <f t="shared" si="20"/>
        <v>0</v>
      </c>
      <c r="H93" s="54">
        <f t="shared" si="20"/>
        <v>0</v>
      </c>
      <c r="I93" s="44">
        <f t="shared" si="21"/>
        <v>4458.6728000000003</v>
      </c>
    </row>
    <row r="94" spans="1:9" ht="15">
      <c r="A94" s="8" t="s">
        <v>16</v>
      </c>
      <c r="B94" s="48">
        <f t="shared" si="20"/>
        <v>780.04876085825117</v>
      </c>
      <c r="C94" s="48">
        <f t="shared" si="20"/>
        <v>32.823876809439795</v>
      </c>
      <c r="D94" s="48">
        <f t="shared" si="20"/>
        <v>47.568488338434932</v>
      </c>
      <c r="E94" s="48">
        <f t="shared" si="20"/>
        <v>15.558873993874144</v>
      </c>
      <c r="F94" s="48">
        <f t="shared" si="20"/>
        <v>0</v>
      </c>
      <c r="G94" s="48">
        <f t="shared" si="20"/>
        <v>0</v>
      </c>
      <c r="H94" s="49">
        <f t="shared" si="20"/>
        <v>0</v>
      </c>
      <c r="I94" s="50">
        <f t="shared" si="21"/>
        <v>876</v>
      </c>
    </row>
    <row r="95" spans="1:9" ht="15">
      <c r="A95" s="9" t="s">
        <v>17</v>
      </c>
      <c r="B95" s="45">
        <f t="shared" si="20"/>
        <v>148.1524505928403</v>
      </c>
      <c r="C95" s="45">
        <f t="shared" si="20"/>
        <v>0.67413262085845949</v>
      </c>
      <c r="D95" s="45">
        <f t="shared" si="20"/>
        <v>17.491369116460728</v>
      </c>
      <c r="E95" s="45">
        <f t="shared" si="20"/>
        <v>2.2196476698405347</v>
      </c>
      <c r="F95" s="45">
        <f t="shared" si="20"/>
        <v>0</v>
      </c>
      <c r="G95" s="45">
        <f t="shared" si="20"/>
        <v>0</v>
      </c>
      <c r="H95" s="54">
        <f t="shared" si="20"/>
        <v>0</v>
      </c>
      <c r="I95" s="44">
        <f t="shared" si="21"/>
        <v>168.53760000000003</v>
      </c>
    </row>
    <row r="96" spans="1:9" ht="15">
      <c r="A96" s="8" t="s">
        <v>18</v>
      </c>
      <c r="B96" s="48">
        <f t="shared" si="20"/>
        <v>0</v>
      </c>
      <c r="C96" s="48">
        <f t="shared" si="20"/>
        <v>0</v>
      </c>
      <c r="D96" s="48">
        <f t="shared" si="20"/>
        <v>0</v>
      </c>
      <c r="E96" s="48">
        <f t="shared" si="20"/>
        <v>0</v>
      </c>
      <c r="F96" s="48">
        <f t="shared" si="20"/>
        <v>0</v>
      </c>
      <c r="G96" s="48">
        <f t="shared" si="20"/>
        <v>0</v>
      </c>
      <c r="H96" s="49">
        <f t="shared" si="20"/>
        <v>0</v>
      </c>
      <c r="I96" s="50">
        <f t="shared" si="21"/>
        <v>0</v>
      </c>
    </row>
    <row r="97" spans="1:9" ht="15">
      <c r="A97" s="9" t="s">
        <v>141</v>
      </c>
      <c r="B97" s="45">
        <f t="shared" si="20"/>
        <v>1328.4715915395809</v>
      </c>
      <c r="C97" s="45">
        <f t="shared" si="20"/>
        <v>123.42068113928362</v>
      </c>
      <c r="D97" s="45">
        <f t="shared" si="20"/>
        <v>195.49000151331376</v>
      </c>
      <c r="E97" s="45">
        <f t="shared" si="20"/>
        <v>18.953881072908263</v>
      </c>
      <c r="F97" s="45">
        <f t="shared" si="20"/>
        <v>0</v>
      </c>
      <c r="G97" s="45">
        <f t="shared" si="20"/>
        <v>0</v>
      </c>
      <c r="H97" s="54">
        <f t="shared" si="20"/>
        <v>0</v>
      </c>
      <c r="I97" s="44">
        <f t="shared" si="21"/>
        <v>1666.3361552650865</v>
      </c>
    </row>
    <row r="98" spans="1:9" ht="15">
      <c r="A98" s="8" t="s">
        <v>19</v>
      </c>
      <c r="B98" s="48">
        <f t="shared" si="20"/>
        <v>0</v>
      </c>
      <c r="C98" s="48">
        <f t="shared" si="20"/>
        <v>0</v>
      </c>
      <c r="D98" s="48">
        <f t="shared" si="20"/>
        <v>0</v>
      </c>
      <c r="E98" s="48">
        <f t="shared" si="20"/>
        <v>0</v>
      </c>
      <c r="F98" s="48">
        <f t="shared" si="20"/>
        <v>0</v>
      </c>
      <c r="G98" s="48">
        <f t="shared" si="20"/>
        <v>0</v>
      </c>
      <c r="H98" s="49">
        <f t="shared" si="20"/>
        <v>0</v>
      </c>
      <c r="I98" s="50">
        <f t="shared" si="21"/>
        <v>0</v>
      </c>
    </row>
    <row r="99" spans="1:9" ht="15">
      <c r="A99" s="9" t="s">
        <v>20</v>
      </c>
      <c r="B99" s="45">
        <f t="shared" si="20"/>
        <v>0</v>
      </c>
      <c r="C99" s="45">
        <f t="shared" si="20"/>
        <v>0</v>
      </c>
      <c r="D99" s="45">
        <f t="shared" si="20"/>
        <v>0</v>
      </c>
      <c r="E99" s="45">
        <f t="shared" si="20"/>
        <v>0</v>
      </c>
      <c r="F99" s="45">
        <f t="shared" si="20"/>
        <v>0</v>
      </c>
      <c r="G99" s="45">
        <f t="shared" si="20"/>
        <v>0</v>
      </c>
      <c r="H99" s="54">
        <f t="shared" si="20"/>
        <v>0</v>
      </c>
      <c r="I99" s="44">
        <f t="shared" si="21"/>
        <v>0</v>
      </c>
    </row>
    <row r="100" spans="1:9" ht="15">
      <c r="A100" s="8" t="s">
        <v>21</v>
      </c>
      <c r="B100" s="48">
        <f t="shared" si="20"/>
        <v>23.564614120627059</v>
      </c>
      <c r="C100" s="48">
        <f t="shared" si="20"/>
        <v>0</v>
      </c>
      <c r="D100" s="48">
        <f t="shared" si="20"/>
        <v>0.43538587937294171</v>
      </c>
      <c r="E100" s="48">
        <f t="shared" si="20"/>
        <v>0</v>
      </c>
      <c r="F100" s="48">
        <f t="shared" si="20"/>
        <v>0</v>
      </c>
      <c r="G100" s="48">
        <f t="shared" si="20"/>
        <v>0</v>
      </c>
      <c r="H100" s="49">
        <f t="shared" si="20"/>
        <v>0</v>
      </c>
      <c r="I100" s="50">
        <f t="shared" si="21"/>
        <v>24</v>
      </c>
    </row>
    <row r="101" spans="1:9" ht="15">
      <c r="A101" s="10" t="s">
        <v>57</v>
      </c>
      <c r="B101" s="45">
        <f t="shared" si="20"/>
        <v>1672.2114673299643</v>
      </c>
      <c r="C101" s="45">
        <f t="shared" si="20"/>
        <v>3.0577303558987761</v>
      </c>
      <c r="D101" s="45">
        <f t="shared" si="20"/>
        <v>209.73080231413684</v>
      </c>
      <c r="E101" s="45">
        <f t="shared" si="20"/>
        <v>0</v>
      </c>
      <c r="F101" s="45">
        <f t="shared" si="20"/>
        <v>0</v>
      </c>
      <c r="G101" s="45">
        <f t="shared" si="20"/>
        <v>0</v>
      </c>
      <c r="H101" s="54">
        <f t="shared" si="20"/>
        <v>0</v>
      </c>
      <c r="I101" s="44">
        <f t="shared" si="21"/>
        <v>1884.9999999999998</v>
      </c>
    </row>
    <row r="102" spans="1:9" ht="15">
      <c r="A102" s="8" t="s">
        <v>22</v>
      </c>
      <c r="B102" s="48">
        <f t="shared" ref="B102:H105" si="22">B596+B622+B648</f>
        <v>49.002891092350509</v>
      </c>
      <c r="C102" s="48">
        <f t="shared" si="22"/>
        <v>0</v>
      </c>
      <c r="D102" s="48">
        <f t="shared" si="22"/>
        <v>6.024680427104399</v>
      </c>
      <c r="E102" s="48">
        <f t="shared" si="22"/>
        <v>0</v>
      </c>
      <c r="F102" s="48">
        <f t="shared" si="22"/>
        <v>1.3443001693150429</v>
      </c>
      <c r="G102" s="48">
        <f t="shared" si="22"/>
        <v>0</v>
      </c>
      <c r="H102" s="49">
        <f t="shared" si="22"/>
        <v>0</v>
      </c>
      <c r="I102" s="50">
        <f t="shared" si="21"/>
        <v>56.37187168876995</v>
      </c>
    </row>
    <row r="103" spans="1:9" ht="15">
      <c r="A103" s="10" t="s">
        <v>23</v>
      </c>
      <c r="B103" s="45">
        <f t="shared" si="22"/>
        <v>130.5789443821287</v>
      </c>
      <c r="C103" s="45">
        <f t="shared" si="22"/>
        <v>0</v>
      </c>
      <c r="D103" s="45">
        <f t="shared" si="22"/>
        <v>115.31493175936816</v>
      </c>
      <c r="E103" s="45">
        <f t="shared" si="22"/>
        <v>0</v>
      </c>
      <c r="F103" s="45">
        <f t="shared" si="22"/>
        <v>0</v>
      </c>
      <c r="G103" s="45">
        <f t="shared" si="22"/>
        <v>0</v>
      </c>
      <c r="H103" s="54">
        <f t="shared" si="22"/>
        <v>0</v>
      </c>
      <c r="I103" s="44">
        <f t="shared" si="21"/>
        <v>245.89387614149686</v>
      </c>
    </row>
    <row r="104" spans="1:9" ht="15">
      <c r="A104" s="8" t="s">
        <v>24</v>
      </c>
      <c r="B104" s="48">
        <f t="shared" si="22"/>
        <v>73.901267030165485</v>
      </c>
      <c r="C104" s="48">
        <f t="shared" si="22"/>
        <v>0.17798928983453016</v>
      </c>
      <c r="D104" s="48">
        <f t="shared" si="22"/>
        <v>10.484743679999999</v>
      </c>
      <c r="E104" s="48">
        <f t="shared" si="22"/>
        <v>0</v>
      </c>
      <c r="F104" s="48">
        <f t="shared" si="22"/>
        <v>0</v>
      </c>
      <c r="G104" s="48">
        <f t="shared" si="22"/>
        <v>0</v>
      </c>
      <c r="H104" s="49">
        <f t="shared" si="22"/>
        <v>0</v>
      </c>
      <c r="I104" s="50">
        <f t="shared" si="21"/>
        <v>84.564000000000007</v>
      </c>
    </row>
    <row r="105" spans="1:9" ht="15.75" thickBot="1">
      <c r="A105" s="10" t="s">
        <v>25</v>
      </c>
      <c r="B105" s="45">
        <f t="shared" si="22"/>
        <v>514.49705486759126</v>
      </c>
      <c r="C105" s="45">
        <f t="shared" si="22"/>
        <v>5.1232047050614481E-2</v>
      </c>
      <c r="D105" s="45">
        <f t="shared" si="22"/>
        <v>813.86633110166906</v>
      </c>
      <c r="E105" s="45">
        <f t="shared" si="22"/>
        <v>1590.1562868318247</v>
      </c>
      <c r="F105" s="45">
        <f t="shared" si="22"/>
        <v>0</v>
      </c>
      <c r="G105" s="45">
        <f t="shared" si="22"/>
        <v>775.11535394025964</v>
      </c>
      <c r="H105" s="54">
        <f t="shared" si="22"/>
        <v>0.41054121160516277</v>
      </c>
      <c r="I105" s="44">
        <f t="shared" si="21"/>
        <v>3694.0968000000003</v>
      </c>
    </row>
    <row r="106" spans="1:9" ht="15">
      <c r="A106" s="125" t="s">
        <v>26</v>
      </c>
      <c r="B106" s="126">
        <f>SUM(B85:B105)</f>
        <v>9154.0925659418681</v>
      </c>
      <c r="C106" s="126">
        <f t="shared" ref="C106:I106" si="23">SUM(C85:C105)</f>
        <v>162.74910422070835</v>
      </c>
      <c r="D106" s="126">
        <f t="shared" si="23"/>
        <v>1755.034706908426</v>
      </c>
      <c r="E106" s="126">
        <f t="shared" si="23"/>
        <v>1661.0429052900884</v>
      </c>
      <c r="F106" s="126">
        <f t="shared" si="23"/>
        <v>187.09692040396206</v>
      </c>
      <c r="G106" s="126">
        <f t="shared" si="23"/>
        <v>775.11535394025964</v>
      </c>
      <c r="H106" s="127">
        <f t="shared" si="23"/>
        <v>0.41054121160516277</v>
      </c>
      <c r="I106" s="128">
        <f t="shared" si="23"/>
        <v>13695.542097916918</v>
      </c>
    </row>
    <row r="107" spans="1:9" ht="13.5" customHeight="1" thickBot="1">
      <c r="A107" s="15" t="s">
        <v>100</v>
      </c>
      <c r="B107" s="100">
        <f>B106/$I106</f>
        <v>0.66839943249374545</v>
      </c>
      <c r="C107" s="100">
        <f t="shared" ref="C107:H107" si="24">C106/$I106</f>
        <v>1.188336343732333E-2</v>
      </c>
      <c r="D107" s="100">
        <f t="shared" si="24"/>
        <v>0.12814642124866057</v>
      </c>
      <c r="E107" s="100">
        <f t="shared" si="24"/>
        <v>0.12128347263762067</v>
      </c>
      <c r="F107" s="100">
        <f t="shared" si="24"/>
        <v>1.3661154780606996E-2</v>
      </c>
      <c r="G107" s="100">
        <f t="shared" si="24"/>
        <v>5.6596179136140519E-2</v>
      </c>
      <c r="H107" s="100">
        <f t="shared" si="24"/>
        <v>2.9976265902435933E-5</v>
      </c>
      <c r="I107" s="102">
        <f>SUM(B107:H107)</f>
        <v>1</v>
      </c>
    </row>
    <row r="108" spans="1:9" ht="13.5" customHeight="1" thickBot="1">
      <c r="A108" s="18"/>
      <c r="B108" s="111"/>
      <c r="C108" s="111"/>
      <c r="D108" s="111"/>
      <c r="E108" s="111"/>
      <c r="F108" s="111"/>
      <c r="G108" s="111"/>
      <c r="H108" s="111"/>
      <c r="I108" s="111"/>
    </row>
    <row r="109" spans="1:9" ht="28.5">
      <c r="A109" s="431" t="s">
        <v>29</v>
      </c>
      <c r="B109" s="37" t="s">
        <v>0</v>
      </c>
      <c r="C109" s="37" t="s">
        <v>1</v>
      </c>
      <c r="D109" s="37" t="s">
        <v>2</v>
      </c>
      <c r="E109" s="37" t="s">
        <v>3</v>
      </c>
      <c r="F109" s="37" t="s">
        <v>27</v>
      </c>
      <c r="G109" s="37" t="s">
        <v>4</v>
      </c>
      <c r="H109" s="37" t="s">
        <v>5</v>
      </c>
      <c r="I109" s="38" t="s">
        <v>6</v>
      </c>
    </row>
    <row r="110" spans="1:9" ht="14.25" customHeight="1">
      <c r="A110" s="432" t="s">
        <v>29</v>
      </c>
      <c r="B110" s="372" t="s">
        <v>107</v>
      </c>
      <c r="C110" s="373"/>
      <c r="D110" s="373"/>
      <c r="E110" s="373"/>
      <c r="F110" s="373"/>
      <c r="G110" s="373"/>
      <c r="H110" s="373"/>
      <c r="I110" s="374"/>
    </row>
    <row r="111" spans="1:9" ht="15">
      <c r="A111" s="7" t="s">
        <v>7</v>
      </c>
      <c r="B111" s="42">
        <v>0</v>
      </c>
      <c r="C111" s="42">
        <v>0</v>
      </c>
      <c r="D111" s="42">
        <v>0</v>
      </c>
      <c r="E111" s="42">
        <v>0</v>
      </c>
      <c r="F111" s="399"/>
      <c r="G111" s="42">
        <v>0</v>
      </c>
      <c r="H111" s="43">
        <v>0</v>
      </c>
      <c r="I111" s="44">
        <f>SUM(B111:H111)</f>
        <v>0</v>
      </c>
    </row>
    <row r="112" spans="1:9" ht="15">
      <c r="A112" s="8" t="s">
        <v>8</v>
      </c>
      <c r="B112" s="48">
        <v>0</v>
      </c>
      <c r="C112" s="48">
        <v>0</v>
      </c>
      <c r="D112" s="48">
        <v>0</v>
      </c>
      <c r="E112" s="48">
        <v>0</v>
      </c>
      <c r="F112" s="400"/>
      <c r="G112" s="48">
        <v>0</v>
      </c>
      <c r="H112" s="49">
        <v>0</v>
      </c>
      <c r="I112" s="50">
        <f t="shared" ref="I112:I131" si="25">SUM(B112:H112)</f>
        <v>0</v>
      </c>
    </row>
    <row r="113" spans="1:9" ht="15">
      <c r="A113" s="9" t="s">
        <v>9</v>
      </c>
      <c r="B113" s="45">
        <v>0</v>
      </c>
      <c r="C113" s="45">
        <v>0</v>
      </c>
      <c r="D113" s="45">
        <v>0</v>
      </c>
      <c r="E113" s="45">
        <v>0</v>
      </c>
      <c r="F113" s="400"/>
      <c r="G113" s="45">
        <v>0</v>
      </c>
      <c r="H113" s="54">
        <v>0</v>
      </c>
      <c r="I113" s="44">
        <f t="shared" si="25"/>
        <v>0</v>
      </c>
    </row>
    <row r="114" spans="1:9" ht="15">
      <c r="A114" s="8" t="s">
        <v>10</v>
      </c>
      <c r="B114" s="48">
        <v>0</v>
      </c>
      <c r="C114" s="48">
        <v>0</v>
      </c>
      <c r="D114" s="48">
        <v>0</v>
      </c>
      <c r="E114" s="48">
        <v>0</v>
      </c>
      <c r="F114" s="400"/>
      <c r="G114" s="48">
        <v>0</v>
      </c>
      <c r="H114" s="49">
        <v>0</v>
      </c>
      <c r="I114" s="50">
        <f t="shared" si="25"/>
        <v>0</v>
      </c>
    </row>
    <row r="115" spans="1:9" ht="15">
      <c r="A115" s="9" t="s">
        <v>11</v>
      </c>
      <c r="B115" s="45">
        <v>0</v>
      </c>
      <c r="C115" s="45">
        <v>0</v>
      </c>
      <c r="D115" s="45">
        <v>0</v>
      </c>
      <c r="E115" s="45">
        <v>0</v>
      </c>
      <c r="F115" s="400"/>
      <c r="G115" s="45">
        <v>0</v>
      </c>
      <c r="H115" s="54">
        <v>0</v>
      </c>
      <c r="I115" s="44">
        <f t="shared" si="25"/>
        <v>0</v>
      </c>
    </row>
    <row r="116" spans="1:9" ht="15">
      <c r="A116" s="8" t="s">
        <v>12</v>
      </c>
      <c r="B116" s="48">
        <v>0</v>
      </c>
      <c r="C116" s="48">
        <v>0</v>
      </c>
      <c r="D116" s="48">
        <v>0</v>
      </c>
      <c r="E116" s="48">
        <v>0</v>
      </c>
      <c r="F116" s="400"/>
      <c r="G116" s="48">
        <v>0</v>
      </c>
      <c r="H116" s="49">
        <v>0</v>
      </c>
      <c r="I116" s="50">
        <f t="shared" si="25"/>
        <v>0</v>
      </c>
    </row>
    <row r="117" spans="1:9" ht="15">
      <c r="A117" s="9" t="s">
        <v>13</v>
      </c>
      <c r="B117" s="45">
        <v>0</v>
      </c>
      <c r="C117" s="45">
        <v>0</v>
      </c>
      <c r="D117" s="45">
        <v>0</v>
      </c>
      <c r="E117" s="45">
        <v>0</v>
      </c>
      <c r="F117" s="400"/>
      <c r="G117" s="45">
        <v>0</v>
      </c>
      <c r="H117" s="54">
        <v>0</v>
      </c>
      <c r="I117" s="44">
        <f t="shared" si="25"/>
        <v>0</v>
      </c>
    </row>
    <row r="118" spans="1:9" ht="15">
      <c r="A118" s="8" t="s">
        <v>14</v>
      </c>
      <c r="B118" s="48">
        <v>0</v>
      </c>
      <c r="C118" s="48">
        <v>0</v>
      </c>
      <c r="D118" s="48">
        <v>0</v>
      </c>
      <c r="E118" s="48">
        <v>0</v>
      </c>
      <c r="F118" s="400"/>
      <c r="G118" s="48">
        <v>0</v>
      </c>
      <c r="H118" s="49">
        <v>0</v>
      </c>
      <c r="I118" s="50">
        <f t="shared" si="25"/>
        <v>0</v>
      </c>
    </row>
    <row r="119" spans="1:9" ht="15">
      <c r="A119" s="9" t="s">
        <v>15</v>
      </c>
      <c r="B119" s="45">
        <v>0</v>
      </c>
      <c r="C119" s="45">
        <v>0</v>
      </c>
      <c r="D119" s="45">
        <v>0</v>
      </c>
      <c r="E119" s="45">
        <v>0</v>
      </c>
      <c r="F119" s="400"/>
      <c r="G119" s="45">
        <v>0</v>
      </c>
      <c r="H119" s="54">
        <v>0</v>
      </c>
      <c r="I119" s="44">
        <f t="shared" si="25"/>
        <v>0</v>
      </c>
    </row>
    <row r="120" spans="1:9" ht="15">
      <c r="A120" s="8" t="s">
        <v>16</v>
      </c>
      <c r="B120" s="48">
        <v>0</v>
      </c>
      <c r="C120" s="48">
        <v>0</v>
      </c>
      <c r="D120" s="48">
        <v>0</v>
      </c>
      <c r="E120" s="48">
        <v>0</v>
      </c>
      <c r="F120" s="400"/>
      <c r="G120" s="48">
        <v>0</v>
      </c>
      <c r="H120" s="49">
        <v>0</v>
      </c>
      <c r="I120" s="50">
        <f t="shared" si="25"/>
        <v>0</v>
      </c>
    </row>
    <row r="121" spans="1:9" ht="15">
      <c r="A121" s="9" t="s">
        <v>17</v>
      </c>
      <c r="B121" s="45">
        <v>0</v>
      </c>
      <c r="C121" s="45">
        <v>0</v>
      </c>
      <c r="D121" s="45">
        <v>0</v>
      </c>
      <c r="E121" s="45">
        <v>0</v>
      </c>
      <c r="F121" s="400"/>
      <c r="G121" s="45">
        <v>0</v>
      </c>
      <c r="H121" s="54">
        <v>0</v>
      </c>
      <c r="I121" s="44">
        <f t="shared" si="25"/>
        <v>0</v>
      </c>
    </row>
    <row r="122" spans="1:9" ht="15">
      <c r="A122" s="8" t="s">
        <v>18</v>
      </c>
      <c r="B122" s="48">
        <v>0</v>
      </c>
      <c r="C122" s="48">
        <v>0</v>
      </c>
      <c r="D122" s="48">
        <v>0</v>
      </c>
      <c r="E122" s="48">
        <v>0</v>
      </c>
      <c r="F122" s="400"/>
      <c r="G122" s="48">
        <v>0</v>
      </c>
      <c r="H122" s="49">
        <v>0</v>
      </c>
      <c r="I122" s="50">
        <f t="shared" si="25"/>
        <v>0</v>
      </c>
    </row>
    <row r="123" spans="1:9" ht="15">
      <c r="A123" s="9" t="s">
        <v>141</v>
      </c>
      <c r="B123" s="45">
        <v>0.3201548698518088</v>
      </c>
      <c r="C123" s="45">
        <v>4.5968431532562173</v>
      </c>
      <c r="D123" s="45">
        <v>12.081619130024581</v>
      </c>
      <c r="E123" s="45">
        <v>1.3828468673914148E-3</v>
      </c>
      <c r="F123" s="400"/>
      <c r="G123" s="45">
        <v>0</v>
      </c>
      <c r="H123" s="54">
        <v>0</v>
      </c>
      <c r="I123" s="44">
        <f t="shared" si="25"/>
        <v>16.999999999999996</v>
      </c>
    </row>
    <row r="124" spans="1:9" ht="15">
      <c r="A124" s="8" t="s">
        <v>19</v>
      </c>
      <c r="B124" s="48">
        <v>0</v>
      </c>
      <c r="C124" s="48">
        <v>0</v>
      </c>
      <c r="D124" s="48">
        <v>0</v>
      </c>
      <c r="E124" s="48">
        <v>0</v>
      </c>
      <c r="F124" s="400"/>
      <c r="G124" s="48">
        <v>0</v>
      </c>
      <c r="H124" s="49">
        <v>0</v>
      </c>
      <c r="I124" s="50">
        <f t="shared" si="25"/>
        <v>0</v>
      </c>
    </row>
    <row r="125" spans="1:9" ht="15">
      <c r="A125" s="9" t="s">
        <v>20</v>
      </c>
      <c r="B125" s="45">
        <v>0</v>
      </c>
      <c r="C125" s="45">
        <v>0</v>
      </c>
      <c r="D125" s="45">
        <v>0</v>
      </c>
      <c r="E125" s="45">
        <v>0</v>
      </c>
      <c r="F125" s="400"/>
      <c r="G125" s="45">
        <v>0</v>
      </c>
      <c r="H125" s="54">
        <v>0</v>
      </c>
      <c r="I125" s="44">
        <f t="shared" si="25"/>
        <v>0</v>
      </c>
    </row>
    <row r="126" spans="1:9" ht="15">
      <c r="A126" s="8" t="s">
        <v>21</v>
      </c>
      <c r="B126" s="48">
        <v>0</v>
      </c>
      <c r="C126" s="48">
        <v>0</v>
      </c>
      <c r="D126" s="48">
        <v>0</v>
      </c>
      <c r="E126" s="48">
        <v>0</v>
      </c>
      <c r="F126" s="400"/>
      <c r="G126" s="48">
        <v>0</v>
      </c>
      <c r="H126" s="49">
        <v>0</v>
      </c>
      <c r="I126" s="50">
        <f t="shared" si="25"/>
        <v>0</v>
      </c>
    </row>
    <row r="127" spans="1:9" ht="15">
      <c r="A127" s="10" t="s">
        <v>57</v>
      </c>
      <c r="B127" s="45">
        <v>0</v>
      </c>
      <c r="C127" s="45">
        <v>0</v>
      </c>
      <c r="D127" s="45">
        <v>0</v>
      </c>
      <c r="E127" s="45">
        <v>0</v>
      </c>
      <c r="F127" s="400"/>
      <c r="G127" s="45">
        <v>0</v>
      </c>
      <c r="H127" s="54">
        <v>0</v>
      </c>
      <c r="I127" s="44">
        <f t="shared" si="25"/>
        <v>0</v>
      </c>
    </row>
    <row r="128" spans="1:9" ht="15">
      <c r="A128" s="8" t="s">
        <v>22</v>
      </c>
      <c r="B128" s="48">
        <v>0</v>
      </c>
      <c r="C128" s="48">
        <v>0</v>
      </c>
      <c r="D128" s="48">
        <v>0</v>
      </c>
      <c r="E128" s="48">
        <v>0</v>
      </c>
      <c r="F128" s="400"/>
      <c r="G128" s="48">
        <v>0</v>
      </c>
      <c r="H128" s="49">
        <v>0</v>
      </c>
      <c r="I128" s="50">
        <f t="shared" si="25"/>
        <v>0</v>
      </c>
    </row>
    <row r="129" spans="1:9" ht="15">
      <c r="A129" s="10" t="s">
        <v>23</v>
      </c>
      <c r="B129" s="45">
        <v>0</v>
      </c>
      <c r="C129" s="45">
        <v>0</v>
      </c>
      <c r="D129" s="45">
        <v>0</v>
      </c>
      <c r="E129" s="45">
        <v>0</v>
      </c>
      <c r="F129" s="400"/>
      <c r="G129" s="45">
        <v>0</v>
      </c>
      <c r="H129" s="54">
        <v>0</v>
      </c>
      <c r="I129" s="44">
        <f t="shared" si="25"/>
        <v>0</v>
      </c>
    </row>
    <row r="130" spans="1:9" ht="15">
      <c r="A130" s="8" t="s">
        <v>24</v>
      </c>
      <c r="B130" s="48">
        <v>2.0047696530372493E-3</v>
      </c>
      <c r="C130" s="48">
        <v>0</v>
      </c>
      <c r="D130" s="48">
        <v>1.239523034696275E-2</v>
      </c>
      <c r="E130" s="48">
        <v>0</v>
      </c>
      <c r="F130" s="400"/>
      <c r="G130" s="48">
        <v>0</v>
      </c>
      <c r="H130" s="49">
        <v>0</v>
      </c>
      <c r="I130" s="50">
        <f t="shared" si="25"/>
        <v>1.44E-2</v>
      </c>
    </row>
    <row r="131" spans="1:9" ht="15.75" thickBot="1">
      <c r="A131" s="10" t="s">
        <v>25</v>
      </c>
      <c r="B131" s="45">
        <v>8.4704643934335647E-2</v>
      </c>
      <c r="C131" s="45">
        <v>0</v>
      </c>
      <c r="D131" s="45">
        <v>0</v>
      </c>
      <c r="E131" s="45">
        <v>7.5400748417102204</v>
      </c>
      <c r="F131" s="401"/>
      <c r="G131" s="45">
        <v>2.440820514355444</v>
      </c>
      <c r="H131" s="54">
        <v>0</v>
      </c>
      <c r="I131" s="44">
        <f t="shared" si="25"/>
        <v>10.0656</v>
      </c>
    </row>
    <row r="132" spans="1:9" ht="15">
      <c r="A132" s="125" t="s">
        <v>26</v>
      </c>
      <c r="B132" s="126">
        <f>SUM(B111:B131)</f>
        <v>0.40686428343918168</v>
      </c>
      <c r="C132" s="126">
        <f t="shared" ref="C132:I132" si="26">SUM(C111:C131)</f>
        <v>4.5968431532562173</v>
      </c>
      <c r="D132" s="126">
        <f t="shared" si="26"/>
        <v>12.094014360371544</v>
      </c>
      <c r="E132" s="126">
        <f t="shared" si="26"/>
        <v>7.5414576885776121</v>
      </c>
      <c r="F132" s="126">
        <f t="shared" si="26"/>
        <v>0</v>
      </c>
      <c r="G132" s="126">
        <f t="shared" si="26"/>
        <v>2.440820514355444</v>
      </c>
      <c r="H132" s="127">
        <f t="shared" si="26"/>
        <v>0</v>
      </c>
      <c r="I132" s="128">
        <f t="shared" si="26"/>
        <v>27.079999999999995</v>
      </c>
    </row>
    <row r="133" spans="1:9" ht="15" thickBot="1">
      <c r="A133" s="15" t="s">
        <v>100</v>
      </c>
      <c r="B133" s="100">
        <f>B132/$I132</f>
        <v>1.502453040765073E-2</v>
      </c>
      <c r="C133" s="100">
        <f t="shared" ref="C133:H133" si="27">C132/$I132</f>
        <v>0.16975048571847187</v>
      </c>
      <c r="D133" s="100">
        <f t="shared" si="27"/>
        <v>0.44660318908314423</v>
      </c>
      <c r="E133" s="100">
        <f t="shared" si="27"/>
        <v>0.27848809780567257</v>
      </c>
      <c r="F133" s="100">
        <f t="shared" si="27"/>
        <v>0</v>
      </c>
      <c r="G133" s="100">
        <f t="shared" si="27"/>
        <v>9.0133696985060727E-2</v>
      </c>
      <c r="H133" s="100">
        <f t="shared" si="27"/>
        <v>0</v>
      </c>
      <c r="I133" s="102">
        <f>SUM(B133:H133)</f>
        <v>1.0000000000000002</v>
      </c>
    </row>
    <row r="134" spans="1:9" ht="15" thickBot="1">
      <c r="A134" s="18"/>
      <c r="B134" s="16"/>
      <c r="C134" s="16"/>
      <c r="D134" s="16"/>
      <c r="E134" s="16"/>
      <c r="F134" s="16"/>
      <c r="G134" s="16"/>
      <c r="H134" s="16"/>
      <c r="I134" s="16"/>
    </row>
    <row r="135" spans="1:9" ht="28.5">
      <c r="A135" s="431" t="s">
        <v>30</v>
      </c>
      <c r="B135" s="37" t="s">
        <v>0</v>
      </c>
      <c r="C135" s="37" t="s">
        <v>1</v>
      </c>
      <c r="D135" s="37" t="s">
        <v>2</v>
      </c>
      <c r="E135" s="37" t="s">
        <v>3</v>
      </c>
      <c r="F135" s="37" t="s">
        <v>27</v>
      </c>
      <c r="G135" s="37" t="s">
        <v>4</v>
      </c>
      <c r="H135" s="37" t="s">
        <v>5</v>
      </c>
      <c r="I135" s="38" t="s">
        <v>6</v>
      </c>
    </row>
    <row r="136" spans="1:9" ht="14.25" customHeight="1">
      <c r="A136" s="432" t="s">
        <v>30</v>
      </c>
      <c r="B136" s="372" t="s">
        <v>107</v>
      </c>
      <c r="C136" s="373"/>
      <c r="D136" s="373"/>
      <c r="E136" s="373"/>
      <c r="F136" s="373"/>
      <c r="G136" s="373"/>
      <c r="H136" s="373"/>
      <c r="I136" s="374"/>
    </row>
    <row r="137" spans="1:9" ht="15">
      <c r="A137" s="7" t="s">
        <v>7</v>
      </c>
      <c r="B137" s="42">
        <v>0</v>
      </c>
      <c r="C137" s="42">
        <v>0</v>
      </c>
      <c r="D137" s="42">
        <v>0</v>
      </c>
      <c r="E137" s="42">
        <v>0</v>
      </c>
      <c r="F137" s="399"/>
      <c r="G137" s="42">
        <v>0</v>
      </c>
      <c r="H137" s="43">
        <v>0</v>
      </c>
      <c r="I137" s="44">
        <f>SUM(B137:H137)</f>
        <v>0</v>
      </c>
    </row>
    <row r="138" spans="1:9" ht="15">
      <c r="A138" s="8" t="s">
        <v>8</v>
      </c>
      <c r="B138" s="48">
        <v>0</v>
      </c>
      <c r="C138" s="48">
        <v>0</v>
      </c>
      <c r="D138" s="48">
        <v>0</v>
      </c>
      <c r="E138" s="48">
        <v>0</v>
      </c>
      <c r="F138" s="400"/>
      <c r="G138" s="48">
        <v>0</v>
      </c>
      <c r="H138" s="49">
        <v>0</v>
      </c>
      <c r="I138" s="50">
        <f t="shared" ref="I138:I157" si="28">SUM(B138:H138)</f>
        <v>0</v>
      </c>
    </row>
    <row r="139" spans="1:9" ht="15">
      <c r="A139" s="9" t="s">
        <v>9</v>
      </c>
      <c r="B139" s="45">
        <v>0</v>
      </c>
      <c r="C139" s="45">
        <v>0</v>
      </c>
      <c r="D139" s="45">
        <v>0</v>
      </c>
      <c r="E139" s="45">
        <v>0</v>
      </c>
      <c r="F139" s="400"/>
      <c r="G139" s="45">
        <v>0</v>
      </c>
      <c r="H139" s="54">
        <v>0</v>
      </c>
      <c r="I139" s="44">
        <f t="shared" si="28"/>
        <v>0</v>
      </c>
    </row>
    <row r="140" spans="1:9" ht="15">
      <c r="A140" s="8" t="s">
        <v>10</v>
      </c>
      <c r="B140" s="48">
        <v>0</v>
      </c>
      <c r="C140" s="48">
        <v>0</v>
      </c>
      <c r="D140" s="48">
        <v>0</v>
      </c>
      <c r="E140" s="48">
        <v>0</v>
      </c>
      <c r="F140" s="400"/>
      <c r="G140" s="48">
        <v>0</v>
      </c>
      <c r="H140" s="49">
        <v>0</v>
      </c>
      <c r="I140" s="50">
        <f t="shared" si="28"/>
        <v>0</v>
      </c>
    </row>
    <row r="141" spans="1:9" ht="15">
      <c r="A141" s="9" t="s">
        <v>11</v>
      </c>
      <c r="B141" s="45">
        <v>0</v>
      </c>
      <c r="C141" s="45">
        <v>0</v>
      </c>
      <c r="D141" s="45">
        <v>0</v>
      </c>
      <c r="E141" s="45">
        <v>0</v>
      </c>
      <c r="F141" s="400"/>
      <c r="G141" s="45">
        <v>0</v>
      </c>
      <c r="H141" s="54">
        <v>0</v>
      </c>
      <c r="I141" s="44">
        <f t="shared" si="28"/>
        <v>0</v>
      </c>
    </row>
    <row r="142" spans="1:9" ht="15">
      <c r="A142" s="8" t="s">
        <v>12</v>
      </c>
      <c r="B142" s="48">
        <v>0</v>
      </c>
      <c r="C142" s="48">
        <v>0</v>
      </c>
      <c r="D142" s="48">
        <v>0</v>
      </c>
      <c r="E142" s="48">
        <v>0</v>
      </c>
      <c r="F142" s="400"/>
      <c r="G142" s="48">
        <v>0</v>
      </c>
      <c r="H142" s="49">
        <v>0</v>
      </c>
      <c r="I142" s="50">
        <f t="shared" si="28"/>
        <v>0</v>
      </c>
    </row>
    <row r="143" spans="1:9" ht="15">
      <c r="A143" s="9" t="s">
        <v>13</v>
      </c>
      <c r="B143" s="45">
        <v>0</v>
      </c>
      <c r="C143" s="45">
        <v>0</v>
      </c>
      <c r="D143" s="45">
        <v>0</v>
      </c>
      <c r="E143" s="45">
        <v>0</v>
      </c>
      <c r="F143" s="400"/>
      <c r="G143" s="45">
        <v>0</v>
      </c>
      <c r="H143" s="54">
        <v>0</v>
      </c>
      <c r="I143" s="44">
        <f t="shared" si="28"/>
        <v>0</v>
      </c>
    </row>
    <row r="144" spans="1:9" ht="15">
      <c r="A144" s="8" t="s">
        <v>14</v>
      </c>
      <c r="B144" s="48">
        <v>0</v>
      </c>
      <c r="C144" s="48">
        <v>0</v>
      </c>
      <c r="D144" s="48">
        <v>0.18789435376646271</v>
      </c>
      <c r="E144" s="48">
        <v>0.20552352313871031</v>
      </c>
      <c r="F144" s="400"/>
      <c r="G144" s="48">
        <v>0</v>
      </c>
      <c r="H144" s="49">
        <v>0</v>
      </c>
      <c r="I144" s="50">
        <f t="shared" si="28"/>
        <v>0.39341787690517305</v>
      </c>
    </row>
    <row r="145" spans="1:9" ht="15">
      <c r="A145" s="9" t="s">
        <v>15</v>
      </c>
      <c r="B145" s="45">
        <v>0</v>
      </c>
      <c r="C145" s="45">
        <v>0</v>
      </c>
      <c r="D145" s="45">
        <v>0</v>
      </c>
      <c r="E145" s="45">
        <v>0</v>
      </c>
      <c r="F145" s="400"/>
      <c r="G145" s="45">
        <v>0</v>
      </c>
      <c r="H145" s="54">
        <v>0</v>
      </c>
      <c r="I145" s="44">
        <f t="shared" si="28"/>
        <v>0</v>
      </c>
    </row>
    <row r="146" spans="1:9" ht="15">
      <c r="A146" s="8" t="s">
        <v>16</v>
      </c>
      <c r="B146" s="48">
        <v>0.30101891968250566</v>
      </c>
      <c r="C146" s="48">
        <v>2.5498972409730074</v>
      </c>
      <c r="D146" s="48">
        <v>0.14908383934448682</v>
      </c>
      <c r="E146" s="48">
        <v>0</v>
      </c>
      <c r="F146" s="400"/>
      <c r="G146" s="48">
        <v>0</v>
      </c>
      <c r="H146" s="49">
        <v>0</v>
      </c>
      <c r="I146" s="50">
        <f t="shared" si="28"/>
        <v>3</v>
      </c>
    </row>
    <row r="147" spans="1:9" ht="15">
      <c r="A147" s="9" t="s">
        <v>17</v>
      </c>
      <c r="B147" s="45">
        <v>0</v>
      </c>
      <c r="C147" s="45">
        <v>0</v>
      </c>
      <c r="D147" s="45">
        <v>0</v>
      </c>
      <c r="E147" s="45">
        <v>0</v>
      </c>
      <c r="F147" s="400"/>
      <c r="G147" s="45">
        <v>0</v>
      </c>
      <c r="H147" s="54">
        <v>0</v>
      </c>
      <c r="I147" s="44">
        <f t="shared" si="28"/>
        <v>0</v>
      </c>
    </row>
    <row r="148" spans="1:9" ht="15">
      <c r="A148" s="8" t="s">
        <v>18</v>
      </c>
      <c r="B148" s="48">
        <v>0</v>
      </c>
      <c r="C148" s="48">
        <v>0</v>
      </c>
      <c r="D148" s="48">
        <v>0</v>
      </c>
      <c r="E148" s="48">
        <v>0</v>
      </c>
      <c r="F148" s="400"/>
      <c r="G148" s="48">
        <v>0</v>
      </c>
      <c r="H148" s="49">
        <v>0</v>
      </c>
      <c r="I148" s="50">
        <f t="shared" si="28"/>
        <v>0</v>
      </c>
    </row>
    <row r="149" spans="1:9" ht="15">
      <c r="A149" s="9" t="s">
        <v>141</v>
      </c>
      <c r="B149" s="45">
        <v>0</v>
      </c>
      <c r="C149" s="45">
        <v>0</v>
      </c>
      <c r="D149" s="45">
        <v>0</v>
      </c>
      <c r="E149" s="45">
        <v>0</v>
      </c>
      <c r="F149" s="400"/>
      <c r="G149" s="45">
        <v>0</v>
      </c>
      <c r="H149" s="54">
        <v>0</v>
      </c>
      <c r="I149" s="44">
        <f t="shared" si="28"/>
        <v>0</v>
      </c>
    </row>
    <row r="150" spans="1:9" ht="15">
      <c r="A150" s="8" t="s">
        <v>19</v>
      </c>
      <c r="B150" s="48">
        <v>0</v>
      </c>
      <c r="C150" s="48">
        <v>0</v>
      </c>
      <c r="D150" s="48">
        <v>0</v>
      </c>
      <c r="E150" s="48">
        <v>0</v>
      </c>
      <c r="F150" s="400"/>
      <c r="G150" s="48">
        <v>0</v>
      </c>
      <c r="H150" s="49">
        <v>0</v>
      </c>
      <c r="I150" s="50">
        <f t="shared" si="28"/>
        <v>0</v>
      </c>
    </row>
    <row r="151" spans="1:9" ht="15">
      <c r="A151" s="9" t="s">
        <v>20</v>
      </c>
      <c r="B151" s="45">
        <v>0</v>
      </c>
      <c r="C151" s="45">
        <v>0</v>
      </c>
      <c r="D151" s="45">
        <v>0</v>
      </c>
      <c r="E151" s="45">
        <v>0</v>
      </c>
      <c r="F151" s="400"/>
      <c r="G151" s="45">
        <v>0</v>
      </c>
      <c r="H151" s="54">
        <v>0</v>
      </c>
      <c r="I151" s="44">
        <f t="shared" si="28"/>
        <v>0</v>
      </c>
    </row>
    <row r="152" spans="1:9" ht="15">
      <c r="A152" s="8" t="s">
        <v>21</v>
      </c>
      <c r="B152" s="48">
        <v>0</v>
      </c>
      <c r="C152" s="48">
        <v>0</v>
      </c>
      <c r="D152" s="48">
        <v>0</v>
      </c>
      <c r="E152" s="48">
        <v>0</v>
      </c>
      <c r="F152" s="400"/>
      <c r="G152" s="48">
        <v>0</v>
      </c>
      <c r="H152" s="49">
        <v>0</v>
      </c>
      <c r="I152" s="50">
        <f t="shared" si="28"/>
        <v>0</v>
      </c>
    </row>
    <row r="153" spans="1:9" ht="15">
      <c r="A153" s="10" t="s">
        <v>57</v>
      </c>
      <c r="B153" s="45">
        <v>0</v>
      </c>
      <c r="C153" s="45">
        <v>0</v>
      </c>
      <c r="D153" s="45">
        <v>0</v>
      </c>
      <c r="E153" s="45">
        <v>0</v>
      </c>
      <c r="F153" s="400"/>
      <c r="G153" s="45">
        <v>0</v>
      </c>
      <c r="H153" s="54">
        <v>0</v>
      </c>
      <c r="I153" s="44">
        <f t="shared" si="28"/>
        <v>0</v>
      </c>
    </row>
    <row r="154" spans="1:9" ht="15">
      <c r="A154" s="8" t="s">
        <v>22</v>
      </c>
      <c r="B154" s="48">
        <v>0</v>
      </c>
      <c r="C154" s="48">
        <v>0</v>
      </c>
      <c r="D154" s="48">
        <v>0</v>
      </c>
      <c r="E154" s="48">
        <v>0</v>
      </c>
      <c r="F154" s="400"/>
      <c r="G154" s="48">
        <v>0</v>
      </c>
      <c r="H154" s="49">
        <v>0</v>
      </c>
      <c r="I154" s="50">
        <f t="shared" si="28"/>
        <v>0</v>
      </c>
    </row>
    <row r="155" spans="1:9" ht="15">
      <c r="A155" s="10" t="s">
        <v>23</v>
      </c>
      <c r="B155" s="45">
        <v>0</v>
      </c>
      <c r="C155" s="45">
        <v>0</v>
      </c>
      <c r="D155" s="45">
        <v>0</v>
      </c>
      <c r="E155" s="45">
        <v>0</v>
      </c>
      <c r="F155" s="400"/>
      <c r="G155" s="45">
        <v>0</v>
      </c>
      <c r="H155" s="54">
        <v>0</v>
      </c>
      <c r="I155" s="44">
        <f t="shared" si="28"/>
        <v>0</v>
      </c>
    </row>
    <row r="156" spans="1:9" ht="15">
      <c r="A156" s="8" t="s">
        <v>24</v>
      </c>
      <c r="B156" s="48">
        <v>1E-4</v>
      </c>
      <c r="C156" s="48">
        <v>0</v>
      </c>
      <c r="D156" s="48">
        <v>0</v>
      </c>
      <c r="E156" s="48">
        <v>0</v>
      </c>
      <c r="F156" s="400"/>
      <c r="G156" s="48">
        <v>0</v>
      </c>
      <c r="H156" s="49">
        <v>0</v>
      </c>
      <c r="I156" s="50">
        <f t="shared" si="28"/>
        <v>1E-4</v>
      </c>
    </row>
    <row r="157" spans="1:9" ht="15.75" thickBot="1">
      <c r="A157" s="10" t="s">
        <v>25</v>
      </c>
      <c r="B157" s="45">
        <v>2.6942766631786803E-2</v>
      </c>
      <c r="C157" s="45">
        <v>1.4828840048683282E-4</v>
      </c>
      <c r="D157" s="45">
        <v>0.12370341942278666</v>
      </c>
      <c r="E157" s="45">
        <v>2.7440496648020853</v>
      </c>
      <c r="F157" s="401"/>
      <c r="G157" s="45">
        <v>5.2356927001888494E-2</v>
      </c>
      <c r="H157" s="54">
        <v>0.32519893374096587</v>
      </c>
      <c r="I157" s="44">
        <f t="shared" si="28"/>
        <v>3.2724000000000002</v>
      </c>
    </row>
    <row r="158" spans="1:9" ht="15">
      <c r="A158" s="125" t="s">
        <v>26</v>
      </c>
      <c r="B158" s="126">
        <f>SUM(B137:B157)</f>
        <v>0.32806168631429244</v>
      </c>
      <c r="C158" s="126">
        <f t="shared" ref="C158:I158" si="29">SUM(C137:C157)</f>
        <v>2.5500455293734943</v>
      </c>
      <c r="D158" s="126">
        <f t="shared" si="29"/>
        <v>0.46068161253373624</v>
      </c>
      <c r="E158" s="126">
        <f t="shared" si="29"/>
        <v>2.9495731879407958</v>
      </c>
      <c r="F158" s="126">
        <f t="shared" si="29"/>
        <v>0</v>
      </c>
      <c r="G158" s="126">
        <f t="shared" si="29"/>
        <v>5.2356927001888494E-2</v>
      </c>
      <c r="H158" s="127">
        <f t="shared" si="29"/>
        <v>0.32519893374096587</v>
      </c>
      <c r="I158" s="128">
        <f t="shared" si="29"/>
        <v>6.6659178769051728</v>
      </c>
    </row>
    <row r="159" spans="1:9" ht="15" thickBot="1">
      <c r="A159" s="15" t="s">
        <v>100</v>
      </c>
      <c r="B159" s="100">
        <f>B158/$I158</f>
        <v>4.9214780675726488E-2</v>
      </c>
      <c r="C159" s="100">
        <f t="shared" ref="C159:H159" si="30">C158/$I158</f>
        <v>0.38254979681169127</v>
      </c>
      <c r="D159" s="100">
        <f t="shared" si="30"/>
        <v>6.9110004209595774E-2</v>
      </c>
      <c r="E159" s="100">
        <f t="shared" si="30"/>
        <v>0.44248567750285767</v>
      </c>
      <c r="F159" s="100">
        <f t="shared" si="30"/>
        <v>0</v>
      </c>
      <c r="G159" s="100">
        <f t="shared" si="30"/>
        <v>7.854421246815086E-3</v>
      </c>
      <c r="H159" s="100">
        <f t="shared" si="30"/>
        <v>4.8785319553313791E-2</v>
      </c>
      <c r="I159" s="102">
        <f>SUM(B159:H159)</f>
        <v>1</v>
      </c>
    </row>
    <row r="160" spans="1:9" ht="15" thickBot="1">
      <c r="A160" s="16"/>
      <c r="B160" s="16"/>
      <c r="C160" s="16"/>
      <c r="D160" s="16"/>
      <c r="E160" s="16"/>
      <c r="F160" s="16"/>
      <c r="G160" s="16"/>
      <c r="H160" s="16"/>
      <c r="I160" s="16"/>
    </row>
    <row r="161" spans="1:9" ht="28.5">
      <c r="A161" s="431" t="s">
        <v>31</v>
      </c>
      <c r="B161" s="37" t="s">
        <v>0</v>
      </c>
      <c r="C161" s="37" t="s">
        <v>1</v>
      </c>
      <c r="D161" s="37" t="s">
        <v>2</v>
      </c>
      <c r="E161" s="37" t="s">
        <v>3</v>
      </c>
      <c r="F161" s="37" t="s">
        <v>27</v>
      </c>
      <c r="G161" s="37" t="s">
        <v>4</v>
      </c>
      <c r="H161" s="37" t="s">
        <v>5</v>
      </c>
      <c r="I161" s="38" t="s">
        <v>6</v>
      </c>
    </row>
    <row r="162" spans="1:9" ht="14.25" customHeight="1">
      <c r="A162" s="432" t="s">
        <v>31</v>
      </c>
      <c r="B162" s="372" t="s">
        <v>107</v>
      </c>
      <c r="C162" s="373"/>
      <c r="D162" s="373"/>
      <c r="E162" s="373"/>
      <c r="F162" s="373"/>
      <c r="G162" s="373"/>
      <c r="H162" s="373"/>
      <c r="I162" s="374"/>
    </row>
    <row r="163" spans="1:9" ht="15">
      <c r="A163" s="7" t="s">
        <v>7</v>
      </c>
      <c r="B163" s="42">
        <v>0</v>
      </c>
      <c r="C163" s="42">
        <v>0</v>
      </c>
      <c r="D163" s="42">
        <v>0</v>
      </c>
      <c r="E163" s="42">
        <v>0</v>
      </c>
      <c r="F163" s="399"/>
      <c r="G163" s="42">
        <v>0</v>
      </c>
      <c r="H163" s="43">
        <v>0</v>
      </c>
      <c r="I163" s="44">
        <f>SUM(B163:H163)</f>
        <v>0</v>
      </c>
    </row>
    <row r="164" spans="1:9" ht="15">
      <c r="A164" s="8" t="s">
        <v>8</v>
      </c>
      <c r="B164" s="48">
        <v>0</v>
      </c>
      <c r="C164" s="48">
        <v>0</v>
      </c>
      <c r="D164" s="48">
        <v>0</v>
      </c>
      <c r="E164" s="48">
        <v>0</v>
      </c>
      <c r="F164" s="400"/>
      <c r="G164" s="48">
        <v>0</v>
      </c>
      <c r="H164" s="49">
        <v>0</v>
      </c>
      <c r="I164" s="50">
        <f t="shared" ref="I164:I183" si="31">SUM(B164:H164)</f>
        <v>0</v>
      </c>
    </row>
    <row r="165" spans="1:9" ht="15">
      <c r="A165" s="9" t="s">
        <v>9</v>
      </c>
      <c r="B165" s="45">
        <v>0</v>
      </c>
      <c r="C165" s="45">
        <v>0</v>
      </c>
      <c r="D165" s="45">
        <v>0</v>
      </c>
      <c r="E165" s="45">
        <v>0</v>
      </c>
      <c r="F165" s="400"/>
      <c r="G165" s="45">
        <v>0</v>
      </c>
      <c r="H165" s="54">
        <v>0</v>
      </c>
      <c r="I165" s="44">
        <f t="shared" si="31"/>
        <v>0</v>
      </c>
    </row>
    <row r="166" spans="1:9" ht="15">
      <c r="A166" s="8" t="s">
        <v>10</v>
      </c>
      <c r="B166" s="48">
        <v>0</v>
      </c>
      <c r="C166" s="48">
        <v>0</v>
      </c>
      <c r="D166" s="48">
        <v>0</v>
      </c>
      <c r="E166" s="48">
        <v>0</v>
      </c>
      <c r="F166" s="400"/>
      <c r="G166" s="48">
        <v>0</v>
      </c>
      <c r="H166" s="49">
        <v>0</v>
      </c>
      <c r="I166" s="50">
        <f t="shared" si="31"/>
        <v>0</v>
      </c>
    </row>
    <row r="167" spans="1:9" ht="15">
      <c r="A167" s="9" t="s">
        <v>11</v>
      </c>
      <c r="B167" s="45">
        <v>0</v>
      </c>
      <c r="C167" s="45">
        <v>0</v>
      </c>
      <c r="D167" s="45">
        <v>0</v>
      </c>
      <c r="E167" s="45">
        <v>0</v>
      </c>
      <c r="F167" s="400"/>
      <c r="G167" s="45">
        <v>0</v>
      </c>
      <c r="H167" s="54">
        <v>0</v>
      </c>
      <c r="I167" s="44">
        <f t="shared" si="31"/>
        <v>0</v>
      </c>
    </row>
    <row r="168" spans="1:9" ht="15">
      <c r="A168" s="8" t="s">
        <v>12</v>
      </c>
      <c r="B168" s="48">
        <v>0</v>
      </c>
      <c r="C168" s="48">
        <v>0</v>
      </c>
      <c r="D168" s="48">
        <v>0</v>
      </c>
      <c r="E168" s="48">
        <v>0</v>
      </c>
      <c r="F168" s="400"/>
      <c r="G168" s="48">
        <v>0</v>
      </c>
      <c r="H168" s="49">
        <v>0</v>
      </c>
      <c r="I168" s="50">
        <f t="shared" si="31"/>
        <v>0</v>
      </c>
    </row>
    <row r="169" spans="1:9" ht="15">
      <c r="A169" s="9" t="s">
        <v>13</v>
      </c>
      <c r="B169" s="45">
        <v>0</v>
      </c>
      <c r="C169" s="45">
        <v>0</v>
      </c>
      <c r="D169" s="45">
        <v>0</v>
      </c>
      <c r="E169" s="45">
        <v>0</v>
      </c>
      <c r="F169" s="400"/>
      <c r="G169" s="45">
        <v>0</v>
      </c>
      <c r="H169" s="54">
        <v>0</v>
      </c>
      <c r="I169" s="44">
        <f t="shared" si="31"/>
        <v>0</v>
      </c>
    </row>
    <row r="170" spans="1:9" ht="15">
      <c r="A170" s="8" t="s">
        <v>14</v>
      </c>
      <c r="B170" s="48">
        <v>0</v>
      </c>
      <c r="C170" s="48">
        <v>0</v>
      </c>
      <c r="D170" s="48">
        <v>0</v>
      </c>
      <c r="E170" s="48">
        <v>0</v>
      </c>
      <c r="F170" s="400"/>
      <c r="G170" s="48">
        <v>0</v>
      </c>
      <c r="H170" s="49">
        <v>0</v>
      </c>
      <c r="I170" s="50">
        <f t="shared" si="31"/>
        <v>0</v>
      </c>
    </row>
    <row r="171" spans="1:9" ht="15">
      <c r="A171" s="9" t="s">
        <v>15</v>
      </c>
      <c r="B171" s="45">
        <v>0</v>
      </c>
      <c r="C171" s="45">
        <v>0</v>
      </c>
      <c r="D171" s="45">
        <v>0</v>
      </c>
      <c r="E171" s="45">
        <v>0</v>
      </c>
      <c r="F171" s="400"/>
      <c r="G171" s="45">
        <v>0</v>
      </c>
      <c r="H171" s="54">
        <v>0</v>
      </c>
      <c r="I171" s="44">
        <f t="shared" si="31"/>
        <v>0</v>
      </c>
    </row>
    <row r="172" spans="1:9" ht="15">
      <c r="A172" s="8" t="s">
        <v>16</v>
      </c>
      <c r="B172" s="48">
        <v>0</v>
      </c>
      <c r="C172" s="48">
        <v>0</v>
      </c>
      <c r="D172" s="48">
        <v>0</v>
      </c>
      <c r="E172" s="48">
        <v>0</v>
      </c>
      <c r="F172" s="400"/>
      <c r="G172" s="48">
        <v>0</v>
      </c>
      <c r="H172" s="49">
        <v>0</v>
      </c>
      <c r="I172" s="50">
        <f t="shared" si="31"/>
        <v>0</v>
      </c>
    </row>
    <row r="173" spans="1:9" ht="15">
      <c r="A173" s="9" t="s">
        <v>17</v>
      </c>
      <c r="B173" s="45">
        <v>0</v>
      </c>
      <c r="C173" s="45">
        <v>0</v>
      </c>
      <c r="D173" s="45">
        <v>0</v>
      </c>
      <c r="E173" s="45">
        <v>0</v>
      </c>
      <c r="F173" s="400"/>
      <c r="G173" s="45">
        <v>0</v>
      </c>
      <c r="H173" s="54">
        <v>0</v>
      </c>
      <c r="I173" s="44">
        <f t="shared" si="31"/>
        <v>0</v>
      </c>
    </row>
    <row r="174" spans="1:9" ht="15">
      <c r="A174" s="8" t="s">
        <v>18</v>
      </c>
      <c r="B174" s="48">
        <v>0</v>
      </c>
      <c r="C174" s="48">
        <v>0</v>
      </c>
      <c r="D174" s="48">
        <v>0</v>
      </c>
      <c r="E174" s="48">
        <v>0</v>
      </c>
      <c r="F174" s="400"/>
      <c r="G174" s="48">
        <v>0</v>
      </c>
      <c r="H174" s="49">
        <v>0</v>
      </c>
      <c r="I174" s="50">
        <f t="shared" si="31"/>
        <v>0</v>
      </c>
    </row>
    <row r="175" spans="1:9" ht="15">
      <c r="A175" s="9" t="s">
        <v>141</v>
      </c>
      <c r="B175" s="45">
        <v>0</v>
      </c>
      <c r="C175" s="45">
        <v>0</v>
      </c>
      <c r="D175" s="45">
        <v>0</v>
      </c>
      <c r="E175" s="45">
        <v>0</v>
      </c>
      <c r="F175" s="400"/>
      <c r="G175" s="45">
        <v>0</v>
      </c>
      <c r="H175" s="54">
        <v>0</v>
      </c>
      <c r="I175" s="44">
        <f t="shared" si="31"/>
        <v>0</v>
      </c>
    </row>
    <row r="176" spans="1:9" ht="15">
      <c r="A176" s="8" t="s">
        <v>19</v>
      </c>
      <c r="B176" s="48">
        <v>0</v>
      </c>
      <c r="C176" s="48">
        <v>0</v>
      </c>
      <c r="D176" s="48">
        <v>0</v>
      </c>
      <c r="E176" s="48">
        <v>0</v>
      </c>
      <c r="F176" s="400"/>
      <c r="G176" s="48">
        <v>0</v>
      </c>
      <c r="H176" s="49">
        <v>0</v>
      </c>
      <c r="I176" s="50">
        <f t="shared" si="31"/>
        <v>0</v>
      </c>
    </row>
    <row r="177" spans="1:9" ht="15">
      <c r="A177" s="9" t="s">
        <v>20</v>
      </c>
      <c r="B177" s="45">
        <v>0</v>
      </c>
      <c r="C177" s="45">
        <v>0</v>
      </c>
      <c r="D177" s="45">
        <v>0</v>
      </c>
      <c r="E177" s="45">
        <v>0</v>
      </c>
      <c r="F177" s="400"/>
      <c r="G177" s="45">
        <v>0</v>
      </c>
      <c r="H177" s="54">
        <v>0</v>
      </c>
      <c r="I177" s="44">
        <f t="shared" si="31"/>
        <v>0</v>
      </c>
    </row>
    <row r="178" spans="1:9" ht="15">
      <c r="A178" s="8" t="s">
        <v>21</v>
      </c>
      <c r="B178" s="48">
        <v>0</v>
      </c>
      <c r="C178" s="48">
        <v>0</v>
      </c>
      <c r="D178" s="48">
        <v>0</v>
      </c>
      <c r="E178" s="48">
        <v>0</v>
      </c>
      <c r="F178" s="400"/>
      <c r="G178" s="48">
        <v>0</v>
      </c>
      <c r="H178" s="49">
        <v>0</v>
      </c>
      <c r="I178" s="50">
        <f t="shared" si="31"/>
        <v>0</v>
      </c>
    </row>
    <row r="179" spans="1:9" ht="15">
      <c r="A179" s="10" t="s">
        <v>57</v>
      </c>
      <c r="B179" s="45">
        <v>0</v>
      </c>
      <c r="C179" s="45">
        <v>0</v>
      </c>
      <c r="D179" s="45">
        <v>0</v>
      </c>
      <c r="E179" s="45">
        <v>0</v>
      </c>
      <c r="F179" s="400"/>
      <c r="G179" s="45">
        <v>0</v>
      </c>
      <c r="H179" s="54">
        <v>0</v>
      </c>
      <c r="I179" s="44">
        <f t="shared" si="31"/>
        <v>0</v>
      </c>
    </row>
    <row r="180" spans="1:9" ht="15">
      <c r="A180" s="8" t="s">
        <v>22</v>
      </c>
      <c r="B180" s="48">
        <v>0</v>
      </c>
      <c r="C180" s="48">
        <v>0</v>
      </c>
      <c r="D180" s="48">
        <v>0</v>
      </c>
      <c r="E180" s="48">
        <v>0</v>
      </c>
      <c r="F180" s="400"/>
      <c r="G180" s="48">
        <v>0</v>
      </c>
      <c r="H180" s="49">
        <v>0</v>
      </c>
      <c r="I180" s="50">
        <f t="shared" si="31"/>
        <v>0</v>
      </c>
    </row>
    <row r="181" spans="1:9" ht="15">
      <c r="A181" s="10" t="s">
        <v>23</v>
      </c>
      <c r="B181" s="45">
        <v>0</v>
      </c>
      <c r="C181" s="45">
        <v>0</v>
      </c>
      <c r="D181" s="45">
        <v>0</v>
      </c>
      <c r="E181" s="45">
        <v>0</v>
      </c>
      <c r="F181" s="400"/>
      <c r="G181" s="45">
        <v>0</v>
      </c>
      <c r="H181" s="54">
        <v>0</v>
      </c>
      <c r="I181" s="44">
        <f t="shared" si="31"/>
        <v>0</v>
      </c>
    </row>
    <row r="182" spans="1:9" ht="15">
      <c r="A182" s="8" t="s">
        <v>24</v>
      </c>
      <c r="B182" s="48">
        <v>0</v>
      </c>
      <c r="C182" s="48">
        <v>0</v>
      </c>
      <c r="D182" s="48">
        <v>0</v>
      </c>
      <c r="E182" s="48">
        <v>0</v>
      </c>
      <c r="F182" s="400"/>
      <c r="G182" s="48">
        <v>0</v>
      </c>
      <c r="H182" s="49">
        <v>0</v>
      </c>
      <c r="I182" s="50">
        <f t="shared" si="31"/>
        <v>0</v>
      </c>
    </row>
    <row r="183" spans="1:9" ht="15.75" thickBot="1">
      <c r="A183" s="10" t="s">
        <v>25</v>
      </c>
      <c r="B183" s="45">
        <v>0.94772470342907811</v>
      </c>
      <c r="C183" s="45">
        <v>0</v>
      </c>
      <c r="D183" s="45">
        <v>23.429141252217725</v>
      </c>
      <c r="E183" s="45">
        <v>24.647633545335008</v>
      </c>
      <c r="F183" s="401"/>
      <c r="G183" s="45">
        <v>2.2043916294697055</v>
      </c>
      <c r="H183" s="54">
        <v>7.0443088695484803</v>
      </c>
      <c r="I183" s="44">
        <f t="shared" si="31"/>
        <v>58.273199999999996</v>
      </c>
    </row>
    <row r="184" spans="1:9" ht="15">
      <c r="A184" s="125" t="s">
        <v>26</v>
      </c>
      <c r="B184" s="126">
        <f>SUM(B163:B183)</f>
        <v>0.94772470342907811</v>
      </c>
      <c r="C184" s="126">
        <f t="shared" ref="C184:I184" si="32">SUM(C163:C183)</f>
        <v>0</v>
      </c>
      <c r="D184" s="126">
        <f t="shared" si="32"/>
        <v>23.429141252217725</v>
      </c>
      <c r="E184" s="126">
        <f t="shared" si="32"/>
        <v>24.647633545335008</v>
      </c>
      <c r="F184" s="126">
        <f t="shared" si="32"/>
        <v>0</v>
      </c>
      <c r="G184" s="126">
        <f t="shared" si="32"/>
        <v>2.2043916294697055</v>
      </c>
      <c r="H184" s="127">
        <f t="shared" si="32"/>
        <v>7.0443088695484803</v>
      </c>
      <c r="I184" s="128">
        <f t="shared" si="32"/>
        <v>58.273199999999996</v>
      </c>
    </row>
    <row r="185" spans="1:9" ht="15" thickBot="1">
      <c r="A185" s="15" t="s">
        <v>100</v>
      </c>
      <c r="B185" s="100">
        <f>B184/$I184</f>
        <v>1.6263474520518493E-2</v>
      </c>
      <c r="C185" s="100">
        <f t="shared" ref="C185:H185" si="33">C184/$I184</f>
        <v>0</v>
      </c>
      <c r="D185" s="100">
        <f t="shared" si="33"/>
        <v>0.40205688467799483</v>
      </c>
      <c r="E185" s="100">
        <f t="shared" si="33"/>
        <v>0.4229668792057929</v>
      </c>
      <c r="F185" s="100">
        <f t="shared" si="33"/>
        <v>0</v>
      </c>
      <c r="G185" s="100">
        <f t="shared" si="33"/>
        <v>3.7828566639033133E-2</v>
      </c>
      <c r="H185" s="100">
        <f t="shared" si="33"/>
        <v>0.12088419495666071</v>
      </c>
      <c r="I185" s="102">
        <f>SUM(B185:H185)</f>
        <v>1</v>
      </c>
    </row>
    <row r="186" spans="1:9" ht="15" thickBot="1">
      <c r="A186" s="16"/>
      <c r="B186" s="16"/>
      <c r="C186" s="16"/>
      <c r="D186" s="16"/>
      <c r="E186" s="16"/>
      <c r="F186" s="16"/>
      <c r="G186" s="16"/>
      <c r="H186" s="16"/>
      <c r="I186" s="16"/>
    </row>
    <row r="187" spans="1:9" ht="28.5">
      <c r="A187" s="431" t="s">
        <v>32</v>
      </c>
      <c r="B187" s="37" t="s">
        <v>0</v>
      </c>
      <c r="C187" s="37" t="s">
        <v>1</v>
      </c>
      <c r="D187" s="37" t="s">
        <v>2</v>
      </c>
      <c r="E187" s="37" t="s">
        <v>3</v>
      </c>
      <c r="F187" s="37" t="s">
        <v>27</v>
      </c>
      <c r="G187" s="37" t="s">
        <v>4</v>
      </c>
      <c r="H187" s="37" t="s">
        <v>5</v>
      </c>
      <c r="I187" s="38" t="s">
        <v>6</v>
      </c>
    </row>
    <row r="188" spans="1:9" ht="14.25" customHeight="1">
      <c r="A188" s="432" t="s">
        <v>32</v>
      </c>
      <c r="B188" s="372" t="s">
        <v>107</v>
      </c>
      <c r="C188" s="373"/>
      <c r="D188" s="373"/>
      <c r="E188" s="373"/>
      <c r="F188" s="373"/>
      <c r="G188" s="373"/>
      <c r="H188" s="373"/>
      <c r="I188" s="374"/>
    </row>
    <row r="189" spans="1:9" ht="15">
      <c r="A189" s="7" t="s">
        <v>7</v>
      </c>
      <c r="B189" s="42">
        <v>0</v>
      </c>
      <c r="C189" s="42">
        <v>0</v>
      </c>
      <c r="D189" s="42">
        <v>0</v>
      </c>
      <c r="E189" s="42">
        <v>0</v>
      </c>
      <c r="F189" s="399"/>
      <c r="G189" s="42">
        <v>0</v>
      </c>
      <c r="H189" s="43">
        <v>0</v>
      </c>
      <c r="I189" s="44">
        <f>SUM(B189:H189)</f>
        <v>0</v>
      </c>
    </row>
    <row r="190" spans="1:9" ht="15">
      <c r="A190" s="8" t="s">
        <v>8</v>
      </c>
      <c r="B190" s="48">
        <v>0</v>
      </c>
      <c r="C190" s="48">
        <v>0</v>
      </c>
      <c r="D190" s="48">
        <v>0</v>
      </c>
      <c r="E190" s="48">
        <v>0</v>
      </c>
      <c r="F190" s="400"/>
      <c r="G190" s="48">
        <v>0</v>
      </c>
      <c r="H190" s="49">
        <v>0</v>
      </c>
      <c r="I190" s="50">
        <f t="shared" ref="I190:I209" si="34">SUM(B190:H190)</f>
        <v>0</v>
      </c>
    </row>
    <row r="191" spans="1:9" ht="15">
      <c r="A191" s="9" t="s">
        <v>9</v>
      </c>
      <c r="B191" s="45">
        <v>0</v>
      </c>
      <c r="C191" s="45">
        <v>0</v>
      </c>
      <c r="D191" s="45">
        <v>0</v>
      </c>
      <c r="E191" s="45">
        <v>0</v>
      </c>
      <c r="F191" s="400"/>
      <c r="G191" s="45">
        <v>0</v>
      </c>
      <c r="H191" s="54">
        <v>0</v>
      </c>
      <c r="I191" s="44">
        <f t="shared" si="34"/>
        <v>0</v>
      </c>
    </row>
    <row r="192" spans="1:9" ht="15">
      <c r="A192" s="8" t="s">
        <v>10</v>
      </c>
      <c r="B192" s="48">
        <v>0</v>
      </c>
      <c r="C192" s="48">
        <v>0</v>
      </c>
      <c r="D192" s="48">
        <v>0</v>
      </c>
      <c r="E192" s="48">
        <v>0</v>
      </c>
      <c r="F192" s="400"/>
      <c r="G192" s="48">
        <v>0</v>
      </c>
      <c r="H192" s="49">
        <v>0</v>
      </c>
      <c r="I192" s="50">
        <f t="shared" si="34"/>
        <v>0</v>
      </c>
    </row>
    <row r="193" spans="1:9" ht="15">
      <c r="A193" s="9" t="s">
        <v>11</v>
      </c>
      <c r="B193" s="45">
        <v>0</v>
      </c>
      <c r="C193" s="45">
        <v>0</v>
      </c>
      <c r="D193" s="45">
        <v>0</v>
      </c>
      <c r="E193" s="45">
        <v>0</v>
      </c>
      <c r="F193" s="400"/>
      <c r="G193" s="45">
        <v>0</v>
      </c>
      <c r="H193" s="54">
        <v>0</v>
      </c>
      <c r="I193" s="44">
        <f t="shared" si="34"/>
        <v>0</v>
      </c>
    </row>
    <row r="194" spans="1:9" ht="15">
      <c r="A194" s="8" t="s">
        <v>12</v>
      </c>
      <c r="B194" s="48">
        <v>0</v>
      </c>
      <c r="C194" s="48">
        <v>0</v>
      </c>
      <c r="D194" s="48">
        <v>0</v>
      </c>
      <c r="E194" s="48">
        <v>0</v>
      </c>
      <c r="F194" s="400"/>
      <c r="G194" s="48">
        <v>0</v>
      </c>
      <c r="H194" s="49">
        <v>0</v>
      </c>
      <c r="I194" s="50">
        <f t="shared" si="34"/>
        <v>0</v>
      </c>
    </row>
    <row r="195" spans="1:9" ht="15">
      <c r="A195" s="9" t="s">
        <v>13</v>
      </c>
      <c r="B195" s="45">
        <v>0</v>
      </c>
      <c r="C195" s="45">
        <v>0</v>
      </c>
      <c r="D195" s="45">
        <v>0</v>
      </c>
      <c r="E195" s="45">
        <v>0</v>
      </c>
      <c r="F195" s="400"/>
      <c r="G195" s="45">
        <v>0</v>
      </c>
      <c r="H195" s="54">
        <v>0</v>
      </c>
      <c r="I195" s="44">
        <f t="shared" si="34"/>
        <v>0</v>
      </c>
    </row>
    <row r="196" spans="1:9" ht="15">
      <c r="A196" s="8" t="s">
        <v>14</v>
      </c>
      <c r="B196" s="48">
        <v>6.882831428602331E-9</v>
      </c>
      <c r="C196" s="48">
        <v>6.882831428602331E-9</v>
      </c>
      <c r="D196" s="48">
        <v>6.882831428602331E-9</v>
      </c>
      <c r="E196" s="48">
        <v>0.4464699394688747</v>
      </c>
      <c r="F196" s="400"/>
      <c r="G196" s="48">
        <v>0</v>
      </c>
      <c r="H196" s="49">
        <v>0</v>
      </c>
      <c r="I196" s="50">
        <f t="shared" si="34"/>
        <v>0.446469960117369</v>
      </c>
    </row>
    <row r="197" spans="1:9" ht="15">
      <c r="A197" s="9" t="s">
        <v>15</v>
      </c>
      <c r="B197" s="45">
        <v>1.0755182269803657E-2</v>
      </c>
      <c r="C197" s="45">
        <v>3.3404905964909263E-3</v>
      </c>
      <c r="D197" s="45">
        <v>0.1563043271337054</v>
      </c>
      <c r="E197" s="45">
        <v>0</v>
      </c>
      <c r="F197" s="400"/>
      <c r="G197" s="45">
        <v>0</v>
      </c>
      <c r="H197" s="54">
        <v>0</v>
      </c>
      <c r="I197" s="44">
        <f t="shared" si="34"/>
        <v>0.1704</v>
      </c>
    </row>
    <row r="198" spans="1:9" ht="15">
      <c r="A198" s="8" t="s">
        <v>16</v>
      </c>
      <c r="B198" s="48">
        <v>0.69324876940937907</v>
      </c>
      <c r="C198" s="48">
        <v>0.3079961627909954</v>
      </c>
      <c r="D198" s="48">
        <v>13.998755067799625</v>
      </c>
      <c r="E198" s="48">
        <v>0</v>
      </c>
      <c r="F198" s="400"/>
      <c r="G198" s="48">
        <v>0</v>
      </c>
      <c r="H198" s="49">
        <v>0</v>
      </c>
      <c r="I198" s="50">
        <f t="shared" si="34"/>
        <v>15</v>
      </c>
    </row>
    <row r="199" spans="1:9" ht="15">
      <c r="A199" s="9" t="s">
        <v>17</v>
      </c>
      <c r="B199" s="45">
        <v>1.7448129835654806</v>
      </c>
      <c r="C199" s="45">
        <v>1.4368199956895397E-8</v>
      </c>
      <c r="D199" s="45">
        <v>12.623387002066318</v>
      </c>
      <c r="E199" s="45">
        <v>0</v>
      </c>
      <c r="F199" s="400"/>
      <c r="G199" s="45">
        <v>0</v>
      </c>
      <c r="H199" s="54">
        <v>0</v>
      </c>
      <c r="I199" s="44">
        <f t="shared" si="34"/>
        <v>14.368199999999998</v>
      </c>
    </row>
    <row r="200" spans="1:9" ht="15">
      <c r="A200" s="8" t="s">
        <v>18</v>
      </c>
      <c r="B200" s="48">
        <v>0</v>
      </c>
      <c r="C200" s="48">
        <v>0</v>
      </c>
      <c r="D200" s="48">
        <v>0</v>
      </c>
      <c r="E200" s="48">
        <v>0</v>
      </c>
      <c r="F200" s="400"/>
      <c r="G200" s="48">
        <v>0</v>
      </c>
      <c r="H200" s="49">
        <v>0</v>
      </c>
      <c r="I200" s="50">
        <f t="shared" si="34"/>
        <v>0</v>
      </c>
    </row>
    <row r="201" spans="1:9" ht="15">
      <c r="A201" s="9" t="s">
        <v>141</v>
      </c>
      <c r="B201" s="45">
        <v>5.2298526658161437</v>
      </c>
      <c r="C201" s="45">
        <v>0.28098099296120194</v>
      </c>
      <c r="D201" s="45">
        <v>29.258195124604427</v>
      </c>
      <c r="E201" s="45">
        <v>2.2309712166182205</v>
      </c>
      <c r="F201" s="400"/>
      <c r="G201" s="45">
        <v>0</v>
      </c>
      <c r="H201" s="54">
        <v>0</v>
      </c>
      <c r="I201" s="44">
        <f t="shared" si="34"/>
        <v>36.999999999999993</v>
      </c>
    </row>
    <row r="202" spans="1:9" ht="15">
      <c r="A202" s="8" t="s">
        <v>19</v>
      </c>
      <c r="B202" s="48">
        <v>0</v>
      </c>
      <c r="C202" s="48">
        <v>0</v>
      </c>
      <c r="D202" s="48">
        <v>0</v>
      </c>
      <c r="E202" s="48">
        <v>0</v>
      </c>
      <c r="F202" s="400"/>
      <c r="G202" s="48">
        <v>0</v>
      </c>
      <c r="H202" s="49">
        <v>0</v>
      </c>
      <c r="I202" s="50">
        <f t="shared" si="34"/>
        <v>0</v>
      </c>
    </row>
    <row r="203" spans="1:9" ht="15">
      <c r="A203" s="9" t="s">
        <v>20</v>
      </c>
      <c r="B203" s="45">
        <v>0</v>
      </c>
      <c r="C203" s="45">
        <v>0</v>
      </c>
      <c r="D203" s="45">
        <v>0</v>
      </c>
      <c r="E203" s="45">
        <v>0</v>
      </c>
      <c r="F203" s="400"/>
      <c r="G203" s="45">
        <v>0</v>
      </c>
      <c r="H203" s="54">
        <v>0</v>
      </c>
      <c r="I203" s="44">
        <f t="shared" si="34"/>
        <v>0</v>
      </c>
    </row>
    <row r="204" spans="1:9" ht="15">
      <c r="A204" s="8" t="s">
        <v>21</v>
      </c>
      <c r="B204" s="48">
        <v>0</v>
      </c>
      <c r="C204" s="48">
        <v>0</v>
      </c>
      <c r="D204" s="48">
        <v>0</v>
      </c>
      <c r="E204" s="48">
        <v>0</v>
      </c>
      <c r="F204" s="400"/>
      <c r="G204" s="48">
        <v>0</v>
      </c>
      <c r="H204" s="49">
        <v>0</v>
      </c>
      <c r="I204" s="50">
        <f t="shared" si="34"/>
        <v>0</v>
      </c>
    </row>
    <row r="205" spans="1:9" ht="15">
      <c r="A205" s="10" t="s">
        <v>57</v>
      </c>
      <c r="B205" s="45">
        <v>0</v>
      </c>
      <c r="C205" s="45">
        <v>0</v>
      </c>
      <c r="D205" s="45">
        <v>0</v>
      </c>
      <c r="E205" s="45">
        <v>0</v>
      </c>
      <c r="F205" s="400"/>
      <c r="G205" s="45">
        <v>0</v>
      </c>
      <c r="H205" s="54">
        <v>0</v>
      </c>
      <c r="I205" s="44">
        <f t="shared" si="34"/>
        <v>0</v>
      </c>
    </row>
    <row r="206" spans="1:9" ht="15">
      <c r="A206" s="8" t="s">
        <v>22</v>
      </c>
      <c r="B206" s="48">
        <v>0</v>
      </c>
      <c r="C206" s="48">
        <v>0</v>
      </c>
      <c r="D206" s="48">
        <v>0</v>
      </c>
      <c r="E206" s="48">
        <v>0</v>
      </c>
      <c r="F206" s="400"/>
      <c r="G206" s="48">
        <v>0</v>
      </c>
      <c r="H206" s="49">
        <v>0</v>
      </c>
      <c r="I206" s="50">
        <f t="shared" si="34"/>
        <v>0</v>
      </c>
    </row>
    <row r="207" spans="1:9" ht="15">
      <c r="A207" s="10" t="s">
        <v>23</v>
      </c>
      <c r="B207" s="45">
        <v>0</v>
      </c>
      <c r="C207" s="45">
        <v>0</v>
      </c>
      <c r="D207" s="45">
        <v>0</v>
      </c>
      <c r="E207" s="45">
        <v>0</v>
      </c>
      <c r="F207" s="400"/>
      <c r="G207" s="45">
        <v>0</v>
      </c>
      <c r="H207" s="54">
        <v>0</v>
      </c>
      <c r="I207" s="44">
        <f t="shared" si="34"/>
        <v>0</v>
      </c>
    </row>
    <row r="208" spans="1:9" ht="15">
      <c r="A208" s="8" t="s">
        <v>24</v>
      </c>
      <c r="B208" s="48">
        <v>0</v>
      </c>
      <c r="C208" s="48">
        <v>0</v>
      </c>
      <c r="D208" s="48">
        <v>0</v>
      </c>
      <c r="E208" s="48">
        <v>0</v>
      </c>
      <c r="F208" s="400"/>
      <c r="G208" s="48">
        <v>0</v>
      </c>
      <c r="H208" s="49">
        <v>0</v>
      </c>
      <c r="I208" s="50">
        <f t="shared" si="34"/>
        <v>0</v>
      </c>
    </row>
    <row r="209" spans="1:9" ht="15.75" thickBot="1">
      <c r="A209" s="10" t="s">
        <v>25</v>
      </c>
      <c r="B209" s="45">
        <v>0.1639183212238626</v>
      </c>
      <c r="C209" s="45">
        <v>5.7886757793213187E-2</v>
      </c>
      <c r="D209" s="45">
        <v>43.89227742796465</v>
      </c>
      <c r="E209" s="45">
        <v>30.137669213623134</v>
      </c>
      <c r="F209" s="401"/>
      <c r="G209" s="45">
        <v>2.3577572834888576</v>
      </c>
      <c r="H209" s="54">
        <v>0.14249099590628309</v>
      </c>
      <c r="I209" s="44">
        <f t="shared" si="34"/>
        <v>76.751999999999995</v>
      </c>
    </row>
    <row r="210" spans="1:9" ht="15">
      <c r="A210" s="125" t="s">
        <v>26</v>
      </c>
      <c r="B210" s="126">
        <f>SUM(B189:B209)</f>
        <v>7.8425879291675011</v>
      </c>
      <c r="C210" s="126">
        <f t="shared" ref="C210:I210" si="35">SUM(C189:C209)</f>
        <v>0.65020442539293288</v>
      </c>
      <c r="D210" s="126">
        <f t="shared" si="35"/>
        <v>99.928918956451554</v>
      </c>
      <c r="E210" s="126">
        <f t="shared" si="35"/>
        <v>32.815110369710226</v>
      </c>
      <c r="F210" s="126">
        <f t="shared" si="35"/>
        <v>0</v>
      </c>
      <c r="G210" s="126">
        <f t="shared" si="35"/>
        <v>2.3577572834888576</v>
      </c>
      <c r="H210" s="127">
        <f t="shared" si="35"/>
        <v>0.14249099590628309</v>
      </c>
      <c r="I210" s="128">
        <f t="shared" si="35"/>
        <v>143.73706996011737</v>
      </c>
    </row>
    <row r="211" spans="1:9" ht="15" thickBot="1">
      <c r="A211" s="15" t="s">
        <v>100</v>
      </c>
      <c r="B211" s="100">
        <f>B210/$I210</f>
        <v>5.4562041172423921E-2</v>
      </c>
      <c r="C211" s="100">
        <f t="shared" ref="C211:H211" si="36">C210/$I210</f>
        <v>4.5235681064971249E-3</v>
      </c>
      <c r="D211" s="100">
        <f t="shared" si="36"/>
        <v>0.69522023082965845</v>
      </c>
      <c r="E211" s="100">
        <f t="shared" si="36"/>
        <v>0.22829956377165203</v>
      </c>
      <c r="F211" s="100">
        <f t="shared" si="36"/>
        <v>0</v>
      </c>
      <c r="G211" s="100">
        <f t="shared" si="36"/>
        <v>1.6403265240783487E-2</v>
      </c>
      <c r="H211" s="100">
        <f t="shared" si="36"/>
        <v>9.9133087898494094E-4</v>
      </c>
      <c r="I211" s="102">
        <f>SUM(B211:H211)</f>
        <v>1</v>
      </c>
    </row>
    <row r="212" spans="1:9" ht="15" thickBot="1">
      <c r="A212" s="16"/>
      <c r="B212" s="16"/>
      <c r="C212" s="16"/>
      <c r="D212" s="16"/>
      <c r="E212" s="16"/>
      <c r="F212" s="16"/>
      <c r="G212" s="16"/>
      <c r="H212" s="16"/>
      <c r="I212" s="16"/>
    </row>
    <row r="213" spans="1:9" ht="28.5">
      <c r="A213" s="431" t="s">
        <v>33</v>
      </c>
      <c r="B213" s="37" t="s">
        <v>0</v>
      </c>
      <c r="C213" s="37" t="s">
        <v>1</v>
      </c>
      <c r="D213" s="37" t="s">
        <v>2</v>
      </c>
      <c r="E213" s="37" t="s">
        <v>3</v>
      </c>
      <c r="F213" s="37" t="s">
        <v>27</v>
      </c>
      <c r="G213" s="37" t="s">
        <v>4</v>
      </c>
      <c r="H213" s="37" t="s">
        <v>5</v>
      </c>
      <c r="I213" s="38" t="s">
        <v>6</v>
      </c>
    </row>
    <row r="214" spans="1:9" ht="14.25" customHeight="1">
      <c r="A214" s="432" t="s">
        <v>33</v>
      </c>
      <c r="B214" s="372" t="s">
        <v>107</v>
      </c>
      <c r="C214" s="373"/>
      <c r="D214" s="373"/>
      <c r="E214" s="373"/>
      <c r="F214" s="373"/>
      <c r="G214" s="373"/>
      <c r="H214" s="373"/>
      <c r="I214" s="374"/>
    </row>
    <row r="215" spans="1:9" ht="15">
      <c r="A215" s="7" t="s">
        <v>7</v>
      </c>
      <c r="B215" s="42">
        <v>0</v>
      </c>
      <c r="C215" s="42">
        <v>0</v>
      </c>
      <c r="D215" s="42">
        <v>0</v>
      </c>
      <c r="E215" s="42">
        <v>0</v>
      </c>
      <c r="F215" s="399"/>
      <c r="G215" s="42">
        <v>0</v>
      </c>
      <c r="H215" s="43">
        <v>0</v>
      </c>
      <c r="I215" s="44">
        <f>SUM(B215:H215)</f>
        <v>0</v>
      </c>
    </row>
    <row r="216" spans="1:9" ht="15">
      <c r="A216" s="8" t="s">
        <v>8</v>
      </c>
      <c r="B216" s="48">
        <v>0</v>
      </c>
      <c r="C216" s="48">
        <v>0</v>
      </c>
      <c r="D216" s="48">
        <v>0</v>
      </c>
      <c r="E216" s="48">
        <v>0</v>
      </c>
      <c r="F216" s="400"/>
      <c r="G216" s="48">
        <v>0</v>
      </c>
      <c r="H216" s="49">
        <v>0</v>
      </c>
      <c r="I216" s="50">
        <f t="shared" ref="I216:I235" si="37">SUM(B216:H216)</f>
        <v>0</v>
      </c>
    </row>
    <row r="217" spans="1:9" ht="15">
      <c r="A217" s="9" t="s">
        <v>9</v>
      </c>
      <c r="B217" s="45">
        <v>0</v>
      </c>
      <c r="C217" s="45">
        <v>0</v>
      </c>
      <c r="D217" s="45">
        <v>0</v>
      </c>
      <c r="E217" s="45">
        <v>0</v>
      </c>
      <c r="F217" s="400"/>
      <c r="G217" s="45">
        <v>0</v>
      </c>
      <c r="H217" s="54">
        <v>0</v>
      </c>
      <c r="I217" s="44">
        <f t="shared" si="37"/>
        <v>0</v>
      </c>
    </row>
    <row r="218" spans="1:9" ht="15">
      <c r="A218" s="8" t="s">
        <v>10</v>
      </c>
      <c r="B218" s="48">
        <v>0</v>
      </c>
      <c r="C218" s="48">
        <v>0</v>
      </c>
      <c r="D218" s="48">
        <v>0</v>
      </c>
      <c r="E218" s="48">
        <v>0</v>
      </c>
      <c r="F218" s="400"/>
      <c r="G218" s="48">
        <v>0</v>
      </c>
      <c r="H218" s="49">
        <v>0</v>
      </c>
      <c r="I218" s="50">
        <f t="shared" si="37"/>
        <v>0</v>
      </c>
    </row>
    <row r="219" spans="1:9" ht="15">
      <c r="A219" s="9" t="s">
        <v>11</v>
      </c>
      <c r="B219" s="45">
        <v>0</v>
      </c>
      <c r="C219" s="45">
        <v>0</v>
      </c>
      <c r="D219" s="45">
        <v>0</v>
      </c>
      <c r="E219" s="45">
        <v>0</v>
      </c>
      <c r="F219" s="400"/>
      <c r="G219" s="45">
        <v>0</v>
      </c>
      <c r="H219" s="54">
        <v>0</v>
      </c>
      <c r="I219" s="44">
        <f t="shared" si="37"/>
        <v>0</v>
      </c>
    </row>
    <row r="220" spans="1:9" ht="15">
      <c r="A220" s="8" t="s">
        <v>12</v>
      </c>
      <c r="B220" s="48">
        <v>0</v>
      </c>
      <c r="C220" s="48">
        <v>0</v>
      </c>
      <c r="D220" s="48">
        <v>0</v>
      </c>
      <c r="E220" s="48">
        <v>0.42548593506748916</v>
      </c>
      <c r="F220" s="400"/>
      <c r="G220" s="48">
        <v>0</v>
      </c>
      <c r="H220" s="49">
        <v>0</v>
      </c>
      <c r="I220" s="50">
        <f t="shared" si="37"/>
        <v>0.42548593506748916</v>
      </c>
    </row>
    <row r="221" spans="1:9" ht="15">
      <c r="A221" s="9" t="s">
        <v>13</v>
      </c>
      <c r="B221" s="45">
        <v>0</v>
      </c>
      <c r="C221" s="45">
        <v>0</v>
      </c>
      <c r="D221" s="45">
        <v>0</v>
      </c>
      <c r="E221" s="45">
        <v>0</v>
      </c>
      <c r="F221" s="400"/>
      <c r="G221" s="45">
        <v>0</v>
      </c>
      <c r="H221" s="54">
        <v>0</v>
      </c>
      <c r="I221" s="44">
        <f t="shared" si="37"/>
        <v>0</v>
      </c>
    </row>
    <row r="222" spans="1:9" ht="15">
      <c r="A222" s="8" t="s">
        <v>14</v>
      </c>
      <c r="B222" s="48">
        <v>0</v>
      </c>
      <c r="C222" s="48">
        <v>0</v>
      </c>
      <c r="D222" s="48">
        <v>0</v>
      </c>
      <c r="E222" s="48">
        <v>1.7900440868067545E-4</v>
      </c>
      <c r="F222" s="400"/>
      <c r="G222" s="48">
        <v>0</v>
      </c>
      <c r="H222" s="49">
        <v>0</v>
      </c>
      <c r="I222" s="50">
        <f t="shared" si="37"/>
        <v>1.7900440868067545E-4</v>
      </c>
    </row>
    <row r="223" spans="1:9" ht="15">
      <c r="A223" s="9" t="s">
        <v>15</v>
      </c>
      <c r="B223" s="45">
        <v>0</v>
      </c>
      <c r="C223" s="45">
        <v>0</v>
      </c>
      <c r="D223" s="45">
        <v>0</v>
      </c>
      <c r="E223" s="45">
        <v>0</v>
      </c>
      <c r="F223" s="400"/>
      <c r="G223" s="45">
        <v>0</v>
      </c>
      <c r="H223" s="54">
        <v>0</v>
      </c>
      <c r="I223" s="44">
        <f t="shared" si="37"/>
        <v>0</v>
      </c>
    </row>
    <row r="224" spans="1:9" ht="15">
      <c r="A224" s="8" t="s">
        <v>16</v>
      </c>
      <c r="B224" s="48">
        <v>0</v>
      </c>
      <c r="C224" s="48">
        <v>0</v>
      </c>
      <c r="D224" s="48">
        <v>46</v>
      </c>
      <c r="E224" s="48">
        <v>0</v>
      </c>
      <c r="F224" s="400"/>
      <c r="G224" s="48">
        <v>0</v>
      </c>
      <c r="H224" s="49">
        <v>0</v>
      </c>
      <c r="I224" s="50">
        <f t="shared" si="37"/>
        <v>46</v>
      </c>
    </row>
    <row r="225" spans="1:9" ht="15">
      <c r="A225" s="9" t="s">
        <v>17</v>
      </c>
      <c r="B225" s="45">
        <v>1.7781931402993942</v>
      </c>
      <c r="C225" s="45">
        <v>0</v>
      </c>
      <c r="D225" s="45">
        <v>7.0433605835593029</v>
      </c>
      <c r="E225" s="45">
        <v>0.37224627614130229</v>
      </c>
      <c r="F225" s="400"/>
      <c r="G225" s="45">
        <v>0</v>
      </c>
      <c r="H225" s="54">
        <v>0</v>
      </c>
      <c r="I225" s="44">
        <f t="shared" si="37"/>
        <v>9.1937999999999995</v>
      </c>
    </row>
    <row r="226" spans="1:9" ht="15">
      <c r="A226" s="8" t="s">
        <v>18</v>
      </c>
      <c r="B226" s="48">
        <v>0</v>
      </c>
      <c r="C226" s="48">
        <v>0</v>
      </c>
      <c r="D226" s="48">
        <v>0</v>
      </c>
      <c r="E226" s="48">
        <v>0</v>
      </c>
      <c r="F226" s="400"/>
      <c r="G226" s="48">
        <v>0</v>
      </c>
      <c r="H226" s="49">
        <v>0</v>
      </c>
      <c r="I226" s="50">
        <f t="shared" si="37"/>
        <v>0</v>
      </c>
    </row>
    <row r="227" spans="1:9" ht="15">
      <c r="A227" s="9" t="s">
        <v>141</v>
      </c>
      <c r="B227" s="45">
        <v>13.960825109133015</v>
      </c>
      <c r="C227" s="45">
        <v>0</v>
      </c>
      <c r="D227" s="45">
        <v>6.5923474682578496</v>
      </c>
      <c r="E227" s="45">
        <v>14.446827422609136</v>
      </c>
      <c r="F227" s="400"/>
      <c r="G227" s="45">
        <v>0</v>
      </c>
      <c r="H227" s="54">
        <v>0</v>
      </c>
      <c r="I227" s="44">
        <f t="shared" si="37"/>
        <v>35</v>
      </c>
    </row>
    <row r="228" spans="1:9" ht="15">
      <c r="A228" s="8" t="s">
        <v>19</v>
      </c>
      <c r="B228" s="48">
        <v>0</v>
      </c>
      <c r="C228" s="48">
        <v>0</v>
      </c>
      <c r="D228" s="48">
        <v>0</v>
      </c>
      <c r="E228" s="48">
        <v>0</v>
      </c>
      <c r="F228" s="400"/>
      <c r="G228" s="48">
        <v>0</v>
      </c>
      <c r="H228" s="49">
        <v>0</v>
      </c>
      <c r="I228" s="50">
        <f t="shared" si="37"/>
        <v>0</v>
      </c>
    </row>
    <row r="229" spans="1:9" ht="15">
      <c r="A229" s="9" t="s">
        <v>20</v>
      </c>
      <c r="B229" s="45">
        <v>0</v>
      </c>
      <c r="C229" s="45">
        <v>0</v>
      </c>
      <c r="D229" s="45">
        <v>0</v>
      </c>
      <c r="E229" s="45">
        <v>0</v>
      </c>
      <c r="F229" s="400"/>
      <c r="G229" s="45">
        <v>0</v>
      </c>
      <c r="H229" s="54">
        <v>0</v>
      </c>
      <c r="I229" s="44">
        <f t="shared" si="37"/>
        <v>0</v>
      </c>
    </row>
    <row r="230" spans="1:9" ht="15">
      <c r="A230" s="8" t="s">
        <v>21</v>
      </c>
      <c r="B230" s="48">
        <v>0</v>
      </c>
      <c r="C230" s="48">
        <v>0</v>
      </c>
      <c r="D230" s="48">
        <v>0</v>
      </c>
      <c r="E230" s="48">
        <v>0</v>
      </c>
      <c r="F230" s="400"/>
      <c r="G230" s="48">
        <v>0</v>
      </c>
      <c r="H230" s="49">
        <v>0</v>
      </c>
      <c r="I230" s="50">
        <f t="shared" si="37"/>
        <v>0</v>
      </c>
    </row>
    <row r="231" spans="1:9" ht="15">
      <c r="A231" s="10" t="s">
        <v>57</v>
      </c>
      <c r="B231" s="45">
        <v>0</v>
      </c>
      <c r="C231" s="45">
        <v>0</v>
      </c>
      <c r="D231" s="45">
        <v>0</v>
      </c>
      <c r="E231" s="45">
        <v>0</v>
      </c>
      <c r="F231" s="400"/>
      <c r="G231" s="45">
        <v>0</v>
      </c>
      <c r="H231" s="54">
        <v>0</v>
      </c>
      <c r="I231" s="44">
        <f t="shared" si="37"/>
        <v>0</v>
      </c>
    </row>
    <row r="232" spans="1:9" ht="15">
      <c r="A232" s="8" t="s">
        <v>22</v>
      </c>
      <c r="B232" s="48">
        <v>0</v>
      </c>
      <c r="C232" s="48">
        <v>0</v>
      </c>
      <c r="D232" s="48">
        <v>0</v>
      </c>
      <c r="E232" s="48">
        <v>0</v>
      </c>
      <c r="F232" s="400"/>
      <c r="G232" s="48">
        <v>0</v>
      </c>
      <c r="H232" s="49">
        <v>0</v>
      </c>
      <c r="I232" s="50">
        <f t="shared" si="37"/>
        <v>0</v>
      </c>
    </row>
    <row r="233" spans="1:9" ht="15">
      <c r="A233" s="10" t="s">
        <v>23</v>
      </c>
      <c r="B233" s="45">
        <v>0</v>
      </c>
      <c r="C233" s="45">
        <v>0</v>
      </c>
      <c r="D233" s="45">
        <v>0</v>
      </c>
      <c r="E233" s="45">
        <v>0</v>
      </c>
      <c r="F233" s="400"/>
      <c r="G233" s="45">
        <v>0</v>
      </c>
      <c r="H233" s="54">
        <v>0</v>
      </c>
      <c r="I233" s="44">
        <f t="shared" si="37"/>
        <v>0</v>
      </c>
    </row>
    <row r="234" spans="1:9" ht="15">
      <c r="A234" s="8" t="s">
        <v>24</v>
      </c>
      <c r="B234" s="48">
        <v>0.23701805147475533</v>
      </c>
      <c r="C234" s="48">
        <v>0</v>
      </c>
      <c r="D234" s="48">
        <v>5.4581948525244679E-2</v>
      </c>
      <c r="E234" s="48">
        <v>0</v>
      </c>
      <c r="F234" s="400"/>
      <c r="G234" s="48">
        <v>0</v>
      </c>
      <c r="H234" s="49">
        <v>0</v>
      </c>
      <c r="I234" s="50">
        <f t="shared" si="37"/>
        <v>0.29160000000000003</v>
      </c>
    </row>
    <row r="235" spans="1:9" ht="15.75" thickBot="1">
      <c r="A235" s="10" t="s">
        <v>25</v>
      </c>
      <c r="B235" s="45">
        <v>3.1692219431014665</v>
      </c>
      <c r="C235" s="45">
        <v>0</v>
      </c>
      <c r="D235" s="45">
        <v>11.677884760056026</v>
      </c>
      <c r="E235" s="45">
        <v>8.6494448667049113</v>
      </c>
      <c r="F235" s="401"/>
      <c r="G235" s="45">
        <v>2.6114852002553799</v>
      </c>
      <c r="H235" s="54">
        <v>0.30516322988221628</v>
      </c>
      <c r="I235" s="44">
        <f t="shared" si="37"/>
        <v>26.4132</v>
      </c>
    </row>
    <row r="236" spans="1:9" ht="15">
      <c r="A236" s="125" t="s">
        <v>26</v>
      </c>
      <c r="B236" s="126">
        <f>SUM(B215:B235)</f>
        <v>19.14525824400863</v>
      </c>
      <c r="C236" s="126">
        <f t="shared" ref="C236:I236" si="38">SUM(C215:C235)</f>
        <v>0</v>
      </c>
      <c r="D236" s="126">
        <f t="shared" si="38"/>
        <v>71.368174760398432</v>
      </c>
      <c r="E236" s="126">
        <f t="shared" si="38"/>
        <v>23.894183504931519</v>
      </c>
      <c r="F236" s="126">
        <f t="shared" si="38"/>
        <v>0</v>
      </c>
      <c r="G236" s="126">
        <f t="shared" si="38"/>
        <v>2.6114852002553799</v>
      </c>
      <c r="H236" s="127">
        <f t="shared" si="38"/>
        <v>0.30516322988221628</v>
      </c>
      <c r="I236" s="128">
        <f t="shared" si="38"/>
        <v>117.32426493947618</v>
      </c>
    </row>
    <row r="237" spans="1:9" ht="15" thickBot="1">
      <c r="A237" s="15" t="s">
        <v>100</v>
      </c>
      <c r="B237" s="100">
        <f>B236/$I236</f>
        <v>0.16318242653286644</v>
      </c>
      <c r="C237" s="100">
        <f t="shared" ref="C237:H237" si="39">C236/$I236</f>
        <v>0</v>
      </c>
      <c r="D237" s="100">
        <f t="shared" si="39"/>
        <v>0.60829850327393897</v>
      </c>
      <c r="E237" s="100">
        <f t="shared" si="39"/>
        <v>0.20365934972835978</v>
      </c>
      <c r="F237" s="100">
        <f t="shared" si="39"/>
        <v>0</v>
      </c>
      <c r="G237" s="100">
        <f t="shared" si="39"/>
        <v>2.2258696456377215E-2</v>
      </c>
      <c r="H237" s="100">
        <f t="shared" si="39"/>
        <v>2.601024008457587E-3</v>
      </c>
      <c r="I237" s="102">
        <f>SUM(B237:H237)</f>
        <v>1</v>
      </c>
    </row>
    <row r="238" spans="1:9" ht="15" thickBot="1">
      <c r="A238" s="16"/>
      <c r="B238" s="16"/>
      <c r="C238" s="16"/>
      <c r="D238" s="16"/>
      <c r="E238" s="16"/>
      <c r="F238" s="16"/>
      <c r="G238" s="16"/>
      <c r="H238" s="16"/>
      <c r="I238" s="16"/>
    </row>
    <row r="239" spans="1:9" ht="28.5">
      <c r="A239" s="431" t="s">
        <v>66</v>
      </c>
      <c r="B239" s="37" t="s">
        <v>0</v>
      </c>
      <c r="C239" s="37" t="s">
        <v>1</v>
      </c>
      <c r="D239" s="37" t="s">
        <v>2</v>
      </c>
      <c r="E239" s="37" t="s">
        <v>3</v>
      </c>
      <c r="F239" s="37" t="s">
        <v>27</v>
      </c>
      <c r="G239" s="37" t="s">
        <v>4</v>
      </c>
      <c r="H239" s="37" t="s">
        <v>5</v>
      </c>
      <c r="I239" s="38" t="s">
        <v>6</v>
      </c>
    </row>
    <row r="240" spans="1:9" ht="14.25" customHeight="1">
      <c r="A240" s="432" t="s">
        <v>66</v>
      </c>
      <c r="B240" s="372" t="s">
        <v>107</v>
      </c>
      <c r="C240" s="373"/>
      <c r="D240" s="373"/>
      <c r="E240" s="373"/>
      <c r="F240" s="373"/>
      <c r="G240" s="373"/>
      <c r="H240" s="373"/>
      <c r="I240" s="374"/>
    </row>
    <row r="241" spans="1:9" ht="15">
      <c r="A241" s="7" t="s">
        <v>7</v>
      </c>
      <c r="B241" s="42">
        <v>0</v>
      </c>
      <c r="C241" s="42">
        <v>0</v>
      </c>
      <c r="D241" s="42">
        <v>0</v>
      </c>
      <c r="E241" s="42">
        <v>0</v>
      </c>
      <c r="F241" s="399"/>
      <c r="G241" s="42">
        <v>0</v>
      </c>
      <c r="H241" s="43">
        <v>0</v>
      </c>
      <c r="I241" s="44">
        <f>SUM(B241:H241)</f>
        <v>0</v>
      </c>
    </row>
    <row r="242" spans="1:9" ht="15">
      <c r="A242" s="8" t="s">
        <v>8</v>
      </c>
      <c r="B242" s="48">
        <v>0</v>
      </c>
      <c r="C242" s="48">
        <v>0</v>
      </c>
      <c r="D242" s="48">
        <v>0</v>
      </c>
      <c r="E242" s="48">
        <v>0</v>
      </c>
      <c r="F242" s="400"/>
      <c r="G242" s="48">
        <v>0</v>
      </c>
      <c r="H242" s="49">
        <v>0</v>
      </c>
      <c r="I242" s="50">
        <f t="shared" ref="I242:I261" si="40">SUM(B242:H242)</f>
        <v>0</v>
      </c>
    </row>
    <row r="243" spans="1:9" ht="15">
      <c r="A243" s="9" t="s">
        <v>9</v>
      </c>
      <c r="B243" s="45">
        <v>0</v>
      </c>
      <c r="C243" s="45">
        <v>0</v>
      </c>
      <c r="D243" s="45">
        <v>0</v>
      </c>
      <c r="E243" s="45">
        <v>0</v>
      </c>
      <c r="F243" s="400"/>
      <c r="G243" s="45">
        <v>0</v>
      </c>
      <c r="H243" s="54">
        <v>0</v>
      </c>
      <c r="I243" s="44">
        <f t="shared" si="40"/>
        <v>0</v>
      </c>
    </row>
    <row r="244" spans="1:9" ht="15">
      <c r="A244" s="8" t="s">
        <v>10</v>
      </c>
      <c r="B244" s="48">
        <v>0</v>
      </c>
      <c r="C244" s="48">
        <v>0</v>
      </c>
      <c r="D244" s="48">
        <v>0</v>
      </c>
      <c r="E244" s="48">
        <v>0</v>
      </c>
      <c r="F244" s="400"/>
      <c r="G244" s="48">
        <v>0</v>
      </c>
      <c r="H244" s="49">
        <v>0</v>
      </c>
      <c r="I244" s="50">
        <f t="shared" si="40"/>
        <v>0</v>
      </c>
    </row>
    <row r="245" spans="1:9" ht="15">
      <c r="A245" s="9" t="s">
        <v>11</v>
      </c>
      <c r="B245" s="45">
        <v>0</v>
      </c>
      <c r="C245" s="45">
        <v>0</v>
      </c>
      <c r="D245" s="45">
        <v>0</v>
      </c>
      <c r="E245" s="45">
        <v>0</v>
      </c>
      <c r="F245" s="400"/>
      <c r="G245" s="45">
        <v>0</v>
      </c>
      <c r="H245" s="54">
        <v>0</v>
      </c>
      <c r="I245" s="44">
        <f t="shared" si="40"/>
        <v>0</v>
      </c>
    </row>
    <row r="246" spans="1:9" ht="15">
      <c r="A246" s="8" t="s">
        <v>12</v>
      </c>
      <c r="B246" s="48">
        <v>1.1250707787566635E-8</v>
      </c>
      <c r="C246" s="48">
        <v>1.1250707787566635E-8</v>
      </c>
      <c r="D246" s="48">
        <v>1.1250707787566635E-8</v>
      </c>
      <c r="E246" s="48">
        <v>8.4975554678092549E-2</v>
      </c>
      <c r="F246" s="400"/>
      <c r="G246" s="48">
        <v>0</v>
      </c>
      <c r="H246" s="49">
        <v>0</v>
      </c>
      <c r="I246" s="50">
        <f t="shared" si="40"/>
        <v>8.4975588430215909E-2</v>
      </c>
    </row>
    <row r="247" spans="1:9" ht="15">
      <c r="A247" s="9" t="s">
        <v>13</v>
      </c>
      <c r="B247" s="45">
        <v>0</v>
      </c>
      <c r="C247" s="45">
        <v>0</v>
      </c>
      <c r="D247" s="45">
        <v>0</v>
      </c>
      <c r="E247" s="45">
        <v>0</v>
      </c>
      <c r="F247" s="400"/>
      <c r="G247" s="45">
        <v>0</v>
      </c>
      <c r="H247" s="54">
        <v>0</v>
      </c>
      <c r="I247" s="44">
        <f t="shared" si="40"/>
        <v>0</v>
      </c>
    </row>
    <row r="248" spans="1:9" ht="15">
      <c r="A248" s="8" t="s">
        <v>14</v>
      </c>
      <c r="B248" s="48">
        <v>6.8828312592138187E-9</v>
      </c>
      <c r="C248" s="48">
        <v>6.8828312592138187E-9</v>
      </c>
      <c r="D248" s="48">
        <v>6.8828312592138187E-9</v>
      </c>
      <c r="E248" s="48">
        <v>0.29140404556836497</v>
      </c>
      <c r="F248" s="400"/>
      <c r="G248" s="48">
        <v>0</v>
      </c>
      <c r="H248" s="49">
        <v>0</v>
      </c>
      <c r="I248" s="50">
        <f t="shared" si="40"/>
        <v>0.29140406621685877</v>
      </c>
    </row>
    <row r="249" spans="1:9" ht="15">
      <c r="A249" s="9" t="s">
        <v>15</v>
      </c>
      <c r="B249" s="45">
        <v>1.415789646864092</v>
      </c>
      <c r="C249" s="45">
        <v>3.1000931732125545E-3</v>
      </c>
      <c r="D249" s="45">
        <v>0.75371025996269547</v>
      </c>
      <c r="E249" s="45">
        <v>0</v>
      </c>
      <c r="F249" s="400"/>
      <c r="G249" s="45">
        <v>0</v>
      </c>
      <c r="H249" s="54">
        <v>0</v>
      </c>
      <c r="I249" s="44">
        <f t="shared" si="40"/>
        <v>2.1726000000000001</v>
      </c>
    </row>
    <row r="250" spans="1:9" ht="15">
      <c r="A250" s="8" t="s">
        <v>16</v>
      </c>
      <c r="B250" s="48">
        <v>36.689320537646005</v>
      </c>
      <c r="C250" s="48">
        <v>1.8481794433689659E-4</v>
      </c>
      <c r="D250" s="48">
        <v>10.310494644409657</v>
      </c>
      <c r="E250" s="48">
        <v>0</v>
      </c>
      <c r="F250" s="400"/>
      <c r="G250" s="48">
        <v>0</v>
      </c>
      <c r="H250" s="49">
        <v>0</v>
      </c>
      <c r="I250" s="50">
        <f t="shared" si="40"/>
        <v>47</v>
      </c>
    </row>
    <row r="251" spans="1:9" ht="15">
      <c r="A251" s="9" t="s">
        <v>17</v>
      </c>
      <c r="B251" s="45">
        <v>21.951453631210402</v>
      </c>
      <c r="C251" s="45">
        <v>1.3182931027664003E-8</v>
      </c>
      <c r="D251" s="45">
        <v>53.311009195418826</v>
      </c>
      <c r="E251" s="45">
        <v>1.1985371601878381</v>
      </c>
      <c r="F251" s="400"/>
      <c r="G251" s="45">
        <v>0</v>
      </c>
      <c r="H251" s="54">
        <v>0</v>
      </c>
      <c r="I251" s="44">
        <f t="shared" si="40"/>
        <v>76.460999999999999</v>
      </c>
    </row>
    <row r="252" spans="1:9" ht="15">
      <c r="A252" s="8" t="s">
        <v>18</v>
      </c>
      <c r="B252" s="48">
        <v>0</v>
      </c>
      <c r="C252" s="48">
        <v>0</v>
      </c>
      <c r="D252" s="48">
        <v>0</v>
      </c>
      <c r="E252" s="48">
        <v>0</v>
      </c>
      <c r="F252" s="400"/>
      <c r="G252" s="48">
        <v>0</v>
      </c>
      <c r="H252" s="49">
        <v>0</v>
      </c>
      <c r="I252" s="50">
        <f t="shared" si="40"/>
        <v>0</v>
      </c>
    </row>
    <row r="253" spans="1:9" ht="15">
      <c r="A253" s="9" t="s">
        <v>141</v>
      </c>
      <c r="B253" s="45">
        <v>279.16207100607136</v>
      </c>
      <c r="C253" s="45">
        <v>18.991236629410416</v>
      </c>
      <c r="D253" s="45">
        <v>254.84669236451822</v>
      </c>
      <c r="E253" s="45">
        <v>0</v>
      </c>
      <c r="F253" s="400"/>
      <c r="G253" s="45">
        <v>0</v>
      </c>
      <c r="H253" s="54">
        <v>0</v>
      </c>
      <c r="I253" s="44">
        <f t="shared" si="40"/>
        <v>553</v>
      </c>
    </row>
    <row r="254" spans="1:9" ht="15">
      <c r="A254" s="8" t="s">
        <v>19</v>
      </c>
      <c r="B254" s="48">
        <v>0</v>
      </c>
      <c r="C254" s="48">
        <v>0</v>
      </c>
      <c r="D254" s="48">
        <v>0</v>
      </c>
      <c r="E254" s="48">
        <v>0</v>
      </c>
      <c r="F254" s="400"/>
      <c r="G254" s="48">
        <v>0</v>
      </c>
      <c r="H254" s="49">
        <v>0</v>
      </c>
      <c r="I254" s="50">
        <f t="shared" si="40"/>
        <v>0</v>
      </c>
    </row>
    <row r="255" spans="1:9" ht="15">
      <c r="A255" s="9" t="s">
        <v>20</v>
      </c>
      <c r="B255" s="45">
        <v>0</v>
      </c>
      <c r="C255" s="45">
        <v>0</v>
      </c>
      <c r="D255" s="45">
        <v>0</v>
      </c>
      <c r="E255" s="45">
        <v>0</v>
      </c>
      <c r="F255" s="400"/>
      <c r="G255" s="45">
        <v>0</v>
      </c>
      <c r="H255" s="54">
        <v>0</v>
      </c>
      <c r="I255" s="44">
        <f t="shared" si="40"/>
        <v>0</v>
      </c>
    </row>
    <row r="256" spans="1:9" ht="15">
      <c r="A256" s="8" t="s">
        <v>21</v>
      </c>
      <c r="B256" s="48">
        <v>0</v>
      </c>
      <c r="C256" s="48">
        <v>0</v>
      </c>
      <c r="D256" s="48">
        <v>0</v>
      </c>
      <c r="E256" s="48">
        <v>0</v>
      </c>
      <c r="F256" s="400"/>
      <c r="G256" s="48">
        <v>0</v>
      </c>
      <c r="H256" s="49">
        <v>0</v>
      </c>
      <c r="I256" s="50">
        <f t="shared" si="40"/>
        <v>0</v>
      </c>
    </row>
    <row r="257" spans="1:9" ht="15">
      <c r="A257" s="10" t="s">
        <v>57</v>
      </c>
      <c r="B257" s="45">
        <v>2.0730187288156721</v>
      </c>
      <c r="C257" s="45">
        <v>3.5155832663935893</v>
      </c>
      <c r="D257" s="45">
        <v>6.4113980047907395</v>
      </c>
      <c r="E257" s="45">
        <v>0</v>
      </c>
      <c r="F257" s="400"/>
      <c r="G257" s="45">
        <v>0</v>
      </c>
      <c r="H257" s="54">
        <v>0</v>
      </c>
      <c r="I257" s="44">
        <f t="shared" si="40"/>
        <v>12</v>
      </c>
    </row>
    <row r="258" spans="1:9" ht="15">
      <c r="A258" s="8" t="s">
        <v>22</v>
      </c>
      <c r="B258" s="48">
        <v>0</v>
      </c>
      <c r="C258" s="48">
        <v>0</v>
      </c>
      <c r="D258" s="48">
        <v>0</v>
      </c>
      <c r="E258" s="48">
        <v>0</v>
      </c>
      <c r="F258" s="400"/>
      <c r="G258" s="48">
        <v>0</v>
      </c>
      <c r="H258" s="49">
        <v>0</v>
      </c>
      <c r="I258" s="50">
        <f t="shared" si="40"/>
        <v>0</v>
      </c>
    </row>
    <row r="259" spans="1:9" ht="15">
      <c r="A259" s="10" t="s">
        <v>23</v>
      </c>
      <c r="B259" s="45">
        <v>2.138366844789013</v>
      </c>
      <c r="C259" s="45">
        <v>0</v>
      </c>
      <c r="D259" s="45">
        <v>0</v>
      </c>
      <c r="E259" s="45">
        <v>0</v>
      </c>
      <c r="F259" s="400"/>
      <c r="G259" s="45">
        <v>0</v>
      </c>
      <c r="H259" s="54">
        <v>0</v>
      </c>
      <c r="I259" s="44">
        <f t="shared" si="40"/>
        <v>2.138366844789013</v>
      </c>
    </row>
    <row r="260" spans="1:9" ht="15">
      <c r="A260" s="8" t="s">
        <v>24</v>
      </c>
      <c r="B260" s="48">
        <v>0</v>
      </c>
      <c r="C260" s="48">
        <v>0</v>
      </c>
      <c r="D260" s="48">
        <v>0</v>
      </c>
      <c r="E260" s="48">
        <v>0</v>
      </c>
      <c r="F260" s="400"/>
      <c r="G260" s="48">
        <v>0</v>
      </c>
      <c r="H260" s="49">
        <v>0</v>
      </c>
      <c r="I260" s="50">
        <f t="shared" si="40"/>
        <v>0</v>
      </c>
    </row>
    <row r="261" spans="1:9" ht="15.75" thickBot="1">
      <c r="A261" s="10" t="s">
        <v>25</v>
      </c>
      <c r="B261" s="45">
        <v>9.5873816229902236</v>
      </c>
      <c r="C261" s="45">
        <v>2.346089668212311E-2</v>
      </c>
      <c r="D261" s="45">
        <v>150.89618971825493</v>
      </c>
      <c r="E261" s="45">
        <v>95.444981858921224</v>
      </c>
      <c r="F261" s="401"/>
      <c r="G261" s="45">
        <v>183.35223166789103</v>
      </c>
      <c r="H261" s="54">
        <v>4.7449542352604936</v>
      </c>
      <c r="I261" s="44">
        <f t="shared" si="40"/>
        <v>444.04919999999998</v>
      </c>
    </row>
    <row r="262" spans="1:9" ht="15">
      <c r="A262" s="125" t="s">
        <v>26</v>
      </c>
      <c r="B262" s="126">
        <f>SUM(B241:B261)</f>
        <v>353.01740203652031</v>
      </c>
      <c r="C262" s="126">
        <f t="shared" ref="C262:I262" si="41">SUM(C241:C261)</f>
        <v>22.533565734920145</v>
      </c>
      <c r="D262" s="126">
        <f t="shared" si="41"/>
        <v>476.52949420548862</v>
      </c>
      <c r="E262" s="126">
        <f t="shared" si="41"/>
        <v>97.019898619355516</v>
      </c>
      <c r="F262" s="126">
        <f t="shared" si="41"/>
        <v>0</v>
      </c>
      <c r="G262" s="126">
        <f t="shared" si="41"/>
        <v>183.35223166789103</v>
      </c>
      <c r="H262" s="127">
        <f t="shared" si="41"/>
        <v>4.7449542352604936</v>
      </c>
      <c r="I262" s="128">
        <f t="shared" si="41"/>
        <v>1137.1975464994362</v>
      </c>
    </row>
    <row r="263" spans="1:9" ht="15" thickBot="1">
      <c r="A263" s="15" t="s">
        <v>100</v>
      </c>
      <c r="B263" s="100">
        <f>B262/$I262</f>
        <v>0.31042750938321284</v>
      </c>
      <c r="C263" s="100">
        <f t="shared" ref="C263:H263" si="42">C262/$I262</f>
        <v>1.9814996791264462E-2</v>
      </c>
      <c r="D263" s="100">
        <f t="shared" si="42"/>
        <v>0.41903844734132556</v>
      </c>
      <c r="E263" s="100">
        <f t="shared" si="42"/>
        <v>8.531490321800797E-2</v>
      </c>
      <c r="F263" s="100">
        <f t="shared" si="42"/>
        <v>0</v>
      </c>
      <c r="G263" s="100">
        <f t="shared" si="42"/>
        <v>0.16123164548876551</v>
      </c>
      <c r="H263" s="100">
        <f t="shared" si="42"/>
        <v>4.1724977774236218E-3</v>
      </c>
      <c r="I263" s="102">
        <f>SUM(B263:H263)</f>
        <v>1</v>
      </c>
    </row>
    <row r="264" spans="1:9" ht="15" thickBot="1">
      <c r="A264" s="16"/>
      <c r="B264" s="16"/>
      <c r="C264" s="16"/>
      <c r="D264" s="16"/>
      <c r="E264" s="16"/>
      <c r="F264" s="16"/>
      <c r="G264" s="16"/>
      <c r="H264" s="16"/>
      <c r="I264" s="16"/>
    </row>
    <row r="265" spans="1:9" ht="28.5">
      <c r="A265" s="431" t="s">
        <v>34</v>
      </c>
      <c r="B265" s="37" t="s">
        <v>0</v>
      </c>
      <c r="C265" s="37" t="s">
        <v>1</v>
      </c>
      <c r="D265" s="37" t="s">
        <v>2</v>
      </c>
      <c r="E265" s="37" t="s">
        <v>3</v>
      </c>
      <c r="F265" s="37" t="s">
        <v>27</v>
      </c>
      <c r="G265" s="37" t="s">
        <v>4</v>
      </c>
      <c r="H265" s="37" t="s">
        <v>5</v>
      </c>
      <c r="I265" s="38" t="s">
        <v>6</v>
      </c>
    </row>
    <row r="266" spans="1:9" ht="14.25" customHeight="1">
      <c r="A266" s="432" t="s">
        <v>34</v>
      </c>
      <c r="B266" s="372" t="s">
        <v>107</v>
      </c>
      <c r="C266" s="373"/>
      <c r="D266" s="373"/>
      <c r="E266" s="373"/>
      <c r="F266" s="373"/>
      <c r="G266" s="373"/>
      <c r="H266" s="373"/>
      <c r="I266" s="374"/>
    </row>
    <row r="267" spans="1:9" ht="15">
      <c r="A267" s="7" t="s">
        <v>7</v>
      </c>
      <c r="B267" s="42">
        <v>0</v>
      </c>
      <c r="C267" s="42">
        <v>0</v>
      </c>
      <c r="D267" s="42">
        <v>0</v>
      </c>
      <c r="E267" s="42">
        <v>0</v>
      </c>
      <c r="F267" s="399"/>
      <c r="G267" s="42">
        <v>0</v>
      </c>
      <c r="H267" s="43">
        <v>0</v>
      </c>
      <c r="I267" s="44">
        <f>SUM(B267:H267)</f>
        <v>0</v>
      </c>
    </row>
    <row r="268" spans="1:9" ht="15">
      <c r="A268" s="8" t="s">
        <v>8</v>
      </c>
      <c r="B268" s="48">
        <v>0</v>
      </c>
      <c r="C268" s="48">
        <v>0</v>
      </c>
      <c r="D268" s="48">
        <v>0</v>
      </c>
      <c r="E268" s="48">
        <v>0</v>
      </c>
      <c r="F268" s="400"/>
      <c r="G268" s="48">
        <v>0</v>
      </c>
      <c r="H268" s="49">
        <v>0</v>
      </c>
      <c r="I268" s="50">
        <f t="shared" ref="I268:I287" si="43">SUM(B268:H268)</f>
        <v>0</v>
      </c>
    </row>
    <row r="269" spans="1:9" ht="15">
      <c r="A269" s="9" t="s">
        <v>9</v>
      </c>
      <c r="B269" s="45">
        <v>0</v>
      </c>
      <c r="C269" s="45">
        <v>0</v>
      </c>
      <c r="D269" s="45">
        <v>0</v>
      </c>
      <c r="E269" s="45">
        <v>0</v>
      </c>
      <c r="F269" s="400"/>
      <c r="G269" s="45">
        <v>0</v>
      </c>
      <c r="H269" s="54">
        <v>0</v>
      </c>
      <c r="I269" s="44">
        <f t="shared" si="43"/>
        <v>0</v>
      </c>
    </row>
    <row r="270" spans="1:9" ht="15">
      <c r="A270" s="8" t="s">
        <v>10</v>
      </c>
      <c r="B270" s="48">
        <v>0</v>
      </c>
      <c r="C270" s="48">
        <v>0</v>
      </c>
      <c r="D270" s="48">
        <v>0</v>
      </c>
      <c r="E270" s="48">
        <v>0</v>
      </c>
      <c r="F270" s="400"/>
      <c r="G270" s="48">
        <v>0</v>
      </c>
      <c r="H270" s="49">
        <v>0</v>
      </c>
      <c r="I270" s="50">
        <f t="shared" si="43"/>
        <v>0</v>
      </c>
    </row>
    <row r="271" spans="1:9" ht="15">
      <c r="A271" s="9" t="s">
        <v>11</v>
      </c>
      <c r="B271" s="45">
        <v>0</v>
      </c>
      <c r="C271" s="45">
        <v>0</v>
      </c>
      <c r="D271" s="45">
        <v>0</v>
      </c>
      <c r="E271" s="45">
        <v>0</v>
      </c>
      <c r="F271" s="400"/>
      <c r="G271" s="45">
        <v>0</v>
      </c>
      <c r="H271" s="54">
        <v>0</v>
      </c>
      <c r="I271" s="44">
        <f t="shared" si="43"/>
        <v>0</v>
      </c>
    </row>
    <row r="272" spans="1:9" ht="15">
      <c r="A272" s="8" t="s">
        <v>12</v>
      </c>
      <c r="B272" s="48">
        <v>1.1250685960252005E-8</v>
      </c>
      <c r="C272" s="48">
        <v>1.1250685960252005E-8</v>
      </c>
      <c r="D272" s="48">
        <v>1.1250685960252005E-8</v>
      </c>
      <c r="E272" s="48">
        <v>1.4440703475401322E-2</v>
      </c>
      <c r="F272" s="400"/>
      <c r="G272" s="48">
        <v>0</v>
      </c>
      <c r="H272" s="49">
        <v>0</v>
      </c>
      <c r="I272" s="50">
        <f t="shared" si="43"/>
        <v>1.4440737227459203E-2</v>
      </c>
    </row>
    <row r="273" spans="1:9" ht="15">
      <c r="A273" s="9" t="s">
        <v>13</v>
      </c>
      <c r="B273" s="45">
        <v>0</v>
      </c>
      <c r="C273" s="45">
        <v>0</v>
      </c>
      <c r="D273" s="45">
        <v>0</v>
      </c>
      <c r="E273" s="45">
        <v>0</v>
      </c>
      <c r="F273" s="400"/>
      <c r="G273" s="45">
        <v>0</v>
      </c>
      <c r="H273" s="54">
        <v>0</v>
      </c>
      <c r="I273" s="44">
        <f t="shared" si="43"/>
        <v>0</v>
      </c>
    </row>
    <row r="274" spans="1:9" ht="15">
      <c r="A274" s="8" t="s">
        <v>14</v>
      </c>
      <c r="B274" s="48">
        <v>6.8828317073137139E-9</v>
      </c>
      <c r="C274" s="48">
        <v>6.8828317073137139E-9</v>
      </c>
      <c r="D274" s="48">
        <v>6.8828317073137139E-9</v>
      </c>
      <c r="E274" s="48">
        <v>3.5881489296356834</v>
      </c>
      <c r="F274" s="400"/>
      <c r="G274" s="48">
        <v>0</v>
      </c>
      <c r="H274" s="49">
        <v>0</v>
      </c>
      <c r="I274" s="50">
        <f t="shared" si="43"/>
        <v>3.5881489502841784</v>
      </c>
    </row>
    <row r="275" spans="1:9" ht="15">
      <c r="A275" s="9" t="s">
        <v>15</v>
      </c>
      <c r="B275" s="45">
        <v>0</v>
      </c>
      <c r="C275" s="45">
        <v>0</v>
      </c>
      <c r="D275" s="45">
        <v>0</v>
      </c>
      <c r="E275" s="45">
        <v>0</v>
      </c>
      <c r="F275" s="400"/>
      <c r="G275" s="45">
        <v>0</v>
      </c>
      <c r="H275" s="54">
        <v>0</v>
      </c>
      <c r="I275" s="44">
        <f t="shared" si="43"/>
        <v>0</v>
      </c>
    </row>
    <row r="276" spans="1:9" ht="15">
      <c r="A276" s="8" t="s">
        <v>16</v>
      </c>
      <c r="B276" s="48">
        <v>1.4793567416630153</v>
      </c>
      <c r="C276" s="48">
        <v>1.6661990542659344</v>
      </c>
      <c r="D276" s="48">
        <v>0.85444420407105059</v>
      </c>
      <c r="E276" s="48">
        <v>0</v>
      </c>
      <c r="F276" s="400"/>
      <c r="G276" s="48">
        <v>0</v>
      </c>
      <c r="H276" s="49">
        <v>0</v>
      </c>
      <c r="I276" s="50">
        <f t="shared" si="43"/>
        <v>4</v>
      </c>
    </row>
    <row r="277" spans="1:9" ht="15">
      <c r="A277" s="9" t="s">
        <v>17</v>
      </c>
      <c r="B277" s="45">
        <v>0.15399999999999997</v>
      </c>
      <c r="C277" s="45">
        <v>0.15399999999999997</v>
      </c>
      <c r="D277" s="45">
        <v>0.15399999999999997</v>
      </c>
      <c r="E277" s="45">
        <v>0</v>
      </c>
      <c r="F277" s="400"/>
      <c r="G277" s="45">
        <v>0</v>
      </c>
      <c r="H277" s="54">
        <v>0</v>
      </c>
      <c r="I277" s="44">
        <f t="shared" si="43"/>
        <v>0.46199999999999991</v>
      </c>
    </row>
    <row r="278" spans="1:9" ht="15">
      <c r="A278" s="8" t="s">
        <v>18</v>
      </c>
      <c r="B278" s="48">
        <v>0</v>
      </c>
      <c r="C278" s="48">
        <v>0</v>
      </c>
      <c r="D278" s="48">
        <v>0</v>
      </c>
      <c r="E278" s="48">
        <v>0</v>
      </c>
      <c r="F278" s="400"/>
      <c r="G278" s="48">
        <v>0</v>
      </c>
      <c r="H278" s="49">
        <v>0</v>
      </c>
      <c r="I278" s="50">
        <f t="shared" si="43"/>
        <v>0</v>
      </c>
    </row>
    <row r="279" spans="1:9" ht="15">
      <c r="A279" s="9" t="s">
        <v>141</v>
      </c>
      <c r="B279" s="45">
        <v>0</v>
      </c>
      <c r="C279" s="45">
        <v>0</v>
      </c>
      <c r="D279" s="45">
        <v>0</v>
      </c>
      <c r="E279" s="45">
        <v>0</v>
      </c>
      <c r="F279" s="400"/>
      <c r="G279" s="45">
        <v>0</v>
      </c>
      <c r="H279" s="54">
        <v>0</v>
      </c>
      <c r="I279" s="44">
        <f t="shared" si="43"/>
        <v>0</v>
      </c>
    </row>
    <row r="280" spans="1:9" ht="15">
      <c r="A280" s="8" t="s">
        <v>19</v>
      </c>
      <c r="B280" s="48">
        <v>0</v>
      </c>
      <c r="C280" s="48">
        <v>0</v>
      </c>
      <c r="D280" s="48">
        <v>0</v>
      </c>
      <c r="E280" s="48">
        <v>0</v>
      </c>
      <c r="F280" s="400"/>
      <c r="G280" s="48">
        <v>0</v>
      </c>
      <c r="H280" s="49">
        <v>0</v>
      </c>
      <c r="I280" s="50">
        <f t="shared" si="43"/>
        <v>0</v>
      </c>
    </row>
    <row r="281" spans="1:9" ht="15">
      <c r="A281" s="9" t="s">
        <v>20</v>
      </c>
      <c r="B281" s="45">
        <v>0</v>
      </c>
      <c r="C281" s="45">
        <v>0</v>
      </c>
      <c r="D281" s="45">
        <v>0</v>
      </c>
      <c r="E281" s="45">
        <v>0</v>
      </c>
      <c r="F281" s="400"/>
      <c r="G281" s="45">
        <v>0</v>
      </c>
      <c r="H281" s="54">
        <v>0</v>
      </c>
      <c r="I281" s="44">
        <f t="shared" si="43"/>
        <v>0</v>
      </c>
    </row>
    <row r="282" spans="1:9" ht="15">
      <c r="A282" s="8" t="s">
        <v>21</v>
      </c>
      <c r="B282" s="48">
        <v>0</v>
      </c>
      <c r="C282" s="48">
        <v>0</v>
      </c>
      <c r="D282" s="48">
        <v>0</v>
      </c>
      <c r="E282" s="48">
        <v>0</v>
      </c>
      <c r="F282" s="400"/>
      <c r="G282" s="48">
        <v>0</v>
      </c>
      <c r="H282" s="49">
        <v>0</v>
      </c>
      <c r="I282" s="50">
        <f t="shared" si="43"/>
        <v>0</v>
      </c>
    </row>
    <row r="283" spans="1:9" ht="15">
      <c r="A283" s="10" t="s">
        <v>57</v>
      </c>
      <c r="B283" s="45">
        <v>0</v>
      </c>
      <c r="C283" s="45">
        <v>0</v>
      </c>
      <c r="D283" s="45">
        <v>0</v>
      </c>
      <c r="E283" s="45">
        <v>0</v>
      </c>
      <c r="F283" s="400"/>
      <c r="G283" s="45">
        <v>0</v>
      </c>
      <c r="H283" s="54">
        <v>0</v>
      </c>
      <c r="I283" s="44">
        <f t="shared" si="43"/>
        <v>0</v>
      </c>
    </row>
    <row r="284" spans="1:9" ht="15">
      <c r="A284" s="8" t="s">
        <v>22</v>
      </c>
      <c r="B284" s="48">
        <v>0</v>
      </c>
      <c r="C284" s="48">
        <v>0</v>
      </c>
      <c r="D284" s="48">
        <v>0</v>
      </c>
      <c r="E284" s="48">
        <v>0</v>
      </c>
      <c r="F284" s="400"/>
      <c r="G284" s="48">
        <v>0</v>
      </c>
      <c r="H284" s="49">
        <v>0</v>
      </c>
      <c r="I284" s="50">
        <f t="shared" si="43"/>
        <v>0</v>
      </c>
    </row>
    <row r="285" spans="1:9" ht="15">
      <c r="A285" s="10" t="s">
        <v>23</v>
      </c>
      <c r="B285" s="45">
        <v>0</v>
      </c>
      <c r="C285" s="45">
        <v>0</v>
      </c>
      <c r="D285" s="45">
        <v>0</v>
      </c>
      <c r="E285" s="45">
        <v>0</v>
      </c>
      <c r="F285" s="400"/>
      <c r="G285" s="45">
        <v>0</v>
      </c>
      <c r="H285" s="54">
        <v>0</v>
      </c>
      <c r="I285" s="44">
        <f t="shared" si="43"/>
        <v>0</v>
      </c>
    </row>
    <row r="286" spans="1:9" ht="15">
      <c r="A286" s="8" t="s">
        <v>24</v>
      </c>
      <c r="B286" s="48">
        <v>0</v>
      </c>
      <c r="C286" s="48">
        <v>0</v>
      </c>
      <c r="D286" s="48">
        <v>0</v>
      </c>
      <c r="E286" s="48">
        <v>0</v>
      </c>
      <c r="F286" s="400"/>
      <c r="G286" s="48">
        <v>0</v>
      </c>
      <c r="H286" s="49">
        <v>0</v>
      </c>
      <c r="I286" s="50">
        <f t="shared" si="43"/>
        <v>0</v>
      </c>
    </row>
    <row r="287" spans="1:9" ht="15.75" thickBot="1">
      <c r="A287" s="10" t="s">
        <v>25</v>
      </c>
      <c r="B287" s="45">
        <v>8.3489668773870842E-3</v>
      </c>
      <c r="C287" s="45">
        <v>7.8645729080277952E-9</v>
      </c>
      <c r="D287" s="45">
        <v>22.681679923643557</v>
      </c>
      <c r="E287" s="45">
        <v>5.1917431805933969</v>
      </c>
      <c r="F287" s="401"/>
      <c r="G287" s="45">
        <v>0.42502792102108666</v>
      </c>
      <c r="H287" s="54">
        <v>0</v>
      </c>
      <c r="I287" s="44">
        <f t="shared" si="43"/>
        <v>28.306799999999999</v>
      </c>
    </row>
    <row r="288" spans="1:9" ht="15">
      <c r="A288" s="125" t="s">
        <v>26</v>
      </c>
      <c r="B288" s="126">
        <f>SUM(B267:B287)</f>
        <v>1.6417057266739199</v>
      </c>
      <c r="C288" s="126">
        <f t="shared" ref="C288:I288" si="44">SUM(C267:C287)</f>
        <v>1.8201990802640249</v>
      </c>
      <c r="D288" s="126">
        <f t="shared" si="44"/>
        <v>23.690124145848124</v>
      </c>
      <c r="E288" s="126">
        <f t="shared" si="44"/>
        <v>8.7943328137044823</v>
      </c>
      <c r="F288" s="126">
        <f t="shared" si="44"/>
        <v>0</v>
      </c>
      <c r="G288" s="126">
        <f t="shared" si="44"/>
        <v>0.42502792102108666</v>
      </c>
      <c r="H288" s="127">
        <f t="shared" si="44"/>
        <v>0</v>
      </c>
      <c r="I288" s="128">
        <f t="shared" si="44"/>
        <v>36.371389687511638</v>
      </c>
    </row>
    <row r="289" spans="1:9" ht="15" thickBot="1">
      <c r="A289" s="15" t="s">
        <v>100</v>
      </c>
      <c r="B289" s="100">
        <f>B288/$I288</f>
        <v>4.5137283474148103E-2</v>
      </c>
      <c r="C289" s="100">
        <f t="shared" ref="C289:H289" si="45">C288/$I288</f>
        <v>5.0044804333913104E-2</v>
      </c>
      <c r="D289" s="100">
        <f t="shared" si="45"/>
        <v>0.65133953773513054</v>
      </c>
      <c r="E289" s="100">
        <f t="shared" si="45"/>
        <v>0.24179259822794386</v>
      </c>
      <c r="F289" s="100">
        <f t="shared" si="45"/>
        <v>0</v>
      </c>
      <c r="G289" s="100">
        <f t="shared" si="45"/>
        <v>1.1685776228864382E-2</v>
      </c>
      <c r="H289" s="100">
        <f t="shared" si="45"/>
        <v>0</v>
      </c>
      <c r="I289" s="102">
        <f>SUM(B289:H289)</f>
        <v>0.99999999999999989</v>
      </c>
    </row>
    <row r="290" spans="1:9" ht="15" thickBot="1">
      <c r="A290" s="16"/>
      <c r="B290" s="16"/>
      <c r="C290" s="16"/>
      <c r="D290" s="16"/>
      <c r="E290" s="16"/>
      <c r="F290" s="16"/>
      <c r="G290" s="16"/>
      <c r="H290" s="16"/>
      <c r="I290" s="16"/>
    </row>
    <row r="291" spans="1:9" ht="28.5" customHeight="1">
      <c r="A291" s="431" t="s">
        <v>35</v>
      </c>
      <c r="B291" s="37" t="s">
        <v>0</v>
      </c>
      <c r="C291" s="37" t="s">
        <v>1</v>
      </c>
      <c r="D291" s="37" t="s">
        <v>2</v>
      </c>
      <c r="E291" s="37" t="s">
        <v>3</v>
      </c>
      <c r="F291" s="37" t="s">
        <v>27</v>
      </c>
      <c r="G291" s="37" t="s">
        <v>4</v>
      </c>
      <c r="H291" s="37" t="s">
        <v>5</v>
      </c>
      <c r="I291" s="38" t="s">
        <v>6</v>
      </c>
    </row>
    <row r="292" spans="1:9" ht="14.25" customHeight="1">
      <c r="A292" s="432" t="s">
        <v>35</v>
      </c>
      <c r="B292" s="372" t="s">
        <v>107</v>
      </c>
      <c r="C292" s="373"/>
      <c r="D292" s="373"/>
      <c r="E292" s="373"/>
      <c r="F292" s="373"/>
      <c r="G292" s="373"/>
      <c r="H292" s="373"/>
      <c r="I292" s="374"/>
    </row>
    <row r="293" spans="1:9" ht="15">
      <c r="A293" s="7" t="s">
        <v>7</v>
      </c>
      <c r="B293" s="42">
        <v>0</v>
      </c>
      <c r="C293" s="42">
        <v>0</v>
      </c>
      <c r="D293" s="42">
        <v>0</v>
      </c>
      <c r="E293" s="42">
        <v>0</v>
      </c>
      <c r="F293" s="399"/>
      <c r="G293" s="42">
        <v>0</v>
      </c>
      <c r="H293" s="43">
        <v>0</v>
      </c>
      <c r="I293" s="44">
        <f>SUM(B293:H293)</f>
        <v>0</v>
      </c>
    </row>
    <row r="294" spans="1:9" ht="15">
      <c r="A294" s="8" t="s">
        <v>8</v>
      </c>
      <c r="B294" s="48">
        <v>0</v>
      </c>
      <c r="C294" s="48">
        <v>0</v>
      </c>
      <c r="D294" s="48">
        <v>0</v>
      </c>
      <c r="E294" s="48">
        <v>0</v>
      </c>
      <c r="F294" s="400"/>
      <c r="G294" s="48">
        <v>0</v>
      </c>
      <c r="H294" s="49">
        <v>0</v>
      </c>
      <c r="I294" s="50">
        <f t="shared" ref="I294:I313" si="46">SUM(B294:H294)</f>
        <v>0</v>
      </c>
    </row>
    <row r="295" spans="1:9" ht="15">
      <c r="A295" s="9" t="s">
        <v>9</v>
      </c>
      <c r="B295" s="45">
        <v>0</v>
      </c>
      <c r="C295" s="45">
        <v>0</v>
      </c>
      <c r="D295" s="45">
        <v>0</v>
      </c>
      <c r="E295" s="45">
        <v>0</v>
      </c>
      <c r="F295" s="400"/>
      <c r="G295" s="45">
        <v>0</v>
      </c>
      <c r="H295" s="54">
        <v>0</v>
      </c>
      <c r="I295" s="44">
        <f t="shared" si="46"/>
        <v>0</v>
      </c>
    </row>
    <row r="296" spans="1:9" ht="15">
      <c r="A296" s="8" t="s">
        <v>10</v>
      </c>
      <c r="B296" s="48">
        <v>0</v>
      </c>
      <c r="C296" s="48">
        <v>0</v>
      </c>
      <c r="D296" s="48">
        <v>0</v>
      </c>
      <c r="E296" s="48">
        <v>0</v>
      </c>
      <c r="F296" s="400"/>
      <c r="G296" s="48">
        <v>0</v>
      </c>
      <c r="H296" s="49">
        <v>0</v>
      </c>
      <c r="I296" s="50">
        <f t="shared" si="46"/>
        <v>0</v>
      </c>
    </row>
    <row r="297" spans="1:9" ht="15">
      <c r="A297" s="9" t="s">
        <v>11</v>
      </c>
      <c r="B297" s="45">
        <v>0</v>
      </c>
      <c r="C297" s="45">
        <v>0</v>
      </c>
      <c r="D297" s="45">
        <v>0</v>
      </c>
      <c r="E297" s="45">
        <v>0</v>
      </c>
      <c r="F297" s="400"/>
      <c r="G297" s="45">
        <v>0</v>
      </c>
      <c r="H297" s="54">
        <v>0</v>
      </c>
      <c r="I297" s="44">
        <f t="shared" si="46"/>
        <v>0</v>
      </c>
    </row>
    <row r="298" spans="1:9" ht="15">
      <c r="A298" s="8" t="s">
        <v>12</v>
      </c>
      <c r="B298" s="48">
        <v>0</v>
      </c>
      <c r="C298" s="48">
        <v>0</v>
      </c>
      <c r="D298" s="48">
        <v>0</v>
      </c>
      <c r="E298" s="48">
        <v>0</v>
      </c>
      <c r="F298" s="400"/>
      <c r="G298" s="48">
        <v>0</v>
      </c>
      <c r="H298" s="49">
        <v>0</v>
      </c>
      <c r="I298" s="50">
        <f t="shared" si="46"/>
        <v>0</v>
      </c>
    </row>
    <row r="299" spans="1:9" ht="15">
      <c r="A299" s="9" t="s">
        <v>13</v>
      </c>
      <c r="B299" s="45">
        <v>0</v>
      </c>
      <c r="C299" s="45">
        <v>0</v>
      </c>
      <c r="D299" s="45">
        <v>0</v>
      </c>
      <c r="E299" s="45">
        <v>0</v>
      </c>
      <c r="F299" s="400"/>
      <c r="G299" s="45">
        <v>0</v>
      </c>
      <c r="H299" s="54">
        <v>0</v>
      </c>
      <c r="I299" s="44">
        <f t="shared" si="46"/>
        <v>0</v>
      </c>
    </row>
    <row r="300" spans="1:9" ht="15">
      <c r="A300" s="8" t="s">
        <v>14</v>
      </c>
      <c r="B300" s="48">
        <v>0</v>
      </c>
      <c r="C300" s="48">
        <v>0</v>
      </c>
      <c r="D300" s="48">
        <v>0</v>
      </c>
      <c r="E300" s="48">
        <v>0.28271876242588684</v>
      </c>
      <c r="F300" s="400"/>
      <c r="G300" s="48">
        <v>0</v>
      </c>
      <c r="H300" s="49">
        <v>0</v>
      </c>
      <c r="I300" s="50">
        <f t="shared" si="46"/>
        <v>0.28271876242588684</v>
      </c>
    </row>
    <row r="301" spans="1:9" ht="15">
      <c r="A301" s="9" t="s">
        <v>15</v>
      </c>
      <c r="B301" s="45">
        <v>0.40804750819071656</v>
      </c>
      <c r="C301" s="45">
        <v>6.0552491809283501E-2</v>
      </c>
      <c r="D301" s="45">
        <v>0</v>
      </c>
      <c r="E301" s="45">
        <v>0</v>
      </c>
      <c r="F301" s="400"/>
      <c r="G301" s="45">
        <v>0</v>
      </c>
      <c r="H301" s="54">
        <v>0</v>
      </c>
      <c r="I301" s="44">
        <f t="shared" si="46"/>
        <v>0.46860000000000007</v>
      </c>
    </row>
    <row r="302" spans="1:9" ht="15">
      <c r="A302" s="8" t="s">
        <v>16</v>
      </c>
      <c r="B302" s="48">
        <v>10.699834725490108</v>
      </c>
      <c r="C302" s="48">
        <v>48.82956213275336</v>
      </c>
      <c r="D302" s="48">
        <v>2.4706031417565302</v>
      </c>
      <c r="E302" s="48">
        <v>0</v>
      </c>
      <c r="F302" s="400"/>
      <c r="G302" s="48">
        <v>0</v>
      </c>
      <c r="H302" s="49">
        <v>0</v>
      </c>
      <c r="I302" s="50">
        <f t="shared" si="46"/>
        <v>61.999999999999993</v>
      </c>
    </row>
    <row r="303" spans="1:9" ht="15">
      <c r="A303" s="9" t="s">
        <v>17</v>
      </c>
      <c r="B303" s="45">
        <v>7.3785965659075494E-3</v>
      </c>
      <c r="C303" s="45">
        <v>4.0982938906020303</v>
      </c>
      <c r="D303" s="45">
        <v>1.4845275128320619</v>
      </c>
      <c r="E303" s="45">
        <v>0</v>
      </c>
      <c r="F303" s="400"/>
      <c r="G303" s="45">
        <v>0</v>
      </c>
      <c r="H303" s="54">
        <v>0</v>
      </c>
      <c r="I303" s="44">
        <f t="shared" si="46"/>
        <v>5.5902000000000003</v>
      </c>
    </row>
    <row r="304" spans="1:9" ht="15">
      <c r="A304" s="8" t="s">
        <v>18</v>
      </c>
      <c r="B304" s="48">
        <v>0</v>
      </c>
      <c r="C304" s="48">
        <v>0</v>
      </c>
      <c r="D304" s="48">
        <v>0</v>
      </c>
      <c r="E304" s="48">
        <v>0</v>
      </c>
      <c r="F304" s="400"/>
      <c r="G304" s="48">
        <v>0</v>
      </c>
      <c r="H304" s="49">
        <v>0</v>
      </c>
      <c r="I304" s="50">
        <f t="shared" si="46"/>
        <v>0</v>
      </c>
    </row>
    <row r="305" spans="1:9" ht="15">
      <c r="A305" s="9" t="s">
        <v>141</v>
      </c>
      <c r="B305" s="45">
        <v>28.697331166206997</v>
      </c>
      <c r="C305" s="45">
        <v>659.85515364171511</v>
      </c>
      <c r="D305" s="45">
        <v>55.702112052490904</v>
      </c>
      <c r="E305" s="45">
        <v>3.7454031395869851</v>
      </c>
      <c r="F305" s="400"/>
      <c r="G305" s="45">
        <v>0</v>
      </c>
      <c r="H305" s="54">
        <v>0</v>
      </c>
      <c r="I305" s="44">
        <f t="shared" si="46"/>
        <v>748</v>
      </c>
    </row>
    <row r="306" spans="1:9" ht="15">
      <c r="A306" s="8" t="s">
        <v>19</v>
      </c>
      <c r="B306" s="48">
        <v>0</v>
      </c>
      <c r="C306" s="48">
        <v>0</v>
      </c>
      <c r="D306" s="48">
        <v>0</v>
      </c>
      <c r="E306" s="48">
        <v>0</v>
      </c>
      <c r="F306" s="400"/>
      <c r="G306" s="48">
        <v>0</v>
      </c>
      <c r="H306" s="49">
        <v>0</v>
      </c>
      <c r="I306" s="50">
        <f t="shared" si="46"/>
        <v>0</v>
      </c>
    </row>
    <row r="307" spans="1:9" ht="15">
      <c r="A307" s="9" t="s">
        <v>20</v>
      </c>
      <c r="B307" s="45">
        <v>0</v>
      </c>
      <c r="C307" s="45">
        <v>0</v>
      </c>
      <c r="D307" s="45">
        <v>0</v>
      </c>
      <c r="E307" s="45">
        <v>0</v>
      </c>
      <c r="F307" s="400"/>
      <c r="G307" s="45">
        <v>0</v>
      </c>
      <c r="H307" s="54">
        <v>0</v>
      </c>
      <c r="I307" s="44">
        <f t="shared" si="46"/>
        <v>0</v>
      </c>
    </row>
    <row r="308" spans="1:9" ht="15">
      <c r="A308" s="8" t="s">
        <v>21</v>
      </c>
      <c r="B308" s="48">
        <v>0</v>
      </c>
      <c r="C308" s="48">
        <v>0</v>
      </c>
      <c r="D308" s="48">
        <v>0</v>
      </c>
      <c r="E308" s="48">
        <v>0</v>
      </c>
      <c r="F308" s="400"/>
      <c r="G308" s="48">
        <v>0</v>
      </c>
      <c r="H308" s="49">
        <v>0</v>
      </c>
      <c r="I308" s="50">
        <f t="shared" si="46"/>
        <v>0</v>
      </c>
    </row>
    <row r="309" spans="1:9" ht="15">
      <c r="A309" s="10" t="s">
        <v>57</v>
      </c>
      <c r="B309" s="45">
        <v>0</v>
      </c>
      <c r="C309" s="45">
        <v>0</v>
      </c>
      <c r="D309" s="45">
        <v>0</v>
      </c>
      <c r="E309" s="45">
        <v>0</v>
      </c>
      <c r="F309" s="400"/>
      <c r="G309" s="45">
        <v>0</v>
      </c>
      <c r="H309" s="54">
        <v>0</v>
      </c>
      <c r="I309" s="44">
        <f t="shared" si="46"/>
        <v>0</v>
      </c>
    </row>
    <row r="310" spans="1:9" ht="15">
      <c r="A310" s="8" t="s">
        <v>22</v>
      </c>
      <c r="B310" s="48">
        <v>2</v>
      </c>
      <c r="C310" s="48">
        <v>0</v>
      </c>
      <c r="D310" s="48">
        <v>0</v>
      </c>
      <c r="E310" s="48">
        <v>0</v>
      </c>
      <c r="F310" s="400"/>
      <c r="G310" s="48">
        <v>0</v>
      </c>
      <c r="H310" s="49">
        <v>0</v>
      </c>
      <c r="I310" s="50">
        <f t="shared" si="46"/>
        <v>2</v>
      </c>
    </row>
    <row r="311" spans="1:9" ht="15">
      <c r="A311" s="10" t="s">
        <v>23</v>
      </c>
      <c r="B311" s="45">
        <v>0</v>
      </c>
      <c r="C311" s="45">
        <v>0</v>
      </c>
      <c r="D311" s="45">
        <v>0</v>
      </c>
      <c r="E311" s="45">
        <v>0</v>
      </c>
      <c r="F311" s="400"/>
      <c r="G311" s="45">
        <v>0</v>
      </c>
      <c r="H311" s="54">
        <v>0</v>
      </c>
      <c r="I311" s="44">
        <f t="shared" si="46"/>
        <v>0</v>
      </c>
    </row>
    <row r="312" spans="1:9" ht="15">
      <c r="A312" s="8" t="s">
        <v>24</v>
      </c>
      <c r="B312" s="48">
        <v>0</v>
      </c>
      <c r="C312" s="48">
        <v>0</v>
      </c>
      <c r="D312" s="48">
        <v>0</v>
      </c>
      <c r="E312" s="48">
        <v>0</v>
      </c>
      <c r="F312" s="400"/>
      <c r="G312" s="48">
        <v>0</v>
      </c>
      <c r="H312" s="49">
        <v>0</v>
      </c>
      <c r="I312" s="50">
        <f t="shared" si="46"/>
        <v>0</v>
      </c>
    </row>
    <row r="313" spans="1:9" ht="15.75" thickBot="1">
      <c r="A313" s="10" t="s">
        <v>25</v>
      </c>
      <c r="B313" s="45">
        <v>5.9370211772073302</v>
      </c>
      <c r="C313" s="45">
        <v>9.7091590902533706</v>
      </c>
      <c r="D313" s="45">
        <v>30.220956158921929</v>
      </c>
      <c r="E313" s="45">
        <v>335.64876300306406</v>
      </c>
      <c r="F313" s="401"/>
      <c r="G313" s="45">
        <v>32.936240944388125</v>
      </c>
      <c r="H313" s="54">
        <v>0.1094596261652318</v>
      </c>
      <c r="I313" s="44">
        <f t="shared" si="46"/>
        <v>414.56160000000006</v>
      </c>
    </row>
    <row r="314" spans="1:9" ht="15">
      <c r="A314" s="125" t="s">
        <v>26</v>
      </c>
      <c r="B314" s="126">
        <f>SUM(B293:B313)</f>
        <v>47.749613173661054</v>
      </c>
      <c r="C314" s="126">
        <f t="shared" ref="C314:I314" si="47">SUM(C293:C313)</f>
        <v>722.55272124713315</v>
      </c>
      <c r="D314" s="126">
        <f t="shared" si="47"/>
        <v>89.878198866001426</v>
      </c>
      <c r="E314" s="126">
        <f t="shared" si="47"/>
        <v>339.67688490507692</v>
      </c>
      <c r="F314" s="126">
        <f t="shared" si="47"/>
        <v>0</v>
      </c>
      <c r="G314" s="126">
        <f t="shared" si="47"/>
        <v>32.936240944388125</v>
      </c>
      <c r="H314" s="127">
        <f t="shared" si="47"/>
        <v>0.1094596261652318</v>
      </c>
      <c r="I314" s="128">
        <f t="shared" si="47"/>
        <v>1232.9031187624259</v>
      </c>
    </row>
    <row r="315" spans="1:9" ht="15" thickBot="1">
      <c r="A315" s="15" t="s">
        <v>100</v>
      </c>
      <c r="B315" s="100">
        <f>B314/$I314</f>
        <v>3.8729412268493218E-2</v>
      </c>
      <c r="C315" s="100">
        <f t="shared" ref="C315:H315" si="48">C314/$I314</f>
        <v>0.58605798805377607</v>
      </c>
      <c r="D315" s="100">
        <f t="shared" si="48"/>
        <v>7.2899644342063252E-2</v>
      </c>
      <c r="E315" s="100">
        <f t="shared" si="48"/>
        <v>0.27550979451332774</v>
      </c>
      <c r="F315" s="100">
        <f t="shared" si="48"/>
        <v>0</v>
      </c>
      <c r="G315" s="100">
        <f t="shared" si="48"/>
        <v>2.6714378804921141E-2</v>
      </c>
      <c r="H315" s="100">
        <f t="shared" si="48"/>
        <v>8.8782017418453878E-5</v>
      </c>
      <c r="I315" s="102">
        <f>SUM(B315:H315)</f>
        <v>1</v>
      </c>
    </row>
    <row r="316" spans="1:9" ht="15" thickBot="1">
      <c r="A316" s="16"/>
      <c r="B316" s="16"/>
      <c r="C316" s="16"/>
      <c r="D316" s="16"/>
      <c r="E316" s="16"/>
      <c r="F316" s="16"/>
      <c r="G316" s="16"/>
      <c r="H316" s="16"/>
      <c r="I316" s="16"/>
    </row>
    <row r="317" spans="1:9" ht="28.5">
      <c r="A317" s="431" t="s">
        <v>36</v>
      </c>
      <c r="B317" s="37" t="s">
        <v>0</v>
      </c>
      <c r="C317" s="37" t="s">
        <v>1</v>
      </c>
      <c r="D317" s="37" t="s">
        <v>2</v>
      </c>
      <c r="E317" s="37" t="s">
        <v>3</v>
      </c>
      <c r="F317" s="37" t="s">
        <v>27</v>
      </c>
      <c r="G317" s="37" t="s">
        <v>4</v>
      </c>
      <c r="H317" s="37" t="s">
        <v>5</v>
      </c>
      <c r="I317" s="38" t="s">
        <v>6</v>
      </c>
    </row>
    <row r="318" spans="1:9" ht="14.25" customHeight="1">
      <c r="A318" s="432" t="s">
        <v>36</v>
      </c>
      <c r="B318" s="372" t="s">
        <v>107</v>
      </c>
      <c r="C318" s="373"/>
      <c r="D318" s="373"/>
      <c r="E318" s="373"/>
      <c r="F318" s="373"/>
      <c r="G318" s="373"/>
      <c r="H318" s="373"/>
      <c r="I318" s="374"/>
    </row>
    <row r="319" spans="1:9" ht="15">
      <c r="A319" s="7" t="s">
        <v>7</v>
      </c>
      <c r="B319" s="42">
        <v>0</v>
      </c>
      <c r="C319" s="42">
        <v>0</v>
      </c>
      <c r="D319" s="42">
        <v>0</v>
      </c>
      <c r="E319" s="42">
        <v>0</v>
      </c>
      <c r="F319" s="399"/>
      <c r="G319" s="42">
        <v>0</v>
      </c>
      <c r="H319" s="43">
        <v>0</v>
      </c>
      <c r="I319" s="44">
        <f>SUM(B319:H319)</f>
        <v>0</v>
      </c>
    </row>
    <row r="320" spans="1:9" ht="15">
      <c r="A320" s="8" t="s">
        <v>8</v>
      </c>
      <c r="B320" s="48">
        <v>0</v>
      </c>
      <c r="C320" s="48">
        <v>0</v>
      </c>
      <c r="D320" s="48">
        <v>0</v>
      </c>
      <c r="E320" s="48">
        <v>0</v>
      </c>
      <c r="F320" s="400"/>
      <c r="G320" s="48">
        <v>0</v>
      </c>
      <c r="H320" s="49">
        <v>0</v>
      </c>
      <c r="I320" s="50">
        <f t="shared" ref="I320:I339" si="49">SUM(B320:H320)</f>
        <v>0</v>
      </c>
    </row>
    <row r="321" spans="1:9" ht="15">
      <c r="A321" s="9" t="s">
        <v>9</v>
      </c>
      <c r="B321" s="45">
        <v>0</v>
      </c>
      <c r="C321" s="45">
        <v>0</v>
      </c>
      <c r="D321" s="45">
        <v>0</v>
      </c>
      <c r="E321" s="45">
        <v>0</v>
      </c>
      <c r="F321" s="400"/>
      <c r="G321" s="45">
        <v>0</v>
      </c>
      <c r="H321" s="54">
        <v>0</v>
      </c>
      <c r="I321" s="44">
        <f t="shared" si="49"/>
        <v>0</v>
      </c>
    </row>
    <row r="322" spans="1:9" ht="15">
      <c r="A322" s="8" t="s">
        <v>10</v>
      </c>
      <c r="B322" s="48">
        <v>0</v>
      </c>
      <c r="C322" s="48">
        <v>0</v>
      </c>
      <c r="D322" s="48">
        <v>0</v>
      </c>
      <c r="E322" s="48">
        <v>0</v>
      </c>
      <c r="F322" s="400"/>
      <c r="G322" s="48">
        <v>0</v>
      </c>
      <c r="H322" s="49">
        <v>0</v>
      </c>
      <c r="I322" s="50">
        <f t="shared" si="49"/>
        <v>0</v>
      </c>
    </row>
    <row r="323" spans="1:9" ht="15">
      <c r="A323" s="9" t="s">
        <v>11</v>
      </c>
      <c r="B323" s="45">
        <v>0</v>
      </c>
      <c r="C323" s="45">
        <v>0</v>
      </c>
      <c r="D323" s="45">
        <v>0</v>
      </c>
      <c r="E323" s="45">
        <v>0</v>
      </c>
      <c r="F323" s="400"/>
      <c r="G323" s="45">
        <v>0</v>
      </c>
      <c r="H323" s="54">
        <v>0</v>
      </c>
      <c r="I323" s="44">
        <f t="shared" si="49"/>
        <v>0</v>
      </c>
    </row>
    <row r="324" spans="1:9" ht="15">
      <c r="A324" s="8" t="s">
        <v>12</v>
      </c>
      <c r="B324" s="48">
        <v>1.1250711924574805E-8</v>
      </c>
      <c r="C324" s="48">
        <v>0</v>
      </c>
      <c r="D324" s="48">
        <v>0</v>
      </c>
      <c r="E324" s="48">
        <v>0.38154681211616803</v>
      </c>
      <c r="F324" s="400"/>
      <c r="G324" s="48">
        <v>0</v>
      </c>
      <c r="H324" s="49">
        <v>0</v>
      </c>
      <c r="I324" s="50">
        <f t="shared" si="49"/>
        <v>0.38154682336687995</v>
      </c>
    </row>
    <row r="325" spans="1:9" ht="15">
      <c r="A325" s="9" t="s">
        <v>13</v>
      </c>
      <c r="B325" s="45">
        <v>0</v>
      </c>
      <c r="C325" s="45">
        <v>0</v>
      </c>
      <c r="D325" s="45">
        <v>0</v>
      </c>
      <c r="E325" s="45">
        <v>0</v>
      </c>
      <c r="F325" s="400"/>
      <c r="G325" s="45">
        <v>0</v>
      </c>
      <c r="H325" s="54">
        <v>0</v>
      </c>
      <c r="I325" s="44">
        <f t="shared" si="49"/>
        <v>0</v>
      </c>
    </row>
    <row r="326" spans="1:9" ht="15">
      <c r="A326" s="8" t="s">
        <v>14</v>
      </c>
      <c r="B326" s="48">
        <v>6.8828317033395436E-9</v>
      </c>
      <c r="C326" s="48">
        <v>0.99238887441418067</v>
      </c>
      <c r="D326" s="48">
        <v>0</v>
      </c>
      <c r="E326" s="48">
        <v>9.4596112013162245E-2</v>
      </c>
      <c r="F326" s="400"/>
      <c r="G326" s="48">
        <v>0</v>
      </c>
      <c r="H326" s="49">
        <v>0</v>
      </c>
      <c r="I326" s="50">
        <f t="shared" si="49"/>
        <v>1.0869849933101747</v>
      </c>
    </row>
    <row r="327" spans="1:9" ht="15">
      <c r="A327" s="9" t="s">
        <v>15</v>
      </c>
      <c r="B327" s="45">
        <v>2.1957398966905312E-2</v>
      </c>
      <c r="C327" s="45">
        <v>0.40404260103309469</v>
      </c>
      <c r="D327" s="45">
        <v>0</v>
      </c>
      <c r="E327" s="45">
        <v>0</v>
      </c>
      <c r="F327" s="400"/>
      <c r="G327" s="45">
        <v>0</v>
      </c>
      <c r="H327" s="54">
        <v>0</v>
      </c>
      <c r="I327" s="44">
        <f t="shared" si="49"/>
        <v>0.42599999999999999</v>
      </c>
    </row>
    <row r="328" spans="1:9" ht="15">
      <c r="A328" s="8" t="s">
        <v>16</v>
      </c>
      <c r="B328" s="48">
        <v>10.569054391356792</v>
      </c>
      <c r="C328" s="48">
        <v>113.33574069360492</v>
      </c>
      <c r="D328" s="48">
        <v>13.095204915038281</v>
      </c>
      <c r="E328" s="48">
        <v>0</v>
      </c>
      <c r="F328" s="400"/>
      <c r="G328" s="48">
        <v>0</v>
      </c>
      <c r="H328" s="49">
        <v>0</v>
      </c>
      <c r="I328" s="50">
        <f t="shared" si="49"/>
        <v>137</v>
      </c>
    </row>
    <row r="329" spans="1:9" ht="15">
      <c r="A329" s="9" t="s">
        <v>17</v>
      </c>
      <c r="B329" s="45">
        <v>1.3568697457108354</v>
      </c>
      <c r="C329" s="45">
        <v>0</v>
      </c>
      <c r="D329" s="45">
        <v>3.4941302542891641</v>
      </c>
      <c r="E329" s="45">
        <v>0</v>
      </c>
      <c r="F329" s="400"/>
      <c r="G329" s="45">
        <v>0</v>
      </c>
      <c r="H329" s="54">
        <v>0</v>
      </c>
      <c r="I329" s="44">
        <f t="shared" si="49"/>
        <v>4.8509999999999991</v>
      </c>
    </row>
    <row r="330" spans="1:9" ht="15">
      <c r="A330" s="8" t="s">
        <v>18</v>
      </c>
      <c r="B330" s="48">
        <v>0</v>
      </c>
      <c r="C330" s="48">
        <v>0</v>
      </c>
      <c r="D330" s="48">
        <v>0</v>
      </c>
      <c r="E330" s="48">
        <v>0</v>
      </c>
      <c r="F330" s="400"/>
      <c r="G330" s="48">
        <v>0</v>
      </c>
      <c r="H330" s="49">
        <v>0</v>
      </c>
      <c r="I330" s="50">
        <f t="shared" si="49"/>
        <v>0</v>
      </c>
    </row>
    <row r="331" spans="1:9" ht="15">
      <c r="A331" s="9" t="s">
        <v>141</v>
      </c>
      <c r="B331" s="45">
        <v>55.162634885342072</v>
      </c>
      <c r="C331" s="45">
        <v>87.871913713659666</v>
      </c>
      <c r="D331" s="45">
        <v>32.334448090037846</v>
      </c>
      <c r="E331" s="45">
        <v>31.631003310960455</v>
      </c>
      <c r="F331" s="400"/>
      <c r="G331" s="45">
        <v>0</v>
      </c>
      <c r="H331" s="54">
        <v>0</v>
      </c>
      <c r="I331" s="44">
        <f t="shared" si="49"/>
        <v>207.00000000000006</v>
      </c>
    </row>
    <row r="332" spans="1:9" ht="15">
      <c r="A332" s="8" t="s">
        <v>19</v>
      </c>
      <c r="B332" s="48">
        <v>0</v>
      </c>
      <c r="C332" s="48">
        <v>0</v>
      </c>
      <c r="D332" s="48">
        <v>0</v>
      </c>
      <c r="E332" s="48">
        <v>0</v>
      </c>
      <c r="F332" s="400"/>
      <c r="G332" s="48">
        <v>0</v>
      </c>
      <c r="H332" s="49">
        <v>0</v>
      </c>
      <c r="I332" s="50">
        <f t="shared" si="49"/>
        <v>0</v>
      </c>
    </row>
    <row r="333" spans="1:9" ht="15">
      <c r="A333" s="9" t="s">
        <v>20</v>
      </c>
      <c r="B333" s="45">
        <v>0</v>
      </c>
      <c r="C333" s="45">
        <v>0</v>
      </c>
      <c r="D333" s="45">
        <v>0</v>
      </c>
      <c r="E333" s="45">
        <v>0</v>
      </c>
      <c r="F333" s="400"/>
      <c r="G333" s="45">
        <v>0</v>
      </c>
      <c r="H333" s="54">
        <v>0</v>
      </c>
      <c r="I333" s="44">
        <f t="shared" si="49"/>
        <v>0</v>
      </c>
    </row>
    <row r="334" spans="1:9" ht="15">
      <c r="A334" s="8" t="s">
        <v>21</v>
      </c>
      <c r="B334" s="48">
        <v>0</v>
      </c>
      <c r="C334" s="48">
        <v>0</v>
      </c>
      <c r="D334" s="48">
        <v>0</v>
      </c>
      <c r="E334" s="48">
        <v>0</v>
      </c>
      <c r="F334" s="400"/>
      <c r="G334" s="48">
        <v>0</v>
      </c>
      <c r="H334" s="49">
        <v>0</v>
      </c>
      <c r="I334" s="50">
        <f t="shared" si="49"/>
        <v>0</v>
      </c>
    </row>
    <row r="335" spans="1:9" ht="15">
      <c r="A335" s="10" t="s">
        <v>57</v>
      </c>
      <c r="B335" s="45">
        <v>0</v>
      </c>
      <c r="C335" s="45">
        <v>0</v>
      </c>
      <c r="D335" s="45">
        <v>0</v>
      </c>
      <c r="E335" s="45">
        <v>0</v>
      </c>
      <c r="F335" s="400"/>
      <c r="G335" s="45">
        <v>0</v>
      </c>
      <c r="H335" s="54">
        <v>0</v>
      </c>
      <c r="I335" s="44">
        <f t="shared" si="49"/>
        <v>0</v>
      </c>
    </row>
    <row r="336" spans="1:9" ht="15">
      <c r="A336" s="8" t="s">
        <v>22</v>
      </c>
      <c r="B336" s="48">
        <v>0</v>
      </c>
      <c r="C336" s="48">
        <v>0</v>
      </c>
      <c r="D336" s="48">
        <v>0</v>
      </c>
      <c r="E336" s="48">
        <v>0</v>
      </c>
      <c r="F336" s="400"/>
      <c r="G336" s="48">
        <v>0</v>
      </c>
      <c r="H336" s="49">
        <v>0</v>
      </c>
      <c r="I336" s="50">
        <f t="shared" si="49"/>
        <v>0</v>
      </c>
    </row>
    <row r="337" spans="1:9" ht="15">
      <c r="A337" s="10" t="s">
        <v>23</v>
      </c>
      <c r="B337" s="45">
        <v>0</v>
      </c>
      <c r="C337" s="45">
        <v>0</v>
      </c>
      <c r="D337" s="45">
        <v>0</v>
      </c>
      <c r="E337" s="45">
        <v>0</v>
      </c>
      <c r="F337" s="400"/>
      <c r="G337" s="45">
        <v>0</v>
      </c>
      <c r="H337" s="54">
        <v>0</v>
      </c>
      <c r="I337" s="44">
        <f t="shared" si="49"/>
        <v>0</v>
      </c>
    </row>
    <row r="338" spans="1:9" ht="15">
      <c r="A338" s="8" t="s">
        <v>24</v>
      </c>
      <c r="B338" s="48">
        <v>0</v>
      </c>
      <c r="C338" s="48">
        <v>0</v>
      </c>
      <c r="D338" s="48">
        <v>0</v>
      </c>
      <c r="E338" s="48">
        <v>0</v>
      </c>
      <c r="F338" s="400"/>
      <c r="G338" s="48">
        <v>0</v>
      </c>
      <c r="H338" s="49">
        <v>0</v>
      </c>
      <c r="I338" s="50">
        <f t="shared" si="49"/>
        <v>0</v>
      </c>
    </row>
    <row r="339" spans="1:9" ht="15.75" thickBot="1">
      <c r="A339" s="10" t="s">
        <v>25</v>
      </c>
      <c r="B339" s="45">
        <v>2.8272482888211461</v>
      </c>
      <c r="C339" s="45">
        <v>1.8404335039816277</v>
      </c>
      <c r="D339" s="45">
        <v>4.5424403439871242</v>
      </c>
      <c r="E339" s="45">
        <v>135.05271534250167</v>
      </c>
      <c r="F339" s="401"/>
      <c r="G339" s="45">
        <v>10.850362520708467</v>
      </c>
      <c r="H339" s="54">
        <v>0</v>
      </c>
      <c r="I339" s="44">
        <f t="shared" si="49"/>
        <v>155.11320000000003</v>
      </c>
    </row>
    <row r="340" spans="1:9" ht="15">
      <c r="A340" s="125" t="s">
        <v>26</v>
      </c>
      <c r="B340" s="126">
        <f>SUM(B319:B339)</f>
        <v>69.937764728331302</v>
      </c>
      <c r="C340" s="126">
        <f t="shared" ref="C340:I340" si="50">SUM(C319:C339)</f>
        <v>204.44451938669346</v>
      </c>
      <c r="D340" s="126">
        <f t="shared" si="50"/>
        <v>53.466223603352418</v>
      </c>
      <c r="E340" s="126">
        <f t="shared" si="50"/>
        <v>167.15986157759147</v>
      </c>
      <c r="F340" s="126">
        <f t="shared" si="50"/>
        <v>0</v>
      </c>
      <c r="G340" s="126">
        <f t="shared" si="50"/>
        <v>10.850362520708467</v>
      </c>
      <c r="H340" s="127">
        <f t="shared" si="50"/>
        <v>0</v>
      </c>
      <c r="I340" s="128">
        <f t="shared" si="50"/>
        <v>505.85873181667716</v>
      </c>
    </row>
    <row r="341" spans="1:9" ht="15" thickBot="1">
      <c r="A341" s="15" t="s">
        <v>100</v>
      </c>
      <c r="B341" s="100">
        <f>B340/$I340</f>
        <v>0.13825552536607533</v>
      </c>
      <c r="C341" s="100">
        <f t="shared" ref="C341:H341" si="51">C340/$I340</f>
        <v>0.40415338616865865</v>
      </c>
      <c r="D341" s="100">
        <f t="shared" si="51"/>
        <v>0.10569398181848236</v>
      </c>
      <c r="E341" s="100">
        <f t="shared" si="51"/>
        <v>0.33044771408269391</v>
      </c>
      <c r="F341" s="100">
        <f t="shared" si="51"/>
        <v>0</v>
      </c>
      <c r="G341" s="100">
        <f t="shared" si="51"/>
        <v>2.1449392564089672E-2</v>
      </c>
      <c r="H341" s="100">
        <f t="shared" si="51"/>
        <v>0</v>
      </c>
      <c r="I341" s="102">
        <f>SUM(B341:H341)</f>
        <v>0.99999999999999978</v>
      </c>
    </row>
    <row r="342" spans="1:9" ht="15" thickBot="1">
      <c r="A342" s="16"/>
      <c r="B342" s="16"/>
      <c r="C342" s="16"/>
      <c r="D342" s="16"/>
      <c r="E342" s="16"/>
      <c r="F342" s="16"/>
      <c r="G342" s="16"/>
      <c r="H342" s="16"/>
      <c r="I342" s="16"/>
    </row>
    <row r="343" spans="1:9" ht="28.5">
      <c r="A343" s="431" t="s">
        <v>37</v>
      </c>
      <c r="B343" s="37" t="s">
        <v>0</v>
      </c>
      <c r="C343" s="37" t="s">
        <v>1</v>
      </c>
      <c r="D343" s="37" t="s">
        <v>2</v>
      </c>
      <c r="E343" s="37" t="s">
        <v>3</v>
      </c>
      <c r="F343" s="37" t="s">
        <v>27</v>
      </c>
      <c r="G343" s="37" t="s">
        <v>4</v>
      </c>
      <c r="H343" s="37" t="s">
        <v>5</v>
      </c>
      <c r="I343" s="38" t="s">
        <v>6</v>
      </c>
    </row>
    <row r="344" spans="1:9" ht="14.25" customHeight="1">
      <c r="A344" s="432" t="s">
        <v>37</v>
      </c>
      <c r="B344" s="372" t="s">
        <v>107</v>
      </c>
      <c r="C344" s="373"/>
      <c r="D344" s="373"/>
      <c r="E344" s="373"/>
      <c r="F344" s="373"/>
      <c r="G344" s="373"/>
      <c r="H344" s="373"/>
      <c r="I344" s="374"/>
    </row>
    <row r="345" spans="1:9" ht="15">
      <c r="A345" s="7" t="s">
        <v>7</v>
      </c>
      <c r="B345" s="42">
        <v>0</v>
      </c>
      <c r="C345" s="42">
        <v>0</v>
      </c>
      <c r="D345" s="42">
        <v>0</v>
      </c>
      <c r="E345" s="42">
        <v>0</v>
      </c>
      <c r="F345" s="399"/>
      <c r="G345" s="42">
        <v>0</v>
      </c>
      <c r="H345" s="43">
        <v>0</v>
      </c>
      <c r="I345" s="44">
        <f>SUM(B345:H345)</f>
        <v>0</v>
      </c>
    </row>
    <row r="346" spans="1:9" ht="15">
      <c r="A346" s="8" t="s">
        <v>8</v>
      </c>
      <c r="B346" s="48">
        <v>0</v>
      </c>
      <c r="C346" s="48">
        <v>0</v>
      </c>
      <c r="D346" s="48">
        <v>0</v>
      </c>
      <c r="E346" s="48">
        <v>0</v>
      </c>
      <c r="F346" s="400"/>
      <c r="G346" s="48">
        <v>0</v>
      </c>
      <c r="H346" s="49">
        <v>0</v>
      </c>
      <c r="I346" s="50">
        <f t="shared" ref="I346:I365" si="52">SUM(B346:H346)</f>
        <v>0</v>
      </c>
    </row>
    <row r="347" spans="1:9" ht="15">
      <c r="A347" s="9" t="s">
        <v>9</v>
      </c>
      <c r="B347" s="45">
        <v>0</v>
      </c>
      <c r="C347" s="45">
        <v>0</v>
      </c>
      <c r="D347" s="45">
        <v>0</v>
      </c>
      <c r="E347" s="45">
        <v>0</v>
      </c>
      <c r="F347" s="400"/>
      <c r="G347" s="45">
        <v>0</v>
      </c>
      <c r="H347" s="54">
        <v>0</v>
      </c>
      <c r="I347" s="44">
        <f t="shared" si="52"/>
        <v>0</v>
      </c>
    </row>
    <row r="348" spans="1:9" ht="15">
      <c r="A348" s="8" t="s">
        <v>10</v>
      </c>
      <c r="B348" s="48">
        <v>0</v>
      </c>
      <c r="C348" s="48">
        <v>0</v>
      </c>
      <c r="D348" s="48">
        <v>0</v>
      </c>
      <c r="E348" s="48">
        <v>0</v>
      </c>
      <c r="F348" s="400"/>
      <c r="G348" s="48">
        <v>0</v>
      </c>
      <c r="H348" s="49">
        <v>0</v>
      </c>
      <c r="I348" s="50">
        <f t="shared" si="52"/>
        <v>0</v>
      </c>
    </row>
    <row r="349" spans="1:9" ht="15">
      <c r="A349" s="9" t="s">
        <v>11</v>
      </c>
      <c r="B349" s="45">
        <v>0</v>
      </c>
      <c r="C349" s="45">
        <v>0</v>
      </c>
      <c r="D349" s="45">
        <v>0</v>
      </c>
      <c r="E349" s="45">
        <v>0</v>
      </c>
      <c r="F349" s="400"/>
      <c r="G349" s="45">
        <v>0</v>
      </c>
      <c r="H349" s="54">
        <v>0</v>
      </c>
      <c r="I349" s="44">
        <f t="shared" si="52"/>
        <v>0</v>
      </c>
    </row>
    <row r="350" spans="1:9" ht="15">
      <c r="A350" s="8" t="s">
        <v>12</v>
      </c>
      <c r="B350" s="48">
        <v>1.1247061745567447E-8</v>
      </c>
      <c r="C350" s="48">
        <v>1.1247061745567447E-8</v>
      </c>
      <c r="D350" s="48">
        <v>1.1247061745567447E-8</v>
      </c>
      <c r="E350" s="48">
        <v>1.3861804075997652E-4</v>
      </c>
      <c r="F350" s="400"/>
      <c r="G350" s="48">
        <v>0</v>
      </c>
      <c r="H350" s="49">
        <v>0</v>
      </c>
      <c r="I350" s="50">
        <f t="shared" si="52"/>
        <v>1.3865178194521322E-4</v>
      </c>
    </row>
    <row r="351" spans="1:9" ht="15">
      <c r="A351" s="9" t="s">
        <v>13</v>
      </c>
      <c r="B351" s="45">
        <v>0</v>
      </c>
      <c r="C351" s="45">
        <v>0</v>
      </c>
      <c r="D351" s="45">
        <v>0</v>
      </c>
      <c r="E351" s="45">
        <v>0</v>
      </c>
      <c r="F351" s="400"/>
      <c r="G351" s="45">
        <v>0</v>
      </c>
      <c r="H351" s="54">
        <v>0</v>
      </c>
      <c r="I351" s="44">
        <f t="shared" si="52"/>
        <v>0</v>
      </c>
    </row>
    <row r="352" spans="1:9" ht="15">
      <c r="A352" s="8" t="s">
        <v>14</v>
      </c>
      <c r="B352" s="48">
        <v>6.8828310171248218E-9</v>
      </c>
      <c r="C352" s="48">
        <v>6.8828310171248218E-9</v>
      </c>
      <c r="D352" s="48">
        <v>6.8828310171248218E-9</v>
      </c>
      <c r="E352" s="48">
        <v>0.25965225196977948</v>
      </c>
      <c r="F352" s="400"/>
      <c r="G352" s="48">
        <v>0</v>
      </c>
      <c r="H352" s="49">
        <v>0</v>
      </c>
      <c r="I352" s="50">
        <f t="shared" si="52"/>
        <v>0.25965227261827251</v>
      </c>
    </row>
    <row r="353" spans="1:9" ht="15">
      <c r="A353" s="9" t="s">
        <v>15</v>
      </c>
      <c r="B353" s="45">
        <v>0</v>
      </c>
      <c r="C353" s="45">
        <v>0</v>
      </c>
      <c r="D353" s="45">
        <v>0</v>
      </c>
      <c r="E353" s="45">
        <v>0</v>
      </c>
      <c r="F353" s="400"/>
      <c r="G353" s="45">
        <v>0</v>
      </c>
      <c r="H353" s="54">
        <v>0</v>
      </c>
      <c r="I353" s="44">
        <f t="shared" si="52"/>
        <v>0</v>
      </c>
    </row>
    <row r="354" spans="1:9" ht="15">
      <c r="A354" s="8" t="s">
        <v>16</v>
      </c>
      <c r="B354" s="48">
        <v>0</v>
      </c>
      <c r="C354" s="48">
        <v>0</v>
      </c>
      <c r="D354" s="48">
        <v>0</v>
      </c>
      <c r="E354" s="48">
        <v>0</v>
      </c>
      <c r="F354" s="400"/>
      <c r="G354" s="48">
        <v>0</v>
      </c>
      <c r="H354" s="49">
        <v>0</v>
      </c>
      <c r="I354" s="50">
        <f t="shared" si="52"/>
        <v>0</v>
      </c>
    </row>
    <row r="355" spans="1:9" ht="15">
      <c r="A355" s="9" t="s">
        <v>17</v>
      </c>
      <c r="B355" s="45">
        <v>0</v>
      </c>
      <c r="C355" s="45">
        <v>0</v>
      </c>
      <c r="D355" s="45">
        <v>0</v>
      </c>
      <c r="E355" s="45">
        <v>0</v>
      </c>
      <c r="F355" s="400"/>
      <c r="G355" s="45">
        <v>0</v>
      </c>
      <c r="H355" s="54">
        <v>0</v>
      </c>
      <c r="I355" s="44">
        <f t="shared" si="52"/>
        <v>0</v>
      </c>
    </row>
    <row r="356" spans="1:9" ht="15">
      <c r="A356" s="8" t="s">
        <v>18</v>
      </c>
      <c r="B356" s="48">
        <v>0</v>
      </c>
      <c r="C356" s="48">
        <v>0</v>
      </c>
      <c r="D356" s="48">
        <v>0</v>
      </c>
      <c r="E356" s="48">
        <v>0</v>
      </c>
      <c r="F356" s="400"/>
      <c r="G356" s="48">
        <v>0</v>
      </c>
      <c r="H356" s="49">
        <v>0</v>
      </c>
      <c r="I356" s="50">
        <f t="shared" si="52"/>
        <v>0</v>
      </c>
    </row>
    <row r="357" spans="1:9" ht="15">
      <c r="A357" s="9" t="s">
        <v>141</v>
      </c>
      <c r="B357" s="45">
        <v>0</v>
      </c>
      <c r="C357" s="45">
        <v>0</v>
      </c>
      <c r="D357" s="45">
        <v>0</v>
      </c>
      <c r="E357" s="45">
        <v>0</v>
      </c>
      <c r="F357" s="400"/>
      <c r="G357" s="45">
        <v>0</v>
      </c>
      <c r="H357" s="54">
        <v>0</v>
      </c>
      <c r="I357" s="44">
        <f t="shared" si="52"/>
        <v>0</v>
      </c>
    </row>
    <row r="358" spans="1:9" ht="15">
      <c r="A358" s="8" t="s">
        <v>19</v>
      </c>
      <c r="B358" s="48">
        <v>0</v>
      </c>
      <c r="C358" s="48">
        <v>0</v>
      </c>
      <c r="D358" s="48">
        <v>0</v>
      </c>
      <c r="E358" s="48">
        <v>0</v>
      </c>
      <c r="F358" s="400"/>
      <c r="G358" s="48">
        <v>0</v>
      </c>
      <c r="H358" s="49">
        <v>0</v>
      </c>
      <c r="I358" s="50">
        <f t="shared" si="52"/>
        <v>0</v>
      </c>
    </row>
    <row r="359" spans="1:9" ht="15">
      <c r="A359" s="9" t="s">
        <v>20</v>
      </c>
      <c r="B359" s="45">
        <v>0</v>
      </c>
      <c r="C359" s="45">
        <v>0</v>
      </c>
      <c r="D359" s="45">
        <v>0</v>
      </c>
      <c r="E359" s="45">
        <v>0</v>
      </c>
      <c r="F359" s="400"/>
      <c r="G359" s="45">
        <v>0</v>
      </c>
      <c r="H359" s="54">
        <v>0</v>
      </c>
      <c r="I359" s="44">
        <f t="shared" si="52"/>
        <v>0</v>
      </c>
    </row>
    <row r="360" spans="1:9" ht="15">
      <c r="A360" s="8" t="s">
        <v>21</v>
      </c>
      <c r="B360" s="48">
        <v>0</v>
      </c>
      <c r="C360" s="48">
        <v>0</v>
      </c>
      <c r="D360" s="48">
        <v>0</v>
      </c>
      <c r="E360" s="48">
        <v>0</v>
      </c>
      <c r="F360" s="400"/>
      <c r="G360" s="48">
        <v>0</v>
      </c>
      <c r="H360" s="49">
        <v>0</v>
      </c>
      <c r="I360" s="50">
        <f t="shared" si="52"/>
        <v>0</v>
      </c>
    </row>
    <row r="361" spans="1:9" ht="15">
      <c r="A361" s="10" t="s">
        <v>57</v>
      </c>
      <c r="B361" s="45">
        <v>3.2822796277619477</v>
      </c>
      <c r="C361" s="45">
        <v>5.5663401494004168</v>
      </c>
      <c r="D361" s="45">
        <v>10.151380159504306</v>
      </c>
      <c r="E361" s="45">
        <v>6.3333332488888904E-8</v>
      </c>
      <c r="F361" s="400"/>
      <c r="G361" s="45">
        <v>0</v>
      </c>
      <c r="H361" s="54">
        <v>0</v>
      </c>
      <c r="I361" s="44">
        <f t="shared" si="52"/>
        <v>19</v>
      </c>
    </row>
    <row r="362" spans="1:9" ht="15">
      <c r="A362" s="8" t="s">
        <v>22</v>
      </c>
      <c r="B362" s="48">
        <v>2.3420300379768304</v>
      </c>
      <c r="C362" s="48">
        <v>6.8192636760028194</v>
      </c>
      <c r="D362" s="48">
        <v>3.8387062849686777</v>
      </c>
      <c r="E362" s="48">
        <v>1.0516737465176094E-9</v>
      </c>
      <c r="F362" s="400"/>
      <c r="G362" s="48">
        <v>0</v>
      </c>
      <c r="H362" s="49">
        <v>0</v>
      </c>
      <c r="I362" s="50">
        <f t="shared" si="52"/>
        <v>13.000000000000002</v>
      </c>
    </row>
    <row r="363" spans="1:9" ht="15">
      <c r="A363" s="10" t="s">
        <v>23</v>
      </c>
      <c r="B363" s="45">
        <v>0</v>
      </c>
      <c r="C363" s="45">
        <v>0</v>
      </c>
      <c r="D363" s="45">
        <v>0</v>
      </c>
      <c r="E363" s="45">
        <v>0</v>
      </c>
      <c r="F363" s="400"/>
      <c r="G363" s="45">
        <v>0</v>
      </c>
      <c r="H363" s="54">
        <v>0</v>
      </c>
      <c r="I363" s="44">
        <f t="shared" si="52"/>
        <v>0</v>
      </c>
    </row>
    <row r="364" spans="1:9" ht="15">
      <c r="A364" s="8" t="s">
        <v>24</v>
      </c>
      <c r="B364" s="48">
        <v>0</v>
      </c>
      <c r="C364" s="48">
        <v>0</v>
      </c>
      <c r="D364" s="48">
        <v>0</v>
      </c>
      <c r="E364" s="48">
        <v>0</v>
      </c>
      <c r="F364" s="400"/>
      <c r="G364" s="48">
        <v>0</v>
      </c>
      <c r="H364" s="49">
        <v>0</v>
      </c>
      <c r="I364" s="50">
        <f t="shared" si="52"/>
        <v>0</v>
      </c>
    </row>
    <row r="365" spans="1:9" ht="15.75" thickBot="1">
      <c r="A365" s="10" t="s">
        <v>25</v>
      </c>
      <c r="B365" s="45">
        <v>0.24176379961311334</v>
      </c>
      <c r="C365" s="45">
        <v>0.39934481751959705</v>
      </c>
      <c r="D365" s="45">
        <v>0.23500901399963858</v>
      </c>
      <c r="E365" s="45">
        <v>38.912361277016707</v>
      </c>
      <c r="F365" s="401"/>
      <c r="G365" s="45">
        <v>0.50059673161328788</v>
      </c>
      <c r="H365" s="54">
        <v>2.1243602376620568E-3</v>
      </c>
      <c r="I365" s="44">
        <f t="shared" si="52"/>
        <v>40.291200000000003</v>
      </c>
    </row>
    <row r="366" spans="1:9" ht="15">
      <c r="A366" s="125" t="s">
        <v>26</v>
      </c>
      <c r="B366" s="126">
        <f>SUM(B345:B365)</f>
        <v>5.8660734834817836</v>
      </c>
      <c r="C366" s="126">
        <f t="shared" ref="C366:I366" si="53">SUM(C345:C365)</f>
        <v>12.784948661052727</v>
      </c>
      <c r="D366" s="126">
        <f t="shared" si="53"/>
        <v>14.225095476602515</v>
      </c>
      <c r="E366" s="126">
        <f t="shared" si="53"/>
        <v>39.172152211412254</v>
      </c>
      <c r="F366" s="126">
        <f t="shared" si="53"/>
        <v>0</v>
      </c>
      <c r="G366" s="126">
        <f t="shared" si="53"/>
        <v>0.50059673161328788</v>
      </c>
      <c r="H366" s="127">
        <f t="shared" si="53"/>
        <v>2.1243602376620568E-3</v>
      </c>
      <c r="I366" s="128">
        <f t="shared" si="53"/>
        <v>72.550990924400224</v>
      </c>
    </row>
    <row r="367" spans="1:9" ht="15" thickBot="1">
      <c r="A367" s="15" t="s">
        <v>100</v>
      </c>
      <c r="B367" s="100">
        <f>B366/$I366</f>
        <v>8.0854491561588249E-2</v>
      </c>
      <c r="C367" s="100">
        <f t="shared" ref="C367:H367" si="54">C366/$I366</f>
        <v>0.17622017974054874</v>
      </c>
      <c r="D367" s="100">
        <f t="shared" si="54"/>
        <v>0.19607031269118552</v>
      </c>
      <c r="E367" s="100">
        <f t="shared" si="54"/>
        <v>0.53992580545495961</v>
      </c>
      <c r="F367" s="100">
        <f t="shared" si="54"/>
        <v>0</v>
      </c>
      <c r="G367" s="100">
        <f t="shared" si="54"/>
        <v>6.8999296251504132E-3</v>
      </c>
      <c r="H367" s="100">
        <f t="shared" si="54"/>
        <v>2.9280926567573533E-5</v>
      </c>
      <c r="I367" s="102">
        <f>SUM(B367:H367)</f>
        <v>1.0000000000000002</v>
      </c>
    </row>
    <row r="368" spans="1:9" ht="15" thickBot="1">
      <c r="A368" s="16"/>
      <c r="B368" s="16"/>
      <c r="C368" s="16"/>
      <c r="D368" s="16"/>
      <c r="E368" s="16"/>
      <c r="F368" s="16"/>
      <c r="G368" s="16"/>
      <c r="H368" s="16"/>
      <c r="I368" s="16"/>
    </row>
    <row r="369" spans="1:9" ht="28.5">
      <c r="A369" s="431" t="s">
        <v>38</v>
      </c>
      <c r="B369" s="37" t="s">
        <v>0</v>
      </c>
      <c r="C369" s="37" t="s">
        <v>1</v>
      </c>
      <c r="D369" s="37" t="s">
        <v>2</v>
      </c>
      <c r="E369" s="37" t="s">
        <v>3</v>
      </c>
      <c r="F369" s="37" t="s">
        <v>27</v>
      </c>
      <c r="G369" s="37" t="s">
        <v>4</v>
      </c>
      <c r="H369" s="37" t="s">
        <v>5</v>
      </c>
      <c r="I369" s="38" t="s">
        <v>6</v>
      </c>
    </row>
    <row r="370" spans="1:9" ht="14.25" customHeight="1">
      <c r="A370" s="432" t="s">
        <v>38</v>
      </c>
      <c r="B370" s="372" t="s">
        <v>107</v>
      </c>
      <c r="C370" s="373"/>
      <c r="D370" s="373"/>
      <c r="E370" s="373"/>
      <c r="F370" s="373"/>
      <c r="G370" s="373"/>
      <c r="H370" s="373"/>
      <c r="I370" s="374"/>
    </row>
    <row r="371" spans="1:9" ht="15">
      <c r="A371" s="7" t="s">
        <v>7</v>
      </c>
      <c r="B371" s="42">
        <v>0</v>
      </c>
      <c r="C371" s="42">
        <v>0</v>
      </c>
      <c r="D371" s="42">
        <v>0</v>
      </c>
      <c r="E371" s="42">
        <v>0</v>
      </c>
      <c r="F371" s="399"/>
      <c r="G371" s="42">
        <v>0</v>
      </c>
      <c r="H371" s="43">
        <v>0</v>
      </c>
      <c r="I371" s="44">
        <f>SUM(B371:H371)</f>
        <v>0</v>
      </c>
    </row>
    <row r="372" spans="1:9" ht="15">
      <c r="A372" s="8" t="s">
        <v>8</v>
      </c>
      <c r="B372" s="48">
        <v>0</v>
      </c>
      <c r="C372" s="48">
        <v>0</v>
      </c>
      <c r="D372" s="48">
        <v>0</v>
      </c>
      <c r="E372" s="48">
        <v>0</v>
      </c>
      <c r="F372" s="400"/>
      <c r="G372" s="48">
        <v>0</v>
      </c>
      <c r="H372" s="49">
        <v>0</v>
      </c>
      <c r="I372" s="50">
        <f t="shared" ref="I372:I391" si="55">SUM(B372:H372)</f>
        <v>0</v>
      </c>
    </row>
    <row r="373" spans="1:9" ht="15">
      <c r="A373" s="9" t="s">
        <v>9</v>
      </c>
      <c r="B373" s="45">
        <v>0</v>
      </c>
      <c r="C373" s="45">
        <v>0</v>
      </c>
      <c r="D373" s="45">
        <v>0</v>
      </c>
      <c r="E373" s="45">
        <v>0</v>
      </c>
      <c r="F373" s="400"/>
      <c r="G373" s="45">
        <v>0</v>
      </c>
      <c r="H373" s="54">
        <v>0</v>
      </c>
      <c r="I373" s="44">
        <f t="shared" si="55"/>
        <v>0</v>
      </c>
    </row>
    <row r="374" spans="1:9" ht="15">
      <c r="A374" s="8" t="s">
        <v>10</v>
      </c>
      <c r="B374" s="48">
        <v>0</v>
      </c>
      <c r="C374" s="48">
        <v>0</v>
      </c>
      <c r="D374" s="48">
        <v>0</v>
      </c>
      <c r="E374" s="48">
        <v>0</v>
      </c>
      <c r="F374" s="400"/>
      <c r="G374" s="48">
        <v>0</v>
      </c>
      <c r="H374" s="49">
        <v>0</v>
      </c>
      <c r="I374" s="50">
        <f t="shared" si="55"/>
        <v>0</v>
      </c>
    </row>
    <row r="375" spans="1:9" ht="15">
      <c r="A375" s="9" t="s">
        <v>11</v>
      </c>
      <c r="B375" s="45">
        <v>0</v>
      </c>
      <c r="C375" s="45">
        <v>0</v>
      </c>
      <c r="D375" s="45">
        <v>0</v>
      </c>
      <c r="E375" s="45">
        <v>0</v>
      </c>
      <c r="F375" s="400"/>
      <c r="G375" s="45">
        <v>0</v>
      </c>
      <c r="H375" s="54">
        <v>0</v>
      </c>
      <c r="I375" s="44">
        <f t="shared" si="55"/>
        <v>0</v>
      </c>
    </row>
    <row r="376" spans="1:9" ht="15">
      <c r="A376" s="8" t="s">
        <v>12</v>
      </c>
      <c r="B376" s="48">
        <v>1.1250711836137979E-8</v>
      </c>
      <c r="C376" s="48">
        <v>1.1250711836137979E-8</v>
      </c>
      <c r="D376" s="48">
        <v>1.1250711836137979E-8</v>
      </c>
      <c r="E376" s="48">
        <v>1.2049709804806341</v>
      </c>
      <c r="F376" s="400"/>
      <c r="G376" s="48">
        <v>0</v>
      </c>
      <c r="H376" s="49">
        <v>0</v>
      </c>
      <c r="I376" s="50">
        <f t="shared" si="55"/>
        <v>1.2049710142327696</v>
      </c>
    </row>
    <row r="377" spans="1:9" ht="15">
      <c r="A377" s="9" t="s">
        <v>13</v>
      </c>
      <c r="B377" s="45">
        <v>0</v>
      </c>
      <c r="C377" s="45">
        <v>0</v>
      </c>
      <c r="D377" s="45">
        <v>0</v>
      </c>
      <c r="E377" s="45">
        <v>0</v>
      </c>
      <c r="F377" s="400"/>
      <c r="G377" s="45">
        <v>0</v>
      </c>
      <c r="H377" s="54">
        <v>0</v>
      </c>
      <c r="I377" s="44">
        <f t="shared" si="55"/>
        <v>0</v>
      </c>
    </row>
    <row r="378" spans="1:9" ht="15">
      <c r="A378" s="8" t="s">
        <v>14</v>
      </c>
      <c r="B378" s="48">
        <v>6.8828317464460372E-9</v>
      </c>
      <c r="C378" s="48">
        <v>6.8828317464460372E-9</v>
      </c>
      <c r="D378" s="48">
        <v>6.8828317464460372E-9</v>
      </c>
      <c r="E378" s="48">
        <v>398.20568660271704</v>
      </c>
      <c r="F378" s="400"/>
      <c r="G378" s="48">
        <v>0</v>
      </c>
      <c r="H378" s="49">
        <v>0</v>
      </c>
      <c r="I378" s="50">
        <f t="shared" si="55"/>
        <v>398.20568662336552</v>
      </c>
    </row>
    <row r="379" spans="1:9" ht="15">
      <c r="A379" s="9" t="s">
        <v>15</v>
      </c>
      <c r="B379" s="45">
        <v>2.4281999943454839</v>
      </c>
      <c r="C379" s="45">
        <v>1.8848386938092999E-9</v>
      </c>
      <c r="D379" s="45">
        <v>1.8848386938092999E-9</v>
      </c>
      <c r="E379" s="45">
        <v>1.8848386938092999E-9</v>
      </c>
      <c r="F379" s="400"/>
      <c r="G379" s="45">
        <v>0</v>
      </c>
      <c r="H379" s="54">
        <v>0</v>
      </c>
      <c r="I379" s="44">
        <f t="shared" si="55"/>
        <v>2.4281999999999995</v>
      </c>
    </row>
    <row r="380" spans="1:9" ht="15">
      <c r="A380" s="8" t="s">
        <v>16</v>
      </c>
      <c r="B380" s="48">
        <v>20.217962581935815</v>
      </c>
      <c r="C380" s="48">
        <v>7.909384338438418E-9</v>
      </c>
      <c r="D380" s="48">
        <v>89.782037402245422</v>
      </c>
      <c r="E380" s="48">
        <v>7.909384338438418E-9</v>
      </c>
      <c r="F380" s="400"/>
      <c r="G380" s="48">
        <v>0</v>
      </c>
      <c r="H380" s="49">
        <v>0</v>
      </c>
      <c r="I380" s="50">
        <f t="shared" si="55"/>
        <v>110</v>
      </c>
    </row>
    <row r="381" spans="1:9" ht="15">
      <c r="A381" s="9" t="s">
        <v>17</v>
      </c>
      <c r="B381" s="45">
        <v>2.5411486224956064</v>
      </c>
      <c r="C381" s="45">
        <v>1.5514604636730601E-8</v>
      </c>
      <c r="D381" s="45">
        <v>64.171651346475187</v>
      </c>
      <c r="E381" s="45">
        <v>1.5514604636730601E-8</v>
      </c>
      <c r="F381" s="400"/>
      <c r="G381" s="45">
        <v>0</v>
      </c>
      <c r="H381" s="54">
        <v>0</v>
      </c>
      <c r="I381" s="44">
        <f t="shared" si="55"/>
        <v>66.712800000000001</v>
      </c>
    </row>
    <row r="382" spans="1:9" ht="15">
      <c r="A382" s="8" t="s">
        <v>18</v>
      </c>
      <c r="B382" s="48">
        <v>0</v>
      </c>
      <c r="C382" s="48">
        <v>0</v>
      </c>
      <c r="D382" s="48">
        <v>0</v>
      </c>
      <c r="E382" s="48">
        <v>0</v>
      </c>
      <c r="F382" s="400"/>
      <c r="G382" s="48">
        <v>0</v>
      </c>
      <c r="H382" s="49">
        <v>0</v>
      </c>
      <c r="I382" s="50">
        <f t="shared" si="55"/>
        <v>0</v>
      </c>
    </row>
    <row r="383" spans="1:9" ht="15">
      <c r="A383" s="9" t="s">
        <v>141</v>
      </c>
      <c r="B383" s="45">
        <v>9.0377896520191445</v>
      </c>
      <c r="C383" s="45">
        <v>0.76296203546767893</v>
      </c>
      <c r="D383" s="45">
        <v>21.19924828667984</v>
      </c>
      <c r="E383" s="45">
        <v>2.583333324722222E-8</v>
      </c>
      <c r="F383" s="400"/>
      <c r="G383" s="45">
        <v>0</v>
      </c>
      <c r="H383" s="54">
        <v>0</v>
      </c>
      <c r="I383" s="44">
        <f t="shared" si="55"/>
        <v>30.999999999999996</v>
      </c>
    </row>
    <row r="384" spans="1:9" ht="15">
      <c r="A384" s="8" t="s">
        <v>19</v>
      </c>
      <c r="B384" s="48">
        <v>0</v>
      </c>
      <c r="C384" s="48">
        <v>0</v>
      </c>
      <c r="D384" s="48">
        <v>0</v>
      </c>
      <c r="E384" s="48">
        <v>0</v>
      </c>
      <c r="F384" s="400"/>
      <c r="G384" s="48">
        <v>0</v>
      </c>
      <c r="H384" s="49">
        <v>0</v>
      </c>
      <c r="I384" s="50">
        <f t="shared" si="55"/>
        <v>0</v>
      </c>
    </row>
    <row r="385" spans="1:9" ht="15">
      <c r="A385" s="9" t="s">
        <v>20</v>
      </c>
      <c r="B385" s="45">
        <v>0</v>
      </c>
      <c r="C385" s="45">
        <v>0</v>
      </c>
      <c r="D385" s="45">
        <v>0</v>
      </c>
      <c r="E385" s="45">
        <v>0</v>
      </c>
      <c r="F385" s="400"/>
      <c r="G385" s="45">
        <v>0</v>
      </c>
      <c r="H385" s="54">
        <v>0</v>
      </c>
      <c r="I385" s="44">
        <f t="shared" si="55"/>
        <v>0</v>
      </c>
    </row>
    <row r="386" spans="1:9" ht="15">
      <c r="A386" s="8" t="s">
        <v>21</v>
      </c>
      <c r="B386" s="48">
        <v>0</v>
      </c>
      <c r="C386" s="48">
        <v>0</v>
      </c>
      <c r="D386" s="48">
        <v>0</v>
      </c>
      <c r="E386" s="48">
        <v>0</v>
      </c>
      <c r="F386" s="400"/>
      <c r="G386" s="48">
        <v>0</v>
      </c>
      <c r="H386" s="49">
        <v>0</v>
      </c>
      <c r="I386" s="50">
        <f t="shared" si="55"/>
        <v>0</v>
      </c>
    </row>
    <row r="387" spans="1:9" ht="15">
      <c r="A387" s="10" t="s">
        <v>57</v>
      </c>
      <c r="B387" s="45">
        <v>37.999999896363626</v>
      </c>
      <c r="C387" s="45">
        <v>3.4545454419834701E-8</v>
      </c>
      <c r="D387" s="45">
        <v>3.4545454419834701E-8</v>
      </c>
      <c r="E387" s="45">
        <v>3.4545454419834701E-8</v>
      </c>
      <c r="F387" s="400"/>
      <c r="G387" s="45">
        <v>0</v>
      </c>
      <c r="H387" s="54">
        <v>0</v>
      </c>
      <c r="I387" s="44">
        <f t="shared" si="55"/>
        <v>37.999999999999979</v>
      </c>
    </row>
    <row r="388" spans="1:9" ht="15">
      <c r="A388" s="8" t="s">
        <v>22</v>
      </c>
      <c r="B388" s="48">
        <v>0</v>
      </c>
      <c r="C388" s="48">
        <v>0</v>
      </c>
      <c r="D388" s="48">
        <v>0</v>
      </c>
      <c r="E388" s="48">
        <v>0</v>
      </c>
      <c r="F388" s="400"/>
      <c r="G388" s="48">
        <v>0</v>
      </c>
      <c r="H388" s="49">
        <v>0</v>
      </c>
      <c r="I388" s="50">
        <f t="shared" si="55"/>
        <v>0</v>
      </c>
    </row>
    <row r="389" spans="1:9" ht="15">
      <c r="A389" s="10" t="s">
        <v>23</v>
      </c>
      <c r="B389" s="45">
        <v>0</v>
      </c>
      <c r="C389" s="45">
        <v>0</v>
      </c>
      <c r="D389" s="45">
        <v>0</v>
      </c>
      <c r="E389" s="45">
        <v>0</v>
      </c>
      <c r="F389" s="400"/>
      <c r="G389" s="45">
        <v>0</v>
      </c>
      <c r="H389" s="54">
        <v>0</v>
      </c>
      <c r="I389" s="44">
        <f t="shared" si="55"/>
        <v>0</v>
      </c>
    </row>
    <row r="390" spans="1:9" ht="15">
      <c r="A390" s="8" t="s">
        <v>24</v>
      </c>
      <c r="B390" s="48">
        <v>0.49679997762162287</v>
      </c>
      <c r="C390" s="48">
        <v>7.4594590114438997E-9</v>
      </c>
      <c r="D390" s="48">
        <v>7.4594590114438997E-9</v>
      </c>
      <c r="E390" s="48">
        <v>7.4594590114438997E-9</v>
      </c>
      <c r="F390" s="400"/>
      <c r="G390" s="48">
        <v>0</v>
      </c>
      <c r="H390" s="49">
        <v>0</v>
      </c>
      <c r="I390" s="50">
        <f t="shared" si="55"/>
        <v>0.49679999999999985</v>
      </c>
    </row>
    <row r="391" spans="1:9" ht="15.75" thickBot="1">
      <c r="A391" s="10" t="s">
        <v>25</v>
      </c>
      <c r="B391" s="45">
        <v>14.173413167609267</v>
      </c>
      <c r="C391" s="45">
        <v>1.7617726560252931E-2</v>
      </c>
      <c r="D391" s="45">
        <v>3.8308041367085917</v>
      </c>
      <c r="E391" s="45">
        <v>61.210605873126298</v>
      </c>
      <c r="F391" s="401"/>
      <c r="G391" s="45">
        <v>51.677959095995611</v>
      </c>
      <c r="H391" s="54">
        <v>0</v>
      </c>
      <c r="I391" s="44">
        <f t="shared" si="55"/>
        <v>130.91040000000001</v>
      </c>
    </row>
    <row r="392" spans="1:9" ht="15">
      <c r="A392" s="125" t="s">
        <v>26</v>
      </c>
      <c r="B392" s="126">
        <f>SUM(B371:B391)</f>
        <v>86.895313910524109</v>
      </c>
      <c r="C392" s="126">
        <f t="shared" ref="C392:I392" si="56">SUM(C371:C391)</f>
        <v>0.78057984747521658</v>
      </c>
      <c r="D392" s="126">
        <f t="shared" si="56"/>
        <v>178.98374123413231</v>
      </c>
      <c r="E392" s="126">
        <f t="shared" si="56"/>
        <v>460.621263549471</v>
      </c>
      <c r="F392" s="126">
        <f t="shared" si="56"/>
        <v>0</v>
      </c>
      <c r="G392" s="126">
        <f t="shared" si="56"/>
        <v>51.677959095995611</v>
      </c>
      <c r="H392" s="127">
        <f t="shared" si="56"/>
        <v>0</v>
      </c>
      <c r="I392" s="128">
        <f t="shared" si="56"/>
        <v>778.95885763759827</v>
      </c>
    </row>
    <row r="393" spans="1:9" ht="15" thickBot="1">
      <c r="A393" s="15" t="s">
        <v>100</v>
      </c>
      <c r="B393" s="100">
        <f>B392/$I392</f>
        <v>0.11155314951300183</v>
      </c>
      <c r="C393" s="100">
        <f t="shared" ref="C393:H393" si="57">C392/$I392</f>
        <v>1.0020809697735954E-3</v>
      </c>
      <c r="D393" s="100">
        <f t="shared" si="57"/>
        <v>0.22977303548090913</v>
      </c>
      <c r="E393" s="100">
        <f t="shared" si="57"/>
        <v>0.59132938669755752</v>
      </c>
      <c r="F393" s="100">
        <f t="shared" si="57"/>
        <v>0</v>
      </c>
      <c r="G393" s="100">
        <f t="shared" si="57"/>
        <v>6.6342347338757893E-2</v>
      </c>
      <c r="H393" s="100">
        <f t="shared" si="57"/>
        <v>0</v>
      </c>
      <c r="I393" s="102">
        <f>SUM(B393:H393)</f>
        <v>1</v>
      </c>
    </row>
    <row r="394" spans="1:9" ht="15" thickBot="1">
      <c r="A394" s="16"/>
      <c r="B394" s="16"/>
      <c r="C394" s="16"/>
      <c r="D394" s="16"/>
      <c r="E394" s="16"/>
      <c r="F394" s="16"/>
      <c r="G394" s="16"/>
      <c r="H394" s="16"/>
      <c r="I394" s="16"/>
    </row>
    <row r="395" spans="1:9" ht="28.5">
      <c r="A395" s="431" t="s">
        <v>39</v>
      </c>
      <c r="B395" s="37" t="s">
        <v>0</v>
      </c>
      <c r="C395" s="37" t="s">
        <v>1</v>
      </c>
      <c r="D395" s="37" t="s">
        <v>2</v>
      </c>
      <c r="E395" s="37" t="s">
        <v>3</v>
      </c>
      <c r="F395" s="37" t="s">
        <v>27</v>
      </c>
      <c r="G395" s="37" t="s">
        <v>4</v>
      </c>
      <c r="H395" s="37" t="s">
        <v>5</v>
      </c>
      <c r="I395" s="38" t="s">
        <v>6</v>
      </c>
    </row>
    <row r="396" spans="1:9" ht="14.25" customHeight="1">
      <c r="A396" s="432" t="s">
        <v>39</v>
      </c>
      <c r="B396" s="372" t="s">
        <v>107</v>
      </c>
      <c r="C396" s="373"/>
      <c r="D396" s="373"/>
      <c r="E396" s="373"/>
      <c r="F396" s="373"/>
      <c r="G396" s="373"/>
      <c r="H396" s="373"/>
      <c r="I396" s="374"/>
    </row>
    <row r="397" spans="1:9" ht="15">
      <c r="A397" s="7" t="s">
        <v>7</v>
      </c>
      <c r="B397" s="42">
        <v>0</v>
      </c>
      <c r="C397" s="42">
        <v>0</v>
      </c>
      <c r="D397" s="42">
        <v>0</v>
      </c>
      <c r="E397" s="42">
        <v>0</v>
      </c>
      <c r="F397" s="399"/>
      <c r="G397" s="42">
        <v>0</v>
      </c>
      <c r="H397" s="43">
        <v>0</v>
      </c>
      <c r="I397" s="44">
        <f>SUM(B397:H397)</f>
        <v>0</v>
      </c>
    </row>
    <row r="398" spans="1:9" ht="15">
      <c r="A398" s="8" t="s">
        <v>8</v>
      </c>
      <c r="B398" s="48">
        <v>0</v>
      </c>
      <c r="C398" s="48">
        <v>0</v>
      </c>
      <c r="D398" s="48">
        <v>0</v>
      </c>
      <c r="E398" s="48">
        <v>0</v>
      </c>
      <c r="F398" s="400"/>
      <c r="G398" s="48">
        <v>0</v>
      </c>
      <c r="H398" s="49">
        <v>0</v>
      </c>
      <c r="I398" s="50">
        <f t="shared" ref="I398:I417" si="58">SUM(B398:H398)</f>
        <v>0</v>
      </c>
    </row>
    <row r="399" spans="1:9" ht="15">
      <c r="A399" s="9" t="s">
        <v>9</v>
      </c>
      <c r="B399" s="45">
        <v>0</v>
      </c>
      <c r="C399" s="45">
        <v>0</v>
      </c>
      <c r="D399" s="45">
        <v>0</v>
      </c>
      <c r="E399" s="45">
        <v>0</v>
      </c>
      <c r="F399" s="400"/>
      <c r="G399" s="45">
        <v>0</v>
      </c>
      <c r="H399" s="54">
        <v>0</v>
      </c>
      <c r="I399" s="44">
        <f t="shared" si="58"/>
        <v>0</v>
      </c>
    </row>
    <row r="400" spans="1:9" ht="15">
      <c r="A400" s="8" t="s">
        <v>10</v>
      </c>
      <c r="B400" s="48">
        <v>0</v>
      </c>
      <c r="C400" s="48">
        <v>0</v>
      </c>
      <c r="D400" s="48">
        <v>0</v>
      </c>
      <c r="E400" s="48">
        <v>0</v>
      </c>
      <c r="F400" s="400"/>
      <c r="G400" s="48">
        <v>0</v>
      </c>
      <c r="H400" s="49">
        <v>0</v>
      </c>
      <c r="I400" s="50">
        <f t="shared" si="58"/>
        <v>0</v>
      </c>
    </row>
    <row r="401" spans="1:9" ht="15">
      <c r="A401" s="9" t="s">
        <v>11</v>
      </c>
      <c r="B401" s="45">
        <v>0</v>
      </c>
      <c r="C401" s="45">
        <v>0</v>
      </c>
      <c r="D401" s="45">
        <v>0</v>
      </c>
      <c r="E401" s="45">
        <v>0</v>
      </c>
      <c r="F401" s="400"/>
      <c r="G401" s="45">
        <v>0</v>
      </c>
      <c r="H401" s="54">
        <v>0</v>
      </c>
      <c r="I401" s="44">
        <f t="shared" si="58"/>
        <v>0</v>
      </c>
    </row>
    <row r="402" spans="1:9" ht="15">
      <c r="A402" s="8" t="s">
        <v>12</v>
      </c>
      <c r="B402" s="48">
        <v>1.1250711914252785E-8</v>
      </c>
      <c r="C402" s="48">
        <v>0</v>
      </c>
      <c r="D402" s="48">
        <v>0</v>
      </c>
      <c r="E402" s="48">
        <v>0.37003369121731022</v>
      </c>
      <c r="F402" s="400"/>
      <c r="G402" s="48">
        <v>0</v>
      </c>
      <c r="H402" s="49">
        <v>0</v>
      </c>
      <c r="I402" s="50">
        <f t="shared" si="58"/>
        <v>0.37003370246802214</v>
      </c>
    </row>
    <row r="403" spans="1:9" ht="15">
      <c r="A403" s="9" t="s">
        <v>13</v>
      </c>
      <c r="B403" s="45">
        <v>0</v>
      </c>
      <c r="C403" s="45">
        <v>0</v>
      </c>
      <c r="D403" s="45">
        <v>0</v>
      </c>
      <c r="E403" s="45">
        <v>0</v>
      </c>
      <c r="F403" s="400"/>
      <c r="G403" s="45">
        <v>0</v>
      </c>
      <c r="H403" s="54">
        <v>0</v>
      </c>
      <c r="I403" s="44">
        <f t="shared" si="58"/>
        <v>0</v>
      </c>
    </row>
    <row r="404" spans="1:9" ht="15">
      <c r="A404" s="8" t="s">
        <v>14</v>
      </c>
      <c r="B404" s="48">
        <v>6.8828317289681045E-9</v>
      </c>
      <c r="C404" s="48">
        <v>0</v>
      </c>
      <c r="D404" s="48">
        <v>0</v>
      </c>
      <c r="E404" s="48">
        <v>2.6386257234033459</v>
      </c>
      <c r="F404" s="400"/>
      <c r="G404" s="48">
        <v>0</v>
      </c>
      <c r="H404" s="49">
        <v>0</v>
      </c>
      <c r="I404" s="50">
        <f t="shared" si="58"/>
        <v>2.6386257302861775</v>
      </c>
    </row>
    <row r="405" spans="1:9" ht="15">
      <c r="A405" s="9" t="s">
        <v>15</v>
      </c>
      <c r="B405" s="45">
        <v>0.37080189161974386</v>
      </c>
      <c r="C405" s="45">
        <v>7.9899394307622121E-2</v>
      </c>
      <c r="D405" s="45">
        <v>0.57169871407263417</v>
      </c>
      <c r="E405" s="45">
        <v>0</v>
      </c>
      <c r="F405" s="400"/>
      <c r="G405" s="45">
        <v>0</v>
      </c>
      <c r="H405" s="54">
        <v>0</v>
      </c>
      <c r="I405" s="44">
        <f t="shared" si="58"/>
        <v>1.0224000000000002</v>
      </c>
    </row>
    <row r="406" spans="1:9" ht="15">
      <c r="A406" s="8" t="s">
        <v>16</v>
      </c>
      <c r="B406" s="48">
        <v>185.40706854459057</v>
      </c>
      <c r="C406" s="48">
        <v>292.43747721198378</v>
      </c>
      <c r="D406" s="48">
        <v>0.15545424342559414</v>
      </c>
      <c r="E406" s="48">
        <v>0</v>
      </c>
      <c r="F406" s="400"/>
      <c r="G406" s="48">
        <v>0</v>
      </c>
      <c r="H406" s="49">
        <v>0</v>
      </c>
      <c r="I406" s="50">
        <f t="shared" si="58"/>
        <v>477.99999999999994</v>
      </c>
    </row>
    <row r="407" spans="1:9" ht="15">
      <c r="A407" s="9" t="s">
        <v>17</v>
      </c>
      <c r="B407" s="45">
        <v>0</v>
      </c>
      <c r="C407" s="45">
        <v>0</v>
      </c>
      <c r="D407" s="45">
        <v>0</v>
      </c>
      <c r="E407" s="45">
        <v>0</v>
      </c>
      <c r="F407" s="400"/>
      <c r="G407" s="45">
        <v>0</v>
      </c>
      <c r="H407" s="54">
        <v>0</v>
      </c>
      <c r="I407" s="44">
        <f t="shared" si="58"/>
        <v>0</v>
      </c>
    </row>
    <row r="408" spans="1:9" ht="15">
      <c r="A408" s="8" t="s">
        <v>18</v>
      </c>
      <c r="B408" s="48">
        <v>0</v>
      </c>
      <c r="C408" s="48">
        <v>0</v>
      </c>
      <c r="D408" s="48">
        <v>0</v>
      </c>
      <c r="E408" s="48">
        <v>0</v>
      </c>
      <c r="F408" s="400"/>
      <c r="G408" s="48">
        <v>0</v>
      </c>
      <c r="H408" s="49">
        <v>0</v>
      </c>
      <c r="I408" s="50">
        <f t="shared" si="58"/>
        <v>0</v>
      </c>
    </row>
    <row r="409" spans="1:9" ht="15">
      <c r="A409" s="9" t="s">
        <v>141</v>
      </c>
      <c r="B409" s="45">
        <v>337.14902355987658</v>
      </c>
      <c r="C409" s="45">
        <v>1019.2063012543445</v>
      </c>
      <c r="D409" s="45">
        <v>144.99937729271076</v>
      </c>
      <c r="E409" s="45">
        <v>20.645297893068353</v>
      </c>
      <c r="F409" s="400"/>
      <c r="G409" s="45">
        <v>0</v>
      </c>
      <c r="H409" s="54">
        <v>0</v>
      </c>
      <c r="I409" s="44">
        <f t="shared" si="58"/>
        <v>1522.0000000000002</v>
      </c>
    </row>
    <row r="410" spans="1:9" ht="15">
      <c r="A410" s="8" t="s">
        <v>19</v>
      </c>
      <c r="B410" s="48">
        <v>0</v>
      </c>
      <c r="C410" s="48">
        <v>0</v>
      </c>
      <c r="D410" s="48">
        <v>0</v>
      </c>
      <c r="E410" s="48">
        <v>0</v>
      </c>
      <c r="F410" s="400"/>
      <c r="G410" s="48">
        <v>0</v>
      </c>
      <c r="H410" s="49">
        <v>0</v>
      </c>
      <c r="I410" s="50">
        <f t="shared" si="58"/>
        <v>0</v>
      </c>
    </row>
    <row r="411" spans="1:9" ht="15">
      <c r="A411" s="9" t="s">
        <v>20</v>
      </c>
      <c r="B411" s="45">
        <v>0</v>
      </c>
      <c r="C411" s="45">
        <v>0</v>
      </c>
      <c r="D411" s="45">
        <v>0</v>
      </c>
      <c r="E411" s="45">
        <v>0</v>
      </c>
      <c r="F411" s="400"/>
      <c r="G411" s="45">
        <v>0</v>
      </c>
      <c r="H411" s="54">
        <v>0</v>
      </c>
      <c r="I411" s="44">
        <f t="shared" si="58"/>
        <v>0</v>
      </c>
    </row>
    <row r="412" spans="1:9" ht="15">
      <c r="A412" s="8" t="s">
        <v>21</v>
      </c>
      <c r="B412" s="48">
        <v>0</v>
      </c>
      <c r="C412" s="48">
        <v>0</v>
      </c>
      <c r="D412" s="48">
        <v>0</v>
      </c>
      <c r="E412" s="48">
        <v>0</v>
      </c>
      <c r="F412" s="400"/>
      <c r="G412" s="48">
        <v>0</v>
      </c>
      <c r="H412" s="49">
        <v>0</v>
      </c>
      <c r="I412" s="50">
        <f t="shared" si="58"/>
        <v>0</v>
      </c>
    </row>
    <row r="413" spans="1:9" ht="15">
      <c r="A413" s="10" t="s">
        <v>57</v>
      </c>
      <c r="B413" s="45">
        <v>0</v>
      </c>
      <c r="C413" s="45">
        <v>0</v>
      </c>
      <c r="D413" s="45">
        <v>0</v>
      </c>
      <c r="E413" s="45">
        <v>0</v>
      </c>
      <c r="F413" s="400"/>
      <c r="G413" s="45">
        <v>0</v>
      </c>
      <c r="H413" s="54">
        <v>0</v>
      </c>
      <c r="I413" s="44">
        <f t="shared" si="58"/>
        <v>0</v>
      </c>
    </row>
    <row r="414" spans="1:9" ht="15">
      <c r="A414" s="8" t="s">
        <v>22</v>
      </c>
      <c r="B414" s="48">
        <v>0</v>
      </c>
      <c r="C414" s="48">
        <v>0</v>
      </c>
      <c r="D414" s="48">
        <v>0</v>
      </c>
      <c r="E414" s="48">
        <v>0</v>
      </c>
      <c r="F414" s="400"/>
      <c r="G414" s="48">
        <v>0</v>
      </c>
      <c r="H414" s="49">
        <v>0</v>
      </c>
      <c r="I414" s="50">
        <f t="shared" si="58"/>
        <v>0</v>
      </c>
    </row>
    <row r="415" spans="1:9" ht="15">
      <c r="A415" s="10" t="s">
        <v>23</v>
      </c>
      <c r="B415" s="45">
        <v>0</v>
      </c>
      <c r="C415" s="45">
        <v>0</v>
      </c>
      <c r="D415" s="45">
        <v>0</v>
      </c>
      <c r="E415" s="45">
        <v>0</v>
      </c>
      <c r="F415" s="400"/>
      <c r="G415" s="45">
        <v>0</v>
      </c>
      <c r="H415" s="54">
        <v>0</v>
      </c>
      <c r="I415" s="44">
        <f t="shared" si="58"/>
        <v>0</v>
      </c>
    </row>
    <row r="416" spans="1:9" ht="15">
      <c r="A416" s="8" t="s">
        <v>24</v>
      </c>
      <c r="B416" s="48">
        <v>1.476</v>
      </c>
      <c r="C416" s="48">
        <v>0</v>
      </c>
      <c r="D416" s="48">
        <v>0</v>
      </c>
      <c r="E416" s="48">
        <v>0</v>
      </c>
      <c r="F416" s="400"/>
      <c r="G416" s="48">
        <v>0</v>
      </c>
      <c r="H416" s="49">
        <v>0</v>
      </c>
      <c r="I416" s="50">
        <f t="shared" si="58"/>
        <v>1.476</v>
      </c>
    </row>
    <row r="417" spans="1:9" ht="15.75" thickBot="1">
      <c r="A417" s="10" t="s">
        <v>25</v>
      </c>
      <c r="B417" s="45">
        <v>16.971724248528723</v>
      </c>
      <c r="C417" s="45">
        <v>7.9973050385765214</v>
      </c>
      <c r="D417" s="45">
        <v>0.49313513386295371</v>
      </c>
      <c r="E417" s="45">
        <v>639.94948286412796</v>
      </c>
      <c r="F417" s="401"/>
      <c r="G417" s="45">
        <v>117.09155271490393</v>
      </c>
      <c r="H417" s="54">
        <v>0</v>
      </c>
      <c r="I417" s="44">
        <f t="shared" si="58"/>
        <v>782.50320000000011</v>
      </c>
    </row>
    <row r="418" spans="1:9" ht="15">
      <c r="A418" s="125" t="s">
        <v>26</v>
      </c>
      <c r="B418" s="126">
        <f>SUM(B397:B417)</f>
        <v>541.37461826274921</v>
      </c>
      <c r="C418" s="126">
        <f t="shared" ref="C418:I418" si="59">SUM(C397:C417)</f>
        <v>1319.7209828992125</v>
      </c>
      <c r="D418" s="126">
        <f t="shared" si="59"/>
        <v>146.21966538407193</v>
      </c>
      <c r="E418" s="126">
        <f t="shared" si="59"/>
        <v>663.60344017181694</v>
      </c>
      <c r="F418" s="126">
        <f t="shared" si="59"/>
        <v>0</v>
      </c>
      <c r="G418" s="126">
        <f t="shared" si="59"/>
        <v>117.09155271490393</v>
      </c>
      <c r="H418" s="127">
        <f t="shared" si="59"/>
        <v>0</v>
      </c>
      <c r="I418" s="128">
        <f t="shared" si="59"/>
        <v>2788.0102594327545</v>
      </c>
    </row>
    <row r="419" spans="1:9" ht="15" thickBot="1">
      <c r="A419" s="15" t="s">
        <v>100</v>
      </c>
      <c r="B419" s="100">
        <f>B418/$I418</f>
        <v>0.1941795645948938</v>
      </c>
      <c r="C419" s="100">
        <f t="shared" ref="C419:H419" si="60">C418/$I418</f>
        <v>0.4733558560030986</v>
      </c>
      <c r="D419" s="100">
        <f t="shared" si="60"/>
        <v>5.2445884978135487E-2</v>
      </c>
      <c r="E419" s="100">
        <f t="shared" si="60"/>
        <v>0.23802044412377196</v>
      </c>
      <c r="F419" s="100">
        <f t="shared" si="60"/>
        <v>0</v>
      </c>
      <c r="G419" s="100">
        <f t="shared" si="60"/>
        <v>4.1998250300100133E-2</v>
      </c>
      <c r="H419" s="100">
        <f t="shared" si="60"/>
        <v>0</v>
      </c>
      <c r="I419" s="102">
        <f>SUM(B419:H419)</f>
        <v>1</v>
      </c>
    </row>
    <row r="420" spans="1:9" ht="15" thickBot="1">
      <c r="A420" s="16"/>
      <c r="B420" s="16"/>
      <c r="C420" s="16"/>
      <c r="D420" s="16"/>
      <c r="E420" s="16"/>
      <c r="F420" s="16"/>
      <c r="G420" s="16"/>
      <c r="H420" s="16"/>
      <c r="I420" s="16"/>
    </row>
    <row r="421" spans="1:9" ht="28.5">
      <c r="A421" s="431" t="s">
        <v>40</v>
      </c>
      <c r="B421" s="37" t="s">
        <v>0</v>
      </c>
      <c r="C421" s="37" t="s">
        <v>1</v>
      </c>
      <c r="D421" s="37" t="s">
        <v>2</v>
      </c>
      <c r="E421" s="37" t="s">
        <v>3</v>
      </c>
      <c r="F421" s="37" t="s">
        <v>27</v>
      </c>
      <c r="G421" s="37" t="s">
        <v>4</v>
      </c>
      <c r="H421" s="37" t="s">
        <v>5</v>
      </c>
      <c r="I421" s="38" t="s">
        <v>6</v>
      </c>
    </row>
    <row r="422" spans="1:9" ht="14.25" customHeight="1">
      <c r="A422" s="432" t="s">
        <v>40</v>
      </c>
      <c r="B422" s="372" t="s">
        <v>107</v>
      </c>
      <c r="C422" s="373"/>
      <c r="D422" s="373"/>
      <c r="E422" s="373"/>
      <c r="F422" s="373"/>
      <c r="G422" s="373"/>
      <c r="H422" s="373"/>
      <c r="I422" s="374"/>
    </row>
    <row r="423" spans="1:9" ht="15">
      <c r="A423" s="7" t="s">
        <v>7</v>
      </c>
      <c r="B423" s="42">
        <v>0</v>
      </c>
      <c r="C423" s="42">
        <v>0</v>
      </c>
      <c r="D423" s="42">
        <v>0</v>
      </c>
      <c r="E423" s="42">
        <v>0</v>
      </c>
      <c r="F423" s="399"/>
      <c r="G423" s="42">
        <v>0</v>
      </c>
      <c r="H423" s="43">
        <v>0</v>
      </c>
      <c r="I423" s="44">
        <f>SUM(B423:H423)</f>
        <v>0</v>
      </c>
    </row>
    <row r="424" spans="1:9" ht="15">
      <c r="A424" s="8" t="s">
        <v>8</v>
      </c>
      <c r="B424" s="48">
        <v>0</v>
      </c>
      <c r="C424" s="48">
        <v>0</v>
      </c>
      <c r="D424" s="48">
        <v>0</v>
      </c>
      <c r="E424" s="48">
        <v>0</v>
      </c>
      <c r="F424" s="400"/>
      <c r="G424" s="48">
        <v>0</v>
      </c>
      <c r="H424" s="49">
        <v>0</v>
      </c>
      <c r="I424" s="50">
        <f t="shared" ref="I424:I443" si="61">SUM(B424:H424)</f>
        <v>0</v>
      </c>
    </row>
    <row r="425" spans="1:9" ht="15">
      <c r="A425" s="9" t="s">
        <v>9</v>
      </c>
      <c r="B425" s="45">
        <v>0</v>
      </c>
      <c r="C425" s="45">
        <v>0</v>
      </c>
      <c r="D425" s="45">
        <v>0</v>
      </c>
      <c r="E425" s="45">
        <v>0</v>
      </c>
      <c r="F425" s="400"/>
      <c r="G425" s="45">
        <v>0</v>
      </c>
      <c r="H425" s="54">
        <v>0</v>
      </c>
      <c r="I425" s="44">
        <f t="shared" si="61"/>
        <v>0</v>
      </c>
    </row>
    <row r="426" spans="1:9" ht="15">
      <c r="A426" s="8" t="s">
        <v>10</v>
      </c>
      <c r="B426" s="48">
        <v>0</v>
      </c>
      <c r="C426" s="48">
        <v>0</v>
      </c>
      <c r="D426" s="48">
        <v>0</v>
      </c>
      <c r="E426" s="48">
        <v>0</v>
      </c>
      <c r="F426" s="400"/>
      <c r="G426" s="48">
        <v>0</v>
      </c>
      <c r="H426" s="49">
        <v>0</v>
      </c>
      <c r="I426" s="50">
        <f t="shared" si="61"/>
        <v>0</v>
      </c>
    </row>
    <row r="427" spans="1:9" ht="15">
      <c r="A427" s="9" t="s">
        <v>11</v>
      </c>
      <c r="B427" s="45">
        <v>0</v>
      </c>
      <c r="C427" s="45">
        <v>0</v>
      </c>
      <c r="D427" s="45">
        <v>0</v>
      </c>
      <c r="E427" s="45">
        <v>0</v>
      </c>
      <c r="F427" s="400"/>
      <c r="G427" s="45">
        <v>0</v>
      </c>
      <c r="H427" s="54">
        <v>0</v>
      </c>
      <c r="I427" s="44">
        <f t="shared" si="61"/>
        <v>0</v>
      </c>
    </row>
    <row r="428" spans="1:9" ht="15">
      <c r="A428" s="8" t="s">
        <v>12</v>
      </c>
      <c r="B428" s="48">
        <v>0</v>
      </c>
      <c r="C428" s="48">
        <v>0</v>
      </c>
      <c r="D428" s="48">
        <v>0</v>
      </c>
      <c r="E428" s="48">
        <v>0</v>
      </c>
      <c r="F428" s="400"/>
      <c r="G428" s="48">
        <v>0</v>
      </c>
      <c r="H428" s="49">
        <v>0</v>
      </c>
      <c r="I428" s="50">
        <f t="shared" si="61"/>
        <v>0</v>
      </c>
    </row>
    <row r="429" spans="1:9" ht="15">
      <c r="A429" s="9" t="s">
        <v>13</v>
      </c>
      <c r="B429" s="45">
        <v>0</v>
      </c>
      <c r="C429" s="45">
        <v>0</v>
      </c>
      <c r="D429" s="45">
        <v>0</v>
      </c>
      <c r="E429" s="45">
        <v>0</v>
      </c>
      <c r="F429" s="400"/>
      <c r="G429" s="45">
        <v>0</v>
      </c>
      <c r="H429" s="54">
        <v>0</v>
      </c>
      <c r="I429" s="44">
        <f t="shared" si="61"/>
        <v>0</v>
      </c>
    </row>
    <row r="430" spans="1:9" ht="15">
      <c r="A430" s="8" t="s">
        <v>14</v>
      </c>
      <c r="B430" s="48">
        <v>6.8828294457200473E-9</v>
      </c>
      <c r="C430" s="48">
        <v>6.8828294457200473E-9</v>
      </c>
      <c r="D430" s="48">
        <v>6.8828294457200473E-9</v>
      </c>
      <c r="E430" s="48">
        <v>6.1759043233788287E-2</v>
      </c>
      <c r="F430" s="400"/>
      <c r="G430" s="48">
        <v>0</v>
      </c>
      <c r="H430" s="49">
        <v>0</v>
      </c>
      <c r="I430" s="50">
        <f t="shared" si="61"/>
        <v>6.1759063882276623E-2</v>
      </c>
    </row>
    <row r="431" spans="1:9" ht="15">
      <c r="A431" s="9" t="s">
        <v>15</v>
      </c>
      <c r="B431" s="45">
        <v>0.32186894236806551</v>
      </c>
      <c r="C431" s="45">
        <v>0.14276836421100164</v>
      </c>
      <c r="D431" s="45">
        <v>0.17436269342093283</v>
      </c>
      <c r="E431" s="45">
        <v>0</v>
      </c>
      <c r="F431" s="400"/>
      <c r="G431" s="45">
        <v>0</v>
      </c>
      <c r="H431" s="54">
        <v>0</v>
      </c>
      <c r="I431" s="44">
        <f t="shared" si="61"/>
        <v>0.63900000000000001</v>
      </c>
    </row>
    <row r="432" spans="1:9" ht="15">
      <c r="A432" s="8" t="s">
        <v>16</v>
      </c>
      <c r="B432" s="48">
        <v>41.222669274651167</v>
      </c>
      <c r="C432" s="48">
        <v>4.3394939604613638</v>
      </c>
      <c r="D432" s="48">
        <v>14.437836764887464</v>
      </c>
      <c r="E432" s="48">
        <v>0</v>
      </c>
      <c r="F432" s="400"/>
      <c r="G432" s="48">
        <v>0</v>
      </c>
      <c r="H432" s="49">
        <v>0</v>
      </c>
      <c r="I432" s="50">
        <f t="shared" si="61"/>
        <v>59.999999999999993</v>
      </c>
    </row>
    <row r="433" spans="1:9" ht="15">
      <c r="A433" s="9" t="s">
        <v>17</v>
      </c>
      <c r="B433" s="45">
        <v>9.2399999999999996E-2</v>
      </c>
      <c r="C433" s="45">
        <v>9.2399999999999996E-2</v>
      </c>
      <c r="D433" s="45">
        <v>9.2399999999999996E-2</v>
      </c>
      <c r="E433" s="45">
        <v>0</v>
      </c>
      <c r="F433" s="400"/>
      <c r="G433" s="45">
        <v>0</v>
      </c>
      <c r="H433" s="54">
        <v>0</v>
      </c>
      <c r="I433" s="44">
        <f t="shared" si="61"/>
        <v>0.2772</v>
      </c>
    </row>
    <row r="434" spans="1:9" ht="15">
      <c r="A434" s="8" t="s">
        <v>18</v>
      </c>
      <c r="B434" s="48">
        <v>0</v>
      </c>
      <c r="C434" s="48">
        <v>0</v>
      </c>
      <c r="D434" s="48">
        <v>0</v>
      </c>
      <c r="E434" s="48">
        <v>0</v>
      </c>
      <c r="F434" s="400"/>
      <c r="G434" s="48">
        <v>0</v>
      </c>
      <c r="H434" s="49">
        <v>0</v>
      </c>
      <c r="I434" s="50">
        <f t="shared" si="61"/>
        <v>0</v>
      </c>
    </row>
    <row r="435" spans="1:9" ht="15">
      <c r="A435" s="9" t="s">
        <v>141</v>
      </c>
      <c r="B435" s="45">
        <v>53.389803273468367</v>
      </c>
      <c r="C435" s="45">
        <v>42.904444275050025</v>
      </c>
      <c r="D435" s="45">
        <v>20.102584209075022</v>
      </c>
      <c r="E435" s="45">
        <v>6.6031682424065972</v>
      </c>
      <c r="F435" s="400"/>
      <c r="G435" s="45">
        <v>0</v>
      </c>
      <c r="H435" s="54">
        <v>0</v>
      </c>
      <c r="I435" s="44">
        <f t="shared" si="61"/>
        <v>123.00000000000001</v>
      </c>
    </row>
    <row r="436" spans="1:9" ht="15">
      <c r="A436" s="8" t="s">
        <v>19</v>
      </c>
      <c r="B436" s="48">
        <v>0</v>
      </c>
      <c r="C436" s="48">
        <v>0</v>
      </c>
      <c r="D436" s="48">
        <v>0</v>
      </c>
      <c r="E436" s="48">
        <v>0</v>
      </c>
      <c r="F436" s="400"/>
      <c r="G436" s="48">
        <v>0</v>
      </c>
      <c r="H436" s="49">
        <v>0</v>
      </c>
      <c r="I436" s="50">
        <f t="shared" si="61"/>
        <v>0</v>
      </c>
    </row>
    <row r="437" spans="1:9" ht="15">
      <c r="A437" s="9" t="s">
        <v>20</v>
      </c>
      <c r="B437" s="45">
        <v>0</v>
      </c>
      <c r="C437" s="45">
        <v>0</v>
      </c>
      <c r="D437" s="45">
        <v>0</v>
      </c>
      <c r="E437" s="45">
        <v>0</v>
      </c>
      <c r="F437" s="400"/>
      <c r="G437" s="45">
        <v>0</v>
      </c>
      <c r="H437" s="54">
        <v>0</v>
      </c>
      <c r="I437" s="44">
        <f t="shared" si="61"/>
        <v>0</v>
      </c>
    </row>
    <row r="438" spans="1:9" ht="15">
      <c r="A438" s="8" t="s">
        <v>21</v>
      </c>
      <c r="B438" s="48">
        <v>3.7261905578487919</v>
      </c>
      <c r="C438" s="48">
        <v>4.3549116397816043E-2</v>
      </c>
      <c r="D438" s="48">
        <v>2.2302603257533917</v>
      </c>
      <c r="E438" s="48">
        <v>0</v>
      </c>
      <c r="F438" s="400"/>
      <c r="G438" s="48">
        <v>0</v>
      </c>
      <c r="H438" s="49">
        <v>0</v>
      </c>
      <c r="I438" s="50">
        <f t="shared" si="61"/>
        <v>6</v>
      </c>
    </row>
    <row r="439" spans="1:9" ht="15">
      <c r="A439" s="10" t="s">
        <v>57</v>
      </c>
      <c r="B439" s="45">
        <v>36.164939225411437</v>
      </c>
      <c r="C439" s="45">
        <v>2.3976110288058101</v>
      </c>
      <c r="D439" s="45">
        <v>27.437449745782757</v>
      </c>
      <c r="E439" s="45">
        <v>0</v>
      </c>
      <c r="F439" s="400"/>
      <c r="G439" s="45">
        <v>0</v>
      </c>
      <c r="H439" s="54">
        <v>0</v>
      </c>
      <c r="I439" s="44">
        <f t="shared" si="61"/>
        <v>66</v>
      </c>
    </row>
    <row r="440" spans="1:9" ht="15">
      <c r="A440" s="8" t="s">
        <v>22</v>
      </c>
      <c r="B440" s="48">
        <v>4.333333333333333</v>
      </c>
      <c r="C440" s="48">
        <v>4.333333333333333</v>
      </c>
      <c r="D440" s="48">
        <v>4.333333333333333</v>
      </c>
      <c r="E440" s="48">
        <v>0</v>
      </c>
      <c r="F440" s="400"/>
      <c r="G440" s="48">
        <v>0</v>
      </c>
      <c r="H440" s="49">
        <v>0</v>
      </c>
      <c r="I440" s="50">
        <f t="shared" si="61"/>
        <v>13</v>
      </c>
    </row>
    <row r="441" spans="1:9" ht="15">
      <c r="A441" s="10" t="s">
        <v>23</v>
      </c>
      <c r="B441" s="45">
        <v>0</v>
      </c>
      <c r="C441" s="45">
        <v>0</v>
      </c>
      <c r="D441" s="45">
        <v>0</v>
      </c>
      <c r="E441" s="45">
        <v>0</v>
      </c>
      <c r="F441" s="400"/>
      <c r="G441" s="45">
        <v>0</v>
      </c>
      <c r="H441" s="54">
        <v>0</v>
      </c>
      <c r="I441" s="44">
        <f t="shared" si="61"/>
        <v>0</v>
      </c>
    </row>
    <row r="442" spans="1:9" ht="15">
      <c r="A442" s="8" t="s">
        <v>24</v>
      </c>
      <c r="B442" s="48">
        <v>7.6223183716595502</v>
      </c>
      <c r="C442" s="48">
        <v>1.8870335607123499E-2</v>
      </c>
      <c r="D442" s="48">
        <v>1.520811292733327</v>
      </c>
      <c r="E442" s="48">
        <v>0</v>
      </c>
      <c r="F442" s="400"/>
      <c r="G442" s="48">
        <v>0</v>
      </c>
      <c r="H442" s="49">
        <v>0</v>
      </c>
      <c r="I442" s="50">
        <f t="shared" si="61"/>
        <v>9.1620000000000008</v>
      </c>
    </row>
    <row r="443" spans="1:9" ht="15.75" thickBot="1">
      <c r="A443" s="10" t="s">
        <v>25</v>
      </c>
      <c r="B443" s="66">
        <v>25.863066665994978</v>
      </c>
      <c r="C443" s="66">
        <v>8.8258356357280451E-2</v>
      </c>
      <c r="D443" s="66">
        <v>95.46760078287285</v>
      </c>
      <c r="E443" s="66">
        <v>491.06688750122038</v>
      </c>
      <c r="F443" s="401"/>
      <c r="G443" s="45">
        <v>65.082208006056476</v>
      </c>
      <c r="H443" s="54">
        <v>0.24717868749818606</v>
      </c>
      <c r="I443" s="44">
        <f t="shared" si="61"/>
        <v>677.81520000000012</v>
      </c>
    </row>
    <row r="444" spans="1:9" ht="15">
      <c r="A444" s="125" t="s">
        <v>26</v>
      </c>
      <c r="B444" s="126">
        <f>SUM(B423:B443)</f>
        <v>172.73658965161854</v>
      </c>
      <c r="C444" s="126">
        <f t="shared" ref="C444:I444" si="62">SUM(C423:C443)</f>
        <v>54.360728777106587</v>
      </c>
      <c r="D444" s="126">
        <f t="shared" si="62"/>
        <v>165.79663915474191</v>
      </c>
      <c r="E444" s="126">
        <f t="shared" si="62"/>
        <v>497.73181478686075</v>
      </c>
      <c r="F444" s="126">
        <f t="shared" si="62"/>
        <v>0</v>
      </c>
      <c r="G444" s="126">
        <f t="shared" si="62"/>
        <v>65.082208006056476</v>
      </c>
      <c r="H444" s="127">
        <f t="shared" si="62"/>
        <v>0.24717868749818606</v>
      </c>
      <c r="I444" s="128">
        <f t="shared" si="62"/>
        <v>955.95515906388232</v>
      </c>
    </row>
    <row r="445" spans="1:9" ht="15" thickBot="1">
      <c r="A445" s="15" t="s">
        <v>100</v>
      </c>
      <c r="B445" s="100">
        <f>B444/$I444</f>
        <v>0.18069528472524862</v>
      </c>
      <c r="C445" s="100">
        <f t="shared" ref="C445:H445" si="63">C444/$I444</f>
        <v>5.6865354260276446E-2</v>
      </c>
      <c r="D445" s="100">
        <f t="shared" si="63"/>
        <v>0.17343558176630169</v>
      </c>
      <c r="E445" s="100">
        <f t="shared" si="63"/>
        <v>0.52066439525705777</v>
      </c>
      <c r="F445" s="100">
        <f t="shared" si="63"/>
        <v>0</v>
      </c>
      <c r="G445" s="100">
        <f t="shared" si="63"/>
        <v>6.8080816750639359E-2</v>
      </c>
      <c r="H445" s="100">
        <f t="shared" si="63"/>
        <v>2.5856724047625351E-4</v>
      </c>
      <c r="I445" s="102">
        <f>SUM(B445:H445)</f>
        <v>1.0000000000000002</v>
      </c>
    </row>
    <row r="446" spans="1:9" ht="15" thickBot="1">
      <c r="A446" s="16"/>
      <c r="B446" s="16"/>
      <c r="C446" s="16"/>
      <c r="D446" s="16"/>
      <c r="E446" s="16"/>
      <c r="F446" s="16"/>
      <c r="G446" s="16"/>
      <c r="H446" s="16"/>
      <c r="I446" s="16"/>
    </row>
    <row r="447" spans="1:9" ht="28.5">
      <c r="A447" s="433" t="s">
        <v>41</v>
      </c>
      <c r="B447" s="37" t="s">
        <v>0</v>
      </c>
      <c r="C447" s="37" t="s">
        <v>1</v>
      </c>
      <c r="D447" s="37" t="s">
        <v>2</v>
      </c>
      <c r="E447" s="37" t="s">
        <v>3</v>
      </c>
      <c r="F447" s="37" t="s">
        <v>27</v>
      </c>
      <c r="G447" s="37" t="s">
        <v>4</v>
      </c>
      <c r="H447" s="37" t="s">
        <v>5</v>
      </c>
      <c r="I447" s="38" t="s">
        <v>6</v>
      </c>
    </row>
    <row r="448" spans="1:9" ht="14.25" customHeight="1">
      <c r="A448" s="434" t="s">
        <v>41</v>
      </c>
      <c r="B448" s="372" t="s">
        <v>107</v>
      </c>
      <c r="C448" s="373"/>
      <c r="D448" s="373"/>
      <c r="E448" s="373"/>
      <c r="F448" s="373"/>
      <c r="G448" s="373"/>
      <c r="H448" s="373"/>
      <c r="I448" s="374"/>
    </row>
    <row r="449" spans="1:9" ht="15">
      <c r="A449" s="7" t="s">
        <v>7</v>
      </c>
      <c r="B449" s="387"/>
      <c r="C449" s="388"/>
      <c r="D449" s="388"/>
      <c r="E449" s="389"/>
      <c r="F449" s="42">
        <v>0</v>
      </c>
      <c r="G449" s="387"/>
      <c r="H449" s="389"/>
      <c r="I449" s="44">
        <f>SUM(B449:H449)</f>
        <v>0</v>
      </c>
    </row>
    <row r="450" spans="1:9" ht="15">
      <c r="A450" s="8" t="s">
        <v>8</v>
      </c>
      <c r="B450" s="390"/>
      <c r="C450" s="391"/>
      <c r="D450" s="391"/>
      <c r="E450" s="392"/>
      <c r="F450" s="48">
        <v>0</v>
      </c>
      <c r="G450" s="390"/>
      <c r="H450" s="392"/>
      <c r="I450" s="50">
        <f t="shared" ref="I450:I469" si="64">SUM(B450:H450)</f>
        <v>0</v>
      </c>
    </row>
    <row r="451" spans="1:9" ht="15">
      <c r="A451" s="9" t="s">
        <v>9</v>
      </c>
      <c r="B451" s="390"/>
      <c r="C451" s="391"/>
      <c r="D451" s="391"/>
      <c r="E451" s="392"/>
      <c r="F451" s="45">
        <v>0</v>
      </c>
      <c r="G451" s="390"/>
      <c r="H451" s="392"/>
      <c r="I451" s="44">
        <f t="shared" si="64"/>
        <v>0</v>
      </c>
    </row>
    <row r="452" spans="1:9" ht="15">
      <c r="A452" s="8" t="s">
        <v>10</v>
      </c>
      <c r="B452" s="390"/>
      <c r="C452" s="391"/>
      <c r="D452" s="391"/>
      <c r="E452" s="392"/>
      <c r="F452" s="48">
        <v>0</v>
      </c>
      <c r="G452" s="390"/>
      <c r="H452" s="392"/>
      <c r="I452" s="50">
        <f t="shared" si="64"/>
        <v>0</v>
      </c>
    </row>
    <row r="453" spans="1:9" ht="15">
      <c r="A453" s="9" t="s">
        <v>11</v>
      </c>
      <c r="B453" s="390"/>
      <c r="C453" s="391"/>
      <c r="D453" s="391"/>
      <c r="E453" s="392"/>
      <c r="F453" s="45">
        <v>0</v>
      </c>
      <c r="G453" s="390"/>
      <c r="H453" s="392"/>
      <c r="I453" s="44">
        <f t="shared" si="64"/>
        <v>0</v>
      </c>
    </row>
    <row r="454" spans="1:9" ht="15">
      <c r="A454" s="8" t="s">
        <v>12</v>
      </c>
      <c r="B454" s="390"/>
      <c r="C454" s="391"/>
      <c r="D454" s="391"/>
      <c r="E454" s="392"/>
      <c r="F454" s="48">
        <v>0</v>
      </c>
      <c r="G454" s="390"/>
      <c r="H454" s="392"/>
      <c r="I454" s="50">
        <f t="shared" si="64"/>
        <v>0</v>
      </c>
    </row>
    <row r="455" spans="1:9" ht="15">
      <c r="A455" s="9" t="s">
        <v>13</v>
      </c>
      <c r="B455" s="390"/>
      <c r="C455" s="391"/>
      <c r="D455" s="391"/>
      <c r="E455" s="392"/>
      <c r="F455" s="45">
        <v>0</v>
      </c>
      <c r="G455" s="390"/>
      <c r="H455" s="392"/>
      <c r="I455" s="44">
        <f t="shared" si="64"/>
        <v>0</v>
      </c>
    </row>
    <row r="456" spans="1:9" ht="15">
      <c r="A456" s="8" t="s">
        <v>14</v>
      </c>
      <c r="B456" s="390"/>
      <c r="C456" s="391"/>
      <c r="D456" s="391"/>
      <c r="E456" s="392"/>
      <c r="F456" s="48">
        <v>110.10604379373483</v>
      </c>
      <c r="G456" s="390"/>
      <c r="H456" s="392"/>
      <c r="I456" s="50">
        <f t="shared" si="64"/>
        <v>110.10604379373483</v>
      </c>
    </row>
    <row r="457" spans="1:9" ht="15">
      <c r="A457" s="9" t="s">
        <v>15</v>
      </c>
      <c r="B457" s="390"/>
      <c r="C457" s="391"/>
      <c r="D457" s="391"/>
      <c r="E457" s="392"/>
      <c r="F457" s="45">
        <v>0</v>
      </c>
      <c r="G457" s="390"/>
      <c r="H457" s="392"/>
      <c r="I457" s="44">
        <f t="shared" si="64"/>
        <v>0</v>
      </c>
    </row>
    <row r="458" spans="1:9" ht="15">
      <c r="A458" s="8" t="s">
        <v>16</v>
      </c>
      <c r="B458" s="390"/>
      <c r="C458" s="391"/>
      <c r="D458" s="391"/>
      <c r="E458" s="392"/>
      <c r="F458" s="48">
        <v>0</v>
      </c>
      <c r="G458" s="390"/>
      <c r="H458" s="392"/>
      <c r="I458" s="50">
        <f t="shared" si="64"/>
        <v>0</v>
      </c>
    </row>
    <row r="459" spans="1:9" ht="15">
      <c r="A459" s="9" t="s">
        <v>17</v>
      </c>
      <c r="B459" s="390"/>
      <c r="C459" s="391"/>
      <c r="D459" s="391"/>
      <c r="E459" s="392"/>
      <c r="F459" s="45">
        <v>0</v>
      </c>
      <c r="G459" s="390"/>
      <c r="H459" s="392"/>
      <c r="I459" s="44">
        <f t="shared" si="64"/>
        <v>0</v>
      </c>
    </row>
    <row r="460" spans="1:9" ht="15">
      <c r="A460" s="8" t="s">
        <v>18</v>
      </c>
      <c r="B460" s="390"/>
      <c r="C460" s="391"/>
      <c r="D460" s="391"/>
      <c r="E460" s="392"/>
      <c r="F460" s="48">
        <v>0</v>
      </c>
      <c r="G460" s="390"/>
      <c r="H460" s="392"/>
      <c r="I460" s="50">
        <f t="shared" si="64"/>
        <v>0</v>
      </c>
    </row>
    <row r="461" spans="1:9" ht="15">
      <c r="A461" s="9" t="s">
        <v>141</v>
      </c>
      <c r="B461" s="390"/>
      <c r="C461" s="391"/>
      <c r="D461" s="391"/>
      <c r="E461" s="392"/>
      <c r="F461" s="45">
        <v>0</v>
      </c>
      <c r="G461" s="390"/>
      <c r="H461" s="392"/>
      <c r="I461" s="44">
        <f t="shared" si="64"/>
        <v>0</v>
      </c>
    </row>
    <row r="462" spans="1:9" ht="15">
      <c r="A462" s="8" t="s">
        <v>19</v>
      </c>
      <c r="B462" s="390"/>
      <c r="C462" s="391"/>
      <c r="D462" s="391"/>
      <c r="E462" s="392"/>
      <c r="F462" s="48">
        <v>0</v>
      </c>
      <c r="G462" s="390"/>
      <c r="H462" s="392"/>
      <c r="I462" s="50">
        <f t="shared" si="64"/>
        <v>0</v>
      </c>
    </row>
    <row r="463" spans="1:9" ht="15">
      <c r="A463" s="9" t="s">
        <v>20</v>
      </c>
      <c r="B463" s="390"/>
      <c r="C463" s="391"/>
      <c r="D463" s="391"/>
      <c r="E463" s="392"/>
      <c r="F463" s="45">
        <v>0</v>
      </c>
      <c r="G463" s="390"/>
      <c r="H463" s="392"/>
      <c r="I463" s="44">
        <f t="shared" si="64"/>
        <v>0</v>
      </c>
    </row>
    <row r="464" spans="1:9" ht="15">
      <c r="A464" s="8" t="s">
        <v>21</v>
      </c>
      <c r="B464" s="390"/>
      <c r="C464" s="391"/>
      <c r="D464" s="391"/>
      <c r="E464" s="392"/>
      <c r="F464" s="48">
        <v>0</v>
      </c>
      <c r="G464" s="390"/>
      <c r="H464" s="392"/>
      <c r="I464" s="50">
        <f t="shared" si="64"/>
        <v>0</v>
      </c>
    </row>
    <row r="465" spans="1:9" ht="15">
      <c r="A465" s="10" t="s">
        <v>57</v>
      </c>
      <c r="B465" s="390"/>
      <c r="C465" s="391"/>
      <c r="D465" s="391"/>
      <c r="E465" s="392"/>
      <c r="F465" s="45">
        <v>0</v>
      </c>
      <c r="G465" s="390"/>
      <c r="H465" s="392"/>
      <c r="I465" s="44">
        <f t="shared" si="64"/>
        <v>0</v>
      </c>
    </row>
    <row r="466" spans="1:9" ht="15">
      <c r="A466" s="8" t="s">
        <v>22</v>
      </c>
      <c r="B466" s="390"/>
      <c r="C466" s="391"/>
      <c r="D466" s="391"/>
      <c r="E466" s="392"/>
      <c r="F466" s="48">
        <v>0</v>
      </c>
      <c r="G466" s="390"/>
      <c r="H466" s="392"/>
      <c r="I466" s="50">
        <f t="shared" si="64"/>
        <v>0</v>
      </c>
    </row>
    <row r="467" spans="1:9" ht="15">
      <c r="A467" s="10" t="s">
        <v>23</v>
      </c>
      <c r="B467" s="390"/>
      <c r="C467" s="391"/>
      <c r="D467" s="391"/>
      <c r="E467" s="392"/>
      <c r="F467" s="45">
        <v>0</v>
      </c>
      <c r="G467" s="390"/>
      <c r="H467" s="392"/>
      <c r="I467" s="44">
        <f t="shared" si="64"/>
        <v>0</v>
      </c>
    </row>
    <row r="468" spans="1:9" ht="15">
      <c r="A468" s="8" t="s">
        <v>24</v>
      </c>
      <c r="B468" s="390"/>
      <c r="C468" s="391"/>
      <c r="D468" s="391"/>
      <c r="E468" s="392"/>
      <c r="F468" s="48">
        <v>0</v>
      </c>
      <c r="G468" s="390"/>
      <c r="H468" s="392"/>
      <c r="I468" s="50">
        <f t="shared" si="64"/>
        <v>0</v>
      </c>
    </row>
    <row r="469" spans="1:9" ht="15.75" thickBot="1">
      <c r="A469" s="10" t="s">
        <v>25</v>
      </c>
      <c r="B469" s="393"/>
      <c r="C469" s="394"/>
      <c r="D469" s="394"/>
      <c r="E469" s="395"/>
      <c r="F469" s="45">
        <v>425.4984</v>
      </c>
      <c r="G469" s="393"/>
      <c r="H469" s="395"/>
      <c r="I469" s="44">
        <f t="shared" si="64"/>
        <v>425.4984</v>
      </c>
    </row>
    <row r="470" spans="1:9" ht="15">
      <c r="A470" s="125" t="s">
        <v>26</v>
      </c>
      <c r="B470" s="126">
        <f>SUM(B449:B469)</f>
        <v>0</v>
      </c>
      <c r="C470" s="126">
        <f t="shared" ref="C470:I470" si="65">SUM(C449:C469)</f>
        <v>0</v>
      </c>
      <c r="D470" s="126">
        <f t="shared" si="65"/>
        <v>0</v>
      </c>
      <c r="E470" s="126">
        <f t="shared" si="65"/>
        <v>0</v>
      </c>
      <c r="F470" s="126">
        <f t="shared" si="65"/>
        <v>535.60444379373484</v>
      </c>
      <c r="G470" s="126">
        <f t="shared" si="65"/>
        <v>0</v>
      </c>
      <c r="H470" s="126">
        <f t="shared" si="65"/>
        <v>0</v>
      </c>
      <c r="I470" s="128">
        <f t="shared" si="65"/>
        <v>535.60444379373484</v>
      </c>
    </row>
    <row r="471" spans="1:9" ht="15" thickBot="1">
      <c r="A471" s="15" t="s">
        <v>100</v>
      </c>
      <c r="B471" s="100">
        <f>B470/$I470</f>
        <v>0</v>
      </c>
      <c r="C471" s="100">
        <f t="shared" ref="C471:H471" si="66">C470/$I470</f>
        <v>0</v>
      </c>
      <c r="D471" s="100">
        <f t="shared" si="66"/>
        <v>0</v>
      </c>
      <c r="E471" s="100">
        <f t="shared" si="66"/>
        <v>0</v>
      </c>
      <c r="F471" s="100">
        <f t="shared" si="66"/>
        <v>1</v>
      </c>
      <c r="G471" s="100">
        <f t="shared" si="66"/>
        <v>0</v>
      </c>
      <c r="H471" s="100">
        <f t="shared" si="66"/>
        <v>0</v>
      </c>
      <c r="I471" s="102">
        <f>SUM(B471:H471)</f>
        <v>1</v>
      </c>
    </row>
    <row r="472" spans="1:9" ht="15" thickBot="1">
      <c r="A472" s="16"/>
      <c r="B472" s="16"/>
      <c r="C472" s="16"/>
      <c r="D472" s="16"/>
      <c r="E472" s="16"/>
      <c r="F472" s="16"/>
      <c r="G472" s="16"/>
      <c r="H472" s="16"/>
      <c r="I472" s="16"/>
    </row>
    <row r="473" spans="1:9" ht="28.5">
      <c r="A473" s="433" t="s">
        <v>42</v>
      </c>
      <c r="B473" s="37" t="s">
        <v>0</v>
      </c>
      <c r="C473" s="37" t="s">
        <v>1</v>
      </c>
      <c r="D473" s="37" t="s">
        <v>2</v>
      </c>
      <c r="E473" s="37" t="s">
        <v>3</v>
      </c>
      <c r="F473" s="37" t="s">
        <v>27</v>
      </c>
      <c r="G473" s="37" t="s">
        <v>4</v>
      </c>
      <c r="H473" s="37" t="s">
        <v>5</v>
      </c>
      <c r="I473" s="38" t="s">
        <v>6</v>
      </c>
    </row>
    <row r="474" spans="1:9" ht="14.25" customHeight="1">
      <c r="A474" s="434" t="s">
        <v>42</v>
      </c>
      <c r="B474" s="372" t="s">
        <v>107</v>
      </c>
      <c r="C474" s="373"/>
      <c r="D474" s="373"/>
      <c r="E474" s="373"/>
      <c r="F474" s="373"/>
      <c r="G474" s="373"/>
      <c r="H474" s="373"/>
      <c r="I474" s="374"/>
    </row>
    <row r="475" spans="1:9" ht="15">
      <c r="A475" s="7" t="s">
        <v>7</v>
      </c>
      <c r="B475" s="387"/>
      <c r="C475" s="388"/>
      <c r="D475" s="388"/>
      <c r="E475" s="389"/>
      <c r="F475" s="42">
        <v>0</v>
      </c>
      <c r="G475" s="387"/>
      <c r="H475" s="389"/>
      <c r="I475" s="44">
        <f>SUM(B475:H475)</f>
        <v>0</v>
      </c>
    </row>
    <row r="476" spans="1:9" ht="15">
      <c r="A476" s="8" t="s">
        <v>8</v>
      </c>
      <c r="B476" s="390"/>
      <c r="C476" s="391"/>
      <c r="D476" s="391"/>
      <c r="E476" s="392"/>
      <c r="F476" s="48">
        <v>0</v>
      </c>
      <c r="G476" s="390"/>
      <c r="H476" s="392"/>
      <c r="I476" s="50">
        <f t="shared" ref="I476:I495" si="67">SUM(B476:H476)</f>
        <v>0</v>
      </c>
    </row>
    <row r="477" spans="1:9" ht="15">
      <c r="A477" s="9" t="s">
        <v>9</v>
      </c>
      <c r="B477" s="390"/>
      <c r="C477" s="391"/>
      <c r="D477" s="391"/>
      <c r="E477" s="392"/>
      <c r="F477" s="45">
        <v>0</v>
      </c>
      <c r="G477" s="390"/>
      <c r="H477" s="392"/>
      <c r="I477" s="44">
        <f t="shared" si="67"/>
        <v>0</v>
      </c>
    </row>
    <row r="478" spans="1:9" ht="15">
      <c r="A478" s="8" t="s">
        <v>10</v>
      </c>
      <c r="B478" s="390"/>
      <c r="C478" s="391"/>
      <c r="D478" s="391"/>
      <c r="E478" s="392"/>
      <c r="F478" s="48">
        <v>0</v>
      </c>
      <c r="G478" s="390"/>
      <c r="H478" s="392"/>
      <c r="I478" s="50">
        <f t="shared" si="67"/>
        <v>0</v>
      </c>
    </row>
    <row r="479" spans="1:9" ht="15">
      <c r="A479" s="9" t="s">
        <v>11</v>
      </c>
      <c r="B479" s="390"/>
      <c r="C479" s="391"/>
      <c r="D479" s="391"/>
      <c r="E479" s="392"/>
      <c r="F479" s="45">
        <v>0</v>
      </c>
      <c r="G479" s="390"/>
      <c r="H479" s="392"/>
      <c r="I479" s="44">
        <f t="shared" si="67"/>
        <v>0</v>
      </c>
    </row>
    <row r="480" spans="1:9" ht="15">
      <c r="A480" s="8" t="s">
        <v>12</v>
      </c>
      <c r="B480" s="390"/>
      <c r="C480" s="391"/>
      <c r="D480" s="391"/>
      <c r="E480" s="392"/>
      <c r="F480" s="48">
        <v>4771.1938315110638</v>
      </c>
      <c r="G480" s="390"/>
      <c r="H480" s="392"/>
      <c r="I480" s="50">
        <f t="shared" si="67"/>
        <v>4771.1938315110638</v>
      </c>
    </row>
    <row r="481" spans="1:9" ht="15">
      <c r="A481" s="9" t="s">
        <v>13</v>
      </c>
      <c r="B481" s="390"/>
      <c r="C481" s="391"/>
      <c r="D481" s="391"/>
      <c r="E481" s="392"/>
      <c r="F481" s="45">
        <v>0</v>
      </c>
      <c r="G481" s="390"/>
      <c r="H481" s="392"/>
      <c r="I481" s="44">
        <f t="shared" si="67"/>
        <v>0</v>
      </c>
    </row>
    <row r="482" spans="1:9" ht="15">
      <c r="A482" s="8" t="s">
        <v>14</v>
      </c>
      <c r="B482" s="390"/>
      <c r="C482" s="391"/>
      <c r="D482" s="391"/>
      <c r="E482" s="392"/>
      <c r="F482" s="48">
        <v>3803.7911973304576</v>
      </c>
      <c r="G482" s="390"/>
      <c r="H482" s="392"/>
      <c r="I482" s="50">
        <f t="shared" si="67"/>
        <v>3803.7911973304576</v>
      </c>
    </row>
    <row r="483" spans="1:9" ht="15">
      <c r="A483" s="9" t="s">
        <v>15</v>
      </c>
      <c r="B483" s="390"/>
      <c r="C483" s="391"/>
      <c r="D483" s="391"/>
      <c r="E483" s="392"/>
      <c r="F483" s="45">
        <v>0</v>
      </c>
      <c r="G483" s="390"/>
      <c r="H483" s="392"/>
      <c r="I483" s="44">
        <f t="shared" si="67"/>
        <v>0</v>
      </c>
    </row>
    <row r="484" spans="1:9" ht="15">
      <c r="A484" s="8" t="s">
        <v>16</v>
      </c>
      <c r="B484" s="390"/>
      <c r="C484" s="391"/>
      <c r="D484" s="391"/>
      <c r="E484" s="392"/>
      <c r="F484" s="48">
        <v>0</v>
      </c>
      <c r="G484" s="390"/>
      <c r="H484" s="392"/>
      <c r="I484" s="50">
        <f t="shared" si="67"/>
        <v>0</v>
      </c>
    </row>
    <row r="485" spans="1:9" ht="15">
      <c r="A485" s="9" t="s">
        <v>17</v>
      </c>
      <c r="B485" s="390"/>
      <c r="C485" s="391"/>
      <c r="D485" s="391"/>
      <c r="E485" s="392"/>
      <c r="F485" s="45">
        <v>3.1606279182514729</v>
      </c>
      <c r="G485" s="390"/>
      <c r="H485" s="392"/>
      <c r="I485" s="44">
        <f t="shared" si="67"/>
        <v>3.1606279182514729</v>
      </c>
    </row>
    <row r="486" spans="1:9" ht="15">
      <c r="A486" s="8" t="s">
        <v>18</v>
      </c>
      <c r="B486" s="390"/>
      <c r="C486" s="391"/>
      <c r="D486" s="391"/>
      <c r="E486" s="392"/>
      <c r="F486" s="48">
        <v>0</v>
      </c>
      <c r="G486" s="390"/>
      <c r="H486" s="392"/>
      <c r="I486" s="50">
        <f t="shared" si="67"/>
        <v>0</v>
      </c>
    </row>
    <row r="487" spans="1:9" ht="15">
      <c r="A487" s="9" t="s">
        <v>141</v>
      </c>
      <c r="B487" s="390"/>
      <c r="C487" s="391"/>
      <c r="D487" s="391"/>
      <c r="E487" s="392"/>
      <c r="F487" s="45">
        <v>0</v>
      </c>
      <c r="G487" s="390"/>
      <c r="H487" s="392"/>
      <c r="I487" s="44">
        <f t="shared" si="67"/>
        <v>0</v>
      </c>
    </row>
    <row r="488" spans="1:9" ht="15">
      <c r="A488" s="8" t="s">
        <v>19</v>
      </c>
      <c r="B488" s="390"/>
      <c r="C488" s="391"/>
      <c r="D488" s="391"/>
      <c r="E488" s="392"/>
      <c r="F488" s="48">
        <v>0</v>
      </c>
      <c r="G488" s="390"/>
      <c r="H488" s="392"/>
      <c r="I488" s="50">
        <f t="shared" si="67"/>
        <v>0</v>
      </c>
    </row>
    <row r="489" spans="1:9" ht="15">
      <c r="A489" s="9" t="s">
        <v>20</v>
      </c>
      <c r="B489" s="390"/>
      <c r="C489" s="391"/>
      <c r="D489" s="391"/>
      <c r="E489" s="392"/>
      <c r="F489" s="45">
        <v>0</v>
      </c>
      <c r="G489" s="390"/>
      <c r="H489" s="392"/>
      <c r="I489" s="44">
        <f t="shared" si="67"/>
        <v>0</v>
      </c>
    </row>
    <row r="490" spans="1:9" ht="15">
      <c r="A490" s="8" t="s">
        <v>21</v>
      </c>
      <c r="B490" s="390"/>
      <c r="C490" s="391"/>
      <c r="D490" s="391"/>
      <c r="E490" s="392"/>
      <c r="F490" s="48">
        <v>0</v>
      </c>
      <c r="G490" s="390"/>
      <c r="H490" s="392"/>
      <c r="I490" s="50">
        <f t="shared" si="67"/>
        <v>0</v>
      </c>
    </row>
    <row r="491" spans="1:9" ht="15">
      <c r="A491" s="10" t="s">
        <v>57</v>
      </c>
      <c r="B491" s="390"/>
      <c r="C491" s="391"/>
      <c r="D491" s="391"/>
      <c r="E491" s="392"/>
      <c r="F491" s="45">
        <v>0</v>
      </c>
      <c r="G491" s="390"/>
      <c r="H491" s="392"/>
      <c r="I491" s="44">
        <f t="shared" si="67"/>
        <v>0</v>
      </c>
    </row>
    <row r="492" spans="1:9" ht="15">
      <c r="A492" s="8" t="s">
        <v>22</v>
      </c>
      <c r="B492" s="390"/>
      <c r="C492" s="391"/>
      <c r="D492" s="391"/>
      <c r="E492" s="392"/>
      <c r="F492" s="48">
        <v>3</v>
      </c>
      <c r="G492" s="390"/>
      <c r="H492" s="392"/>
      <c r="I492" s="50">
        <f t="shared" si="67"/>
        <v>3</v>
      </c>
    </row>
    <row r="493" spans="1:9" ht="15">
      <c r="A493" s="10" t="s">
        <v>23</v>
      </c>
      <c r="B493" s="390"/>
      <c r="C493" s="391"/>
      <c r="D493" s="391"/>
      <c r="E493" s="392"/>
      <c r="F493" s="45">
        <v>0</v>
      </c>
      <c r="G493" s="390"/>
      <c r="H493" s="392"/>
      <c r="I493" s="44">
        <f t="shared" si="67"/>
        <v>0</v>
      </c>
    </row>
    <row r="494" spans="1:9" ht="15">
      <c r="A494" s="8" t="s">
        <v>24</v>
      </c>
      <c r="B494" s="390"/>
      <c r="C494" s="391"/>
      <c r="D494" s="391"/>
      <c r="E494" s="392"/>
      <c r="F494" s="48">
        <v>0</v>
      </c>
      <c r="G494" s="390"/>
      <c r="H494" s="392"/>
      <c r="I494" s="50">
        <f t="shared" si="67"/>
        <v>0</v>
      </c>
    </row>
    <row r="495" spans="1:9" ht="15.75" thickBot="1">
      <c r="A495" s="10" t="s">
        <v>25</v>
      </c>
      <c r="B495" s="393"/>
      <c r="C495" s="394"/>
      <c r="D495" s="394"/>
      <c r="E495" s="395"/>
      <c r="F495" s="45">
        <v>102.09240000000001</v>
      </c>
      <c r="G495" s="393"/>
      <c r="H495" s="395"/>
      <c r="I495" s="44">
        <f t="shared" si="67"/>
        <v>102.09240000000001</v>
      </c>
    </row>
    <row r="496" spans="1:9" ht="15">
      <c r="A496" s="125" t="s">
        <v>26</v>
      </c>
      <c r="B496" s="126">
        <f>SUM(B475:B495)</f>
        <v>0</v>
      </c>
      <c r="C496" s="126">
        <f t="shared" ref="C496:I496" si="68">SUM(C475:C495)</f>
        <v>0</v>
      </c>
      <c r="D496" s="126">
        <f t="shared" si="68"/>
        <v>0</v>
      </c>
      <c r="E496" s="126">
        <f t="shared" si="68"/>
        <v>0</v>
      </c>
      <c r="F496" s="126">
        <f t="shared" si="68"/>
        <v>8683.238056759772</v>
      </c>
      <c r="G496" s="126">
        <f t="shared" si="68"/>
        <v>0</v>
      </c>
      <c r="H496" s="126">
        <f t="shared" si="68"/>
        <v>0</v>
      </c>
      <c r="I496" s="126">
        <f t="shared" si="68"/>
        <v>8683.238056759772</v>
      </c>
    </row>
    <row r="497" spans="1:9" ht="15" thickBot="1">
      <c r="A497" s="15" t="s">
        <v>100</v>
      </c>
      <c r="B497" s="100">
        <f>B496/$I496</f>
        <v>0</v>
      </c>
      <c r="C497" s="100">
        <f t="shared" ref="C497:H497" si="69">C496/$I496</f>
        <v>0</v>
      </c>
      <c r="D497" s="100">
        <f t="shared" si="69"/>
        <v>0</v>
      </c>
      <c r="E497" s="100">
        <f t="shared" si="69"/>
        <v>0</v>
      </c>
      <c r="F497" s="100">
        <f t="shared" si="69"/>
        <v>1</v>
      </c>
      <c r="G497" s="100">
        <f t="shared" si="69"/>
        <v>0</v>
      </c>
      <c r="H497" s="100">
        <f t="shared" si="69"/>
        <v>0</v>
      </c>
      <c r="I497" s="102">
        <f>SUM(B497:H497)</f>
        <v>1</v>
      </c>
    </row>
    <row r="498" spans="1:9" ht="15" thickBot="1">
      <c r="A498" s="16"/>
      <c r="B498" s="16"/>
      <c r="C498" s="16"/>
      <c r="D498" s="16"/>
      <c r="E498" s="16"/>
      <c r="F498" s="16"/>
      <c r="G498" s="16"/>
      <c r="H498" s="16"/>
      <c r="I498" s="16"/>
    </row>
    <row r="499" spans="1:9" ht="28.5">
      <c r="A499" s="433" t="s">
        <v>43</v>
      </c>
      <c r="B499" s="37" t="s">
        <v>0</v>
      </c>
      <c r="C499" s="37" t="s">
        <v>1</v>
      </c>
      <c r="D499" s="37" t="s">
        <v>2</v>
      </c>
      <c r="E499" s="37" t="s">
        <v>3</v>
      </c>
      <c r="F499" s="37" t="s">
        <v>27</v>
      </c>
      <c r="G499" s="37" t="s">
        <v>4</v>
      </c>
      <c r="H499" s="37" t="s">
        <v>5</v>
      </c>
      <c r="I499" s="38" t="s">
        <v>6</v>
      </c>
    </row>
    <row r="500" spans="1:9" ht="14.25" customHeight="1">
      <c r="A500" s="434" t="s">
        <v>43</v>
      </c>
      <c r="B500" s="372" t="s">
        <v>107</v>
      </c>
      <c r="C500" s="373"/>
      <c r="D500" s="373"/>
      <c r="E500" s="373"/>
      <c r="F500" s="373"/>
      <c r="G500" s="373"/>
      <c r="H500" s="373"/>
      <c r="I500" s="374"/>
    </row>
    <row r="501" spans="1:9" ht="15">
      <c r="A501" s="7" t="s">
        <v>7</v>
      </c>
      <c r="B501" s="387"/>
      <c r="C501" s="388"/>
      <c r="D501" s="388"/>
      <c r="E501" s="389"/>
      <c r="F501" s="42">
        <v>0</v>
      </c>
      <c r="G501" s="387"/>
      <c r="H501" s="389"/>
      <c r="I501" s="44">
        <f>SUM(B501:H501)</f>
        <v>0</v>
      </c>
    </row>
    <row r="502" spans="1:9" ht="15">
      <c r="A502" s="8" t="s">
        <v>8</v>
      </c>
      <c r="B502" s="390"/>
      <c r="C502" s="391"/>
      <c r="D502" s="391"/>
      <c r="E502" s="392"/>
      <c r="F502" s="48">
        <v>0</v>
      </c>
      <c r="G502" s="390"/>
      <c r="H502" s="392"/>
      <c r="I502" s="50">
        <f t="shared" ref="I502:I521" si="70">SUM(B502:H502)</f>
        <v>0</v>
      </c>
    </row>
    <row r="503" spans="1:9" ht="15">
      <c r="A503" s="9" t="s">
        <v>9</v>
      </c>
      <c r="B503" s="390"/>
      <c r="C503" s="391"/>
      <c r="D503" s="391"/>
      <c r="E503" s="392"/>
      <c r="F503" s="45">
        <v>0</v>
      </c>
      <c r="G503" s="390"/>
      <c r="H503" s="392"/>
      <c r="I503" s="44">
        <f t="shared" si="70"/>
        <v>0</v>
      </c>
    </row>
    <row r="504" spans="1:9" ht="15">
      <c r="A504" s="8" t="s">
        <v>10</v>
      </c>
      <c r="B504" s="390"/>
      <c r="C504" s="391"/>
      <c r="D504" s="391"/>
      <c r="E504" s="392"/>
      <c r="F504" s="48">
        <v>0</v>
      </c>
      <c r="G504" s="390"/>
      <c r="H504" s="392"/>
      <c r="I504" s="50">
        <f t="shared" si="70"/>
        <v>0</v>
      </c>
    </row>
    <row r="505" spans="1:9" ht="15">
      <c r="A505" s="9" t="s">
        <v>11</v>
      </c>
      <c r="B505" s="390"/>
      <c r="C505" s="391"/>
      <c r="D505" s="391"/>
      <c r="E505" s="392"/>
      <c r="F505" s="45">
        <v>0</v>
      </c>
      <c r="G505" s="390"/>
      <c r="H505" s="392"/>
      <c r="I505" s="44">
        <f t="shared" si="70"/>
        <v>0</v>
      </c>
    </row>
    <row r="506" spans="1:9" ht="15">
      <c r="A506" s="8" t="s">
        <v>12</v>
      </c>
      <c r="B506" s="390"/>
      <c r="C506" s="391"/>
      <c r="D506" s="391"/>
      <c r="E506" s="392"/>
      <c r="F506" s="48">
        <v>0</v>
      </c>
      <c r="G506" s="390"/>
      <c r="H506" s="392"/>
      <c r="I506" s="50">
        <f t="shared" si="70"/>
        <v>0</v>
      </c>
    </row>
    <row r="507" spans="1:9" ht="15">
      <c r="A507" s="9" t="s">
        <v>13</v>
      </c>
      <c r="B507" s="390"/>
      <c r="C507" s="391"/>
      <c r="D507" s="391"/>
      <c r="E507" s="392"/>
      <c r="F507" s="45">
        <v>0</v>
      </c>
      <c r="G507" s="390"/>
      <c r="H507" s="392"/>
      <c r="I507" s="44">
        <f t="shared" si="70"/>
        <v>0</v>
      </c>
    </row>
    <row r="508" spans="1:9" ht="15">
      <c r="A508" s="8" t="s">
        <v>14</v>
      </c>
      <c r="B508" s="390"/>
      <c r="C508" s="391"/>
      <c r="D508" s="391"/>
      <c r="E508" s="392"/>
      <c r="F508" s="48">
        <v>0</v>
      </c>
      <c r="G508" s="390"/>
      <c r="H508" s="392"/>
      <c r="I508" s="50">
        <f t="shared" si="70"/>
        <v>0</v>
      </c>
    </row>
    <row r="509" spans="1:9" ht="15">
      <c r="A509" s="9" t="s">
        <v>15</v>
      </c>
      <c r="B509" s="390"/>
      <c r="C509" s="391"/>
      <c r="D509" s="391"/>
      <c r="E509" s="392"/>
      <c r="F509" s="45">
        <v>0</v>
      </c>
      <c r="G509" s="390"/>
      <c r="H509" s="392"/>
      <c r="I509" s="44">
        <f t="shared" si="70"/>
        <v>0</v>
      </c>
    </row>
    <row r="510" spans="1:9" ht="15">
      <c r="A510" s="8" t="s">
        <v>16</v>
      </c>
      <c r="B510" s="390"/>
      <c r="C510" s="391"/>
      <c r="D510" s="391"/>
      <c r="E510" s="392"/>
      <c r="F510" s="48">
        <v>0</v>
      </c>
      <c r="G510" s="390"/>
      <c r="H510" s="392"/>
      <c r="I510" s="50">
        <f t="shared" si="70"/>
        <v>0</v>
      </c>
    </row>
    <row r="511" spans="1:9" ht="15">
      <c r="A511" s="9" t="s">
        <v>17</v>
      </c>
      <c r="B511" s="390"/>
      <c r="C511" s="391"/>
      <c r="D511" s="391"/>
      <c r="E511" s="392"/>
      <c r="F511" s="45">
        <v>0</v>
      </c>
      <c r="G511" s="390"/>
      <c r="H511" s="392"/>
      <c r="I511" s="44">
        <f t="shared" si="70"/>
        <v>0</v>
      </c>
    </row>
    <row r="512" spans="1:9" ht="15">
      <c r="A512" s="8" t="s">
        <v>18</v>
      </c>
      <c r="B512" s="390"/>
      <c r="C512" s="391"/>
      <c r="D512" s="391"/>
      <c r="E512" s="392"/>
      <c r="F512" s="48">
        <v>0</v>
      </c>
      <c r="G512" s="390"/>
      <c r="H512" s="392"/>
      <c r="I512" s="50">
        <f t="shared" si="70"/>
        <v>0</v>
      </c>
    </row>
    <row r="513" spans="1:9" ht="15">
      <c r="A513" s="9" t="s">
        <v>141</v>
      </c>
      <c r="B513" s="390"/>
      <c r="C513" s="391"/>
      <c r="D513" s="391"/>
      <c r="E513" s="392"/>
      <c r="F513" s="45">
        <v>0</v>
      </c>
      <c r="G513" s="390"/>
      <c r="H513" s="392"/>
      <c r="I513" s="44">
        <f t="shared" si="70"/>
        <v>0</v>
      </c>
    </row>
    <row r="514" spans="1:9" ht="15">
      <c r="A514" s="8" t="s">
        <v>19</v>
      </c>
      <c r="B514" s="390"/>
      <c r="C514" s="391"/>
      <c r="D514" s="391"/>
      <c r="E514" s="392"/>
      <c r="F514" s="48">
        <v>0</v>
      </c>
      <c r="G514" s="390"/>
      <c r="H514" s="392"/>
      <c r="I514" s="50">
        <f t="shared" si="70"/>
        <v>0</v>
      </c>
    </row>
    <row r="515" spans="1:9" ht="15">
      <c r="A515" s="9" t="s">
        <v>20</v>
      </c>
      <c r="B515" s="390"/>
      <c r="C515" s="391"/>
      <c r="D515" s="391"/>
      <c r="E515" s="392"/>
      <c r="F515" s="45">
        <v>0</v>
      </c>
      <c r="G515" s="390"/>
      <c r="H515" s="392"/>
      <c r="I515" s="44">
        <f t="shared" si="70"/>
        <v>0</v>
      </c>
    </row>
    <row r="516" spans="1:9" ht="15">
      <c r="A516" s="8" t="s">
        <v>21</v>
      </c>
      <c r="B516" s="390"/>
      <c r="C516" s="391"/>
      <c r="D516" s="391"/>
      <c r="E516" s="392"/>
      <c r="F516" s="48">
        <v>0</v>
      </c>
      <c r="G516" s="390"/>
      <c r="H516" s="392"/>
      <c r="I516" s="50">
        <f t="shared" si="70"/>
        <v>0</v>
      </c>
    </row>
    <row r="517" spans="1:9" ht="15">
      <c r="A517" s="10" t="s">
        <v>57</v>
      </c>
      <c r="B517" s="390"/>
      <c r="C517" s="391"/>
      <c r="D517" s="391"/>
      <c r="E517" s="392"/>
      <c r="F517" s="45">
        <v>0</v>
      </c>
      <c r="G517" s="390"/>
      <c r="H517" s="392"/>
      <c r="I517" s="44">
        <f t="shared" si="70"/>
        <v>0</v>
      </c>
    </row>
    <row r="518" spans="1:9" ht="15">
      <c r="A518" s="8" t="s">
        <v>22</v>
      </c>
      <c r="B518" s="390"/>
      <c r="C518" s="391"/>
      <c r="D518" s="391"/>
      <c r="E518" s="392"/>
      <c r="F518" s="48">
        <v>0</v>
      </c>
      <c r="G518" s="390"/>
      <c r="H518" s="392"/>
      <c r="I518" s="50">
        <f t="shared" si="70"/>
        <v>0</v>
      </c>
    </row>
    <row r="519" spans="1:9" ht="15">
      <c r="A519" s="10" t="s">
        <v>23</v>
      </c>
      <c r="B519" s="390"/>
      <c r="C519" s="391"/>
      <c r="D519" s="391"/>
      <c r="E519" s="392"/>
      <c r="F519" s="45">
        <v>0</v>
      </c>
      <c r="G519" s="390"/>
      <c r="H519" s="392"/>
      <c r="I519" s="44">
        <f t="shared" si="70"/>
        <v>0</v>
      </c>
    </row>
    <row r="520" spans="1:9" ht="15">
      <c r="A520" s="8" t="s">
        <v>24</v>
      </c>
      <c r="B520" s="390"/>
      <c r="C520" s="391"/>
      <c r="D520" s="391"/>
      <c r="E520" s="392"/>
      <c r="F520" s="48">
        <v>0</v>
      </c>
      <c r="G520" s="390"/>
      <c r="H520" s="392"/>
      <c r="I520" s="50">
        <f t="shared" si="70"/>
        <v>0</v>
      </c>
    </row>
    <row r="521" spans="1:9" ht="15.75" thickBot="1">
      <c r="A521" s="10" t="s">
        <v>25</v>
      </c>
      <c r="B521" s="393"/>
      <c r="C521" s="394"/>
      <c r="D521" s="394"/>
      <c r="E521" s="395"/>
      <c r="F521" s="45">
        <v>0</v>
      </c>
      <c r="G521" s="393"/>
      <c r="H521" s="395"/>
      <c r="I521" s="44">
        <f t="shared" si="70"/>
        <v>0</v>
      </c>
    </row>
    <row r="522" spans="1:9" ht="15">
      <c r="A522" s="125" t="s">
        <v>26</v>
      </c>
      <c r="B522" s="126">
        <f>SUM(B501:B521)</f>
        <v>0</v>
      </c>
      <c r="C522" s="126">
        <f t="shared" ref="C522:I522" si="71">SUM(C501:C521)</f>
        <v>0</v>
      </c>
      <c r="D522" s="126">
        <f t="shared" si="71"/>
        <v>0</v>
      </c>
      <c r="E522" s="126">
        <f t="shared" si="71"/>
        <v>0</v>
      </c>
      <c r="F522" s="126">
        <f t="shared" si="71"/>
        <v>0</v>
      </c>
      <c r="G522" s="126">
        <f t="shared" si="71"/>
        <v>0</v>
      </c>
      <c r="H522" s="126">
        <f t="shared" si="71"/>
        <v>0</v>
      </c>
      <c r="I522" s="128">
        <f t="shared" si="71"/>
        <v>0</v>
      </c>
    </row>
    <row r="523" spans="1:9" ht="15" thickBot="1">
      <c r="A523" s="15" t="s">
        <v>100</v>
      </c>
      <c r="B523" s="100"/>
      <c r="C523" s="100"/>
      <c r="D523" s="100"/>
      <c r="E523" s="100"/>
      <c r="F523" s="100"/>
      <c r="G523" s="100"/>
      <c r="H523" s="100"/>
      <c r="I523" s="102"/>
    </row>
    <row r="524" spans="1:9" ht="15" thickBot="1">
      <c r="A524" s="16"/>
      <c r="B524" s="16"/>
      <c r="C524" s="16"/>
      <c r="D524" s="16"/>
      <c r="E524" s="16"/>
      <c r="F524" s="16"/>
      <c r="G524" s="16"/>
      <c r="H524" s="16"/>
      <c r="I524" s="16"/>
    </row>
    <row r="525" spans="1:9" ht="28.5">
      <c r="A525" s="433" t="s">
        <v>44</v>
      </c>
      <c r="B525" s="37" t="s">
        <v>0</v>
      </c>
      <c r="C525" s="37" t="s">
        <v>1</v>
      </c>
      <c r="D525" s="37" t="s">
        <v>2</v>
      </c>
      <c r="E525" s="37" t="s">
        <v>3</v>
      </c>
      <c r="F525" s="37" t="s">
        <v>27</v>
      </c>
      <c r="G525" s="37" t="s">
        <v>4</v>
      </c>
      <c r="H525" s="37" t="s">
        <v>5</v>
      </c>
      <c r="I525" s="38" t="s">
        <v>6</v>
      </c>
    </row>
    <row r="526" spans="1:9" ht="14.25" customHeight="1">
      <c r="A526" s="434" t="s">
        <v>44</v>
      </c>
      <c r="B526" s="372" t="s">
        <v>107</v>
      </c>
      <c r="C526" s="373"/>
      <c r="D526" s="373"/>
      <c r="E526" s="373"/>
      <c r="F526" s="373"/>
      <c r="G526" s="373"/>
      <c r="H526" s="373"/>
      <c r="I526" s="374"/>
    </row>
    <row r="527" spans="1:9" ht="15">
      <c r="A527" s="7" t="s">
        <v>7</v>
      </c>
      <c r="B527" s="387"/>
      <c r="C527" s="388"/>
      <c r="D527" s="388"/>
      <c r="E527" s="389"/>
      <c r="F527" s="42">
        <v>0</v>
      </c>
      <c r="G527" s="387"/>
      <c r="H527" s="389"/>
      <c r="I527" s="44">
        <f>SUM(B527:H527)</f>
        <v>0</v>
      </c>
    </row>
    <row r="528" spans="1:9" ht="15">
      <c r="A528" s="8" t="s">
        <v>8</v>
      </c>
      <c r="B528" s="390"/>
      <c r="C528" s="391"/>
      <c r="D528" s="391"/>
      <c r="E528" s="392"/>
      <c r="F528" s="48">
        <v>0</v>
      </c>
      <c r="G528" s="390"/>
      <c r="H528" s="392"/>
      <c r="I528" s="50">
        <f t="shared" ref="I528:I547" si="72">SUM(B528:H528)</f>
        <v>0</v>
      </c>
    </row>
    <row r="529" spans="1:9" ht="15">
      <c r="A529" s="9" t="s">
        <v>9</v>
      </c>
      <c r="B529" s="390"/>
      <c r="C529" s="391"/>
      <c r="D529" s="391"/>
      <c r="E529" s="392"/>
      <c r="F529" s="45">
        <v>0</v>
      </c>
      <c r="G529" s="390"/>
      <c r="H529" s="392"/>
      <c r="I529" s="44">
        <f t="shared" si="72"/>
        <v>0</v>
      </c>
    </row>
    <row r="530" spans="1:9" ht="15">
      <c r="A530" s="8" t="s">
        <v>10</v>
      </c>
      <c r="B530" s="390"/>
      <c r="C530" s="391"/>
      <c r="D530" s="391"/>
      <c r="E530" s="392"/>
      <c r="F530" s="48">
        <v>0</v>
      </c>
      <c r="G530" s="390"/>
      <c r="H530" s="392"/>
      <c r="I530" s="50">
        <f t="shared" si="72"/>
        <v>0</v>
      </c>
    </row>
    <row r="531" spans="1:9" ht="15">
      <c r="A531" s="9" t="s">
        <v>11</v>
      </c>
      <c r="B531" s="390"/>
      <c r="C531" s="391"/>
      <c r="D531" s="391"/>
      <c r="E531" s="392"/>
      <c r="F531" s="45">
        <v>0</v>
      </c>
      <c r="G531" s="390"/>
      <c r="H531" s="392"/>
      <c r="I531" s="44">
        <f t="shared" si="72"/>
        <v>0</v>
      </c>
    </row>
    <row r="532" spans="1:9" ht="15">
      <c r="A532" s="8" t="s">
        <v>12</v>
      </c>
      <c r="B532" s="390"/>
      <c r="C532" s="391"/>
      <c r="D532" s="391"/>
      <c r="E532" s="392"/>
      <c r="F532" s="48">
        <v>0.56733819398383545</v>
      </c>
      <c r="G532" s="390"/>
      <c r="H532" s="392"/>
      <c r="I532" s="50">
        <f t="shared" si="72"/>
        <v>0.56733819398383545</v>
      </c>
    </row>
    <row r="533" spans="1:9" ht="15">
      <c r="A533" s="9" t="s">
        <v>13</v>
      </c>
      <c r="B533" s="390"/>
      <c r="C533" s="391"/>
      <c r="D533" s="391"/>
      <c r="E533" s="392"/>
      <c r="F533" s="45">
        <v>0</v>
      </c>
      <c r="G533" s="390"/>
      <c r="H533" s="392"/>
      <c r="I533" s="44">
        <f t="shared" si="72"/>
        <v>0</v>
      </c>
    </row>
    <row r="534" spans="1:9" ht="15">
      <c r="A534" s="8" t="s">
        <v>14</v>
      </c>
      <c r="B534" s="390"/>
      <c r="C534" s="391"/>
      <c r="D534" s="391"/>
      <c r="E534" s="392"/>
      <c r="F534" s="48">
        <v>3.663644779955717</v>
      </c>
      <c r="G534" s="390"/>
      <c r="H534" s="392"/>
      <c r="I534" s="50">
        <f t="shared" si="72"/>
        <v>3.663644779955717</v>
      </c>
    </row>
    <row r="535" spans="1:9" ht="15">
      <c r="A535" s="9" t="s">
        <v>15</v>
      </c>
      <c r="B535" s="390"/>
      <c r="C535" s="391"/>
      <c r="D535" s="391"/>
      <c r="E535" s="392"/>
      <c r="F535" s="45">
        <v>0</v>
      </c>
      <c r="G535" s="390"/>
      <c r="H535" s="392"/>
      <c r="I535" s="44">
        <f t="shared" si="72"/>
        <v>0</v>
      </c>
    </row>
    <row r="536" spans="1:9" ht="15">
      <c r="A536" s="8" t="s">
        <v>16</v>
      </c>
      <c r="B536" s="390"/>
      <c r="C536" s="391"/>
      <c r="D536" s="391"/>
      <c r="E536" s="392"/>
      <c r="F536" s="48">
        <v>0</v>
      </c>
      <c r="G536" s="390"/>
      <c r="H536" s="392"/>
      <c r="I536" s="50">
        <f t="shared" si="72"/>
        <v>0</v>
      </c>
    </row>
    <row r="537" spans="1:9" ht="15">
      <c r="A537" s="9" t="s">
        <v>17</v>
      </c>
      <c r="B537" s="390"/>
      <c r="C537" s="391"/>
      <c r="D537" s="391"/>
      <c r="E537" s="392"/>
      <c r="F537" s="45">
        <v>0</v>
      </c>
      <c r="G537" s="390"/>
      <c r="H537" s="392"/>
      <c r="I537" s="44">
        <f t="shared" si="72"/>
        <v>0</v>
      </c>
    </row>
    <row r="538" spans="1:9" ht="15">
      <c r="A538" s="8" t="s">
        <v>18</v>
      </c>
      <c r="B538" s="390"/>
      <c r="C538" s="391"/>
      <c r="D538" s="391"/>
      <c r="E538" s="392"/>
      <c r="F538" s="48">
        <v>0</v>
      </c>
      <c r="G538" s="390"/>
      <c r="H538" s="392"/>
      <c r="I538" s="50">
        <f t="shared" si="72"/>
        <v>0</v>
      </c>
    </row>
    <row r="539" spans="1:9" ht="15">
      <c r="A539" s="9" t="s">
        <v>141</v>
      </c>
      <c r="B539" s="390"/>
      <c r="C539" s="391"/>
      <c r="D539" s="391"/>
      <c r="E539" s="392"/>
      <c r="F539" s="45">
        <v>0</v>
      </c>
      <c r="G539" s="390"/>
      <c r="H539" s="392"/>
      <c r="I539" s="44">
        <f t="shared" si="72"/>
        <v>0</v>
      </c>
    </row>
    <row r="540" spans="1:9" ht="15">
      <c r="A540" s="8" t="s">
        <v>19</v>
      </c>
      <c r="B540" s="390"/>
      <c r="C540" s="391"/>
      <c r="D540" s="391"/>
      <c r="E540" s="392"/>
      <c r="F540" s="48">
        <v>0</v>
      </c>
      <c r="G540" s="390"/>
      <c r="H540" s="392"/>
      <c r="I540" s="50">
        <f t="shared" si="72"/>
        <v>0</v>
      </c>
    </row>
    <row r="541" spans="1:9" ht="15">
      <c r="A541" s="9" t="s">
        <v>20</v>
      </c>
      <c r="B541" s="390"/>
      <c r="C541" s="391"/>
      <c r="D541" s="391"/>
      <c r="E541" s="392"/>
      <c r="F541" s="45">
        <v>0</v>
      </c>
      <c r="G541" s="390"/>
      <c r="H541" s="392"/>
      <c r="I541" s="44">
        <f t="shared" si="72"/>
        <v>0</v>
      </c>
    </row>
    <row r="542" spans="1:9" ht="15">
      <c r="A542" s="8" t="s">
        <v>21</v>
      </c>
      <c r="B542" s="390"/>
      <c r="C542" s="391"/>
      <c r="D542" s="391"/>
      <c r="E542" s="392"/>
      <c r="F542" s="48">
        <v>0</v>
      </c>
      <c r="G542" s="390"/>
      <c r="H542" s="392"/>
      <c r="I542" s="50">
        <f t="shared" si="72"/>
        <v>0</v>
      </c>
    </row>
    <row r="543" spans="1:9" ht="15">
      <c r="A543" s="10" t="s">
        <v>57</v>
      </c>
      <c r="B543" s="390"/>
      <c r="C543" s="391"/>
      <c r="D543" s="391"/>
      <c r="E543" s="392"/>
      <c r="F543" s="45">
        <v>0</v>
      </c>
      <c r="G543" s="390"/>
      <c r="H543" s="392"/>
      <c r="I543" s="44">
        <f t="shared" si="72"/>
        <v>0</v>
      </c>
    </row>
    <row r="544" spans="1:9" ht="15">
      <c r="A544" s="8" t="s">
        <v>22</v>
      </c>
      <c r="B544" s="390"/>
      <c r="C544" s="391"/>
      <c r="D544" s="391"/>
      <c r="E544" s="392"/>
      <c r="F544" s="48">
        <v>0</v>
      </c>
      <c r="G544" s="390"/>
      <c r="H544" s="392"/>
      <c r="I544" s="50">
        <f t="shared" si="72"/>
        <v>0</v>
      </c>
    </row>
    <row r="545" spans="1:9" ht="15">
      <c r="A545" s="10" t="s">
        <v>23</v>
      </c>
      <c r="B545" s="390"/>
      <c r="C545" s="391"/>
      <c r="D545" s="391"/>
      <c r="E545" s="392"/>
      <c r="F545" s="45">
        <v>0</v>
      </c>
      <c r="G545" s="390"/>
      <c r="H545" s="392"/>
      <c r="I545" s="44">
        <f t="shared" si="72"/>
        <v>0</v>
      </c>
    </row>
    <row r="546" spans="1:9" ht="15">
      <c r="A546" s="8" t="s">
        <v>24</v>
      </c>
      <c r="B546" s="390"/>
      <c r="C546" s="391"/>
      <c r="D546" s="391"/>
      <c r="E546" s="392"/>
      <c r="F546" s="48">
        <v>0</v>
      </c>
      <c r="G546" s="390"/>
      <c r="H546" s="392"/>
      <c r="I546" s="50">
        <f t="shared" si="72"/>
        <v>0</v>
      </c>
    </row>
    <row r="547" spans="1:9" ht="15.75" thickBot="1">
      <c r="A547" s="10" t="s">
        <v>25</v>
      </c>
      <c r="B547" s="393"/>
      <c r="C547" s="394"/>
      <c r="D547" s="394"/>
      <c r="E547" s="395"/>
      <c r="F547" s="45">
        <v>0</v>
      </c>
      <c r="G547" s="393"/>
      <c r="H547" s="395"/>
      <c r="I547" s="44">
        <f t="shared" si="72"/>
        <v>0</v>
      </c>
    </row>
    <row r="548" spans="1:9" ht="15">
      <c r="A548" s="125" t="s">
        <v>26</v>
      </c>
      <c r="B548" s="126">
        <f>SUM(B527:B547)</f>
        <v>0</v>
      </c>
      <c r="C548" s="126">
        <f t="shared" ref="C548:I548" si="73">SUM(C527:C547)</f>
        <v>0</v>
      </c>
      <c r="D548" s="126">
        <f t="shared" si="73"/>
        <v>0</v>
      </c>
      <c r="E548" s="126">
        <f t="shared" si="73"/>
        <v>0</v>
      </c>
      <c r="F548" s="126">
        <f t="shared" si="73"/>
        <v>4.2309829739395521</v>
      </c>
      <c r="G548" s="126">
        <f t="shared" si="73"/>
        <v>0</v>
      </c>
      <c r="H548" s="126">
        <f t="shared" si="73"/>
        <v>0</v>
      </c>
      <c r="I548" s="126">
        <f t="shared" si="73"/>
        <v>4.2309829739395521</v>
      </c>
    </row>
    <row r="549" spans="1:9" ht="15" thickBot="1">
      <c r="A549" s="15" t="s">
        <v>100</v>
      </c>
      <c r="B549" s="100">
        <f>B548/$I548</f>
        <v>0</v>
      </c>
      <c r="C549" s="100">
        <f t="shared" ref="C549:H549" si="74">C548/$I548</f>
        <v>0</v>
      </c>
      <c r="D549" s="100">
        <f t="shared" si="74"/>
        <v>0</v>
      </c>
      <c r="E549" s="100">
        <f t="shared" si="74"/>
        <v>0</v>
      </c>
      <c r="F549" s="100">
        <f t="shared" si="74"/>
        <v>1</v>
      </c>
      <c r="G549" s="100">
        <f t="shared" si="74"/>
        <v>0</v>
      </c>
      <c r="H549" s="100">
        <f t="shared" si="74"/>
        <v>0</v>
      </c>
      <c r="I549" s="102">
        <f>SUM(B549:H549)</f>
        <v>1</v>
      </c>
    </row>
    <row r="550" spans="1:9" ht="15" thickBot="1">
      <c r="A550" s="16"/>
      <c r="B550" s="16"/>
      <c r="C550" s="16"/>
      <c r="D550" s="16"/>
      <c r="E550" s="16"/>
      <c r="F550" s="16"/>
      <c r="G550" s="16"/>
      <c r="H550" s="16"/>
      <c r="I550" s="16"/>
    </row>
    <row r="551" spans="1:9" ht="28.5">
      <c r="A551" s="433" t="s">
        <v>45</v>
      </c>
      <c r="B551" s="37" t="s">
        <v>0</v>
      </c>
      <c r="C551" s="37" t="s">
        <v>1</v>
      </c>
      <c r="D551" s="37" t="s">
        <v>2</v>
      </c>
      <c r="E551" s="37" t="s">
        <v>3</v>
      </c>
      <c r="F551" s="37" t="s">
        <v>27</v>
      </c>
      <c r="G551" s="37" t="s">
        <v>4</v>
      </c>
      <c r="H551" s="37" t="s">
        <v>5</v>
      </c>
      <c r="I551" s="38" t="s">
        <v>6</v>
      </c>
    </row>
    <row r="552" spans="1:9" ht="14.25" customHeight="1">
      <c r="A552" s="434" t="s">
        <v>45</v>
      </c>
      <c r="B552" s="372" t="s">
        <v>107</v>
      </c>
      <c r="C552" s="373"/>
      <c r="D552" s="373"/>
      <c r="E552" s="373"/>
      <c r="F552" s="373"/>
      <c r="G552" s="373"/>
      <c r="H552" s="373"/>
      <c r="I552" s="374"/>
    </row>
    <row r="553" spans="1:9" ht="15">
      <c r="A553" s="7" t="s">
        <v>7</v>
      </c>
      <c r="B553" s="387"/>
      <c r="C553" s="388"/>
      <c r="D553" s="388"/>
      <c r="E553" s="389"/>
      <c r="F553" s="42">
        <v>0</v>
      </c>
      <c r="G553" s="387"/>
      <c r="H553" s="389"/>
      <c r="I553" s="44">
        <f>SUM(B553:H553)</f>
        <v>0</v>
      </c>
    </row>
    <row r="554" spans="1:9" ht="15">
      <c r="A554" s="8" t="s">
        <v>8</v>
      </c>
      <c r="B554" s="390"/>
      <c r="C554" s="391"/>
      <c r="D554" s="391"/>
      <c r="E554" s="392"/>
      <c r="F554" s="48">
        <v>0</v>
      </c>
      <c r="G554" s="390"/>
      <c r="H554" s="392"/>
      <c r="I554" s="50">
        <f t="shared" ref="I554:I573" si="75">SUM(B554:H554)</f>
        <v>0</v>
      </c>
    </row>
    <row r="555" spans="1:9" ht="15">
      <c r="A555" s="9" t="s">
        <v>9</v>
      </c>
      <c r="B555" s="390"/>
      <c r="C555" s="391"/>
      <c r="D555" s="391"/>
      <c r="E555" s="392"/>
      <c r="F555" s="45">
        <v>0</v>
      </c>
      <c r="G555" s="390"/>
      <c r="H555" s="392"/>
      <c r="I555" s="44">
        <f t="shared" si="75"/>
        <v>0</v>
      </c>
    </row>
    <row r="556" spans="1:9" ht="15">
      <c r="A556" s="8" t="s">
        <v>10</v>
      </c>
      <c r="B556" s="390"/>
      <c r="C556" s="391"/>
      <c r="D556" s="391"/>
      <c r="E556" s="392"/>
      <c r="F556" s="48">
        <v>0</v>
      </c>
      <c r="G556" s="390"/>
      <c r="H556" s="392"/>
      <c r="I556" s="50">
        <f t="shared" si="75"/>
        <v>0</v>
      </c>
    </row>
    <row r="557" spans="1:9" ht="15">
      <c r="A557" s="9" t="s">
        <v>11</v>
      </c>
      <c r="B557" s="390"/>
      <c r="C557" s="391"/>
      <c r="D557" s="391"/>
      <c r="E557" s="392"/>
      <c r="F557" s="45">
        <v>0</v>
      </c>
      <c r="G557" s="390"/>
      <c r="H557" s="392"/>
      <c r="I557" s="44">
        <f t="shared" si="75"/>
        <v>0</v>
      </c>
    </row>
    <row r="558" spans="1:9" ht="15">
      <c r="A558" s="8" t="s">
        <v>12</v>
      </c>
      <c r="B558" s="390"/>
      <c r="C558" s="391"/>
      <c r="D558" s="391"/>
      <c r="E558" s="392"/>
      <c r="F558" s="48">
        <v>3.9481925394546571</v>
      </c>
      <c r="G558" s="390"/>
      <c r="H558" s="392"/>
      <c r="I558" s="50">
        <f t="shared" si="75"/>
        <v>3.9481925394546571</v>
      </c>
    </row>
    <row r="559" spans="1:9" ht="15">
      <c r="A559" s="9" t="s">
        <v>13</v>
      </c>
      <c r="B559" s="390"/>
      <c r="C559" s="391"/>
      <c r="D559" s="391"/>
      <c r="E559" s="392"/>
      <c r="F559" s="45">
        <v>0</v>
      </c>
      <c r="G559" s="390"/>
      <c r="H559" s="392"/>
      <c r="I559" s="44">
        <f t="shared" si="75"/>
        <v>0</v>
      </c>
    </row>
    <row r="560" spans="1:9" ht="15">
      <c r="A560" s="8" t="s">
        <v>14</v>
      </c>
      <c r="B560" s="390"/>
      <c r="C560" s="391"/>
      <c r="D560" s="391"/>
      <c r="E560" s="392"/>
      <c r="F560" s="48">
        <v>0</v>
      </c>
      <c r="G560" s="390"/>
      <c r="H560" s="392"/>
      <c r="I560" s="50">
        <f t="shared" si="75"/>
        <v>0</v>
      </c>
    </row>
    <row r="561" spans="1:9" ht="15">
      <c r="A561" s="9" t="s">
        <v>15</v>
      </c>
      <c r="B561" s="390"/>
      <c r="C561" s="391"/>
      <c r="D561" s="391"/>
      <c r="E561" s="392"/>
      <c r="F561" s="45">
        <v>0</v>
      </c>
      <c r="G561" s="390"/>
      <c r="H561" s="392"/>
      <c r="I561" s="44">
        <f t="shared" si="75"/>
        <v>0</v>
      </c>
    </row>
    <row r="562" spans="1:9" ht="15">
      <c r="A562" s="8" t="s">
        <v>16</v>
      </c>
      <c r="B562" s="390"/>
      <c r="C562" s="391"/>
      <c r="D562" s="391"/>
      <c r="E562" s="392"/>
      <c r="F562" s="48">
        <v>0</v>
      </c>
      <c r="G562" s="390"/>
      <c r="H562" s="392"/>
      <c r="I562" s="50">
        <f t="shared" si="75"/>
        <v>0</v>
      </c>
    </row>
    <row r="563" spans="1:9" ht="15">
      <c r="A563" s="9" t="s">
        <v>17</v>
      </c>
      <c r="B563" s="390"/>
      <c r="C563" s="391"/>
      <c r="D563" s="391"/>
      <c r="E563" s="392"/>
      <c r="F563" s="45">
        <v>0</v>
      </c>
      <c r="G563" s="390"/>
      <c r="H563" s="392"/>
      <c r="I563" s="44">
        <f t="shared" si="75"/>
        <v>0</v>
      </c>
    </row>
    <row r="564" spans="1:9" ht="15">
      <c r="A564" s="8" t="s">
        <v>18</v>
      </c>
      <c r="B564" s="390"/>
      <c r="C564" s="391"/>
      <c r="D564" s="391"/>
      <c r="E564" s="392"/>
      <c r="F564" s="48">
        <v>0</v>
      </c>
      <c r="G564" s="390"/>
      <c r="H564" s="392"/>
      <c r="I564" s="50">
        <f t="shared" si="75"/>
        <v>0</v>
      </c>
    </row>
    <row r="565" spans="1:9" ht="15">
      <c r="A565" s="9" t="s">
        <v>141</v>
      </c>
      <c r="B565" s="390"/>
      <c r="C565" s="391"/>
      <c r="D565" s="391"/>
      <c r="E565" s="392"/>
      <c r="F565" s="45">
        <v>0</v>
      </c>
      <c r="G565" s="390"/>
      <c r="H565" s="392"/>
      <c r="I565" s="44">
        <f t="shared" si="75"/>
        <v>0</v>
      </c>
    </row>
    <row r="566" spans="1:9" ht="15">
      <c r="A566" s="8" t="s">
        <v>19</v>
      </c>
      <c r="B566" s="390"/>
      <c r="C566" s="391"/>
      <c r="D566" s="391"/>
      <c r="E566" s="392"/>
      <c r="F566" s="48">
        <v>0</v>
      </c>
      <c r="G566" s="390"/>
      <c r="H566" s="392"/>
      <c r="I566" s="50">
        <f t="shared" si="75"/>
        <v>0</v>
      </c>
    </row>
    <row r="567" spans="1:9" ht="15">
      <c r="A567" s="9" t="s">
        <v>20</v>
      </c>
      <c r="B567" s="390"/>
      <c r="C567" s="391"/>
      <c r="D567" s="391"/>
      <c r="E567" s="392"/>
      <c r="F567" s="45">
        <v>0</v>
      </c>
      <c r="G567" s="390"/>
      <c r="H567" s="392"/>
      <c r="I567" s="44">
        <f t="shared" si="75"/>
        <v>0</v>
      </c>
    </row>
    <row r="568" spans="1:9" ht="15">
      <c r="A568" s="8" t="s">
        <v>21</v>
      </c>
      <c r="B568" s="390"/>
      <c r="C568" s="391"/>
      <c r="D568" s="391"/>
      <c r="E568" s="392"/>
      <c r="F568" s="48">
        <v>0</v>
      </c>
      <c r="G568" s="390"/>
      <c r="H568" s="392"/>
      <c r="I568" s="50">
        <f t="shared" si="75"/>
        <v>0</v>
      </c>
    </row>
    <row r="569" spans="1:9" ht="15">
      <c r="A569" s="10" t="s">
        <v>57</v>
      </c>
      <c r="B569" s="390"/>
      <c r="C569" s="391"/>
      <c r="D569" s="391"/>
      <c r="E569" s="392"/>
      <c r="F569" s="45">
        <v>0</v>
      </c>
      <c r="G569" s="390"/>
      <c r="H569" s="392"/>
      <c r="I569" s="44">
        <f t="shared" si="75"/>
        <v>0</v>
      </c>
    </row>
    <row r="570" spans="1:9" ht="15">
      <c r="A570" s="8" t="s">
        <v>22</v>
      </c>
      <c r="B570" s="390"/>
      <c r="C570" s="391"/>
      <c r="D570" s="391"/>
      <c r="E570" s="392"/>
      <c r="F570" s="48">
        <v>0</v>
      </c>
      <c r="G570" s="390"/>
      <c r="H570" s="392"/>
      <c r="I570" s="50">
        <f t="shared" si="75"/>
        <v>0</v>
      </c>
    </row>
    <row r="571" spans="1:9" ht="15">
      <c r="A571" s="10" t="s">
        <v>23</v>
      </c>
      <c r="B571" s="390"/>
      <c r="C571" s="391"/>
      <c r="D571" s="391"/>
      <c r="E571" s="392"/>
      <c r="F571" s="45">
        <v>0</v>
      </c>
      <c r="G571" s="390"/>
      <c r="H571" s="392"/>
      <c r="I571" s="44">
        <f t="shared" si="75"/>
        <v>0</v>
      </c>
    </row>
    <row r="572" spans="1:9" ht="15">
      <c r="A572" s="8" t="s">
        <v>24</v>
      </c>
      <c r="B572" s="390"/>
      <c r="C572" s="391"/>
      <c r="D572" s="391"/>
      <c r="E572" s="392"/>
      <c r="F572" s="48">
        <v>0</v>
      </c>
      <c r="G572" s="390"/>
      <c r="H572" s="392"/>
      <c r="I572" s="50">
        <f t="shared" si="75"/>
        <v>0</v>
      </c>
    </row>
    <row r="573" spans="1:9" ht="15.75" thickBot="1">
      <c r="A573" s="10" t="s">
        <v>25</v>
      </c>
      <c r="B573" s="393"/>
      <c r="C573" s="394"/>
      <c r="D573" s="394"/>
      <c r="E573" s="395"/>
      <c r="F573" s="45">
        <v>0</v>
      </c>
      <c r="G573" s="393"/>
      <c r="H573" s="395"/>
      <c r="I573" s="44">
        <f t="shared" si="75"/>
        <v>0</v>
      </c>
    </row>
    <row r="574" spans="1:9" ht="15">
      <c r="A574" s="14" t="s">
        <v>26</v>
      </c>
      <c r="B574" s="126">
        <f>SUM(B553:B573)</f>
        <v>0</v>
      </c>
      <c r="C574" s="126">
        <f t="shared" ref="C574:I574" si="76">SUM(C553:C573)</f>
        <v>0</v>
      </c>
      <c r="D574" s="126">
        <f t="shared" si="76"/>
        <v>0</v>
      </c>
      <c r="E574" s="126">
        <f t="shared" si="76"/>
        <v>0</v>
      </c>
      <c r="F574" s="126">
        <f t="shared" si="76"/>
        <v>3.9481925394546571</v>
      </c>
      <c r="G574" s="126">
        <f t="shared" si="76"/>
        <v>0</v>
      </c>
      <c r="H574" s="126">
        <f t="shared" si="76"/>
        <v>0</v>
      </c>
      <c r="I574" s="128">
        <f t="shared" si="76"/>
        <v>3.9481925394546571</v>
      </c>
    </row>
    <row r="575" spans="1:9" ht="15" thickBot="1">
      <c r="A575" s="15" t="s">
        <v>100</v>
      </c>
      <c r="B575" s="100">
        <f>B574/$I574</f>
        <v>0</v>
      </c>
      <c r="C575" s="100">
        <f t="shared" ref="C575:H575" si="77">C574/$I574</f>
        <v>0</v>
      </c>
      <c r="D575" s="100">
        <f t="shared" si="77"/>
        <v>0</v>
      </c>
      <c r="E575" s="100">
        <f t="shared" si="77"/>
        <v>0</v>
      </c>
      <c r="F575" s="100">
        <f t="shared" si="77"/>
        <v>1</v>
      </c>
      <c r="G575" s="100">
        <f t="shared" si="77"/>
        <v>0</v>
      </c>
      <c r="H575" s="100">
        <f t="shared" si="77"/>
        <v>0</v>
      </c>
      <c r="I575" s="102">
        <f>SUM(B575:H575)</f>
        <v>1</v>
      </c>
    </row>
    <row r="576" spans="1:9" ht="15" thickBot="1">
      <c r="A576" s="16"/>
      <c r="B576" s="16"/>
      <c r="C576" s="16"/>
      <c r="D576" s="16"/>
      <c r="E576" s="16"/>
      <c r="F576" s="16"/>
      <c r="G576" s="16"/>
      <c r="H576" s="16"/>
      <c r="I576" s="16"/>
    </row>
    <row r="577" spans="1:9" ht="28.5" customHeight="1">
      <c r="A577" s="435" t="s">
        <v>46</v>
      </c>
      <c r="B577" s="37" t="s">
        <v>0</v>
      </c>
      <c r="C577" s="37" t="s">
        <v>1</v>
      </c>
      <c r="D577" s="37" t="s">
        <v>2</v>
      </c>
      <c r="E577" s="37" t="s">
        <v>3</v>
      </c>
      <c r="F577" s="37" t="s">
        <v>27</v>
      </c>
      <c r="G577" s="37" t="s">
        <v>4</v>
      </c>
      <c r="H577" s="37" t="s">
        <v>5</v>
      </c>
      <c r="I577" s="38" t="s">
        <v>6</v>
      </c>
    </row>
    <row r="578" spans="1:9" ht="14.25" customHeight="1">
      <c r="A578" s="436" t="s">
        <v>46</v>
      </c>
      <c r="B578" s="372" t="s">
        <v>107</v>
      </c>
      <c r="C578" s="373"/>
      <c r="D578" s="373"/>
      <c r="E578" s="373"/>
      <c r="F578" s="373"/>
      <c r="G578" s="373"/>
      <c r="H578" s="373"/>
      <c r="I578" s="374"/>
    </row>
    <row r="579" spans="1:9" ht="15">
      <c r="A579" s="7" t="s">
        <v>7</v>
      </c>
      <c r="B579" s="42">
        <v>10.078394973413909</v>
      </c>
      <c r="C579" s="42">
        <v>0</v>
      </c>
      <c r="D579" s="42">
        <v>1.9216050265860907</v>
      </c>
      <c r="E579" s="42">
        <v>0</v>
      </c>
      <c r="F579" s="399"/>
      <c r="G579" s="42">
        <v>0</v>
      </c>
      <c r="H579" s="43">
        <v>0</v>
      </c>
      <c r="I579" s="44">
        <f>SUM(B579:H579)</f>
        <v>12</v>
      </c>
    </row>
    <row r="580" spans="1:9" ht="15">
      <c r="A580" s="8" t="s">
        <v>8</v>
      </c>
      <c r="B580" s="48">
        <v>3.8207117950659164</v>
      </c>
      <c r="C580" s="48">
        <v>0</v>
      </c>
      <c r="D580" s="48">
        <v>1.1792882049340834</v>
      </c>
      <c r="E580" s="48">
        <v>0</v>
      </c>
      <c r="F580" s="400"/>
      <c r="G580" s="48">
        <v>0</v>
      </c>
      <c r="H580" s="49">
        <v>0</v>
      </c>
      <c r="I580" s="50">
        <f t="shared" ref="I580:I599" si="78">SUM(B580:H580)</f>
        <v>5</v>
      </c>
    </row>
    <row r="581" spans="1:9" ht="15">
      <c r="A581" s="9" t="s">
        <v>9</v>
      </c>
      <c r="B581" s="45">
        <v>7.0802632101704805</v>
      </c>
      <c r="C581" s="45">
        <v>0</v>
      </c>
      <c r="D581" s="45">
        <v>1.7205367898295194</v>
      </c>
      <c r="E581" s="45">
        <v>0</v>
      </c>
      <c r="F581" s="400"/>
      <c r="G581" s="45">
        <v>0</v>
      </c>
      <c r="H581" s="54">
        <v>0</v>
      </c>
      <c r="I581" s="44">
        <f t="shared" si="78"/>
        <v>8.8008000000000006</v>
      </c>
    </row>
    <row r="582" spans="1:9" ht="15">
      <c r="A582" s="8" t="s">
        <v>10</v>
      </c>
      <c r="B582" s="48">
        <v>11.286</v>
      </c>
      <c r="C582" s="48">
        <v>0</v>
      </c>
      <c r="D582" s="48">
        <v>0</v>
      </c>
      <c r="E582" s="48">
        <v>0</v>
      </c>
      <c r="F582" s="400"/>
      <c r="G582" s="48">
        <v>0</v>
      </c>
      <c r="H582" s="49">
        <v>0</v>
      </c>
      <c r="I582" s="50">
        <f t="shared" si="78"/>
        <v>11.286</v>
      </c>
    </row>
    <row r="583" spans="1:9" ht="15">
      <c r="A583" s="9" t="s">
        <v>11</v>
      </c>
      <c r="B583" s="45">
        <v>0</v>
      </c>
      <c r="C583" s="45">
        <v>0</v>
      </c>
      <c r="D583" s="45">
        <v>0</v>
      </c>
      <c r="E583" s="45">
        <v>0</v>
      </c>
      <c r="F583" s="400"/>
      <c r="G583" s="45">
        <v>0</v>
      </c>
      <c r="H583" s="54">
        <v>0</v>
      </c>
      <c r="I583" s="44">
        <f t="shared" si="78"/>
        <v>0</v>
      </c>
    </row>
    <row r="584" spans="1:9" ht="15">
      <c r="A584" s="8" t="s">
        <v>12</v>
      </c>
      <c r="B584" s="48">
        <v>0</v>
      </c>
      <c r="C584" s="48">
        <v>0</v>
      </c>
      <c r="D584" s="48">
        <v>1.8891433905418996E-2</v>
      </c>
      <c r="E584" s="48">
        <v>0.55233846954572285</v>
      </c>
      <c r="F584" s="400"/>
      <c r="G584" s="48">
        <v>0</v>
      </c>
      <c r="H584" s="49">
        <v>0</v>
      </c>
      <c r="I584" s="50">
        <f t="shared" si="78"/>
        <v>0.57122990345114188</v>
      </c>
    </row>
    <row r="585" spans="1:9" ht="15">
      <c r="A585" s="9" t="s">
        <v>13</v>
      </c>
      <c r="B585" s="45">
        <v>0</v>
      </c>
      <c r="C585" s="45">
        <v>0</v>
      </c>
      <c r="D585" s="45">
        <v>0</v>
      </c>
      <c r="E585" s="45">
        <v>4</v>
      </c>
      <c r="F585" s="400"/>
      <c r="G585" s="45">
        <v>0</v>
      </c>
      <c r="H585" s="54">
        <v>0</v>
      </c>
      <c r="I585" s="44">
        <f t="shared" si="78"/>
        <v>4</v>
      </c>
    </row>
    <row r="586" spans="1:9" ht="15">
      <c r="A586" s="8" t="s">
        <v>14</v>
      </c>
      <c r="B586" s="48">
        <v>0</v>
      </c>
      <c r="C586" s="48">
        <v>0</v>
      </c>
      <c r="D586" s="48">
        <v>4.636017446029899E-2</v>
      </c>
      <c r="E586" s="48">
        <v>21.626309980300501</v>
      </c>
      <c r="F586" s="400"/>
      <c r="G586" s="48">
        <v>0</v>
      </c>
      <c r="H586" s="49">
        <v>0</v>
      </c>
      <c r="I586" s="50">
        <f t="shared" si="78"/>
        <v>21.672670154760802</v>
      </c>
    </row>
    <row r="587" spans="1:9" ht="15">
      <c r="A587" s="9" t="s">
        <v>15</v>
      </c>
      <c r="B587" s="45">
        <v>156.19564298949609</v>
      </c>
      <c r="C587" s="45">
        <v>2.3704008540162413</v>
      </c>
      <c r="D587" s="45">
        <v>2.8027561564876846</v>
      </c>
      <c r="E587" s="45">
        <v>0</v>
      </c>
      <c r="F587" s="400"/>
      <c r="G587" s="45">
        <v>0</v>
      </c>
      <c r="H587" s="54">
        <v>0</v>
      </c>
      <c r="I587" s="44">
        <f t="shared" si="78"/>
        <v>161.36880000000002</v>
      </c>
    </row>
    <row r="588" spans="1:9" ht="15">
      <c r="A588" s="8" t="s">
        <v>16</v>
      </c>
      <c r="B588" s="48">
        <v>267.11115569863722</v>
      </c>
      <c r="C588" s="48">
        <v>32.353785046753877</v>
      </c>
      <c r="D588" s="48">
        <v>6.9761852607347823</v>
      </c>
      <c r="E588" s="48">
        <v>15.558873993874144</v>
      </c>
      <c r="F588" s="400"/>
      <c r="G588" s="48">
        <v>0</v>
      </c>
      <c r="H588" s="49">
        <v>0</v>
      </c>
      <c r="I588" s="50">
        <f t="shared" si="78"/>
        <v>322.00000000000006</v>
      </c>
    </row>
    <row r="589" spans="1:9" ht="15">
      <c r="A589" s="9" t="s">
        <v>17</v>
      </c>
      <c r="B589" s="45">
        <v>124.41785795774223</v>
      </c>
      <c r="C589" s="45">
        <v>0.67413262085845949</v>
      </c>
      <c r="D589" s="45">
        <v>15.790667874600063</v>
      </c>
      <c r="E589" s="45">
        <v>2.1525415467992666</v>
      </c>
      <c r="F589" s="400"/>
      <c r="G589" s="45">
        <v>0</v>
      </c>
      <c r="H589" s="54">
        <v>0</v>
      </c>
      <c r="I589" s="44">
        <f t="shared" si="78"/>
        <v>143.0352</v>
      </c>
    </row>
    <row r="590" spans="1:9" ht="15">
      <c r="A590" s="8" t="s">
        <v>18</v>
      </c>
      <c r="B590" s="48">
        <v>0</v>
      </c>
      <c r="C590" s="48">
        <v>0</v>
      </c>
      <c r="D590" s="48">
        <v>0</v>
      </c>
      <c r="E590" s="48">
        <v>0</v>
      </c>
      <c r="F590" s="400"/>
      <c r="G590" s="48">
        <v>0</v>
      </c>
      <c r="H590" s="49">
        <v>0</v>
      </c>
      <c r="I590" s="50">
        <f t="shared" si="78"/>
        <v>0</v>
      </c>
    </row>
    <row r="591" spans="1:9" ht="15">
      <c r="A591" s="9" t="s">
        <v>141</v>
      </c>
      <c r="B591" s="45">
        <v>783.19182819569608</v>
      </c>
      <c r="C591" s="45">
        <v>123.42068113928362</v>
      </c>
      <c r="D591" s="45">
        <v>24.070883209335353</v>
      </c>
      <c r="E591" s="45">
        <v>18.953881072908263</v>
      </c>
      <c r="F591" s="400"/>
      <c r="G591" s="45">
        <v>0</v>
      </c>
      <c r="H591" s="54">
        <v>0</v>
      </c>
      <c r="I591" s="44">
        <f t="shared" si="78"/>
        <v>949.63727361722329</v>
      </c>
    </row>
    <row r="592" spans="1:9" ht="15">
      <c r="A592" s="8" t="s">
        <v>19</v>
      </c>
      <c r="B592" s="48">
        <v>0</v>
      </c>
      <c r="C592" s="48">
        <v>0</v>
      </c>
      <c r="D592" s="48">
        <v>0</v>
      </c>
      <c r="E592" s="48">
        <v>0</v>
      </c>
      <c r="F592" s="400"/>
      <c r="G592" s="48">
        <v>0</v>
      </c>
      <c r="H592" s="49">
        <v>0</v>
      </c>
      <c r="I592" s="50">
        <f t="shared" si="78"/>
        <v>0</v>
      </c>
    </row>
    <row r="593" spans="1:9" ht="15">
      <c r="A593" s="9" t="s">
        <v>20</v>
      </c>
      <c r="B593" s="45">
        <v>0</v>
      </c>
      <c r="C593" s="45">
        <v>0</v>
      </c>
      <c r="D593" s="45">
        <v>0</v>
      </c>
      <c r="E593" s="45">
        <v>0</v>
      </c>
      <c r="F593" s="400"/>
      <c r="G593" s="45">
        <v>0</v>
      </c>
      <c r="H593" s="54">
        <v>0</v>
      </c>
      <c r="I593" s="44">
        <f t="shared" si="78"/>
        <v>0</v>
      </c>
    </row>
    <row r="594" spans="1:9" ht="15">
      <c r="A594" s="8" t="s">
        <v>21</v>
      </c>
      <c r="B594" s="48">
        <v>23.564614120627059</v>
      </c>
      <c r="C594" s="48">
        <v>0</v>
      </c>
      <c r="D594" s="48">
        <v>0.43538587937294171</v>
      </c>
      <c r="E594" s="48">
        <v>0</v>
      </c>
      <c r="F594" s="400"/>
      <c r="G594" s="48">
        <v>0</v>
      </c>
      <c r="H594" s="49">
        <v>0</v>
      </c>
      <c r="I594" s="50">
        <f t="shared" si="78"/>
        <v>24</v>
      </c>
    </row>
    <row r="595" spans="1:9" ht="15">
      <c r="A595" s="10" t="s">
        <v>57</v>
      </c>
      <c r="B595" s="45">
        <v>39.056843386121763</v>
      </c>
      <c r="C595" s="45">
        <v>0</v>
      </c>
      <c r="D595" s="45">
        <v>6.9431566138782337</v>
      </c>
      <c r="E595" s="45">
        <v>0</v>
      </c>
      <c r="F595" s="400"/>
      <c r="G595" s="45">
        <v>0</v>
      </c>
      <c r="H595" s="54">
        <v>0</v>
      </c>
      <c r="I595" s="44">
        <f t="shared" si="78"/>
        <v>46</v>
      </c>
    </row>
    <row r="596" spans="1:9" ht="15">
      <c r="A596" s="8" t="s">
        <v>22</v>
      </c>
      <c r="B596" s="48">
        <v>7.957498138266156</v>
      </c>
      <c r="C596" s="48">
        <v>0</v>
      </c>
      <c r="D596" s="48">
        <v>0.49081226380582954</v>
      </c>
      <c r="E596" s="48">
        <v>0</v>
      </c>
      <c r="F596" s="400"/>
      <c r="G596" s="48">
        <v>0</v>
      </c>
      <c r="H596" s="49">
        <v>0</v>
      </c>
      <c r="I596" s="50">
        <f t="shared" si="78"/>
        <v>8.4483104020719857</v>
      </c>
    </row>
    <row r="597" spans="1:9" ht="15">
      <c r="A597" s="10" t="s">
        <v>23</v>
      </c>
      <c r="B597" s="45">
        <v>99.522361880832733</v>
      </c>
      <c r="C597" s="45">
        <v>0</v>
      </c>
      <c r="D597" s="45">
        <v>0</v>
      </c>
      <c r="E597" s="45">
        <v>0</v>
      </c>
      <c r="F597" s="400"/>
      <c r="G597" s="45">
        <v>0</v>
      </c>
      <c r="H597" s="54">
        <v>0</v>
      </c>
      <c r="I597" s="44">
        <f t="shared" si="78"/>
        <v>99.522361880832733</v>
      </c>
    </row>
    <row r="598" spans="1:9" ht="15">
      <c r="A598" s="8" t="s">
        <v>24</v>
      </c>
      <c r="B598" s="48">
        <v>28.074810710165472</v>
      </c>
      <c r="C598" s="48">
        <v>0.17798928983453016</v>
      </c>
      <c r="D598" s="48">
        <v>0</v>
      </c>
      <c r="E598" s="48">
        <v>0</v>
      </c>
      <c r="F598" s="400"/>
      <c r="G598" s="48">
        <v>0</v>
      </c>
      <c r="H598" s="49">
        <v>0</v>
      </c>
      <c r="I598" s="50">
        <f t="shared" si="78"/>
        <v>28.252800000000004</v>
      </c>
    </row>
    <row r="599" spans="1:9" ht="15.75" thickBot="1">
      <c r="A599" s="10" t="s">
        <v>25</v>
      </c>
      <c r="B599" s="45">
        <v>255.61834651689441</v>
      </c>
      <c r="C599" s="45">
        <v>0</v>
      </c>
      <c r="D599" s="45">
        <v>563.77382298147927</v>
      </c>
      <c r="E599" s="45">
        <v>124.23512417422954</v>
      </c>
      <c r="F599" s="401"/>
      <c r="G599" s="45">
        <v>386.24895296017741</v>
      </c>
      <c r="H599" s="54">
        <v>0.1005533672194614</v>
      </c>
      <c r="I599" s="44">
        <f t="shared" si="78"/>
        <v>1329.9768000000001</v>
      </c>
    </row>
    <row r="600" spans="1:9" ht="15">
      <c r="A600" s="125" t="s">
        <v>26</v>
      </c>
      <c r="B600" s="126">
        <f>SUM(B579:B599)</f>
        <v>1816.9763295731293</v>
      </c>
      <c r="C600" s="126">
        <f t="shared" ref="C600:I600" si="79">SUM(C579:C599)</f>
        <v>158.99698895074673</v>
      </c>
      <c r="D600" s="126">
        <f t="shared" si="79"/>
        <v>626.17035186940961</v>
      </c>
      <c r="E600" s="126">
        <f t="shared" si="79"/>
        <v>187.07906923765745</v>
      </c>
      <c r="F600" s="126">
        <f t="shared" si="79"/>
        <v>0</v>
      </c>
      <c r="G600" s="126">
        <f t="shared" si="79"/>
        <v>386.24895296017741</v>
      </c>
      <c r="H600" s="127">
        <f t="shared" si="79"/>
        <v>0.1005533672194614</v>
      </c>
      <c r="I600" s="128">
        <f t="shared" si="79"/>
        <v>3175.5722459583403</v>
      </c>
    </row>
    <row r="601" spans="1:9" ht="15" thickBot="1">
      <c r="A601" s="15" t="s">
        <v>100</v>
      </c>
      <c r="B601" s="100">
        <f>B600/$I600</f>
        <v>0.57217288376470021</v>
      </c>
      <c r="C601" s="100">
        <f t="shared" ref="C601:H601" si="80">C600/$I600</f>
        <v>5.0068767653800868E-2</v>
      </c>
      <c r="D601" s="100">
        <f t="shared" si="80"/>
        <v>0.19718346911060144</v>
      </c>
      <c r="E601" s="100">
        <f t="shared" si="80"/>
        <v>5.8911923504735057E-2</v>
      </c>
      <c r="F601" s="100">
        <f t="shared" si="80"/>
        <v>0</v>
      </c>
      <c r="G601" s="100">
        <f t="shared" si="80"/>
        <v>0.1216312913213578</v>
      </c>
      <c r="H601" s="100">
        <f t="shared" si="80"/>
        <v>3.1664644804551089E-5</v>
      </c>
      <c r="I601" s="102">
        <f>SUM(B601:H601)</f>
        <v>0.99999999999999989</v>
      </c>
    </row>
    <row r="602" spans="1:9" ht="15" thickBot="1">
      <c r="A602" s="16"/>
      <c r="B602" s="16"/>
      <c r="C602" s="16"/>
      <c r="D602" s="16"/>
      <c r="E602" s="16"/>
      <c r="F602" s="16"/>
      <c r="G602" s="16"/>
      <c r="H602" s="16"/>
      <c r="I602" s="16"/>
    </row>
    <row r="603" spans="1:9" ht="28.5">
      <c r="A603" s="439" t="s">
        <v>47</v>
      </c>
      <c r="B603" s="37" t="s">
        <v>0</v>
      </c>
      <c r="C603" s="37" t="s">
        <v>1</v>
      </c>
      <c r="D603" s="37" t="s">
        <v>2</v>
      </c>
      <c r="E603" s="37" t="s">
        <v>3</v>
      </c>
      <c r="F603" s="37" t="s">
        <v>27</v>
      </c>
      <c r="G603" s="37" t="s">
        <v>4</v>
      </c>
      <c r="H603" s="37" t="s">
        <v>28</v>
      </c>
      <c r="I603" s="38" t="s">
        <v>6</v>
      </c>
    </row>
    <row r="604" spans="1:9" ht="14.25" customHeight="1">
      <c r="A604" s="440" t="s">
        <v>47</v>
      </c>
      <c r="B604" s="372" t="s">
        <v>107</v>
      </c>
      <c r="C604" s="373"/>
      <c r="D604" s="373"/>
      <c r="E604" s="373"/>
      <c r="F604" s="373"/>
      <c r="G604" s="373"/>
      <c r="H604" s="373"/>
      <c r="I604" s="374"/>
    </row>
    <row r="605" spans="1:9" ht="15">
      <c r="A605" s="7" t="s">
        <v>7</v>
      </c>
      <c r="B605" s="42">
        <v>38.375999999999998</v>
      </c>
      <c r="C605" s="42">
        <v>0</v>
      </c>
      <c r="D605" s="42">
        <v>2.6240000000000001</v>
      </c>
      <c r="E605" s="42">
        <v>0</v>
      </c>
      <c r="F605" s="399"/>
      <c r="G605" s="42">
        <v>0</v>
      </c>
      <c r="H605" s="43">
        <v>0</v>
      </c>
      <c r="I605" s="44">
        <f>SUM(B605:H605)</f>
        <v>41</v>
      </c>
    </row>
    <row r="606" spans="1:9" ht="15">
      <c r="A606" s="8" t="s">
        <v>8</v>
      </c>
      <c r="B606" s="48">
        <v>5.6159999999999997</v>
      </c>
      <c r="C606" s="48">
        <v>0</v>
      </c>
      <c r="D606" s="48">
        <v>0.38400000000000001</v>
      </c>
      <c r="E606" s="48">
        <v>0</v>
      </c>
      <c r="F606" s="400"/>
      <c r="G606" s="48">
        <v>0</v>
      </c>
      <c r="H606" s="49">
        <v>0</v>
      </c>
      <c r="I606" s="50">
        <f t="shared" ref="I606:I625" si="81">SUM(B606:H606)</f>
        <v>6</v>
      </c>
    </row>
    <row r="607" spans="1:9" ht="15">
      <c r="A607" s="9" t="s">
        <v>9</v>
      </c>
      <c r="B607" s="45">
        <v>38.898943199999998</v>
      </c>
      <c r="C607" s="45">
        <v>0</v>
      </c>
      <c r="D607" s="45">
        <v>2.6597568000000003</v>
      </c>
      <c r="E607" s="45">
        <v>0</v>
      </c>
      <c r="F607" s="400"/>
      <c r="G607" s="45">
        <v>0</v>
      </c>
      <c r="H607" s="54">
        <v>0</v>
      </c>
      <c r="I607" s="44">
        <f t="shared" si="81"/>
        <v>41.558700000000002</v>
      </c>
    </row>
    <row r="608" spans="1:9" ht="15">
      <c r="A608" s="8" t="s">
        <v>10</v>
      </c>
      <c r="B608" s="48">
        <v>172.66158000000001</v>
      </c>
      <c r="C608" s="48">
        <v>0</v>
      </c>
      <c r="D608" s="48">
        <v>11.80592</v>
      </c>
      <c r="E608" s="48">
        <v>0</v>
      </c>
      <c r="F608" s="400"/>
      <c r="G608" s="48">
        <v>0</v>
      </c>
      <c r="H608" s="49">
        <v>0</v>
      </c>
      <c r="I608" s="50">
        <f t="shared" si="81"/>
        <v>184.46750000000003</v>
      </c>
    </row>
    <row r="609" spans="1:9" ht="15">
      <c r="A609" s="9" t="s">
        <v>11</v>
      </c>
      <c r="B609" s="45">
        <v>0</v>
      </c>
      <c r="C609" s="45">
        <v>0</v>
      </c>
      <c r="D609" s="45">
        <v>0</v>
      </c>
      <c r="E609" s="45">
        <v>0</v>
      </c>
      <c r="F609" s="400"/>
      <c r="G609" s="45">
        <v>0</v>
      </c>
      <c r="H609" s="54">
        <v>0</v>
      </c>
      <c r="I609" s="44">
        <f t="shared" si="81"/>
        <v>0</v>
      </c>
    </row>
    <row r="610" spans="1:9" ht="15">
      <c r="A610" s="8" t="s">
        <v>12</v>
      </c>
      <c r="B610" s="48">
        <v>0</v>
      </c>
      <c r="C610" s="48">
        <v>0</v>
      </c>
      <c r="D610" s="48">
        <v>0</v>
      </c>
      <c r="E610" s="48">
        <v>0</v>
      </c>
      <c r="F610" s="400"/>
      <c r="G610" s="48">
        <v>0</v>
      </c>
      <c r="H610" s="49">
        <v>0</v>
      </c>
      <c r="I610" s="50">
        <f t="shared" si="81"/>
        <v>0</v>
      </c>
    </row>
    <row r="611" spans="1:9" ht="15">
      <c r="A611" s="9" t="s">
        <v>13</v>
      </c>
      <c r="B611" s="45">
        <v>0</v>
      </c>
      <c r="C611" s="45">
        <v>0</v>
      </c>
      <c r="D611" s="45">
        <v>0</v>
      </c>
      <c r="E611" s="45">
        <v>0</v>
      </c>
      <c r="F611" s="400"/>
      <c r="G611" s="45">
        <v>0</v>
      </c>
      <c r="H611" s="54">
        <v>0</v>
      </c>
      <c r="I611" s="44">
        <f t="shared" si="81"/>
        <v>0</v>
      </c>
    </row>
    <row r="612" spans="1:9" ht="15">
      <c r="A612" s="8" t="s">
        <v>14</v>
      </c>
      <c r="B612" s="48">
        <v>0</v>
      </c>
      <c r="C612" s="48">
        <v>0</v>
      </c>
      <c r="D612" s="48">
        <v>0</v>
      </c>
      <c r="E612" s="48">
        <v>0</v>
      </c>
      <c r="F612" s="400"/>
      <c r="G612" s="48">
        <v>0</v>
      </c>
      <c r="H612" s="49">
        <v>0</v>
      </c>
      <c r="I612" s="50">
        <f t="shared" si="81"/>
        <v>0</v>
      </c>
    </row>
    <row r="613" spans="1:9" ht="15">
      <c r="A613" s="9" t="s">
        <v>15</v>
      </c>
      <c r="B613" s="45">
        <v>3980.4021018000003</v>
      </c>
      <c r="C613" s="45">
        <v>0</v>
      </c>
      <c r="D613" s="45">
        <v>313.4512982</v>
      </c>
      <c r="E613" s="45">
        <v>0</v>
      </c>
      <c r="F613" s="400"/>
      <c r="G613" s="45">
        <v>0</v>
      </c>
      <c r="H613" s="54">
        <v>0</v>
      </c>
      <c r="I613" s="44">
        <f t="shared" si="81"/>
        <v>4293.8534</v>
      </c>
    </row>
    <row r="614" spans="1:9" ht="15">
      <c r="A614" s="8" t="s">
        <v>16</v>
      </c>
      <c r="B614" s="48">
        <v>404.17199999999997</v>
      </c>
      <c r="C614" s="48">
        <v>0</v>
      </c>
      <c r="D614" s="48">
        <v>31.827999999999999</v>
      </c>
      <c r="E614" s="48">
        <v>0</v>
      </c>
      <c r="F614" s="400"/>
      <c r="G614" s="48">
        <v>0</v>
      </c>
      <c r="H614" s="49">
        <v>0</v>
      </c>
      <c r="I614" s="50">
        <f t="shared" si="81"/>
        <v>435.99999999999994</v>
      </c>
    </row>
    <row r="615" spans="1:9" ht="15">
      <c r="A615" s="9" t="s">
        <v>17</v>
      </c>
      <c r="B615" s="45">
        <v>21.456527399999999</v>
      </c>
      <c r="C615" s="45">
        <v>0</v>
      </c>
      <c r="D615" s="45">
        <v>1.6896726</v>
      </c>
      <c r="E615" s="45">
        <v>0</v>
      </c>
      <c r="F615" s="400"/>
      <c r="G615" s="45">
        <v>0</v>
      </c>
      <c r="H615" s="54">
        <v>0</v>
      </c>
      <c r="I615" s="44">
        <f t="shared" si="81"/>
        <v>23.1462</v>
      </c>
    </row>
    <row r="616" spans="1:9" ht="15">
      <c r="A616" s="8" t="s">
        <v>18</v>
      </c>
      <c r="B616" s="48">
        <v>0</v>
      </c>
      <c r="C616" s="48">
        <v>0</v>
      </c>
      <c r="D616" s="48">
        <v>0</v>
      </c>
      <c r="E616" s="48">
        <v>0</v>
      </c>
      <c r="F616" s="400"/>
      <c r="G616" s="48">
        <v>0</v>
      </c>
      <c r="H616" s="49">
        <v>0</v>
      </c>
      <c r="I616" s="50">
        <f t="shared" si="81"/>
        <v>0</v>
      </c>
    </row>
    <row r="617" spans="1:9" ht="15">
      <c r="A617" s="9" t="s">
        <v>141</v>
      </c>
      <c r="B617" s="45">
        <v>531.77115005237613</v>
      </c>
      <c r="C617" s="45">
        <v>0</v>
      </c>
      <c r="D617" s="45">
        <v>167.92773159548719</v>
      </c>
      <c r="E617" s="45">
        <v>0</v>
      </c>
      <c r="F617" s="400"/>
      <c r="G617" s="45">
        <v>0</v>
      </c>
      <c r="H617" s="54">
        <v>0</v>
      </c>
      <c r="I617" s="44">
        <f t="shared" si="81"/>
        <v>699.69888164786335</v>
      </c>
    </row>
    <row r="618" spans="1:9" ht="15">
      <c r="A618" s="8" t="s">
        <v>19</v>
      </c>
      <c r="B618" s="48">
        <v>0</v>
      </c>
      <c r="C618" s="48">
        <v>0</v>
      </c>
      <c r="D618" s="48">
        <v>0</v>
      </c>
      <c r="E618" s="48">
        <v>0</v>
      </c>
      <c r="F618" s="400"/>
      <c r="G618" s="48">
        <v>0</v>
      </c>
      <c r="H618" s="49">
        <v>0</v>
      </c>
      <c r="I618" s="50">
        <f t="shared" si="81"/>
        <v>0</v>
      </c>
    </row>
    <row r="619" spans="1:9" ht="15">
      <c r="A619" s="9" t="s">
        <v>20</v>
      </c>
      <c r="B619" s="45">
        <v>0</v>
      </c>
      <c r="C619" s="45">
        <v>0</v>
      </c>
      <c r="D619" s="45">
        <v>0</v>
      </c>
      <c r="E619" s="45">
        <v>0</v>
      </c>
      <c r="F619" s="400"/>
      <c r="G619" s="45">
        <v>0</v>
      </c>
      <c r="H619" s="54">
        <v>0</v>
      </c>
      <c r="I619" s="44">
        <f t="shared" si="81"/>
        <v>0</v>
      </c>
    </row>
    <row r="620" spans="1:9" ht="15">
      <c r="A620" s="8" t="s">
        <v>21</v>
      </c>
      <c r="B620" s="48">
        <v>0</v>
      </c>
      <c r="C620" s="48">
        <v>0</v>
      </c>
      <c r="D620" s="48">
        <v>0</v>
      </c>
      <c r="E620" s="48">
        <v>0</v>
      </c>
      <c r="F620" s="400"/>
      <c r="G620" s="48">
        <v>0</v>
      </c>
      <c r="H620" s="49">
        <v>0</v>
      </c>
      <c r="I620" s="50">
        <f t="shared" si="81"/>
        <v>0</v>
      </c>
    </row>
    <row r="621" spans="1:9" ht="15">
      <c r="A621" s="10" t="s">
        <v>57</v>
      </c>
      <c r="B621" s="45">
        <v>1565.6499999999999</v>
      </c>
      <c r="C621" s="45">
        <v>0</v>
      </c>
      <c r="D621" s="45">
        <v>164.35</v>
      </c>
      <c r="E621" s="45">
        <v>0</v>
      </c>
      <c r="F621" s="400"/>
      <c r="G621" s="45">
        <v>0</v>
      </c>
      <c r="H621" s="54">
        <v>0</v>
      </c>
      <c r="I621" s="44">
        <f t="shared" si="81"/>
        <v>1729.9999999999998</v>
      </c>
    </row>
    <row r="622" spans="1:9" ht="15">
      <c r="A622" s="8" t="s">
        <v>22</v>
      </c>
      <c r="B622" s="48">
        <v>33.968461463202019</v>
      </c>
      <c r="C622" s="48">
        <v>0</v>
      </c>
      <c r="D622" s="48">
        <v>3.5657500983471735</v>
      </c>
      <c r="E622" s="48">
        <v>0</v>
      </c>
      <c r="F622" s="400"/>
      <c r="G622" s="48">
        <v>0</v>
      </c>
      <c r="H622" s="49">
        <v>0</v>
      </c>
      <c r="I622" s="50">
        <f t="shared" si="81"/>
        <v>37.534211561549192</v>
      </c>
    </row>
    <row r="623" spans="1:9" ht="15">
      <c r="A623" s="10" t="s">
        <v>23</v>
      </c>
      <c r="B623" s="45">
        <v>29.106490651192299</v>
      </c>
      <c r="C623" s="45">
        <v>0</v>
      </c>
      <c r="D623" s="45">
        <v>115.31493175936816</v>
      </c>
      <c r="E623" s="45">
        <v>0</v>
      </c>
      <c r="F623" s="400"/>
      <c r="G623" s="45">
        <v>0</v>
      </c>
      <c r="H623" s="54">
        <v>0</v>
      </c>
      <c r="I623" s="44">
        <f t="shared" si="81"/>
        <v>144.42142241056047</v>
      </c>
    </row>
    <row r="624" spans="1:9" ht="15">
      <c r="A624" s="8" t="s">
        <v>24</v>
      </c>
      <c r="B624" s="48">
        <v>45.048856319999999</v>
      </c>
      <c r="C624" s="48">
        <v>0</v>
      </c>
      <c r="D624" s="48">
        <v>10.484743679999999</v>
      </c>
      <c r="E624" s="48">
        <v>0</v>
      </c>
      <c r="F624" s="400"/>
      <c r="G624" s="48">
        <v>0</v>
      </c>
      <c r="H624" s="49">
        <v>0</v>
      </c>
      <c r="I624" s="50">
        <f t="shared" si="81"/>
        <v>55.5336</v>
      </c>
    </row>
    <row r="625" spans="1:9" ht="15.75" thickBot="1">
      <c r="A625" s="10" t="s">
        <v>25</v>
      </c>
      <c r="B625" s="45">
        <v>219.44892175507903</v>
      </c>
      <c r="C625" s="45">
        <v>0</v>
      </c>
      <c r="D625" s="45">
        <v>249.27693053732273</v>
      </c>
      <c r="E625" s="45">
        <v>1400.4012038437575</v>
      </c>
      <c r="F625" s="401"/>
      <c r="G625" s="45">
        <v>366.77174386384127</v>
      </c>
      <c r="H625" s="54">
        <v>0</v>
      </c>
      <c r="I625" s="44">
        <f t="shared" si="81"/>
        <v>2235.8988000000008</v>
      </c>
    </row>
    <row r="626" spans="1:9" ht="15">
      <c r="A626" s="125" t="s">
        <v>26</v>
      </c>
      <c r="B626" s="126">
        <f>SUM(B605:B625)</f>
        <v>7086.5770326418487</v>
      </c>
      <c r="C626" s="126">
        <f t="shared" ref="C626:I626" si="82">SUM(C605:C625)</f>
        <v>0</v>
      </c>
      <c r="D626" s="126">
        <f t="shared" si="82"/>
        <v>1075.3627352705253</v>
      </c>
      <c r="E626" s="126">
        <f t="shared" si="82"/>
        <v>1400.4012038437575</v>
      </c>
      <c r="F626" s="126">
        <f t="shared" si="82"/>
        <v>0</v>
      </c>
      <c r="G626" s="126">
        <f t="shared" si="82"/>
        <v>366.77174386384127</v>
      </c>
      <c r="H626" s="127">
        <f t="shared" si="82"/>
        <v>0</v>
      </c>
      <c r="I626" s="128">
        <f t="shared" si="82"/>
        <v>9929.1127156199746</v>
      </c>
    </row>
    <row r="627" spans="1:9" ht="15" thickBot="1">
      <c r="A627" s="15" t="s">
        <v>100</v>
      </c>
      <c r="B627" s="100">
        <f>B626/$I626</f>
        <v>0.71371704961044569</v>
      </c>
      <c r="C627" s="100">
        <f t="shared" ref="C627:H627" si="83">C626/$I626</f>
        <v>0</v>
      </c>
      <c r="D627" s="100">
        <f t="shared" si="83"/>
        <v>0.10830401125156122</v>
      </c>
      <c r="E627" s="100">
        <f t="shared" si="83"/>
        <v>0.14103991403388116</v>
      </c>
      <c r="F627" s="100">
        <f t="shared" si="83"/>
        <v>0</v>
      </c>
      <c r="G627" s="100">
        <f t="shared" si="83"/>
        <v>3.6939025104111733E-2</v>
      </c>
      <c r="H627" s="100">
        <f t="shared" si="83"/>
        <v>0</v>
      </c>
      <c r="I627" s="102">
        <f>SUM(B627:H627)</f>
        <v>0.99999999999999978</v>
      </c>
    </row>
    <row r="628" spans="1:9" ht="15" thickBot="1">
      <c r="A628" s="16"/>
      <c r="B628" s="16"/>
      <c r="C628" s="16"/>
      <c r="D628" s="16"/>
      <c r="E628" s="16"/>
      <c r="F628" s="16"/>
      <c r="G628" s="16"/>
      <c r="H628" s="16"/>
      <c r="I628" s="16"/>
    </row>
    <row r="629" spans="1:9" ht="28.5">
      <c r="A629" s="439" t="s">
        <v>48</v>
      </c>
      <c r="B629" s="37" t="s">
        <v>0</v>
      </c>
      <c r="C629" s="37" t="s">
        <v>1</v>
      </c>
      <c r="D629" s="37" t="s">
        <v>2</v>
      </c>
      <c r="E629" s="37" t="s">
        <v>3</v>
      </c>
      <c r="F629" s="37" t="s">
        <v>27</v>
      </c>
      <c r="G629" s="37" t="s">
        <v>4</v>
      </c>
      <c r="H629" s="37" t="s">
        <v>5</v>
      </c>
      <c r="I629" s="38" t="s">
        <v>6</v>
      </c>
    </row>
    <row r="630" spans="1:9" ht="14.25" customHeight="1">
      <c r="A630" s="440" t="s">
        <v>48</v>
      </c>
      <c r="B630" s="372" t="s">
        <v>107</v>
      </c>
      <c r="C630" s="373"/>
      <c r="D630" s="373"/>
      <c r="E630" s="373"/>
      <c r="F630" s="373"/>
      <c r="G630" s="373"/>
      <c r="H630" s="373"/>
      <c r="I630" s="374"/>
    </row>
    <row r="631" spans="1:9" ht="15">
      <c r="A631" s="7" t="s">
        <v>7</v>
      </c>
      <c r="B631" s="42">
        <v>0</v>
      </c>
      <c r="C631" s="42">
        <v>0</v>
      </c>
      <c r="D631" s="42">
        <v>0</v>
      </c>
      <c r="E631" s="42">
        <v>0</v>
      </c>
      <c r="F631" s="42">
        <v>0</v>
      </c>
      <c r="G631" s="42">
        <v>0</v>
      </c>
      <c r="H631" s="43">
        <v>0</v>
      </c>
      <c r="I631" s="44">
        <f>SUM(B631:H631)</f>
        <v>0</v>
      </c>
    </row>
    <row r="632" spans="1:9" ht="15">
      <c r="A632" s="8" t="s">
        <v>8</v>
      </c>
      <c r="B632" s="48">
        <v>0</v>
      </c>
      <c r="C632" s="48">
        <v>0</v>
      </c>
      <c r="D632" s="48">
        <v>0</v>
      </c>
      <c r="E632" s="48">
        <v>0</v>
      </c>
      <c r="F632" s="48">
        <v>0</v>
      </c>
      <c r="G632" s="48">
        <v>0</v>
      </c>
      <c r="H632" s="49">
        <v>0</v>
      </c>
      <c r="I632" s="50">
        <f t="shared" ref="I632:I651" si="84">SUM(B632:H632)</f>
        <v>0</v>
      </c>
    </row>
    <row r="633" spans="1:9" ht="15">
      <c r="A633" s="9" t="s">
        <v>9</v>
      </c>
      <c r="B633" s="45">
        <v>1.6405000000000001</v>
      </c>
      <c r="C633" s="45">
        <v>0</v>
      </c>
      <c r="D633" s="45">
        <v>0</v>
      </c>
      <c r="E633" s="45">
        <v>0</v>
      </c>
      <c r="F633" s="45">
        <v>0</v>
      </c>
      <c r="G633" s="45">
        <v>0</v>
      </c>
      <c r="H633" s="54">
        <v>0</v>
      </c>
      <c r="I633" s="44">
        <f t="shared" si="84"/>
        <v>1.6405000000000001</v>
      </c>
    </row>
    <row r="634" spans="1:9" ht="15">
      <c r="A634" s="8" t="s">
        <v>10</v>
      </c>
      <c r="B634" s="48">
        <v>4.2329400076379331</v>
      </c>
      <c r="C634" s="48">
        <v>0</v>
      </c>
      <c r="D634" s="48">
        <v>1.3559992362067116E-2</v>
      </c>
      <c r="E634" s="48">
        <v>0</v>
      </c>
      <c r="F634" s="48">
        <v>0</v>
      </c>
      <c r="G634" s="48">
        <v>0</v>
      </c>
      <c r="H634" s="49">
        <v>0</v>
      </c>
      <c r="I634" s="50">
        <f t="shared" si="84"/>
        <v>4.2465000000000002</v>
      </c>
    </row>
    <row r="635" spans="1:9" ht="15">
      <c r="A635" s="9" t="s">
        <v>11</v>
      </c>
      <c r="B635" s="45">
        <v>0</v>
      </c>
      <c r="C635" s="45">
        <v>0</v>
      </c>
      <c r="D635" s="45">
        <v>0</v>
      </c>
      <c r="E635" s="45">
        <v>0</v>
      </c>
      <c r="F635" s="45">
        <v>0</v>
      </c>
      <c r="G635" s="45">
        <v>0</v>
      </c>
      <c r="H635" s="54">
        <v>0</v>
      </c>
      <c r="I635" s="44">
        <f t="shared" si="84"/>
        <v>0</v>
      </c>
    </row>
    <row r="636" spans="1:9" ht="15">
      <c r="A636" s="8" t="s">
        <v>12</v>
      </c>
      <c r="B636" s="48">
        <v>0</v>
      </c>
      <c r="C636" s="48">
        <v>0</v>
      </c>
      <c r="D636" s="48">
        <v>0</v>
      </c>
      <c r="E636" s="48">
        <v>3.2721095288585009</v>
      </c>
      <c r="F636" s="48">
        <v>0</v>
      </c>
      <c r="G636" s="48">
        <v>0</v>
      </c>
      <c r="H636" s="49">
        <v>0</v>
      </c>
      <c r="I636" s="50">
        <f t="shared" si="84"/>
        <v>3.2721095288585009</v>
      </c>
    </row>
    <row r="637" spans="1:9" ht="15">
      <c r="A637" s="9" t="s">
        <v>13</v>
      </c>
      <c r="B637" s="45">
        <v>0</v>
      </c>
      <c r="C637" s="45">
        <v>0</v>
      </c>
      <c r="D637" s="45">
        <v>0</v>
      </c>
      <c r="E637" s="45">
        <v>0</v>
      </c>
      <c r="F637" s="45">
        <v>0</v>
      </c>
      <c r="G637" s="45">
        <v>0</v>
      </c>
      <c r="H637" s="54">
        <v>0</v>
      </c>
      <c r="I637" s="44">
        <f t="shared" si="84"/>
        <v>0</v>
      </c>
    </row>
    <row r="638" spans="1:9" ht="15">
      <c r="A638" s="8" t="s">
        <v>14</v>
      </c>
      <c r="B638" s="48">
        <v>0</v>
      </c>
      <c r="C638" s="48">
        <v>9.6907256909963976E-2</v>
      </c>
      <c r="D638" s="48">
        <v>0</v>
      </c>
      <c r="E638" s="48">
        <v>4.7034577429361057</v>
      </c>
      <c r="F638" s="48">
        <v>185.75262023464703</v>
      </c>
      <c r="G638" s="48">
        <v>0</v>
      </c>
      <c r="H638" s="49">
        <v>0</v>
      </c>
      <c r="I638" s="50">
        <f t="shared" si="84"/>
        <v>190.55298523449309</v>
      </c>
    </row>
    <row r="639" spans="1:9" ht="15">
      <c r="A639" s="9" t="s">
        <v>15</v>
      </c>
      <c r="B639" s="45">
        <v>3.37444615258363</v>
      </c>
      <c r="C639" s="45">
        <v>7.6153847416369977E-2</v>
      </c>
      <c r="D639" s="45">
        <v>0</v>
      </c>
      <c r="E639" s="45">
        <v>0</v>
      </c>
      <c r="F639" s="45">
        <v>0</v>
      </c>
      <c r="G639" s="45">
        <v>0</v>
      </c>
      <c r="H639" s="54">
        <v>0</v>
      </c>
      <c r="I639" s="44">
        <f t="shared" si="84"/>
        <v>3.4506000000000001</v>
      </c>
    </row>
    <row r="640" spans="1:9" ht="15">
      <c r="A640" s="8" t="s">
        <v>16</v>
      </c>
      <c r="B640" s="48">
        <v>108.76560515961394</v>
      </c>
      <c r="C640" s="48">
        <v>0.47009176268591446</v>
      </c>
      <c r="D640" s="48">
        <v>8.7643030777001449</v>
      </c>
      <c r="E640" s="48">
        <v>0</v>
      </c>
      <c r="F640" s="48">
        <v>0</v>
      </c>
      <c r="G640" s="48">
        <v>0</v>
      </c>
      <c r="H640" s="49">
        <v>0</v>
      </c>
      <c r="I640" s="50">
        <f t="shared" si="84"/>
        <v>118</v>
      </c>
    </row>
    <row r="641" spans="1:9" ht="15">
      <c r="A641" s="9" t="s">
        <v>17</v>
      </c>
      <c r="B641" s="45">
        <v>2.2780652350980657</v>
      </c>
      <c r="C641" s="45">
        <v>0</v>
      </c>
      <c r="D641" s="45">
        <v>1.1028641860665765E-2</v>
      </c>
      <c r="E641" s="45">
        <v>6.7106123041268242E-2</v>
      </c>
      <c r="F641" s="45">
        <v>0</v>
      </c>
      <c r="G641" s="45">
        <v>0</v>
      </c>
      <c r="H641" s="54">
        <v>0</v>
      </c>
      <c r="I641" s="44">
        <f t="shared" si="84"/>
        <v>2.3561999999999994</v>
      </c>
    </row>
    <row r="642" spans="1:9" ht="15">
      <c r="A642" s="8" t="s">
        <v>18</v>
      </c>
      <c r="B642" s="48">
        <v>0</v>
      </c>
      <c r="C642" s="48">
        <v>0</v>
      </c>
      <c r="D642" s="48">
        <v>0</v>
      </c>
      <c r="E642" s="48">
        <v>0</v>
      </c>
      <c r="F642" s="48">
        <v>0</v>
      </c>
      <c r="G642" s="48">
        <v>0</v>
      </c>
      <c r="H642" s="49">
        <v>0</v>
      </c>
      <c r="I642" s="50">
        <f t="shared" si="84"/>
        <v>0</v>
      </c>
    </row>
    <row r="643" spans="1:9" ht="15">
      <c r="A643" s="9" t="s">
        <v>141</v>
      </c>
      <c r="B643" s="45">
        <v>13.508613291508784</v>
      </c>
      <c r="C643" s="45">
        <v>0</v>
      </c>
      <c r="D643" s="45">
        <v>3.4913867084912149</v>
      </c>
      <c r="E643" s="45">
        <v>0</v>
      </c>
      <c r="F643" s="45">
        <v>0</v>
      </c>
      <c r="G643" s="45">
        <v>0</v>
      </c>
      <c r="H643" s="54">
        <v>0</v>
      </c>
      <c r="I643" s="44">
        <f t="shared" si="84"/>
        <v>17</v>
      </c>
    </row>
    <row r="644" spans="1:9" ht="15">
      <c r="A644" s="8" t="s">
        <v>19</v>
      </c>
      <c r="B644" s="48">
        <v>0</v>
      </c>
      <c r="C644" s="48">
        <v>0</v>
      </c>
      <c r="D644" s="48">
        <v>0</v>
      </c>
      <c r="E644" s="48">
        <v>0</v>
      </c>
      <c r="F644" s="48">
        <v>0</v>
      </c>
      <c r="G644" s="48">
        <v>0</v>
      </c>
      <c r="H644" s="49">
        <v>0</v>
      </c>
      <c r="I644" s="50">
        <f t="shared" si="84"/>
        <v>0</v>
      </c>
    </row>
    <row r="645" spans="1:9" ht="15">
      <c r="A645" s="9" t="s">
        <v>20</v>
      </c>
      <c r="B645" s="45">
        <v>0</v>
      </c>
      <c r="C645" s="45">
        <v>0</v>
      </c>
      <c r="D645" s="45">
        <v>0</v>
      </c>
      <c r="E645" s="45">
        <v>0</v>
      </c>
      <c r="F645" s="45">
        <v>0</v>
      </c>
      <c r="G645" s="45">
        <v>0</v>
      </c>
      <c r="H645" s="54">
        <v>0</v>
      </c>
      <c r="I645" s="44">
        <f t="shared" si="84"/>
        <v>0</v>
      </c>
    </row>
    <row r="646" spans="1:9" ht="15">
      <c r="A646" s="8" t="s">
        <v>21</v>
      </c>
      <c r="B646" s="48">
        <v>0</v>
      </c>
      <c r="C646" s="48">
        <v>0</v>
      </c>
      <c r="D646" s="48">
        <v>0</v>
      </c>
      <c r="E646" s="48">
        <v>0</v>
      </c>
      <c r="F646" s="48">
        <v>0</v>
      </c>
      <c r="G646" s="48">
        <v>0</v>
      </c>
      <c r="H646" s="49">
        <v>0</v>
      </c>
      <c r="I646" s="50">
        <f t="shared" si="84"/>
        <v>0</v>
      </c>
    </row>
    <row r="647" spans="1:9" ht="15">
      <c r="A647" s="10" t="s">
        <v>57</v>
      </c>
      <c r="B647" s="45">
        <v>67.504623943842617</v>
      </c>
      <c r="C647" s="45">
        <v>3.0577303558987761</v>
      </c>
      <c r="D647" s="45">
        <v>38.437645700258614</v>
      </c>
      <c r="E647" s="45">
        <v>0</v>
      </c>
      <c r="F647" s="45">
        <v>0</v>
      </c>
      <c r="G647" s="45">
        <v>0</v>
      </c>
      <c r="H647" s="54">
        <v>0</v>
      </c>
      <c r="I647" s="44">
        <f t="shared" si="84"/>
        <v>109</v>
      </c>
    </row>
    <row r="648" spans="1:9" ht="15">
      <c r="A648" s="8" t="s">
        <v>22</v>
      </c>
      <c r="B648" s="48">
        <v>7.0769314908823375</v>
      </c>
      <c r="C648" s="48">
        <v>0</v>
      </c>
      <c r="D648" s="48">
        <v>1.9681180649513961</v>
      </c>
      <c r="E648" s="48">
        <v>0</v>
      </c>
      <c r="F648" s="48">
        <v>1.3443001693150429</v>
      </c>
      <c r="G648" s="48">
        <v>0</v>
      </c>
      <c r="H648" s="49">
        <v>0</v>
      </c>
      <c r="I648" s="50">
        <f t="shared" si="84"/>
        <v>10.389349725148776</v>
      </c>
    </row>
    <row r="649" spans="1:9" ht="15">
      <c r="A649" s="10" t="s">
        <v>23</v>
      </c>
      <c r="B649" s="45">
        <v>1.9500918501036577</v>
      </c>
      <c r="C649" s="45">
        <v>0</v>
      </c>
      <c r="D649" s="45">
        <v>0</v>
      </c>
      <c r="E649" s="45">
        <v>0</v>
      </c>
      <c r="F649" s="45">
        <v>0</v>
      </c>
      <c r="G649" s="45">
        <v>0</v>
      </c>
      <c r="H649" s="54">
        <v>0</v>
      </c>
      <c r="I649" s="44">
        <f t="shared" si="84"/>
        <v>1.9500918501036577</v>
      </c>
    </row>
    <row r="650" spans="1:9" ht="15">
      <c r="A650" s="8" t="s">
        <v>24</v>
      </c>
      <c r="B650" s="48">
        <v>0.77760000000000007</v>
      </c>
      <c r="C650" s="48">
        <v>0</v>
      </c>
      <c r="D650" s="48">
        <v>0</v>
      </c>
      <c r="E650" s="48">
        <v>0</v>
      </c>
      <c r="F650" s="48">
        <v>0</v>
      </c>
      <c r="G650" s="48">
        <v>0</v>
      </c>
      <c r="H650" s="49">
        <v>0</v>
      </c>
      <c r="I650" s="50">
        <f t="shared" si="84"/>
        <v>0.77760000000000007</v>
      </c>
    </row>
    <row r="651" spans="1:9" ht="15.75" thickBot="1">
      <c r="A651" s="10" t="s">
        <v>25</v>
      </c>
      <c r="B651" s="45">
        <v>39.429786595617799</v>
      </c>
      <c r="C651" s="45">
        <v>5.1232047050614481E-2</v>
      </c>
      <c r="D651" s="45">
        <v>0.81557758286702853</v>
      </c>
      <c r="E651" s="45">
        <v>65.519958813837832</v>
      </c>
      <c r="F651" s="45">
        <v>0</v>
      </c>
      <c r="G651" s="45">
        <v>22.094657116241052</v>
      </c>
      <c r="H651" s="54">
        <v>0.30998784438570137</v>
      </c>
      <c r="I651" s="44">
        <f t="shared" si="84"/>
        <v>128.22120000000001</v>
      </c>
    </row>
    <row r="652" spans="1:9" ht="15">
      <c r="A652" s="125" t="s">
        <v>26</v>
      </c>
      <c r="B652" s="126">
        <f>SUM(B631:B651)</f>
        <v>250.53920372688879</v>
      </c>
      <c r="C652" s="126">
        <f t="shared" ref="C652:I652" si="85">SUM(C631:C651)</f>
        <v>3.7521152699616391</v>
      </c>
      <c r="D652" s="126">
        <f t="shared" si="85"/>
        <v>53.501619768491132</v>
      </c>
      <c r="E652" s="126">
        <f t="shared" si="85"/>
        <v>73.562632208673705</v>
      </c>
      <c r="F652" s="126">
        <f t="shared" si="85"/>
        <v>187.09692040396206</v>
      </c>
      <c r="G652" s="126">
        <f t="shared" si="85"/>
        <v>22.094657116241052</v>
      </c>
      <c r="H652" s="127">
        <f t="shared" si="85"/>
        <v>0.30998784438570137</v>
      </c>
      <c r="I652" s="128">
        <f t="shared" si="85"/>
        <v>590.85713633860405</v>
      </c>
    </row>
    <row r="653" spans="1:9" ht="15" thickBot="1">
      <c r="A653" s="15" t="s">
        <v>100</v>
      </c>
      <c r="B653" s="74">
        <f>B652/$I652</f>
        <v>0.42402670344208493</v>
      </c>
      <c r="C653" s="74">
        <f t="shared" ref="C653:H653" si="86">C652/$I652</f>
        <v>6.3502918712509291E-3</v>
      </c>
      <c r="D653" s="74">
        <f t="shared" si="86"/>
        <v>9.0549164050090808E-2</v>
      </c>
      <c r="E653" s="74">
        <f t="shared" si="86"/>
        <v>0.12450155491820442</v>
      </c>
      <c r="F653" s="74">
        <f t="shared" si="86"/>
        <v>0.31665339876125648</v>
      </c>
      <c r="G653" s="74">
        <f t="shared" si="86"/>
        <v>3.7394246015468632E-2</v>
      </c>
      <c r="H653" s="74">
        <f t="shared" si="86"/>
        <v>5.2464094164389647E-4</v>
      </c>
      <c r="I653" s="75">
        <f>SUM(B653:H653)</f>
        <v>1.0000000000000002</v>
      </c>
    </row>
    <row r="654" spans="1:9">
      <c r="A654" s="16"/>
      <c r="B654" s="16"/>
      <c r="C654" s="16"/>
      <c r="D654" s="16"/>
      <c r="E654" s="16"/>
      <c r="F654" s="16"/>
      <c r="G654" s="16"/>
      <c r="H654" s="16"/>
      <c r="I654" s="16"/>
    </row>
  </sheetData>
  <mergeCells count="79">
    <mergeCell ref="B501:E521"/>
    <mergeCell ref="G501:H521"/>
    <mergeCell ref="B527:E547"/>
    <mergeCell ref="G527:H547"/>
    <mergeCell ref="B553:E573"/>
    <mergeCell ref="G553:H573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B604:I604"/>
    <mergeCell ref="B630:I630"/>
    <mergeCell ref="B526:I526"/>
    <mergeCell ref="B552:I552"/>
    <mergeCell ref="B578:I578"/>
    <mergeCell ref="F579:F599"/>
    <mergeCell ref="F605:F625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266:I266"/>
    <mergeCell ref="B292:I292"/>
    <mergeCell ref="B110:I110"/>
    <mergeCell ref="B136:I136"/>
    <mergeCell ref="B162:I162"/>
    <mergeCell ref="B188:I188"/>
    <mergeCell ref="B240:I240"/>
    <mergeCell ref="B214:I214"/>
  </mergeCells>
  <phoneticPr fontId="0" type="noConversion"/>
  <pageMargins left="0.78740157499999996" right="0.78740157499999996" top="0.984251969" bottom="0.984251969" header="0.4921259845" footer="0.4921259845"/>
  <headerFooter alignWithMargins="0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8"/>
  <dimension ref="A1:U654"/>
  <sheetViews>
    <sheetView topLeftCell="A590" zoomScale="60" zoomScaleNormal="60" workbookViewId="0">
      <selection activeCell="A2" sqref="A2"/>
    </sheetView>
  </sheetViews>
  <sheetFormatPr baseColWidth="10" defaultRowHeight="14.25"/>
  <cols>
    <col min="1" max="1" width="42.625" customWidth="1"/>
    <col min="2" max="9" width="16.625" style="5" customWidth="1"/>
    <col min="10" max="10" width="11" style="291"/>
  </cols>
  <sheetData>
    <row r="1" spans="1:21" ht="15" customHeight="1" thickTop="1">
      <c r="A1" s="402" t="s">
        <v>85</v>
      </c>
      <c r="B1" s="403"/>
      <c r="C1" s="403"/>
      <c r="D1" s="403"/>
      <c r="E1" s="403"/>
      <c r="F1" s="403"/>
      <c r="G1" s="403"/>
      <c r="H1" s="403"/>
      <c r="I1" s="404"/>
      <c r="U1" t="s">
        <v>86</v>
      </c>
    </row>
    <row r="2" spans="1:21" ht="14.25" customHeight="1">
      <c r="A2" s="405"/>
      <c r="B2" s="406"/>
      <c r="C2" s="406"/>
      <c r="D2" s="406"/>
      <c r="E2" s="406"/>
      <c r="F2" s="406"/>
      <c r="G2" s="406"/>
      <c r="H2" s="406"/>
      <c r="I2" s="407"/>
    </row>
    <row r="3" spans="1:21" ht="15" customHeight="1" thickBot="1">
      <c r="A3" s="408"/>
      <c r="B3" s="409"/>
      <c r="C3" s="409"/>
      <c r="D3" s="409"/>
      <c r="E3" s="409"/>
      <c r="F3" s="409"/>
      <c r="G3" s="409"/>
      <c r="H3" s="409"/>
      <c r="I3" s="410"/>
    </row>
    <row r="4" spans="1:21" ht="15" customHeight="1" thickTop="1" thickBot="1">
      <c r="A4" s="3"/>
      <c r="B4" s="3"/>
      <c r="C4" s="3"/>
      <c r="D4" s="3"/>
      <c r="E4" s="3"/>
      <c r="F4" s="3"/>
      <c r="G4" s="3"/>
      <c r="H4" s="3"/>
      <c r="I4" s="3"/>
    </row>
    <row r="5" spans="1:21" ht="48.75" customHeight="1">
      <c r="A5" s="429" t="s">
        <v>101</v>
      </c>
      <c r="B5" s="37" t="s">
        <v>0</v>
      </c>
      <c r="C5" s="37" t="s">
        <v>1</v>
      </c>
      <c r="D5" s="37" t="s">
        <v>2</v>
      </c>
      <c r="E5" s="37" t="s">
        <v>3</v>
      </c>
      <c r="F5" s="37" t="s">
        <v>27</v>
      </c>
      <c r="G5" s="37" t="s">
        <v>4</v>
      </c>
      <c r="H5" s="37" t="s">
        <v>5</v>
      </c>
      <c r="I5" s="38" t="s">
        <v>6</v>
      </c>
    </row>
    <row r="6" spans="1:21" ht="13.5" customHeight="1">
      <c r="A6" s="430" t="s">
        <v>99</v>
      </c>
      <c r="B6" s="372" t="s">
        <v>107</v>
      </c>
      <c r="C6" s="373"/>
      <c r="D6" s="373"/>
      <c r="E6" s="373"/>
      <c r="F6" s="373"/>
      <c r="G6" s="373"/>
      <c r="H6" s="373"/>
      <c r="I6" s="374"/>
    </row>
    <row r="7" spans="1:21" ht="13.5" customHeight="1">
      <c r="A7" s="7" t="s">
        <v>7</v>
      </c>
      <c r="B7" s="42">
        <f>B33+B85</f>
        <v>55.557859964551874</v>
      </c>
      <c r="C7" s="42">
        <f t="shared" ref="C7:H7" si="0">C33+C85</f>
        <v>0</v>
      </c>
      <c r="D7" s="42">
        <f t="shared" si="0"/>
        <v>5.4421400354481211</v>
      </c>
      <c r="E7" s="42">
        <f t="shared" si="0"/>
        <v>0</v>
      </c>
      <c r="F7" s="42">
        <f>F59+F85</f>
        <v>0</v>
      </c>
      <c r="G7" s="42">
        <f t="shared" si="0"/>
        <v>0</v>
      </c>
      <c r="H7" s="43">
        <f t="shared" si="0"/>
        <v>0</v>
      </c>
      <c r="I7" s="44">
        <f>SUM(B7:H7)</f>
        <v>60.999999999999993</v>
      </c>
      <c r="J7" s="291">
        <v>0</v>
      </c>
    </row>
    <row r="8" spans="1:21" ht="13.5" customHeight="1">
      <c r="A8" s="8" t="s">
        <v>8</v>
      </c>
      <c r="B8" s="48">
        <f t="shared" ref="B8:H23" si="1">B34+B86</f>
        <v>9.6085694360527327</v>
      </c>
      <c r="C8" s="48">
        <f t="shared" si="1"/>
        <v>0</v>
      </c>
      <c r="D8" s="48">
        <f t="shared" si="1"/>
        <v>1.3914305639472668</v>
      </c>
      <c r="E8" s="48">
        <f t="shared" si="1"/>
        <v>0</v>
      </c>
      <c r="F8" s="48">
        <f t="shared" ref="F8:F27" si="2">F60+F86</f>
        <v>0</v>
      </c>
      <c r="G8" s="48">
        <f t="shared" si="1"/>
        <v>0</v>
      </c>
      <c r="H8" s="49">
        <f t="shared" si="1"/>
        <v>0</v>
      </c>
      <c r="I8" s="50">
        <f t="shared" ref="I8:I27" si="3">SUM(B8:H8)</f>
        <v>11</v>
      </c>
      <c r="J8" s="291">
        <v>0</v>
      </c>
    </row>
    <row r="9" spans="1:21" ht="13.5" customHeight="1">
      <c r="A9" s="9" t="s">
        <v>9</v>
      </c>
      <c r="B9" s="45">
        <f t="shared" si="1"/>
        <v>59.171772793637388</v>
      </c>
      <c r="C9" s="45">
        <f t="shared" si="1"/>
        <v>0</v>
      </c>
      <c r="D9" s="45">
        <f t="shared" si="1"/>
        <v>4.8282272063626204</v>
      </c>
      <c r="E9" s="45">
        <f t="shared" si="1"/>
        <v>0</v>
      </c>
      <c r="F9" s="45">
        <f t="shared" si="2"/>
        <v>0</v>
      </c>
      <c r="G9" s="45">
        <f t="shared" si="1"/>
        <v>0</v>
      </c>
      <c r="H9" s="54">
        <f t="shared" si="1"/>
        <v>0</v>
      </c>
      <c r="I9" s="44">
        <f t="shared" si="3"/>
        <v>64.000000000000014</v>
      </c>
      <c r="J9" s="291">
        <v>0</v>
      </c>
    </row>
    <row r="10" spans="1:21" ht="13.5" customHeight="1">
      <c r="A10" s="8" t="s">
        <v>10</v>
      </c>
      <c r="B10" s="48">
        <f t="shared" si="1"/>
        <v>235.16484274789218</v>
      </c>
      <c r="C10" s="48">
        <f t="shared" si="1"/>
        <v>0</v>
      </c>
      <c r="D10" s="48">
        <f t="shared" si="1"/>
        <v>16.835157252107841</v>
      </c>
      <c r="E10" s="48">
        <f t="shared" si="1"/>
        <v>0</v>
      </c>
      <c r="F10" s="48">
        <f t="shared" si="2"/>
        <v>0</v>
      </c>
      <c r="G10" s="48">
        <f t="shared" si="1"/>
        <v>0</v>
      </c>
      <c r="H10" s="49">
        <f t="shared" si="1"/>
        <v>0</v>
      </c>
      <c r="I10" s="50">
        <f t="shared" si="3"/>
        <v>252.00000000000003</v>
      </c>
      <c r="J10" s="291">
        <v>0</v>
      </c>
    </row>
    <row r="11" spans="1:21" ht="13.5" customHeight="1">
      <c r="A11" s="9" t="s">
        <v>11</v>
      </c>
      <c r="B11" s="45">
        <f t="shared" si="1"/>
        <v>0</v>
      </c>
      <c r="C11" s="45">
        <f t="shared" si="1"/>
        <v>0</v>
      </c>
      <c r="D11" s="45">
        <f t="shared" si="1"/>
        <v>0</v>
      </c>
      <c r="E11" s="45">
        <f t="shared" si="1"/>
        <v>0</v>
      </c>
      <c r="F11" s="45">
        <f t="shared" si="2"/>
        <v>0</v>
      </c>
      <c r="G11" s="45">
        <f t="shared" si="1"/>
        <v>0</v>
      </c>
      <c r="H11" s="54">
        <f t="shared" si="1"/>
        <v>0</v>
      </c>
      <c r="I11" s="44">
        <f t="shared" si="3"/>
        <v>0</v>
      </c>
      <c r="J11" s="291">
        <v>0</v>
      </c>
    </row>
    <row r="12" spans="1:21" ht="13.5" customHeight="1">
      <c r="A12" s="8" t="s">
        <v>12</v>
      </c>
      <c r="B12" s="48">
        <f t="shared" si="1"/>
        <v>6.9941222157634011E-8</v>
      </c>
      <c r="C12" s="48">
        <f t="shared" si="1"/>
        <v>4.662621029870968E-8</v>
      </c>
      <c r="D12" s="48">
        <f t="shared" si="1"/>
        <v>2.0027058004698724E-2</v>
      </c>
      <c r="E12" s="48">
        <f t="shared" si="1"/>
        <v>6.3303791990265559</v>
      </c>
      <c r="F12" s="48">
        <f t="shared" si="2"/>
        <v>4948.4034863516308</v>
      </c>
      <c r="G12" s="48">
        <f t="shared" si="1"/>
        <v>0</v>
      </c>
      <c r="H12" s="49">
        <f t="shared" si="1"/>
        <v>0</v>
      </c>
      <c r="I12" s="50">
        <f t="shared" si="3"/>
        <v>4954.7538927252299</v>
      </c>
      <c r="J12" s="291">
        <v>0</v>
      </c>
    </row>
    <row r="13" spans="1:21" ht="13.5" customHeight="1">
      <c r="A13" s="9" t="s">
        <v>13</v>
      </c>
      <c r="B13" s="45">
        <f t="shared" si="1"/>
        <v>0</v>
      </c>
      <c r="C13" s="45">
        <f t="shared" si="1"/>
        <v>0</v>
      </c>
      <c r="D13" s="45">
        <f t="shared" si="1"/>
        <v>0</v>
      </c>
      <c r="E13" s="45">
        <f t="shared" si="1"/>
        <v>27</v>
      </c>
      <c r="F13" s="45">
        <f t="shared" si="2"/>
        <v>0</v>
      </c>
      <c r="G13" s="45">
        <f t="shared" si="1"/>
        <v>0</v>
      </c>
      <c r="H13" s="54">
        <f t="shared" si="1"/>
        <v>0</v>
      </c>
      <c r="I13" s="44">
        <f t="shared" si="3"/>
        <v>27</v>
      </c>
      <c r="J13" s="291">
        <v>0</v>
      </c>
    </row>
    <row r="14" spans="1:21" ht="13.5" customHeight="1">
      <c r="A14" s="8" t="s">
        <v>14</v>
      </c>
      <c r="B14" s="48">
        <f t="shared" si="1"/>
        <v>5.278311075148313E-8</v>
      </c>
      <c r="C14" s="48">
        <f t="shared" si="1"/>
        <v>1.0455515637625996</v>
      </c>
      <c r="D14" s="48">
        <f t="shared" si="1"/>
        <v>0.22558403169524982</v>
      </c>
      <c r="E14" s="48">
        <f t="shared" si="1"/>
        <v>415.04824392426656</v>
      </c>
      <c r="F14" s="48">
        <f t="shared" si="2"/>
        <v>3914.3104059867219</v>
      </c>
      <c r="G14" s="48">
        <f t="shared" si="1"/>
        <v>0</v>
      </c>
      <c r="H14" s="49">
        <f t="shared" si="1"/>
        <v>0</v>
      </c>
      <c r="I14" s="50">
        <f t="shared" si="3"/>
        <v>4330.6297855592293</v>
      </c>
      <c r="J14" s="291">
        <v>0</v>
      </c>
    </row>
    <row r="15" spans="1:21" ht="13.5" customHeight="1">
      <c r="A15" s="9" t="s">
        <v>15</v>
      </c>
      <c r="B15" s="45">
        <f t="shared" si="1"/>
        <v>4444.3489136903963</v>
      </c>
      <c r="C15" s="45">
        <f t="shared" si="1"/>
        <v>4.2265902535330371</v>
      </c>
      <c r="D15" s="45">
        <f t="shared" si="1"/>
        <v>338.42449605355762</v>
      </c>
      <c r="E15" s="45">
        <f t="shared" si="1"/>
        <v>2.5131182584123995E-9</v>
      </c>
      <c r="F15" s="45">
        <f t="shared" si="2"/>
        <v>0</v>
      </c>
      <c r="G15" s="45">
        <f t="shared" si="1"/>
        <v>0</v>
      </c>
      <c r="H15" s="54">
        <f t="shared" si="1"/>
        <v>0</v>
      </c>
      <c r="I15" s="44">
        <f t="shared" si="3"/>
        <v>4787</v>
      </c>
      <c r="J15" s="291">
        <v>0</v>
      </c>
    </row>
    <row r="16" spans="1:21" ht="13.5" customHeight="1">
      <c r="A16" s="8" t="s">
        <v>16</v>
      </c>
      <c r="B16" s="48">
        <f t="shared" si="1"/>
        <v>1299.5067386851508</v>
      </c>
      <c r="C16" s="48">
        <f t="shared" si="1"/>
        <v>494.93837611487362</v>
      </c>
      <c r="D16" s="48">
        <f t="shared" si="1"/>
        <v>254.46449686928057</v>
      </c>
      <c r="E16" s="48">
        <f t="shared" si="1"/>
        <v>16.090388330694903</v>
      </c>
      <c r="F16" s="48">
        <f t="shared" si="2"/>
        <v>0</v>
      </c>
      <c r="G16" s="48">
        <f t="shared" si="1"/>
        <v>0</v>
      </c>
      <c r="H16" s="49">
        <f t="shared" si="1"/>
        <v>0</v>
      </c>
      <c r="I16" s="50">
        <f t="shared" si="3"/>
        <v>2065</v>
      </c>
      <c r="J16" s="291">
        <v>0</v>
      </c>
    </row>
    <row r="17" spans="1:10" ht="13.5" customHeight="1">
      <c r="A17" s="9" t="s">
        <v>17</v>
      </c>
      <c r="B17" s="45">
        <f t="shared" si="1"/>
        <v>186.85906559682857</v>
      </c>
      <c r="C17" s="45">
        <f t="shared" si="1"/>
        <v>5.852945394008592</v>
      </c>
      <c r="D17" s="45">
        <f t="shared" si="1"/>
        <v>145.52589954015582</v>
      </c>
      <c r="E17" s="45">
        <f t="shared" si="1"/>
        <v>3.7620894690070301</v>
      </c>
      <c r="F17" s="45">
        <f t="shared" si="2"/>
        <v>3.0867652464377469</v>
      </c>
      <c r="G17" s="45">
        <f t="shared" si="1"/>
        <v>0</v>
      </c>
      <c r="H17" s="54">
        <f t="shared" si="1"/>
        <v>0</v>
      </c>
      <c r="I17" s="44">
        <f t="shared" si="3"/>
        <v>345.08676524643772</v>
      </c>
      <c r="J17" s="291">
        <v>0</v>
      </c>
    </row>
    <row r="18" spans="1:10" ht="13.5" customHeight="1">
      <c r="A18" s="8" t="s">
        <v>18</v>
      </c>
      <c r="B18" s="48">
        <f t="shared" si="1"/>
        <v>0</v>
      </c>
      <c r="C18" s="48">
        <f t="shared" si="1"/>
        <v>0</v>
      </c>
      <c r="D18" s="48">
        <f t="shared" si="1"/>
        <v>0</v>
      </c>
      <c r="E18" s="48">
        <f t="shared" si="1"/>
        <v>0</v>
      </c>
      <c r="F18" s="48">
        <f t="shared" si="2"/>
        <v>0</v>
      </c>
      <c r="G18" s="48">
        <f t="shared" si="1"/>
        <v>0</v>
      </c>
      <c r="H18" s="49">
        <f t="shared" si="1"/>
        <v>0</v>
      </c>
      <c r="I18" s="50">
        <f t="shared" si="3"/>
        <v>0</v>
      </c>
      <c r="J18" s="291">
        <v>0</v>
      </c>
    </row>
    <row r="19" spans="1:10" ht="13.5" customHeight="1">
      <c r="A19" s="9" t="s">
        <v>141</v>
      </c>
      <c r="B19" s="45">
        <f t="shared" si="1"/>
        <v>2298.2187249019144</v>
      </c>
      <c r="C19" s="45">
        <f t="shared" si="1"/>
        <v>2005.9820657262999</v>
      </c>
      <c r="D19" s="45">
        <f t="shared" si="1"/>
        <v>789.73532512445331</v>
      </c>
      <c r="E19" s="45">
        <f t="shared" si="1"/>
        <v>104.1439966558235</v>
      </c>
      <c r="F19" s="45">
        <f t="shared" si="2"/>
        <v>0</v>
      </c>
      <c r="G19" s="45">
        <f t="shared" si="1"/>
        <v>0</v>
      </c>
      <c r="H19" s="54">
        <f t="shared" si="1"/>
        <v>0</v>
      </c>
      <c r="I19" s="44">
        <f t="shared" si="3"/>
        <v>5198.080112408491</v>
      </c>
      <c r="J19" s="291">
        <v>0</v>
      </c>
    </row>
    <row r="20" spans="1:10" ht="13.5" customHeight="1">
      <c r="A20" s="8" t="s">
        <v>19</v>
      </c>
      <c r="B20" s="48">
        <f t="shared" si="1"/>
        <v>0</v>
      </c>
      <c r="C20" s="48">
        <f t="shared" si="1"/>
        <v>0</v>
      </c>
      <c r="D20" s="48">
        <f t="shared" si="1"/>
        <v>0</v>
      </c>
      <c r="E20" s="48">
        <f t="shared" si="1"/>
        <v>0</v>
      </c>
      <c r="F20" s="48">
        <f t="shared" si="2"/>
        <v>0</v>
      </c>
      <c r="G20" s="48">
        <f t="shared" si="1"/>
        <v>0</v>
      </c>
      <c r="H20" s="49">
        <f t="shared" si="1"/>
        <v>0</v>
      </c>
      <c r="I20" s="50">
        <f t="shared" si="3"/>
        <v>0</v>
      </c>
      <c r="J20" s="291">
        <v>0</v>
      </c>
    </row>
    <row r="21" spans="1:10" ht="13.5" customHeight="1">
      <c r="A21" s="9" t="s">
        <v>20</v>
      </c>
      <c r="B21" s="45">
        <f t="shared" si="1"/>
        <v>0</v>
      </c>
      <c r="C21" s="45">
        <f t="shared" si="1"/>
        <v>0</v>
      </c>
      <c r="D21" s="45">
        <f t="shared" si="1"/>
        <v>0</v>
      </c>
      <c r="E21" s="45">
        <f t="shared" si="1"/>
        <v>0</v>
      </c>
      <c r="F21" s="45">
        <f t="shared" si="2"/>
        <v>0</v>
      </c>
      <c r="G21" s="45">
        <f t="shared" si="1"/>
        <v>0</v>
      </c>
      <c r="H21" s="54">
        <f t="shared" si="1"/>
        <v>0</v>
      </c>
      <c r="I21" s="44">
        <f t="shared" si="3"/>
        <v>0</v>
      </c>
      <c r="J21" s="291">
        <v>0</v>
      </c>
    </row>
    <row r="22" spans="1:10" ht="13.5" customHeight="1">
      <c r="A22" s="8" t="s">
        <v>21</v>
      </c>
      <c r="B22" s="48">
        <f t="shared" si="1"/>
        <v>18.454074383240702</v>
      </c>
      <c r="C22" s="48">
        <f t="shared" si="1"/>
        <v>4.3549116397816043E-2</v>
      </c>
      <c r="D22" s="48">
        <f t="shared" si="1"/>
        <v>2.5023765003614802</v>
      </c>
      <c r="E22" s="48">
        <f t="shared" si="1"/>
        <v>0</v>
      </c>
      <c r="F22" s="48">
        <f t="shared" si="2"/>
        <v>0</v>
      </c>
      <c r="G22" s="48">
        <f t="shared" si="1"/>
        <v>0</v>
      </c>
      <c r="H22" s="49">
        <f t="shared" si="1"/>
        <v>0</v>
      </c>
      <c r="I22" s="50">
        <f t="shared" si="3"/>
        <v>21</v>
      </c>
      <c r="J22" s="291">
        <v>0</v>
      </c>
    </row>
    <row r="23" spans="1:10" ht="13.5" customHeight="1">
      <c r="A23" s="10" t="s">
        <v>57</v>
      </c>
      <c r="B23" s="45">
        <f t="shared" si="1"/>
        <v>1868.9443713960175</v>
      </c>
      <c r="C23" s="45">
        <f t="shared" si="1"/>
        <v>13.109292731986468</v>
      </c>
      <c r="D23" s="45">
        <f t="shared" si="1"/>
        <v>262.94633579745062</v>
      </c>
      <c r="E23" s="45">
        <f t="shared" si="1"/>
        <v>7.4545453789531691E-8</v>
      </c>
      <c r="F23" s="45">
        <f t="shared" si="2"/>
        <v>0</v>
      </c>
      <c r="G23" s="45">
        <f t="shared" si="1"/>
        <v>0</v>
      </c>
      <c r="H23" s="54">
        <f t="shared" si="1"/>
        <v>0</v>
      </c>
      <c r="I23" s="44">
        <f t="shared" si="3"/>
        <v>2145</v>
      </c>
      <c r="J23" s="291">
        <v>0</v>
      </c>
    </row>
    <row r="24" spans="1:10" ht="13.5" customHeight="1">
      <c r="A24" s="8" t="s">
        <v>22</v>
      </c>
      <c r="B24" s="48">
        <f t="shared" ref="B24:H27" si="4">B50+B102</f>
        <v>58.904793707542964</v>
      </c>
      <c r="C24" s="48">
        <f t="shared" si="4"/>
        <v>12.726273242259879</v>
      </c>
      <c r="D24" s="48">
        <f t="shared" si="4"/>
        <v>15.37476154092608</v>
      </c>
      <c r="E24" s="48">
        <f t="shared" si="4"/>
        <v>1.2943676880216731E-9</v>
      </c>
      <c r="F24" s="48">
        <f t="shared" si="2"/>
        <v>7.6007182447633941</v>
      </c>
      <c r="G24" s="48">
        <f t="shared" si="4"/>
        <v>0</v>
      </c>
      <c r="H24" s="49">
        <f t="shared" si="4"/>
        <v>0</v>
      </c>
      <c r="I24" s="50">
        <f t="shared" si="3"/>
        <v>94.606546736786697</v>
      </c>
      <c r="J24" s="291">
        <v>0</v>
      </c>
    </row>
    <row r="25" spans="1:10" ht="13.5" customHeight="1">
      <c r="A25" s="10" t="s">
        <v>23</v>
      </c>
      <c r="B25" s="45">
        <f t="shared" si="4"/>
        <v>120.38333806663056</v>
      </c>
      <c r="C25" s="45">
        <f t="shared" si="4"/>
        <v>0</v>
      </c>
      <c r="D25" s="45">
        <f t="shared" si="4"/>
        <v>101.8246595274434</v>
      </c>
      <c r="E25" s="45">
        <f t="shared" si="4"/>
        <v>0</v>
      </c>
      <c r="F25" s="45">
        <f t="shared" si="2"/>
        <v>0</v>
      </c>
      <c r="G25" s="45">
        <f t="shared" si="4"/>
        <v>0</v>
      </c>
      <c r="H25" s="54">
        <f t="shared" si="4"/>
        <v>0</v>
      </c>
      <c r="I25" s="44">
        <f t="shared" si="3"/>
        <v>222.20799759407396</v>
      </c>
      <c r="J25" s="291">
        <v>0</v>
      </c>
    </row>
    <row r="26" spans="1:10" ht="13.5" customHeight="1">
      <c r="A26" s="8" t="s">
        <v>24</v>
      </c>
      <c r="B26" s="48">
        <f t="shared" si="4"/>
        <v>56.972192521049095</v>
      </c>
      <c r="C26" s="48">
        <f t="shared" si="4"/>
        <v>0.10757235182912381</v>
      </c>
      <c r="D26" s="48">
        <f t="shared" si="4"/>
        <v>9.1711351193920585</v>
      </c>
      <c r="E26" s="48">
        <f t="shared" si="4"/>
        <v>7.7297292654817234E-9</v>
      </c>
      <c r="F26" s="48">
        <f t="shared" si="2"/>
        <v>0</v>
      </c>
      <c r="G26" s="48">
        <f t="shared" si="4"/>
        <v>0</v>
      </c>
      <c r="H26" s="49">
        <f t="shared" si="4"/>
        <v>0</v>
      </c>
      <c r="I26" s="50">
        <f t="shared" si="3"/>
        <v>66.250900000000001</v>
      </c>
      <c r="J26" s="291">
        <v>-9.9999999989108801E-5</v>
      </c>
    </row>
    <row r="27" spans="1:10" ht="13.5" customHeight="1" thickBot="1">
      <c r="A27" s="10" t="s">
        <v>25</v>
      </c>
      <c r="B27" s="45">
        <f>B53+B105</f>
        <v>605.95765312952562</v>
      </c>
      <c r="C27" s="45">
        <f t="shared" si="4"/>
        <v>20.092194666789251</v>
      </c>
      <c r="D27" s="45">
        <f t="shared" si="4"/>
        <v>1190.8227197660576</v>
      </c>
      <c r="E27" s="45">
        <f t="shared" si="4"/>
        <v>3419.4027076484081</v>
      </c>
      <c r="F27" s="45">
        <f t="shared" si="2"/>
        <v>528.66</v>
      </c>
      <c r="G27" s="45">
        <f t="shared" si="4"/>
        <v>1215.8345946570996</v>
      </c>
      <c r="H27" s="54">
        <f t="shared" si="4"/>
        <v>13.418130132120373</v>
      </c>
      <c r="I27" s="44">
        <f t="shared" si="3"/>
        <v>6994.188000000001</v>
      </c>
      <c r="J27" s="291">
        <v>0</v>
      </c>
    </row>
    <row r="28" spans="1:10" ht="13.5" customHeight="1">
      <c r="A28" s="125" t="s">
        <v>26</v>
      </c>
      <c r="B28" s="126">
        <f>SUM(B7:B27)</f>
        <v>11318.052911143153</v>
      </c>
      <c r="C28" s="126">
        <f t="shared" ref="C28:I28" si="5">SUM(C7:C27)</f>
        <v>2558.1244112083668</v>
      </c>
      <c r="D28" s="126">
        <f t="shared" si="5"/>
        <v>3139.534771986644</v>
      </c>
      <c r="E28" s="126">
        <f t="shared" si="5"/>
        <v>3991.7778053133093</v>
      </c>
      <c r="F28" s="126">
        <f t="shared" si="5"/>
        <v>9402.0613758295549</v>
      </c>
      <c r="G28" s="126">
        <f t="shared" si="5"/>
        <v>1215.8345946570996</v>
      </c>
      <c r="H28" s="127">
        <f t="shared" si="5"/>
        <v>13.418130132120373</v>
      </c>
      <c r="I28" s="128">
        <f t="shared" si="5"/>
        <v>31638.804000270247</v>
      </c>
      <c r="J28" s="291">
        <v>-9.9999997473787516E-5</v>
      </c>
    </row>
    <row r="29" spans="1:10" ht="13.5" customHeight="1" thickBot="1">
      <c r="A29" s="15" t="s">
        <v>100</v>
      </c>
      <c r="B29" s="100">
        <f>B28/$I28</f>
        <v>0.35772695172189439</v>
      </c>
      <c r="C29" s="100">
        <f t="shared" ref="C29:H29" si="6">C28/$I28</f>
        <v>8.0854017464962208E-2</v>
      </c>
      <c r="D29" s="100">
        <f t="shared" si="6"/>
        <v>9.9230513642672061E-2</v>
      </c>
      <c r="E29" s="100">
        <f t="shared" si="6"/>
        <v>0.12616715237653145</v>
      </c>
      <c r="F29" s="100">
        <f t="shared" si="6"/>
        <v>0.29716867223392029</v>
      </c>
      <c r="G29" s="100">
        <f t="shared" si="6"/>
        <v>3.8428588977216536E-2</v>
      </c>
      <c r="H29" s="100">
        <f t="shared" si="6"/>
        <v>4.2410358280312239E-4</v>
      </c>
      <c r="I29" s="102">
        <f>SUM(B29:H29)</f>
        <v>1.0000000000000002</v>
      </c>
    </row>
    <row r="30" spans="1:10" ht="13.5" customHeight="1" thickBot="1"/>
    <row r="31" spans="1:10" ht="28.5">
      <c r="A31" s="431" t="s">
        <v>50</v>
      </c>
      <c r="B31" s="37" t="s">
        <v>0</v>
      </c>
      <c r="C31" s="37" t="s">
        <v>1</v>
      </c>
      <c r="D31" s="37" t="s">
        <v>2</v>
      </c>
      <c r="E31" s="37" t="s">
        <v>3</v>
      </c>
      <c r="F31" s="37" t="s">
        <v>27</v>
      </c>
      <c r="G31" s="37" t="s">
        <v>4</v>
      </c>
      <c r="H31" s="37" t="s">
        <v>5</v>
      </c>
      <c r="I31" s="38" t="s">
        <v>6</v>
      </c>
    </row>
    <row r="32" spans="1:10" ht="13.5" customHeight="1">
      <c r="A32" s="432" t="s">
        <v>50</v>
      </c>
      <c r="B32" s="372" t="s">
        <v>107</v>
      </c>
      <c r="C32" s="373"/>
      <c r="D32" s="373"/>
      <c r="E32" s="373"/>
      <c r="F32" s="373"/>
      <c r="G32" s="373"/>
      <c r="H32" s="373"/>
      <c r="I32" s="374"/>
    </row>
    <row r="33" spans="1:9" ht="13.5" customHeight="1">
      <c r="A33" s="7" t="s">
        <v>7</v>
      </c>
      <c r="B33" s="42">
        <f>B111+B137+B163+B189+B215+B241+B267+B293+B319+B345+B371+B397+B423</f>
        <v>0</v>
      </c>
      <c r="C33" s="42">
        <f t="shared" ref="C33:D33" si="7">C111+C137+C163+C189+C215+C241+C267+C293+C319+C345+C371+C397+C423</f>
        <v>0</v>
      </c>
      <c r="D33" s="42">
        <f t="shared" si="7"/>
        <v>0</v>
      </c>
      <c r="E33" s="42">
        <f>E111+E137+E163+E189+E215+E241+E267+E293+E319+E345+E371+E397+E423</f>
        <v>0</v>
      </c>
      <c r="F33" s="399"/>
      <c r="G33" s="42">
        <f t="shared" ref="G33:H48" si="8">G111+G137+G163+G189+G215+G241+G267+G293+G319+G345+G371+G397+G423</f>
        <v>0</v>
      </c>
      <c r="H33" s="43">
        <f t="shared" si="8"/>
        <v>0</v>
      </c>
      <c r="I33" s="44">
        <f>SUM(B33:H33)</f>
        <v>0</v>
      </c>
    </row>
    <row r="34" spans="1:9" ht="13.5" customHeight="1">
      <c r="A34" s="8" t="s">
        <v>8</v>
      </c>
      <c r="B34" s="48">
        <f t="shared" ref="B34:E49" si="9">B112+B138+B164+B190+B216+B242+B268+B294+B320+B346+B372+B398+B424</f>
        <v>0</v>
      </c>
      <c r="C34" s="48">
        <f t="shared" si="9"/>
        <v>0</v>
      </c>
      <c r="D34" s="48">
        <f t="shared" si="9"/>
        <v>0</v>
      </c>
      <c r="E34" s="48">
        <f t="shared" si="9"/>
        <v>0</v>
      </c>
      <c r="F34" s="400"/>
      <c r="G34" s="48">
        <f t="shared" si="8"/>
        <v>0</v>
      </c>
      <c r="H34" s="49">
        <f t="shared" si="8"/>
        <v>0</v>
      </c>
      <c r="I34" s="50">
        <f t="shared" ref="I34:I53" si="10">SUM(B34:H34)</f>
        <v>0</v>
      </c>
    </row>
    <row r="35" spans="1:9" ht="13.5" customHeight="1">
      <c r="A35" s="9" t="s">
        <v>9</v>
      </c>
      <c r="B35" s="45">
        <f t="shared" si="9"/>
        <v>0</v>
      </c>
      <c r="C35" s="45">
        <f t="shared" si="9"/>
        <v>0</v>
      </c>
      <c r="D35" s="45">
        <f t="shared" si="9"/>
        <v>0</v>
      </c>
      <c r="E35" s="45">
        <f t="shared" si="9"/>
        <v>0</v>
      </c>
      <c r="F35" s="400"/>
      <c r="G35" s="45">
        <f t="shared" si="8"/>
        <v>0</v>
      </c>
      <c r="H35" s="54">
        <f t="shared" si="8"/>
        <v>0</v>
      </c>
      <c r="I35" s="44">
        <f t="shared" si="10"/>
        <v>0</v>
      </c>
    </row>
    <row r="36" spans="1:9" ht="13.5" customHeight="1">
      <c r="A36" s="8" t="s">
        <v>10</v>
      </c>
      <c r="B36" s="48">
        <f t="shared" si="9"/>
        <v>0</v>
      </c>
      <c r="C36" s="48">
        <f t="shared" si="9"/>
        <v>0</v>
      </c>
      <c r="D36" s="48">
        <f t="shared" si="9"/>
        <v>2</v>
      </c>
      <c r="E36" s="48">
        <f t="shared" si="9"/>
        <v>0</v>
      </c>
      <c r="F36" s="400"/>
      <c r="G36" s="48">
        <f t="shared" si="8"/>
        <v>0</v>
      </c>
      <c r="H36" s="49">
        <f t="shared" si="8"/>
        <v>0</v>
      </c>
      <c r="I36" s="50">
        <f t="shared" si="10"/>
        <v>2</v>
      </c>
    </row>
    <row r="37" spans="1:9" ht="13.5" customHeight="1">
      <c r="A37" s="9" t="s">
        <v>11</v>
      </c>
      <c r="B37" s="45">
        <f t="shared" si="9"/>
        <v>0</v>
      </c>
      <c r="C37" s="45">
        <f t="shared" si="9"/>
        <v>0</v>
      </c>
      <c r="D37" s="45">
        <f t="shared" si="9"/>
        <v>0</v>
      </c>
      <c r="E37" s="45">
        <f t="shared" si="9"/>
        <v>0</v>
      </c>
      <c r="F37" s="400"/>
      <c r="G37" s="45">
        <f t="shared" si="8"/>
        <v>0</v>
      </c>
      <c r="H37" s="54">
        <f t="shared" si="8"/>
        <v>0</v>
      </c>
      <c r="I37" s="44">
        <f t="shared" si="10"/>
        <v>0</v>
      </c>
    </row>
    <row r="38" spans="1:9" ht="13.5" customHeight="1">
      <c r="A38" s="8" t="s">
        <v>12</v>
      </c>
      <c r="B38" s="48">
        <f t="shared" si="9"/>
        <v>6.9941222157634011E-8</v>
      </c>
      <c r="C38" s="48">
        <f t="shared" si="9"/>
        <v>4.662621029870968E-8</v>
      </c>
      <c r="D38" s="48">
        <f t="shared" si="9"/>
        <v>4.662621029870968E-8</v>
      </c>
      <c r="E38" s="48">
        <f t="shared" si="9"/>
        <v>2.5713196730631198</v>
      </c>
      <c r="F38" s="400"/>
      <c r="G38" s="48">
        <f t="shared" si="8"/>
        <v>0</v>
      </c>
      <c r="H38" s="49">
        <f t="shared" si="8"/>
        <v>0</v>
      </c>
      <c r="I38" s="50">
        <f t="shared" si="10"/>
        <v>2.5713198362567624</v>
      </c>
    </row>
    <row r="39" spans="1:9" ht="13.5" customHeight="1">
      <c r="A39" s="9" t="s">
        <v>13</v>
      </c>
      <c r="B39" s="45">
        <f t="shared" si="9"/>
        <v>0</v>
      </c>
      <c r="C39" s="45">
        <f t="shared" si="9"/>
        <v>0</v>
      </c>
      <c r="D39" s="45">
        <f t="shared" si="9"/>
        <v>0</v>
      </c>
      <c r="E39" s="45">
        <f t="shared" si="9"/>
        <v>0</v>
      </c>
      <c r="F39" s="400"/>
      <c r="G39" s="45">
        <f t="shared" si="8"/>
        <v>0</v>
      </c>
      <c r="H39" s="54">
        <f t="shared" si="8"/>
        <v>0</v>
      </c>
      <c r="I39" s="44">
        <f t="shared" si="10"/>
        <v>0</v>
      </c>
    </row>
    <row r="40" spans="1:9" ht="13.5" customHeight="1">
      <c r="A40" s="8" t="s">
        <v>14</v>
      </c>
      <c r="B40" s="48">
        <f t="shared" si="9"/>
        <v>5.278311075148313E-8</v>
      </c>
      <c r="C40" s="48">
        <f t="shared" si="9"/>
        <v>0.95130499552031833</v>
      </c>
      <c r="D40" s="48">
        <f t="shared" si="9"/>
        <v>0.18011575283066847</v>
      </c>
      <c r="E40" s="48">
        <f t="shared" si="9"/>
        <v>389.2636700925928</v>
      </c>
      <c r="F40" s="400"/>
      <c r="G40" s="48">
        <f t="shared" si="8"/>
        <v>0</v>
      </c>
      <c r="H40" s="49">
        <f t="shared" si="8"/>
        <v>0</v>
      </c>
      <c r="I40" s="50">
        <f t="shared" si="10"/>
        <v>390.39509089372689</v>
      </c>
    </row>
    <row r="41" spans="1:9" ht="13.5" customHeight="1">
      <c r="A41" s="9" t="s">
        <v>15</v>
      </c>
      <c r="B41" s="45">
        <f t="shared" si="9"/>
        <v>6.6472976503508132</v>
      </c>
      <c r="C41" s="45">
        <f t="shared" si="9"/>
        <v>0.91302637909746887</v>
      </c>
      <c r="D41" s="45">
        <f t="shared" si="9"/>
        <v>2.1950759680386001</v>
      </c>
      <c r="E41" s="45">
        <f t="shared" si="9"/>
        <v>2.5131182584123995E-9</v>
      </c>
      <c r="F41" s="400"/>
      <c r="G41" s="45">
        <f t="shared" si="8"/>
        <v>0</v>
      </c>
      <c r="H41" s="54">
        <f t="shared" si="8"/>
        <v>0</v>
      </c>
      <c r="I41" s="44">
        <f t="shared" si="10"/>
        <v>9.7553999999999998</v>
      </c>
    </row>
    <row r="42" spans="1:9" ht="13.5" customHeight="1">
      <c r="A42" s="8" t="s">
        <v>16</v>
      </c>
      <c r="B42" s="48">
        <f t="shared" si="9"/>
        <v>297.38068415637593</v>
      </c>
      <c r="C42" s="48">
        <f t="shared" si="9"/>
        <v>460.81403818262237</v>
      </c>
      <c r="D42" s="48">
        <f t="shared" si="9"/>
        <v>189.80527765316413</v>
      </c>
      <c r="E42" s="48">
        <f t="shared" si="9"/>
        <v>7.8374808444526137E-9</v>
      </c>
      <c r="F42" s="400"/>
      <c r="G42" s="48">
        <f t="shared" si="8"/>
        <v>0</v>
      </c>
      <c r="H42" s="49">
        <f t="shared" si="8"/>
        <v>0</v>
      </c>
      <c r="I42" s="50">
        <f t="shared" si="10"/>
        <v>947.99999999999989</v>
      </c>
    </row>
    <row r="43" spans="1:9" ht="13.5" customHeight="1">
      <c r="A43" s="9" t="s">
        <v>17</v>
      </c>
      <c r="B43" s="45">
        <f t="shared" si="9"/>
        <v>26.770901715510355</v>
      </c>
      <c r="C43" s="45">
        <f t="shared" si="9"/>
        <v>5.1318481326956826</v>
      </c>
      <c r="D43" s="45">
        <f t="shared" si="9"/>
        <v>126.72310481046881</v>
      </c>
      <c r="E43" s="45">
        <f t="shared" si="9"/>
        <v>1.374145341325149</v>
      </c>
      <c r="F43" s="400"/>
      <c r="G43" s="45">
        <f t="shared" si="8"/>
        <v>0</v>
      </c>
      <c r="H43" s="54">
        <f t="shared" si="8"/>
        <v>0</v>
      </c>
      <c r="I43" s="44">
        <f t="shared" si="10"/>
        <v>160</v>
      </c>
    </row>
    <row r="44" spans="1:9" ht="13.5" customHeight="1">
      <c r="A44" s="8" t="s">
        <v>18</v>
      </c>
      <c r="B44" s="48">
        <f t="shared" si="9"/>
        <v>0</v>
      </c>
      <c r="C44" s="48">
        <f t="shared" si="9"/>
        <v>0</v>
      </c>
      <c r="D44" s="48">
        <f t="shared" si="9"/>
        <v>0</v>
      </c>
      <c r="E44" s="48">
        <f t="shared" si="9"/>
        <v>0</v>
      </c>
      <c r="F44" s="400"/>
      <c r="G44" s="48">
        <f t="shared" si="8"/>
        <v>0</v>
      </c>
      <c r="H44" s="49">
        <f t="shared" si="8"/>
        <v>0</v>
      </c>
      <c r="I44" s="50">
        <f t="shared" si="10"/>
        <v>0</v>
      </c>
    </row>
    <row r="45" spans="1:9" ht="13.5" customHeight="1">
      <c r="A45" s="9" t="s">
        <v>141</v>
      </c>
      <c r="B45" s="45">
        <f t="shared" si="9"/>
        <v>789.92519386412755</v>
      </c>
      <c r="C45" s="45">
        <f t="shared" si="9"/>
        <v>1870.4220529401989</v>
      </c>
      <c r="D45" s="45">
        <f t="shared" si="9"/>
        <v>559.32689120635769</v>
      </c>
      <c r="E45" s="45">
        <f t="shared" si="9"/>
        <v>83.325861989316053</v>
      </c>
      <c r="F45" s="400"/>
      <c r="G45" s="45">
        <f t="shared" si="8"/>
        <v>0</v>
      </c>
      <c r="H45" s="54">
        <f t="shared" si="8"/>
        <v>0</v>
      </c>
      <c r="I45" s="44">
        <f t="shared" si="10"/>
        <v>3303</v>
      </c>
    </row>
    <row r="46" spans="1:9" ht="13.5" customHeight="1">
      <c r="A46" s="8" t="s">
        <v>19</v>
      </c>
      <c r="B46" s="48">
        <f t="shared" si="9"/>
        <v>0</v>
      </c>
      <c r="C46" s="48">
        <f t="shared" si="9"/>
        <v>0</v>
      </c>
      <c r="D46" s="48">
        <f t="shared" si="9"/>
        <v>0</v>
      </c>
      <c r="E46" s="48">
        <f t="shared" si="9"/>
        <v>0</v>
      </c>
      <c r="F46" s="400"/>
      <c r="G46" s="48">
        <f t="shared" si="8"/>
        <v>0</v>
      </c>
      <c r="H46" s="49">
        <f t="shared" si="8"/>
        <v>0</v>
      </c>
      <c r="I46" s="50">
        <f t="shared" si="10"/>
        <v>0</v>
      </c>
    </row>
    <row r="47" spans="1:9" ht="13.5" customHeight="1">
      <c r="A47" s="9" t="s">
        <v>20</v>
      </c>
      <c r="B47" s="45">
        <f t="shared" si="9"/>
        <v>0</v>
      </c>
      <c r="C47" s="45">
        <f t="shared" si="9"/>
        <v>0</v>
      </c>
      <c r="D47" s="45">
        <f t="shared" si="9"/>
        <v>0</v>
      </c>
      <c r="E47" s="45">
        <f t="shared" si="9"/>
        <v>0</v>
      </c>
      <c r="F47" s="400"/>
      <c r="G47" s="45">
        <f t="shared" si="8"/>
        <v>0</v>
      </c>
      <c r="H47" s="54">
        <f t="shared" si="8"/>
        <v>0</v>
      </c>
      <c r="I47" s="44">
        <f t="shared" si="10"/>
        <v>0</v>
      </c>
    </row>
    <row r="48" spans="1:9" ht="13.5" customHeight="1">
      <c r="A48" s="8" t="s">
        <v>21</v>
      </c>
      <c r="B48" s="48">
        <f t="shared" si="9"/>
        <v>3.7261905578487919</v>
      </c>
      <c r="C48" s="48">
        <f t="shared" si="9"/>
        <v>4.3549116397816043E-2</v>
      </c>
      <c r="D48" s="48">
        <f t="shared" si="9"/>
        <v>2.2302603257533917</v>
      </c>
      <c r="E48" s="48">
        <f t="shared" si="9"/>
        <v>0</v>
      </c>
      <c r="F48" s="400"/>
      <c r="G48" s="48">
        <f t="shared" si="8"/>
        <v>0</v>
      </c>
      <c r="H48" s="49">
        <f t="shared" si="8"/>
        <v>0</v>
      </c>
      <c r="I48" s="50">
        <f t="shared" si="10"/>
        <v>6</v>
      </c>
    </row>
    <row r="49" spans="1:17" ht="13.5" customHeight="1">
      <c r="A49" s="10" t="s">
        <v>57</v>
      </c>
      <c r="B49" s="45">
        <f t="shared" si="9"/>
        <v>60.157880526144872</v>
      </c>
      <c r="C49" s="45">
        <f t="shared" si="9"/>
        <v>9.7990892274354984</v>
      </c>
      <c r="D49" s="45">
        <f t="shared" si="9"/>
        <v>36.043030171874179</v>
      </c>
      <c r="E49" s="45">
        <f t="shared" si="9"/>
        <v>7.4545453789531691E-8</v>
      </c>
      <c r="F49" s="400"/>
      <c r="G49" s="45">
        <f t="shared" ref="G49:H53" si="11">G127+G153+G179+G205+G231+G257+G283+G309+G335+G361+G387+G413+G439</f>
        <v>0</v>
      </c>
      <c r="H49" s="54">
        <f t="shared" si="11"/>
        <v>0</v>
      </c>
      <c r="I49" s="44">
        <f t="shared" si="10"/>
        <v>106</v>
      </c>
    </row>
    <row r="50" spans="1:17" ht="13.5" customHeight="1">
      <c r="A50" s="8" t="s">
        <v>22</v>
      </c>
      <c r="B50" s="48">
        <f t="shared" ref="B50:E53" si="12">B128+B154+B180+B206+B232+B258+B284+B310+B336+B362+B388+B414+B440</f>
        <v>9.2158318416125091</v>
      </c>
      <c r="C50" s="48">
        <f t="shared" si="12"/>
        <v>12.726273242259879</v>
      </c>
      <c r="D50" s="48">
        <f t="shared" si="12"/>
        <v>9.0578949148332448</v>
      </c>
      <c r="E50" s="48">
        <f t="shared" si="12"/>
        <v>1.2943676880216731E-9</v>
      </c>
      <c r="F50" s="400"/>
      <c r="G50" s="48">
        <f t="shared" si="11"/>
        <v>0</v>
      </c>
      <c r="H50" s="49">
        <f t="shared" si="11"/>
        <v>0</v>
      </c>
      <c r="I50" s="50">
        <f t="shared" si="10"/>
        <v>31</v>
      </c>
    </row>
    <row r="51" spans="1:17" ht="13.5" customHeight="1">
      <c r="A51" s="10" t="s">
        <v>23</v>
      </c>
      <c r="B51" s="45">
        <f t="shared" si="12"/>
        <v>1.8529044889053592</v>
      </c>
      <c r="C51" s="45">
        <f t="shared" si="12"/>
        <v>0</v>
      </c>
      <c r="D51" s="45">
        <f t="shared" si="12"/>
        <v>0</v>
      </c>
      <c r="E51" s="45">
        <f t="shared" si="12"/>
        <v>0</v>
      </c>
      <c r="F51" s="400"/>
      <c r="G51" s="45">
        <f t="shared" si="11"/>
        <v>0</v>
      </c>
      <c r="H51" s="54">
        <f t="shared" si="11"/>
        <v>0</v>
      </c>
      <c r="I51" s="44">
        <f t="shared" si="10"/>
        <v>1.8529044889053592</v>
      </c>
    </row>
    <row r="52" spans="1:17" ht="13.5" customHeight="1">
      <c r="A52" s="8" t="s">
        <v>24</v>
      </c>
      <c r="B52" s="48">
        <f t="shared" si="12"/>
        <v>10.175049983895374</v>
      </c>
      <c r="C52" s="48">
        <f t="shared" si="12"/>
        <v>1.9530248982838616E-2</v>
      </c>
      <c r="D52" s="48">
        <f t="shared" si="12"/>
        <v>1.6423197593920589</v>
      </c>
      <c r="E52" s="48">
        <f t="shared" si="12"/>
        <v>7.7297292654817234E-9</v>
      </c>
      <c r="F52" s="400"/>
      <c r="G52" s="48">
        <f t="shared" si="11"/>
        <v>0</v>
      </c>
      <c r="H52" s="49">
        <f t="shared" si="11"/>
        <v>0</v>
      </c>
      <c r="I52" s="50">
        <f t="shared" si="10"/>
        <v>11.836900000000002</v>
      </c>
    </row>
    <row r="53" spans="1:17" ht="13.5" customHeight="1" thickBot="1">
      <c r="A53" s="10" t="s">
        <v>25</v>
      </c>
      <c r="B53" s="45">
        <f t="shared" si="12"/>
        <v>76.062563866367469</v>
      </c>
      <c r="C53" s="45">
        <f t="shared" si="12"/>
        <v>20.040042033779336</v>
      </c>
      <c r="D53" s="45">
        <f t="shared" si="12"/>
        <v>351.53899236005998</v>
      </c>
      <c r="E53" s="45">
        <f t="shared" si="12"/>
        <v>1827.5898881453836</v>
      </c>
      <c r="F53" s="401"/>
      <c r="G53" s="45">
        <f t="shared" si="11"/>
        <v>428.92010055667708</v>
      </c>
      <c r="H53" s="54">
        <f t="shared" si="11"/>
        <v>12.998813037732823</v>
      </c>
      <c r="I53" s="44">
        <f t="shared" si="10"/>
        <v>2717.1504000000004</v>
      </c>
    </row>
    <row r="54" spans="1:17" ht="13.5" customHeight="1">
      <c r="A54" s="125" t="s">
        <v>26</v>
      </c>
      <c r="B54" s="126">
        <f>SUM(B33:B53)</f>
        <v>1281.9144987738637</v>
      </c>
      <c r="C54" s="126">
        <f t="shared" ref="C54:I54" si="13">SUM(C33:C53)</f>
        <v>2380.8607545456166</v>
      </c>
      <c r="D54" s="126">
        <f t="shared" si="13"/>
        <v>1280.7429629693991</v>
      </c>
      <c r="E54" s="126">
        <f t="shared" si="13"/>
        <v>2304.124885335601</v>
      </c>
      <c r="F54" s="126">
        <f t="shared" si="13"/>
        <v>0</v>
      </c>
      <c r="G54" s="126">
        <f t="shared" si="13"/>
        <v>428.92010055667708</v>
      </c>
      <c r="H54" s="127">
        <f t="shared" si="13"/>
        <v>12.998813037732823</v>
      </c>
      <c r="I54" s="128">
        <f t="shared" si="13"/>
        <v>7689.5620152188894</v>
      </c>
    </row>
    <row r="55" spans="1:17" ht="13.5" customHeight="1" thickBot="1">
      <c r="A55" s="15" t="s">
        <v>100</v>
      </c>
      <c r="B55" s="100">
        <f>B54/$I54</f>
        <v>0.16670838940329075</v>
      </c>
      <c r="C55" s="100">
        <f t="shared" ref="C55:H55" si="14">C54/$I54</f>
        <v>0.3096224141028458</v>
      </c>
      <c r="D55" s="100">
        <f t="shared" si="14"/>
        <v>0.16655603536776231</v>
      </c>
      <c r="E55" s="100">
        <f t="shared" si="14"/>
        <v>0.29964318914072929</v>
      </c>
      <c r="F55" s="100">
        <f t="shared" si="14"/>
        <v>0</v>
      </c>
      <c r="G55" s="100">
        <f t="shared" si="14"/>
        <v>5.577952290491639E-2</v>
      </c>
      <c r="H55" s="100">
        <f t="shared" si="14"/>
        <v>1.6904490804555664E-3</v>
      </c>
      <c r="I55" s="102">
        <f>SUM(B55:H55)</f>
        <v>1</v>
      </c>
    </row>
    <row r="56" spans="1:17" ht="15" thickBot="1"/>
    <row r="57" spans="1:17" ht="28.5">
      <c r="A57" s="433" t="s">
        <v>49</v>
      </c>
      <c r="B57" s="37" t="s">
        <v>0</v>
      </c>
      <c r="C57" s="37" t="s">
        <v>1</v>
      </c>
      <c r="D57" s="37" t="s">
        <v>2</v>
      </c>
      <c r="E57" s="37" t="s">
        <v>3</v>
      </c>
      <c r="F57" s="37" t="s">
        <v>27</v>
      </c>
      <c r="G57" s="37" t="s">
        <v>4</v>
      </c>
      <c r="H57" s="37" t="s">
        <v>5</v>
      </c>
      <c r="I57" s="38" t="s">
        <v>6</v>
      </c>
      <c r="Q57" s="130"/>
    </row>
    <row r="58" spans="1:17" ht="13.5" customHeight="1">
      <c r="A58" s="434" t="s">
        <v>49</v>
      </c>
      <c r="B58" s="372" t="s">
        <v>107</v>
      </c>
      <c r="C58" s="373"/>
      <c r="D58" s="373"/>
      <c r="E58" s="373"/>
      <c r="F58" s="373"/>
      <c r="G58" s="373"/>
      <c r="H58" s="373"/>
      <c r="I58" s="374"/>
    </row>
    <row r="59" spans="1:17" ht="13.5" customHeight="1">
      <c r="A59" s="7" t="s">
        <v>7</v>
      </c>
      <c r="B59" s="387"/>
      <c r="C59" s="388"/>
      <c r="D59" s="388"/>
      <c r="E59" s="389"/>
      <c r="F59" s="42">
        <f>F449+F475+F501+F527+F553</f>
        <v>0</v>
      </c>
      <c r="G59" s="387"/>
      <c r="H59" s="389"/>
      <c r="I59" s="44">
        <f>SUM(B59:H59)</f>
        <v>0</v>
      </c>
    </row>
    <row r="60" spans="1:17" ht="13.5" customHeight="1">
      <c r="A60" s="8" t="s">
        <v>8</v>
      </c>
      <c r="B60" s="390"/>
      <c r="C60" s="391"/>
      <c r="D60" s="391"/>
      <c r="E60" s="392"/>
      <c r="F60" s="48">
        <f t="shared" ref="F60:F79" si="15">F450+F476+F502+F528+F554</f>
        <v>0</v>
      </c>
      <c r="G60" s="390"/>
      <c r="H60" s="392"/>
      <c r="I60" s="50">
        <f t="shared" ref="I60:I79" si="16">SUM(B60:H60)</f>
        <v>0</v>
      </c>
    </row>
    <row r="61" spans="1:17" ht="13.5" customHeight="1">
      <c r="A61" s="9" t="s">
        <v>9</v>
      </c>
      <c r="B61" s="390"/>
      <c r="C61" s="391"/>
      <c r="D61" s="391"/>
      <c r="E61" s="392"/>
      <c r="F61" s="45">
        <f t="shared" si="15"/>
        <v>0</v>
      </c>
      <c r="G61" s="390"/>
      <c r="H61" s="392"/>
      <c r="I61" s="44">
        <f t="shared" si="16"/>
        <v>0</v>
      </c>
    </row>
    <row r="62" spans="1:17" ht="13.5" customHeight="1">
      <c r="A62" s="8" t="s">
        <v>10</v>
      </c>
      <c r="B62" s="390"/>
      <c r="C62" s="391"/>
      <c r="D62" s="391"/>
      <c r="E62" s="392"/>
      <c r="F62" s="48">
        <f t="shared" si="15"/>
        <v>0</v>
      </c>
      <c r="G62" s="390"/>
      <c r="H62" s="392"/>
      <c r="I62" s="50">
        <f t="shared" si="16"/>
        <v>0</v>
      </c>
    </row>
    <row r="63" spans="1:17" ht="13.5" customHeight="1">
      <c r="A63" s="9" t="s">
        <v>11</v>
      </c>
      <c r="B63" s="390"/>
      <c r="C63" s="391"/>
      <c r="D63" s="391"/>
      <c r="E63" s="392"/>
      <c r="F63" s="45">
        <f t="shared" si="15"/>
        <v>0</v>
      </c>
      <c r="G63" s="390"/>
      <c r="H63" s="392"/>
      <c r="I63" s="44">
        <f t="shared" si="16"/>
        <v>0</v>
      </c>
    </row>
    <row r="64" spans="1:17" ht="13.5" customHeight="1">
      <c r="A64" s="8" t="s">
        <v>12</v>
      </c>
      <c r="B64" s="390"/>
      <c r="C64" s="391"/>
      <c r="D64" s="391"/>
      <c r="E64" s="392"/>
      <c r="F64" s="48">
        <f t="shared" si="15"/>
        <v>4948.4034863516308</v>
      </c>
      <c r="G64" s="390"/>
      <c r="H64" s="392"/>
      <c r="I64" s="50">
        <f t="shared" si="16"/>
        <v>4948.4034863516308</v>
      </c>
    </row>
    <row r="65" spans="1:9" ht="13.5" customHeight="1">
      <c r="A65" s="9" t="s">
        <v>13</v>
      </c>
      <c r="B65" s="390"/>
      <c r="C65" s="391"/>
      <c r="D65" s="391"/>
      <c r="E65" s="392"/>
      <c r="F65" s="45">
        <f t="shared" si="15"/>
        <v>0</v>
      </c>
      <c r="G65" s="390"/>
      <c r="H65" s="392"/>
      <c r="I65" s="44">
        <f t="shared" si="16"/>
        <v>0</v>
      </c>
    </row>
    <row r="66" spans="1:9" ht="13.5" customHeight="1">
      <c r="A66" s="8" t="s">
        <v>14</v>
      </c>
      <c r="B66" s="390"/>
      <c r="C66" s="391"/>
      <c r="D66" s="391"/>
      <c r="E66" s="392"/>
      <c r="F66" s="48">
        <f t="shared" si="15"/>
        <v>3733.6578154857602</v>
      </c>
      <c r="G66" s="390"/>
      <c r="H66" s="392"/>
      <c r="I66" s="50">
        <f t="shared" si="16"/>
        <v>3733.6578154857602</v>
      </c>
    </row>
    <row r="67" spans="1:9" ht="13.5" customHeight="1">
      <c r="A67" s="9" t="s">
        <v>15</v>
      </c>
      <c r="B67" s="390"/>
      <c r="C67" s="391"/>
      <c r="D67" s="391"/>
      <c r="E67" s="392"/>
      <c r="F67" s="45">
        <f t="shared" si="15"/>
        <v>0</v>
      </c>
      <c r="G67" s="390"/>
      <c r="H67" s="392"/>
      <c r="I67" s="44">
        <f t="shared" si="16"/>
        <v>0</v>
      </c>
    </row>
    <row r="68" spans="1:9" ht="13.5" customHeight="1">
      <c r="A68" s="8" t="s">
        <v>16</v>
      </c>
      <c r="B68" s="390"/>
      <c r="C68" s="391"/>
      <c r="D68" s="391"/>
      <c r="E68" s="392"/>
      <c r="F68" s="48">
        <f t="shared" si="15"/>
        <v>0</v>
      </c>
      <c r="G68" s="390"/>
      <c r="H68" s="392"/>
      <c r="I68" s="50">
        <f t="shared" si="16"/>
        <v>0</v>
      </c>
    </row>
    <row r="69" spans="1:9" ht="13.5" customHeight="1">
      <c r="A69" s="9" t="s">
        <v>17</v>
      </c>
      <c r="B69" s="390"/>
      <c r="C69" s="391"/>
      <c r="D69" s="391"/>
      <c r="E69" s="392"/>
      <c r="F69" s="45">
        <f t="shared" si="15"/>
        <v>3.0867652464377469</v>
      </c>
      <c r="G69" s="390"/>
      <c r="H69" s="392"/>
      <c r="I69" s="44">
        <f t="shared" si="16"/>
        <v>3.0867652464377469</v>
      </c>
    </row>
    <row r="70" spans="1:9" ht="13.5" customHeight="1">
      <c r="A70" s="8" t="s">
        <v>18</v>
      </c>
      <c r="B70" s="390"/>
      <c r="C70" s="391"/>
      <c r="D70" s="391"/>
      <c r="E70" s="392"/>
      <c r="F70" s="48">
        <f t="shared" si="15"/>
        <v>0</v>
      </c>
      <c r="G70" s="390"/>
      <c r="H70" s="392"/>
      <c r="I70" s="50">
        <f t="shared" si="16"/>
        <v>0</v>
      </c>
    </row>
    <row r="71" spans="1:9" ht="13.5" customHeight="1">
      <c r="A71" s="9" t="s">
        <v>141</v>
      </c>
      <c r="B71" s="390"/>
      <c r="C71" s="391"/>
      <c r="D71" s="391"/>
      <c r="E71" s="392"/>
      <c r="F71" s="45">
        <f t="shared" si="15"/>
        <v>0</v>
      </c>
      <c r="G71" s="390"/>
      <c r="H71" s="392"/>
      <c r="I71" s="44">
        <f t="shared" si="16"/>
        <v>0</v>
      </c>
    </row>
    <row r="72" spans="1:9" ht="13.5" customHeight="1">
      <c r="A72" s="8" t="s">
        <v>19</v>
      </c>
      <c r="B72" s="390"/>
      <c r="C72" s="391"/>
      <c r="D72" s="391"/>
      <c r="E72" s="392"/>
      <c r="F72" s="48">
        <f t="shared" si="15"/>
        <v>0</v>
      </c>
      <c r="G72" s="390"/>
      <c r="H72" s="392"/>
      <c r="I72" s="50">
        <f t="shared" si="16"/>
        <v>0</v>
      </c>
    </row>
    <row r="73" spans="1:9" ht="13.5" customHeight="1">
      <c r="A73" s="9" t="s">
        <v>20</v>
      </c>
      <c r="B73" s="390"/>
      <c r="C73" s="391"/>
      <c r="D73" s="391"/>
      <c r="E73" s="392"/>
      <c r="F73" s="105">
        <f t="shared" si="15"/>
        <v>0</v>
      </c>
      <c r="G73" s="390"/>
      <c r="H73" s="392"/>
      <c r="I73" s="44">
        <f t="shared" si="16"/>
        <v>0</v>
      </c>
    </row>
    <row r="74" spans="1:9" ht="13.5" customHeight="1">
      <c r="A74" s="8" t="s">
        <v>21</v>
      </c>
      <c r="B74" s="390"/>
      <c r="C74" s="391"/>
      <c r="D74" s="391"/>
      <c r="E74" s="392"/>
      <c r="F74" s="48">
        <f t="shared" si="15"/>
        <v>0</v>
      </c>
      <c r="G74" s="390"/>
      <c r="H74" s="392"/>
      <c r="I74" s="50">
        <f t="shared" si="16"/>
        <v>0</v>
      </c>
    </row>
    <row r="75" spans="1:9" ht="13.5" customHeight="1">
      <c r="A75" s="10" t="s">
        <v>57</v>
      </c>
      <c r="B75" s="390"/>
      <c r="C75" s="391"/>
      <c r="D75" s="391"/>
      <c r="E75" s="392"/>
      <c r="F75" s="45">
        <f t="shared" si="15"/>
        <v>0</v>
      </c>
      <c r="G75" s="390"/>
      <c r="H75" s="392"/>
      <c r="I75" s="44">
        <f t="shared" si="16"/>
        <v>0</v>
      </c>
    </row>
    <row r="76" spans="1:9" ht="13.5" customHeight="1">
      <c r="A76" s="8" t="s">
        <v>22</v>
      </c>
      <c r="B76" s="390"/>
      <c r="C76" s="391"/>
      <c r="D76" s="391"/>
      <c r="E76" s="392"/>
      <c r="F76" s="48">
        <f t="shared" si="15"/>
        <v>4</v>
      </c>
      <c r="G76" s="390"/>
      <c r="H76" s="392"/>
      <c r="I76" s="50">
        <f t="shared" si="16"/>
        <v>4</v>
      </c>
    </row>
    <row r="77" spans="1:9" ht="13.5" customHeight="1">
      <c r="A77" s="10" t="s">
        <v>23</v>
      </c>
      <c r="B77" s="390"/>
      <c r="C77" s="391"/>
      <c r="D77" s="391"/>
      <c r="E77" s="392"/>
      <c r="F77" s="45">
        <f t="shared" si="15"/>
        <v>0</v>
      </c>
      <c r="G77" s="390"/>
      <c r="H77" s="392"/>
      <c r="I77" s="44">
        <f t="shared" si="16"/>
        <v>0</v>
      </c>
    </row>
    <row r="78" spans="1:9" ht="13.5" customHeight="1">
      <c r="A78" s="8" t="s">
        <v>24</v>
      </c>
      <c r="B78" s="390"/>
      <c r="C78" s="391"/>
      <c r="D78" s="391"/>
      <c r="E78" s="392"/>
      <c r="F78" s="48">
        <f t="shared" si="15"/>
        <v>0</v>
      </c>
      <c r="G78" s="390"/>
      <c r="H78" s="392"/>
      <c r="I78" s="50">
        <f t="shared" si="16"/>
        <v>0</v>
      </c>
    </row>
    <row r="79" spans="1:9" ht="13.5" customHeight="1" thickBot="1">
      <c r="A79" s="10" t="s">
        <v>25</v>
      </c>
      <c r="B79" s="393"/>
      <c r="C79" s="394"/>
      <c r="D79" s="394"/>
      <c r="E79" s="395"/>
      <c r="F79" s="45">
        <f t="shared" si="15"/>
        <v>528.66</v>
      </c>
      <c r="G79" s="393"/>
      <c r="H79" s="395"/>
      <c r="I79" s="44">
        <f t="shared" si="16"/>
        <v>528.66</v>
      </c>
    </row>
    <row r="80" spans="1:9" ht="13.5" customHeight="1">
      <c r="A80" s="125" t="s">
        <v>26</v>
      </c>
      <c r="B80" s="126">
        <f>SUM(B59:B79)</f>
        <v>0</v>
      </c>
      <c r="C80" s="126">
        <f t="shared" ref="C80:I80" si="17">SUM(C59:C79)</f>
        <v>0</v>
      </c>
      <c r="D80" s="126">
        <f t="shared" si="17"/>
        <v>0</v>
      </c>
      <c r="E80" s="126">
        <f t="shared" si="17"/>
        <v>0</v>
      </c>
      <c r="F80" s="126">
        <f t="shared" si="17"/>
        <v>9217.8080670838299</v>
      </c>
      <c r="G80" s="126">
        <f t="shared" si="17"/>
        <v>0</v>
      </c>
      <c r="H80" s="127">
        <f t="shared" si="17"/>
        <v>0</v>
      </c>
      <c r="I80" s="128">
        <f t="shared" si="17"/>
        <v>9217.8080670838299</v>
      </c>
    </row>
    <row r="81" spans="1:9" ht="15" thickBot="1">
      <c r="A81" s="15" t="s">
        <v>100</v>
      </c>
      <c r="B81" s="100">
        <f>B80/$I80</f>
        <v>0</v>
      </c>
      <c r="C81" s="100">
        <f t="shared" ref="C81:H81" si="18">C80/$I80</f>
        <v>0</v>
      </c>
      <c r="D81" s="100">
        <f t="shared" si="18"/>
        <v>0</v>
      </c>
      <c r="E81" s="100">
        <f t="shared" si="18"/>
        <v>0</v>
      </c>
      <c r="F81" s="100">
        <f t="shared" si="18"/>
        <v>1</v>
      </c>
      <c r="G81" s="100">
        <f t="shared" si="18"/>
        <v>0</v>
      </c>
      <c r="H81" s="100">
        <f t="shared" si="18"/>
        <v>0</v>
      </c>
      <c r="I81" s="102">
        <f>SUM(B81:H81)</f>
        <v>1</v>
      </c>
    </row>
    <row r="82" spans="1:9" ht="15" thickBot="1">
      <c r="A82" s="16"/>
      <c r="B82" s="16"/>
      <c r="C82" s="16"/>
      <c r="D82" s="16"/>
      <c r="E82" s="16"/>
      <c r="F82" s="270">
        <f>+F80-F470-F496-F522-F548-F574</f>
        <v>-1.5543122344752192E-14</v>
      </c>
      <c r="G82" s="270"/>
      <c r="H82" s="270"/>
      <c r="I82" s="270">
        <f>+I80-I470-I496-I522-I548-I574</f>
        <v>-1.5543122344752192E-14</v>
      </c>
    </row>
    <row r="83" spans="1:9" ht="28.5" customHeight="1">
      <c r="A83" s="435" t="s">
        <v>51</v>
      </c>
      <c r="B83" s="37" t="s">
        <v>0</v>
      </c>
      <c r="C83" s="37" t="s">
        <v>1</v>
      </c>
      <c r="D83" s="37" t="s">
        <v>2</v>
      </c>
      <c r="E83" s="37" t="s">
        <v>3</v>
      </c>
      <c r="F83" s="37" t="s">
        <v>27</v>
      </c>
      <c r="G83" s="37" t="s">
        <v>4</v>
      </c>
      <c r="H83" s="37" t="s">
        <v>5</v>
      </c>
      <c r="I83" s="38" t="s">
        <v>6</v>
      </c>
    </row>
    <row r="84" spans="1:9" ht="15">
      <c r="A84" s="446"/>
      <c r="B84" s="372" t="s">
        <v>107</v>
      </c>
      <c r="C84" s="373"/>
      <c r="D84" s="373"/>
      <c r="E84" s="373"/>
      <c r="F84" s="373"/>
      <c r="G84" s="373"/>
      <c r="H84" s="373"/>
      <c r="I84" s="374"/>
    </row>
    <row r="85" spans="1:9" ht="15">
      <c r="A85" s="7" t="s">
        <v>7</v>
      </c>
      <c r="B85" s="42">
        <f>B579+B605+B631</f>
        <v>55.557859964551874</v>
      </c>
      <c r="C85" s="42">
        <f t="shared" ref="C85:H85" si="19">C579+C605+C631</f>
        <v>0</v>
      </c>
      <c r="D85" s="42">
        <f t="shared" si="19"/>
        <v>5.4421400354481211</v>
      </c>
      <c r="E85" s="42">
        <f t="shared" si="19"/>
        <v>0</v>
      </c>
      <c r="F85" s="42">
        <f t="shared" si="19"/>
        <v>0</v>
      </c>
      <c r="G85" s="42">
        <f t="shared" si="19"/>
        <v>0</v>
      </c>
      <c r="H85" s="43">
        <f t="shared" si="19"/>
        <v>0</v>
      </c>
      <c r="I85" s="44">
        <f>SUM(B85:H85)</f>
        <v>60.999999999999993</v>
      </c>
    </row>
    <row r="86" spans="1:9" ht="15">
      <c r="A86" s="8" t="s">
        <v>8</v>
      </c>
      <c r="B86" s="48">
        <f t="shared" ref="B86:H101" si="20">B580+B606+B632</f>
        <v>9.6085694360527327</v>
      </c>
      <c r="C86" s="48">
        <f t="shared" si="20"/>
        <v>0</v>
      </c>
      <c r="D86" s="48">
        <f t="shared" si="20"/>
        <v>1.3914305639472668</v>
      </c>
      <c r="E86" s="48">
        <f t="shared" si="20"/>
        <v>0</v>
      </c>
      <c r="F86" s="48">
        <f t="shared" si="20"/>
        <v>0</v>
      </c>
      <c r="G86" s="48">
        <f t="shared" si="20"/>
        <v>0</v>
      </c>
      <c r="H86" s="49">
        <f t="shared" si="20"/>
        <v>0</v>
      </c>
      <c r="I86" s="50">
        <f t="shared" ref="I86:I105" si="21">SUM(B86:H86)</f>
        <v>11</v>
      </c>
    </row>
    <row r="87" spans="1:9" ht="15">
      <c r="A87" s="9" t="s">
        <v>9</v>
      </c>
      <c r="B87" s="45">
        <f t="shared" si="20"/>
        <v>59.171772793637388</v>
      </c>
      <c r="C87" s="45">
        <f t="shared" si="20"/>
        <v>0</v>
      </c>
      <c r="D87" s="45">
        <f t="shared" si="20"/>
        <v>4.8282272063626204</v>
      </c>
      <c r="E87" s="45">
        <f t="shared" si="20"/>
        <v>0</v>
      </c>
      <c r="F87" s="45">
        <f t="shared" si="20"/>
        <v>0</v>
      </c>
      <c r="G87" s="45">
        <f t="shared" si="20"/>
        <v>0</v>
      </c>
      <c r="H87" s="54">
        <f t="shared" si="20"/>
        <v>0</v>
      </c>
      <c r="I87" s="44">
        <f t="shared" si="21"/>
        <v>64.000000000000014</v>
      </c>
    </row>
    <row r="88" spans="1:9" ht="15">
      <c r="A88" s="8" t="s">
        <v>10</v>
      </c>
      <c r="B88" s="48">
        <f t="shared" si="20"/>
        <v>235.16484274789218</v>
      </c>
      <c r="C88" s="48">
        <f t="shared" si="20"/>
        <v>0</v>
      </c>
      <c r="D88" s="48">
        <f t="shared" si="20"/>
        <v>14.835157252107843</v>
      </c>
      <c r="E88" s="48">
        <f t="shared" si="20"/>
        <v>0</v>
      </c>
      <c r="F88" s="48">
        <f t="shared" si="20"/>
        <v>0</v>
      </c>
      <c r="G88" s="48">
        <f t="shared" si="20"/>
        <v>0</v>
      </c>
      <c r="H88" s="49">
        <f t="shared" si="20"/>
        <v>0</v>
      </c>
      <c r="I88" s="50">
        <f t="shared" si="21"/>
        <v>250.00000000000003</v>
      </c>
    </row>
    <row r="89" spans="1:9" ht="15">
      <c r="A89" s="9" t="s">
        <v>11</v>
      </c>
      <c r="B89" s="45">
        <f t="shared" si="20"/>
        <v>0</v>
      </c>
      <c r="C89" s="45">
        <f t="shared" si="20"/>
        <v>0</v>
      </c>
      <c r="D89" s="45">
        <f t="shared" si="20"/>
        <v>0</v>
      </c>
      <c r="E89" s="45">
        <f t="shared" si="20"/>
        <v>0</v>
      </c>
      <c r="F89" s="45">
        <f t="shared" si="20"/>
        <v>0</v>
      </c>
      <c r="G89" s="45">
        <f t="shared" si="20"/>
        <v>0</v>
      </c>
      <c r="H89" s="54">
        <f t="shared" si="20"/>
        <v>0</v>
      </c>
      <c r="I89" s="44">
        <f t="shared" si="21"/>
        <v>0</v>
      </c>
    </row>
    <row r="90" spans="1:9" ht="15">
      <c r="A90" s="8" t="s">
        <v>12</v>
      </c>
      <c r="B90" s="48">
        <f t="shared" si="20"/>
        <v>0</v>
      </c>
      <c r="C90" s="48">
        <f t="shared" si="20"/>
        <v>0</v>
      </c>
      <c r="D90" s="48">
        <f t="shared" si="20"/>
        <v>2.0027011378488425E-2</v>
      </c>
      <c r="E90" s="48">
        <f t="shared" si="20"/>
        <v>3.7590595259634361</v>
      </c>
      <c r="F90" s="48">
        <f t="shared" si="20"/>
        <v>0</v>
      </c>
      <c r="G90" s="48">
        <f t="shared" si="20"/>
        <v>0</v>
      </c>
      <c r="H90" s="49">
        <f t="shared" si="20"/>
        <v>0</v>
      </c>
      <c r="I90" s="50">
        <f t="shared" si="21"/>
        <v>3.7790865373419247</v>
      </c>
    </row>
    <row r="91" spans="1:9" ht="15">
      <c r="A91" s="9" t="s">
        <v>13</v>
      </c>
      <c r="B91" s="45">
        <f t="shared" si="20"/>
        <v>0</v>
      </c>
      <c r="C91" s="45">
        <f t="shared" si="20"/>
        <v>0</v>
      </c>
      <c r="D91" s="45">
        <f t="shared" si="20"/>
        <v>0</v>
      </c>
      <c r="E91" s="45">
        <f t="shared" si="20"/>
        <v>27</v>
      </c>
      <c r="F91" s="45">
        <f t="shared" si="20"/>
        <v>0</v>
      </c>
      <c r="G91" s="45">
        <f t="shared" si="20"/>
        <v>0</v>
      </c>
      <c r="H91" s="54">
        <f t="shared" si="20"/>
        <v>0</v>
      </c>
      <c r="I91" s="44">
        <f t="shared" si="21"/>
        <v>27</v>
      </c>
    </row>
    <row r="92" spans="1:9" ht="15">
      <c r="A92" s="8" t="s">
        <v>14</v>
      </c>
      <c r="B92" s="48">
        <f t="shared" si="20"/>
        <v>0</v>
      </c>
      <c r="C92" s="48">
        <f t="shared" si="20"/>
        <v>9.4246568242281184E-2</v>
      </c>
      <c r="D92" s="48">
        <f t="shared" si="20"/>
        <v>4.5468278864581352E-2</v>
      </c>
      <c r="E92" s="48">
        <f t="shared" si="20"/>
        <v>25.784573831673754</v>
      </c>
      <c r="F92" s="48">
        <f t="shared" si="20"/>
        <v>180.65259050096157</v>
      </c>
      <c r="G92" s="48">
        <f t="shared" si="20"/>
        <v>0</v>
      </c>
      <c r="H92" s="49">
        <f t="shared" si="20"/>
        <v>0</v>
      </c>
      <c r="I92" s="50">
        <f t="shared" si="21"/>
        <v>206.57687917974218</v>
      </c>
    </row>
    <row r="93" spans="1:9" ht="15">
      <c r="A93" s="9" t="s">
        <v>15</v>
      </c>
      <c r="B93" s="45">
        <f t="shared" si="20"/>
        <v>4437.7016160400453</v>
      </c>
      <c r="C93" s="45">
        <f t="shared" si="20"/>
        <v>3.3135638744355682</v>
      </c>
      <c r="D93" s="45">
        <f t="shared" si="20"/>
        <v>336.229420085519</v>
      </c>
      <c r="E93" s="45">
        <f t="shared" si="20"/>
        <v>0</v>
      </c>
      <c r="F93" s="45">
        <f t="shared" si="20"/>
        <v>0</v>
      </c>
      <c r="G93" s="45">
        <f t="shared" si="20"/>
        <v>0</v>
      </c>
      <c r="H93" s="54">
        <f t="shared" si="20"/>
        <v>0</v>
      </c>
      <c r="I93" s="44">
        <f t="shared" si="21"/>
        <v>4777.2446</v>
      </c>
    </row>
    <row r="94" spans="1:9" ht="15">
      <c r="A94" s="8" t="s">
        <v>16</v>
      </c>
      <c r="B94" s="48">
        <f t="shared" si="20"/>
        <v>1002.1260545287748</v>
      </c>
      <c r="C94" s="48">
        <f t="shared" si="20"/>
        <v>34.124337932251272</v>
      </c>
      <c r="D94" s="48">
        <f t="shared" si="20"/>
        <v>64.659219216116441</v>
      </c>
      <c r="E94" s="48">
        <f t="shared" si="20"/>
        <v>16.090388322857422</v>
      </c>
      <c r="F94" s="48">
        <f t="shared" si="20"/>
        <v>0</v>
      </c>
      <c r="G94" s="48">
        <f t="shared" si="20"/>
        <v>0</v>
      </c>
      <c r="H94" s="49">
        <f t="shared" si="20"/>
        <v>0</v>
      </c>
      <c r="I94" s="50">
        <f t="shared" si="21"/>
        <v>1117.0000000000002</v>
      </c>
    </row>
    <row r="95" spans="1:9" ht="15">
      <c r="A95" s="9" t="s">
        <v>17</v>
      </c>
      <c r="B95" s="45">
        <f t="shared" si="20"/>
        <v>160.08816388131822</v>
      </c>
      <c r="C95" s="45">
        <f t="shared" si="20"/>
        <v>0.72109726131290963</v>
      </c>
      <c r="D95" s="45">
        <f t="shared" si="20"/>
        <v>18.802794729687019</v>
      </c>
      <c r="E95" s="45">
        <f t="shared" si="20"/>
        <v>2.3879441276818811</v>
      </c>
      <c r="F95" s="45">
        <f t="shared" si="20"/>
        <v>0</v>
      </c>
      <c r="G95" s="45">
        <f t="shared" si="20"/>
        <v>0</v>
      </c>
      <c r="H95" s="54">
        <f t="shared" si="20"/>
        <v>0</v>
      </c>
      <c r="I95" s="44">
        <f t="shared" si="21"/>
        <v>182.00000000000003</v>
      </c>
    </row>
    <row r="96" spans="1:9" ht="15">
      <c r="A96" s="8" t="s">
        <v>18</v>
      </c>
      <c r="B96" s="48">
        <f t="shared" si="20"/>
        <v>0</v>
      </c>
      <c r="C96" s="48">
        <f t="shared" si="20"/>
        <v>0</v>
      </c>
      <c r="D96" s="48">
        <f t="shared" si="20"/>
        <v>0</v>
      </c>
      <c r="E96" s="48">
        <f t="shared" si="20"/>
        <v>0</v>
      </c>
      <c r="F96" s="48">
        <f t="shared" si="20"/>
        <v>0</v>
      </c>
      <c r="G96" s="48">
        <f t="shared" si="20"/>
        <v>0</v>
      </c>
      <c r="H96" s="49">
        <f t="shared" si="20"/>
        <v>0</v>
      </c>
      <c r="I96" s="50">
        <f t="shared" si="21"/>
        <v>0</v>
      </c>
    </row>
    <row r="97" spans="1:9" ht="15">
      <c r="A97" s="9" t="s">
        <v>141</v>
      </c>
      <c r="B97" s="45">
        <f t="shared" si="20"/>
        <v>1508.2935310377866</v>
      </c>
      <c r="C97" s="45">
        <f t="shared" si="20"/>
        <v>135.56001278610097</v>
      </c>
      <c r="D97" s="45">
        <f t="shared" si="20"/>
        <v>230.40843391809568</v>
      </c>
      <c r="E97" s="45">
        <f t="shared" si="20"/>
        <v>20.818134666507444</v>
      </c>
      <c r="F97" s="45">
        <f t="shared" si="20"/>
        <v>0</v>
      </c>
      <c r="G97" s="45">
        <f t="shared" si="20"/>
        <v>0</v>
      </c>
      <c r="H97" s="54">
        <f t="shared" si="20"/>
        <v>0</v>
      </c>
      <c r="I97" s="44">
        <f t="shared" si="21"/>
        <v>1895.0801124084905</v>
      </c>
    </row>
    <row r="98" spans="1:9" ht="15">
      <c r="A98" s="8" t="s">
        <v>19</v>
      </c>
      <c r="B98" s="48">
        <f t="shared" si="20"/>
        <v>0</v>
      </c>
      <c r="C98" s="48">
        <f t="shared" si="20"/>
        <v>0</v>
      </c>
      <c r="D98" s="48">
        <f t="shared" si="20"/>
        <v>0</v>
      </c>
      <c r="E98" s="48">
        <f t="shared" si="20"/>
        <v>0</v>
      </c>
      <c r="F98" s="48">
        <f t="shared" si="20"/>
        <v>0</v>
      </c>
      <c r="G98" s="48">
        <f t="shared" si="20"/>
        <v>0</v>
      </c>
      <c r="H98" s="49">
        <f t="shared" si="20"/>
        <v>0</v>
      </c>
      <c r="I98" s="50">
        <f t="shared" si="21"/>
        <v>0</v>
      </c>
    </row>
    <row r="99" spans="1:9" ht="15">
      <c r="A99" s="9" t="s">
        <v>20</v>
      </c>
      <c r="B99" s="45">
        <f t="shared" si="20"/>
        <v>0</v>
      </c>
      <c r="C99" s="45">
        <f t="shared" si="20"/>
        <v>0</v>
      </c>
      <c r="D99" s="45">
        <f t="shared" si="20"/>
        <v>0</v>
      </c>
      <c r="E99" s="45">
        <f t="shared" si="20"/>
        <v>0</v>
      </c>
      <c r="F99" s="45">
        <f t="shared" si="20"/>
        <v>0</v>
      </c>
      <c r="G99" s="45">
        <f t="shared" si="20"/>
        <v>0</v>
      </c>
      <c r="H99" s="54">
        <f t="shared" si="20"/>
        <v>0</v>
      </c>
      <c r="I99" s="44">
        <f t="shared" si="21"/>
        <v>0</v>
      </c>
    </row>
    <row r="100" spans="1:9" ht="15">
      <c r="A100" s="8" t="s">
        <v>21</v>
      </c>
      <c r="B100" s="48">
        <f t="shared" si="20"/>
        <v>14.727883825391912</v>
      </c>
      <c r="C100" s="48">
        <f t="shared" si="20"/>
        <v>0</v>
      </c>
      <c r="D100" s="48">
        <f t="shared" si="20"/>
        <v>0.27211617460808857</v>
      </c>
      <c r="E100" s="48">
        <f t="shared" si="20"/>
        <v>0</v>
      </c>
      <c r="F100" s="48">
        <f t="shared" si="20"/>
        <v>0</v>
      </c>
      <c r="G100" s="48">
        <f t="shared" si="20"/>
        <v>0</v>
      </c>
      <c r="H100" s="49">
        <f t="shared" si="20"/>
        <v>0</v>
      </c>
      <c r="I100" s="50">
        <f t="shared" si="21"/>
        <v>15</v>
      </c>
    </row>
    <row r="101" spans="1:9" ht="15">
      <c r="A101" s="10" t="s">
        <v>57</v>
      </c>
      <c r="B101" s="45">
        <f t="shared" si="20"/>
        <v>1808.7864908698725</v>
      </c>
      <c r="C101" s="45">
        <f t="shared" si="20"/>
        <v>3.3102035045509686</v>
      </c>
      <c r="D101" s="45">
        <f t="shared" si="20"/>
        <v>226.90330562557642</v>
      </c>
      <c r="E101" s="45">
        <f t="shared" si="20"/>
        <v>0</v>
      </c>
      <c r="F101" s="45">
        <f t="shared" si="20"/>
        <v>0</v>
      </c>
      <c r="G101" s="45">
        <f t="shared" si="20"/>
        <v>0</v>
      </c>
      <c r="H101" s="54">
        <f t="shared" si="20"/>
        <v>0</v>
      </c>
      <c r="I101" s="44">
        <f t="shared" si="21"/>
        <v>2039</v>
      </c>
    </row>
    <row r="102" spans="1:9" ht="15">
      <c r="A102" s="8" t="s">
        <v>22</v>
      </c>
      <c r="B102" s="48">
        <f t="shared" ref="B102:H105" si="22">B596+B622+B648</f>
        <v>49.688961865930459</v>
      </c>
      <c r="C102" s="48">
        <f t="shared" si="22"/>
        <v>0</v>
      </c>
      <c r="D102" s="48">
        <f t="shared" si="22"/>
        <v>6.3168666260928346</v>
      </c>
      <c r="E102" s="48">
        <f t="shared" si="22"/>
        <v>0</v>
      </c>
      <c r="F102" s="48">
        <f t="shared" si="22"/>
        <v>3.6007182447633936</v>
      </c>
      <c r="G102" s="48">
        <f t="shared" si="22"/>
        <v>0</v>
      </c>
      <c r="H102" s="49">
        <f t="shared" si="22"/>
        <v>0</v>
      </c>
      <c r="I102" s="50">
        <f t="shared" si="21"/>
        <v>59.606546736786683</v>
      </c>
    </row>
    <row r="103" spans="1:9" ht="15">
      <c r="A103" s="10" t="s">
        <v>23</v>
      </c>
      <c r="B103" s="45">
        <f t="shared" si="22"/>
        <v>118.5304335777252</v>
      </c>
      <c r="C103" s="45">
        <f t="shared" si="22"/>
        <v>0</v>
      </c>
      <c r="D103" s="45">
        <f t="shared" si="22"/>
        <v>101.8246595274434</v>
      </c>
      <c r="E103" s="45">
        <f t="shared" si="22"/>
        <v>0</v>
      </c>
      <c r="F103" s="45">
        <f t="shared" si="22"/>
        <v>0</v>
      </c>
      <c r="G103" s="45">
        <f t="shared" si="22"/>
        <v>0</v>
      </c>
      <c r="H103" s="54">
        <f t="shared" si="22"/>
        <v>0</v>
      </c>
      <c r="I103" s="44">
        <f t="shared" si="21"/>
        <v>220.35509310516861</v>
      </c>
    </row>
    <row r="104" spans="1:9" ht="15">
      <c r="A104" s="8" t="s">
        <v>24</v>
      </c>
      <c r="B104" s="48">
        <f t="shared" si="22"/>
        <v>46.797142537153718</v>
      </c>
      <c r="C104" s="48">
        <f t="shared" si="22"/>
        <v>8.8042102846285192E-2</v>
      </c>
      <c r="D104" s="48">
        <f t="shared" si="22"/>
        <v>7.5288153600000003</v>
      </c>
      <c r="E104" s="48">
        <f t="shared" si="22"/>
        <v>0</v>
      </c>
      <c r="F104" s="48">
        <f t="shared" si="22"/>
        <v>0</v>
      </c>
      <c r="G104" s="48">
        <f t="shared" si="22"/>
        <v>0</v>
      </c>
      <c r="H104" s="49">
        <f t="shared" si="22"/>
        <v>0</v>
      </c>
      <c r="I104" s="50">
        <f t="shared" si="21"/>
        <v>54.414000000000009</v>
      </c>
    </row>
    <row r="105" spans="1:9" ht="15.75" thickBot="1">
      <c r="A105" s="10" t="s">
        <v>25</v>
      </c>
      <c r="B105" s="45">
        <f t="shared" si="22"/>
        <v>529.89508926315818</v>
      </c>
      <c r="C105" s="45">
        <f t="shared" si="22"/>
        <v>5.2152633009914615E-2</v>
      </c>
      <c r="D105" s="45">
        <f t="shared" si="22"/>
        <v>839.28372740599752</v>
      </c>
      <c r="E105" s="45">
        <f t="shared" si="22"/>
        <v>1591.8128195030245</v>
      </c>
      <c r="F105" s="45">
        <f t="shared" si="22"/>
        <v>0</v>
      </c>
      <c r="G105" s="45">
        <f t="shared" si="22"/>
        <v>786.91449410042253</v>
      </c>
      <c r="H105" s="54">
        <f t="shared" si="22"/>
        <v>0.41931709438754972</v>
      </c>
      <c r="I105" s="44">
        <f t="shared" si="21"/>
        <v>3748.3776000000003</v>
      </c>
    </row>
    <row r="106" spans="1:9" ht="15">
      <c r="A106" s="125" t="s">
        <v>26</v>
      </c>
      <c r="B106" s="126">
        <f>SUM(B85:B105)</f>
        <v>10036.13841236929</v>
      </c>
      <c r="C106" s="126">
        <f t="shared" ref="C106:I106" si="23">SUM(C85:C105)</f>
        <v>177.26365666275018</v>
      </c>
      <c r="D106" s="126">
        <f t="shared" si="23"/>
        <v>1858.7918090172452</v>
      </c>
      <c r="E106" s="126">
        <f t="shared" si="23"/>
        <v>1687.6529199777083</v>
      </c>
      <c r="F106" s="126">
        <f t="shared" si="23"/>
        <v>184.25330874572495</v>
      </c>
      <c r="G106" s="126">
        <f t="shared" si="23"/>
        <v>786.91449410042253</v>
      </c>
      <c r="H106" s="127">
        <f t="shared" si="23"/>
        <v>0.41931709438754972</v>
      </c>
      <c r="I106" s="128">
        <f t="shared" si="23"/>
        <v>14731.43391796753</v>
      </c>
    </row>
    <row r="107" spans="1:9" ht="13.5" customHeight="1" thickBot="1">
      <c r="A107" s="15" t="s">
        <v>100</v>
      </c>
      <c r="B107" s="100">
        <f>B106/$I106</f>
        <v>0.6812736946217085</v>
      </c>
      <c r="C107" s="100">
        <f t="shared" ref="C107:H107" si="24">C106/$I106</f>
        <v>1.2033021201455923E-2</v>
      </c>
      <c r="D107" s="100">
        <f t="shared" si="24"/>
        <v>0.12617860687343729</v>
      </c>
      <c r="E107" s="100">
        <f t="shared" si="24"/>
        <v>0.11456134748154582</v>
      </c>
      <c r="F107" s="100">
        <f t="shared" si="24"/>
        <v>1.2507493145049254E-2</v>
      </c>
      <c r="G107" s="100">
        <f t="shared" si="24"/>
        <v>5.3417372570951444E-2</v>
      </c>
      <c r="H107" s="100">
        <f t="shared" si="24"/>
        <v>2.8464105851645578E-5</v>
      </c>
      <c r="I107" s="102">
        <f>SUM(B107:H107)</f>
        <v>0.99999999999999989</v>
      </c>
    </row>
    <row r="108" spans="1:9" ht="13.5" customHeight="1" thickBot="1">
      <c r="A108" s="18"/>
      <c r="B108" s="111"/>
      <c r="C108" s="111"/>
      <c r="D108" s="111"/>
      <c r="E108" s="111"/>
      <c r="F108" s="111"/>
      <c r="G108" s="111"/>
      <c r="H108" s="111"/>
      <c r="I108" s="111"/>
    </row>
    <row r="109" spans="1:9" ht="28.5">
      <c r="A109" s="431" t="s">
        <v>29</v>
      </c>
      <c r="B109" s="37" t="s">
        <v>0</v>
      </c>
      <c r="C109" s="37" t="s">
        <v>1</v>
      </c>
      <c r="D109" s="37" t="s">
        <v>2</v>
      </c>
      <c r="E109" s="37" t="s">
        <v>3</v>
      </c>
      <c r="F109" s="37" t="s">
        <v>27</v>
      </c>
      <c r="G109" s="37" t="s">
        <v>4</v>
      </c>
      <c r="H109" s="37" t="s">
        <v>5</v>
      </c>
      <c r="I109" s="38" t="s">
        <v>6</v>
      </c>
    </row>
    <row r="110" spans="1:9" ht="14.25" customHeight="1">
      <c r="A110" s="432" t="s">
        <v>29</v>
      </c>
      <c r="B110" s="372" t="s">
        <v>107</v>
      </c>
      <c r="C110" s="373"/>
      <c r="D110" s="373"/>
      <c r="E110" s="373"/>
      <c r="F110" s="373"/>
      <c r="G110" s="373"/>
      <c r="H110" s="373"/>
      <c r="I110" s="374"/>
    </row>
    <row r="111" spans="1:9" ht="15">
      <c r="A111" s="7" t="s">
        <v>7</v>
      </c>
      <c r="B111" s="42">
        <v>0</v>
      </c>
      <c r="C111" s="42">
        <v>0</v>
      </c>
      <c r="D111" s="42">
        <v>0</v>
      </c>
      <c r="E111" s="42">
        <v>0</v>
      </c>
      <c r="F111" s="399"/>
      <c r="G111" s="42">
        <v>0</v>
      </c>
      <c r="H111" s="43">
        <v>0</v>
      </c>
      <c r="I111" s="44">
        <f>SUM(B111:H111)</f>
        <v>0</v>
      </c>
    </row>
    <row r="112" spans="1:9" ht="15">
      <c r="A112" s="8" t="s">
        <v>8</v>
      </c>
      <c r="B112" s="48">
        <v>0</v>
      </c>
      <c r="C112" s="48">
        <v>0</v>
      </c>
      <c r="D112" s="48">
        <v>0</v>
      </c>
      <c r="E112" s="48">
        <v>0</v>
      </c>
      <c r="F112" s="400"/>
      <c r="G112" s="48">
        <v>0</v>
      </c>
      <c r="H112" s="49">
        <v>0</v>
      </c>
      <c r="I112" s="50">
        <f t="shared" ref="I112:I131" si="25">SUM(B112:H112)</f>
        <v>0</v>
      </c>
    </row>
    <row r="113" spans="1:9" ht="15">
      <c r="A113" s="9" t="s">
        <v>9</v>
      </c>
      <c r="B113" s="45">
        <v>0</v>
      </c>
      <c r="C113" s="45">
        <v>0</v>
      </c>
      <c r="D113" s="45">
        <v>0</v>
      </c>
      <c r="E113" s="45">
        <v>0</v>
      </c>
      <c r="F113" s="400"/>
      <c r="G113" s="45">
        <v>0</v>
      </c>
      <c r="H113" s="54">
        <v>0</v>
      </c>
      <c r="I113" s="44">
        <f t="shared" si="25"/>
        <v>0</v>
      </c>
    </row>
    <row r="114" spans="1:9" ht="15">
      <c r="A114" s="8" t="s">
        <v>10</v>
      </c>
      <c r="B114" s="48">
        <v>0</v>
      </c>
      <c r="C114" s="48">
        <v>0</v>
      </c>
      <c r="D114" s="48">
        <v>0</v>
      </c>
      <c r="E114" s="48">
        <v>0</v>
      </c>
      <c r="F114" s="400"/>
      <c r="G114" s="48">
        <v>0</v>
      </c>
      <c r="H114" s="49">
        <v>0</v>
      </c>
      <c r="I114" s="50">
        <f t="shared" si="25"/>
        <v>0</v>
      </c>
    </row>
    <row r="115" spans="1:9" ht="15">
      <c r="A115" s="9" t="s">
        <v>11</v>
      </c>
      <c r="B115" s="45">
        <v>0</v>
      </c>
      <c r="C115" s="45">
        <v>0</v>
      </c>
      <c r="D115" s="45">
        <v>0</v>
      </c>
      <c r="E115" s="45">
        <v>0</v>
      </c>
      <c r="F115" s="400"/>
      <c r="G115" s="45">
        <v>0</v>
      </c>
      <c r="H115" s="54">
        <v>0</v>
      </c>
      <c r="I115" s="44">
        <f t="shared" si="25"/>
        <v>0</v>
      </c>
    </row>
    <row r="116" spans="1:9" ht="15">
      <c r="A116" s="8" t="s">
        <v>12</v>
      </c>
      <c r="B116" s="48">
        <v>0</v>
      </c>
      <c r="C116" s="48">
        <v>0</v>
      </c>
      <c r="D116" s="48">
        <v>0</v>
      </c>
      <c r="E116" s="48">
        <v>0</v>
      </c>
      <c r="F116" s="400"/>
      <c r="G116" s="48">
        <v>0</v>
      </c>
      <c r="H116" s="49">
        <v>0</v>
      </c>
      <c r="I116" s="50">
        <f t="shared" si="25"/>
        <v>0</v>
      </c>
    </row>
    <row r="117" spans="1:9" ht="15">
      <c r="A117" s="9" t="s">
        <v>13</v>
      </c>
      <c r="B117" s="45">
        <v>0</v>
      </c>
      <c r="C117" s="45">
        <v>0</v>
      </c>
      <c r="D117" s="45">
        <v>0</v>
      </c>
      <c r="E117" s="45">
        <v>0</v>
      </c>
      <c r="F117" s="400"/>
      <c r="G117" s="45">
        <v>0</v>
      </c>
      <c r="H117" s="54">
        <v>0</v>
      </c>
      <c r="I117" s="44">
        <f t="shared" si="25"/>
        <v>0</v>
      </c>
    </row>
    <row r="118" spans="1:9" ht="15">
      <c r="A118" s="8" t="s">
        <v>14</v>
      </c>
      <c r="B118" s="48">
        <v>0</v>
      </c>
      <c r="C118" s="48">
        <v>0</v>
      </c>
      <c r="D118" s="48">
        <v>0</v>
      </c>
      <c r="E118" s="48">
        <v>0</v>
      </c>
      <c r="F118" s="400"/>
      <c r="G118" s="48">
        <v>0</v>
      </c>
      <c r="H118" s="49">
        <v>0</v>
      </c>
      <c r="I118" s="50">
        <f t="shared" si="25"/>
        <v>0</v>
      </c>
    </row>
    <row r="119" spans="1:9" ht="15">
      <c r="A119" s="9" t="s">
        <v>15</v>
      </c>
      <c r="B119" s="45">
        <v>0</v>
      </c>
      <c r="C119" s="45">
        <v>0</v>
      </c>
      <c r="D119" s="45">
        <v>0</v>
      </c>
      <c r="E119" s="45">
        <v>0</v>
      </c>
      <c r="F119" s="400"/>
      <c r="G119" s="45">
        <v>0</v>
      </c>
      <c r="H119" s="54">
        <v>0</v>
      </c>
      <c r="I119" s="44">
        <f t="shared" si="25"/>
        <v>0</v>
      </c>
    </row>
    <row r="120" spans="1:9" ht="15">
      <c r="A120" s="8" t="s">
        <v>16</v>
      </c>
      <c r="B120" s="48">
        <v>0</v>
      </c>
      <c r="C120" s="48">
        <v>0</v>
      </c>
      <c r="D120" s="48">
        <v>0</v>
      </c>
      <c r="E120" s="48">
        <v>0</v>
      </c>
      <c r="F120" s="400"/>
      <c r="G120" s="48">
        <v>0</v>
      </c>
      <c r="H120" s="49">
        <v>0</v>
      </c>
      <c r="I120" s="50">
        <f t="shared" si="25"/>
        <v>0</v>
      </c>
    </row>
    <row r="121" spans="1:9" ht="15">
      <c r="A121" s="9" t="s">
        <v>17</v>
      </c>
      <c r="B121" s="45">
        <v>0</v>
      </c>
      <c r="C121" s="45">
        <v>0</v>
      </c>
      <c r="D121" s="45">
        <v>0</v>
      </c>
      <c r="E121" s="45">
        <v>0</v>
      </c>
      <c r="F121" s="400"/>
      <c r="G121" s="45">
        <v>0</v>
      </c>
      <c r="H121" s="54">
        <v>0</v>
      </c>
      <c r="I121" s="44">
        <f t="shared" si="25"/>
        <v>0</v>
      </c>
    </row>
    <row r="122" spans="1:9" ht="15">
      <c r="A122" s="8" t="s">
        <v>18</v>
      </c>
      <c r="B122" s="48">
        <v>0</v>
      </c>
      <c r="C122" s="48">
        <v>0</v>
      </c>
      <c r="D122" s="48">
        <v>0</v>
      </c>
      <c r="E122" s="48">
        <v>0</v>
      </c>
      <c r="F122" s="400"/>
      <c r="G122" s="48">
        <v>0</v>
      </c>
      <c r="H122" s="49">
        <v>0</v>
      </c>
      <c r="I122" s="50">
        <f t="shared" si="25"/>
        <v>0</v>
      </c>
    </row>
    <row r="123" spans="1:9" ht="15">
      <c r="A123" s="9" t="s">
        <v>141</v>
      </c>
      <c r="B123" s="45">
        <v>0.30132223044876122</v>
      </c>
      <c r="C123" s="45">
        <v>4.326440614829381</v>
      </c>
      <c r="D123" s="45">
        <v>11.370935651787841</v>
      </c>
      <c r="E123" s="45">
        <v>1.3015029340154494E-3</v>
      </c>
      <c r="F123" s="400"/>
      <c r="G123" s="45">
        <v>0</v>
      </c>
      <c r="H123" s="54">
        <v>0</v>
      </c>
      <c r="I123" s="44">
        <f t="shared" si="25"/>
        <v>16</v>
      </c>
    </row>
    <row r="124" spans="1:9" ht="15">
      <c r="A124" s="8" t="s">
        <v>19</v>
      </c>
      <c r="B124" s="48">
        <v>0</v>
      </c>
      <c r="C124" s="48">
        <v>0</v>
      </c>
      <c r="D124" s="48">
        <v>0</v>
      </c>
      <c r="E124" s="48">
        <v>0</v>
      </c>
      <c r="F124" s="400"/>
      <c r="G124" s="48">
        <v>0</v>
      </c>
      <c r="H124" s="49">
        <v>0</v>
      </c>
      <c r="I124" s="50">
        <f t="shared" si="25"/>
        <v>0</v>
      </c>
    </row>
    <row r="125" spans="1:9" ht="15">
      <c r="A125" s="9" t="s">
        <v>20</v>
      </c>
      <c r="B125" s="45">
        <v>0</v>
      </c>
      <c r="C125" s="45">
        <v>0</v>
      </c>
      <c r="D125" s="45">
        <v>0</v>
      </c>
      <c r="E125" s="45">
        <v>0</v>
      </c>
      <c r="F125" s="400"/>
      <c r="G125" s="45">
        <v>0</v>
      </c>
      <c r="H125" s="54">
        <v>0</v>
      </c>
      <c r="I125" s="44">
        <f t="shared" si="25"/>
        <v>0</v>
      </c>
    </row>
    <row r="126" spans="1:9" ht="15">
      <c r="A126" s="8" t="s">
        <v>21</v>
      </c>
      <c r="B126" s="48">
        <v>0</v>
      </c>
      <c r="C126" s="48">
        <v>0</v>
      </c>
      <c r="D126" s="48">
        <v>0</v>
      </c>
      <c r="E126" s="48">
        <v>0</v>
      </c>
      <c r="F126" s="400"/>
      <c r="G126" s="48">
        <v>0</v>
      </c>
      <c r="H126" s="49">
        <v>0</v>
      </c>
      <c r="I126" s="50">
        <f t="shared" si="25"/>
        <v>0</v>
      </c>
    </row>
    <row r="127" spans="1:9" ht="15">
      <c r="A127" s="10" t="s">
        <v>57</v>
      </c>
      <c r="B127" s="45">
        <v>0</v>
      </c>
      <c r="C127" s="45">
        <v>0</v>
      </c>
      <c r="D127" s="45">
        <v>0</v>
      </c>
      <c r="E127" s="45">
        <v>0</v>
      </c>
      <c r="F127" s="400"/>
      <c r="G127" s="45">
        <v>0</v>
      </c>
      <c r="H127" s="54">
        <v>0</v>
      </c>
      <c r="I127" s="44">
        <f t="shared" si="25"/>
        <v>0</v>
      </c>
    </row>
    <row r="128" spans="1:9" ht="15">
      <c r="A128" s="8" t="s">
        <v>22</v>
      </c>
      <c r="B128" s="48">
        <v>0</v>
      </c>
      <c r="C128" s="48">
        <v>0</v>
      </c>
      <c r="D128" s="48">
        <v>0</v>
      </c>
      <c r="E128" s="48">
        <v>0</v>
      </c>
      <c r="F128" s="400"/>
      <c r="G128" s="48">
        <v>0</v>
      </c>
      <c r="H128" s="49">
        <v>0</v>
      </c>
      <c r="I128" s="50">
        <f t="shared" si="25"/>
        <v>0</v>
      </c>
    </row>
    <row r="129" spans="1:9" ht="15">
      <c r="A129" s="10" t="s">
        <v>23</v>
      </c>
      <c r="B129" s="45">
        <v>0</v>
      </c>
      <c r="C129" s="45">
        <v>0</v>
      </c>
      <c r="D129" s="45">
        <v>0</v>
      </c>
      <c r="E129" s="45">
        <v>0</v>
      </c>
      <c r="F129" s="400"/>
      <c r="G129" s="45">
        <v>0</v>
      </c>
      <c r="H129" s="54">
        <v>0</v>
      </c>
      <c r="I129" s="44">
        <f t="shared" si="25"/>
        <v>0</v>
      </c>
    </row>
    <row r="130" spans="1:9" ht="15">
      <c r="A130" s="8" t="s">
        <v>24</v>
      </c>
      <c r="B130" s="48">
        <v>2.0047696530372493E-3</v>
      </c>
      <c r="C130" s="48">
        <v>0</v>
      </c>
      <c r="D130" s="48">
        <v>1.239523034696275E-2</v>
      </c>
      <c r="E130" s="48">
        <v>0</v>
      </c>
      <c r="F130" s="400"/>
      <c r="G130" s="48">
        <v>0</v>
      </c>
      <c r="H130" s="49">
        <v>0</v>
      </c>
      <c r="I130" s="50">
        <f t="shared" si="25"/>
        <v>1.44E-2</v>
      </c>
    </row>
    <row r="131" spans="1:9" ht="15.75" thickBot="1">
      <c r="A131" s="10" t="s">
        <v>25</v>
      </c>
      <c r="B131" s="45">
        <v>8.5128773052747908E-2</v>
      </c>
      <c r="C131" s="45">
        <v>0</v>
      </c>
      <c r="D131" s="45">
        <v>0</v>
      </c>
      <c r="E131" s="45">
        <v>7.5778291506458224</v>
      </c>
      <c r="F131" s="401"/>
      <c r="G131" s="45">
        <v>2.45304207630143</v>
      </c>
      <c r="H131" s="54">
        <v>0</v>
      </c>
      <c r="I131" s="44">
        <f t="shared" si="25"/>
        <v>10.116</v>
      </c>
    </row>
    <row r="132" spans="1:9" ht="15">
      <c r="A132" s="125" t="s">
        <v>26</v>
      </c>
      <c r="B132" s="126">
        <f>SUM(B111:B131)</f>
        <v>0.38845577315454638</v>
      </c>
      <c r="C132" s="126">
        <f t="shared" ref="C132:I132" si="26">SUM(C111:C131)</f>
        <v>4.326440614829381</v>
      </c>
      <c r="D132" s="126">
        <f t="shared" si="26"/>
        <v>11.383330882134803</v>
      </c>
      <c r="E132" s="126">
        <f t="shared" si="26"/>
        <v>7.5791306535798375</v>
      </c>
      <c r="F132" s="126">
        <f t="shared" si="26"/>
        <v>0</v>
      </c>
      <c r="G132" s="126">
        <f t="shared" si="26"/>
        <v>2.45304207630143</v>
      </c>
      <c r="H132" s="127">
        <f t="shared" si="26"/>
        <v>0</v>
      </c>
      <c r="I132" s="128">
        <f t="shared" si="26"/>
        <v>26.130399999999998</v>
      </c>
    </row>
    <row r="133" spans="1:9" ht="15" thickBot="1">
      <c r="A133" s="15" t="s">
        <v>100</v>
      </c>
      <c r="B133" s="100">
        <f>B132/$I132</f>
        <v>1.4866047712799896E-2</v>
      </c>
      <c r="C133" s="100">
        <f t="shared" ref="C133:H133" si="27">C132/$I132</f>
        <v>0.16557115906489689</v>
      </c>
      <c r="D133" s="100">
        <f t="shared" si="27"/>
        <v>0.43563553876461147</v>
      </c>
      <c r="E133" s="100">
        <f t="shared" si="27"/>
        <v>0.29005031126886072</v>
      </c>
      <c r="F133" s="100">
        <f t="shared" si="27"/>
        <v>0</v>
      </c>
      <c r="G133" s="100">
        <f t="shared" si="27"/>
        <v>9.3876943188831025E-2</v>
      </c>
      <c r="H133" s="100">
        <f t="shared" si="27"/>
        <v>0</v>
      </c>
      <c r="I133" s="102">
        <f>SUM(B133:H133)</f>
        <v>1</v>
      </c>
    </row>
    <row r="134" spans="1:9" ht="15" thickBot="1">
      <c r="A134" s="18"/>
      <c r="B134" s="16"/>
      <c r="C134" s="16"/>
      <c r="D134" s="16"/>
      <c r="E134" s="16"/>
      <c r="F134" s="16"/>
      <c r="G134" s="16"/>
      <c r="H134" s="16"/>
      <c r="I134" s="16"/>
    </row>
    <row r="135" spans="1:9" ht="28.5">
      <c r="A135" s="431" t="s">
        <v>30</v>
      </c>
      <c r="B135" s="37" t="s">
        <v>0</v>
      </c>
      <c r="C135" s="37" t="s">
        <v>1</v>
      </c>
      <c r="D135" s="37" t="s">
        <v>2</v>
      </c>
      <c r="E135" s="37" t="s">
        <v>3</v>
      </c>
      <c r="F135" s="37" t="s">
        <v>27</v>
      </c>
      <c r="G135" s="37" t="s">
        <v>4</v>
      </c>
      <c r="H135" s="37" t="s">
        <v>5</v>
      </c>
      <c r="I135" s="38" t="s">
        <v>6</v>
      </c>
    </row>
    <row r="136" spans="1:9" ht="14.25" customHeight="1">
      <c r="A136" s="432" t="s">
        <v>30</v>
      </c>
      <c r="B136" s="372" t="s">
        <v>107</v>
      </c>
      <c r="C136" s="373"/>
      <c r="D136" s="373"/>
      <c r="E136" s="373"/>
      <c r="F136" s="373"/>
      <c r="G136" s="373"/>
      <c r="H136" s="373"/>
      <c r="I136" s="374"/>
    </row>
    <row r="137" spans="1:9" ht="15">
      <c r="A137" s="7" t="s">
        <v>7</v>
      </c>
      <c r="B137" s="42">
        <v>0</v>
      </c>
      <c r="C137" s="42">
        <v>0</v>
      </c>
      <c r="D137" s="42">
        <v>0</v>
      </c>
      <c r="E137" s="42">
        <v>0</v>
      </c>
      <c r="F137" s="399"/>
      <c r="G137" s="42">
        <v>0</v>
      </c>
      <c r="H137" s="43">
        <v>0</v>
      </c>
      <c r="I137" s="44">
        <f>SUM(B137:H137)</f>
        <v>0</v>
      </c>
    </row>
    <row r="138" spans="1:9" ht="15">
      <c r="A138" s="8" t="s">
        <v>8</v>
      </c>
      <c r="B138" s="48">
        <v>0</v>
      </c>
      <c r="C138" s="48">
        <v>0</v>
      </c>
      <c r="D138" s="48">
        <v>0</v>
      </c>
      <c r="E138" s="48">
        <v>0</v>
      </c>
      <c r="F138" s="400"/>
      <c r="G138" s="48">
        <v>0</v>
      </c>
      <c r="H138" s="49">
        <v>0</v>
      </c>
      <c r="I138" s="50">
        <f t="shared" ref="I138:I157" si="28">SUM(B138:H138)</f>
        <v>0</v>
      </c>
    </row>
    <row r="139" spans="1:9" ht="15">
      <c r="A139" s="9" t="s">
        <v>9</v>
      </c>
      <c r="B139" s="45">
        <v>0</v>
      </c>
      <c r="C139" s="45">
        <v>0</v>
      </c>
      <c r="D139" s="45">
        <v>0</v>
      </c>
      <c r="E139" s="45">
        <v>0</v>
      </c>
      <c r="F139" s="400"/>
      <c r="G139" s="45">
        <v>0</v>
      </c>
      <c r="H139" s="54">
        <v>0</v>
      </c>
      <c r="I139" s="44">
        <f t="shared" si="28"/>
        <v>0</v>
      </c>
    </row>
    <row r="140" spans="1:9" ht="15">
      <c r="A140" s="8" t="s">
        <v>10</v>
      </c>
      <c r="B140" s="48">
        <v>0</v>
      </c>
      <c r="C140" s="48">
        <v>0</v>
      </c>
      <c r="D140" s="48">
        <v>0</v>
      </c>
      <c r="E140" s="48">
        <v>0</v>
      </c>
      <c r="F140" s="400"/>
      <c r="G140" s="48">
        <v>0</v>
      </c>
      <c r="H140" s="49">
        <v>0</v>
      </c>
      <c r="I140" s="50">
        <f t="shared" si="28"/>
        <v>0</v>
      </c>
    </row>
    <row r="141" spans="1:9" ht="15">
      <c r="A141" s="9" t="s">
        <v>11</v>
      </c>
      <c r="B141" s="45">
        <v>0</v>
      </c>
      <c r="C141" s="45">
        <v>0</v>
      </c>
      <c r="D141" s="45">
        <v>0</v>
      </c>
      <c r="E141" s="45">
        <v>0</v>
      </c>
      <c r="F141" s="400"/>
      <c r="G141" s="45">
        <v>0</v>
      </c>
      <c r="H141" s="54">
        <v>0</v>
      </c>
      <c r="I141" s="44">
        <f t="shared" si="28"/>
        <v>0</v>
      </c>
    </row>
    <row r="142" spans="1:9" ht="15">
      <c r="A142" s="8" t="s">
        <v>12</v>
      </c>
      <c r="B142" s="48">
        <v>0</v>
      </c>
      <c r="C142" s="48">
        <v>0</v>
      </c>
      <c r="D142" s="48">
        <v>0</v>
      </c>
      <c r="E142" s="48">
        <v>0</v>
      </c>
      <c r="F142" s="400"/>
      <c r="G142" s="48">
        <v>0</v>
      </c>
      <c r="H142" s="49">
        <v>0</v>
      </c>
      <c r="I142" s="50">
        <f t="shared" si="28"/>
        <v>0</v>
      </c>
    </row>
    <row r="143" spans="1:9" ht="15">
      <c r="A143" s="9" t="s">
        <v>13</v>
      </c>
      <c r="B143" s="45">
        <v>0</v>
      </c>
      <c r="C143" s="45">
        <v>0</v>
      </c>
      <c r="D143" s="45">
        <v>0</v>
      </c>
      <c r="E143" s="45">
        <v>0</v>
      </c>
      <c r="F143" s="400"/>
      <c r="G143" s="45">
        <v>0</v>
      </c>
      <c r="H143" s="54">
        <v>0</v>
      </c>
      <c r="I143" s="44">
        <f t="shared" si="28"/>
        <v>0</v>
      </c>
    </row>
    <row r="144" spans="1:9" ht="15">
      <c r="A144" s="8" t="s">
        <v>14</v>
      </c>
      <c r="B144" s="48">
        <v>0</v>
      </c>
      <c r="C144" s="48">
        <v>0</v>
      </c>
      <c r="D144" s="48">
        <v>0.18011571324333628</v>
      </c>
      <c r="E144" s="48">
        <v>0.19701505242899686</v>
      </c>
      <c r="F144" s="400"/>
      <c r="G144" s="48">
        <v>0</v>
      </c>
      <c r="H144" s="49">
        <v>0</v>
      </c>
      <c r="I144" s="50">
        <f t="shared" si="28"/>
        <v>0.37713076567233317</v>
      </c>
    </row>
    <row r="145" spans="1:9" ht="15">
      <c r="A145" s="9" t="s">
        <v>15</v>
      </c>
      <c r="B145" s="45">
        <v>0</v>
      </c>
      <c r="C145" s="45">
        <v>0</v>
      </c>
      <c r="D145" s="45">
        <v>0</v>
      </c>
      <c r="E145" s="45">
        <v>0</v>
      </c>
      <c r="F145" s="400"/>
      <c r="G145" s="45">
        <v>0</v>
      </c>
      <c r="H145" s="54">
        <v>0</v>
      </c>
      <c r="I145" s="44">
        <f t="shared" si="28"/>
        <v>0</v>
      </c>
    </row>
    <row r="146" spans="1:9" ht="15">
      <c r="A146" s="8" t="s">
        <v>16</v>
      </c>
      <c r="B146" s="48">
        <v>0.20067927978833711</v>
      </c>
      <c r="C146" s="48">
        <v>1.6999314939820049</v>
      </c>
      <c r="D146" s="48">
        <v>9.9389226229657873E-2</v>
      </c>
      <c r="E146" s="48">
        <v>0</v>
      </c>
      <c r="F146" s="400"/>
      <c r="G146" s="48">
        <v>0</v>
      </c>
      <c r="H146" s="49">
        <v>0</v>
      </c>
      <c r="I146" s="50">
        <f t="shared" si="28"/>
        <v>1.9999999999999998</v>
      </c>
    </row>
    <row r="147" spans="1:9" ht="15">
      <c r="A147" s="9" t="s">
        <v>17</v>
      </c>
      <c r="B147" s="45">
        <v>0</v>
      </c>
      <c r="C147" s="45">
        <v>0</v>
      </c>
      <c r="D147" s="45">
        <v>0</v>
      </c>
      <c r="E147" s="45">
        <v>0</v>
      </c>
      <c r="F147" s="400"/>
      <c r="G147" s="45">
        <v>0</v>
      </c>
      <c r="H147" s="54">
        <v>0</v>
      </c>
      <c r="I147" s="44">
        <f t="shared" si="28"/>
        <v>0</v>
      </c>
    </row>
    <row r="148" spans="1:9" ht="15">
      <c r="A148" s="8" t="s">
        <v>18</v>
      </c>
      <c r="B148" s="48">
        <v>0</v>
      </c>
      <c r="C148" s="48">
        <v>0</v>
      </c>
      <c r="D148" s="48">
        <v>0</v>
      </c>
      <c r="E148" s="48">
        <v>0</v>
      </c>
      <c r="F148" s="400"/>
      <c r="G148" s="48">
        <v>0</v>
      </c>
      <c r="H148" s="49">
        <v>0</v>
      </c>
      <c r="I148" s="50">
        <f t="shared" si="28"/>
        <v>0</v>
      </c>
    </row>
    <row r="149" spans="1:9" ht="15">
      <c r="A149" s="9" t="s">
        <v>141</v>
      </c>
      <c r="B149" s="45">
        <v>0</v>
      </c>
      <c r="C149" s="45">
        <v>0</v>
      </c>
      <c r="D149" s="45">
        <v>0</v>
      </c>
      <c r="E149" s="45">
        <v>0</v>
      </c>
      <c r="F149" s="400"/>
      <c r="G149" s="45">
        <v>0</v>
      </c>
      <c r="H149" s="54">
        <v>0</v>
      </c>
      <c r="I149" s="44">
        <f t="shared" si="28"/>
        <v>0</v>
      </c>
    </row>
    <row r="150" spans="1:9" ht="15">
      <c r="A150" s="8" t="s">
        <v>19</v>
      </c>
      <c r="B150" s="48">
        <v>0</v>
      </c>
      <c r="C150" s="48">
        <v>0</v>
      </c>
      <c r="D150" s="48">
        <v>0</v>
      </c>
      <c r="E150" s="48">
        <v>0</v>
      </c>
      <c r="F150" s="400"/>
      <c r="G150" s="48">
        <v>0</v>
      </c>
      <c r="H150" s="49">
        <v>0</v>
      </c>
      <c r="I150" s="50">
        <f t="shared" si="28"/>
        <v>0</v>
      </c>
    </row>
    <row r="151" spans="1:9" ht="15">
      <c r="A151" s="9" t="s">
        <v>20</v>
      </c>
      <c r="B151" s="45">
        <v>0</v>
      </c>
      <c r="C151" s="45">
        <v>0</v>
      </c>
      <c r="D151" s="45">
        <v>0</v>
      </c>
      <c r="E151" s="45">
        <v>0</v>
      </c>
      <c r="F151" s="400"/>
      <c r="G151" s="45">
        <v>0</v>
      </c>
      <c r="H151" s="54">
        <v>0</v>
      </c>
      <c r="I151" s="44">
        <f t="shared" si="28"/>
        <v>0</v>
      </c>
    </row>
    <row r="152" spans="1:9" ht="15">
      <c r="A152" s="8" t="s">
        <v>21</v>
      </c>
      <c r="B152" s="48">
        <v>0</v>
      </c>
      <c r="C152" s="48">
        <v>0</v>
      </c>
      <c r="D152" s="48">
        <v>0</v>
      </c>
      <c r="E152" s="48">
        <v>0</v>
      </c>
      <c r="F152" s="400"/>
      <c r="G152" s="48">
        <v>0</v>
      </c>
      <c r="H152" s="49">
        <v>0</v>
      </c>
      <c r="I152" s="50">
        <f t="shared" si="28"/>
        <v>0</v>
      </c>
    </row>
    <row r="153" spans="1:9" ht="15">
      <c r="A153" s="10" t="s">
        <v>57</v>
      </c>
      <c r="B153" s="45">
        <v>0</v>
      </c>
      <c r="C153" s="45">
        <v>0</v>
      </c>
      <c r="D153" s="45">
        <v>0</v>
      </c>
      <c r="E153" s="45">
        <v>0</v>
      </c>
      <c r="F153" s="400"/>
      <c r="G153" s="45">
        <v>0</v>
      </c>
      <c r="H153" s="54">
        <v>0</v>
      </c>
      <c r="I153" s="44">
        <f t="shared" si="28"/>
        <v>0</v>
      </c>
    </row>
    <row r="154" spans="1:9" ht="15">
      <c r="A154" s="8" t="s">
        <v>22</v>
      </c>
      <c r="B154" s="48">
        <v>0</v>
      </c>
      <c r="C154" s="48">
        <v>0</v>
      </c>
      <c r="D154" s="48">
        <v>0</v>
      </c>
      <c r="E154" s="48">
        <v>0</v>
      </c>
      <c r="F154" s="400"/>
      <c r="G154" s="48">
        <v>0</v>
      </c>
      <c r="H154" s="49">
        <v>0</v>
      </c>
      <c r="I154" s="50">
        <f t="shared" si="28"/>
        <v>0</v>
      </c>
    </row>
    <row r="155" spans="1:9" ht="15">
      <c r="A155" s="10" t="s">
        <v>23</v>
      </c>
      <c r="B155" s="45">
        <v>0</v>
      </c>
      <c r="C155" s="45">
        <v>0</v>
      </c>
      <c r="D155" s="45">
        <v>0</v>
      </c>
      <c r="E155" s="45">
        <v>0</v>
      </c>
      <c r="F155" s="400"/>
      <c r="G155" s="45">
        <v>0</v>
      </c>
      <c r="H155" s="54">
        <v>0</v>
      </c>
      <c r="I155" s="44">
        <f t="shared" si="28"/>
        <v>0</v>
      </c>
    </row>
    <row r="156" spans="1:9" ht="15">
      <c r="A156" s="8" t="s">
        <v>24</v>
      </c>
      <c r="B156" s="48">
        <v>1E-4</v>
      </c>
      <c r="C156" s="48">
        <v>0</v>
      </c>
      <c r="D156" s="48">
        <v>0</v>
      </c>
      <c r="E156" s="48">
        <v>0</v>
      </c>
      <c r="F156" s="400"/>
      <c r="G156" s="48">
        <v>0</v>
      </c>
      <c r="H156" s="49">
        <v>0</v>
      </c>
      <c r="I156" s="50">
        <f t="shared" si="28"/>
        <v>1E-4</v>
      </c>
    </row>
    <row r="157" spans="1:9" ht="15.75" thickBot="1">
      <c r="A157" s="10" t="s">
        <v>25</v>
      </c>
      <c r="B157" s="45">
        <v>2.6616726551534155E-2</v>
      </c>
      <c r="C157" s="45">
        <v>1.4649393139403287E-4</v>
      </c>
      <c r="D157" s="45">
        <v>0.12220645835166383</v>
      </c>
      <c r="E157" s="45">
        <v>2.7108433432258225</v>
      </c>
      <c r="F157" s="401"/>
      <c r="G157" s="45">
        <v>5.1723344826948146E-2</v>
      </c>
      <c r="H157" s="54">
        <v>0.32126363311263734</v>
      </c>
      <c r="I157" s="44">
        <f t="shared" si="28"/>
        <v>3.2328000000000006</v>
      </c>
    </row>
    <row r="158" spans="1:9" ht="15">
      <c r="A158" s="125" t="s">
        <v>26</v>
      </c>
      <c r="B158" s="126">
        <f>SUM(B137:B157)</f>
        <v>0.22739600633987125</v>
      </c>
      <c r="C158" s="126">
        <f t="shared" ref="C158:I158" si="29">SUM(C137:C157)</f>
        <v>1.7000779879133989</v>
      </c>
      <c r="D158" s="126">
        <f t="shared" si="29"/>
        <v>0.40171139782465798</v>
      </c>
      <c r="E158" s="126">
        <f t="shared" si="29"/>
        <v>2.9078583956548192</v>
      </c>
      <c r="F158" s="126">
        <f t="shared" si="29"/>
        <v>0</v>
      </c>
      <c r="G158" s="126">
        <f t="shared" si="29"/>
        <v>5.1723344826948146E-2</v>
      </c>
      <c r="H158" s="127">
        <f t="shared" si="29"/>
        <v>0.32126363311263734</v>
      </c>
      <c r="I158" s="128">
        <f t="shared" si="29"/>
        <v>5.6100307656723336</v>
      </c>
    </row>
    <row r="159" spans="1:9" ht="15" thickBot="1">
      <c r="A159" s="15" t="s">
        <v>100</v>
      </c>
      <c r="B159" s="100">
        <f>B158/$I158</f>
        <v>4.0533825185291833E-2</v>
      </c>
      <c r="C159" s="100">
        <f t="shared" ref="C159:H159" si="30">C158/$I158</f>
        <v>0.30304254271048603</v>
      </c>
      <c r="D159" s="100">
        <f t="shared" si="30"/>
        <v>7.1605917080298745E-2</v>
      </c>
      <c r="E159" s="100">
        <f t="shared" si="30"/>
        <v>0.51833198731243091</v>
      </c>
      <c r="F159" s="100">
        <f t="shared" si="30"/>
        <v>0</v>
      </c>
      <c r="G159" s="100">
        <f t="shared" si="30"/>
        <v>9.2197970006585809E-3</v>
      </c>
      <c r="H159" s="100">
        <f t="shared" si="30"/>
        <v>5.7265930710833725E-2</v>
      </c>
      <c r="I159" s="102">
        <f>SUM(B159:H159)</f>
        <v>0.99999999999999978</v>
      </c>
    </row>
    <row r="160" spans="1:9" ht="15" thickBot="1">
      <c r="A160" s="16"/>
      <c r="B160" s="16"/>
      <c r="C160" s="16"/>
      <c r="D160" s="16"/>
      <c r="E160" s="16"/>
      <c r="F160" s="16"/>
      <c r="G160" s="16"/>
      <c r="H160" s="16"/>
      <c r="I160" s="16"/>
    </row>
    <row r="161" spans="1:9" ht="28.5">
      <c r="A161" s="431" t="s">
        <v>31</v>
      </c>
      <c r="B161" s="37" t="s">
        <v>0</v>
      </c>
      <c r="C161" s="37" t="s">
        <v>1</v>
      </c>
      <c r="D161" s="37" t="s">
        <v>2</v>
      </c>
      <c r="E161" s="37" t="s">
        <v>3</v>
      </c>
      <c r="F161" s="37" t="s">
        <v>27</v>
      </c>
      <c r="G161" s="37" t="s">
        <v>4</v>
      </c>
      <c r="H161" s="37" t="s">
        <v>5</v>
      </c>
      <c r="I161" s="38" t="s">
        <v>6</v>
      </c>
    </row>
    <row r="162" spans="1:9" ht="14.25" customHeight="1">
      <c r="A162" s="432" t="s">
        <v>31</v>
      </c>
      <c r="B162" s="372" t="s">
        <v>107</v>
      </c>
      <c r="C162" s="373"/>
      <c r="D162" s="373"/>
      <c r="E162" s="373"/>
      <c r="F162" s="373"/>
      <c r="G162" s="373"/>
      <c r="H162" s="373"/>
      <c r="I162" s="374"/>
    </row>
    <row r="163" spans="1:9" ht="15">
      <c r="A163" s="7" t="s">
        <v>7</v>
      </c>
      <c r="B163" s="42">
        <v>0</v>
      </c>
      <c r="C163" s="42">
        <v>0</v>
      </c>
      <c r="D163" s="42">
        <v>0</v>
      </c>
      <c r="E163" s="42">
        <v>0</v>
      </c>
      <c r="F163" s="399"/>
      <c r="G163" s="42">
        <v>0</v>
      </c>
      <c r="H163" s="43">
        <v>0</v>
      </c>
      <c r="I163" s="44">
        <f>SUM(B163:H163)</f>
        <v>0</v>
      </c>
    </row>
    <row r="164" spans="1:9" ht="15">
      <c r="A164" s="8" t="s">
        <v>8</v>
      </c>
      <c r="B164" s="48">
        <v>0</v>
      </c>
      <c r="C164" s="48">
        <v>0</v>
      </c>
      <c r="D164" s="48">
        <v>0</v>
      </c>
      <c r="E164" s="48">
        <v>0</v>
      </c>
      <c r="F164" s="400"/>
      <c r="G164" s="48">
        <v>0</v>
      </c>
      <c r="H164" s="49">
        <v>0</v>
      </c>
      <c r="I164" s="50">
        <f t="shared" ref="I164:I183" si="31">SUM(B164:H164)</f>
        <v>0</v>
      </c>
    </row>
    <row r="165" spans="1:9" ht="15">
      <c r="A165" s="9" t="s">
        <v>9</v>
      </c>
      <c r="B165" s="45">
        <v>0</v>
      </c>
      <c r="C165" s="45">
        <v>0</v>
      </c>
      <c r="D165" s="45">
        <v>0</v>
      </c>
      <c r="E165" s="45">
        <v>0</v>
      </c>
      <c r="F165" s="400"/>
      <c r="G165" s="45">
        <v>0</v>
      </c>
      <c r="H165" s="54">
        <v>0</v>
      </c>
      <c r="I165" s="44">
        <f t="shared" si="31"/>
        <v>0</v>
      </c>
    </row>
    <row r="166" spans="1:9" ht="15">
      <c r="A166" s="8" t="s">
        <v>10</v>
      </c>
      <c r="B166" s="48">
        <v>0</v>
      </c>
      <c r="C166" s="48">
        <v>0</v>
      </c>
      <c r="D166" s="48">
        <v>0</v>
      </c>
      <c r="E166" s="48">
        <v>0</v>
      </c>
      <c r="F166" s="400"/>
      <c r="G166" s="48">
        <v>0</v>
      </c>
      <c r="H166" s="49">
        <v>0</v>
      </c>
      <c r="I166" s="50">
        <f t="shared" si="31"/>
        <v>0</v>
      </c>
    </row>
    <row r="167" spans="1:9" ht="15">
      <c r="A167" s="9" t="s">
        <v>11</v>
      </c>
      <c r="B167" s="45">
        <v>0</v>
      </c>
      <c r="C167" s="45">
        <v>0</v>
      </c>
      <c r="D167" s="45">
        <v>0</v>
      </c>
      <c r="E167" s="45">
        <v>0</v>
      </c>
      <c r="F167" s="400"/>
      <c r="G167" s="45">
        <v>0</v>
      </c>
      <c r="H167" s="54">
        <v>0</v>
      </c>
      <c r="I167" s="44">
        <f t="shared" si="31"/>
        <v>0</v>
      </c>
    </row>
    <row r="168" spans="1:9" ht="15">
      <c r="A168" s="8" t="s">
        <v>12</v>
      </c>
      <c r="B168" s="48">
        <v>0</v>
      </c>
      <c r="C168" s="48">
        <v>0</v>
      </c>
      <c r="D168" s="48">
        <v>0</v>
      </c>
      <c r="E168" s="48">
        <v>0</v>
      </c>
      <c r="F168" s="400"/>
      <c r="G168" s="48">
        <v>0</v>
      </c>
      <c r="H168" s="49">
        <v>0</v>
      </c>
      <c r="I168" s="50">
        <f t="shared" si="31"/>
        <v>0</v>
      </c>
    </row>
    <row r="169" spans="1:9" ht="15">
      <c r="A169" s="9" t="s">
        <v>13</v>
      </c>
      <c r="B169" s="45">
        <v>0</v>
      </c>
      <c r="C169" s="45">
        <v>0</v>
      </c>
      <c r="D169" s="45">
        <v>0</v>
      </c>
      <c r="E169" s="45">
        <v>0</v>
      </c>
      <c r="F169" s="400"/>
      <c r="G169" s="45">
        <v>0</v>
      </c>
      <c r="H169" s="54">
        <v>0</v>
      </c>
      <c r="I169" s="44">
        <f t="shared" si="31"/>
        <v>0</v>
      </c>
    </row>
    <row r="170" spans="1:9" ht="15">
      <c r="A170" s="8" t="s">
        <v>14</v>
      </c>
      <c r="B170" s="48">
        <v>0</v>
      </c>
      <c r="C170" s="48">
        <v>0</v>
      </c>
      <c r="D170" s="48">
        <v>0</v>
      </c>
      <c r="E170" s="48">
        <v>0</v>
      </c>
      <c r="F170" s="400"/>
      <c r="G170" s="48">
        <v>0</v>
      </c>
      <c r="H170" s="49">
        <v>0</v>
      </c>
      <c r="I170" s="50">
        <f t="shared" si="31"/>
        <v>0</v>
      </c>
    </row>
    <row r="171" spans="1:9" ht="15">
      <c r="A171" s="9" t="s">
        <v>15</v>
      </c>
      <c r="B171" s="45">
        <v>0</v>
      </c>
      <c r="C171" s="45">
        <v>0</v>
      </c>
      <c r="D171" s="45">
        <v>0</v>
      </c>
      <c r="E171" s="45">
        <v>0</v>
      </c>
      <c r="F171" s="400"/>
      <c r="G171" s="45">
        <v>0</v>
      </c>
      <c r="H171" s="54">
        <v>0</v>
      </c>
      <c r="I171" s="44">
        <f t="shared" si="31"/>
        <v>0</v>
      </c>
    </row>
    <row r="172" spans="1:9" ht="15">
      <c r="A172" s="8" t="s">
        <v>16</v>
      </c>
      <c r="B172" s="48">
        <v>0</v>
      </c>
      <c r="C172" s="48">
        <v>0</v>
      </c>
      <c r="D172" s="48">
        <v>0</v>
      </c>
      <c r="E172" s="48">
        <v>0</v>
      </c>
      <c r="F172" s="400"/>
      <c r="G172" s="48">
        <v>0</v>
      </c>
      <c r="H172" s="49">
        <v>0</v>
      </c>
      <c r="I172" s="50">
        <f t="shared" si="31"/>
        <v>0</v>
      </c>
    </row>
    <row r="173" spans="1:9" ht="15">
      <c r="A173" s="9" t="s">
        <v>17</v>
      </c>
      <c r="B173" s="45">
        <v>0</v>
      </c>
      <c r="C173" s="45">
        <v>0</v>
      </c>
      <c r="D173" s="45">
        <v>0</v>
      </c>
      <c r="E173" s="45">
        <v>0</v>
      </c>
      <c r="F173" s="400"/>
      <c r="G173" s="45">
        <v>0</v>
      </c>
      <c r="H173" s="54">
        <v>0</v>
      </c>
      <c r="I173" s="44">
        <f t="shared" si="31"/>
        <v>0</v>
      </c>
    </row>
    <row r="174" spans="1:9" ht="15">
      <c r="A174" s="8" t="s">
        <v>18</v>
      </c>
      <c r="B174" s="48">
        <v>0</v>
      </c>
      <c r="C174" s="48">
        <v>0</v>
      </c>
      <c r="D174" s="48">
        <v>0</v>
      </c>
      <c r="E174" s="48">
        <v>0</v>
      </c>
      <c r="F174" s="400"/>
      <c r="G174" s="48">
        <v>0</v>
      </c>
      <c r="H174" s="49">
        <v>0</v>
      </c>
      <c r="I174" s="50">
        <f t="shared" si="31"/>
        <v>0</v>
      </c>
    </row>
    <row r="175" spans="1:9" ht="15">
      <c r="A175" s="9" t="s">
        <v>141</v>
      </c>
      <c r="B175" s="45">
        <v>0</v>
      </c>
      <c r="C175" s="45">
        <v>0</v>
      </c>
      <c r="D175" s="45">
        <v>0</v>
      </c>
      <c r="E175" s="45">
        <v>0</v>
      </c>
      <c r="F175" s="400"/>
      <c r="G175" s="45">
        <v>0</v>
      </c>
      <c r="H175" s="54">
        <v>0</v>
      </c>
      <c r="I175" s="44">
        <f t="shared" si="31"/>
        <v>0</v>
      </c>
    </row>
    <row r="176" spans="1:9" ht="15">
      <c r="A176" s="8" t="s">
        <v>19</v>
      </c>
      <c r="B176" s="48">
        <v>0</v>
      </c>
      <c r="C176" s="48">
        <v>0</v>
      </c>
      <c r="D176" s="48">
        <v>0</v>
      </c>
      <c r="E176" s="48">
        <v>0</v>
      </c>
      <c r="F176" s="400"/>
      <c r="G176" s="48">
        <v>0</v>
      </c>
      <c r="H176" s="49">
        <v>0</v>
      </c>
      <c r="I176" s="50">
        <f t="shared" si="31"/>
        <v>0</v>
      </c>
    </row>
    <row r="177" spans="1:9" ht="15">
      <c r="A177" s="9" t="s">
        <v>20</v>
      </c>
      <c r="B177" s="45">
        <v>0</v>
      </c>
      <c r="C177" s="45">
        <v>0</v>
      </c>
      <c r="D177" s="45">
        <v>0</v>
      </c>
      <c r="E177" s="45">
        <v>0</v>
      </c>
      <c r="F177" s="400"/>
      <c r="G177" s="45">
        <v>0</v>
      </c>
      <c r="H177" s="54">
        <v>0</v>
      </c>
      <c r="I177" s="44">
        <f t="shared" si="31"/>
        <v>0</v>
      </c>
    </row>
    <row r="178" spans="1:9" ht="15">
      <c r="A178" s="8" t="s">
        <v>21</v>
      </c>
      <c r="B178" s="48">
        <v>0</v>
      </c>
      <c r="C178" s="48">
        <v>0</v>
      </c>
      <c r="D178" s="48">
        <v>0</v>
      </c>
      <c r="E178" s="48">
        <v>0</v>
      </c>
      <c r="F178" s="400"/>
      <c r="G178" s="48">
        <v>0</v>
      </c>
      <c r="H178" s="49">
        <v>0</v>
      </c>
      <c r="I178" s="50">
        <f t="shared" si="31"/>
        <v>0</v>
      </c>
    </row>
    <row r="179" spans="1:9" ht="15">
      <c r="A179" s="10" t="s">
        <v>57</v>
      </c>
      <c r="B179" s="45">
        <v>0</v>
      </c>
      <c r="C179" s="45">
        <v>0</v>
      </c>
      <c r="D179" s="45">
        <v>0</v>
      </c>
      <c r="E179" s="45">
        <v>0</v>
      </c>
      <c r="F179" s="400"/>
      <c r="G179" s="45">
        <v>0</v>
      </c>
      <c r="H179" s="54">
        <v>0</v>
      </c>
      <c r="I179" s="44">
        <f t="shared" si="31"/>
        <v>0</v>
      </c>
    </row>
    <row r="180" spans="1:9" ht="15">
      <c r="A180" s="8" t="s">
        <v>22</v>
      </c>
      <c r="B180" s="48">
        <v>0</v>
      </c>
      <c r="C180" s="48">
        <v>0</v>
      </c>
      <c r="D180" s="48">
        <v>0</v>
      </c>
      <c r="E180" s="48">
        <v>0</v>
      </c>
      <c r="F180" s="400"/>
      <c r="G180" s="48">
        <v>0</v>
      </c>
      <c r="H180" s="49">
        <v>0</v>
      </c>
      <c r="I180" s="50">
        <f t="shared" si="31"/>
        <v>0</v>
      </c>
    </row>
    <row r="181" spans="1:9" ht="15">
      <c r="A181" s="10" t="s">
        <v>23</v>
      </c>
      <c r="B181" s="45">
        <v>0</v>
      </c>
      <c r="C181" s="45">
        <v>0</v>
      </c>
      <c r="D181" s="45">
        <v>0</v>
      </c>
      <c r="E181" s="45">
        <v>0</v>
      </c>
      <c r="F181" s="400"/>
      <c r="G181" s="45">
        <v>0</v>
      </c>
      <c r="H181" s="54">
        <v>0</v>
      </c>
      <c r="I181" s="44">
        <f t="shared" si="31"/>
        <v>0</v>
      </c>
    </row>
    <row r="182" spans="1:9" ht="15">
      <c r="A182" s="8" t="s">
        <v>24</v>
      </c>
      <c r="B182" s="48">
        <v>0</v>
      </c>
      <c r="C182" s="48">
        <v>0</v>
      </c>
      <c r="D182" s="48">
        <v>0</v>
      </c>
      <c r="E182" s="48">
        <v>0</v>
      </c>
      <c r="F182" s="400"/>
      <c r="G182" s="48">
        <v>0</v>
      </c>
      <c r="H182" s="49">
        <v>0</v>
      </c>
      <c r="I182" s="50">
        <f t="shared" si="31"/>
        <v>0</v>
      </c>
    </row>
    <row r="183" spans="1:9" ht="15.75" thickBot="1">
      <c r="A183" s="10" t="s">
        <v>25</v>
      </c>
      <c r="B183" s="45">
        <v>1.0988384032839278</v>
      </c>
      <c r="C183" s="45">
        <v>0</v>
      </c>
      <c r="D183" s="45">
        <v>27.164893001891784</v>
      </c>
      <c r="E183" s="45">
        <v>28.577672600163556</v>
      </c>
      <c r="F183" s="401"/>
      <c r="G183" s="45">
        <v>2.5558795392529454</v>
      </c>
      <c r="H183" s="54">
        <v>8.1675164554077888</v>
      </c>
      <c r="I183" s="44">
        <f t="shared" si="31"/>
        <v>67.564800000000005</v>
      </c>
    </row>
    <row r="184" spans="1:9" ht="15">
      <c r="A184" s="125" t="s">
        <v>26</v>
      </c>
      <c r="B184" s="126">
        <f>SUM(B163:B183)</f>
        <v>1.0988384032839278</v>
      </c>
      <c r="C184" s="126">
        <f t="shared" ref="C184:I184" si="32">SUM(C163:C183)</f>
        <v>0</v>
      </c>
      <c r="D184" s="126">
        <f t="shared" si="32"/>
        <v>27.164893001891784</v>
      </c>
      <c r="E184" s="126">
        <f t="shared" si="32"/>
        <v>28.577672600163556</v>
      </c>
      <c r="F184" s="126">
        <f t="shared" si="32"/>
        <v>0</v>
      </c>
      <c r="G184" s="126">
        <f t="shared" si="32"/>
        <v>2.5558795392529454</v>
      </c>
      <c r="H184" s="127">
        <f t="shared" si="32"/>
        <v>8.1675164554077888</v>
      </c>
      <c r="I184" s="128">
        <f t="shared" si="32"/>
        <v>67.564800000000005</v>
      </c>
    </row>
    <row r="185" spans="1:9" ht="15" thickBot="1">
      <c r="A185" s="15" t="s">
        <v>100</v>
      </c>
      <c r="B185" s="100">
        <f>B184/$I184</f>
        <v>1.6263474520518489E-2</v>
      </c>
      <c r="C185" s="100">
        <f t="shared" ref="C185:H185" si="33">C184/$I184</f>
        <v>0</v>
      </c>
      <c r="D185" s="100">
        <f t="shared" si="33"/>
        <v>0.40205688467799477</v>
      </c>
      <c r="E185" s="100">
        <f t="shared" si="33"/>
        <v>0.42296687920579285</v>
      </c>
      <c r="F185" s="100">
        <f t="shared" si="33"/>
        <v>0</v>
      </c>
      <c r="G185" s="100">
        <f t="shared" si="33"/>
        <v>3.7828566639033126E-2</v>
      </c>
      <c r="H185" s="100">
        <f t="shared" si="33"/>
        <v>0.1208841949566607</v>
      </c>
      <c r="I185" s="102">
        <f>SUM(B185:H185)</f>
        <v>1</v>
      </c>
    </row>
    <row r="186" spans="1:9" ht="15" thickBot="1">
      <c r="A186" s="16"/>
      <c r="B186" s="16"/>
      <c r="C186" s="16"/>
      <c r="D186" s="16"/>
      <c r="E186" s="16"/>
      <c r="F186" s="16"/>
      <c r="G186" s="16"/>
      <c r="H186" s="16"/>
      <c r="I186" s="16"/>
    </row>
    <row r="187" spans="1:9" ht="28.5">
      <c r="A187" s="431" t="s">
        <v>32</v>
      </c>
      <c r="B187" s="37" t="s">
        <v>0</v>
      </c>
      <c r="C187" s="37" t="s">
        <v>1</v>
      </c>
      <c r="D187" s="37" t="s">
        <v>2</v>
      </c>
      <c r="E187" s="37" t="s">
        <v>3</v>
      </c>
      <c r="F187" s="37" t="s">
        <v>27</v>
      </c>
      <c r="G187" s="37" t="s">
        <v>4</v>
      </c>
      <c r="H187" s="37" t="s">
        <v>5</v>
      </c>
      <c r="I187" s="38" t="s">
        <v>6</v>
      </c>
    </row>
    <row r="188" spans="1:9" ht="14.25" customHeight="1">
      <c r="A188" s="432" t="s">
        <v>32</v>
      </c>
      <c r="B188" s="372" t="s">
        <v>107</v>
      </c>
      <c r="C188" s="373"/>
      <c r="D188" s="373"/>
      <c r="E188" s="373"/>
      <c r="F188" s="373"/>
      <c r="G188" s="373"/>
      <c r="H188" s="373"/>
      <c r="I188" s="374"/>
    </row>
    <row r="189" spans="1:9" ht="15">
      <c r="A189" s="7" t="s">
        <v>7</v>
      </c>
      <c r="B189" s="42">
        <v>0</v>
      </c>
      <c r="C189" s="42">
        <v>0</v>
      </c>
      <c r="D189" s="42">
        <v>0</v>
      </c>
      <c r="E189" s="42">
        <v>0</v>
      </c>
      <c r="F189" s="399"/>
      <c r="G189" s="42">
        <v>0</v>
      </c>
      <c r="H189" s="43">
        <v>0</v>
      </c>
      <c r="I189" s="44">
        <f>SUM(B189:H189)</f>
        <v>0</v>
      </c>
    </row>
    <row r="190" spans="1:9" ht="15">
      <c r="A190" s="8" t="s">
        <v>8</v>
      </c>
      <c r="B190" s="48">
        <v>0</v>
      </c>
      <c r="C190" s="48">
        <v>0</v>
      </c>
      <c r="D190" s="48">
        <v>0</v>
      </c>
      <c r="E190" s="48">
        <v>0</v>
      </c>
      <c r="F190" s="400"/>
      <c r="G190" s="48">
        <v>0</v>
      </c>
      <c r="H190" s="49">
        <v>0</v>
      </c>
      <c r="I190" s="50">
        <f t="shared" ref="I190:I209" si="34">SUM(B190:H190)</f>
        <v>0</v>
      </c>
    </row>
    <row r="191" spans="1:9" ht="15">
      <c r="A191" s="9" t="s">
        <v>9</v>
      </c>
      <c r="B191" s="45">
        <v>0</v>
      </c>
      <c r="C191" s="45">
        <v>0</v>
      </c>
      <c r="D191" s="45">
        <v>0</v>
      </c>
      <c r="E191" s="45">
        <v>0</v>
      </c>
      <c r="F191" s="400"/>
      <c r="G191" s="45">
        <v>0</v>
      </c>
      <c r="H191" s="54">
        <v>0</v>
      </c>
      <c r="I191" s="44">
        <f t="shared" si="34"/>
        <v>0</v>
      </c>
    </row>
    <row r="192" spans="1:9" ht="15">
      <c r="A192" s="8" t="s">
        <v>10</v>
      </c>
      <c r="B192" s="48">
        <v>0</v>
      </c>
      <c r="C192" s="48">
        <v>0</v>
      </c>
      <c r="D192" s="48">
        <v>0</v>
      </c>
      <c r="E192" s="48">
        <v>0</v>
      </c>
      <c r="F192" s="400"/>
      <c r="G192" s="48">
        <v>0</v>
      </c>
      <c r="H192" s="49">
        <v>0</v>
      </c>
      <c r="I192" s="50">
        <f t="shared" si="34"/>
        <v>0</v>
      </c>
    </row>
    <row r="193" spans="1:9" ht="15">
      <c r="A193" s="9" t="s">
        <v>11</v>
      </c>
      <c r="B193" s="45">
        <v>0</v>
      </c>
      <c r="C193" s="45">
        <v>0</v>
      </c>
      <c r="D193" s="45">
        <v>0</v>
      </c>
      <c r="E193" s="45">
        <v>0</v>
      </c>
      <c r="F193" s="400"/>
      <c r="G193" s="45">
        <v>0</v>
      </c>
      <c r="H193" s="54">
        <v>0</v>
      </c>
      <c r="I193" s="44">
        <f t="shared" si="34"/>
        <v>0</v>
      </c>
    </row>
    <row r="194" spans="1:9" ht="15">
      <c r="A194" s="8" t="s">
        <v>12</v>
      </c>
      <c r="B194" s="48">
        <v>0</v>
      </c>
      <c r="C194" s="48">
        <v>0</v>
      </c>
      <c r="D194" s="48">
        <v>0</v>
      </c>
      <c r="E194" s="48">
        <v>0</v>
      </c>
      <c r="F194" s="400"/>
      <c r="G194" s="48">
        <v>0</v>
      </c>
      <c r="H194" s="49">
        <v>0</v>
      </c>
      <c r="I194" s="50">
        <f t="shared" si="34"/>
        <v>0</v>
      </c>
    </row>
    <row r="195" spans="1:9" ht="15">
      <c r="A195" s="9" t="s">
        <v>13</v>
      </c>
      <c r="B195" s="45">
        <v>0</v>
      </c>
      <c r="C195" s="45">
        <v>0</v>
      </c>
      <c r="D195" s="45">
        <v>0</v>
      </c>
      <c r="E195" s="45">
        <v>0</v>
      </c>
      <c r="F195" s="400"/>
      <c r="G195" s="45">
        <v>0</v>
      </c>
      <c r="H195" s="54">
        <v>0</v>
      </c>
      <c r="I195" s="44">
        <f t="shared" si="34"/>
        <v>0</v>
      </c>
    </row>
    <row r="196" spans="1:9" ht="15">
      <c r="A196" s="8" t="s">
        <v>14</v>
      </c>
      <c r="B196" s="48">
        <v>6.5978890107427757E-9</v>
      </c>
      <c r="C196" s="48">
        <v>6.5978890107427757E-9</v>
      </c>
      <c r="D196" s="48">
        <v>6.5978890107427757E-9</v>
      </c>
      <c r="E196" s="48">
        <v>0.42798652528482223</v>
      </c>
      <c r="F196" s="400"/>
      <c r="G196" s="48">
        <v>0</v>
      </c>
      <c r="H196" s="49">
        <v>0</v>
      </c>
      <c r="I196" s="50">
        <f t="shared" si="34"/>
        <v>0.42798654507848927</v>
      </c>
    </row>
    <row r="197" spans="1:9" ht="15">
      <c r="A197" s="9" t="s">
        <v>15</v>
      </c>
      <c r="B197" s="45">
        <v>1.3443977837254572E-2</v>
      </c>
      <c r="C197" s="45">
        <v>4.1756132456136578E-3</v>
      </c>
      <c r="D197" s="45">
        <v>0.19538040891713176</v>
      </c>
      <c r="E197" s="45">
        <v>0</v>
      </c>
      <c r="F197" s="400"/>
      <c r="G197" s="45">
        <v>0</v>
      </c>
      <c r="H197" s="54">
        <v>0</v>
      </c>
      <c r="I197" s="44">
        <f t="shared" si="34"/>
        <v>0.21299999999999999</v>
      </c>
    </row>
    <row r="198" spans="1:9" ht="15">
      <c r="A198" s="8" t="s">
        <v>16</v>
      </c>
      <c r="B198" s="48">
        <v>0.83189852329125491</v>
      </c>
      <c r="C198" s="48">
        <v>0.3695953953491945</v>
      </c>
      <c r="D198" s="48">
        <v>16.798506081359552</v>
      </c>
      <c r="E198" s="48">
        <v>0</v>
      </c>
      <c r="F198" s="400"/>
      <c r="G198" s="48">
        <v>0</v>
      </c>
      <c r="H198" s="49">
        <v>0</v>
      </c>
      <c r="I198" s="50">
        <f t="shared" si="34"/>
        <v>18</v>
      </c>
    </row>
    <row r="199" spans="1:9" ht="15">
      <c r="A199" s="9" t="s">
        <v>17</v>
      </c>
      <c r="B199" s="45">
        <v>1.2143573889321422</v>
      </c>
      <c r="C199" s="45">
        <v>9.999999969999999E-9</v>
      </c>
      <c r="D199" s="45">
        <v>8.7856426010678561</v>
      </c>
      <c r="E199" s="45">
        <v>0</v>
      </c>
      <c r="F199" s="400"/>
      <c r="G199" s="45">
        <v>0</v>
      </c>
      <c r="H199" s="54">
        <v>0</v>
      </c>
      <c r="I199" s="44">
        <f t="shared" si="34"/>
        <v>9.9999999999999982</v>
      </c>
    </row>
    <row r="200" spans="1:9" ht="15">
      <c r="A200" s="8" t="s">
        <v>18</v>
      </c>
      <c r="B200" s="48">
        <v>0</v>
      </c>
      <c r="C200" s="48">
        <v>0</v>
      </c>
      <c r="D200" s="48">
        <v>0</v>
      </c>
      <c r="E200" s="48">
        <v>0</v>
      </c>
      <c r="F200" s="400"/>
      <c r="G200" s="48">
        <v>0</v>
      </c>
      <c r="H200" s="49">
        <v>0</v>
      </c>
      <c r="I200" s="50">
        <f t="shared" si="34"/>
        <v>0</v>
      </c>
    </row>
    <row r="201" spans="1:9" ht="15">
      <c r="A201" s="9" t="s">
        <v>141</v>
      </c>
      <c r="B201" s="45">
        <v>4.9471579271233788</v>
      </c>
      <c r="C201" s="45">
        <v>0.26579283117951535</v>
      </c>
      <c r="D201" s="45">
        <v>27.676671063815</v>
      </c>
      <c r="E201" s="45">
        <v>2.1103781778821009</v>
      </c>
      <c r="F201" s="400"/>
      <c r="G201" s="45">
        <v>0</v>
      </c>
      <c r="H201" s="54">
        <v>0</v>
      </c>
      <c r="I201" s="44">
        <f t="shared" si="34"/>
        <v>35</v>
      </c>
    </row>
    <row r="202" spans="1:9" ht="15">
      <c r="A202" s="8" t="s">
        <v>19</v>
      </c>
      <c r="B202" s="48">
        <v>0</v>
      </c>
      <c r="C202" s="48">
        <v>0</v>
      </c>
      <c r="D202" s="48">
        <v>0</v>
      </c>
      <c r="E202" s="48">
        <v>0</v>
      </c>
      <c r="F202" s="400"/>
      <c r="G202" s="48">
        <v>0</v>
      </c>
      <c r="H202" s="49">
        <v>0</v>
      </c>
      <c r="I202" s="50">
        <f t="shared" si="34"/>
        <v>0</v>
      </c>
    </row>
    <row r="203" spans="1:9" ht="15">
      <c r="A203" s="9" t="s">
        <v>20</v>
      </c>
      <c r="B203" s="45">
        <v>0</v>
      </c>
      <c r="C203" s="45">
        <v>0</v>
      </c>
      <c r="D203" s="45">
        <v>0</v>
      </c>
      <c r="E203" s="45">
        <v>0</v>
      </c>
      <c r="F203" s="400"/>
      <c r="G203" s="45">
        <v>0</v>
      </c>
      <c r="H203" s="54">
        <v>0</v>
      </c>
      <c r="I203" s="44">
        <f t="shared" si="34"/>
        <v>0</v>
      </c>
    </row>
    <row r="204" spans="1:9" ht="15">
      <c r="A204" s="8" t="s">
        <v>21</v>
      </c>
      <c r="B204" s="48">
        <v>0</v>
      </c>
      <c r="C204" s="48">
        <v>0</v>
      </c>
      <c r="D204" s="48">
        <v>0</v>
      </c>
      <c r="E204" s="48">
        <v>0</v>
      </c>
      <c r="F204" s="400"/>
      <c r="G204" s="48">
        <v>0</v>
      </c>
      <c r="H204" s="49">
        <v>0</v>
      </c>
      <c r="I204" s="50">
        <f t="shared" si="34"/>
        <v>0</v>
      </c>
    </row>
    <row r="205" spans="1:9" ht="15">
      <c r="A205" s="10" t="s">
        <v>57</v>
      </c>
      <c r="B205" s="45">
        <v>0</v>
      </c>
      <c r="C205" s="45">
        <v>0</v>
      </c>
      <c r="D205" s="45">
        <v>0</v>
      </c>
      <c r="E205" s="45">
        <v>0</v>
      </c>
      <c r="F205" s="400"/>
      <c r="G205" s="45">
        <v>0</v>
      </c>
      <c r="H205" s="54">
        <v>0</v>
      </c>
      <c r="I205" s="44">
        <f t="shared" si="34"/>
        <v>0</v>
      </c>
    </row>
    <row r="206" spans="1:9" ht="15">
      <c r="A206" s="8" t="s">
        <v>22</v>
      </c>
      <c r="B206" s="48">
        <v>0</v>
      </c>
      <c r="C206" s="48">
        <v>0</v>
      </c>
      <c r="D206" s="48">
        <v>0</v>
      </c>
      <c r="E206" s="48">
        <v>0</v>
      </c>
      <c r="F206" s="400"/>
      <c r="G206" s="48">
        <v>0</v>
      </c>
      <c r="H206" s="49">
        <v>0</v>
      </c>
      <c r="I206" s="50">
        <f t="shared" si="34"/>
        <v>0</v>
      </c>
    </row>
    <row r="207" spans="1:9" ht="15">
      <c r="A207" s="10" t="s">
        <v>23</v>
      </c>
      <c r="B207" s="45">
        <v>0</v>
      </c>
      <c r="C207" s="45">
        <v>0</v>
      </c>
      <c r="D207" s="45">
        <v>0</v>
      </c>
      <c r="E207" s="45">
        <v>0</v>
      </c>
      <c r="F207" s="400"/>
      <c r="G207" s="45">
        <v>0</v>
      </c>
      <c r="H207" s="54">
        <v>0</v>
      </c>
      <c r="I207" s="44">
        <f t="shared" si="34"/>
        <v>0</v>
      </c>
    </row>
    <row r="208" spans="1:9" ht="15">
      <c r="A208" s="8" t="s">
        <v>24</v>
      </c>
      <c r="B208" s="48">
        <v>0</v>
      </c>
      <c r="C208" s="48">
        <v>0</v>
      </c>
      <c r="D208" s="48">
        <v>0</v>
      </c>
      <c r="E208" s="48">
        <v>0</v>
      </c>
      <c r="F208" s="400"/>
      <c r="G208" s="48">
        <v>0</v>
      </c>
      <c r="H208" s="49">
        <v>0</v>
      </c>
      <c r="I208" s="50">
        <f t="shared" si="34"/>
        <v>0</v>
      </c>
    </row>
    <row r="209" spans="1:9" ht="15.75" thickBot="1">
      <c r="A209" s="10" t="s">
        <v>25</v>
      </c>
      <c r="B209" s="45">
        <v>0.15549943934111732</v>
      </c>
      <c r="C209" s="45">
        <v>5.4913680880287842E-2</v>
      </c>
      <c r="D209" s="45">
        <v>41.637960177325759</v>
      </c>
      <c r="E209" s="45">
        <v>28.589791737595117</v>
      </c>
      <c r="F209" s="401"/>
      <c r="G209" s="45">
        <v>2.2366623385817141</v>
      </c>
      <c r="H209" s="54">
        <v>0.13517262627601201</v>
      </c>
      <c r="I209" s="44">
        <f t="shared" si="34"/>
        <v>72.81</v>
      </c>
    </row>
    <row r="210" spans="1:9" ht="15">
      <c r="A210" s="125" t="s">
        <v>26</v>
      </c>
      <c r="B210" s="126">
        <f>SUM(B189:B209)</f>
        <v>7.1623572631230363</v>
      </c>
      <c r="C210" s="126">
        <f t="shared" ref="C210:I210" si="35">SUM(C189:C209)</f>
        <v>0.69447753725250039</v>
      </c>
      <c r="D210" s="126">
        <f t="shared" si="35"/>
        <v>95.094160339083189</v>
      </c>
      <c r="E210" s="126">
        <f t="shared" si="35"/>
        <v>31.128156440762041</v>
      </c>
      <c r="F210" s="126">
        <f t="shared" si="35"/>
        <v>0</v>
      </c>
      <c r="G210" s="126">
        <f t="shared" si="35"/>
        <v>2.2366623385817141</v>
      </c>
      <c r="H210" s="127">
        <f t="shared" si="35"/>
        <v>0.13517262627601201</v>
      </c>
      <c r="I210" s="128">
        <f t="shared" si="35"/>
        <v>136.45098654507848</v>
      </c>
    </row>
    <row r="211" spans="1:9" ht="15" thickBot="1">
      <c r="A211" s="15" t="s">
        <v>100</v>
      </c>
      <c r="B211" s="100">
        <f>B210/$I210</f>
        <v>5.2490329637571748E-2</v>
      </c>
      <c r="C211" s="100">
        <f t="shared" ref="C211:H211" si="36">C210/$I210</f>
        <v>5.0895750542856652E-3</v>
      </c>
      <c r="D211" s="100">
        <f t="shared" si="36"/>
        <v>0.69691075709201644</v>
      </c>
      <c r="E211" s="100">
        <f t="shared" si="36"/>
        <v>0.2281270163662644</v>
      </c>
      <c r="F211" s="100">
        <f t="shared" si="36"/>
        <v>0</v>
      </c>
      <c r="G211" s="100">
        <f t="shared" si="36"/>
        <v>1.6391690490583602E-2</v>
      </c>
      <c r="H211" s="100">
        <f t="shared" si="36"/>
        <v>9.9063135927826996E-4</v>
      </c>
      <c r="I211" s="102">
        <f>SUM(B211:H211)</f>
        <v>1.0000000000000002</v>
      </c>
    </row>
    <row r="212" spans="1:9" ht="15" thickBot="1">
      <c r="A212" s="16"/>
      <c r="B212" s="16"/>
      <c r="C212" s="16"/>
      <c r="D212" s="16"/>
      <c r="E212" s="16"/>
      <c r="F212" s="16"/>
      <c r="G212" s="16"/>
      <c r="H212" s="16"/>
      <c r="I212" s="16"/>
    </row>
    <row r="213" spans="1:9" ht="28.5">
      <c r="A213" s="431" t="s">
        <v>33</v>
      </c>
      <c r="B213" s="37" t="s">
        <v>0</v>
      </c>
      <c r="C213" s="37" t="s">
        <v>1</v>
      </c>
      <c r="D213" s="37" t="s">
        <v>2</v>
      </c>
      <c r="E213" s="37" t="s">
        <v>3</v>
      </c>
      <c r="F213" s="37" t="s">
        <v>27</v>
      </c>
      <c r="G213" s="37" t="s">
        <v>4</v>
      </c>
      <c r="H213" s="37" t="s">
        <v>5</v>
      </c>
      <c r="I213" s="38" t="s">
        <v>6</v>
      </c>
    </row>
    <row r="214" spans="1:9" ht="14.25" customHeight="1">
      <c r="A214" s="432" t="s">
        <v>33</v>
      </c>
      <c r="B214" s="372" t="s">
        <v>107</v>
      </c>
      <c r="C214" s="373"/>
      <c r="D214" s="373"/>
      <c r="E214" s="373"/>
      <c r="F214" s="373"/>
      <c r="G214" s="373"/>
      <c r="H214" s="373"/>
      <c r="I214" s="374"/>
    </row>
    <row r="215" spans="1:9" ht="15">
      <c r="A215" s="7" t="s">
        <v>7</v>
      </c>
      <c r="B215" s="42">
        <v>0</v>
      </c>
      <c r="C215" s="42">
        <v>0</v>
      </c>
      <c r="D215" s="42">
        <v>0</v>
      </c>
      <c r="E215" s="42">
        <v>0</v>
      </c>
      <c r="F215" s="399"/>
      <c r="G215" s="42">
        <v>0</v>
      </c>
      <c r="H215" s="43">
        <v>0</v>
      </c>
      <c r="I215" s="44">
        <f>SUM(B215:H215)</f>
        <v>0</v>
      </c>
    </row>
    <row r="216" spans="1:9" ht="15">
      <c r="A216" s="8" t="s">
        <v>8</v>
      </c>
      <c r="B216" s="48">
        <v>0</v>
      </c>
      <c r="C216" s="48">
        <v>0</v>
      </c>
      <c r="D216" s="48">
        <v>0</v>
      </c>
      <c r="E216" s="48">
        <v>0</v>
      </c>
      <c r="F216" s="400"/>
      <c r="G216" s="48">
        <v>0</v>
      </c>
      <c r="H216" s="49">
        <v>0</v>
      </c>
      <c r="I216" s="50">
        <f t="shared" ref="I216:I235" si="37">SUM(B216:H216)</f>
        <v>0</v>
      </c>
    </row>
    <row r="217" spans="1:9" ht="15">
      <c r="A217" s="9" t="s">
        <v>9</v>
      </c>
      <c r="B217" s="45">
        <v>0</v>
      </c>
      <c r="C217" s="45">
        <v>0</v>
      </c>
      <c r="D217" s="45">
        <v>0</v>
      </c>
      <c r="E217" s="45">
        <v>0</v>
      </c>
      <c r="F217" s="400"/>
      <c r="G217" s="45">
        <v>0</v>
      </c>
      <c r="H217" s="54">
        <v>0</v>
      </c>
      <c r="I217" s="44">
        <f t="shared" si="37"/>
        <v>0</v>
      </c>
    </row>
    <row r="218" spans="1:9" ht="15">
      <c r="A218" s="8" t="s">
        <v>10</v>
      </c>
      <c r="B218" s="48">
        <v>0</v>
      </c>
      <c r="C218" s="48">
        <v>0</v>
      </c>
      <c r="D218" s="48">
        <v>0</v>
      </c>
      <c r="E218" s="48">
        <v>0</v>
      </c>
      <c r="F218" s="400"/>
      <c r="G218" s="48">
        <v>0</v>
      </c>
      <c r="H218" s="49">
        <v>0</v>
      </c>
      <c r="I218" s="50">
        <f t="shared" si="37"/>
        <v>0</v>
      </c>
    </row>
    <row r="219" spans="1:9" ht="15">
      <c r="A219" s="9" t="s">
        <v>11</v>
      </c>
      <c r="B219" s="45">
        <v>0</v>
      </c>
      <c r="C219" s="45">
        <v>0</v>
      </c>
      <c r="D219" s="45">
        <v>0</v>
      </c>
      <c r="E219" s="45">
        <v>0</v>
      </c>
      <c r="F219" s="400"/>
      <c r="G219" s="45">
        <v>0</v>
      </c>
      <c r="H219" s="54">
        <v>0</v>
      </c>
      <c r="I219" s="44">
        <f t="shared" si="37"/>
        <v>0</v>
      </c>
    </row>
    <row r="220" spans="1:9" ht="15">
      <c r="A220" s="8" t="s">
        <v>12</v>
      </c>
      <c r="B220" s="48">
        <v>0</v>
      </c>
      <c r="C220" s="48">
        <v>0</v>
      </c>
      <c r="D220" s="48">
        <v>0</v>
      </c>
      <c r="E220" s="48">
        <v>0.44087030638417163</v>
      </c>
      <c r="F220" s="400"/>
      <c r="G220" s="48">
        <v>0</v>
      </c>
      <c r="H220" s="49">
        <v>0</v>
      </c>
      <c r="I220" s="50">
        <f t="shared" si="37"/>
        <v>0.44087030638417163</v>
      </c>
    </row>
    <row r="221" spans="1:9" ht="15">
      <c r="A221" s="9" t="s">
        <v>13</v>
      </c>
      <c r="B221" s="45">
        <v>0</v>
      </c>
      <c r="C221" s="45">
        <v>0</v>
      </c>
      <c r="D221" s="45">
        <v>0</v>
      </c>
      <c r="E221" s="45">
        <v>0</v>
      </c>
      <c r="F221" s="400"/>
      <c r="G221" s="45">
        <v>0</v>
      </c>
      <c r="H221" s="54">
        <v>0</v>
      </c>
      <c r="I221" s="44">
        <f t="shared" si="37"/>
        <v>0</v>
      </c>
    </row>
    <row r="222" spans="1:9" ht="15">
      <c r="A222" s="8" t="s">
        <v>14</v>
      </c>
      <c r="B222" s="48">
        <v>0</v>
      </c>
      <c r="C222" s="48">
        <v>0</v>
      </c>
      <c r="D222" s="48">
        <v>0</v>
      </c>
      <c r="E222" s="48">
        <v>1.7159380309689912E-4</v>
      </c>
      <c r="F222" s="400"/>
      <c r="G222" s="48">
        <v>0</v>
      </c>
      <c r="H222" s="49">
        <v>0</v>
      </c>
      <c r="I222" s="50">
        <f t="shared" si="37"/>
        <v>1.7159380309689912E-4</v>
      </c>
    </row>
    <row r="223" spans="1:9" ht="15">
      <c r="A223" s="9" t="s">
        <v>15</v>
      </c>
      <c r="B223" s="45">
        <v>0</v>
      </c>
      <c r="C223" s="45">
        <v>0</v>
      </c>
      <c r="D223" s="45">
        <v>0</v>
      </c>
      <c r="E223" s="45">
        <v>0</v>
      </c>
      <c r="F223" s="400"/>
      <c r="G223" s="45">
        <v>0</v>
      </c>
      <c r="H223" s="54">
        <v>0</v>
      </c>
      <c r="I223" s="44">
        <f t="shared" si="37"/>
        <v>0</v>
      </c>
    </row>
    <row r="224" spans="1:9" ht="15">
      <c r="A224" s="8" t="s">
        <v>16</v>
      </c>
      <c r="B224" s="48">
        <v>0</v>
      </c>
      <c r="C224" s="48">
        <v>0</v>
      </c>
      <c r="D224" s="48">
        <v>44</v>
      </c>
      <c r="E224" s="48">
        <v>0</v>
      </c>
      <c r="F224" s="400"/>
      <c r="G224" s="48">
        <v>0</v>
      </c>
      <c r="H224" s="49">
        <v>0</v>
      </c>
      <c r="I224" s="50">
        <f t="shared" si="37"/>
        <v>44</v>
      </c>
    </row>
    <row r="225" spans="1:9" ht="15">
      <c r="A225" s="9" t="s">
        <v>17</v>
      </c>
      <c r="B225" s="45">
        <v>1.5472976486757548</v>
      </c>
      <c r="C225" s="45">
        <v>0</v>
      </c>
      <c r="D225" s="45">
        <v>6.1287916496415438</v>
      </c>
      <c r="E225" s="45">
        <v>0.3239107016827012</v>
      </c>
      <c r="F225" s="400"/>
      <c r="G225" s="45">
        <v>0</v>
      </c>
      <c r="H225" s="54">
        <v>0</v>
      </c>
      <c r="I225" s="44">
        <f t="shared" si="37"/>
        <v>8</v>
      </c>
    </row>
    <row r="226" spans="1:9" ht="15">
      <c r="A226" s="8" t="s">
        <v>18</v>
      </c>
      <c r="B226" s="48">
        <v>0</v>
      </c>
      <c r="C226" s="48">
        <v>0</v>
      </c>
      <c r="D226" s="48">
        <v>0</v>
      </c>
      <c r="E226" s="48">
        <v>0</v>
      </c>
      <c r="F226" s="400"/>
      <c r="G226" s="48">
        <v>0</v>
      </c>
      <c r="H226" s="49">
        <v>0</v>
      </c>
      <c r="I226" s="50">
        <f t="shared" si="37"/>
        <v>0</v>
      </c>
    </row>
    <row r="227" spans="1:9" ht="15">
      <c r="A227" s="9" t="s">
        <v>141</v>
      </c>
      <c r="B227" s="45">
        <v>12.365302239517813</v>
      </c>
      <c r="C227" s="45">
        <v>0</v>
      </c>
      <c r="D227" s="45">
        <v>5.8389363290283818</v>
      </c>
      <c r="E227" s="45">
        <v>12.795761431453807</v>
      </c>
      <c r="F227" s="400"/>
      <c r="G227" s="45">
        <v>0</v>
      </c>
      <c r="H227" s="54">
        <v>0</v>
      </c>
      <c r="I227" s="44">
        <f t="shared" si="37"/>
        <v>31</v>
      </c>
    </row>
    <row r="228" spans="1:9" ht="15">
      <c r="A228" s="8" t="s">
        <v>19</v>
      </c>
      <c r="B228" s="48">
        <v>0</v>
      </c>
      <c r="C228" s="48">
        <v>0</v>
      </c>
      <c r="D228" s="48">
        <v>0</v>
      </c>
      <c r="E228" s="48">
        <v>0</v>
      </c>
      <c r="F228" s="400"/>
      <c r="G228" s="48">
        <v>0</v>
      </c>
      <c r="H228" s="49">
        <v>0</v>
      </c>
      <c r="I228" s="50">
        <f t="shared" si="37"/>
        <v>0</v>
      </c>
    </row>
    <row r="229" spans="1:9" ht="15">
      <c r="A229" s="9" t="s">
        <v>20</v>
      </c>
      <c r="B229" s="45">
        <v>0</v>
      </c>
      <c r="C229" s="45">
        <v>0</v>
      </c>
      <c r="D229" s="45">
        <v>0</v>
      </c>
      <c r="E229" s="45">
        <v>0</v>
      </c>
      <c r="F229" s="400"/>
      <c r="G229" s="45">
        <v>0</v>
      </c>
      <c r="H229" s="54">
        <v>0</v>
      </c>
      <c r="I229" s="44">
        <f t="shared" si="37"/>
        <v>0</v>
      </c>
    </row>
    <row r="230" spans="1:9" ht="15">
      <c r="A230" s="8" t="s">
        <v>21</v>
      </c>
      <c r="B230" s="48">
        <v>0</v>
      </c>
      <c r="C230" s="48">
        <v>0</v>
      </c>
      <c r="D230" s="48">
        <v>0</v>
      </c>
      <c r="E230" s="48">
        <v>0</v>
      </c>
      <c r="F230" s="400"/>
      <c r="G230" s="48">
        <v>0</v>
      </c>
      <c r="H230" s="49">
        <v>0</v>
      </c>
      <c r="I230" s="50">
        <f t="shared" si="37"/>
        <v>0</v>
      </c>
    </row>
    <row r="231" spans="1:9" ht="15">
      <c r="A231" s="10" t="s">
        <v>57</v>
      </c>
      <c r="B231" s="45">
        <v>0</v>
      </c>
      <c r="C231" s="45">
        <v>0</v>
      </c>
      <c r="D231" s="45">
        <v>0</v>
      </c>
      <c r="E231" s="45">
        <v>0</v>
      </c>
      <c r="F231" s="400"/>
      <c r="G231" s="45">
        <v>0</v>
      </c>
      <c r="H231" s="54">
        <v>0</v>
      </c>
      <c r="I231" s="44">
        <f t="shared" si="37"/>
        <v>0</v>
      </c>
    </row>
    <row r="232" spans="1:9" ht="15">
      <c r="A232" s="8" t="s">
        <v>22</v>
      </c>
      <c r="B232" s="48">
        <v>0</v>
      </c>
      <c r="C232" s="48">
        <v>0</v>
      </c>
      <c r="D232" s="48">
        <v>0</v>
      </c>
      <c r="E232" s="48">
        <v>0</v>
      </c>
      <c r="F232" s="400"/>
      <c r="G232" s="48">
        <v>0</v>
      </c>
      <c r="H232" s="49">
        <v>0</v>
      </c>
      <c r="I232" s="50">
        <f t="shared" si="37"/>
        <v>0</v>
      </c>
    </row>
    <row r="233" spans="1:9" ht="15">
      <c r="A233" s="10" t="s">
        <v>23</v>
      </c>
      <c r="B233" s="45">
        <v>0</v>
      </c>
      <c r="C233" s="45">
        <v>0</v>
      </c>
      <c r="D233" s="45">
        <v>0</v>
      </c>
      <c r="E233" s="45">
        <v>0</v>
      </c>
      <c r="F233" s="400"/>
      <c r="G233" s="45">
        <v>0</v>
      </c>
      <c r="H233" s="54">
        <v>0</v>
      </c>
      <c r="I233" s="44">
        <f t="shared" si="37"/>
        <v>0</v>
      </c>
    </row>
    <row r="234" spans="1:9" ht="15">
      <c r="A234" s="8" t="s">
        <v>24</v>
      </c>
      <c r="B234" s="48">
        <v>0.24287034904203322</v>
      </c>
      <c r="C234" s="48">
        <v>0</v>
      </c>
      <c r="D234" s="48">
        <v>5.5929650957966766E-2</v>
      </c>
      <c r="E234" s="48">
        <v>0</v>
      </c>
      <c r="F234" s="400"/>
      <c r="G234" s="48">
        <v>0</v>
      </c>
      <c r="H234" s="49">
        <v>0</v>
      </c>
      <c r="I234" s="50">
        <f t="shared" si="37"/>
        <v>0.29880000000000001</v>
      </c>
    </row>
    <row r="235" spans="1:9" ht="15.75" thickBot="1">
      <c r="A235" s="10" t="s">
        <v>25</v>
      </c>
      <c r="B235" s="45">
        <v>2.9061639952550995</v>
      </c>
      <c r="C235" s="45">
        <v>0</v>
      </c>
      <c r="D235" s="45">
        <v>10.708574167324102</v>
      </c>
      <c r="E235" s="45">
        <v>7.9315067552392859</v>
      </c>
      <c r="F235" s="401"/>
      <c r="G235" s="45">
        <v>2.394721606558293</v>
      </c>
      <c r="H235" s="54">
        <v>0.27983347562321809</v>
      </c>
      <c r="I235" s="44">
        <f t="shared" si="37"/>
        <v>24.220799999999997</v>
      </c>
    </row>
    <row r="236" spans="1:9" ht="15">
      <c r="A236" s="125" t="s">
        <v>26</v>
      </c>
      <c r="B236" s="126">
        <f>SUM(B215:B235)</f>
        <v>17.0616342324907</v>
      </c>
      <c r="C236" s="126">
        <f t="shared" ref="C236:I236" si="38">SUM(C215:C235)</f>
        <v>0</v>
      </c>
      <c r="D236" s="126">
        <f t="shared" si="38"/>
        <v>66.732231796951993</v>
      </c>
      <c r="E236" s="126">
        <f t="shared" si="38"/>
        <v>21.492220788563063</v>
      </c>
      <c r="F236" s="126">
        <f t="shared" si="38"/>
        <v>0</v>
      </c>
      <c r="G236" s="126">
        <f t="shared" si="38"/>
        <v>2.394721606558293</v>
      </c>
      <c r="H236" s="127">
        <f t="shared" si="38"/>
        <v>0.27983347562321809</v>
      </c>
      <c r="I236" s="128">
        <f t="shared" si="38"/>
        <v>107.96064190018726</v>
      </c>
    </row>
    <row r="237" spans="1:9" ht="15" thickBot="1">
      <c r="A237" s="15" t="s">
        <v>100</v>
      </c>
      <c r="B237" s="100">
        <f>B236/$I236</f>
        <v>0.15803568719297423</v>
      </c>
      <c r="C237" s="100">
        <f t="shared" ref="C237:H237" si="39">C236/$I236</f>
        <v>0</v>
      </c>
      <c r="D237" s="100">
        <f t="shared" si="39"/>
        <v>0.61811629333074802</v>
      </c>
      <c r="E237" s="100">
        <f t="shared" si="39"/>
        <v>0.1990745924652175</v>
      </c>
      <c r="F237" s="100">
        <f t="shared" si="39"/>
        <v>0</v>
      </c>
      <c r="G237" s="100">
        <f t="shared" si="39"/>
        <v>2.2181431718165241E-2</v>
      </c>
      <c r="H237" s="100">
        <f t="shared" si="39"/>
        <v>2.5919952928950929E-3</v>
      </c>
      <c r="I237" s="102">
        <f>SUM(B237:H237)</f>
        <v>1</v>
      </c>
    </row>
    <row r="238" spans="1:9" ht="15" thickBot="1">
      <c r="A238" s="16"/>
      <c r="B238" s="16"/>
      <c r="C238" s="16"/>
      <c r="D238" s="16"/>
      <c r="E238" s="16"/>
      <c r="F238" s="16"/>
      <c r="G238" s="16"/>
      <c r="H238" s="16"/>
      <c r="I238" s="16"/>
    </row>
    <row r="239" spans="1:9" ht="28.5">
      <c r="A239" s="431" t="s">
        <v>66</v>
      </c>
      <c r="B239" s="37" t="s">
        <v>0</v>
      </c>
      <c r="C239" s="37" t="s">
        <v>1</v>
      </c>
      <c r="D239" s="37" t="s">
        <v>2</v>
      </c>
      <c r="E239" s="37" t="s">
        <v>3</v>
      </c>
      <c r="F239" s="37" t="s">
        <v>27</v>
      </c>
      <c r="G239" s="37" t="s">
        <v>4</v>
      </c>
      <c r="H239" s="37" t="s">
        <v>5</v>
      </c>
      <c r="I239" s="38" t="s">
        <v>6</v>
      </c>
    </row>
    <row r="240" spans="1:9" ht="14.25" customHeight="1">
      <c r="A240" s="432" t="s">
        <v>66</v>
      </c>
      <c r="B240" s="372" t="s">
        <v>107</v>
      </c>
      <c r="C240" s="373"/>
      <c r="D240" s="373"/>
      <c r="E240" s="373"/>
      <c r="F240" s="373"/>
      <c r="G240" s="373"/>
      <c r="H240" s="373"/>
      <c r="I240" s="374"/>
    </row>
    <row r="241" spans="1:9" ht="15">
      <c r="A241" s="7" t="s">
        <v>7</v>
      </c>
      <c r="B241" s="42">
        <v>0</v>
      </c>
      <c r="C241" s="42">
        <v>0</v>
      </c>
      <c r="D241" s="42">
        <v>0</v>
      </c>
      <c r="E241" s="42">
        <v>0</v>
      </c>
      <c r="F241" s="399"/>
      <c r="G241" s="42">
        <v>0</v>
      </c>
      <c r="H241" s="43">
        <v>0</v>
      </c>
      <c r="I241" s="44">
        <f>SUM(B241:H241)</f>
        <v>0</v>
      </c>
    </row>
    <row r="242" spans="1:9" ht="15">
      <c r="A242" s="8" t="s">
        <v>8</v>
      </c>
      <c r="B242" s="48">
        <v>0</v>
      </c>
      <c r="C242" s="48">
        <v>0</v>
      </c>
      <c r="D242" s="48">
        <v>0</v>
      </c>
      <c r="E242" s="48">
        <v>0</v>
      </c>
      <c r="F242" s="400"/>
      <c r="G242" s="48">
        <v>0</v>
      </c>
      <c r="H242" s="49">
        <v>0</v>
      </c>
      <c r="I242" s="50">
        <f t="shared" ref="I242:I261" si="40">SUM(B242:H242)</f>
        <v>0</v>
      </c>
    </row>
    <row r="243" spans="1:9" ht="15">
      <c r="A243" s="9" t="s">
        <v>9</v>
      </c>
      <c r="B243" s="45">
        <v>0</v>
      </c>
      <c r="C243" s="45">
        <v>0</v>
      </c>
      <c r="D243" s="45">
        <v>0</v>
      </c>
      <c r="E243" s="45">
        <v>0</v>
      </c>
      <c r="F243" s="400"/>
      <c r="G243" s="45">
        <v>0</v>
      </c>
      <c r="H243" s="54">
        <v>0</v>
      </c>
      <c r="I243" s="44">
        <f t="shared" si="40"/>
        <v>0</v>
      </c>
    </row>
    <row r="244" spans="1:9" ht="15">
      <c r="A244" s="8" t="s">
        <v>10</v>
      </c>
      <c r="B244" s="48">
        <v>0</v>
      </c>
      <c r="C244" s="48">
        <v>0</v>
      </c>
      <c r="D244" s="48">
        <v>0</v>
      </c>
      <c r="E244" s="48">
        <v>0</v>
      </c>
      <c r="F244" s="400"/>
      <c r="G244" s="48">
        <v>0</v>
      </c>
      <c r="H244" s="49">
        <v>0</v>
      </c>
      <c r="I244" s="50">
        <f t="shared" si="40"/>
        <v>0</v>
      </c>
    </row>
    <row r="245" spans="1:9" ht="15">
      <c r="A245" s="9" t="s">
        <v>11</v>
      </c>
      <c r="B245" s="45">
        <v>0</v>
      </c>
      <c r="C245" s="45">
        <v>0</v>
      </c>
      <c r="D245" s="45">
        <v>0</v>
      </c>
      <c r="E245" s="45">
        <v>0</v>
      </c>
      <c r="F245" s="400"/>
      <c r="G245" s="45">
        <v>0</v>
      </c>
      <c r="H245" s="54">
        <v>0</v>
      </c>
      <c r="I245" s="44">
        <f t="shared" si="40"/>
        <v>0</v>
      </c>
    </row>
    <row r="246" spans="1:9" ht="15">
      <c r="A246" s="8" t="s">
        <v>12</v>
      </c>
      <c r="B246" s="48">
        <v>1.1657501648219074E-8</v>
      </c>
      <c r="C246" s="48">
        <v>1.1657501648219074E-8</v>
      </c>
      <c r="D246" s="48">
        <v>1.1657501648219074E-8</v>
      </c>
      <c r="E246" s="48">
        <v>8.80480310592483E-2</v>
      </c>
      <c r="F246" s="400"/>
      <c r="G246" s="48">
        <v>0</v>
      </c>
      <c r="H246" s="49">
        <v>0</v>
      </c>
      <c r="I246" s="50">
        <f t="shared" si="40"/>
        <v>8.8048066031753247E-2</v>
      </c>
    </row>
    <row r="247" spans="1:9" ht="15">
      <c r="A247" s="9" t="s">
        <v>13</v>
      </c>
      <c r="B247" s="45">
        <v>0</v>
      </c>
      <c r="C247" s="45">
        <v>0</v>
      </c>
      <c r="D247" s="45">
        <v>0</v>
      </c>
      <c r="E247" s="45">
        <v>0</v>
      </c>
      <c r="F247" s="400"/>
      <c r="G247" s="45">
        <v>0</v>
      </c>
      <c r="H247" s="54">
        <v>0</v>
      </c>
      <c r="I247" s="44">
        <f t="shared" si="40"/>
        <v>0</v>
      </c>
    </row>
    <row r="248" spans="1:9" ht="15">
      <c r="A248" s="8" t="s">
        <v>14</v>
      </c>
      <c r="B248" s="48">
        <v>6.5978888483667814E-9</v>
      </c>
      <c r="C248" s="48">
        <v>6.5978888483667814E-9</v>
      </c>
      <c r="D248" s="48">
        <v>6.5978888483667814E-9</v>
      </c>
      <c r="E248" s="48">
        <v>0.2793402061180405</v>
      </c>
      <c r="F248" s="400"/>
      <c r="G248" s="48">
        <v>0</v>
      </c>
      <c r="H248" s="49">
        <v>0</v>
      </c>
      <c r="I248" s="50">
        <f t="shared" si="40"/>
        <v>0.27934022591170704</v>
      </c>
    </row>
    <row r="249" spans="1:9" ht="15">
      <c r="A249" s="9" t="s">
        <v>15</v>
      </c>
      <c r="B249" s="45">
        <v>1.8877195291521229</v>
      </c>
      <c r="C249" s="45">
        <v>4.1334575642834057E-3</v>
      </c>
      <c r="D249" s="45">
        <v>1.004947013283594</v>
      </c>
      <c r="E249" s="45">
        <v>0</v>
      </c>
      <c r="F249" s="400"/>
      <c r="G249" s="45">
        <v>0</v>
      </c>
      <c r="H249" s="54">
        <v>0</v>
      </c>
      <c r="I249" s="44">
        <f t="shared" si="40"/>
        <v>2.8968000000000007</v>
      </c>
    </row>
    <row r="250" spans="1:9" ht="15">
      <c r="A250" s="8" t="s">
        <v>16</v>
      </c>
      <c r="B250" s="48">
        <v>35.908696696419497</v>
      </c>
      <c r="C250" s="48">
        <v>1.8088564764887752E-4</v>
      </c>
      <c r="D250" s="48">
        <v>10.091122417932855</v>
      </c>
      <c r="E250" s="48">
        <v>0</v>
      </c>
      <c r="F250" s="400"/>
      <c r="G250" s="48">
        <v>0</v>
      </c>
      <c r="H250" s="49">
        <v>0</v>
      </c>
      <c r="I250" s="50">
        <f t="shared" si="40"/>
        <v>46</v>
      </c>
    </row>
    <row r="251" spans="1:9" ht="15">
      <c r="A251" s="9" t="s">
        <v>17</v>
      </c>
      <c r="B251" s="45">
        <v>19.23526233362233</v>
      </c>
      <c r="C251" s="45">
        <v>1.1551724131956007E-8</v>
      </c>
      <c r="D251" s="45">
        <v>46.714503028904431</v>
      </c>
      <c r="E251" s="45">
        <v>1.0502346259215176</v>
      </c>
      <c r="F251" s="400"/>
      <c r="G251" s="45">
        <v>0</v>
      </c>
      <c r="H251" s="54">
        <v>0</v>
      </c>
      <c r="I251" s="44">
        <f t="shared" si="40"/>
        <v>67</v>
      </c>
    </row>
    <row r="252" spans="1:9" ht="15">
      <c r="A252" s="8" t="s">
        <v>18</v>
      </c>
      <c r="B252" s="48">
        <v>0</v>
      </c>
      <c r="C252" s="48">
        <v>0</v>
      </c>
      <c r="D252" s="48">
        <v>0</v>
      </c>
      <c r="E252" s="48">
        <v>0</v>
      </c>
      <c r="F252" s="400"/>
      <c r="G252" s="48">
        <v>0</v>
      </c>
      <c r="H252" s="49">
        <v>0</v>
      </c>
      <c r="I252" s="50">
        <f t="shared" si="40"/>
        <v>0</v>
      </c>
    </row>
    <row r="253" spans="1:9" ht="15">
      <c r="A253" s="9" t="s">
        <v>141</v>
      </c>
      <c r="B253" s="45">
        <v>252.40693581019107</v>
      </c>
      <c r="C253" s="45">
        <v>17.171100026591695</v>
      </c>
      <c r="D253" s="45">
        <v>230.42196416321718</v>
      </c>
      <c r="E253" s="45">
        <v>0</v>
      </c>
      <c r="F253" s="400"/>
      <c r="G253" s="45">
        <v>0</v>
      </c>
      <c r="H253" s="54">
        <v>0</v>
      </c>
      <c r="I253" s="44">
        <f t="shared" si="40"/>
        <v>499.99999999999994</v>
      </c>
    </row>
    <row r="254" spans="1:9" ht="15">
      <c r="A254" s="8" t="s">
        <v>19</v>
      </c>
      <c r="B254" s="48">
        <v>0</v>
      </c>
      <c r="C254" s="48">
        <v>0</v>
      </c>
      <c r="D254" s="48">
        <v>0</v>
      </c>
      <c r="E254" s="48">
        <v>0</v>
      </c>
      <c r="F254" s="400"/>
      <c r="G254" s="48">
        <v>0</v>
      </c>
      <c r="H254" s="49">
        <v>0</v>
      </c>
      <c r="I254" s="50">
        <f t="shared" si="40"/>
        <v>0</v>
      </c>
    </row>
    <row r="255" spans="1:9" ht="15">
      <c r="A255" s="9" t="s">
        <v>20</v>
      </c>
      <c r="B255" s="45">
        <v>0</v>
      </c>
      <c r="C255" s="45">
        <v>0</v>
      </c>
      <c r="D255" s="45">
        <v>0</v>
      </c>
      <c r="E255" s="45">
        <v>0</v>
      </c>
      <c r="F255" s="400"/>
      <c r="G255" s="45">
        <v>0</v>
      </c>
      <c r="H255" s="54">
        <v>0</v>
      </c>
      <c r="I255" s="44">
        <f t="shared" si="40"/>
        <v>0</v>
      </c>
    </row>
    <row r="256" spans="1:9" ht="15">
      <c r="A256" s="8" t="s">
        <v>21</v>
      </c>
      <c r="B256" s="48">
        <v>0</v>
      </c>
      <c r="C256" s="48">
        <v>0</v>
      </c>
      <c r="D256" s="48">
        <v>0</v>
      </c>
      <c r="E256" s="48">
        <v>0</v>
      </c>
      <c r="F256" s="400"/>
      <c r="G256" s="48">
        <v>0</v>
      </c>
      <c r="H256" s="49">
        <v>0</v>
      </c>
      <c r="I256" s="50">
        <f t="shared" si="40"/>
        <v>0</v>
      </c>
    </row>
    <row r="257" spans="1:9" ht="15">
      <c r="A257" s="10" t="s">
        <v>57</v>
      </c>
      <c r="B257" s="45">
        <v>2.0730187288156721</v>
      </c>
      <c r="C257" s="45">
        <v>3.5155832663935893</v>
      </c>
      <c r="D257" s="45">
        <v>6.4113980047907395</v>
      </c>
      <c r="E257" s="45">
        <v>0</v>
      </c>
      <c r="F257" s="400"/>
      <c r="G257" s="45">
        <v>0</v>
      </c>
      <c r="H257" s="54">
        <v>0</v>
      </c>
      <c r="I257" s="44">
        <f t="shared" si="40"/>
        <v>12</v>
      </c>
    </row>
    <row r="258" spans="1:9" ht="15">
      <c r="A258" s="8" t="s">
        <v>22</v>
      </c>
      <c r="B258" s="48">
        <v>0</v>
      </c>
      <c r="C258" s="48">
        <v>0</v>
      </c>
      <c r="D258" s="48">
        <v>0</v>
      </c>
      <c r="E258" s="48">
        <v>0</v>
      </c>
      <c r="F258" s="400"/>
      <c r="G258" s="48">
        <v>0</v>
      </c>
      <c r="H258" s="49">
        <v>0</v>
      </c>
      <c r="I258" s="50">
        <f t="shared" si="40"/>
        <v>0</v>
      </c>
    </row>
    <row r="259" spans="1:9" ht="15">
      <c r="A259" s="10" t="s">
        <v>23</v>
      </c>
      <c r="B259" s="45">
        <v>1.8529044889053592</v>
      </c>
      <c r="C259" s="45">
        <v>0</v>
      </c>
      <c r="D259" s="45">
        <v>0</v>
      </c>
      <c r="E259" s="45">
        <v>0</v>
      </c>
      <c r="F259" s="400"/>
      <c r="G259" s="45">
        <v>0</v>
      </c>
      <c r="H259" s="54">
        <v>0</v>
      </c>
      <c r="I259" s="44">
        <f t="shared" si="40"/>
        <v>1.8529044889053592</v>
      </c>
    </row>
    <row r="260" spans="1:9" ht="15">
      <c r="A260" s="8" t="s">
        <v>24</v>
      </c>
      <c r="B260" s="48">
        <v>0</v>
      </c>
      <c r="C260" s="48">
        <v>0</v>
      </c>
      <c r="D260" s="48">
        <v>0</v>
      </c>
      <c r="E260" s="48">
        <v>0</v>
      </c>
      <c r="F260" s="400"/>
      <c r="G260" s="48">
        <v>0</v>
      </c>
      <c r="H260" s="49">
        <v>0</v>
      </c>
      <c r="I260" s="50">
        <f t="shared" si="40"/>
        <v>0</v>
      </c>
    </row>
    <row r="261" spans="1:9" ht="15.75" thickBot="1">
      <c r="A261" s="10" t="s">
        <v>25</v>
      </c>
      <c r="B261" s="45">
        <v>7.5803172576724327</v>
      </c>
      <c r="C261" s="45">
        <v>1.8549490047784351E-2</v>
      </c>
      <c r="D261" s="45">
        <v>119.30692195410356</v>
      </c>
      <c r="E261" s="45">
        <v>75.464112266948462</v>
      </c>
      <c r="F261" s="401"/>
      <c r="G261" s="45">
        <v>144.9684742507809</v>
      </c>
      <c r="H261" s="54">
        <v>3.7516247804468668</v>
      </c>
      <c r="I261" s="44">
        <f t="shared" si="40"/>
        <v>351.09000000000003</v>
      </c>
    </row>
    <row r="262" spans="1:9" ht="15">
      <c r="A262" s="125" t="s">
        <v>26</v>
      </c>
      <c r="B262" s="126">
        <f>SUM(B241:B261)</f>
        <v>320.94485486303392</v>
      </c>
      <c r="C262" s="126">
        <f t="shared" ref="C262:I262" si="41">SUM(C241:C261)</f>
        <v>20.709547156052114</v>
      </c>
      <c r="D262" s="126">
        <f t="shared" si="41"/>
        <v>413.95085660048778</v>
      </c>
      <c r="E262" s="126">
        <f t="shared" si="41"/>
        <v>76.881735130047275</v>
      </c>
      <c r="F262" s="126">
        <f t="shared" si="41"/>
        <v>0</v>
      </c>
      <c r="G262" s="126">
        <f t="shared" si="41"/>
        <v>144.9684742507809</v>
      </c>
      <c r="H262" s="127">
        <f t="shared" si="41"/>
        <v>3.7516247804468668</v>
      </c>
      <c r="I262" s="128">
        <f t="shared" si="41"/>
        <v>981.20709278084871</v>
      </c>
    </row>
    <row r="263" spans="1:9" ht="15" thickBot="1">
      <c r="A263" s="15" t="s">
        <v>100</v>
      </c>
      <c r="B263" s="100">
        <f>B262/$I262</f>
        <v>0.32709186187539774</v>
      </c>
      <c r="C263" s="100">
        <f t="shared" ref="C263:H263" si="42">C262/$I262</f>
        <v>2.1106193899759717E-2</v>
      </c>
      <c r="D263" s="100">
        <f t="shared" si="42"/>
        <v>0.42187919313475974</v>
      </c>
      <c r="E263" s="100">
        <f t="shared" si="42"/>
        <v>7.8354239075214993E-2</v>
      </c>
      <c r="F263" s="100">
        <f t="shared" si="42"/>
        <v>0</v>
      </c>
      <c r="G263" s="100">
        <f t="shared" si="42"/>
        <v>0.14774503294704516</v>
      </c>
      <c r="H263" s="100">
        <f t="shared" si="42"/>
        <v>3.8234790678228284E-3</v>
      </c>
      <c r="I263" s="102">
        <f>SUM(B263:H263)</f>
        <v>1.0000000000000002</v>
      </c>
    </row>
    <row r="264" spans="1:9" ht="15" thickBot="1">
      <c r="A264" s="16"/>
      <c r="B264" s="16"/>
      <c r="C264" s="16"/>
      <c r="D264" s="16"/>
      <c r="E264" s="16"/>
      <c r="F264" s="16"/>
      <c r="G264" s="16"/>
      <c r="H264" s="16"/>
      <c r="I264" s="16"/>
    </row>
    <row r="265" spans="1:9" ht="28.5">
      <c r="A265" s="431" t="s">
        <v>34</v>
      </c>
      <c r="B265" s="37" t="s">
        <v>0</v>
      </c>
      <c r="C265" s="37" t="s">
        <v>1</v>
      </c>
      <c r="D265" s="37" t="s">
        <v>2</v>
      </c>
      <c r="E265" s="37" t="s">
        <v>3</v>
      </c>
      <c r="F265" s="37" t="s">
        <v>27</v>
      </c>
      <c r="G265" s="37" t="s">
        <v>4</v>
      </c>
      <c r="H265" s="37" t="s">
        <v>5</v>
      </c>
      <c r="I265" s="38" t="s">
        <v>6</v>
      </c>
    </row>
    <row r="266" spans="1:9" ht="14.25" customHeight="1">
      <c r="A266" s="432" t="s">
        <v>34</v>
      </c>
      <c r="B266" s="372" t="s">
        <v>107</v>
      </c>
      <c r="C266" s="373"/>
      <c r="D266" s="373"/>
      <c r="E266" s="373"/>
      <c r="F266" s="373"/>
      <c r="G266" s="373"/>
      <c r="H266" s="373"/>
      <c r="I266" s="374"/>
    </row>
    <row r="267" spans="1:9" ht="15">
      <c r="A267" s="7" t="s">
        <v>7</v>
      </c>
      <c r="B267" s="42">
        <v>0</v>
      </c>
      <c r="C267" s="42">
        <v>0</v>
      </c>
      <c r="D267" s="42">
        <v>0</v>
      </c>
      <c r="E267" s="42">
        <v>0</v>
      </c>
      <c r="F267" s="399"/>
      <c r="G267" s="42">
        <v>0</v>
      </c>
      <c r="H267" s="43">
        <v>0</v>
      </c>
      <c r="I267" s="44">
        <f>SUM(B267:H267)</f>
        <v>0</v>
      </c>
    </row>
    <row r="268" spans="1:9" ht="15">
      <c r="A268" s="8" t="s">
        <v>8</v>
      </c>
      <c r="B268" s="48">
        <v>0</v>
      </c>
      <c r="C268" s="48">
        <v>0</v>
      </c>
      <c r="D268" s="48">
        <v>0</v>
      </c>
      <c r="E268" s="48">
        <v>0</v>
      </c>
      <c r="F268" s="400"/>
      <c r="G268" s="48">
        <v>0</v>
      </c>
      <c r="H268" s="49">
        <v>0</v>
      </c>
      <c r="I268" s="50">
        <f t="shared" ref="I268:I287" si="43">SUM(B268:H268)</f>
        <v>0</v>
      </c>
    </row>
    <row r="269" spans="1:9" ht="15">
      <c r="A269" s="9" t="s">
        <v>9</v>
      </c>
      <c r="B269" s="45">
        <v>0</v>
      </c>
      <c r="C269" s="45">
        <v>0</v>
      </c>
      <c r="D269" s="45">
        <v>0</v>
      </c>
      <c r="E269" s="45">
        <v>0</v>
      </c>
      <c r="F269" s="400"/>
      <c r="G269" s="45">
        <v>0</v>
      </c>
      <c r="H269" s="54">
        <v>0</v>
      </c>
      <c r="I269" s="44">
        <f t="shared" si="43"/>
        <v>0</v>
      </c>
    </row>
    <row r="270" spans="1:9" ht="15">
      <c r="A270" s="8" t="s">
        <v>10</v>
      </c>
      <c r="B270" s="48">
        <v>0</v>
      </c>
      <c r="C270" s="48">
        <v>0</v>
      </c>
      <c r="D270" s="48">
        <v>0</v>
      </c>
      <c r="E270" s="48">
        <v>0</v>
      </c>
      <c r="F270" s="400"/>
      <c r="G270" s="48">
        <v>0</v>
      </c>
      <c r="H270" s="49">
        <v>0</v>
      </c>
      <c r="I270" s="50">
        <f t="shared" si="43"/>
        <v>0</v>
      </c>
    </row>
    <row r="271" spans="1:9" ht="15">
      <c r="A271" s="9" t="s">
        <v>11</v>
      </c>
      <c r="B271" s="45">
        <v>0</v>
      </c>
      <c r="C271" s="45">
        <v>0</v>
      </c>
      <c r="D271" s="45">
        <v>0</v>
      </c>
      <c r="E271" s="45">
        <v>0</v>
      </c>
      <c r="F271" s="400"/>
      <c r="G271" s="45">
        <v>0</v>
      </c>
      <c r="H271" s="54">
        <v>0</v>
      </c>
      <c r="I271" s="44">
        <f t="shared" si="43"/>
        <v>0</v>
      </c>
    </row>
    <row r="272" spans="1:9" ht="15">
      <c r="A272" s="8" t="s">
        <v>12</v>
      </c>
      <c r="B272" s="48">
        <v>1.1657479031690307E-8</v>
      </c>
      <c r="C272" s="48">
        <v>1.1657479031690307E-8</v>
      </c>
      <c r="D272" s="48">
        <v>1.1657479031690307E-8</v>
      </c>
      <c r="E272" s="48">
        <v>1.4962838582650967E-2</v>
      </c>
      <c r="F272" s="400"/>
      <c r="G272" s="48">
        <v>0</v>
      </c>
      <c r="H272" s="49">
        <v>0</v>
      </c>
      <c r="I272" s="50">
        <f t="shared" si="43"/>
        <v>1.4962873555088062E-2</v>
      </c>
    </row>
    <row r="273" spans="1:9" ht="15">
      <c r="A273" s="9" t="s">
        <v>13</v>
      </c>
      <c r="B273" s="45">
        <v>0</v>
      </c>
      <c r="C273" s="45">
        <v>0</v>
      </c>
      <c r="D273" s="45">
        <v>0</v>
      </c>
      <c r="E273" s="45">
        <v>0</v>
      </c>
      <c r="F273" s="400"/>
      <c r="G273" s="45">
        <v>0</v>
      </c>
      <c r="H273" s="54">
        <v>0</v>
      </c>
      <c r="I273" s="44">
        <f t="shared" si="43"/>
        <v>0</v>
      </c>
    </row>
    <row r="274" spans="1:9" ht="15">
      <c r="A274" s="8" t="s">
        <v>14</v>
      </c>
      <c r="B274" s="48">
        <v>6.5978892779157823E-9</v>
      </c>
      <c r="C274" s="48">
        <v>6.5978892779157823E-9</v>
      </c>
      <c r="D274" s="48">
        <v>6.5978892779157823E-9</v>
      </c>
      <c r="E274" s="48">
        <v>3.4396031106284344</v>
      </c>
      <c r="F274" s="400"/>
      <c r="G274" s="48">
        <v>0</v>
      </c>
      <c r="H274" s="49">
        <v>0</v>
      </c>
      <c r="I274" s="50">
        <f t="shared" si="43"/>
        <v>3.4396031304221024</v>
      </c>
    </row>
    <row r="275" spans="1:9" ht="15">
      <c r="A275" s="9" t="s">
        <v>15</v>
      </c>
      <c r="B275" s="45">
        <v>0</v>
      </c>
      <c r="C275" s="45">
        <v>0</v>
      </c>
      <c r="D275" s="45">
        <v>0</v>
      </c>
      <c r="E275" s="45">
        <v>0</v>
      </c>
      <c r="F275" s="400"/>
      <c r="G275" s="45">
        <v>0</v>
      </c>
      <c r="H275" s="54">
        <v>0</v>
      </c>
      <c r="I275" s="44">
        <f t="shared" si="43"/>
        <v>0</v>
      </c>
    </row>
    <row r="276" spans="1:9" ht="15">
      <c r="A276" s="8" t="s">
        <v>16</v>
      </c>
      <c r="B276" s="48">
        <v>1.4793567416630153</v>
      </c>
      <c r="C276" s="48">
        <v>1.6661990542659344</v>
      </c>
      <c r="D276" s="48">
        <v>0.85444420407105059</v>
      </c>
      <c r="E276" s="48">
        <v>0</v>
      </c>
      <c r="F276" s="400"/>
      <c r="G276" s="48">
        <v>0</v>
      </c>
      <c r="H276" s="49">
        <v>0</v>
      </c>
      <c r="I276" s="50">
        <f t="shared" si="43"/>
        <v>4</v>
      </c>
    </row>
    <row r="277" spans="1:9" ht="15">
      <c r="A277" s="9" t="s">
        <v>17</v>
      </c>
      <c r="B277" s="45">
        <v>0</v>
      </c>
      <c r="C277" s="45">
        <v>0</v>
      </c>
      <c r="D277" s="45">
        <v>0</v>
      </c>
      <c r="E277" s="45">
        <v>0</v>
      </c>
      <c r="F277" s="400"/>
      <c r="G277" s="45">
        <v>0</v>
      </c>
      <c r="H277" s="54">
        <v>0</v>
      </c>
      <c r="I277" s="44">
        <f t="shared" si="43"/>
        <v>0</v>
      </c>
    </row>
    <row r="278" spans="1:9" ht="15">
      <c r="A278" s="8" t="s">
        <v>18</v>
      </c>
      <c r="B278" s="48">
        <v>0</v>
      </c>
      <c r="C278" s="48">
        <v>0</v>
      </c>
      <c r="D278" s="48">
        <v>0</v>
      </c>
      <c r="E278" s="48">
        <v>0</v>
      </c>
      <c r="F278" s="400"/>
      <c r="G278" s="48">
        <v>0</v>
      </c>
      <c r="H278" s="49">
        <v>0</v>
      </c>
      <c r="I278" s="50">
        <f t="shared" si="43"/>
        <v>0</v>
      </c>
    </row>
    <row r="279" spans="1:9" ht="15">
      <c r="A279" s="9" t="s">
        <v>141</v>
      </c>
      <c r="B279" s="45">
        <v>0</v>
      </c>
      <c r="C279" s="45">
        <v>0</v>
      </c>
      <c r="D279" s="45">
        <v>0</v>
      </c>
      <c r="E279" s="45">
        <v>0</v>
      </c>
      <c r="F279" s="400"/>
      <c r="G279" s="45">
        <v>0</v>
      </c>
      <c r="H279" s="54">
        <v>0</v>
      </c>
      <c r="I279" s="44">
        <f t="shared" si="43"/>
        <v>0</v>
      </c>
    </row>
    <row r="280" spans="1:9" ht="15">
      <c r="A280" s="8" t="s">
        <v>19</v>
      </c>
      <c r="B280" s="48">
        <v>0</v>
      </c>
      <c r="C280" s="48">
        <v>0</v>
      </c>
      <c r="D280" s="48">
        <v>0</v>
      </c>
      <c r="E280" s="48">
        <v>0</v>
      </c>
      <c r="F280" s="400"/>
      <c r="G280" s="48">
        <v>0</v>
      </c>
      <c r="H280" s="49">
        <v>0</v>
      </c>
      <c r="I280" s="50">
        <f t="shared" si="43"/>
        <v>0</v>
      </c>
    </row>
    <row r="281" spans="1:9" ht="15">
      <c r="A281" s="9" t="s">
        <v>20</v>
      </c>
      <c r="B281" s="45">
        <v>0</v>
      </c>
      <c r="C281" s="45">
        <v>0</v>
      </c>
      <c r="D281" s="45">
        <v>0</v>
      </c>
      <c r="E281" s="45">
        <v>0</v>
      </c>
      <c r="F281" s="400"/>
      <c r="G281" s="45">
        <v>0</v>
      </c>
      <c r="H281" s="54">
        <v>0</v>
      </c>
      <c r="I281" s="44">
        <f t="shared" si="43"/>
        <v>0</v>
      </c>
    </row>
    <row r="282" spans="1:9" ht="15">
      <c r="A282" s="8" t="s">
        <v>21</v>
      </c>
      <c r="B282" s="48">
        <v>0</v>
      </c>
      <c r="C282" s="48">
        <v>0</v>
      </c>
      <c r="D282" s="48">
        <v>0</v>
      </c>
      <c r="E282" s="48">
        <v>0</v>
      </c>
      <c r="F282" s="400"/>
      <c r="G282" s="48">
        <v>0</v>
      </c>
      <c r="H282" s="49">
        <v>0</v>
      </c>
      <c r="I282" s="50">
        <f t="shared" si="43"/>
        <v>0</v>
      </c>
    </row>
    <row r="283" spans="1:9" ht="15">
      <c r="A283" s="10" t="s">
        <v>57</v>
      </c>
      <c r="B283" s="45">
        <v>0</v>
      </c>
      <c r="C283" s="45">
        <v>0</v>
      </c>
      <c r="D283" s="45">
        <v>0</v>
      </c>
      <c r="E283" s="45">
        <v>0</v>
      </c>
      <c r="F283" s="400"/>
      <c r="G283" s="45">
        <v>0</v>
      </c>
      <c r="H283" s="54">
        <v>0</v>
      </c>
      <c r="I283" s="44">
        <f t="shared" si="43"/>
        <v>0</v>
      </c>
    </row>
    <row r="284" spans="1:9" ht="15">
      <c r="A284" s="8" t="s">
        <v>22</v>
      </c>
      <c r="B284" s="48">
        <v>0</v>
      </c>
      <c r="C284" s="48">
        <v>0</v>
      </c>
      <c r="D284" s="48">
        <v>0</v>
      </c>
      <c r="E284" s="48">
        <v>0</v>
      </c>
      <c r="F284" s="400"/>
      <c r="G284" s="48">
        <v>0</v>
      </c>
      <c r="H284" s="49">
        <v>0</v>
      </c>
      <c r="I284" s="50">
        <f t="shared" si="43"/>
        <v>0</v>
      </c>
    </row>
    <row r="285" spans="1:9" ht="15">
      <c r="A285" s="10" t="s">
        <v>23</v>
      </c>
      <c r="B285" s="45">
        <v>0</v>
      </c>
      <c r="C285" s="45">
        <v>0</v>
      </c>
      <c r="D285" s="45">
        <v>0</v>
      </c>
      <c r="E285" s="45">
        <v>0</v>
      </c>
      <c r="F285" s="400"/>
      <c r="G285" s="45">
        <v>0</v>
      </c>
      <c r="H285" s="54">
        <v>0</v>
      </c>
      <c r="I285" s="44">
        <f t="shared" si="43"/>
        <v>0</v>
      </c>
    </row>
    <row r="286" spans="1:9" ht="15">
      <c r="A286" s="8" t="s">
        <v>24</v>
      </c>
      <c r="B286" s="48">
        <v>0</v>
      </c>
      <c r="C286" s="48">
        <v>0</v>
      </c>
      <c r="D286" s="48">
        <v>0</v>
      </c>
      <c r="E286" s="48">
        <v>0</v>
      </c>
      <c r="F286" s="400"/>
      <c r="G286" s="48">
        <v>0</v>
      </c>
      <c r="H286" s="49">
        <v>0</v>
      </c>
      <c r="I286" s="50">
        <f t="shared" si="43"/>
        <v>0</v>
      </c>
    </row>
    <row r="287" spans="1:9" ht="15.75" thickBot="1">
      <c r="A287" s="10" t="s">
        <v>25</v>
      </c>
      <c r="B287" s="45">
        <v>8.7620087335874633E-3</v>
      </c>
      <c r="C287" s="45">
        <v>8.2536507232666122E-9</v>
      </c>
      <c r="D287" s="45">
        <v>23.80379279281529</v>
      </c>
      <c r="E287" s="45">
        <v>5.4485901979214955</v>
      </c>
      <c r="F287" s="401"/>
      <c r="G287" s="45">
        <v>0.446054992275977</v>
      </c>
      <c r="H287" s="54">
        <v>0</v>
      </c>
      <c r="I287" s="44">
        <f t="shared" si="43"/>
        <v>29.7072</v>
      </c>
    </row>
    <row r="288" spans="1:9" ht="15">
      <c r="A288" s="125" t="s">
        <v>26</v>
      </c>
      <c r="B288" s="126">
        <f>SUM(B267:B287)</f>
        <v>1.4881187686519712</v>
      </c>
      <c r="C288" s="126">
        <f t="shared" ref="C288:I288" si="44">SUM(C267:C287)</f>
        <v>1.6661990807749534</v>
      </c>
      <c r="D288" s="126">
        <f t="shared" si="44"/>
        <v>24.658237015141708</v>
      </c>
      <c r="E288" s="126">
        <f t="shared" si="44"/>
        <v>8.9031561471325809</v>
      </c>
      <c r="F288" s="126">
        <f t="shared" si="44"/>
        <v>0</v>
      </c>
      <c r="G288" s="126">
        <f t="shared" si="44"/>
        <v>0.446054992275977</v>
      </c>
      <c r="H288" s="127">
        <f t="shared" si="44"/>
        <v>0</v>
      </c>
      <c r="I288" s="128">
        <f t="shared" si="44"/>
        <v>37.161766003977192</v>
      </c>
    </row>
    <row r="289" spans="1:9" ht="15" thickBot="1">
      <c r="A289" s="15" t="s">
        <v>100</v>
      </c>
      <c r="B289" s="100">
        <f>B288/$I288</f>
        <v>4.0044350112228441E-2</v>
      </c>
      <c r="C289" s="100">
        <f t="shared" ref="C289:H289" si="45">C288/$I288</f>
        <v>4.4836380504538739E-2</v>
      </c>
      <c r="D289" s="100">
        <f t="shared" si="45"/>
        <v>0.66353781498173936</v>
      </c>
      <c r="E289" s="100">
        <f t="shared" si="45"/>
        <v>0.23957839210816115</v>
      </c>
      <c r="F289" s="100">
        <f t="shared" si="45"/>
        <v>0</v>
      </c>
      <c r="G289" s="100">
        <f t="shared" si="45"/>
        <v>1.2003062293332306E-2</v>
      </c>
      <c r="H289" s="100">
        <f t="shared" si="45"/>
        <v>0</v>
      </c>
      <c r="I289" s="102">
        <f>SUM(B289:H289)</f>
        <v>0.99999999999999989</v>
      </c>
    </row>
    <row r="290" spans="1:9" ht="15" thickBot="1">
      <c r="A290" s="16"/>
      <c r="B290" s="16"/>
      <c r="C290" s="16"/>
      <c r="D290" s="16"/>
      <c r="E290" s="16"/>
      <c r="F290" s="16"/>
      <c r="G290" s="16"/>
      <c r="H290" s="16"/>
      <c r="I290" s="16"/>
    </row>
    <row r="291" spans="1:9" ht="28.5" customHeight="1">
      <c r="A291" s="431" t="s">
        <v>35</v>
      </c>
      <c r="B291" s="37" t="s">
        <v>0</v>
      </c>
      <c r="C291" s="37" t="s">
        <v>1</v>
      </c>
      <c r="D291" s="37" t="s">
        <v>2</v>
      </c>
      <c r="E291" s="37" t="s">
        <v>3</v>
      </c>
      <c r="F291" s="37" t="s">
        <v>27</v>
      </c>
      <c r="G291" s="37" t="s">
        <v>4</v>
      </c>
      <c r="H291" s="37" t="s">
        <v>5</v>
      </c>
      <c r="I291" s="38" t="s">
        <v>6</v>
      </c>
    </row>
    <row r="292" spans="1:9" ht="14.25" customHeight="1">
      <c r="A292" s="432" t="s">
        <v>35</v>
      </c>
      <c r="B292" s="372" t="s">
        <v>107</v>
      </c>
      <c r="C292" s="373"/>
      <c r="D292" s="373"/>
      <c r="E292" s="373"/>
      <c r="F292" s="373"/>
      <c r="G292" s="373"/>
      <c r="H292" s="373"/>
      <c r="I292" s="374"/>
    </row>
    <row r="293" spans="1:9" ht="15">
      <c r="A293" s="7" t="s">
        <v>7</v>
      </c>
      <c r="B293" s="42">
        <v>0</v>
      </c>
      <c r="C293" s="42">
        <v>0</v>
      </c>
      <c r="D293" s="42">
        <v>0</v>
      </c>
      <c r="E293" s="42">
        <v>0</v>
      </c>
      <c r="F293" s="399"/>
      <c r="G293" s="42">
        <v>0</v>
      </c>
      <c r="H293" s="43">
        <v>0</v>
      </c>
      <c r="I293" s="44">
        <f>SUM(B293:H293)</f>
        <v>0</v>
      </c>
    </row>
    <row r="294" spans="1:9" ht="15">
      <c r="A294" s="8" t="s">
        <v>8</v>
      </c>
      <c r="B294" s="48">
        <v>0</v>
      </c>
      <c r="C294" s="48">
        <v>0</v>
      </c>
      <c r="D294" s="48">
        <v>0</v>
      </c>
      <c r="E294" s="48">
        <v>0</v>
      </c>
      <c r="F294" s="400"/>
      <c r="G294" s="48">
        <v>0</v>
      </c>
      <c r="H294" s="49">
        <v>0</v>
      </c>
      <c r="I294" s="50">
        <f t="shared" ref="I294:I313" si="46">SUM(B294:H294)</f>
        <v>0</v>
      </c>
    </row>
    <row r="295" spans="1:9" ht="15">
      <c r="A295" s="9" t="s">
        <v>9</v>
      </c>
      <c r="B295" s="45">
        <v>0</v>
      </c>
      <c r="C295" s="45">
        <v>0</v>
      </c>
      <c r="D295" s="45">
        <v>0</v>
      </c>
      <c r="E295" s="45">
        <v>0</v>
      </c>
      <c r="F295" s="400"/>
      <c r="G295" s="45">
        <v>0</v>
      </c>
      <c r="H295" s="54">
        <v>0</v>
      </c>
      <c r="I295" s="44">
        <f t="shared" si="46"/>
        <v>0</v>
      </c>
    </row>
    <row r="296" spans="1:9" ht="15">
      <c r="A296" s="8" t="s">
        <v>10</v>
      </c>
      <c r="B296" s="48">
        <v>0</v>
      </c>
      <c r="C296" s="48">
        <v>0</v>
      </c>
      <c r="D296" s="48">
        <v>2</v>
      </c>
      <c r="E296" s="48">
        <v>0</v>
      </c>
      <c r="F296" s="400"/>
      <c r="G296" s="48">
        <v>0</v>
      </c>
      <c r="H296" s="49">
        <v>0</v>
      </c>
      <c r="I296" s="50">
        <f t="shared" si="46"/>
        <v>2</v>
      </c>
    </row>
    <row r="297" spans="1:9" ht="15">
      <c r="A297" s="9" t="s">
        <v>11</v>
      </c>
      <c r="B297" s="45">
        <v>0</v>
      </c>
      <c r="C297" s="45">
        <v>0</v>
      </c>
      <c r="D297" s="45">
        <v>0</v>
      </c>
      <c r="E297" s="45">
        <v>0</v>
      </c>
      <c r="F297" s="400"/>
      <c r="G297" s="45">
        <v>0</v>
      </c>
      <c r="H297" s="54">
        <v>0</v>
      </c>
      <c r="I297" s="44">
        <f t="shared" si="46"/>
        <v>0</v>
      </c>
    </row>
    <row r="298" spans="1:9" ht="15">
      <c r="A298" s="8" t="s">
        <v>12</v>
      </c>
      <c r="B298" s="48">
        <v>0</v>
      </c>
      <c r="C298" s="48">
        <v>0</v>
      </c>
      <c r="D298" s="48">
        <v>0</v>
      </c>
      <c r="E298" s="48">
        <v>0</v>
      </c>
      <c r="F298" s="400"/>
      <c r="G298" s="48">
        <v>0</v>
      </c>
      <c r="H298" s="49">
        <v>0</v>
      </c>
      <c r="I298" s="50">
        <f t="shared" si="46"/>
        <v>0</v>
      </c>
    </row>
    <row r="299" spans="1:9" ht="15">
      <c r="A299" s="9" t="s">
        <v>13</v>
      </c>
      <c r="B299" s="45">
        <v>0</v>
      </c>
      <c r="C299" s="45">
        <v>0</v>
      </c>
      <c r="D299" s="45">
        <v>0</v>
      </c>
      <c r="E299" s="45">
        <v>0</v>
      </c>
      <c r="F299" s="400"/>
      <c r="G299" s="45">
        <v>0</v>
      </c>
      <c r="H299" s="54">
        <v>0</v>
      </c>
      <c r="I299" s="44">
        <f t="shared" si="46"/>
        <v>0</v>
      </c>
    </row>
    <row r="300" spans="1:9" ht="15">
      <c r="A300" s="8" t="s">
        <v>14</v>
      </c>
      <c r="B300" s="48">
        <v>0</v>
      </c>
      <c r="C300" s="48">
        <v>0</v>
      </c>
      <c r="D300" s="48">
        <v>0</v>
      </c>
      <c r="E300" s="48">
        <v>0.27101448511275605</v>
      </c>
      <c r="F300" s="400"/>
      <c r="G300" s="48">
        <v>0</v>
      </c>
      <c r="H300" s="49">
        <v>0</v>
      </c>
      <c r="I300" s="50">
        <f t="shared" si="46"/>
        <v>0.27101448511275605</v>
      </c>
    </row>
    <row r="301" spans="1:9" ht="15">
      <c r="A301" s="9" t="s">
        <v>15</v>
      </c>
      <c r="B301" s="45">
        <v>0.556428420260068</v>
      </c>
      <c r="C301" s="45">
        <v>8.2571579739932052E-2</v>
      </c>
      <c r="D301" s="45">
        <v>0</v>
      </c>
      <c r="E301" s="45">
        <v>0</v>
      </c>
      <c r="F301" s="400"/>
      <c r="G301" s="45">
        <v>0</v>
      </c>
      <c r="H301" s="54">
        <v>0</v>
      </c>
      <c r="I301" s="44">
        <f t="shared" si="46"/>
        <v>0.63900000000000001</v>
      </c>
    </row>
    <row r="302" spans="1:9" ht="15">
      <c r="A302" s="8" t="s">
        <v>16</v>
      </c>
      <c r="B302" s="48">
        <v>11.735302602150442</v>
      </c>
      <c r="C302" s="48">
        <v>53.555003629471422</v>
      </c>
      <c r="D302" s="48">
        <v>2.7096937683781297</v>
      </c>
      <c r="E302" s="48">
        <v>0</v>
      </c>
      <c r="F302" s="400"/>
      <c r="G302" s="48">
        <v>0</v>
      </c>
      <c r="H302" s="49">
        <v>0</v>
      </c>
      <c r="I302" s="50">
        <f t="shared" si="46"/>
        <v>68</v>
      </c>
    </row>
    <row r="303" spans="1:9" ht="15">
      <c r="A303" s="9" t="s">
        <v>17</v>
      </c>
      <c r="B303" s="45">
        <v>9.2394146830798267E-3</v>
      </c>
      <c r="C303" s="45">
        <v>5.1318480974230285</v>
      </c>
      <c r="D303" s="45">
        <v>1.8589124878938921</v>
      </c>
      <c r="E303" s="45">
        <v>0</v>
      </c>
      <c r="F303" s="400"/>
      <c r="G303" s="45">
        <v>0</v>
      </c>
      <c r="H303" s="54">
        <v>0</v>
      </c>
      <c r="I303" s="44">
        <f t="shared" si="46"/>
        <v>7</v>
      </c>
    </row>
    <row r="304" spans="1:9" ht="15">
      <c r="A304" s="8" t="s">
        <v>18</v>
      </c>
      <c r="B304" s="48">
        <v>0</v>
      </c>
      <c r="C304" s="48">
        <v>0</v>
      </c>
      <c r="D304" s="48">
        <v>0</v>
      </c>
      <c r="E304" s="48">
        <v>0</v>
      </c>
      <c r="F304" s="400"/>
      <c r="G304" s="48">
        <v>0</v>
      </c>
      <c r="H304" s="49">
        <v>0</v>
      </c>
      <c r="I304" s="50">
        <f t="shared" si="46"/>
        <v>0</v>
      </c>
    </row>
    <row r="305" spans="1:9" ht="15">
      <c r="A305" s="9" t="s">
        <v>141</v>
      </c>
      <c r="B305" s="45">
        <v>25.47463622240835</v>
      </c>
      <c r="C305" s="45">
        <v>585.753772751469</v>
      </c>
      <c r="D305" s="45">
        <v>49.446794656221869</v>
      </c>
      <c r="E305" s="45">
        <v>3.3247963699007461</v>
      </c>
      <c r="F305" s="400"/>
      <c r="G305" s="45">
        <v>0</v>
      </c>
      <c r="H305" s="54">
        <v>0</v>
      </c>
      <c r="I305" s="44">
        <f t="shared" si="46"/>
        <v>663.99999999999989</v>
      </c>
    </row>
    <row r="306" spans="1:9" ht="15">
      <c r="A306" s="8" t="s">
        <v>19</v>
      </c>
      <c r="B306" s="48">
        <v>0</v>
      </c>
      <c r="C306" s="48">
        <v>0</v>
      </c>
      <c r="D306" s="48">
        <v>0</v>
      </c>
      <c r="E306" s="48">
        <v>0</v>
      </c>
      <c r="F306" s="400"/>
      <c r="G306" s="48">
        <v>0</v>
      </c>
      <c r="H306" s="49">
        <v>0</v>
      </c>
      <c r="I306" s="50">
        <f t="shared" si="46"/>
        <v>0</v>
      </c>
    </row>
    <row r="307" spans="1:9" ht="15">
      <c r="A307" s="9" t="s">
        <v>20</v>
      </c>
      <c r="B307" s="45">
        <v>0</v>
      </c>
      <c r="C307" s="45">
        <v>0</v>
      </c>
      <c r="D307" s="45">
        <v>0</v>
      </c>
      <c r="E307" s="45">
        <v>0</v>
      </c>
      <c r="F307" s="400"/>
      <c r="G307" s="45">
        <v>0</v>
      </c>
      <c r="H307" s="54">
        <v>0</v>
      </c>
      <c r="I307" s="44">
        <f t="shared" si="46"/>
        <v>0</v>
      </c>
    </row>
    <row r="308" spans="1:9" ht="15">
      <c r="A308" s="8" t="s">
        <v>21</v>
      </c>
      <c r="B308" s="48">
        <v>0</v>
      </c>
      <c r="C308" s="48">
        <v>0</v>
      </c>
      <c r="D308" s="48">
        <v>0</v>
      </c>
      <c r="E308" s="48">
        <v>0</v>
      </c>
      <c r="F308" s="400"/>
      <c r="G308" s="48">
        <v>0</v>
      </c>
      <c r="H308" s="49">
        <v>0</v>
      </c>
      <c r="I308" s="50">
        <f t="shared" si="46"/>
        <v>0</v>
      </c>
    </row>
    <row r="309" spans="1:9" ht="15">
      <c r="A309" s="10" t="s">
        <v>57</v>
      </c>
      <c r="B309" s="45">
        <v>0</v>
      </c>
      <c r="C309" s="45">
        <v>0</v>
      </c>
      <c r="D309" s="45">
        <v>0</v>
      </c>
      <c r="E309" s="45">
        <v>0</v>
      </c>
      <c r="F309" s="400"/>
      <c r="G309" s="45">
        <v>0</v>
      </c>
      <c r="H309" s="54">
        <v>0</v>
      </c>
      <c r="I309" s="44">
        <f t="shared" si="46"/>
        <v>0</v>
      </c>
    </row>
    <row r="310" spans="1:9" ht="15">
      <c r="A310" s="8" t="s">
        <v>22</v>
      </c>
      <c r="B310" s="48">
        <v>2</v>
      </c>
      <c r="C310" s="48">
        <v>0</v>
      </c>
      <c r="D310" s="48">
        <v>0</v>
      </c>
      <c r="E310" s="48">
        <v>0</v>
      </c>
      <c r="F310" s="400"/>
      <c r="G310" s="48">
        <v>0</v>
      </c>
      <c r="H310" s="49">
        <v>0</v>
      </c>
      <c r="I310" s="50">
        <f t="shared" si="46"/>
        <v>2</v>
      </c>
    </row>
    <row r="311" spans="1:9" ht="15">
      <c r="A311" s="10" t="s">
        <v>23</v>
      </c>
      <c r="B311" s="45">
        <v>0</v>
      </c>
      <c r="C311" s="45">
        <v>0</v>
      </c>
      <c r="D311" s="45">
        <v>0</v>
      </c>
      <c r="E311" s="45">
        <v>0</v>
      </c>
      <c r="F311" s="400"/>
      <c r="G311" s="45">
        <v>0</v>
      </c>
      <c r="H311" s="54">
        <v>0</v>
      </c>
      <c r="I311" s="44">
        <f t="shared" si="46"/>
        <v>0</v>
      </c>
    </row>
    <row r="312" spans="1:9" ht="15">
      <c r="A312" s="8" t="s">
        <v>24</v>
      </c>
      <c r="B312" s="48">
        <v>0</v>
      </c>
      <c r="C312" s="48">
        <v>0</v>
      </c>
      <c r="D312" s="48">
        <v>0</v>
      </c>
      <c r="E312" s="48">
        <v>0</v>
      </c>
      <c r="F312" s="400"/>
      <c r="G312" s="48">
        <v>0</v>
      </c>
      <c r="H312" s="49">
        <v>0</v>
      </c>
      <c r="I312" s="50">
        <f t="shared" si="46"/>
        <v>0</v>
      </c>
    </row>
    <row r="313" spans="1:9" ht="15.75" thickBot="1">
      <c r="A313" s="10" t="s">
        <v>25</v>
      </c>
      <c r="B313" s="45">
        <v>5.8647391971937424</v>
      </c>
      <c r="C313" s="45">
        <v>9.5909521271378111</v>
      </c>
      <c r="D313" s="45">
        <v>29.853022394855717</v>
      </c>
      <c r="E313" s="45">
        <v>331.56231014146505</v>
      </c>
      <c r="F313" s="401"/>
      <c r="G313" s="45">
        <v>32.535249161033093</v>
      </c>
      <c r="H313" s="54">
        <v>0.10812697831463212</v>
      </c>
      <c r="I313" s="44">
        <f t="shared" si="46"/>
        <v>409.51440000000008</v>
      </c>
    </row>
    <row r="314" spans="1:9" ht="15">
      <c r="A314" s="125" t="s">
        <v>26</v>
      </c>
      <c r="B314" s="126">
        <f>SUM(B293:B313)</f>
        <v>45.640345856695681</v>
      </c>
      <c r="C314" s="126">
        <f t="shared" ref="C314:I314" si="47">SUM(C293:C313)</f>
        <v>654.11414818524122</v>
      </c>
      <c r="D314" s="126">
        <f t="shared" si="47"/>
        <v>85.868423307349602</v>
      </c>
      <c r="E314" s="126">
        <f t="shared" si="47"/>
        <v>335.15812099647854</v>
      </c>
      <c r="F314" s="126">
        <f t="shared" si="47"/>
        <v>0</v>
      </c>
      <c r="G314" s="126">
        <f t="shared" si="47"/>
        <v>32.535249161033093</v>
      </c>
      <c r="H314" s="127">
        <f t="shared" si="47"/>
        <v>0.10812697831463212</v>
      </c>
      <c r="I314" s="128">
        <f t="shared" si="47"/>
        <v>1153.4244144851127</v>
      </c>
    </row>
    <row r="315" spans="1:9" ht="15" thickBot="1">
      <c r="A315" s="15" t="s">
        <v>100</v>
      </c>
      <c r="B315" s="100">
        <f>B314/$I314</f>
        <v>3.9569429330199739E-2</v>
      </c>
      <c r="C315" s="100">
        <f t="shared" ref="C315:H315" si="48">C314/$I314</f>
        <v>0.56710620996975947</v>
      </c>
      <c r="D315" s="100">
        <f t="shared" si="48"/>
        <v>7.4446510953802864E-2</v>
      </c>
      <c r="E315" s="100">
        <f t="shared" si="48"/>
        <v>0.29057657943376614</v>
      </c>
      <c r="F315" s="100">
        <f t="shared" si="48"/>
        <v>0</v>
      </c>
      <c r="G315" s="100">
        <f t="shared" si="48"/>
        <v>2.8207526000355029E-2</v>
      </c>
      <c r="H315" s="100">
        <f t="shared" si="48"/>
        <v>9.3744312116802105E-5</v>
      </c>
      <c r="I315" s="102">
        <f>SUM(B315:H315)</f>
        <v>1</v>
      </c>
    </row>
    <row r="316" spans="1:9" ht="15" thickBot="1">
      <c r="A316" s="16"/>
      <c r="B316" s="16"/>
      <c r="C316" s="16"/>
      <c r="D316" s="16"/>
      <c r="E316" s="16"/>
      <c r="F316" s="16"/>
      <c r="G316" s="16"/>
      <c r="H316" s="16"/>
      <c r="I316" s="16"/>
    </row>
    <row r="317" spans="1:9" ht="28.5">
      <c r="A317" s="431" t="s">
        <v>36</v>
      </c>
      <c r="B317" s="37" t="s">
        <v>0</v>
      </c>
      <c r="C317" s="37" t="s">
        <v>1</v>
      </c>
      <c r="D317" s="37" t="s">
        <v>2</v>
      </c>
      <c r="E317" s="37" t="s">
        <v>3</v>
      </c>
      <c r="F317" s="37" t="s">
        <v>27</v>
      </c>
      <c r="G317" s="37" t="s">
        <v>4</v>
      </c>
      <c r="H317" s="37" t="s">
        <v>5</v>
      </c>
      <c r="I317" s="38" t="s">
        <v>6</v>
      </c>
    </row>
    <row r="318" spans="1:9" ht="14.25" customHeight="1">
      <c r="A318" s="432" t="s">
        <v>36</v>
      </c>
      <c r="B318" s="372" t="s">
        <v>107</v>
      </c>
      <c r="C318" s="373"/>
      <c r="D318" s="373"/>
      <c r="E318" s="373"/>
      <c r="F318" s="373"/>
      <c r="G318" s="373"/>
      <c r="H318" s="373"/>
      <c r="I318" s="374"/>
    </row>
    <row r="319" spans="1:9" ht="15">
      <c r="A319" s="7" t="s">
        <v>7</v>
      </c>
      <c r="B319" s="42">
        <v>0</v>
      </c>
      <c r="C319" s="42">
        <v>0</v>
      </c>
      <c r="D319" s="42">
        <v>0</v>
      </c>
      <c r="E319" s="42">
        <v>0</v>
      </c>
      <c r="F319" s="399"/>
      <c r="G319" s="42">
        <v>0</v>
      </c>
      <c r="H319" s="43">
        <v>0</v>
      </c>
      <c r="I319" s="44">
        <f>SUM(B319:H319)</f>
        <v>0</v>
      </c>
    </row>
    <row r="320" spans="1:9" ht="15">
      <c r="A320" s="8" t="s">
        <v>8</v>
      </c>
      <c r="B320" s="48">
        <v>0</v>
      </c>
      <c r="C320" s="48">
        <v>0</v>
      </c>
      <c r="D320" s="48">
        <v>0</v>
      </c>
      <c r="E320" s="48">
        <v>0</v>
      </c>
      <c r="F320" s="400"/>
      <c r="G320" s="48">
        <v>0</v>
      </c>
      <c r="H320" s="49">
        <v>0</v>
      </c>
      <c r="I320" s="50">
        <f t="shared" ref="I320:I339" si="49">SUM(B320:H320)</f>
        <v>0</v>
      </c>
    </row>
    <row r="321" spans="1:9" ht="15">
      <c r="A321" s="9" t="s">
        <v>9</v>
      </c>
      <c r="B321" s="45">
        <v>0</v>
      </c>
      <c r="C321" s="45">
        <v>0</v>
      </c>
      <c r="D321" s="45">
        <v>0</v>
      </c>
      <c r="E321" s="45">
        <v>0</v>
      </c>
      <c r="F321" s="400"/>
      <c r="G321" s="45">
        <v>0</v>
      </c>
      <c r="H321" s="54">
        <v>0</v>
      </c>
      <c r="I321" s="44">
        <f t="shared" si="49"/>
        <v>0</v>
      </c>
    </row>
    <row r="322" spans="1:9" ht="15">
      <c r="A322" s="8" t="s">
        <v>10</v>
      </c>
      <c r="B322" s="48">
        <v>0</v>
      </c>
      <c r="C322" s="48">
        <v>0</v>
      </c>
      <c r="D322" s="48">
        <v>0</v>
      </c>
      <c r="E322" s="48">
        <v>0</v>
      </c>
      <c r="F322" s="400"/>
      <c r="G322" s="48">
        <v>0</v>
      </c>
      <c r="H322" s="49">
        <v>0</v>
      </c>
      <c r="I322" s="50">
        <f t="shared" si="49"/>
        <v>0</v>
      </c>
    </row>
    <row r="323" spans="1:9" ht="15">
      <c r="A323" s="9" t="s">
        <v>11</v>
      </c>
      <c r="B323" s="45">
        <v>0</v>
      </c>
      <c r="C323" s="45">
        <v>0</v>
      </c>
      <c r="D323" s="45">
        <v>0</v>
      </c>
      <c r="E323" s="45">
        <v>0</v>
      </c>
      <c r="F323" s="400"/>
      <c r="G323" s="45">
        <v>0</v>
      </c>
      <c r="H323" s="54">
        <v>0</v>
      </c>
      <c r="I323" s="44">
        <f t="shared" si="49"/>
        <v>0</v>
      </c>
    </row>
    <row r="324" spans="1:9" ht="15">
      <c r="A324" s="8" t="s">
        <v>12</v>
      </c>
      <c r="B324" s="48">
        <v>1.1657505934809786E-8</v>
      </c>
      <c r="C324" s="48">
        <v>0</v>
      </c>
      <c r="D324" s="48">
        <v>0</v>
      </c>
      <c r="E324" s="48">
        <v>0.39534246867849487</v>
      </c>
      <c r="F324" s="400"/>
      <c r="G324" s="48">
        <v>0</v>
      </c>
      <c r="H324" s="49">
        <v>0</v>
      </c>
      <c r="I324" s="50">
        <f t="shared" si="49"/>
        <v>0.39534248033600083</v>
      </c>
    </row>
    <row r="325" spans="1:9" ht="15">
      <c r="A325" s="9" t="s">
        <v>13</v>
      </c>
      <c r="B325" s="45">
        <v>0</v>
      </c>
      <c r="C325" s="45">
        <v>0</v>
      </c>
      <c r="D325" s="45">
        <v>0</v>
      </c>
      <c r="E325" s="45">
        <v>0</v>
      </c>
      <c r="F325" s="400"/>
      <c r="G325" s="45">
        <v>0</v>
      </c>
      <c r="H325" s="54">
        <v>0</v>
      </c>
      <c r="I325" s="44">
        <f t="shared" si="49"/>
        <v>0</v>
      </c>
    </row>
    <row r="326" spans="1:9" ht="15">
      <c r="A326" s="8" t="s">
        <v>14</v>
      </c>
      <c r="B326" s="48">
        <v>6.5978892741061375E-9</v>
      </c>
      <c r="C326" s="48">
        <v>0.95130495593298614</v>
      </c>
      <c r="D326" s="48">
        <v>0</v>
      </c>
      <c r="E326" s="48">
        <v>9.067992647865504E-2</v>
      </c>
      <c r="F326" s="400"/>
      <c r="G326" s="48">
        <v>0</v>
      </c>
      <c r="H326" s="49">
        <v>0</v>
      </c>
      <c r="I326" s="50">
        <f t="shared" si="49"/>
        <v>1.0419848890095305</v>
      </c>
    </row>
    <row r="327" spans="1:9" ht="15">
      <c r="A327" s="9" t="s">
        <v>15</v>
      </c>
      <c r="B327" s="45">
        <v>2.8544618656976908E-2</v>
      </c>
      <c r="C327" s="45">
        <v>0.52525538134302319</v>
      </c>
      <c r="D327" s="45">
        <v>0</v>
      </c>
      <c r="E327" s="45">
        <v>0</v>
      </c>
      <c r="F327" s="400"/>
      <c r="G327" s="45">
        <v>0</v>
      </c>
      <c r="H327" s="54">
        <v>0</v>
      </c>
      <c r="I327" s="44">
        <f t="shared" si="49"/>
        <v>0.55380000000000007</v>
      </c>
    </row>
    <row r="328" spans="1:9" ht="15">
      <c r="A328" s="8" t="s">
        <v>16</v>
      </c>
      <c r="B328" s="48">
        <v>10.80049353861278</v>
      </c>
      <c r="C328" s="48">
        <v>115.81754523434078</v>
      </c>
      <c r="D328" s="48">
        <v>13.381961227046418</v>
      </c>
      <c r="E328" s="48">
        <v>0</v>
      </c>
      <c r="F328" s="400"/>
      <c r="G328" s="48">
        <v>0</v>
      </c>
      <c r="H328" s="49">
        <v>0</v>
      </c>
      <c r="I328" s="50">
        <f t="shared" si="49"/>
        <v>140</v>
      </c>
    </row>
    <row r="329" spans="1:9" ht="15">
      <c r="A329" s="9" t="s">
        <v>17</v>
      </c>
      <c r="B329" s="45">
        <v>2.5173835727473755</v>
      </c>
      <c r="C329" s="45">
        <v>0</v>
      </c>
      <c r="D329" s="45">
        <v>6.4826164272526237</v>
      </c>
      <c r="E329" s="45">
        <v>0</v>
      </c>
      <c r="F329" s="400"/>
      <c r="G329" s="45">
        <v>0</v>
      </c>
      <c r="H329" s="54">
        <v>0</v>
      </c>
      <c r="I329" s="44">
        <f t="shared" si="49"/>
        <v>9</v>
      </c>
    </row>
    <row r="330" spans="1:9" ht="15">
      <c r="A330" s="8" t="s">
        <v>18</v>
      </c>
      <c r="B330" s="48">
        <v>0</v>
      </c>
      <c r="C330" s="48">
        <v>0</v>
      </c>
      <c r="D330" s="48">
        <v>0</v>
      </c>
      <c r="E330" s="48">
        <v>0</v>
      </c>
      <c r="F330" s="400"/>
      <c r="G330" s="48">
        <v>0</v>
      </c>
      <c r="H330" s="49">
        <v>0</v>
      </c>
      <c r="I330" s="50">
        <f t="shared" si="49"/>
        <v>0</v>
      </c>
    </row>
    <row r="331" spans="1:9" ht="15">
      <c r="A331" s="9" t="s">
        <v>141</v>
      </c>
      <c r="B331" s="45">
        <v>62.35776117473452</v>
      </c>
      <c r="C331" s="45">
        <v>99.333467676310917</v>
      </c>
      <c r="D331" s="45">
        <v>36.551984797434088</v>
      </c>
      <c r="E331" s="45">
        <v>35.75678635152051</v>
      </c>
      <c r="F331" s="400"/>
      <c r="G331" s="45">
        <v>0</v>
      </c>
      <c r="H331" s="54">
        <v>0</v>
      </c>
      <c r="I331" s="44">
        <f t="shared" si="49"/>
        <v>234.00000000000003</v>
      </c>
    </row>
    <row r="332" spans="1:9" ht="15">
      <c r="A332" s="8" t="s">
        <v>19</v>
      </c>
      <c r="B332" s="48">
        <v>0</v>
      </c>
      <c r="C332" s="48">
        <v>0</v>
      </c>
      <c r="D332" s="48">
        <v>0</v>
      </c>
      <c r="E332" s="48">
        <v>0</v>
      </c>
      <c r="F332" s="400"/>
      <c r="G332" s="48">
        <v>0</v>
      </c>
      <c r="H332" s="49">
        <v>0</v>
      </c>
      <c r="I332" s="50">
        <f t="shared" si="49"/>
        <v>0</v>
      </c>
    </row>
    <row r="333" spans="1:9" ht="15">
      <c r="A333" s="9" t="s">
        <v>20</v>
      </c>
      <c r="B333" s="45">
        <v>0</v>
      </c>
      <c r="C333" s="45">
        <v>0</v>
      </c>
      <c r="D333" s="45">
        <v>0</v>
      </c>
      <c r="E333" s="45">
        <v>0</v>
      </c>
      <c r="F333" s="400"/>
      <c r="G333" s="45">
        <v>0</v>
      </c>
      <c r="H333" s="54">
        <v>0</v>
      </c>
      <c r="I333" s="44">
        <f t="shared" si="49"/>
        <v>0</v>
      </c>
    </row>
    <row r="334" spans="1:9" ht="15">
      <c r="A334" s="8" t="s">
        <v>21</v>
      </c>
      <c r="B334" s="48">
        <v>0</v>
      </c>
      <c r="C334" s="48">
        <v>0</v>
      </c>
      <c r="D334" s="48">
        <v>0</v>
      </c>
      <c r="E334" s="48">
        <v>0</v>
      </c>
      <c r="F334" s="400"/>
      <c r="G334" s="48">
        <v>0</v>
      </c>
      <c r="H334" s="49">
        <v>0</v>
      </c>
      <c r="I334" s="50">
        <f t="shared" si="49"/>
        <v>0</v>
      </c>
    </row>
    <row r="335" spans="1:9" ht="15">
      <c r="A335" s="10" t="s">
        <v>57</v>
      </c>
      <c r="B335" s="45">
        <v>0</v>
      </c>
      <c r="C335" s="45">
        <v>0</v>
      </c>
      <c r="D335" s="45">
        <v>0</v>
      </c>
      <c r="E335" s="45">
        <v>0</v>
      </c>
      <c r="F335" s="400"/>
      <c r="G335" s="45">
        <v>0</v>
      </c>
      <c r="H335" s="54">
        <v>0</v>
      </c>
      <c r="I335" s="44">
        <f t="shared" si="49"/>
        <v>0</v>
      </c>
    </row>
    <row r="336" spans="1:9" ht="15">
      <c r="A336" s="8" t="s">
        <v>22</v>
      </c>
      <c r="B336" s="48">
        <v>0</v>
      </c>
      <c r="C336" s="48">
        <v>0</v>
      </c>
      <c r="D336" s="48">
        <v>0</v>
      </c>
      <c r="E336" s="48">
        <v>0</v>
      </c>
      <c r="F336" s="400"/>
      <c r="G336" s="48">
        <v>0</v>
      </c>
      <c r="H336" s="49">
        <v>0</v>
      </c>
      <c r="I336" s="50">
        <f t="shared" si="49"/>
        <v>0</v>
      </c>
    </row>
    <row r="337" spans="1:9" ht="15">
      <c r="A337" s="10" t="s">
        <v>23</v>
      </c>
      <c r="B337" s="45">
        <v>0</v>
      </c>
      <c r="C337" s="45">
        <v>0</v>
      </c>
      <c r="D337" s="45">
        <v>0</v>
      </c>
      <c r="E337" s="45">
        <v>0</v>
      </c>
      <c r="F337" s="400"/>
      <c r="G337" s="45">
        <v>0</v>
      </c>
      <c r="H337" s="54">
        <v>0</v>
      </c>
      <c r="I337" s="44">
        <f t="shared" si="49"/>
        <v>0</v>
      </c>
    </row>
    <row r="338" spans="1:9" ht="15">
      <c r="A338" s="8" t="s">
        <v>24</v>
      </c>
      <c r="B338" s="48">
        <v>0</v>
      </c>
      <c r="C338" s="48">
        <v>0</v>
      </c>
      <c r="D338" s="48">
        <v>0</v>
      </c>
      <c r="E338" s="48">
        <v>0</v>
      </c>
      <c r="F338" s="400"/>
      <c r="G338" s="48">
        <v>0</v>
      </c>
      <c r="H338" s="49">
        <v>0</v>
      </c>
      <c r="I338" s="50">
        <f t="shared" si="49"/>
        <v>0</v>
      </c>
    </row>
    <row r="339" spans="1:9" ht="15.75" thickBot="1">
      <c r="A339" s="10" t="s">
        <v>25</v>
      </c>
      <c r="B339" s="45">
        <v>2.7456204922399614</v>
      </c>
      <c r="C339" s="45">
        <v>1.7872968437603745</v>
      </c>
      <c r="D339" s="45">
        <v>4.4112918354365176</v>
      </c>
      <c r="E339" s="45">
        <v>131.15349799420468</v>
      </c>
      <c r="F339" s="401"/>
      <c r="G339" s="45">
        <v>10.537092834358495</v>
      </c>
      <c r="H339" s="54">
        <v>0</v>
      </c>
      <c r="I339" s="44">
        <f t="shared" si="49"/>
        <v>150.63480000000004</v>
      </c>
    </row>
    <row r="340" spans="1:9" ht="15">
      <c r="A340" s="125" t="s">
        <v>26</v>
      </c>
      <c r="B340" s="126">
        <f>SUM(B319:B339)</f>
        <v>78.449803415247018</v>
      </c>
      <c r="C340" s="126">
        <f t="shared" ref="C340:I340" si="50">SUM(C319:C339)</f>
        <v>218.4148700916881</v>
      </c>
      <c r="D340" s="126">
        <f t="shared" si="50"/>
        <v>60.827854287169643</v>
      </c>
      <c r="E340" s="126">
        <f t="shared" si="50"/>
        <v>167.39630674088235</v>
      </c>
      <c r="F340" s="126">
        <f t="shared" si="50"/>
        <v>0</v>
      </c>
      <c r="G340" s="126">
        <f t="shared" si="50"/>
        <v>10.537092834358495</v>
      </c>
      <c r="H340" s="127">
        <f t="shared" si="50"/>
        <v>0</v>
      </c>
      <c r="I340" s="128">
        <f t="shared" si="50"/>
        <v>535.62592736934562</v>
      </c>
    </row>
    <row r="341" spans="1:9" ht="15" thickBot="1">
      <c r="A341" s="15" t="s">
        <v>100</v>
      </c>
      <c r="B341" s="100">
        <f>B340/$I340</f>
        <v>0.14646379013156183</v>
      </c>
      <c r="C341" s="100">
        <f t="shared" ref="C341:H341" si="51">C340/$I340</f>
        <v>0.40777501411181349</v>
      </c>
      <c r="D341" s="100">
        <f t="shared" si="51"/>
        <v>0.11356405875629925</v>
      </c>
      <c r="E341" s="100">
        <f t="shared" si="51"/>
        <v>0.31252465235024507</v>
      </c>
      <c r="F341" s="100">
        <f t="shared" si="51"/>
        <v>0</v>
      </c>
      <c r="G341" s="100">
        <f t="shared" si="51"/>
        <v>1.9672484650080334E-2</v>
      </c>
      <c r="H341" s="100">
        <f t="shared" si="51"/>
        <v>0</v>
      </c>
      <c r="I341" s="102">
        <f>SUM(B341:H341)</f>
        <v>1</v>
      </c>
    </row>
    <row r="342" spans="1:9" ht="15" thickBot="1">
      <c r="A342" s="16"/>
      <c r="B342" s="16"/>
      <c r="C342" s="16"/>
      <c r="D342" s="16"/>
      <c r="E342" s="16"/>
      <c r="F342" s="16"/>
      <c r="G342" s="16"/>
      <c r="H342" s="16"/>
      <c r="I342" s="16"/>
    </row>
    <row r="343" spans="1:9" ht="28.5">
      <c r="A343" s="431" t="s">
        <v>37</v>
      </c>
      <c r="B343" s="37" t="s">
        <v>0</v>
      </c>
      <c r="C343" s="37" t="s">
        <v>1</v>
      </c>
      <c r="D343" s="37" t="s">
        <v>2</v>
      </c>
      <c r="E343" s="37" t="s">
        <v>3</v>
      </c>
      <c r="F343" s="37" t="s">
        <v>27</v>
      </c>
      <c r="G343" s="37" t="s">
        <v>4</v>
      </c>
      <c r="H343" s="37" t="s">
        <v>5</v>
      </c>
      <c r="I343" s="38" t="s">
        <v>6</v>
      </c>
    </row>
    <row r="344" spans="1:9" ht="14.25" customHeight="1">
      <c r="A344" s="432" t="s">
        <v>37</v>
      </c>
      <c r="B344" s="372" t="s">
        <v>107</v>
      </c>
      <c r="C344" s="373"/>
      <c r="D344" s="373"/>
      <c r="E344" s="373"/>
      <c r="F344" s="373"/>
      <c r="G344" s="373"/>
      <c r="H344" s="373"/>
      <c r="I344" s="374"/>
    </row>
    <row r="345" spans="1:9" ht="15">
      <c r="A345" s="7" t="s">
        <v>7</v>
      </c>
      <c r="B345" s="42">
        <v>0</v>
      </c>
      <c r="C345" s="42">
        <v>0</v>
      </c>
      <c r="D345" s="42">
        <v>0</v>
      </c>
      <c r="E345" s="42">
        <v>0</v>
      </c>
      <c r="F345" s="399"/>
      <c r="G345" s="42">
        <v>0</v>
      </c>
      <c r="H345" s="43">
        <v>0</v>
      </c>
      <c r="I345" s="44">
        <f>SUM(B345:H345)</f>
        <v>0</v>
      </c>
    </row>
    <row r="346" spans="1:9" ht="15">
      <c r="A346" s="8" t="s">
        <v>8</v>
      </c>
      <c r="B346" s="48">
        <v>0</v>
      </c>
      <c r="C346" s="48">
        <v>0</v>
      </c>
      <c r="D346" s="48">
        <v>0</v>
      </c>
      <c r="E346" s="48">
        <v>0</v>
      </c>
      <c r="F346" s="400"/>
      <c r="G346" s="48">
        <v>0</v>
      </c>
      <c r="H346" s="49">
        <v>0</v>
      </c>
      <c r="I346" s="50">
        <f t="shared" ref="I346:I365" si="52">SUM(B346:H346)</f>
        <v>0</v>
      </c>
    </row>
    <row r="347" spans="1:9" ht="15">
      <c r="A347" s="9" t="s">
        <v>9</v>
      </c>
      <c r="B347" s="45">
        <v>0</v>
      </c>
      <c r="C347" s="45">
        <v>0</v>
      </c>
      <c r="D347" s="45">
        <v>0</v>
      </c>
      <c r="E347" s="45">
        <v>0</v>
      </c>
      <c r="F347" s="400"/>
      <c r="G347" s="45">
        <v>0</v>
      </c>
      <c r="H347" s="54">
        <v>0</v>
      </c>
      <c r="I347" s="44">
        <f t="shared" si="52"/>
        <v>0</v>
      </c>
    </row>
    <row r="348" spans="1:9" ht="15">
      <c r="A348" s="8" t="s">
        <v>10</v>
      </c>
      <c r="B348" s="48">
        <v>0</v>
      </c>
      <c r="C348" s="48">
        <v>0</v>
      </c>
      <c r="D348" s="48">
        <v>0</v>
      </c>
      <c r="E348" s="48">
        <v>0</v>
      </c>
      <c r="F348" s="400"/>
      <c r="G348" s="48">
        <v>0</v>
      </c>
      <c r="H348" s="49">
        <v>0</v>
      </c>
      <c r="I348" s="50">
        <f t="shared" si="52"/>
        <v>0</v>
      </c>
    </row>
    <row r="349" spans="1:9" ht="15">
      <c r="A349" s="9" t="s">
        <v>11</v>
      </c>
      <c r="B349" s="45">
        <v>0</v>
      </c>
      <c r="C349" s="45">
        <v>0</v>
      </c>
      <c r="D349" s="45">
        <v>0</v>
      </c>
      <c r="E349" s="45">
        <v>0</v>
      </c>
      <c r="F349" s="400"/>
      <c r="G349" s="45">
        <v>0</v>
      </c>
      <c r="H349" s="54">
        <v>0</v>
      </c>
      <c r="I349" s="44">
        <f t="shared" si="52"/>
        <v>0</v>
      </c>
    </row>
    <row r="350" spans="1:9" ht="15">
      <c r="A350" s="8" t="s">
        <v>12</v>
      </c>
      <c r="B350" s="48">
        <v>1.165372377562496E-8</v>
      </c>
      <c r="C350" s="48">
        <v>1.165372377562496E-8</v>
      </c>
      <c r="D350" s="48">
        <v>1.165372377562496E-8</v>
      </c>
      <c r="E350" s="48">
        <v>1.4363007813767328E-4</v>
      </c>
      <c r="F350" s="400"/>
      <c r="G350" s="48">
        <v>0</v>
      </c>
      <c r="H350" s="49">
        <v>0</v>
      </c>
      <c r="I350" s="50">
        <f t="shared" si="52"/>
        <v>1.4366503930900016E-4</v>
      </c>
    </row>
    <row r="351" spans="1:9" ht="15">
      <c r="A351" s="9" t="s">
        <v>13</v>
      </c>
      <c r="B351" s="45">
        <v>0</v>
      </c>
      <c r="C351" s="45">
        <v>0</v>
      </c>
      <c r="D351" s="45">
        <v>0</v>
      </c>
      <c r="E351" s="45">
        <v>0</v>
      </c>
      <c r="F351" s="400"/>
      <c r="G351" s="45">
        <v>0</v>
      </c>
      <c r="H351" s="54">
        <v>0</v>
      </c>
      <c r="I351" s="44">
        <f t="shared" si="52"/>
        <v>0</v>
      </c>
    </row>
    <row r="352" spans="1:9" ht="15">
      <c r="A352" s="8" t="s">
        <v>14</v>
      </c>
      <c r="B352" s="48">
        <v>6.5978886163000289E-9</v>
      </c>
      <c r="C352" s="48">
        <v>6.5978886163000289E-9</v>
      </c>
      <c r="D352" s="48">
        <v>6.5978886163000289E-9</v>
      </c>
      <c r="E352" s="48">
        <v>0.24890290538960738</v>
      </c>
      <c r="F352" s="400"/>
      <c r="G352" s="48">
        <v>0</v>
      </c>
      <c r="H352" s="49">
        <v>0</v>
      </c>
      <c r="I352" s="50">
        <f t="shared" si="52"/>
        <v>0.24890292518327323</v>
      </c>
    </row>
    <row r="353" spans="1:9" ht="15">
      <c r="A353" s="9" t="s">
        <v>15</v>
      </c>
      <c r="B353" s="45">
        <v>0</v>
      </c>
      <c r="C353" s="45">
        <v>0</v>
      </c>
      <c r="D353" s="45">
        <v>0</v>
      </c>
      <c r="E353" s="45">
        <v>0</v>
      </c>
      <c r="F353" s="400"/>
      <c r="G353" s="45">
        <v>0</v>
      </c>
      <c r="H353" s="54">
        <v>0</v>
      </c>
      <c r="I353" s="44">
        <f t="shared" si="52"/>
        <v>0</v>
      </c>
    </row>
    <row r="354" spans="1:9" ht="15">
      <c r="A354" s="8" t="s">
        <v>16</v>
      </c>
      <c r="B354" s="48">
        <v>0</v>
      </c>
      <c r="C354" s="48">
        <v>0</v>
      </c>
      <c r="D354" s="48">
        <v>0</v>
      </c>
      <c r="E354" s="48">
        <v>0</v>
      </c>
      <c r="F354" s="400"/>
      <c r="G354" s="48">
        <v>0</v>
      </c>
      <c r="H354" s="49">
        <v>0</v>
      </c>
      <c r="I354" s="50">
        <f t="shared" si="52"/>
        <v>0</v>
      </c>
    </row>
    <row r="355" spans="1:9" ht="15">
      <c r="A355" s="9" t="s">
        <v>17</v>
      </c>
      <c r="B355" s="45">
        <v>0</v>
      </c>
      <c r="C355" s="45">
        <v>0</v>
      </c>
      <c r="D355" s="45">
        <v>0</v>
      </c>
      <c r="E355" s="45">
        <v>0</v>
      </c>
      <c r="F355" s="400"/>
      <c r="G355" s="45">
        <v>0</v>
      </c>
      <c r="H355" s="54">
        <v>0</v>
      </c>
      <c r="I355" s="44">
        <f t="shared" si="52"/>
        <v>0</v>
      </c>
    </row>
    <row r="356" spans="1:9" ht="15">
      <c r="A356" s="8" t="s">
        <v>18</v>
      </c>
      <c r="B356" s="48">
        <v>0</v>
      </c>
      <c r="C356" s="48">
        <v>0</v>
      </c>
      <c r="D356" s="48">
        <v>0</v>
      </c>
      <c r="E356" s="48">
        <v>0</v>
      </c>
      <c r="F356" s="400"/>
      <c r="G356" s="48">
        <v>0</v>
      </c>
      <c r="H356" s="49">
        <v>0</v>
      </c>
      <c r="I356" s="50">
        <f t="shared" si="52"/>
        <v>0</v>
      </c>
    </row>
    <row r="357" spans="1:9" ht="15">
      <c r="A357" s="9" t="s">
        <v>141</v>
      </c>
      <c r="B357" s="45">
        <v>0</v>
      </c>
      <c r="C357" s="45">
        <v>0</v>
      </c>
      <c r="D357" s="45">
        <v>0</v>
      </c>
      <c r="E357" s="45">
        <v>0</v>
      </c>
      <c r="F357" s="400"/>
      <c r="G357" s="45">
        <v>0</v>
      </c>
      <c r="H357" s="54">
        <v>0</v>
      </c>
      <c r="I357" s="44">
        <f t="shared" si="52"/>
        <v>0</v>
      </c>
    </row>
    <row r="358" spans="1:9" ht="15">
      <c r="A358" s="8" t="s">
        <v>19</v>
      </c>
      <c r="B358" s="48">
        <v>0</v>
      </c>
      <c r="C358" s="48">
        <v>0</v>
      </c>
      <c r="D358" s="48">
        <v>0</v>
      </c>
      <c r="E358" s="48">
        <v>0</v>
      </c>
      <c r="F358" s="400"/>
      <c r="G358" s="48">
        <v>0</v>
      </c>
      <c r="H358" s="49">
        <v>0</v>
      </c>
      <c r="I358" s="50">
        <f t="shared" si="52"/>
        <v>0</v>
      </c>
    </row>
    <row r="359" spans="1:9" ht="15">
      <c r="A359" s="9" t="s">
        <v>20</v>
      </c>
      <c r="B359" s="45">
        <v>0</v>
      </c>
      <c r="C359" s="45">
        <v>0</v>
      </c>
      <c r="D359" s="45">
        <v>0</v>
      </c>
      <c r="E359" s="45">
        <v>0</v>
      </c>
      <c r="F359" s="400"/>
      <c r="G359" s="45">
        <v>0</v>
      </c>
      <c r="H359" s="54">
        <v>0</v>
      </c>
      <c r="I359" s="44">
        <f t="shared" si="52"/>
        <v>0</v>
      </c>
    </row>
    <row r="360" spans="1:9" ht="15">
      <c r="A360" s="8" t="s">
        <v>21</v>
      </c>
      <c r="B360" s="48">
        <v>0</v>
      </c>
      <c r="C360" s="48">
        <v>0</v>
      </c>
      <c r="D360" s="48">
        <v>0</v>
      </c>
      <c r="E360" s="48">
        <v>0</v>
      </c>
      <c r="F360" s="400"/>
      <c r="G360" s="48">
        <v>0</v>
      </c>
      <c r="H360" s="49">
        <v>0</v>
      </c>
      <c r="I360" s="50">
        <f t="shared" si="52"/>
        <v>0</v>
      </c>
    </row>
    <row r="361" spans="1:9" ht="15">
      <c r="A361" s="10" t="s">
        <v>57</v>
      </c>
      <c r="B361" s="45">
        <v>2.5912733903383796</v>
      </c>
      <c r="C361" s="45">
        <v>4.3944790653161183</v>
      </c>
      <c r="D361" s="45">
        <v>8.0142474943455042</v>
      </c>
      <c r="E361" s="45">
        <v>4.9999999333333346E-8</v>
      </c>
      <c r="F361" s="400"/>
      <c r="G361" s="45">
        <v>0</v>
      </c>
      <c r="H361" s="54">
        <v>0</v>
      </c>
      <c r="I361" s="44">
        <f t="shared" si="52"/>
        <v>15.000000000000002</v>
      </c>
    </row>
    <row r="362" spans="1:9" ht="15">
      <c r="A362" s="8" t="s">
        <v>22</v>
      </c>
      <c r="B362" s="48">
        <v>2.8824985082791761</v>
      </c>
      <c r="C362" s="48">
        <v>8.3929399089265466</v>
      </c>
      <c r="D362" s="48">
        <v>4.7245615814999109</v>
      </c>
      <c r="E362" s="48">
        <v>1.2943676880216731E-9</v>
      </c>
      <c r="F362" s="400"/>
      <c r="G362" s="48">
        <v>0</v>
      </c>
      <c r="H362" s="49">
        <v>0</v>
      </c>
      <c r="I362" s="50">
        <f t="shared" si="52"/>
        <v>16.000000000000004</v>
      </c>
    </row>
    <row r="363" spans="1:9" ht="15">
      <c r="A363" s="10" t="s">
        <v>23</v>
      </c>
      <c r="B363" s="45">
        <v>0</v>
      </c>
      <c r="C363" s="45">
        <v>0</v>
      </c>
      <c r="D363" s="45">
        <v>0</v>
      </c>
      <c r="E363" s="45">
        <v>0</v>
      </c>
      <c r="F363" s="400"/>
      <c r="G363" s="45">
        <v>0</v>
      </c>
      <c r="H363" s="54">
        <v>0</v>
      </c>
      <c r="I363" s="44">
        <f t="shared" si="52"/>
        <v>0</v>
      </c>
    </row>
    <row r="364" spans="1:9" ht="15">
      <c r="A364" s="8" t="s">
        <v>24</v>
      </c>
      <c r="B364" s="48">
        <v>0</v>
      </c>
      <c r="C364" s="48">
        <v>0</v>
      </c>
      <c r="D364" s="48">
        <v>0</v>
      </c>
      <c r="E364" s="48">
        <v>0</v>
      </c>
      <c r="F364" s="400"/>
      <c r="G364" s="48">
        <v>0</v>
      </c>
      <c r="H364" s="49">
        <v>0</v>
      </c>
      <c r="I364" s="50">
        <f t="shared" si="52"/>
        <v>0</v>
      </c>
    </row>
    <row r="365" spans="1:9" ht="15.75" thickBot="1">
      <c r="A365" s="10" t="s">
        <v>25</v>
      </c>
      <c r="B365" s="45">
        <v>0.22914853344316533</v>
      </c>
      <c r="C365" s="45">
        <v>0.37850695356039005</v>
      </c>
      <c r="D365" s="45">
        <v>0.22274621341209488</v>
      </c>
      <c r="E365" s="45">
        <v>36.881909258987953</v>
      </c>
      <c r="F365" s="401"/>
      <c r="G365" s="45">
        <v>0.47447552974926355</v>
      </c>
      <c r="H365" s="54">
        <v>2.013510847133586E-3</v>
      </c>
      <c r="I365" s="44">
        <f t="shared" si="52"/>
        <v>38.188800000000001</v>
      </c>
    </row>
    <row r="366" spans="1:9" ht="15">
      <c r="A366" s="125" t="s">
        <v>26</v>
      </c>
      <c r="B366" s="126">
        <f>SUM(B345:B365)</f>
        <v>5.7029204503123339</v>
      </c>
      <c r="C366" s="126">
        <f t="shared" ref="C366:I366" si="53">SUM(C345:C365)</f>
        <v>13.165925946054667</v>
      </c>
      <c r="D366" s="126">
        <f t="shared" si="53"/>
        <v>12.961555307509121</v>
      </c>
      <c r="E366" s="126">
        <f t="shared" si="53"/>
        <v>37.130955845750066</v>
      </c>
      <c r="F366" s="126">
        <f t="shared" si="53"/>
        <v>0</v>
      </c>
      <c r="G366" s="126">
        <f t="shared" si="53"/>
        <v>0.47447552974926355</v>
      </c>
      <c r="H366" s="127">
        <f t="shared" si="53"/>
        <v>2.013510847133586E-3</v>
      </c>
      <c r="I366" s="128">
        <f t="shared" si="53"/>
        <v>69.437846590222591</v>
      </c>
    </row>
    <row r="367" spans="1:9" ht="15" thickBot="1">
      <c r="A367" s="15" t="s">
        <v>100</v>
      </c>
      <c r="B367" s="100">
        <f>B366/$I366</f>
        <v>8.2129857568413581E-2</v>
      </c>
      <c r="C367" s="100">
        <f t="shared" ref="C367:H367" si="54">C366/$I366</f>
        <v>0.18960734804682919</v>
      </c>
      <c r="D367" s="100">
        <f t="shared" si="54"/>
        <v>0.18666413121938913</v>
      </c>
      <c r="E367" s="100">
        <f t="shared" si="54"/>
        <v>0.53473656901938549</v>
      </c>
      <c r="F367" s="100">
        <f t="shared" si="54"/>
        <v>0</v>
      </c>
      <c r="G367" s="100">
        <f t="shared" si="54"/>
        <v>6.8330968347753099E-3</v>
      </c>
      <c r="H367" s="100">
        <f t="shared" si="54"/>
        <v>2.8997311207186896E-5</v>
      </c>
      <c r="I367" s="102">
        <f>SUM(B367:H367)</f>
        <v>0.99999999999999989</v>
      </c>
    </row>
    <row r="368" spans="1:9" ht="15" thickBot="1">
      <c r="A368" s="16"/>
      <c r="B368" s="16"/>
      <c r="C368" s="16"/>
      <c r="D368" s="16"/>
      <c r="E368" s="16"/>
      <c r="F368" s="16"/>
      <c r="G368" s="16"/>
      <c r="H368" s="16"/>
      <c r="I368" s="16"/>
    </row>
    <row r="369" spans="1:9" ht="28.5">
      <c r="A369" s="431" t="s">
        <v>38</v>
      </c>
      <c r="B369" s="37" t="s">
        <v>0</v>
      </c>
      <c r="C369" s="37" t="s">
        <v>1</v>
      </c>
      <c r="D369" s="37" t="s">
        <v>2</v>
      </c>
      <c r="E369" s="37" t="s">
        <v>3</v>
      </c>
      <c r="F369" s="37" t="s">
        <v>27</v>
      </c>
      <c r="G369" s="37" t="s">
        <v>4</v>
      </c>
      <c r="H369" s="37" t="s">
        <v>5</v>
      </c>
      <c r="I369" s="38" t="s">
        <v>6</v>
      </c>
    </row>
    <row r="370" spans="1:9" ht="14.25" customHeight="1">
      <c r="A370" s="432" t="s">
        <v>38</v>
      </c>
      <c r="B370" s="372" t="s">
        <v>107</v>
      </c>
      <c r="C370" s="373"/>
      <c r="D370" s="373"/>
      <c r="E370" s="373"/>
      <c r="F370" s="373"/>
      <c r="G370" s="373"/>
      <c r="H370" s="373"/>
      <c r="I370" s="374"/>
    </row>
    <row r="371" spans="1:9" ht="15">
      <c r="A371" s="7" t="s">
        <v>7</v>
      </c>
      <c r="B371" s="42">
        <v>0</v>
      </c>
      <c r="C371" s="42">
        <v>0</v>
      </c>
      <c r="D371" s="42">
        <v>0</v>
      </c>
      <c r="E371" s="42">
        <v>0</v>
      </c>
      <c r="F371" s="399"/>
      <c r="G371" s="42">
        <v>0</v>
      </c>
      <c r="H371" s="43">
        <v>0</v>
      </c>
      <c r="I371" s="44">
        <f>SUM(B371:H371)</f>
        <v>0</v>
      </c>
    </row>
    <row r="372" spans="1:9" ht="15">
      <c r="A372" s="8" t="s">
        <v>8</v>
      </c>
      <c r="B372" s="48">
        <v>0</v>
      </c>
      <c r="C372" s="48">
        <v>0</v>
      </c>
      <c r="D372" s="48">
        <v>0</v>
      </c>
      <c r="E372" s="48">
        <v>0</v>
      </c>
      <c r="F372" s="400"/>
      <c r="G372" s="48">
        <v>0</v>
      </c>
      <c r="H372" s="49">
        <v>0</v>
      </c>
      <c r="I372" s="50">
        <f t="shared" ref="I372:I391" si="55">SUM(B372:H372)</f>
        <v>0</v>
      </c>
    </row>
    <row r="373" spans="1:9" ht="15">
      <c r="A373" s="9" t="s">
        <v>9</v>
      </c>
      <c r="B373" s="45">
        <v>0</v>
      </c>
      <c r="C373" s="45">
        <v>0</v>
      </c>
      <c r="D373" s="45">
        <v>0</v>
      </c>
      <c r="E373" s="45">
        <v>0</v>
      </c>
      <c r="F373" s="400"/>
      <c r="G373" s="45">
        <v>0</v>
      </c>
      <c r="H373" s="54">
        <v>0</v>
      </c>
      <c r="I373" s="44">
        <f t="shared" si="55"/>
        <v>0</v>
      </c>
    </row>
    <row r="374" spans="1:9" ht="15">
      <c r="A374" s="8" t="s">
        <v>10</v>
      </c>
      <c r="B374" s="48">
        <v>0</v>
      </c>
      <c r="C374" s="48">
        <v>0</v>
      </c>
      <c r="D374" s="48">
        <v>0</v>
      </c>
      <c r="E374" s="48">
        <v>0</v>
      </c>
      <c r="F374" s="400"/>
      <c r="G374" s="48">
        <v>0</v>
      </c>
      <c r="H374" s="49">
        <v>0</v>
      </c>
      <c r="I374" s="50">
        <f t="shared" si="55"/>
        <v>0</v>
      </c>
    </row>
    <row r="375" spans="1:9" ht="15">
      <c r="A375" s="9" t="s">
        <v>11</v>
      </c>
      <c r="B375" s="45">
        <v>0</v>
      </c>
      <c r="C375" s="45">
        <v>0</v>
      </c>
      <c r="D375" s="45">
        <v>0</v>
      </c>
      <c r="E375" s="45">
        <v>0</v>
      </c>
      <c r="F375" s="400"/>
      <c r="G375" s="45">
        <v>0</v>
      </c>
      <c r="H375" s="54">
        <v>0</v>
      </c>
      <c r="I375" s="44">
        <f t="shared" si="55"/>
        <v>0</v>
      </c>
    </row>
    <row r="376" spans="1:9" ht="15">
      <c r="A376" s="8" t="s">
        <v>12</v>
      </c>
      <c r="B376" s="48">
        <v>1.1657505843175338E-8</v>
      </c>
      <c r="C376" s="48">
        <v>1.1657505843175338E-8</v>
      </c>
      <c r="D376" s="48">
        <v>1.1657505843175338E-8</v>
      </c>
      <c r="E376" s="48">
        <v>1.2485393324793921</v>
      </c>
      <c r="F376" s="400"/>
      <c r="G376" s="48">
        <v>0</v>
      </c>
      <c r="H376" s="49">
        <v>0</v>
      </c>
      <c r="I376" s="50">
        <f t="shared" si="55"/>
        <v>1.2485393674519096</v>
      </c>
    </row>
    <row r="377" spans="1:9" ht="15">
      <c r="A377" s="9" t="s">
        <v>13</v>
      </c>
      <c r="B377" s="45">
        <v>0</v>
      </c>
      <c r="C377" s="45">
        <v>0</v>
      </c>
      <c r="D377" s="45">
        <v>0</v>
      </c>
      <c r="E377" s="45">
        <v>0</v>
      </c>
      <c r="F377" s="400"/>
      <c r="G377" s="45">
        <v>0</v>
      </c>
      <c r="H377" s="54">
        <v>0</v>
      </c>
      <c r="I377" s="44">
        <f t="shared" si="55"/>
        <v>0</v>
      </c>
    </row>
    <row r="378" spans="1:9" ht="15">
      <c r="A378" s="8" t="s">
        <v>14</v>
      </c>
      <c r="B378" s="48">
        <v>6.5978893154280666E-9</v>
      </c>
      <c r="C378" s="48">
        <v>6.5978893154280666E-9</v>
      </c>
      <c r="D378" s="48">
        <v>6.5978893154280666E-9</v>
      </c>
      <c r="E378" s="48">
        <v>381.72036478087438</v>
      </c>
      <c r="F378" s="400"/>
      <c r="G378" s="48">
        <v>0</v>
      </c>
      <c r="H378" s="49">
        <v>0</v>
      </c>
      <c r="I378" s="50">
        <f t="shared" si="55"/>
        <v>381.72036480066805</v>
      </c>
    </row>
    <row r="379" spans="1:9" ht="15">
      <c r="A379" s="9" t="s">
        <v>15</v>
      </c>
      <c r="B379" s="45">
        <v>3.2375999924606447</v>
      </c>
      <c r="C379" s="45">
        <v>2.5131182584123995E-9</v>
      </c>
      <c r="D379" s="45">
        <v>2.5131182584123995E-9</v>
      </c>
      <c r="E379" s="45">
        <v>2.5131182584123995E-9</v>
      </c>
      <c r="F379" s="400"/>
      <c r="G379" s="45">
        <v>0</v>
      </c>
      <c r="H379" s="54">
        <v>0</v>
      </c>
      <c r="I379" s="44">
        <f t="shared" si="55"/>
        <v>3.2375999999999991</v>
      </c>
    </row>
    <row r="380" spans="1:9" ht="15">
      <c r="A380" s="8" t="s">
        <v>16</v>
      </c>
      <c r="B380" s="48">
        <v>20.034162922100034</v>
      </c>
      <c r="C380" s="48">
        <v>7.8374808444526137E-9</v>
      </c>
      <c r="D380" s="48">
        <v>88.965837062225006</v>
      </c>
      <c r="E380" s="48">
        <v>7.8374808444526137E-9</v>
      </c>
      <c r="F380" s="400"/>
      <c r="G380" s="48">
        <v>0</v>
      </c>
      <c r="H380" s="49">
        <v>0</v>
      </c>
      <c r="I380" s="50">
        <f t="shared" si="55"/>
        <v>109</v>
      </c>
    </row>
    <row r="381" spans="1:9" ht="15">
      <c r="A381" s="9" t="s">
        <v>17</v>
      </c>
      <c r="B381" s="45">
        <v>2.2473613568496718</v>
      </c>
      <c r="C381" s="45">
        <v>1.3720930219794482E-8</v>
      </c>
      <c r="D381" s="45">
        <v>56.75263861570847</v>
      </c>
      <c r="E381" s="45">
        <v>1.3720930219794482E-8</v>
      </c>
      <c r="F381" s="400"/>
      <c r="G381" s="45">
        <v>0</v>
      </c>
      <c r="H381" s="54">
        <v>0</v>
      </c>
      <c r="I381" s="44">
        <f t="shared" si="55"/>
        <v>59</v>
      </c>
    </row>
    <row r="382" spans="1:9" ht="15">
      <c r="A382" s="8" t="s">
        <v>18</v>
      </c>
      <c r="B382" s="48">
        <v>0</v>
      </c>
      <c r="C382" s="48">
        <v>0</v>
      </c>
      <c r="D382" s="48">
        <v>0</v>
      </c>
      <c r="E382" s="48">
        <v>0</v>
      </c>
      <c r="F382" s="400"/>
      <c r="G382" s="48">
        <v>0</v>
      </c>
      <c r="H382" s="49">
        <v>0</v>
      </c>
      <c r="I382" s="50">
        <f t="shared" si="55"/>
        <v>0</v>
      </c>
    </row>
    <row r="383" spans="1:9" ht="15">
      <c r="A383" s="9" t="s">
        <v>141</v>
      </c>
      <c r="B383" s="45">
        <v>7.8716232453069974</v>
      </c>
      <c r="C383" s="45">
        <v>0.66451532121378487</v>
      </c>
      <c r="D383" s="45">
        <v>18.463861410979217</v>
      </c>
      <c r="E383" s="45">
        <v>2.2499999924999997E-8</v>
      </c>
      <c r="F383" s="400"/>
      <c r="G383" s="45">
        <v>0</v>
      </c>
      <c r="H383" s="54">
        <v>0</v>
      </c>
      <c r="I383" s="44">
        <f t="shared" si="55"/>
        <v>26.999999999999996</v>
      </c>
    </row>
    <row r="384" spans="1:9" ht="15">
      <c r="A384" s="8" t="s">
        <v>19</v>
      </c>
      <c r="B384" s="48">
        <v>0</v>
      </c>
      <c r="C384" s="48">
        <v>0</v>
      </c>
      <c r="D384" s="48">
        <v>0</v>
      </c>
      <c r="E384" s="48">
        <v>0</v>
      </c>
      <c r="F384" s="400"/>
      <c r="G384" s="48">
        <v>0</v>
      </c>
      <c r="H384" s="49">
        <v>0</v>
      </c>
      <c r="I384" s="50">
        <f t="shared" si="55"/>
        <v>0</v>
      </c>
    </row>
    <row r="385" spans="1:9" ht="15">
      <c r="A385" s="9" t="s">
        <v>20</v>
      </c>
      <c r="B385" s="45">
        <v>0</v>
      </c>
      <c r="C385" s="45">
        <v>0</v>
      </c>
      <c r="D385" s="45">
        <v>0</v>
      </c>
      <c r="E385" s="45">
        <v>0</v>
      </c>
      <c r="F385" s="400"/>
      <c r="G385" s="45">
        <v>0</v>
      </c>
      <c r="H385" s="54">
        <v>0</v>
      </c>
      <c r="I385" s="44">
        <f t="shared" si="55"/>
        <v>0</v>
      </c>
    </row>
    <row r="386" spans="1:9" ht="15">
      <c r="A386" s="8" t="s">
        <v>21</v>
      </c>
      <c r="B386" s="48">
        <v>0</v>
      </c>
      <c r="C386" s="48">
        <v>0</v>
      </c>
      <c r="D386" s="48">
        <v>0</v>
      </c>
      <c r="E386" s="48">
        <v>0</v>
      </c>
      <c r="F386" s="400"/>
      <c r="G386" s="48">
        <v>0</v>
      </c>
      <c r="H386" s="49">
        <v>0</v>
      </c>
      <c r="I386" s="50">
        <f t="shared" si="55"/>
        <v>0</v>
      </c>
    </row>
    <row r="387" spans="1:9" ht="15">
      <c r="A387" s="10" t="s">
        <v>57</v>
      </c>
      <c r="B387" s="45">
        <v>26.999999926363628</v>
      </c>
      <c r="C387" s="45">
        <v>2.4545454456198341E-8</v>
      </c>
      <c r="D387" s="45">
        <v>2.4545454456198341E-8</v>
      </c>
      <c r="E387" s="45">
        <v>2.4545454456198341E-8</v>
      </c>
      <c r="F387" s="400"/>
      <c r="G387" s="45">
        <v>0</v>
      </c>
      <c r="H387" s="54">
        <v>0</v>
      </c>
      <c r="I387" s="44">
        <f t="shared" si="55"/>
        <v>26.999999999999989</v>
      </c>
    </row>
    <row r="388" spans="1:9" ht="15">
      <c r="A388" s="8" t="s">
        <v>22</v>
      </c>
      <c r="B388" s="48">
        <v>0</v>
      </c>
      <c r="C388" s="48">
        <v>0</v>
      </c>
      <c r="D388" s="48">
        <v>0</v>
      </c>
      <c r="E388" s="48">
        <v>0</v>
      </c>
      <c r="F388" s="400"/>
      <c r="G388" s="48">
        <v>0</v>
      </c>
      <c r="H388" s="49">
        <v>0</v>
      </c>
      <c r="I388" s="50">
        <f t="shared" si="55"/>
        <v>0</v>
      </c>
    </row>
    <row r="389" spans="1:9" ht="15">
      <c r="A389" s="10" t="s">
        <v>23</v>
      </c>
      <c r="B389" s="45">
        <v>0</v>
      </c>
      <c r="C389" s="45">
        <v>0</v>
      </c>
      <c r="D389" s="45">
        <v>0</v>
      </c>
      <c r="E389" s="45">
        <v>0</v>
      </c>
      <c r="F389" s="400"/>
      <c r="G389" s="45">
        <v>0</v>
      </c>
      <c r="H389" s="54">
        <v>0</v>
      </c>
      <c r="I389" s="44">
        <f t="shared" si="55"/>
        <v>0</v>
      </c>
    </row>
    <row r="390" spans="1:9" ht="15">
      <c r="A390" s="8" t="s">
        <v>24</v>
      </c>
      <c r="B390" s="48">
        <v>0.51479997681081213</v>
      </c>
      <c r="C390" s="48">
        <v>7.7297292654817234E-9</v>
      </c>
      <c r="D390" s="48">
        <v>7.7297292654817234E-9</v>
      </c>
      <c r="E390" s="48">
        <v>7.7297292654817234E-9</v>
      </c>
      <c r="F390" s="400"/>
      <c r="G390" s="48">
        <v>0</v>
      </c>
      <c r="H390" s="49">
        <v>0</v>
      </c>
      <c r="I390" s="50">
        <f t="shared" si="55"/>
        <v>0.51480000000000004</v>
      </c>
    </row>
    <row r="391" spans="1:9" ht="15.75" thickBot="1">
      <c r="A391" s="10" t="s">
        <v>25</v>
      </c>
      <c r="B391" s="45">
        <v>13.745451236632613</v>
      </c>
      <c r="C391" s="45">
        <v>1.7085764626385429E-2</v>
      </c>
      <c r="D391" s="45">
        <v>3.7151341625004175</v>
      </c>
      <c r="E391" s="45">
        <v>59.362370111144863</v>
      </c>
      <c r="F391" s="401"/>
      <c r="G391" s="45">
        <v>50.117558725095726</v>
      </c>
      <c r="H391" s="54">
        <v>0</v>
      </c>
      <c r="I391" s="44">
        <f t="shared" si="55"/>
        <v>126.95760000000001</v>
      </c>
    </row>
    <row r="392" spans="1:9" ht="15">
      <c r="A392" s="125" t="s">
        <v>26</v>
      </c>
      <c r="B392" s="126">
        <f>SUM(B371:B391)</f>
        <v>74.6509986747798</v>
      </c>
      <c r="C392" s="126">
        <f t="shared" ref="C392:I392" si="56">SUM(C371:C391)</f>
        <v>0.68160116044227859</v>
      </c>
      <c r="D392" s="126">
        <f t="shared" si="56"/>
        <v>167.89747130445679</v>
      </c>
      <c r="E392" s="126">
        <f t="shared" si="56"/>
        <v>442.33127430334525</v>
      </c>
      <c r="F392" s="126">
        <f t="shared" si="56"/>
        <v>0</v>
      </c>
      <c r="G392" s="126">
        <f t="shared" si="56"/>
        <v>50.117558725095726</v>
      </c>
      <c r="H392" s="127">
        <f t="shared" si="56"/>
        <v>0</v>
      </c>
      <c r="I392" s="128">
        <f t="shared" si="56"/>
        <v>735.67890416811997</v>
      </c>
    </row>
    <row r="393" spans="1:9" ht="15" thickBot="1">
      <c r="A393" s="15" t="s">
        <v>100</v>
      </c>
      <c r="B393" s="100">
        <f>B392/$I392</f>
        <v>0.1014722567846261</v>
      </c>
      <c r="C393" s="100">
        <f t="shared" ref="C393:H393" si="57">C392/$I392</f>
        <v>9.2649273559503433E-4</v>
      </c>
      <c r="D393" s="100">
        <f t="shared" si="57"/>
        <v>0.22822113064980351</v>
      </c>
      <c r="E393" s="100">
        <f t="shared" si="57"/>
        <v>0.60125589003196722</v>
      </c>
      <c r="F393" s="100">
        <f t="shared" si="57"/>
        <v>0</v>
      </c>
      <c r="G393" s="100">
        <f t="shared" si="57"/>
        <v>6.8124229798008015E-2</v>
      </c>
      <c r="H393" s="100">
        <f t="shared" si="57"/>
        <v>0</v>
      </c>
      <c r="I393" s="102">
        <f>SUM(B393:H393)</f>
        <v>0.99999999999999989</v>
      </c>
    </row>
    <row r="394" spans="1:9" ht="15" thickBot="1">
      <c r="A394" s="16"/>
      <c r="B394" s="16"/>
      <c r="C394" s="16"/>
      <c r="D394" s="16"/>
      <c r="E394" s="16"/>
      <c r="F394" s="16"/>
      <c r="G394" s="16"/>
      <c r="H394" s="16"/>
      <c r="I394" s="16"/>
    </row>
    <row r="395" spans="1:9" ht="28.5">
      <c r="A395" s="431" t="s">
        <v>39</v>
      </c>
      <c r="B395" s="37" t="s">
        <v>0</v>
      </c>
      <c r="C395" s="37" t="s">
        <v>1</v>
      </c>
      <c r="D395" s="37" t="s">
        <v>2</v>
      </c>
      <c r="E395" s="37" t="s">
        <v>3</v>
      </c>
      <c r="F395" s="37" t="s">
        <v>27</v>
      </c>
      <c r="G395" s="37" t="s">
        <v>4</v>
      </c>
      <c r="H395" s="37" t="s">
        <v>5</v>
      </c>
      <c r="I395" s="38" t="s">
        <v>6</v>
      </c>
    </row>
    <row r="396" spans="1:9" ht="14.25" customHeight="1">
      <c r="A396" s="432" t="s">
        <v>39</v>
      </c>
      <c r="B396" s="372" t="s">
        <v>107</v>
      </c>
      <c r="C396" s="373"/>
      <c r="D396" s="373"/>
      <c r="E396" s="373"/>
      <c r="F396" s="373"/>
      <c r="G396" s="373"/>
      <c r="H396" s="373"/>
      <c r="I396" s="374"/>
    </row>
    <row r="397" spans="1:9" ht="15">
      <c r="A397" s="7" t="s">
        <v>7</v>
      </c>
      <c r="B397" s="42">
        <v>0</v>
      </c>
      <c r="C397" s="42">
        <v>0</v>
      </c>
      <c r="D397" s="42">
        <v>0</v>
      </c>
      <c r="E397" s="42">
        <v>0</v>
      </c>
      <c r="F397" s="399"/>
      <c r="G397" s="42">
        <v>0</v>
      </c>
      <c r="H397" s="43">
        <v>0</v>
      </c>
      <c r="I397" s="44">
        <f>SUM(B397:H397)</f>
        <v>0</v>
      </c>
    </row>
    <row r="398" spans="1:9" ht="15">
      <c r="A398" s="8" t="s">
        <v>8</v>
      </c>
      <c r="B398" s="48">
        <v>0</v>
      </c>
      <c r="C398" s="48">
        <v>0</v>
      </c>
      <c r="D398" s="48">
        <v>0</v>
      </c>
      <c r="E398" s="48">
        <v>0</v>
      </c>
      <c r="F398" s="400"/>
      <c r="G398" s="48">
        <v>0</v>
      </c>
      <c r="H398" s="49">
        <v>0</v>
      </c>
      <c r="I398" s="50">
        <f t="shared" ref="I398:I417" si="58">SUM(B398:H398)</f>
        <v>0</v>
      </c>
    </row>
    <row r="399" spans="1:9" ht="15">
      <c r="A399" s="9" t="s">
        <v>9</v>
      </c>
      <c r="B399" s="45">
        <v>0</v>
      </c>
      <c r="C399" s="45">
        <v>0</v>
      </c>
      <c r="D399" s="45">
        <v>0</v>
      </c>
      <c r="E399" s="45">
        <v>0</v>
      </c>
      <c r="F399" s="400"/>
      <c r="G399" s="45">
        <v>0</v>
      </c>
      <c r="H399" s="54">
        <v>0</v>
      </c>
      <c r="I399" s="44">
        <f t="shared" si="58"/>
        <v>0</v>
      </c>
    </row>
    <row r="400" spans="1:9" ht="15">
      <c r="A400" s="8" t="s">
        <v>10</v>
      </c>
      <c r="B400" s="48">
        <v>0</v>
      </c>
      <c r="C400" s="48">
        <v>0</v>
      </c>
      <c r="D400" s="48">
        <v>0</v>
      </c>
      <c r="E400" s="48">
        <v>0</v>
      </c>
      <c r="F400" s="400"/>
      <c r="G400" s="48">
        <v>0</v>
      </c>
      <c r="H400" s="49">
        <v>0</v>
      </c>
      <c r="I400" s="50">
        <f t="shared" si="58"/>
        <v>0</v>
      </c>
    </row>
    <row r="401" spans="1:9" ht="15">
      <c r="A401" s="9" t="s">
        <v>11</v>
      </c>
      <c r="B401" s="45">
        <v>0</v>
      </c>
      <c r="C401" s="45">
        <v>0</v>
      </c>
      <c r="D401" s="45">
        <v>0</v>
      </c>
      <c r="E401" s="45">
        <v>0</v>
      </c>
      <c r="F401" s="400"/>
      <c r="G401" s="45">
        <v>0</v>
      </c>
      <c r="H401" s="54">
        <v>0</v>
      </c>
      <c r="I401" s="44">
        <f t="shared" si="58"/>
        <v>0</v>
      </c>
    </row>
    <row r="402" spans="1:9" ht="15">
      <c r="A402" s="8" t="s">
        <v>12</v>
      </c>
      <c r="B402" s="48">
        <v>1.1657505924114555E-8</v>
      </c>
      <c r="C402" s="48">
        <v>0</v>
      </c>
      <c r="D402" s="48">
        <v>0</v>
      </c>
      <c r="E402" s="48">
        <v>0.38341306580102419</v>
      </c>
      <c r="F402" s="400"/>
      <c r="G402" s="48">
        <v>0</v>
      </c>
      <c r="H402" s="49">
        <v>0</v>
      </c>
      <c r="I402" s="50">
        <f t="shared" si="58"/>
        <v>0.38341307745853009</v>
      </c>
    </row>
    <row r="403" spans="1:9" ht="15">
      <c r="A403" s="9" t="s">
        <v>13</v>
      </c>
      <c r="B403" s="45">
        <v>0</v>
      </c>
      <c r="C403" s="45">
        <v>0</v>
      </c>
      <c r="D403" s="45">
        <v>0</v>
      </c>
      <c r="E403" s="45">
        <v>0</v>
      </c>
      <c r="F403" s="400"/>
      <c r="G403" s="45">
        <v>0</v>
      </c>
      <c r="H403" s="54">
        <v>0</v>
      </c>
      <c r="I403" s="44">
        <f t="shared" si="58"/>
        <v>0</v>
      </c>
    </row>
    <row r="404" spans="1:9" ht="15">
      <c r="A404" s="8" t="s">
        <v>14</v>
      </c>
      <c r="B404" s="48">
        <v>6.597889298673702E-9</v>
      </c>
      <c r="C404" s="48">
        <v>0</v>
      </c>
      <c r="D404" s="48">
        <v>0</v>
      </c>
      <c r="E404" s="48">
        <v>2.5293892265848195</v>
      </c>
      <c r="F404" s="400"/>
      <c r="G404" s="48">
        <v>0</v>
      </c>
      <c r="H404" s="49">
        <v>0</v>
      </c>
      <c r="I404" s="50">
        <f t="shared" si="58"/>
        <v>2.5293892331827088</v>
      </c>
    </row>
    <row r="405" spans="1:9" ht="15">
      <c r="A405" s="9" t="s">
        <v>15</v>
      </c>
      <c r="B405" s="45">
        <v>0.49440252215965835</v>
      </c>
      <c r="C405" s="45">
        <v>0.10653252574349614</v>
      </c>
      <c r="D405" s="45">
        <v>0.76226495209684542</v>
      </c>
      <c r="E405" s="45">
        <v>0</v>
      </c>
      <c r="F405" s="400"/>
      <c r="G405" s="45">
        <v>0</v>
      </c>
      <c r="H405" s="54">
        <v>0</v>
      </c>
      <c r="I405" s="44">
        <f t="shared" si="58"/>
        <v>1.3632</v>
      </c>
    </row>
    <row r="406" spans="1:9" ht="15">
      <c r="A406" s="8" t="s">
        <v>16</v>
      </c>
      <c r="B406" s="48">
        <v>179.97673599307535</v>
      </c>
      <c r="C406" s="48">
        <v>283.87236281665372</v>
      </c>
      <c r="D406" s="48">
        <v>0.15090119027086962</v>
      </c>
      <c r="E406" s="48">
        <v>0</v>
      </c>
      <c r="F406" s="400"/>
      <c r="G406" s="48">
        <v>0</v>
      </c>
      <c r="H406" s="49">
        <v>0</v>
      </c>
      <c r="I406" s="50">
        <f t="shared" si="58"/>
        <v>463.99999999999994</v>
      </c>
    </row>
    <row r="407" spans="1:9" ht="15">
      <c r="A407" s="9" t="s">
        <v>17</v>
      </c>
      <c r="B407" s="45">
        <v>0</v>
      </c>
      <c r="C407" s="45">
        <v>0</v>
      </c>
      <c r="D407" s="45">
        <v>0</v>
      </c>
      <c r="E407" s="45">
        <v>0</v>
      </c>
      <c r="F407" s="400"/>
      <c r="G407" s="45">
        <v>0</v>
      </c>
      <c r="H407" s="54">
        <v>0</v>
      </c>
      <c r="I407" s="44">
        <f t="shared" si="58"/>
        <v>0</v>
      </c>
    </row>
    <row r="408" spans="1:9" ht="15">
      <c r="A408" s="8" t="s">
        <v>18</v>
      </c>
      <c r="B408" s="48">
        <v>0</v>
      </c>
      <c r="C408" s="48">
        <v>0</v>
      </c>
      <c r="D408" s="48">
        <v>0</v>
      </c>
      <c r="E408" s="48">
        <v>0</v>
      </c>
      <c r="F408" s="400"/>
      <c r="G408" s="48">
        <v>0</v>
      </c>
      <c r="H408" s="49">
        <v>0</v>
      </c>
      <c r="I408" s="50">
        <f t="shared" si="58"/>
        <v>0</v>
      </c>
    </row>
    <row r="409" spans="1:9" ht="15">
      <c r="A409" s="9" t="s">
        <v>141</v>
      </c>
      <c r="B409" s="45">
        <v>370.37658829968046</v>
      </c>
      <c r="C409" s="45">
        <v>1119.6537028234322</v>
      </c>
      <c r="D409" s="45">
        <v>159.28972328082287</v>
      </c>
      <c r="E409" s="45">
        <v>22.679985596064576</v>
      </c>
      <c r="F409" s="400"/>
      <c r="G409" s="45">
        <v>0</v>
      </c>
      <c r="H409" s="54">
        <v>0</v>
      </c>
      <c r="I409" s="44">
        <f t="shared" si="58"/>
        <v>1672.0000000000002</v>
      </c>
    </row>
    <row r="410" spans="1:9" ht="15">
      <c r="A410" s="8" t="s">
        <v>19</v>
      </c>
      <c r="B410" s="48">
        <v>0</v>
      </c>
      <c r="C410" s="48">
        <v>0</v>
      </c>
      <c r="D410" s="48">
        <v>0</v>
      </c>
      <c r="E410" s="48">
        <v>0</v>
      </c>
      <c r="F410" s="400"/>
      <c r="G410" s="48">
        <v>0</v>
      </c>
      <c r="H410" s="49">
        <v>0</v>
      </c>
      <c r="I410" s="50">
        <f t="shared" si="58"/>
        <v>0</v>
      </c>
    </row>
    <row r="411" spans="1:9" ht="15">
      <c r="A411" s="9" t="s">
        <v>20</v>
      </c>
      <c r="B411" s="45">
        <v>0</v>
      </c>
      <c r="C411" s="45">
        <v>0</v>
      </c>
      <c r="D411" s="45">
        <v>0</v>
      </c>
      <c r="E411" s="45">
        <v>0</v>
      </c>
      <c r="F411" s="400"/>
      <c r="G411" s="45">
        <v>0</v>
      </c>
      <c r="H411" s="54">
        <v>0</v>
      </c>
      <c r="I411" s="44">
        <f t="shared" si="58"/>
        <v>0</v>
      </c>
    </row>
    <row r="412" spans="1:9" ht="15">
      <c r="A412" s="8" t="s">
        <v>21</v>
      </c>
      <c r="B412" s="48">
        <v>0</v>
      </c>
      <c r="C412" s="48">
        <v>0</v>
      </c>
      <c r="D412" s="48">
        <v>0</v>
      </c>
      <c r="E412" s="48">
        <v>0</v>
      </c>
      <c r="F412" s="400"/>
      <c r="G412" s="48">
        <v>0</v>
      </c>
      <c r="H412" s="49">
        <v>0</v>
      </c>
      <c r="I412" s="50">
        <f t="shared" si="58"/>
        <v>0</v>
      </c>
    </row>
    <row r="413" spans="1:9" ht="15">
      <c r="A413" s="10" t="s">
        <v>57</v>
      </c>
      <c r="B413" s="45">
        <v>0</v>
      </c>
      <c r="C413" s="45">
        <v>0</v>
      </c>
      <c r="D413" s="45">
        <v>0</v>
      </c>
      <c r="E413" s="45">
        <v>0</v>
      </c>
      <c r="F413" s="400"/>
      <c r="G413" s="45">
        <v>0</v>
      </c>
      <c r="H413" s="54">
        <v>0</v>
      </c>
      <c r="I413" s="44">
        <f t="shared" si="58"/>
        <v>0</v>
      </c>
    </row>
    <row r="414" spans="1:9" ht="15">
      <c r="A414" s="8" t="s">
        <v>22</v>
      </c>
      <c r="B414" s="48">
        <v>0</v>
      </c>
      <c r="C414" s="48">
        <v>0</v>
      </c>
      <c r="D414" s="48">
        <v>0</v>
      </c>
      <c r="E414" s="48">
        <v>0</v>
      </c>
      <c r="F414" s="400"/>
      <c r="G414" s="48">
        <v>0</v>
      </c>
      <c r="H414" s="49">
        <v>0</v>
      </c>
      <c r="I414" s="50">
        <f t="shared" si="58"/>
        <v>0</v>
      </c>
    </row>
    <row r="415" spans="1:9" ht="15">
      <c r="A415" s="10" t="s">
        <v>23</v>
      </c>
      <c r="B415" s="45">
        <v>0</v>
      </c>
      <c r="C415" s="45">
        <v>0</v>
      </c>
      <c r="D415" s="45">
        <v>0</v>
      </c>
      <c r="E415" s="45">
        <v>0</v>
      </c>
      <c r="F415" s="400"/>
      <c r="G415" s="45">
        <v>0</v>
      </c>
      <c r="H415" s="54">
        <v>0</v>
      </c>
      <c r="I415" s="44">
        <f t="shared" si="58"/>
        <v>0</v>
      </c>
    </row>
    <row r="416" spans="1:9" ht="15">
      <c r="A416" s="8" t="s">
        <v>24</v>
      </c>
      <c r="B416" s="48">
        <v>1.5264000000000002</v>
      </c>
      <c r="C416" s="48">
        <v>0</v>
      </c>
      <c r="D416" s="48">
        <v>0</v>
      </c>
      <c r="E416" s="48">
        <v>0</v>
      </c>
      <c r="F416" s="400"/>
      <c r="G416" s="48">
        <v>0</v>
      </c>
      <c r="H416" s="49">
        <v>0</v>
      </c>
      <c r="I416" s="50">
        <f t="shared" si="58"/>
        <v>1.5264000000000002</v>
      </c>
    </row>
    <row r="417" spans="1:9" ht="15.75" thickBot="1">
      <c r="A417" s="10" t="s">
        <v>25</v>
      </c>
      <c r="B417" s="45">
        <v>17.209401158993849</v>
      </c>
      <c r="C417" s="45">
        <v>8.1093015997851339</v>
      </c>
      <c r="D417" s="45">
        <v>0.5000411401910092</v>
      </c>
      <c r="E417" s="45">
        <v>648.91151958553462</v>
      </c>
      <c r="F417" s="401"/>
      <c r="G417" s="45">
        <v>118.7313365154954</v>
      </c>
      <c r="H417" s="54">
        <v>0</v>
      </c>
      <c r="I417" s="44">
        <f t="shared" si="58"/>
        <v>793.46159999999998</v>
      </c>
    </row>
    <row r="418" spans="1:9" ht="15">
      <c r="A418" s="125" t="s">
        <v>26</v>
      </c>
      <c r="B418" s="126">
        <f>SUM(B397:B417)</f>
        <v>569.5835279921647</v>
      </c>
      <c r="C418" s="126">
        <f t="shared" ref="C418:I418" si="59">SUM(C397:C417)</f>
        <v>1411.7418997656146</v>
      </c>
      <c r="D418" s="126">
        <f t="shared" si="59"/>
        <v>160.70293056338159</v>
      </c>
      <c r="E418" s="126">
        <f t="shared" si="59"/>
        <v>674.50430747398502</v>
      </c>
      <c r="F418" s="126">
        <f t="shared" si="59"/>
        <v>0</v>
      </c>
      <c r="G418" s="126">
        <f t="shared" si="59"/>
        <v>118.7313365154954</v>
      </c>
      <c r="H418" s="127">
        <f t="shared" si="59"/>
        <v>0</v>
      </c>
      <c r="I418" s="128">
        <f t="shared" si="59"/>
        <v>2935.2640023106414</v>
      </c>
    </row>
    <row r="419" spans="1:9" ht="15" thickBot="1">
      <c r="A419" s="15" t="s">
        <v>100</v>
      </c>
      <c r="B419" s="100">
        <f>B418/$I418</f>
        <v>0.19404848338813416</v>
      </c>
      <c r="C419" s="100">
        <f t="shared" ref="C419:H419" si="60">C418/$I418</f>
        <v>0.48095908874100951</v>
      </c>
      <c r="D419" s="100">
        <f t="shared" si="60"/>
        <v>5.4749055089040086E-2</v>
      </c>
      <c r="E419" s="100">
        <f t="shared" si="60"/>
        <v>0.22979340425359179</v>
      </c>
      <c r="F419" s="100">
        <f t="shared" si="60"/>
        <v>0</v>
      </c>
      <c r="G419" s="100">
        <f t="shared" si="60"/>
        <v>4.0449968528224384E-2</v>
      </c>
      <c r="H419" s="100">
        <f t="shared" si="60"/>
        <v>0</v>
      </c>
      <c r="I419" s="102">
        <f>SUM(B419:H419)</f>
        <v>0.99999999999999989</v>
      </c>
    </row>
    <row r="420" spans="1:9" ht="15" thickBot="1">
      <c r="A420" s="16"/>
      <c r="B420" s="16"/>
      <c r="C420" s="16"/>
      <c r="D420" s="16"/>
      <c r="E420" s="16"/>
      <c r="F420" s="16"/>
      <c r="G420" s="16"/>
      <c r="H420" s="16"/>
      <c r="I420" s="16"/>
    </row>
    <row r="421" spans="1:9" ht="28.5">
      <c r="A421" s="431" t="s">
        <v>40</v>
      </c>
      <c r="B421" s="37" t="s">
        <v>0</v>
      </c>
      <c r="C421" s="37" t="s">
        <v>1</v>
      </c>
      <c r="D421" s="37" t="s">
        <v>2</v>
      </c>
      <c r="E421" s="37" t="s">
        <v>3</v>
      </c>
      <c r="F421" s="37" t="s">
        <v>27</v>
      </c>
      <c r="G421" s="37" t="s">
        <v>4</v>
      </c>
      <c r="H421" s="37" t="s">
        <v>5</v>
      </c>
      <c r="I421" s="38" t="s">
        <v>6</v>
      </c>
    </row>
    <row r="422" spans="1:9" ht="14.25" customHeight="1">
      <c r="A422" s="432" t="s">
        <v>40</v>
      </c>
      <c r="B422" s="372" t="s">
        <v>107</v>
      </c>
      <c r="C422" s="373"/>
      <c r="D422" s="373"/>
      <c r="E422" s="373"/>
      <c r="F422" s="373"/>
      <c r="G422" s="373"/>
      <c r="H422" s="373"/>
      <c r="I422" s="374"/>
    </row>
    <row r="423" spans="1:9" ht="15">
      <c r="A423" s="7" t="s">
        <v>7</v>
      </c>
      <c r="B423" s="42">
        <v>0</v>
      </c>
      <c r="C423" s="42">
        <v>0</v>
      </c>
      <c r="D423" s="42">
        <v>0</v>
      </c>
      <c r="E423" s="42">
        <v>0</v>
      </c>
      <c r="F423" s="399"/>
      <c r="G423" s="42">
        <v>0</v>
      </c>
      <c r="H423" s="43">
        <v>0</v>
      </c>
      <c r="I423" s="44">
        <f>SUM(B423:H423)</f>
        <v>0</v>
      </c>
    </row>
    <row r="424" spans="1:9" ht="15">
      <c r="A424" s="8" t="s">
        <v>8</v>
      </c>
      <c r="B424" s="48">
        <v>0</v>
      </c>
      <c r="C424" s="48">
        <v>0</v>
      </c>
      <c r="D424" s="48">
        <v>0</v>
      </c>
      <c r="E424" s="48">
        <v>0</v>
      </c>
      <c r="F424" s="400"/>
      <c r="G424" s="48">
        <v>0</v>
      </c>
      <c r="H424" s="49">
        <v>0</v>
      </c>
      <c r="I424" s="50">
        <f t="shared" ref="I424:I443" si="61">SUM(B424:H424)</f>
        <v>0</v>
      </c>
    </row>
    <row r="425" spans="1:9" ht="15">
      <c r="A425" s="9" t="s">
        <v>9</v>
      </c>
      <c r="B425" s="45">
        <v>0</v>
      </c>
      <c r="C425" s="45">
        <v>0</v>
      </c>
      <c r="D425" s="45">
        <v>0</v>
      </c>
      <c r="E425" s="45">
        <v>0</v>
      </c>
      <c r="F425" s="400"/>
      <c r="G425" s="45">
        <v>0</v>
      </c>
      <c r="H425" s="54">
        <v>0</v>
      </c>
      <c r="I425" s="44">
        <f t="shared" si="61"/>
        <v>0</v>
      </c>
    </row>
    <row r="426" spans="1:9" ht="15">
      <c r="A426" s="8" t="s">
        <v>10</v>
      </c>
      <c r="B426" s="48">
        <v>0</v>
      </c>
      <c r="C426" s="48">
        <v>0</v>
      </c>
      <c r="D426" s="48">
        <v>0</v>
      </c>
      <c r="E426" s="48">
        <v>0</v>
      </c>
      <c r="F426" s="400"/>
      <c r="G426" s="48">
        <v>0</v>
      </c>
      <c r="H426" s="49">
        <v>0</v>
      </c>
      <c r="I426" s="50">
        <f t="shared" si="61"/>
        <v>0</v>
      </c>
    </row>
    <row r="427" spans="1:9" ht="15">
      <c r="A427" s="9" t="s">
        <v>11</v>
      </c>
      <c r="B427" s="45">
        <v>0</v>
      </c>
      <c r="C427" s="45">
        <v>0</v>
      </c>
      <c r="D427" s="45">
        <v>0</v>
      </c>
      <c r="E427" s="45">
        <v>0</v>
      </c>
      <c r="F427" s="400"/>
      <c r="G427" s="45">
        <v>0</v>
      </c>
      <c r="H427" s="54">
        <v>0</v>
      </c>
      <c r="I427" s="44">
        <f t="shared" si="61"/>
        <v>0</v>
      </c>
    </row>
    <row r="428" spans="1:9" ht="15">
      <c r="A428" s="8" t="s">
        <v>12</v>
      </c>
      <c r="B428" s="48">
        <v>0</v>
      </c>
      <c r="C428" s="48">
        <v>0</v>
      </c>
      <c r="D428" s="48">
        <v>0</v>
      </c>
      <c r="E428" s="48">
        <v>0</v>
      </c>
      <c r="F428" s="400"/>
      <c r="G428" s="48">
        <v>0</v>
      </c>
      <c r="H428" s="49">
        <v>0</v>
      </c>
      <c r="I428" s="50">
        <f t="shared" si="61"/>
        <v>0</v>
      </c>
    </row>
    <row r="429" spans="1:9" ht="15">
      <c r="A429" s="9" t="s">
        <v>13</v>
      </c>
      <c r="B429" s="45">
        <v>0</v>
      </c>
      <c r="C429" s="45">
        <v>0</v>
      </c>
      <c r="D429" s="45">
        <v>0</v>
      </c>
      <c r="E429" s="45">
        <v>0</v>
      </c>
      <c r="F429" s="400"/>
      <c r="G429" s="45">
        <v>0</v>
      </c>
      <c r="H429" s="54">
        <v>0</v>
      </c>
      <c r="I429" s="44">
        <f t="shared" si="61"/>
        <v>0</v>
      </c>
    </row>
    <row r="430" spans="1:9" ht="15">
      <c r="A430" s="8" t="s">
        <v>14</v>
      </c>
      <c r="B430" s="48">
        <v>6.597887109949858E-9</v>
      </c>
      <c r="C430" s="48">
        <v>6.597887109949858E-9</v>
      </c>
      <c r="D430" s="48">
        <v>6.597887109949858E-9</v>
      </c>
      <c r="E430" s="48">
        <v>5.9202279889185784E-2</v>
      </c>
      <c r="F430" s="400"/>
      <c r="G430" s="48">
        <v>0</v>
      </c>
      <c r="H430" s="49">
        <v>0</v>
      </c>
      <c r="I430" s="50">
        <f t="shared" si="61"/>
        <v>5.9202299682847112E-2</v>
      </c>
    </row>
    <row r="431" spans="1:9" ht="15">
      <c r="A431" s="9" t="s">
        <v>15</v>
      </c>
      <c r="B431" s="45">
        <v>0.42915858982408733</v>
      </c>
      <c r="C431" s="45">
        <v>0.19035781894800216</v>
      </c>
      <c r="D431" s="45">
        <v>0.23248359122791043</v>
      </c>
      <c r="E431" s="45">
        <v>0</v>
      </c>
      <c r="F431" s="400"/>
      <c r="G431" s="45">
        <v>0</v>
      </c>
      <c r="H431" s="54">
        <v>0</v>
      </c>
      <c r="I431" s="44">
        <f t="shared" si="61"/>
        <v>0.85199999999999987</v>
      </c>
    </row>
    <row r="432" spans="1:9" ht="15">
      <c r="A432" s="8" t="s">
        <v>16</v>
      </c>
      <c r="B432" s="48">
        <v>36.413357859275202</v>
      </c>
      <c r="C432" s="48">
        <v>3.8332196650742052</v>
      </c>
      <c r="D432" s="48">
        <v>12.753422475650595</v>
      </c>
      <c r="E432" s="48">
        <v>0</v>
      </c>
      <c r="F432" s="400"/>
      <c r="G432" s="48">
        <v>0</v>
      </c>
      <c r="H432" s="49">
        <v>0</v>
      </c>
      <c r="I432" s="50">
        <f t="shared" si="61"/>
        <v>53</v>
      </c>
    </row>
    <row r="433" spans="1:9" ht="15">
      <c r="A433" s="9" t="s">
        <v>17</v>
      </c>
      <c r="B433" s="45">
        <v>0</v>
      </c>
      <c r="C433" s="45">
        <v>0</v>
      </c>
      <c r="D433" s="45">
        <v>0</v>
      </c>
      <c r="E433" s="45">
        <v>0</v>
      </c>
      <c r="F433" s="400"/>
      <c r="G433" s="45">
        <v>0</v>
      </c>
      <c r="H433" s="54">
        <v>0</v>
      </c>
      <c r="I433" s="44">
        <f t="shared" si="61"/>
        <v>0</v>
      </c>
    </row>
    <row r="434" spans="1:9" ht="15">
      <c r="A434" s="8" t="s">
        <v>18</v>
      </c>
      <c r="B434" s="48">
        <v>0</v>
      </c>
      <c r="C434" s="48">
        <v>0</v>
      </c>
      <c r="D434" s="48">
        <v>0</v>
      </c>
      <c r="E434" s="48">
        <v>0</v>
      </c>
      <c r="F434" s="400"/>
      <c r="G434" s="48">
        <v>0</v>
      </c>
      <c r="H434" s="49">
        <v>0</v>
      </c>
      <c r="I434" s="50">
        <f t="shared" si="61"/>
        <v>0</v>
      </c>
    </row>
    <row r="435" spans="1:9" ht="15">
      <c r="A435" s="9" t="s">
        <v>141</v>
      </c>
      <c r="B435" s="45">
        <v>53.823866714716075</v>
      </c>
      <c r="C435" s="45">
        <v>43.253260895172382</v>
      </c>
      <c r="D435" s="45">
        <v>20.266019853051244</v>
      </c>
      <c r="E435" s="45">
        <v>6.6568525370603098</v>
      </c>
      <c r="F435" s="400"/>
      <c r="G435" s="45">
        <v>0</v>
      </c>
      <c r="H435" s="54">
        <v>0</v>
      </c>
      <c r="I435" s="44">
        <f t="shared" si="61"/>
        <v>124.00000000000003</v>
      </c>
    </row>
    <row r="436" spans="1:9" ht="15">
      <c r="A436" s="8" t="s">
        <v>19</v>
      </c>
      <c r="B436" s="48">
        <v>0</v>
      </c>
      <c r="C436" s="48">
        <v>0</v>
      </c>
      <c r="D436" s="48">
        <v>0</v>
      </c>
      <c r="E436" s="48">
        <v>0</v>
      </c>
      <c r="F436" s="400"/>
      <c r="G436" s="48">
        <v>0</v>
      </c>
      <c r="H436" s="49">
        <v>0</v>
      </c>
      <c r="I436" s="50">
        <f t="shared" si="61"/>
        <v>0</v>
      </c>
    </row>
    <row r="437" spans="1:9" ht="15">
      <c r="A437" s="9" t="s">
        <v>20</v>
      </c>
      <c r="B437" s="45">
        <v>0</v>
      </c>
      <c r="C437" s="45">
        <v>0</v>
      </c>
      <c r="D437" s="45">
        <v>0</v>
      </c>
      <c r="E437" s="45">
        <v>0</v>
      </c>
      <c r="F437" s="400"/>
      <c r="G437" s="45">
        <v>0</v>
      </c>
      <c r="H437" s="54">
        <v>0</v>
      </c>
      <c r="I437" s="44">
        <f t="shared" si="61"/>
        <v>0</v>
      </c>
    </row>
    <row r="438" spans="1:9" ht="15">
      <c r="A438" s="8" t="s">
        <v>21</v>
      </c>
      <c r="B438" s="48">
        <v>3.7261905578487919</v>
      </c>
      <c r="C438" s="48">
        <v>4.3549116397816043E-2</v>
      </c>
      <c r="D438" s="48">
        <v>2.2302603257533917</v>
      </c>
      <c r="E438" s="48">
        <v>0</v>
      </c>
      <c r="F438" s="400"/>
      <c r="G438" s="48">
        <v>0</v>
      </c>
      <c r="H438" s="49">
        <v>0</v>
      </c>
      <c r="I438" s="50">
        <f t="shared" si="61"/>
        <v>6</v>
      </c>
    </row>
    <row r="439" spans="1:9" ht="15">
      <c r="A439" s="10" t="s">
        <v>57</v>
      </c>
      <c r="B439" s="45">
        <v>28.493588480627192</v>
      </c>
      <c r="C439" s="45">
        <v>1.8890268711803353</v>
      </c>
      <c r="D439" s="45">
        <v>21.617384648192477</v>
      </c>
      <c r="E439" s="45">
        <v>0</v>
      </c>
      <c r="F439" s="400"/>
      <c r="G439" s="45">
        <v>0</v>
      </c>
      <c r="H439" s="54">
        <v>0</v>
      </c>
      <c r="I439" s="44">
        <f t="shared" si="61"/>
        <v>52</v>
      </c>
    </row>
    <row r="440" spans="1:9" ht="15">
      <c r="A440" s="8" t="s">
        <v>22</v>
      </c>
      <c r="B440" s="48">
        <v>4.333333333333333</v>
      </c>
      <c r="C440" s="48">
        <v>4.333333333333333</v>
      </c>
      <c r="D440" s="48">
        <v>4.333333333333333</v>
      </c>
      <c r="E440" s="48">
        <v>0</v>
      </c>
      <c r="F440" s="400"/>
      <c r="G440" s="48">
        <v>0</v>
      </c>
      <c r="H440" s="49">
        <v>0</v>
      </c>
      <c r="I440" s="50">
        <f t="shared" si="61"/>
        <v>13</v>
      </c>
    </row>
    <row r="441" spans="1:9" ht="15">
      <c r="A441" s="10" t="s">
        <v>23</v>
      </c>
      <c r="B441" s="45">
        <v>0</v>
      </c>
      <c r="C441" s="45">
        <v>0</v>
      </c>
      <c r="D441" s="45">
        <v>0</v>
      </c>
      <c r="E441" s="45">
        <v>0</v>
      </c>
      <c r="F441" s="400"/>
      <c r="G441" s="45">
        <v>0</v>
      </c>
      <c r="H441" s="54">
        <v>0</v>
      </c>
      <c r="I441" s="44">
        <f t="shared" si="61"/>
        <v>0</v>
      </c>
    </row>
    <row r="442" spans="1:9" ht="15">
      <c r="A442" s="8" t="s">
        <v>24</v>
      </c>
      <c r="B442" s="48">
        <v>7.8888748883894912</v>
      </c>
      <c r="C442" s="48">
        <v>1.953024125310935E-2</v>
      </c>
      <c r="D442" s="48">
        <v>1.5739948703574</v>
      </c>
      <c r="E442" s="48">
        <v>0</v>
      </c>
      <c r="F442" s="400"/>
      <c r="G442" s="48">
        <v>0</v>
      </c>
      <c r="H442" s="49">
        <v>0</v>
      </c>
      <c r="I442" s="50">
        <f t="shared" si="61"/>
        <v>9.4824000000000002</v>
      </c>
    </row>
    <row r="443" spans="1:9" ht="15.75" thickBot="1">
      <c r="A443" s="10" t="s">
        <v>25</v>
      </c>
      <c r="B443" s="66">
        <v>24.406876643973686</v>
      </c>
      <c r="C443" s="66">
        <v>8.3289071796124672E-2</v>
      </c>
      <c r="D443" s="66">
        <v>90.092408061852055</v>
      </c>
      <c r="E443" s="66">
        <v>463.41793500230682</v>
      </c>
      <c r="F443" s="401"/>
      <c r="G443" s="45">
        <v>61.417829642366875</v>
      </c>
      <c r="H443" s="54">
        <v>0.23326157770453465</v>
      </c>
      <c r="I443" s="44">
        <f t="shared" si="61"/>
        <v>639.65160000000003</v>
      </c>
    </row>
    <row r="444" spans="1:9" ht="15">
      <c r="A444" s="125" t="s">
        <v>26</v>
      </c>
      <c r="B444" s="126">
        <f>SUM(B423:B443)</f>
        <v>159.51524707458574</v>
      </c>
      <c r="C444" s="126">
        <f t="shared" ref="C444:I444" si="62">SUM(C423:C443)</f>
        <v>53.645567019753187</v>
      </c>
      <c r="D444" s="126">
        <f t="shared" si="62"/>
        <v>153.0993071660163</v>
      </c>
      <c r="E444" s="126">
        <f t="shared" si="62"/>
        <v>470.13398981925633</v>
      </c>
      <c r="F444" s="126">
        <f t="shared" si="62"/>
        <v>0</v>
      </c>
      <c r="G444" s="126">
        <f t="shared" si="62"/>
        <v>61.417829642366875</v>
      </c>
      <c r="H444" s="127">
        <f t="shared" si="62"/>
        <v>0.23326157770453465</v>
      </c>
      <c r="I444" s="128">
        <f t="shared" si="62"/>
        <v>898.04520229968284</v>
      </c>
    </row>
    <row r="445" spans="1:9" ht="15" thickBot="1">
      <c r="A445" s="15" t="s">
        <v>100</v>
      </c>
      <c r="B445" s="100">
        <f>B444/$I444</f>
        <v>0.17762496438498271</v>
      </c>
      <c r="C445" s="100">
        <f t="shared" ref="C445:H445" si="63">C444/$I444</f>
        <v>5.9735931868885317E-2</v>
      </c>
      <c r="D445" s="100">
        <f t="shared" si="63"/>
        <v>0.17048062477697662</v>
      </c>
      <c r="E445" s="100">
        <f t="shared" si="63"/>
        <v>0.52350815818107332</v>
      </c>
      <c r="F445" s="100">
        <f t="shared" si="63"/>
        <v>0</v>
      </c>
      <c r="G445" s="100">
        <f t="shared" si="63"/>
        <v>6.8390577094660981E-2</v>
      </c>
      <c r="H445" s="100">
        <f t="shared" si="63"/>
        <v>2.5974369342122929E-4</v>
      </c>
      <c r="I445" s="102">
        <f>SUM(B445:H445)</f>
        <v>1.0000000000000002</v>
      </c>
    </row>
    <row r="446" spans="1:9" ht="15" thickBot="1">
      <c r="A446" s="16"/>
      <c r="B446" s="16"/>
      <c r="C446" s="16"/>
      <c r="D446" s="16"/>
      <c r="E446" s="16"/>
      <c r="F446" s="16"/>
      <c r="G446" s="16"/>
      <c r="H446" s="16"/>
      <c r="I446" s="16"/>
    </row>
    <row r="447" spans="1:9" ht="28.5">
      <c r="A447" s="433" t="s">
        <v>41</v>
      </c>
      <c r="B447" s="37" t="s">
        <v>0</v>
      </c>
      <c r="C447" s="37" t="s">
        <v>1</v>
      </c>
      <c r="D447" s="37" t="s">
        <v>2</v>
      </c>
      <c r="E447" s="37" t="s">
        <v>3</v>
      </c>
      <c r="F447" s="37" t="s">
        <v>27</v>
      </c>
      <c r="G447" s="37" t="s">
        <v>4</v>
      </c>
      <c r="H447" s="37" t="s">
        <v>5</v>
      </c>
      <c r="I447" s="38" t="s">
        <v>6</v>
      </c>
    </row>
    <row r="448" spans="1:9" ht="14.25" customHeight="1">
      <c r="A448" s="434" t="s">
        <v>41</v>
      </c>
      <c r="B448" s="372" t="s">
        <v>107</v>
      </c>
      <c r="C448" s="373"/>
      <c r="D448" s="373"/>
      <c r="E448" s="373"/>
      <c r="F448" s="373"/>
      <c r="G448" s="373"/>
      <c r="H448" s="373"/>
      <c r="I448" s="374"/>
    </row>
    <row r="449" spans="1:9" ht="15">
      <c r="A449" s="7" t="s">
        <v>7</v>
      </c>
      <c r="B449" s="387"/>
      <c r="C449" s="388"/>
      <c r="D449" s="388"/>
      <c r="E449" s="389"/>
      <c r="F449" s="42">
        <v>0</v>
      </c>
      <c r="G449" s="387"/>
      <c r="H449" s="389"/>
      <c r="I449" s="44">
        <f>SUM(B449:H449)</f>
        <v>0</v>
      </c>
    </row>
    <row r="450" spans="1:9" ht="15">
      <c r="A450" s="8" t="s">
        <v>8</v>
      </c>
      <c r="B450" s="390"/>
      <c r="C450" s="391"/>
      <c r="D450" s="391"/>
      <c r="E450" s="392"/>
      <c r="F450" s="48">
        <v>0</v>
      </c>
      <c r="G450" s="390"/>
      <c r="H450" s="392"/>
      <c r="I450" s="50">
        <f t="shared" ref="I450:I469" si="64">SUM(B450:H450)</f>
        <v>0</v>
      </c>
    </row>
    <row r="451" spans="1:9" ht="15">
      <c r="A451" s="9" t="s">
        <v>9</v>
      </c>
      <c r="B451" s="390"/>
      <c r="C451" s="391"/>
      <c r="D451" s="391"/>
      <c r="E451" s="392"/>
      <c r="F451" s="45">
        <v>0</v>
      </c>
      <c r="G451" s="390"/>
      <c r="H451" s="392"/>
      <c r="I451" s="44">
        <f t="shared" si="64"/>
        <v>0</v>
      </c>
    </row>
    <row r="452" spans="1:9" ht="15">
      <c r="A452" s="8" t="s">
        <v>10</v>
      </c>
      <c r="B452" s="390"/>
      <c r="C452" s="391"/>
      <c r="D452" s="391"/>
      <c r="E452" s="392"/>
      <c r="F452" s="48">
        <v>0</v>
      </c>
      <c r="G452" s="390"/>
      <c r="H452" s="392"/>
      <c r="I452" s="50">
        <f t="shared" si="64"/>
        <v>0</v>
      </c>
    </row>
    <row r="453" spans="1:9" ht="15">
      <c r="A453" s="9" t="s">
        <v>11</v>
      </c>
      <c r="B453" s="390"/>
      <c r="C453" s="391"/>
      <c r="D453" s="391"/>
      <c r="E453" s="392"/>
      <c r="F453" s="45">
        <v>0</v>
      </c>
      <c r="G453" s="390"/>
      <c r="H453" s="392"/>
      <c r="I453" s="44">
        <f t="shared" si="64"/>
        <v>0</v>
      </c>
    </row>
    <row r="454" spans="1:9" ht="15">
      <c r="A454" s="8" t="s">
        <v>12</v>
      </c>
      <c r="B454" s="390"/>
      <c r="C454" s="391"/>
      <c r="D454" s="391"/>
      <c r="E454" s="392"/>
      <c r="F454" s="48">
        <v>0</v>
      </c>
      <c r="G454" s="390"/>
      <c r="H454" s="392"/>
      <c r="I454" s="50">
        <f t="shared" si="64"/>
        <v>0</v>
      </c>
    </row>
    <row r="455" spans="1:9" ht="15">
      <c r="A455" s="9" t="s">
        <v>13</v>
      </c>
      <c r="B455" s="390"/>
      <c r="C455" s="391"/>
      <c r="D455" s="391"/>
      <c r="E455" s="392"/>
      <c r="F455" s="45">
        <v>0</v>
      </c>
      <c r="G455" s="390"/>
      <c r="H455" s="392"/>
      <c r="I455" s="44">
        <f t="shared" si="64"/>
        <v>0</v>
      </c>
    </row>
    <row r="456" spans="1:9" ht="15">
      <c r="A456" s="8" t="s">
        <v>14</v>
      </c>
      <c r="B456" s="390"/>
      <c r="C456" s="391"/>
      <c r="D456" s="391"/>
      <c r="E456" s="392"/>
      <c r="F456" s="48">
        <v>109.05831085819884</v>
      </c>
      <c r="G456" s="390"/>
      <c r="H456" s="392"/>
      <c r="I456" s="50">
        <f t="shared" si="64"/>
        <v>109.05831085819884</v>
      </c>
    </row>
    <row r="457" spans="1:9" ht="15">
      <c r="A457" s="9" t="s">
        <v>15</v>
      </c>
      <c r="B457" s="390"/>
      <c r="C457" s="391"/>
      <c r="D457" s="391"/>
      <c r="E457" s="392"/>
      <c r="F457" s="45">
        <v>0</v>
      </c>
      <c r="G457" s="390"/>
      <c r="H457" s="392"/>
      <c r="I457" s="44">
        <f t="shared" si="64"/>
        <v>0</v>
      </c>
    </row>
    <row r="458" spans="1:9" ht="15">
      <c r="A458" s="8" t="s">
        <v>16</v>
      </c>
      <c r="B458" s="390"/>
      <c r="C458" s="391"/>
      <c r="D458" s="391"/>
      <c r="E458" s="392"/>
      <c r="F458" s="48">
        <v>0</v>
      </c>
      <c r="G458" s="390"/>
      <c r="H458" s="392"/>
      <c r="I458" s="50">
        <f t="shared" si="64"/>
        <v>0</v>
      </c>
    </row>
    <row r="459" spans="1:9" ht="15">
      <c r="A459" s="9" t="s">
        <v>17</v>
      </c>
      <c r="B459" s="390"/>
      <c r="C459" s="391"/>
      <c r="D459" s="391"/>
      <c r="E459" s="392"/>
      <c r="F459" s="45">
        <v>0</v>
      </c>
      <c r="G459" s="390"/>
      <c r="H459" s="392"/>
      <c r="I459" s="44">
        <f t="shared" si="64"/>
        <v>0</v>
      </c>
    </row>
    <row r="460" spans="1:9" ht="15">
      <c r="A460" s="8" t="s">
        <v>18</v>
      </c>
      <c r="B460" s="390"/>
      <c r="C460" s="391"/>
      <c r="D460" s="391"/>
      <c r="E460" s="392"/>
      <c r="F460" s="48">
        <v>0</v>
      </c>
      <c r="G460" s="390"/>
      <c r="H460" s="392"/>
      <c r="I460" s="50">
        <f t="shared" si="64"/>
        <v>0</v>
      </c>
    </row>
    <row r="461" spans="1:9" ht="15">
      <c r="A461" s="9" t="s">
        <v>141</v>
      </c>
      <c r="B461" s="390"/>
      <c r="C461" s="391"/>
      <c r="D461" s="391"/>
      <c r="E461" s="392"/>
      <c r="F461" s="45">
        <v>0</v>
      </c>
      <c r="G461" s="390"/>
      <c r="H461" s="392"/>
      <c r="I461" s="44">
        <f t="shared" si="64"/>
        <v>0</v>
      </c>
    </row>
    <row r="462" spans="1:9" ht="15">
      <c r="A462" s="8" t="s">
        <v>19</v>
      </c>
      <c r="B462" s="390"/>
      <c r="C462" s="391"/>
      <c r="D462" s="391"/>
      <c r="E462" s="392"/>
      <c r="F462" s="48">
        <v>0</v>
      </c>
      <c r="G462" s="390"/>
      <c r="H462" s="392"/>
      <c r="I462" s="50">
        <f t="shared" si="64"/>
        <v>0</v>
      </c>
    </row>
    <row r="463" spans="1:9" ht="15">
      <c r="A463" s="9" t="s">
        <v>20</v>
      </c>
      <c r="B463" s="390"/>
      <c r="C463" s="391"/>
      <c r="D463" s="391"/>
      <c r="E463" s="392"/>
      <c r="F463" s="45">
        <v>0</v>
      </c>
      <c r="G463" s="390"/>
      <c r="H463" s="392"/>
      <c r="I463" s="44">
        <f t="shared" si="64"/>
        <v>0</v>
      </c>
    </row>
    <row r="464" spans="1:9" ht="15">
      <c r="A464" s="8" t="s">
        <v>21</v>
      </c>
      <c r="B464" s="390"/>
      <c r="C464" s="391"/>
      <c r="D464" s="391"/>
      <c r="E464" s="392"/>
      <c r="F464" s="48">
        <v>0</v>
      </c>
      <c r="G464" s="390"/>
      <c r="H464" s="392"/>
      <c r="I464" s="50">
        <f t="shared" si="64"/>
        <v>0</v>
      </c>
    </row>
    <row r="465" spans="1:9" ht="15">
      <c r="A465" s="10" t="s">
        <v>57</v>
      </c>
      <c r="B465" s="390"/>
      <c r="C465" s="391"/>
      <c r="D465" s="391"/>
      <c r="E465" s="392"/>
      <c r="F465" s="45">
        <v>0</v>
      </c>
      <c r="G465" s="390"/>
      <c r="H465" s="392"/>
      <c r="I465" s="44">
        <f t="shared" si="64"/>
        <v>0</v>
      </c>
    </row>
    <row r="466" spans="1:9" ht="15">
      <c r="A466" s="8" t="s">
        <v>22</v>
      </c>
      <c r="B466" s="390"/>
      <c r="C466" s="391"/>
      <c r="D466" s="391"/>
      <c r="E466" s="392"/>
      <c r="F466" s="48">
        <v>0</v>
      </c>
      <c r="G466" s="390"/>
      <c r="H466" s="392"/>
      <c r="I466" s="50">
        <f t="shared" si="64"/>
        <v>0</v>
      </c>
    </row>
    <row r="467" spans="1:9" ht="15">
      <c r="A467" s="10" t="s">
        <v>23</v>
      </c>
      <c r="B467" s="390"/>
      <c r="C467" s="391"/>
      <c r="D467" s="391"/>
      <c r="E467" s="392"/>
      <c r="F467" s="45">
        <v>0</v>
      </c>
      <c r="G467" s="390"/>
      <c r="H467" s="392"/>
      <c r="I467" s="44">
        <f t="shared" si="64"/>
        <v>0</v>
      </c>
    </row>
    <row r="468" spans="1:9" ht="15">
      <c r="A468" s="8" t="s">
        <v>24</v>
      </c>
      <c r="B468" s="390"/>
      <c r="C468" s="391"/>
      <c r="D468" s="391"/>
      <c r="E468" s="392"/>
      <c r="F468" s="48">
        <v>0</v>
      </c>
      <c r="G468" s="390"/>
      <c r="H468" s="392"/>
      <c r="I468" s="50">
        <f t="shared" si="64"/>
        <v>0</v>
      </c>
    </row>
    <row r="469" spans="1:9" ht="15.75" thickBot="1">
      <c r="A469" s="10" t="s">
        <v>25</v>
      </c>
      <c r="B469" s="393"/>
      <c r="C469" s="394"/>
      <c r="D469" s="394"/>
      <c r="E469" s="395"/>
      <c r="F469" s="45">
        <v>426.18599999999998</v>
      </c>
      <c r="G469" s="393"/>
      <c r="H469" s="395"/>
      <c r="I469" s="44">
        <f t="shared" si="64"/>
        <v>426.18599999999998</v>
      </c>
    </row>
    <row r="470" spans="1:9" ht="15">
      <c r="A470" s="125" t="s">
        <v>26</v>
      </c>
      <c r="B470" s="126">
        <f>SUM(B449:B469)</f>
        <v>0</v>
      </c>
      <c r="C470" s="126">
        <f t="shared" ref="C470:I470" si="65">SUM(C449:C469)</f>
        <v>0</v>
      </c>
      <c r="D470" s="126">
        <f t="shared" si="65"/>
        <v>0</v>
      </c>
      <c r="E470" s="126">
        <f t="shared" si="65"/>
        <v>0</v>
      </c>
      <c r="F470" s="126">
        <f t="shared" si="65"/>
        <v>535.24431085819879</v>
      </c>
      <c r="G470" s="126">
        <f t="shared" si="65"/>
        <v>0</v>
      </c>
      <c r="H470" s="126">
        <f t="shared" si="65"/>
        <v>0</v>
      </c>
      <c r="I470" s="128">
        <f t="shared" si="65"/>
        <v>535.24431085819879</v>
      </c>
    </row>
    <row r="471" spans="1:9" ht="15" thickBot="1">
      <c r="A471" s="15" t="s">
        <v>100</v>
      </c>
      <c r="B471" s="100">
        <f>B470/$I470</f>
        <v>0</v>
      </c>
      <c r="C471" s="100">
        <f t="shared" ref="C471:H471" si="66">C470/$I470</f>
        <v>0</v>
      </c>
      <c r="D471" s="100">
        <f t="shared" si="66"/>
        <v>0</v>
      </c>
      <c r="E471" s="100">
        <f t="shared" si="66"/>
        <v>0</v>
      </c>
      <c r="F471" s="100">
        <f t="shared" si="66"/>
        <v>1</v>
      </c>
      <c r="G471" s="100">
        <f t="shared" si="66"/>
        <v>0</v>
      </c>
      <c r="H471" s="100">
        <f t="shared" si="66"/>
        <v>0</v>
      </c>
      <c r="I471" s="102">
        <f>SUM(B471:H471)</f>
        <v>1</v>
      </c>
    </row>
    <row r="472" spans="1:9" ht="15" thickBot="1">
      <c r="A472" s="16"/>
      <c r="B472" s="16"/>
      <c r="C472" s="16"/>
      <c r="D472" s="16"/>
      <c r="E472" s="16"/>
      <c r="F472" s="16"/>
      <c r="G472" s="16"/>
      <c r="H472" s="16"/>
      <c r="I472" s="16"/>
    </row>
    <row r="473" spans="1:9" ht="28.5">
      <c r="A473" s="433" t="s">
        <v>42</v>
      </c>
      <c r="B473" s="37" t="s">
        <v>0</v>
      </c>
      <c r="C473" s="37" t="s">
        <v>1</v>
      </c>
      <c r="D473" s="37" t="s">
        <v>2</v>
      </c>
      <c r="E473" s="37" t="s">
        <v>3</v>
      </c>
      <c r="F473" s="37" t="s">
        <v>27</v>
      </c>
      <c r="G473" s="37" t="s">
        <v>4</v>
      </c>
      <c r="H473" s="37" t="s">
        <v>5</v>
      </c>
      <c r="I473" s="38" t="s">
        <v>6</v>
      </c>
    </row>
    <row r="474" spans="1:9" ht="14.25" customHeight="1">
      <c r="A474" s="434" t="s">
        <v>42</v>
      </c>
      <c r="B474" s="372" t="s">
        <v>107</v>
      </c>
      <c r="C474" s="373"/>
      <c r="D474" s="373"/>
      <c r="E474" s="373"/>
      <c r="F474" s="373"/>
      <c r="G474" s="373"/>
      <c r="H474" s="373"/>
      <c r="I474" s="374"/>
    </row>
    <row r="475" spans="1:9" ht="15">
      <c r="A475" s="7" t="s">
        <v>7</v>
      </c>
      <c r="B475" s="387"/>
      <c r="C475" s="388"/>
      <c r="D475" s="388"/>
      <c r="E475" s="389"/>
      <c r="F475" s="42">
        <v>0</v>
      </c>
      <c r="G475" s="387"/>
      <c r="H475" s="389"/>
      <c r="I475" s="44">
        <f>SUM(B475:H475)</f>
        <v>0</v>
      </c>
    </row>
    <row r="476" spans="1:9" ht="15">
      <c r="A476" s="8" t="s">
        <v>8</v>
      </c>
      <c r="B476" s="390"/>
      <c r="C476" s="391"/>
      <c r="D476" s="391"/>
      <c r="E476" s="392"/>
      <c r="F476" s="48">
        <v>0</v>
      </c>
      <c r="G476" s="390"/>
      <c r="H476" s="392"/>
      <c r="I476" s="50">
        <f t="shared" ref="I476:I495" si="67">SUM(B476:H476)</f>
        <v>0</v>
      </c>
    </row>
    <row r="477" spans="1:9" ht="15">
      <c r="A477" s="9" t="s">
        <v>9</v>
      </c>
      <c r="B477" s="390"/>
      <c r="C477" s="391"/>
      <c r="D477" s="391"/>
      <c r="E477" s="392"/>
      <c r="F477" s="45">
        <v>0</v>
      </c>
      <c r="G477" s="390"/>
      <c r="H477" s="392"/>
      <c r="I477" s="44">
        <f t="shared" si="67"/>
        <v>0</v>
      </c>
    </row>
    <row r="478" spans="1:9" ht="15">
      <c r="A478" s="8" t="s">
        <v>10</v>
      </c>
      <c r="B478" s="390"/>
      <c r="C478" s="391"/>
      <c r="D478" s="391"/>
      <c r="E478" s="392"/>
      <c r="F478" s="48">
        <v>0</v>
      </c>
      <c r="G478" s="390"/>
      <c r="H478" s="392"/>
      <c r="I478" s="50">
        <f t="shared" si="67"/>
        <v>0</v>
      </c>
    </row>
    <row r="479" spans="1:9" ht="15">
      <c r="A479" s="9" t="s">
        <v>11</v>
      </c>
      <c r="B479" s="390"/>
      <c r="C479" s="391"/>
      <c r="D479" s="391"/>
      <c r="E479" s="392"/>
      <c r="F479" s="45">
        <v>0</v>
      </c>
      <c r="G479" s="390"/>
      <c r="H479" s="392"/>
      <c r="I479" s="44">
        <f t="shared" si="67"/>
        <v>0</v>
      </c>
    </row>
    <row r="480" spans="1:9" ht="15">
      <c r="A480" s="8" t="s">
        <v>12</v>
      </c>
      <c r="B480" s="390"/>
      <c r="C480" s="391"/>
      <c r="D480" s="391"/>
      <c r="E480" s="392"/>
      <c r="F480" s="48">
        <v>4943.8856412654641</v>
      </c>
      <c r="G480" s="390"/>
      <c r="H480" s="392"/>
      <c r="I480" s="50">
        <f t="shared" si="67"/>
        <v>4943.8856412654641</v>
      </c>
    </row>
    <row r="481" spans="1:9" ht="15">
      <c r="A481" s="9" t="s">
        <v>13</v>
      </c>
      <c r="B481" s="390"/>
      <c r="C481" s="391"/>
      <c r="D481" s="391"/>
      <c r="E481" s="392"/>
      <c r="F481" s="45">
        <v>0</v>
      </c>
      <c r="G481" s="390"/>
      <c r="H481" s="392"/>
      <c r="I481" s="44">
        <f t="shared" si="67"/>
        <v>0</v>
      </c>
    </row>
    <row r="482" spans="1:9" ht="15">
      <c r="A482" s="8" t="s">
        <v>14</v>
      </c>
      <c r="B482" s="390"/>
      <c r="C482" s="391"/>
      <c r="D482" s="391"/>
      <c r="E482" s="392"/>
      <c r="F482" s="48">
        <v>3621.6397508580849</v>
      </c>
      <c r="G482" s="390"/>
      <c r="H482" s="392"/>
      <c r="I482" s="50">
        <f t="shared" si="67"/>
        <v>3621.6397508580849</v>
      </c>
    </row>
    <row r="483" spans="1:9" ht="15">
      <c r="A483" s="9" t="s">
        <v>15</v>
      </c>
      <c r="B483" s="390"/>
      <c r="C483" s="391"/>
      <c r="D483" s="391"/>
      <c r="E483" s="392"/>
      <c r="F483" s="45">
        <v>0</v>
      </c>
      <c r="G483" s="390"/>
      <c r="H483" s="392"/>
      <c r="I483" s="44">
        <f t="shared" si="67"/>
        <v>0</v>
      </c>
    </row>
    <row r="484" spans="1:9" ht="15">
      <c r="A484" s="8" t="s">
        <v>16</v>
      </c>
      <c r="B484" s="390"/>
      <c r="C484" s="391"/>
      <c r="D484" s="391"/>
      <c r="E484" s="392"/>
      <c r="F484" s="48">
        <v>0</v>
      </c>
      <c r="G484" s="390"/>
      <c r="H484" s="392"/>
      <c r="I484" s="50">
        <f t="shared" si="67"/>
        <v>0</v>
      </c>
    </row>
    <row r="485" spans="1:9" ht="15">
      <c r="A485" s="9" t="s">
        <v>17</v>
      </c>
      <c r="B485" s="390"/>
      <c r="C485" s="391"/>
      <c r="D485" s="391"/>
      <c r="E485" s="392"/>
      <c r="F485" s="45">
        <v>3.0867652464377469</v>
      </c>
      <c r="G485" s="390"/>
      <c r="H485" s="392"/>
      <c r="I485" s="44">
        <f t="shared" si="67"/>
        <v>3.0867652464377469</v>
      </c>
    </row>
    <row r="486" spans="1:9" ht="15">
      <c r="A486" s="8" t="s">
        <v>18</v>
      </c>
      <c r="B486" s="390"/>
      <c r="C486" s="391"/>
      <c r="D486" s="391"/>
      <c r="E486" s="392"/>
      <c r="F486" s="48">
        <v>0</v>
      </c>
      <c r="G486" s="390"/>
      <c r="H486" s="392"/>
      <c r="I486" s="50">
        <f t="shared" si="67"/>
        <v>0</v>
      </c>
    </row>
    <row r="487" spans="1:9" ht="15">
      <c r="A487" s="9" t="s">
        <v>141</v>
      </c>
      <c r="B487" s="390"/>
      <c r="C487" s="391"/>
      <c r="D487" s="391"/>
      <c r="E487" s="392"/>
      <c r="F487" s="45">
        <v>0</v>
      </c>
      <c r="G487" s="390"/>
      <c r="H487" s="392"/>
      <c r="I487" s="44">
        <f t="shared" si="67"/>
        <v>0</v>
      </c>
    </row>
    <row r="488" spans="1:9" ht="15">
      <c r="A488" s="8" t="s">
        <v>19</v>
      </c>
      <c r="B488" s="390"/>
      <c r="C488" s="391"/>
      <c r="D488" s="391"/>
      <c r="E488" s="392"/>
      <c r="F488" s="48">
        <v>0</v>
      </c>
      <c r="G488" s="390"/>
      <c r="H488" s="392"/>
      <c r="I488" s="50">
        <f t="shared" si="67"/>
        <v>0</v>
      </c>
    </row>
    <row r="489" spans="1:9" ht="15">
      <c r="A489" s="9" t="s">
        <v>20</v>
      </c>
      <c r="B489" s="390"/>
      <c r="C489" s="391"/>
      <c r="D489" s="391"/>
      <c r="E489" s="392"/>
      <c r="F489" s="45">
        <v>0</v>
      </c>
      <c r="G489" s="390"/>
      <c r="H489" s="392"/>
      <c r="I489" s="44">
        <f t="shared" si="67"/>
        <v>0</v>
      </c>
    </row>
    <row r="490" spans="1:9" ht="15">
      <c r="A490" s="8" t="s">
        <v>21</v>
      </c>
      <c r="B490" s="390"/>
      <c r="C490" s="391"/>
      <c r="D490" s="391"/>
      <c r="E490" s="392"/>
      <c r="F490" s="48">
        <v>0</v>
      </c>
      <c r="G490" s="390"/>
      <c r="H490" s="392"/>
      <c r="I490" s="50">
        <f t="shared" si="67"/>
        <v>0</v>
      </c>
    </row>
    <row r="491" spans="1:9" ht="15">
      <c r="A491" s="10" t="s">
        <v>57</v>
      </c>
      <c r="B491" s="390"/>
      <c r="C491" s="391"/>
      <c r="D491" s="391"/>
      <c r="E491" s="392"/>
      <c r="F491" s="45">
        <v>0</v>
      </c>
      <c r="G491" s="390"/>
      <c r="H491" s="392"/>
      <c r="I491" s="44">
        <f t="shared" si="67"/>
        <v>0</v>
      </c>
    </row>
    <row r="492" spans="1:9" ht="15">
      <c r="A492" s="8" t="s">
        <v>22</v>
      </c>
      <c r="B492" s="390"/>
      <c r="C492" s="391"/>
      <c r="D492" s="391"/>
      <c r="E492" s="392"/>
      <c r="F492" s="48">
        <v>4</v>
      </c>
      <c r="G492" s="390"/>
      <c r="H492" s="392"/>
      <c r="I492" s="50">
        <f t="shared" si="67"/>
        <v>4</v>
      </c>
    </row>
    <row r="493" spans="1:9" ht="15">
      <c r="A493" s="10" t="s">
        <v>23</v>
      </c>
      <c r="B493" s="390"/>
      <c r="C493" s="391"/>
      <c r="D493" s="391"/>
      <c r="E493" s="392"/>
      <c r="F493" s="45">
        <v>0</v>
      </c>
      <c r="G493" s="390"/>
      <c r="H493" s="392"/>
      <c r="I493" s="44">
        <f t="shared" si="67"/>
        <v>0</v>
      </c>
    </row>
    <row r="494" spans="1:9" ht="15">
      <c r="A494" s="8" t="s">
        <v>24</v>
      </c>
      <c r="B494" s="390"/>
      <c r="C494" s="391"/>
      <c r="D494" s="391"/>
      <c r="E494" s="392"/>
      <c r="F494" s="48">
        <v>0</v>
      </c>
      <c r="G494" s="390"/>
      <c r="H494" s="392"/>
      <c r="I494" s="50">
        <f t="shared" si="67"/>
        <v>0</v>
      </c>
    </row>
    <row r="495" spans="1:9" ht="15.75" thickBot="1">
      <c r="A495" s="10" t="s">
        <v>25</v>
      </c>
      <c r="B495" s="393"/>
      <c r="C495" s="394"/>
      <c r="D495" s="394"/>
      <c r="E495" s="395"/>
      <c r="F495" s="45">
        <v>102.474</v>
      </c>
      <c r="G495" s="393"/>
      <c r="H495" s="395"/>
      <c r="I495" s="44">
        <f t="shared" si="67"/>
        <v>102.474</v>
      </c>
    </row>
    <row r="496" spans="1:9" ht="15">
      <c r="A496" s="125" t="s">
        <v>26</v>
      </c>
      <c r="B496" s="126">
        <f>SUM(B475:B495)</f>
        <v>0</v>
      </c>
      <c r="C496" s="126">
        <f t="shared" ref="C496:I496" si="68">SUM(C475:C495)</f>
        <v>0</v>
      </c>
      <c r="D496" s="126">
        <f t="shared" si="68"/>
        <v>0</v>
      </c>
      <c r="E496" s="126">
        <f t="shared" si="68"/>
        <v>0</v>
      </c>
      <c r="F496" s="126">
        <f t="shared" si="68"/>
        <v>8675.0861573699876</v>
      </c>
      <c r="G496" s="126">
        <f t="shared" si="68"/>
        <v>0</v>
      </c>
      <c r="H496" s="126">
        <f t="shared" si="68"/>
        <v>0</v>
      </c>
      <c r="I496" s="126">
        <f t="shared" si="68"/>
        <v>8675.0861573699876</v>
      </c>
    </row>
    <row r="497" spans="1:9" ht="15" thickBot="1">
      <c r="A497" s="15" t="s">
        <v>100</v>
      </c>
      <c r="B497" s="100">
        <f>B496/$I496</f>
        <v>0</v>
      </c>
      <c r="C497" s="100">
        <f t="shared" ref="C497:H497" si="69">C496/$I496</f>
        <v>0</v>
      </c>
      <c r="D497" s="100">
        <f t="shared" si="69"/>
        <v>0</v>
      </c>
      <c r="E497" s="100">
        <f t="shared" si="69"/>
        <v>0</v>
      </c>
      <c r="F497" s="100">
        <f t="shared" si="69"/>
        <v>1</v>
      </c>
      <c r="G497" s="100">
        <f t="shared" si="69"/>
        <v>0</v>
      </c>
      <c r="H497" s="100">
        <f t="shared" si="69"/>
        <v>0</v>
      </c>
      <c r="I497" s="102">
        <f>SUM(B497:H497)</f>
        <v>1</v>
      </c>
    </row>
    <row r="498" spans="1:9" ht="15" thickBot="1">
      <c r="A498" s="16"/>
      <c r="B498" s="16"/>
      <c r="C498" s="16"/>
      <c r="D498" s="16"/>
      <c r="E498" s="16"/>
      <c r="F498" s="16"/>
      <c r="G498" s="16"/>
      <c r="H498" s="16"/>
      <c r="I498" s="16"/>
    </row>
    <row r="499" spans="1:9" ht="28.5">
      <c r="A499" s="433" t="s">
        <v>43</v>
      </c>
      <c r="B499" s="37" t="s">
        <v>0</v>
      </c>
      <c r="C499" s="37" t="s">
        <v>1</v>
      </c>
      <c r="D499" s="37" t="s">
        <v>2</v>
      </c>
      <c r="E499" s="37" t="s">
        <v>3</v>
      </c>
      <c r="F499" s="37" t="s">
        <v>27</v>
      </c>
      <c r="G499" s="37" t="s">
        <v>4</v>
      </c>
      <c r="H499" s="37" t="s">
        <v>5</v>
      </c>
      <c r="I499" s="38" t="s">
        <v>6</v>
      </c>
    </row>
    <row r="500" spans="1:9" ht="14.25" customHeight="1">
      <c r="A500" s="434" t="s">
        <v>43</v>
      </c>
      <c r="B500" s="372" t="s">
        <v>107</v>
      </c>
      <c r="C500" s="373"/>
      <c r="D500" s="373"/>
      <c r="E500" s="373"/>
      <c r="F500" s="373"/>
      <c r="G500" s="373"/>
      <c r="H500" s="373"/>
      <c r="I500" s="374"/>
    </row>
    <row r="501" spans="1:9" ht="15">
      <c r="A501" s="7" t="s">
        <v>7</v>
      </c>
      <c r="B501" s="387"/>
      <c r="C501" s="388"/>
      <c r="D501" s="388"/>
      <c r="E501" s="389"/>
      <c r="F501" s="42">
        <v>0</v>
      </c>
      <c r="G501" s="387"/>
      <c r="H501" s="389"/>
      <c r="I501" s="44">
        <f>SUM(B501:H501)</f>
        <v>0</v>
      </c>
    </row>
    <row r="502" spans="1:9" ht="15">
      <c r="A502" s="8" t="s">
        <v>8</v>
      </c>
      <c r="B502" s="390"/>
      <c r="C502" s="391"/>
      <c r="D502" s="391"/>
      <c r="E502" s="392"/>
      <c r="F502" s="48">
        <v>0</v>
      </c>
      <c r="G502" s="390"/>
      <c r="H502" s="392"/>
      <c r="I502" s="50">
        <f t="shared" ref="I502:I521" si="70">SUM(B502:H502)</f>
        <v>0</v>
      </c>
    </row>
    <row r="503" spans="1:9" ht="15">
      <c r="A503" s="9" t="s">
        <v>9</v>
      </c>
      <c r="B503" s="390"/>
      <c r="C503" s="391"/>
      <c r="D503" s="391"/>
      <c r="E503" s="392"/>
      <c r="F503" s="45">
        <v>0</v>
      </c>
      <c r="G503" s="390"/>
      <c r="H503" s="392"/>
      <c r="I503" s="44">
        <f t="shared" si="70"/>
        <v>0</v>
      </c>
    </row>
    <row r="504" spans="1:9" ht="15">
      <c r="A504" s="8" t="s">
        <v>10</v>
      </c>
      <c r="B504" s="390"/>
      <c r="C504" s="391"/>
      <c r="D504" s="391"/>
      <c r="E504" s="392"/>
      <c r="F504" s="48">
        <v>0</v>
      </c>
      <c r="G504" s="390"/>
      <c r="H504" s="392"/>
      <c r="I504" s="50">
        <f t="shared" si="70"/>
        <v>0</v>
      </c>
    </row>
    <row r="505" spans="1:9" ht="15">
      <c r="A505" s="9" t="s">
        <v>11</v>
      </c>
      <c r="B505" s="390"/>
      <c r="C505" s="391"/>
      <c r="D505" s="391"/>
      <c r="E505" s="392"/>
      <c r="F505" s="45">
        <v>0</v>
      </c>
      <c r="G505" s="390"/>
      <c r="H505" s="392"/>
      <c r="I505" s="44">
        <f t="shared" si="70"/>
        <v>0</v>
      </c>
    </row>
    <row r="506" spans="1:9" ht="15">
      <c r="A506" s="8" t="s">
        <v>12</v>
      </c>
      <c r="B506" s="390"/>
      <c r="C506" s="391"/>
      <c r="D506" s="391"/>
      <c r="E506" s="392"/>
      <c r="F506" s="48">
        <v>0</v>
      </c>
      <c r="G506" s="390"/>
      <c r="H506" s="392"/>
      <c r="I506" s="50">
        <f t="shared" si="70"/>
        <v>0</v>
      </c>
    </row>
    <row r="507" spans="1:9" ht="15">
      <c r="A507" s="9" t="s">
        <v>13</v>
      </c>
      <c r="B507" s="390"/>
      <c r="C507" s="391"/>
      <c r="D507" s="391"/>
      <c r="E507" s="392"/>
      <c r="F507" s="45">
        <v>0</v>
      </c>
      <c r="G507" s="390"/>
      <c r="H507" s="392"/>
      <c r="I507" s="44">
        <f t="shared" si="70"/>
        <v>0</v>
      </c>
    </row>
    <row r="508" spans="1:9" ht="15">
      <c r="A508" s="8" t="s">
        <v>14</v>
      </c>
      <c r="B508" s="390"/>
      <c r="C508" s="391"/>
      <c r="D508" s="391"/>
      <c r="E508" s="392"/>
      <c r="F508" s="48">
        <v>0</v>
      </c>
      <c r="G508" s="390"/>
      <c r="H508" s="392"/>
      <c r="I508" s="50">
        <f t="shared" si="70"/>
        <v>0</v>
      </c>
    </row>
    <row r="509" spans="1:9" ht="15">
      <c r="A509" s="9" t="s">
        <v>15</v>
      </c>
      <c r="B509" s="390"/>
      <c r="C509" s="391"/>
      <c r="D509" s="391"/>
      <c r="E509" s="392"/>
      <c r="F509" s="45">
        <v>0</v>
      </c>
      <c r="G509" s="390"/>
      <c r="H509" s="392"/>
      <c r="I509" s="44">
        <f t="shared" si="70"/>
        <v>0</v>
      </c>
    </row>
    <row r="510" spans="1:9" ht="15">
      <c r="A510" s="8" t="s">
        <v>16</v>
      </c>
      <c r="B510" s="390"/>
      <c r="C510" s="391"/>
      <c r="D510" s="391"/>
      <c r="E510" s="392"/>
      <c r="F510" s="48">
        <v>0</v>
      </c>
      <c r="G510" s="390"/>
      <c r="H510" s="392"/>
      <c r="I510" s="50">
        <f t="shared" si="70"/>
        <v>0</v>
      </c>
    </row>
    <row r="511" spans="1:9" ht="15">
      <c r="A511" s="9" t="s">
        <v>17</v>
      </c>
      <c r="B511" s="390"/>
      <c r="C511" s="391"/>
      <c r="D511" s="391"/>
      <c r="E511" s="392"/>
      <c r="F511" s="45">
        <v>0</v>
      </c>
      <c r="G511" s="390"/>
      <c r="H511" s="392"/>
      <c r="I511" s="44">
        <f t="shared" si="70"/>
        <v>0</v>
      </c>
    </row>
    <row r="512" spans="1:9" ht="15">
      <c r="A512" s="8" t="s">
        <v>18</v>
      </c>
      <c r="B512" s="390"/>
      <c r="C512" s="391"/>
      <c r="D512" s="391"/>
      <c r="E512" s="392"/>
      <c r="F512" s="48">
        <v>0</v>
      </c>
      <c r="G512" s="390"/>
      <c r="H512" s="392"/>
      <c r="I512" s="50">
        <f t="shared" si="70"/>
        <v>0</v>
      </c>
    </row>
    <row r="513" spans="1:9" ht="15">
      <c r="A513" s="9" t="s">
        <v>141</v>
      </c>
      <c r="B513" s="390"/>
      <c r="C513" s="391"/>
      <c r="D513" s="391"/>
      <c r="E513" s="392"/>
      <c r="F513" s="45">
        <v>0</v>
      </c>
      <c r="G513" s="390"/>
      <c r="H513" s="392"/>
      <c r="I513" s="44">
        <f t="shared" si="70"/>
        <v>0</v>
      </c>
    </row>
    <row r="514" spans="1:9" ht="15">
      <c r="A514" s="8" t="s">
        <v>19</v>
      </c>
      <c r="B514" s="390"/>
      <c r="C514" s="391"/>
      <c r="D514" s="391"/>
      <c r="E514" s="392"/>
      <c r="F514" s="48">
        <v>0</v>
      </c>
      <c r="G514" s="390"/>
      <c r="H514" s="392"/>
      <c r="I514" s="50">
        <f t="shared" si="70"/>
        <v>0</v>
      </c>
    </row>
    <row r="515" spans="1:9" ht="15">
      <c r="A515" s="9" t="s">
        <v>20</v>
      </c>
      <c r="B515" s="390"/>
      <c r="C515" s="391"/>
      <c r="D515" s="391"/>
      <c r="E515" s="392"/>
      <c r="F515" s="45">
        <v>0</v>
      </c>
      <c r="G515" s="390"/>
      <c r="H515" s="392"/>
      <c r="I515" s="44">
        <f t="shared" si="70"/>
        <v>0</v>
      </c>
    </row>
    <row r="516" spans="1:9" ht="15">
      <c r="A516" s="8" t="s">
        <v>21</v>
      </c>
      <c r="B516" s="390"/>
      <c r="C516" s="391"/>
      <c r="D516" s="391"/>
      <c r="E516" s="392"/>
      <c r="F516" s="48">
        <v>0</v>
      </c>
      <c r="G516" s="390"/>
      <c r="H516" s="392"/>
      <c r="I516" s="50">
        <f t="shared" si="70"/>
        <v>0</v>
      </c>
    </row>
    <row r="517" spans="1:9" ht="15">
      <c r="A517" s="10" t="s">
        <v>57</v>
      </c>
      <c r="B517" s="390"/>
      <c r="C517" s="391"/>
      <c r="D517" s="391"/>
      <c r="E517" s="392"/>
      <c r="F517" s="45">
        <v>0</v>
      </c>
      <c r="G517" s="390"/>
      <c r="H517" s="392"/>
      <c r="I517" s="44">
        <f t="shared" si="70"/>
        <v>0</v>
      </c>
    </row>
    <row r="518" spans="1:9" ht="15">
      <c r="A518" s="8" t="s">
        <v>22</v>
      </c>
      <c r="B518" s="390"/>
      <c r="C518" s="391"/>
      <c r="D518" s="391"/>
      <c r="E518" s="392"/>
      <c r="F518" s="48">
        <v>0</v>
      </c>
      <c r="G518" s="390"/>
      <c r="H518" s="392"/>
      <c r="I518" s="50">
        <f t="shared" si="70"/>
        <v>0</v>
      </c>
    </row>
    <row r="519" spans="1:9" ht="15">
      <c r="A519" s="10" t="s">
        <v>23</v>
      </c>
      <c r="B519" s="390"/>
      <c r="C519" s="391"/>
      <c r="D519" s="391"/>
      <c r="E519" s="392"/>
      <c r="F519" s="45">
        <v>0</v>
      </c>
      <c r="G519" s="390"/>
      <c r="H519" s="392"/>
      <c r="I519" s="44">
        <f t="shared" si="70"/>
        <v>0</v>
      </c>
    </row>
    <row r="520" spans="1:9" ht="15">
      <c r="A520" s="8" t="s">
        <v>24</v>
      </c>
      <c r="B520" s="390"/>
      <c r="C520" s="391"/>
      <c r="D520" s="391"/>
      <c r="E520" s="392"/>
      <c r="F520" s="48">
        <v>0</v>
      </c>
      <c r="G520" s="390"/>
      <c r="H520" s="392"/>
      <c r="I520" s="50">
        <f t="shared" si="70"/>
        <v>0</v>
      </c>
    </row>
    <row r="521" spans="1:9" ht="15.75" thickBot="1">
      <c r="A521" s="10" t="s">
        <v>25</v>
      </c>
      <c r="B521" s="393"/>
      <c r="C521" s="394"/>
      <c r="D521" s="394"/>
      <c r="E521" s="395"/>
      <c r="F521" s="45">
        <v>0</v>
      </c>
      <c r="G521" s="393"/>
      <c r="H521" s="395"/>
      <c r="I521" s="44">
        <f t="shared" si="70"/>
        <v>0</v>
      </c>
    </row>
    <row r="522" spans="1:9" ht="15">
      <c r="A522" s="125" t="s">
        <v>26</v>
      </c>
      <c r="B522" s="126">
        <f>SUM(B501:B521)</f>
        <v>0</v>
      </c>
      <c r="C522" s="126">
        <f t="shared" ref="C522:I522" si="71">SUM(C501:C521)</f>
        <v>0</v>
      </c>
      <c r="D522" s="126">
        <f t="shared" si="71"/>
        <v>0</v>
      </c>
      <c r="E522" s="126">
        <f t="shared" si="71"/>
        <v>0</v>
      </c>
      <c r="F522" s="126">
        <f t="shared" si="71"/>
        <v>0</v>
      </c>
      <c r="G522" s="126">
        <f t="shared" si="71"/>
        <v>0</v>
      </c>
      <c r="H522" s="126">
        <f t="shared" si="71"/>
        <v>0</v>
      </c>
      <c r="I522" s="128">
        <f t="shared" si="71"/>
        <v>0</v>
      </c>
    </row>
    <row r="523" spans="1:9" ht="15" thickBot="1">
      <c r="A523" s="15" t="s">
        <v>100</v>
      </c>
      <c r="B523" s="100"/>
      <c r="C523" s="100"/>
      <c r="D523" s="100"/>
      <c r="E523" s="100"/>
      <c r="F523" s="100"/>
      <c r="G523" s="100"/>
      <c r="H523" s="100"/>
      <c r="I523" s="102"/>
    </row>
    <row r="524" spans="1:9" ht="15" thickBot="1">
      <c r="A524" s="16"/>
      <c r="B524" s="16"/>
      <c r="C524" s="16"/>
      <c r="D524" s="16"/>
      <c r="E524" s="16"/>
      <c r="F524" s="16"/>
      <c r="G524" s="16"/>
      <c r="H524" s="16"/>
      <c r="I524" s="16"/>
    </row>
    <row r="525" spans="1:9" ht="28.5">
      <c r="A525" s="433" t="s">
        <v>44</v>
      </c>
      <c r="B525" s="37" t="s">
        <v>0</v>
      </c>
      <c r="C525" s="37" t="s">
        <v>1</v>
      </c>
      <c r="D525" s="37" t="s">
        <v>2</v>
      </c>
      <c r="E525" s="37" t="s">
        <v>3</v>
      </c>
      <c r="F525" s="37" t="s">
        <v>27</v>
      </c>
      <c r="G525" s="37" t="s">
        <v>4</v>
      </c>
      <c r="H525" s="37" t="s">
        <v>5</v>
      </c>
      <c r="I525" s="38" t="s">
        <v>6</v>
      </c>
    </row>
    <row r="526" spans="1:9" ht="14.25" customHeight="1">
      <c r="A526" s="434" t="s">
        <v>44</v>
      </c>
      <c r="B526" s="372" t="s">
        <v>107</v>
      </c>
      <c r="C526" s="373"/>
      <c r="D526" s="373"/>
      <c r="E526" s="373"/>
      <c r="F526" s="373"/>
      <c r="G526" s="373"/>
      <c r="H526" s="373"/>
      <c r="I526" s="374"/>
    </row>
    <row r="527" spans="1:9" ht="15">
      <c r="A527" s="7" t="s">
        <v>7</v>
      </c>
      <c r="B527" s="387"/>
      <c r="C527" s="388"/>
      <c r="D527" s="388"/>
      <c r="E527" s="389"/>
      <c r="F527" s="42">
        <v>0</v>
      </c>
      <c r="G527" s="387"/>
      <c r="H527" s="389"/>
      <c r="I527" s="44">
        <f>SUM(B527:H527)</f>
        <v>0</v>
      </c>
    </row>
    <row r="528" spans="1:9" ht="15">
      <c r="A528" s="8" t="s">
        <v>8</v>
      </c>
      <c r="B528" s="390"/>
      <c r="C528" s="391"/>
      <c r="D528" s="391"/>
      <c r="E528" s="392"/>
      <c r="F528" s="48">
        <v>0</v>
      </c>
      <c r="G528" s="390"/>
      <c r="H528" s="392"/>
      <c r="I528" s="50">
        <f t="shared" ref="I528:I547" si="72">SUM(B528:H528)</f>
        <v>0</v>
      </c>
    </row>
    <row r="529" spans="1:9" ht="15">
      <c r="A529" s="9" t="s">
        <v>9</v>
      </c>
      <c r="B529" s="390"/>
      <c r="C529" s="391"/>
      <c r="D529" s="391"/>
      <c r="E529" s="392"/>
      <c r="F529" s="45">
        <v>0</v>
      </c>
      <c r="G529" s="390"/>
      <c r="H529" s="392"/>
      <c r="I529" s="44">
        <f t="shared" si="72"/>
        <v>0</v>
      </c>
    </row>
    <row r="530" spans="1:9" ht="15">
      <c r="A530" s="8" t="s">
        <v>10</v>
      </c>
      <c r="B530" s="390"/>
      <c r="C530" s="391"/>
      <c r="D530" s="391"/>
      <c r="E530" s="392"/>
      <c r="F530" s="48">
        <v>0</v>
      </c>
      <c r="G530" s="390"/>
      <c r="H530" s="392"/>
      <c r="I530" s="50">
        <f t="shared" si="72"/>
        <v>0</v>
      </c>
    </row>
    <row r="531" spans="1:9" ht="15">
      <c r="A531" s="9" t="s">
        <v>11</v>
      </c>
      <c r="B531" s="390"/>
      <c r="C531" s="391"/>
      <c r="D531" s="391"/>
      <c r="E531" s="392"/>
      <c r="F531" s="45">
        <v>0</v>
      </c>
      <c r="G531" s="390"/>
      <c r="H531" s="392"/>
      <c r="I531" s="44">
        <f t="shared" si="72"/>
        <v>0</v>
      </c>
    </row>
    <row r="532" spans="1:9" ht="15">
      <c r="A532" s="8" t="s">
        <v>12</v>
      </c>
      <c r="B532" s="390"/>
      <c r="C532" s="391"/>
      <c r="D532" s="391"/>
      <c r="E532" s="392"/>
      <c r="F532" s="48">
        <v>0.56965254671150833</v>
      </c>
      <c r="G532" s="390"/>
      <c r="H532" s="392"/>
      <c r="I532" s="50">
        <f t="shared" si="72"/>
        <v>0.56965254671150833</v>
      </c>
    </row>
    <row r="533" spans="1:9" ht="15">
      <c r="A533" s="9" t="s">
        <v>13</v>
      </c>
      <c r="B533" s="390"/>
      <c r="C533" s="391"/>
      <c r="D533" s="391"/>
      <c r="E533" s="392"/>
      <c r="F533" s="45">
        <v>0</v>
      </c>
      <c r="G533" s="390"/>
      <c r="H533" s="392"/>
      <c r="I533" s="44">
        <f t="shared" si="72"/>
        <v>0</v>
      </c>
    </row>
    <row r="534" spans="1:9" ht="15">
      <c r="A534" s="8" t="s">
        <v>14</v>
      </c>
      <c r="B534" s="390"/>
      <c r="C534" s="391"/>
      <c r="D534" s="391"/>
      <c r="E534" s="392"/>
      <c r="F534" s="48">
        <v>2.9597537694768592</v>
      </c>
      <c r="G534" s="390"/>
      <c r="H534" s="392"/>
      <c r="I534" s="50">
        <f t="shared" si="72"/>
        <v>2.9597537694768592</v>
      </c>
    </row>
    <row r="535" spans="1:9" ht="15">
      <c r="A535" s="9" t="s">
        <v>15</v>
      </c>
      <c r="B535" s="390"/>
      <c r="C535" s="391"/>
      <c r="D535" s="391"/>
      <c r="E535" s="392"/>
      <c r="F535" s="45">
        <v>0</v>
      </c>
      <c r="G535" s="390"/>
      <c r="H535" s="392"/>
      <c r="I535" s="44">
        <f t="shared" si="72"/>
        <v>0</v>
      </c>
    </row>
    <row r="536" spans="1:9" ht="15">
      <c r="A536" s="8" t="s">
        <v>16</v>
      </c>
      <c r="B536" s="390"/>
      <c r="C536" s="391"/>
      <c r="D536" s="391"/>
      <c r="E536" s="392"/>
      <c r="F536" s="48">
        <v>0</v>
      </c>
      <c r="G536" s="390"/>
      <c r="H536" s="392"/>
      <c r="I536" s="50">
        <f t="shared" si="72"/>
        <v>0</v>
      </c>
    </row>
    <row r="537" spans="1:9" ht="15">
      <c r="A537" s="9" t="s">
        <v>17</v>
      </c>
      <c r="B537" s="390"/>
      <c r="C537" s="391"/>
      <c r="D537" s="391"/>
      <c r="E537" s="392"/>
      <c r="F537" s="45">
        <v>0</v>
      </c>
      <c r="G537" s="390"/>
      <c r="H537" s="392"/>
      <c r="I537" s="44">
        <f t="shared" si="72"/>
        <v>0</v>
      </c>
    </row>
    <row r="538" spans="1:9" ht="15">
      <c r="A538" s="8" t="s">
        <v>18</v>
      </c>
      <c r="B538" s="390"/>
      <c r="C538" s="391"/>
      <c r="D538" s="391"/>
      <c r="E538" s="392"/>
      <c r="F538" s="48">
        <v>0</v>
      </c>
      <c r="G538" s="390"/>
      <c r="H538" s="392"/>
      <c r="I538" s="50">
        <f t="shared" si="72"/>
        <v>0</v>
      </c>
    </row>
    <row r="539" spans="1:9" ht="15">
      <c r="A539" s="9" t="s">
        <v>141</v>
      </c>
      <c r="B539" s="390"/>
      <c r="C539" s="391"/>
      <c r="D539" s="391"/>
      <c r="E539" s="392"/>
      <c r="F539" s="45">
        <v>0</v>
      </c>
      <c r="G539" s="390"/>
      <c r="H539" s="392"/>
      <c r="I539" s="44">
        <f t="shared" si="72"/>
        <v>0</v>
      </c>
    </row>
    <row r="540" spans="1:9" ht="15">
      <c r="A540" s="8" t="s">
        <v>19</v>
      </c>
      <c r="B540" s="390"/>
      <c r="C540" s="391"/>
      <c r="D540" s="391"/>
      <c r="E540" s="392"/>
      <c r="F540" s="48">
        <v>0</v>
      </c>
      <c r="G540" s="390"/>
      <c r="H540" s="392"/>
      <c r="I540" s="50">
        <f t="shared" si="72"/>
        <v>0</v>
      </c>
    </row>
    <row r="541" spans="1:9" ht="15">
      <c r="A541" s="9" t="s">
        <v>20</v>
      </c>
      <c r="B541" s="390"/>
      <c r="C541" s="391"/>
      <c r="D541" s="391"/>
      <c r="E541" s="392"/>
      <c r="F541" s="45">
        <v>0</v>
      </c>
      <c r="G541" s="390"/>
      <c r="H541" s="392"/>
      <c r="I541" s="44">
        <f t="shared" si="72"/>
        <v>0</v>
      </c>
    </row>
    <row r="542" spans="1:9" ht="15">
      <c r="A542" s="8" t="s">
        <v>21</v>
      </c>
      <c r="B542" s="390"/>
      <c r="C542" s="391"/>
      <c r="D542" s="391"/>
      <c r="E542" s="392"/>
      <c r="F542" s="48">
        <v>0</v>
      </c>
      <c r="G542" s="390"/>
      <c r="H542" s="392"/>
      <c r="I542" s="50">
        <f t="shared" si="72"/>
        <v>0</v>
      </c>
    </row>
    <row r="543" spans="1:9" ht="15">
      <c r="A543" s="10" t="s">
        <v>57</v>
      </c>
      <c r="B543" s="390"/>
      <c r="C543" s="391"/>
      <c r="D543" s="391"/>
      <c r="E543" s="392"/>
      <c r="F543" s="45">
        <v>0</v>
      </c>
      <c r="G543" s="390"/>
      <c r="H543" s="392"/>
      <c r="I543" s="44">
        <f t="shared" si="72"/>
        <v>0</v>
      </c>
    </row>
    <row r="544" spans="1:9" ht="15">
      <c r="A544" s="8" t="s">
        <v>22</v>
      </c>
      <c r="B544" s="390"/>
      <c r="C544" s="391"/>
      <c r="D544" s="391"/>
      <c r="E544" s="392"/>
      <c r="F544" s="48">
        <v>0</v>
      </c>
      <c r="G544" s="390"/>
      <c r="H544" s="392"/>
      <c r="I544" s="50">
        <f t="shared" si="72"/>
        <v>0</v>
      </c>
    </row>
    <row r="545" spans="1:9" ht="15">
      <c r="A545" s="10" t="s">
        <v>23</v>
      </c>
      <c r="B545" s="390"/>
      <c r="C545" s="391"/>
      <c r="D545" s="391"/>
      <c r="E545" s="392"/>
      <c r="F545" s="45">
        <v>0</v>
      </c>
      <c r="G545" s="390"/>
      <c r="H545" s="392"/>
      <c r="I545" s="44">
        <f t="shared" si="72"/>
        <v>0</v>
      </c>
    </row>
    <row r="546" spans="1:9" ht="15">
      <c r="A546" s="8" t="s">
        <v>24</v>
      </c>
      <c r="B546" s="390"/>
      <c r="C546" s="391"/>
      <c r="D546" s="391"/>
      <c r="E546" s="392"/>
      <c r="F546" s="48">
        <v>0</v>
      </c>
      <c r="G546" s="390"/>
      <c r="H546" s="392"/>
      <c r="I546" s="50">
        <f t="shared" si="72"/>
        <v>0</v>
      </c>
    </row>
    <row r="547" spans="1:9" ht="15.75" thickBot="1">
      <c r="A547" s="10" t="s">
        <v>25</v>
      </c>
      <c r="B547" s="393"/>
      <c r="C547" s="394"/>
      <c r="D547" s="394"/>
      <c r="E547" s="395"/>
      <c r="F547" s="45">
        <v>0</v>
      </c>
      <c r="G547" s="393"/>
      <c r="H547" s="395"/>
      <c r="I547" s="44">
        <f t="shared" si="72"/>
        <v>0</v>
      </c>
    </row>
    <row r="548" spans="1:9" ht="15">
      <c r="A548" s="125" t="s">
        <v>26</v>
      </c>
      <c r="B548" s="126">
        <f>SUM(B527:B547)</f>
        <v>0</v>
      </c>
      <c r="C548" s="126">
        <f t="shared" ref="C548:I548" si="73">SUM(C527:C547)</f>
        <v>0</v>
      </c>
      <c r="D548" s="126">
        <f t="shared" si="73"/>
        <v>0</v>
      </c>
      <c r="E548" s="126">
        <f t="shared" si="73"/>
        <v>0</v>
      </c>
      <c r="F548" s="126">
        <f t="shared" si="73"/>
        <v>3.5294063161883678</v>
      </c>
      <c r="G548" s="126">
        <f t="shared" si="73"/>
        <v>0</v>
      </c>
      <c r="H548" s="126">
        <f t="shared" si="73"/>
        <v>0</v>
      </c>
      <c r="I548" s="126">
        <f t="shared" si="73"/>
        <v>3.5294063161883678</v>
      </c>
    </row>
    <row r="549" spans="1:9" ht="15" thickBot="1">
      <c r="A549" s="15" t="s">
        <v>100</v>
      </c>
      <c r="B549" s="100">
        <f>B548/$I548</f>
        <v>0</v>
      </c>
      <c r="C549" s="100">
        <f t="shared" ref="C549:H549" si="74">C548/$I548</f>
        <v>0</v>
      </c>
      <c r="D549" s="100">
        <f t="shared" si="74"/>
        <v>0</v>
      </c>
      <c r="E549" s="100">
        <f t="shared" si="74"/>
        <v>0</v>
      </c>
      <c r="F549" s="100">
        <f t="shared" si="74"/>
        <v>1</v>
      </c>
      <c r="G549" s="100">
        <f t="shared" si="74"/>
        <v>0</v>
      </c>
      <c r="H549" s="100">
        <f t="shared" si="74"/>
        <v>0</v>
      </c>
      <c r="I549" s="102">
        <f>SUM(B549:H549)</f>
        <v>1</v>
      </c>
    </row>
    <row r="550" spans="1:9" ht="15" thickBot="1">
      <c r="A550" s="16"/>
      <c r="B550" s="16"/>
      <c r="C550" s="16"/>
      <c r="D550" s="16"/>
      <c r="E550" s="16"/>
      <c r="F550" s="16"/>
      <c r="G550" s="16"/>
      <c r="H550" s="16"/>
      <c r="I550" s="16"/>
    </row>
    <row r="551" spans="1:9" ht="28.5">
      <c r="A551" s="433" t="s">
        <v>45</v>
      </c>
      <c r="B551" s="37" t="s">
        <v>0</v>
      </c>
      <c r="C551" s="37" t="s">
        <v>1</v>
      </c>
      <c r="D551" s="37" t="s">
        <v>2</v>
      </c>
      <c r="E551" s="37" t="s">
        <v>3</v>
      </c>
      <c r="F551" s="37" t="s">
        <v>27</v>
      </c>
      <c r="G551" s="37" t="s">
        <v>4</v>
      </c>
      <c r="H551" s="37" t="s">
        <v>5</v>
      </c>
      <c r="I551" s="38" t="s">
        <v>6</v>
      </c>
    </row>
    <row r="552" spans="1:9" ht="14.25" customHeight="1">
      <c r="A552" s="434" t="s">
        <v>45</v>
      </c>
      <c r="B552" s="372" t="s">
        <v>107</v>
      </c>
      <c r="C552" s="373"/>
      <c r="D552" s="373"/>
      <c r="E552" s="373"/>
      <c r="F552" s="373"/>
      <c r="G552" s="373"/>
      <c r="H552" s="373"/>
      <c r="I552" s="374"/>
    </row>
    <row r="553" spans="1:9" ht="15">
      <c r="A553" s="7" t="s">
        <v>7</v>
      </c>
      <c r="B553" s="387"/>
      <c r="C553" s="388"/>
      <c r="D553" s="388"/>
      <c r="E553" s="389"/>
      <c r="F553" s="42">
        <v>0</v>
      </c>
      <c r="G553" s="387"/>
      <c r="H553" s="389"/>
      <c r="I553" s="44">
        <f>SUM(B553:H553)</f>
        <v>0</v>
      </c>
    </row>
    <row r="554" spans="1:9" ht="15">
      <c r="A554" s="8" t="s">
        <v>8</v>
      </c>
      <c r="B554" s="390"/>
      <c r="C554" s="391"/>
      <c r="D554" s="391"/>
      <c r="E554" s="392"/>
      <c r="F554" s="48">
        <v>0</v>
      </c>
      <c r="G554" s="390"/>
      <c r="H554" s="392"/>
      <c r="I554" s="50">
        <f t="shared" ref="I554:I573" si="75">SUM(B554:H554)</f>
        <v>0</v>
      </c>
    </row>
    <row r="555" spans="1:9" ht="15">
      <c r="A555" s="9" t="s">
        <v>9</v>
      </c>
      <c r="B555" s="390"/>
      <c r="C555" s="391"/>
      <c r="D555" s="391"/>
      <c r="E555" s="392"/>
      <c r="F555" s="45">
        <v>0</v>
      </c>
      <c r="G555" s="390"/>
      <c r="H555" s="392"/>
      <c r="I555" s="44">
        <f t="shared" si="75"/>
        <v>0</v>
      </c>
    </row>
    <row r="556" spans="1:9" ht="15">
      <c r="A556" s="8" t="s">
        <v>10</v>
      </c>
      <c r="B556" s="390"/>
      <c r="C556" s="391"/>
      <c r="D556" s="391"/>
      <c r="E556" s="392"/>
      <c r="F556" s="48">
        <v>0</v>
      </c>
      <c r="G556" s="390"/>
      <c r="H556" s="392"/>
      <c r="I556" s="50">
        <f t="shared" si="75"/>
        <v>0</v>
      </c>
    </row>
    <row r="557" spans="1:9" ht="15">
      <c r="A557" s="9" t="s">
        <v>11</v>
      </c>
      <c r="B557" s="390"/>
      <c r="C557" s="391"/>
      <c r="D557" s="391"/>
      <c r="E557" s="392"/>
      <c r="F557" s="45">
        <v>0</v>
      </c>
      <c r="G557" s="390"/>
      <c r="H557" s="392"/>
      <c r="I557" s="44">
        <f t="shared" si="75"/>
        <v>0</v>
      </c>
    </row>
    <row r="558" spans="1:9" ht="15">
      <c r="A558" s="8" t="s">
        <v>12</v>
      </c>
      <c r="B558" s="390"/>
      <c r="C558" s="391"/>
      <c r="D558" s="391"/>
      <c r="E558" s="392"/>
      <c r="F558" s="48">
        <v>3.9481925394546571</v>
      </c>
      <c r="G558" s="390"/>
      <c r="H558" s="392"/>
      <c r="I558" s="50">
        <f t="shared" si="75"/>
        <v>3.9481925394546571</v>
      </c>
    </row>
    <row r="559" spans="1:9" ht="15">
      <c r="A559" s="9" t="s">
        <v>13</v>
      </c>
      <c r="B559" s="390"/>
      <c r="C559" s="391"/>
      <c r="D559" s="391"/>
      <c r="E559" s="392"/>
      <c r="F559" s="45">
        <v>0</v>
      </c>
      <c r="G559" s="390"/>
      <c r="H559" s="392"/>
      <c r="I559" s="44">
        <f t="shared" si="75"/>
        <v>0</v>
      </c>
    </row>
    <row r="560" spans="1:9" ht="15">
      <c r="A560" s="8" t="s">
        <v>14</v>
      </c>
      <c r="B560" s="390"/>
      <c r="C560" s="391"/>
      <c r="D560" s="391"/>
      <c r="E560" s="392"/>
      <c r="F560" s="48">
        <v>0</v>
      </c>
      <c r="G560" s="390"/>
      <c r="H560" s="392"/>
      <c r="I560" s="50">
        <f t="shared" si="75"/>
        <v>0</v>
      </c>
    </row>
    <row r="561" spans="1:9" ht="15">
      <c r="A561" s="9" t="s">
        <v>15</v>
      </c>
      <c r="B561" s="390"/>
      <c r="C561" s="391"/>
      <c r="D561" s="391"/>
      <c r="E561" s="392"/>
      <c r="F561" s="45">
        <v>0</v>
      </c>
      <c r="G561" s="390"/>
      <c r="H561" s="392"/>
      <c r="I561" s="44">
        <f t="shared" si="75"/>
        <v>0</v>
      </c>
    </row>
    <row r="562" spans="1:9" ht="15">
      <c r="A562" s="8" t="s">
        <v>16</v>
      </c>
      <c r="B562" s="390"/>
      <c r="C562" s="391"/>
      <c r="D562" s="391"/>
      <c r="E562" s="392"/>
      <c r="F562" s="48">
        <v>0</v>
      </c>
      <c r="G562" s="390"/>
      <c r="H562" s="392"/>
      <c r="I562" s="50">
        <f t="shared" si="75"/>
        <v>0</v>
      </c>
    </row>
    <row r="563" spans="1:9" ht="15">
      <c r="A563" s="9" t="s">
        <v>17</v>
      </c>
      <c r="B563" s="390"/>
      <c r="C563" s="391"/>
      <c r="D563" s="391"/>
      <c r="E563" s="392"/>
      <c r="F563" s="45">
        <v>0</v>
      </c>
      <c r="G563" s="390"/>
      <c r="H563" s="392"/>
      <c r="I563" s="44">
        <f t="shared" si="75"/>
        <v>0</v>
      </c>
    </row>
    <row r="564" spans="1:9" ht="15">
      <c r="A564" s="8" t="s">
        <v>18</v>
      </c>
      <c r="B564" s="390"/>
      <c r="C564" s="391"/>
      <c r="D564" s="391"/>
      <c r="E564" s="392"/>
      <c r="F564" s="48">
        <v>0</v>
      </c>
      <c r="G564" s="390"/>
      <c r="H564" s="392"/>
      <c r="I564" s="50">
        <f t="shared" si="75"/>
        <v>0</v>
      </c>
    </row>
    <row r="565" spans="1:9" ht="15">
      <c r="A565" s="9" t="s">
        <v>141</v>
      </c>
      <c r="B565" s="390"/>
      <c r="C565" s="391"/>
      <c r="D565" s="391"/>
      <c r="E565" s="392"/>
      <c r="F565" s="45">
        <v>0</v>
      </c>
      <c r="G565" s="390"/>
      <c r="H565" s="392"/>
      <c r="I565" s="44">
        <f t="shared" si="75"/>
        <v>0</v>
      </c>
    </row>
    <row r="566" spans="1:9" ht="15">
      <c r="A566" s="8" t="s">
        <v>19</v>
      </c>
      <c r="B566" s="390"/>
      <c r="C566" s="391"/>
      <c r="D566" s="391"/>
      <c r="E566" s="392"/>
      <c r="F566" s="48">
        <v>0</v>
      </c>
      <c r="G566" s="390"/>
      <c r="H566" s="392"/>
      <c r="I566" s="50">
        <f t="shared" si="75"/>
        <v>0</v>
      </c>
    </row>
    <row r="567" spans="1:9" ht="15">
      <c r="A567" s="9" t="s">
        <v>20</v>
      </c>
      <c r="B567" s="390"/>
      <c r="C567" s="391"/>
      <c r="D567" s="391"/>
      <c r="E567" s="392"/>
      <c r="F567" s="45">
        <v>0</v>
      </c>
      <c r="G567" s="390"/>
      <c r="H567" s="392"/>
      <c r="I567" s="44">
        <f t="shared" si="75"/>
        <v>0</v>
      </c>
    </row>
    <row r="568" spans="1:9" ht="15">
      <c r="A568" s="8" t="s">
        <v>21</v>
      </c>
      <c r="B568" s="390"/>
      <c r="C568" s="391"/>
      <c r="D568" s="391"/>
      <c r="E568" s="392"/>
      <c r="F568" s="48">
        <v>0</v>
      </c>
      <c r="G568" s="390"/>
      <c r="H568" s="392"/>
      <c r="I568" s="50">
        <f t="shared" si="75"/>
        <v>0</v>
      </c>
    </row>
    <row r="569" spans="1:9" ht="15">
      <c r="A569" s="10" t="s">
        <v>57</v>
      </c>
      <c r="B569" s="390"/>
      <c r="C569" s="391"/>
      <c r="D569" s="391"/>
      <c r="E569" s="392"/>
      <c r="F569" s="45">
        <v>0</v>
      </c>
      <c r="G569" s="390"/>
      <c r="H569" s="392"/>
      <c r="I569" s="44">
        <f t="shared" si="75"/>
        <v>0</v>
      </c>
    </row>
    <row r="570" spans="1:9" ht="15">
      <c r="A570" s="8" t="s">
        <v>22</v>
      </c>
      <c r="B570" s="390"/>
      <c r="C570" s="391"/>
      <c r="D570" s="391"/>
      <c r="E570" s="392"/>
      <c r="F570" s="48">
        <v>0</v>
      </c>
      <c r="G570" s="390"/>
      <c r="H570" s="392"/>
      <c r="I570" s="50">
        <f t="shared" si="75"/>
        <v>0</v>
      </c>
    </row>
    <row r="571" spans="1:9" ht="15">
      <c r="A571" s="10" t="s">
        <v>23</v>
      </c>
      <c r="B571" s="390"/>
      <c r="C571" s="391"/>
      <c r="D571" s="391"/>
      <c r="E571" s="392"/>
      <c r="F571" s="45">
        <v>0</v>
      </c>
      <c r="G571" s="390"/>
      <c r="H571" s="392"/>
      <c r="I571" s="44">
        <f t="shared" si="75"/>
        <v>0</v>
      </c>
    </row>
    <row r="572" spans="1:9" ht="15">
      <c r="A572" s="8" t="s">
        <v>24</v>
      </c>
      <c r="B572" s="390"/>
      <c r="C572" s="391"/>
      <c r="D572" s="391"/>
      <c r="E572" s="392"/>
      <c r="F572" s="48">
        <v>0</v>
      </c>
      <c r="G572" s="390"/>
      <c r="H572" s="392"/>
      <c r="I572" s="50">
        <f t="shared" si="75"/>
        <v>0</v>
      </c>
    </row>
    <row r="573" spans="1:9" ht="15.75" thickBot="1">
      <c r="A573" s="10" t="s">
        <v>25</v>
      </c>
      <c r="B573" s="393"/>
      <c r="C573" s="394"/>
      <c r="D573" s="394"/>
      <c r="E573" s="395"/>
      <c r="F573" s="45">
        <v>0</v>
      </c>
      <c r="G573" s="393"/>
      <c r="H573" s="395"/>
      <c r="I573" s="44">
        <f t="shared" si="75"/>
        <v>0</v>
      </c>
    </row>
    <row r="574" spans="1:9" ht="15">
      <c r="A574" s="14" t="s">
        <v>26</v>
      </c>
      <c r="B574" s="126">
        <f>SUM(B553:B573)</f>
        <v>0</v>
      </c>
      <c r="C574" s="126">
        <f t="shared" ref="C574:I574" si="76">SUM(C553:C573)</f>
        <v>0</v>
      </c>
      <c r="D574" s="126">
        <f t="shared" si="76"/>
        <v>0</v>
      </c>
      <c r="E574" s="126">
        <f t="shared" si="76"/>
        <v>0</v>
      </c>
      <c r="F574" s="126">
        <f t="shared" si="76"/>
        <v>3.9481925394546571</v>
      </c>
      <c r="G574" s="126">
        <f t="shared" si="76"/>
        <v>0</v>
      </c>
      <c r="H574" s="126">
        <f t="shared" si="76"/>
        <v>0</v>
      </c>
      <c r="I574" s="128">
        <f t="shared" si="76"/>
        <v>3.9481925394546571</v>
      </c>
    </row>
    <row r="575" spans="1:9" ht="15" thickBot="1">
      <c r="A575" s="15" t="s">
        <v>100</v>
      </c>
      <c r="B575" s="100">
        <f>B574/$I574</f>
        <v>0</v>
      </c>
      <c r="C575" s="100">
        <f t="shared" ref="C575:H575" si="77">C574/$I574</f>
        <v>0</v>
      </c>
      <c r="D575" s="100">
        <f t="shared" si="77"/>
        <v>0</v>
      </c>
      <c r="E575" s="100">
        <f t="shared" si="77"/>
        <v>0</v>
      </c>
      <c r="F575" s="100">
        <f t="shared" si="77"/>
        <v>1</v>
      </c>
      <c r="G575" s="100">
        <f t="shared" si="77"/>
        <v>0</v>
      </c>
      <c r="H575" s="100">
        <f t="shared" si="77"/>
        <v>0</v>
      </c>
      <c r="I575" s="102">
        <f>SUM(B575:H575)</f>
        <v>1</v>
      </c>
    </row>
    <row r="576" spans="1:9" ht="15" thickBot="1">
      <c r="A576" s="16"/>
      <c r="B576" s="16"/>
      <c r="C576" s="16"/>
      <c r="D576" s="16"/>
      <c r="E576" s="16"/>
      <c r="F576" s="16"/>
      <c r="G576" s="16"/>
      <c r="H576" s="16"/>
      <c r="I576" s="16"/>
    </row>
    <row r="577" spans="1:9" ht="28.5" customHeight="1">
      <c r="A577" s="435" t="s">
        <v>46</v>
      </c>
      <c r="B577" s="37" t="s">
        <v>0</v>
      </c>
      <c r="C577" s="37" t="s">
        <v>1</v>
      </c>
      <c r="D577" s="37" t="s">
        <v>2</v>
      </c>
      <c r="E577" s="37" t="s">
        <v>3</v>
      </c>
      <c r="F577" s="37" t="s">
        <v>27</v>
      </c>
      <c r="G577" s="37" t="s">
        <v>4</v>
      </c>
      <c r="H577" s="37" t="s">
        <v>5</v>
      </c>
      <c r="I577" s="38" t="s">
        <v>6</v>
      </c>
    </row>
    <row r="578" spans="1:9" ht="14.25" customHeight="1">
      <c r="A578" s="436" t="s">
        <v>46</v>
      </c>
      <c r="B578" s="372" t="s">
        <v>107</v>
      </c>
      <c r="C578" s="373"/>
      <c r="D578" s="373"/>
      <c r="E578" s="373"/>
      <c r="F578" s="373"/>
      <c r="G578" s="373"/>
      <c r="H578" s="373"/>
      <c r="I578" s="374"/>
    </row>
    <row r="579" spans="1:9" ht="15">
      <c r="A579" s="7" t="s">
        <v>7</v>
      </c>
      <c r="B579" s="42">
        <v>13.437859964551878</v>
      </c>
      <c r="C579" s="42">
        <v>0</v>
      </c>
      <c r="D579" s="42">
        <v>2.5621400354481207</v>
      </c>
      <c r="E579" s="42">
        <v>0</v>
      </c>
      <c r="F579" s="399"/>
      <c r="G579" s="42">
        <v>0</v>
      </c>
      <c r="H579" s="43">
        <v>0</v>
      </c>
      <c r="I579" s="44">
        <f>SUM(B579:H579)</f>
        <v>15.999999999999998</v>
      </c>
    </row>
    <row r="580" spans="1:9" ht="15">
      <c r="A580" s="8" t="s">
        <v>8</v>
      </c>
      <c r="B580" s="48">
        <v>3.0565694360527331</v>
      </c>
      <c r="C580" s="48">
        <v>0</v>
      </c>
      <c r="D580" s="48">
        <v>0.94343056394726676</v>
      </c>
      <c r="E580" s="48">
        <v>0</v>
      </c>
      <c r="F580" s="400"/>
      <c r="G580" s="48">
        <v>0</v>
      </c>
      <c r="H580" s="49">
        <v>0</v>
      </c>
      <c r="I580" s="50">
        <f t="shared" ref="I580:I599" si="78">SUM(B580:H580)</f>
        <v>4</v>
      </c>
    </row>
    <row r="581" spans="1:9" ht="15">
      <c r="A581" s="9" t="s">
        <v>9</v>
      </c>
      <c r="B581" s="45">
        <v>5.3412511936373805</v>
      </c>
      <c r="C581" s="45">
        <v>0</v>
      </c>
      <c r="D581" s="45">
        <v>1.2979488063626199</v>
      </c>
      <c r="E581" s="45">
        <v>0</v>
      </c>
      <c r="F581" s="400"/>
      <c r="G581" s="45">
        <v>0</v>
      </c>
      <c r="H581" s="54">
        <v>0</v>
      </c>
      <c r="I581" s="44">
        <f t="shared" si="78"/>
        <v>6.6392000000000007</v>
      </c>
    </row>
    <row r="582" spans="1:9" ht="15">
      <c r="A582" s="8" t="s">
        <v>10</v>
      </c>
      <c r="B582" s="48">
        <v>13.110000000000001</v>
      </c>
      <c r="C582" s="48">
        <v>0</v>
      </c>
      <c r="D582" s="48">
        <v>0</v>
      </c>
      <c r="E582" s="48">
        <v>0</v>
      </c>
      <c r="F582" s="400"/>
      <c r="G582" s="48">
        <v>0</v>
      </c>
      <c r="H582" s="49">
        <v>0</v>
      </c>
      <c r="I582" s="50">
        <f t="shared" si="78"/>
        <v>13.110000000000001</v>
      </c>
    </row>
    <row r="583" spans="1:9" ht="15">
      <c r="A583" s="9" t="s">
        <v>11</v>
      </c>
      <c r="B583" s="45">
        <v>0</v>
      </c>
      <c r="C583" s="45">
        <v>0</v>
      </c>
      <c r="D583" s="45">
        <v>0</v>
      </c>
      <c r="E583" s="45">
        <v>0</v>
      </c>
      <c r="F583" s="400"/>
      <c r="G583" s="45">
        <v>0</v>
      </c>
      <c r="H583" s="54">
        <v>0</v>
      </c>
      <c r="I583" s="44">
        <f t="shared" si="78"/>
        <v>0</v>
      </c>
    </row>
    <row r="584" spans="1:9" ht="15">
      <c r="A584" s="8" t="s">
        <v>12</v>
      </c>
      <c r="B584" s="48">
        <v>0</v>
      </c>
      <c r="C584" s="48">
        <v>0</v>
      </c>
      <c r="D584" s="48">
        <v>2.0027011378488425E-2</v>
      </c>
      <c r="E584" s="48">
        <v>0.58553992617765427</v>
      </c>
      <c r="F584" s="400"/>
      <c r="G584" s="48">
        <v>0</v>
      </c>
      <c r="H584" s="49">
        <v>0</v>
      </c>
      <c r="I584" s="50">
        <f t="shared" si="78"/>
        <v>0.60556693755614266</v>
      </c>
    </row>
    <row r="585" spans="1:9" ht="15">
      <c r="A585" s="9" t="s">
        <v>13</v>
      </c>
      <c r="B585" s="45">
        <v>0</v>
      </c>
      <c r="C585" s="45">
        <v>0</v>
      </c>
      <c r="D585" s="45">
        <v>0</v>
      </c>
      <c r="E585" s="45">
        <v>27</v>
      </c>
      <c r="F585" s="400"/>
      <c r="G585" s="45">
        <v>0</v>
      </c>
      <c r="H585" s="54">
        <v>0</v>
      </c>
      <c r="I585" s="44">
        <f t="shared" si="78"/>
        <v>27</v>
      </c>
    </row>
    <row r="586" spans="1:9" ht="15">
      <c r="A586" s="8" t="s">
        <v>14</v>
      </c>
      <c r="B586" s="48">
        <v>0</v>
      </c>
      <c r="C586" s="48">
        <v>0</v>
      </c>
      <c r="D586" s="48">
        <v>4.5468278864581352E-2</v>
      </c>
      <c r="E586" s="48">
        <v>21.210254371200666</v>
      </c>
      <c r="F586" s="400"/>
      <c r="G586" s="48">
        <v>0</v>
      </c>
      <c r="H586" s="49">
        <v>0</v>
      </c>
      <c r="I586" s="50">
        <f t="shared" si="78"/>
        <v>21.255722650065248</v>
      </c>
    </row>
    <row r="587" spans="1:9" ht="15">
      <c r="A587" s="9" t="s">
        <v>15</v>
      </c>
      <c r="B587" s="45">
        <v>212.89284708415212</v>
      </c>
      <c r="C587" s="45">
        <v>3.2308288303288948</v>
      </c>
      <c r="D587" s="45">
        <v>3.8201240855189846</v>
      </c>
      <c r="E587" s="45">
        <v>0</v>
      </c>
      <c r="F587" s="400"/>
      <c r="G587" s="45">
        <v>0</v>
      </c>
      <c r="H587" s="54">
        <v>0</v>
      </c>
      <c r="I587" s="44">
        <f t="shared" si="78"/>
        <v>219.94380000000001</v>
      </c>
    </row>
    <row r="588" spans="1:9" ht="15">
      <c r="A588" s="8" t="s">
        <v>16</v>
      </c>
      <c r="B588" s="48">
        <v>276.23607095542297</v>
      </c>
      <c r="C588" s="48">
        <v>33.459038573195784</v>
      </c>
      <c r="D588" s="48">
        <v>7.2145021485238594</v>
      </c>
      <c r="E588" s="48">
        <v>16.090388322857422</v>
      </c>
      <c r="F588" s="400"/>
      <c r="G588" s="48">
        <v>0</v>
      </c>
      <c r="H588" s="49">
        <v>0</v>
      </c>
      <c r="I588" s="50">
        <f t="shared" si="78"/>
        <v>333.00000000000011</v>
      </c>
    </row>
    <row r="589" spans="1:9" ht="15">
      <c r="A589" s="9" t="s">
        <v>17</v>
      </c>
      <c r="B589" s="45">
        <v>133.08564792117298</v>
      </c>
      <c r="C589" s="45">
        <v>0.72109726131290963</v>
      </c>
      <c r="D589" s="45">
        <v>16.890752659581764</v>
      </c>
      <c r="E589" s="45">
        <v>2.3025021579323672</v>
      </c>
      <c r="F589" s="400"/>
      <c r="G589" s="45">
        <v>0</v>
      </c>
      <c r="H589" s="54">
        <v>0</v>
      </c>
      <c r="I589" s="44">
        <f t="shared" si="78"/>
        <v>153.00000000000003</v>
      </c>
    </row>
    <row r="590" spans="1:9" ht="15">
      <c r="A590" s="8" t="s">
        <v>18</v>
      </c>
      <c r="B590" s="48">
        <v>0</v>
      </c>
      <c r="C590" s="48">
        <v>0</v>
      </c>
      <c r="D590" s="48">
        <v>0</v>
      </c>
      <c r="E590" s="48">
        <v>0</v>
      </c>
      <c r="F590" s="400"/>
      <c r="G590" s="48">
        <v>0</v>
      </c>
      <c r="H590" s="49">
        <v>0</v>
      </c>
      <c r="I590" s="50">
        <f t="shared" si="78"/>
        <v>0</v>
      </c>
    </row>
    <row r="591" spans="1:9" ht="15">
      <c r="A591" s="9" t="s">
        <v>141</v>
      </c>
      <c r="B591" s="45">
        <v>860.2245042252132</v>
      </c>
      <c r="C591" s="45">
        <v>135.56001278610097</v>
      </c>
      <c r="D591" s="45">
        <v>26.438431594359812</v>
      </c>
      <c r="E591" s="45">
        <v>20.818134666507444</v>
      </c>
      <c r="F591" s="400"/>
      <c r="G591" s="45">
        <v>0</v>
      </c>
      <c r="H591" s="54">
        <v>0</v>
      </c>
      <c r="I591" s="44">
        <f t="shared" si="78"/>
        <v>1043.0410832721814</v>
      </c>
    </row>
    <row r="592" spans="1:9" ht="15">
      <c r="A592" s="8" t="s">
        <v>19</v>
      </c>
      <c r="B592" s="48">
        <v>0</v>
      </c>
      <c r="C592" s="48">
        <v>0</v>
      </c>
      <c r="D592" s="48">
        <v>0</v>
      </c>
      <c r="E592" s="48">
        <v>0</v>
      </c>
      <c r="F592" s="400"/>
      <c r="G592" s="48">
        <v>0</v>
      </c>
      <c r="H592" s="49">
        <v>0</v>
      </c>
      <c r="I592" s="50">
        <f t="shared" si="78"/>
        <v>0</v>
      </c>
    </row>
    <row r="593" spans="1:9" ht="15">
      <c r="A593" s="9" t="s">
        <v>20</v>
      </c>
      <c r="B593" s="45">
        <v>0</v>
      </c>
      <c r="C593" s="45">
        <v>0</v>
      </c>
      <c r="D593" s="45">
        <v>0</v>
      </c>
      <c r="E593" s="45">
        <v>0</v>
      </c>
      <c r="F593" s="400"/>
      <c r="G593" s="45">
        <v>0</v>
      </c>
      <c r="H593" s="54">
        <v>0</v>
      </c>
      <c r="I593" s="44">
        <f t="shared" si="78"/>
        <v>0</v>
      </c>
    </row>
    <row r="594" spans="1:9" ht="15">
      <c r="A594" s="8" t="s">
        <v>21</v>
      </c>
      <c r="B594" s="48">
        <v>14.727883825391912</v>
      </c>
      <c r="C594" s="48">
        <v>0</v>
      </c>
      <c r="D594" s="48">
        <v>0.27211617460808857</v>
      </c>
      <c r="E594" s="48">
        <v>0</v>
      </c>
      <c r="F594" s="400"/>
      <c r="G594" s="48">
        <v>0</v>
      </c>
      <c r="H594" s="49">
        <v>0</v>
      </c>
      <c r="I594" s="50">
        <f t="shared" si="78"/>
        <v>15</v>
      </c>
    </row>
    <row r="595" spans="1:9" ht="15">
      <c r="A595" s="10" t="s">
        <v>57</v>
      </c>
      <c r="B595" s="45">
        <v>42.453090637088877</v>
      </c>
      <c r="C595" s="45">
        <v>0</v>
      </c>
      <c r="D595" s="45">
        <v>7.5469093629111237</v>
      </c>
      <c r="E595" s="45">
        <v>0</v>
      </c>
      <c r="F595" s="400"/>
      <c r="G595" s="45">
        <v>0</v>
      </c>
      <c r="H595" s="54">
        <v>0</v>
      </c>
      <c r="I595" s="44">
        <f t="shared" si="78"/>
        <v>50</v>
      </c>
    </row>
    <row r="596" spans="1:9" ht="15">
      <c r="A596" s="8" t="s">
        <v>22</v>
      </c>
      <c r="B596" s="48">
        <v>8.887476549343166</v>
      </c>
      <c r="C596" s="48">
        <v>0</v>
      </c>
      <c r="D596" s="48">
        <v>0.54817260512168808</v>
      </c>
      <c r="E596" s="48">
        <v>0</v>
      </c>
      <c r="F596" s="400"/>
      <c r="G596" s="48">
        <v>0</v>
      </c>
      <c r="H596" s="49">
        <v>0</v>
      </c>
      <c r="I596" s="50">
        <f t="shared" si="78"/>
        <v>9.4356491544648549</v>
      </c>
    </row>
    <row r="597" spans="1:9" ht="15">
      <c r="A597" s="10" t="s">
        <v>23</v>
      </c>
      <c r="B597" s="45">
        <v>89.222300283498143</v>
      </c>
      <c r="C597" s="45">
        <v>0</v>
      </c>
      <c r="D597" s="45">
        <v>0</v>
      </c>
      <c r="E597" s="45">
        <v>0</v>
      </c>
      <c r="F597" s="400"/>
      <c r="G597" s="45">
        <v>0</v>
      </c>
      <c r="H597" s="54">
        <v>0</v>
      </c>
      <c r="I597" s="44">
        <f t="shared" si="78"/>
        <v>89.222300283498143</v>
      </c>
    </row>
    <row r="598" spans="1:9" ht="15">
      <c r="A598" s="8" t="s">
        <v>24</v>
      </c>
      <c r="B598" s="48">
        <v>13.887157897153717</v>
      </c>
      <c r="C598" s="48">
        <v>8.8042102846285192E-2</v>
      </c>
      <c r="D598" s="48">
        <v>0</v>
      </c>
      <c r="E598" s="48">
        <v>0</v>
      </c>
      <c r="F598" s="400"/>
      <c r="G598" s="48">
        <v>0</v>
      </c>
      <c r="H598" s="49">
        <v>0</v>
      </c>
      <c r="I598" s="50">
        <f t="shared" si="78"/>
        <v>13.975200000000003</v>
      </c>
    </row>
    <row r="599" spans="1:9" ht="15.75" thickBot="1">
      <c r="A599" s="10" t="s">
        <v>25</v>
      </c>
      <c r="B599" s="45">
        <v>263.76767843531093</v>
      </c>
      <c r="C599" s="45">
        <v>0</v>
      </c>
      <c r="D599" s="45">
        <v>581.74741553848708</v>
      </c>
      <c r="E599" s="45">
        <v>128.1958463861408</v>
      </c>
      <c r="F599" s="401"/>
      <c r="G599" s="45">
        <v>398.56290054533366</v>
      </c>
      <c r="H599" s="54">
        <v>0.1037590947274893</v>
      </c>
      <c r="I599" s="44">
        <f t="shared" si="78"/>
        <v>1372.3776</v>
      </c>
    </row>
    <row r="600" spans="1:9" ht="15">
      <c r="A600" s="125" t="s">
        <v>26</v>
      </c>
      <c r="B600" s="126">
        <f>SUM(B579:B599)</f>
        <v>1950.33033840799</v>
      </c>
      <c r="C600" s="126">
        <f t="shared" ref="C600:I600" si="79">SUM(C579:C599)</f>
        <v>173.05901955378485</v>
      </c>
      <c r="D600" s="126">
        <f t="shared" si="79"/>
        <v>649.34743886511342</v>
      </c>
      <c r="E600" s="126">
        <f t="shared" si="79"/>
        <v>216.20266583081636</v>
      </c>
      <c r="F600" s="126">
        <f t="shared" si="79"/>
        <v>0</v>
      </c>
      <c r="G600" s="126">
        <f t="shared" si="79"/>
        <v>398.56290054533366</v>
      </c>
      <c r="H600" s="127">
        <f t="shared" si="79"/>
        <v>0.1037590947274893</v>
      </c>
      <c r="I600" s="128">
        <f t="shared" si="79"/>
        <v>3387.606122297766</v>
      </c>
    </row>
    <row r="601" spans="1:9" ht="15" thickBot="1">
      <c r="A601" s="15" t="s">
        <v>100</v>
      </c>
      <c r="B601" s="100">
        <f>B600/$I600</f>
        <v>0.5757252372318622</v>
      </c>
      <c r="C601" s="100">
        <f t="shared" ref="C601:H601" si="80">C600/$I600</f>
        <v>5.1085933047139889E-2</v>
      </c>
      <c r="D601" s="100">
        <f t="shared" si="80"/>
        <v>0.19168327586581113</v>
      </c>
      <c r="E601" s="100">
        <f t="shared" si="80"/>
        <v>6.3821665809296949E-2</v>
      </c>
      <c r="F601" s="100">
        <f t="shared" si="80"/>
        <v>0</v>
      </c>
      <c r="G601" s="100">
        <f t="shared" si="80"/>
        <v>0.11765325901436086</v>
      </c>
      <c r="H601" s="100">
        <f t="shared" si="80"/>
        <v>3.0629031528940253E-5</v>
      </c>
      <c r="I601" s="102">
        <f>SUM(B601:H601)</f>
        <v>1</v>
      </c>
    </row>
    <row r="602" spans="1:9" ht="15" thickBot="1">
      <c r="A602" s="16"/>
      <c r="B602" s="16"/>
      <c r="C602" s="16"/>
      <c r="D602" s="16"/>
      <c r="E602" s="16"/>
      <c r="F602" s="16"/>
      <c r="G602" s="16"/>
      <c r="H602" s="16"/>
      <c r="I602" s="16"/>
    </row>
    <row r="603" spans="1:9" ht="28.5">
      <c r="A603" s="439" t="s">
        <v>47</v>
      </c>
      <c r="B603" s="37" t="s">
        <v>0</v>
      </c>
      <c r="C603" s="37" t="s">
        <v>1</v>
      </c>
      <c r="D603" s="37" t="s">
        <v>2</v>
      </c>
      <c r="E603" s="37" t="s">
        <v>3</v>
      </c>
      <c r="F603" s="37" t="s">
        <v>27</v>
      </c>
      <c r="G603" s="37" t="s">
        <v>4</v>
      </c>
      <c r="H603" s="37" t="s">
        <v>28</v>
      </c>
      <c r="I603" s="38" t="s">
        <v>6</v>
      </c>
    </row>
    <row r="604" spans="1:9" ht="14.25" customHeight="1">
      <c r="A604" s="440" t="s">
        <v>47</v>
      </c>
      <c r="B604" s="372" t="s">
        <v>107</v>
      </c>
      <c r="C604" s="373"/>
      <c r="D604" s="373"/>
      <c r="E604" s="373"/>
      <c r="F604" s="373"/>
      <c r="G604" s="373"/>
      <c r="H604" s="373"/>
      <c r="I604" s="374"/>
    </row>
    <row r="605" spans="1:9" ht="15">
      <c r="A605" s="7" t="s">
        <v>7</v>
      </c>
      <c r="B605" s="42">
        <v>42.12</v>
      </c>
      <c r="C605" s="42">
        <v>0</v>
      </c>
      <c r="D605" s="42">
        <v>2.88</v>
      </c>
      <c r="E605" s="42">
        <v>0</v>
      </c>
      <c r="F605" s="399"/>
      <c r="G605" s="42">
        <v>0</v>
      </c>
      <c r="H605" s="43">
        <v>0</v>
      </c>
      <c r="I605" s="44">
        <f>SUM(B605:H605)</f>
        <v>45</v>
      </c>
    </row>
    <row r="606" spans="1:9" ht="15">
      <c r="A606" s="8" t="s">
        <v>8</v>
      </c>
      <c r="B606" s="48">
        <v>6.5519999999999996</v>
      </c>
      <c r="C606" s="48">
        <v>0</v>
      </c>
      <c r="D606" s="48">
        <v>0.44800000000000001</v>
      </c>
      <c r="E606" s="48">
        <v>0</v>
      </c>
      <c r="F606" s="400"/>
      <c r="G606" s="48">
        <v>0</v>
      </c>
      <c r="H606" s="49">
        <v>0</v>
      </c>
      <c r="I606" s="50">
        <f t="shared" ref="I606:I625" si="81">SUM(B606:H606)</f>
        <v>7</v>
      </c>
    </row>
    <row r="607" spans="1:9" ht="15">
      <c r="A607" s="9" t="s">
        <v>9</v>
      </c>
      <c r="B607" s="45">
        <v>51.630321600000002</v>
      </c>
      <c r="C607" s="45">
        <v>0</v>
      </c>
      <c r="D607" s="45">
        <v>3.5302784000000003</v>
      </c>
      <c r="E607" s="45">
        <v>0</v>
      </c>
      <c r="F607" s="400"/>
      <c r="G607" s="45">
        <v>0</v>
      </c>
      <c r="H607" s="54">
        <v>0</v>
      </c>
      <c r="I607" s="44">
        <f t="shared" si="81"/>
        <v>55.160600000000002</v>
      </c>
    </row>
    <row r="608" spans="1:9" ht="15">
      <c r="A608" s="8" t="s">
        <v>10</v>
      </c>
      <c r="B608" s="48">
        <v>216.71395200000001</v>
      </c>
      <c r="C608" s="48">
        <v>0</v>
      </c>
      <c r="D608" s="48">
        <v>14.818047999999999</v>
      </c>
      <c r="E608" s="48">
        <v>0</v>
      </c>
      <c r="F608" s="400"/>
      <c r="G608" s="48">
        <v>0</v>
      </c>
      <c r="H608" s="49">
        <v>0</v>
      </c>
      <c r="I608" s="50">
        <f t="shared" si="81"/>
        <v>231.53200000000001</v>
      </c>
    </row>
    <row r="609" spans="1:10" ht="15">
      <c r="A609" s="9" t="s">
        <v>11</v>
      </c>
      <c r="B609" s="45">
        <v>0</v>
      </c>
      <c r="C609" s="45">
        <v>0</v>
      </c>
      <c r="D609" s="45">
        <v>0</v>
      </c>
      <c r="E609" s="45">
        <v>0</v>
      </c>
      <c r="F609" s="400"/>
      <c r="G609" s="45">
        <v>0</v>
      </c>
      <c r="H609" s="54">
        <v>0</v>
      </c>
      <c r="I609" s="44">
        <f t="shared" si="81"/>
        <v>0</v>
      </c>
    </row>
    <row r="610" spans="1:10" ht="15">
      <c r="A610" s="8" t="s">
        <v>12</v>
      </c>
      <c r="B610" s="48">
        <v>0</v>
      </c>
      <c r="C610" s="48">
        <v>0</v>
      </c>
      <c r="D610" s="48">
        <v>0</v>
      </c>
      <c r="E610" s="48">
        <v>0</v>
      </c>
      <c r="F610" s="400"/>
      <c r="G610" s="48">
        <v>0</v>
      </c>
      <c r="H610" s="49">
        <v>0</v>
      </c>
      <c r="I610" s="50">
        <f t="shared" si="81"/>
        <v>0</v>
      </c>
    </row>
    <row r="611" spans="1:10" ht="15">
      <c r="A611" s="9" t="s">
        <v>13</v>
      </c>
      <c r="B611" s="45">
        <v>0</v>
      </c>
      <c r="C611" s="45">
        <v>0</v>
      </c>
      <c r="D611" s="45">
        <v>0</v>
      </c>
      <c r="E611" s="45">
        <v>0</v>
      </c>
      <c r="F611" s="400"/>
      <c r="G611" s="45">
        <v>0</v>
      </c>
      <c r="H611" s="54">
        <v>0</v>
      </c>
      <c r="I611" s="44">
        <f t="shared" si="81"/>
        <v>0</v>
      </c>
    </row>
    <row r="612" spans="1:10" ht="15">
      <c r="A612" s="8" t="s">
        <v>14</v>
      </c>
      <c r="B612" s="48">
        <v>0</v>
      </c>
      <c r="C612" s="48">
        <v>0</v>
      </c>
      <c r="D612" s="48">
        <v>0</v>
      </c>
      <c r="E612" s="48">
        <v>0</v>
      </c>
      <c r="F612" s="400"/>
      <c r="G612" s="48">
        <v>0</v>
      </c>
      <c r="H612" s="49">
        <v>0</v>
      </c>
      <c r="I612" s="50">
        <f t="shared" si="81"/>
        <v>0</v>
      </c>
    </row>
    <row r="613" spans="1:10" ht="15">
      <c r="A613" s="9" t="s">
        <v>15</v>
      </c>
      <c r="B613" s="45">
        <v>4221.1427039999999</v>
      </c>
      <c r="C613" s="45">
        <v>0</v>
      </c>
      <c r="D613" s="45">
        <v>332.40929599999998</v>
      </c>
      <c r="E613" s="45">
        <v>0</v>
      </c>
      <c r="F613" s="400"/>
      <c r="G613" s="45">
        <v>0</v>
      </c>
      <c r="H613" s="54">
        <v>0</v>
      </c>
      <c r="I613" s="44">
        <f t="shared" si="81"/>
        <v>4553.5519999999997</v>
      </c>
    </row>
    <row r="614" spans="1:10" ht="15">
      <c r="A614" s="8" t="s">
        <v>16</v>
      </c>
      <c r="B614" s="48">
        <v>571.95899999999995</v>
      </c>
      <c r="C614" s="48">
        <v>0</v>
      </c>
      <c r="D614" s="48">
        <v>45.040999999999997</v>
      </c>
      <c r="E614" s="48">
        <v>0</v>
      </c>
      <c r="F614" s="400"/>
      <c r="G614" s="48">
        <v>0</v>
      </c>
      <c r="H614" s="49">
        <v>0</v>
      </c>
      <c r="I614" s="50">
        <f t="shared" si="81"/>
        <v>617</v>
      </c>
    </row>
    <row r="615" spans="1:10" ht="15">
      <c r="A615" s="9" t="s">
        <v>17</v>
      </c>
      <c r="B615" s="45">
        <v>24.101999999999997</v>
      </c>
      <c r="C615" s="45">
        <v>0</v>
      </c>
      <c r="D615" s="45">
        <v>1.8979999999999999</v>
      </c>
      <c r="E615" s="45">
        <v>0</v>
      </c>
      <c r="F615" s="400"/>
      <c r="G615" s="45">
        <v>0</v>
      </c>
      <c r="H615" s="54">
        <v>0</v>
      </c>
      <c r="I615" s="44">
        <f t="shared" si="81"/>
        <v>25.999999999999996</v>
      </c>
    </row>
    <row r="616" spans="1:10" ht="15">
      <c r="A616" s="8" t="s">
        <v>18</v>
      </c>
      <c r="B616" s="48">
        <v>0</v>
      </c>
      <c r="C616" s="48">
        <v>0</v>
      </c>
      <c r="D616" s="48">
        <v>0</v>
      </c>
      <c r="E616" s="48">
        <v>0</v>
      </c>
      <c r="F616" s="400"/>
      <c r="G616" s="48">
        <v>0</v>
      </c>
      <c r="H616" s="49">
        <v>0</v>
      </c>
      <c r="I616" s="50">
        <f t="shared" si="81"/>
        <v>0</v>
      </c>
    </row>
    <row r="617" spans="1:10" ht="15">
      <c r="A617" s="9" t="s">
        <v>141</v>
      </c>
      <c r="B617" s="45">
        <v>636.14966214359515</v>
      </c>
      <c r="C617" s="45">
        <v>0</v>
      </c>
      <c r="D617" s="45">
        <v>200.88936699271423</v>
      </c>
      <c r="E617" s="45">
        <v>0</v>
      </c>
      <c r="F617" s="400"/>
      <c r="G617" s="45">
        <v>0</v>
      </c>
      <c r="H617" s="54">
        <v>0</v>
      </c>
      <c r="I617" s="44">
        <f t="shared" si="81"/>
        <v>837.03902913630941</v>
      </c>
      <c r="J617" s="287">
        <v>0</v>
      </c>
    </row>
    <row r="618" spans="1:10" ht="15">
      <c r="A618" s="8" t="s">
        <v>19</v>
      </c>
      <c r="B618" s="48">
        <v>0</v>
      </c>
      <c r="C618" s="48">
        <v>0</v>
      </c>
      <c r="D618" s="48">
        <v>0</v>
      </c>
      <c r="E618" s="48">
        <v>0</v>
      </c>
      <c r="F618" s="400"/>
      <c r="G618" s="48">
        <v>0</v>
      </c>
      <c r="H618" s="49">
        <v>0</v>
      </c>
      <c r="I618" s="50">
        <f t="shared" si="81"/>
        <v>0</v>
      </c>
    </row>
    <row r="619" spans="1:10" ht="15">
      <c r="A619" s="9" t="s">
        <v>20</v>
      </c>
      <c r="B619" s="45">
        <v>0</v>
      </c>
      <c r="C619" s="45">
        <v>0</v>
      </c>
      <c r="D619" s="45">
        <v>0</v>
      </c>
      <c r="E619" s="45">
        <v>0</v>
      </c>
      <c r="F619" s="400"/>
      <c r="G619" s="45">
        <v>0</v>
      </c>
      <c r="H619" s="54">
        <v>0</v>
      </c>
      <c r="I619" s="44">
        <f t="shared" si="81"/>
        <v>0</v>
      </c>
    </row>
    <row r="620" spans="1:10" ht="15">
      <c r="A620" s="8" t="s">
        <v>21</v>
      </c>
      <c r="B620" s="48">
        <v>0</v>
      </c>
      <c r="C620" s="48">
        <v>0</v>
      </c>
      <c r="D620" s="48">
        <v>0</v>
      </c>
      <c r="E620" s="48">
        <v>0</v>
      </c>
      <c r="F620" s="400"/>
      <c r="G620" s="48">
        <v>0</v>
      </c>
      <c r="H620" s="49">
        <v>0</v>
      </c>
      <c r="I620" s="50">
        <f t="shared" si="81"/>
        <v>0</v>
      </c>
    </row>
    <row r="621" spans="1:10" ht="15">
      <c r="A621" s="10" t="s">
        <v>57</v>
      </c>
      <c r="B621" s="45">
        <v>1693.2549999999999</v>
      </c>
      <c r="C621" s="45">
        <v>0</v>
      </c>
      <c r="D621" s="45">
        <v>177.745</v>
      </c>
      <c r="E621" s="45">
        <v>0</v>
      </c>
      <c r="F621" s="400"/>
      <c r="G621" s="45">
        <v>0</v>
      </c>
      <c r="H621" s="54">
        <v>0</v>
      </c>
      <c r="I621" s="44">
        <f t="shared" si="81"/>
        <v>1871</v>
      </c>
    </row>
    <row r="622" spans="1:10" ht="15">
      <c r="A622" s="8" t="s">
        <v>22</v>
      </c>
      <c r="B622" s="48">
        <v>35.797901647670756</v>
      </c>
      <c r="C622" s="48">
        <v>0</v>
      </c>
      <c r="D622" s="48">
        <v>3.7577907806947204</v>
      </c>
      <c r="E622" s="48">
        <v>0</v>
      </c>
      <c r="F622" s="400"/>
      <c r="G622" s="48">
        <v>0</v>
      </c>
      <c r="H622" s="49">
        <v>0</v>
      </c>
      <c r="I622" s="50">
        <f t="shared" si="81"/>
        <v>39.555692428365475</v>
      </c>
    </row>
    <row r="623" spans="1:10" ht="15">
      <c r="A623" s="10" t="s">
        <v>23</v>
      </c>
      <c r="B623" s="45">
        <v>27.561065281338493</v>
      </c>
      <c r="C623" s="45">
        <v>0</v>
      </c>
      <c r="D623" s="45">
        <v>101.8246595274434</v>
      </c>
      <c r="E623" s="45">
        <v>0</v>
      </c>
      <c r="F623" s="400"/>
      <c r="G623" s="45">
        <v>0</v>
      </c>
      <c r="H623" s="54">
        <v>0</v>
      </c>
      <c r="I623" s="44">
        <f t="shared" si="81"/>
        <v>129.3857248087819</v>
      </c>
    </row>
    <row r="624" spans="1:10" ht="15">
      <c r="A624" s="8" t="s">
        <v>24</v>
      </c>
      <c r="B624" s="48">
        <v>32.348384640000006</v>
      </c>
      <c r="C624" s="48">
        <v>0</v>
      </c>
      <c r="D624" s="48">
        <v>7.5288153600000003</v>
      </c>
      <c r="E624" s="48">
        <v>0</v>
      </c>
      <c r="F624" s="400"/>
      <c r="G624" s="48">
        <v>0</v>
      </c>
      <c r="H624" s="49">
        <v>0</v>
      </c>
      <c r="I624" s="50">
        <f t="shared" si="81"/>
        <v>39.877200000000009</v>
      </c>
    </row>
    <row r="625" spans="1:9" ht="15.75" thickBot="1">
      <c r="A625" s="10" t="s">
        <v>25</v>
      </c>
      <c r="B625" s="45">
        <v>225.98911247039678</v>
      </c>
      <c r="C625" s="45">
        <v>0</v>
      </c>
      <c r="D625" s="45">
        <v>256.70607921394583</v>
      </c>
      <c r="E625" s="45">
        <v>1396.9196896086344</v>
      </c>
      <c r="F625" s="401"/>
      <c r="G625" s="45">
        <v>365.85991870702333</v>
      </c>
      <c r="H625" s="54">
        <v>0</v>
      </c>
      <c r="I625" s="44">
        <f t="shared" si="81"/>
        <v>2245.4748</v>
      </c>
    </row>
    <row r="626" spans="1:9" ht="15">
      <c r="A626" s="125" t="s">
        <v>26</v>
      </c>
      <c r="B626" s="126">
        <f>SUM(B605:B625)</f>
        <v>7785.3211037830024</v>
      </c>
      <c r="C626" s="126">
        <f t="shared" ref="C626:I626" si="82">SUM(C605:C625)</f>
        <v>0</v>
      </c>
      <c r="D626" s="126">
        <f t="shared" si="82"/>
        <v>1149.4763342747981</v>
      </c>
      <c r="E626" s="126">
        <f t="shared" si="82"/>
        <v>1396.9196896086344</v>
      </c>
      <c r="F626" s="126">
        <f t="shared" si="82"/>
        <v>0</v>
      </c>
      <c r="G626" s="126">
        <f t="shared" si="82"/>
        <v>365.85991870702333</v>
      </c>
      <c r="H626" s="127">
        <f t="shared" si="82"/>
        <v>0</v>
      </c>
      <c r="I626" s="128">
        <f t="shared" si="82"/>
        <v>10697.577046373457</v>
      </c>
    </row>
    <row r="627" spans="1:9" ht="15" thickBot="1">
      <c r="A627" s="15" t="s">
        <v>100</v>
      </c>
      <c r="B627" s="100">
        <f>B626/$I626</f>
        <v>0.72776490134485861</v>
      </c>
      <c r="C627" s="100">
        <f t="shared" ref="C627:H627" si="83">C626/$I626</f>
        <v>0</v>
      </c>
      <c r="D627" s="100">
        <f t="shared" si="83"/>
        <v>0.10745202668715319</v>
      </c>
      <c r="E627" s="100">
        <f t="shared" si="83"/>
        <v>0.13058281174821718</v>
      </c>
      <c r="F627" s="100">
        <f t="shared" si="83"/>
        <v>0</v>
      </c>
      <c r="G627" s="100">
        <f t="shared" si="83"/>
        <v>3.420026021977117E-2</v>
      </c>
      <c r="H627" s="100">
        <f t="shared" si="83"/>
        <v>0</v>
      </c>
      <c r="I627" s="102">
        <f>SUM(B627:H627)</f>
        <v>1</v>
      </c>
    </row>
    <row r="628" spans="1:9" ht="15" thickBot="1">
      <c r="A628" s="16"/>
      <c r="B628" s="16"/>
      <c r="C628" s="16"/>
      <c r="D628" s="16"/>
      <c r="E628" s="16"/>
      <c r="F628" s="16"/>
      <c r="G628" s="16"/>
      <c r="H628" s="16"/>
      <c r="I628" s="16"/>
    </row>
    <row r="629" spans="1:9" ht="28.5">
      <c r="A629" s="439" t="s">
        <v>48</v>
      </c>
      <c r="B629" s="37" t="s">
        <v>0</v>
      </c>
      <c r="C629" s="37" t="s">
        <v>1</v>
      </c>
      <c r="D629" s="37" t="s">
        <v>2</v>
      </c>
      <c r="E629" s="37" t="s">
        <v>3</v>
      </c>
      <c r="F629" s="37" t="s">
        <v>27</v>
      </c>
      <c r="G629" s="37" t="s">
        <v>4</v>
      </c>
      <c r="H629" s="37" t="s">
        <v>5</v>
      </c>
      <c r="I629" s="38" t="s">
        <v>6</v>
      </c>
    </row>
    <row r="630" spans="1:9" ht="14.25" customHeight="1">
      <c r="A630" s="440" t="s">
        <v>48</v>
      </c>
      <c r="B630" s="372" t="s">
        <v>107</v>
      </c>
      <c r="C630" s="373"/>
      <c r="D630" s="373"/>
      <c r="E630" s="373"/>
      <c r="F630" s="373"/>
      <c r="G630" s="373"/>
      <c r="H630" s="373"/>
      <c r="I630" s="374"/>
    </row>
    <row r="631" spans="1:9" ht="15">
      <c r="A631" s="7" t="s">
        <v>7</v>
      </c>
      <c r="B631" s="42">
        <v>0</v>
      </c>
      <c r="C631" s="42">
        <v>0</v>
      </c>
      <c r="D631" s="42">
        <v>0</v>
      </c>
      <c r="E631" s="42">
        <v>0</v>
      </c>
      <c r="F631" s="42">
        <v>0</v>
      </c>
      <c r="G631" s="42">
        <v>0</v>
      </c>
      <c r="H631" s="43">
        <v>0</v>
      </c>
      <c r="I631" s="44">
        <f>SUM(B631:H631)</f>
        <v>0</v>
      </c>
    </row>
    <row r="632" spans="1:9" ht="15">
      <c r="A632" s="8" t="s">
        <v>8</v>
      </c>
      <c r="B632" s="48">
        <v>0</v>
      </c>
      <c r="C632" s="48">
        <v>0</v>
      </c>
      <c r="D632" s="48">
        <v>0</v>
      </c>
      <c r="E632" s="48">
        <v>0</v>
      </c>
      <c r="F632" s="48">
        <v>0</v>
      </c>
      <c r="G632" s="48">
        <v>0</v>
      </c>
      <c r="H632" s="49">
        <v>0</v>
      </c>
      <c r="I632" s="50">
        <f t="shared" ref="I632:I651" si="84">SUM(B632:H632)</f>
        <v>0</v>
      </c>
    </row>
    <row r="633" spans="1:9" ht="15">
      <c r="A633" s="9" t="s">
        <v>9</v>
      </c>
      <c r="B633" s="45">
        <v>2.2002000000000002</v>
      </c>
      <c r="C633" s="45">
        <v>0</v>
      </c>
      <c r="D633" s="45">
        <v>0</v>
      </c>
      <c r="E633" s="45">
        <v>0</v>
      </c>
      <c r="F633" s="45">
        <v>0</v>
      </c>
      <c r="G633" s="45">
        <v>0</v>
      </c>
      <c r="H633" s="54">
        <v>0</v>
      </c>
      <c r="I633" s="44">
        <f t="shared" si="84"/>
        <v>2.2002000000000002</v>
      </c>
    </row>
    <row r="634" spans="1:9" ht="15">
      <c r="A634" s="8" t="s">
        <v>10</v>
      </c>
      <c r="B634" s="48">
        <v>5.340890747892157</v>
      </c>
      <c r="C634" s="48">
        <v>0</v>
      </c>
      <c r="D634" s="48">
        <v>1.7109252107843073E-2</v>
      </c>
      <c r="E634" s="48">
        <v>0</v>
      </c>
      <c r="F634" s="48">
        <v>0</v>
      </c>
      <c r="G634" s="48">
        <v>0</v>
      </c>
      <c r="H634" s="49">
        <v>0</v>
      </c>
      <c r="I634" s="50">
        <f t="shared" si="84"/>
        <v>5.3579999999999997</v>
      </c>
    </row>
    <row r="635" spans="1:9" ht="15">
      <c r="A635" s="9" t="s">
        <v>11</v>
      </c>
      <c r="B635" s="45">
        <v>0</v>
      </c>
      <c r="C635" s="45">
        <v>0</v>
      </c>
      <c r="D635" s="45">
        <v>0</v>
      </c>
      <c r="E635" s="45">
        <v>0</v>
      </c>
      <c r="F635" s="45">
        <v>0</v>
      </c>
      <c r="G635" s="45">
        <v>0</v>
      </c>
      <c r="H635" s="54">
        <v>0</v>
      </c>
      <c r="I635" s="44">
        <f t="shared" si="84"/>
        <v>0</v>
      </c>
    </row>
    <row r="636" spans="1:9" ht="15">
      <c r="A636" s="8" t="s">
        <v>12</v>
      </c>
      <c r="B636" s="48">
        <v>0</v>
      </c>
      <c r="C636" s="48">
        <v>0</v>
      </c>
      <c r="D636" s="48">
        <v>0</v>
      </c>
      <c r="E636" s="48">
        <v>3.1735195997857817</v>
      </c>
      <c r="F636" s="48">
        <v>0</v>
      </c>
      <c r="G636" s="48">
        <v>0</v>
      </c>
      <c r="H636" s="49">
        <v>0</v>
      </c>
      <c r="I636" s="50">
        <f t="shared" si="84"/>
        <v>3.1735195997857817</v>
      </c>
    </row>
    <row r="637" spans="1:9" ht="15">
      <c r="A637" s="9" t="s">
        <v>13</v>
      </c>
      <c r="B637" s="45">
        <v>0</v>
      </c>
      <c r="C637" s="45">
        <v>0</v>
      </c>
      <c r="D637" s="45">
        <v>0</v>
      </c>
      <c r="E637" s="45">
        <v>0</v>
      </c>
      <c r="F637" s="45">
        <v>0</v>
      </c>
      <c r="G637" s="45">
        <v>0</v>
      </c>
      <c r="H637" s="54">
        <v>0</v>
      </c>
      <c r="I637" s="44">
        <f t="shared" si="84"/>
        <v>0</v>
      </c>
    </row>
    <row r="638" spans="1:9" ht="15">
      <c r="A638" s="8" t="s">
        <v>14</v>
      </c>
      <c r="B638" s="48">
        <v>0</v>
      </c>
      <c r="C638" s="48">
        <v>9.4246568242281184E-2</v>
      </c>
      <c r="D638" s="48">
        <v>0</v>
      </c>
      <c r="E638" s="48">
        <v>4.5743194604730899</v>
      </c>
      <c r="F638" s="48">
        <v>180.65259050096157</v>
      </c>
      <c r="G638" s="48">
        <v>0</v>
      </c>
      <c r="H638" s="49">
        <v>0</v>
      </c>
      <c r="I638" s="50">
        <f t="shared" si="84"/>
        <v>185.32115652967693</v>
      </c>
    </row>
    <row r="639" spans="1:9" ht="15">
      <c r="A639" s="9" t="s">
        <v>15</v>
      </c>
      <c r="B639" s="45">
        <v>3.6660649558933267</v>
      </c>
      <c r="C639" s="45">
        <v>8.2735044106673553E-2</v>
      </c>
      <c r="D639" s="45">
        <v>0</v>
      </c>
      <c r="E639" s="45">
        <v>0</v>
      </c>
      <c r="F639" s="45">
        <v>0</v>
      </c>
      <c r="G639" s="45">
        <v>0</v>
      </c>
      <c r="H639" s="54">
        <v>0</v>
      </c>
      <c r="I639" s="44">
        <f t="shared" si="84"/>
        <v>3.7488000000000001</v>
      </c>
    </row>
    <row r="640" spans="1:9" ht="15">
      <c r="A640" s="8" t="s">
        <v>16</v>
      </c>
      <c r="B640" s="48">
        <v>153.93098357335194</v>
      </c>
      <c r="C640" s="48">
        <v>0.66529935905548909</v>
      </c>
      <c r="D640" s="48">
        <v>12.403717067592577</v>
      </c>
      <c r="E640" s="48">
        <v>0</v>
      </c>
      <c r="F640" s="48">
        <v>0</v>
      </c>
      <c r="G640" s="48">
        <v>0</v>
      </c>
      <c r="H640" s="49">
        <v>0</v>
      </c>
      <c r="I640" s="50">
        <f t="shared" si="84"/>
        <v>167</v>
      </c>
    </row>
    <row r="641" spans="1:9" ht="15">
      <c r="A641" s="9" t="s">
        <v>17</v>
      </c>
      <c r="B641" s="45">
        <v>2.9005159601452331</v>
      </c>
      <c r="C641" s="45">
        <v>0</v>
      </c>
      <c r="D641" s="45">
        <v>1.4042070105253076E-2</v>
      </c>
      <c r="E641" s="45">
        <v>8.5441969749513944E-2</v>
      </c>
      <c r="F641" s="45">
        <v>0</v>
      </c>
      <c r="G641" s="45">
        <v>0</v>
      </c>
      <c r="H641" s="54">
        <v>0</v>
      </c>
      <c r="I641" s="44">
        <f t="shared" si="84"/>
        <v>3</v>
      </c>
    </row>
    <row r="642" spans="1:9" ht="15">
      <c r="A642" s="8" t="s">
        <v>18</v>
      </c>
      <c r="B642" s="48">
        <v>0</v>
      </c>
      <c r="C642" s="48">
        <v>0</v>
      </c>
      <c r="D642" s="48">
        <v>0</v>
      </c>
      <c r="E642" s="48">
        <v>0</v>
      </c>
      <c r="F642" s="48">
        <v>0</v>
      </c>
      <c r="G642" s="48">
        <v>0</v>
      </c>
      <c r="H642" s="49">
        <v>0</v>
      </c>
      <c r="I642" s="50">
        <f t="shared" si="84"/>
        <v>0</v>
      </c>
    </row>
    <row r="643" spans="1:9" ht="15">
      <c r="A643" s="9" t="s">
        <v>141</v>
      </c>
      <c r="B643" s="45">
        <v>11.919364668978339</v>
      </c>
      <c r="C643" s="45">
        <v>0</v>
      </c>
      <c r="D643" s="45">
        <v>3.0806353310216603</v>
      </c>
      <c r="E643" s="45">
        <v>0</v>
      </c>
      <c r="F643" s="45">
        <v>0</v>
      </c>
      <c r="G643" s="45">
        <v>0</v>
      </c>
      <c r="H643" s="54">
        <v>0</v>
      </c>
      <c r="I643" s="44">
        <f t="shared" si="84"/>
        <v>15</v>
      </c>
    </row>
    <row r="644" spans="1:9" ht="15">
      <c r="A644" s="8" t="s">
        <v>19</v>
      </c>
      <c r="B644" s="48">
        <v>0</v>
      </c>
      <c r="C644" s="48">
        <v>0</v>
      </c>
      <c r="D644" s="48">
        <v>0</v>
      </c>
      <c r="E644" s="48">
        <v>0</v>
      </c>
      <c r="F644" s="48">
        <v>0</v>
      </c>
      <c r="G644" s="48">
        <v>0</v>
      </c>
      <c r="H644" s="49">
        <v>0</v>
      </c>
      <c r="I644" s="50">
        <f t="shared" si="84"/>
        <v>0</v>
      </c>
    </row>
    <row r="645" spans="1:9" ht="15">
      <c r="A645" s="9" t="s">
        <v>20</v>
      </c>
      <c r="B645" s="45">
        <v>0</v>
      </c>
      <c r="C645" s="45">
        <v>0</v>
      </c>
      <c r="D645" s="45">
        <v>0</v>
      </c>
      <c r="E645" s="45">
        <v>0</v>
      </c>
      <c r="F645" s="45">
        <v>0</v>
      </c>
      <c r="G645" s="45">
        <v>0</v>
      </c>
      <c r="H645" s="54">
        <v>0</v>
      </c>
      <c r="I645" s="44">
        <f t="shared" si="84"/>
        <v>0</v>
      </c>
    </row>
    <row r="646" spans="1:9" ht="15">
      <c r="A646" s="8" t="s">
        <v>21</v>
      </c>
      <c r="B646" s="48">
        <v>0</v>
      </c>
      <c r="C646" s="48">
        <v>0</v>
      </c>
      <c r="D646" s="48">
        <v>0</v>
      </c>
      <c r="E646" s="48">
        <v>0</v>
      </c>
      <c r="F646" s="48">
        <v>0</v>
      </c>
      <c r="G646" s="48">
        <v>0</v>
      </c>
      <c r="H646" s="49">
        <v>0</v>
      </c>
      <c r="I646" s="50">
        <f t="shared" si="84"/>
        <v>0</v>
      </c>
    </row>
    <row r="647" spans="1:9" ht="15">
      <c r="A647" s="10" t="s">
        <v>57</v>
      </c>
      <c r="B647" s="45">
        <v>73.07840023278375</v>
      </c>
      <c r="C647" s="45">
        <v>3.3102035045509686</v>
      </c>
      <c r="D647" s="45">
        <v>41.611396262665288</v>
      </c>
      <c r="E647" s="45">
        <v>0</v>
      </c>
      <c r="F647" s="45">
        <v>0</v>
      </c>
      <c r="G647" s="45">
        <v>0</v>
      </c>
      <c r="H647" s="54">
        <v>0</v>
      </c>
      <c r="I647" s="44">
        <f t="shared" si="84"/>
        <v>118</v>
      </c>
    </row>
    <row r="648" spans="1:9" ht="15">
      <c r="A648" s="8" t="s">
        <v>22</v>
      </c>
      <c r="B648" s="48">
        <v>5.0035836689165381</v>
      </c>
      <c r="C648" s="48">
        <v>0</v>
      </c>
      <c r="D648" s="48">
        <v>2.0109032402764262</v>
      </c>
      <c r="E648" s="48">
        <v>0</v>
      </c>
      <c r="F648" s="48">
        <v>3.6007182447633936</v>
      </c>
      <c r="G648" s="48">
        <v>0</v>
      </c>
      <c r="H648" s="49">
        <v>0</v>
      </c>
      <c r="I648" s="50">
        <f t="shared" si="84"/>
        <v>10.615205153956358</v>
      </c>
    </row>
    <row r="649" spans="1:9" ht="15">
      <c r="A649" s="10" t="s">
        <v>23</v>
      </c>
      <c r="B649" s="45">
        <v>1.7470680128885803</v>
      </c>
      <c r="C649" s="45">
        <v>0</v>
      </c>
      <c r="D649" s="45">
        <v>0</v>
      </c>
      <c r="E649" s="45">
        <v>0</v>
      </c>
      <c r="F649" s="45">
        <v>0</v>
      </c>
      <c r="G649" s="45">
        <v>0</v>
      </c>
      <c r="H649" s="54">
        <v>0</v>
      </c>
      <c r="I649" s="44">
        <f t="shared" si="84"/>
        <v>1.7470680128885803</v>
      </c>
    </row>
    <row r="650" spans="1:9" ht="15">
      <c r="A650" s="8" t="s">
        <v>24</v>
      </c>
      <c r="B650" s="48">
        <v>0.56159999999999999</v>
      </c>
      <c r="C650" s="48">
        <v>0</v>
      </c>
      <c r="D650" s="48">
        <v>0</v>
      </c>
      <c r="E650" s="48">
        <v>0</v>
      </c>
      <c r="F650" s="48">
        <v>0</v>
      </c>
      <c r="G650" s="48">
        <v>0</v>
      </c>
      <c r="H650" s="49">
        <v>0</v>
      </c>
      <c r="I650" s="50">
        <f t="shared" si="84"/>
        <v>0.56159999999999999</v>
      </c>
    </row>
    <row r="651" spans="1:9" ht="15.75" thickBot="1">
      <c r="A651" s="10" t="s">
        <v>25</v>
      </c>
      <c r="B651" s="45">
        <v>40.138298357450488</v>
      </c>
      <c r="C651" s="45">
        <v>5.2152633009914615E-2</v>
      </c>
      <c r="D651" s="45">
        <v>0.83023265356458575</v>
      </c>
      <c r="E651" s="45">
        <v>66.697283508249356</v>
      </c>
      <c r="F651" s="45">
        <v>0</v>
      </c>
      <c r="G651" s="45">
        <v>22.491674848065575</v>
      </c>
      <c r="H651" s="54">
        <v>0.31555799966006043</v>
      </c>
      <c r="I651" s="44">
        <f t="shared" si="84"/>
        <v>130.52519999999998</v>
      </c>
    </row>
    <row r="652" spans="1:9" ht="15">
      <c r="A652" s="125" t="s">
        <v>26</v>
      </c>
      <c r="B652" s="126">
        <f>SUM(B631:B651)</f>
        <v>300.48697017830034</v>
      </c>
      <c r="C652" s="126">
        <f t="shared" ref="C652:I652" si="85">SUM(C631:C651)</f>
        <v>4.2046371089653265</v>
      </c>
      <c r="D652" s="126">
        <f t="shared" si="85"/>
        <v>59.968035877333634</v>
      </c>
      <c r="E652" s="126">
        <f t="shared" si="85"/>
        <v>74.530564538257735</v>
      </c>
      <c r="F652" s="126">
        <f t="shared" si="85"/>
        <v>184.25330874572495</v>
      </c>
      <c r="G652" s="126">
        <f t="shared" si="85"/>
        <v>22.491674848065575</v>
      </c>
      <c r="H652" s="127">
        <f t="shared" si="85"/>
        <v>0.31555799966006043</v>
      </c>
      <c r="I652" s="128">
        <f t="shared" si="85"/>
        <v>646.2507492963075</v>
      </c>
    </row>
    <row r="653" spans="1:9" ht="15" thickBot="1">
      <c r="A653" s="15" t="s">
        <v>100</v>
      </c>
      <c r="B653" s="74">
        <f>B652/$I652</f>
        <v>0.46496962750990384</v>
      </c>
      <c r="C653" s="74">
        <f t="shared" ref="C653:H653" si="86">C652/$I652</f>
        <v>6.5062007487707999E-3</v>
      </c>
      <c r="D653" s="74">
        <f t="shared" si="86"/>
        <v>9.279375837108414E-2</v>
      </c>
      <c r="E653" s="74">
        <f t="shared" si="86"/>
        <v>0.11532762572331702</v>
      </c>
      <c r="F653" s="74">
        <f t="shared" si="86"/>
        <v>0.28511117232182021</v>
      </c>
      <c r="G653" s="74">
        <f t="shared" si="86"/>
        <v>3.4803324982688864E-2</v>
      </c>
      <c r="H653" s="74">
        <f t="shared" si="86"/>
        <v>4.8829034241533442E-4</v>
      </c>
      <c r="I653" s="75">
        <f>SUM(B653:H653)</f>
        <v>1.0000000000000002</v>
      </c>
    </row>
    <row r="654" spans="1:9">
      <c r="A654" s="16"/>
      <c r="B654" s="16"/>
      <c r="C654" s="16"/>
      <c r="D654" s="16"/>
      <c r="E654" s="16"/>
      <c r="F654" s="16"/>
      <c r="G654" s="16"/>
      <c r="H654" s="16"/>
      <c r="I654" s="16"/>
    </row>
  </sheetData>
  <mergeCells count="79">
    <mergeCell ref="B501:E521"/>
    <mergeCell ref="G501:H521"/>
    <mergeCell ref="B527:E547"/>
    <mergeCell ref="G527:H547"/>
    <mergeCell ref="B553:E573"/>
    <mergeCell ref="G553:H573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B604:I604"/>
    <mergeCell ref="B630:I630"/>
    <mergeCell ref="B526:I526"/>
    <mergeCell ref="B552:I552"/>
    <mergeCell ref="B578:I578"/>
    <mergeCell ref="F579:F599"/>
    <mergeCell ref="F605:F625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266:I266"/>
    <mergeCell ref="B292:I292"/>
    <mergeCell ref="B110:I110"/>
    <mergeCell ref="B136:I136"/>
    <mergeCell ref="B162:I162"/>
    <mergeCell ref="B188:I188"/>
    <mergeCell ref="B240:I240"/>
    <mergeCell ref="B214:I214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A2" sqref="A2"/>
    </sheetView>
  </sheetViews>
  <sheetFormatPr baseColWidth="10" defaultRowHeight="14.25"/>
  <cols>
    <col min="1" max="1" width="11" style="131"/>
    <col min="2" max="2" width="8.375" style="131" bestFit="1" customWidth="1"/>
    <col min="3" max="3" width="11" style="131"/>
    <col min="4" max="4" width="2.875" style="131" bestFit="1" customWidth="1"/>
    <col min="5" max="5" width="33" style="131" bestFit="1" customWidth="1"/>
    <col min="6" max="6" width="22" style="131" bestFit="1" customWidth="1"/>
    <col min="7" max="16384" width="11" style="131"/>
  </cols>
  <sheetData>
    <row r="1" spans="1:6">
      <c r="A1" s="131" t="s">
        <v>157</v>
      </c>
      <c r="B1" s="131" t="s">
        <v>158</v>
      </c>
      <c r="D1" s="131">
        <v>1</v>
      </c>
      <c r="E1" s="131" t="s">
        <v>159</v>
      </c>
    </row>
    <row r="2" spans="1:6">
      <c r="A2" s="131">
        <v>1993</v>
      </c>
      <c r="B2" s="290">
        <f>+'NEA 93'!J$28</f>
        <v>-9.9999997473787516E-5</v>
      </c>
      <c r="D2" s="131">
        <v>2</v>
      </c>
      <c r="E2" s="290" t="s">
        <v>160</v>
      </c>
    </row>
    <row r="3" spans="1:6">
      <c r="A3" s="131">
        <v>1994</v>
      </c>
      <c r="B3" s="290">
        <f>+'NEA 94'!J$28</f>
        <v>-1.0000000111176632E-4</v>
      </c>
      <c r="D3" s="131">
        <v>3</v>
      </c>
      <c r="E3" s="290" t="s">
        <v>161</v>
      </c>
    </row>
    <row r="4" spans="1:6">
      <c r="A4" s="131">
        <v>1995</v>
      </c>
      <c r="B4" s="290">
        <f>+'NEA 95'!J$28</f>
        <v>-9.9999997473787516E-5</v>
      </c>
      <c r="D4" s="131">
        <v>4</v>
      </c>
      <c r="E4" s="290" t="s">
        <v>162</v>
      </c>
    </row>
    <row r="5" spans="1:6">
      <c r="A5" s="131">
        <v>1996</v>
      </c>
      <c r="B5" s="290">
        <f>+'NEA 96'!J$28</f>
        <v>-9.9999990197829902E-5</v>
      </c>
      <c r="D5" s="131">
        <v>5</v>
      </c>
      <c r="E5" s="290" t="s">
        <v>163</v>
      </c>
      <c r="F5" s="131" t="s">
        <v>164</v>
      </c>
    </row>
    <row r="6" spans="1:6">
      <c r="A6" s="131">
        <v>1997</v>
      </c>
      <c r="B6" s="290">
        <f>+'NEA 97'!J$28</f>
        <v>-1.0000000474974513E-4</v>
      </c>
      <c r="D6" s="131">
        <v>6</v>
      </c>
      <c r="E6" s="290"/>
      <c r="F6" s="131" t="s">
        <v>165</v>
      </c>
    </row>
    <row r="7" spans="1:6">
      <c r="A7" s="131">
        <v>1998</v>
      </c>
      <c r="B7" s="290">
        <f>+'NEA 98'!J$28</f>
        <v>1.0003100032918155E-3</v>
      </c>
      <c r="D7" s="131">
        <v>7</v>
      </c>
      <c r="E7" s="290" t="s">
        <v>166</v>
      </c>
      <c r="F7" s="131" t="s">
        <v>164</v>
      </c>
    </row>
    <row r="8" spans="1:6">
      <c r="A8" s="131">
        <v>1999</v>
      </c>
      <c r="B8" s="290">
        <f>+'NEA 99'!J$28</f>
        <v>0</v>
      </c>
      <c r="D8" s="131">
        <v>8</v>
      </c>
      <c r="E8" s="290"/>
      <c r="F8" s="131" t="s">
        <v>165</v>
      </c>
    </row>
    <row r="9" spans="1:6">
      <c r="A9" s="131">
        <v>2000</v>
      </c>
      <c r="B9" s="290">
        <f>+'NEA 2000'!J$28</f>
        <v>0</v>
      </c>
      <c r="D9" s="131">
        <v>9</v>
      </c>
      <c r="E9" s="290" t="s">
        <v>167</v>
      </c>
    </row>
    <row r="10" spans="1:6">
      <c r="A10" s="131">
        <v>2001</v>
      </c>
      <c r="B10" s="290">
        <f>+'NEA 2001'!J$28</f>
        <v>0</v>
      </c>
      <c r="D10" s="131">
        <v>10</v>
      </c>
      <c r="E10" s="290" t="s">
        <v>168</v>
      </c>
    </row>
    <row r="11" spans="1:6">
      <c r="A11" s="131">
        <v>2002</v>
      </c>
      <c r="B11" s="290">
        <f>+'NEA 2002'!J$28</f>
        <v>0</v>
      </c>
      <c r="D11" s="131">
        <v>11</v>
      </c>
      <c r="E11" s="290" t="s">
        <v>169</v>
      </c>
    </row>
    <row r="12" spans="1:6">
      <c r="A12" s="131">
        <v>2003</v>
      </c>
      <c r="B12" s="290">
        <f>+'NEA 2003'!J$28</f>
        <v>0</v>
      </c>
    </row>
    <row r="13" spans="1:6">
      <c r="A13" s="131">
        <v>2004</v>
      </c>
      <c r="B13" s="290">
        <f>+'NEA 2004'!J$28</f>
        <v>0</v>
      </c>
      <c r="E13" s="290"/>
    </row>
    <row r="14" spans="1:6">
      <c r="A14" s="131">
        <v>2005</v>
      </c>
      <c r="B14" s="290">
        <f>+'NEA 2005'!J$28</f>
        <v>0</v>
      </c>
      <c r="E14" s="290"/>
    </row>
    <row r="15" spans="1:6">
      <c r="A15" s="131">
        <v>2006</v>
      </c>
      <c r="B15" s="290">
        <f>+'NEA 2006'!J$28</f>
        <v>0</v>
      </c>
      <c r="E15" s="290"/>
    </row>
    <row r="16" spans="1:6">
      <c r="A16" s="131">
        <v>2007</v>
      </c>
      <c r="B16" s="290">
        <f>+'NEA 2007'!J$28</f>
        <v>0</v>
      </c>
      <c r="E16" s="290"/>
    </row>
    <row r="17" spans="1:5">
      <c r="A17" s="131">
        <v>2008</v>
      </c>
      <c r="B17" s="290">
        <f>+'NEA 2008'!J$28</f>
        <v>0</v>
      </c>
      <c r="E17" s="290"/>
    </row>
    <row r="18" spans="1:5">
      <c r="A18" s="131">
        <v>2009</v>
      </c>
      <c r="B18" s="290">
        <f>+'NEA 2009'!J$28</f>
        <v>0</v>
      </c>
      <c r="E18" s="290"/>
    </row>
    <row r="19" spans="1:5">
      <c r="A19" s="131">
        <v>2010</v>
      </c>
      <c r="B19" s="290">
        <f>+'NEA 2010'!J$28</f>
        <v>0</v>
      </c>
      <c r="E19" s="290"/>
    </row>
    <row r="20" spans="1:5">
      <c r="A20" s="131">
        <v>2011</v>
      </c>
      <c r="B20" s="290">
        <f>+'NEA 2011'!J$28</f>
        <v>0</v>
      </c>
      <c r="E20" s="290"/>
    </row>
    <row r="21" spans="1:5">
      <c r="A21" s="131">
        <v>2012</v>
      </c>
      <c r="B21" s="290">
        <f>+'NEA 2012'!J$28</f>
        <v>0</v>
      </c>
      <c r="E21" s="290"/>
    </row>
    <row r="22" spans="1:5">
      <c r="A22" s="131">
        <v>2013</v>
      </c>
      <c r="B22" s="290">
        <f>+'NEA 2013'!J$28</f>
        <v>0</v>
      </c>
      <c r="E22" s="290"/>
    </row>
    <row r="23" spans="1:5">
      <c r="A23" s="131">
        <v>2014</v>
      </c>
      <c r="B23" s="290">
        <f>+'NEA 2014'!J$28</f>
        <v>0</v>
      </c>
      <c r="E23" s="290"/>
    </row>
    <row r="24" spans="1:5">
      <c r="A24" s="131">
        <v>2015</v>
      </c>
      <c r="B24" s="290">
        <f>+'NEA 2015'!J$28</f>
        <v>0</v>
      </c>
      <c r="E24" s="290"/>
    </row>
    <row r="25" spans="1:5">
      <c r="A25" s="131">
        <v>2016</v>
      </c>
      <c r="B25" s="290">
        <f>+'NEA 2016'!J$28</f>
        <v>0</v>
      </c>
    </row>
    <row r="26" spans="1:5">
      <c r="A26" s="131">
        <v>2017</v>
      </c>
      <c r="B26" s="290">
        <f>+'NEA 2017'!J$28</f>
        <v>0</v>
      </c>
    </row>
    <row r="27" spans="1:5">
      <c r="A27" s="131">
        <v>2018</v>
      </c>
      <c r="B27" s="290">
        <f>+'NEA 2018'!J$28</f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28</vt:i4>
      </vt:variant>
    </vt:vector>
  </HeadingPairs>
  <TitlesOfParts>
    <vt:vector size="28" baseType="lpstr">
      <vt:lpstr>Deckblatt</vt:lpstr>
      <vt:lpstr>NEA 2018</vt:lpstr>
      <vt:lpstr>NEA 2017</vt:lpstr>
      <vt:lpstr>NEA 2016</vt:lpstr>
      <vt:lpstr>NEA 2015</vt:lpstr>
      <vt:lpstr>NEA 2014</vt:lpstr>
      <vt:lpstr>NEA 2013</vt:lpstr>
      <vt:lpstr>NEA 2012</vt:lpstr>
      <vt:lpstr>NEA 2011</vt:lpstr>
      <vt:lpstr>NEA 2010</vt:lpstr>
      <vt:lpstr>NEA 2009</vt:lpstr>
      <vt:lpstr>NEA 2008</vt:lpstr>
      <vt:lpstr>NEA 2007</vt:lpstr>
      <vt:lpstr>NEA 2006</vt:lpstr>
      <vt:lpstr>NEA 2005</vt:lpstr>
      <vt:lpstr>NEA 2004</vt:lpstr>
      <vt:lpstr>NEA 2003</vt:lpstr>
      <vt:lpstr>NEA 2002</vt:lpstr>
      <vt:lpstr>NEA 2001</vt:lpstr>
      <vt:lpstr>NEA 2000</vt:lpstr>
      <vt:lpstr>NEA 99</vt:lpstr>
      <vt:lpstr>NEA 98</vt:lpstr>
      <vt:lpstr>NEA 97</vt:lpstr>
      <vt:lpstr>NEA 96</vt:lpstr>
      <vt:lpstr>NEA 95</vt:lpstr>
      <vt:lpstr>NEA 94</vt:lpstr>
      <vt:lpstr>NEA 93</vt:lpstr>
      <vt:lpstr>Check</vt:lpstr>
    </vt:vector>
  </TitlesOfParts>
  <Company>Statistik Österreich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wolfgang Bittermann</dc:creator>
  <cp:lastModifiedBy>TEST</cp:lastModifiedBy>
  <dcterms:created xsi:type="dcterms:W3CDTF">2000-07-27T12:15:54Z</dcterms:created>
  <dcterms:modified xsi:type="dcterms:W3CDTF">2019-12-10T11:38:02Z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1616743444</vt:i4>
  </property>
  <property fmtid="{D5CDD505-2E9C-101B-9397-08002B2CF9AE}" pid="3" name="_NewReviewCycle">
    <vt:lpwstr/>
  </property>
  <property fmtid="{D5CDD505-2E9C-101B-9397-08002B2CF9AE}" pid="4" name="_EmailSubject">
    <vt:lpwstr>Tabellen im Internet: Nutzenergieanalyse DEUTSCH</vt:lpwstr>
  </property>
  <property fmtid="{D5CDD505-2E9C-101B-9397-08002B2CF9AE}" pid="5" name="_AuthorEmail">
    <vt:lpwstr>Barbara.Mayer@statistik.gv.at</vt:lpwstr>
  </property>
  <property fmtid="{D5CDD505-2E9C-101B-9397-08002B2CF9AE}" pid="6" name="_AuthorEmailDisplayName">
    <vt:lpwstr>MAYER Barbara</vt:lpwstr>
  </property>
  <property fmtid="{D5CDD505-2E9C-101B-9397-08002B2CF9AE}" pid="7" name="_ReviewingToolsShownOnce">
    <vt:lpwstr/>
  </property>
</Properties>
</file>